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eganMahajan\Documents\eps-us\"/>
    </mc:Choice>
  </mc:AlternateContent>
  <xr:revisionPtr revIDLastSave="0" documentId="13_ncr:1_{619683F6-6B54-4C79-BAD5-670B6F994E68}" xr6:coauthVersionLast="47" xr6:coauthVersionMax="47" xr10:uidLastSave="{00000000-0000-0000-0000-000000000000}"/>
  <bookViews>
    <workbookView xWindow="1560" yWindow="1560" windowWidth="21600" windowHeight="12645" firstSheet="4" activeTab="4" xr2:uid="{A5C482AE-4F5D-4F7B-9888-EEAD3CFB4D3F}"/>
  </bookViews>
  <sheets>
    <sheet name="About" sheetId="10" r:id="rId1"/>
    <sheet name="Policy Characteristics" sheetId="19" r:id="rId2"/>
    <sheet name="PolicyLevers" sheetId="1" r:id="rId3"/>
    <sheet name="UnitControlCenter" sheetId="18" r:id="rId4"/>
    <sheet name="OutputGraphs" sheetId="8" r:id="rId5"/>
    <sheet name="Output Graph Color Key" sheetId="17" r:id="rId6"/>
    <sheet name="ReferenceScenarios" sheetId="9" r:id="rId7"/>
    <sheet name="ReferenceCurves" sheetId="21" r:id="rId8"/>
    <sheet name="Targets" sheetId="20" r:id="rId9"/>
    <sheet name="EPA GHG Inventory" sheetId="22" r:id="rId10"/>
    <sheet name="Old Target Calculations" sheetId="15" r:id="rId11"/>
    <sheet name="MaxBoundCalculations" sheetId="13" r:id="rId12"/>
  </sheets>
  <definedNames>
    <definedName name="_xlnm._FilterDatabase" localSheetId="2" hidden="1">PolicyLevers!$H$1:$H$3291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s="1"/>
  <c r="H184" i="1" s="1"/>
  <c r="H185" i="1" s="1"/>
  <c r="H186" i="1" s="1"/>
  <c r="H187" i="1" s="1"/>
  <c r="H188" i="1" s="1"/>
  <c r="H189" i="1" s="1"/>
  <c r="H190" i="1" s="1"/>
  <c r="H191" i="1" s="1"/>
  <c r="H192" i="1" s="1"/>
  <c r="H193" i="1" s="1"/>
  <c r="H194" i="1" s="1"/>
  <c r="H195" i="1" s="1"/>
  <c r="H196" i="1" s="1"/>
  <c r="H197" i="1" s="1"/>
  <c r="H198" i="1" s="1"/>
  <c r="H199" i="1" s="1"/>
  <c r="H200" i="1" s="1"/>
  <c r="H201" i="1" s="1"/>
  <c r="H202" i="1" s="1"/>
  <c r="H203" i="1" s="1"/>
  <c r="H204" i="1" s="1"/>
  <c r="H205" i="1" s="1"/>
  <c r="H206" i="1" s="1"/>
  <c r="H207" i="1" s="1"/>
  <c r="H208" i="1" s="1"/>
  <c r="H209" i="1" s="1"/>
  <c r="H210" i="1" s="1"/>
  <c r="H211" i="1" s="1"/>
  <c r="H212" i="1" s="1"/>
  <c r="H213" i="1" s="1"/>
  <c r="H214" i="1" s="1"/>
  <c r="H215" i="1" s="1"/>
  <c r="H216" i="1" s="1"/>
  <c r="H217" i="1" s="1"/>
  <c r="H218" i="1" s="1"/>
  <c r="H219" i="1" s="1"/>
  <c r="H220" i="1" s="1"/>
  <c r="H221" i="1" s="1"/>
  <c r="H222" i="1" s="1"/>
  <c r="H223" i="1" s="1"/>
  <c r="H224" i="1" s="1"/>
  <c r="H225" i="1" s="1"/>
  <c r="H226" i="1" s="1"/>
  <c r="H227" i="1" s="1"/>
  <c r="H228" i="1" s="1"/>
  <c r="H229" i="1" s="1"/>
  <c r="H230" i="1" s="1"/>
  <c r="H231" i="1" s="1"/>
  <c r="H232" i="1" s="1"/>
  <c r="H233" i="1" s="1"/>
  <c r="H234" i="1" s="1"/>
  <c r="H235" i="1" s="1"/>
  <c r="H236" i="1" s="1"/>
  <c r="H237" i="1" s="1"/>
  <c r="H238" i="1" s="1"/>
  <c r="H239" i="1" s="1"/>
  <c r="H240" i="1" s="1"/>
  <c r="H241" i="1" s="1"/>
  <c r="H242" i="1" s="1"/>
  <c r="H243" i="1" s="1"/>
  <c r="H244" i="1" s="1"/>
  <c r="H245" i="1" s="1"/>
  <c r="H246" i="1" s="1"/>
  <c r="H247" i="1" s="1"/>
  <c r="H248" i="1" s="1"/>
  <c r="H249" i="1" s="1"/>
  <c r="H250" i="1" s="1"/>
  <c r="H251" i="1" s="1"/>
  <c r="H252" i="1" s="1"/>
  <c r="H253" i="1" s="1"/>
  <c r="H254" i="1" s="1"/>
  <c r="H255" i="1" s="1"/>
  <c r="H256" i="1" s="1"/>
  <c r="H257" i="1" s="1"/>
  <c r="H258" i="1" s="1"/>
  <c r="H259" i="1" s="1"/>
  <c r="H260" i="1" s="1"/>
  <c r="H261" i="1" s="1"/>
  <c r="H262" i="1" s="1"/>
  <c r="H263" i="1" s="1"/>
  <c r="H264" i="1" s="1"/>
  <c r="H265" i="1" s="1"/>
  <c r="H266" i="1" s="1"/>
  <c r="H267" i="1" s="1"/>
  <c r="H268" i="1" s="1"/>
  <c r="H269" i="1" s="1"/>
  <c r="H270" i="1" s="1"/>
  <c r="H271" i="1" s="1"/>
  <c r="H272" i="1" s="1"/>
  <c r="H273" i="1" s="1"/>
  <c r="H274" i="1" s="1"/>
  <c r="H275" i="1" s="1"/>
  <c r="H276" i="1" s="1"/>
  <c r="H277" i="1" s="1"/>
  <c r="H278" i="1" s="1"/>
  <c r="H279" i="1" s="1"/>
  <c r="H280" i="1" s="1"/>
  <c r="H281" i="1" s="1"/>
  <c r="H282" i="1" s="1"/>
  <c r="H283" i="1" s="1"/>
  <c r="H284" i="1" s="1"/>
  <c r="H285" i="1" s="1"/>
  <c r="H286" i="1" s="1"/>
  <c r="H287" i="1" s="1"/>
  <c r="H288" i="1" s="1"/>
  <c r="H289" i="1" s="1"/>
  <c r="H290" i="1" s="1"/>
  <c r="H291" i="1" s="1"/>
  <c r="H292" i="1" s="1"/>
  <c r="H293" i="1" s="1"/>
  <c r="H294" i="1" s="1"/>
  <c r="H295" i="1" s="1"/>
  <c r="H296" i="1" s="1"/>
  <c r="H297" i="1" s="1"/>
  <c r="H298" i="1" s="1"/>
  <c r="H299" i="1" s="1"/>
  <c r="H300" i="1" s="1"/>
  <c r="H301" i="1" s="1"/>
  <c r="H302" i="1" s="1"/>
  <c r="H303" i="1" s="1"/>
  <c r="H304" i="1" s="1"/>
  <c r="H305" i="1" s="1"/>
  <c r="H306" i="1" s="1"/>
  <c r="H307" i="1" s="1"/>
  <c r="H308" i="1" s="1"/>
  <c r="H309" i="1" s="1"/>
  <c r="H310" i="1" s="1"/>
  <c r="H311" i="1" s="1"/>
  <c r="H312" i="1" s="1"/>
  <c r="H313" i="1" s="1"/>
  <c r="H314" i="1" s="1"/>
  <c r="H315" i="1" s="1"/>
  <c r="H316" i="1" s="1"/>
  <c r="H317" i="1" s="1"/>
  <c r="H318" i="1" s="1"/>
  <c r="H319" i="1" s="1"/>
  <c r="H320" i="1" s="1"/>
  <c r="H321" i="1" s="1"/>
  <c r="H322" i="1" s="1"/>
  <c r="H323" i="1" s="1"/>
  <c r="H324" i="1" s="1"/>
  <c r="H325" i="1" s="1"/>
  <c r="H326" i="1" s="1"/>
  <c r="H327" i="1" s="1"/>
  <c r="H328" i="1" s="1"/>
  <c r="H329" i="1" s="1"/>
  <c r="H330" i="1" s="1"/>
  <c r="H331" i="1" s="1"/>
  <c r="H332" i="1" s="1"/>
  <c r="H333" i="1" s="1"/>
  <c r="H334" i="1" s="1"/>
  <c r="H335" i="1" s="1"/>
  <c r="H336" i="1" s="1"/>
  <c r="H337" i="1" s="1"/>
  <c r="H338" i="1" s="1"/>
  <c r="H339" i="1" s="1"/>
  <c r="H340" i="1" s="1"/>
  <c r="H341" i="1" s="1"/>
  <c r="H342" i="1" s="1"/>
  <c r="H343" i="1" s="1"/>
  <c r="H344" i="1" s="1"/>
  <c r="H345" i="1" s="1"/>
  <c r="H346" i="1" s="1"/>
  <c r="H347" i="1" s="1"/>
  <c r="H348" i="1" s="1"/>
  <c r="H349" i="1" s="1"/>
  <c r="H350" i="1" s="1"/>
  <c r="H351" i="1" s="1"/>
  <c r="H352" i="1" s="1"/>
  <c r="H353" i="1" s="1"/>
  <c r="H354" i="1" s="1"/>
  <c r="H355" i="1" s="1"/>
  <c r="H356" i="1" s="1"/>
  <c r="H357" i="1" s="1"/>
  <c r="H358" i="1" s="1"/>
  <c r="H359" i="1" s="1"/>
  <c r="H360" i="1" s="1"/>
  <c r="H361" i="1" s="1"/>
  <c r="H362" i="1" s="1"/>
  <c r="H363" i="1" s="1"/>
  <c r="H364" i="1" s="1"/>
  <c r="H365" i="1" s="1"/>
  <c r="H366" i="1" s="1"/>
  <c r="H367" i="1" s="1"/>
  <c r="H368" i="1" s="1"/>
  <c r="H369" i="1" s="1"/>
  <c r="H370" i="1" s="1"/>
  <c r="H371" i="1" s="1"/>
  <c r="H372" i="1" s="1"/>
  <c r="H373" i="1" s="1"/>
  <c r="H374" i="1" s="1"/>
  <c r="H375" i="1" s="1"/>
  <c r="H376" i="1" s="1"/>
  <c r="H377" i="1" s="1"/>
  <c r="H378" i="1" s="1"/>
  <c r="H379" i="1" s="1"/>
  <c r="H380" i="1" s="1"/>
  <c r="H381" i="1" s="1"/>
  <c r="H382" i="1" s="1"/>
  <c r="H383" i="1" s="1"/>
  <c r="H384" i="1" s="1"/>
  <c r="H385" i="1" s="1"/>
  <c r="H386" i="1" s="1"/>
  <c r="H387" i="1" s="1"/>
  <c r="H388" i="1" s="1"/>
  <c r="H389" i="1" s="1"/>
  <c r="H390" i="1" s="1"/>
  <c r="H391" i="1" s="1"/>
  <c r="H392" i="1" s="1"/>
  <c r="H393" i="1" s="1"/>
  <c r="H394" i="1" s="1"/>
  <c r="H395" i="1" s="1"/>
  <c r="H396" i="1" s="1"/>
  <c r="H397" i="1" s="1"/>
  <c r="H398" i="1" s="1"/>
  <c r="H399" i="1" s="1"/>
  <c r="H400" i="1" s="1"/>
  <c r="H401" i="1" s="1"/>
  <c r="H402" i="1" s="1"/>
  <c r="H403" i="1" s="1"/>
  <c r="H404" i="1" s="1"/>
  <c r="H405" i="1" s="1"/>
  <c r="H406" i="1" s="1"/>
  <c r="H407" i="1" s="1"/>
  <c r="H408" i="1" s="1"/>
  <c r="H409" i="1" s="1"/>
  <c r="H410" i="1" s="1"/>
  <c r="H411" i="1" s="1"/>
  <c r="H412" i="1" s="1"/>
  <c r="H413" i="1" s="1"/>
  <c r="H414" i="1" s="1"/>
  <c r="H415" i="1" s="1"/>
  <c r="H416" i="1" s="1"/>
  <c r="H417" i="1" s="1"/>
  <c r="H418" i="1" s="1"/>
  <c r="H419" i="1" s="1"/>
  <c r="H420" i="1" s="1"/>
  <c r="H421" i="1" s="1"/>
  <c r="H422" i="1" s="1"/>
  <c r="H423" i="1" s="1"/>
  <c r="H424" i="1" s="1"/>
  <c r="H425" i="1" s="1"/>
  <c r="H426" i="1" s="1"/>
  <c r="H427" i="1" s="1"/>
  <c r="H428" i="1" s="1"/>
  <c r="H429" i="1" s="1"/>
  <c r="H430" i="1" s="1"/>
  <c r="H431" i="1" s="1"/>
  <c r="H432" i="1" s="1"/>
  <c r="H433" i="1" s="1"/>
  <c r="H434" i="1" s="1"/>
  <c r="H435" i="1" s="1"/>
  <c r="H436" i="1" s="1"/>
  <c r="H437" i="1" s="1"/>
  <c r="H438" i="1" s="1"/>
  <c r="H439" i="1" s="1"/>
  <c r="H440" i="1" s="1"/>
  <c r="H441" i="1" s="1"/>
  <c r="H442" i="1" s="1"/>
  <c r="H443" i="1" s="1"/>
  <c r="H444" i="1" s="1"/>
  <c r="H445" i="1" s="1"/>
  <c r="H446" i="1" s="1"/>
  <c r="H447" i="1" s="1"/>
  <c r="H448" i="1" s="1"/>
  <c r="H449" i="1" s="1"/>
  <c r="H450" i="1" s="1"/>
  <c r="H451" i="1" s="1"/>
  <c r="H452" i="1" s="1"/>
  <c r="H453" i="1" s="1"/>
  <c r="H454" i="1" s="1"/>
  <c r="H455" i="1" s="1"/>
  <c r="H456" i="1" s="1"/>
  <c r="H457" i="1" s="1"/>
  <c r="H458" i="1" s="1"/>
  <c r="H459" i="1" s="1"/>
  <c r="H460" i="1" s="1"/>
  <c r="H461" i="1" s="1"/>
  <c r="H462" i="1" s="1"/>
  <c r="H463" i="1" s="1"/>
  <c r="H464" i="1" s="1"/>
  <c r="H465" i="1" s="1"/>
  <c r="H466" i="1" s="1"/>
  <c r="H467" i="1" s="1"/>
  <c r="H468" i="1" s="1"/>
  <c r="H469" i="1" s="1"/>
  <c r="H470" i="1" s="1"/>
  <c r="H471" i="1" s="1"/>
  <c r="H472" i="1" s="1"/>
  <c r="H473" i="1" s="1"/>
  <c r="H474" i="1" s="1"/>
  <c r="H475" i="1" s="1"/>
  <c r="H476" i="1" s="1"/>
  <c r="H477" i="1" s="1"/>
  <c r="H478" i="1" s="1"/>
  <c r="H479" i="1" s="1"/>
  <c r="H480" i="1" s="1"/>
  <c r="H481" i="1" s="1"/>
  <c r="H482" i="1" s="1"/>
  <c r="H483" i="1" s="1"/>
  <c r="H484" i="1" s="1"/>
  <c r="H485" i="1" s="1"/>
  <c r="H486" i="1" s="1"/>
  <c r="H487" i="1" s="1"/>
  <c r="H488" i="1" s="1"/>
  <c r="H489" i="1" s="1"/>
  <c r="H490" i="1" s="1"/>
  <c r="H491" i="1" s="1"/>
  <c r="H492" i="1" s="1"/>
  <c r="H493" i="1" s="1"/>
  <c r="H494" i="1" s="1"/>
  <c r="H495" i="1" s="1"/>
  <c r="H496" i="1" s="1"/>
  <c r="H497" i="1" s="1"/>
  <c r="H498" i="1" s="1"/>
  <c r="H499" i="1" s="1"/>
  <c r="H500" i="1" s="1"/>
  <c r="H501" i="1" s="1"/>
  <c r="H502" i="1" s="1"/>
  <c r="H503" i="1" s="1"/>
  <c r="H504" i="1" s="1"/>
  <c r="H505" i="1" s="1"/>
  <c r="H506" i="1" s="1"/>
  <c r="H507" i="1" s="1"/>
  <c r="H508" i="1" s="1"/>
  <c r="H509" i="1" s="1"/>
  <c r="H510" i="1" s="1"/>
  <c r="H511" i="1" s="1"/>
  <c r="H512" i="1" s="1"/>
  <c r="H513" i="1" s="1"/>
  <c r="H514" i="1" s="1"/>
  <c r="H515" i="1" s="1"/>
  <c r="H516" i="1" s="1"/>
  <c r="H517" i="1" s="1"/>
  <c r="H518" i="1" s="1"/>
  <c r="H519" i="1" s="1"/>
  <c r="H520" i="1" s="1"/>
  <c r="H521" i="1" s="1"/>
  <c r="H522" i="1" s="1"/>
  <c r="H523" i="1" s="1"/>
  <c r="H524" i="1" s="1"/>
  <c r="H525" i="1" s="1"/>
  <c r="H526" i="1" s="1"/>
  <c r="H527" i="1" s="1"/>
  <c r="H528" i="1" s="1"/>
  <c r="H529" i="1" s="1"/>
  <c r="H530" i="1" s="1"/>
  <c r="H531" i="1" s="1"/>
  <c r="H532" i="1" s="1"/>
  <c r="H533" i="1" s="1"/>
  <c r="H534" i="1" s="1"/>
  <c r="H535" i="1" s="1"/>
  <c r="H536" i="1" s="1"/>
  <c r="H537" i="1" s="1"/>
  <c r="H538" i="1" s="1"/>
  <c r="H539" i="1" s="1"/>
  <c r="H540" i="1" s="1"/>
  <c r="H541" i="1" s="1"/>
  <c r="H542" i="1" s="1"/>
  <c r="H543" i="1" s="1"/>
  <c r="H544" i="1" s="1"/>
  <c r="H545" i="1" s="1"/>
  <c r="H546" i="1" s="1"/>
  <c r="H547" i="1" s="1"/>
  <c r="H548" i="1" s="1"/>
  <c r="H549" i="1" s="1"/>
  <c r="H550" i="1" s="1"/>
  <c r="H551" i="1" s="1"/>
  <c r="H552" i="1" s="1"/>
  <c r="H553" i="1" s="1"/>
  <c r="H554" i="1" s="1"/>
  <c r="H555" i="1" s="1"/>
  <c r="H556" i="1" s="1"/>
  <c r="H557" i="1" s="1"/>
  <c r="H558" i="1" s="1"/>
  <c r="H559" i="1" s="1"/>
  <c r="H560" i="1" s="1"/>
  <c r="H561" i="1" s="1"/>
  <c r="H562" i="1" s="1"/>
  <c r="H563" i="1" s="1"/>
  <c r="H564" i="1" s="1"/>
  <c r="H565" i="1" s="1"/>
  <c r="H566" i="1" s="1"/>
  <c r="H567" i="1" s="1"/>
  <c r="H568" i="1" s="1"/>
  <c r="H569" i="1" s="1"/>
  <c r="H570" i="1" s="1"/>
  <c r="H571" i="1" s="1"/>
  <c r="H572" i="1" s="1"/>
  <c r="H573" i="1" s="1"/>
  <c r="H574" i="1" s="1"/>
  <c r="H575" i="1" s="1"/>
  <c r="H576" i="1" s="1"/>
  <c r="H577" i="1" s="1"/>
  <c r="H578" i="1" s="1"/>
  <c r="H579" i="1" s="1"/>
  <c r="H580" i="1" s="1"/>
  <c r="H581" i="1" s="1"/>
  <c r="H582" i="1" s="1"/>
  <c r="H583" i="1" s="1"/>
  <c r="H584" i="1" s="1"/>
  <c r="H585" i="1" s="1"/>
  <c r="H586" i="1" s="1"/>
  <c r="H587" i="1" s="1"/>
  <c r="H588" i="1" s="1"/>
  <c r="H589" i="1" s="1"/>
  <c r="H590" i="1" s="1"/>
  <c r="H591" i="1" s="1"/>
  <c r="H592" i="1" s="1"/>
  <c r="H593" i="1" s="1"/>
  <c r="H594" i="1" s="1"/>
  <c r="H595" i="1" s="1"/>
  <c r="H596" i="1" s="1"/>
  <c r="H597" i="1" s="1"/>
  <c r="H598" i="1" s="1"/>
  <c r="H599" i="1" s="1"/>
  <c r="H600" i="1" s="1"/>
  <c r="H601" i="1" s="1"/>
  <c r="H602" i="1" s="1"/>
  <c r="H603" i="1" s="1"/>
  <c r="H604" i="1" s="1"/>
  <c r="H605" i="1" s="1"/>
  <c r="H606" i="1" s="1"/>
  <c r="H607" i="1" s="1"/>
  <c r="H608" i="1" s="1"/>
  <c r="H609" i="1" s="1"/>
  <c r="H610" i="1" s="1"/>
  <c r="H611" i="1" s="1"/>
  <c r="H612" i="1" s="1"/>
  <c r="H613" i="1" s="1"/>
  <c r="H614" i="1" s="1"/>
  <c r="H615" i="1" s="1"/>
  <c r="H616" i="1" s="1"/>
  <c r="H617" i="1" s="1"/>
  <c r="H618" i="1" s="1"/>
  <c r="H619" i="1" s="1"/>
  <c r="H620" i="1" s="1"/>
  <c r="H621" i="1" s="1"/>
  <c r="H622" i="1" s="1"/>
  <c r="H623" i="1" s="1"/>
  <c r="H624" i="1" s="1"/>
  <c r="H625" i="1" s="1"/>
  <c r="H626" i="1" s="1"/>
  <c r="H627" i="1" s="1"/>
  <c r="H628" i="1" s="1"/>
  <c r="H629" i="1" s="1"/>
  <c r="H630" i="1" s="1"/>
  <c r="H631" i="1" s="1"/>
  <c r="H632" i="1" s="1"/>
  <c r="H633" i="1" s="1"/>
  <c r="H634" i="1" s="1"/>
  <c r="H635" i="1" s="1"/>
  <c r="H636" i="1" s="1"/>
  <c r="H637" i="1" s="1"/>
  <c r="H638" i="1" s="1"/>
  <c r="H639" i="1" s="1"/>
  <c r="H640" i="1" s="1"/>
  <c r="H641" i="1" s="1"/>
  <c r="H642" i="1" s="1"/>
  <c r="H643" i="1" s="1"/>
  <c r="H644" i="1" s="1"/>
  <c r="H645" i="1" s="1"/>
  <c r="H646" i="1" s="1"/>
  <c r="H647" i="1" s="1"/>
  <c r="H648" i="1" s="1"/>
  <c r="H649" i="1" s="1"/>
  <c r="H650" i="1" s="1"/>
  <c r="H651" i="1" s="1"/>
  <c r="H652" i="1" s="1"/>
  <c r="H653" i="1" s="1"/>
  <c r="H654" i="1" s="1"/>
  <c r="H655" i="1" s="1"/>
  <c r="H656" i="1" s="1"/>
  <c r="H657" i="1" s="1"/>
  <c r="H658" i="1" s="1"/>
  <c r="H659" i="1" s="1"/>
  <c r="H660" i="1" s="1"/>
  <c r="H661" i="1" s="1"/>
  <c r="H662" i="1" s="1"/>
  <c r="H663" i="1" s="1"/>
  <c r="H664" i="1" s="1"/>
  <c r="H665" i="1" s="1"/>
  <c r="H666" i="1" s="1"/>
  <c r="H667" i="1" s="1"/>
  <c r="H668" i="1" s="1"/>
  <c r="H669" i="1" s="1"/>
  <c r="H670" i="1" s="1"/>
  <c r="H671" i="1" s="1"/>
  <c r="H672" i="1" s="1"/>
  <c r="H673" i="1" s="1"/>
  <c r="H674" i="1" s="1"/>
  <c r="H675" i="1" s="1"/>
  <c r="H676" i="1" s="1"/>
  <c r="H677" i="1" s="1"/>
  <c r="H678" i="1" s="1"/>
  <c r="H679" i="1" s="1"/>
  <c r="H680" i="1" s="1"/>
  <c r="H681" i="1" s="1"/>
  <c r="H682" i="1" s="1"/>
  <c r="H683" i="1" s="1"/>
  <c r="H684" i="1" s="1"/>
  <c r="H685" i="1" s="1"/>
  <c r="H686" i="1" s="1"/>
  <c r="H687" i="1" s="1"/>
  <c r="H688" i="1" s="1"/>
  <c r="H689" i="1" s="1"/>
  <c r="H690" i="1" s="1"/>
  <c r="H691" i="1" s="1"/>
  <c r="H692" i="1" s="1"/>
  <c r="H693" i="1" s="1"/>
  <c r="H694" i="1" s="1"/>
  <c r="H695" i="1" s="1"/>
  <c r="H696" i="1" s="1"/>
  <c r="H697" i="1" s="1"/>
  <c r="H698" i="1" s="1"/>
  <c r="H699" i="1" s="1"/>
  <c r="H700" i="1" s="1"/>
  <c r="H701" i="1" s="1"/>
  <c r="H702" i="1" s="1"/>
  <c r="H703" i="1" s="1"/>
  <c r="H704" i="1" s="1"/>
  <c r="H705" i="1" s="1"/>
  <c r="H706" i="1" s="1"/>
  <c r="H707" i="1" s="1"/>
  <c r="H708" i="1" s="1"/>
  <c r="H709" i="1" s="1"/>
  <c r="H710" i="1" s="1"/>
  <c r="H711" i="1" s="1"/>
  <c r="H712" i="1" s="1"/>
  <c r="H713" i="1" s="1"/>
  <c r="H714" i="1" s="1"/>
  <c r="H715" i="1" s="1"/>
  <c r="H716" i="1" s="1"/>
  <c r="H717" i="1" s="1"/>
  <c r="H718" i="1" s="1"/>
  <c r="H719" i="1" s="1"/>
  <c r="H720" i="1" s="1"/>
  <c r="H721" i="1" s="1"/>
  <c r="H722" i="1" s="1"/>
  <c r="H723" i="1" s="1"/>
  <c r="H724" i="1" s="1"/>
  <c r="H725" i="1" s="1"/>
  <c r="H726" i="1" s="1"/>
  <c r="H727" i="1" s="1"/>
  <c r="H728" i="1" s="1"/>
  <c r="H729" i="1" s="1"/>
  <c r="H730" i="1" s="1"/>
  <c r="H731" i="1" s="1"/>
  <c r="H732" i="1" s="1"/>
  <c r="H733" i="1" s="1"/>
  <c r="H734" i="1" s="1"/>
  <c r="H735" i="1" s="1"/>
  <c r="H736" i="1" s="1"/>
  <c r="H737" i="1" s="1"/>
  <c r="H738" i="1" s="1"/>
  <c r="H739" i="1" s="1"/>
  <c r="H740" i="1" s="1"/>
  <c r="H741" i="1" s="1"/>
  <c r="H742" i="1" s="1"/>
  <c r="H743" i="1" s="1"/>
  <c r="H744" i="1" s="1"/>
  <c r="H745" i="1" s="1"/>
  <c r="H746" i="1" s="1"/>
  <c r="H747" i="1" s="1"/>
  <c r="H748" i="1" s="1"/>
  <c r="H749" i="1" s="1"/>
  <c r="H750" i="1" s="1"/>
  <c r="H751" i="1" s="1"/>
  <c r="H752" i="1" s="1"/>
  <c r="H753" i="1" s="1"/>
  <c r="H754" i="1" s="1"/>
  <c r="H755" i="1" s="1"/>
  <c r="H756" i="1" s="1"/>
  <c r="H757" i="1" s="1"/>
  <c r="H758" i="1" s="1"/>
  <c r="H759" i="1" s="1"/>
  <c r="H760" i="1" s="1"/>
  <c r="H761" i="1" s="1"/>
  <c r="H762" i="1" s="1"/>
  <c r="H763" i="1" s="1"/>
  <c r="H764" i="1" s="1"/>
  <c r="H765" i="1" s="1"/>
  <c r="H766" i="1" s="1"/>
  <c r="H767" i="1" s="1"/>
  <c r="H768" i="1" s="1"/>
  <c r="H769" i="1" s="1"/>
  <c r="H770" i="1" s="1"/>
  <c r="H771" i="1" s="1"/>
  <c r="H772" i="1" s="1"/>
  <c r="H773" i="1" s="1"/>
  <c r="H774" i="1" s="1"/>
  <c r="H775" i="1" s="1"/>
  <c r="H776" i="1" s="1"/>
  <c r="H777" i="1" s="1"/>
  <c r="H778" i="1" s="1"/>
  <c r="H779" i="1" s="1"/>
  <c r="H780" i="1" s="1"/>
  <c r="H781" i="1" s="1"/>
  <c r="H782" i="1" s="1"/>
  <c r="H783" i="1" s="1"/>
  <c r="H784" i="1" s="1"/>
  <c r="H785" i="1" s="1"/>
  <c r="H786" i="1" s="1"/>
  <c r="H787" i="1" s="1"/>
  <c r="H788" i="1" s="1"/>
  <c r="H789" i="1" s="1"/>
  <c r="H790" i="1" s="1"/>
  <c r="H791" i="1" s="1"/>
  <c r="H792" i="1" s="1"/>
  <c r="H793" i="1" s="1"/>
  <c r="H794" i="1" s="1"/>
  <c r="H795" i="1" s="1"/>
  <c r="H796" i="1" s="1"/>
  <c r="H797" i="1" s="1"/>
  <c r="H798" i="1" s="1"/>
  <c r="H799" i="1" s="1"/>
  <c r="H800" i="1" s="1"/>
  <c r="H801" i="1" s="1"/>
  <c r="H802" i="1" s="1"/>
  <c r="H803" i="1" s="1"/>
  <c r="H804" i="1" s="1"/>
  <c r="H805" i="1" s="1"/>
  <c r="H806" i="1" s="1"/>
  <c r="H807" i="1" s="1"/>
  <c r="H808" i="1" s="1"/>
  <c r="H809" i="1" s="1"/>
  <c r="H810" i="1" s="1"/>
  <c r="H811" i="1" s="1"/>
  <c r="H812" i="1" s="1"/>
  <c r="H813" i="1" s="1"/>
  <c r="H814" i="1" s="1"/>
  <c r="H815" i="1" s="1"/>
  <c r="H816" i="1" s="1"/>
  <c r="H817" i="1" s="1"/>
  <c r="H818" i="1" s="1"/>
  <c r="H819" i="1" s="1"/>
  <c r="H820" i="1" s="1"/>
  <c r="H821" i="1" s="1"/>
  <c r="H822" i="1" s="1"/>
  <c r="H823" i="1" s="1"/>
  <c r="H824" i="1" s="1"/>
  <c r="H825" i="1" s="1"/>
  <c r="H826" i="1" s="1"/>
  <c r="H827" i="1" s="1"/>
  <c r="H828" i="1" s="1"/>
  <c r="H829" i="1" s="1"/>
  <c r="H830" i="1" s="1"/>
  <c r="H831" i="1" s="1"/>
  <c r="H832" i="1" s="1"/>
  <c r="H833" i="1" s="1"/>
  <c r="H834" i="1" s="1"/>
  <c r="H835" i="1" s="1"/>
  <c r="H836" i="1" s="1"/>
  <c r="H837" i="1" s="1"/>
  <c r="H838" i="1" s="1"/>
  <c r="H839" i="1" s="1"/>
  <c r="H840" i="1" s="1"/>
  <c r="H841" i="1" s="1"/>
  <c r="H842" i="1" s="1"/>
  <c r="H843" i="1" s="1"/>
  <c r="H844" i="1" s="1"/>
  <c r="H845" i="1" s="1"/>
  <c r="H846" i="1" s="1"/>
  <c r="H847" i="1" s="1"/>
  <c r="H848" i="1" s="1"/>
  <c r="H849" i="1" s="1"/>
  <c r="H850" i="1" s="1"/>
  <c r="H851" i="1" s="1"/>
  <c r="H852" i="1" s="1"/>
  <c r="H853" i="1" s="1"/>
  <c r="H854" i="1" s="1"/>
  <c r="H855" i="1" s="1"/>
  <c r="H856" i="1" s="1"/>
  <c r="H857" i="1" s="1"/>
  <c r="H858" i="1" s="1"/>
  <c r="H859" i="1" s="1"/>
  <c r="H860" i="1" s="1"/>
  <c r="H861" i="1" s="1"/>
  <c r="H862" i="1" s="1"/>
  <c r="H863" i="1" s="1"/>
  <c r="H864" i="1" s="1"/>
  <c r="H865" i="1" s="1"/>
  <c r="H866" i="1" s="1"/>
  <c r="H867" i="1" s="1"/>
  <c r="H868" i="1" s="1"/>
  <c r="H869" i="1" s="1"/>
  <c r="H870" i="1" s="1"/>
  <c r="H871" i="1" s="1"/>
  <c r="H872" i="1" s="1"/>
  <c r="H873" i="1" s="1"/>
  <c r="H874" i="1" s="1"/>
  <c r="H875" i="1" s="1"/>
  <c r="H876" i="1" s="1"/>
  <c r="H877" i="1" s="1"/>
  <c r="H878" i="1" s="1"/>
  <c r="H879" i="1" s="1"/>
  <c r="H880" i="1" s="1"/>
  <c r="H881" i="1" s="1"/>
  <c r="H882" i="1" s="1"/>
  <c r="H883" i="1" s="1"/>
  <c r="H884" i="1" s="1"/>
  <c r="H885" i="1" s="1"/>
  <c r="H886" i="1" s="1"/>
  <c r="H887" i="1" s="1"/>
  <c r="H888" i="1" s="1"/>
  <c r="H889" i="1" s="1"/>
  <c r="H890" i="1" s="1"/>
  <c r="H891" i="1" s="1"/>
  <c r="H892" i="1" s="1"/>
  <c r="H893" i="1" s="1"/>
  <c r="H894" i="1" s="1"/>
  <c r="H895" i="1" s="1"/>
  <c r="H896" i="1" s="1"/>
  <c r="H897" i="1" s="1"/>
  <c r="H898" i="1" s="1"/>
  <c r="H899" i="1" s="1"/>
  <c r="H900" i="1" s="1"/>
  <c r="H901" i="1" s="1"/>
  <c r="H902" i="1" s="1"/>
  <c r="H903" i="1" s="1"/>
  <c r="H904" i="1" s="1"/>
  <c r="H905" i="1" s="1"/>
  <c r="H906" i="1" s="1"/>
  <c r="H907" i="1" s="1"/>
  <c r="H908" i="1" s="1"/>
  <c r="H909" i="1" s="1"/>
  <c r="H910" i="1" s="1"/>
  <c r="H911" i="1" s="1"/>
  <c r="H912" i="1" s="1"/>
  <c r="H913" i="1" s="1"/>
  <c r="H914" i="1" s="1"/>
  <c r="H915" i="1" s="1"/>
  <c r="H916" i="1" s="1"/>
  <c r="H917" i="1" s="1"/>
  <c r="H918" i="1" s="1"/>
  <c r="H919" i="1" s="1"/>
  <c r="H920" i="1" s="1"/>
  <c r="H921" i="1" s="1"/>
  <c r="H922" i="1" s="1"/>
  <c r="H923" i="1" s="1"/>
  <c r="H924" i="1" s="1"/>
  <c r="H925" i="1" s="1"/>
  <c r="H926" i="1" s="1"/>
  <c r="H927" i="1" s="1"/>
  <c r="H928" i="1" s="1"/>
  <c r="H929" i="1" s="1"/>
  <c r="H930" i="1" s="1"/>
  <c r="H931" i="1" s="1"/>
  <c r="H932" i="1" s="1"/>
  <c r="H933" i="1" s="1"/>
  <c r="H934" i="1" s="1"/>
  <c r="H935" i="1" s="1"/>
  <c r="H936" i="1" s="1"/>
  <c r="H937" i="1" s="1"/>
  <c r="H938" i="1" s="1"/>
  <c r="H939" i="1" s="1"/>
  <c r="H940" i="1" s="1"/>
  <c r="H941" i="1" s="1"/>
  <c r="H942" i="1" s="1"/>
  <c r="H943" i="1" s="1"/>
  <c r="H944" i="1" s="1"/>
  <c r="H945" i="1" s="1"/>
  <c r="H946" i="1" s="1"/>
  <c r="H947" i="1" s="1"/>
  <c r="H948" i="1" s="1"/>
  <c r="H949" i="1" s="1"/>
  <c r="H950" i="1" s="1"/>
  <c r="H951" i="1" s="1"/>
  <c r="H952" i="1" s="1"/>
  <c r="H953" i="1" s="1"/>
  <c r="H954" i="1" s="1"/>
  <c r="H955" i="1" s="1"/>
  <c r="H956" i="1" s="1"/>
  <c r="H957" i="1" s="1"/>
  <c r="H958" i="1" s="1"/>
  <c r="H959" i="1" s="1"/>
  <c r="H960" i="1" s="1"/>
  <c r="H961" i="1" s="1"/>
  <c r="H962" i="1" s="1"/>
  <c r="H963" i="1" s="1"/>
  <c r="H964" i="1" s="1"/>
  <c r="H965" i="1" s="1"/>
  <c r="H966" i="1" s="1"/>
  <c r="H967" i="1" s="1"/>
  <c r="H968" i="1" s="1"/>
  <c r="H969" i="1" s="1"/>
  <c r="H970" i="1" s="1"/>
  <c r="H971" i="1" s="1"/>
  <c r="H972" i="1" s="1"/>
  <c r="H973" i="1" s="1"/>
  <c r="H974" i="1" s="1"/>
  <c r="H975" i="1" s="1"/>
  <c r="H976" i="1" s="1"/>
  <c r="H977" i="1" s="1"/>
  <c r="H978" i="1" s="1"/>
  <c r="H979" i="1" s="1"/>
  <c r="H980" i="1" s="1"/>
  <c r="H981" i="1" s="1"/>
  <c r="H982" i="1" s="1"/>
  <c r="H983" i="1" s="1"/>
  <c r="H984" i="1" s="1"/>
  <c r="H985" i="1" s="1"/>
  <c r="H986" i="1" s="1"/>
  <c r="H987" i="1" s="1"/>
  <c r="H988" i="1" s="1"/>
  <c r="H989" i="1" s="1"/>
  <c r="H990" i="1" s="1"/>
  <c r="H991" i="1" s="1"/>
  <c r="H992" i="1" s="1"/>
  <c r="H993" i="1" s="1"/>
  <c r="H994" i="1" s="1"/>
  <c r="H995" i="1" s="1"/>
  <c r="H996" i="1" s="1"/>
  <c r="H997" i="1" s="1"/>
  <c r="H998" i="1" s="1"/>
  <c r="H999" i="1" s="1"/>
  <c r="H1000" i="1" s="1"/>
  <c r="H1001" i="1" s="1"/>
  <c r="H1002" i="1" s="1"/>
  <c r="H1003" i="1" s="1"/>
  <c r="H1004" i="1" s="1"/>
  <c r="H1005" i="1" s="1"/>
  <c r="H1006" i="1" s="1"/>
  <c r="H1007" i="1" s="1"/>
  <c r="H1008" i="1" s="1"/>
  <c r="H1009" i="1" s="1"/>
  <c r="H1010" i="1" s="1"/>
  <c r="H1011" i="1" s="1"/>
  <c r="H1012" i="1" s="1"/>
  <c r="H1013" i="1" s="1"/>
  <c r="H1014" i="1" s="1"/>
  <c r="H1015" i="1" s="1"/>
  <c r="H1016" i="1" s="1"/>
  <c r="H1017" i="1" s="1"/>
  <c r="H1018" i="1" s="1"/>
  <c r="H1019" i="1" s="1"/>
  <c r="H1020" i="1" s="1"/>
  <c r="H1021" i="1" s="1"/>
  <c r="H1022" i="1" s="1"/>
  <c r="H1023" i="1" s="1"/>
  <c r="H1024" i="1" s="1"/>
  <c r="H1025" i="1" s="1"/>
  <c r="H1026" i="1" s="1"/>
  <c r="H1027" i="1" s="1"/>
  <c r="H1028" i="1" s="1"/>
  <c r="H1029" i="1" s="1"/>
  <c r="H1030" i="1" s="1"/>
  <c r="H1031" i="1" s="1"/>
  <c r="H1032" i="1" s="1"/>
  <c r="H1033" i="1" s="1"/>
  <c r="H1034" i="1" s="1"/>
  <c r="H1035" i="1" s="1"/>
  <c r="H1036" i="1" s="1"/>
  <c r="H1037" i="1" s="1"/>
  <c r="H1038" i="1" s="1"/>
  <c r="H1039" i="1" s="1"/>
  <c r="H1040" i="1" s="1"/>
  <c r="H1041" i="1" s="1"/>
  <c r="H1042" i="1" s="1"/>
  <c r="H1043" i="1" s="1"/>
  <c r="H1044" i="1" s="1"/>
  <c r="H1045" i="1" s="1"/>
  <c r="H1046" i="1" s="1"/>
  <c r="H1047" i="1" s="1"/>
  <c r="H1048" i="1" s="1"/>
  <c r="H1049" i="1" s="1"/>
  <c r="H1050" i="1" s="1"/>
  <c r="H1051" i="1" s="1"/>
  <c r="H1052" i="1" s="1"/>
  <c r="H1053" i="1" s="1"/>
  <c r="H1054" i="1" s="1"/>
  <c r="H1055" i="1" s="1"/>
  <c r="H1056" i="1" s="1"/>
  <c r="H1057" i="1" s="1"/>
  <c r="H1058" i="1" s="1"/>
  <c r="H1059" i="1" s="1"/>
  <c r="H1060" i="1" s="1"/>
  <c r="H1061" i="1" s="1"/>
  <c r="H1062" i="1" s="1"/>
  <c r="H1063" i="1" s="1"/>
  <c r="H1064" i="1" s="1"/>
  <c r="H1065" i="1" s="1"/>
  <c r="H1066" i="1" s="1"/>
  <c r="H1067" i="1" s="1"/>
  <c r="H1068" i="1" s="1"/>
  <c r="H1069" i="1" s="1"/>
  <c r="H1070" i="1" s="1"/>
  <c r="H1071" i="1" s="1"/>
  <c r="H1072" i="1" s="1"/>
  <c r="H1073" i="1" s="1"/>
  <c r="H1074" i="1" s="1"/>
  <c r="H1075" i="1" s="1"/>
  <c r="H1076" i="1" s="1"/>
  <c r="H1077" i="1" s="1"/>
  <c r="H1078" i="1" s="1"/>
  <c r="H1079" i="1" s="1"/>
  <c r="H1080" i="1" s="1"/>
  <c r="H1081" i="1" s="1"/>
  <c r="H1082" i="1" s="1"/>
  <c r="H1083" i="1" s="1"/>
  <c r="H1084" i="1" s="1"/>
  <c r="H1085" i="1" s="1"/>
  <c r="H1086" i="1" s="1"/>
  <c r="H1087" i="1" s="1"/>
  <c r="H1088" i="1" s="1"/>
  <c r="H1089" i="1" s="1"/>
  <c r="H1090" i="1" s="1"/>
  <c r="H1091" i="1" s="1"/>
  <c r="H1092" i="1" s="1"/>
  <c r="H1093" i="1" s="1"/>
  <c r="H1094" i="1" s="1"/>
  <c r="H1095" i="1" s="1"/>
  <c r="H1096" i="1" s="1"/>
  <c r="H1097" i="1" s="1"/>
  <c r="H1098" i="1" s="1"/>
  <c r="H1099" i="1" s="1"/>
  <c r="H1100" i="1" s="1"/>
  <c r="H1101" i="1" s="1"/>
  <c r="H1102" i="1" s="1"/>
  <c r="H1103" i="1" s="1"/>
  <c r="H1104" i="1" s="1"/>
  <c r="H1105" i="1" s="1"/>
  <c r="H1106" i="1" s="1"/>
  <c r="H1107" i="1" s="1"/>
  <c r="H1108" i="1" s="1"/>
  <c r="H1109" i="1" s="1"/>
  <c r="H1110" i="1" s="1"/>
  <c r="H1111" i="1" s="1"/>
  <c r="H1112" i="1" s="1"/>
  <c r="H1113" i="1" s="1"/>
  <c r="H1114" i="1" s="1"/>
  <c r="H1115" i="1" s="1"/>
  <c r="H1116" i="1" s="1"/>
  <c r="H1117" i="1" s="1"/>
  <c r="H1118" i="1" s="1"/>
  <c r="H1119" i="1" s="1"/>
  <c r="H1120" i="1" s="1"/>
  <c r="H1121" i="1" s="1"/>
  <c r="H1122" i="1" s="1"/>
  <c r="H1123" i="1" s="1"/>
  <c r="H1124" i="1" s="1"/>
  <c r="H1125" i="1" s="1"/>
  <c r="H1126" i="1" s="1"/>
  <c r="H1127" i="1" s="1"/>
  <c r="H1128" i="1" s="1"/>
  <c r="H1129" i="1" s="1"/>
  <c r="H1130" i="1" s="1"/>
  <c r="H1131" i="1" s="1"/>
  <c r="H1132" i="1" s="1"/>
  <c r="H1133" i="1" s="1"/>
  <c r="H1134" i="1" s="1"/>
  <c r="H1135" i="1" s="1"/>
  <c r="H1136" i="1" s="1"/>
  <c r="H1137" i="1" s="1"/>
  <c r="H1138" i="1" s="1"/>
  <c r="H1139" i="1" s="1"/>
  <c r="H1140" i="1" s="1"/>
  <c r="H1141" i="1" s="1"/>
  <c r="H1142" i="1" s="1"/>
  <c r="H1143" i="1" s="1"/>
  <c r="H1144" i="1" s="1"/>
  <c r="H1145" i="1" s="1"/>
  <c r="H1146" i="1" s="1"/>
  <c r="H1147" i="1" s="1"/>
  <c r="H1148" i="1" s="1"/>
  <c r="H1149" i="1" s="1"/>
  <c r="H1150" i="1" s="1"/>
  <c r="H1151" i="1" s="1"/>
  <c r="H1152" i="1" s="1"/>
  <c r="H1153" i="1" s="1"/>
  <c r="H1154" i="1" s="1"/>
  <c r="H1155" i="1" s="1"/>
  <c r="H1156" i="1" s="1"/>
  <c r="H1157" i="1" s="1"/>
  <c r="H1158" i="1" s="1"/>
  <c r="H1159" i="1" s="1"/>
  <c r="H1160" i="1" s="1"/>
  <c r="H1161" i="1" s="1"/>
  <c r="H1162" i="1" s="1"/>
  <c r="H1163" i="1" s="1"/>
  <c r="H1164" i="1" s="1"/>
  <c r="H1165" i="1" s="1"/>
  <c r="H1166" i="1" s="1"/>
  <c r="H1167" i="1" s="1"/>
  <c r="H1168" i="1" s="1"/>
  <c r="H1169" i="1" s="1"/>
  <c r="H1170" i="1" s="1"/>
  <c r="H1171" i="1" s="1"/>
  <c r="H1172" i="1" s="1"/>
  <c r="H1173" i="1" s="1"/>
  <c r="H1174" i="1" s="1"/>
  <c r="H1175" i="1" s="1"/>
  <c r="H1176" i="1" s="1"/>
  <c r="H1177" i="1" s="1"/>
  <c r="H1178" i="1" s="1"/>
  <c r="H1179" i="1" s="1"/>
  <c r="H1180" i="1" s="1"/>
  <c r="H1181" i="1" s="1"/>
  <c r="H1182" i="1" s="1"/>
  <c r="H1183" i="1" s="1"/>
  <c r="H1184" i="1" s="1"/>
  <c r="H1185" i="1" s="1"/>
  <c r="H1186" i="1" s="1"/>
  <c r="H1187" i="1" s="1"/>
  <c r="H1188" i="1" s="1"/>
  <c r="H1189" i="1" s="1"/>
  <c r="H1190" i="1" s="1"/>
  <c r="H1191" i="1" s="1"/>
  <c r="H1192" i="1" s="1"/>
  <c r="H1193" i="1" s="1"/>
  <c r="H1194" i="1" s="1"/>
  <c r="H1195" i="1" s="1"/>
  <c r="H1196" i="1" s="1"/>
  <c r="H1197" i="1" s="1"/>
  <c r="H1198" i="1" s="1"/>
  <c r="H1199" i="1" s="1"/>
  <c r="H1200" i="1" s="1"/>
  <c r="H1201" i="1" s="1"/>
  <c r="H1202" i="1" s="1"/>
  <c r="H1203" i="1" s="1"/>
  <c r="H1204" i="1" s="1"/>
  <c r="H1205" i="1" s="1"/>
  <c r="H1206" i="1" s="1"/>
  <c r="H1207" i="1" s="1"/>
  <c r="H1208" i="1" s="1"/>
  <c r="H1209" i="1" s="1"/>
  <c r="H1210" i="1" s="1"/>
  <c r="H1211" i="1" s="1"/>
  <c r="H1212" i="1" s="1"/>
  <c r="H1213" i="1" s="1"/>
  <c r="H1214" i="1" s="1"/>
  <c r="H1215" i="1" s="1"/>
  <c r="H1216" i="1" s="1"/>
  <c r="H1217" i="1" s="1"/>
  <c r="H1218" i="1" s="1"/>
  <c r="H1219" i="1" s="1"/>
  <c r="H1220" i="1" s="1"/>
  <c r="H1221" i="1" s="1"/>
  <c r="H1222" i="1" s="1"/>
  <c r="H1223" i="1" s="1"/>
  <c r="H1224" i="1" s="1"/>
  <c r="H1225" i="1" s="1"/>
  <c r="H1226" i="1" s="1"/>
  <c r="H1227" i="1" s="1"/>
  <c r="H1228" i="1" s="1"/>
  <c r="H1229" i="1" s="1"/>
  <c r="H1230" i="1" s="1"/>
  <c r="H1231" i="1" s="1"/>
  <c r="H1232" i="1" s="1"/>
  <c r="H1233" i="1" s="1"/>
  <c r="H1234" i="1" s="1"/>
  <c r="H1235" i="1" s="1"/>
  <c r="H1236" i="1" s="1"/>
  <c r="H1237" i="1" s="1"/>
  <c r="H1238" i="1" s="1"/>
  <c r="H1239" i="1" s="1"/>
  <c r="H1240" i="1" s="1"/>
  <c r="H1241" i="1" s="1"/>
  <c r="H1242" i="1" s="1"/>
  <c r="H1243" i="1" s="1"/>
  <c r="H1244" i="1" s="1"/>
  <c r="H1245" i="1" s="1"/>
  <c r="H1246" i="1" s="1"/>
  <c r="H1247" i="1" s="1"/>
  <c r="H1248" i="1" s="1"/>
  <c r="H1249" i="1" s="1"/>
  <c r="H1250" i="1" s="1"/>
  <c r="H1251" i="1" s="1"/>
  <c r="H1252" i="1" s="1"/>
  <c r="H1253" i="1" s="1"/>
  <c r="H1254" i="1" s="1"/>
  <c r="H1255" i="1" s="1"/>
  <c r="H1256" i="1" s="1"/>
  <c r="H1257" i="1" s="1"/>
  <c r="H1258" i="1" s="1"/>
  <c r="H1259" i="1" s="1"/>
  <c r="H1260" i="1" s="1"/>
  <c r="H1261" i="1" s="1"/>
  <c r="H1262" i="1" s="1"/>
  <c r="H1263" i="1" s="1"/>
  <c r="H1264" i="1" s="1"/>
  <c r="H1265" i="1" s="1"/>
  <c r="H1266" i="1" s="1"/>
  <c r="H1267" i="1" s="1"/>
  <c r="H1268" i="1" s="1"/>
  <c r="H1269" i="1" s="1"/>
  <c r="H1270" i="1" s="1"/>
  <c r="H1271" i="1" s="1"/>
  <c r="H1272" i="1" s="1"/>
  <c r="H1273" i="1" s="1"/>
  <c r="H1274" i="1" s="1"/>
  <c r="H1275" i="1" s="1"/>
  <c r="H1276" i="1" s="1"/>
  <c r="H1277" i="1" s="1"/>
  <c r="H1278" i="1" s="1"/>
  <c r="H1279" i="1" s="1"/>
  <c r="H1280" i="1" s="1"/>
  <c r="H1281" i="1" s="1"/>
  <c r="H1282" i="1" s="1"/>
  <c r="H1283" i="1" s="1"/>
  <c r="H1284" i="1" s="1"/>
  <c r="H1285" i="1" s="1"/>
  <c r="H1286" i="1" s="1"/>
  <c r="H1287" i="1" s="1"/>
  <c r="H1288" i="1" s="1"/>
  <c r="H1289" i="1" s="1"/>
  <c r="H1290" i="1" s="1"/>
  <c r="H1291" i="1" s="1"/>
  <c r="H1292" i="1" s="1"/>
  <c r="H1293" i="1" s="1"/>
  <c r="H1294" i="1" s="1"/>
  <c r="H1295" i="1" s="1"/>
  <c r="H1296" i="1" s="1"/>
  <c r="H1297" i="1" s="1"/>
  <c r="H1298" i="1" s="1"/>
  <c r="H1299" i="1" s="1"/>
  <c r="H1300" i="1" s="1"/>
  <c r="H1301" i="1" s="1"/>
  <c r="H1302" i="1" s="1"/>
  <c r="H1303" i="1" s="1"/>
  <c r="H1304" i="1" s="1"/>
  <c r="H1305" i="1" s="1"/>
  <c r="H1306" i="1" s="1"/>
  <c r="H1307" i="1" s="1"/>
  <c r="H1308" i="1" s="1"/>
  <c r="H1309" i="1" s="1"/>
  <c r="H1310" i="1" s="1"/>
  <c r="H1311" i="1" s="1"/>
  <c r="H1312" i="1" s="1"/>
  <c r="H1313" i="1" s="1"/>
  <c r="H1314" i="1" s="1"/>
  <c r="H1315" i="1" s="1"/>
  <c r="H1316" i="1" s="1"/>
  <c r="H1317" i="1" s="1"/>
  <c r="H1318" i="1" s="1"/>
  <c r="H1319" i="1" s="1"/>
  <c r="H1320" i="1" s="1"/>
  <c r="H1321" i="1" s="1"/>
  <c r="H1322" i="1" s="1"/>
  <c r="H1323" i="1" s="1"/>
  <c r="H1324" i="1" s="1"/>
  <c r="H1325" i="1" s="1"/>
  <c r="H1326" i="1" s="1"/>
  <c r="H1327" i="1" s="1"/>
  <c r="H1328" i="1" s="1"/>
  <c r="H1329" i="1" s="1"/>
  <c r="H1330" i="1" s="1"/>
  <c r="H1331" i="1" s="1"/>
  <c r="H1332" i="1" s="1"/>
  <c r="H1333" i="1" s="1"/>
  <c r="H1334" i="1" s="1"/>
  <c r="H1335" i="1" s="1"/>
  <c r="H1336" i="1" s="1"/>
  <c r="H1337" i="1" s="1"/>
  <c r="H1338" i="1" s="1"/>
  <c r="H1339" i="1" s="1"/>
  <c r="H1340" i="1" s="1"/>
  <c r="H1341" i="1" s="1"/>
  <c r="H1342" i="1" s="1"/>
  <c r="H1343" i="1" s="1"/>
  <c r="H1344" i="1" s="1"/>
  <c r="H1345" i="1" s="1"/>
  <c r="H1346" i="1" s="1"/>
  <c r="H1347" i="1" s="1"/>
  <c r="H1348" i="1" s="1"/>
  <c r="H1349" i="1" s="1"/>
  <c r="H1350" i="1" s="1"/>
  <c r="H1351" i="1" s="1"/>
  <c r="H1352" i="1" s="1"/>
  <c r="H1353" i="1" s="1"/>
  <c r="H1354" i="1" s="1"/>
  <c r="H1355" i="1" s="1"/>
  <c r="H1356" i="1" s="1"/>
  <c r="H1357" i="1" s="1"/>
  <c r="H1358" i="1" s="1"/>
  <c r="H1359" i="1" s="1"/>
  <c r="H1360" i="1" s="1"/>
  <c r="H1361" i="1" s="1"/>
  <c r="H1362" i="1" s="1"/>
  <c r="H1363" i="1" s="1"/>
  <c r="H1364" i="1" s="1"/>
  <c r="H1365" i="1" s="1"/>
  <c r="H1366" i="1" s="1"/>
  <c r="H1367" i="1" s="1"/>
  <c r="H1368" i="1" s="1"/>
  <c r="H1369" i="1" s="1"/>
  <c r="H1370" i="1" s="1"/>
  <c r="H1371" i="1" s="1"/>
  <c r="H1372" i="1" s="1"/>
  <c r="H1373" i="1" s="1"/>
  <c r="H1374" i="1" s="1"/>
  <c r="H1375" i="1" s="1"/>
  <c r="H1376" i="1" s="1"/>
  <c r="H1377" i="1" s="1"/>
  <c r="H1378" i="1" s="1"/>
  <c r="H1379" i="1" s="1"/>
  <c r="H1380" i="1" s="1"/>
  <c r="H1381" i="1" s="1"/>
  <c r="H1382" i="1" s="1"/>
  <c r="H1383" i="1" s="1"/>
  <c r="H1384" i="1" s="1"/>
  <c r="H1385" i="1" s="1"/>
  <c r="H1386" i="1" s="1"/>
  <c r="H1387" i="1" s="1"/>
  <c r="H1388" i="1" s="1"/>
  <c r="H1389" i="1" s="1"/>
  <c r="H1390" i="1" s="1"/>
  <c r="H1391" i="1" s="1"/>
  <c r="H1392" i="1" s="1"/>
  <c r="H1393" i="1" s="1"/>
  <c r="H1394" i="1" s="1"/>
  <c r="H1395" i="1" s="1"/>
  <c r="H1396" i="1" s="1"/>
  <c r="H1397" i="1" s="1"/>
  <c r="H1398" i="1" s="1"/>
  <c r="H1399" i="1" s="1"/>
  <c r="H1400" i="1" s="1"/>
  <c r="H1401" i="1" s="1"/>
  <c r="H1402" i="1" s="1"/>
  <c r="H1403" i="1" s="1"/>
  <c r="H1404" i="1" s="1"/>
  <c r="H1405" i="1" s="1"/>
  <c r="H1406" i="1" s="1"/>
  <c r="H1407" i="1" s="1"/>
  <c r="H1408" i="1" s="1"/>
  <c r="H1409" i="1" s="1"/>
  <c r="H1410" i="1" s="1"/>
  <c r="H1411" i="1" s="1"/>
  <c r="H1412" i="1" s="1"/>
  <c r="H1413" i="1" s="1"/>
  <c r="H1414" i="1" s="1"/>
  <c r="H1415" i="1" s="1"/>
  <c r="H1416" i="1" s="1"/>
  <c r="H1417" i="1" s="1"/>
  <c r="H1418" i="1" s="1"/>
  <c r="H1419" i="1" s="1"/>
  <c r="H1420" i="1" s="1"/>
  <c r="H1421" i="1" s="1"/>
  <c r="H1422" i="1" s="1"/>
  <c r="H1423" i="1" s="1"/>
  <c r="H1424" i="1" s="1"/>
  <c r="H1425" i="1" s="1"/>
  <c r="H1426" i="1" s="1"/>
  <c r="H1427" i="1" s="1"/>
  <c r="H1428" i="1" s="1"/>
  <c r="H1429" i="1" s="1"/>
  <c r="H1430" i="1" s="1"/>
  <c r="H1431" i="1" s="1"/>
  <c r="H1432" i="1" s="1"/>
  <c r="H1433" i="1" s="1"/>
  <c r="H1434" i="1" s="1"/>
  <c r="H1435" i="1" s="1"/>
  <c r="H1436" i="1" s="1"/>
  <c r="H1437" i="1" s="1"/>
  <c r="H1438" i="1" s="1"/>
  <c r="H1439" i="1" s="1"/>
  <c r="H1440" i="1" s="1"/>
  <c r="H1441" i="1" s="1"/>
  <c r="H1442" i="1" s="1"/>
  <c r="H1443" i="1" s="1"/>
  <c r="H1444" i="1" s="1"/>
  <c r="H1445" i="1" s="1"/>
  <c r="H1446" i="1" s="1"/>
  <c r="H1447" i="1" s="1"/>
  <c r="H1448" i="1" s="1"/>
  <c r="H1449" i="1" s="1"/>
  <c r="H1450" i="1" s="1"/>
  <c r="H1451" i="1" s="1"/>
  <c r="H1452" i="1" s="1"/>
  <c r="H1453" i="1" s="1"/>
  <c r="H1454" i="1" s="1"/>
  <c r="H1455" i="1" s="1"/>
  <c r="H1456" i="1" s="1"/>
  <c r="H1457" i="1" s="1"/>
  <c r="H1458" i="1" s="1"/>
  <c r="H1459" i="1" s="1"/>
  <c r="H1460" i="1" s="1"/>
  <c r="H1461" i="1" s="1"/>
  <c r="H1462" i="1" s="1"/>
  <c r="H1463" i="1" s="1"/>
  <c r="H1464" i="1" s="1"/>
  <c r="H1465" i="1" s="1"/>
  <c r="H1466" i="1" s="1"/>
  <c r="H1467" i="1" s="1"/>
  <c r="H1468" i="1" s="1"/>
  <c r="H1469" i="1" s="1"/>
  <c r="H1470" i="1" s="1"/>
  <c r="H1471" i="1" s="1"/>
  <c r="H1472" i="1" s="1"/>
  <c r="H1473" i="1" s="1"/>
  <c r="H1474" i="1" s="1"/>
  <c r="H1475" i="1" s="1"/>
  <c r="H1476" i="1" s="1"/>
  <c r="H1477" i="1" s="1"/>
  <c r="H1478" i="1" s="1"/>
  <c r="H1479" i="1" s="1"/>
  <c r="H1480" i="1" s="1"/>
  <c r="H1481" i="1" s="1"/>
  <c r="H1482" i="1" s="1"/>
  <c r="H1483" i="1" s="1"/>
  <c r="H1484" i="1" s="1"/>
  <c r="H1485" i="1" s="1"/>
  <c r="H1486" i="1" s="1"/>
  <c r="H1487" i="1" s="1"/>
  <c r="H1488" i="1" s="1"/>
  <c r="H1489" i="1" s="1"/>
  <c r="H1490" i="1" s="1"/>
  <c r="H1491" i="1" s="1"/>
  <c r="H1492" i="1" s="1"/>
  <c r="H1493" i="1" s="1"/>
  <c r="H1494" i="1" s="1"/>
  <c r="H1495" i="1" s="1"/>
  <c r="H1496" i="1" s="1"/>
  <c r="H1497" i="1" s="1"/>
  <c r="H1498" i="1" s="1"/>
  <c r="H1499" i="1" s="1"/>
  <c r="H1500" i="1" s="1"/>
  <c r="H1501" i="1" s="1"/>
  <c r="H1502" i="1" s="1"/>
  <c r="H1503" i="1" s="1"/>
  <c r="H1504" i="1" s="1"/>
  <c r="H1505" i="1" s="1"/>
  <c r="H1506" i="1" s="1"/>
  <c r="H1507" i="1" s="1"/>
  <c r="H1508" i="1" s="1"/>
  <c r="H1509" i="1" s="1"/>
  <c r="H1510" i="1" s="1"/>
  <c r="H1511" i="1" s="1"/>
  <c r="H1512" i="1" s="1"/>
  <c r="H1513" i="1" s="1"/>
  <c r="H1514" i="1" s="1"/>
  <c r="H1515" i="1" s="1"/>
  <c r="H1516" i="1" s="1"/>
  <c r="H1517" i="1" s="1"/>
  <c r="H1518" i="1" s="1"/>
  <c r="H1519" i="1" s="1"/>
  <c r="H1520" i="1" s="1"/>
  <c r="H1521" i="1" s="1"/>
  <c r="H1522" i="1" s="1"/>
  <c r="H1523" i="1" s="1"/>
  <c r="H1524" i="1" s="1"/>
  <c r="H1525" i="1" s="1"/>
  <c r="H1526" i="1" s="1"/>
  <c r="H1527" i="1" s="1"/>
  <c r="H1528" i="1" s="1"/>
  <c r="H1529" i="1" s="1"/>
  <c r="H1530" i="1" s="1"/>
  <c r="H1531" i="1" s="1"/>
  <c r="H1532" i="1" s="1"/>
  <c r="H1533" i="1" s="1"/>
  <c r="H1534" i="1" s="1"/>
  <c r="H1535" i="1" s="1"/>
  <c r="H1536" i="1" s="1"/>
  <c r="H1537" i="1" s="1"/>
  <c r="H1538" i="1" s="1"/>
  <c r="H1539" i="1" s="1"/>
  <c r="H1540" i="1" s="1"/>
  <c r="H1541" i="1" s="1"/>
  <c r="H1542" i="1" s="1"/>
  <c r="H1543" i="1" s="1"/>
  <c r="H1544" i="1" s="1"/>
  <c r="H1545" i="1" s="1"/>
  <c r="H1546" i="1" s="1"/>
  <c r="H1547" i="1" s="1"/>
  <c r="H1548" i="1" s="1"/>
  <c r="H1549" i="1" s="1"/>
  <c r="H1550" i="1" s="1"/>
  <c r="H1551" i="1" s="1"/>
  <c r="H1552" i="1" s="1"/>
  <c r="H1553" i="1" s="1"/>
  <c r="H1554" i="1" s="1"/>
  <c r="H1555" i="1" s="1"/>
  <c r="H1556" i="1" s="1"/>
  <c r="H1557" i="1" s="1"/>
  <c r="H1558" i="1" s="1"/>
  <c r="H1559" i="1" s="1"/>
  <c r="H1560" i="1" s="1"/>
  <c r="H1561" i="1" s="1"/>
  <c r="H1562" i="1" s="1"/>
  <c r="H1563" i="1" s="1"/>
  <c r="H1564" i="1" s="1"/>
  <c r="H1565" i="1" s="1"/>
  <c r="H1566" i="1" s="1"/>
  <c r="H1567" i="1" s="1"/>
  <c r="H1568" i="1" s="1"/>
  <c r="H1569" i="1" s="1"/>
  <c r="H1570" i="1" s="1"/>
  <c r="H1571" i="1" s="1"/>
  <c r="H1572" i="1" s="1"/>
  <c r="H1573" i="1" s="1"/>
  <c r="H1574" i="1" s="1"/>
  <c r="H1575" i="1" s="1"/>
  <c r="H1576" i="1" s="1"/>
  <c r="H1577" i="1" s="1"/>
  <c r="H1578" i="1" s="1"/>
  <c r="H1579" i="1" s="1"/>
  <c r="H1580" i="1" s="1"/>
  <c r="H1581" i="1" s="1"/>
  <c r="H1582" i="1" s="1"/>
  <c r="H1583" i="1" s="1"/>
  <c r="H1584" i="1" s="1"/>
  <c r="H1585" i="1" s="1"/>
  <c r="H1586" i="1" s="1"/>
  <c r="H1587" i="1" s="1"/>
  <c r="H1588" i="1" s="1"/>
  <c r="H1589" i="1" s="1"/>
  <c r="H1590" i="1" s="1"/>
  <c r="H1591" i="1" s="1"/>
  <c r="H1592" i="1" s="1"/>
  <c r="H1593" i="1" s="1"/>
  <c r="H1594" i="1" s="1"/>
  <c r="H1595" i="1" s="1"/>
  <c r="H1596" i="1" s="1"/>
  <c r="H1597" i="1" s="1"/>
  <c r="H1598" i="1" s="1"/>
  <c r="H1599" i="1" s="1"/>
  <c r="H1600" i="1" s="1"/>
  <c r="H1601" i="1" s="1"/>
  <c r="H1602" i="1" s="1"/>
  <c r="H1603" i="1" s="1"/>
  <c r="H1604" i="1" s="1"/>
  <c r="H1605" i="1" s="1"/>
  <c r="H1606" i="1" s="1"/>
  <c r="H1607" i="1" s="1"/>
  <c r="H1608" i="1" s="1"/>
  <c r="H1609" i="1" s="1"/>
  <c r="H1610" i="1" s="1"/>
  <c r="H1611" i="1" s="1"/>
  <c r="H1612" i="1" s="1"/>
  <c r="H1613" i="1" s="1"/>
  <c r="H1614" i="1" s="1"/>
  <c r="H1615" i="1" s="1"/>
  <c r="H1616" i="1" s="1"/>
  <c r="H1617" i="1" s="1"/>
  <c r="H1618" i="1" s="1"/>
  <c r="H1619" i="1" s="1"/>
  <c r="H1620" i="1" s="1"/>
  <c r="H1621" i="1" s="1"/>
  <c r="H1622" i="1" s="1"/>
  <c r="H1623" i="1" s="1"/>
  <c r="H1624" i="1" s="1"/>
  <c r="H1625" i="1" s="1"/>
  <c r="H1626" i="1" s="1"/>
  <c r="H1627" i="1" s="1"/>
  <c r="H1628" i="1" s="1"/>
  <c r="H1629" i="1" s="1"/>
  <c r="H1630" i="1" s="1"/>
  <c r="H1631" i="1" s="1"/>
  <c r="H1632" i="1" s="1"/>
  <c r="H1633" i="1" s="1"/>
  <c r="H1634" i="1" s="1"/>
  <c r="H1635" i="1" s="1"/>
  <c r="H1636" i="1" s="1"/>
  <c r="H1637" i="1" s="1"/>
  <c r="H1638" i="1" s="1"/>
  <c r="H1639" i="1" s="1"/>
  <c r="H1640" i="1" s="1"/>
  <c r="H1641" i="1" s="1"/>
  <c r="H1642" i="1" s="1"/>
  <c r="H1643" i="1" s="1"/>
  <c r="H1644" i="1" s="1"/>
  <c r="H1645" i="1" s="1"/>
  <c r="H1646" i="1" s="1"/>
  <c r="H1647" i="1" s="1"/>
  <c r="H1648" i="1" s="1"/>
  <c r="H1649" i="1" s="1"/>
  <c r="H1650" i="1" s="1"/>
  <c r="H1651" i="1" s="1"/>
  <c r="H1652" i="1" s="1"/>
  <c r="H1653" i="1" s="1"/>
  <c r="H1654" i="1" s="1"/>
  <c r="H1655" i="1" s="1"/>
  <c r="H1656" i="1" s="1"/>
  <c r="H1657" i="1" s="1"/>
  <c r="H1658" i="1" s="1"/>
  <c r="H1659" i="1" s="1"/>
  <c r="H1660" i="1" s="1"/>
  <c r="H1661" i="1" s="1"/>
  <c r="H1662" i="1" s="1"/>
  <c r="H1663" i="1" s="1"/>
  <c r="H1664" i="1" s="1"/>
  <c r="H1665" i="1" s="1"/>
  <c r="H1666" i="1" s="1"/>
  <c r="H1667" i="1" s="1"/>
  <c r="H1668" i="1" s="1"/>
  <c r="H1669" i="1" s="1"/>
  <c r="H1670" i="1" s="1"/>
  <c r="H1671" i="1" s="1"/>
  <c r="H1672" i="1" s="1"/>
  <c r="H1673" i="1" s="1"/>
  <c r="H1674" i="1" s="1"/>
  <c r="H1675" i="1" s="1"/>
  <c r="H1676" i="1" s="1"/>
  <c r="H1677" i="1" s="1"/>
  <c r="H1678" i="1" s="1"/>
  <c r="H1679" i="1" s="1"/>
  <c r="H1680" i="1" s="1"/>
  <c r="H1681" i="1" s="1"/>
  <c r="H1682" i="1" s="1"/>
  <c r="H1683" i="1" s="1"/>
  <c r="H1684" i="1" s="1"/>
  <c r="H1685" i="1" s="1"/>
  <c r="H1686" i="1" s="1"/>
  <c r="H1687" i="1" s="1"/>
  <c r="H1688" i="1" s="1"/>
  <c r="H1689" i="1" s="1"/>
  <c r="H1690" i="1" s="1"/>
  <c r="H1691" i="1" s="1"/>
  <c r="H1692" i="1" s="1"/>
  <c r="H1693" i="1" s="1"/>
  <c r="H1694" i="1" s="1"/>
  <c r="H1695" i="1" s="1"/>
  <c r="H1696" i="1" s="1"/>
  <c r="H1697" i="1" s="1"/>
  <c r="H1698" i="1" s="1"/>
  <c r="H1699" i="1" s="1"/>
  <c r="H1700" i="1" s="1"/>
  <c r="H1701" i="1" s="1"/>
  <c r="H1702" i="1" s="1"/>
  <c r="H1703" i="1" s="1"/>
  <c r="H1704" i="1" s="1"/>
  <c r="H1705" i="1" s="1"/>
  <c r="H1706" i="1" s="1"/>
  <c r="H1707" i="1" s="1"/>
  <c r="H1708" i="1" s="1"/>
  <c r="H1709" i="1" s="1"/>
  <c r="H1710" i="1" s="1"/>
  <c r="H1711" i="1" s="1"/>
  <c r="H1712" i="1" s="1"/>
  <c r="H1713" i="1" s="1"/>
  <c r="H1714" i="1" s="1"/>
  <c r="H1715" i="1" s="1"/>
  <c r="H1716" i="1" s="1"/>
  <c r="H1717" i="1" s="1"/>
  <c r="H1718" i="1" s="1"/>
  <c r="H1719" i="1" s="1"/>
  <c r="H1720" i="1" s="1"/>
  <c r="H1721" i="1" s="1"/>
  <c r="H1722" i="1" s="1"/>
  <c r="H1723" i="1" s="1"/>
  <c r="H1724" i="1" s="1"/>
  <c r="H1725" i="1" s="1"/>
  <c r="H1726" i="1" s="1"/>
  <c r="H1727" i="1" s="1"/>
  <c r="H1728" i="1" s="1"/>
  <c r="H1729" i="1" s="1"/>
  <c r="H1730" i="1" s="1"/>
  <c r="H1731" i="1" s="1"/>
  <c r="H1732" i="1" s="1"/>
  <c r="H1733" i="1" s="1"/>
  <c r="H1734" i="1" s="1"/>
  <c r="H1735" i="1" s="1"/>
  <c r="H1736" i="1" s="1"/>
  <c r="H1737" i="1" s="1"/>
  <c r="H1738" i="1" s="1"/>
  <c r="H1739" i="1" s="1"/>
  <c r="H1740" i="1" s="1"/>
  <c r="H1741" i="1" s="1"/>
  <c r="H1742" i="1" s="1"/>
  <c r="H1743" i="1" s="1"/>
  <c r="H1744" i="1" s="1"/>
  <c r="H1745" i="1" s="1"/>
  <c r="H1746" i="1" s="1"/>
  <c r="H1747" i="1" s="1"/>
  <c r="H1748" i="1" s="1"/>
  <c r="H1749" i="1" s="1"/>
  <c r="H1750" i="1" s="1"/>
  <c r="H1751" i="1" s="1"/>
  <c r="H1752" i="1" s="1"/>
  <c r="H1753" i="1" s="1"/>
  <c r="H1754" i="1" s="1"/>
  <c r="H1755" i="1" s="1"/>
  <c r="H1756" i="1" s="1"/>
  <c r="H1757" i="1" s="1"/>
  <c r="H1758" i="1" s="1"/>
  <c r="H1759" i="1" s="1"/>
  <c r="H1760" i="1" s="1"/>
  <c r="H1761" i="1" s="1"/>
  <c r="H1762" i="1" s="1"/>
  <c r="H1763" i="1" s="1"/>
  <c r="H1764" i="1" s="1"/>
  <c r="H1765" i="1" s="1"/>
  <c r="H1766" i="1" s="1"/>
  <c r="H1767" i="1" s="1"/>
  <c r="H1768" i="1" s="1"/>
  <c r="H1769" i="1" s="1"/>
  <c r="H1770" i="1" s="1"/>
  <c r="H1771" i="1" s="1"/>
  <c r="H1772" i="1" s="1"/>
  <c r="H1773" i="1" s="1"/>
  <c r="H1774" i="1" s="1"/>
  <c r="H1775" i="1" s="1"/>
  <c r="H1776" i="1" s="1"/>
  <c r="H1777" i="1" s="1"/>
  <c r="H1778" i="1" s="1"/>
  <c r="H1779" i="1" s="1"/>
  <c r="H1780" i="1" s="1"/>
  <c r="H1781" i="1" s="1"/>
  <c r="H1782" i="1" s="1"/>
  <c r="H1783" i="1" s="1"/>
  <c r="H1784" i="1" s="1"/>
  <c r="H1785" i="1" s="1"/>
  <c r="H1786" i="1" s="1"/>
  <c r="H1787" i="1" s="1"/>
  <c r="H1788" i="1" s="1"/>
  <c r="H1789" i="1" s="1"/>
  <c r="H1790" i="1" s="1"/>
  <c r="H1791" i="1" s="1"/>
  <c r="H1792" i="1" s="1"/>
  <c r="H1793" i="1" s="1"/>
  <c r="H1794" i="1" s="1"/>
  <c r="H1795" i="1" s="1"/>
  <c r="H1796" i="1" s="1"/>
  <c r="H1797" i="1" s="1"/>
  <c r="H1798" i="1" s="1"/>
  <c r="H1799" i="1" s="1"/>
  <c r="H1800" i="1" s="1"/>
  <c r="H1801" i="1" s="1"/>
  <c r="H1802" i="1" s="1"/>
  <c r="H1803" i="1" s="1"/>
  <c r="H1804" i="1" s="1"/>
  <c r="H1805" i="1" s="1"/>
  <c r="H1806" i="1" s="1"/>
  <c r="H1807" i="1" s="1"/>
  <c r="H1808" i="1" s="1"/>
  <c r="H1809" i="1" s="1"/>
  <c r="H1810" i="1" s="1"/>
  <c r="H1811" i="1" s="1"/>
  <c r="H1812" i="1" s="1"/>
  <c r="H1813" i="1" s="1"/>
  <c r="H1814" i="1" s="1"/>
  <c r="H1815" i="1" s="1"/>
  <c r="H1816" i="1" s="1"/>
  <c r="H1817" i="1" s="1"/>
  <c r="H1818" i="1" s="1"/>
  <c r="H1819" i="1" s="1"/>
  <c r="H1820" i="1" s="1"/>
  <c r="H1821" i="1" s="1"/>
  <c r="H1822" i="1" s="1"/>
  <c r="H1823" i="1" s="1"/>
  <c r="H1824" i="1" s="1"/>
  <c r="H1825" i="1" s="1"/>
  <c r="H1826" i="1" s="1"/>
  <c r="H1827" i="1" s="1"/>
  <c r="H1828" i="1" s="1"/>
  <c r="H1829" i="1" s="1"/>
  <c r="H1830" i="1" s="1"/>
  <c r="H1831" i="1" s="1"/>
  <c r="H1832" i="1" s="1"/>
  <c r="H1833" i="1" s="1"/>
  <c r="H1834" i="1" s="1"/>
  <c r="H1835" i="1" s="1"/>
  <c r="H1836" i="1" s="1"/>
  <c r="H1837" i="1" s="1"/>
  <c r="H1838" i="1" s="1"/>
  <c r="H1839" i="1" s="1"/>
  <c r="H1840" i="1" s="1"/>
  <c r="H1841" i="1" s="1"/>
  <c r="H1842" i="1" s="1"/>
  <c r="H1843" i="1" s="1"/>
  <c r="H1844" i="1" s="1"/>
  <c r="H1845" i="1" s="1"/>
  <c r="H1846" i="1" s="1"/>
  <c r="H1847" i="1" s="1"/>
  <c r="H1848" i="1" s="1"/>
  <c r="H1849" i="1" s="1"/>
  <c r="H1850" i="1" s="1"/>
  <c r="H1851" i="1" s="1"/>
  <c r="H1852" i="1" s="1"/>
  <c r="H1853" i="1" s="1"/>
  <c r="H1854" i="1" s="1"/>
  <c r="H1855" i="1" s="1"/>
  <c r="H1856" i="1" s="1"/>
  <c r="H1857" i="1" s="1"/>
  <c r="H1858" i="1" s="1"/>
  <c r="H1859" i="1" s="1"/>
  <c r="H1860" i="1" s="1"/>
  <c r="H1861" i="1" s="1"/>
  <c r="H1862" i="1" s="1"/>
  <c r="H1863" i="1" s="1"/>
  <c r="H1864" i="1" s="1"/>
  <c r="H1865" i="1" s="1"/>
  <c r="H1866" i="1" s="1"/>
  <c r="H1867" i="1" s="1"/>
  <c r="H1868" i="1" s="1"/>
  <c r="H1869" i="1" s="1"/>
  <c r="H1870" i="1" s="1"/>
  <c r="H1871" i="1" s="1"/>
  <c r="H1872" i="1" s="1"/>
  <c r="H1873" i="1" s="1"/>
  <c r="H1874" i="1" s="1"/>
  <c r="H1875" i="1" s="1"/>
  <c r="H1876" i="1" s="1"/>
  <c r="H1877" i="1" s="1"/>
  <c r="H1878" i="1" s="1"/>
  <c r="H1879" i="1" s="1"/>
  <c r="H1880" i="1" s="1"/>
  <c r="H1881" i="1" s="1"/>
  <c r="H1882" i="1" s="1"/>
  <c r="H1883" i="1" s="1"/>
  <c r="H1884" i="1" s="1"/>
  <c r="H1885" i="1" s="1"/>
  <c r="H1886" i="1" s="1"/>
  <c r="H1887" i="1" s="1"/>
  <c r="H1888" i="1" s="1"/>
  <c r="H1889" i="1" s="1"/>
  <c r="H1890" i="1" s="1"/>
  <c r="H1891" i="1" s="1"/>
  <c r="H1892" i="1" s="1"/>
  <c r="H1893" i="1" s="1"/>
  <c r="H1894" i="1" s="1"/>
  <c r="H1895" i="1" s="1"/>
  <c r="H1896" i="1" s="1"/>
  <c r="H1897" i="1" s="1"/>
  <c r="H1898" i="1" s="1"/>
  <c r="H1899" i="1" s="1"/>
  <c r="H1900" i="1" s="1"/>
  <c r="H1901" i="1" s="1"/>
  <c r="H1902" i="1" s="1"/>
  <c r="H1903" i="1" s="1"/>
  <c r="H1904" i="1" s="1"/>
  <c r="H1905" i="1" s="1"/>
  <c r="H1906" i="1" s="1"/>
  <c r="H1907" i="1" s="1"/>
  <c r="H1908" i="1" s="1"/>
  <c r="H1909" i="1" s="1"/>
  <c r="H1910" i="1" s="1"/>
  <c r="H1911" i="1" s="1"/>
  <c r="H1912" i="1" s="1"/>
  <c r="H1913" i="1" s="1"/>
  <c r="H1914" i="1" s="1"/>
  <c r="H1915" i="1" s="1"/>
  <c r="H1916" i="1" s="1"/>
  <c r="H1917" i="1" s="1"/>
  <c r="H1918" i="1" s="1"/>
  <c r="H1919" i="1" s="1"/>
  <c r="H1920" i="1" s="1"/>
  <c r="H1921" i="1" s="1"/>
  <c r="H1922" i="1" s="1"/>
  <c r="H1923" i="1" s="1"/>
  <c r="H1924" i="1" s="1"/>
  <c r="H1925" i="1" s="1"/>
  <c r="H1926" i="1" s="1"/>
  <c r="H1927" i="1" s="1"/>
  <c r="H1928" i="1" s="1"/>
  <c r="H1929" i="1" s="1"/>
  <c r="H1930" i="1" s="1"/>
  <c r="H1931" i="1" s="1"/>
  <c r="H1932" i="1" s="1"/>
  <c r="H1933" i="1" s="1"/>
  <c r="H1934" i="1" s="1"/>
  <c r="H1935" i="1" s="1"/>
  <c r="H1936" i="1" s="1"/>
  <c r="H1937" i="1" s="1"/>
  <c r="H1938" i="1" s="1"/>
  <c r="H1939" i="1" s="1"/>
  <c r="H1940" i="1" s="1"/>
  <c r="H1941" i="1" s="1"/>
  <c r="H1942" i="1" s="1"/>
  <c r="H1943" i="1" s="1"/>
  <c r="H1944" i="1" s="1"/>
  <c r="H1945" i="1" s="1"/>
  <c r="H1946" i="1" s="1"/>
  <c r="H1947" i="1" s="1"/>
  <c r="H1948" i="1" s="1"/>
  <c r="H1949" i="1" s="1"/>
  <c r="H1950" i="1" s="1"/>
  <c r="H1951" i="1" s="1"/>
  <c r="H1952" i="1" s="1"/>
  <c r="H1953" i="1" s="1"/>
  <c r="H1954" i="1" s="1"/>
  <c r="H1955" i="1" s="1"/>
  <c r="H1956" i="1" s="1"/>
  <c r="H1957" i="1" s="1"/>
  <c r="H1958" i="1" s="1"/>
  <c r="H1959" i="1" s="1"/>
  <c r="H1960" i="1" s="1"/>
  <c r="H1961" i="1" s="1"/>
  <c r="H1962" i="1" s="1"/>
  <c r="H1963" i="1" s="1"/>
  <c r="H1964" i="1" s="1"/>
  <c r="H1965" i="1" s="1"/>
  <c r="H1966" i="1" s="1"/>
  <c r="H1967" i="1" s="1"/>
  <c r="H1968" i="1" s="1"/>
  <c r="H1969" i="1" s="1"/>
  <c r="H1970" i="1" s="1"/>
  <c r="H1971" i="1" s="1"/>
  <c r="H1972" i="1" s="1"/>
  <c r="H1973" i="1" s="1"/>
  <c r="H1974" i="1" s="1"/>
  <c r="H1975" i="1" s="1"/>
  <c r="H1976" i="1" s="1"/>
  <c r="H1977" i="1" s="1"/>
  <c r="H1978" i="1" s="1"/>
  <c r="H1979" i="1" s="1"/>
  <c r="H1980" i="1" s="1"/>
  <c r="H1981" i="1" s="1"/>
  <c r="H1982" i="1" s="1"/>
  <c r="H1983" i="1" s="1"/>
  <c r="H1984" i="1" s="1"/>
  <c r="H1985" i="1" s="1"/>
  <c r="H1986" i="1" s="1"/>
  <c r="H1987" i="1" s="1"/>
  <c r="H1988" i="1" s="1"/>
  <c r="H1989" i="1" s="1"/>
  <c r="H1990" i="1" s="1"/>
  <c r="H1991" i="1" s="1"/>
  <c r="H1992" i="1" s="1"/>
  <c r="H1993" i="1" s="1"/>
  <c r="H1994" i="1" s="1"/>
  <c r="H1995" i="1" s="1"/>
  <c r="H1996" i="1" s="1"/>
  <c r="H1997" i="1" s="1"/>
  <c r="H1998" i="1" s="1"/>
  <c r="H1999" i="1" s="1"/>
  <c r="H2000" i="1" s="1"/>
  <c r="H2001" i="1" s="1"/>
  <c r="H2002" i="1" s="1"/>
  <c r="H2003" i="1" s="1"/>
  <c r="H2004" i="1" s="1"/>
  <c r="H2005" i="1" s="1"/>
  <c r="H2006" i="1" s="1"/>
  <c r="H2007" i="1" s="1"/>
  <c r="H2008" i="1" s="1"/>
  <c r="H2009" i="1" s="1"/>
  <c r="H2010" i="1" s="1"/>
  <c r="H2011" i="1" s="1"/>
  <c r="H2012" i="1" s="1"/>
  <c r="H2013" i="1" s="1"/>
  <c r="H2014" i="1" s="1"/>
  <c r="H2015" i="1" s="1"/>
  <c r="H2016" i="1" s="1"/>
  <c r="H2017" i="1" s="1"/>
  <c r="H2018" i="1" s="1"/>
  <c r="H2019" i="1" s="1"/>
  <c r="H2020" i="1" s="1"/>
  <c r="H2021" i="1" s="1"/>
  <c r="H2022" i="1" s="1"/>
  <c r="H2023" i="1" s="1"/>
  <c r="H2024" i="1" s="1"/>
  <c r="H2025" i="1" s="1"/>
  <c r="H2026" i="1" s="1"/>
  <c r="H2027" i="1" s="1"/>
  <c r="H2028" i="1" s="1"/>
  <c r="H2029" i="1" s="1"/>
  <c r="H2030" i="1" s="1"/>
  <c r="H2031" i="1" s="1"/>
  <c r="H2032" i="1" s="1"/>
  <c r="H2033" i="1" s="1"/>
  <c r="H2034" i="1" s="1"/>
  <c r="H2035" i="1" s="1"/>
  <c r="H2036" i="1" s="1"/>
  <c r="H2037" i="1" s="1"/>
  <c r="H2038" i="1" s="1"/>
  <c r="H2039" i="1" s="1"/>
  <c r="H2040" i="1" s="1"/>
  <c r="H2041" i="1" s="1"/>
  <c r="H2042" i="1" s="1"/>
  <c r="H2043" i="1" s="1"/>
  <c r="H2044" i="1" s="1"/>
  <c r="H2045" i="1" s="1"/>
  <c r="H2046" i="1" s="1"/>
  <c r="H2047" i="1" s="1"/>
  <c r="H2048" i="1" s="1"/>
  <c r="H2049" i="1" s="1"/>
  <c r="H2050" i="1" s="1"/>
  <c r="H2051" i="1" s="1"/>
  <c r="H2052" i="1" s="1"/>
  <c r="H2053" i="1" s="1"/>
  <c r="H2054" i="1" s="1"/>
  <c r="H2055" i="1" s="1"/>
  <c r="H2056" i="1" s="1"/>
  <c r="H2057" i="1" s="1"/>
  <c r="H2058" i="1" s="1"/>
  <c r="H2059" i="1" s="1"/>
  <c r="H2060" i="1" s="1"/>
  <c r="H2061" i="1" s="1"/>
  <c r="H2062" i="1" s="1"/>
  <c r="H2063" i="1" s="1"/>
  <c r="H2064" i="1" s="1"/>
  <c r="H2065" i="1" s="1"/>
  <c r="H2066" i="1" s="1"/>
  <c r="H2067" i="1" s="1"/>
  <c r="H2068" i="1" s="1"/>
  <c r="H2069" i="1" s="1"/>
  <c r="H2070" i="1" s="1"/>
  <c r="H2071" i="1" s="1"/>
  <c r="H2072" i="1" s="1"/>
  <c r="H2073" i="1" s="1"/>
  <c r="H2074" i="1" s="1"/>
  <c r="H2075" i="1" s="1"/>
  <c r="H2076" i="1" s="1"/>
  <c r="H2077" i="1" s="1"/>
  <c r="H2078" i="1" s="1"/>
  <c r="H2079" i="1" s="1"/>
  <c r="H2080" i="1" s="1"/>
  <c r="H2081" i="1" s="1"/>
  <c r="H2082" i="1" s="1"/>
  <c r="H2083" i="1" s="1"/>
  <c r="H2084" i="1" s="1"/>
  <c r="H2085" i="1" s="1"/>
  <c r="H2086" i="1" s="1"/>
  <c r="H2087" i="1" s="1"/>
  <c r="H2088" i="1" s="1"/>
  <c r="H2089" i="1" s="1"/>
  <c r="H2090" i="1" s="1"/>
  <c r="H2091" i="1" s="1"/>
  <c r="H2092" i="1" s="1"/>
  <c r="H2093" i="1" s="1"/>
  <c r="H2094" i="1" s="1"/>
  <c r="H2095" i="1" s="1"/>
  <c r="H2096" i="1" s="1"/>
  <c r="H2097" i="1" s="1"/>
  <c r="H2098" i="1" s="1"/>
  <c r="H2099" i="1" s="1"/>
  <c r="H2100" i="1" s="1"/>
  <c r="H2101" i="1" s="1"/>
  <c r="H2102" i="1" s="1"/>
  <c r="H2103" i="1" s="1"/>
  <c r="H2104" i="1" s="1"/>
  <c r="H2105" i="1" s="1"/>
  <c r="H2106" i="1" s="1"/>
  <c r="H2107" i="1" s="1"/>
  <c r="H2108" i="1" s="1"/>
  <c r="H2109" i="1" s="1"/>
  <c r="H2110" i="1" s="1"/>
  <c r="H2111" i="1" s="1"/>
  <c r="H2112" i="1" s="1"/>
  <c r="H2113" i="1" s="1"/>
  <c r="H2114" i="1" s="1"/>
  <c r="H2115" i="1" s="1"/>
  <c r="H2116" i="1" s="1"/>
  <c r="H2117" i="1" s="1"/>
  <c r="H2118" i="1" s="1"/>
  <c r="H2119" i="1" s="1"/>
  <c r="H2120" i="1" s="1"/>
  <c r="H2121" i="1" s="1"/>
  <c r="H2122" i="1" s="1"/>
  <c r="H2123" i="1" s="1"/>
  <c r="H2124" i="1" s="1"/>
  <c r="H2125" i="1" s="1"/>
  <c r="H2126" i="1" s="1"/>
  <c r="H2127" i="1" s="1"/>
  <c r="H2128" i="1" s="1"/>
  <c r="H2129" i="1" s="1"/>
  <c r="H2130" i="1" s="1"/>
  <c r="H2131" i="1" s="1"/>
  <c r="H2132" i="1" s="1"/>
  <c r="H2133" i="1" s="1"/>
  <c r="H2134" i="1" s="1"/>
  <c r="H2135" i="1" s="1"/>
  <c r="H2136" i="1" s="1"/>
  <c r="H2137" i="1" s="1"/>
  <c r="H2138" i="1" s="1"/>
  <c r="H2139" i="1" s="1"/>
  <c r="H2140" i="1" s="1"/>
  <c r="H2141" i="1" s="1"/>
  <c r="H2142" i="1" s="1"/>
  <c r="H2143" i="1" s="1"/>
  <c r="H2144" i="1" s="1"/>
  <c r="H2145" i="1" s="1"/>
  <c r="H2146" i="1" s="1"/>
  <c r="H2147" i="1" s="1"/>
  <c r="H2148" i="1" s="1"/>
  <c r="H2149" i="1" s="1"/>
  <c r="H2150" i="1" s="1"/>
  <c r="H2151" i="1" s="1"/>
  <c r="H2152" i="1" s="1"/>
  <c r="H2153" i="1" s="1"/>
  <c r="H2154" i="1" s="1"/>
  <c r="H2155" i="1" s="1"/>
  <c r="H2156" i="1" s="1"/>
  <c r="H2157" i="1" s="1"/>
  <c r="H2158" i="1" s="1"/>
  <c r="H2159" i="1" s="1"/>
  <c r="H2160" i="1" s="1"/>
  <c r="H2161" i="1" s="1"/>
  <c r="H2162" i="1" s="1"/>
  <c r="H2163" i="1" s="1"/>
  <c r="H2164" i="1" s="1"/>
  <c r="H2165" i="1" s="1"/>
  <c r="H2166" i="1" s="1"/>
  <c r="H2167" i="1" s="1"/>
  <c r="H2168" i="1" s="1"/>
  <c r="H2169" i="1" s="1"/>
  <c r="H2170" i="1" s="1"/>
  <c r="H2171" i="1" s="1"/>
  <c r="H2172" i="1" s="1"/>
  <c r="H2173" i="1" s="1"/>
  <c r="H2174" i="1" s="1"/>
  <c r="H2175" i="1" s="1"/>
  <c r="H2176" i="1" s="1"/>
  <c r="H2177" i="1" s="1"/>
  <c r="H2178" i="1" s="1"/>
  <c r="H2179" i="1" s="1"/>
  <c r="H2180" i="1" s="1"/>
  <c r="H2181" i="1" s="1"/>
  <c r="H2182" i="1" s="1"/>
  <c r="H2183" i="1" s="1"/>
  <c r="H2184" i="1" s="1"/>
  <c r="H2185" i="1" s="1"/>
  <c r="H2186" i="1" s="1"/>
  <c r="H2187" i="1" s="1"/>
  <c r="H2188" i="1" s="1"/>
  <c r="H2189" i="1" s="1"/>
  <c r="H2190" i="1" s="1"/>
  <c r="H2191" i="1" s="1"/>
  <c r="H2192" i="1" s="1"/>
  <c r="H2193" i="1" s="1"/>
  <c r="H2194" i="1" s="1"/>
  <c r="H2195" i="1" s="1"/>
  <c r="H2196" i="1" s="1"/>
  <c r="H2197" i="1" s="1"/>
  <c r="H2198" i="1" s="1"/>
  <c r="H2199" i="1" s="1"/>
  <c r="H2200" i="1" s="1"/>
  <c r="H2201" i="1" s="1"/>
  <c r="H2202" i="1" s="1"/>
  <c r="H2203" i="1" s="1"/>
  <c r="H2204" i="1" s="1"/>
  <c r="H2205" i="1" s="1"/>
  <c r="H2206" i="1" s="1"/>
  <c r="H2207" i="1" s="1"/>
  <c r="H2208" i="1" s="1"/>
  <c r="H2209" i="1" s="1"/>
  <c r="H2210" i="1" s="1"/>
  <c r="H2211" i="1" s="1"/>
  <c r="H2212" i="1" s="1"/>
  <c r="H2213" i="1" s="1"/>
  <c r="H2214" i="1" s="1"/>
  <c r="H2215" i="1" s="1"/>
  <c r="H2216" i="1" s="1"/>
  <c r="H2217" i="1" s="1"/>
  <c r="H2218" i="1" s="1"/>
  <c r="H2219" i="1" s="1"/>
  <c r="H2220" i="1" s="1"/>
  <c r="H2221" i="1" s="1"/>
  <c r="H2222" i="1" s="1"/>
  <c r="H2223" i="1" s="1"/>
  <c r="H2224" i="1" s="1"/>
  <c r="H2225" i="1" s="1"/>
  <c r="H2226" i="1" s="1"/>
  <c r="H2227" i="1" s="1"/>
  <c r="H2228" i="1" s="1"/>
  <c r="H2229" i="1" s="1"/>
  <c r="H2230" i="1" s="1"/>
  <c r="H2231" i="1" s="1"/>
  <c r="H2232" i="1" s="1"/>
  <c r="H2233" i="1" s="1"/>
  <c r="H2234" i="1" s="1"/>
  <c r="H2235" i="1" s="1"/>
  <c r="H2236" i="1" s="1"/>
  <c r="H2237" i="1" s="1"/>
  <c r="H2238" i="1" s="1"/>
  <c r="H2239" i="1" s="1"/>
  <c r="H2240" i="1" s="1"/>
  <c r="H2241" i="1" s="1"/>
  <c r="H2242" i="1" s="1"/>
  <c r="H2243" i="1" s="1"/>
  <c r="H2244" i="1" s="1"/>
  <c r="H2245" i="1" s="1"/>
  <c r="H2246" i="1" s="1"/>
  <c r="H2247" i="1" s="1"/>
  <c r="H2248" i="1" s="1"/>
  <c r="H2249" i="1" s="1"/>
  <c r="H2250" i="1" s="1"/>
  <c r="H2251" i="1" s="1"/>
  <c r="H2252" i="1" s="1"/>
  <c r="H2253" i="1" s="1"/>
  <c r="H2254" i="1" s="1"/>
  <c r="H2255" i="1" s="1"/>
  <c r="H2256" i="1" s="1"/>
  <c r="H2257" i="1" s="1"/>
  <c r="H2258" i="1" s="1"/>
  <c r="H2259" i="1" s="1"/>
  <c r="H2260" i="1" s="1"/>
  <c r="H2261" i="1" s="1"/>
  <c r="H2262" i="1" s="1"/>
  <c r="H2263" i="1" s="1"/>
  <c r="H2264" i="1" s="1"/>
  <c r="H2265" i="1" s="1"/>
  <c r="H2266" i="1" s="1"/>
  <c r="H2267" i="1" s="1"/>
  <c r="H2268" i="1" s="1"/>
  <c r="H2269" i="1" s="1"/>
  <c r="H2270" i="1" s="1"/>
  <c r="H2271" i="1" s="1"/>
  <c r="H2272" i="1" s="1"/>
  <c r="H2273" i="1" s="1"/>
  <c r="H2274" i="1" s="1"/>
  <c r="H2275" i="1" s="1"/>
  <c r="H2276" i="1" s="1"/>
  <c r="H2277" i="1" s="1"/>
  <c r="H2278" i="1" s="1"/>
  <c r="H2279" i="1" s="1"/>
  <c r="H2280" i="1" s="1"/>
  <c r="H2281" i="1" s="1"/>
  <c r="H2282" i="1" s="1"/>
  <c r="H2283" i="1" s="1"/>
  <c r="H2284" i="1" s="1"/>
  <c r="H2285" i="1" s="1"/>
  <c r="H2286" i="1" s="1"/>
  <c r="H2287" i="1" s="1"/>
  <c r="H2288" i="1" s="1"/>
  <c r="H2289" i="1" s="1"/>
  <c r="H2290" i="1" s="1"/>
  <c r="H2291" i="1" s="1"/>
  <c r="H2292" i="1" s="1"/>
  <c r="H2293" i="1" s="1"/>
  <c r="H2294" i="1" s="1"/>
  <c r="H2295" i="1" s="1"/>
  <c r="H2296" i="1" s="1"/>
  <c r="H2297" i="1" s="1"/>
  <c r="H2298" i="1" s="1"/>
  <c r="H2299" i="1" s="1"/>
  <c r="H2300" i="1" s="1"/>
  <c r="H2301" i="1" s="1"/>
  <c r="H2302" i="1" s="1"/>
  <c r="H2303" i="1" s="1"/>
  <c r="H2304" i="1" s="1"/>
  <c r="H2305" i="1" s="1"/>
  <c r="H2306" i="1" s="1"/>
  <c r="H2307" i="1" s="1"/>
  <c r="H2308" i="1" s="1"/>
  <c r="H2309" i="1" s="1"/>
  <c r="H2310" i="1" s="1"/>
  <c r="H2311" i="1" s="1"/>
  <c r="H2312" i="1" s="1"/>
  <c r="H2313" i="1" s="1"/>
  <c r="H2314" i="1" s="1"/>
  <c r="H2315" i="1" s="1"/>
  <c r="H2316" i="1" s="1"/>
  <c r="H2317" i="1" s="1"/>
  <c r="H2318" i="1" s="1"/>
  <c r="H2319" i="1" s="1"/>
  <c r="H2320" i="1" s="1"/>
  <c r="H2321" i="1" s="1"/>
  <c r="H2322" i="1" s="1"/>
  <c r="H2323" i="1" s="1"/>
  <c r="H2324" i="1" s="1"/>
  <c r="H2325" i="1" s="1"/>
  <c r="H2326" i="1" s="1"/>
  <c r="H2327" i="1" s="1"/>
  <c r="H2328" i="1" s="1"/>
  <c r="H2329" i="1" s="1"/>
  <c r="H2330" i="1" s="1"/>
  <c r="H2331" i="1" s="1"/>
  <c r="H2332" i="1" s="1"/>
  <c r="H2333" i="1" s="1"/>
  <c r="H2334" i="1" s="1"/>
  <c r="H2335" i="1" s="1"/>
  <c r="H2336" i="1" s="1"/>
  <c r="H2337" i="1" s="1"/>
  <c r="H2338" i="1" s="1"/>
  <c r="H2339" i="1" s="1"/>
  <c r="H2340" i="1" s="1"/>
  <c r="H2341" i="1" s="1"/>
  <c r="H2342" i="1" s="1"/>
  <c r="H2343" i="1" s="1"/>
  <c r="H2344" i="1" s="1"/>
  <c r="H2345" i="1" s="1"/>
  <c r="H2346" i="1" s="1"/>
  <c r="H2347" i="1" s="1"/>
  <c r="H2348" i="1" s="1"/>
  <c r="H2349" i="1" s="1"/>
  <c r="H2350" i="1" s="1"/>
  <c r="H2351" i="1" s="1"/>
  <c r="H2352" i="1" s="1"/>
  <c r="H2353" i="1" s="1"/>
  <c r="H2354" i="1" s="1"/>
  <c r="H2355" i="1" s="1"/>
  <c r="H2356" i="1" s="1"/>
  <c r="H2357" i="1" s="1"/>
  <c r="H2358" i="1" s="1"/>
  <c r="H2359" i="1" s="1"/>
  <c r="H2360" i="1" s="1"/>
  <c r="H2361" i="1" s="1"/>
  <c r="H2362" i="1" s="1"/>
  <c r="H2363" i="1" s="1"/>
  <c r="H2364" i="1" s="1"/>
  <c r="H2365" i="1" s="1"/>
  <c r="H2366" i="1" s="1"/>
  <c r="H2367" i="1" s="1"/>
  <c r="H2368" i="1" s="1"/>
  <c r="H2369" i="1" s="1"/>
  <c r="H2370" i="1" s="1"/>
  <c r="H2371" i="1" s="1"/>
  <c r="H2372" i="1" s="1"/>
  <c r="H2373" i="1" s="1"/>
  <c r="H2374" i="1" s="1"/>
  <c r="H2375" i="1" s="1"/>
  <c r="H2376" i="1" s="1"/>
  <c r="H2377" i="1" s="1"/>
  <c r="H2378" i="1" s="1"/>
  <c r="H2379" i="1" s="1"/>
  <c r="H2380" i="1" s="1"/>
  <c r="H2381" i="1" s="1"/>
  <c r="H2382" i="1" s="1"/>
  <c r="H2383" i="1" s="1"/>
  <c r="H2384" i="1" s="1"/>
  <c r="H2385" i="1" s="1"/>
  <c r="H2386" i="1" s="1"/>
  <c r="H2387" i="1" s="1"/>
  <c r="H2388" i="1" s="1"/>
  <c r="H2389" i="1" s="1"/>
  <c r="H2390" i="1" s="1"/>
  <c r="H2391" i="1" s="1"/>
  <c r="H2392" i="1" s="1"/>
  <c r="H2393" i="1" s="1"/>
  <c r="H2394" i="1" s="1"/>
  <c r="H2395" i="1" s="1"/>
  <c r="H2396" i="1" s="1"/>
  <c r="H2397" i="1" s="1"/>
  <c r="H2398" i="1" s="1"/>
  <c r="H2399" i="1" s="1"/>
  <c r="H2400" i="1" s="1"/>
  <c r="H2401" i="1" s="1"/>
  <c r="H2402" i="1" s="1"/>
  <c r="H2403" i="1" s="1"/>
  <c r="H2404" i="1" s="1"/>
  <c r="H2405" i="1" s="1"/>
  <c r="H2406" i="1" s="1"/>
  <c r="H2407" i="1" s="1"/>
  <c r="H2408" i="1" s="1"/>
  <c r="H2409" i="1" s="1"/>
  <c r="H2410" i="1" s="1"/>
  <c r="H2411" i="1" s="1"/>
  <c r="H2412" i="1" s="1"/>
  <c r="H2413" i="1" s="1"/>
  <c r="H2414" i="1" s="1"/>
  <c r="H2415" i="1" s="1"/>
  <c r="H2416" i="1" s="1"/>
  <c r="H2417" i="1" s="1"/>
  <c r="H2418" i="1" s="1"/>
  <c r="H2419" i="1" s="1"/>
  <c r="H2420" i="1" s="1"/>
  <c r="H2421" i="1" s="1"/>
  <c r="H2422" i="1" s="1"/>
  <c r="H2423" i="1" s="1"/>
  <c r="H2424" i="1" s="1"/>
  <c r="H2425" i="1" s="1"/>
  <c r="H2426" i="1" s="1"/>
  <c r="H2427" i="1" s="1"/>
  <c r="H2428" i="1" s="1"/>
  <c r="H2429" i="1" s="1"/>
  <c r="H2430" i="1" s="1"/>
  <c r="H2431" i="1" s="1"/>
  <c r="H2432" i="1" s="1"/>
  <c r="H2433" i="1" s="1"/>
  <c r="H2434" i="1" s="1"/>
  <c r="H2435" i="1" s="1"/>
  <c r="H2436" i="1" s="1"/>
  <c r="H2437" i="1" s="1"/>
  <c r="H2438" i="1" s="1"/>
  <c r="H2439" i="1" s="1"/>
  <c r="H2440" i="1" s="1"/>
  <c r="H2441" i="1" s="1"/>
  <c r="H2442" i="1" s="1"/>
  <c r="H2443" i="1" s="1"/>
  <c r="H2444" i="1" s="1"/>
  <c r="H2445" i="1" s="1"/>
  <c r="H2446" i="1" s="1"/>
  <c r="H2447" i="1" s="1"/>
  <c r="H2448" i="1" s="1"/>
  <c r="H2449" i="1" s="1"/>
  <c r="H2450" i="1" s="1"/>
  <c r="H2451" i="1" s="1"/>
  <c r="H2452" i="1" s="1"/>
  <c r="H2453" i="1" s="1"/>
  <c r="H2454" i="1" s="1"/>
  <c r="H2455" i="1" s="1"/>
  <c r="H2456" i="1" s="1"/>
  <c r="H2457" i="1" s="1"/>
  <c r="H2458" i="1" s="1"/>
  <c r="H2459" i="1" s="1"/>
  <c r="H2460" i="1" s="1"/>
  <c r="H2461" i="1" s="1"/>
  <c r="H2462" i="1" s="1"/>
  <c r="H2463" i="1" s="1"/>
  <c r="H2464" i="1" s="1"/>
  <c r="H2465" i="1" s="1"/>
  <c r="H2466" i="1" s="1"/>
  <c r="H2467" i="1" s="1"/>
  <c r="H2468" i="1" s="1"/>
  <c r="H2469" i="1" s="1"/>
  <c r="H2470" i="1" s="1"/>
  <c r="H2471" i="1" s="1"/>
  <c r="H2472" i="1" s="1"/>
  <c r="H2473" i="1" s="1"/>
  <c r="H2474" i="1" s="1"/>
  <c r="H2475" i="1" s="1"/>
  <c r="H2476" i="1" s="1"/>
  <c r="H2477" i="1" s="1"/>
  <c r="H2478" i="1" s="1"/>
  <c r="H2479" i="1" s="1"/>
  <c r="H2480" i="1" s="1"/>
  <c r="H2481" i="1" s="1"/>
  <c r="H2482" i="1" s="1"/>
  <c r="H2483" i="1" s="1"/>
  <c r="H2484" i="1" s="1"/>
  <c r="H2485" i="1" s="1"/>
  <c r="H2486" i="1" s="1"/>
  <c r="H2487" i="1" s="1"/>
  <c r="H2488" i="1" s="1"/>
  <c r="H2489" i="1" s="1"/>
  <c r="H2490" i="1" s="1"/>
  <c r="H2491" i="1" s="1"/>
  <c r="H2492" i="1" s="1"/>
  <c r="H2493" i="1" s="1"/>
  <c r="H2494" i="1" s="1"/>
  <c r="H2495" i="1" s="1"/>
  <c r="H2496" i="1" s="1"/>
  <c r="H2497" i="1" s="1"/>
  <c r="H2498" i="1" s="1"/>
  <c r="H2499" i="1" s="1"/>
  <c r="H2500" i="1" s="1"/>
  <c r="H2501" i="1" s="1"/>
  <c r="H2502" i="1" s="1"/>
  <c r="H2503" i="1" s="1"/>
  <c r="H2504" i="1" s="1"/>
  <c r="H2505" i="1" s="1"/>
  <c r="H2506" i="1" s="1"/>
  <c r="H2507" i="1" s="1"/>
  <c r="H2508" i="1" s="1"/>
  <c r="H2509" i="1" s="1"/>
  <c r="H2510" i="1" s="1"/>
  <c r="H2511" i="1" s="1"/>
  <c r="H2512" i="1" s="1"/>
  <c r="H2513" i="1" s="1"/>
  <c r="H2514" i="1" s="1"/>
  <c r="H2515" i="1" s="1"/>
  <c r="H2516" i="1" s="1"/>
  <c r="H2517" i="1" s="1"/>
  <c r="H2518" i="1" s="1"/>
  <c r="H2519" i="1" s="1"/>
  <c r="H2520" i="1" s="1"/>
  <c r="H2521" i="1" s="1"/>
  <c r="H2522" i="1" s="1"/>
  <c r="H2523" i="1" s="1"/>
  <c r="H2524" i="1" s="1"/>
  <c r="H2525" i="1" s="1"/>
  <c r="H2526" i="1" s="1"/>
  <c r="H2527" i="1" s="1"/>
  <c r="H2528" i="1" s="1"/>
  <c r="H2529" i="1" s="1"/>
  <c r="H2530" i="1" s="1"/>
  <c r="H2531" i="1" s="1"/>
  <c r="H2532" i="1" s="1"/>
  <c r="H2533" i="1" s="1"/>
  <c r="H2534" i="1" s="1"/>
  <c r="H2535" i="1" s="1"/>
  <c r="H2536" i="1" s="1"/>
  <c r="H2537" i="1" s="1"/>
  <c r="H2538" i="1" s="1"/>
  <c r="H2539" i="1" s="1"/>
  <c r="H2540" i="1" s="1"/>
  <c r="H2541" i="1" s="1"/>
  <c r="H2542" i="1" s="1"/>
  <c r="H2543" i="1" s="1"/>
  <c r="H2544" i="1" s="1"/>
  <c r="H2545" i="1" s="1"/>
  <c r="H2546" i="1" s="1"/>
  <c r="H2547" i="1" s="1"/>
  <c r="H2548" i="1" s="1"/>
  <c r="H2549" i="1" s="1"/>
  <c r="H2550" i="1" s="1"/>
  <c r="H2551" i="1" s="1"/>
  <c r="H2552" i="1" s="1"/>
  <c r="H2553" i="1" s="1"/>
  <c r="H2554" i="1" s="1"/>
  <c r="H2555" i="1" s="1"/>
  <c r="H2556" i="1" s="1"/>
  <c r="H2557" i="1" s="1"/>
  <c r="H2558" i="1" s="1"/>
  <c r="H2559" i="1" s="1"/>
  <c r="H2560" i="1" s="1"/>
  <c r="H2561" i="1" s="1"/>
  <c r="H2562" i="1" s="1"/>
  <c r="H2563" i="1" s="1"/>
  <c r="H2564" i="1" s="1"/>
  <c r="H2565" i="1" s="1"/>
  <c r="H2566" i="1" s="1"/>
  <c r="H2567" i="1" s="1"/>
  <c r="H2568" i="1" s="1"/>
  <c r="H2569" i="1" s="1"/>
  <c r="H2570" i="1" s="1"/>
  <c r="H2571" i="1" s="1"/>
  <c r="H2572" i="1" s="1"/>
  <c r="H2573" i="1" s="1"/>
  <c r="H2574" i="1" s="1"/>
  <c r="H2575" i="1" s="1"/>
  <c r="H2576" i="1" s="1"/>
  <c r="H2577" i="1" s="1"/>
  <c r="H2578" i="1" s="1"/>
  <c r="H2579" i="1" s="1"/>
  <c r="H2580" i="1" s="1"/>
  <c r="H2581" i="1" s="1"/>
  <c r="H2582" i="1" s="1"/>
  <c r="H2583" i="1" s="1"/>
  <c r="H2584" i="1" s="1"/>
  <c r="H2585" i="1" s="1"/>
  <c r="H2586" i="1" s="1"/>
  <c r="H2587" i="1" s="1"/>
  <c r="H2588" i="1" s="1"/>
  <c r="H2589" i="1" s="1"/>
  <c r="H2590" i="1" s="1"/>
  <c r="H2591" i="1" s="1"/>
  <c r="H2592" i="1" s="1"/>
  <c r="H2593" i="1" s="1"/>
  <c r="H2594" i="1" s="1"/>
  <c r="H2595" i="1" s="1"/>
  <c r="H2596" i="1" s="1"/>
  <c r="H2597" i="1" s="1"/>
  <c r="H2598" i="1" s="1"/>
  <c r="H2599" i="1" s="1"/>
  <c r="H2600" i="1" s="1"/>
  <c r="H2601" i="1" s="1"/>
  <c r="H2602" i="1" s="1"/>
  <c r="H2603" i="1" s="1"/>
  <c r="H2604" i="1" s="1"/>
  <c r="H2605" i="1" s="1"/>
  <c r="H2606" i="1" s="1"/>
  <c r="H2607" i="1" s="1"/>
  <c r="H2608" i="1" s="1"/>
  <c r="H2609" i="1" s="1"/>
  <c r="H2610" i="1" s="1"/>
  <c r="H2611" i="1" s="1"/>
  <c r="H2612" i="1" s="1"/>
  <c r="H2613" i="1" s="1"/>
  <c r="H2614" i="1" s="1"/>
  <c r="H2615" i="1" s="1"/>
  <c r="H2616" i="1" s="1"/>
  <c r="H2617" i="1" s="1"/>
  <c r="H2618" i="1" s="1"/>
  <c r="H2619" i="1" s="1"/>
  <c r="H2620" i="1" s="1"/>
  <c r="H2621" i="1" s="1"/>
  <c r="H2622" i="1" s="1"/>
  <c r="H2623" i="1" s="1"/>
  <c r="H2624" i="1" s="1"/>
  <c r="H2625" i="1" s="1"/>
  <c r="H2626" i="1" s="1"/>
  <c r="H2627" i="1" s="1"/>
  <c r="H2628" i="1" s="1"/>
  <c r="H2629" i="1" s="1"/>
  <c r="H2630" i="1" s="1"/>
  <c r="H2631" i="1" s="1"/>
  <c r="H2632" i="1" s="1"/>
  <c r="H2633" i="1" s="1"/>
  <c r="H2634" i="1" s="1"/>
  <c r="H2635" i="1" s="1"/>
  <c r="H2636" i="1" s="1"/>
  <c r="H2637" i="1" s="1"/>
  <c r="H2638" i="1" s="1"/>
  <c r="H2639" i="1" s="1"/>
  <c r="H2640" i="1" s="1"/>
  <c r="H2641" i="1" s="1"/>
  <c r="H2642" i="1" s="1"/>
  <c r="H2643" i="1" s="1"/>
  <c r="H2644" i="1" s="1"/>
  <c r="H2645" i="1" s="1"/>
  <c r="H2646" i="1" s="1"/>
  <c r="H2647" i="1" s="1"/>
  <c r="H2648" i="1" s="1"/>
  <c r="H2649" i="1" s="1"/>
  <c r="H2650" i="1" s="1"/>
  <c r="H2651" i="1" s="1"/>
  <c r="H2652" i="1" s="1"/>
  <c r="H2653" i="1" s="1"/>
  <c r="H2654" i="1" s="1"/>
  <c r="H2655" i="1" s="1"/>
  <c r="H2656" i="1" s="1"/>
  <c r="H2657" i="1" s="1"/>
  <c r="H2658" i="1" s="1"/>
  <c r="H2659" i="1" s="1"/>
  <c r="H2660" i="1" s="1"/>
  <c r="H2661" i="1" s="1"/>
  <c r="H2662" i="1" s="1"/>
  <c r="H2663" i="1" s="1"/>
  <c r="H2664" i="1" s="1"/>
  <c r="H2665" i="1" s="1"/>
  <c r="H2666" i="1" s="1"/>
  <c r="H2667" i="1" s="1"/>
  <c r="H2668" i="1" s="1"/>
  <c r="H2669" i="1" s="1"/>
  <c r="H2670" i="1" s="1"/>
  <c r="H2671" i="1" s="1"/>
  <c r="H2672" i="1" s="1"/>
  <c r="H2673" i="1" s="1"/>
  <c r="H2674" i="1" s="1"/>
  <c r="H2675" i="1" s="1"/>
  <c r="H2676" i="1" s="1"/>
  <c r="H2677" i="1" s="1"/>
  <c r="H2678" i="1" s="1"/>
  <c r="H2679" i="1" s="1"/>
  <c r="H2680" i="1" s="1"/>
  <c r="H2681" i="1" s="1"/>
  <c r="H2682" i="1" s="1"/>
  <c r="H2683" i="1" s="1"/>
  <c r="H2684" i="1" s="1"/>
  <c r="H2685" i="1" s="1"/>
  <c r="H2686" i="1" s="1"/>
  <c r="H2687" i="1" s="1"/>
  <c r="H2688" i="1" s="1"/>
  <c r="H2689" i="1" s="1"/>
  <c r="H2690" i="1" s="1"/>
  <c r="H2691" i="1" s="1"/>
  <c r="H2692" i="1" s="1"/>
  <c r="H2693" i="1" s="1"/>
  <c r="H2694" i="1" s="1"/>
  <c r="H2695" i="1" s="1"/>
  <c r="H2696" i="1" s="1"/>
  <c r="H2697" i="1" s="1"/>
  <c r="H2698" i="1" s="1"/>
  <c r="H2699" i="1" s="1"/>
  <c r="H2700" i="1" s="1"/>
  <c r="H2701" i="1" s="1"/>
  <c r="H2702" i="1" s="1"/>
  <c r="H2703" i="1" s="1"/>
  <c r="H2704" i="1" s="1"/>
  <c r="H2705" i="1" s="1"/>
  <c r="H2706" i="1" s="1"/>
  <c r="H2707" i="1" s="1"/>
  <c r="H2708" i="1" s="1"/>
  <c r="H2709" i="1" s="1"/>
  <c r="H2710" i="1" s="1"/>
  <c r="H2711" i="1" s="1"/>
  <c r="H2712" i="1" s="1"/>
  <c r="H2713" i="1" s="1"/>
  <c r="H2714" i="1" s="1"/>
  <c r="H2715" i="1" s="1"/>
  <c r="H2716" i="1" s="1"/>
  <c r="H2717" i="1" s="1"/>
  <c r="H2718" i="1" s="1"/>
  <c r="H2719" i="1" s="1"/>
  <c r="H2720" i="1" s="1"/>
  <c r="H2721" i="1" s="1"/>
  <c r="H2722" i="1" s="1"/>
  <c r="H2723" i="1" s="1"/>
  <c r="H2724" i="1" s="1"/>
  <c r="H2725" i="1" s="1"/>
  <c r="H2726" i="1" s="1"/>
  <c r="H2727" i="1" s="1"/>
  <c r="H2728" i="1" s="1"/>
  <c r="H2729" i="1" s="1"/>
  <c r="H2730" i="1" s="1"/>
  <c r="H2731" i="1" s="1"/>
  <c r="H2732" i="1" s="1"/>
  <c r="H2733" i="1" s="1"/>
  <c r="H2734" i="1" s="1"/>
  <c r="H2735" i="1" s="1"/>
  <c r="H2736" i="1" s="1"/>
  <c r="H2737" i="1" s="1"/>
  <c r="H2738" i="1" s="1"/>
  <c r="H2739" i="1" s="1"/>
  <c r="H2740" i="1" s="1"/>
  <c r="H2741" i="1" s="1"/>
  <c r="H2742" i="1" s="1"/>
  <c r="H2743" i="1" s="1"/>
  <c r="H2744" i="1" s="1"/>
  <c r="H2745" i="1" s="1"/>
  <c r="H2746" i="1" s="1"/>
  <c r="H2747" i="1" s="1"/>
  <c r="H2748" i="1" s="1"/>
  <c r="H2749" i="1" s="1"/>
  <c r="H2750" i="1" s="1"/>
  <c r="H2751" i="1" s="1"/>
  <c r="H2752" i="1" s="1"/>
  <c r="H2753" i="1" s="1"/>
  <c r="H2754" i="1" s="1"/>
  <c r="H2755" i="1" s="1"/>
  <c r="H2756" i="1" s="1"/>
  <c r="H2757" i="1" s="1"/>
  <c r="H2758" i="1" s="1"/>
  <c r="H2759" i="1" s="1"/>
  <c r="H2760" i="1" s="1"/>
  <c r="H2761" i="1" s="1"/>
  <c r="H2762" i="1" s="1"/>
  <c r="H2763" i="1" s="1"/>
  <c r="H2764" i="1" s="1"/>
  <c r="H2765" i="1" s="1"/>
  <c r="H2766" i="1" s="1"/>
  <c r="H2767" i="1" s="1"/>
  <c r="H2768" i="1" s="1"/>
  <c r="H2769" i="1" s="1"/>
  <c r="H2770" i="1" s="1"/>
  <c r="H2771" i="1" s="1"/>
  <c r="H2772" i="1" s="1"/>
  <c r="H2773" i="1" s="1"/>
  <c r="H2774" i="1" s="1"/>
  <c r="H2775" i="1" s="1"/>
  <c r="H2776" i="1" s="1"/>
  <c r="H2777" i="1" s="1"/>
  <c r="H2778" i="1" s="1"/>
  <c r="H2779" i="1" s="1"/>
  <c r="H2780" i="1" s="1"/>
  <c r="H2781" i="1" s="1"/>
  <c r="H2782" i="1" s="1"/>
  <c r="H2783" i="1" s="1"/>
  <c r="H2784" i="1" s="1"/>
  <c r="H2785" i="1" s="1"/>
  <c r="H2786" i="1" s="1"/>
  <c r="H2787" i="1" s="1"/>
  <c r="H2788" i="1" s="1"/>
  <c r="H2789" i="1" s="1"/>
  <c r="H2790" i="1" s="1"/>
  <c r="H2791" i="1" s="1"/>
  <c r="H2792" i="1" s="1"/>
  <c r="H2793" i="1" s="1"/>
  <c r="H2794" i="1" s="1"/>
  <c r="H2795" i="1" s="1"/>
  <c r="H2796" i="1" s="1"/>
  <c r="H2797" i="1" s="1"/>
  <c r="H2798" i="1" s="1"/>
  <c r="H2799" i="1" s="1"/>
  <c r="H2800" i="1" s="1"/>
  <c r="H2801" i="1" s="1"/>
  <c r="H2802" i="1" s="1"/>
  <c r="H2803" i="1" s="1"/>
  <c r="H2804" i="1" s="1"/>
  <c r="H2805" i="1" s="1"/>
  <c r="H2806" i="1" s="1"/>
  <c r="H2807" i="1" s="1"/>
  <c r="H2808" i="1" s="1"/>
  <c r="H2809" i="1" s="1"/>
  <c r="H2810" i="1" s="1"/>
  <c r="H2811" i="1" s="1"/>
  <c r="H2812" i="1" s="1"/>
  <c r="H2813" i="1" s="1"/>
  <c r="H2814" i="1" s="1"/>
  <c r="H2815" i="1" s="1"/>
  <c r="H2816" i="1" s="1"/>
  <c r="H2817" i="1" s="1"/>
  <c r="H2818" i="1" s="1"/>
  <c r="H2819" i="1" s="1"/>
  <c r="H2820" i="1" s="1"/>
  <c r="H2821" i="1" s="1"/>
  <c r="H2822" i="1" s="1"/>
  <c r="H2823" i="1" s="1"/>
  <c r="H2824" i="1" s="1"/>
  <c r="H2825" i="1" s="1"/>
  <c r="H2826" i="1" s="1"/>
  <c r="H2827" i="1" s="1"/>
  <c r="H2828" i="1" s="1"/>
  <c r="H2829" i="1" s="1"/>
  <c r="H2830" i="1" s="1"/>
  <c r="H2831" i="1" s="1"/>
  <c r="H2832" i="1" s="1"/>
  <c r="H2833" i="1" s="1"/>
  <c r="H2834" i="1" s="1"/>
  <c r="H2835" i="1" s="1"/>
  <c r="H2836" i="1" s="1"/>
  <c r="H2837" i="1" s="1"/>
  <c r="H2838" i="1" s="1"/>
  <c r="H2839" i="1" s="1"/>
  <c r="H2840" i="1" s="1"/>
  <c r="H2841" i="1" s="1"/>
  <c r="H2842" i="1" s="1"/>
  <c r="H2843" i="1" s="1"/>
  <c r="H2844" i="1" s="1"/>
  <c r="H2845" i="1" s="1"/>
  <c r="H2846" i="1" s="1"/>
  <c r="H2847" i="1" s="1"/>
  <c r="H2848" i="1" s="1"/>
  <c r="H2849" i="1" s="1"/>
  <c r="H2850" i="1" s="1"/>
  <c r="H2851" i="1" s="1"/>
  <c r="H2852" i="1" s="1"/>
  <c r="H2853" i="1" s="1"/>
  <c r="H2854" i="1" s="1"/>
  <c r="H2855" i="1" s="1"/>
  <c r="H2856" i="1" s="1"/>
  <c r="H2857" i="1" s="1"/>
  <c r="H2858" i="1" s="1"/>
  <c r="H2859" i="1" s="1"/>
  <c r="H2860" i="1" s="1"/>
  <c r="H2861" i="1" s="1"/>
  <c r="H2862" i="1" s="1"/>
  <c r="H2863" i="1" s="1"/>
  <c r="H2864" i="1" s="1"/>
  <c r="H2865" i="1" s="1"/>
  <c r="H2866" i="1" s="1"/>
  <c r="H2867" i="1" s="1"/>
  <c r="H2868" i="1" s="1"/>
  <c r="H2869" i="1" s="1"/>
  <c r="H2870" i="1" s="1"/>
  <c r="H2871" i="1" s="1"/>
  <c r="H2872" i="1" s="1"/>
  <c r="H2873" i="1" s="1"/>
  <c r="H2874" i="1" s="1"/>
  <c r="H2875" i="1" s="1"/>
  <c r="H2876" i="1" s="1"/>
  <c r="H2877" i="1" s="1"/>
  <c r="H2878" i="1" s="1"/>
  <c r="H2879" i="1" s="1"/>
  <c r="H2880" i="1" s="1"/>
  <c r="H2881" i="1" s="1"/>
  <c r="H2882" i="1" s="1"/>
  <c r="H2883" i="1" s="1"/>
  <c r="H2884" i="1" s="1"/>
  <c r="H2885" i="1" s="1"/>
  <c r="H2886" i="1" s="1"/>
  <c r="H2887" i="1" s="1"/>
  <c r="H2888" i="1" s="1"/>
  <c r="H2889" i="1" s="1"/>
  <c r="H2890" i="1" s="1"/>
  <c r="H2891" i="1" s="1"/>
  <c r="H2892" i="1" s="1"/>
  <c r="H2893" i="1" s="1"/>
  <c r="H2894" i="1" s="1"/>
  <c r="H2895" i="1" s="1"/>
  <c r="H2896" i="1" s="1"/>
  <c r="H2897" i="1" s="1"/>
  <c r="H2898" i="1" s="1"/>
  <c r="H2899" i="1" s="1"/>
  <c r="H2900" i="1" s="1"/>
  <c r="H2901" i="1" s="1"/>
  <c r="H2902" i="1" s="1"/>
  <c r="H2903" i="1" s="1"/>
  <c r="H2904" i="1" s="1"/>
  <c r="H2905" i="1" s="1"/>
  <c r="H2906" i="1" s="1"/>
  <c r="H2907" i="1" s="1"/>
  <c r="H2908" i="1" s="1"/>
  <c r="H2909" i="1" s="1"/>
  <c r="H2910" i="1" s="1"/>
  <c r="H2911" i="1" s="1"/>
  <c r="H2912" i="1" s="1"/>
  <c r="H2913" i="1" s="1"/>
  <c r="H2914" i="1" s="1"/>
  <c r="H2915" i="1" s="1"/>
  <c r="H2916" i="1" s="1"/>
  <c r="H2917" i="1" s="1"/>
  <c r="H2918" i="1" s="1"/>
  <c r="H2919" i="1" s="1"/>
  <c r="H2920" i="1" s="1"/>
  <c r="H2921" i="1" s="1"/>
  <c r="H2922" i="1" s="1"/>
  <c r="H2923" i="1" s="1"/>
  <c r="H2924" i="1" s="1"/>
  <c r="H2925" i="1" s="1"/>
  <c r="H2926" i="1" s="1"/>
  <c r="H2927" i="1" s="1"/>
  <c r="H2928" i="1" s="1"/>
  <c r="H2929" i="1" s="1"/>
  <c r="H2930" i="1" s="1"/>
  <c r="H2931" i="1" s="1"/>
  <c r="H2932" i="1" s="1"/>
  <c r="H2933" i="1" s="1"/>
  <c r="H2934" i="1" s="1"/>
  <c r="H2935" i="1" s="1"/>
  <c r="H2936" i="1" s="1"/>
  <c r="H2937" i="1" s="1"/>
  <c r="H2938" i="1" s="1"/>
  <c r="H2939" i="1" s="1"/>
  <c r="H2940" i="1" s="1"/>
  <c r="H2941" i="1" s="1"/>
  <c r="H2942" i="1" s="1"/>
  <c r="H2943" i="1" s="1"/>
  <c r="H2944" i="1" s="1"/>
  <c r="H2945" i="1" s="1"/>
  <c r="H2946" i="1" s="1"/>
  <c r="H2947" i="1" s="1"/>
  <c r="H2948" i="1" s="1"/>
  <c r="H2949" i="1" s="1"/>
  <c r="H2950" i="1" s="1"/>
  <c r="H2951" i="1" s="1"/>
  <c r="H2952" i="1" s="1"/>
  <c r="H2953" i="1" s="1"/>
  <c r="H2954" i="1" s="1"/>
  <c r="H2955" i="1" s="1"/>
  <c r="H2956" i="1" s="1"/>
  <c r="H2957" i="1" s="1"/>
  <c r="H2958" i="1" s="1"/>
  <c r="H2959" i="1" s="1"/>
  <c r="H2960" i="1" s="1"/>
  <c r="H2961" i="1" s="1"/>
  <c r="H2962" i="1" s="1"/>
  <c r="H2963" i="1" s="1"/>
  <c r="H2964" i="1" s="1"/>
  <c r="H2965" i="1" s="1"/>
  <c r="H2966" i="1" s="1"/>
  <c r="H2967" i="1" s="1"/>
  <c r="H2968" i="1" s="1"/>
  <c r="H2969" i="1" s="1"/>
  <c r="H2970" i="1" s="1"/>
  <c r="H2971" i="1" s="1"/>
  <c r="H2972" i="1" s="1"/>
  <c r="H2973" i="1" s="1"/>
  <c r="H2974" i="1" s="1"/>
  <c r="H2975" i="1" s="1"/>
  <c r="H2976" i="1" s="1"/>
  <c r="H2977" i="1" s="1"/>
  <c r="H2978" i="1" s="1"/>
  <c r="H2979" i="1" s="1"/>
  <c r="H2980" i="1" s="1"/>
  <c r="H2981" i="1" s="1"/>
  <c r="H2982" i="1" s="1"/>
  <c r="H2983" i="1" s="1"/>
  <c r="H2984" i="1" s="1"/>
  <c r="H2985" i="1" s="1"/>
  <c r="H2986" i="1" s="1"/>
  <c r="H2987" i="1" s="1"/>
  <c r="H2988" i="1" s="1"/>
  <c r="H2989" i="1" s="1"/>
  <c r="H2990" i="1" s="1"/>
  <c r="H2991" i="1" s="1"/>
  <c r="H2992" i="1" s="1"/>
  <c r="H2993" i="1" s="1"/>
  <c r="H2994" i="1" s="1"/>
  <c r="H2995" i="1" s="1"/>
  <c r="H2996" i="1" s="1"/>
  <c r="H2997" i="1" s="1"/>
  <c r="H2998" i="1" s="1"/>
  <c r="H2999" i="1" s="1"/>
  <c r="H3000" i="1" s="1"/>
  <c r="H3001" i="1" s="1"/>
  <c r="H3002" i="1" s="1"/>
  <c r="H3003" i="1" s="1"/>
  <c r="H3004" i="1" s="1"/>
  <c r="H3005" i="1" s="1"/>
  <c r="H3006" i="1" s="1"/>
  <c r="H3007" i="1" s="1"/>
  <c r="H3008" i="1" s="1"/>
  <c r="H3009" i="1" s="1"/>
  <c r="H3010" i="1" s="1"/>
  <c r="H3011" i="1" s="1"/>
  <c r="H3012" i="1" s="1"/>
  <c r="H3013" i="1" s="1"/>
  <c r="H3014" i="1" s="1"/>
  <c r="H3015" i="1" s="1"/>
  <c r="H3016" i="1" s="1"/>
  <c r="H3017" i="1" s="1"/>
  <c r="H3018" i="1" s="1"/>
  <c r="H3019" i="1" s="1"/>
  <c r="H3020" i="1" s="1"/>
  <c r="H3021" i="1" s="1"/>
  <c r="H3022" i="1" s="1"/>
  <c r="H3023" i="1" s="1"/>
  <c r="H3024" i="1" s="1"/>
  <c r="H3025" i="1" s="1"/>
  <c r="H3026" i="1" s="1"/>
  <c r="H3027" i="1" s="1"/>
  <c r="H3028" i="1" s="1"/>
  <c r="H3029" i="1" s="1"/>
  <c r="H3030" i="1" s="1"/>
  <c r="H3031" i="1" s="1"/>
  <c r="H3032" i="1" s="1"/>
  <c r="H3033" i="1" s="1"/>
  <c r="H3034" i="1" s="1"/>
  <c r="H3035" i="1" s="1"/>
  <c r="H3036" i="1" s="1"/>
  <c r="H3037" i="1" s="1"/>
  <c r="H3038" i="1" s="1"/>
  <c r="H3039" i="1" s="1"/>
  <c r="H3040" i="1" s="1"/>
  <c r="H3041" i="1" s="1"/>
  <c r="H3042" i="1" s="1"/>
  <c r="H3043" i="1" s="1"/>
  <c r="H3044" i="1" s="1"/>
  <c r="H3045" i="1" s="1"/>
  <c r="H3046" i="1" s="1"/>
  <c r="H3047" i="1" s="1"/>
  <c r="H3048" i="1" s="1"/>
  <c r="H3049" i="1" s="1"/>
  <c r="H3050" i="1" s="1"/>
  <c r="H3051" i="1" s="1"/>
  <c r="H3052" i="1" s="1"/>
  <c r="H3053" i="1" s="1"/>
  <c r="H3054" i="1" s="1"/>
  <c r="H3055" i="1" s="1"/>
  <c r="H3056" i="1" s="1"/>
  <c r="H3057" i="1" s="1"/>
  <c r="H3058" i="1" s="1"/>
  <c r="H3059" i="1" s="1"/>
  <c r="H3060" i="1" s="1"/>
  <c r="H3061" i="1" s="1"/>
  <c r="H3062" i="1" s="1"/>
  <c r="H3063" i="1" s="1"/>
  <c r="H3064" i="1" s="1"/>
  <c r="H3065" i="1" s="1"/>
  <c r="H3066" i="1" s="1"/>
  <c r="H3067" i="1" s="1"/>
  <c r="H3068" i="1" s="1"/>
  <c r="H3069" i="1" s="1"/>
  <c r="H3070" i="1" s="1"/>
  <c r="H3071" i="1" s="1"/>
  <c r="H3072" i="1" s="1"/>
  <c r="H3073" i="1" s="1"/>
  <c r="H3074" i="1" s="1"/>
  <c r="H3075" i="1" s="1"/>
  <c r="H3076" i="1" s="1"/>
  <c r="H3077" i="1" s="1"/>
  <c r="H3078" i="1" s="1"/>
  <c r="H3079" i="1" s="1"/>
  <c r="H3080" i="1" s="1"/>
  <c r="H3081" i="1" s="1"/>
  <c r="H3082" i="1" s="1"/>
  <c r="H3083" i="1" s="1"/>
  <c r="H3084" i="1" s="1"/>
  <c r="H3085" i="1" s="1"/>
  <c r="H3086" i="1" s="1"/>
  <c r="H3087" i="1" s="1"/>
  <c r="H3088" i="1" s="1"/>
  <c r="H3089" i="1" s="1"/>
  <c r="H3090" i="1" s="1"/>
  <c r="H3091" i="1" s="1"/>
  <c r="H3092" i="1" s="1"/>
  <c r="H3093" i="1" s="1"/>
  <c r="H3094" i="1" s="1"/>
  <c r="H3095" i="1" s="1"/>
  <c r="H3096" i="1" s="1"/>
  <c r="H3097" i="1" s="1"/>
  <c r="H3098" i="1" s="1"/>
  <c r="H3099" i="1" s="1"/>
  <c r="H3100" i="1" s="1"/>
  <c r="H3101" i="1" s="1"/>
  <c r="H3102" i="1" s="1"/>
  <c r="H3103" i="1" s="1"/>
  <c r="H3104" i="1" s="1"/>
  <c r="H3105" i="1" s="1"/>
  <c r="H3106" i="1" s="1"/>
  <c r="H3107" i="1" s="1"/>
  <c r="H3108" i="1" s="1"/>
  <c r="H3109" i="1" s="1"/>
  <c r="H3110" i="1" s="1"/>
  <c r="H3111" i="1" s="1"/>
  <c r="H3112" i="1" s="1"/>
  <c r="H3113" i="1" s="1"/>
  <c r="H3114" i="1" s="1"/>
  <c r="H3115" i="1" s="1"/>
  <c r="H3116" i="1" s="1"/>
  <c r="H3117" i="1" s="1"/>
  <c r="H3118" i="1" s="1"/>
  <c r="H3119" i="1" s="1"/>
  <c r="H3120" i="1" s="1"/>
  <c r="H3121" i="1" s="1"/>
  <c r="H3122" i="1" s="1"/>
  <c r="H3123" i="1" s="1"/>
  <c r="H3124" i="1" s="1"/>
  <c r="H3125" i="1" s="1"/>
  <c r="H3126" i="1" s="1"/>
  <c r="H3127" i="1" s="1"/>
  <c r="H3128" i="1" s="1"/>
  <c r="H3129" i="1" s="1"/>
  <c r="H3130" i="1" s="1"/>
  <c r="H3131" i="1" s="1"/>
  <c r="H3132" i="1" s="1"/>
  <c r="H3133" i="1" s="1"/>
  <c r="H3134" i="1" s="1"/>
  <c r="H3135" i="1" s="1"/>
  <c r="H3136" i="1" s="1"/>
  <c r="H3137" i="1" s="1"/>
  <c r="H3138" i="1" s="1"/>
  <c r="H3139" i="1" s="1"/>
  <c r="H3140" i="1" s="1"/>
  <c r="H3141" i="1" s="1"/>
  <c r="H3142" i="1" s="1"/>
  <c r="H3143" i="1" s="1"/>
  <c r="H3144" i="1" s="1"/>
  <c r="H3145" i="1" s="1"/>
  <c r="H3146" i="1" s="1"/>
  <c r="H3147" i="1" s="1"/>
  <c r="H3148" i="1" s="1"/>
  <c r="H3149" i="1" s="1"/>
  <c r="H3150" i="1" s="1"/>
  <c r="H3151" i="1" s="1"/>
  <c r="H3152" i="1" s="1"/>
  <c r="H3153" i="1" s="1"/>
  <c r="H3154" i="1" s="1"/>
  <c r="H3155" i="1" s="1"/>
  <c r="H3156" i="1" s="1"/>
  <c r="H3157" i="1" s="1"/>
  <c r="H3158" i="1" s="1"/>
  <c r="H3159" i="1" s="1"/>
  <c r="H3160" i="1" s="1"/>
  <c r="H3161" i="1" s="1"/>
  <c r="H3162" i="1" s="1"/>
  <c r="H3163" i="1" s="1"/>
  <c r="H3164" i="1" s="1"/>
  <c r="H3165" i="1" s="1"/>
  <c r="H3166" i="1" s="1"/>
  <c r="H3167" i="1" s="1"/>
  <c r="H3168" i="1" s="1"/>
  <c r="H3169" i="1" s="1"/>
  <c r="H3170" i="1" s="1"/>
  <c r="H3171" i="1" s="1"/>
  <c r="H3172" i="1" s="1"/>
  <c r="H3173" i="1" s="1"/>
  <c r="H3174" i="1" s="1"/>
  <c r="H3175" i="1" s="1"/>
  <c r="H3176" i="1" s="1"/>
  <c r="H3177" i="1" s="1"/>
  <c r="H3178" i="1" s="1"/>
  <c r="H3179" i="1" s="1"/>
  <c r="H3180" i="1" s="1"/>
  <c r="H3181" i="1" s="1"/>
  <c r="H3182" i="1" s="1"/>
  <c r="H3183" i="1" s="1"/>
  <c r="H3184" i="1" s="1"/>
  <c r="H3185" i="1" s="1"/>
  <c r="H3186" i="1" s="1"/>
  <c r="H3187" i="1" s="1"/>
  <c r="H3188" i="1" s="1"/>
  <c r="H3189" i="1" s="1"/>
  <c r="H3190" i="1" s="1"/>
  <c r="H3191" i="1" s="1"/>
  <c r="H3192" i="1" s="1"/>
  <c r="H3193" i="1" s="1"/>
  <c r="H3194" i="1" s="1"/>
  <c r="H3195" i="1" s="1"/>
  <c r="H3196" i="1" s="1"/>
  <c r="H3197" i="1" s="1"/>
  <c r="H3198" i="1" s="1"/>
  <c r="H3199" i="1" s="1"/>
  <c r="H3200" i="1" s="1"/>
  <c r="H3201" i="1" s="1"/>
  <c r="H3202" i="1" s="1"/>
  <c r="H3203" i="1" s="1"/>
  <c r="H3204" i="1" s="1"/>
  <c r="H3205" i="1" s="1"/>
  <c r="H3206" i="1" s="1"/>
  <c r="H3207" i="1" s="1"/>
  <c r="H3208" i="1" s="1"/>
  <c r="H3209" i="1" s="1"/>
  <c r="H3210" i="1" s="1"/>
  <c r="H3211" i="1" s="1"/>
  <c r="H3212" i="1" s="1"/>
  <c r="H3213" i="1" s="1"/>
  <c r="H3214" i="1" s="1"/>
  <c r="H3215" i="1" s="1"/>
  <c r="H3216" i="1" s="1"/>
  <c r="H3217" i="1" s="1"/>
  <c r="H3218" i="1" s="1"/>
  <c r="H3219" i="1" s="1"/>
  <c r="H3220" i="1" s="1"/>
  <c r="H3221" i="1" s="1"/>
  <c r="H3222" i="1" s="1"/>
  <c r="H3223" i="1" s="1"/>
  <c r="H3224" i="1" s="1"/>
  <c r="H3225" i="1" s="1"/>
  <c r="H3226" i="1" s="1"/>
  <c r="H3227" i="1" s="1"/>
  <c r="H3228" i="1" s="1"/>
  <c r="H3229" i="1" s="1"/>
  <c r="H3230" i="1" s="1"/>
  <c r="H3231" i="1" s="1"/>
  <c r="H3232" i="1" s="1"/>
  <c r="H3233" i="1" s="1"/>
  <c r="H3234" i="1" s="1"/>
  <c r="H3235" i="1" s="1"/>
  <c r="H3236" i="1" s="1"/>
  <c r="H3237" i="1" s="1"/>
  <c r="H3238" i="1" s="1"/>
  <c r="H3239" i="1" s="1"/>
  <c r="H3240" i="1" s="1"/>
  <c r="H3241" i="1" s="1"/>
  <c r="H3242" i="1" s="1"/>
  <c r="H3243" i="1" s="1"/>
  <c r="H3244" i="1" s="1"/>
  <c r="H3245" i="1" s="1"/>
  <c r="H3246" i="1" s="1"/>
  <c r="H3247" i="1" s="1"/>
  <c r="H3248" i="1" s="1"/>
  <c r="H3249" i="1" s="1"/>
  <c r="H3250" i="1" s="1"/>
  <c r="H3251" i="1" s="1"/>
  <c r="H3252" i="1" s="1"/>
  <c r="H3253" i="1" s="1"/>
  <c r="H3254" i="1" s="1"/>
  <c r="H3255" i="1" s="1"/>
  <c r="H3256" i="1" s="1"/>
  <c r="H3257" i="1" s="1"/>
  <c r="H3258" i="1" s="1"/>
  <c r="H3259" i="1" s="1"/>
  <c r="H3260" i="1" s="1"/>
  <c r="H3261" i="1" s="1"/>
  <c r="H3262" i="1" s="1"/>
  <c r="H3263" i="1" s="1"/>
  <c r="H3264" i="1" s="1"/>
  <c r="H3265" i="1" s="1"/>
  <c r="H3266" i="1" s="1"/>
  <c r="H3267" i="1" s="1"/>
  <c r="H3268" i="1" s="1"/>
  <c r="H3269" i="1" s="1"/>
  <c r="H3270" i="1" s="1"/>
  <c r="H3271" i="1" s="1"/>
  <c r="H3272" i="1" s="1"/>
  <c r="H3273" i="1" s="1"/>
  <c r="H3274" i="1" s="1"/>
  <c r="H3275" i="1" s="1"/>
  <c r="H3276" i="1" s="1"/>
  <c r="H3277" i="1" s="1"/>
  <c r="H3278" i="1" s="1"/>
  <c r="H3279" i="1" s="1"/>
  <c r="H3280" i="1" s="1"/>
  <c r="H3281" i="1" s="1"/>
  <c r="H3282" i="1" s="1"/>
  <c r="H3283" i="1" s="1"/>
  <c r="H3284" i="1" s="1"/>
  <c r="H3285" i="1" s="1"/>
  <c r="H3286" i="1" s="1"/>
  <c r="H3287" i="1" s="1"/>
  <c r="H3288" i="1" s="1"/>
  <c r="H3289" i="1" s="1"/>
  <c r="H3290" i="1" s="1"/>
  <c r="H3291" i="1" s="1"/>
  <c r="H3292" i="1" s="1"/>
  <c r="H3293" i="1" s="1"/>
  <c r="H3294" i="1" s="1"/>
  <c r="H3295" i="1" s="1"/>
  <c r="H3296" i="1" s="1"/>
  <c r="H3297" i="1" s="1"/>
  <c r="H3298" i="1" s="1"/>
  <c r="H3299" i="1" s="1"/>
  <c r="H3300" i="1" s="1"/>
  <c r="H3301" i="1" s="1"/>
  <c r="H3302" i="1" s="1"/>
  <c r="H3303" i="1" s="1"/>
  <c r="H3304" i="1" s="1"/>
  <c r="H3305" i="1" s="1"/>
  <c r="H3306" i="1" s="1"/>
  <c r="H3307" i="1" s="1"/>
  <c r="R3307" i="1"/>
  <c r="Q3307" i="1"/>
  <c r="P3307" i="1"/>
  <c r="O3307" i="1"/>
  <c r="N3307" i="1"/>
  <c r="M3307" i="1"/>
  <c r="L3307" i="1"/>
  <c r="K3307" i="1"/>
  <c r="J3307" i="1"/>
  <c r="B3307" i="1"/>
  <c r="A3307" i="1"/>
  <c r="C3306" i="1"/>
  <c r="R3306" i="1"/>
  <c r="Q3306" i="1"/>
  <c r="P3306" i="1"/>
  <c r="C3305" i="1"/>
  <c r="C3304" i="1"/>
  <c r="R3304" i="1"/>
  <c r="Q3304" i="1"/>
  <c r="P3304" i="1"/>
  <c r="C3303" i="1"/>
  <c r="P3303" i="1" s="1"/>
  <c r="C3302" i="1"/>
  <c r="C3301" i="1"/>
  <c r="Q3301" i="1" s="1"/>
  <c r="R3300" i="1"/>
  <c r="Q3300" i="1"/>
  <c r="P3300" i="1"/>
  <c r="O3300" i="1"/>
  <c r="N3300" i="1"/>
  <c r="M3300" i="1"/>
  <c r="L3300" i="1"/>
  <c r="K3300" i="1"/>
  <c r="J3300" i="1"/>
  <c r="B3300" i="1"/>
  <c r="A3300" i="1"/>
  <c r="C3299" i="1"/>
  <c r="R3299" i="1" s="1"/>
  <c r="C3298" i="1"/>
  <c r="Q3298" i="1" s="1"/>
  <c r="P3298" i="1"/>
  <c r="C3297" i="1"/>
  <c r="R3297" i="1"/>
  <c r="Q3297" i="1"/>
  <c r="P3297" i="1"/>
  <c r="C3296" i="1"/>
  <c r="N3296" i="1" s="1"/>
  <c r="C3295" i="1"/>
  <c r="L3295" i="1" s="1"/>
  <c r="C3294" i="1"/>
  <c r="R3293" i="1"/>
  <c r="Q3293" i="1"/>
  <c r="P3293" i="1"/>
  <c r="O3293" i="1"/>
  <c r="N3293" i="1"/>
  <c r="M3293" i="1"/>
  <c r="L3293" i="1"/>
  <c r="K3293" i="1"/>
  <c r="J3293" i="1"/>
  <c r="B3293" i="1"/>
  <c r="A3293" i="1"/>
  <c r="R3292" i="1"/>
  <c r="Q3292" i="1"/>
  <c r="P3292" i="1"/>
  <c r="O3292" i="1"/>
  <c r="N3292" i="1"/>
  <c r="M3292" i="1"/>
  <c r="L3292" i="1"/>
  <c r="K3292" i="1"/>
  <c r="J3292" i="1"/>
  <c r="B3292" i="1"/>
  <c r="A3292" i="1"/>
  <c r="C665" i="1"/>
  <c r="C670" i="1"/>
  <c r="C3153" i="1"/>
  <c r="J152" i="19"/>
  <c r="P3275" i="1" s="1"/>
  <c r="C3279" i="1"/>
  <c r="R3279" i="1" s="1"/>
  <c r="C3278" i="1"/>
  <c r="L3278" i="1" s="1"/>
  <c r="C3277" i="1"/>
  <c r="C3276" i="1"/>
  <c r="R3275" i="1"/>
  <c r="Q3275" i="1"/>
  <c r="O3275" i="1"/>
  <c r="N3275" i="1"/>
  <c r="M3275" i="1"/>
  <c r="L3275" i="1"/>
  <c r="K3275" i="1"/>
  <c r="J3275" i="1"/>
  <c r="B3275" i="1"/>
  <c r="A3275" i="1"/>
  <c r="R685" i="1"/>
  <c r="Q685" i="1"/>
  <c r="P685" i="1"/>
  <c r="O685" i="1"/>
  <c r="N685" i="1"/>
  <c r="M685" i="1"/>
  <c r="L685" i="1"/>
  <c r="K685" i="1"/>
  <c r="J685" i="1"/>
  <c r="B685" i="1"/>
  <c r="A685" i="1"/>
  <c r="R684" i="1"/>
  <c r="Q684" i="1"/>
  <c r="P684" i="1"/>
  <c r="O684" i="1"/>
  <c r="N684" i="1"/>
  <c r="M684" i="1"/>
  <c r="L684" i="1"/>
  <c r="K684" i="1"/>
  <c r="J684" i="1"/>
  <c r="B684" i="1"/>
  <c r="A684" i="1"/>
  <c r="R683" i="1"/>
  <c r="Q683" i="1"/>
  <c r="P683" i="1"/>
  <c r="N683" i="1"/>
  <c r="M683" i="1"/>
  <c r="L683" i="1"/>
  <c r="K683" i="1"/>
  <c r="J683" i="1"/>
  <c r="B683" i="1"/>
  <c r="A683" i="1"/>
  <c r="R682" i="1"/>
  <c r="Q682" i="1"/>
  <c r="P682" i="1"/>
  <c r="O682" i="1"/>
  <c r="N682" i="1"/>
  <c r="M682" i="1"/>
  <c r="L682" i="1"/>
  <c r="K682" i="1"/>
  <c r="J682" i="1"/>
  <c r="B682" i="1"/>
  <c r="A682" i="1"/>
  <c r="R681" i="1"/>
  <c r="Q681" i="1"/>
  <c r="P681" i="1"/>
  <c r="N681" i="1"/>
  <c r="M681" i="1"/>
  <c r="L681" i="1"/>
  <c r="K681" i="1"/>
  <c r="J681" i="1"/>
  <c r="B681" i="1"/>
  <c r="A681" i="1"/>
  <c r="R680" i="1"/>
  <c r="Q680" i="1"/>
  <c r="P680" i="1"/>
  <c r="O680" i="1"/>
  <c r="N680" i="1"/>
  <c r="M680" i="1"/>
  <c r="L680" i="1"/>
  <c r="K680" i="1"/>
  <c r="J680" i="1"/>
  <c r="B680" i="1"/>
  <c r="A680" i="1"/>
  <c r="R679" i="1"/>
  <c r="Q679" i="1"/>
  <c r="P679" i="1"/>
  <c r="O679" i="1"/>
  <c r="N679" i="1"/>
  <c r="M679" i="1"/>
  <c r="L679" i="1"/>
  <c r="K679" i="1"/>
  <c r="J679" i="1"/>
  <c r="B679" i="1"/>
  <c r="A679" i="1"/>
  <c r="R678" i="1"/>
  <c r="Q678" i="1"/>
  <c r="P678" i="1"/>
  <c r="O678" i="1"/>
  <c r="N678" i="1"/>
  <c r="M678" i="1"/>
  <c r="L678" i="1"/>
  <c r="K678" i="1"/>
  <c r="J678" i="1"/>
  <c r="B678" i="1"/>
  <c r="A678" i="1"/>
  <c r="R677" i="1"/>
  <c r="Q677" i="1"/>
  <c r="P677" i="1"/>
  <c r="N677" i="1"/>
  <c r="M677" i="1"/>
  <c r="L677" i="1"/>
  <c r="K677" i="1"/>
  <c r="J677" i="1"/>
  <c r="B677" i="1"/>
  <c r="A677" i="1"/>
  <c r="R676" i="1"/>
  <c r="Q676" i="1"/>
  <c r="P676" i="1"/>
  <c r="O676" i="1"/>
  <c r="N676" i="1"/>
  <c r="M676" i="1"/>
  <c r="L676" i="1"/>
  <c r="K676" i="1"/>
  <c r="J676" i="1"/>
  <c r="B676" i="1"/>
  <c r="A676" i="1"/>
  <c r="R675" i="1"/>
  <c r="Q675" i="1"/>
  <c r="P675" i="1"/>
  <c r="O675" i="1"/>
  <c r="N675" i="1"/>
  <c r="M675" i="1"/>
  <c r="L675" i="1"/>
  <c r="K675" i="1"/>
  <c r="J675" i="1"/>
  <c r="B675" i="1"/>
  <c r="A675" i="1"/>
  <c r="R674" i="1"/>
  <c r="Q674" i="1"/>
  <c r="P674" i="1"/>
  <c r="O674" i="1"/>
  <c r="N674" i="1"/>
  <c r="M674" i="1"/>
  <c r="L674" i="1"/>
  <c r="K674" i="1"/>
  <c r="J674" i="1"/>
  <c r="B674" i="1"/>
  <c r="A674" i="1"/>
  <c r="R673" i="1"/>
  <c r="Q673" i="1"/>
  <c r="P673" i="1"/>
  <c r="O673" i="1"/>
  <c r="N673" i="1"/>
  <c r="M673" i="1"/>
  <c r="L673" i="1"/>
  <c r="K673" i="1"/>
  <c r="J673" i="1"/>
  <c r="B673" i="1"/>
  <c r="A673" i="1"/>
  <c r="R672" i="1"/>
  <c r="Q672" i="1"/>
  <c r="P672" i="1"/>
  <c r="O672" i="1"/>
  <c r="N672" i="1"/>
  <c r="M672" i="1"/>
  <c r="L672" i="1"/>
  <c r="K672" i="1"/>
  <c r="J672" i="1"/>
  <c r="B672" i="1"/>
  <c r="A672" i="1"/>
  <c r="C3154" i="1"/>
  <c r="K3154" i="1" s="1"/>
  <c r="C3152" i="1"/>
  <c r="C3151" i="1"/>
  <c r="K3150" i="1"/>
  <c r="L133" i="19"/>
  <c r="K133" i="19"/>
  <c r="J133" i="19"/>
  <c r="P3150" i="1" s="1"/>
  <c r="I133" i="19"/>
  <c r="O3150" i="1" s="1"/>
  <c r="H133" i="19"/>
  <c r="N3150" i="1" s="1"/>
  <c r="G133" i="19"/>
  <c r="M3150" i="1" s="1"/>
  <c r="F133" i="19"/>
  <c r="L3150" i="1" s="1"/>
  <c r="D133" i="19"/>
  <c r="J3150" i="1" s="1"/>
  <c r="B133" i="19"/>
  <c r="B3150" i="1" s="1"/>
  <c r="A133" i="19"/>
  <c r="A3150" i="1" s="1"/>
  <c r="C671" i="1"/>
  <c r="R671" i="1" s="1"/>
  <c r="C669" i="1"/>
  <c r="R669" i="1" s="1"/>
  <c r="C668" i="1"/>
  <c r="R668" i="1" s="1"/>
  <c r="R667" i="1"/>
  <c r="Q667" i="1"/>
  <c r="P667" i="1"/>
  <c r="O667" i="1"/>
  <c r="N667" i="1"/>
  <c r="M667" i="1"/>
  <c r="L667" i="1"/>
  <c r="K667" i="1"/>
  <c r="J667" i="1"/>
  <c r="B667" i="1"/>
  <c r="A667" i="1"/>
  <c r="C666" i="1"/>
  <c r="R666" i="1" s="1"/>
  <c r="C664" i="1"/>
  <c r="J664" i="1" s="1"/>
  <c r="C663" i="1"/>
  <c r="R662" i="1"/>
  <c r="Q662" i="1"/>
  <c r="P662" i="1"/>
  <c r="O662" i="1"/>
  <c r="N662" i="1"/>
  <c r="M662" i="1"/>
  <c r="L662" i="1"/>
  <c r="K662" i="1"/>
  <c r="J662" i="1"/>
  <c r="B662" i="1"/>
  <c r="A662" i="1"/>
  <c r="R661" i="1"/>
  <c r="Q661" i="1"/>
  <c r="P661" i="1"/>
  <c r="O661" i="1"/>
  <c r="N661" i="1"/>
  <c r="M661" i="1"/>
  <c r="L661" i="1"/>
  <c r="K661" i="1"/>
  <c r="J661" i="1"/>
  <c r="B661" i="1"/>
  <c r="A661" i="1"/>
  <c r="B52" i="18"/>
  <c r="F60" i="8" s="1"/>
  <c r="M3296" i="1" l="1"/>
  <c r="L3296" i="1"/>
  <c r="R3305" i="1"/>
  <c r="Q3305" i="1"/>
  <c r="P3305" i="1"/>
  <c r="O3305" i="1"/>
  <c r="N3305" i="1"/>
  <c r="M3305" i="1"/>
  <c r="L3305" i="1"/>
  <c r="K3305" i="1"/>
  <c r="J3305" i="1"/>
  <c r="B3305" i="1"/>
  <c r="A3305" i="1"/>
  <c r="R3302" i="1"/>
  <c r="Q3302" i="1"/>
  <c r="P3302" i="1"/>
  <c r="N3306" i="1"/>
  <c r="O3306" i="1"/>
  <c r="K3295" i="1"/>
  <c r="J3295" i="1"/>
  <c r="B3295" i="1"/>
  <c r="A3295" i="1"/>
  <c r="O3303" i="1"/>
  <c r="N3303" i="1"/>
  <c r="M3303" i="1"/>
  <c r="L3303" i="1"/>
  <c r="K3303" i="1"/>
  <c r="J3303" i="1"/>
  <c r="B3303" i="1"/>
  <c r="A3303" i="1"/>
  <c r="A3297" i="1"/>
  <c r="O3297" i="1"/>
  <c r="N3297" i="1"/>
  <c r="M3297" i="1"/>
  <c r="L3297" i="1"/>
  <c r="K3297" i="1"/>
  <c r="J3297" i="1"/>
  <c r="B3297" i="1"/>
  <c r="K3306" i="1"/>
  <c r="M3306" i="1"/>
  <c r="L3306" i="1"/>
  <c r="O3304" i="1"/>
  <c r="N3304" i="1"/>
  <c r="P3301" i="1"/>
  <c r="O3301" i="1"/>
  <c r="N3301" i="1"/>
  <c r="O3298" i="1"/>
  <c r="N3298" i="1"/>
  <c r="M3298" i="1"/>
  <c r="L3298" i="1"/>
  <c r="K3298" i="1"/>
  <c r="J3298" i="1"/>
  <c r="B3298" i="1"/>
  <c r="R3301" i="1"/>
  <c r="M3301" i="1"/>
  <c r="L3301" i="1"/>
  <c r="K3301" i="1"/>
  <c r="J3301" i="1"/>
  <c r="B3301" i="1"/>
  <c r="A3301" i="1"/>
  <c r="A3299" i="1"/>
  <c r="Q3299" i="1"/>
  <c r="P3299" i="1"/>
  <c r="O3299" i="1"/>
  <c r="N3299" i="1"/>
  <c r="M3299" i="1"/>
  <c r="L3299" i="1"/>
  <c r="K3299" i="1"/>
  <c r="J3299" i="1"/>
  <c r="B3299" i="1"/>
  <c r="R3298" i="1"/>
  <c r="A3298" i="1"/>
  <c r="P3296" i="1"/>
  <c r="O3296" i="1"/>
  <c r="K3296" i="1"/>
  <c r="J3296" i="1"/>
  <c r="B3296" i="1"/>
  <c r="A3296" i="1"/>
  <c r="O3277" i="1"/>
  <c r="P3277" i="1"/>
  <c r="J3306" i="1"/>
  <c r="B3306" i="1"/>
  <c r="A3306" i="1"/>
  <c r="M3304" i="1"/>
  <c r="L3304" i="1"/>
  <c r="K3304" i="1"/>
  <c r="J3304" i="1"/>
  <c r="B3304" i="1"/>
  <c r="A3304" i="1"/>
  <c r="O3302" i="1"/>
  <c r="N3302" i="1"/>
  <c r="M3302" i="1"/>
  <c r="L3302" i="1"/>
  <c r="K3302" i="1"/>
  <c r="J3302" i="1"/>
  <c r="B3302" i="1"/>
  <c r="A3302" i="1"/>
  <c r="R3296" i="1"/>
  <c r="Q3296" i="1"/>
  <c r="R3295" i="1"/>
  <c r="Q3295" i="1"/>
  <c r="P3295" i="1"/>
  <c r="O3295" i="1"/>
  <c r="N3295" i="1"/>
  <c r="M3295" i="1"/>
  <c r="R3303" i="1"/>
  <c r="Q3303" i="1"/>
  <c r="Q3294" i="1"/>
  <c r="R3294" i="1"/>
  <c r="P3294" i="1"/>
  <c r="O3294" i="1"/>
  <c r="N3294" i="1"/>
  <c r="M3294" i="1"/>
  <c r="L3294" i="1"/>
  <c r="K3294" i="1"/>
  <c r="J3294" i="1"/>
  <c r="B3294" i="1"/>
  <c r="A3294" i="1"/>
  <c r="R663" i="1"/>
  <c r="O663" i="1"/>
  <c r="R665" i="1"/>
  <c r="B665" i="1"/>
  <c r="N3153" i="1"/>
  <c r="K670" i="1"/>
  <c r="R670" i="1"/>
  <c r="Q670" i="1"/>
  <c r="P670" i="1"/>
  <c r="O670" i="1"/>
  <c r="N670" i="1"/>
  <c r="M670" i="1"/>
  <c r="L670" i="1"/>
  <c r="B3153" i="1"/>
  <c r="A3153" i="1"/>
  <c r="P3276" i="1"/>
  <c r="R3276" i="1"/>
  <c r="J3153" i="1"/>
  <c r="K3153" i="1"/>
  <c r="Q3276" i="1"/>
  <c r="L3153" i="1"/>
  <c r="A665" i="1"/>
  <c r="O3153" i="1"/>
  <c r="Q3277" i="1"/>
  <c r="P3153" i="1"/>
  <c r="J665" i="1"/>
  <c r="R3277" i="1"/>
  <c r="Q3153" i="1"/>
  <c r="K665" i="1"/>
  <c r="M3153" i="1"/>
  <c r="R3153" i="1"/>
  <c r="L665" i="1"/>
  <c r="M3278" i="1"/>
  <c r="M665" i="1"/>
  <c r="O3278" i="1"/>
  <c r="A670" i="1"/>
  <c r="N665" i="1"/>
  <c r="P3278" i="1"/>
  <c r="B670" i="1"/>
  <c r="O665" i="1"/>
  <c r="P665" i="1"/>
  <c r="Q665" i="1"/>
  <c r="J670" i="1"/>
  <c r="N3278" i="1"/>
  <c r="A3279" i="1"/>
  <c r="R3278" i="1"/>
  <c r="B3279" i="1"/>
  <c r="J3279" i="1"/>
  <c r="K3279" i="1"/>
  <c r="L3279" i="1"/>
  <c r="A3277" i="1"/>
  <c r="M3279" i="1"/>
  <c r="B3277" i="1"/>
  <c r="N3279" i="1"/>
  <c r="J3277" i="1"/>
  <c r="O3279" i="1"/>
  <c r="K3277" i="1"/>
  <c r="P3279" i="1"/>
  <c r="L3277" i="1"/>
  <c r="Q3279" i="1"/>
  <c r="M3277" i="1"/>
  <c r="N3277" i="1"/>
  <c r="Q3278" i="1"/>
  <c r="B3276" i="1"/>
  <c r="J3276" i="1"/>
  <c r="K3276" i="1"/>
  <c r="A3276" i="1"/>
  <c r="L3276" i="1"/>
  <c r="M3276" i="1"/>
  <c r="N3276" i="1"/>
  <c r="J3278" i="1"/>
  <c r="A3278" i="1"/>
  <c r="B3278" i="1"/>
  <c r="O3276" i="1"/>
  <c r="K3278" i="1"/>
  <c r="P669" i="1"/>
  <c r="P3154" i="1"/>
  <c r="Q3154" i="1"/>
  <c r="R3154" i="1"/>
  <c r="N3151" i="1"/>
  <c r="P3152" i="1"/>
  <c r="J3151" i="1"/>
  <c r="A3151" i="1"/>
  <c r="B3151" i="1"/>
  <c r="M3152" i="1"/>
  <c r="K668" i="1"/>
  <c r="N3152" i="1"/>
  <c r="O3152" i="1"/>
  <c r="M663" i="1"/>
  <c r="N663" i="1"/>
  <c r="K3151" i="1"/>
  <c r="A669" i="1"/>
  <c r="F59" i="8"/>
  <c r="J669" i="1"/>
  <c r="Q3152" i="1"/>
  <c r="Q3150" i="1"/>
  <c r="K669" i="1"/>
  <c r="R3152" i="1"/>
  <c r="L669" i="1"/>
  <c r="R3150" i="1"/>
  <c r="B669" i="1"/>
  <c r="L3152" i="1"/>
  <c r="M669" i="1"/>
  <c r="N669" i="1"/>
  <c r="M3154" i="1"/>
  <c r="J666" i="1"/>
  <c r="O669" i="1"/>
  <c r="M3151" i="1"/>
  <c r="B3154" i="1"/>
  <c r="L3154" i="1"/>
  <c r="J3154" i="1"/>
  <c r="O3154" i="1"/>
  <c r="A3154" i="1"/>
  <c r="O3151" i="1"/>
  <c r="Q3151" i="1"/>
  <c r="R3151" i="1"/>
  <c r="A3152" i="1"/>
  <c r="L3151" i="1"/>
  <c r="P3151" i="1"/>
  <c r="B3152" i="1"/>
  <c r="L668" i="1"/>
  <c r="J3152" i="1"/>
  <c r="N3154" i="1"/>
  <c r="M668" i="1"/>
  <c r="K3152" i="1"/>
  <c r="K663" i="1"/>
  <c r="B663" i="1"/>
  <c r="B668" i="1"/>
  <c r="A668" i="1"/>
  <c r="J663" i="1"/>
  <c r="J668" i="1"/>
  <c r="A671" i="1"/>
  <c r="K671" i="1"/>
  <c r="L671" i="1"/>
  <c r="N671" i="1"/>
  <c r="P671" i="1"/>
  <c r="Q671" i="1"/>
  <c r="B671" i="1"/>
  <c r="J671" i="1"/>
  <c r="M671" i="1"/>
  <c r="O671" i="1"/>
  <c r="A666" i="1"/>
  <c r="B666" i="1"/>
  <c r="Q669" i="1"/>
  <c r="A663" i="1"/>
  <c r="K666" i="1"/>
  <c r="N666" i="1"/>
  <c r="N668" i="1"/>
  <c r="O666" i="1"/>
  <c r="O668" i="1"/>
  <c r="L666" i="1"/>
  <c r="P666" i="1"/>
  <c r="P668" i="1"/>
  <c r="Q666" i="1"/>
  <c r="Q668" i="1"/>
  <c r="P664" i="1"/>
  <c r="R664" i="1"/>
  <c r="L664" i="1"/>
  <c r="N664" i="1"/>
  <c r="Q664" i="1"/>
  <c r="L663" i="1"/>
  <c r="M666" i="1"/>
  <c r="A664" i="1"/>
  <c r="M664" i="1"/>
  <c r="B664" i="1"/>
  <c r="K664" i="1"/>
  <c r="O664" i="1"/>
  <c r="P663" i="1"/>
  <c r="Q663" i="1"/>
  <c r="F61" i="8"/>
  <c r="A303" i="1" l="1"/>
  <c r="J303" i="1"/>
  <c r="K303" i="1"/>
  <c r="L303" i="1"/>
  <c r="M303" i="1"/>
  <c r="N303" i="1"/>
  <c r="O303" i="1"/>
  <c r="P303" i="1"/>
  <c r="Q303" i="1"/>
  <c r="R303" i="1"/>
  <c r="B303" i="1"/>
  <c r="K3143" i="1"/>
  <c r="C3149" i="1"/>
  <c r="C3148" i="1"/>
  <c r="C3147" i="1"/>
  <c r="C3146" i="1"/>
  <c r="K3146" i="1" s="1"/>
  <c r="C3145" i="1"/>
  <c r="C3144" i="1"/>
  <c r="L132" i="19"/>
  <c r="R3143" i="1" s="1"/>
  <c r="K132" i="19"/>
  <c r="Q3143" i="1" s="1"/>
  <c r="J132" i="19"/>
  <c r="P3143" i="1" s="1"/>
  <c r="I132" i="19"/>
  <c r="O3143" i="1" s="1"/>
  <c r="H132" i="19"/>
  <c r="N3143" i="1" s="1"/>
  <c r="G132" i="19"/>
  <c r="F132" i="19"/>
  <c r="D132" i="19"/>
  <c r="J3143" i="1" s="1"/>
  <c r="B132" i="19"/>
  <c r="B3143" i="1" s="1"/>
  <c r="A132" i="19"/>
  <c r="A3143" i="1" s="1"/>
  <c r="G140" i="8"/>
  <c r="G139" i="8"/>
  <c r="G138" i="8"/>
  <c r="G137" i="8"/>
  <c r="G136" i="8"/>
  <c r="G135" i="8"/>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A2436" i="1" s="1"/>
  <c r="C2437" i="1"/>
  <c r="C2438" i="1"/>
  <c r="C2439" i="1"/>
  <c r="C2440" i="1"/>
  <c r="C2441" i="1"/>
  <c r="C2442" i="1"/>
  <c r="C2443" i="1"/>
  <c r="C2444" i="1"/>
  <c r="A2444" i="1" s="1"/>
  <c r="C2445" i="1"/>
  <c r="C2446" i="1"/>
  <c r="C2447" i="1"/>
  <c r="C24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A2198" i="1" s="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684" i="1"/>
  <c r="B1684" i="1" s="1"/>
  <c r="C1698" i="1"/>
  <c r="C1697" i="1"/>
  <c r="C1696" i="1"/>
  <c r="C1695" i="1"/>
  <c r="C1694" i="1"/>
  <c r="C1693" i="1"/>
  <c r="C1692" i="1"/>
  <c r="A1692" i="1" s="1"/>
  <c r="C1691" i="1"/>
  <c r="C1690" i="1"/>
  <c r="C1689" i="1"/>
  <c r="C1688" i="1"/>
  <c r="C1687" i="1"/>
  <c r="A1687" i="1" s="1"/>
  <c r="C1686" i="1"/>
  <c r="A1686" i="1" s="1"/>
  <c r="C1685" i="1"/>
  <c r="B1685" i="1" s="1"/>
  <c r="C1683" i="1"/>
  <c r="C1682" i="1"/>
  <c r="C1681" i="1"/>
  <c r="C1680" i="1"/>
  <c r="A1680" i="1" s="1"/>
  <c r="C1679" i="1"/>
  <c r="C1678" i="1"/>
  <c r="B1678" i="1" s="1"/>
  <c r="C1677" i="1"/>
  <c r="C1676" i="1"/>
  <c r="B1676" i="1" s="1"/>
  <c r="C1675" i="1"/>
  <c r="A1675" i="1" s="1"/>
  <c r="C1674" i="1"/>
  <c r="B1674" i="1" s="1"/>
  <c r="C1673" i="1"/>
  <c r="B1673" i="1" s="1"/>
  <c r="C1672" i="1"/>
  <c r="C1671" i="1"/>
  <c r="B1671" i="1" s="1"/>
  <c r="C1670" i="1"/>
  <c r="C1669" i="1"/>
  <c r="A1669" i="1" s="1"/>
  <c r="C1668" i="1"/>
  <c r="B1668" i="1" s="1"/>
  <c r="C1667" i="1"/>
  <c r="A1667" i="1" s="1"/>
  <c r="C1666" i="1"/>
  <c r="B1666" i="1" s="1"/>
  <c r="C1665" i="1"/>
  <c r="C1664" i="1"/>
  <c r="C1663" i="1"/>
  <c r="B1663" i="1" s="1"/>
  <c r="C1662" i="1"/>
  <c r="C1661" i="1"/>
  <c r="C1660" i="1"/>
  <c r="C1659" i="1"/>
  <c r="C1658" i="1"/>
  <c r="A1658" i="1" s="1"/>
  <c r="C1657" i="1"/>
  <c r="B1657" i="1" s="1"/>
  <c r="C1656" i="1"/>
  <c r="B1656" i="1" s="1"/>
  <c r="C1655" i="1"/>
  <c r="A1655" i="1" s="1"/>
  <c r="C1654" i="1"/>
  <c r="C1653" i="1"/>
  <c r="A1653" i="1" s="1"/>
  <c r="C1652" i="1"/>
  <c r="B1652" i="1" s="1"/>
  <c r="C1651" i="1"/>
  <c r="A1651" i="1" s="1"/>
  <c r="C1650" i="1"/>
  <c r="A1650" i="1" s="1"/>
  <c r="C1649" i="1"/>
  <c r="B1649" i="1" s="1"/>
  <c r="C1193" i="1"/>
  <c r="C1192" i="1"/>
  <c r="C1191" i="1"/>
  <c r="C1189" i="1"/>
  <c r="C1188" i="1"/>
  <c r="C1187" i="1"/>
  <c r="C1186" i="1"/>
  <c r="C1185" i="1"/>
  <c r="C1184" i="1"/>
  <c r="C1183" i="1"/>
  <c r="C1182" i="1"/>
  <c r="A1182" i="1" s="1"/>
  <c r="C1181" i="1"/>
  <c r="C1180" i="1"/>
  <c r="C1179" i="1"/>
  <c r="C1178" i="1"/>
  <c r="C1177" i="1"/>
  <c r="C1176" i="1"/>
  <c r="C1175" i="1"/>
  <c r="C1174" i="1"/>
  <c r="C1173" i="1"/>
  <c r="A1173" i="1" s="1"/>
  <c r="C1172" i="1"/>
  <c r="C1171" i="1"/>
  <c r="C1170" i="1"/>
  <c r="C1169" i="1"/>
  <c r="C1168" i="1"/>
  <c r="A1168" i="1" s="1"/>
  <c r="C1167" i="1"/>
  <c r="C1166" i="1"/>
  <c r="C1165" i="1"/>
  <c r="A1165" i="1" s="1"/>
  <c r="C1164" i="1"/>
  <c r="C1163" i="1"/>
  <c r="C1162" i="1"/>
  <c r="C1161" i="1"/>
  <c r="C1160" i="1"/>
  <c r="C1159" i="1"/>
  <c r="C1158" i="1"/>
  <c r="C1157" i="1"/>
  <c r="A1157" i="1" s="1"/>
  <c r="C1156" i="1"/>
  <c r="B1156" i="1" s="1"/>
  <c r="C1155" i="1"/>
  <c r="A1155" i="1" s="1"/>
  <c r="C1154" i="1"/>
  <c r="A1154" i="1" s="1"/>
  <c r="C1153" i="1"/>
  <c r="C1152" i="1"/>
  <c r="C1151" i="1"/>
  <c r="C1150" i="1"/>
  <c r="A1150" i="1" s="1"/>
  <c r="C1149" i="1"/>
  <c r="C1148" i="1"/>
  <c r="C1147" i="1"/>
  <c r="C1146" i="1"/>
  <c r="C1145" i="1"/>
  <c r="A1145" i="1" s="1"/>
  <c r="C1144" i="1"/>
  <c r="A1144" i="1" s="1"/>
  <c r="C1143" i="1"/>
  <c r="C1142" i="1"/>
  <c r="C1141" i="1"/>
  <c r="C1140" i="1"/>
  <c r="A1140" i="1" s="1"/>
  <c r="C1139" i="1"/>
  <c r="B1139" i="1" s="1"/>
  <c r="C1138" i="1"/>
  <c r="C1137" i="1"/>
  <c r="C1136" i="1"/>
  <c r="C1135" i="1"/>
  <c r="C1134" i="1"/>
  <c r="C1133" i="1"/>
  <c r="C1132" i="1"/>
  <c r="A1132" i="1" s="1"/>
  <c r="C1131" i="1"/>
  <c r="A1131" i="1" s="1"/>
  <c r="C1130" i="1"/>
  <c r="B1130" i="1" s="1"/>
  <c r="C1129" i="1"/>
  <c r="B1129" i="1" s="1"/>
  <c r="C1128" i="1"/>
  <c r="C1127" i="1"/>
  <c r="B1127" i="1" s="1"/>
  <c r="C1126" i="1"/>
  <c r="B1126" i="1" s="1"/>
  <c r="C1125" i="1"/>
  <c r="C1124" i="1"/>
  <c r="C1123" i="1"/>
  <c r="C1122" i="1"/>
  <c r="A1122" i="1" s="1"/>
  <c r="C1121" i="1"/>
  <c r="C1120" i="1"/>
  <c r="C1119" i="1"/>
  <c r="C1118" i="1"/>
  <c r="C1117" i="1"/>
  <c r="A1117" i="1" s="1"/>
  <c r="C1116" i="1"/>
  <c r="C1115" i="1"/>
  <c r="A1115" i="1" s="1"/>
  <c r="C1114" i="1"/>
  <c r="C1113" i="1"/>
  <c r="A1113" i="1" s="1"/>
  <c r="C1112" i="1"/>
  <c r="C1111" i="1"/>
  <c r="C1110" i="1"/>
  <c r="C1109" i="1"/>
  <c r="C1108" i="1"/>
  <c r="C1107" i="1"/>
  <c r="C1106" i="1"/>
  <c r="C1105" i="1"/>
  <c r="C1104" i="1"/>
  <c r="C1103" i="1"/>
  <c r="C1102" i="1"/>
  <c r="A1102" i="1" s="1"/>
  <c r="C1101" i="1"/>
  <c r="C1100" i="1"/>
  <c r="C1099" i="1"/>
  <c r="C1098" i="1"/>
  <c r="C1097" i="1"/>
  <c r="C1096" i="1"/>
  <c r="C1095" i="1"/>
  <c r="C1094" i="1"/>
  <c r="C1093" i="1"/>
  <c r="C1092" i="1"/>
  <c r="C1091" i="1"/>
  <c r="C1090" i="1"/>
  <c r="C1089" i="1"/>
  <c r="C1088" i="1"/>
  <c r="C1087" i="1"/>
  <c r="C1086" i="1"/>
  <c r="C1085" i="1"/>
  <c r="C1084" i="1"/>
  <c r="C1083" i="1"/>
  <c r="C1082" i="1"/>
  <c r="A1082" i="1" s="1"/>
  <c r="C1081" i="1"/>
  <c r="C1080" i="1"/>
  <c r="C1079" i="1"/>
  <c r="C1078" i="1"/>
  <c r="B1078" i="1" s="1"/>
  <c r="C1077" i="1"/>
  <c r="C1076" i="1"/>
  <c r="B1076" i="1" s="1"/>
  <c r="C1075" i="1"/>
  <c r="C1074" i="1"/>
  <c r="A1074" i="1" s="1"/>
  <c r="C1073" i="1"/>
  <c r="A1073" i="1" s="1"/>
  <c r="C1072" i="1"/>
  <c r="C1071" i="1"/>
  <c r="C1070" i="1"/>
  <c r="C1069" i="1"/>
  <c r="C1068" i="1"/>
  <c r="C1067" i="1"/>
  <c r="C1066" i="1"/>
  <c r="B1066" i="1" s="1"/>
  <c r="C1065" i="1"/>
  <c r="B1065" i="1" s="1"/>
  <c r="C1064" i="1"/>
  <c r="A1064" i="1" s="1"/>
  <c r="C1063" i="1"/>
  <c r="C1062" i="1"/>
  <c r="C1061" i="1"/>
  <c r="A1061" i="1" s="1"/>
  <c r="C1060" i="1"/>
  <c r="C1059" i="1"/>
  <c r="C1058" i="1"/>
  <c r="A1058" i="1" s="1"/>
  <c r="C1057" i="1"/>
  <c r="A1057" i="1" s="1"/>
  <c r="C1056" i="1"/>
  <c r="B1056" i="1" s="1"/>
  <c r="C1055" i="1"/>
  <c r="C1054" i="1"/>
  <c r="A1054" i="1" s="1"/>
  <c r="C1053" i="1"/>
  <c r="C1052" i="1"/>
  <c r="C1051" i="1"/>
  <c r="A1051" i="1" s="1"/>
  <c r="C1050" i="1"/>
  <c r="C1049" i="1"/>
  <c r="C1048" i="1"/>
  <c r="C1047" i="1"/>
  <c r="C1046" i="1"/>
  <c r="A1046" i="1" s="1"/>
  <c r="C1045" i="1"/>
  <c r="A1045" i="1" s="1"/>
  <c r="C1044" i="1"/>
  <c r="C1043" i="1"/>
  <c r="A1043" i="1" s="1"/>
  <c r="C1042" i="1"/>
  <c r="C1041" i="1"/>
  <c r="C1040" i="1"/>
  <c r="C1039" i="1"/>
  <c r="C1038" i="1"/>
  <c r="C1037" i="1"/>
  <c r="A1037" i="1" s="1"/>
  <c r="C1036" i="1"/>
  <c r="C1035" i="1"/>
  <c r="A1035" i="1" s="1"/>
  <c r="C1034" i="1"/>
  <c r="C1033" i="1"/>
  <c r="B1033" i="1" s="1"/>
  <c r="C1032" i="1"/>
  <c r="B1032" i="1" s="1"/>
  <c r="C1031" i="1"/>
  <c r="C1030" i="1"/>
  <c r="C1029" i="1"/>
  <c r="A1029" i="1" s="1"/>
  <c r="C1028" i="1"/>
  <c r="C1027" i="1"/>
  <c r="C1026" i="1"/>
  <c r="A1026" i="1" s="1"/>
  <c r="C1025" i="1"/>
  <c r="C1024" i="1"/>
  <c r="C1023" i="1"/>
  <c r="A1023" i="1" s="1"/>
  <c r="C1022" i="1"/>
  <c r="A1022" i="1" s="1"/>
  <c r="C1021" i="1"/>
  <c r="A1021" i="1" s="1"/>
  <c r="C1020" i="1"/>
  <c r="C1019" i="1"/>
  <c r="B1019" i="1" s="1"/>
  <c r="C1018" i="1"/>
  <c r="C1017" i="1"/>
  <c r="C1016" i="1"/>
  <c r="C1015" i="1"/>
  <c r="A1015" i="1" s="1"/>
  <c r="C1014" i="1"/>
  <c r="A1014" i="1" s="1"/>
  <c r="C1013" i="1"/>
  <c r="A1013" i="1" s="1"/>
  <c r="C1012" i="1"/>
  <c r="B1012" i="1" s="1"/>
  <c r="C1011" i="1"/>
  <c r="A1011" i="1" s="1"/>
  <c r="C1010" i="1"/>
  <c r="A1010" i="1" s="1"/>
  <c r="C1009" i="1"/>
  <c r="C1008" i="1"/>
  <c r="C1007" i="1"/>
  <c r="A1007" i="1" s="1"/>
  <c r="C1006" i="1"/>
  <c r="B1006" i="1" s="1"/>
  <c r="C1005" i="1"/>
  <c r="A1005" i="1" s="1"/>
  <c r="C1004" i="1"/>
  <c r="C1003" i="1"/>
  <c r="A1003" i="1" s="1"/>
  <c r="C1002" i="1"/>
  <c r="B1002" i="1" s="1"/>
  <c r="C1001" i="1"/>
  <c r="B1001" i="1" s="1"/>
  <c r="C1000" i="1"/>
  <c r="C999" i="1"/>
  <c r="A999" i="1" s="1"/>
  <c r="C998" i="1"/>
  <c r="A998" i="1" s="1"/>
  <c r="C997" i="1"/>
  <c r="C996" i="1"/>
  <c r="C995" i="1"/>
  <c r="C994" i="1"/>
  <c r="A994" i="1" s="1"/>
  <c r="C993" i="1"/>
  <c r="C992" i="1"/>
  <c r="C991" i="1"/>
  <c r="B991" i="1" s="1"/>
  <c r="C990" i="1"/>
  <c r="C989" i="1"/>
  <c r="B989" i="1" s="1"/>
  <c r="C988" i="1"/>
  <c r="B988" i="1" s="1"/>
  <c r="C987" i="1"/>
  <c r="C986" i="1"/>
  <c r="C985" i="1"/>
  <c r="C984" i="1"/>
  <c r="C983" i="1"/>
  <c r="C982" i="1"/>
  <c r="C981" i="1"/>
  <c r="A981" i="1" s="1"/>
  <c r="C980" i="1"/>
  <c r="C979" i="1"/>
  <c r="C978" i="1"/>
  <c r="C977" i="1"/>
  <c r="C976" i="1"/>
  <c r="C975" i="1"/>
  <c r="A975" i="1" s="1"/>
  <c r="C974" i="1"/>
  <c r="C973" i="1"/>
  <c r="C972" i="1"/>
  <c r="A972" i="1" s="1"/>
  <c r="C971" i="1"/>
  <c r="A971" i="1" s="1"/>
  <c r="C970" i="1"/>
  <c r="C969" i="1"/>
  <c r="A969" i="1" s="1"/>
  <c r="C968" i="1"/>
  <c r="A968" i="1" s="1"/>
  <c r="C967" i="1"/>
  <c r="C966" i="1"/>
  <c r="A966" i="1" s="1"/>
  <c r="C965" i="1"/>
  <c r="C964" i="1"/>
  <c r="C963" i="1"/>
  <c r="C962" i="1"/>
  <c r="A962" i="1" s="1"/>
  <c r="C961" i="1"/>
  <c r="A961" i="1" s="1"/>
  <c r="C960" i="1"/>
  <c r="C959" i="1"/>
  <c r="C958" i="1"/>
  <c r="A958" i="1" s="1"/>
  <c r="C957" i="1"/>
  <c r="B957" i="1" s="1"/>
  <c r="C956" i="1"/>
  <c r="C955" i="1"/>
  <c r="C954" i="1"/>
  <c r="C953" i="1"/>
  <c r="A953" i="1" s="1"/>
  <c r="C952" i="1"/>
  <c r="C951" i="1"/>
  <c r="C950" i="1"/>
  <c r="C949" i="1"/>
  <c r="C948" i="1"/>
  <c r="C947" i="1"/>
  <c r="C946" i="1"/>
  <c r="A946" i="1" s="1"/>
  <c r="C945" i="1"/>
  <c r="C893" i="1"/>
  <c r="C892" i="1"/>
  <c r="C891" i="1"/>
  <c r="C890" i="1"/>
  <c r="C889" i="1"/>
  <c r="C888" i="1"/>
  <c r="C887" i="1"/>
  <c r="B887" i="1" s="1"/>
  <c r="C886" i="1"/>
  <c r="C885" i="1"/>
  <c r="C884" i="1"/>
  <c r="C883" i="1"/>
  <c r="B883" i="1" s="1"/>
  <c r="C882" i="1"/>
  <c r="C881" i="1"/>
  <c r="C880" i="1"/>
  <c r="C879" i="1"/>
  <c r="C878" i="1"/>
  <c r="C877" i="1"/>
  <c r="C876" i="1"/>
  <c r="C875" i="1"/>
  <c r="A875" i="1" s="1"/>
  <c r="C874" i="1"/>
  <c r="C873" i="1"/>
  <c r="C872" i="1"/>
  <c r="C871" i="1"/>
  <c r="C870" i="1"/>
  <c r="A870" i="1" s="1"/>
  <c r="C869" i="1"/>
  <c r="A869" i="1" s="1"/>
  <c r="C918" i="1"/>
  <c r="C917" i="1"/>
  <c r="C916" i="1"/>
  <c r="C915" i="1"/>
  <c r="C914" i="1"/>
  <c r="C913" i="1"/>
  <c r="C912" i="1"/>
  <c r="C911" i="1"/>
  <c r="C910" i="1"/>
  <c r="C909" i="1"/>
  <c r="A909" i="1" s="1"/>
  <c r="C908" i="1"/>
  <c r="C907" i="1"/>
  <c r="C906" i="1"/>
  <c r="C905" i="1"/>
  <c r="C904" i="1"/>
  <c r="C903" i="1"/>
  <c r="C902" i="1"/>
  <c r="C901" i="1"/>
  <c r="A901" i="1" s="1"/>
  <c r="C900" i="1"/>
  <c r="C899" i="1"/>
  <c r="C898" i="1"/>
  <c r="C897" i="1"/>
  <c r="C896" i="1"/>
  <c r="C895" i="1"/>
  <c r="C894" i="1"/>
  <c r="C943" i="1"/>
  <c r="C942" i="1"/>
  <c r="C941" i="1"/>
  <c r="C940" i="1"/>
  <c r="C939" i="1"/>
  <c r="C938" i="1"/>
  <c r="C937" i="1"/>
  <c r="B937" i="1" s="1"/>
  <c r="C936" i="1"/>
  <c r="C935" i="1"/>
  <c r="C934" i="1"/>
  <c r="C933" i="1"/>
  <c r="C932" i="1"/>
  <c r="C931" i="1"/>
  <c r="C930" i="1"/>
  <c r="A930" i="1" s="1"/>
  <c r="C929" i="1"/>
  <c r="C928" i="1"/>
  <c r="C927" i="1"/>
  <c r="C926" i="1"/>
  <c r="C925" i="1"/>
  <c r="C924" i="1"/>
  <c r="C923" i="1"/>
  <c r="C922" i="1"/>
  <c r="C921" i="1"/>
  <c r="C920" i="1"/>
  <c r="C919" i="1"/>
  <c r="A919" i="1" s="1"/>
  <c r="B17" i="18"/>
  <c r="F105" i="8" s="1"/>
  <c r="B15" i="18"/>
  <c r="F107" i="8" s="1"/>
  <c r="B14" i="18"/>
  <c r="F106" i="8" s="1"/>
  <c r="B13" i="18"/>
  <c r="F113" i="8" s="1"/>
  <c r="B12" i="18"/>
  <c r="J2776" i="1"/>
  <c r="K2776" i="1"/>
  <c r="L2776" i="1"/>
  <c r="M2776" i="1"/>
  <c r="N2776" i="1"/>
  <c r="O2776" i="1"/>
  <c r="P2776" i="1"/>
  <c r="Q2776" i="1"/>
  <c r="R2776" i="1"/>
  <c r="C2782" i="1"/>
  <c r="C2781" i="1"/>
  <c r="C2780" i="1"/>
  <c r="C2779" i="1"/>
  <c r="C2778" i="1"/>
  <c r="C2777" i="1"/>
  <c r="A2776" i="1"/>
  <c r="B2776" i="1"/>
  <c r="C697" i="1"/>
  <c r="J1699" i="1"/>
  <c r="K1699" i="1"/>
  <c r="L1699" i="1"/>
  <c r="M1699" i="1"/>
  <c r="N1699" i="1"/>
  <c r="O1699" i="1"/>
  <c r="P1699" i="1"/>
  <c r="Q1699" i="1"/>
  <c r="R1699" i="1"/>
  <c r="C1898" i="1"/>
  <c r="C1897" i="1"/>
  <c r="C1896" i="1"/>
  <c r="C1895" i="1"/>
  <c r="C1894" i="1"/>
  <c r="C1893" i="1"/>
  <c r="C1892" i="1"/>
  <c r="C1891" i="1"/>
  <c r="C1890" i="1"/>
  <c r="B1890" i="1" s="1"/>
  <c r="C1889" i="1"/>
  <c r="C1888" i="1"/>
  <c r="P1888" i="1" s="1"/>
  <c r="C1887" i="1"/>
  <c r="C1886" i="1"/>
  <c r="C1885" i="1"/>
  <c r="C1884" i="1"/>
  <c r="C1883" i="1"/>
  <c r="C1882" i="1"/>
  <c r="C1881" i="1"/>
  <c r="C1880" i="1"/>
  <c r="C1879" i="1"/>
  <c r="C1878" i="1"/>
  <c r="C1877" i="1"/>
  <c r="C1876" i="1"/>
  <c r="C1875" i="1"/>
  <c r="C1874" i="1"/>
  <c r="C1873" i="1"/>
  <c r="C1872" i="1"/>
  <c r="C1871" i="1"/>
  <c r="C1870" i="1"/>
  <c r="K1870" i="1" s="1"/>
  <c r="C1869" i="1"/>
  <c r="C1868" i="1"/>
  <c r="C1867" i="1"/>
  <c r="A1867" i="1" s="1"/>
  <c r="C1866" i="1"/>
  <c r="L1866" i="1" s="1"/>
  <c r="C1865" i="1"/>
  <c r="O1865" i="1" s="1"/>
  <c r="C1864" i="1"/>
  <c r="C1863" i="1"/>
  <c r="A1863" i="1" s="1"/>
  <c r="C1862" i="1"/>
  <c r="C1861" i="1"/>
  <c r="C1860" i="1"/>
  <c r="C1859" i="1"/>
  <c r="C1858" i="1"/>
  <c r="C1857" i="1"/>
  <c r="C1856" i="1"/>
  <c r="C1855" i="1"/>
  <c r="C1854" i="1"/>
  <c r="C1853" i="1"/>
  <c r="C1852" i="1"/>
  <c r="C1851" i="1"/>
  <c r="C1850" i="1"/>
  <c r="C1849" i="1"/>
  <c r="C1848" i="1"/>
  <c r="C1847" i="1"/>
  <c r="C1846" i="1"/>
  <c r="J1846" i="1" s="1"/>
  <c r="C1845" i="1"/>
  <c r="C1844" i="1"/>
  <c r="C1843" i="1"/>
  <c r="C1842" i="1"/>
  <c r="C1841" i="1"/>
  <c r="P1841" i="1" s="1"/>
  <c r="C1840" i="1"/>
  <c r="C1839" i="1"/>
  <c r="C1838" i="1"/>
  <c r="C1837" i="1"/>
  <c r="C1836" i="1"/>
  <c r="C1835" i="1"/>
  <c r="C1834" i="1"/>
  <c r="C1833" i="1"/>
  <c r="C1832" i="1"/>
  <c r="C1831" i="1"/>
  <c r="C1830" i="1"/>
  <c r="C1829" i="1"/>
  <c r="C1828" i="1"/>
  <c r="C1827" i="1"/>
  <c r="C1826" i="1"/>
  <c r="C1825" i="1"/>
  <c r="C1824" i="1"/>
  <c r="N1824" i="1" s="1"/>
  <c r="C1823" i="1"/>
  <c r="A1823" i="1" s="1"/>
  <c r="C1822" i="1"/>
  <c r="C1821" i="1"/>
  <c r="C1820" i="1"/>
  <c r="C1819" i="1"/>
  <c r="B1819" i="1" s="1"/>
  <c r="C1818" i="1"/>
  <c r="C1817" i="1"/>
  <c r="C1816" i="1"/>
  <c r="C1815" i="1"/>
  <c r="C1814" i="1"/>
  <c r="C1813" i="1"/>
  <c r="C1812" i="1"/>
  <c r="C1811" i="1"/>
  <c r="C1810" i="1"/>
  <c r="C1809" i="1"/>
  <c r="C1808" i="1"/>
  <c r="C1807" i="1"/>
  <c r="C1806" i="1"/>
  <c r="C1805" i="1"/>
  <c r="C1804" i="1"/>
  <c r="C1803" i="1"/>
  <c r="C1802" i="1"/>
  <c r="C1801" i="1"/>
  <c r="C1800" i="1"/>
  <c r="R1800" i="1" s="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A1764" i="1" s="1"/>
  <c r="C1763" i="1"/>
  <c r="C1762" i="1"/>
  <c r="C1761" i="1"/>
  <c r="B1761" i="1" s="1"/>
  <c r="C1760" i="1"/>
  <c r="C1759" i="1"/>
  <c r="C1758" i="1"/>
  <c r="C1757" i="1"/>
  <c r="C1756" i="1"/>
  <c r="C1755" i="1"/>
  <c r="M1755" i="1" s="1"/>
  <c r="C1754" i="1"/>
  <c r="C1753" i="1"/>
  <c r="C1752" i="1"/>
  <c r="B1752" i="1" s="1"/>
  <c r="C1751" i="1"/>
  <c r="C1750" i="1"/>
  <c r="C1749" i="1"/>
  <c r="C1748" i="1"/>
  <c r="C1747" i="1"/>
  <c r="C1746" i="1"/>
  <c r="C1745" i="1"/>
  <c r="C1744" i="1"/>
  <c r="C1743" i="1"/>
  <c r="C1742" i="1"/>
  <c r="C1741" i="1"/>
  <c r="C1740" i="1"/>
  <c r="C1739" i="1"/>
  <c r="C1738" i="1"/>
  <c r="C1737" i="1"/>
  <c r="B1737" i="1" s="1"/>
  <c r="C1736" i="1"/>
  <c r="C1735" i="1"/>
  <c r="C1734" i="1"/>
  <c r="P1734" i="1" s="1"/>
  <c r="C1733" i="1"/>
  <c r="B1733" i="1" s="1"/>
  <c r="C1732" i="1"/>
  <c r="C1731" i="1"/>
  <c r="C1730" i="1"/>
  <c r="C1729" i="1"/>
  <c r="C1728" i="1"/>
  <c r="C1727" i="1"/>
  <c r="C1726" i="1"/>
  <c r="C1725" i="1"/>
  <c r="C1724" i="1"/>
  <c r="C1723" i="1"/>
  <c r="C1722" i="1"/>
  <c r="C1721" i="1"/>
  <c r="C1720" i="1"/>
  <c r="C1719" i="1"/>
  <c r="C1718" i="1"/>
  <c r="C1717" i="1"/>
  <c r="C1716" i="1"/>
  <c r="R1716" i="1" s="1"/>
  <c r="C1715" i="1"/>
  <c r="A1715" i="1" s="1"/>
  <c r="C1714" i="1"/>
  <c r="C1713" i="1"/>
  <c r="C1712" i="1"/>
  <c r="C1711" i="1"/>
  <c r="C1710" i="1"/>
  <c r="N1710" i="1" s="1"/>
  <c r="C1709" i="1"/>
  <c r="C1708" i="1"/>
  <c r="Q1708" i="1" s="1"/>
  <c r="C1707" i="1"/>
  <c r="C1706" i="1"/>
  <c r="C1705" i="1"/>
  <c r="C1704" i="1"/>
  <c r="C1703" i="1"/>
  <c r="C1702" i="1"/>
  <c r="C1701" i="1"/>
  <c r="C1700" i="1"/>
  <c r="A1699" i="1"/>
  <c r="B1699" i="1"/>
  <c r="B3147" i="1" l="1"/>
  <c r="J3148" i="1"/>
  <c r="J3149" i="1"/>
  <c r="B1692" i="1"/>
  <c r="F103" i="8"/>
  <c r="F114" i="8"/>
  <c r="M3144" i="1"/>
  <c r="B3145" i="1"/>
  <c r="A1657" i="1"/>
  <c r="A1678" i="1"/>
  <c r="J3146" i="1"/>
  <c r="N3145" i="1"/>
  <c r="L3144" i="1"/>
  <c r="A1130" i="1"/>
  <c r="L3148" i="1"/>
  <c r="B1653" i="1"/>
  <c r="M3148" i="1"/>
  <c r="O3149" i="1"/>
  <c r="R3148" i="1"/>
  <c r="B1061" i="1"/>
  <c r="R3147" i="1"/>
  <c r="J3147" i="1"/>
  <c r="R3146" i="1"/>
  <c r="A1649" i="1"/>
  <c r="Q3146" i="1"/>
  <c r="P3146" i="1"/>
  <c r="B3146" i="1"/>
  <c r="O3146" i="1"/>
  <c r="A1066" i="1"/>
  <c r="M3146" i="1"/>
  <c r="O3147" i="1"/>
  <c r="K3144" i="1"/>
  <c r="N3147" i="1"/>
  <c r="J3144" i="1"/>
  <c r="M3147" i="1"/>
  <c r="L3147" i="1"/>
  <c r="A1033" i="1"/>
  <c r="A1656" i="1"/>
  <c r="O3145" i="1"/>
  <c r="K3147" i="1"/>
  <c r="A957" i="1"/>
  <c r="R3145" i="1"/>
  <c r="P3149" i="1"/>
  <c r="A1019" i="1"/>
  <c r="N3149" i="1"/>
  <c r="A1001" i="1"/>
  <c r="N3146" i="1"/>
  <c r="M3149" i="1"/>
  <c r="L3149" i="1"/>
  <c r="K3149" i="1"/>
  <c r="A1129" i="1"/>
  <c r="K3145" i="1"/>
  <c r="Q3148" i="1"/>
  <c r="A3144" i="1"/>
  <c r="J3145" i="1"/>
  <c r="P3148" i="1"/>
  <c r="B3144" i="1"/>
  <c r="P3144" i="1"/>
  <c r="O3148" i="1"/>
  <c r="A3145" i="1"/>
  <c r="O3144" i="1"/>
  <c r="N3148" i="1"/>
  <c r="B1131" i="1"/>
  <c r="N3144" i="1"/>
  <c r="K3148" i="1"/>
  <c r="A991" i="1"/>
  <c r="A3148" i="1"/>
  <c r="B3148" i="1"/>
  <c r="Q3145" i="1"/>
  <c r="M3143" i="1"/>
  <c r="A3149" i="1"/>
  <c r="P3145" i="1"/>
  <c r="L3143" i="1"/>
  <c r="B3149" i="1"/>
  <c r="Q3147" i="1"/>
  <c r="M3145" i="1"/>
  <c r="R3149" i="1"/>
  <c r="P3147" i="1"/>
  <c r="L3145" i="1"/>
  <c r="Q3149" i="1"/>
  <c r="R3144" i="1"/>
  <c r="Q3144" i="1"/>
  <c r="A3146" i="1"/>
  <c r="L3146" i="1"/>
  <c r="A3147" i="1"/>
  <c r="A1668" i="1"/>
  <c r="A1032" i="1"/>
  <c r="B1155" i="1"/>
  <c r="A1652" i="1"/>
  <c r="A1671" i="1"/>
  <c r="A1139" i="1"/>
  <c r="A1685" i="1"/>
  <c r="A989" i="1"/>
  <c r="B1655" i="1"/>
  <c r="B1064" i="1"/>
  <c r="A1065" i="1"/>
  <c r="A1127" i="1"/>
  <c r="A1673" i="1"/>
  <c r="A1002" i="1"/>
  <c r="A1056" i="1"/>
  <c r="A1684" i="1"/>
  <c r="A988" i="1"/>
  <c r="A1663" i="1"/>
  <c r="A1674" i="1"/>
  <c r="A1006" i="1"/>
  <c r="A1156" i="1"/>
  <c r="A1676" i="1"/>
  <c r="A1666" i="1"/>
  <c r="B1140" i="1"/>
  <c r="B1147" i="1"/>
  <c r="A1147" i="1"/>
  <c r="B1055" i="1"/>
  <c r="A1055" i="1"/>
  <c r="B1028" i="1"/>
  <c r="A1028" i="1"/>
  <c r="B986" i="1"/>
  <c r="A986" i="1"/>
  <c r="A984" i="1"/>
  <c r="B984" i="1"/>
  <c r="B977" i="1"/>
  <c r="A977" i="1"/>
  <c r="B976" i="1"/>
  <c r="A976" i="1"/>
  <c r="B970" i="1"/>
  <c r="A970" i="1"/>
  <c r="A955" i="1"/>
  <c r="B955" i="1"/>
  <c r="K3135" i="1"/>
  <c r="K3134" i="1"/>
  <c r="K3133" i="1"/>
  <c r="K3132" i="1"/>
  <c r="K3131" i="1"/>
  <c r="K3130" i="1"/>
  <c r="K3129" i="1"/>
  <c r="K3128" i="1"/>
  <c r="K3127" i="1"/>
  <c r="K3126" i="1"/>
  <c r="K3119" i="1"/>
  <c r="A1119" i="1"/>
  <c r="B1119" i="1"/>
  <c r="B1062" i="1"/>
  <c r="A1062" i="1"/>
  <c r="K3125" i="1"/>
  <c r="K3124" i="1"/>
  <c r="K3123" i="1"/>
  <c r="K3122" i="1"/>
  <c r="K3121" i="1"/>
  <c r="K3120" i="1"/>
  <c r="K3118" i="1"/>
  <c r="K3117" i="1"/>
  <c r="K3116" i="1"/>
  <c r="L2408" i="1"/>
  <c r="M2408" i="1"/>
  <c r="N2408" i="1"/>
  <c r="O2408" i="1"/>
  <c r="P2408" i="1"/>
  <c r="J2408" i="1"/>
  <c r="K2408" i="1"/>
  <c r="B1654" i="1"/>
  <c r="A1654" i="1"/>
  <c r="B1063" i="1"/>
  <c r="A1063" i="1"/>
  <c r="A1689" i="1"/>
  <c r="B1689" i="1"/>
  <c r="B1683" i="1"/>
  <c r="A1683" i="1"/>
  <c r="B1148" i="1"/>
  <c r="A1148" i="1"/>
  <c r="J2149" i="1"/>
  <c r="K2149" i="1"/>
  <c r="L2149" i="1"/>
  <c r="M2149" i="1"/>
  <c r="N2149" i="1"/>
  <c r="O2149" i="1"/>
  <c r="P2149" i="1"/>
  <c r="Q2149" i="1"/>
  <c r="R2149" i="1"/>
  <c r="J2150" i="1"/>
  <c r="K2150" i="1"/>
  <c r="L2150" i="1"/>
  <c r="M2150" i="1"/>
  <c r="N2150" i="1"/>
  <c r="O2150" i="1"/>
  <c r="P2150" i="1"/>
  <c r="Q2150" i="1"/>
  <c r="R2150" i="1"/>
  <c r="B1153" i="1"/>
  <c r="A1153" i="1"/>
  <c r="B1114" i="1"/>
  <c r="A1114" i="1"/>
  <c r="B1034" i="1"/>
  <c r="A1034" i="1"/>
  <c r="B993" i="1"/>
  <c r="A993" i="1"/>
  <c r="B974" i="1"/>
  <c r="A974" i="1"/>
  <c r="B878" i="1"/>
  <c r="A878" i="1"/>
  <c r="K3115" i="1"/>
  <c r="K3114" i="1"/>
  <c r="K3113" i="1"/>
  <c r="K3112" i="1"/>
  <c r="K3111" i="1"/>
  <c r="K3110" i="1"/>
  <c r="K3109" i="1"/>
  <c r="K3108" i="1"/>
  <c r="K3107" i="1"/>
  <c r="K3106" i="1"/>
  <c r="J2399" i="1"/>
  <c r="K2399" i="1"/>
  <c r="L2399" i="1"/>
  <c r="M2399" i="1"/>
  <c r="N2399" i="1"/>
  <c r="O2399" i="1"/>
  <c r="P2399" i="1"/>
  <c r="Q2399" i="1"/>
  <c r="R2399" i="1"/>
  <c r="J2400" i="1"/>
  <c r="K2400" i="1"/>
  <c r="L2400" i="1"/>
  <c r="M2400" i="1"/>
  <c r="N2400" i="1"/>
  <c r="O2400" i="1"/>
  <c r="P2400" i="1"/>
  <c r="Q2400" i="1"/>
  <c r="R2400" i="1"/>
  <c r="R2401" i="1"/>
  <c r="J2401" i="1"/>
  <c r="K2401" i="1"/>
  <c r="L2401" i="1"/>
  <c r="M2401" i="1"/>
  <c r="N2401" i="1"/>
  <c r="O2401" i="1"/>
  <c r="P2401" i="1"/>
  <c r="Q2401" i="1"/>
  <c r="R2402" i="1"/>
  <c r="J2402" i="1"/>
  <c r="K2402" i="1"/>
  <c r="L2402" i="1"/>
  <c r="M2402" i="1"/>
  <c r="N2402" i="1"/>
  <c r="O2402" i="1"/>
  <c r="P2402" i="1"/>
  <c r="Q2402" i="1"/>
  <c r="Q2403" i="1"/>
  <c r="J2403" i="1"/>
  <c r="K2403" i="1"/>
  <c r="L2403" i="1"/>
  <c r="M2403" i="1"/>
  <c r="N2403" i="1"/>
  <c r="O2403" i="1"/>
  <c r="P2403" i="1"/>
  <c r="R2403" i="1"/>
  <c r="Q2404" i="1"/>
  <c r="J2404" i="1"/>
  <c r="K2404" i="1"/>
  <c r="L2404" i="1"/>
  <c r="M2404" i="1"/>
  <c r="N2404" i="1"/>
  <c r="O2404" i="1"/>
  <c r="P2404" i="1"/>
  <c r="R2404" i="1"/>
  <c r="R2405" i="1"/>
  <c r="J2405" i="1"/>
  <c r="K2405" i="1"/>
  <c r="L2405" i="1"/>
  <c r="M2405" i="1"/>
  <c r="N2405" i="1"/>
  <c r="O2405" i="1"/>
  <c r="P2405" i="1"/>
  <c r="Q2405" i="1"/>
  <c r="P2406" i="1"/>
  <c r="J2406" i="1"/>
  <c r="K2406" i="1"/>
  <c r="L2406" i="1"/>
  <c r="M2406" i="1"/>
  <c r="N2406" i="1"/>
  <c r="O2406" i="1"/>
  <c r="Q2406" i="1"/>
  <c r="R2406" i="1"/>
  <c r="J2407" i="1"/>
  <c r="K2407" i="1"/>
  <c r="L2407" i="1"/>
  <c r="M2407" i="1"/>
  <c r="N2407" i="1"/>
  <c r="O2407" i="1"/>
  <c r="P2407" i="1"/>
  <c r="Q2407" i="1"/>
  <c r="R2407" i="1"/>
  <c r="J2151" i="1"/>
  <c r="K2151" i="1"/>
  <c r="L2151" i="1"/>
  <c r="M2151" i="1"/>
  <c r="N2151" i="1"/>
  <c r="O2151" i="1"/>
  <c r="P2151" i="1"/>
  <c r="Q2151" i="1"/>
  <c r="R2151" i="1"/>
  <c r="R2152" i="1"/>
  <c r="J2152" i="1"/>
  <c r="K2152" i="1"/>
  <c r="L2152" i="1"/>
  <c r="M2152" i="1"/>
  <c r="N2152" i="1"/>
  <c r="O2152" i="1"/>
  <c r="P2152" i="1"/>
  <c r="Q2152" i="1"/>
  <c r="R2153" i="1"/>
  <c r="J2153" i="1"/>
  <c r="K2153" i="1"/>
  <c r="L2153" i="1"/>
  <c r="M2153" i="1"/>
  <c r="N2153" i="1"/>
  <c r="O2153" i="1"/>
  <c r="P2153" i="1"/>
  <c r="Q2153" i="1"/>
  <c r="Q2154" i="1"/>
  <c r="J2154" i="1"/>
  <c r="K2154" i="1"/>
  <c r="L2154" i="1"/>
  <c r="M2154" i="1"/>
  <c r="N2154" i="1"/>
  <c r="O2154" i="1"/>
  <c r="P2154" i="1"/>
  <c r="R2154" i="1"/>
  <c r="P2155" i="1"/>
  <c r="J2155" i="1"/>
  <c r="K2155" i="1"/>
  <c r="L2155" i="1"/>
  <c r="M2155" i="1"/>
  <c r="N2155" i="1"/>
  <c r="O2155" i="1"/>
  <c r="Q2155" i="1"/>
  <c r="R2155" i="1"/>
  <c r="R2156" i="1"/>
  <c r="J2156" i="1"/>
  <c r="K2156" i="1"/>
  <c r="L2156" i="1"/>
  <c r="M2156" i="1"/>
  <c r="N2156" i="1"/>
  <c r="O2156" i="1"/>
  <c r="P2156" i="1"/>
  <c r="Q2156" i="1"/>
  <c r="R2157" i="1"/>
  <c r="J2157" i="1"/>
  <c r="K2157" i="1"/>
  <c r="L2157" i="1"/>
  <c r="M2157" i="1"/>
  <c r="N2157" i="1"/>
  <c r="O2157" i="1"/>
  <c r="P2157" i="1"/>
  <c r="Q2157" i="1"/>
  <c r="J2158" i="1"/>
  <c r="K2158" i="1"/>
  <c r="L2158" i="1"/>
  <c r="M2158" i="1"/>
  <c r="N2158" i="1"/>
  <c r="O2158" i="1"/>
  <c r="P2158" i="1"/>
  <c r="Q2158" i="1"/>
  <c r="R2158" i="1"/>
  <c r="J2159" i="1"/>
  <c r="K2159" i="1"/>
  <c r="L2159" i="1"/>
  <c r="M2159" i="1"/>
  <c r="N2159" i="1"/>
  <c r="O2159" i="1"/>
  <c r="P2159" i="1"/>
  <c r="Q2159" i="1"/>
  <c r="R2159" i="1"/>
  <c r="J2160" i="1"/>
  <c r="K2160" i="1"/>
  <c r="L2160" i="1"/>
  <c r="M2160" i="1"/>
  <c r="N2160" i="1"/>
  <c r="B1149" i="1"/>
  <c r="A1149" i="1"/>
  <c r="A2402" i="1"/>
  <c r="B2402" i="1"/>
  <c r="A2403" i="1"/>
  <c r="B2403" i="1"/>
  <c r="R2408" i="1"/>
  <c r="Q2408" i="1"/>
  <c r="B2409" i="1"/>
  <c r="J2409" i="1"/>
  <c r="K2409" i="1"/>
  <c r="L2409" i="1"/>
  <c r="M2409" i="1"/>
  <c r="N2409" i="1"/>
  <c r="O2409" i="1"/>
  <c r="P2409" i="1"/>
  <c r="Q2409" i="1"/>
  <c r="R2409" i="1"/>
  <c r="A2409" i="1"/>
  <c r="J2410" i="1"/>
  <c r="K2410" i="1"/>
  <c r="L2410" i="1"/>
  <c r="M2410" i="1"/>
  <c r="N2410" i="1"/>
  <c r="O2410" i="1"/>
  <c r="P2410" i="1"/>
  <c r="Q2410" i="1"/>
  <c r="R2410" i="1"/>
  <c r="M2411" i="1"/>
  <c r="N2411" i="1"/>
  <c r="O2411" i="1"/>
  <c r="P2411" i="1"/>
  <c r="Q2411" i="1"/>
  <c r="R2411" i="1"/>
  <c r="K2411" i="1"/>
  <c r="L2411" i="1"/>
  <c r="J2411" i="1"/>
  <c r="M2412" i="1"/>
  <c r="N2412" i="1"/>
  <c r="O2412" i="1"/>
  <c r="P2412" i="1"/>
  <c r="Q2412" i="1"/>
  <c r="R2412" i="1"/>
  <c r="J2412" i="1"/>
  <c r="K2412" i="1"/>
  <c r="L2412" i="1"/>
  <c r="M2413" i="1"/>
  <c r="N2413" i="1"/>
  <c r="O2413" i="1"/>
  <c r="P2413" i="1"/>
  <c r="Q2413" i="1"/>
  <c r="R2413" i="1"/>
  <c r="J2413" i="1"/>
  <c r="K2413" i="1"/>
  <c r="L2413" i="1"/>
  <c r="M2414" i="1"/>
  <c r="N2414" i="1"/>
  <c r="O2414" i="1"/>
  <c r="P2414" i="1"/>
  <c r="Q2414" i="1"/>
  <c r="R2414" i="1"/>
  <c r="J2414" i="1"/>
  <c r="K2414" i="1"/>
  <c r="L2414" i="1"/>
  <c r="J2415" i="1"/>
  <c r="K2415" i="1"/>
  <c r="L2415" i="1"/>
  <c r="M2415" i="1"/>
  <c r="N2415" i="1"/>
  <c r="O2415" i="1"/>
  <c r="P2415" i="1"/>
  <c r="Q2415" i="1"/>
  <c r="R2415" i="1"/>
  <c r="M2416" i="1"/>
  <c r="N2416" i="1"/>
  <c r="O2416" i="1"/>
  <c r="P2416" i="1"/>
  <c r="Q2416" i="1"/>
  <c r="R2416" i="1"/>
  <c r="J2416" i="1"/>
  <c r="K2416" i="1"/>
  <c r="L2416" i="1"/>
  <c r="M2417" i="1"/>
  <c r="N2417" i="1"/>
  <c r="O2417" i="1"/>
  <c r="P2417" i="1"/>
  <c r="Q2417" i="1"/>
  <c r="R2417" i="1"/>
  <c r="J2417" i="1"/>
  <c r="L2417" i="1"/>
  <c r="K2417" i="1"/>
  <c r="J2418" i="1"/>
  <c r="K2418" i="1"/>
  <c r="L2418" i="1"/>
  <c r="M2418" i="1"/>
  <c r="N2418" i="1"/>
  <c r="O2418" i="1"/>
  <c r="R2418" i="1"/>
  <c r="Q2418" i="1"/>
  <c r="P2418" i="1"/>
  <c r="N2419" i="1"/>
  <c r="O2419" i="1"/>
  <c r="R2419" i="1"/>
  <c r="Q2419" i="1"/>
  <c r="P2419" i="1"/>
  <c r="M2419" i="1"/>
  <c r="L2419" i="1"/>
  <c r="K2419" i="1"/>
  <c r="J2419" i="1"/>
  <c r="M2420" i="1"/>
  <c r="J2420" i="1"/>
  <c r="K2420" i="1"/>
  <c r="N2420" i="1"/>
  <c r="O2420" i="1"/>
  <c r="P2420" i="1"/>
  <c r="L2420" i="1"/>
  <c r="Q2420" i="1"/>
  <c r="R2420" i="1"/>
  <c r="N2421" i="1"/>
  <c r="M2421" i="1"/>
  <c r="L2421" i="1"/>
  <c r="K2421" i="1"/>
  <c r="J2421" i="1"/>
  <c r="R2421" i="1"/>
  <c r="Q2421" i="1"/>
  <c r="P2421" i="1"/>
  <c r="O2421" i="1"/>
  <c r="O2422" i="1"/>
  <c r="P2422" i="1"/>
  <c r="B2422" i="1"/>
  <c r="A2422" i="1"/>
  <c r="Q2422" i="1"/>
  <c r="R2422" i="1"/>
  <c r="J2422" i="1"/>
  <c r="K2422" i="1"/>
  <c r="L2422" i="1"/>
  <c r="M2422" i="1"/>
  <c r="N2422" i="1"/>
  <c r="L2423" i="1"/>
  <c r="N2423" i="1"/>
  <c r="R2423" i="1"/>
  <c r="P2423" i="1"/>
  <c r="Q2423" i="1"/>
  <c r="M2423" i="1"/>
  <c r="K2423" i="1"/>
  <c r="O2423" i="1"/>
  <c r="J2423" i="1"/>
  <c r="L2424" i="1"/>
  <c r="M2424" i="1"/>
  <c r="O2424" i="1"/>
  <c r="Q2424" i="1"/>
  <c r="N2424" i="1"/>
  <c r="K2424" i="1"/>
  <c r="J2424" i="1"/>
  <c r="R2424" i="1"/>
  <c r="P2424" i="1"/>
  <c r="R2425" i="1"/>
  <c r="P2425" i="1"/>
  <c r="N2425" i="1"/>
  <c r="L2425" i="1"/>
  <c r="J2425" i="1"/>
  <c r="Q2425" i="1"/>
  <c r="O2425" i="1"/>
  <c r="M2425" i="1"/>
  <c r="K2425" i="1"/>
  <c r="Q2426" i="1"/>
  <c r="P2426" i="1"/>
  <c r="N2426" i="1"/>
  <c r="L2426" i="1"/>
  <c r="K2426" i="1"/>
  <c r="J2426" i="1"/>
  <c r="M2426" i="1"/>
  <c r="O2426" i="1"/>
  <c r="R2426" i="1"/>
  <c r="N2427" i="1"/>
  <c r="P2427" i="1"/>
  <c r="Q2427" i="1"/>
  <c r="K2427" i="1"/>
  <c r="J2427" i="1"/>
  <c r="M2427" i="1"/>
  <c r="O2427" i="1"/>
  <c r="L2427" i="1"/>
  <c r="R2427" i="1"/>
  <c r="J2428" i="1"/>
  <c r="N2428" i="1"/>
  <c r="O2428" i="1"/>
  <c r="R2428" i="1"/>
  <c r="Q2428" i="1"/>
  <c r="K2428" i="1"/>
  <c r="M2428" i="1"/>
  <c r="P2428" i="1"/>
  <c r="L2428" i="1"/>
  <c r="J2429" i="1"/>
  <c r="K2429" i="1"/>
  <c r="M2429" i="1"/>
  <c r="O2429" i="1"/>
  <c r="L2429" i="1"/>
  <c r="N2429" i="1"/>
  <c r="R2429" i="1"/>
  <c r="P2429" i="1"/>
  <c r="Q2429" i="1"/>
  <c r="L2430" i="1"/>
  <c r="K2430" i="1"/>
  <c r="J2430" i="1"/>
  <c r="N2430" i="1"/>
  <c r="P2430" i="1"/>
  <c r="R2430" i="1"/>
  <c r="Q2430" i="1"/>
  <c r="M2430" i="1"/>
  <c r="O2430" i="1"/>
  <c r="O2431" i="1"/>
  <c r="J2431" i="1"/>
  <c r="Q2431" i="1"/>
  <c r="K2431" i="1"/>
  <c r="P2431" i="1"/>
  <c r="N2431" i="1"/>
  <c r="M2431" i="1"/>
  <c r="R2431" i="1"/>
  <c r="L2431" i="1"/>
  <c r="Q2432" i="1"/>
  <c r="N2432" i="1"/>
  <c r="K2432" i="1"/>
  <c r="M2432" i="1"/>
  <c r="L2432" i="1"/>
  <c r="J2432" i="1"/>
  <c r="R2432" i="1"/>
  <c r="O2432" i="1"/>
  <c r="P2432" i="1"/>
  <c r="L2433" i="1"/>
  <c r="O2433" i="1"/>
  <c r="M2433" i="1"/>
  <c r="Q2433" i="1"/>
  <c r="K2433" i="1"/>
  <c r="J2433" i="1"/>
  <c r="R2433" i="1"/>
  <c r="P2433" i="1"/>
  <c r="N2433" i="1"/>
  <c r="B2434" i="1"/>
  <c r="L2434" i="1"/>
  <c r="M2434" i="1"/>
  <c r="P2434" i="1"/>
  <c r="Q2434" i="1"/>
  <c r="R2434" i="1"/>
  <c r="N2434" i="1"/>
  <c r="K2434" i="1"/>
  <c r="O2434" i="1"/>
  <c r="J2434" i="1"/>
  <c r="A2434" i="1"/>
  <c r="Q2435" i="1"/>
  <c r="P2435" i="1"/>
  <c r="N2435" i="1"/>
  <c r="M2435" i="1"/>
  <c r="J2435" i="1"/>
  <c r="L2435" i="1"/>
  <c r="O2435" i="1"/>
  <c r="R2435" i="1"/>
  <c r="K2435" i="1"/>
  <c r="B2436" i="1"/>
  <c r="R2436" i="1"/>
  <c r="P2436" i="1"/>
  <c r="N2436" i="1"/>
  <c r="L2436" i="1"/>
  <c r="J2436" i="1"/>
  <c r="K2436" i="1"/>
  <c r="M2436" i="1"/>
  <c r="O2436" i="1"/>
  <c r="Q2436" i="1"/>
  <c r="R2437" i="1"/>
  <c r="P2437" i="1"/>
  <c r="O2437" i="1"/>
  <c r="N2437" i="1"/>
  <c r="M2437" i="1"/>
  <c r="Q2437" i="1"/>
  <c r="L2437" i="1"/>
  <c r="K2437" i="1"/>
  <c r="J2437" i="1"/>
  <c r="Q2438" i="1"/>
  <c r="R2438" i="1"/>
  <c r="K2438" i="1"/>
  <c r="J2438" i="1"/>
  <c r="L2438" i="1"/>
  <c r="M2438" i="1"/>
  <c r="N2438" i="1"/>
  <c r="O2438" i="1"/>
  <c r="P2438" i="1"/>
  <c r="K2439" i="1"/>
  <c r="M2439" i="1"/>
  <c r="N2439" i="1"/>
  <c r="O2439" i="1"/>
  <c r="P2439" i="1"/>
  <c r="Q2439" i="1"/>
  <c r="R2439" i="1"/>
  <c r="L2439" i="1"/>
  <c r="J2439" i="1"/>
  <c r="L2440" i="1"/>
  <c r="J2440" i="1"/>
  <c r="K2440" i="1"/>
  <c r="M2440" i="1"/>
  <c r="N2440" i="1"/>
  <c r="O2440" i="1"/>
  <c r="P2440" i="1"/>
  <c r="Q2440" i="1"/>
  <c r="R2440" i="1"/>
  <c r="R2441" i="1"/>
  <c r="J2441" i="1"/>
  <c r="K2441" i="1"/>
  <c r="L2441" i="1"/>
  <c r="M2441" i="1"/>
  <c r="N2441" i="1"/>
  <c r="O2441" i="1"/>
  <c r="P2441" i="1"/>
  <c r="Q2441" i="1"/>
  <c r="K2442" i="1"/>
  <c r="L2442" i="1"/>
  <c r="M2442" i="1"/>
  <c r="N2442" i="1"/>
  <c r="O2442" i="1"/>
  <c r="P2442" i="1"/>
  <c r="Q2442" i="1"/>
  <c r="R2442" i="1"/>
  <c r="J2442" i="1"/>
  <c r="K2443" i="1"/>
  <c r="L2443" i="1"/>
  <c r="M2443" i="1"/>
  <c r="N2443" i="1"/>
  <c r="O2443" i="1"/>
  <c r="P2443" i="1"/>
  <c r="Q2443" i="1"/>
  <c r="R2443" i="1"/>
  <c r="J2443" i="1"/>
  <c r="B2444" i="1"/>
  <c r="L2444" i="1"/>
  <c r="P2444" i="1"/>
  <c r="J2444" i="1"/>
  <c r="K2444" i="1"/>
  <c r="M2444" i="1"/>
  <c r="N2444" i="1"/>
  <c r="O2444" i="1"/>
  <c r="Q2444" i="1"/>
  <c r="R2444" i="1"/>
  <c r="O2445" i="1"/>
  <c r="R2445" i="1"/>
  <c r="Q2445" i="1"/>
  <c r="N2445" i="1"/>
  <c r="J2445" i="1"/>
  <c r="K2445" i="1"/>
  <c r="L2445" i="1"/>
  <c r="M2445" i="1"/>
  <c r="P2445" i="1"/>
  <c r="M2446" i="1"/>
  <c r="L2446" i="1"/>
  <c r="K2446" i="1"/>
  <c r="J2446" i="1"/>
  <c r="N2446" i="1"/>
  <c r="O2446" i="1"/>
  <c r="P2446" i="1"/>
  <c r="Q2446" i="1"/>
  <c r="R2446" i="1"/>
  <c r="N2447" i="1"/>
  <c r="J2447" i="1"/>
  <c r="K2447" i="1"/>
  <c r="L2447" i="1"/>
  <c r="M2447" i="1"/>
  <c r="O2447" i="1"/>
  <c r="P2447" i="1"/>
  <c r="Q2447" i="1"/>
  <c r="R2447" i="1"/>
  <c r="J2448" i="1"/>
  <c r="P2448" i="1"/>
  <c r="N2448" i="1"/>
  <c r="Q2448" i="1"/>
  <c r="O2448" i="1"/>
  <c r="M2448" i="1"/>
  <c r="L2448" i="1"/>
  <c r="K2448" i="1"/>
  <c r="R2448" i="1"/>
  <c r="R2160" i="1"/>
  <c r="O2160" i="1"/>
  <c r="P2160" i="1"/>
  <c r="Q2160" i="1"/>
  <c r="O2161" i="1"/>
  <c r="J2161" i="1"/>
  <c r="K2161" i="1"/>
  <c r="L2161" i="1"/>
  <c r="M2161" i="1"/>
  <c r="N2161" i="1"/>
  <c r="P2161" i="1"/>
  <c r="Q2161" i="1"/>
  <c r="R2161" i="1"/>
  <c r="B2162" i="1"/>
  <c r="A2162" i="1"/>
  <c r="N2162" i="1"/>
  <c r="O2162" i="1"/>
  <c r="P2162" i="1"/>
  <c r="Q2162" i="1"/>
  <c r="M2162" i="1"/>
  <c r="R2162" i="1"/>
  <c r="L2162" i="1"/>
  <c r="J2162" i="1"/>
  <c r="K2162" i="1"/>
  <c r="R2163" i="1"/>
  <c r="J2163" i="1"/>
  <c r="K2163" i="1"/>
  <c r="L2163" i="1"/>
  <c r="M2163" i="1"/>
  <c r="N2163" i="1"/>
  <c r="O2163" i="1"/>
  <c r="P2163" i="1"/>
  <c r="Q2163" i="1"/>
  <c r="L2164" i="1"/>
  <c r="M2164" i="1"/>
  <c r="N2164" i="1"/>
  <c r="O2164" i="1"/>
  <c r="P2164" i="1"/>
  <c r="Q2164" i="1"/>
  <c r="R2164" i="1"/>
  <c r="J2164" i="1"/>
  <c r="K2164" i="1"/>
  <c r="O2165" i="1"/>
  <c r="P2165" i="1"/>
  <c r="R2165" i="1"/>
  <c r="J2165" i="1"/>
  <c r="K2165" i="1"/>
  <c r="L2165" i="1"/>
  <c r="M2165" i="1"/>
  <c r="N2165" i="1"/>
  <c r="Q2165" i="1"/>
  <c r="R2166" i="1"/>
  <c r="Q2166" i="1"/>
  <c r="P2166" i="1"/>
  <c r="O2166" i="1"/>
  <c r="M2166" i="1"/>
  <c r="L2166" i="1"/>
  <c r="K2166" i="1"/>
  <c r="J2166" i="1"/>
  <c r="N2166" i="1"/>
  <c r="M2167" i="1"/>
  <c r="L2167" i="1"/>
  <c r="K2167" i="1"/>
  <c r="J2167" i="1"/>
  <c r="N2167" i="1"/>
  <c r="O2167" i="1"/>
  <c r="P2167" i="1"/>
  <c r="Q2167" i="1"/>
  <c r="R2167" i="1"/>
  <c r="K2168" i="1"/>
  <c r="L2168" i="1"/>
  <c r="M2168" i="1"/>
  <c r="N2168" i="1"/>
  <c r="O2168" i="1"/>
  <c r="P2168" i="1"/>
  <c r="Q2168" i="1"/>
  <c r="R2168" i="1"/>
  <c r="J2168" i="1"/>
  <c r="K2169" i="1"/>
  <c r="L2169" i="1"/>
  <c r="M2169" i="1"/>
  <c r="N2169" i="1"/>
  <c r="O2169" i="1"/>
  <c r="J2169" i="1"/>
  <c r="Q2169" i="1"/>
  <c r="R2169" i="1"/>
  <c r="P2169" i="1"/>
  <c r="J2170" i="1"/>
  <c r="K2170" i="1"/>
  <c r="L2170" i="1"/>
  <c r="M2170" i="1"/>
  <c r="N2170" i="1"/>
  <c r="O2170" i="1"/>
  <c r="P2170" i="1"/>
  <c r="Q2170" i="1"/>
  <c r="R2170" i="1"/>
  <c r="Q2171" i="1"/>
  <c r="P2171" i="1"/>
  <c r="R2171" i="1"/>
  <c r="J2171" i="1"/>
  <c r="K2171" i="1"/>
  <c r="L2171" i="1"/>
  <c r="M2171" i="1"/>
  <c r="N2171" i="1"/>
  <c r="O2171" i="1"/>
  <c r="N2172" i="1"/>
  <c r="M2172" i="1"/>
  <c r="L2172" i="1"/>
  <c r="K2172" i="1"/>
  <c r="J2172" i="1"/>
  <c r="R2172" i="1"/>
  <c r="Q2172" i="1"/>
  <c r="P2172" i="1"/>
  <c r="O2172" i="1"/>
  <c r="P2173" i="1"/>
  <c r="Q2173" i="1"/>
  <c r="O2173" i="1"/>
  <c r="L2173" i="1"/>
  <c r="N2173" i="1"/>
  <c r="M2173" i="1"/>
  <c r="K2173" i="1"/>
  <c r="J2173" i="1"/>
  <c r="R2173" i="1"/>
  <c r="Q2174" i="1"/>
  <c r="R2174" i="1"/>
  <c r="J2174" i="1"/>
  <c r="K2174" i="1"/>
  <c r="L2174" i="1"/>
  <c r="M2174" i="1"/>
  <c r="N2174" i="1"/>
  <c r="O2174" i="1"/>
  <c r="P2174" i="1"/>
  <c r="N2175" i="1"/>
  <c r="Q2175" i="1"/>
  <c r="R2175" i="1"/>
  <c r="J2175" i="1"/>
  <c r="K2175" i="1"/>
  <c r="L2175" i="1"/>
  <c r="M2175" i="1"/>
  <c r="O2175" i="1"/>
  <c r="P2175" i="1"/>
  <c r="J2176" i="1"/>
  <c r="K2176" i="1"/>
  <c r="M2176" i="1"/>
  <c r="N2176" i="1"/>
  <c r="O2176" i="1"/>
  <c r="P2176" i="1"/>
  <c r="Q2176" i="1"/>
  <c r="R2176" i="1"/>
  <c r="L2176" i="1"/>
  <c r="R2177" i="1"/>
  <c r="J2177" i="1"/>
  <c r="K2177" i="1"/>
  <c r="L2177" i="1"/>
  <c r="M2177" i="1"/>
  <c r="N2177" i="1"/>
  <c r="O2177" i="1"/>
  <c r="P2177" i="1"/>
  <c r="Q2177" i="1"/>
  <c r="Q2178" i="1"/>
  <c r="R2178" i="1"/>
  <c r="J2178" i="1"/>
  <c r="K2178" i="1"/>
  <c r="L2178" i="1"/>
  <c r="M2178" i="1"/>
  <c r="N2178" i="1"/>
  <c r="O2178" i="1"/>
  <c r="P2178" i="1"/>
  <c r="R2179" i="1"/>
  <c r="P2179" i="1"/>
  <c r="J2179" i="1"/>
  <c r="K2179" i="1"/>
  <c r="L2179" i="1"/>
  <c r="M2179" i="1"/>
  <c r="N2179" i="1"/>
  <c r="O2179" i="1"/>
  <c r="Q2179" i="1"/>
  <c r="J2180" i="1"/>
  <c r="K2180" i="1"/>
  <c r="L2180" i="1"/>
  <c r="M2180" i="1"/>
  <c r="R2180" i="1"/>
  <c r="Q2180" i="1"/>
  <c r="P2180" i="1"/>
  <c r="O2180" i="1"/>
  <c r="N2180" i="1"/>
  <c r="B2181" i="1"/>
  <c r="R2181" i="1"/>
  <c r="Q2181" i="1"/>
  <c r="P2181" i="1"/>
  <c r="O2181" i="1"/>
  <c r="N2181" i="1"/>
  <c r="M2181" i="1"/>
  <c r="L2181" i="1"/>
  <c r="K2181" i="1"/>
  <c r="J2181" i="1"/>
  <c r="A2181" i="1"/>
  <c r="N2182" i="1"/>
  <c r="O2182" i="1"/>
  <c r="P2182" i="1"/>
  <c r="Q2182" i="1"/>
  <c r="R2182" i="1"/>
  <c r="J2182" i="1"/>
  <c r="K2182" i="1"/>
  <c r="L2182" i="1"/>
  <c r="M2182" i="1"/>
  <c r="R2183" i="1"/>
  <c r="J2183" i="1"/>
  <c r="K2183" i="1"/>
  <c r="L2183" i="1"/>
  <c r="M2183" i="1"/>
  <c r="N2183" i="1"/>
  <c r="O2183" i="1"/>
  <c r="P2183" i="1"/>
  <c r="Q2183" i="1"/>
  <c r="J2184" i="1"/>
  <c r="K2184" i="1"/>
  <c r="L2184" i="1"/>
  <c r="R2184" i="1"/>
  <c r="P2184" i="1"/>
  <c r="O2184" i="1"/>
  <c r="N2184" i="1"/>
  <c r="M2184" i="1"/>
  <c r="Q2184" i="1"/>
  <c r="J2185" i="1"/>
  <c r="K2185" i="1"/>
  <c r="R2185" i="1"/>
  <c r="Q2185" i="1"/>
  <c r="P2185" i="1"/>
  <c r="O2185" i="1"/>
  <c r="N2185" i="1"/>
  <c r="M2185" i="1"/>
  <c r="L2185" i="1"/>
  <c r="R2186" i="1"/>
  <c r="J2186" i="1"/>
  <c r="K2186" i="1"/>
  <c r="L2186" i="1"/>
  <c r="M2186" i="1"/>
  <c r="N2186" i="1"/>
  <c r="O2186" i="1"/>
  <c r="P2186" i="1"/>
  <c r="Q2186" i="1"/>
  <c r="K2187" i="1"/>
  <c r="J2187" i="1"/>
  <c r="L2187" i="1"/>
  <c r="M2187" i="1"/>
  <c r="N2187" i="1"/>
  <c r="O2187" i="1"/>
  <c r="P2187" i="1"/>
  <c r="Q2187" i="1"/>
  <c r="R2187" i="1"/>
  <c r="R2188" i="1"/>
  <c r="Q2188" i="1"/>
  <c r="P2188" i="1"/>
  <c r="J2188" i="1"/>
  <c r="K2188" i="1"/>
  <c r="L2188" i="1"/>
  <c r="M2188" i="1"/>
  <c r="N2188" i="1"/>
  <c r="O2188" i="1"/>
  <c r="R2189" i="1"/>
  <c r="J2189" i="1"/>
  <c r="K2189" i="1"/>
  <c r="L2189" i="1"/>
  <c r="M2189" i="1"/>
  <c r="N2189" i="1"/>
  <c r="O2189" i="1"/>
  <c r="P2189" i="1"/>
  <c r="Q2189" i="1"/>
  <c r="P2190" i="1"/>
  <c r="K2190" i="1"/>
  <c r="L2190" i="1"/>
  <c r="N2190" i="1"/>
  <c r="M2190" i="1"/>
  <c r="O2190" i="1"/>
  <c r="R2190" i="1"/>
  <c r="J2190" i="1"/>
  <c r="Q2190" i="1"/>
  <c r="R2191" i="1"/>
  <c r="K2191" i="1"/>
  <c r="Q2191" i="1"/>
  <c r="P2191" i="1"/>
  <c r="N2191" i="1"/>
  <c r="M2191" i="1"/>
  <c r="L2191" i="1"/>
  <c r="J2191" i="1"/>
  <c r="O2191" i="1"/>
  <c r="N2192" i="1"/>
  <c r="M2192" i="1"/>
  <c r="L2192" i="1"/>
  <c r="K2192" i="1"/>
  <c r="J2192" i="1"/>
  <c r="R2192" i="1"/>
  <c r="Q2192" i="1"/>
  <c r="O2192" i="1"/>
  <c r="P2192" i="1"/>
  <c r="R2193" i="1"/>
  <c r="Q2193" i="1"/>
  <c r="O2193" i="1"/>
  <c r="N2193" i="1"/>
  <c r="L2193" i="1"/>
  <c r="J2193" i="1"/>
  <c r="K2193" i="1"/>
  <c r="M2193" i="1"/>
  <c r="P2193" i="1"/>
  <c r="L2194" i="1"/>
  <c r="O2194" i="1"/>
  <c r="R2194" i="1"/>
  <c r="J2194" i="1"/>
  <c r="K2194" i="1"/>
  <c r="M2194" i="1"/>
  <c r="N2194" i="1"/>
  <c r="P2194" i="1"/>
  <c r="Q2194" i="1"/>
  <c r="K2195" i="1"/>
  <c r="M2195" i="1"/>
  <c r="O2195" i="1"/>
  <c r="R2195" i="1"/>
  <c r="J2195" i="1"/>
  <c r="L2195" i="1"/>
  <c r="N2195" i="1"/>
  <c r="P2195" i="1"/>
  <c r="Q2195" i="1"/>
  <c r="K2196" i="1"/>
  <c r="L2196" i="1"/>
  <c r="N2196" i="1"/>
  <c r="P2196" i="1"/>
  <c r="R2196" i="1"/>
  <c r="J2196" i="1"/>
  <c r="M2196" i="1"/>
  <c r="O2196" i="1"/>
  <c r="Q2196" i="1"/>
  <c r="Q2197" i="1"/>
  <c r="O2197" i="1"/>
  <c r="M2197" i="1"/>
  <c r="J2197" i="1"/>
  <c r="K2197" i="1"/>
  <c r="L2197" i="1"/>
  <c r="N2197" i="1"/>
  <c r="P2197" i="1"/>
  <c r="R2197" i="1"/>
  <c r="B2198" i="1"/>
  <c r="J2198" i="1"/>
  <c r="Q2198" i="1"/>
  <c r="K2198" i="1"/>
  <c r="L2198" i="1"/>
  <c r="M2198" i="1"/>
  <c r="O2198" i="1"/>
  <c r="N2198" i="1"/>
  <c r="P2198" i="1"/>
  <c r="R2198" i="1"/>
  <c r="A1677" i="1"/>
  <c r="B1677" i="1"/>
  <c r="A1160" i="1"/>
  <c r="B1160" i="1"/>
  <c r="B1146" i="1"/>
  <c r="A1146" i="1"/>
  <c r="B1086" i="1"/>
  <c r="A1086" i="1"/>
  <c r="B1072" i="1"/>
  <c r="A1072" i="1"/>
  <c r="B1071" i="1"/>
  <c r="A1071" i="1"/>
  <c r="B1068" i="1"/>
  <c r="A1068" i="1"/>
  <c r="A1067" i="1"/>
  <c r="B1067" i="1"/>
  <c r="A1044" i="1"/>
  <c r="B1044" i="1"/>
  <c r="A1017" i="1"/>
  <c r="B1017" i="1"/>
  <c r="B1004" i="1"/>
  <c r="A1004" i="1"/>
  <c r="B1000" i="1"/>
  <c r="A1000" i="1"/>
  <c r="B983" i="1"/>
  <c r="A983" i="1"/>
  <c r="A959" i="1"/>
  <c r="B959" i="1"/>
  <c r="A948" i="1"/>
  <c r="B948" i="1"/>
  <c r="B872" i="1"/>
  <c r="A872" i="1"/>
  <c r="A942" i="1"/>
  <c r="B942" i="1"/>
  <c r="A2399" i="1"/>
  <c r="B2399" i="1"/>
  <c r="B2400" i="1"/>
  <c r="A2400" i="1"/>
  <c r="B2401" i="1"/>
  <c r="A2401" i="1"/>
  <c r="B2404" i="1"/>
  <c r="A2404" i="1"/>
  <c r="B2405" i="1"/>
  <c r="A2405" i="1"/>
  <c r="B2406" i="1"/>
  <c r="A2406" i="1"/>
  <c r="B2407" i="1"/>
  <c r="A2407" i="1"/>
  <c r="B2408" i="1"/>
  <c r="A2408" i="1"/>
  <c r="B2410" i="1"/>
  <c r="A2410" i="1"/>
  <c r="A2411" i="1"/>
  <c r="B2411" i="1"/>
  <c r="B2412" i="1"/>
  <c r="A2412" i="1"/>
  <c r="A2413" i="1"/>
  <c r="B2413" i="1"/>
  <c r="B2414" i="1"/>
  <c r="A2414" i="1"/>
  <c r="B2415" i="1"/>
  <c r="A2415" i="1"/>
  <c r="B2416" i="1"/>
  <c r="A2416" i="1"/>
  <c r="A2417" i="1"/>
  <c r="B2417" i="1"/>
  <c r="B2418" i="1"/>
  <c r="A2418" i="1"/>
  <c r="A2419" i="1"/>
  <c r="B2419" i="1"/>
  <c r="B2420" i="1"/>
  <c r="A2420" i="1"/>
  <c r="A2421" i="1"/>
  <c r="B2421" i="1"/>
  <c r="B2423" i="1"/>
  <c r="A2423" i="1"/>
  <c r="B2424" i="1"/>
  <c r="A2424" i="1"/>
  <c r="B2425" i="1"/>
  <c r="A2425" i="1"/>
  <c r="B2426" i="1"/>
  <c r="A2426" i="1"/>
  <c r="A2427" i="1"/>
  <c r="B2427" i="1"/>
  <c r="B2428" i="1"/>
  <c r="A2428" i="1"/>
  <c r="B2429" i="1"/>
  <c r="A2429" i="1"/>
  <c r="B2430" i="1"/>
  <c r="A2430" i="1"/>
  <c r="B2431" i="1"/>
  <c r="A2431" i="1"/>
  <c r="B2432" i="1"/>
  <c r="A2432" i="1"/>
  <c r="B2433" i="1"/>
  <c r="A2433" i="1"/>
  <c r="B2435" i="1"/>
  <c r="A2435" i="1"/>
  <c r="B2437" i="1"/>
  <c r="A2437" i="1"/>
  <c r="B2438" i="1"/>
  <c r="A2438" i="1"/>
  <c r="B2439" i="1"/>
  <c r="A2439" i="1"/>
  <c r="A2440" i="1"/>
  <c r="B2440" i="1"/>
  <c r="B2441" i="1"/>
  <c r="A2441" i="1"/>
  <c r="B2442" i="1"/>
  <c r="A2442" i="1"/>
  <c r="B2443" i="1"/>
  <c r="A2443" i="1"/>
  <c r="A2445" i="1"/>
  <c r="B2445" i="1"/>
  <c r="A2446" i="1"/>
  <c r="B2446" i="1"/>
  <c r="A2447" i="1"/>
  <c r="B2447" i="1"/>
  <c r="A2448" i="1"/>
  <c r="B2448" i="1"/>
  <c r="A2149" i="1"/>
  <c r="B2149" i="1"/>
  <c r="A2150" i="1"/>
  <c r="B2150" i="1"/>
  <c r="A2151" i="1"/>
  <c r="B2151" i="1"/>
  <c r="A2152" i="1"/>
  <c r="B2152" i="1"/>
  <c r="A2153" i="1"/>
  <c r="B2153" i="1"/>
  <c r="A2154" i="1"/>
  <c r="B2154" i="1"/>
  <c r="A2155" i="1"/>
  <c r="B2155" i="1"/>
  <c r="A2156" i="1"/>
  <c r="B2156" i="1"/>
  <c r="A2157" i="1"/>
  <c r="B2157" i="1"/>
  <c r="A2158" i="1"/>
  <c r="B2158" i="1"/>
  <c r="A2159" i="1"/>
  <c r="B2159" i="1"/>
  <c r="A2160" i="1"/>
  <c r="B2160" i="1"/>
  <c r="A2161" i="1"/>
  <c r="B2161" i="1"/>
  <c r="A2163" i="1"/>
  <c r="B2163" i="1"/>
  <c r="A2164" i="1"/>
  <c r="B2164" i="1"/>
  <c r="A2165" i="1"/>
  <c r="B2165" i="1"/>
  <c r="A2166" i="1"/>
  <c r="B2166" i="1"/>
  <c r="A2167" i="1"/>
  <c r="B2167" i="1"/>
  <c r="A2168" i="1"/>
  <c r="B2168" i="1"/>
  <c r="B2169" i="1"/>
  <c r="A2169" i="1"/>
  <c r="A2170" i="1"/>
  <c r="B2170" i="1"/>
  <c r="B2171" i="1"/>
  <c r="A2171" i="1"/>
  <c r="B2172" i="1"/>
  <c r="A2172" i="1"/>
  <c r="A2173" i="1"/>
  <c r="B2173" i="1"/>
  <c r="A2174" i="1"/>
  <c r="B2174" i="1"/>
  <c r="A2175" i="1"/>
  <c r="B2175" i="1"/>
  <c r="B2176" i="1"/>
  <c r="A2176" i="1"/>
  <c r="B2177" i="1"/>
  <c r="A2177" i="1"/>
  <c r="B2178" i="1"/>
  <c r="A2178" i="1"/>
  <c r="B2179" i="1"/>
  <c r="A2179" i="1"/>
  <c r="B2180" i="1"/>
  <c r="A2180" i="1"/>
  <c r="A2182" i="1"/>
  <c r="B2182" i="1"/>
  <c r="A2183" i="1"/>
  <c r="B2183" i="1"/>
  <c r="A2184" i="1"/>
  <c r="B2184" i="1"/>
  <c r="A2185" i="1"/>
  <c r="B2185" i="1"/>
  <c r="A2186" i="1"/>
  <c r="B2186" i="1"/>
  <c r="A2187" i="1"/>
  <c r="B2187" i="1"/>
  <c r="A2188" i="1"/>
  <c r="B2188" i="1"/>
  <c r="A2189" i="1"/>
  <c r="B2189" i="1"/>
  <c r="A2190" i="1"/>
  <c r="B2190" i="1"/>
  <c r="A2191" i="1"/>
  <c r="B2191" i="1"/>
  <c r="A2192" i="1"/>
  <c r="B2192" i="1"/>
  <c r="A2193" i="1"/>
  <c r="B2193" i="1"/>
  <c r="A2194" i="1"/>
  <c r="B2194" i="1"/>
  <c r="A2195" i="1"/>
  <c r="B2195" i="1"/>
  <c r="A2196" i="1"/>
  <c r="B2196" i="1"/>
  <c r="A2197" i="1"/>
  <c r="B2197" i="1"/>
  <c r="A1679" i="1"/>
  <c r="B1679" i="1"/>
  <c r="A1659" i="1"/>
  <c r="B1659" i="1"/>
  <c r="A1151" i="1"/>
  <c r="B1151" i="1"/>
  <c r="B1036" i="1"/>
  <c r="A1036" i="1"/>
  <c r="A898" i="1"/>
  <c r="B898" i="1"/>
  <c r="J1899" i="1"/>
  <c r="K1899" i="1"/>
  <c r="L1899" i="1"/>
  <c r="M1899" i="1"/>
  <c r="N1899" i="1"/>
  <c r="O1899" i="1"/>
  <c r="P1899" i="1"/>
  <c r="Q1899" i="1"/>
  <c r="R1899" i="1"/>
  <c r="J1900" i="1"/>
  <c r="K1900" i="1"/>
  <c r="L1900" i="1"/>
  <c r="M1900" i="1"/>
  <c r="N1900" i="1"/>
  <c r="O1900" i="1"/>
  <c r="P1900" i="1"/>
  <c r="Q1900" i="1"/>
  <c r="R1900" i="1"/>
  <c r="J1901" i="1"/>
  <c r="K1901" i="1"/>
  <c r="L1901" i="1"/>
  <c r="M1901" i="1"/>
  <c r="N1901" i="1"/>
  <c r="O1901" i="1"/>
  <c r="P1901" i="1"/>
  <c r="Q1901" i="1"/>
  <c r="R1901" i="1"/>
  <c r="J1902" i="1"/>
  <c r="K1902" i="1"/>
  <c r="L1902" i="1"/>
  <c r="M1902" i="1"/>
  <c r="N1902" i="1"/>
  <c r="O1902" i="1"/>
  <c r="P1902" i="1"/>
  <c r="Q1902" i="1"/>
  <c r="R1902" i="1"/>
  <c r="J1903" i="1"/>
  <c r="K1903" i="1"/>
  <c r="L1903" i="1"/>
  <c r="M1903" i="1"/>
  <c r="N1903" i="1"/>
  <c r="O1903" i="1"/>
  <c r="P1903" i="1"/>
  <c r="Q1903" i="1"/>
  <c r="R1903" i="1"/>
  <c r="J1904" i="1"/>
  <c r="K1904" i="1"/>
  <c r="L1904" i="1"/>
  <c r="M1904" i="1"/>
  <c r="N1904" i="1"/>
  <c r="O1904" i="1"/>
  <c r="P1904" i="1"/>
  <c r="Q1904" i="1"/>
  <c r="R1904" i="1"/>
  <c r="J1905" i="1"/>
  <c r="R1905" i="1"/>
  <c r="Q1905" i="1"/>
  <c r="P1905" i="1"/>
  <c r="O1905" i="1"/>
  <c r="K1905" i="1"/>
  <c r="L1905" i="1"/>
  <c r="M1905" i="1"/>
  <c r="N1905" i="1"/>
  <c r="R1906" i="1"/>
  <c r="Q1906" i="1"/>
  <c r="P1906" i="1"/>
  <c r="O1906" i="1"/>
  <c r="N1906" i="1"/>
  <c r="M1906" i="1"/>
  <c r="L1906" i="1"/>
  <c r="K1906" i="1"/>
  <c r="J1906" i="1"/>
  <c r="J1907" i="1"/>
  <c r="R1907" i="1"/>
  <c r="Q1907" i="1"/>
  <c r="P1907" i="1"/>
  <c r="O1907" i="1"/>
  <c r="N1907" i="1"/>
  <c r="M1907" i="1"/>
  <c r="L1907" i="1"/>
  <c r="K1907" i="1"/>
  <c r="Q1908" i="1"/>
  <c r="P1908" i="1"/>
  <c r="O1908" i="1"/>
  <c r="N1908" i="1"/>
  <c r="M1908" i="1"/>
  <c r="R1908" i="1"/>
  <c r="K1908" i="1"/>
  <c r="J1908" i="1"/>
  <c r="L1908" i="1"/>
  <c r="O1909" i="1"/>
  <c r="R1909" i="1"/>
  <c r="M1909" i="1"/>
  <c r="J1909" i="1"/>
  <c r="K1909" i="1"/>
  <c r="L1909" i="1"/>
  <c r="N1909" i="1"/>
  <c r="P1909" i="1"/>
  <c r="Q1909" i="1"/>
  <c r="K1910" i="1"/>
  <c r="L1910" i="1"/>
  <c r="N1910" i="1"/>
  <c r="P1910" i="1"/>
  <c r="R1910" i="1"/>
  <c r="Q1910" i="1"/>
  <c r="M1910" i="1"/>
  <c r="J1910" i="1"/>
  <c r="O1910" i="1"/>
  <c r="K1911" i="1"/>
  <c r="M1911" i="1"/>
  <c r="O1911" i="1"/>
  <c r="Q1911" i="1"/>
  <c r="J1911" i="1"/>
  <c r="L1911" i="1"/>
  <c r="N1911" i="1"/>
  <c r="P1911" i="1"/>
  <c r="R1911" i="1"/>
  <c r="J1912" i="1"/>
  <c r="K1912" i="1"/>
  <c r="M1912" i="1"/>
  <c r="O1912" i="1"/>
  <c r="P1912" i="1"/>
  <c r="R1912" i="1"/>
  <c r="Q1912" i="1"/>
  <c r="L1912" i="1"/>
  <c r="N1912" i="1"/>
  <c r="K1913" i="1"/>
  <c r="M1913" i="1"/>
  <c r="O1913" i="1"/>
  <c r="Q1913" i="1"/>
  <c r="J1913" i="1"/>
  <c r="R1913" i="1"/>
  <c r="P1913" i="1"/>
  <c r="N1913" i="1"/>
  <c r="L1913" i="1"/>
  <c r="Q1914" i="1"/>
  <c r="R1914" i="1"/>
  <c r="O1914" i="1"/>
  <c r="L1914" i="1"/>
  <c r="K1914" i="1"/>
  <c r="P1914" i="1"/>
  <c r="J1914" i="1"/>
  <c r="M1914" i="1"/>
  <c r="N1914" i="1"/>
  <c r="L1915" i="1"/>
  <c r="J1915" i="1"/>
  <c r="P1915" i="1"/>
  <c r="R1915" i="1"/>
  <c r="N1915" i="1"/>
  <c r="O1915" i="1"/>
  <c r="K1915" i="1"/>
  <c r="M1915" i="1"/>
  <c r="Q1915" i="1"/>
  <c r="R1916" i="1"/>
  <c r="Q1916" i="1"/>
  <c r="J1916" i="1"/>
  <c r="K1916" i="1"/>
  <c r="L1916" i="1"/>
  <c r="M1916" i="1"/>
  <c r="N1916" i="1"/>
  <c r="O1916" i="1"/>
  <c r="P1916" i="1"/>
  <c r="J1917" i="1"/>
  <c r="K1917" i="1"/>
  <c r="Q1917" i="1"/>
  <c r="R1917" i="1"/>
  <c r="N1917" i="1"/>
  <c r="O1917" i="1"/>
  <c r="M1917" i="1"/>
  <c r="L1917" i="1"/>
  <c r="P1917" i="1"/>
  <c r="K1918" i="1"/>
  <c r="L1918" i="1"/>
  <c r="M1918" i="1"/>
  <c r="N1918" i="1"/>
  <c r="O1918" i="1"/>
  <c r="P1918" i="1"/>
  <c r="Q1918" i="1"/>
  <c r="R1918" i="1"/>
  <c r="J1918" i="1"/>
  <c r="L1919" i="1"/>
  <c r="N1919" i="1"/>
  <c r="O1919" i="1"/>
  <c r="Q1919" i="1"/>
  <c r="M1919" i="1"/>
  <c r="K1919" i="1"/>
  <c r="P1919" i="1"/>
  <c r="J1919" i="1"/>
  <c r="R1919" i="1"/>
  <c r="O1920" i="1"/>
  <c r="P1920" i="1"/>
  <c r="N1920" i="1"/>
  <c r="M1920" i="1"/>
  <c r="K1920" i="1"/>
  <c r="J1920" i="1"/>
  <c r="R1920" i="1"/>
  <c r="Q1920" i="1"/>
  <c r="L1920" i="1"/>
  <c r="R1921" i="1"/>
  <c r="Q1921" i="1"/>
  <c r="O1921" i="1"/>
  <c r="L1921" i="1"/>
  <c r="J1921" i="1"/>
  <c r="P1921" i="1"/>
  <c r="K1921" i="1"/>
  <c r="M1921" i="1"/>
  <c r="N1921" i="1"/>
  <c r="P1922" i="1"/>
  <c r="R1922" i="1"/>
  <c r="J1922" i="1"/>
  <c r="L1922" i="1"/>
  <c r="Q1922" i="1"/>
  <c r="N1922" i="1"/>
  <c r="M1922" i="1"/>
  <c r="K1922" i="1"/>
  <c r="O1922" i="1"/>
  <c r="P1923" i="1"/>
  <c r="R1923" i="1"/>
  <c r="K1923" i="1"/>
  <c r="L1923" i="1"/>
  <c r="M1923" i="1"/>
  <c r="J1923" i="1"/>
  <c r="O1923" i="1"/>
  <c r="Q1923" i="1"/>
  <c r="N1923" i="1"/>
  <c r="J1924" i="1"/>
  <c r="N1924" i="1"/>
  <c r="P1924" i="1"/>
  <c r="K1924" i="1"/>
  <c r="L1924" i="1"/>
  <c r="O1924" i="1"/>
  <c r="Q1924" i="1"/>
  <c r="R1924" i="1"/>
  <c r="M1924" i="1"/>
  <c r="L1925" i="1"/>
  <c r="J1925" i="1"/>
  <c r="M1925" i="1"/>
  <c r="O1925" i="1"/>
  <c r="Q1925" i="1"/>
  <c r="P1925" i="1"/>
  <c r="N1925" i="1"/>
  <c r="K1925" i="1"/>
  <c r="R1925" i="1"/>
  <c r="O1926" i="1"/>
  <c r="Q1926" i="1"/>
  <c r="M1926" i="1"/>
  <c r="L1926" i="1"/>
  <c r="J1926" i="1"/>
  <c r="P1926" i="1"/>
  <c r="R1926" i="1"/>
  <c r="K1926" i="1"/>
  <c r="N1926" i="1"/>
  <c r="R1927" i="1"/>
  <c r="J1927" i="1"/>
  <c r="N1927" i="1"/>
  <c r="L1927" i="1"/>
  <c r="K1927" i="1"/>
  <c r="M1927" i="1"/>
  <c r="O1927" i="1"/>
  <c r="Q1927" i="1"/>
  <c r="P1927" i="1"/>
  <c r="B1672" i="1"/>
  <c r="A1672" i="1"/>
  <c r="B1662" i="1"/>
  <c r="A1662" i="1"/>
  <c r="B1143" i="1"/>
  <c r="A1143" i="1"/>
  <c r="B1112" i="1"/>
  <c r="A1112" i="1"/>
  <c r="B1042" i="1"/>
  <c r="A1042" i="1"/>
  <c r="A1009" i="1"/>
  <c r="B1009" i="1"/>
  <c r="B1008" i="1"/>
  <c r="A1008" i="1"/>
  <c r="A980" i="1"/>
  <c r="B980" i="1"/>
  <c r="A967" i="1"/>
  <c r="B967" i="1"/>
  <c r="B947" i="1"/>
  <c r="A947" i="1"/>
  <c r="A1922" i="1"/>
  <c r="B1922" i="1"/>
  <c r="A1926" i="1"/>
  <c r="B1926" i="1"/>
  <c r="J1928" i="1"/>
  <c r="K1928" i="1"/>
  <c r="L1928" i="1"/>
  <c r="M1928" i="1"/>
  <c r="N1928" i="1"/>
  <c r="O1928" i="1"/>
  <c r="P1928" i="1"/>
  <c r="Q1928" i="1"/>
  <c r="R1928" i="1"/>
  <c r="J1929" i="1"/>
  <c r="K1929" i="1"/>
  <c r="L1929" i="1"/>
  <c r="M1929" i="1"/>
  <c r="N1929" i="1"/>
  <c r="O1929" i="1"/>
  <c r="P1929" i="1"/>
  <c r="Q1929" i="1"/>
  <c r="R1929" i="1"/>
  <c r="J1930" i="1"/>
  <c r="K1930" i="1"/>
  <c r="L1930" i="1"/>
  <c r="M1930" i="1"/>
  <c r="N1930" i="1"/>
  <c r="O1930" i="1"/>
  <c r="P1930" i="1"/>
  <c r="Q1930" i="1"/>
  <c r="R1930" i="1"/>
  <c r="B1931" i="1"/>
  <c r="L1931" i="1"/>
  <c r="M1931" i="1"/>
  <c r="N1931" i="1"/>
  <c r="O1931" i="1"/>
  <c r="P1931" i="1"/>
  <c r="Q1931" i="1"/>
  <c r="R1931" i="1"/>
  <c r="J1931" i="1"/>
  <c r="A1931" i="1"/>
  <c r="K1931" i="1"/>
  <c r="M1932" i="1"/>
  <c r="N1932" i="1"/>
  <c r="O1932" i="1"/>
  <c r="J1932" i="1"/>
  <c r="Q1932" i="1"/>
  <c r="R1932" i="1"/>
  <c r="P1932" i="1"/>
  <c r="K1932" i="1"/>
  <c r="L1932" i="1"/>
  <c r="J1933" i="1"/>
  <c r="K1933" i="1"/>
  <c r="L1933" i="1"/>
  <c r="M1933" i="1"/>
  <c r="O1933" i="1"/>
  <c r="P1933" i="1"/>
  <c r="Q1933" i="1"/>
  <c r="R1933" i="1"/>
  <c r="N1933" i="1"/>
  <c r="M1934" i="1"/>
  <c r="N1934" i="1"/>
  <c r="O1934" i="1"/>
  <c r="P1934" i="1"/>
  <c r="Q1934" i="1"/>
  <c r="R1934" i="1"/>
  <c r="J1934" i="1"/>
  <c r="K1934" i="1"/>
  <c r="L1934" i="1"/>
  <c r="N1935" i="1"/>
  <c r="J1935" i="1"/>
  <c r="L1935" i="1"/>
  <c r="K1935" i="1"/>
  <c r="R1935" i="1"/>
  <c r="P1935" i="1"/>
  <c r="O1935" i="1"/>
  <c r="M1935" i="1"/>
  <c r="Q1935" i="1"/>
  <c r="R1936" i="1"/>
  <c r="Q1936" i="1"/>
  <c r="P1936" i="1"/>
  <c r="O1936" i="1"/>
  <c r="N1936" i="1"/>
  <c r="M1936" i="1"/>
  <c r="L1936" i="1"/>
  <c r="K1936" i="1"/>
  <c r="J1936" i="1"/>
  <c r="B1937" i="1"/>
  <c r="A1937" i="1"/>
  <c r="K1937" i="1"/>
  <c r="L1937" i="1"/>
  <c r="R1937" i="1"/>
  <c r="Q1937" i="1"/>
  <c r="N1937" i="1"/>
  <c r="O1937" i="1"/>
  <c r="P1937" i="1"/>
  <c r="M1937" i="1"/>
  <c r="J1937" i="1"/>
  <c r="O1938" i="1"/>
  <c r="K1938" i="1"/>
  <c r="P1938" i="1"/>
  <c r="Q1938" i="1"/>
  <c r="R1938" i="1"/>
  <c r="M1938" i="1"/>
  <c r="J1938" i="1"/>
  <c r="N1938" i="1"/>
  <c r="L1938" i="1"/>
  <c r="R1939" i="1"/>
  <c r="Q1939" i="1"/>
  <c r="J1939" i="1"/>
  <c r="K1939" i="1"/>
  <c r="L1939" i="1"/>
  <c r="M1939" i="1"/>
  <c r="N1939" i="1"/>
  <c r="O1939" i="1"/>
  <c r="P1939" i="1"/>
  <c r="O1940" i="1"/>
  <c r="J1940" i="1"/>
  <c r="K1940" i="1"/>
  <c r="L1940" i="1"/>
  <c r="M1940" i="1"/>
  <c r="N1940" i="1"/>
  <c r="P1940" i="1"/>
  <c r="Q1940" i="1"/>
  <c r="R1940" i="1"/>
  <c r="M1941" i="1"/>
  <c r="P1941" i="1"/>
  <c r="Q1941" i="1"/>
  <c r="R1941" i="1"/>
  <c r="N1941" i="1"/>
  <c r="O1941" i="1"/>
  <c r="L1941" i="1"/>
  <c r="J1941" i="1"/>
  <c r="K1941" i="1"/>
  <c r="P1942" i="1"/>
  <c r="O1942" i="1"/>
  <c r="N1942" i="1"/>
  <c r="M1942" i="1"/>
  <c r="L1942" i="1"/>
  <c r="K1942" i="1"/>
  <c r="R1942" i="1"/>
  <c r="J1942" i="1"/>
  <c r="Q1942" i="1"/>
  <c r="P1943" i="1"/>
  <c r="O1943" i="1"/>
  <c r="L1943" i="1"/>
  <c r="K1943" i="1"/>
  <c r="J1943" i="1"/>
  <c r="M1943" i="1"/>
  <c r="N1943" i="1"/>
  <c r="R1943" i="1"/>
  <c r="Q1943" i="1"/>
  <c r="A1944" i="1"/>
  <c r="P1944" i="1"/>
  <c r="B1944" i="1"/>
  <c r="R1944" i="1"/>
  <c r="K1944" i="1"/>
  <c r="M1944" i="1"/>
  <c r="O1944" i="1"/>
  <c r="L1944" i="1"/>
  <c r="J1944" i="1"/>
  <c r="N1944" i="1"/>
  <c r="Q1944" i="1"/>
  <c r="K1945" i="1"/>
  <c r="J1945" i="1"/>
  <c r="M1945" i="1"/>
  <c r="N1945" i="1"/>
  <c r="P1945" i="1"/>
  <c r="O1945" i="1"/>
  <c r="R1945" i="1"/>
  <c r="L1945" i="1"/>
  <c r="Q1945" i="1"/>
  <c r="M1946" i="1"/>
  <c r="K1946" i="1"/>
  <c r="J1946" i="1"/>
  <c r="N1946" i="1"/>
  <c r="P1946" i="1"/>
  <c r="R1946" i="1"/>
  <c r="L1946" i="1"/>
  <c r="Q1946" i="1"/>
  <c r="O1946" i="1"/>
  <c r="B1947" i="1"/>
  <c r="P1947" i="1"/>
  <c r="K1947" i="1"/>
  <c r="J1947" i="1"/>
  <c r="Q1947" i="1"/>
  <c r="M1947" i="1"/>
  <c r="L1947" i="1"/>
  <c r="N1947" i="1"/>
  <c r="O1947" i="1"/>
  <c r="R1947" i="1"/>
  <c r="A1947" i="1"/>
  <c r="L1948" i="1"/>
  <c r="Q1948" i="1"/>
  <c r="O1948" i="1"/>
  <c r="K1948" i="1"/>
  <c r="P1948" i="1"/>
  <c r="R1948" i="1"/>
  <c r="N1948" i="1"/>
  <c r="J1948" i="1"/>
  <c r="M1948" i="1"/>
  <c r="B1681" i="1"/>
  <c r="A1681" i="1"/>
  <c r="B1171" i="1"/>
  <c r="A1171" i="1"/>
  <c r="B1170" i="1"/>
  <c r="A1170" i="1"/>
  <c r="B1136" i="1"/>
  <c r="A1136" i="1"/>
  <c r="A1116" i="1"/>
  <c r="B1116" i="1"/>
  <c r="B1100" i="1"/>
  <c r="A1100" i="1"/>
  <c r="B963" i="1"/>
  <c r="A963" i="1"/>
  <c r="B921" i="1"/>
  <c r="A921" i="1"/>
  <c r="A1899" i="1"/>
  <c r="B1899" i="1"/>
  <c r="B1900" i="1"/>
  <c r="A1900" i="1"/>
  <c r="A1901" i="1"/>
  <c r="B1901" i="1"/>
  <c r="A1902" i="1"/>
  <c r="B1902" i="1"/>
  <c r="A1903" i="1"/>
  <c r="B1903" i="1"/>
  <c r="A1904" i="1"/>
  <c r="B1904" i="1"/>
  <c r="A1905" i="1"/>
  <c r="B1905" i="1"/>
  <c r="A1906" i="1"/>
  <c r="B1906" i="1"/>
  <c r="A1907" i="1"/>
  <c r="B1907" i="1"/>
  <c r="A1908" i="1"/>
  <c r="B1908" i="1"/>
  <c r="B1909" i="1"/>
  <c r="A1909" i="1"/>
  <c r="B1910" i="1"/>
  <c r="A1910" i="1"/>
  <c r="A1911" i="1"/>
  <c r="B1911" i="1"/>
  <c r="A1912" i="1"/>
  <c r="B1912" i="1"/>
  <c r="B1913" i="1"/>
  <c r="A1913" i="1"/>
  <c r="B1914" i="1"/>
  <c r="A1914" i="1"/>
  <c r="B1915" i="1"/>
  <c r="A1915" i="1"/>
  <c r="A1916" i="1"/>
  <c r="B1916" i="1"/>
  <c r="A1917" i="1"/>
  <c r="B1917" i="1"/>
  <c r="B1918" i="1"/>
  <c r="A1918" i="1"/>
  <c r="B1919" i="1"/>
  <c r="A1919" i="1"/>
  <c r="B1920" i="1"/>
  <c r="A1920" i="1"/>
  <c r="A1921" i="1"/>
  <c r="B1921" i="1"/>
  <c r="A1923" i="1"/>
  <c r="B1923" i="1"/>
  <c r="B1924" i="1"/>
  <c r="A1924" i="1"/>
  <c r="B1925" i="1"/>
  <c r="A1925" i="1"/>
  <c r="B1927" i="1"/>
  <c r="A1927" i="1"/>
  <c r="A1928" i="1"/>
  <c r="B1928" i="1"/>
  <c r="B1929" i="1"/>
  <c r="A1929" i="1"/>
  <c r="B1930" i="1"/>
  <c r="A1930" i="1"/>
  <c r="A1932" i="1"/>
  <c r="B1932" i="1"/>
  <c r="A1933" i="1"/>
  <c r="B1933" i="1"/>
  <c r="A1934" i="1"/>
  <c r="B1934" i="1"/>
  <c r="A1935" i="1"/>
  <c r="B1935" i="1"/>
  <c r="A1936" i="1"/>
  <c r="B1936" i="1"/>
  <c r="A1938" i="1"/>
  <c r="B1938" i="1"/>
  <c r="A1939" i="1"/>
  <c r="B1939" i="1"/>
  <c r="B1940" i="1"/>
  <c r="A1940" i="1"/>
  <c r="A1941" i="1"/>
  <c r="B1941" i="1"/>
  <c r="A1942" i="1"/>
  <c r="B1942" i="1"/>
  <c r="B1943" i="1"/>
  <c r="A1943" i="1"/>
  <c r="B1945" i="1"/>
  <c r="A1945" i="1"/>
  <c r="A1946" i="1"/>
  <c r="B1946" i="1"/>
  <c r="A1948" i="1"/>
  <c r="B1948" i="1"/>
  <c r="B1110" i="1"/>
  <c r="A1110" i="1"/>
  <c r="B1031" i="1"/>
  <c r="A1031" i="1"/>
  <c r="A1030" i="1"/>
  <c r="B1030" i="1"/>
  <c r="B1020" i="1"/>
  <c r="A1020" i="1"/>
  <c r="A1018" i="1"/>
  <c r="B1018" i="1"/>
  <c r="A1016" i="1"/>
  <c r="B1016" i="1"/>
  <c r="B982" i="1"/>
  <c r="A982" i="1"/>
  <c r="B979" i="1"/>
  <c r="A979" i="1"/>
  <c r="B1152" i="1"/>
  <c r="A1152" i="1"/>
  <c r="B1133" i="1"/>
  <c r="A1133" i="1"/>
  <c r="B1111" i="1"/>
  <c r="A1111" i="1"/>
  <c r="B1038" i="1"/>
  <c r="A1038" i="1"/>
  <c r="B987" i="1"/>
  <c r="A987" i="1"/>
  <c r="B960" i="1"/>
  <c r="A960" i="1"/>
  <c r="R1698" i="1"/>
  <c r="Q1698" i="1"/>
  <c r="P1698" i="1"/>
  <c r="O1698" i="1"/>
  <c r="N1698" i="1"/>
  <c r="M1698" i="1"/>
  <c r="L1698" i="1"/>
  <c r="K1698" i="1"/>
  <c r="J1698" i="1"/>
  <c r="A1698" i="1"/>
  <c r="B1698" i="1"/>
  <c r="R1697" i="1"/>
  <c r="Q1697" i="1"/>
  <c r="P1697" i="1"/>
  <c r="O1697" i="1"/>
  <c r="N1697" i="1"/>
  <c r="M1697" i="1"/>
  <c r="L1697" i="1"/>
  <c r="K1697" i="1"/>
  <c r="J1697" i="1"/>
  <c r="B1696" i="1"/>
  <c r="R1696" i="1"/>
  <c r="Q1696" i="1"/>
  <c r="N1696" i="1"/>
  <c r="M1696" i="1"/>
  <c r="L1696" i="1"/>
  <c r="K1696" i="1"/>
  <c r="J1696" i="1"/>
  <c r="O1696" i="1"/>
  <c r="A1696" i="1"/>
  <c r="P1696" i="1"/>
  <c r="R1695" i="1"/>
  <c r="Q1695" i="1"/>
  <c r="P1695" i="1"/>
  <c r="O1695" i="1"/>
  <c r="N1695" i="1"/>
  <c r="M1695" i="1"/>
  <c r="L1695" i="1"/>
  <c r="K1695" i="1"/>
  <c r="J1695" i="1"/>
  <c r="A1695" i="1"/>
  <c r="B1695" i="1"/>
  <c r="M1694" i="1"/>
  <c r="L1694" i="1"/>
  <c r="K1694" i="1"/>
  <c r="J1694" i="1"/>
  <c r="R1694" i="1"/>
  <c r="Q1694" i="1"/>
  <c r="B1694" i="1"/>
  <c r="P1694" i="1"/>
  <c r="A1694" i="1"/>
  <c r="O1694" i="1"/>
  <c r="N1694" i="1"/>
  <c r="K1693" i="1"/>
  <c r="J1693" i="1"/>
  <c r="R1693" i="1"/>
  <c r="Q1693" i="1"/>
  <c r="A1693" i="1"/>
  <c r="P1693" i="1"/>
  <c r="O1693" i="1"/>
  <c r="B1693" i="1"/>
  <c r="N1693" i="1"/>
  <c r="M1693" i="1"/>
  <c r="L1693" i="1"/>
  <c r="R1692" i="1"/>
  <c r="Q1692" i="1"/>
  <c r="P1692" i="1"/>
  <c r="O1692" i="1"/>
  <c r="N1692" i="1"/>
  <c r="M1692" i="1"/>
  <c r="K1692" i="1"/>
  <c r="J1692" i="1"/>
  <c r="L1692" i="1"/>
  <c r="R1691" i="1"/>
  <c r="Q1691" i="1"/>
  <c r="P1691" i="1"/>
  <c r="O1691" i="1"/>
  <c r="N1691" i="1"/>
  <c r="M1691" i="1"/>
  <c r="L1691" i="1"/>
  <c r="J1691" i="1"/>
  <c r="K1691" i="1"/>
  <c r="R1690" i="1"/>
  <c r="Q1690" i="1"/>
  <c r="P1690" i="1"/>
  <c r="O1690" i="1"/>
  <c r="N1690" i="1"/>
  <c r="M1690" i="1"/>
  <c r="L1690" i="1"/>
  <c r="K1690" i="1"/>
  <c r="J1690" i="1"/>
  <c r="J1689" i="1"/>
  <c r="R1689" i="1"/>
  <c r="P1689" i="1"/>
  <c r="K1689" i="1"/>
  <c r="L1689" i="1"/>
  <c r="M1689" i="1"/>
  <c r="N1689" i="1"/>
  <c r="O1689" i="1"/>
  <c r="Q1689" i="1"/>
  <c r="Q1688" i="1"/>
  <c r="P1688" i="1"/>
  <c r="O1688" i="1"/>
  <c r="N1688" i="1"/>
  <c r="M1688" i="1"/>
  <c r="L1688" i="1"/>
  <c r="K1688" i="1"/>
  <c r="J1688" i="1"/>
  <c r="R1688" i="1"/>
  <c r="R1687" i="1"/>
  <c r="Q1687" i="1"/>
  <c r="B1687" i="1"/>
  <c r="J1687" i="1"/>
  <c r="K1687" i="1"/>
  <c r="L1687" i="1"/>
  <c r="M1687" i="1"/>
  <c r="N1687" i="1"/>
  <c r="O1687" i="1"/>
  <c r="P1687" i="1"/>
  <c r="P1686" i="1"/>
  <c r="O1686" i="1"/>
  <c r="N1686" i="1"/>
  <c r="M1686" i="1"/>
  <c r="L1686" i="1"/>
  <c r="K1686" i="1"/>
  <c r="J1686" i="1"/>
  <c r="R1686" i="1"/>
  <c r="B1686" i="1"/>
  <c r="Q1686" i="1"/>
  <c r="P1685" i="1"/>
  <c r="O1685" i="1"/>
  <c r="N1685" i="1"/>
  <c r="M1685" i="1"/>
  <c r="L1685" i="1"/>
  <c r="K1685" i="1"/>
  <c r="J1685" i="1"/>
  <c r="R1685" i="1"/>
  <c r="Q1685" i="1"/>
  <c r="Q1684" i="1"/>
  <c r="P1684" i="1"/>
  <c r="O1684" i="1"/>
  <c r="N1684" i="1"/>
  <c r="M1684" i="1"/>
  <c r="L1684" i="1"/>
  <c r="K1684" i="1"/>
  <c r="J1684" i="1"/>
  <c r="R1684" i="1"/>
  <c r="P1683" i="1"/>
  <c r="N1683" i="1"/>
  <c r="M1683" i="1"/>
  <c r="L1683" i="1"/>
  <c r="K1683" i="1"/>
  <c r="J1683" i="1"/>
  <c r="O1683" i="1"/>
  <c r="Q1683" i="1"/>
  <c r="R1683" i="1"/>
  <c r="R1682" i="1"/>
  <c r="Q1682" i="1"/>
  <c r="P1682" i="1"/>
  <c r="O1682" i="1"/>
  <c r="N1682" i="1"/>
  <c r="M1682" i="1"/>
  <c r="L1682" i="1"/>
  <c r="K1682" i="1"/>
  <c r="A1682" i="1"/>
  <c r="B1682" i="1"/>
  <c r="J1682" i="1"/>
  <c r="M1681" i="1"/>
  <c r="R1681" i="1"/>
  <c r="P1681" i="1"/>
  <c r="O1681" i="1"/>
  <c r="N1681" i="1"/>
  <c r="Q1681" i="1"/>
  <c r="L1681" i="1"/>
  <c r="K1681" i="1"/>
  <c r="J1681" i="1"/>
  <c r="O1680" i="1"/>
  <c r="R1680" i="1"/>
  <c r="Q1680" i="1"/>
  <c r="P1680" i="1"/>
  <c r="B1680" i="1"/>
  <c r="N1680" i="1"/>
  <c r="M1680" i="1"/>
  <c r="L1680" i="1"/>
  <c r="K1680" i="1"/>
  <c r="J1680" i="1"/>
  <c r="P1679" i="1"/>
  <c r="R1679" i="1"/>
  <c r="Q1679" i="1"/>
  <c r="O1679" i="1"/>
  <c r="L1679" i="1"/>
  <c r="K1679" i="1"/>
  <c r="J1679" i="1"/>
  <c r="N1679" i="1"/>
  <c r="M1679" i="1"/>
  <c r="R1678" i="1"/>
  <c r="Q1678" i="1"/>
  <c r="P1678" i="1"/>
  <c r="O1678" i="1"/>
  <c r="N1678" i="1"/>
  <c r="M1678" i="1"/>
  <c r="L1678" i="1"/>
  <c r="K1678" i="1"/>
  <c r="J1678" i="1"/>
  <c r="N1677" i="1"/>
  <c r="R1677" i="1"/>
  <c r="Q1677" i="1"/>
  <c r="P1677" i="1"/>
  <c r="O1677" i="1"/>
  <c r="M1677" i="1"/>
  <c r="L1677" i="1"/>
  <c r="K1677" i="1"/>
  <c r="J1677" i="1"/>
  <c r="Q1676" i="1"/>
  <c r="P1676" i="1"/>
  <c r="O1676" i="1"/>
  <c r="N1676" i="1"/>
  <c r="M1676" i="1"/>
  <c r="L1676" i="1"/>
  <c r="K1676" i="1"/>
  <c r="J1676" i="1"/>
  <c r="R1676" i="1"/>
  <c r="B1675" i="1"/>
  <c r="Q1675" i="1"/>
  <c r="P1675" i="1"/>
  <c r="O1675" i="1"/>
  <c r="N1675" i="1"/>
  <c r="M1675" i="1"/>
  <c r="L1675" i="1"/>
  <c r="K1675" i="1"/>
  <c r="J1675" i="1"/>
  <c r="R1675" i="1"/>
  <c r="R1674" i="1"/>
  <c r="Q1674" i="1"/>
  <c r="P1674" i="1"/>
  <c r="O1674" i="1"/>
  <c r="N1674" i="1"/>
  <c r="M1674" i="1"/>
  <c r="L1674" i="1"/>
  <c r="K1674" i="1"/>
  <c r="J1674" i="1"/>
  <c r="R1673" i="1"/>
  <c r="Q1673" i="1"/>
  <c r="P1673" i="1"/>
  <c r="N1673" i="1"/>
  <c r="M1673" i="1"/>
  <c r="L1673" i="1"/>
  <c r="K1673" i="1"/>
  <c r="J1673" i="1"/>
  <c r="O1673" i="1"/>
  <c r="N1672" i="1"/>
  <c r="M1672" i="1"/>
  <c r="L1672" i="1"/>
  <c r="K1672" i="1"/>
  <c r="J1672" i="1"/>
  <c r="R1672" i="1"/>
  <c r="Q1672" i="1"/>
  <c r="O1672" i="1"/>
  <c r="P1672" i="1"/>
  <c r="Q1671" i="1"/>
  <c r="P1671" i="1"/>
  <c r="O1671" i="1"/>
  <c r="N1671" i="1"/>
  <c r="M1671" i="1"/>
  <c r="L1671" i="1"/>
  <c r="K1671" i="1"/>
  <c r="J1671" i="1"/>
  <c r="R1671" i="1"/>
  <c r="N1670" i="1"/>
  <c r="M1670" i="1"/>
  <c r="L1670" i="1"/>
  <c r="K1670" i="1"/>
  <c r="J1670" i="1"/>
  <c r="O1670" i="1"/>
  <c r="R1670" i="1"/>
  <c r="Q1670" i="1"/>
  <c r="P1670" i="1"/>
  <c r="B1669" i="1"/>
  <c r="Q1669" i="1"/>
  <c r="P1669" i="1"/>
  <c r="O1669" i="1"/>
  <c r="N1669" i="1"/>
  <c r="M1669" i="1"/>
  <c r="L1669" i="1"/>
  <c r="K1669" i="1"/>
  <c r="J1669" i="1"/>
  <c r="R1669" i="1"/>
  <c r="R1668" i="1"/>
  <c r="Q1668" i="1"/>
  <c r="P1668" i="1"/>
  <c r="O1668" i="1"/>
  <c r="N1668" i="1"/>
  <c r="M1668" i="1"/>
  <c r="K1668" i="1"/>
  <c r="J1668" i="1"/>
  <c r="L1668" i="1"/>
  <c r="B1667" i="1"/>
  <c r="K1667" i="1"/>
  <c r="R1667" i="1"/>
  <c r="Q1667" i="1"/>
  <c r="O1667" i="1"/>
  <c r="N1667" i="1"/>
  <c r="J1667" i="1"/>
  <c r="L1667" i="1"/>
  <c r="M1667" i="1"/>
  <c r="P1667" i="1"/>
  <c r="Q1666" i="1"/>
  <c r="O1666" i="1"/>
  <c r="M1666" i="1"/>
  <c r="K1666" i="1"/>
  <c r="J1666" i="1"/>
  <c r="L1666" i="1"/>
  <c r="N1666" i="1"/>
  <c r="P1666" i="1"/>
  <c r="R1666" i="1"/>
  <c r="L1665" i="1"/>
  <c r="P1665" i="1"/>
  <c r="N1665" i="1"/>
  <c r="K1665" i="1"/>
  <c r="R1665" i="1"/>
  <c r="M1665" i="1"/>
  <c r="O1665" i="1"/>
  <c r="Q1665" i="1"/>
  <c r="B1665" i="1"/>
  <c r="A1665" i="1"/>
  <c r="J1665" i="1"/>
  <c r="R1664" i="1"/>
  <c r="Q1664" i="1"/>
  <c r="P1664" i="1"/>
  <c r="N1664" i="1"/>
  <c r="M1664" i="1"/>
  <c r="L1664" i="1"/>
  <c r="K1664" i="1"/>
  <c r="J1664" i="1"/>
  <c r="O1664" i="1"/>
  <c r="L1663" i="1"/>
  <c r="K1663" i="1"/>
  <c r="J1663" i="1"/>
  <c r="R1663" i="1"/>
  <c r="Q1663" i="1"/>
  <c r="P1663" i="1"/>
  <c r="O1663" i="1"/>
  <c r="N1663" i="1"/>
  <c r="M1663" i="1"/>
  <c r="P1662" i="1"/>
  <c r="Q1662" i="1"/>
  <c r="R1662" i="1"/>
  <c r="N1662" i="1"/>
  <c r="O1662" i="1"/>
  <c r="M1662" i="1"/>
  <c r="L1662" i="1"/>
  <c r="K1662" i="1"/>
  <c r="J1662" i="1"/>
  <c r="L1661" i="1"/>
  <c r="K1661" i="1"/>
  <c r="J1661" i="1"/>
  <c r="B1661" i="1"/>
  <c r="A1661" i="1"/>
  <c r="R1661" i="1"/>
  <c r="Q1661" i="1"/>
  <c r="P1661" i="1"/>
  <c r="O1661" i="1"/>
  <c r="N1661" i="1"/>
  <c r="M1661" i="1"/>
  <c r="R1660" i="1"/>
  <c r="Q1660" i="1"/>
  <c r="P1660" i="1"/>
  <c r="O1660" i="1"/>
  <c r="N1660" i="1"/>
  <c r="M1660" i="1"/>
  <c r="L1660" i="1"/>
  <c r="K1660" i="1"/>
  <c r="J1660" i="1"/>
  <c r="B1660" i="1"/>
  <c r="A1660" i="1"/>
  <c r="R1659" i="1"/>
  <c r="Q1659" i="1"/>
  <c r="P1659" i="1"/>
  <c r="O1659" i="1"/>
  <c r="N1659" i="1"/>
  <c r="M1659" i="1"/>
  <c r="L1659" i="1"/>
  <c r="K1659" i="1"/>
  <c r="J1659" i="1"/>
  <c r="R1658" i="1"/>
  <c r="Q1658" i="1"/>
  <c r="P1658" i="1"/>
  <c r="O1658" i="1"/>
  <c r="N1658" i="1"/>
  <c r="K1658" i="1"/>
  <c r="J1658" i="1"/>
  <c r="B1658" i="1"/>
  <c r="M1658" i="1"/>
  <c r="L1658" i="1"/>
  <c r="J1657" i="1"/>
  <c r="K1657" i="1"/>
  <c r="L1657" i="1"/>
  <c r="M1657" i="1"/>
  <c r="N1657" i="1"/>
  <c r="O1657" i="1"/>
  <c r="P1657" i="1"/>
  <c r="Q1657" i="1"/>
  <c r="R1657" i="1"/>
  <c r="L1656" i="1"/>
  <c r="K1656" i="1"/>
  <c r="J1656" i="1"/>
  <c r="Q1656" i="1"/>
  <c r="R1656" i="1"/>
  <c r="N1656" i="1"/>
  <c r="O1656" i="1"/>
  <c r="P1656" i="1"/>
  <c r="M1656" i="1"/>
  <c r="R1655" i="1"/>
  <c r="Q1655" i="1"/>
  <c r="P1655" i="1"/>
  <c r="O1655" i="1"/>
  <c r="N1655" i="1"/>
  <c r="J1655" i="1"/>
  <c r="K1655" i="1"/>
  <c r="L1655" i="1"/>
  <c r="M1655" i="1"/>
  <c r="P1654" i="1"/>
  <c r="O1654" i="1"/>
  <c r="N1654" i="1"/>
  <c r="M1654" i="1"/>
  <c r="L1654" i="1"/>
  <c r="K1654" i="1"/>
  <c r="R1654" i="1"/>
  <c r="Q1654" i="1"/>
  <c r="J1654" i="1"/>
  <c r="P1653" i="1"/>
  <c r="O1653" i="1"/>
  <c r="N1653" i="1"/>
  <c r="M1653" i="1"/>
  <c r="L1653" i="1"/>
  <c r="K1653" i="1"/>
  <c r="J1653" i="1"/>
  <c r="R1653" i="1"/>
  <c r="Q1653" i="1"/>
  <c r="R1652" i="1"/>
  <c r="Q1652" i="1"/>
  <c r="P1652" i="1"/>
  <c r="O1652" i="1"/>
  <c r="N1652" i="1"/>
  <c r="K1652" i="1"/>
  <c r="M1652" i="1"/>
  <c r="L1652" i="1"/>
  <c r="J1652" i="1"/>
  <c r="B1651" i="1"/>
  <c r="N1651" i="1"/>
  <c r="M1651" i="1"/>
  <c r="L1651" i="1"/>
  <c r="K1651" i="1"/>
  <c r="J1651" i="1"/>
  <c r="R1651" i="1"/>
  <c r="Q1651" i="1"/>
  <c r="P1651" i="1"/>
  <c r="O1651" i="1"/>
  <c r="B1650" i="1"/>
  <c r="O1650" i="1"/>
  <c r="N1650" i="1"/>
  <c r="M1650" i="1"/>
  <c r="L1650" i="1"/>
  <c r="J1650" i="1"/>
  <c r="K1650" i="1"/>
  <c r="P1650" i="1"/>
  <c r="R1650" i="1"/>
  <c r="Q1650" i="1"/>
  <c r="R1649" i="1"/>
  <c r="Q1649" i="1"/>
  <c r="P1649" i="1"/>
  <c r="N1649" i="1"/>
  <c r="M1649" i="1"/>
  <c r="L1649" i="1"/>
  <c r="K1649" i="1"/>
  <c r="J1649" i="1"/>
  <c r="O1649" i="1"/>
  <c r="P1192" i="1"/>
  <c r="K1192" i="1"/>
  <c r="M1192" i="1"/>
  <c r="J1192" i="1"/>
  <c r="L1192" i="1"/>
  <c r="N1192" i="1"/>
  <c r="B1192" i="1"/>
  <c r="O1192" i="1"/>
  <c r="A1192" i="1"/>
  <c r="J1191" i="1"/>
  <c r="R1191" i="1"/>
  <c r="O1191" i="1"/>
  <c r="Q1191" i="1"/>
  <c r="M1191" i="1"/>
  <c r="K1191" i="1"/>
  <c r="P1191" i="1"/>
  <c r="L1191" i="1"/>
  <c r="N1191" i="1"/>
  <c r="R1189" i="1"/>
  <c r="K1189" i="1"/>
  <c r="M1189" i="1"/>
  <c r="Q1189" i="1"/>
  <c r="L1189" i="1"/>
  <c r="O1189" i="1"/>
  <c r="N1189" i="1"/>
  <c r="P1189" i="1"/>
  <c r="J1189" i="1"/>
  <c r="P1188" i="1"/>
  <c r="L1188" i="1"/>
  <c r="K1188" i="1"/>
  <c r="M1188" i="1"/>
  <c r="O1188" i="1"/>
  <c r="R1188" i="1"/>
  <c r="N1188" i="1"/>
  <c r="J1188" i="1"/>
  <c r="Q1188" i="1"/>
  <c r="B1187" i="1"/>
  <c r="O1187" i="1"/>
  <c r="J1187" i="1"/>
  <c r="K1187" i="1"/>
  <c r="A1187" i="1"/>
  <c r="R1187" i="1"/>
  <c r="P1187" i="1"/>
  <c r="M1187" i="1"/>
  <c r="Q1187" i="1"/>
  <c r="N1187" i="1"/>
  <c r="L1187" i="1"/>
  <c r="P1186" i="1"/>
  <c r="N1186" i="1"/>
  <c r="L1186" i="1"/>
  <c r="K1186" i="1"/>
  <c r="J1186" i="1"/>
  <c r="M1186" i="1"/>
  <c r="R1186" i="1"/>
  <c r="Q1186" i="1"/>
  <c r="O1186" i="1"/>
  <c r="P1185" i="1"/>
  <c r="K1185" i="1"/>
  <c r="O1185" i="1"/>
  <c r="M1185" i="1"/>
  <c r="R1185" i="1"/>
  <c r="N1185" i="1"/>
  <c r="L1185" i="1"/>
  <c r="J1185" i="1"/>
  <c r="Q1185" i="1"/>
  <c r="O1184" i="1"/>
  <c r="L1184" i="1"/>
  <c r="M1184" i="1"/>
  <c r="J1184" i="1"/>
  <c r="Q1184" i="1"/>
  <c r="P1184" i="1"/>
  <c r="R1184" i="1"/>
  <c r="N1184" i="1"/>
  <c r="K1184" i="1"/>
  <c r="L1183" i="1"/>
  <c r="J1183" i="1"/>
  <c r="M1183" i="1"/>
  <c r="R1183" i="1"/>
  <c r="O1183" i="1"/>
  <c r="N1183" i="1"/>
  <c r="K1183" i="1"/>
  <c r="P1183" i="1"/>
  <c r="Q1183" i="1"/>
  <c r="B1182" i="1"/>
  <c r="Q1182" i="1"/>
  <c r="N1182" i="1"/>
  <c r="K1182" i="1"/>
  <c r="L1182" i="1"/>
  <c r="O1182" i="1"/>
  <c r="R1182" i="1"/>
  <c r="J1182" i="1"/>
  <c r="M1182" i="1"/>
  <c r="P1182" i="1"/>
  <c r="J1181" i="1"/>
  <c r="L1181" i="1"/>
  <c r="P1181" i="1"/>
  <c r="O1181" i="1"/>
  <c r="Q1181" i="1"/>
  <c r="R1181" i="1"/>
  <c r="K1181" i="1"/>
  <c r="N1181" i="1"/>
  <c r="M1181" i="1"/>
  <c r="B1180" i="1"/>
  <c r="N1180" i="1"/>
  <c r="K1180" i="1"/>
  <c r="J1180" i="1"/>
  <c r="L1180" i="1"/>
  <c r="A1180" i="1"/>
  <c r="O1180" i="1"/>
  <c r="Q1180" i="1"/>
  <c r="P1180" i="1"/>
  <c r="R1180" i="1"/>
  <c r="M1180" i="1"/>
  <c r="O1179" i="1"/>
  <c r="M1179" i="1"/>
  <c r="J1179" i="1"/>
  <c r="N1179" i="1"/>
  <c r="R1179" i="1"/>
  <c r="L1179" i="1"/>
  <c r="K1179" i="1"/>
  <c r="Q1179" i="1"/>
  <c r="P1179" i="1"/>
  <c r="B1178" i="1"/>
  <c r="N1178" i="1"/>
  <c r="P1178" i="1"/>
  <c r="L1178" i="1"/>
  <c r="K1178" i="1"/>
  <c r="Q1178" i="1"/>
  <c r="R1178" i="1"/>
  <c r="M1178" i="1"/>
  <c r="A1178" i="1"/>
  <c r="J1178" i="1"/>
  <c r="O1178" i="1"/>
  <c r="Q1177" i="1"/>
  <c r="P1177" i="1"/>
  <c r="R1177" i="1"/>
  <c r="B1138" i="1"/>
  <c r="A1138" i="1"/>
  <c r="A1137" i="1"/>
  <c r="B1137" i="1"/>
  <c r="B1120" i="1"/>
  <c r="A1120" i="1"/>
  <c r="B1080" i="1"/>
  <c r="A1080" i="1"/>
  <c r="B1041" i="1"/>
  <c r="A1041" i="1"/>
  <c r="A1040" i="1"/>
  <c r="B1040" i="1"/>
  <c r="B965" i="1"/>
  <c r="A965" i="1"/>
  <c r="B964" i="1"/>
  <c r="A964" i="1"/>
  <c r="A949" i="1"/>
  <c r="B949" i="1"/>
  <c r="B1697" i="1"/>
  <c r="A1697" i="1"/>
  <c r="B1691" i="1"/>
  <c r="A1691" i="1"/>
  <c r="B1690" i="1"/>
  <c r="A1690" i="1"/>
  <c r="A1688" i="1"/>
  <c r="B1688" i="1"/>
  <c r="B1670" i="1"/>
  <c r="A1670" i="1"/>
  <c r="B1664" i="1"/>
  <c r="A1664" i="1"/>
  <c r="R1193" i="1"/>
  <c r="Q1193" i="1"/>
  <c r="P1193" i="1"/>
  <c r="O1193" i="1"/>
  <c r="N1193" i="1"/>
  <c r="M1193" i="1"/>
  <c r="L1193" i="1"/>
  <c r="K1193" i="1"/>
  <c r="J1193" i="1"/>
  <c r="R1192" i="1"/>
  <c r="Q1192" i="1"/>
  <c r="O1177" i="1"/>
  <c r="N1177" i="1"/>
  <c r="M1177" i="1"/>
  <c r="B1097" i="1"/>
  <c r="A1097" i="1"/>
  <c r="A1027" i="1"/>
  <c r="B1027" i="1"/>
  <c r="B990" i="1"/>
  <c r="A990" i="1"/>
  <c r="B954" i="1"/>
  <c r="A954" i="1"/>
  <c r="A952" i="1"/>
  <c r="B952" i="1"/>
  <c r="A951" i="1"/>
  <c r="B951" i="1"/>
  <c r="A950" i="1"/>
  <c r="B950" i="1"/>
  <c r="A1193" i="1"/>
  <c r="B1193" i="1"/>
  <c r="B1191" i="1"/>
  <c r="A1191" i="1"/>
  <c r="B1189" i="1"/>
  <c r="A1189" i="1"/>
  <c r="A1188" i="1"/>
  <c r="B1188" i="1"/>
  <c r="B1186" i="1"/>
  <c r="A1186" i="1"/>
  <c r="A1185" i="1"/>
  <c r="B1185" i="1"/>
  <c r="B1184" i="1"/>
  <c r="A1184" i="1"/>
  <c r="B1183" i="1"/>
  <c r="A1183" i="1"/>
  <c r="A1181" i="1"/>
  <c r="B1181" i="1"/>
  <c r="B1179" i="1"/>
  <c r="A1179" i="1"/>
  <c r="B1177" i="1"/>
  <c r="A1177" i="1"/>
  <c r="J1177" i="1"/>
  <c r="K1177" i="1"/>
  <c r="L1177" i="1"/>
  <c r="A1176" i="1"/>
  <c r="M1176" i="1"/>
  <c r="N1176" i="1"/>
  <c r="J1176" i="1"/>
  <c r="O1176" i="1"/>
  <c r="B1176" i="1"/>
  <c r="P1176" i="1"/>
  <c r="Q1176" i="1"/>
  <c r="R1176" i="1"/>
  <c r="K1176" i="1"/>
  <c r="L1176" i="1"/>
  <c r="R1175" i="1"/>
  <c r="P1175" i="1"/>
  <c r="O1175" i="1"/>
  <c r="N1175" i="1"/>
  <c r="M1175" i="1"/>
  <c r="L1175" i="1"/>
  <c r="K1175" i="1"/>
  <c r="J1175" i="1"/>
  <c r="A1175" i="1"/>
  <c r="B1175" i="1"/>
  <c r="Q1175" i="1"/>
  <c r="R1174" i="1"/>
  <c r="Q1174" i="1"/>
  <c r="P1174" i="1"/>
  <c r="O1174" i="1"/>
  <c r="N1174" i="1"/>
  <c r="M1174" i="1"/>
  <c r="L1174" i="1"/>
  <c r="K1174" i="1"/>
  <c r="B1174" i="1"/>
  <c r="J1174" i="1"/>
  <c r="A1174" i="1"/>
  <c r="J1173" i="1"/>
  <c r="L1173" i="1"/>
  <c r="R1173" i="1"/>
  <c r="Q1173" i="1"/>
  <c r="P1173" i="1"/>
  <c r="K1173" i="1"/>
  <c r="B1173" i="1"/>
  <c r="O1173" i="1"/>
  <c r="N1173" i="1"/>
  <c r="M1173" i="1"/>
  <c r="O1172" i="1"/>
  <c r="K1172" i="1"/>
  <c r="L1172" i="1"/>
  <c r="M1172" i="1"/>
  <c r="N1172" i="1"/>
  <c r="P1172" i="1"/>
  <c r="Q1172" i="1"/>
  <c r="R1172" i="1"/>
  <c r="A1172" i="1"/>
  <c r="J1172" i="1"/>
  <c r="B1172" i="1"/>
  <c r="P1171" i="1"/>
  <c r="O1171" i="1"/>
  <c r="R1171" i="1"/>
  <c r="K1171" i="1"/>
  <c r="M1171" i="1"/>
  <c r="L1171" i="1"/>
  <c r="Q1171" i="1"/>
  <c r="J1171" i="1"/>
  <c r="N1171" i="1"/>
  <c r="Q1170" i="1"/>
  <c r="P1170" i="1"/>
  <c r="O1170" i="1"/>
  <c r="N1170" i="1"/>
  <c r="M1170" i="1"/>
  <c r="L1170" i="1"/>
  <c r="J1170" i="1"/>
  <c r="K1170" i="1"/>
  <c r="R1170" i="1"/>
  <c r="R1169" i="1"/>
  <c r="Q1169" i="1"/>
  <c r="P1169" i="1"/>
  <c r="O1169" i="1"/>
  <c r="A1169" i="1"/>
  <c r="J1169" i="1"/>
  <c r="L1169" i="1"/>
  <c r="M1169" i="1"/>
  <c r="B1169" i="1"/>
  <c r="K1169" i="1"/>
  <c r="N1169" i="1"/>
  <c r="R1168" i="1"/>
  <c r="Q1168" i="1"/>
  <c r="P1168" i="1"/>
  <c r="O1168" i="1"/>
  <c r="N1168" i="1"/>
  <c r="M1168" i="1"/>
  <c r="L1168" i="1"/>
  <c r="K1168" i="1"/>
  <c r="J1168" i="1"/>
  <c r="B1168" i="1"/>
  <c r="R1167" i="1"/>
  <c r="Q1167" i="1"/>
  <c r="P1167" i="1"/>
  <c r="O1167" i="1"/>
  <c r="N1167" i="1"/>
  <c r="M1167" i="1"/>
  <c r="L1167" i="1"/>
  <c r="K1167" i="1"/>
  <c r="J1167" i="1"/>
  <c r="A1167" i="1"/>
  <c r="B1167" i="1"/>
  <c r="R1166" i="1"/>
  <c r="Q1166" i="1"/>
  <c r="P1166" i="1"/>
  <c r="O1166" i="1"/>
  <c r="N1166" i="1"/>
  <c r="M1166" i="1"/>
  <c r="L1166" i="1"/>
  <c r="K1166" i="1"/>
  <c r="J1166" i="1"/>
  <c r="B1166" i="1"/>
  <c r="A1166" i="1"/>
  <c r="R1165" i="1"/>
  <c r="Q1165" i="1"/>
  <c r="P1165" i="1"/>
  <c r="O1165" i="1"/>
  <c r="N1165" i="1"/>
  <c r="M1165" i="1"/>
  <c r="L1165" i="1"/>
  <c r="K1165" i="1"/>
  <c r="J1165" i="1"/>
  <c r="B1165" i="1"/>
  <c r="M1164" i="1"/>
  <c r="L1164" i="1"/>
  <c r="K1164" i="1"/>
  <c r="J1164" i="1"/>
  <c r="R1164" i="1"/>
  <c r="B1164" i="1"/>
  <c r="A1164" i="1"/>
  <c r="Q1164" i="1"/>
  <c r="P1164" i="1"/>
  <c r="O1164" i="1"/>
  <c r="N1164" i="1"/>
  <c r="K1163" i="1"/>
  <c r="J1163" i="1"/>
  <c r="Q1163" i="1"/>
  <c r="P1163" i="1"/>
  <c r="M1163" i="1"/>
  <c r="O1163" i="1"/>
  <c r="N1163" i="1"/>
  <c r="B1163" i="1"/>
  <c r="R1163" i="1"/>
  <c r="L1163" i="1"/>
  <c r="A1163" i="1"/>
  <c r="B1162" i="1"/>
  <c r="Q1162" i="1"/>
  <c r="P1162" i="1"/>
  <c r="R1162" i="1"/>
  <c r="O1162" i="1"/>
  <c r="N1162" i="1"/>
  <c r="M1162" i="1"/>
  <c r="L1162" i="1"/>
  <c r="K1162" i="1"/>
  <c r="J1162" i="1"/>
  <c r="A1162" i="1"/>
  <c r="L1161" i="1"/>
  <c r="J1161" i="1"/>
  <c r="R1161" i="1"/>
  <c r="Q1161" i="1"/>
  <c r="P1161" i="1"/>
  <c r="K1161" i="1"/>
  <c r="O1161" i="1"/>
  <c r="N1161" i="1"/>
  <c r="M1161" i="1"/>
  <c r="B1161" i="1"/>
  <c r="A1161" i="1"/>
  <c r="P1160" i="1"/>
  <c r="R1160" i="1"/>
  <c r="Q1160" i="1"/>
  <c r="O1160" i="1"/>
  <c r="N1160" i="1"/>
  <c r="M1160" i="1"/>
  <c r="L1160" i="1"/>
  <c r="K1160" i="1"/>
  <c r="J1160" i="1"/>
  <c r="K1159" i="1"/>
  <c r="J1159" i="1"/>
  <c r="L1159" i="1"/>
  <c r="R1159" i="1"/>
  <c r="Q1159" i="1"/>
  <c r="P1159" i="1"/>
  <c r="O1159" i="1"/>
  <c r="N1159" i="1"/>
  <c r="M1159" i="1"/>
  <c r="R1158" i="1"/>
  <c r="Q1158" i="1"/>
  <c r="P1158" i="1"/>
  <c r="O1158" i="1"/>
  <c r="N1158" i="1"/>
  <c r="M1158" i="1"/>
  <c r="L1158" i="1"/>
  <c r="B1158" i="1"/>
  <c r="K1158" i="1"/>
  <c r="A1158" i="1"/>
  <c r="J1158" i="1"/>
  <c r="R1157" i="1"/>
  <c r="Q1157" i="1"/>
  <c r="P1157" i="1"/>
  <c r="O1157" i="1"/>
  <c r="N1157" i="1"/>
  <c r="M1157" i="1"/>
  <c r="L1157" i="1"/>
  <c r="B1157" i="1"/>
  <c r="K1157" i="1"/>
  <c r="J1157" i="1"/>
  <c r="J1156" i="1"/>
  <c r="M1156" i="1"/>
  <c r="R1156" i="1"/>
  <c r="O1156" i="1"/>
  <c r="N1156" i="1"/>
  <c r="L1156" i="1"/>
  <c r="K1156" i="1"/>
  <c r="P1156" i="1"/>
  <c r="Q1156" i="1"/>
  <c r="K1155" i="1"/>
  <c r="N1155" i="1"/>
  <c r="R1155" i="1"/>
  <c r="Q1155" i="1"/>
  <c r="O1155" i="1"/>
  <c r="P1155" i="1"/>
  <c r="J1155" i="1"/>
  <c r="L1155" i="1"/>
  <c r="M1155" i="1"/>
  <c r="M1154" i="1"/>
  <c r="N1154" i="1"/>
  <c r="P1154" i="1"/>
  <c r="Q1154" i="1"/>
  <c r="R1154" i="1"/>
  <c r="J1154" i="1"/>
  <c r="K1154" i="1"/>
  <c r="L1154" i="1"/>
  <c r="O1154" i="1"/>
  <c r="B1154" i="1"/>
  <c r="K1153" i="1"/>
  <c r="L1153" i="1"/>
  <c r="M1153" i="1"/>
  <c r="J1153" i="1"/>
  <c r="O1153" i="1"/>
  <c r="P1153" i="1"/>
  <c r="Q1153" i="1"/>
  <c r="R1153" i="1"/>
  <c r="N1153" i="1"/>
  <c r="O1152" i="1"/>
  <c r="K1152" i="1"/>
  <c r="J1152" i="1"/>
  <c r="P1152" i="1"/>
  <c r="N1152" i="1"/>
  <c r="Q1152" i="1"/>
  <c r="R1152" i="1"/>
  <c r="M1152" i="1"/>
  <c r="L1152" i="1"/>
  <c r="K1151" i="1"/>
  <c r="J1151" i="1"/>
  <c r="R1151" i="1"/>
  <c r="Q1151" i="1"/>
  <c r="P1151" i="1"/>
  <c r="O1151" i="1"/>
  <c r="N1151" i="1"/>
  <c r="M1151" i="1"/>
  <c r="L1151" i="1"/>
  <c r="B1150" i="1"/>
  <c r="R1150" i="1"/>
  <c r="J1150" i="1"/>
  <c r="K1150" i="1"/>
  <c r="L1150" i="1"/>
  <c r="M1150" i="1"/>
  <c r="N1150" i="1"/>
  <c r="O1150" i="1"/>
  <c r="P1150" i="1"/>
  <c r="Q1150" i="1"/>
  <c r="M1149" i="1"/>
  <c r="J1149" i="1"/>
  <c r="K1149" i="1"/>
  <c r="L1149" i="1"/>
  <c r="R1149" i="1"/>
  <c r="Q1149" i="1"/>
  <c r="P1149" i="1"/>
  <c r="N1149" i="1"/>
  <c r="O1149" i="1"/>
  <c r="R1148" i="1"/>
  <c r="M1148" i="1"/>
  <c r="L1148" i="1"/>
  <c r="K1148" i="1"/>
  <c r="J1148" i="1"/>
  <c r="N1148" i="1"/>
  <c r="O1148" i="1"/>
  <c r="P1148" i="1"/>
  <c r="Q1148" i="1"/>
  <c r="Q1147" i="1"/>
  <c r="P1147" i="1"/>
  <c r="O1147" i="1"/>
  <c r="N1147" i="1"/>
  <c r="M1147" i="1"/>
  <c r="L1147" i="1"/>
  <c r="K1147" i="1"/>
  <c r="J1147" i="1"/>
  <c r="R1147" i="1"/>
  <c r="N1146" i="1"/>
  <c r="O1146" i="1"/>
  <c r="R1146" i="1"/>
  <c r="Q1146" i="1"/>
  <c r="P1146" i="1"/>
  <c r="J1146" i="1"/>
  <c r="M1146" i="1"/>
  <c r="L1146" i="1"/>
  <c r="K1146" i="1"/>
  <c r="O1145" i="1"/>
  <c r="P1145" i="1"/>
  <c r="Q1145" i="1"/>
  <c r="B1145" i="1"/>
  <c r="K1145" i="1"/>
  <c r="J1145" i="1"/>
  <c r="L1145" i="1"/>
  <c r="R1145" i="1"/>
  <c r="M1145" i="1"/>
  <c r="N1145" i="1"/>
  <c r="J1144" i="1"/>
  <c r="N1144" i="1"/>
  <c r="L1144" i="1"/>
  <c r="B1144" i="1"/>
  <c r="R1144" i="1"/>
  <c r="Q1144" i="1"/>
  <c r="O1144" i="1"/>
  <c r="P1144" i="1"/>
  <c r="M1144" i="1"/>
  <c r="K1144" i="1"/>
  <c r="N1143" i="1"/>
  <c r="R1143" i="1"/>
  <c r="Q1143" i="1"/>
  <c r="P1143" i="1"/>
  <c r="O1143" i="1"/>
  <c r="M1143" i="1"/>
  <c r="L1143" i="1"/>
  <c r="K1143" i="1"/>
  <c r="J1143" i="1"/>
  <c r="P1142" i="1"/>
  <c r="L1142" i="1"/>
  <c r="M1142" i="1"/>
  <c r="N1142" i="1"/>
  <c r="O1142" i="1"/>
  <c r="B1142" i="1"/>
  <c r="A1142" i="1"/>
  <c r="J1142" i="1"/>
  <c r="K1142" i="1"/>
  <c r="R1142" i="1"/>
  <c r="Q1142" i="1"/>
  <c r="N1141" i="1"/>
  <c r="A1141" i="1"/>
  <c r="M1141" i="1"/>
  <c r="L1141" i="1"/>
  <c r="K1141" i="1"/>
  <c r="B1141" i="1"/>
  <c r="J1141" i="1"/>
  <c r="R1141" i="1"/>
  <c r="Q1141" i="1"/>
  <c r="P1141" i="1"/>
  <c r="O1141" i="1"/>
  <c r="L1140" i="1"/>
  <c r="N1140" i="1"/>
  <c r="M1140" i="1"/>
  <c r="J1140" i="1"/>
  <c r="K1140" i="1"/>
  <c r="R1140" i="1"/>
  <c r="Q1140" i="1"/>
  <c r="P1140" i="1"/>
  <c r="O1140" i="1"/>
  <c r="N1139" i="1"/>
  <c r="M1139" i="1"/>
  <c r="L1139" i="1"/>
  <c r="K1139" i="1"/>
  <c r="J1139" i="1"/>
  <c r="R1139" i="1"/>
  <c r="Q1139" i="1"/>
  <c r="P1139" i="1"/>
  <c r="O1139" i="1"/>
  <c r="R1138" i="1"/>
  <c r="Q1138" i="1"/>
  <c r="P1138" i="1"/>
  <c r="O1138" i="1"/>
  <c r="N1138" i="1"/>
  <c r="M1138" i="1"/>
  <c r="L1138" i="1"/>
  <c r="K1138" i="1"/>
  <c r="J1138" i="1"/>
  <c r="N1137" i="1"/>
  <c r="M1137" i="1"/>
  <c r="L1137" i="1"/>
  <c r="K1137" i="1"/>
  <c r="J1137" i="1"/>
  <c r="R1137" i="1"/>
  <c r="Q1137" i="1"/>
  <c r="P1137" i="1"/>
  <c r="O1137" i="1"/>
  <c r="N1136" i="1"/>
  <c r="M1136" i="1"/>
  <c r="L1136" i="1"/>
  <c r="K1136" i="1"/>
  <c r="J1136" i="1"/>
  <c r="R1136" i="1"/>
  <c r="Q1136" i="1"/>
  <c r="P1136" i="1"/>
  <c r="O1136" i="1"/>
  <c r="B1135" i="1"/>
  <c r="A1135" i="1"/>
  <c r="R1135" i="1"/>
  <c r="Q1135" i="1"/>
  <c r="P1135" i="1"/>
  <c r="O1135" i="1"/>
  <c r="N1135" i="1"/>
  <c r="M1135" i="1"/>
  <c r="L1135" i="1"/>
  <c r="K1135" i="1"/>
  <c r="J1135" i="1"/>
  <c r="B1134" i="1"/>
  <c r="J1134" i="1"/>
  <c r="A1134" i="1"/>
  <c r="R1134" i="1"/>
  <c r="Q1134" i="1"/>
  <c r="P1134" i="1"/>
  <c r="O1134" i="1"/>
  <c r="N1134" i="1"/>
  <c r="M1134" i="1"/>
  <c r="L1134" i="1"/>
  <c r="K1134" i="1"/>
  <c r="J1133" i="1"/>
  <c r="R1133" i="1"/>
  <c r="Q1133" i="1"/>
  <c r="P1133" i="1"/>
  <c r="O1133" i="1"/>
  <c r="N1133" i="1"/>
  <c r="M1133" i="1"/>
  <c r="L1133" i="1"/>
  <c r="K1133" i="1"/>
  <c r="B1132" i="1"/>
  <c r="R1132" i="1"/>
  <c r="Q1132" i="1"/>
  <c r="P1132" i="1"/>
  <c r="O1132" i="1"/>
  <c r="N1132" i="1"/>
  <c r="M1132" i="1"/>
  <c r="L1132" i="1"/>
  <c r="K1132" i="1"/>
  <c r="J1132" i="1"/>
  <c r="R1131" i="1"/>
  <c r="Q1131" i="1"/>
  <c r="P1131" i="1"/>
  <c r="O1131" i="1"/>
  <c r="N1131" i="1"/>
  <c r="M1131" i="1"/>
  <c r="L1131" i="1"/>
  <c r="K1131" i="1"/>
  <c r="J1131" i="1"/>
  <c r="Q1130" i="1"/>
  <c r="R1130" i="1"/>
  <c r="P1130" i="1"/>
  <c r="O1130" i="1"/>
  <c r="N1130" i="1"/>
  <c r="M1130" i="1"/>
  <c r="L1130" i="1"/>
  <c r="K1130" i="1"/>
  <c r="J1130" i="1"/>
  <c r="P1129" i="1"/>
  <c r="R1129" i="1"/>
  <c r="M1129" i="1"/>
  <c r="N1129" i="1"/>
  <c r="O1129" i="1"/>
  <c r="Q1129" i="1"/>
  <c r="J1129" i="1"/>
  <c r="K1129" i="1"/>
  <c r="L1129" i="1"/>
  <c r="A1128" i="1"/>
  <c r="B1128" i="1"/>
  <c r="P1128" i="1"/>
  <c r="Q1128" i="1"/>
  <c r="R1128" i="1"/>
  <c r="J1128" i="1"/>
  <c r="K1128" i="1"/>
  <c r="L1128" i="1"/>
  <c r="M1128" i="1"/>
  <c r="N1128" i="1"/>
  <c r="O1128" i="1"/>
  <c r="M1127" i="1"/>
  <c r="N1127" i="1"/>
  <c r="O1127" i="1"/>
  <c r="P1127" i="1"/>
  <c r="J1127" i="1"/>
  <c r="L1127" i="1"/>
  <c r="Q1127" i="1"/>
  <c r="K1127" i="1"/>
  <c r="R1127" i="1"/>
  <c r="A1126" i="1"/>
  <c r="K1126" i="1"/>
  <c r="L1126" i="1"/>
  <c r="M1126" i="1"/>
  <c r="N1126" i="1"/>
  <c r="O1126" i="1"/>
  <c r="P1126" i="1"/>
  <c r="Q1126" i="1"/>
  <c r="R1126" i="1"/>
  <c r="J1126" i="1"/>
  <c r="N1125" i="1"/>
  <c r="M1125" i="1"/>
  <c r="L1125" i="1"/>
  <c r="K1125" i="1"/>
  <c r="J1125" i="1"/>
  <c r="R1125" i="1"/>
  <c r="Q1125" i="1"/>
  <c r="B1125" i="1"/>
  <c r="P1125" i="1"/>
  <c r="A1125" i="1"/>
  <c r="O1125" i="1"/>
  <c r="R1124" i="1"/>
  <c r="P1124" i="1"/>
  <c r="K1124" i="1"/>
  <c r="Q1124" i="1"/>
  <c r="O1124" i="1"/>
  <c r="L1124" i="1"/>
  <c r="M1124" i="1"/>
  <c r="N1124" i="1"/>
  <c r="B1124" i="1"/>
  <c r="J1124" i="1"/>
  <c r="A1124" i="1"/>
  <c r="K1123" i="1"/>
  <c r="L1123" i="1"/>
  <c r="M1123" i="1"/>
  <c r="A1123" i="1"/>
  <c r="O1123" i="1"/>
  <c r="N1123" i="1"/>
  <c r="P1123" i="1"/>
  <c r="Q1123" i="1"/>
  <c r="R1123" i="1"/>
  <c r="B1123" i="1"/>
  <c r="J1123" i="1"/>
  <c r="P1122" i="1"/>
  <c r="Q1122" i="1"/>
  <c r="B1122" i="1"/>
  <c r="L1122" i="1"/>
  <c r="O1122" i="1"/>
  <c r="N1122" i="1"/>
  <c r="M1122" i="1"/>
  <c r="K1122" i="1"/>
  <c r="J1122" i="1"/>
  <c r="R1122" i="1"/>
  <c r="B1121" i="1"/>
  <c r="P1121" i="1"/>
  <c r="Q1121" i="1"/>
  <c r="K1121" i="1"/>
  <c r="L1121" i="1"/>
  <c r="M1121" i="1"/>
  <c r="A1121" i="1"/>
  <c r="O1121" i="1"/>
  <c r="J1121" i="1"/>
  <c r="R1121" i="1"/>
  <c r="N1121" i="1"/>
  <c r="R1120" i="1"/>
  <c r="O1120" i="1"/>
  <c r="N1120" i="1"/>
  <c r="M1120" i="1"/>
  <c r="L1120" i="1"/>
  <c r="K1120" i="1"/>
  <c r="P1120" i="1"/>
  <c r="J1120" i="1"/>
  <c r="Q1120" i="1"/>
  <c r="R1119" i="1"/>
  <c r="Q1119" i="1"/>
  <c r="P1119" i="1"/>
  <c r="O1119" i="1"/>
  <c r="N1119" i="1"/>
  <c r="J1119" i="1"/>
  <c r="K1119" i="1"/>
  <c r="L1119" i="1"/>
  <c r="M1119" i="1"/>
  <c r="K1118" i="1"/>
  <c r="J1118" i="1"/>
  <c r="R1118" i="1"/>
  <c r="Q1118" i="1"/>
  <c r="P1118" i="1"/>
  <c r="O1118" i="1"/>
  <c r="N1118" i="1"/>
  <c r="M1118" i="1"/>
  <c r="L1118" i="1"/>
  <c r="B1117" i="1"/>
  <c r="M1117" i="1"/>
  <c r="J1117" i="1"/>
  <c r="R1117" i="1"/>
  <c r="Q1117" i="1"/>
  <c r="P1117" i="1"/>
  <c r="O1117" i="1"/>
  <c r="N1117" i="1"/>
  <c r="L1117" i="1"/>
  <c r="K1117" i="1"/>
  <c r="R1116" i="1"/>
  <c r="Q1116" i="1"/>
  <c r="P1116" i="1"/>
  <c r="O1116" i="1"/>
  <c r="N1116" i="1"/>
  <c r="M1116" i="1"/>
  <c r="L1116" i="1"/>
  <c r="K1116" i="1"/>
  <c r="J1116" i="1"/>
  <c r="B1115" i="1"/>
  <c r="R1115" i="1"/>
  <c r="Q1115" i="1"/>
  <c r="P1115" i="1"/>
  <c r="O1115" i="1"/>
  <c r="N1115" i="1"/>
  <c r="M1115" i="1"/>
  <c r="L1115" i="1"/>
  <c r="K1115" i="1"/>
  <c r="J1115" i="1"/>
  <c r="L1114" i="1"/>
  <c r="M1114" i="1"/>
  <c r="J1114" i="1"/>
  <c r="K1114" i="1"/>
  <c r="R1114" i="1"/>
  <c r="Q1114" i="1"/>
  <c r="P1114" i="1"/>
  <c r="O1114" i="1"/>
  <c r="N1114" i="1"/>
  <c r="M1113" i="1"/>
  <c r="B1113" i="1"/>
  <c r="P1113" i="1"/>
  <c r="L1113" i="1"/>
  <c r="Q1113" i="1"/>
  <c r="O1113" i="1"/>
  <c r="N1113" i="1"/>
  <c r="K1113" i="1"/>
  <c r="J1113" i="1"/>
  <c r="R1113" i="1"/>
  <c r="O1112" i="1"/>
  <c r="K1112" i="1"/>
  <c r="N1112" i="1"/>
  <c r="P1112" i="1"/>
  <c r="R1112" i="1"/>
  <c r="J1112" i="1"/>
  <c r="Q1112" i="1"/>
  <c r="M1112" i="1"/>
  <c r="L1112" i="1"/>
  <c r="Q1111" i="1"/>
  <c r="O1111" i="1"/>
  <c r="K1111" i="1"/>
  <c r="J1111" i="1"/>
  <c r="L1111" i="1"/>
  <c r="M1111" i="1"/>
  <c r="P1111" i="1"/>
  <c r="R1111" i="1"/>
  <c r="N1111" i="1"/>
  <c r="N1110" i="1"/>
  <c r="Q1110" i="1"/>
  <c r="M1110" i="1"/>
  <c r="J1110" i="1"/>
  <c r="O1110" i="1"/>
  <c r="R1110" i="1"/>
  <c r="K1110" i="1"/>
  <c r="P1110" i="1"/>
  <c r="L1110" i="1"/>
  <c r="J1109" i="1"/>
  <c r="K1109" i="1"/>
  <c r="P1109" i="1"/>
  <c r="R1109" i="1"/>
  <c r="Q1109" i="1"/>
  <c r="O1109" i="1"/>
  <c r="N1109" i="1"/>
  <c r="M1109" i="1"/>
  <c r="L1109" i="1"/>
  <c r="N1108" i="1"/>
  <c r="M1108" i="1"/>
  <c r="L1108" i="1"/>
  <c r="B1108" i="1"/>
  <c r="K1108" i="1"/>
  <c r="J1108" i="1"/>
  <c r="P1108" i="1"/>
  <c r="A1108" i="1"/>
  <c r="R1108" i="1"/>
  <c r="Q1108" i="1"/>
  <c r="O1108" i="1"/>
  <c r="R1107" i="1"/>
  <c r="Q1107" i="1"/>
  <c r="P1107" i="1"/>
  <c r="O1107" i="1"/>
  <c r="M1107" i="1"/>
  <c r="L1107" i="1"/>
  <c r="B1107" i="1"/>
  <c r="N1107" i="1"/>
  <c r="J1107" i="1"/>
  <c r="A1107" i="1"/>
  <c r="K1107" i="1"/>
  <c r="M1106" i="1"/>
  <c r="L1106" i="1"/>
  <c r="K1106" i="1"/>
  <c r="J1106" i="1"/>
  <c r="A1106" i="1"/>
  <c r="R1106" i="1"/>
  <c r="B1106" i="1"/>
  <c r="Q1106" i="1"/>
  <c r="P1106" i="1"/>
  <c r="O1106" i="1"/>
  <c r="N1106" i="1"/>
  <c r="N1105" i="1"/>
  <c r="M1105" i="1"/>
  <c r="L1105" i="1"/>
  <c r="K1105" i="1"/>
  <c r="J1105" i="1"/>
  <c r="R1105" i="1"/>
  <c r="A1105" i="1"/>
  <c r="O1105" i="1"/>
  <c r="Q1105" i="1"/>
  <c r="P1105" i="1"/>
  <c r="B1105" i="1"/>
  <c r="R1104" i="1"/>
  <c r="Q1104" i="1"/>
  <c r="O1104" i="1"/>
  <c r="M1104" i="1"/>
  <c r="N1104" i="1"/>
  <c r="P1104" i="1"/>
  <c r="B1104" i="1"/>
  <c r="L1104" i="1"/>
  <c r="J1104" i="1"/>
  <c r="K1104" i="1"/>
  <c r="A1104" i="1"/>
  <c r="R1103" i="1"/>
  <c r="L1103" i="1"/>
  <c r="P1103" i="1"/>
  <c r="O1103" i="1"/>
  <c r="N1103" i="1"/>
  <c r="M1103" i="1"/>
  <c r="B1103" i="1"/>
  <c r="K1103" i="1"/>
  <c r="J1103" i="1"/>
  <c r="Q1103" i="1"/>
  <c r="A1103" i="1"/>
  <c r="B1102" i="1"/>
  <c r="Q1102" i="1"/>
  <c r="R1102" i="1"/>
  <c r="O1102" i="1"/>
  <c r="L1102" i="1"/>
  <c r="M1102" i="1"/>
  <c r="K1102" i="1"/>
  <c r="N1102" i="1"/>
  <c r="P1102" i="1"/>
  <c r="J1102" i="1"/>
  <c r="Q1101" i="1"/>
  <c r="M1101" i="1"/>
  <c r="J1101" i="1"/>
  <c r="O1101" i="1"/>
  <c r="P1101" i="1"/>
  <c r="N1101" i="1"/>
  <c r="K1101" i="1"/>
  <c r="L1101" i="1"/>
  <c r="B1101" i="1"/>
  <c r="A1101" i="1"/>
  <c r="R1101" i="1"/>
  <c r="L1100" i="1"/>
  <c r="Q1100" i="1"/>
  <c r="J1100" i="1"/>
  <c r="P1100" i="1"/>
  <c r="R1100" i="1"/>
  <c r="O1100" i="1"/>
  <c r="N1100" i="1"/>
  <c r="M1100" i="1"/>
  <c r="K1100" i="1"/>
  <c r="N1099" i="1"/>
  <c r="M1099" i="1"/>
  <c r="K1099" i="1"/>
  <c r="J1099" i="1"/>
  <c r="A1099" i="1"/>
  <c r="L1099" i="1"/>
  <c r="R1099" i="1"/>
  <c r="Q1099" i="1"/>
  <c r="P1099" i="1"/>
  <c r="O1099" i="1"/>
  <c r="B1099" i="1"/>
  <c r="R1098" i="1"/>
  <c r="J1098" i="1"/>
  <c r="Q1098" i="1"/>
  <c r="B1098" i="1"/>
  <c r="K1098" i="1"/>
  <c r="L1098" i="1"/>
  <c r="M1098" i="1"/>
  <c r="N1098" i="1"/>
  <c r="O1098" i="1"/>
  <c r="P1098" i="1"/>
  <c r="A1098" i="1"/>
  <c r="J1097" i="1"/>
  <c r="Q1097" i="1"/>
  <c r="R1097" i="1"/>
  <c r="O1097" i="1"/>
  <c r="N1097" i="1"/>
  <c r="M1097" i="1"/>
  <c r="L1097" i="1"/>
  <c r="K1097" i="1"/>
  <c r="P1097" i="1"/>
  <c r="P1096" i="1"/>
  <c r="K1096" i="1"/>
  <c r="L1096" i="1"/>
  <c r="J1096" i="1"/>
  <c r="M1096" i="1"/>
  <c r="Q1096" i="1"/>
  <c r="B1096" i="1"/>
  <c r="O1096" i="1"/>
  <c r="N1096" i="1"/>
  <c r="R1096" i="1"/>
  <c r="A1096" i="1"/>
  <c r="L1095" i="1"/>
  <c r="M1095" i="1"/>
  <c r="N1095" i="1"/>
  <c r="P1095" i="1"/>
  <c r="Q1095" i="1"/>
  <c r="R1095" i="1"/>
  <c r="B1095" i="1"/>
  <c r="A1095" i="1"/>
  <c r="O1095" i="1"/>
  <c r="J1095" i="1"/>
  <c r="K1095" i="1"/>
  <c r="K1094" i="1"/>
  <c r="J1094" i="1"/>
  <c r="R1094" i="1"/>
  <c r="Q1094" i="1"/>
  <c r="P1094" i="1"/>
  <c r="O1094" i="1"/>
  <c r="A1094" i="1"/>
  <c r="N1094" i="1"/>
  <c r="B1094" i="1"/>
  <c r="M1094" i="1"/>
  <c r="L1094" i="1"/>
  <c r="L1093" i="1"/>
  <c r="J1093" i="1"/>
  <c r="M1093" i="1"/>
  <c r="P1093" i="1"/>
  <c r="B1093" i="1"/>
  <c r="R1093" i="1"/>
  <c r="O1093" i="1"/>
  <c r="K1093" i="1"/>
  <c r="N1093" i="1"/>
  <c r="A1093" i="1"/>
  <c r="Q1093" i="1"/>
  <c r="B1092" i="1"/>
  <c r="K1092" i="1"/>
  <c r="Q1092" i="1"/>
  <c r="O1092" i="1"/>
  <c r="R1092" i="1"/>
  <c r="A1092" i="1"/>
  <c r="N1092" i="1"/>
  <c r="M1092" i="1"/>
  <c r="P1092" i="1"/>
  <c r="L1092" i="1"/>
  <c r="J1092" i="1"/>
  <c r="K1091" i="1"/>
  <c r="M1091" i="1"/>
  <c r="R1091" i="1"/>
  <c r="N1091" i="1"/>
  <c r="L1091" i="1"/>
  <c r="Q1091" i="1"/>
  <c r="P1091" i="1"/>
  <c r="O1091" i="1"/>
  <c r="B1091" i="1"/>
  <c r="A1091" i="1"/>
  <c r="J1091" i="1"/>
  <c r="J1090" i="1"/>
  <c r="B1090" i="1"/>
  <c r="A1090" i="1"/>
  <c r="R1090" i="1"/>
  <c r="Q1090" i="1"/>
  <c r="P1090" i="1"/>
  <c r="O1090" i="1"/>
  <c r="N1090" i="1"/>
  <c r="M1090" i="1"/>
  <c r="L1090" i="1"/>
  <c r="K1090" i="1"/>
  <c r="B1089" i="1"/>
  <c r="M1089" i="1"/>
  <c r="K1089" i="1"/>
  <c r="Q1089" i="1"/>
  <c r="P1089" i="1"/>
  <c r="O1089" i="1"/>
  <c r="N1089" i="1"/>
  <c r="L1089" i="1"/>
  <c r="J1089" i="1"/>
  <c r="R1089" i="1"/>
  <c r="A1089" i="1"/>
  <c r="B1088" i="1"/>
  <c r="A1088" i="1"/>
  <c r="J1088" i="1"/>
  <c r="M1088" i="1"/>
  <c r="O1088" i="1"/>
  <c r="Q1088" i="1"/>
  <c r="R1088" i="1"/>
  <c r="P1088" i="1"/>
  <c r="N1088" i="1"/>
  <c r="L1088" i="1"/>
  <c r="K1088" i="1"/>
  <c r="L1087" i="1"/>
  <c r="J1087" i="1"/>
  <c r="B1087" i="1"/>
  <c r="A1087" i="1"/>
  <c r="R1087" i="1"/>
  <c r="P1087" i="1"/>
  <c r="Q1087" i="1"/>
  <c r="O1087" i="1"/>
  <c r="M1087" i="1"/>
  <c r="K1087" i="1"/>
  <c r="N1087" i="1"/>
  <c r="O1086" i="1"/>
  <c r="J1086" i="1"/>
  <c r="N1086" i="1"/>
  <c r="P1086" i="1"/>
  <c r="R1086" i="1"/>
  <c r="L1086" i="1"/>
  <c r="K1086" i="1"/>
  <c r="M1086" i="1"/>
  <c r="Q1086" i="1"/>
  <c r="K1085" i="1"/>
  <c r="J1085" i="1"/>
  <c r="R1085" i="1"/>
  <c r="Q1085" i="1"/>
  <c r="L1085" i="1"/>
  <c r="O1085" i="1"/>
  <c r="B1085" i="1"/>
  <c r="M1085" i="1"/>
  <c r="N1085" i="1"/>
  <c r="P1085" i="1"/>
  <c r="A1085" i="1"/>
  <c r="Q1084" i="1"/>
  <c r="K1084" i="1"/>
  <c r="N1084" i="1"/>
  <c r="P1084" i="1"/>
  <c r="J1084" i="1"/>
  <c r="L1084" i="1"/>
  <c r="M1084" i="1"/>
  <c r="R1084" i="1"/>
  <c r="O1084" i="1"/>
  <c r="A1084" i="1"/>
  <c r="B1084" i="1"/>
  <c r="N1083" i="1"/>
  <c r="J1083" i="1"/>
  <c r="B1083" i="1"/>
  <c r="M1083" i="1"/>
  <c r="L1083" i="1"/>
  <c r="K1083" i="1"/>
  <c r="R1083" i="1"/>
  <c r="A1083" i="1"/>
  <c r="O1083" i="1"/>
  <c r="Q1083" i="1"/>
  <c r="P1083" i="1"/>
  <c r="N1082" i="1"/>
  <c r="R1082" i="1"/>
  <c r="J1082" i="1"/>
  <c r="L1082" i="1"/>
  <c r="B1082" i="1"/>
  <c r="O1082" i="1"/>
  <c r="K1082" i="1"/>
  <c r="M1082" i="1"/>
  <c r="Q1082" i="1"/>
  <c r="P1082" i="1"/>
  <c r="O1081" i="1"/>
  <c r="M1081" i="1"/>
  <c r="A1081" i="1"/>
  <c r="B1081" i="1"/>
  <c r="N1081" i="1"/>
  <c r="J1081" i="1"/>
  <c r="K1081" i="1"/>
  <c r="Q1081" i="1"/>
  <c r="P1081" i="1"/>
  <c r="L1081" i="1"/>
  <c r="R1081" i="1"/>
  <c r="M1080" i="1"/>
  <c r="P1080" i="1"/>
  <c r="Q1080" i="1"/>
  <c r="R1080" i="1"/>
  <c r="O1080" i="1"/>
  <c r="J1080" i="1"/>
  <c r="N1080" i="1"/>
  <c r="L1080" i="1"/>
  <c r="K1080" i="1"/>
  <c r="K1079" i="1"/>
  <c r="J1079" i="1"/>
  <c r="M1079" i="1"/>
  <c r="A1079" i="1"/>
  <c r="P1079" i="1"/>
  <c r="B1079" i="1"/>
  <c r="N1079" i="1"/>
  <c r="R1079" i="1"/>
  <c r="O1079" i="1"/>
  <c r="Q1079" i="1"/>
  <c r="L1079" i="1"/>
  <c r="R1078" i="1"/>
  <c r="N1078" i="1"/>
  <c r="M1078" i="1"/>
  <c r="J1078" i="1"/>
  <c r="A1078" i="1"/>
  <c r="Q1078" i="1"/>
  <c r="O1078" i="1"/>
  <c r="P1078" i="1"/>
  <c r="K1078" i="1"/>
  <c r="L1078" i="1"/>
  <c r="A1077" i="1"/>
  <c r="M1077" i="1"/>
  <c r="O1077" i="1"/>
  <c r="Q1077" i="1"/>
  <c r="K1077" i="1"/>
  <c r="L1077" i="1"/>
  <c r="N1077" i="1"/>
  <c r="R1077" i="1"/>
  <c r="P1077" i="1"/>
  <c r="J1077" i="1"/>
  <c r="B1077" i="1"/>
  <c r="A1076" i="1"/>
  <c r="Q1076" i="1"/>
  <c r="N1076" i="1"/>
  <c r="J1076" i="1"/>
  <c r="K1076" i="1"/>
  <c r="M1076" i="1"/>
  <c r="R1076" i="1"/>
  <c r="P1076" i="1"/>
  <c r="L1076" i="1"/>
  <c r="O1076" i="1"/>
  <c r="M1075" i="1"/>
  <c r="R1075" i="1"/>
  <c r="J1075" i="1"/>
  <c r="O1075" i="1"/>
  <c r="N1075" i="1"/>
  <c r="B1075" i="1"/>
  <c r="Q1075" i="1"/>
  <c r="L1075" i="1"/>
  <c r="P1075" i="1"/>
  <c r="A1075" i="1"/>
  <c r="K1075" i="1"/>
  <c r="B1074" i="1"/>
  <c r="P1074" i="1"/>
  <c r="K1074" i="1"/>
  <c r="L1074" i="1"/>
  <c r="J1074" i="1"/>
  <c r="N1074" i="1"/>
  <c r="O1074" i="1"/>
  <c r="Q1074" i="1"/>
  <c r="M1074" i="1"/>
  <c r="R1074" i="1"/>
  <c r="K1073" i="1"/>
  <c r="L1073" i="1"/>
  <c r="B1073" i="1"/>
  <c r="Q1073" i="1"/>
  <c r="O1073" i="1"/>
  <c r="P1073" i="1"/>
  <c r="J1073" i="1"/>
  <c r="N1073" i="1"/>
  <c r="R1073" i="1"/>
  <c r="M1073" i="1"/>
  <c r="K1072" i="1"/>
  <c r="J1072" i="1"/>
  <c r="Q1072" i="1"/>
  <c r="L1072" i="1"/>
  <c r="P1072" i="1"/>
  <c r="N1072" i="1"/>
  <c r="R1072" i="1"/>
  <c r="O1072" i="1"/>
  <c r="M1072" i="1"/>
  <c r="M1071" i="1"/>
  <c r="P1071" i="1"/>
  <c r="R1071" i="1"/>
  <c r="L1071" i="1"/>
  <c r="J1071" i="1"/>
  <c r="Q1071" i="1"/>
  <c r="O1071" i="1"/>
  <c r="K1071" i="1"/>
  <c r="N1071" i="1"/>
  <c r="K1070" i="1"/>
  <c r="L1070" i="1"/>
  <c r="M1070" i="1"/>
  <c r="N1070" i="1"/>
  <c r="R1070" i="1"/>
  <c r="O1070" i="1"/>
  <c r="Q1070" i="1"/>
  <c r="J1070" i="1"/>
  <c r="B1070" i="1"/>
  <c r="P1070" i="1"/>
  <c r="A1070" i="1"/>
  <c r="J1069" i="1"/>
  <c r="Q1069" i="1"/>
  <c r="R1069" i="1"/>
  <c r="A1069" i="1"/>
  <c r="K1069" i="1"/>
  <c r="M1069" i="1"/>
  <c r="L1069" i="1"/>
  <c r="O1069" i="1"/>
  <c r="N1069" i="1"/>
  <c r="P1069" i="1"/>
  <c r="B1069" i="1"/>
  <c r="O1068" i="1"/>
  <c r="L1068" i="1"/>
  <c r="J1068" i="1"/>
  <c r="Q1068" i="1"/>
  <c r="M1068" i="1"/>
  <c r="N1068" i="1"/>
  <c r="K1068" i="1"/>
  <c r="P1068" i="1"/>
  <c r="R1068" i="1"/>
  <c r="L1067" i="1"/>
  <c r="J1067" i="1"/>
  <c r="N1067" i="1"/>
  <c r="P1067" i="1"/>
  <c r="Q1067" i="1"/>
  <c r="K1067" i="1"/>
  <c r="R1067" i="1"/>
  <c r="M1067" i="1"/>
  <c r="O1067" i="1"/>
  <c r="R1066" i="1"/>
  <c r="K1066" i="1"/>
  <c r="O1066" i="1"/>
  <c r="M1066" i="1"/>
  <c r="J1066" i="1"/>
  <c r="N1066" i="1"/>
  <c r="P1066" i="1"/>
  <c r="L1066" i="1"/>
  <c r="Q1066" i="1"/>
  <c r="L1065" i="1"/>
  <c r="J1065" i="1"/>
  <c r="K1065" i="1"/>
  <c r="M1065" i="1"/>
  <c r="Q1065" i="1"/>
  <c r="R1065" i="1"/>
  <c r="O1065" i="1"/>
  <c r="P1065" i="1"/>
  <c r="N1065" i="1"/>
  <c r="N1064" i="1"/>
  <c r="L1064" i="1"/>
  <c r="O1064" i="1"/>
  <c r="J1064" i="1"/>
  <c r="R1064" i="1"/>
  <c r="P1064" i="1"/>
  <c r="Q1064" i="1"/>
  <c r="M1064" i="1"/>
  <c r="K1064" i="1"/>
  <c r="J1063" i="1"/>
  <c r="N1063" i="1"/>
  <c r="R1063" i="1"/>
  <c r="L1063" i="1"/>
  <c r="P1063" i="1"/>
  <c r="M1063" i="1"/>
  <c r="K1063" i="1"/>
  <c r="O1063" i="1"/>
  <c r="Q1063" i="1"/>
  <c r="P1062" i="1"/>
  <c r="Q1062" i="1"/>
  <c r="K1062" i="1"/>
  <c r="M1062" i="1"/>
  <c r="O1062" i="1"/>
  <c r="R1062" i="1"/>
  <c r="N1062" i="1"/>
  <c r="J1062" i="1"/>
  <c r="L1062" i="1"/>
  <c r="R1061" i="1"/>
  <c r="N1061" i="1"/>
  <c r="O1061" i="1"/>
  <c r="P1061" i="1"/>
  <c r="L1061" i="1"/>
  <c r="K1061" i="1"/>
  <c r="Q1061" i="1"/>
  <c r="J1061" i="1"/>
  <c r="M1061" i="1"/>
  <c r="A1060" i="1"/>
  <c r="O1060" i="1"/>
  <c r="N1060" i="1"/>
  <c r="M1060" i="1"/>
  <c r="L1060" i="1"/>
  <c r="J1060" i="1"/>
  <c r="R1060" i="1"/>
  <c r="K1060" i="1"/>
  <c r="Q1060" i="1"/>
  <c r="P1060" i="1"/>
  <c r="B1060" i="1"/>
  <c r="P1059" i="1"/>
  <c r="R1059" i="1"/>
  <c r="A1059" i="1"/>
  <c r="M1059" i="1"/>
  <c r="Q1059" i="1"/>
  <c r="B1059" i="1"/>
  <c r="O1059" i="1"/>
  <c r="N1059" i="1"/>
  <c r="L1059" i="1"/>
  <c r="K1059" i="1"/>
  <c r="J1059" i="1"/>
  <c r="B1058" i="1"/>
  <c r="L1058" i="1"/>
  <c r="R1058" i="1"/>
  <c r="Q1058" i="1"/>
  <c r="P1058" i="1"/>
  <c r="O1058" i="1"/>
  <c r="N1058" i="1"/>
  <c r="M1058" i="1"/>
  <c r="K1058" i="1"/>
  <c r="J1058" i="1"/>
  <c r="B1057" i="1"/>
  <c r="N1057" i="1"/>
  <c r="M1057" i="1"/>
  <c r="L1057" i="1"/>
  <c r="K1057" i="1"/>
  <c r="O1057" i="1"/>
  <c r="J1057" i="1"/>
  <c r="R1057" i="1"/>
  <c r="Q1057" i="1"/>
  <c r="P1057" i="1"/>
  <c r="L1056" i="1"/>
  <c r="M1056" i="1"/>
  <c r="N1056" i="1"/>
  <c r="O1056" i="1"/>
  <c r="P1056" i="1"/>
  <c r="Q1056" i="1"/>
  <c r="R1056" i="1"/>
  <c r="J1056" i="1"/>
  <c r="K1056" i="1"/>
  <c r="M1055" i="1"/>
  <c r="N1055" i="1"/>
  <c r="O1055" i="1"/>
  <c r="L1055" i="1"/>
  <c r="Q1055" i="1"/>
  <c r="P1055" i="1"/>
  <c r="R1055" i="1"/>
  <c r="J1055" i="1"/>
  <c r="K1055" i="1"/>
  <c r="B1054" i="1"/>
  <c r="M1054" i="1"/>
  <c r="L1054" i="1"/>
  <c r="J1054" i="1"/>
  <c r="K1054" i="1"/>
  <c r="N1054" i="1"/>
  <c r="O1054" i="1"/>
  <c r="P1054" i="1"/>
  <c r="Q1054" i="1"/>
  <c r="R1054" i="1"/>
  <c r="B1053" i="1"/>
  <c r="R1053" i="1"/>
  <c r="N1053" i="1"/>
  <c r="O1053" i="1"/>
  <c r="A1053" i="1"/>
  <c r="P1053" i="1"/>
  <c r="Q1053" i="1"/>
  <c r="M1053" i="1"/>
  <c r="J1053" i="1"/>
  <c r="K1053" i="1"/>
  <c r="L1053" i="1"/>
  <c r="P1052" i="1"/>
  <c r="Q1052" i="1"/>
  <c r="J1052" i="1"/>
  <c r="K1052" i="1"/>
  <c r="L1052" i="1"/>
  <c r="M1052" i="1"/>
  <c r="N1052" i="1"/>
  <c r="O1052" i="1"/>
  <c r="R1052" i="1"/>
  <c r="B1051" i="1"/>
  <c r="L1051" i="1"/>
  <c r="N1051" i="1"/>
  <c r="M1051" i="1"/>
  <c r="K1051" i="1"/>
  <c r="P1051" i="1"/>
  <c r="R1051" i="1"/>
  <c r="O1051" i="1"/>
  <c r="J1051" i="1"/>
  <c r="Q1051" i="1"/>
  <c r="L1050" i="1"/>
  <c r="M1050" i="1"/>
  <c r="N1050" i="1"/>
  <c r="O1050" i="1"/>
  <c r="P1050" i="1"/>
  <c r="Q1050" i="1"/>
  <c r="R1050" i="1"/>
  <c r="J1050" i="1"/>
  <c r="K1050" i="1"/>
  <c r="R1049" i="1"/>
  <c r="J1049" i="1"/>
  <c r="K1049" i="1"/>
  <c r="L1049" i="1"/>
  <c r="M1049" i="1"/>
  <c r="N1049" i="1"/>
  <c r="O1049" i="1"/>
  <c r="Q1049" i="1"/>
  <c r="P1049" i="1"/>
  <c r="O1048" i="1"/>
  <c r="Q1048" i="1"/>
  <c r="R1048" i="1"/>
  <c r="N1048" i="1"/>
  <c r="M1048" i="1"/>
  <c r="P1048" i="1"/>
  <c r="J1048" i="1"/>
  <c r="L1048" i="1"/>
  <c r="K1048" i="1"/>
  <c r="J1047" i="1"/>
  <c r="R1047" i="1"/>
  <c r="Q1047" i="1"/>
  <c r="P1047" i="1"/>
  <c r="O1047" i="1"/>
  <c r="N1047" i="1"/>
  <c r="M1047" i="1"/>
  <c r="L1047" i="1"/>
  <c r="K1047" i="1"/>
  <c r="B1046" i="1"/>
  <c r="Q1046" i="1"/>
  <c r="P1046" i="1"/>
  <c r="O1046" i="1"/>
  <c r="N1046" i="1"/>
  <c r="M1046" i="1"/>
  <c r="L1046" i="1"/>
  <c r="K1046" i="1"/>
  <c r="J1046" i="1"/>
  <c r="R1046" i="1"/>
  <c r="B1045" i="1"/>
  <c r="R1045" i="1"/>
  <c r="Q1045" i="1"/>
  <c r="P1045" i="1"/>
  <c r="M1045" i="1"/>
  <c r="J1045" i="1"/>
  <c r="K1045" i="1"/>
  <c r="O1045" i="1"/>
  <c r="L1045" i="1"/>
  <c r="N1045" i="1"/>
  <c r="L1044" i="1"/>
  <c r="M1044" i="1"/>
  <c r="J1044" i="1"/>
  <c r="K1044" i="1"/>
  <c r="R1044" i="1"/>
  <c r="Q1044" i="1"/>
  <c r="P1044" i="1"/>
  <c r="O1044" i="1"/>
  <c r="N1044" i="1"/>
  <c r="N1043" i="1"/>
  <c r="O1043" i="1"/>
  <c r="P1043" i="1"/>
  <c r="Q1043" i="1"/>
  <c r="R1043" i="1"/>
  <c r="K1043" i="1"/>
  <c r="L1043" i="1"/>
  <c r="B1043" i="1"/>
  <c r="M1043" i="1"/>
  <c r="J1043" i="1"/>
  <c r="K1042" i="1"/>
  <c r="L1042" i="1"/>
  <c r="M1042" i="1"/>
  <c r="N1042" i="1"/>
  <c r="O1042" i="1"/>
  <c r="P1042" i="1"/>
  <c r="Q1042" i="1"/>
  <c r="R1042" i="1"/>
  <c r="J1042" i="1"/>
  <c r="L1041" i="1"/>
  <c r="M1041" i="1"/>
  <c r="J1041" i="1"/>
  <c r="Q1041" i="1"/>
  <c r="O1041" i="1"/>
  <c r="P1041" i="1"/>
  <c r="K1041" i="1"/>
  <c r="R1041" i="1"/>
  <c r="N1041" i="1"/>
  <c r="N1040" i="1"/>
  <c r="M1040" i="1"/>
  <c r="L1040" i="1"/>
  <c r="K1040" i="1"/>
  <c r="J1040" i="1"/>
  <c r="R1040" i="1"/>
  <c r="Q1040" i="1"/>
  <c r="P1040" i="1"/>
  <c r="O1040" i="1"/>
  <c r="B1039" i="1"/>
  <c r="N1039" i="1"/>
  <c r="J1039" i="1"/>
  <c r="K1039" i="1"/>
  <c r="L1039" i="1"/>
  <c r="M1039" i="1"/>
  <c r="A1039" i="1"/>
  <c r="R1039" i="1"/>
  <c r="Q1039" i="1"/>
  <c r="P1039" i="1"/>
  <c r="O1039" i="1"/>
  <c r="Q1038" i="1"/>
  <c r="O1038" i="1"/>
  <c r="P1038" i="1"/>
  <c r="R1038" i="1"/>
  <c r="M1038" i="1"/>
  <c r="J1038" i="1"/>
  <c r="K1038" i="1"/>
  <c r="L1038" i="1"/>
  <c r="N1038" i="1"/>
  <c r="B1037" i="1"/>
  <c r="P1037" i="1"/>
  <c r="O1037" i="1"/>
  <c r="N1037" i="1"/>
  <c r="M1037" i="1"/>
  <c r="L1037" i="1"/>
  <c r="J1037" i="1"/>
  <c r="Q1037" i="1"/>
  <c r="R1037" i="1"/>
  <c r="K1037" i="1"/>
  <c r="R1036" i="1"/>
  <c r="Q1036" i="1"/>
  <c r="K1036" i="1"/>
  <c r="L1036" i="1"/>
  <c r="M1036" i="1"/>
  <c r="N1036" i="1"/>
  <c r="O1036" i="1"/>
  <c r="P1036" i="1"/>
  <c r="J1036" i="1"/>
  <c r="B1035" i="1"/>
  <c r="Q1035" i="1"/>
  <c r="P1035" i="1"/>
  <c r="O1035" i="1"/>
  <c r="N1035" i="1"/>
  <c r="M1035" i="1"/>
  <c r="L1035" i="1"/>
  <c r="K1035" i="1"/>
  <c r="J1035" i="1"/>
  <c r="R1035" i="1"/>
  <c r="O1034" i="1"/>
  <c r="R1034" i="1"/>
  <c r="Q1034" i="1"/>
  <c r="P1034" i="1"/>
  <c r="K1034" i="1"/>
  <c r="J1034" i="1"/>
  <c r="L1034" i="1"/>
  <c r="M1034" i="1"/>
  <c r="N1034" i="1"/>
  <c r="L1033" i="1"/>
  <c r="R1033" i="1"/>
  <c r="K1033" i="1"/>
  <c r="J1033" i="1"/>
  <c r="O1033" i="1"/>
  <c r="N1033" i="1"/>
  <c r="P1033" i="1"/>
  <c r="M1033" i="1"/>
  <c r="Q1033" i="1"/>
  <c r="R1032" i="1"/>
  <c r="P1032" i="1"/>
  <c r="N1032" i="1"/>
  <c r="J1032" i="1"/>
  <c r="M1032" i="1"/>
  <c r="K1032" i="1"/>
  <c r="O1032" i="1"/>
  <c r="L1032" i="1"/>
  <c r="Q1032" i="1"/>
  <c r="O1031" i="1"/>
  <c r="K1031" i="1"/>
  <c r="Q1031" i="1"/>
  <c r="M1031" i="1"/>
  <c r="N1031" i="1"/>
  <c r="R1031" i="1"/>
  <c r="P1031" i="1"/>
  <c r="L1031" i="1"/>
  <c r="J1031" i="1"/>
  <c r="O1030" i="1"/>
  <c r="M1030" i="1"/>
  <c r="Q1030" i="1"/>
  <c r="K1030" i="1"/>
  <c r="P1030" i="1"/>
  <c r="L1030" i="1"/>
  <c r="R1030" i="1"/>
  <c r="J1030" i="1"/>
  <c r="N1030" i="1"/>
  <c r="B1029" i="1"/>
  <c r="L1029" i="1"/>
  <c r="K1029" i="1"/>
  <c r="O1029" i="1"/>
  <c r="R1029" i="1"/>
  <c r="N1029" i="1"/>
  <c r="M1029" i="1"/>
  <c r="P1029" i="1"/>
  <c r="Q1029" i="1"/>
  <c r="J1029" i="1"/>
  <c r="N1028" i="1"/>
  <c r="M1028" i="1"/>
  <c r="K1028" i="1"/>
  <c r="P1028" i="1"/>
  <c r="Q1028" i="1"/>
  <c r="J1028" i="1"/>
  <c r="R1028" i="1"/>
  <c r="L1028" i="1"/>
  <c r="O1028" i="1"/>
  <c r="L1027" i="1"/>
  <c r="M1027" i="1"/>
  <c r="P1027" i="1"/>
  <c r="O1027" i="1"/>
  <c r="R1027" i="1"/>
  <c r="Q1027" i="1"/>
  <c r="J1027" i="1"/>
  <c r="N1027" i="1"/>
  <c r="K1027" i="1"/>
  <c r="B1026" i="1"/>
  <c r="M1026" i="1"/>
  <c r="K1026" i="1"/>
  <c r="Q1026" i="1"/>
  <c r="R1026" i="1"/>
  <c r="L1026" i="1"/>
  <c r="J1026" i="1"/>
  <c r="P1026" i="1"/>
  <c r="O1026" i="1"/>
  <c r="N1026" i="1"/>
  <c r="M1025" i="1"/>
  <c r="Q1025" i="1"/>
  <c r="L1025" i="1"/>
  <c r="O1025" i="1"/>
  <c r="P1025" i="1"/>
  <c r="N1025" i="1"/>
  <c r="K1025" i="1"/>
  <c r="J1025" i="1"/>
  <c r="R1025" i="1"/>
  <c r="N1024" i="1"/>
  <c r="J1024" i="1"/>
  <c r="P1024" i="1"/>
  <c r="M1024" i="1"/>
  <c r="Q1024" i="1"/>
  <c r="O1024" i="1"/>
  <c r="L1024" i="1"/>
  <c r="K1024" i="1"/>
  <c r="R1024" i="1"/>
  <c r="R1023" i="1"/>
  <c r="M1023" i="1"/>
  <c r="B1023" i="1"/>
  <c r="O1023" i="1"/>
  <c r="P1023" i="1"/>
  <c r="J1023" i="1"/>
  <c r="Q1023" i="1"/>
  <c r="N1023" i="1"/>
  <c r="K1023" i="1"/>
  <c r="L1023" i="1"/>
  <c r="B1022" i="1"/>
  <c r="K1022" i="1"/>
  <c r="L1022" i="1"/>
  <c r="P1022" i="1"/>
  <c r="J1022" i="1"/>
  <c r="Q1022" i="1"/>
  <c r="M1022" i="1"/>
  <c r="O1022" i="1"/>
  <c r="R1022" i="1"/>
  <c r="N1022" i="1"/>
  <c r="B1021" i="1"/>
  <c r="M1021" i="1"/>
  <c r="Q1021" i="1"/>
  <c r="L1021" i="1"/>
  <c r="O1021" i="1"/>
  <c r="J1021" i="1"/>
  <c r="R1021" i="1"/>
  <c r="N1021" i="1"/>
  <c r="P1021" i="1"/>
  <c r="K1021" i="1"/>
  <c r="Q1020" i="1"/>
  <c r="K1020" i="1"/>
  <c r="O1020" i="1"/>
  <c r="N1020" i="1"/>
  <c r="P1020" i="1"/>
  <c r="J1020" i="1"/>
  <c r="M1020" i="1"/>
  <c r="L1020" i="1"/>
  <c r="R1020" i="1"/>
  <c r="O1019" i="1"/>
  <c r="K1019" i="1"/>
  <c r="Q1019" i="1"/>
  <c r="N1019" i="1"/>
  <c r="L1019" i="1"/>
  <c r="M1019" i="1"/>
  <c r="R1019" i="1"/>
  <c r="P1019" i="1"/>
  <c r="J1019" i="1"/>
  <c r="P1018" i="1"/>
  <c r="O1018" i="1"/>
  <c r="J1018" i="1"/>
  <c r="R1018" i="1"/>
  <c r="Q1018" i="1"/>
  <c r="L1018" i="1"/>
  <c r="K1018" i="1"/>
  <c r="N1018" i="1"/>
  <c r="M1018" i="1"/>
  <c r="P1017" i="1"/>
  <c r="O1017" i="1"/>
  <c r="J1017" i="1"/>
  <c r="M1017" i="1"/>
  <c r="R1017" i="1"/>
  <c r="N1017" i="1"/>
  <c r="K1017" i="1"/>
  <c r="L1017" i="1"/>
  <c r="Q1017" i="1"/>
  <c r="K1016" i="1"/>
  <c r="R1016" i="1"/>
  <c r="N1016" i="1"/>
  <c r="P1016" i="1"/>
  <c r="Q1016" i="1"/>
  <c r="J1016" i="1"/>
  <c r="M1016" i="1"/>
  <c r="O1016" i="1"/>
  <c r="L1016" i="1"/>
  <c r="B1015" i="1"/>
  <c r="J1015" i="1"/>
  <c r="P1015" i="1"/>
  <c r="R1015" i="1"/>
  <c r="L1015" i="1"/>
  <c r="Q1015" i="1"/>
  <c r="N1015" i="1"/>
  <c r="M1015" i="1"/>
  <c r="K1015" i="1"/>
  <c r="O1015" i="1"/>
  <c r="B1014" i="1"/>
  <c r="O1014" i="1"/>
  <c r="P1014" i="1"/>
  <c r="R1014" i="1"/>
  <c r="L1014" i="1"/>
  <c r="N1014" i="1"/>
  <c r="J1014" i="1"/>
  <c r="Q1014" i="1"/>
  <c r="K1014" i="1"/>
  <c r="M1014" i="1"/>
  <c r="B1013" i="1"/>
  <c r="K1013" i="1"/>
  <c r="P1013" i="1"/>
  <c r="N1013" i="1"/>
  <c r="O1013" i="1"/>
  <c r="R1013" i="1"/>
  <c r="M1013" i="1"/>
  <c r="L1013" i="1"/>
  <c r="J1013" i="1"/>
  <c r="Q1013" i="1"/>
  <c r="A1012" i="1"/>
  <c r="R1012" i="1"/>
  <c r="N1012" i="1"/>
  <c r="M1012" i="1"/>
  <c r="L1012" i="1"/>
  <c r="J1012" i="1"/>
  <c r="Q1012" i="1"/>
  <c r="K1012" i="1"/>
  <c r="O1012" i="1"/>
  <c r="P1012" i="1"/>
  <c r="B1011" i="1"/>
  <c r="P1011" i="1"/>
  <c r="L1011" i="1"/>
  <c r="M1011" i="1"/>
  <c r="O1011" i="1"/>
  <c r="J1011" i="1"/>
  <c r="K1011" i="1"/>
  <c r="Q1011" i="1"/>
  <c r="R1011" i="1"/>
  <c r="N1011" i="1"/>
  <c r="B1010" i="1"/>
  <c r="P1010" i="1"/>
  <c r="L1010" i="1"/>
  <c r="J1010" i="1"/>
  <c r="K1010" i="1"/>
  <c r="M1010" i="1"/>
  <c r="O1010" i="1"/>
  <c r="Q1010" i="1"/>
  <c r="N1010" i="1"/>
  <c r="R1010" i="1"/>
  <c r="N1009" i="1"/>
  <c r="K1009" i="1"/>
  <c r="P1009" i="1"/>
  <c r="L1009" i="1"/>
  <c r="M1009" i="1"/>
  <c r="J1009" i="1"/>
  <c r="R1009" i="1"/>
  <c r="Q1009" i="1"/>
  <c r="O1009" i="1"/>
  <c r="Q1008" i="1"/>
  <c r="M1008" i="1"/>
  <c r="L1008" i="1"/>
  <c r="K1008" i="1"/>
  <c r="P1008" i="1"/>
  <c r="O1008" i="1"/>
  <c r="R1008" i="1"/>
  <c r="N1008" i="1"/>
  <c r="J1008" i="1"/>
  <c r="B1007" i="1"/>
  <c r="O1007" i="1"/>
  <c r="R1007" i="1"/>
  <c r="K1007" i="1"/>
  <c r="N1007" i="1"/>
  <c r="L1007" i="1"/>
  <c r="J1007" i="1"/>
  <c r="M1007" i="1"/>
  <c r="P1007" i="1"/>
  <c r="Q1007" i="1"/>
  <c r="L1006" i="1"/>
  <c r="M1006" i="1"/>
  <c r="R1006" i="1"/>
  <c r="J1006" i="1"/>
  <c r="P1006" i="1"/>
  <c r="Q1006" i="1"/>
  <c r="N1006" i="1"/>
  <c r="K1006" i="1"/>
  <c r="O1006" i="1"/>
  <c r="L1005" i="1"/>
  <c r="J1005" i="1"/>
  <c r="M1005" i="1"/>
  <c r="N1005" i="1"/>
  <c r="K1005" i="1"/>
  <c r="P1005" i="1"/>
  <c r="Q1005" i="1"/>
  <c r="O1005" i="1"/>
  <c r="R1005" i="1"/>
  <c r="B1005" i="1"/>
  <c r="N1004" i="1"/>
  <c r="J1004" i="1"/>
  <c r="R1004" i="1"/>
  <c r="L1004" i="1"/>
  <c r="Q1004" i="1"/>
  <c r="K1004" i="1"/>
  <c r="O1004" i="1"/>
  <c r="P1004" i="1"/>
  <c r="M1004" i="1"/>
  <c r="B1003" i="1"/>
  <c r="K1003" i="1"/>
  <c r="P1003" i="1"/>
  <c r="Q1003" i="1"/>
  <c r="N1003" i="1"/>
  <c r="J1003" i="1"/>
  <c r="L1003" i="1"/>
  <c r="M1003" i="1"/>
  <c r="O1003" i="1"/>
  <c r="R1003" i="1"/>
  <c r="O1002" i="1"/>
  <c r="R1002" i="1"/>
  <c r="L1002" i="1"/>
  <c r="P1002" i="1"/>
  <c r="K1002" i="1"/>
  <c r="N1002" i="1"/>
  <c r="Q1002" i="1"/>
  <c r="M1002" i="1"/>
  <c r="J1002" i="1"/>
  <c r="J1001" i="1"/>
  <c r="N1001" i="1"/>
  <c r="Q1001" i="1"/>
  <c r="M1001" i="1"/>
  <c r="K1001" i="1"/>
  <c r="P1001" i="1"/>
  <c r="R1001" i="1"/>
  <c r="O1001" i="1"/>
  <c r="L1001" i="1"/>
  <c r="J1000" i="1"/>
  <c r="M1000" i="1"/>
  <c r="N1000" i="1"/>
  <c r="P1000" i="1"/>
  <c r="O1000" i="1"/>
  <c r="R1000" i="1"/>
  <c r="Q1000" i="1"/>
  <c r="L1000" i="1"/>
  <c r="K1000" i="1"/>
  <c r="R999" i="1"/>
  <c r="P999" i="1"/>
  <c r="O999" i="1"/>
  <c r="L999" i="1"/>
  <c r="K999" i="1"/>
  <c r="B999" i="1"/>
  <c r="Q999" i="1"/>
  <c r="N999" i="1"/>
  <c r="M999" i="1"/>
  <c r="J999" i="1"/>
  <c r="B998" i="1"/>
  <c r="L998" i="1"/>
  <c r="K998" i="1"/>
  <c r="M998" i="1"/>
  <c r="Q998" i="1"/>
  <c r="J998" i="1"/>
  <c r="P998" i="1"/>
  <c r="N998" i="1"/>
  <c r="O998" i="1"/>
  <c r="R998" i="1"/>
  <c r="N997" i="1"/>
  <c r="L997" i="1"/>
  <c r="J997" i="1"/>
  <c r="M997" i="1"/>
  <c r="P997" i="1"/>
  <c r="Q997" i="1"/>
  <c r="O997" i="1"/>
  <c r="K997" i="1"/>
  <c r="R997" i="1"/>
  <c r="Q996" i="1"/>
  <c r="N996" i="1"/>
  <c r="K996" i="1"/>
  <c r="L996" i="1"/>
  <c r="J996" i="1"/>
  <c r="P996" i="1"/>
  <c r="O996" i="1"/>
  <c r="M996" i="1"/>
  <c r="R996" i="1"/>
  <c r="M995" i="1"/>
  <c r="N995" i="1"/>
  <c r="K995" i="1"/>
  <c r="O995" i="1"/>
  <c r="P995" i="1"/>
  <c r="Q995" i="1"/>
  <c r="L995" i="1"/>
  <c r="J995" i="1"/>
  <c r="R995" i="1"/>
  <c r="B994" i="1"/>
  <c r="Q994" i="1"/>
  <c r="J994" i="1"/>
  <c r="O994" i="1"/>
  <c r="L994" i="1"/>
  <c r="N994" i="1"/>
  <c r="R994" i="1"/>
  <c r="M994" i="1"/>
  <c r="K994" i="1"/>
  <c r="P994" i="1"/>
  <c r="Q993" i="1"/>
  <c r="P993" i="1"/>
  <c r="O993" i="1"/>
  <c r="J993" i="1"/>
  <c r="K993" i="1"/>
  <c r="L993" i="1"/>
  <c r="M993" i="1"/>
  <c r="R993" i="1"/>
  <c r="N993" i="1"/>
  <c r="R992" i="1"/>
  <c r="J992" i="1"/>
  <c r="L992" i="1"/>
  <c r="M992" i="1"/>
  <c r="N992" i="1"/>
  <c r="O992" i="1"/>
  <c r="P992" i="1"/>
  <c r="Q992" i="1"/>
  <c r="K992" i="1"/>
  <c r="J991" i="1"/>
  <c r="Q991" i="1"/>
  <c r="P991" i="1"/>
  <c r="O991" i="1"/>
  <c r="N991" i="1"/>
  <c r="M991" i="1"/>
  <c r="R991" i="1"/>
  <c r="L991" i="1"/>
  <c r="K991" i="1"/>
  <c r="M990" i="1"/>
  <c r="L990" i="1"/>
  <c r="K990" i="1"/>
  <c r="J990" i="1"/>
  <c r="R990" i="1"/>
  <c r="Q990" i="1"/>
  <c r="P990" i="1"/>
  <c r="O990" i="1"/>
  <c r="N990" i="1"/>
  <c r="M989" i="1"/>
  <c r="N989" i="1"/>
  <c r="O989" i="1"/>
  <c r="P989" i="1"/>
  <c r="Q989" i="1"/>
  <c r="L989" i="1"/>
  <c r="J989" i="1"/>
  <c r="R989" i="1"/>
  <c r="K989" i="1"/>
  <c r="O988" i="1"/>
  <c r="P988" i="1"/>
  <c r="Q988" i="1"/>
  <c r="R988" i="1"/>
  <c r="M988" i="1"/>
  <c r="L988" i="1"/>
  <c r="K988" i="1"/>
  <c r="J988" i="1"/>
  <c r="N988" i="1"/>
  <c r="M987" i="1"/>
  <c r="L987" i="1"/>
  <c r="K987" i="1"/>
  <c r="J987" i="1"/>
  <c r="N987" i="1"/>
  <c r="R987" i="1"/>
  <c r="Q987" i="1"/>
  <c r="P987" i="1"/>
  <c r="O987" i="1"/>
  <c r="R986" i="1"/>
  <c r="Q986" i="1"/>
  <c r="P986" i="1"/>
  <c r="O986" i="1"/>
  <c r="N986" i="1"/>
  <c r="M986" i="1"/>
  <c r="L986" i="1"/>
  <c r="K986" i="1"/>
  <c r="J986" i="1"/>
  <c r="R985" i="1"/>
  <c r="Q985" i="1"/>
  <c r="P985" i="1"/>
  <c r="O985" i="1"/>
  <c r="N985" i="1"/>
  <c r="M985" i="1"/>
  <c r="L985" i="1"/>
  <c r="K985" i="1"/>
  <c r="J985" i="1"/>
  <c r="R984" i="1"/>
  <c r="Q984" i="1"/>
  <c r="P984" i="1"/>
  <c r="O984" i="1"/>
  <c r="N984" i="1"/>
  <c r="J984" i="1"/>
  <c r="M984" i="1"/>
  <c r="L984" i="1"/>
  <c r="K984" i="1"/>
  <c r="N983" i="1"/>
  <c r="O983" i="1"/>
  <c r="Q983" i="1"/>
  <c r="R983" i="1"/>
  <c r="P983" i="1"/>
  <c r="J983" i="1"/>
  <c r="K983" i="1"/>
  <c r="L983" i="1"/>
  <c r="M983" i="1"/>
  <c r="P982" i="1"/>
  <c r="O982" i="1"/>
  <c r="J982" i="1"/>
  <c r="R982" i="1"/>
  <c r="Q982" i="1"/>
  <c r="K982" i="1"/>
  <c r="L982" i="1"/>
  <c r="M982" i="1"/>
  <c r="N982" i="1"/>
  <c r="B981" i="1"/>
  <c r="P981" i="1"/>
  <c r="O981" i="1"/>
  <c r="N981" i="1"/>
  <c r="M981" i="1"/>
  <c r="L981" i="1"/>
  <c r="K981" i="1"/>
  <c r="J981" i="1"/>
  <c r="Q981" i="1"/>
  <c r="R981" i="1"/>
  <c r="R980" i="1"/>
  <c r="Q980" i="1"/>
  <c r="O980" i="1"/>
  <c r="N980" i="1"/>
  <c r="P980" i="1"/>
  <c r="J980" i="1"/>
  <c r="K980" i="1"/>
  <c r="L980" i="1"/>
  <c r="M980" i="1"/>
  <c r="Q979" i="1"/>
  <c r="P979" i="1"/>
  <c r="O979" i="1"/>
  <c r="N979" i="1"/>
  <c r="M979" i="1"/>
  <c r="L979" i="1"/>
  <c r="R979" i="1"/>
  <c r="J979" i="1"/>
  <c r="K979" i="1"/>
  <c r="K978" i="1"/>
  <c r="J978" i="1"/>
  <c r="R978" i="1"/>
  <c r="Q978" i="1"/>
  <c r="P978" i="1"/>
  <c r="O978" i="1"/>
  <c r="N978" i="1"/>
  <c r="M978" i="1"/>
  <c r="L978" i="1"/>
  <c r="O977" i="1"/>
  <c r="K977" i="1"/>
  <c r="Q977" i="1"/>
  <c r="P977" i="1"/>
  <c r="N977" i="1"/>
  <c r="M977" i="1"/>
  <c r="L977" i="1"/>
  <c r="R977" i="1"/>
  <c r="J977" i="1"/>
  <c r="Q976" i="1"/>
  <c r="K976" i="1"/>
  <c r="L976" i="1"/>
  <c r="M976" i="1"/>
  <c r="J976" i="1"/>
  <c r="N976" i="1"/>
  <c r="O976" i="1"/>
  <c r="R976" i="1"/>
  <c r="P976" i="1"/>
  <c r="N975" i="1"/>
  <c r="J975" i="1"/>
  <c r="K975" i="1"/>
  <c r="L975" i="1"/>
  <c r="M975" i="1"/>
  <c r="O975" i="1"/>
  <c r="P975" i="1"/>
  <c r="R975" i="1"/>
  <c r="B975" i="1"/>
  <c r="Q975" i="1"/>
  <c r="P974" i="1"/>
  <c r="Q974" i="1"/>
  <c r="L974" i="1"/>
  <c r="R974" i="1"/>
  <c r="K974" i="1"/>
  <c r="M974" i="1"/>
  <c r="N974" i="1"/>
  <c r="O974" i="1"/>
  <c r="J974" i="1"/>
  <c r="B973" i="1"/>
  <c r="A973" i="1"/>
  <c r="J973" i="1"/>
  <c r="R973" i="1"/>
  <c r="Q973" i="1"/>
  <c r="P973" i="1"/>
  <c r="O973" i="1"/>
  <c r="N973" i="1"/>
  <c r="M973" i="1"/>
  <c r="L973" i="1"/>
  <c r="K973" i="1"/>
  <c r="B972" i="1"/>
  <c r="J972" i="1"/>
  <c r="K972" i="1"/>
  <c r="L972" i="1"/>
  <c r="M972" i="1"/>
  <c r="N972" i="1"/>
  <c r="R972" i="1"/>
  <c r="P972" i="1"/>
  <c r="Q972" i="1"/>
  <c r="O972" i="1"/>
  <c r="B971" i="1"/>
  <c r="R971" i="1"/>
  <c r="Q971" i="1"/>
  <c r="J971" i="1"/>
  <c r="K971" i="1"/>
  <c r="L971" i="1"/>
  <c r="M971" i="1"/>
  <c r="N971" i="1"/>
  <c r="O971" i="1"/>
  <c r="P971" i="1"/>
  <c r="Q970" i="1"/>
  <c r="P970" i="1"/>
  <c r="O970" i="1"/>
  <c r="N970" i="1"/>
  <c r="R970" i="1"/>
  <c r="L970" i="1"/>
  <c r="K970" i="1"/>
  <c r="J970" i="1"/>
  <c r="M970" i="1"/>
  <c r="B969" i="1"/>
  <c r="R969" i="1"/>
  <c r="L969" i="1"/>
  <c r="J969" i="1"/>
  <c r="K969" i="1"/>
  <c r="M969" i="1"/>
  <c r="N969" i="1"/>
  <c r="O969" i="1"/>
  <c r="P969" i="1"/>
  <c r="Q969" i="1"/>
  <c r="J968" i="1"/>
  <c r="O968" i="1"/>
  <c r="N968" i="1"/>
  <c r="M968" i="1"/>
  <c r="L968" i="1"/>
  <c r="K968" i="1"/>
  <c r="P968" i="1"/>
  <c r="R968" i="1"/>
  <c r="B968" i="1"/>
  <c r="Q968" i="1"/>
  <c r="M967" i="1"/>
  <c r="R967" i="1"/>
  <c r="Q967" i="1"/>
  <c r="P967" i="1"/>
  <c r="O967" i="1"/>
  <c r="N967" i="1"/>
  <c r="L967" i="1"/>
  <c r="K967" i="1"/>
  <c r="J967" i="1"/>
  <c r="B966" i="1"/>
  <c r="O966" i="1"/>
  <c r="Q966" i="1"/>
  <c r="J966" i="1"/>
  <c r="K966" i="1"/>
  <c r="L966" i="1"/>
  <c r="R966" i="1"/>
  <c r="M966" i="1"/>
  <c r="N966" i="1"/>
  <c r="P966" i="1"/>
  <c r="P965" i="1"/>
  <c r="R965" i="1"/>
  <c r="L965" i="1"/>
  <c r="O965" i="1"/>
  <c r="N965" i="1"/>
  <c r="M965" i="1"/>
  <c r="Q965" i="1"/>
  <c r="K965" i="1"/>
  <c r="J965" i="1"/>
  <c r="N964" i="1"/>
  <c r="P964" i="1"/>
  <c r="R964" i="1"/>
  <c r="O964" i="1"/>
  <c r="Q964" i="1"/>
  <c r="J964" i="1"/>
  <c r="K964" i="1"/>
  <c r="L964" i="1"/>
  <c r="M964" i="1"/>
  <c r="Q963" i="1"/>
  <c r="K963" i="1"/>
  <c r="J963" i="1"/>
  <c r="P963" i="1"/>
  <c r="R963" i="1"/>
  <c r="O963" i="1"/>
  <c r="L963" i="1"/>
  <c r="M963" i="1"/>
  <c r="N963" i="1"/>
  <c r="B962" i="1"/>
  <c r="O962" i="1"/>
  <c r="P962" i="1"/>
  <c r="Q962" i="1"/>
  <c r="R962" i="1"/>
  <c r="N962" i="1"/>
  <c r="M962" i="1"/>
  <c r="L962" i="1"/>
  <c r="K962" i="1"/>
  <c r="J962" i="1"/>
  <c r="B961" i="1"/>
  <c r="J961" i="1"/>
  <c r="K961" i="1"/>
  <c r="N961" i="1"/>
  <c r="O961" i="1"/>
  <c r="P961" i="1"/>
  <c r="L961" i="1"/>
  <c r="M961" i="1"/>
  <c r="R961" i="1"/>
  <c r="Q961" i="1"/>
  <c r="M960" i="1"/>
  <c r="N960" i="1"/>
  <c r="O960" i="1"/>
  <c r="L960" i="1"/>
  <c r="K960" i="1"/>
  <c r="P960" i="1"/>
  <c r="J960" i="1"/>
  <c r="R960" i="1"/>
  <c r="Q960" i="1"/>
  <c r="R959" i="1"/>
  <c r="P959" i="1"/>
  <c r="K959" i="1"/>
  <c r="L959" i="1"/>
  <c r="M959" i="1"/>
  <c r="N959" i="1"/>
  <c r="O959" i="1"/>
  <c r="Q959" i="1"/>
  <c r="J959" i="1"/>
  <c r="B958" i="1"/>
  <c r="O958" i="1"/>
  <c r="R958" i="1"/>
  <c r="Q958" i="1"/>
  <c r="P958" i="1"/>
  <c r="N958" i="1"/>
  <c r="L958" i="1"/>
  <c r="K958" i="1"/>
  <c r="M958" i="1"/>
  <c r="J958" i="1"/>
  <c r="K957" i="1"/>
  <c r="J957" i="1"/>
  <c r="P957" i="1"/>
  <c r="O957" i="1"/>
  <c r="R957" i="1"/>
  <c r="N957" i="1"/>
  <c r="L957" i="1"/>
  <c r="Q957" i="1"/>
  <c r="M957" i="1"/>
  <c r="N956" i="1"/>
  <c r="P956" i="1"/>
  <c r="Q956" i="1"/>
  <c r="B956" i="1"/>
  <c r="R956" i="1"/>
  <c r="A956" i="1"/>
  <c r="M956" i="1"/>
  <c r="L956" i="1"/>
  <c r="K956" i="1"/>
  <c r="J956" i="1"/>
  <c r="O956" i="1"/>
  <c r="R955" i="1"/>
  <c r="K955" i="1"/>
  <c r="J955" i="1"/>
  <c r="L955" i="1"/>
  <c r="M955" i="1"/>
  <c r="N955" i="1"/>
  <c r="O955" i="1"/>
  <c r="Q955" i="1"/>
  <c r="P955" i="1"/>
  <c r="K954" i="1"/>
  <c r="J954" i="1"/>
  <c r="O954" i="1"/>
  <c r="Q954" i="1"/>
  <c r="N954" i="1"/>
  <c r="M954" i="1"/>
  <c r="L954" i="1"/>
  <c r="R954" i="1"/>
  <c r="P954" i="1"/>
  <c r="O953" i="1"/>
  <c r="L953" i="1"/>
  <c r="J953" i="1"/>
  <c r="R953" i="1"/>
  <c r="Q953" i="1"/>
  <c r="P953" i="1"/>
  <c r="N953" i="1"/>
  <c r="M953" i="1"/>
  <c r="B953" i="1"/>
  <c r="K953" i="1"/>
  <c r="M952" i="1"/>
  <c r="L952" i="1"/>
  <c r="P952" i="1"/>
  <c r="Q952" i="1"/>
  <c r="N952" i="1"/>
  <c r="J952" i="1"/>
  <c r="K952" i="1"/>
  <c r="O952" i="1"/>
  <c r="R952" i="1"/>
  <c r="N951" i="1"/>
  <c r="R951" i="1"/>
  <c r="P951" i="1"/>
  <c r="L951" i="1"/>
  <c r="K951" i="1"/>
  <c r="Q951" i="1"/>
  <c r="O951" i="1"/>
  <c r="M951" i="1"/>
  <c r="J951" i="1"/>
  <c r="N950" i="1"/>
  <c r="L950" i="1"/>
  <c r="J950" i="1"/>
  <c r="P950" i="1"/>
  <c r="R950" i="1"/>
  <c r="O950" i="1"/>
  <c r="M950" i="1"/>
  <c r="K950" i="1"/>
  <c r="Q950" i="1"/>
  <c r="Q949" i="1"/>
  <c r="O949" i="1"/>
  <c r="M949" i="1"/>
  <c r="J949" i="1"/>
  <c r="P949" i="1"/>
  <c r="N949" i="1"/>
  <c r="L949" i="1"/>
  <c r="K949" i="1"/>
  <c r="R949" i="1"/>
  <c r="L948" i="1"/>
  <c r="J948" i="1"/>
  <c r="R948" i="1"/>
  <c r="K948" i="1"/>
  <c r="P948" i="1"/>
  <c r="M948" i="1"/>
  <c r="Q948" i="1"/>
  <c r="O948" i="1"/>
  <c r="N948" i="1"/>
  <c r="O947" i="1"/>
  <c r="R947" i="1"/>
  <c r="P947" i="1"/>
  <c r="N947" i="1"/>
  <c r="M947" i="1"/>
  <c r="Q947" i="1"/>
  <c r="L947" i="1"/>
  <c r="K947" i="1"/>
  <c r="J947" i="1"/>
  <c r="B946" i="1"/>
  <c r="P946" i="1"/>
  <c r="N946" i="1"/>
  <c r="K946" i="1"/>
  <c r="Q946" i="1"/>
  <c r="O946" i="1"/>
  <c r="M946" i="1"/>
  <c r="L946" i="1"/>
  <c r="R946" i="1"/>
  <c r="J946" i="1"/>
  <c r="B945" i="1"/>
  <c r="A945" i="1"/>
  <c r="A1159" i="1"/>
  <c r="B1159" i="1"/>
  <c r="B1118" i="1"/>
  <c r="A1118" i="1"/>
  <c r="A1109" i="1"/>
  <c r="B1109" i="1"/>
  <c r="B1052" i="1"/>
  <c r="A1052" i="1"/>
  <c r="A1050" i="1"/>
  <c r="B1050" i="1"/>
  <c r="A1049" i="1"/>
  <c r="B1049" i="1"/>
  <c r="A1048" i="1"/>
  <c r="B1048" i="1"/>
  <c r="B1047" i="1"/>
  <c r="A1047" i="1"/>
  <c r="A1025" i="1"/>
  <c r="B1025" i="1"/>
  <c r="A1024" i="1"/>
  <c r="B1024" i="1"/>
  <c r="B997" i="1"/>
  <c r="A997" i="1"/>
  <c r="B996" i="1"/>
  <c r="A996" i="1"/>
  <c r="B995" i="1"/>
  <c r="A995" i="1"/>
  <c r="A992" i="1"/>
  <c r="B992" i="1"/>
  <c r="A985" i="1"/>
  <c r="B985" i="1"/>
  <c r="A978" i="1"/>
  <c r="B978" i="1"/>
  <c r="B918" i="1"/>
  <c r="A918" i="1"/>
  <c r="A927" i="1"/>
  <c r="B927" i="1"/>
  <c r="B892" i="1"/>
  <c r="A892" i="1"/>
  <c r="B889" i="1"/>
  <c r="A889" i="1"/>
  <c r="B884" i="1"/>
  <c r="A884" i="1"/>
  <c r="B913" i="1"/>
  <c r="A913" i="1"/>
  <c r="B886" i="1"/>
  <c r="A886" i="1"/>
  <c r="B915" i="1"/>
  <c r="A915" i="1"/>
  <c r="A940" i="1"/>
  <c r="B940" i="1"/>
  <c r="A914" i="1"/>
  <c r="B914" i="1"/>
  <c r="B902" i="1"/>
  <c r="A902" i="1"/>
  <c r="A941" i="1"/>
  <c r="B941" i="1"/>
  <c r="B882" i="1"/>
  <c r="A882" i="1"/>
  <c r="A904" i="1"/>
  <c r="B904" i="1"/>
  <c r="B931" i="1"/>
  <c r="A931" i="1"/>
  <c r="A885" i="1"/>
  <c r="B885" i="1"/>
  <c r="B877" i="1"/>
  <c r="A877" i="1"/>
  <c r="B934" i="1"/>
  <c r="A934" i="1"/>
  <c r="B916" i="1"/>
  <c r="A916" i="1"/>
  <c r="A936" i="1"/>
  <c r="B936" i="1"/>
  <c r="B891" i="1"/>
  <c r="A891" i="1"/>
  <c r="B917" i="1"/>
  <c r="A917" i="1"/>
  <c r="B912" i="1"/>
  <c r="A912" i="1"/>
  <c r="A911" i="1"/>
  <c r="B911" i="1"/>
  <c r="B893" i="1"/>
  <c r="A893" i="1"/>
  <c r="B890" i="1"/>
  <c r="A890" i="1"/>
  <c r="B876" i="1"/>
  <c r="A876" i="1"/>
  <c r="A888" i="1"/>
  <c r="B888" i="1"/>
  <c r="B907" i="1"/>
  <c r="A907" i="1"/>
  <c r="B881" i="1"/>
  <c r="A881" i="1"/>
  <c r="B899" i="1"/>
  <c r="A899" i="1"/>
  <c r="A896" i="1"/>
  <c r="B896" i="1"/>
  <c r="B943" i="1"/>
  <c r="A943" i="1"/>
  <c r="B935" i="1"/>
  <c r="A935" i="1"/>
  <c r="B924" i="1"/>
  <c r="A924" i="1"/>
  <c r="B894" i="1"/>
  <c r="A894" i="1"/>
  <c r="B874" i="1"/>
  <c r="A874" i="1"/>
  <c r="B926" i="1"/>
  <c r="A926" i="1"/>
  <c r="B871" i="1"/>
  <c r="A871" i="1"/>
  <c r="A910" i="1"/>
  <c r="B910" i="1"/>
  <c r="B879" i="1"/>
  <c r="A879" i="1"/>
  <c r="B906" i="1"/>
  <c r="A906" i="1"/>
  <c r="A897" i="1"/>
  <c r="B897" i="1"/>
  <c r="A933" i="1"/>
  <c r="B933" i="1"/>
  <c r="A923" i="1"/>
  <c r="B923" i="1"/>
  <c r="P890" i="1"/>
  <c r="O890" i="1"/>
  <c r="N890" i="1"/>
  <c r="P883" i="1"/>
  <c r="O883" i="1"/>
  <c r="N883" i="1"/>
  <c r="A883" i="1"/>
  <c r="B873" i="1"/>
  <c r="A873" i="1"/>
  <c r="P869" i="1"/>
  <c r="B869" i="1"/>
  <c r="Q918" i="1"/>
  <c r="R918" i="1"/>
  <c r="Q917" i="1"/>
  <c r="R917" i="1"/>
  <c r="P893" i="1"/>
  <c r="O893" i="1"/>
  <c r="N893" i="1"/>
  <c r="M893" i="1"/>
  <c r="L893" i="1"/>
  <c r="K893" i="1"/>
  <c r="J893" i="1"/>
  <c r="P892" i="1"/>
  <c r="O892" i="1"/>
  <c r="N892" i="1"/>
  <c r="M892" i="1"/>
  <c r="L892" i="1"/>
  <c r="K892" i="1"/>
  <c r="J892" i="1"/>
  <c r="P891" i="1"/>
  <c r="O891" i="1"/>
  <c r="N891" i="1"/>
  <c r="M891" i="1"/>
  <c r="L891" i="1"/>
  <c r="K891" i="1"/>
  <c r="J891" i="1"/>
  <c r="M890" i="1"/>
  <c r="L890" i="1"/>
  <c r="K890" i="1"/>
  <c r="J890" i="1"/>
  <c r="P889" i="1"/>
  <c r="O889" i="1"/>
  <c r="N889" i="1"/>
  <c r="M889" i="1"/>
  <c r="L889" i="1"/>
  <c r="K889" i="1"/>
  <c r="J889" i="1"/>
  <c r="P888" i="1"/>
  <c r="O888" i="1"/>
  <c r="N888" i="1"/>
  <c r="M888" i="1"/>
  <c r="L888" i="1"/>
  <c r="K888" i="1"/>
  <c r="J888" i="1"/>
  <c r="P887" i="1"/>
  <c r="O887" i="1"/>
  <c r="N887" i="1"/>
  <c r="M887" i="1"/>
  <c r="L887" i="1"/>
  <c r="K887" i="1"/>
  <c r="J887" i="1"/>
  <c r="A887" i="1"/>
  <c r="M886" i="1"/>
  <c r="L886" i="1"/>
  <c r="K886" i="1"/>
  <c r="J886" i="1"/>
  <c r="P886" i="1"/>
  <c r="O886" i="1"/>
  <c r="N886" i="1"/>
  <c r="P885" i="1"/>
  <c r="O885" i="1"/>
  <c r="N885" i="1"/>
  <c r="M885" i="1"/>
  <c r="L885" i="1"/>
  <c r="K885" i="1"/>
  <c r="J885" i="1"/>
  <c r="P884" i="1"/>
  <c r="N884" i="1"/>
  <c r="L884" i="1"/>
  <c r="J884" i="1"/>
  <c r="O884" i="1"/>
  <c r="M884" i="1"/>
  <c r="K884" i="1"/>
  <c r="M883" i="1"/>
  <c r="L883" i="1"/>
  <c r="K883" i="1"/>
  <c r="J883" i="1"/>
  <c r="P882" i="1"/>
  <c r="O882" i="1"/>
  <c r="N882" i="1"/>
  <c r="M882" i="1"/>
  <c r="L882" i="1"/>
  <c r="K882" i="1"/>
  <c r="J882" i="1"/>
  <c r="P881" i="1"/>
  <c r="O881" i="1"/>
  <c r="N881" i="1"/>
  <c r="M881" i="1"/>
  <c r="L881" i="1"/>
  <c r="K881" i="1"/>
  <c r="J881" i="1"/>
  <c r="P880" i="1"/>
  <c r="O880" i="1"/>
  <c r="N880" i="1"/>
  <c r="M880" i="1"/>
  <c r="L880" i="1"/>
  <c r="K880" i="1"/>
  <c r="J880" i="1"/>
  <c r="A880" i="1"/>
  <c r="B880" i="1"/>
  <c r="O879" i="1"/>
  <c r="P879" i="1"/>
  <c r="K879" i="1"/>
  <c r="N879" i="1"/>
  <c r="M879" i="1"/>
  <c r="L879" i="1"/>
  <c r="J879" i="1"/>
  <c r="O878" i="1"/>
  <c r="J878" i="1"/>
  <c r="L878" i="1"/>
  <c r="M878" i="1"/>
  <c r="N878" i="1"/>
  <c r="P878" i="1"/>
  <c r="K878" i="1"/>
  <c r="M877" i="1"/>
  <c r="N877" i="1"/>
  <c r="O877" i="1"/>
  <c r="P877" i="1"/>
  <c r="J877" i="1"/>
  <c r="K877" i="1"/>
  <c r="L877" i="1"/>
  <c r="J876" i="1"/>
  <c r="K876" i="1"/>
  <c r="L876" i="1"/>
  <c r="M876" i="1"/>
  <c r="N876" i="1"/>
  <c r="O876" i="1"/>
  <c r="P876" i="1"/>
  <c r="K875" i="1"/>
  <c r="M875" i="1"/>
  <c r="O875" i="1"/>
  <c r="P875" i="1"/>
  <c r="N875" i="1"/>
  <c r="L875" i="1"/>
  <c r="J875" i="1"/>
  <c r="B875" i="1"/>
  <c r="K874" i="1"/>
  <c r="L874" i="1"/>
  <c r="M874" i="1"/>
  <c r="N874" i="1"/>
  <c r="J874" i="1"/>
  <c r="O874" i="1"/>
  <c r="P874" i="1"/>
  <c r="J873" i="1"/>
  <c r="P873" i="1"/>
  <c r="O873" i="1"/>
  <c r="N873" i="1"/>
  <c r="M873" i="1"/>
  <c r="L873" i="1"/>
  <c r="K873" i="1"/>
  <c r="J872" i="1"/>
  <c r="O872" i="1"/>
  <c r="N872" i="1"/>
  <c r="K872" i="1"/>
  <c r="M872" i="1"/>
  <c r="P872" i="1"/>
  <c r="L872" i="1"/>
  <c r="O871" i="1"/>
  <c r="K871" i="1"/>
  <c r="N871" i="1"/>
  <c r="P871" i="1"/>
  <c r="M871" i="1"/>
  <c r="J871" i="1"/>
  <c r="L871" i="1"/>
  <c r="L870" i="1"/>
  <c r="N870" i="1"/>
  <c r="J870" i="1"/>
  <c r="P870" i="1"/>
  <c r="O870" i="1"/>
  <c r="M870" i="1"/>
  <c r="K870" i="1"/>
  <c r="B870" i="1"/>
  <c r="O869" i="1"/>
  <c r="N869" i="1"/>
  <c r="M869" i="1"/>
  <c r="L869" i="1"/>
  <c r="K869" i="1"/>
  <c r="J869" i="1"/>
  <c r="N918" i="1"/>
  <c r="O918" i="1"/>
  <c r="P918" i="1"/>
  <c r="M918" i="1"/>
  <c r="L918" i="1"/>
  <c r="K918" i="1"/>
  <c r="J918" i="1"/>
  <c r="P917" i="1"/>
  <c r="O917" i="1"/>
  <c r="N917" i="1"/>
  <c r="M917" i="1"/>
  <c r="L917" i="1"/>
  <c r="K917" i="1"/>
  <c r="J917" i="1"/>
  <c r="L916" i="1"/>
  <c r="K916" i="1"/>
  <c r="Q916" i="1"/>
  <c r="R916" i="1"/>
  <c r="P916" i="1"/>
  <c r="O916" i="1"/>
  <c r="N916" i="1"/>
  <c r="M916" i="1"/>
  <c r="J916" i="1"/>
  <c r="R915" i="1"/>
  <c r="Q915" i="1"/>
  <c r="P915" i="1"/>
  <c r="O915" i="1"/>
  <c r="N915" i="1"/>
  <c r="M915" i="1"/>
  <c r="L915" i="1"/>
  <c r="K915" i="1"/>
  <c r="J915" i="1"/>
  <c r="M914" i="1"/>
  <c r="N914" i="1"/>
  <c r="O914" i="1"/>
  <c r="L914" i="1"/>
  <c r="J914" i="1"/>
  <c r="Q914" i="1"/>
  <c r="R914" i="1"/>
  <c r="K914" i="1"/>
  <c r="P914" i="1"/>
  <c r="K913" i="1"/>
  <c r="L913" i="1"/>
  <c r="N913" i="1"/>
  <c r="O913" i="1"/>
  <c r="P913" i="1"/>
  <c r="Q913" i="1"/>
  <c r="R913" i="1"/>
  <c r="J913" i="1"/>
  <c r="M913" i="1"/>
  <c r="Q912" i="1"/>
  <c r="R912" i="1"/>
  <c r="P912" i="1"/>
  <c r="O912" i="1"/>
  <c r="N912" i="1"/>
  <c r="M912" i="1"/>
  <c r="L912" i="1"/>
  <c r="K912" i="1"/>
  <c r="J912" i="1"/>
  <c r="J911" i="1"/>
  <c r="R911" i="1"/>
  <c r="N911" i="1"/>
  <c r="L911" i="1"/>
  <c r="P911" i="1"/>
  <c r="O911" i="1"/>
  <c r="M911" i="1"/>
  <c r="K911" i="1"/>
  <c r="Q911" i="1"/>
  <c r="N910" i="1"/>
  <c r="J910" i="1"/>
  <c r="L910" i="1"/>
  <c r="M910" i="1"/>
  <c r="O910" i="1"/>
  <c r="P910" i="1"/>
  <c r="K910" i="1"/>
  <c r="B909" i="1"/>
  <c r="N909" i="1"/>
  <c r="P909" i="1"/>
  <c r="M909" i="1"/>
  <c r="L909" i="1"/>
  <c r="K909" i="1"/>
  <c r="J909" i="1"/>
  <c r="O909" i="1"/>
  <c r="P908" i="1"/>
  <c r="O908" i="1"/>
  <c r="N908" i="1"/>
  <c r="M908" i="1"/>
  <c r="L908" i="1"/>
  <c r="K908" i="1"/>
  <c r="A908" i="1"/>
  <c r="J908" i="1"/>
  <c r="B908" i="1"/>
  <c r="K907" i="1"/>
  <c r="M907" i="1"/>
  <c r="J907" i="1"/>
  <c r="N907" i="1"/>
  <c r="O907" i="1"/>
  <c r="P907" i="1"/>
  <c r="L907" i="1"/>
  <c r="P906" i="1"/>
  <c r="N906" i="1"/>
  <c r="M906" i="1"/>
  <c r="L906" i="1"/>
  <c r="K906" i="1"/>
  <c r="J906" i="1"/>
  <c r="O906" i="1"/>
  <c r="L905" i="1"/>
  <c r="K905" i="1"/>
  <c r="J905" i="1"/>
  <c r="P905" i="1"/>
  <c r="O905" i="1"/>
  <c r="N905" i="1"/>
  <c r="M905" i="1"/>
  <c r="P904" i="1"/>
  <c r="O904" i="1"/>
  <c r="N904" i="1"/>
  <c r="M904" i="1"/>
  <c r="L904" i="1"/>
  <c r="K904" i="1"/>
  <c r="J904" i="1"/>
  <c r="M903" i="1"/>
  <c r="N903" i="1"/>
  <c r="O903" i="1"/>
  <c r="P903" i="1"/>
  <c r="A903" i="1"/>
  <c r="B903" i="1"/>
  <c r="J903" i="1"/>
  <c r="K903" i="1"/>
  <c r="L903" i="1"/>
  <c r="M902" i="1"/>
  <c r="P902" i="1"/>
  <c r="O902" i="1"/>
  <c r="N902" i="1"/>
  <c r="L902" i="1"/>
  <c r="K902" i="1"/>
  <c r="J902" i="1"/>
  <c r="B901" i="1"/>
  <c r="J901" i="1"/>
  <c r="O901" i="1"/>
  <c r="K901" i="1"/>
  <c r="L901" i="1"/>
  <c r="M901" i="1"/>
  <c r="N901" i="1"/>
  <c r="P901" i="1"/>
  <c r="L900" i="1"/>
  <c r="P900" i="1"/>
  <c r="A900" i="1"/>
  <c r="B900" i="1"/>
  <c r="J900" i="1"/>
  <c r="K900" i="1"/>
  <c r="M900" i="1"/>
  <c r="N900" i="1"/>
  <c r="O900" i="1"/>
  <c r="N899" i="1"/>
  <c r="O899" i="1"/>
  <c r="J899" i="1"/>
  <c r="L899" i="1"/>
  <c r="K899" i="1"/>
  <c r="P899" i="1"/>
  <c r="M899" i="1"/>
  <c r="O898" i="1"/>
  <c r="J898" i="1"/>
  <c r="P898" i="1"/>
  <c r="M898" i="1"/>
  <c r="N898" i="1"/>
  <c r="L898" i="1"/>
  <c r="K898" i="1"/>
  <c r="O897" i="1"/>
  <c r="P897" i="1"/>
  <c r="L897" i="1"/>
  <c r="J897" i="1"/>
  <c r="K897" i="1"/>
  <c r="M897" i="1"/>
  <c r="N897" i="1"/>
  <c r="O896" i="1"/>
  <c r="N896" i="1"/>
  <c r="M896" i="1"/>
  <c r="L896" i="1"/>
  <c r="K896" i="1"/>
  <c r="J896" i="1"/>
  <c r="P896" i="1"/>
  <c r="A895" i="1"/>
  <c r="P895" i="1"/>
  <c r="B895" i="1"/>
  <c r="J895" i="1"/>
  <c r="K895" i="1"/>
  <c r="L895" i="1"/>
  <c r="M895" i="1"/>
  <c r="N895" i="1"/>
  <c r="O895" i="1"/>
  <c r="J894" i="1"/>
  <c r="K894" i="1"/>
  <c r="L894" i="1"/>
  <c r="M894" i="1"/>
  <c r="N894" i="1"/>
  <c r="O894" i="1"/>
  <c r="P894" i="1"/>
  <c r="A905" i="1"/>
  <c r="B905" i="1"/>
  <c r="R925" i="1"/>
  <c r="B925" i="1"/>
  <c r="A925" i="1"/>
  <c r="B938" i="1"/>
  <c r="A938" i="1"/>
  <c r="B920" i="1"/>
  <c r="A920" i="1"/>
  <c r="J2777" i="1"/>
  <c r="K2777" i="1"/>
  <c r="R941" i="1"/>
  <c r="Q941" i="1"/>
  <c r="P941" i="1"/>
  <c r="B939" i="1"/>
  <c r="A939" i="1"/>
  <c r="K937" i="1"/>
  <c r="J937" i="1"/>
  <c r="R937" i="1"/>
  <c r="Q937" i="1"/>
  <c r="P937" i="1"/>
  <c r="O937" i="1"/>
  <c r="N937" i="1"/>
  <c r="M937" i="1"/>
  <c r="L937" i="1"/>
  <c r="A937" i="1"/>
  <c r="R932" i="1"/>
  <c r="Q932" i="1"/>
  <c r="P932" i="1"/>
  <c r="B932" i="1"/>
  <c r="A932" i="1"/>
  <c r="Q930" i="1"/>
  <c r="N930" i="1"/>
  <c r="P930" i="1"/>
  <c r="L930" i="1"/>
  <c r="R930" i="1"/>
  <c r="O930" i="1"/>
  <c r="M930" i="1"/>
  <c r="B930" i="1"/>
  <c r="B929" i="1"/>
  <c r="A929" i="1"/>
  <c r="L2777" i="1"/>
  <c r="M2777" i="1"/>
  <c r="N2777" i="1"/>
  <c r="O2777" i="1"/>
  <c r="R943" i="1"/>
  <c r="Q943" i="1"/>
  <c r="P943" i="1"/>
  <c r="O943" i="1"/>
  <c r="N943" i="1"/>
  <c r="M943" i="1"/>
  <c r="L943" i="1"/>
  <c r="K943" i="1"/>
  <c r="J943" i="1"/>
  <c r="R942" i="1"/>
  <c r="Q942" i="1"/>
  <c r="P942" i="1"/>
  <c r="O942" i="1"/>
  <c r="N942" i="1"/>
  <c r="M942" i="1"/>
  <c r="L942" i="1"/>
  <c r="K942" i="1"/>
  <c r="J942" i="1"/>
  <c r="O941" i="1"/>
  <c r="N941" i="1"/>
  <c r="M941" i="1"/>
  <c r="L941" i="1"/>
  <c r="K941" i="1"/>
  <c r="J941" i="1"/>
  <c r="R940" i="1"/>
  <c r="Q940" i="1"/>
  <c r="P940" i="1"/>
  <c r="O940" i="1"/>
  <c r="N940" i="1"/>
  <c r="M940" i="1"/>
  <c r="L940" i="1"/>
  <c r="K940" i="1"/>
  <c r="J940" i="1"/>
  <c r="R939" i="1"/>
  <c r="Q939" i="1"/>
  <c r="P939" i="1"/>
  <c r="O939" i="1"/>
  <c r="N939" i="1"/>
  <c r="M939" i="1"/>
  <c r="L939" i="1"/>
  <c r="K939" i="1"/>
  <c r="J939" i="1"/>
  <c r="R938" i="1"/>
  <c r="Q938" i="1"/>
  <c r="P938" i="1"/>
  <c r="O938" i="1"/>
  <c r="N938" i="1"/>
  <c r="M938" i="1"/>
  <c r="L938" i="1"/>
  <c r="K938" i="1"/>
  <c r="J938" i="1"/>
  <c r="J936" i="1"/>
  <c r="R936" i="1"/>
  <c r="Q936" i="1"/>
  <c r="P936" i="1"/>
  <c r="O936" i="1"/>
  <c r="N936" i="1"/>
  <c r="M936" i="1"/>
  <c r="L936" i="1"/>
  <c r="K936" i="1"/>
  <c r="R935" i="1"/>
  <c r="Q935" i="1"/>
  <c r="P935" i="1"/>
  <c r="O935" i="1"/>
  <c r="N935" i="1"/>
  <c r="M935" i="1"/>
  <c r="L935" i="1"/>
  <c r="K935" i="1"/>
  <c r="J935" i="1"/>
  <c r="J934" i="1"/>
  <c r="R934" i="1"/>
  <c r="Q934" i="1"/>
  <c r="P934" i="1"/>
  <c r="O934" i="1"/>
  <c r="N934" i="1"/>
  <c r="M934" i="1"/>
  <c r="L934" i="1"/>
  <c r="K934" i="1"/>
  <c r="J933" i="1"/>
  <c r="R933" i="1"/>
  <c r="Q933" i="1"/>
  <c r="P933" i="1"/>
  <c r="O933" i="1"/>
  <c r="N933" i="1"/>
  <c r="M933" i="1"/>
  <c r="L933" i="1"/>
  <c r="K933" i="1"/>
  <c r="M932" i="1"/>
  <c r="O932" i="1"/>
  <c r="N932" i="1"/>
  <c r="L932" i="1"/>
  <c r="K932" i="1"/>
  <c r="J932" i="1"/>
  <c r="Q931" i="1"/>
  <c r="P931" i="1"/>
  <c r="O931" i="1"/>
  <c r="N931" i="1"/>
  <c r="M931" i="1"/>
  <c r="R931" i="1"/>
  <c r="L931" i="1"/>
  <c r="K931" i="1"/>
  <c r="J931" i="1"/>
  <c r="K930" i="1"/>
  <c r="J930" i="1"/>
  <c r="Q929" i="1"/>
  <c r="J929" i="1"/>
  <c r="K929" i="1"/>
  <c r="L929" i="1"/>
  <c r="M929" i="1"/>
  <c r="N929" i="1"/>
  <c r="O929" i="1"/>
  <c r="P929" i="1"/>
  <c r="R929" i="1"/>
  <c r="Q928" i="1"/>
  <c r="R928" i="1"/>
  <c r="N928" i="1"/>
  <c r="O928" i="1"/>
  <c r="P928" i="1"/>
  <c r="M928" i="1"/>
  <c r="L928" i="1"/>
  <c r="K928" i="1"/>
  <c r="J928" i="1"/>
  <c r="B928" i="1"/>
  <c r="A928" i="1"/>
  <c r="N927" i="1"/>
  <c r="R927" i="1"/>
  <c r="Q927" i="1"/>
  <c r="P927" i="1"/>
  <c r="O927" i="1"/>
  <c r="M927" i="1"/>
  <c r="L927" i="1"/>
  <c r="K927" i="1"/>
  <c r="J927" i="1"/>
  <c r="R926" i="1"/>
  <c r="Q926" i="1"/>
  <c r="P926" i="1"/>
  <c r="O926" i="1"/>
  <c r="N926" i="1"/>
  <c r="M926" i="1"/>
  <c r="L926" i="1"/>
  <c r="K926" i="1"/>
  <c r="J926" i="1"/>
  <c r="Q925" i="1"/>
  <c r="P925" i="1"/>
  <c r="O925" i="1"/>
  <c r="N925" i="1"/>
  <c r="M925" i="1"/>
  <c r="L925" i="1"/>
  <c r="K925" i="1"/>
  <c r="J925" i="1"/>
  <c r="R924" i="1"/>
  <c r="M924" i="1"/>
  <c r="K924" i="1"/>
  <c r="O924" i="1"/>
  <c r="Q924" i="1"/>
  <c r="N924" i="1"/>
  <c r="J924" i="1"/>
  <c r="P924" i="1"/>
  <c r="L924" i="1"/>
  <c r="M923" i="1"/>
  <c r="L923" i="1"/>
  <c r="K923" i="1"/>
  <c r="J923" i="1"/>
  <c r="R923" i="1"/>
  <c r="Q923" i="1"/>
  <c r="P923" i="1"/>
  <c r="O923" i="1"/>
  <c r="N923" i="1"/>
  <c r="Q922" i="1"/>
  <c r="N922" i="1"/>
  <c r="M922" i="1"/>
  <c r="A922" i="1"/>
  <c r="J922" i="1"/>
  <c r="R922" i="1"/>
  <c r="P922" i="1"/>
  <c r="O922" i="1"/>
  <c r="L922" i="1"/>
  <c r="K922" i="1"/>
  <c r="B922" i="1"/>
  <c r="N921" i="1"/>
  <c r="J921" i="1"/>
  <c r="K921" i="1"/>
  <c r="O921" i="1"/>
  <c r="Q921" i="1"/>
  <c r="M921" i="1"/>
  <c r="P921" i="1"/>
  <c r="L921" i="1"/>
  <c r="R921" i="1"/>
  <c r="J920" i="1"/>
  <c r="Q920" i="1"/>
  <c r="N920" i="1"/>
  <c r="L920" i="1"/>
  <c r="M920" i="1"/>
  <c r="P920" i="1"/>
  <c r="R920" i="1"/>
  <c r="O920" i="1"/>
  <c r="K920" i="1"/>
  <c r="M919" i="1"/>
  <c r="K919" i="1"/>
  <c r="B919" i="1"/>
  <c r="J919" i="1"/>
  <c r="L919" i="1"/>
  <c r="R919" i="1"/>
  <c r="Q919" i="1"/>
  <c r="P919" i="1"/>
  <c r="O919" i="1"/>
  <c r="N919" i="1"/>
  <c r="O2780" i="1"/>
  <c r="J2780" i="1"/>
  <c r="K2780" i="1"/>
  <c r="L2780" i="1"/>
  <c r="M2780" i="1"/>
  <c r="N2780" i="1"/>
  <c r="J2779" i="1"/>
  <c r="K2779" i="1"/>
  <c r="L2779" i="1"/>
  <c r="M2779" i="1"/>
  <c r="N2779" i="1"/>
  <c r="O2779" i="1"/>
  <c r="P2779" i="1"/>
  <c r="Q2779" i="1"/>
  <c r="R2779" i="1"/>
  <c r="J2778" i="1"/>
  <c r="K2778" i="1"/>
  <c r="L2778" i="1"/>
  <c r="M2778" i="1"/>
  <c r="N2778" i="1"/>
  <c r="O2778" i="1"/>
  <c r="P2778" i="1"/>
  <c r="R2778" i="1"/>
  <c r="Q2778" i="1"/>
  <c r="P2777" i="1"/>
  <c r="Q2777" i="1"/>
  <c r="R2777" i="1"/>
  <c r="J1700" i="1"/>
  <c r="K1700" i="1"/>
  <c r="K2782" i="1"/>
  <c r="N2782" i="1"/>
  <c r="J2782" i="1"/>
  <c r="L2782" i="1"/>
  <c r="M2782" i="1"/>
  <c r="O2782" i="1"/>
  <c r="P2782" i="1"/>
  <c r="Q2782" i="1"/>
  <c r="R2782" i="1"/>
  <c r="A2782" i="1"/>
  <c r="B2782" i="1"/>
  <c r="J2781" i="1"/>
  <c r="K2781" i="1"/>
  <c r="L2781" i="1"/>
  <c r="M2781" i="1"/>
  <c r="N2781" i="1"/>
  <c r="P2781" i="1"/>
  <c r="Q2781" i="1"/>
  <c r="R2781" i="1"/>
  <c r="O2781" i="1"/>
  <c r="A2781" i="1"/>
  <c r="B2781" i="1"/>
  <c r="Q2780" i="1"/>
  <c r="R2780" i="1"/>
  <c r="P2780" i="1"/>
  <c r="A2780" i="1"/>
  <c r="B2780" i="1"/>
  <c r="A2779" i="1"/>
  <c r="B2779" i="1"/>
  <c r="A2778" i="1"/>
  <c r="B2778" i="1"/>
  <c r="A2777" i="1"/>
  <c r="B2777" i="1"/>
  <c r="M1898" i="1"/>
  <c r="K1898" i="1"/>
  <c r="L1898" i="1"/>
  <c r="N1898" i="1"/>
  <c r="O1898" i="1"/>
  <c r="Q1898" i="1"/>
  <c r="R1898" i="1"/>
  <c r="P1898" i="1"/>
  <c r="J1898" i="1"/>
  <c r="K1897" i="1"/>
  <c r="R1897" i="1"/>
  <c r="Q1897" i="1"/>
  <c r="P1897" i="1"/>
  <c r="O1897" i="1"/>
  <c r="L1897" i="1"/>
  <c r="J1897" i="1"/>
  <c r="A1897" i="1"/>
  <c r="B1897" i="1"/>
  <c r="O1896" i="1"/>
  <c r="N1896" i="1"/>
  <c r="M1896" i="1"/>
  <c r="L1896" i="1"/>
  <c r="J1896" i="1"/>
  <c r="K1896" i="1"/>
  <c r="P1895" i="1"/>
  <c r="R1895" i="1"/>
  <c r="Q1895" i="1"/>
  <c r="O1895" i="1"/>
  <c r="N1895" i="1"/>
  <c r="B1895" i="1"/>
  <c r="L1895" i="1"/>
  <c r="K1895" i="1"/>
  <c r="J1895" i="1"/>
  <c r="M1895" i="1"/>
  <c r="A1895" i="1"/>
  <c r="Q1894" i="1"/>
  <c r="B1894" i="1"/>
  <c r="R1894" i="1"/>
  <c r="J1894" i="1"/>
  <c r="L1894" i="1"/>
  <c r="A1894" i="1"/>
  <c r="L1893" i="1"/>
  <c r="K1893" i="1"/>
  <c r="B1893" i="1"/>
  <c r="A1893" i="1"/>
  <c r="J1892" i="1"/>
  <c r="K1892" i="1"/>
  <c r="M1892" i="1"/>
  <c r="N1892" i="1"/>
  <c r="R1892" i="1"/>
  <c r="Q1892" i="1"/>
  <c r="L1892" i="1"/>
  <c r="B1892" i="1"/>
  <c r="A1892" i="1"/>
  <c r="P1892" i="1"/>
  <c r="O1892" i="1"/>
  <c r="N1891" i="1"/>
  <c r="Q1891" i="1"/>
  <c r="B1891" i="1"/>
  <c r="A1891" i="1"/>
  <c r="J1889" i="1"/>
  <c r="L1889" i="1"/>
  <c r="M1889" i="1"/>
  <c r="K1889" i="1"/>
  <c r="P1889" i="1"/>
  <c r="O1887" i="1"/>
  <c r="Q1887" i="1"/>
  <c r="O1885" i="1"/>
  <c r="M1885" i="1"/>
  <c r="K1885" i="1"/>
  <c r="Q1884" i="1"/>
  <c r="K1884" i="1"/>
  <c r="R1884" i="1"/>
  <c r="L1884" i="1"/>
  <c r="M1884" i="1"/>
  <c r="N1884" i="1"/>
  <c r="Q1883" i="1"/>
  <c r="M1883" i="1"/>
  <c r="O1883" i="1"/>
  <c r="B1883" i="1"/>
  <c r="L1883" i="1"/>
  <c r="N1883" i="1"/>
  <c r="R1883" i="1"/>
  <c r="R1882" i="1"/>
  <c r="P1882" i="1"/>
  <c r="J1882" i="1"/>
  <c r="A1882" i="1"/>
  <c r="B1882" i="1"/>
  <c r="P1881" i="1"/>
  <c r="B1881" i="1"/>
  <c r="M1881" i="1"/>
  <c r="N1881" i="1"/>
  <c r="O1881" i="1"/>
  <c r="Q1881" i="1"/>
  <c r="R1881" i="1"/>
  <c r="A1881" i="1"/>
  <c r="J1881" i="1"/>
  <c r="K1881" i="1"/>
  <c r="L1881" i="1"/>
  <c r="A1880" i="1"/>
  <c r="B1880" i="1"/>
  <c r="J1880" i="1"/>
  <c r="O1880" i="1"/>
  <c r="P1880" i="1"/>
  <c r="Q1880" i="1"/>
  <c r="R1880" i="1"/>
  <c r="B1879" i="1"/>
  <c r="J1879" i="1"/>
  <c r="K1879" i="1"/>
  <c r="M1879" i="1"/>
  <c r="B1878" i="1"/>
  <c r="O1878" i="1"/>
  <c r="R1878" i="1"/>
  <c r="Q1878" i="1"/>
  <c r="A1878" i="1"/>
  <c r="P1878" i="1"/>
  <c r="J1878" i="1"/>
  <c r="R1877" i="1"/>
  <c r="N1877" i="1"/>
  <c r="A1877" i="1"/>
  <c r="O1877" i="1"/>
  <c r="Q1877" i="1"/>
  <c r="P1877" i="1"/>
  <c r="N1876" i="1"/>
  <c r="A1876" i="1"/>
  <c r="J1876" i="1"/>
  <c r="B1876" i="1"/>
  <c r="P1876" i="1"/>
  <c r="B1875" i="1"/>
  <c r="A1875" i="1"/>
  <c r="L1875" i="1"/>
  <c r="Q1875" i="1"/>
  <c r="N1875" i="1"/>
  <c r="P1875" i="1"/>
  <c r="M1875" i="1"/>
  <c r="R1875" i="1"/>
  <c r="J1875" i="1"/>
  <c r="O1875" i="1"/>
  <c r="K1875" i="1"/>
  <c r="A1874" i="1"/>
  <c r="B1874" i="1"/>
  <c r="Q1873" i="1"/>
  <c r="M1873" i="1"/>
  <c r="L1873" i="1"/>
  <c r="O1873" i="1"/>
  <c r="K1873" i="1"/>
  <c r="J1873" i="1"/>
  <c r="B1872" i="1"/>
  <c r="A1872" i="1"/>
  <c r="Q1872" i="1"/>
  <c r="P1872" i="1"/>
  <c r="J1872" i="1"/>
  <c r="O1872" i="1"/>
  <c r="R1872" i="1"/>
  <c r="L1872" i="1"/>
  <c r="K1872" i="1"/>
  <c r="K1869" i="1"/>
  <c r="O1869" i="1"/>
  <c r="Q1869" i="1"/>
  <c r="N1869" i="1"/>
  <c r="P1869" i="1"/>
  <c r="B1868" i="1"/>
  <c r="J1868" i="1"/>
  <c r="O1868" i="1"/>
  <c r="R1868" i="1"/>
  <c r="P1868" i="1"/>
  <c r="M1868" i="1"/>
  <c r="N1868" i="1"/>
  <c r="N1864" i="1"/>
  <c r="J1864" i="1"/>
  <c r="K1864" i="1"/>
  <c r="L1864" i="1"/>
  <c r="M1864" i="1"/>
  <c r="B1862" i="1"/>
  <c r="A1862" i="1"/>
  <c r="M1862" i="1"/>
  <c r="A1861" i="1"/>
  <c r="N1861" i="1"/>
  <c r="L1861" i="1"/>
  <c r="O1861" i="1"/>
  <c r="B1861" i="1"/>
  <c r="M1861" i="1"/>
  <c r="K1861" i="1"/>
  <c r="P1860" i="1"/>
  <c r="J1860" i="1"/>
  <c r="A1860" i="1"/>
  <c r="B1860" i="1"/>
  <c r="N1860" i="1"/>
  <c r="M1860" i="1"/>
  <c r="R1860" i="1"/>
  <c r="O1860" i="1"/>
  <c r="B1859" i="1"/>
  <c r="Q1859" i="1"/>
  <c r="P1859" i="1"/>
  <c r="R1859" i="1"/>
  <c r="N1859" i="1"/>
  <c r="K1859" i="1"/>
  <c r="A1859" i="1"/>
  <c r="O1859" i="1"/>
  <c r="R1858" i="1"/>
  <c r="J1858" i="1"/>
  <c r="J1857" i="1"/>
  <c r="L1857" i="1"/>
  <c r="K1857" i="1"/>
  <c r="R1857" i="1"/>
  <c r="N1857" i="1"/>
  <c r="O1857" i="1"/>
  <c r="M1857" i="1"/>
  <c r="B1857" i="1"/>
  <c r="R1856" i="1"/>
  <c r="Q1856" i="1"/>
  <c r="O1856" i="1"/>
  <c r="L1856" i="1"/>
  <c r="P1856" i="1"/>
  <c r="J1856" i="1"/>
  <c r="O1855" i="1"/>
  <c r="K1855" i="1"/>
  <c r="Q1855" i="1"/>
  <c r="L1854" i="1"/>
  <c r="J1854" i="1"/>
  <c r="K1854" i="1"/>
  <c r="J1853" i="1"/>
  <c r="R1853" i="1"/>
  <c r="M1853" i="1"/>
  <c r="K1853" i="1"/>
  <c r="Q1853" i="1"/>
  <c r="B1853" i="1"/>
  <c r="P1853" i="1"/>
  <c r="A1853" i="1"/>
  <c r="L1852" i="1"/>
  <c r="N1852" i="1"/>
  <c r="A1852" i="1"/>
  <c r="B1852" i="1"/>
  <c r="J1852" i="1"/>
  <c r="M1852" i="1"/>
  <c r="K1852" i="1"/>
  <c r="O1851" i="1"/>
  <c r="A1851" i="1"/>
  <c r="B1851" i="1"/>
  <c r="B1850" i="1"/>
  <c r="A1850" i="1"/>
  <c r="B1849" i="1"/>
  <c r="A1849" i="1"/>
  <c r="J1849" i="1"/>
  <c r="N1849" i="1"/>
  <c r="L1849" i="1"/>
  <c r="Q1849" i="1"/>
  <c r="M1849" i="1"/>
  <c r="O1849" i="1"/>
  <c r="K1849" i="1"/>
  <c r="P1848" i="1"/>
  <c r="R1848" i="1"/>
  <c r="Q1848" i="1"/>
  <c r="R1845" i="1"/>
  <c r="K1845" i="1"/>
  <c r="P1845" i="1"/>
  <c r="L1845" i="1"/>
  <c r="J1845" i="1"/>
  <c r="M1845" i="1"/>
  <c r="Q1845" i="1"/>
  <c r="R1844" i="1"/>
  <c r="L1844" i="1"/>
  <c r="P1844" i="1"/>
  <c r="M1842" i="1"/>
  <c r="L1842" i="1"/>
  <c r="B1839" i="1"/>
  <c r="A1839" i="1"/>
  <c r="P1839" i="1"/>
  <c r="Q1839" i="1"/>
  <c r="J1839" i="1"/>
  <c r="O1839" i="1"/>
  <c r="M1839" i="1"/>
  <c r="K1839" i="1"/>
  <c r="R1839" i="1"/>
  <c r="B1838" i="1"/>
  <c r="A1838" i="1"/>
  <c r="Q1838" i="1"/>
  <c r="N1838" i="1"/>
  <c r="J1838" i="1"/>
  <c r="R1838" i="1"/>
  <c r="R1837" i="1"/>
  <c r="K1837" i="1"/>
  <c r="Q1837" i="1"/>
  <c r="J1837" i="1"/>
  <c r="P1837" i="1"/>
  <c r="L1837" i="1"/>
  <c r="N1837" i="1"/>
  <c r="O1837" i="1"/>
  <c r="M1837" i="1"/>
  <c r="A1837" i="1"/>
  <c r="B1837" i="1"/>
  <c r="L1836" i="1"/>
  <c r="N1836" i="1"/>
  <c r="M1836" i="1"/>
  <c r="A1836" i="1"/>
  <c r="B1836" i="1"/>
  <c r="J1836" i="1"/>
  <c r="K1836" i="1"/>
  <c r="M1835" i="1"/>
  <c r="B1835" i="1"/>
  <c r="K1835" i="1"/>
  <c r="R1835" i="1"/>
  <c r="A1834" i="1"/>
  <c r="L1834" i="1"/>
  <c r="M1834" i="1"/>
  <c r="J1834" i="1"/>
  <c r="N1834" i="1"/>
  <c r="P1833" i="1"/>
  <c r="N1833" i="1"/>
  <c r="O1833" i="1"/>
  <c r="Q1833" i="1"/>
  <c r="A1833" i="1"/>
  <c r="J1832" i="1"/>
  <c r="N1832" i="1"/>
  <c r="R1832" i="1"/>
  <c r="B1832" i="1"/>
  <c r="Q1832" i="1"/>
  <c r="L1832" i="1"/>
  <c r="O1831" i="1"/>
  <c r="Q1831" i="1"/>
  <c r="A1831" i="1"/>
  <c r="R1831" i="1"/>
  <c r="L1830" i="1"/>
  <c r="J1830" i="1"/>
  <c r="K1830" i="1"/>
  <c r="M1830" i="1"/>
  <c r="J1829" i="1"/>
  <c r="R1829" i="1"/>
  <c r="K1829" i="1"/>
  <c r="R1828" i="1"/>
  <c r="L1828" i="1"/>
  <c r="P1828" i="1"/>
  <c r="J1828" i="1"/>
  <c r="K1828" i="1"/>
  <c r="N1826" i="1"/>
  <c r="B1826" i="1"/>
  <c r="A1826" i="1"/>
  <c r="L1826" i="1"/>
  <c r="B1825" i="1"/>
  <c r="A1825" i="1"/>
  <c r="M1825" i="1"/>
  <c r="J1825" i="1"/>
  <c r="L1825" i="1"/>
  <c r="Q1825" i="1"/>
  <c r="K1825" i="1"/>
  <c r="M1822" i="1"/>
  <c r="J1822" i="1"/>
  <c r="R1821" i="1"/>
  <c r="N1821" i="1"/>
  <c r="L1821" i="1"/>
  <c r="M1821" i="1"/>
  <c r="O1821" i="1"/>
  <c r="Q1821" i="1"/>
  <c r="P1821" i="1"/>
  <c r="A1820" i="1"/>
  <c r="B1820" i="1"/>
  <c r="J1820" i="1"/>
  <c r="P1820" i="1"/>
  <c r="L1820" i="1"/>
  <c r="K1818" i="1"/>
  <c r="A1818" i="1"/>
  <c r="B1817" i="1"/>
  <c r="A1817" i="1"/>
  <c r="K1817" i="1"/>
  <c r="M1817" i="1"/>
  <c r="J1817" i="1"/>
  <c r="O1817" i="1"/>
  <c r="B1816" i="1"/>
  <c r="R1816" i="1"/>
  <c r="M1816" i="1"/>
  <c r="P1816" i="1"/>
  <c r="N1816" i="1"/>
  <c r="A1816" i="1"/>
  <c r="J1816" i="1"/>
  <c r="O1816" i="1"/>
  <c r="Q1816" i="1"/>
  <c r="N1815" i="1"/>
  <c r="B1815" i="1"/>
  <c r="A1815" i="1"/>
  <c r="R1815" i="1"/>
  <c r="P1815" i="1"/>
  <c r="Q1815" i="1"/>
  <c r="O1815" i="1"/>
  <c r="B1814" i="1"/>
  <c r="K1814" i="1"/>
  <c r="J1814" i="1"/>
  <c r="L1814" i="1"/>
  <c r="O1813" i="1"/>
  <c r="R1813" i="1"/>
  <c r="A1813" i="1"/>
  <c r="N1813" i="1"/>
  <c r="L1813" i="1"/>
  <c r="M1813" i="1"/>
  <c r="K1813" i="1"/>
  <c r="J1813" i="1"/>
  <c r="Q1812" i="1"/>
  <c r="K1812" i="1"/>
  <c r="N1812" i="1"/>
  <c r="L1812" i="1"/>
  <c r="R1812" i="1"/>
  <c r="P1812" i="1"/>
  <c r="O1811" i="1"/>
  <c r="B1811" i="1"/>
  <c r="Q1811" i="1"/>
  <c r="B1810" i="1"/>
  <c r="J1810" i="1"/>
  <c r="M1810" i="1"/>
  <c r="A1810" i="1"/>
  <c r="L1810" i="1"/>
  <c r="K1810" i="1"/>
  <c r="L1809" i="1"/>
  <c r="B1809" i="1"/>
  <c r="A1809" i="1"/>
  <c r="M1809" i="1"/>
  <c r="N1809" i="1"/>
  <c r="O1809" i="1"/>
  <c r="Q1809" i="1"/>
  <c r="N1808" i="1"/>
  <c r="K1808" i="1"/>
  <c r="A1808" i="1"/>
  <c r="B1808" i="1"/>
  <c r="L1808" i="1"/>
  <c r="P1808" i="1"/>
  <c r="K1806" i="1"/>
  <c r="B1806" i="1"/>
  <c r="O1806" i="1"/>
  <c r="Q1805" i="1"/>
  <c r="J1805" i="1"/>
  <c r="K1805" i="1"/>
  <c r="M1805" i="1"/>
  <c r="L1805" i="1"/>
  <c r="A1804" i="1"/>
  <c r="R1804" i="1"/>
  <c r="Q1804" i="1"/>
  <c r="L1802" i="1"/>
  <c r="J1802" i="1"/>
  <c r="K1802" i="1"/>
  <c r="M1802" i="1"/>
  <c r="J1801" i="1"/>
  <c r="K1801" i="1"/>
  <c r="M1801" i="1"/>
  <c r="Q1801" i="1"/>
  <c r="L1801" i="1"/>
  <c r="P1797" i="1"/>
  <c r="N1797" i="1"/>
  <c r="O1797" i="1"/>
  <c r="B1796" i="1"/>
  <c r="A1796" i="1"/>
  <c r="N1796" i="1"/>
  <c r="L1796" i="1"/>
  <c r="B1795" i="1"/>
  <c r="A1795" i="1"/>
  <c r="K1795" i="1"/>
  <c r="O1795" i="1"/>
  <c r="Q1795" i="1"/>
  <c r="M1795" i="1"/>
  <c r="J1795" i="1"/>
  <c r="L1795" i="1"/>
  <c r="N1795" i="1"/>
  <c r="P1795" i="1"/>
  <c r="R1795" i="1"/>
  <c r="B1794" i="1"/>
  <c r="A1794" i="1"/>
  <c r="J1794" i="1"/>
  <c r="P1794" i="1"/>
  <c r="O1794" i="1"/>
  <c r="Q1794" i="1"/>
  <c r="R1794" i="1"/>
  <c r="Q1793" i="1"/>
  <c r="L1793" i="1"/>
  <c r="B1793" i="1"/>
  <c r="M1793" i="1"/>
  <c r="B1792" i="1"/>
  <c r="A1792" i="1"/>
  <c r="Q1792" i="1"/>
  <c r="J1792" i="1"/>
  <c r="K1792" i="1"/>
  <c r="L1792" i="1"/>
  <c r="P1792" i="1"/>
  <c r="M1792" i="1"/>
  <c r="R1792" i="1"/>
  <c r="O1792" i="1"/>
  <c r="N1792" i="1"/>
  <c r="R1791" i="1"/>
  <c r="O1791" i="1"/>
  <c r="A1791" i="1"/>
  <c r="B1791" i="1"/>
  <c r="K1791" i="1"/>
  <c r="N1790" i="1"/>
  <c r="B1790" i="1"/>
  <c r="K1790" i="1"/>
  <c r="M1790" i="1"/>
  <c r="A1790" i="1"/>
  <c r="J1790" i="1"/>
  <c r="L1790" i="1"/>
  <c r="J1789" i="1"/>
  <c r="K1789" i="1"/>
  <c r="O1789" i="1"/>
  <c r="N1789" i="1"/>
  <c r="Q1788" i="1"/>
  <c r="R1788" i="1"/>
  <c r="P1788" i="1"/>
  <c r="A1788" i="1"/>
  <c r="J1788" i="1"/>
  <c r="O1788" i="1"/>
  <c r="O1787" i="1"/>
  <c r="A1787" i="1"/>
  <c r="Q1787" i="1"/>
  <c r="J1786" i="1"/>
  <c r="N1786" i="1"/>
  <c r="K1785" i="1"/>
  <c r="O1785" i="1"/>
  <c r="R1785" i="1"/>
  <c r="Q1785" i="1"/>
  <c r="R1784" i="1"/>
  <c r="O1784" i="1"/>
  <c r="K1784" i="1"/>
  <c r="P1784" i="1"/>
  <c r="L1784" i="1"/>
  <c r="A1782" i="1"/>
  <c r="B1782" i="1"/>
  <c r="B1781" i="1"/>
  <c r="N1781" i="1"/>
  <c r="O1781" i="1"/>
  <c r="Q1780" i="1"/>
  <c r="N1780" i="1"/>
  <c r="O1780" i="1"/>
  <c r="P1780" i="1"/>
  <c r="M1777" i="1"/>
  <c r="O1777" i="1"/>
  <c r="Q1777" i="1"/>
  <c r="R1777" i="1"/>
  <c r="L1777" i="1"/>
  <c r="J1776" i="1"/>
  <c r="Q1776" i="1"/>
  <c r="B1776" i="1"/>
  <c r="P1776" i="1"/>
  <c r="R1776" i="1"/>
  <c r="B1775" i="1"/>
  <c r="A1775" i="1"/>
  <c r="B1774" i="1"/>
  <c r="A1774" i="1"/>
  <c r="A1773" i="1"/>
  <c r="B1773" i="1"/>
  <c r="K1773" i="1"/>
  <c r="M1773" i="1"/>
  <c r="Q1773" i="1"/>
  <c r="R1773" i="1"/>
  <c r="P1773" i="1"/>
  <c r="R1772" i="1"/>
  <c r="Q1772" i="1"/>
  <c r="P1772" i="1"/>
  <c r="O1772" i="1"/>
  <c r="N1772" i="1"/>
  <c r="J1772" i="1"/>
  <c r="B1772" i="1"/>
  <c r="A1772" i="1"/>
  <c r="Q1771" i="1"/>
  <c r="J1771" i="1"/>
  <c r="K1771" i="1"/>
  <c r="L1771" i="1"/>
  <c r="M1771" i="1"/>
  <c r="A1771" i="1"/>
  <c r="B1771" i="1"/>
  <c r="L1770" i="1"/>
  <c r="Q1770" i="1"/>
  <c r="R1770" i="1"/>
  <c r="J1769" i="1"/>
  <c r="O1769" i="1"/>
  <c r="M1769" i="1"/>
  <c r="K1769" i="1"/>
  <c r="A1769" i="1"/>
  <c r="A1768" i="1"/>
  <c r="N1768" i="1"/>
  <c r="B1768" i="1"/>
  <c r="R1768" i="1"/>
  <c r="J1768" i="1"/>
  <c r="O1768" i="1"/>
  <c r="P1768" i="1"/>
  <c r="Q1768" i="1"/>
  <c r="K1767" i="1"/>
  <c r="B1767" i="1"/>
  <c r="R1767" i="1"/>
  <c r="O1767" i="1"/>
  <c r="N1766" i="1"/>
  <c r="P1766" i="1"/>
  <c r="R1766" i="1"/>
  <c r="P1765" i="1"/>
  <c r="K1765" i="1"/>
  <c r="M1765" i="1"/>
  <c r="N1765" i="1"/>
  <c r="O1765" i="1"/>
  <c r="L1765" i="1"/>
  <c r="R1763" i="1"/>
  <c r="Q1763" i="1"/>
  <c r="P1763" i="1"/>
  <c r="O1763" i="1"/>
  <c r="N1763" i="1"/>
  <c r="M1763" i="1"/>
  <c r="L1763" i="1"/>
  <c r="K1763" i="1"/>
  <c r="A1763" i="1"/>
  <c r="B1763" i="1"/>
  <c r="A1762" i="1"/>
  <c r="B1762" i="1"/>
  <c r="R1760" i="1"/>
  <c r="B1760" i="1"/>
  <c r="A1760" i="1"/>
  <c r="K1760" i="1"/>
  <c r="L1760" i="1"/>
  <c r="P1759" i="1"/>
  <c r="Q1759" i="1"/>
  <c r="O1759" i="1"/>
  <c r="N1759" i="1"/>
  <c r="M1759" i="1"/>
  <c r="N1756" i="1"/>
  <c r="J1756" i="1"/>
  <c r="L1756" i="1"/>
  <c r="M1756" i="1"/>
  <c r="Q1756" i="1"/>
  <c r="P1756" i="1"/>
  <c r="O1756" i="1"/>
  <c r="B1751" i="1"/>
  <c r="O1751" i="1"/>
  <c r="Q1751" i="1"/>
  <c r="R1751" i="1"/>
  <c r="P1751" i="1"/>
  <c r="N1751" i="1"/>
  <c r="L1751" i="1"/>
  <c r="A1751" i="1"/>
  <c r="J1751" i="1"/>
  <c r="K1751" i="1"/>
  <c r="M1751" i="1"/>
  <c r="N1750" i="1"/>
  <c r="R1750" i="1"/>
  <c r="M1750" i="1"/>
  <c r="P1750" i="1"/>
  <c r="B1750" i="1"/>
  <c r="A1750" i="1"/>
  <c r="K1749" i="1"/>
  <c r="O1749" i="1"/>
  <c r="M1749" i="1"/>
  <c r="A1749" i="1"/>
  <c r="B1749" i="1"/>
  <c r="J1749" i="1"/>
  <c r="K1748" i="1"/>
  <c r="O1748" i="1"/>
  <c r="P1748" i="1"/>
  <c r="M1748" i="1"/>
  <c r="A1748" i="1"/>
  <c r="J1748" i="1"/>
  <c r="B1748" i="1"/>
  <c r="N1748" i="1"/>
  <c r="L1748" i="1"/>
  <c r="Q1748" i="1"/>
  <c r="K1747" i="1"/>
  <c r="J1747" i="1"/>
  <c r="O1747" i="1"/>
  <c r="N1747" i="1"/>
  <c r="M1747" i="1"/>
  <c r="A1747" i="1"/>
  <c r="B1747" i="1"/>
  <c r="L1747" i="1"/>
  <c r="P1746" i="1"/>
  <c r="J1746" i="1"/>
  <c r="B1746" i="1"/>
  <c r="A1746" i="1"/>
  <c r="K1745" i="1"/>
  <c r="R1745" i="1"/>
  <c r="Q1745" i="1"/>
  <c r="B1745" i="1"/>
  <c r="J1744" i="1"/>
  <c r="A1744" i="1"/>
  <c r="B1744" i="1"/>
  <c r="K1744" i="1"/>
  <c r="L1744" i="1"/>
  <c r="M1744" i="1"/>
  <c r="N1744" i="1"/>
  <c r="O1744" i="1"/>
  <c r="B1743" i="1"/>
  <c r="M1743" i="1"/>
  <c r="Q1743" i="1"/>
  <c r="K1743" i="1"/>
  <c r="L1743" i="1"/>
  <c r="O1743" i="1"/>
  <c r="L1742" i="1"/>
  <c r="K1742" i="1"/>
  <c r="J1742" i="1"/>
  <c r="L1740" i="1"/>
  <c r="K1740" i="1"/>
  <c r="J1740" i="1"/>
  <c r="N1739" i="1"/>
  <c r="Q1739" i="1"/>
  <c r="O1739" i="1"/>
  <c r="M1739" i="1"/>
  <c r="P1738" i="1"/>
  <c r="O1738" i="1"/>
  <c r="R1738" i="1"/>
  <c r="Q1738" i="1"/>
  <c r="J1736" i="1"/>
  <c r="M1736" i="1"/>
  <c r="L1736" i="1"/>
  <c r="L1735" i="1"/>
  <c r="A1735" i="1"/>
  <c r="N1732" i="1"/>
  <c r="B1732" i="1"/>
  <c r="A1732" i="1"/>
  <c r="L1731" i="1"/>
  <c r="A1731" i="1"/>
  <c r="B1731" i="1"/>
  <c r="M1731" i="1"/>
  <c r="K1731" i="1"/>
  <c r="J1731" i="1"/>
  <c r="R1730" i="1"/>
  <c r="N1730" i="1"/>
  <c r="M1730" i="1"/>
  <c r="L1730" i="1"/>
  <c r="Q1730" i="1"/>
  <c r="N1729" i="1"/>
  <c r="O1729" i="1"/>
  <c r="B1729" i="1"/>
  <c r="P1729" i="1"/>
  <c r="R1729" i="1"/>
  <c r="Q1729" i="1"/>
  <c r="J1728" i="1"/>
  <c r="R1728" i="1"/>
  <c r="P1728" i="1"/>
  <c r="B1728" i="1"/>
  <c r="A1728" i="1"/>
  <c r="N1728" i="1"/>
  <c r="M1728" i="1"/>
  <c r="R1727" i="1"/>
  <c r="N1727" i="1"/>
  <c r="M1727" i="1"/>
  <c r="K1727" i="1"/>
  <c r="L1727" i="1"/>
  <c r="B1727" i="1"/>
  <c r="A1727" i="1"/>
  <c r="Q1727" i="1"/>
  <c r="P1727" i="1"/>
  <c r="O1727" i="1"/>
  <c r="J1727" i="1"/>
  <c r="A1726" i="1"/>
  <c r="N1726" i="1"/>
  <c r="R1726" i="1"/>
  <c r="B1726" i="1"/>
  <c r="J1726" i="1"/>
  <c r="Q1726" i="1"/>
  <c r="P1726" i="1"/>
  <c r="M1725" i="1"/>
  <c r="L1725" i="1"/>
  <c r="K1725" i="1"/>
  <c r="O1725" i="1"/>
  <c r="J1724" i="1"/>
  <c r="R1724" i="1"/>
  <c r="Q1723" i="1"/>
  <c r="O1723" i="1"/>
  <c r="N1723" i="1"/>
  <c r="A1722" i="1"/>
  <c r="P1722" i="1"/>
  <c r="N1722" i="1"/>
  <c r="M1722" i="1"/>
  <c r="R1722" i="1"/>
  <c r="L1722" i="1"/>
  <c r="K1722" i="1"/>
  <c r="J1722" i="1"/>
  <c r="R1721" i="1"/>
  <c r="Q1721" i="1"/>
  <c r="O1721" i="1"/>
  <c r="B1721" i="1"/>
  <c r="A1720" i="1"/>
  <c r="B1720" i="1"/>
  <c r="Q1719" i="1"/>
  <c r="J1719" i="1"/>
  <c r="L1719" i="1"/>
  <c r="K1719" i="1"/>
  <c r="A1719" i="1"/>
  <c r="B1719" i="1"/>
  <c r="B1718" i="1"/>
  <c r="Q1718" i="1"/>
  <c r="R1718" i="1"/>
  <c r="L1718" i="1"/>
  <c r="P1718" i="1"/>
  <c r="Q1717" i="1"/>
  <c r="K1717" i="1"/>
  <c r="A1717" i="1"/>
  <c r="R1714" i="1"/>
  <c r="A1714" i="1"/>
  <c r="B1714" i="1"/>
  <c r="L1713" i="1"/>
  <c r="M1713" i="1"/>
  <c r="K1713" i="1"/>
  <c r="P1712" i="1"/>
  <c r="O1712" i="1"/>
  <c r="R1712" i="1"/>
  <c r="O1709" i="1"/>
  <c r="P1709" i="1"/>
  <c r="Q1709" i="1"/>
  <c r="B1707" i="1"/>
  <c r="A1707" i="1"/>
  <c r="R1707" i="1"/>
  <c r="P1707" i="1"/>
  <c r="N1707" i="1"/>
  <c r="L1707" i="1"/>
  <c r="K1707" i="1"/>
  <c r="J1707" i="1"/>
  <c r="O1706" i="1"/>
  <c r="M1706" i="1"/>
  <c r="P1706" i="1"/>
  <c r="Q1706" i="1"/>
  <c r="R1706" i="1"/>
  <c r="B1706" i="1"/>
  <c r="A1706" i="1"/>
  <c r="Q1705" i="1"/>
  <c r="R1705" i="1"/>
  <c r="K1705" i="1"/>
  <c r="N1705" i="1"/>
  <c r="O1705" i="1"/>
  <c r="P1705" i="1"/>
  <c r="B1704" i="1"/>
  <c r="J1704" i="1"/>
  <c r="K1704" i="1"/>
  <c r="L1704" i="1"/>
  <c r="M1704" i="1"/>
  <c r="N1704" i="1"/>
  <c r="R1704" i="1"/>
  <c r="B1703" i="1"/>
  <c r="J1703" i="1"/>
  <c r="L1703" i="1"/>
  <c r="M1703" i="1"/>
  <c r="N1703" i="1"/>
  <c r="R1703" i="1"/>
  <c r="B1702" i="1"/>
  <c r="A1702" i="1"/>
  <c r="N1701" i="1"/>
  <c r="J1701" i="1"/>
  <c r="M1700" i="1"/>
  <c r="N1700" i="1"/>
  <c r="O1700" i="1"/>
  <c r="L1700" i="1"/>
  <c r="Q1700" i="1"/>
  <c r="R1700" i="1"/>
  <c r="A1700" i="1"/>
  <c r="B1700" i="1"/>
  <c r="P1700" i="1"/>
  <c r="F102" i="8"/>
  <c r="F108" i="8"/>
  <c r="F100" i="8"/>
  <c r="F99" i="8"/>
  <c r="F97" i="8"/>
  <c r="F95" i="8"/>
  <c r="F93" i="8"/>
  <c r="F91" i="8"/>
  <c r="J1807" i="1"/>
  <c r="L1807" i="1"/>
  <c r="P1807" i="1"/>
  <c r="Q1807" i="1"/>
  <c r="N1807" i="1"/>
  <c r="K1807" i="1"/>
  <c r="M1807" i="1"/>
  <c r="O1807" i="1"/>
  <c r="R1807" i="1"/>
  <c r="L1714" i="1"/>
  <c r="O1730" i="1"/>
  <c r="P1730" i="1"/>
  <c r="A1730" i="1"/>
  <c r="B1730" i="1"/>
  <c r="J1730" i="1"/>
  <c r="O1840" i="1"/>
  <c r="P1840" i="1"/>
  <c r="K1840" i="1"/>
  <c r="L1840" i="1"/>
  <c r="B1840" i="1"/>
  <c r="O1884" i="1"/>
  <c r="P1884" i="1"/>
  <c r="A1884" i="1"/>
  <c r="B1884" i="1"/>
  <c r="A1709" i="1"/>
  <c r="R1709" i="1"/>
  <c r="B1709" i="1"/>
  <c r="J1775" i="1"/>
  <c r="R1775" i="1"/>
  <c r="L1775" i="1"/>
  <c r="N1775" i="1"/>
  <c r="M1775" i="1"/>
  <c r="P1775" i="1"/>
  <c r="O1775" i="1"/>
  <c r="K1775" i="1"/>
  <c r="Q1775" i="1"/>
  <c r="A1819" i="1"/>
  <c r="J1819" i="1"/>
  <c r="K1819" i="1"/>
  <c r="Q1819" i="1"/>
  <c r="R1819" i="1"/>
  <c r="N1819" i="1"/>
  <c r="O1819" i="1"/>
  <c r="L1819" i="1"/>
  <c r="M1819" i="1"/>
  <c r="P1819" i="1"/>
  <c r="N1863" i="1"/>
  <c r="P1863" i="1"/>
  <c r="K1863" i="1"/>
  <c r="J1863" i="1"/>
  <c r="L1863" i="1"/>
  <c r="M1863" i="1"/>
  <c r="O1863" i="1"/>
  <c r="Q1863" i="1"/>
  <c r="R1863" i="1"/>
  <c r="N1709" i="1"/>
  <c r="O1864" i="1"/>
  <c r="Q1864" i="1"/>
  <c r="Q1841" i="1"/>
  <c r="L1818" i="1"/>
  <c r="L1776" i="1"/>
  <c r="O1755" i="1"/>
  <c r="K1736" i="1"/>
  <c r="L1709" i="1"/>
  <c r="A1756" i="1"/>
  <c r="K1756" i="1"/>
  <c r="B1756" i="1"/>
  <c r="R1756" i="1"/>
  <c r="J1718" i="1"/>
  <c r="K1709" i="1"/>
  <c r="O1752" i="1"/>
  <c r="P1752" i="1"/>
  <c r="K1752" i="1"/>
  <c r="M1752" i="1"/>
  <c r="Q1752" i="1"/>
  <c r="R1752" i="1"/>
  <c r="A1752" i="1"/>
  <c r="K1730" i="1"/>
  <c r="P1731" i="1"/>
  <c r="R1731" i="1"/>
  <c r="N1731" i="1"/>
  <c r="Q1731" i="1"/>
  <c r="O1731" i="1"/>
  <c r="L1753" i="1"/>
  <c r="N1753" i="1"/>
  <c r="A1753" i="1"/>
  <c r="P1753" i="1"/>
  <c r="R1753" i="1"/>
  <c r="Q1753" i="1"/>
  <c r="K1753" i="1"/>
  <c r="M1753" i="1"/>
  <c r="O1753" i="1"/>
  <c r="J1753" i="1"/>
  <c r="B1753" i="1"/>
  <c r="J1797" i="1"/>
  <c r="L1797" i="1"/>
  <c r="M1797" i="1"/>
  <c r="K1797" i="1"/>
  <c r="B1797" i="1"/>
  <c r="A1797" i="1"/>
  <c r="R1841" i="1"/>
  <c r="J1841" i="1"/>
  <c r="L1841" i="1"/>
  <c r="N1841" i="1"/>
  <c r="O1841" i="1"/>
  <c r="A1841" i="1"/>
  <c r="B1841" i="1"/>
  <c r="J1885" i="1"/>
  <c r="L1885" i="1"/>
  <c r="N1885" i="1"/>
  <c r="P1885" i="1"/>
  <c r="R1885" i="1"/>
  <c r="A1885" i="1"/>
  <c r="B1885" i="1"/>
  <c r="Q1885" i="1"/>
  <c r="K1710" i="1"/>
  <c r="M1710" i="1"/>
  <c r="Q1710" i="1"/>
  <c r="J1710" i="1"/>
  <c r="A1710" i="1"/>
  <c r="L1710" i="1"/>
  <c r="O1710" i="1"/>
  <c r="R1710" i="1"/>
  <c r="B1710" i="1"/>
  <c r="P1710" i="1"/>
  <c r="A1754" i="1"/>
  <c r="B1754" i="1"/>
  <c r="K1754" i="1"/>
  <c r="L1754" i="1"/>
  <c r="N1754" i="1"/>
  <c r="J1754" i="1"/>
  <c r="P1754" i="1"/>
  <c r="M1754" i="1"/>
  <c r="O1754" i="1"/>
  <c r="Q1798" i="1"/>
  <c r="O1798" i="1"/>
  <c r="P1798" i="1"/>
  <c r="A1798" i="1"/>
  <c r="R1798" i="1"/>
  <c r="B1798" i="1"/>
  <c r="N1798" i="1"/>
  <c r="K1842" i="1"/>
  <c r="O1842" i="1"/>
  <c r="P1842" i="1"/>
  <c r="R1842" i="1"/>
  <c r="B1842" i="1"/>
  <c r="Q1842" i="1"/>
  <c r="A1842" i="1"/>
  <c r="N1842" i="1"/>
  <c r="J1711" i="1"/>
  <c r="K1711" i="1"/>
  <c r="L1711" i="1"/>
  <c r="N1711" i="1"/>
  <c r="O1711" i="1"/>
  <c r="M1711" i="1"/>
  <c r="A1711" i="1"/>
  <c r="P1711" i="1"/>
  <c r="Q1711" i="1"/>
  <c r="R1711" i="1"/>
  <c r="B1711" i="1"/>
  <c r="J1777" i="1"/>
  <c r="K1777" i="1"/>
  <c r="N1777" i="1"/>
  <c r="P1777" i="1"/>
  <c r="A1777" i="1"/>
  <c r="B1777" i="1"/>
  <c r="J1821" i="1"/>
  <c r="K1821" i="1"/>
  <c r="A1800" i="1"/>
  <c r="K1800" i="1"/>
  <c r="B1800" i="1"/>
  <c r="L1800" i="1"/>
  <c r="O1800" i="1"/>
  <c r="P1800" i="1"/>
  <c r="N1800" i="1"/>
  <c r="M1800" i="1"/>
  <c r="J1800" i="1"/>
  <c r="N1713" i="1"/>
  <c r="O1713" i="1"/>
  <c r="J1713" i="1"/>
  <c r="R1713" i="1"/>
  <c r="P1713" i="1"/>
  <c r="Q1713" i="1"/>
  <c r="A1713" i="1"/>
  <c r="B1713" i="1"/>
  <c r="N1779" i="1"/>
  <c r="O1779" i="1"/>
  <c r="J1779" i="1"/>
  <c r="L1779" i="1"/>
  <c r="M1779" i="1"/>
  <c r="B1779" i="1"/>
  <c r="K1779" i="1"/>
  <c r="R1779" i="1"/>
  <c r="P1779" i="1"/>
  <c r="Q1779" i="1"/>
  <c r="A1866" i="1"/>
  <c r="R1754" i="1"/>
  <c r="M1735" i="1"/>
  <c r="O1736" i="1"/>
  <c r="P1736" i="1"/>
  <c r="Q1736" i="1"/>
  <c r="R1736" i="1"/>
  <c r="N1736" i="1"/>
  <c r="K1780" i="1"/>
  <c r="M1780" i="1"/>
  <c r="A1780" i="1"/>
  <c r="J1780" i="1"/>
  <c r="L1780" i="1"/>
  <c r="J1824" i="1"/>
  <c r="A1824" i="1"/>
  <c r="M1824" i="1"/>
  <c r="L1824" i="1"/>
  <c r="K1824" i="1"/>
  <c r="Q1868" i="1"/>
  <c r="K1868" i="1"/>
  <c r="L1868" i="1"/>
  <c r="A1868" i="1"/>
  <c r="M1890" i="1"/>
  <c r="A1890" i="1"/>
  <c r="P1890" i="1"/>
  <c r="Q1890" i="1"/>
  <c r="J1890" i="1"/>
  <c r="L1890" i="1"/>
  <c r="K1890" i="1"/>
  <c r="N1890" i="1"/>
  <c r="O1890" i="1"/>
  <c r="R1890" i="1"/>
  <c r="B1865" i="1"/>
  <c r="B1807" i="1"/>
  <c r="Q1754" i="1"/>
  <c r="R1708" i="1"/>
  <c r="R1715" i="1"/>
  <c r="N1715" i="1"/>
  <c r="P1715" i="1"/>
  <c r="L1715" i="1"/>
  <c r="M1715" i="1"/>
  <c r="O1715" i="1"/>
  <c r="Q1715" i="1"/>
  <c r="K1715" i="1"/>
  <c r="R1737" i="1"/>
  <c r="J1737" i="1"/>
  <c r="L1737" i="1"/>
  <c r="N1737" i="1"/>
  <c r="P1737" i="1"/>
  <c r="K1737" i="1"/>
  <c r="M1737" i="1"/>
  <c r="O1737" i="1"/>
  <c r="Q1737" i="1"/>
  <c r="R1759" i="1"/>
  <c r="J1759" i="1"/>
  <c r="K1759" i="1"/>
  <c r="L1759" i="1"/>
  <c r="A1759" i="1"/>
  <c r="B1759" i="1"/>
  <c r="R1781" i="1"/>
  <c r="P1781" i="1"/>
  <c r="Q1781" i="1"/>
  <c r="R1803" i="1"/>
  <c r="J1803" i="1"/>
  <c r="K1803" i="1"/>
  <c r="Q1803" i="1"/>
  <c r="P1803" i="1"/>
  <c r="L1803" i="1"/>
  <c r="M1803" i="1"/>
  <c r="O1803" i="1"/>
  <c r="B1803" i="1"/>
  <c r="N1803" i="1"/>
  <c r="A1803" i="1"/>
  <c r="R1825" i="1"/>
  <c r="P1825" i="1"/>
  <c r="N1825" i="1"/>
  <c r="O1825" i="1"/>
  <c r="R1847" i="1"/>
  <c r="L1847" i="1"/>
  <c r="N1847" i="1"/>
  <c r="J1847" i="1"/>
  <c r="M1847" i="1"/>
  <c r="O1847" i="1"/>
  <c r="P1847" i="1"/>
  <c r="Q1847" i="1"/>
  <c r="B1847" i="1"/>
  <c r="K1847" i="1"/>
  <c r="A1847" i="1"/>
  <c r="R1869" i="1"/>
  <c r="J1869" i="1"/>
  <c r="L1869" i="1"/>
  <c r="M1869" i="1"/>
  <c r="B1869" i="1"/>
  <c r="A1869" i="1"/>
  <c r="R1891" i="1"/>
  <c r="K1891" i="1"/>
  <c r="M1891" i="1"/>
  <c r="O1891" i="1"/>
  <c r="P1891" i="1"/>
  <c r="J1891" i="1"/>
  <c r="L1891" i="1"/>
  <c r="A1888" i="1"/>
  <c r="A1865" i="1"/>
  <c r="B1824" i="1"/>
  <c r="A1807" i="1"/>
  <c r="A1781" i="1"/>
  <c r="A1737" i="1"/>
  <c r="N1888" i="1"/>
  <c r="R1865" i="1"/>
  <c r="R1840" i="1"/>
  <c r="R1824" i="1"/>
  <c r="L1806" i="1"/>
  <c r="L1798" i="1"/>
  <c r="M1781" i="1"/>
  <c r="K1761" i="1"/>
  <c r="N1752" i="1"/>
  <c r="R1734" i="1"/>
  <c r="O1708" i="1"/>
  <c r="P1708" i="1"/>
  <c r="N1708" i="1"/>
  <c r="J1708" i="1"/>
  <c r="L1708" i="1"/>
  <c r="M1708" i="1"/>
  <c r="B1708" i="1"/>
  <c r="A1708" i="1"/>
  <c r="K1708" i="1"/>
  <c r="O1774" i="1"/>
  <c r="P1774" i="1"/>
  <c r="Q1774" i="1"/>
  <c r="J1774" i="1"/>
  <c r="K1774" i="1"/>
  <c r="N1774" i="1"/>
  <c r="R1774" i="1"/>
  <c r="L1774" i="1"/>
  <c r="M1774" i="1"/>
  <c r="O1818" i="1"/>
  <c r="P1818" i="1"/>
  <c r="J1818" i="1"/>
  <c r="Q1818" i="1"/>
  <c r="B1818" i="1"/>
  <c r="R1818" i="1"/>
  <c r="N1818" i="1"/>
  <c r="O1862" i="1"/>
  <c r="P1862" i="1"/>
  <c r="K1862" i="1"/>
  <c r="L1862" i="1"/>
  <c r="J1862" i="1"/>
  <c r="Q1862" i="1"/>
  <c r="R1862" i="1"/>
  <c r="N1862" i="1"/>
  <c r="J1884" i="1"/>
  <c r="K1776" i="1"/>
  <c r="A1776" i="1"/>
  <c r="M1776" i="1"/>
  <c r="N1776" i="1"/>
  <c r="M1818" i="1"/>
  <c r="J1733" i="1"/>
  <c r="K1733" i="1"/>
  <c r="A1733" i="1"/>
  <c r="P1733" i="1"/>
  <c r="Q1733" i="1"/>
  <c r="R1733" i="1"/>
  <c r="O1733" i="1"/>
  <c r="L1733" i="1"/>
  <c r="M1733" i="1"/>
  <c r="N1733" i="1"/>
  <c r="J1799" i="1"/>
  <c r="K1799" i="1"/>
  <c r="L1799" i="1"/>
  <c r="P1799" i="1"/>
  <c r="R1799" i="1"/>
  <c r="A1799" i="1"/>
  <c r="Q1799" i="1"/>
  <c r="M1799" i="1"/>
  <c r="B1799" i="1"/>
  <c r="N1799" i="1"/>
  <c r="O1799" i="1"/>
  <c r="J1843" i="1"/>
  <c r="K1843" i="1"/>
  <c r="R1843" i="1"/>
  <c r="P1843" i="1"/>
  <c r="Q1843" i="1"/>
  <c r="A1843" i="1"/>
  <c r="N1843" i="1"/>
  <c r="O1843" i="1"/>
  <c r="B1843" i="1"/>
  <c r="L1843" i="1"/>
  <c r="M1843" i="1"/>
  <c r="J1887" i="1"/>
  <c r="K1887" i="1"/>
  <c r="P1887" i="1"/>
  <c r="R1887" i="1"/>
  <c r="L1887" i="1"/>
  <c r="M1887" i="1"/>
  <c r="B1887" i="1"/>
  <c r="N1887" i="1"/>
  <c r="A1887" i="1"/>
  <c r="N1757" i="1"/>
  <c r="O1757" i="1"/>
  <c r="J1757" i="1"/>
  <c r="L1757" i="1"/>
  <c r="K1757" i="1"/>
  <c r="M1757" i="1"/>
  <c r="P1757" i="1"/>
  <c r="A1757" i="1"/>
  <c r="B1757" i="1"/>
  <c r="Q1757" i="1"/>
  <c r="R1757" i="1"/>
  <c r="N1845" i="1"/>
  <c r="O1845" i="1"/>
  <c r="B1845" i="1"/>
  <c r="A1845" i="1"/>
  <c r="O1758" i="1"/>
  <c r="Q1758" i="1"/>
  <c r="K1758" i="1"/>
  <c r="M1758" i="1"/>
  <c r="P1758" i="1"/>
  <c r="R1758" i="1"/>
  <c r="J1758" i="1"/>
  <c r="L1758" i="1"/>
  <c r="A1758" i="1"/>
  <c r="B1758" i="1"/>
  <c r="N1758" i="1"/>
  <c r="K1841" i="1"/>
  <c r="J1716" i="1"/>
  <c r="Q1716" i="1"/>
  <c r="B1716" i="1"/>
  <c r="M1716" i="1"/>
  <c r="O1716" i="1"/>
  <c r="K1716" i="1"/>
  <c r="L1716" i="1"/>
  <c r="N1716" i="1"/>
  <c r="P1716" i="1"/>
  <c r="J1848" i="1"/>
  <c r="L1848" i="1"/>
  <c r="K1848" i="1"/>
  <c r="M1848" i="1"/>
  <c r="B1736" i="1"/>
  <c r="Q1840" i="1"/>
  <c r="Q1824" i="1"/>
  <c r="K1798" i="1"/>
  <c r="L1781" i="1"/>
  <c r="L1752" i="1"/>
  <c r="J1715" i="1"/>
  <c r="O1796" i="1"/>
  <c r="P1796" i="1"/>
  <c r="K1796" i="1"/>
  <c r="M1796" i="1"/>
  <c r="Q1796" i="1"/>
  <c r="R1796" i="1"/>
  <c r="J1796" i="1"/>
  <c r="K1732" i="1"/>
  <c r="L1732" i="1"/>
  <c r="J1732" i="1"/>
  <c r="M1732" i="1"/>
  <c r="P1732" i="1"/>
  <c r="Q1732" i="1"/>
  <c r="R1732" i="1"/>
  <c r="O1732" i="1"/>
  <c r="M1820" i="1"/>
  <c r="O1820" i="1"/>
  <c r="K1820" i="1"/>
  <c r="N1820" i="1"/>
  <c r="Q1820" i="1"/>
  <c r="R1820" i="1"/>
  <c r="J1886" i="1"/>
  <c r="K1886" i="1"/>
  <c r="L1886" i="1"/>
  <c r="N1886" i="1"/>
  <c r="R1886" i="1"/>
  <c r="M1886" i="1"/>
  <c r="Q1886" i="1"/>
  <c r="B1886" i="1"/>
  <c r="O1886" i="1"/>
  <c r="A1886" i="1"/>
  <c r="P1886" i="1"/>
  <c r="J1842" i="1"/>
  <c r="O1776" i="1"/>
  <c r="M1709" i="1"/>
  <c r="J1755" i="1"/>
  <c r="K1755" i="1"/>
  <c r="R1755" i="1"/>
  <c r="L1755" i="1"/>
  <c r="N1755" i="1"/>
  <c r="P1755" i="1"/>
  <c r="Q1755" i="1"/>
  <c r="A1755" i="1"/>
  <c r="B1755" i="1"/>
  <c r="J1865" i="1"/>
  <c r="K1865" i="1"/>
  <c r="L1865" i="1"/>
  <c r="M1865" i="1"/>
  <c r="P1865" i="1"/>
  <c r="Q1865" i="1"/>
  <c r="A1712" i="1"/>
  <c r="B1712" i="1"/>
  <c r="Q1712" i="1"/>
  <c r="L1712" i="1"/>
  <c r="K1712" i="1"/>
  <c r="M1712" i="1"/>
  <c r="J1712" i="1"/>
  <c r="N1712" i="1"/>
  <c r="A1734" i="1"/>
  <c r="B1734" i="1"/>
  <c r="M1734" i="1"/>
  <c r="O1734" i="1"/>
  <c r="N1734" i="1"/>
  <c r="Q1734" i="1"/>
  <c r="A1778" i="1"/>
  <c r="Q1778" i="1"/>
  <c r="O1778" i="1"/>
  <c r="R1778" i="1"/>
  <c r="P1778" i="1"/>
  <c r="K1778" i="1"/>
  <c r="L1778" i="1"/>
  <c r="M1778" i="1"/>
  <c r="N1778" i="1"/>
  <c r="J1778" i="1"/>
  <c r="A1822" i="1"/>
  <c r="B1822" i="1"/>
  <c r="K1822" i="1"/>
  <c r="L1822" i="1"/>
  <c r="O1822" i="1"/>
  <c r="P1822" i="1"/>
  <c r="Q1822" i="1"/>
  <c r="R1822" i="1"/>
  <c r="N1822" i="1"/>
  <c r="O1844" i="1"/>
  <c r="Q1844" i="1"/>
  <c r="K1844" i="1"/>
  <c r="B1844" i="1"/>
  <c r="M1844" i="1"/>
  <c r="N1844" i="1"/>
  <c r="A1844" i="1"/>
  <c r="J1844" i="1"/>
  <c r="K1866" i="1"/>
  <c r="M1866" i="1"/>
  <c r="B1866" i="1"/>
  <c r="O1866" i="1"/>
  <c r="P1866" i="1"/>
  <c r="Q1866" i="1"/>
  <c r="R1866" i="1"/>
  <c r="N1866" i="1"/>
  <c r="M1888" i="1"/>
  <c r="O1888" i="1"/>
  <c r="B1888" i="1"/>
  <c r="Q1888" i="1"/>
  <c r="R1888" i="1"/>
  <c r="N1735" i="1"/>
  <c r="O1735" i="1"/>
  <c r="J1735" i="1"/>
  <c r="K1735" i="1"/>
  <c r="P1735" i="1"/>
  <c r="R1735" i="1"/>
  <c r="Q1735" i="1"/>
  <c r="N1801" i="1"/>
  <c r="O1801" i="1"/>
  <c r="P1801" i="1"/>
  <c r="R1801" i="1"/>
  <c r="A1801" i="1"/>
  <c r="B1801" i="1"/>
  <c r="N1867" i="1"/>
  <c r="O1867" i="1"/>
  <c r="P1867" i="1"/>
  <c r="R1867" i="1"/>
  <c r="B1867" i="1"/>
  <c r="Q1867" i="1"/>
  <c r="J1867" i="1"/>
  <c r="K1867" i="1"/>
  <c r="L1867" i="1"/>
  <c r="M1867" i="1"/>
  <c r="J1709" i="1"/>
  <c r="Q1846" i="1"/>
  <c r="A1846" i="1"/>
  <c r="M1846" i="1"/>
  <c r="N1846" i="1"/>
  <c r="P1846" i="1"/>
  <c r="O1846" i="1"/>
  <c r="R1846" i="1"/>
  <c r="B1846" i="1"/>
  <c r="L1846" i="1"/>
  <c r="M1798" i="1"/>
  <c r="J1760" i="1"/>
  <c r="O1760" i="1"/>
  <c r="Q1760" i="1"/>
  <c r="P1760" i="1"/>
  <c r="B1864" i="1"/>
  <c r="B1780" i="1"/>
  <c r="P1739" i="1"/>
  <c r="R1739" i="1"/>
  <c r="J1739" i="1"/>
  <c r="K1739" i="1"/>
  <c r="A1739" i="1"/>
  <c r="L1739" i="1"/>
  <c r="B1739" i="1"/>
  <c r="J1827" i="1"/>
  <c r="B1827" i="1"/>
  <c r="K1827" i="1"/>
  <c r="Q1827" i="1"/>
  <c r="R1827" i="1"/>
  <c r="N1827" i="1"/>
  <c r="O1827" i="1"/>
  <c r="L1827" i="1"/>
  <c r="M1827" i="1"/>
  <c r="A1827" i="1"/>
  <c r="P1827" i="1"/>
  <c r="J1893" i="1"/>
  <c r="R1893" i="1"/>
  <c r="N1893" i="1"/>
  <c r="O1893" i="1"/>
  <c r="Q1893" i="1"/>
  <c r="P1893" i="1"/>
  <c r="M1893" i="1"/>
  <c r="A1864" i="1"/>
  <c r="B1848" i="1"/>
  <c r="B1821" i="1"/>
  <c r="A1805" i="1"/>
  <c r="A1779" i="1"/>
  <c r="A1736" i="1"/>
  <c r="A1716" i="1"/>
  <c r="K1888" i="1"/>
  <c r="N1865" i="1"/>
  <c r="N1848" i="1"/>
  <c r="N1840" i="1"/>
  <c r="P1824" i="1"/>
  <c r="J1798" i="1"/>
  <c r="K1781" i="1"/>
  <c r="N1760" i="1"/>
  <c r="J1752" i="1"/>
  <c r="L1734" i="1"/>
  <c r="N1823" i="1"/>
  <c r="O1823" i="1"/>
  <c r="J1823" i="1"/>
  <c r="L1823" i="1"/>
  <c r="K1823" i="1"/>
  <c r="P1823" i="1"/>
  <c r="R1823" i="1"/>
  <c r="B1823" i="1"/>
  <c r="M1823" i="1"/>
  <c r="Q1823" i="1"/>
  <c r="N1889" i="1"/>
  <c r="O1889" i="1"/>
  <c r="B1889" i="1"/>
  <c r="R1889" i="1"/>
  <c r="Q1889" i="1"/>
  <c r="M1841" i="1"/>
  <c r="Q1800" i="1"/>
  <c r="K1714" i="1"/>
  <c r="M1714" i="1"/>
  <c r="N1714" i="1"/>
  <c r="J1714" i="1"/>
  <c r="O1714" i="1"/>
  <c r="O1802" i="1"/>
  <c r="Q1802" i="1"/>
  <c r="P1802" i="1"/>
  <c r="R1802" i="1"/>
  <c r="B1802" i="1"/>
  <c r="A1802" i="1"/>
  <c r="N1802" i="1"/>
  <c r="A1889" i="1"/>
  <c r="J1866" i="1"/>
  <c r="J1738" i="1"/>
  <c r="K1738" i="1"/>
  <c r="L1738" i="1"/>
  <c r="B1738" i="1"/>
  <c r="M1738" i="1"/>
  <c r="N1738" i="1"/>
  <c r="A1738" i="1"/>
  <c r="J1782" i="1"/>
  <c r="Q1782" i="1"/>
  <c r="K1782" i="1"/>
  <c r="M1782" i="1"/>
  <c r="N1782" i="1"/>
  <c r="O1782" i="1"/>
  <c r="R1782" i="1"/>
  <c r="P1782" i="1"/>
  <c r="L1782" i="1"/>
  <c r="J1804" i="1"/>
  <c r="M1804" i="1"/>
  <c r="O1804" i="1"/>
  <c r="K1804" i="1"/>
  <c r="L1804" i="1"/>
  <c r="P1804" i="1"/>
  <c r="N1804" i="1"/>
  <c r="J1826" i="1"/>
  <c r="K1826" i="1"/>
  <c r="M1826" i="1"/>
  <c r="O1826" i="1"/>
  <c r="Q1826" i="1"/>
  <c r="R1826" i="1"/>
  <c r="P1826" i="1"/>
  <c r="J1870" i="1"/>
  <c r="O1870" i="1"/>
  <c r="Q1870" i="1"/>
  <c r="B1870" i="1"/>
  <c r="M1870" i="1"/>
  <c r="N1870" i="1"/>
  <c r="A1870" i="1"/>
  <c r="R1870" i="1"/>
  <c r="P1870" i="1"/>
  <c r="L1870" i="1"/>
  <c r="L1888" i="1"/>
  <c r="O1848" i="1"/>
  <c r="J1717" i="1"/>
  <c r="L1717" i="1"/>
  <c r="B1717" i="1"/>
  <c r="M1717" i="1"/>
  <c r="N1717" i="1"/>
  <c r="O1717" i="1"/>
  <c r="P1717" i="1"/>
  <c r="R1717" i="1"/>
  <c r="L1761" i="1"/>
  <c r="N1761" i="1"/>
  <c r="J1761" i="1"/>
  <c r="M1761" i="1"/>
  <c r="P1761" i="1"/>
  <c r="Q1761" i="1"/>
  <c r="R1761" i="1"/>
  <c r="O1761" i="1"/>
  <c r="J1783" i="1"/>
  <c r="B1783" i="1"/>
  <c r="K1783" i="1"/>
  <c r="N1783" i="1"/>
  <c r="R1783" i="1"/>
  <c r="O1783" i="1"/>
  <c r="P1783" i="1"/>
  <c r="L1783" i="1"/>
  <c r="M1783" i="1"/>
  <c r="Q1783" i="1"/>
  <c r="A1783" i="1"/>
  <c r="N1805" i="1"/>
  <c r="P1805" i="1"/>
  <c r="R1805" i="1"/>
  <c r="B1805" i="1"/>
  <c r="R1849" i="1"/>
  <c r="P1849" i="1"/>
  <c r="N1871" i="1"/>
  <c r="P1871" i="1"/>
  <c r="J1871" i="1"/>
  <c r="K1871" i="1"/>
  <c r="A1871" i="1"/>
  <c r="L1871" i="1"/>
  <c r="B1871" i="1"/>
  <c r="M1871" i="1"/>
  <c r="O1871" i="1"/>
  <c r="R1871" i="1"/>
  <c r="Q1871" i="1"/>
  <c r="M1718" i="1"/>
  <c r="N1718" i="1"/>
  <c r="K1718" i="1"/>
  <c r="O1718" i="1"/>
  <c r="A1718" i="1"/>
  <c r="M1740" i="1"/>
  <c r="N1740" i="1"/>
  <c r="O1740" i="1"/>
  <c r="Q1740" i="1"/>
  <c r="R1740" i="1"/>
  <c r="A1740" i="1"/>
  <c r="B1740" i="1"/>
  <c r="P1740" i="1"/>
  <c r="M1762" i="1"/>
  <c r="N1762" i="1"/>
  <c r="J1762" i="1"/>
  <c r="O1762" i="1"/>
  <c r="P1762" i="1"/>
  <c r="R1762" i="1"/>
  <c r="K1762" i="1"/>
  <c r="L1762" i="1"/>
  <c r="Q1762" i="1"/>
  <c r="M1784" i="1"/>
  <c r="N1784" i="1"/>
  <c r="Q1784" i="1"/>
  <c r="A1784" i="1"/>
  <c r="B1784" i="1"/>
  <c r="J1784" i="1"/>
  <c r="M1806" i="1"/>
  <c r="N1806" i="1"/>
  <c r="J1806" i="1"/>
  <c r="A1806" i="1"/>
  <c r="Q1806" i="1"/>
  <c r="R1806" i="1"/>
  <c r="P1806" i="1"/>
  <c r="M1828" i="1"/>
  <c r="N1828" i="1"/>
  <c r="O1828" i="1"/>
  <c r="Q1828" i="1"/>
  <c r="A1828" i="1"/>
  <c r="B1828" i="1"/>
  <c r="M1850" i="1"/>
  <c r="N1850" i="1"/>
  <c r="K1850" i="1"/>
  <c r="J1850" i="1"/>
  <c r="O1850" i="1"/>
  <c r="P1850" i="1"/>
  <c r="Q1850" i="1"/>
  <c r="R1850" i="1"/>
  <c r="L1850" i="1"/>
  <c r="B1863" i="1"/>
  <c r="A1848" i="1"/>
  <c r="A1821" i="1"/>
  <c r="B1804" i="1"/>
  <c r="B1778" i="1"/>
  <c r="A1761" i="1"/>
  <c r="B1735" i="1"/>
  <c r="B1715" i="1"/>
  <c r="J1888" i="1"/>
  <c r="R1864" i="1"/>
  <c r="K1846" i="1"/>
  <c r="M1840" i="1"/>
  <c r="O1824" i="1"/>
  <c r="O1805" i="1"/>
  <c r="R1797" i="1"/>
  <c r="J1781" i="1"/>
  <c r="M1760" i="1"/>
  <c r="K1734" i="1"/>
  <c r="Q1714" i="1"/>
  <c r="A1840" i="1"/>
  <c r="P1864" i="1"/>
  <c r="J1840" i="1"/>
  <c r="Q1797" i="1"/>
  <c r="R1780" i="1"/>
  <c r="J1734" i="1"/>
  <c r="P1714" i="1"/>
  <c r="B1741" i="1"/>
  <c r="J1741" i="1"/>
  <c r="K1741" i="1"/>
  <c r="J1763" i="1"/>
  <c r="Q1786" i="1"/>
  <c r="R1786" i="1"/>
  <c r="K1786" i="1"/>
  <c r="M1786" i="1"/>
  <c r="L1786" i="1"/>
  <c r="Q1830" i="1"/>
  <c r="R1830" i="1"/>
  <c r="B1873" i="1"/>
  <c r="B1830" i="1"/>
  <c r="P1831" i="1"/>
  <c r="Q1876" i="1"/>
  <c r="M1876" i="1"/>
  <c r="O1876" i="1"/>
  <c r="R1876" i="1"/>
  <c r="K1876" i="1"/>
  <c r="L1876" i="1"/>
  <c r="A1873" i="1"/>
  <c r="A1854" i="1"/>
  <c r="N1830" i="1"/>
  <c r="N1810" i="1"/>
  <c r="O1786" i="1"/>
  <c r="P1744" i="1"/>
  <c r="M1719" i="1"/>
  <c r="Q1720" i="1"/>
  <c r="R1720" i="1"/>
  <c r="K1720" i="1"/>
  <c r="L1720" i="1"/>
  <c r="Q1808" i="1"/>
  <c r="R1808" i="1"/>
  <c r="M1808" i="1"/>
  <c r="O1808" i="1"/>
  <c r="Q1896" i="1"/>
  <c r="R1896" i="1"/>
  <c r="P1896" i="1"/>
  <c r="A1896" i="1"/>
  <c r="J1808" i="1"/>
  <c r="P1720" i="1"/>
  <c r="N1785" i="1"/>
  <c r="P1785" i="1"/>
  <c r="J1785" i="1"/>
  <c r="L1785" i="1"/>
  <c r="M1785" i="1"/>
  <c r="L1851" i="1"/>
  <c r="M1851" i="1"/>
  <c r="N1873" i="1"/>
  <c r="P1873" i="1"/>
  <c r="R1873" i="1"/>
  <c r="R1851" i="1"/>
  <c r="Q1742" i="1"/>
  <c r="R1742" i="1"/>
  <c r="M1742" i="1"/>
  <c r="O1742" i="1"/>
  <c r="B1742" i="1"/>
  <c r="N1742" i="1"/>
  <c r="P1742" i="1"/>
  <c r="Q1874" i="1"/>
  <c r="R1874" i="1"/>
  <c r="K1874" i="1"/>
  <c r="M1874" i="1"/>
  <c r="J1874" i="1"/>
  <c r="P1809" i="1"/>
  <c r="R1809" i="1"/>
  <c r="J1809" i="1"/>
  <c r="K1809" i="1"/>
  <c r="O1720" i="1"/>
  <c r="O1722" i="1"/>
  <c r="Q1722" i="1"/>
  <c r="O1766" i="1"/>
  <c r="Q1766" i="1"/>
  <c r="A1766" i="1"/>
  <c r="B1766" i="1"/>
  <c r="K1788" i="1"/>
  <c r="M1788" i="1"/>
  <c r="L1788" i="1"/>
  <c r="B1788" i="1"/>
  <c r="N1788" i="1"/>
  <c r="O1854" i="1"/>
  <c r="P1854" i="1"/>
  <c r="N1720" i="1"/>
  <c r="L1789" i="1"/>
  <c r="M1789" i="1"/>
  <c r="A1789" i="1"/>
  <c r="B1789" i="1"/>
  <c r="P1789" i="1"/>
  <c r="R1789" i="1"/>
  <c r="Q1789" i="1"/>
  <c r="A1742" i="1"/>
  <c r="P1745" i="1"/>
  <c r="M1720" i="1"/>
  <c r="M1746" i="1"/>
  <c r="O1746" i="1"/>
  <c r="Q1746" i="1"/>
  <c r="R1746" i="1"/>
  <c r="K1746" i="1"/>
  <c r="L1746" i="1"/>
  <c r="N1746" i="1"/>
  <c r="L1829" i="1"/>
  <c r="N1829" i="1"/>
  <c r="P1829" i="1"/>
  <c r="Q1829" i="1"/>
  <c r="M1829" i="1"/>
  <c r="O1829" i="1"/>
  <c r="B1765" i="1"/>
  <c r="A1765" i="1"/>
  <c r="J1765" i="1"/>
  <c r="P1787" i="1"/>
  <c r="R1787" i="1"/>
  <c r="B1787" i="1"/>
  <c r="L1831" i="1"/>
  <c r="N1831" i="1"/>
  <c r="B1831" i="1"/>
  <c r="B1786" i="1"/>
  <c r="L1767" i="1"/>
  <c r="M1767" i="1"/>
  <c r="A1767" i="1"/>
  <c r="J1767" i="1"/>
  <c r="N1767" i="1"/>
  <c r="P1767" i="1"/>
  <c r="Q1767" i="1"/>
  <c r="L1855" i="1"/>
  <c r="M1855" i="1"/>
  <c r="N1855" i="1"/>
  <c r="P1855" i="1"/>
  <c r="R1855" i="1"/>
  <c r="B1855" i="1"/>
  <c r="J1855" i="1"/>
  <c r="N1851" i="1"/>
  <c r="L1766" i="1"/>
  <c r="J1702" i="1"/>
  <c r="L1702" i="1"/>
  <c r="M1702" i="1"/>
  <c r="P1702" i="1"/>
  <c r="Q1702" i="1"/>
  <c r="R1702" i="1"/>
  <c r="O1724" i="1"/>
  <c r="B1724" i="1"/>
  <c r="P1724" i="1"/>
  <c r="Q1724" i="1"/>
  <c r="Q1790" i="1"/>
  <c r="O1790" i="1"/>
  <c r="R1790" i="1"/>
  <c r="K1834" i="1"/>
  <c r="B1834" i="1"/>
  <c r="K1856" i="1"/>
  <c r="M1856" i="1"/>
  <c r="B1856" i="1"/>
  <c r="N1856" i="1"/>
  <c r="A1785" i="1"/>
  <c r="A1741" i="1"/>
  <c r="P1874" i="1"/>
  <c r="R1854" i="1"/>
  <c r="K1851" i="1"/>
  <c r="R1834" i="1"/>
  <c r="K1831" i="1"/>
  <c r="R1810" i="1"/>
  <c r="L1787" i="1"/>
  <c r="N1770" i="1"/>
  <c r="K1766" i="1"/>
  <c r="O1745" i="1"/>
  <c r="N1741" i="1"/>
  <c r="N1724" i="1"/>
  <c r="J1720" i="1"/>
  <c r="O1702" i="1"/>
  <c r="P1703" i="1"/>
  <c r="Q1703" i="1"/>
  <c r="O1703" i="1"/>
  <c r="A1703" i="1"/>
  <c r="K1703" i="1"/>
  <c r="P1725" i="1"/>
  <c r="Q1725" i="1"/>
  <c r="N1725" i="1"/>
  <c r="R1725" i="1"/>
  <c r="A1725" i="1"/>
  <c r="J1725" i="1"/>
  <c r="P1747" i="1"/>
  <c r="Q1747" i="1"/>
  <c r="R1747" i="1"/>
  <c r="P1769" i="1"/>
  <c r="Q1769" i="1"/>
  <c r="L1769" i="1"/>
  <c r="N1769" i="1"/>
  <c r="P1791" i="1"/>
  <c r="Q1791" i="1"/>
  <c r="J1791" i="1"/>
  <c r="L1791" i="1"/>
  <c r="M1791" i="1"/>
  <c r="P1813" i="1"/>
  <c r="Q1813" i="1"/>
  <c r="P1835" i="1"/>
  <c r="Q1835" i="1"/>
  <c r="J1835" i="1"/>
  <c r="L1835" i="1"/>
  <c r="N1835" i="1"/>
  <c r="O1835" i="1"/>
  <c r="A1835" i="1"/>
  <c r="P1857" i="1"/>
  <c r="Q1857" i="1"/>
  <c r="A1857" i="1"/>
  <c r="P1879" i="1"/>
  <c r="Q1879" i="1"/>
  <c r="N1879" i="1"/>
  <c r="R1879" i="1"/>
  <c r="L1879" i="1"/>
  <c r="O1879" i="1"/>
  <c r="A1879" i="1"/>
  <c r="A1856" i="1"/>
  <c r="B1770" i="1"/>
  <c r="B1725" i="1"/>
  <c r="M1878" i="1"/>
  <c r="O1874" i="1"/>
  <c r="Q1854" i="1"/>
  <c r="J1851" i="1"/>
  <c r="Q1834" i="1"/>
  <c r="J1831" i="1"/>
  <c r="Q1810" i="1"/>
  <c r="N1791" i="1"/>
  <c r="K1787" i="1"/>
  <c r="J1766" i="1"/>
  <c r="M1741" i="1"/>
  <c r="M1724" i="1"/>
  <c r="N1702" i="1"/>
  <c r="N1743" i="1"/>
  <c r="P1743" i="1"/>
  <c r="R1743" i="1"/>
  <c r="A1743" i="1"/>
  <c r="J1743" i="1"/>
  <c r="Q1741" i="1"/>
  <c r="A1830" i="1"/>
  <c r="N1787" i="1"/>
  <c r="M1766" i="1"/>
  <c r="L1723" i="1"/>
  <c r="A1723" i="1"/>
  <c r="M1723" i="1"/>
  <c r="B1723" i="1"/>
  <c r="P1723" i="1"/>
  <c r="R1723" i="1"/>
  <c r="J1723" i="1"/>
  <c r="K1723" i="1"/>
  <c r="L1745" i="1"/>
  <c r="M1745" i="1"/>
  <c r="J1745" i="1"/>
  <c r="A1745" i="1"/>
  <c r="N1745" i="1"/>
  <c r="L1833" i="1"/>
  <c r="M1833" i="1"/>
  <c r="R1833" i="1"/>
  <c r="B1833" i="1"/>
  <c r="J1833" i="1"/>
  <c r="K1833" i="1"/>
  <c r="L1877" i="1"/>
  <c r="M1877" i="1"/>
  <c r="J1877" i="1"/>
  <c r="B1877" i="1"/>
  <c r="K1877" i="1"/>
  <c r="B1898" i="1"/>
  <c r="M1831" i="1"/>
  <c r="M1812" i="1"/>
  <c r="O1812" i="1"/>
  <c r="A1812" i="1"/>
  <c r="J1812" i="1"/>
  <c r="B1812" i="1"/>
  <c r="A1829" i="1"/>
  <c r="M1726" i="1"/>
  <c r="O1726" i="1"/>
  <c r="K1726" i="1"/>
  <c r="L1726" i="1"/>
  <c r="P1719" i="1"/>
  <c r="R1719" i="1"/>
  <c r="Q1764" i="1"/>
  <c r="R1764" i="1"/>
  <c r="K1764" i="1"/>
  <c r="J1764" i="1"/>
  <c r="M1764" i="1"/>
  <c r="B1764" i="1"/>
  <c r="O1764" i="1"/>
  <c r="P1764" i="1"/>
  <c r="L1764" i="1"/>
  <c r="N1764" i="1"/>
  <c r="Q1852" i="1"/>
  <c r="R1852" i="1"/>
  <c r="O1852" i="1"/>
  <c r="P1852" i="1"/>
  <c r="Q1851" i="1"/>
  <c r="R1741" i="1"/>
  <c r="J1721" i="1"/>
  <c r="A1721" i="1"/>
  <c r="L1721" i="1"/>
  <c r="K1721" i="1"/>
  <c r="M1721" i="1"/>
  <c r="N1721" i="1"/>
  <c r="P1721" i="1"/>
  <c r="P1851" i="1"/>
  <c r="K1832" i="1"/>
  <c r="M1832" i="1"/>
  <c r="O1832" i="1"/>
  <c r="P1832" i="1"/>
  <c r="A1832" i="1"/>
  <c r="A1786" i="1"/>
  <c r="P1741" i="1"/>
  <c r="L1701" i="1"/>
  <c r="A1701" i="1"/>
  <c r="M1701" i="1"/>
  <c r="B1701" i="1"/>
  <c r="K1701" i="1"/>
  <c r="Q1701" i="1"/>
  <c r="O1701" i="1"/>
  <c r="R1701" i="1"/>
  <c r="L1811" i="1"/>
  <c r="M1811" i="1"/>
  <c r="A1811" i="1"/>
  <c r="N1811" i="1"/>
  <c r="P1811" i="1"/>
  <c r="R1811" i="1"/>
  <c r="J1811" i="1"/>
  <c r="K1811" i="1"/>
  <c r="B1829" i="1"/>
  <c r="B1785" i="1"/>
  <c r="M1787" i="1"/>
  <c r="O1741" i="1"/>
  <c r="K1768" i="1"/>
  <c r="M1768" i="1"/>
  <c r="L1768" i="1"/>
  <c r="A1898" i="1"/>
  <c r="N1878" i="1"/>
  <c r="O1704" i="1"/>
  <c r="Q1704" i="1"/>
  <c r="P1704" i="1"/>
  <c r="A1704" i="1"/>
  <c r="K1770" i="1"/>
  <c r="M1770" i="1"/>
  <c r="O1770" i="1"/>
  <c r="P1770" i="1"/>
  <c r="M1814" i="1"/>
  <c r="O1814" i="1"/>
  <c r="Q1814" i="1"/>
  <c r="R1814" i="1"/>
  <c r="O1836" i="1"/>
  <c r="Q1836" i="1"/>
  <c r="P1836" i="1"/>
  <c r="R1836" i="1"/>
  <c r="K1858" i="1"/>
  <c r="M1858" i="1"/>
  <c r="Q1858" i="1"/>
  <c r="L1858" i="1"/>
  <c r="A1858" i="1"/>
  <c r="B1858" i="1"/>
  <c r="N1858" i="1"/>
  <c r="K1880" i="1"/>
  <c r="L1880" i="1"/>
  <c r="M1880" i="1"/>
  <c r="N1880" i="1"/>
  <c r="A1855" i="1"/>
  <c r="A1814" i="1"/>
  <c r="A1770" i="1"/>
  <c r="A1724" i="1"/>
  <c r="L1878" i="1"/>
  <c r="N1874" i="1"/>
  <c r="P1858" i="1"/>
  <c r="N1854" i="1"/>
  <c r="P1834" i="1"/>
  <c r="P1830" i="1"/>
  <c r="P1814" i="1"/>
  <c r="P1810" i="1"/>
  <c r="J1787" i="1"/>
  <c r="J1770" i="1"/>
  <c r="R1765" i="1"/>
  <c r="R1744" i="1"/>
  <c r="L1741" i="1"/>
  <c r="L1724" i="1"/>
  <c r="O1719" i="1"/>
  <c r="K1702" i="1"/>
  <c r="J1705" i="1"/>
  <c r="L1705" i="1"/>
  <c r="A1705" i="1"/>
  <c r="M1705" i="1"/>
  <c r="B1705" i="1"/>
  <c r="L1749" i="1"/>
  <c r="N1749" i="1"/>
  <c r="P1749" i="1"/>
  <c r="Q1749" i="1"/>
  <c r="R1749" i="1"/>
  <c r="R1771" i="1"/>
  <c r="N1771" i="1"/>
  <c r="P1771" i="1"/>
  <c r="O1771" i="1"/>
  <c r="N1793" i="1"/>
  <c r="P1793" i="1"/>
  <c r="O1793" i="1"/>
  <c r="R1793" i="1"/>
  <c r="J1793" i="1"/>
  <c r="K1793" i="1"/>
  <c r="A1793" i="1"/>
  <c r="J1815" i="1"/>
  <c r="L1815" i="1"/>
  <c r="K1815" i="1"/>
  <c r="M1815" i="1"/>
  <c r="J1859" i="1"/>
  <c r="L1859" i="1"/>
  <c r="M1859" i="1"/>
  <c r="B1896" i="1"/>
  <c r="B1854" i="1"/>
  <c r="B1813" i="1"/>
  <c r="B1769" i="1"/>
  <c r="B1722" i="1"/>
  <c r="K1878" i="1"/>
  <c r="L1874" i="1"/>
  <c r="O1858" i="1"/>
  <c r="M1854" i="1"/>
  <c r="O1834" i="1"/>
  <c r="O1830" i="1"/>
  <c r="N1814" i="1"/>
  <c r="O1810" i="1"/>
  <c r="P1790" i="1"/>
  <c r="P1786" i="1"/>
  <c r="R1769" i="1"/>
  <c r="Q1765" i="1"/>
  <c r="R1748" i="1"/>
  <c r="Q1744" i="1"/>
  <c r="K1724" i="1"/>
  <c r="N1719" i="1"/>
  <c r="P1701" i="1"/>
  <c r="K1750" i="1"/>
  <c r="L1750" i="1"/>
  <c r="O1750" i="1"/>
  <c r="Q1750" i="1"/>
  <c r="K1794" i="1"/>
  <c r="L1794" i="1"/>
  <c r="M1794" i="1"/>
  <c r="N1794" i="1"/>
  <c r="K1838" i="1"/>
  <c r="L1838" i="1"/>
  <c r="M1838" i="1"/>
  <c r="O1838" i="1"/>
  <c r="P1838" i="1"/>
  <c r="K1860" i="1"/>
  <c r="L1860" i="1"/>
  <c r="Q1860" i="1"/>
  <c r="K1882" i="1"/>
  <c r="L1882" i="1"/>
  <c r="M1882" i="1"/>
  <c r="O1882" i="1"/>
  <c r="N1882" i="1"/>
  <c r="Q1882" i="1"/>
  <c r="J1750" i="1"/>
  <c r="K1706" i="1"/>
  <c r="L1706" i="1"/>
  <c r="J1706" i="1"/>
  <c r="K1728" i="1"/>
  <c r="L1728" i="1"/>
  <c r="O1728" i="1"/>
  <c r="Q1728" i="1"/>
  <c r="K1772" i="1"/>
  <c r="L1772" i="1"/>
  <c r="M1772" i="1"/>
  <c r="K1816" i="1"/>
  <c r="L1816" i="1"/>
  <c r="M1707" i="1"/>
  <c r="O1707" i="1"/>
  <c r="Q1707" i="1"/>
  <c r="J1729" i="1"/>
  <c r="L1729" i="1"/>
  <c r="A1729" i="1"/>
  <c r="K1729" i="1"/>
  <c r="M1729" i="1"/>
  <c r="J1773" i="1"/>
  <c r="L1773" i="1"/>
  <c r="N1773" i="1"/>
  <c r="O1773" i="1"/>
  <c r="P1817" i="1"/>
  <c r="R1817" i="1"/>
  <c r="L1817" i="1"/>
  <c r="N1817" i="1"/>
  <c r="Q1817" i="1"/>
  <c r="L1839" i="1"/>
  <c r="N1839" i="1"/>
  <c r="J1861" i="1"/>
  <c r="P1861" i="1"/>
  <c r="R1861" i="1"/>
  <c r="J1883" i="1"/>
  <c r="K1883" i="1"/>
  <c r="A1883" i="1"/>
  <c r="P1883" i="1"/>
  <c r="Q1861" i="1"/>
  <c r="N1706" i="1"/>
  <c r="M1872" i="1"/>
  <c r="N1872" i="1"/>
  <c r="M1894" i="1"/>
  <c r="N1894" i="1"/>
  <c r="N1897" i="1"/>
  <c r="P1894" i="1"/>
  <c r="O1853" i="1"/>
  <c r="M1897" i="1"/>
  <c r="O1894" i="1"/>
  <c r="N1853" i="1"/>
  <c r="K1894" i="1"/>
  <c r="L1853" i="1"/>
  <c r="J2449" i="1"/>
  <c r="K2449" i="1"/>
  <c r="L2449" i="1"/>
  <c r="M2449" i="1"/>
  <c r="N2449" i="1"/>
  <c r="O2449" i="1"/>
  <c r="P2449" i="1"/>
  <c r="Q2449" i="1"/>
  <c r="R2449" i="1"/>
  <c r="A2449" i="1"/>
  <c r="B2449" i="1"/>
  <c r="C2473" i="1"/>
  <c r="C2472" i="1"/>
  <c r="A2472" i="1" s="1"/>
  <c r="C2471" i="1"/>
  <c r="J2471" i="1" s="1"/>
  <c r="C2470" i="1"/>
  <c r="C2469" i="1"/>
  <c r="A2469" i="1" s="1"/>
  <c r="C2468" i="1"/>
  <c r="O2468" i="1" s="1"/>
  <c r="C2467" i="1"/>
  <c r="M2467" i="1" s="1"/>
  <c r="C2466" i="1"/>
  <c r="K2466" i="1" s="1"/>
  <c r="C2465" i="1"/>
  <c r="M2465" i="1" s="1"/>
  <c r="C2464" i="1"/>
  <c r="B2464" i="1" s="1"/>
  <c r="C2463" i="1"/>
  <c r="P2463" i="1" s="1"/>
  <c r="C2462" i="1"/>
  <c r="J2462" i="1" s="1"/>
  <c r="C2461" i="1"/>
  <c r="L2461" i="1" s="1"/>
  <c r="C2460" i="1"/>
  <c r="L2460" i="1" s="1"/>
  <c r="C2459" i="1"/>
  <c r="C2458" i="1"/>
  <c r="C2457" i="1"/>
  <c r="C2456" i="1"/>
  <c r="C2455" i="1"/>
  <c r="C2454" i="1"/>
  <c r="C2453" i="1"/>
  <c r="C2452" i="1"/>
  <c r="C2451" i="1"/>
  <c r="C2450" i="1"/>
  <c r="C2398" i="1"/>
  <c r="C2397" i="1"/>
  <c r="C2396" i="1"/>
  <c r="Q2396" i="1" s="1"/>
  <c r="C2395" i="1"/>
  <c r="C2394" i="1"/>
  <c r="M2394" i="1" s="1"/>
  <c r="C2393" i="1"/>
  <c r="Q2393" i="1" s="1"/>
  <c r="C2392" i="1"/>
  <c r="P2392" i="1" s="1"/>
  <c r="C2391" i="1"/>
  <c r="N2391" i="1" s="1"/>
  <c r="C2390" i="1"/>
  <c r="A2390" i="1" s="1"/>
  <c r="C2389" i="1"/>
  <c r="K2389" i="1" s="1"/>
  <c r="C2388" i="1"/>
  <c r="Q2388" i="1" s="1"/>
  <c r="C2387" i="1"/>
  <c r="C2386" i="1"/>
  <c r="C2385" i="1"/>
  <c r="B2385" i="1" s="1"/>
  <c r="C2384" i="1"/>
  <c r="Q2384" i="1" s="1"/>
  <c r="C2383" i="1"/>
  <c r="C2382" i="1"/>
  <c r="A2382" i="1" s="1"/>
  <c r="C2381" i="1"/>
  <c r="J2381" i="1" s="1"/>
  <c r="C2380" i="1"/>
  <c r="K2380" i="1" s="1"/>
  <c r="C2379" i="1"/>
  <c r="C2378" i="1"/>
  <c r="C2377" i="1"/>
  <c r="N2377" i="1" s="1"/>
  <c r="C2376" i="1"/>
  <c r="C2375" i="1"/>
  <c r="O2375" i="1" s="1"/>
  <c r="C2374" i="1"/>
  <c r="C2373" i="1"/>
  <c r="A2373" i="1" s="1"/>
  <c r="C2372" i="1"/>
  <c r="Q2372" i="1" s="1"/>
  <c r="C2371" i="1"/>
  <c r="A2371" i="1" s="1"/>
  <c r="C2370" i="1"/>
  <c r="P2370" i="1" s="1"/>
  <c r="C2369" i="1"/>
  <c r="Q2369" i="1" s="1"/>
  <c r="C2368" i="1"/>
  <c r="O2368" i="1" s="1"/>
  <c r="C2367" i="1"/>
  <c r="A2367" i="1" s="1"/>
  <c r="C2366" i="1"/>
  <c r="P2366" i="1" s="1"/>
  <c r="C2365" i="1"/>
  <c r="O2365" i="1" s="1"/>
  <c r="C2364" i="1"/>
  <c r="C2363" i="1"/>
  <c r="N2363" i="1" s="1"/>
  <c r="C2362" i="1"/>
  <c r="O2362" i="1" s="1"/>
  <c r="C2361" i="1"/>
  <c r="Q2361" i="1" s="1"/>
  <c r="C2360" i="1"/>
  <c r="N2360" i="1" s="1"/>
  <c r="C2359" i="1"/>
  <c r="C2358" i="1"/>
  <c r="R2358" i="1" s="1"/>
  <c r="C2357" i="1"/>
  <c r="Q2357" i="1" s="1"/>
  <c r="C2356" i="1"/>
  <c r="R2356" i="1" s="1"/>
  <c r="C2355" i="1"/>
  <c r="A2355" i="1" s="1"/>
  <c r="C2354" i="1"/>
  <c r="B2354" i="1" s="1"/>
  <c r="C2353" i="1"/>
  <c r="M2353" i="1" s="1"/>
  <c r="C2352" i="1"/>
  <c r="Q2352" i="1" s="1"/>
  <c r="C2351" i="1"/>
  <c r="K2351" i="1" s="1"/>
  <c r="C2350" i="1"/>
  <c r="L2350" i="1" s="1"/>
  <c r="C2349" i="1"/>
  <c r="R2349" i="1" s="1"/>
  <c r="C2348" i="1"/>
  <c r="L2348" i="1" s="1"/>
  <c r="C2347" i="1"/>
  <c r="B2347" i="1" s="1"/>
  <c r="C2346" i="1"/>
  <c r="A2346" i="1" s="1"/>
  <c r="C2345" i="1"/>
  <c r="B2345" i="1" s="1"/>
  <c r="C2344" i="1"/>
  <c r="R2344" i="1" s="1"/>
  <c r="C2343" i="1"/>
  <c r="C2342" i="1"/>
  <c r="C2341" i="1"/>
  <c r="C2340" i="1"/>
  <c r="K2340" i="1" s="1"/>
  <c r="C2339" i="1"/>
  <c r="A2339" i="1" s="1"/>
  <c r="C2338" i="1"/>
  <c r="R2338" i="1" s="1"/>
  <c r="C2337" i="1"/>
  <c r="B2337" i="1" s="1"/>
  <c r="C2336" i="1"/>
  <c r="B2336" i="1" s="1"/>
  <c r="C2335" i="1"/>
  <c r="Q2335" i="1" s="1"/>
  <c r="C2334" i="1"/>
  <c r="Q2334" i="1" s="1"/>
  <c r="C2333" i="1"/>
  <c r="N2333" i="1" s="1"/>
  <c r="C2332" i="1"/>
  <c r="J2332" i="1" s="1"/>
  <c r="C2331" i="1"/>
  <c r="K2331" i="1" s="1"/>
  <c r="C2330" i="1"/>
  <c r="B2330" i="1" s="1"/>
  <c r="C2329" i="1"/>
  <c r="A2329" i="1" s="1"/>
  <c r="C2328" i="1"/>
  <c r="Q2328" i="1" s="1"/>
  <c r="C2327" i="1"/>
  <c r="C2326" i="1"/>
  <c r="O2326" i="1" s="1"/>
  <c r="C2325" i="1"/>
  <c r="O2325" i="1" s="1"/>
  <c r="C2324" i="1"/>
  <c r="R2324" i="1" s="1"/>
  <c r="C2323" i="1"/>
  <c r="M2323" i="1" s="1"/>
  <c r="C2322" i="1"/>
  <c r="O2322" i="1" s="1"/>
  <c r="C2321" i="1"/>
  <c r="C2320" i="1"/>
  <c r="C2319" i="1"/>
  <c r="O2319" i="1" s="1"/>
  <c r="C2318" i="1"/>
  <c r="K2318" i="1" s="1"/>
  <c r="C2317" i="1"/>
  <c r="A2317" i="1" s="1"/>
  <c r="C2316" i="1"/>
  <c r="A2316" i="1" s="1"/>
  <c r="C2315" i="1"/>
  <c r="J2315" i="1" s="1"/>
  <c r="C2314" i="1"/>
  <c r="O2314" i="1" s="1"/>
  <c r="C2313" i="1"/>
  <c r="C2312" i="1"/>
  <c r="C2311" i="1"/>
  <c r="K2311" i="1" s="1"/>
  <c r="C2310" i="1"/>
  <c r="B2310" i="1" s="1"/>
  <c r="C2309" i="1"/>
  <c r="K2309" i="1" s="1"/>
  <c r="C2308" i="1"/>
  <c r="A2308" i="1" s="1"/>
  <c r="C2307" i="1"/>
  <c r="O2307" i="1" s="1"/>
  <c r="C2306" i="1"/>
  <c r="P2306" i="1" s="1"/>
  <c r="C2305" i="1"/>
  <c r="O2305" i="1" s="1"/>
  <c r="C2304" i="1"/>
  <c r="Q2304" i="1" s="1"/>
  <c r="C2303" i="1"/>
  <c r="B2303" i="1" s="1"/>
  <c r="C2302" i="1"/>
  <c r="R2302" i="1" s="1"/>
  <c r="C2301" i="1"/>
  <c r="P2301" i="1" s="1"/>
  <c r="C2300" i="1"/>
  <c r="P2300" i="1" s="1"/>
  <c r="C2299" i="1"/>
  <c r="B2299" i="1" s="1"/>
  <c r="C2298" i="1"/>
  <c r="R2298" i="1" s="1"/>
  <c r="C2297" i="1"/>
  <c r="A2297" i="1" s="1"/>
  <c r="C2296" i="1"/>
  <c r="C2295" i="1"/>
  <c r="A2295" i="1" s="1"/>
  <c r="C2294" i="1"/>
  <c r="C2293" i="1"/>
  <c r="C2292" i="1"/>
  <c r="K2292" i="1" s="1"/>
  <c r="C2291" i="1"/>
  <c r="C2290" i="1"/>
  <c r="C2289" i="1"/>
  <c r="R2289" i="1" s="1"/>
  <c r="C2288" i="1"/>
  <c r="O2288" i="1" s="1"/>
  <c r="C2287" i="1"/>
  <c r="C2286" i="1"/>
  <c r="N2286" i="1" s="1"/>
  <c r="C2285" i="1"/>
  <c r="N2285" i="1" s="1"/>
  <c r="C2284" i="1"/>
  <c r="C2283" i="1"/>
  <c r="A2283" i="1" s="1"/>
  <c r="C2282" i="1"/>
  <c r="C2281" i="1"/>
  <c r="A2281" i="1" s="1"/>
  <c r="C2280" i="1"/>
  <c r="R2280" i="1" s="1"/>
  <c r="C2279" i="1"/>
  <c r="A2279" i="1" s="1"/>
  <c r="C2278" i="1"/>
  <c r="O2278" i="1" s="1"/>
  <c r="C2277" i="1"/>
  <c r="A2277" i="1" s="1"/>
  <c r="C2276" i="1"/>
  <c r="N2276" i="1" s="1"/>
  <c r="C2275" i="1"/>
  <c r="Q2275" i="1" s="1"/>
  <c r="C2274" i="1"/>
  <c r="C2273" i="1"/>
  <c r="C2272" i="1"/>
  <c r="A2272" i="1" s="1"/>
  <c r="C2271" i="1"/>
  <c r="M2271" i="1" s="1"/>
  <c r="C2270" i="1"/>
  <c r="O2270" i="1" s="1"/>
  <c r="C2269" i="1"/>
  <c r="B2269" i="1" s="1"/>
  <c r="C2268" i="1"/>
  <c r="B2268" i="1" s="1"/>
  <c r="C2267" i="1"/>
  <c r="J2267" i="1" s="1"/>
  <c r="C2266" i="1"/>
  <c r="M2266" i="1" s="1"/>
  <c r="C2265" i="1"/>
  <c r="C2264" i="1"/>
  <c r="O2264" i="1" s="1"/>
  <c r="C2263" i="1"/>
  <c r="K2263" i="1" s="1"/>
  <c r="C2262" i="1"/>
  <c r="N2262" i="1" s="1"/>
  <c r="C2261" i="1"/>
  <c r="C2260" i="1"/>
  <c r="M2260" i="1" s="1"/>
  <c r="C2259" i="1"/>
  <c r="A2259" i="1" s="1"/>
  <c r="C2258" i="1"/>
  <c r="R2258" i="1" s="1"/>
  <c r="C2257" i="1"/>
  <c r="B2257" i="1" s="1"/>
  <c r="C2256" i="1"/>
  <c r="P2256" i="1" s="1"/>
  <c r="C2255" i="1"/>
  <c r="L2255" i="1" s="1"/>
  <c r="C2254" i="1"/>
  <c r="K2254" i="1" s="1"/>
  <c r="C2253" i="1"/>
  <c r="Q2253" i="1" s="1"/>
  <c r="C2252" i="1"/>
  <c r="C2251" i="1"/>
  <c r="O2251" i="1" s="1"/>
  <c r="C2250" i="1"/>
  <c r="N2250" i="1" s="1"/>
  <c r="C2249" i="1"/>
  <c r="A2249" i="1" s="1"/>
  <c r="C2248" i="1"/>
  <c r="K2248" i="1" s="1"/>
  <c r="C2247" i="1"/>
  <c r="P2247" i="1" s="1"/>
  <c r="C2246" i="1"/>
  <c r="R2246" i="1" s="1"/>
  <c r="C2245" i="1"/>
  <c r="N2245" i="1" s="1"/>
  <c r="C2244" i="1"/>
  <c r="B2244" i="1" s="1"/>
  <c r="C2243" i="1"/>
  <c r="M2243" i="1" s="1"/>
  <c r="C2242" i="1"/>
  <c r="R2242" i="1" s="1"/>
  <c r="C2241" i="1"/>
  <c r="L2241" i="1" s="1"/>
  <c r="C2240" i="1"/>
  <c r="Q2240" i="1" s="1"/>
  <c r="C2239" i="1"/>
  <c r="A2239" i="1" s="1"/>
  <c r="C2238" i="1"/>
  <c r="K2238" i="1" s="1"/>
  <c r="C2237" i="1"/>
  <c r="Q2237" i="1" s="1"/>
  <c r="C2236" i="1"/>
  <c r="A2236" i="1" s="1"/>
  <c r="C2235" i="1"/>
  <c r="A2235" i="1" s="1"/>
  <c r="C2234" i="1"/>
  <c r="B2234" i="1" s="1"/>
  <c r="C2233" i="1"/>
  <c r="P2233" i="1" s="1"/>
  <c r="C2232" i="1"/>
  <c r="C2231" i="1"/>
  <c r="B2231" i="1" s="1"/>
  <c r="C2230" i="1"/>
  <c r="J2230" i="1" s="1"/>
  <c r="C2229" i="1"/>
  <c r="C2228" i="1"/>
  <c r="B2228" i="1" s="1"/>
  <c r="C2227" i="1"/>
  <c r="K2227" i="1" s="1"/>
  <c r="C2226" i="1"/>
  <c r="P2226" i="1" s="1"/>
  <c r="C2225" i="1"/>
  <c r="K2225" i="1" s="1"/>
  <c r="C2224" i="1"/>
  <c r="Q2224" i="1" s="1"/>
  <c r="C2223" i="1"/>
  <c r="B2223" i="1" s="1"/>
  <c r="C2222" i="1"/>
  <c r="C2221" i="1"/>
  <c r="C2220" i="1"/>
  <c r="O2220" i="1" s="1"/>
  <c r="C2219" i="1"/>
  <c r="B2219" i="1" s="1"/>
  <c r="C2218" i="1"/>
  <c r="A2218" i="1" s="1"/>
  <c r="C2217" i="1"/>
  <c r="A2217" i="1" s="1"/>
  <c r="C2216" i="1"/>
  <c r="R2216" i="1" s="1"/>
  <c r="C2215" i="1"/>
  <c r="R2215" i="1" s="1"/>
  <c r="C2214" i="1"/>
  <c r="B2214" i="1" s="1"/>
  <c r="C2213" i="1"/>
  <c r="Q2213" i="1" s="1"/>
  <c r="C2212" i="1"/>
  <c r="B2212" i="1" s="1"/>
  <c r="C2211" i="1"/>
  <c r="N2211" i="1" s="1"/>
  <c r="C2210" i="1"/>
  <c r="C2209" i="1"/>
  <c r="C2208" i="1"/>
  <c r="C2207" i="1"/>
  <c r="A2207" i="1" s="1"/>
  <c r="C2206" i="1"/>
  <c r="C2205" i="1"/>
  <c r="R2205" i="1" s="1"/>
  <c r="C2204" i="1"/>
  <c r="A2204" i="1" s="1"/>
  <c r="C2203" i="1"/>
  <c r="A2203" i="1" s="1"/>
  <c r="C2202" i="1"/>
  <c r="O2202" i="1" s="1"/>
  <c r="C2201" i="1"/>
  <c r="P2201" i="1" s="1"/>
  <c r="C2200" i="1"/>
  <c r="R2199" i="1"/>
  <c r="Q2199" i="1"/>
  <c r="P2199" i="1"/>
  <c r="O2199" i="1"/>
  <c r="N2199" i="1"/>
  <c r="M2199" i="1"/>
  <c r="L2199" i="1"/>
  <c r="K2199" i="1"/>
  <c r="J2199" i="1"/>
  <c r="B2199" i="1"/>
  <c r="A2199" i="1"/>
  <c r="C701" i="1"/>
  <c r="C649" i="1"/>
  <c r="C659" i="1"/>
  <c r="C3105" i="1"/>
  <c r="C3104" i="1"/>
  <c r="C3103" i="1"/>
  <c r="C3102" i="1"/>
  <c r="C3101" i="1"/>
  <c r="C3100" i="1"/>
  <c r="C3099" i="1"/>
  <c r="C3098" i="1"/>
  <c r="K3098" i="1" s="1"/>
  <c r="C3097" i="1"/>
  <c r="C3096" i="1"/>
  <c r="C3095" i="1"/>
  <c r="C3094" i="1"/>
  <c r="C3093" i="1"/>
  <c r="C3092" i="1"/>
  <c r="C3091" i="1"/>
  <c r="C3090" i="1"/>
  <c r="K3090" i="1" s="1"/>
  <c r="C3089" i="1"/>
  <c r="C3088" i="1"/>
  <c r="C3087" i="1"/>
  <c r="C3086" i="1"/>
  <c r="K3086" i="1" s="1"/>
  <c r="C3085" i="1"/>
  <c r="C3084" i="1"/>
  <c r="C3083" i="1"/>
  <c r="C3082" i="1"/>
  <c r="C3081" i="1"/>
  <c r="C3080" i="1"/>
  <c r="C3079" i="1"/>
  <c r="C3078" i="1"/>
  <c r="C3077" i="1"/>
  <c r="C3076" i="1"/>
  <c r="C3075" i="1"/>
  <c r="C3074" i="1"/>
  <c r="C3073" i="1"/>
  <c r="C3072" i="1"/>
  <c r="C3071" i="1"/>
  <c r="C3070" i="1"/>
  <c r="C3069" i="1"/>
  <c r="C3068" i="1"/>
  <c r="K3068" i="1" s="1"/>
  <c r="C3067" i="1"/>
  <c r="C3066" i="1"/>
  <c r="C3065" i="1"/>
  <c r="C3064" i="1"/>
  <c r="C3063" i="1"/>
  <c r="K3063" i="1" s="1"/>
  <c r="C3062" i="1"/>
  <c r="C3061" i="1"/>
  <c r="C3060" i="1"/>
  <c r="C3059" i="1"/>
  <c r="C3058" i="1"/>
  <c r="C3057" i="1"/>
  <c r="R3270" i="1"/>
  <c r="O3270" i="1"/>
  <c r="N3270" i="1"/>
  <c r="M3270" i="1"/>
  <c r="L3270" i="1"/>
  <c r="K3270" i="1"/>
  <c r="J3270" i="1"/>
  <c r="R3265" i="1"/>
  <c r="O3265" i="1"/>
  <c r="N3265" i="1"/>
  <c r="M3265" i="1"/>
  <c r="L3265" i="1"/>
  <c r="K3265" i="1"/>
  <c r="J3265" i="1"/>
  <c r="I3274" i="1"/>
  <c r="I3273" i="1"/>
  <c r="I3272" i="1"/>
  <c r="I3271" i="1"/>
  <c r="I3269" i="1"/>
  <c r="I3268" i="1"/>
  <c r="I3267" i="1"/>
  <c r="I3266" i="1"/>
  <c r="A3265" i="1"/>
  <c r="B3265" i="1"/>
  <c r="A3270" i="1"/>
  <c r="B3270" i="1"/>
  <c r="C3274" i="1"/>
  <c r="R3274" i="1" s="1"/>
  <c r="C3273" i="1"/>
  <c r="B3273" i="1" s="1"/>
  <c r="C3272" i="1"/>
  <c r="N3272" i="1" s="1"/>
  <c r="C3271" i="1"/>
  <c r="A3271" i="1" s="1"/>
  <c r="C3269" i="1"/>
  <c r="R3269" i="1" s="1"/>
  <c r="C3268" i="1"/>
  <c r="R3268" i="1" s="1"/>
  <c r="C3267" i="1"/>
  <c r="O3267" i="1" s="1"/>
  <c r="C3266" i="1"/>
  <c r="R3266" i="1" s="1"/>
  <c r="K151" i="19"/>
  <c r="Q3270" i="1" s="1"/>
  <c r="K150" i="19"/>
  <c r="Q3265" i="1" s="1"/>
  <c r="J151" i="19"/>
  <c r="P3270" i="1" s="1"/>
  <c r="J150" i="19"/>
  <c r="P3265" i="1" s="1"/>
  <c r="B174" i="1"/>
  <c r="B186" i="1"/>
  <c r="B187" i="1"/>
  <c r="B188" i="1"/>
  <c r="B200" i="1"/>
  <c r="B215" i="1"/>
  <c r="B233" i="1"/>
  <c r="B234" i="1"/>
  <c r="B235" i="1"/>
  <c r="B238" i="1"/>
  <c r="B241" i="1"/>
  <c r="B244" i="1"/>
  <c r="B245" i="1"/>
  <c r="B248" i="1"/>
  <c r="B254" i="1"/>
  <c r="B278" i="1"/>
  <c r="B302" i="1"/>
  <c r="B304" i="1"/>
  <c r="B305" i="1"/>
  <c r="B306" i="1"/>
  <c r="B307" i="1"/>
  <c r="B331" i="1"/>
  <c r="B332" i="1"/>
  <c r="B356" i="1"/>
  <c r="B357" i="1"/>
  <c r="B358" i="1"/>
  <c r="B381" i="1"/>
  <c r="B382" i="1"/>
  <c r="B406" i="1"/>
  <c r="B430" i="1"/>
  <c r="B454" i="1"/>
  <c r="B478" i="1"/>
  <c r="B481" i="1"/>
  <c r="B482" i="1"/>
  <c r="B506" i="1"/>
  <c r="B530" i="1"/>
  <c r="B531" i="1"/>
  <c r="B532" i="1"/>
  <c r="B533" i="1"/>
  <c r="B557" i="1"/>
  <c r="B558" i="1"/>
  <c r="B559" i="1"/>
  <c r="B584" i="1"/>
  <c r="B634" i="1"/>
  <c r="B635" i="1"/>
  <c r="B660" i="1"/>
  <c r="B686" i="1"/>
  <c r="B690" i="1"/>
  <c r="B694" i="1"/>
  <c r="B944" i="1"/>
  <c r="B1194" i="1"/>
  <c r="B1195" i="1"/>
  <c r="B1196" i="1"/>
  <c r="B1197" i="1"/>
  <c r="B1198" i="1"/>
  <c r="B1199" i="1"/>
  <c r="B1449" i="1"/>
  <c r="B1949" i="1"/>
  <c r="B2474" i="1"/>
  <c r="B2724" i="1"/>
  <c r="B2727" i="1"/>
  <c r="B2731" i="1"/>
  <c r="B2735" i="1"/>
  <c r="B2736" i="1"/>
  <c r="B2754" i="1"/>
  <c r="B2763" i="1"/>
  <c r="B2764" i="1"/>
  <c r="B2765" i="1"/>
  <c r="B2766" i="1"/>
  <c r="B2767" i="1"/>
  <c r="B2768" i="1"/>
  <c r="B2769" i="1"/>
  <c r="B2770" i="1"/>
  <c r="B2771" i="1"/>
  <c r="B2772" i="1"/>
  <c r="B2773" i="1"/>
  <c r="B2774" i="1"/>
  <c r="B2775" i="1"/>
  <c r="B2783" i="1"/>
  <c r="B2789" i="1"/>
  <c r="B2810" i="1"/>
  <c r="B2835" i="1"/>
  <c r="B2836" i="1"/>
  <c r="B2839" i="1"/>
  <c r="B2851" i="1"/>
  <c r="B2866" i="1"/>
  <c r="B3002" i="1"/>
  <c r="B3003" i="1"/>
  <c r="B3004" i="1"/>
  <c r="B3005" i="1"/>
  <c r="B3155" i="1"/>
  <c r="B3156" i="1"/>
  <c r="B3157" i="1"/>
  <c r="B3220" i="1"/>
  <c r="B3225" i="1"/>
  <c r="B3230" i="1"/>
  <c r="B3235" i="1"/>
  <c r="B3240" i="1"/>
  <c r="B3245" i="1"/>
  <c r="B3250" i="1"/>
  <c r="B3255" i="1"/>
  <c r="B3260" i="1"/>
  <c r="B3280" i="1"/>
  <c r="B3285" i="1"/>
  <c r="B3290" i="1"/>
  <c r="B3291" i="1"/>
  <c r="M2296" i="1" l="1"/>
  <c r="N2296" i="1"/>
  <c r="J2296" i="1"/>
  <c r="Q2294" i="1"/>
  <c r="A2294" i="1"/>
  <c r="M2293" i="1"/>
  <c r="R2293" i="1"/>
  <c r="J2287" i="1"/>
  <c r="M2287" i="1"/>
  <c r="L2287" i="1"/>
  <c r="K2287" i="1"/>
  <c r="N2284" i="1"/>
  <c r="O2284" i="1"/>
  <c r="J2284" i="1"/>
  <c r="R2284" i="1"/>
  <c r="L2282" i="1"/>
  <c r="N2282" i="1"/>
  <c r="M2282" i="1"/>
  <c r="N2222" i="1"/>
  <c r="J2222" i="1"/>
  <c r="K2222" i="1"/>
  <c r="B2221" i="1"/>
  <c r="Q2221" i="1"/>
  <c r="O2221" i="1"/>
  <c r="Q2209" i="1"/>
  <c r="P2209" i="1"/>
  <c r="J2206" i="1"/>
  <c r="P2206" i="1"/>
  <c r="O2206" i="1"/>
  <c r="N2473" i="1"/>
  <c r="M2473" i="1"/>
  <c r="L2473" i="1"/>
  <c r="K2473" i="1"/>
  <c r="A2470" i="1"/>
  <c r="O2470" i="1"/>
  <c r="Q2470" i="1"/>
  <c r="P2470" i="1"/>
  <c r="J2459" i="1"/>
  <c r="R2459" i="1"/>
  <c r="Q2458" i="1"/>
  <c r="O2458" i="1"/>
  <c r="L2458" i="1"/>
  <c r="R2458" i="1"/>
  <c r="M2458" i="1"/>
  <c r="J2458" i="1"/>
  <c r="N2458" i="1"/>
  <c r="K2458" i="1"/>
  <c r="P2458" i="1"/>
  <c r="B2457" i="1"/>
  <c r="N2457" i="1"/>
  <c r="M2456" i="1"/>
  <c r="J2456" i="1"/>
  <c r="K2456" i="1"/>
  <c r="L2455" i="1"/>
  <c r="Q2455" i="1"/>
  <c r="J2455" i="1"/>
  <c r="K2455" i="1"/>
  <c r="R2455" i="1"/>
  <c r="J2454" i="1"/>
  <c r="A2454" i="1"/>
  <c r="B2454" i="1"/>
  <c r="J2453" i="1"/>
  <c r="R2453" i="1"/>
  <c r="A2453" i="1"/>
  <c r="B2453" i="1"/>
  <c r="P2453" i="1"/>
  <c r="O2452" i="1"/>
  <c r="A2452" i="1"/>
  <c r="R2452" i="1"/>
  <c r="P2452" i="1"/>
  <c r="N2451" i="1"/>
  <c r="L2451" i="1"/>
  <c r="M2451" i="1"/>
  <c r="K2451" i="1"/>
  <c r="J2451" i="1"/>
  <c r="A2450" i="1"/>
  <c r="Q2450" i="1"/>
  <c r="R2450" i="1"/>
  <c r="N2450" i="1"/>
  <c r="A2398" i="1"/>
  <c r="B2398" i="1"/>
  <c r="K2397" i="1"/>
  <c r="J2397" i="1"/>
  <c r="Q2395" i="1"/>
  <c r="R2395" i="1"/>
  <c r="N2395" i="1"/>
  <c r="L2395" i="1"/>
  <c r="P2395" i="1"/>
  <c r="M2395" i="1"/>
  <c r="B2376" i="1"/>
  <c r="M2376" i="1"/>
  <c r="J2376" i="1"/>
  <c r="L2359" i="1"/>
  <c r="A2359" i="1"/>
  <c r="N2342" i="1"/>
  <c r="Q2342" i="1"/>
  <c r="K2460" i="1"/>
  <c r="Q2211" i="1"/>
  <c r="N2470" i="1"/>
  <c r="K2296" i="1"/>
  <c r="M2470" i="1"/>
  <c r="L2456" i="1"/>
  <c r="P2450" i="1"/>
  <c r="O2233" i="1"/>
  <c r="L2470" i="1"/>
  <c r="O2450" i="1"/>
  <c r="J2460" i="1"/>
  <c r="M2211" i="1"/>
  <c r="Q2233" i="1"/>
  <c r="N2468" i="1"/>
  <c r="R2211" i="1"/>
  <c r="A2460" i="1"/>
  <c r="Q2460" i="1"/>
  <c r="J2255" i="1"/>
  <c r="N2329" i="1"/>
  <c r="A2456" i="1"/>
  <c r="P2460" i="1"/>
  <c r="P2455" i="1"/>
  <c r="K2298" i="1"/>
  <c r="M2255" i="1"/>
  <c r="Q2329" i="1"/>
  <c r="A2455" i="1"/>
  <c r="N2460" i="1"/>
  <c r="N2455" i="1"/>
  <c r="B2460" i="1"/>
  <c r="R2460" i="1"/>
  <c r="A2299" i="1"/>
  <c r="P2329" i="1"/>
  <c r="O2460" i="1"/>
  <c r="O2342" i="1"/>
  <c r="M2460" i="1"/>
  <c r="M2455" i="1"/>
  <c r="J2211" i="1"/>
  <c r="L2211" i="1"/>
  <c r="B2455" i="1"/>
  <c r="O2455" i="1"/>
  <c r="M2278" i="1"/>
  <c r="P2342" i="1"/>
  <c r="B2235" i="1"/>
  <c r="M2301" i="1"/>
  <c r="Q2301" i="1"/>
  <c r="L2450" i="1"/>
  <c r="K2450" i="1"/>
  <c r="R2219" i="1"/>
  <c r="M2242" i="1"/>
  <c r="Q2264" i="1"/>
  <c r="B2288" i="1"/>
  <c r="A2310" i="1"/>
  <c r="B2369" i="1"/>
  <c r="B2467" i="1"/>
  <c r="R2472" i="1"/>
  <c r="Q2462" i="1"/>
  <c r="Q2453" i="1"/>
  <c r="M2257" i="1"/>
  <c r="R2345" i="1"/>
  <c r="R2213" i="1"/>
  <c r="B2264" i="1"/>
  <c r="J2309" i="1"/>
  <c r="B2367" i="1"/>
  <c r="A2467" i="1"/>
  <c r="P2462" i="1"/>
  <c r="K2219" i="1"/>
  <c r="N2242" i="1"/>
  <c r="B2266" i="1"/>
  <c r="K2323" i="1"/>
  <c r="M2375" i="1"/>
  <c r="B2462" i="1"/>
  <c r="P2472" i="1"/>
  <c r="O2462" i="1"/>
  <c r="O2453" i="1"/>
  <c r="J2257" i="1"/>
  <c r="J2235" i="1"/>
  <c r="M2468" i="1"/>
  <c r="K2235" i="1"/>
  <c r="R2301" i="1"/>
  <c r="L2468" i="1"/>
  <c r="A2213" i="1"/>
  <c r="L2235" i="1"/>
  <c r="R2263" i="1"/>
  <c r="Q2308" i="1"/>
  <c r="N2287" i="1"/>
  <c r="K2264" i="1"/>
  <c r="N2309" i="1"/>
  <c r="R2218" i="1"/>
  <c r="P2235" i="1"/>
  <c r="M2264" i="1"/>
  <c r="R2287" i="1"/>
  <c r="R2309" i="1"/>
  <c r="J2473" i="1"/>
  <c r="O2310" i="1"/>
  <c r="L2375" i="1"/>
  <c r="J2221" i="1"/>
  <c r="O2242" i="1"/>
  <c r="J2266" i="1"/>
  <c r="Q2323" i="1"/>
  <c r="N2375" i="1"/>
  <c r="O2472" i="1"/>
  <c r="N2462" i="1"/>
  <c r="N2453" i="1"/>
  <c r="B2300" i="1"/>
  <c r="L2212" i="1"/>
  <c r="R2257" i="1"/>
  <c r="K2468" i="1"/>
  <c r="J2468" i="1"/>
  <c r="N2235" i="1"/>
  <c r="J2466" i="1"/>
  <c r="L2264" i="1"/>
  <c r="P2367" i="1"/>
  <c r="R2465" i="1"/>
  <c r="L2242" i="1"/>
  <c r="Q2472" i="1"/>
  <c r="K2221" i="1"/>
  <c r="A2243" i="1"/>
  <c r="N2271" i="1"/>
  <c r="R2323" i="1"/>
  <c r="P2375" i="1"/>
  <c r="N2472" i="1"/>
  <c r="M2462" i="1"/>
  <c r="R2457" i="1"/>
  <c r="M2453" i="1"/>
  <c r="P2218" i="1"/>
  <c r="O2235" i="1"/>
  <c r="Q2309" i="1"/>
  <c r="Q2368" i="1"/>
  <c r="L2221" i="1"/>
  <c r="B2243" i="1"/>
  <c r="K2329" i="1"/>
  <c r="Q2375" i="1"/>
  <c r="A2458" i="1"/>
  <c r="L2472" i="1"/>
  <c r="K2462" i="1"/>
  <c r="Q2457" i="1"/>
  <c r="L2453" i="1"/>
  <c r="A2348" i="1"/>
  <c r="O2287" i="1"/>
  <c r="A2219" i="1"/>
  <c r="A2468" i="1"/>
  <c r="R2462" i="1"/>
  <c r="J2219" i="1"/>
  <c r="A2266" i="1"/>
  <c r="M2221" i="1"/>
  <c r="K2243" i="1"/>
  <c r="A2278" i="1"/>
  <c r="L2296" i="1"/>
  <c r="L2329" i="1"/>
  <c r="R2375" i="1"/>
  <c r="A2457" i="1"/>
  <c r="K2472" i="1"/>
  <c r="K2461" i="1"/>
  <c r="P2457" i="1"/>
  <c r="K2453" i="1"/>
  <c r="A2300" i="1"/>
  <c r="K2257" i="1"/>
  <c r="Q2345" i="1"/>
  <c r="M2235" i="1"/>
  <c r="P2287" i="1"/>
  <c r="N2206" i="1"/>
  <c r="N2221" i="1"/>
  <c r="L2243" i="1"/>
  <c r="R2278" i="1"/>
  <c r="M2329" i="1"/>
  <c r="A2376" i="1"/>
  <c r="B2456" i="1"/>
  <c r="R2470" i="1"/>
  <c r="J2461" i="1"/>
  <c r="O2457" i="1"/>
  <c r="A2302" i="1"/>
  <c r="Q2258" i="1"/>
  <c r="Q2284" i="1"/>
  <c r="P2303" i="1"/>
  <c r="B2370" i="1"/>
  <c r="O2370" i="1"/>
  <c r="A2464" i="1"/>
  <c r="O2467" i="1"/>
  <c r="O2219" i="1"/>
  <c r="L2222" i="1"/>
  <c r="P2237" i="1"/>
  <c r="N2243" i="1"/>
  <c r="L2260" i="1"/>
  <c r="K2266" i="1"/>
  <c r="L2285" i="1"/>
  <c r="J2304" i="1"/>
  <c r="J2330" i="1"/>
  <c r="M2351" i="1"/>
  <c r="R2370" i="1"/>
  <c r="O2376" i="1"/>
  <c r="B2463" i="1"/>
  <c r="B2452" i="1"/>
  <c r="M2472" i="1"/>
  <c r="R2469" i="1"/>
  <c r="N2467" i="1"/>
  <c r="J2465" i="1"/>
  <c r="Q2452" i="1"/>
  <c r="M2450" i="1"/>
  <c r="B2236" i="1"/>
  <c r="B2465" i="1"/>
  <c r="R2329" i="1"/>
  <c r="N2370" i="1"/>
  <c r="Q2467" i="1"/>
  <c r="M2219" i="1"/>
  <c r="L2237" i="1"/>
  <c r="B2304" i="1"/>
  <c r="L2465" i="1"/>
  <c r="O2237" i="1"/>
  <c r="J2470" i="1"/>
  <c r="R2237" i="1"/>
  <c r="O2266" i="1"/>
  <c r="O2351" i="1"/>
  <c r="M2214" i="1"/>
  <c r="B2220" i="1"/>
  <c r="O2222" i="1"/>
  <c r="L2244" i="1"/>
  <c r="O2260" i="1"/>
  <c r="P2285" i="1"/>
  <c r="A2307" i="1"/>
  <c r="K2325" i="1"/>
  <c r="O2330" i="1"/>
  <c r="R2351" i="1"/>
  <c r="K2372" i="1"/>
  <c r="K2391" i="1"/>
  <c r="A2473" i="1"/>
  <c r="A2462" i="1"/>
  <c r="A2451" i="1"/>
  <c r="J2472" i="1"/>
  <c r="O2469" i="1"/>
  <c r="K2467" i="1"/>
  <c r="P2464" i="1"/>
  <c r="L2462" i="1"/>
  <c r="Q2459" i="1"/>
  <c r="M2457" i="1"/>
  <c r="R2454" i="1"/>
  <c r="N2452" i="1"/>
  <c r="J2450" i="1"/>
  <c r="P2369" i="1"/>
  <c r="A2304" i="1"/>
  <c r="J2285" i="1"/>
  <c r="K2470" i="1"/>
  <c r="K2285" i="1"/>
  <c r="N2260" i="1"/>
  <c r="L2330" i="1"/>
  <c r="P2469" i="1"/>
  <c r="A2215" i="1"/>
  <c r="M2220" i="1"/>
  <c r="P2222" i="1"/>
  <c r="M2244" i="1"/>
  <c r="R2262" i="1"/>
  <c r="Q2285" i="1"/>
  <c r="J2307" i="1"/>
  <c r="K2326" i="1"/>
  <c r="Q2330" i="1"/>
  <c r="N2352" i="1"/>
  <c r="J2373" i="1"/>
  <c r="O2391" i="1"/>
  <c r="B2472" i="1"/>
  <c r="B2461" i="1"/>
  <c r="B2450" i="1"/>
  <c r="R2471" i="1"/>
  <c r="N2469" i="1"/>
  <c r="J2467" i="1"/>
  <c r="O2464" i="1"/>
  <c r="P2459" i="1"/>
  <c r="L2457" i="1"/>
  <c r="Q2454" i="1"/>
  <c r="M2452" i="1"/>
  <c r="M2463" i="1"/>
  <c r="J2236" i="1"/>
  <c r="A2330" i="1"/>
  <c r="P2215" i="1"/>
  <c r="J2220" i="1"/>
  <c r="Q2222" i="1"/>
  <c r="A2241" i="1"/>
  <c r="O2244" i="1"/>
  <c r="P2262" i="1"/>
  <c r="R2285" i="1"/>
  <c r="K2307" i="1"/>
  <c r="L2326" i="1"/>
  <c r="J2353" i="1"/>
  <c r="K2373" i="1"/>
  <c r="P2391" i="1"/>
  <c r="A2461" i="1"/>
  <c r="Q2471" i="1"/>
  <c r="M2469" i="1"/>
  <c r="R2466" i="1"/>
  <c r="N2464" i="1"/>
  <c r="O2459" i="1"/>
  <c r="K2457" i="1"/>
  <c r="P2454" i="1"/>
  <c r="L2452" i="1"/>
  <c r="N2463" i="1"/>
  <c r="J2463" i="1"/>
  <c r="N2219" i="1"/>
  <c r="A2214" i="1"/>
  <c r="M2285" i="1"/>
  <c r="J2244" i="1"/>
  <c r="P2305" i="1"/>
  <c r="B2372" i="1"/>
  <c r="Q2215" i="1"/>
  <c r="K2220" i="1"/>
  <c r="R2222" i="1"/>
  <c r="B2241" i="1"/>
  <c r="Q2244" i="1"/>
  <c r="A2263" i="1"/>
  <c r="A2286" i="1"/>
  <c r="M2307" i="1"/>
  <c r="M2326" i="1"/>
  <c r="A2332" i="1"/>
  <c r="L2353" i="1"/>
  <c r="L2373" i="1"/>
  <c r="Q2391" i="1"/>
  <c r="B2471" i="1"/>
  <c r="P2471" i="1"/>
  <c r="L2469" i="1"/>
  <c r="Q2466" i="1"/>
  <c r="M2464" i="1"/>
  <c r="R2461" i="1"/>
  <c r="N2459" i="1"/>
  <c r="J2457" i="1"/>
  <c r="O2454" i="1"/>
  <c r="K2452" i="1"/>
  <c r="O2463" i="1"/>
  <c r="K2369" i="1"/>
  <c r="B2466" i="1"/>
  <c r="L2463" i="1"/>
  <c r="P2258" i="1"/>
  <c r="A2466" i="1"/>
  <c r="O2465" i="1"/>
  <c r="R2467" i="1"/>
  <c r="A2465" i="1"/>
  <c r="Q2469" i="1"/>
  <c r="A2220" i="1"/>
  <c r="L2467" i="1"/>
  <c r="L2220" i="1"/>
  <c r="R2241" i="1"/>
  <c r="J2263" i="1"/>
  <c r="B2286" i="1"/>
  <c r="N2307" i="1"/>
  <c r="N2326" i="1"/>
  <c r="B2332" i="1"/>
  <c r="M2373" i="1"/>
  <c r="R2391" i="1"/>
  <c r="A2471" i="1"/>
  <c r="O2471" i="1"/>
  <c r="K2469" i="1"/>
  <c r="P2466" i="1"/>
  <c r="L2464" i="1"/>
  <c r="Q2461" i="1"/>
  <c r="M2459" i="1"/>
  <c r="R2456" i="1"/>
  <c r="N2454" i="1"/>
  <c r="J2452" i="1"/>
  <c r="O2258" i="1"/>
  <c r="P2465" i="1"/>
  <c r="B2350" i="1"/>
  <c r="K2465" i="1"/>
  <c r="K2330" i="1"/>
  <c r="N2351" i="1"/>
  <c r="B2391" i="1"/>
  <c r="A2216" i="1"/>
  <c r="P2220" i="1"/>
  <c r="K2241" i="1"/>
  <c r="L2263" i="1"/>
  <c r="P2278" i="1"/>
  <c r="J2286" i="1"/>
  <c r="P2307" i="1"/>
  <c r="L2332" i="1"/>
  <c r="P2373" i="1"/>
  <c r="B2470" i="1"/>
  <c r="B2459" i="1"/>
  <c r="R2473" i="1"/>
  <c r="N2471" i="1"/>
  <c r="J2469" i="1"/>
  <c r="O2466" i="1"/>
  <c r="K2464" i="1"/>
  <c r="P2461" i="1"/>
  <c r="L2459" i="1"/>
  <c r="Q2456" i="1"/>
  <c r="M2454" i="1"/>
  <c r="R2451" i="1"/>
  <c r="K2260" i="1"/>
  <c r="M2222" i="1"/>
  <c r="A2463" i="1"/>
  <c r="Q2464" i="1"/>
  <c r="B2216" i="1"/>
  <c r="Q2220" i="1"/>
  <c r="M2241" i="1"/>
  <c r="M2263" i="1"/>
  <c r="K2286" i="1"/>
  <c r="Q2307" i="1"/>
  <c r="B2328" i="1"/>
  <c r="Q2373" i="1"/>
  <c r="A2459" i="1"/>
  <c r="Q2473" i="1"/>
  <c r="M2471" i="1"/>
  <c r="R2468" i="1"/>
  <c r="N2466" i="1"/>
  <c r="J2464" i="1"/>
  <c r="O2461" i="1"/>
  <c r="K2459" i="1"/>
  <c r="P2456" i="1"/>
  <c r="L2454" i="1"/>
  <c r="Q2451" i="1"/>
  <c r="B2348" i="1"/>
  <c r="K2463" i="1"/>
  <c r="L2219" i="1"/>
  <c r="B2473" i="1"/>
  <c r="B2451" i="1"/>
  <c r="K2216" i="1"/>
  <c r="R2220" i="1"/>
  <c r="N2241" i="1"/>
  <c r="N2263" i="1"/>
  <c r="O2286" i="1"/>
  <c r="R2307" i="1"/>
  <c r="L2328" i="1"/>
  <c r="R2373" i="1"/>
  <c r="A2395" i="1"/>
  <c r="B2469" i="1"/>
  <c r="B2458" i="1"/>
  <c r="P2473" i="1"/>
  <c r="L2471" i="1"/>
  <c r="Q2468" i="1"/>
  <c r="M2466" i="1"/>
  <c r="R2463" i="1"/>
  <c r="N2461" i="1"/>
  <c r="O2456" i="1"/>
  <c r="K2454" i="1"/>
  <c r="P2451" i="1"/>
  <c r="N2348" i="1"/>
  <c r="Q2349" i="1"/>
  <c r="N2465" i="1"/>
  <c r="M2236" i="1"/>
  <c r="A2285" i="1"/>
  <c r="P2467" i="1"/>
  <c r="R2464" i="1"/>
  <c r="B2325" i="1"/>
  <c r="A2221" i="1"/>
  <c r="A2242" i="1"/>
  <c r="O2263" i="1"/>
  <c r="Q2286" i="1"/>
  <c r="B2308" i="1"/>
  <c r="M2328" i="1"/>
  <c r="J2375" i="1"/>
  <c r="J2395" i="1"/>
  <c r="O2473" i="1"/>
  <c r="K2471" i="1"/>
  <c r="P2468" i="1"/>
  <c r="L2466" i="1"/>
  <c r="Q2463" i="1"/>
  <c r="M2461" i="1"/>
  <c r="N2456" i="1"/>
  <c r="O2451" i="1"/>
  <c r="Q2465" i="1"/>
  <c r="L2351" i="1"/>
  <c r="P2219" i="1"/>
  <c r="O2285" i="1"/>
  <c r="B2242" i="1"/>
  <c r="P2263" i="1"/>
  <c r="N2308" i="1"/>
  <c r="J2329" i="1"/>
  <c r="N2368" i="1"/>
  <c r="K2375" i="1"/>
  <c r="K2395" i="1"/>
  <c r="B2468" i="1"/>
  <c r="N2359" i="1"/>
  <c r="Q2235" i="1"/>
  <c r="O2359" i="1"/>
  <c r="A2212" i="1"/>
  <c r="N2220" i="1"/>
  <c r="R2235" i="1"/>
  <c r="J2242" i="1"/>
  <c r="N2264" i="1"/>
  <c r="M2286" i="1"/>
  <c r="M2315" i="1"/>
  <c r="A2366" i="1"/>
  <c r="O2380" i="1"/>
  <c r="M2359" i="1"/>
  <c r="R2251" i="1"/>
  <c r="K2226" i="1"/>
  <c r="K2242" i="1"/>
  <c r="N2315" i="1"/>
  <c r="B2366" i="1"/>
  <c r="J2372" i="1"/>
  <c r="P2380" i="1"/>
  <c r="B2359" i="1"/>
  <c r="L2226" i="1"/>
  <c r="Q2380" i="1"/>
  <c r="B2213" i="1"/>
  <c r="J2367" i="1"/>
  <c r="A2381" i="1"/>
  <c r="J2213" i="1"/>
  <c r="Q2218" i="1"/>
  <c r="B2227" i="1"/>
  <c r="P2242" i="1"/>
  <c r="R2256" i="1"/>
  <c r="B2262" i="1"/>
  <c r="L2284" i="1"/>
  <c r="J2300" i="1"/>
  <c r="A2322" i="1"/>
  <c r="A2344" i="1"/>
  <c r="A2352" i="1"/>
  <c r="K2367" i="1"/>
  <c r="A2389" i="1"/>
  <c r="P2315" i="1"/>
  <c r="B2256" i="1"/>
  <c r="Q2242" i="1"/>
  <c r="J2256" i="1"/>
  <c r="K2300" i="1"/>
  <c r="B2322" i="1"/>
  <c r="Q2344" i="1"/>
  <c r="B2352" i="1"/>
  <c r="M2367" i="1"/>
  <c r="B2389" i="1"/>
  <c r="A2227" i="1"/>
  <c r="M2300" i="1"/>
  <c r="R2316" i="1"/>
  <c r="K2213" i="1"/>
  <c r="R2230" i="1"/>
  <c r="L2213" i="1"/>
  <c r="K2256" i="1"/>
  <c r="J2262" i="1"/>
  <c r="P2284" i="1"/>
  <c r="L2300" i="1"/>
  <c r="K2322" i="1"/>
  <c r="J2352" i="1"/>
  <c r="R2367" i="1"/>
  <c r="P2389" i="1"/>
  <c r="L2256" i="1"/>
  <c r="L2322" i="1"/>
  <c r="A2345" i="1"/>
  <c r="K2352" i="1"/>
  <c r="J2389" i="1"/>
  <c r="M2213" i="1"/>
  <c r="R2300" i="1"/>
  <c r="N2213" i="1"/>
  <c r="J2234" i="1"/>
  <c r="M2256" i="1"/>
  <c r="Q2262" i="1"/>
  <c r="B2271" i="1"/>
  <c r="A2301" i="1"/>
  <c r="M2322" i="1"/>
  <c r="P2345" i="1"/>
  <c r="L2352" i="1"/>
  <c r="P2368" i="1"/>
  <c r="M2389" i="1"/>
  <c r="M2226" i="1"/>
  <c r="R2380" i="1"/>
  <c r="K2206" i="1"/>
  <c r="O2213" i="1"/>
  <c r="K2234" i="1"/>
  <c r="J2271" i="1"/>
  <c r="B2301" i="1"/>
  <c r="J2345" i="1"/>
  <c r="Q2389" i="1"/>
  <c r="M2234" i="1"/>
  <c r="A2257" i="1"/>
  <c r="K2271" i="1"/>
  <c r="J2301" i="1"/>
  <c r="P2323" i="1"/>
  <c r="K2345" i="1"/>
  <c r="O2352" i="1"/>
  <c r="R2368" i="1"/>
  <c r="B2390" i="1"/>
  <c r="Q2256" i="1"/>
  <c r="B2323" i="1"/>
  <c r="L2206" i="1"/>
  <c r="P2213" i="1"/>
  <c r="M2206" i="1"/>
  <c r="R2240" i="1"/>
  <c r="L2271" i="1"/>
  <c r="K2301" i="1"/>
  <c r="J2323" i="1"/>
  <c r="M2345" i="1"/>
  <c r="P2271" i="1"/>
  <c r="M2360" i="1"/>
  <c r="B2201" i="1"/>
  <c r="O2333" i="1"/>
  <c r="L2363" i="1"/>
  <c r="K2384" i="1"/>
  <c r="M2272" i="1"/>
  <c r="P2333" i="1"/>
  <c r="L2384" i="1"/>
  <c r="A2333" i="1"/>
  <c r="K2201" i="1"/>
  <c r="P2230" i="1"/>
  <c r="M2245" i="1"/>
  <c r="L2201" i="1"/>
  <c r="Q2230" i="1"/>
  <c r="O2245" i="1"/>
  <c r="J2275" i="1"/>
  <c r="Q2333" i="1"/>
  <c r="P2384" i="1"/>
  <c r="Q2381" i="1"/>
  <c r="Q2382" i="1"/>
  <c r="L2230" i="1"/>
  <c r="A2231" i="1"/>
  <c r="P2245" i="1"/>
  <c r="A2267" i="1"/>
  <c r="R2333" i="1"/>
  <c r="J2333" i="1"/>
  <c r="K2333" i="1"/>
  <c r="R2206" i="1"/>
  <c r="A2201" i="1"/>
  <c r="M2201" i="1"/>
  <c r="O2201" i="1"/>
  <c r="R2245" i="1"/>
  <c r="K2267" i="1"/>
  <c r="A2311" i="1"/>
  <c r="Q2337" i="1"/>
  <c r="B2377" i="1"/>
  <c r="O2271" i="1"/>
  <c r="L2267" i="1"/>
  <c r="B2311" i="1"/>
  <c r="P2337" i="1"/>
  <c r="K2377" i="1"/>
  <c r="A2360" i="1"/>
  <c r="A2205" i="1"/>
  <c r="O2247" i="1"/>
  <c r="M2267" i="1"/>
  <c r="A2293" i="1"/>
  <c r="R2337" i="1"/>
  <c r="B2355" i="1"/>
  <c r="L2377" i="1"/>
  <c r="B2333" i="1"/>
  <c r="B2205" i="1"/>
  <c r="N2267" i="1"/>
  <c r="Q2293" i="1"/>
  <c r="P2314" i="1"/>
  <c r="A2338" i="1"/>
  <c r="M2377" i="1"/>
  <c r="P2359" i="1"/>
  <c r="A2245" i="1"/>
  <c r="Q2245" i="1"/>
  <c r="K2245" i="1"/>
  <c r="M2333" i="1"/>
  <c r="L2245" i="1"/>
  <c r="K2205" i="1"/>
  <c r="A2223" i="1"/>
  <c r="B2248" i="1"/>
  <c r="O2267" i="1"/>
  <c r="J2293" i="1"/>
  <c r="Q2314" i="1"/>
  <c r="M2338" i="1"/>
  <c r="B2357" i="1"/>
  <c r="O2377" i="1"/>
  <c r="K2381" i="1"/>
  <c r="P2267" i="1"/>
  <c r="P2377" i="1"/>
  <c r="R2271" i="1"/>
  <c r="L2223" i="1"/>
  <c r="K2293" i="1"/>
  <c r="R2314" i="1"/>
  <c r="Q2338" i="1"/>
  <c r="A2206" i="1"/>
  <c r="B2226" i="1"/>
  <c r="Q2263" i="1"/>
  <c r="Q2267" i="1"/>
  <c r="Q2278" i="1"/>
  <c r="N2293" i="1"/>
  <c r="Q2300" i="1"/>
  <c r="L2307" i="1"/>
  <c r="B2315" i="1"/>
  <c r="B2358" i="1"/>
  <c r="Q2367" i="1"/>
  <c r="Q2377" i="1"/>
  <c r="R2389" i="1"/>
  <c r="Q2206" i="1"/>
  <c r="L2333" i="1"/>
  <c r="B2206" i="1"/>
  <c r="A2226" i="1"/>
  <c r="A2250" i="1"/>
  <c r="R2267" i="1"/>
  <c r="O2293" i="1"/>
  <c r="K2315" i="1"/>
  <c r="M2342" i="1"/>
  <c r="Q2358" i="1"/>
  <c r="R2377" i="1"/>
  <c r="Q2271" i="1"/>
  <c r="J2226" i="1"/>
  <c r="A2269" i="1"/>
  <c r="P2293" i="1"/>
  <c r="L2315" i="1"/>
  <c r="M2290" i="1"/>
  <c r="K2290" i="1"/>
  <c r="B2290" i="1"/>
  <c r="J2290" i="1"/>
  <c r="P2290" i="1"/>
  <c r="Q2290" i="1"/>
  <c r="A2290" i="1"/>
  <c r="B2313" i="1"/>
  <c r="K2313" i="1"/>
  <c r="P2298" i="1"/>
  <c r="O2298" i="1"/>
  <c r="L2298" i="1"/>
  <c r="N2298" i="1"/>
  <c r="M2298" i="1"/>
  <c r="Q2298" i="1"/>
  <c r="J2343" i="1"/>
  <c r="B2343" i="1"/>
  <c r="A2343" i="1"/>
  <c r="J2312" i="1"/>
  <c r="P2312" i="1"/>
  <c r="R2378" i="1"/>
  <c r="K2378" i="1"/>
  <c r="J2378" i="1"/>
  <c r="P2378" i="1"/>
  <c r="B2378" i="1"/>
  <c r="R2247" i="1"/>
  <c r="Q2247" i="1"/>
  <c r="Q2291" i="1"/>
  <c r="R2291" i="1"/>
  <c r="K2291" i="1"/>
  <c r="J2291" i="1"/>
  <c r="J2379" i="1"/>
  <c r="M2379" i="1"/>
  <c r="B2379" i="1"/>
  <c r="A2379" i="1"/>
  <c r="R2379" i="1"/>
  <c r="P2379" i="1"/>
  <c r="Q2379" i="1"/>
  <c r="K2379" i="1"/>
  <c r="B2291" i="1"/>
  <c r="M2334" i="1"/>
  <c r="R2229" i="1"/>
  <c r="A2229" i="1"/>
  <c r="Q2251" i="1"/>
  <c r="P2251" i="1"/>
  <c r="L2251" i="1"/>
  <c r="K2251" i="1"/>
  <c r="J2251" i="1"/>
  <c r="Q2273" i="1"/>
  <c r="P2273" i="1"/>
  <c r="O2273" i="1"/>
  <c r="K2273" i="1"/>
  <c r="R2273" i="1"/>
  <c r="P2335" i="1"/>
  <c r="M2208" i="1"/>
  <c r="K2208" i="1"/>
  <c r="A2230" i="1"/>
  <c r="O2230" i="1"/>
  <c r="N2230" i="1"/>
  <c r="B2230" i="1"/>
  <c r="J2252" i="1"/>
  <c r="A2252" i="1"/>
  <c r="P2252" i="1"/>
  <c r="O2252" i="1"/>
  <c r="K2252" i="1"/>
  <c r="A2274" i="1"/>
  <c r="O2274" i="1"/>
  <c r="N2274" i="1"/>
  <c r="J2274" i="1"/>
  <c r="R2296" i="1"/>
  <c r="Q2296" i="1"/>
  <c r="O2296" i="1"/>
  <c r="P2296" i="1"/>
  <c r="A2296" i="1"/>
  <c r="R2318" i="1"/>
  <c r="O2318" i="1"/>
  <c r="N2318" i="1"/>
  <c r="L2318" i="1"/>
  <c r="M2318" i="1"/>
  <c r="A2384" i="1"/>
  <c r="O2384" i="1"/>
  <c r="M2384" i="1"/>
  <c r="N2384" i="1"/>
  <c r="J2384" i="1"/>
  <c r="B2202" i="1"/>
  <c r="N2251" i="1"/>
  <c r="N2291" i="1"/>
  <c r="R2209" i="1"/>
  <c r="N2209" i="1"/>
  <c r="M2209" i="1"/>
  <c r="L2209" i="1"/>
  <c r="R2231" i="1"/>
  <c r="N2231" i="1"/>
  <c r="L2231" i="1"/>
  <c r="K2231" i="1"/>
  <c r="N2253" i="1"/>
  <c r="M2253" i="1"/>
  <c r="L2253" i="1"/>
  <c r="O2275" i="1"/>
  <c r="N2275" i="1"/>
  <c r="L2275" i="1"/>
  <c r="M2275" i="1"/>
  <c r="M2202" i="1"/>
  <c r="P2207" i="1"/>
  <c r="A2224" i="1"/>
  <c r="J2232" i="1"/>
  <c r="B2232" i="1"/>
  <c r="A2232" i="1"/>
  <c r="L2232" i="1"/>
  <c r="O2254" i="1"/>
  <c r="N2254" i="1"/>
  <c r="M2254" i="1"/>
  <c r="L2254" i="1"/>
  <c r="L2320" i="1"/>
  <c r="K2320" i="1"/>
  <c r="J2320" i="1"/>
  <c r="N2320" i="1"/>
  <c r="M2364" i="1"/>
  <c r="L2364" i="1"/>
  <c r="B2224" i="1"/>
  <c r="L2252" i="1"/>
  <c r="P2291" i="1"/>
  <c r="A2318" i="1"/>
  <c r="K2211" i="1"/>
  <c r="P2211" i="1"/>
  <c r="O2211" i="1"/>
  <c r="R2233" i="1"/>
  <c r="J2233" i="1"/>
  <c r="K2233" i="1"/>
  <c r="O2255" i="1"/>
  <c r="B2255" i="1"/>
  <c r="L2277" i="1"/>
  <c r="K2277" i="1"/>
  <c r="J2277" i="1"/>
  <c r="B2277" i="1"/>
  <c r="O2277" i="1"/>
  <c r="M2299" i="1"/>
  <c r="J2299" i="1"/>
  <c r="M2321" i="1"/>
  <c r="A2321" i="1"/>
  <c r="L2321" i="1"/>
  <c r="O2387" i="1"/>
  <c r="M2387" i="1"/>
  <c r="L2387" i="1"/>
  <c r="R2208" i="1"/>
  <c r="M2273" i="1"/>
  <c r="J2318" i="1"/>
  <c r="A2378" i="1"/>
  <c r="A2387" i="1"/>
  <c r="B2203" i="1"/>
  <c r="P2224" i="1"/>
  <c r="P2231" i="1"/>
  <c r="N2252" i="1"/>
  <c r="A2312" i="1"/>
  <c r="M2378" i="1"/>
  <c r="Q2231" i="1"/>
  <c r="B2312" i="1"/>
  <c r="P2318" i="1"/>
  <c r="Q2378" i="1"/>
  <c r="N2232" i="1"/>
  <c r="L2274" i="1"/>
  <c r="K2312" i="1"/>
  <c r="Q2318" i="1"/>
  <c r="J2362" i="1"/>
  <c r="N2379" i="1"/>
  <c r="M2203" i="1"/>
  <c r="A2209" i="1"/>
  <c r="O2232" i="1"/>
  <c r="A2253" i="1"/>
  <c r="M2274" i="1"/>
  <c r="M2312" i="1"/>
  <c r="P2320" i="1"/>
  <c r="N2362" i="1"/>
  <c r="O2379" i="1"/>
  <c r="P2260" i="1"/>
  <c r="J2260" i="1"/>
  <c r="R2282" i="1"/>
  <c r="Q2282" i="1"/>
  <c r="P2282" i="1"/>
  <c r="O2282" i="1"/>
  <c r="K2282" i="1"/>
  <c r="J2282" i="1"/>
  <c r="A2282" i="1"/>
  <c r="B2282" i="1"/>
  <c r="L2304" i="1"/>
  <c r="M2304" i="1"/>
  <c r="P2326" i="1"/>
  <c r="R2326" i="1"/>
  <c r="J2326" i="1"/>
  <c r="Q2326" i="1"/>
  <c r="M2370" i="1"/>
  <c r="K2370" i="1"/>
  <c r="L2370" i="1"/>
  <c r="A2370" i="1"/>
  <c r="K2392" i="1"/>
  <c r="J2392" i="1"/>
  <c r="B2392" i="1"/>
  <c r="A2392" i="1"/>
  <c r="L2392" i="1"/>
  <c r="B2209" i="1"/>
  <c r="Q2232" i="1"/>
  <c r="B2253" i="1"/>
  <c r="P2274" i="1"/>
  <c r="Q2312" i="1"/>
  <c r="B2321" i="1"/>
  <c r="J2340" i="1"/>
  <c r="J2348" i="1"/>
  <c r="J2217" i="1"/>
  <c r="B2217" i="1"/>
  <c r="R2239" i="1"/>
  <c r="B2239" i="1"/>
  <c r="M2261" i="1"/>
  <c r="A2261" i="1"/>
  <c r="R2305" i="1"/>
  <c r="Q2305" i="1"/>
  <c r="N2305" i="1"/>
  <c r="M2305" i="1"/>
  <c r="M2327" i="1"/>
  <c r="A2327" i="1"/>
  <c r="P2349" i="1"/>
  <c r="O2349" i="1"/>
  <c r="A2349" i="1"/>
  <c r="N2349" i="1"/>
  <c r="O2371" i="1"/>
  <c r="M2371" i="1"/>
  <c r="N2371" i="1"/>
  <c r="M2393" i="1"/>
  <c r="R2393" i="1"/>
  <c r="R2202" i="1"/>
  <c r="Q2202" i="1"/>
  <c r="P2202" i="1"/>
  <c r="L2202" i="1"/>
  <c r="K2202" i="1"/>
  <c r="J2202" i="1"/>
  <c r="K2246" i="1"/>
  <c r="J2246" i="1"/>
  <c r="B2246" i="1"/>
  <c r="A2246" i="1"/>
  <c r="Q2246" i="1"/>
  <c r="R2334" i="1"/>
  <c r="K2334" i="1"/>
  <c r="J2334" i="1"/>
  <c r="B2334" i="1"/>
  <c r="P2334" i="1"/>
  <c r="A2291" i="1"/>
  <c r="A2334" i="1"/>
  <c r="L2291" i="1"/>
  <c r="M2362" i="1"/>
  <c r="L2362" i="1"/>
  <c r="K2362" i="1"/>
  <c r="B2317" i="1"/>
  <c r="R2384" i="1"/>
  <c r="O2363" i="1"/>
  <c r="Q2363" i="1"/>
  <c r="K2363" i="1"/>
  <c r="J2363" i="1"/>
  <c r="A2363" i="1"/>
  <c r="B2363" i="1"/>
  <c r="M2231" i="1"/>
  <c r="N2317" i="1"/>
  <c r="A2385" i="1"/>
  <c r="Q2210" i="1"/>
  <c r="K2210" i="1"/>
  <c r="R2386" i="1"/>
  <c r="Q2386" i="1"/>
  <c r="P2386" i="1"/>
  <c r="O2386" i="1"/>
  <c r="N2202" i="1"/>
  <c r="A2208" i="1"/>
  <c r="A2365" i="1"/>
  <c r="B2365" i="1"/>
  <c r="O2224" i="1"/>
  <c r="O2231" i="1"/>
  <c r="M2252" i="1"/>
  <c r="J2208" i="1"/>
  <c r="N2273" i="1"/>
  <c r="J2387" i="1"/>
  <c r="J2203" i="1"/>
  <c r="O2208" i="1"/>
  <c r="Q2252" i="1"/>
  <c r="K2274" i="1"/>
  <c r="A2362" i="1"/>
  <c r="K2203" i="1"/>
  <c r="Q2208" i="1"/>
  <c r="R2252" i="1"/>
  <c r="J2209" i="1"/>
  <c r="L2233" i="1"/>
  <c r="J2253" i="1"/>
  <c r="Q2274" i="1"/>
  <c r="R2312" i="1"/>
  <c r="O2321" i="1"/>
  <c r="P2362" i="1"/>
  <c r="M2224" i="1"/>
  <c r="L2224" i="1"/>
  <c r="K2224" i="1"/>
  <c r="J2224" i="1"/>
  <c r="R2224" i="1"/>
  <c r="N2224" i="1"/>
  <c r="A2356" i="1"/>
  <c r="Q2356" i="1"/>
  <c r="M2356" i="1"/>
  <c r="K2356" i="1"/>
  <c r="B2356" i="1"/>
  <c r="N2335" i="1"/>
  <c r="M2335" i="1"/>
  <c r="L2335" i="1"/>
  <c r="K2335" i="1"/>
  <c r="R2335" i="1"/>
  <c r="O2335" i="1"/>
  <c r="R2290" i="1"/>
  <c r="M2383" i="1"/>
  <c r="B2383" i="1"/>
  <c r="A2383" i="1"/>
  <c r="A2202" i="1"/>
  <c r="M2251" i="1"/>
  <c r="M2291" i="1"/>
  <c r="P2340" i="1"/>
  <c r="L2340" i="1"/>
  <c r="O2340" i="1"/>
  <c r="N2340" i="1"/>
  <c r="M2340" i="1"/>
  <c r="A2340" i="1"/>
  <c r="Q2340" i="1"/>
  <c r="B2341" i="1"/>
  <c r="K2341" i="1"/>
  <c r="O2291" i="1"/>
  <c r="R2342" i="1"/>
  <c r="J2342" i="1"/>
  <c r="J2231" i="1"/>
  <c r="L2273" i="1"/>
  <c r="K2209" i="1"/>
  <c r="M2233" i="1"/>
  <c r="K2253" i="1"/>
  <c r="J2268" i="1"/>
  <c r="R2274" i="1"/>
  <c r="A2313" i="1"/>
  <c r="R2340" i="1"/>
  <c r="P2356" i="1"/>
  <c r="Q2362" i="1"/>
  <c r="O2209" i="1"/>
  <c r="N2233" i="1"/>
  <c r="O2253" i="1"/>
  <c r="B2275" i="1"/>
  <c r="A2341" i="1"/>
  <c r="J2356" i="1"/>
  <c r="R2362" i="1"/>
  <c r="Q2370" i="1"/>
  <c r="O2262" i="1"/>
  <c r="R2270" i="1"/>
  <c r="K2388" i="1"/>
  <c r="P2351" i="1"/>
  <c r="N2373" i="1"/>
  <c r="B2204" i="1"/>
  <c r="N2278" i="1"/>
  <c r="M2284" i="1"/>
  <c r="A2256" i="1"/>
  <c r="O2329" i="1"/>
  <c r="Q2351" i="1"/>
  <c r="O2373" i="1"/>
  <c r="N2226" i="1"/>
  <c r="N2256" i="1"/>
  <c r="N2300" i="1"/>
  <c r="N2322" i="1"/>
  <c r="B2381" i="1"/>
  <c r="O2395" i="1"/>
  <c r="O2226" i="1"/>
  <c r="A2234" i="1"/>
  <c r="O2256" i="1"/>
  <c r="B2292" i="1"/>
  <c r="O2300" i="1"/>
  <c r="B2314" i="1"/>
  <c r="A2262" i="1"/>
  <c r="A2323" i="1"/>
  <c r="A2372" i="1"/>
  <c r="K2262" i="1"/>
  <c r="A2270" i="1"/>
  <c r="N2328" i="1"/>
  <c r="N2372" i="1"/>
  <c r="L2262" i="1"/>
  <c r="B2270" i="1"/>
  <c r="B2306" i="1"/>
  <c r="P2328" i="1"/>
  <c r="A2351" i="1"/>
  <c r="P2372" i="1"/>
  <c r="A2240" i="1"/>
  <c r="M2262" i="1"/>
  <c r="K2270" i="1"/>
  <c r="J2351" i="1"/>
  <c r="A2388" i="1"/>
  <c r="J2223" i="1"/>
  <c r="B2265" i="1"/>
  <c r="A2265" i="1"/>
  <c r="Q2265" i="1"/>
  <c r="K2276" i="1"/>
  <c r="R2339" i="1"/>
  <c r="O2339" i="1"/>
  <c r="Q2339" i="1"/>
  <c r="P2339" i="1"/>
  <c r="N2339" i="1"/>
  <c r="M2339" i="1"/>
  <c r="L2339" i="1"/>
  <c r="J2339" i="1"/>
  <c r="B2339" i="1"/>
  <c r="Q2346" i="1"/>
  <c r="P2346" i="1"/>
  <c r="O2346" i="1"/>
  <c r="N2346" i="1"/>
  <c r="L2346" i="1"/>
  <c r="M2346" i="1"/>
  <c r="J2346" i="1"/>
  <c r="B2346" i="1"/>
  <c r="R2346" i="1"/>
  <c r="R2350" i="1"/>
  <c r="O2350" i="1"/>
  <c r="Q2350" i="1"/>
  <c r="N2350" i="1"/>
  <c r="A2350" i="1"/>
  <c r="K2204" i="1"/>
  <c r="M2228" i="1"/>
  <c r="R2243" i="1"/>
  <c r="P2243" i="1"/>
  <c r="B2254" i="1"/>
  <c r="A2254" i="1"/>
  <c r="R2254" i="1"/>
  <c r="P2254" i="1"/>
  <c r="J2265" i="1"/>
  <c r="K2339" i="1"/>
  <c r="L2366" i="1"/>
  <c r="K2303" i="1"/>
  <c r="K2306" i="1"/>
  <c r="L2324" i="1"/>
  <c r="O2327" i="1"/>
  <c r="J2366" i="1"/>
  <c r="K2223" i="1"/>
  <c r="A2238" i="1"/>
  <c r="N2259" i="1"/>
  <c r="M2259" i="1"/>
  <c r="L2259" i="1"/>
  <c r="J2259" i="1"/>
  <c r="R2259" i="1"/>
  <c r="Q2259" i="1"/>
  <c r="P2259" i="1"/>
  <c r="K2259" i="1"/>
  <c r="O2259" i="1"/>
  <c r="B2259" i="1"/>
  <c r="L2276" i="1"/>
  <c r="O2303" i="1"/>
  <c r="M2306" i="1"/>
  <c r="R2322" i="1"/>
  <c r="P2322" i="1"/>
  <c r="M2324" i="1"/>
  <c r="Q2327" i="1"/>
  <c r="K2346" i="1"/>
  <c r="J2350" i="1"/>
  <c r="L2204" i="1"/>
  <c r="Q2216" i="1"/>
  <c r="P2216" i="1"/>
  <c r="O2216" i="1"/>
  <c r="N2216" i="1"/>
  <c r="M2216" i="1"/>
  <c r="L2216" i="1"/>
  <c r="J2216" i="1"/>
  <c r="R2221" i="1"/>
  <c r="P2221" i="1"/>
  <c r="N2228" i="1"/>
  <c r="B2238" i="1"/>
  <c r="J2241" i="1"/>
  <c r="J2243" i="1"/>
  <c r="B2249" i="1"/>
  <c r="J2254" i="1"/>
  <c r="A2260" i="1"/>
  <c r="B2260" i="1"/>
  <c r="K2265" i="1"/>
  <c r="M2276" i="1"/>
  <c r="J2322" i="1"/>
  <c r="N2324" i="1"/>
  <c r="K2350" i="1"/>
  <c r="M2366" i="1"/>
  <c r="Q2392" i="1"/>
  <c r="R2392" i="1"/>
  <c r="O2392" i="1"/>
  <c r="N2392" i="1"/>
  <c r="M2392" i="1"/>
  <c r="P2223" i="1"/>
  <c r="R2223" i="1"/>
  <c r="Q2223" i="1"/>
  <c r="N2223" i="1"/>
  <c r="N2347" i="1"/>
  <c r="M2347" i="1"/>
  <c r="L2347" i="1"/>
  <c r="J2347" i="1"/>
  <c r="A2347" i="1"/>
  <c r="P2347" i="1"/>
  <c r="P2324" i="1"/>
  <c r="N2336" i="1"/>
  <c r="M2336" i="1"/>
  <c r="L2336" i="1"/>
  <c r="J2336" i="1"/>
  <c r="A2336" i="1"/>
  <c r="Q2336" i="1"/>
  <c r="K2249" i="1"/>
  <c r="K2361" i="1"/>
  <c r="R2265" i="1"/>
  <c r="J2310" i="1"/>
  <c r="K2217" i="1"/>
  <c r="P2229" i="1"/>
  <c r="O2313" i="1"/>
  <c r="Q2319" i="1"/>
  <c r="B2364" i="1"/>
  <c r="A2364" i="1"/>
  <c r="Q2364" i="1"/>
  <c r="P2364" i="1"/>
  <c r="O2364" i="1"/>
  <c r="R2225" i="1"/>
  <c r="N2225" i="1"/>
  <c r="Q2225" i="1"/>
  <c r="P2225" i="1"/>
  <c r="O2225" i="1"/>
  <c r="L2225" i="1"/>
  <c r="N2303" i="1"/>
  <c r="M2303" i="1"/>
  <c r="L2303" i="1"/>
  <c r="J2303" i="1"/>
  <c r="A2303" i="1"/>
  <c r="P2279" i="1"/>
  <c r="O2279" i="1"/>
  <c r="N2279" i="1"/>
  <c r="L2279" i="1"/>
  <c r="R2279" i="1"/>
  <c r="Q2279" i="1"/>
  <c r="M2279" i="1"/>
  <c r="J2279" i="1"/>
  <c r="K2279" i="1"/>
  <c r="B2279" i="1"/>
  <c r="J2249" i="1"/>
  <c r="P2350" i="1"/>
  <c r="R2228" i="1"/>
  <c r="O2265" i="1"/>
  <c r="Q2207" i="1"/>
  <c r="P2265" i="1"/>
  <c r="N2319" i="1"/>
  <c r="L2331" i="1"/>
  <c r="R2207" i="1"/>
  <c r="P2241" i="1"/>
  <c r="M2280" i="1"/>
  <c r="L2283" i="1"/>
  <c r="K2283" i="1"/>
  <c r="J2283" i="1"/>
  <c r="B2283" i="1"/>
  <c r="R2283" i="1"/>
  <c r="P2283" i="1"/>
  <c r="N2283" i="1"/>
  <c r="L2289" i="1"/>
  <c r="N2294" i="1"/>
  <c r="M2313" i="1"/>
  <c r="J2317" i="1"/>
  <c r="Q2322" i="1"/>
  <c r="M2331" i="1"/>
  <c r="R2354" i="1"/>
  <c r="Q2354" i="1"/>
  <c r="P2354" i="1"/>
  <c r="N2354" i="1"/>
  <c r="K2354" i="1"/>
  <c r="M2354" i="1"/>
  <c r="A2354" i="1"/>
  <c r="L2357" i="1"/>
  <c r="L2361" i="1"/>
  <c r="L2382" i="1"/>
  <c r="K2382" i="1"/>
  <c r="J2382" i="1"/>
  <c r="B2382" i="1"/>
  <c r="O2382" i="1"/>
  <c r="R2385" i="1"/>
  <c r="P2385" i="1"/>
  <c r="M2385" i="1"/>
  <c r="O2385" i="1"/>
  <c r="N2385" i="1"/>
  <c r="L2385" i="1"/>
  <c r="K2396" i="1"/>
  <c r="P2212" i="1"/>
  <c r="R2212" i="1"/>
  <c r="Q2212" i="1"/>
  <c r="N2212" i="1"/>
  <c r="K2214" i="1"/>
  <c r="N2280" i="1"/>
  <c r="M2283" i="1"/>
  <c r="M2289" i="1"/>
  <c r="L2310" i="1"/>
  <c r="K2317" i="1"/>
  <c r="N2331" i="1"/>
  <c r="J2354" i="1"/>
  <c r="M2357" i="1"/>
  <c r="N2361" i="1"/>
  <c r="M2382" i="1"/>
  <c r="J2385" i="1"/>
  <c r="L2396" i="1"/>
  <c r="B2208" i="1"/>
  <c r="A2210" i="1"/>
  <c r="J2212" i="1"/>
  <c r="L2217" i="1"/>
  <c r="Q2219" i="1"/>
  <c r="Q2226" i="1"/>
  <c r="Q2229" i="1"/>
  <c r="L2239" i="1"/>
  <c r="A2247" i="1"/>
  <c r="P2249" i="1"/>
  <c r="A2258" i="1"/>
  <c r="Q2260" i="1"/>
  <c r="K2269" i="1"/>
  <c r="O2280" i="1"/>
  <c r="O2283" i="1"/>
  <c r="N2289" i="1"/>
  <c r="P2294" i="1"/>
  <c r="M2310" i="1"/>
  <c r="L2317" i="1"/>
  <c r="B2320" i="1"/>
  <c r="A2320" i="1"/>
  <c r="Q2320" i="1"/>
  <c r="R2320" i="1"/>
  <c r="O2320" i="1"/>
  <c r="M2320" i="1"/>
  <c r="O2331" i="1"/>
  <c r="O2344" i="1"/>
  <c r="N2344" i="1"/>
  <c r="M2344" i="1"/>
  <c r="L2344" i="1"/>
  <c r="K2344" i="1"/>
  <c r="J2344" i="1"/>
  <c r="B2344" i="1"/>
  <c r="P2344" i="1"/>
  <c r="Q2348" i="1"/>
  <c r="R2348" i="1"/>
  <c r="P2348" i="1"/>
  <c r="O2348" i="1"/>
  <c r="M2348" i="1"/>
  <c r="K2348" i="1"/>
  <c r="L2354" i="1"/>
  <c r="P2361" i="1"/>
  <c r="J2364" i="1"/>
  <c r="N2382" i="1"/>
  <c r="K2385" i="1"/>
  <c r="A2394" i="1"/>
  <c r="R2306" i="1"/>
  <c r="O2306" i="1"/>
  <c r="Q2306" i="1"/>
  <c r="N2306" i="1"/>
  <c r="L2306" i="1"/>
  <c r="R2297" i="1"/>
  <c r="P2297" i="1"/>
  <c r="M2297" i="1"/>
  <c r="Q2297" i="1"/>
  <c r="O2297" i="1"/>
  <c r="L2297" i="1"/>
  <c r="N2297" i="1"/>
  <c r="J2297" i="1"/>
  <c r="B2297" i="1"/>
  <c r="Q2303" i="1"/>
  <c r="R2319" i="1"/>
  <c r="P2319" i="1"/>
  <c r="M2319" i="1"/>
  <c r="A2319" i="1"/>
  <c r="B2319" i="1"/>
  <c r="M2265" i="1"/>
  <c r="O2204" i="1"/>
  <c r="N2265" i="1"/>
  <c r="K2280" i="1"/>
  <c r="R2204" i="1"/>
  <c r="J2239" i="1"/>
  <c r="Q2243" i="1"/>
  <c r="N2249" i="1"/>
  <c r="Q2254" i="1"/>
  <c r="R2336" i="1"/>
  <c r="M2343" i="1"/>
  <c r="R2236" i="1"/>
  <c r="Q2236" i="1"/>
  <c r="N2236" i="1"/>
  <c r="P2236" i="1"/>
  <c r="O2236" i="1"/>
  <c r="L2236" i="1"/>
  <c r="K2239" i="1"/>
  <c r="Q2241" i="1"/>
  <c r="O2249" i="1"/>
  <c r="J2269" i="1"/>
  <c r="O2294" i="1"/>
  <c r="Q2205" i="1"/>
  <c r="P2205" i="1"/>
  <c r="L2205" i="1"/>
  <c r="O2205" i="1"/>
  <c r="N2205" i="1"/>
  <c r="M2205" i="1"/>
  <c r="J2205" i="1"/>
  <c r="B2210" i="1"/>
  <c r="K2212" i="1"/>
  <c r="B2215" i="1"/>
  <c r="M2217" i="1"/>
  <c r="R2226" i="1"/>
  <c r="P2234" i="1"/>
  <c r="R2234" i="1"/>
  <c r="Q2234" i="1"/>
  <c r="N2234" i="1"/>
  <c r="K2236" i="1"/>
  <c r="M2239" i="1"/>
  <c r="B2247" i="1"/>
  <c r="Q2249" i="1"/>
  <c r="B2258" i="1"/>
  <c r="R2260" i="1"/>
  <c r="L2269" i="1"/>
  <c r="P2280" i="1"/>
  <c r="Q2283" i="1"/>
  <c r="O2289" i="1"/>
  <c r="M2317" i="1"/>
  <c r="P2331" i="1"/>
  <c r="O2354" i="1"/>
  <c r="K2364" i="1"/>
  <c r="P2382" i="1"/>
  <c r="Q2385" i="1"/>
  <c r="B2394" i="1"/>
  <c r="B2397" i="1"/>
  <c r="A2397" i="1"/>
  <c r="R2397" i="1"/>
  <c r="P2397" i="1"/>
  <c r="O2397" i="1"/>
  <c r="N2397" i="1"/>
  <c r="J2228" i="1"/>
  <c r="J2306" i="1"/>
  <c r="K2324" i="1"/>
  <c r="R2303" i="1"/>
  <c r="K2336" i="1"/>
  <c r="O2347" i="1"/>
  <c r="R2357" i="1"/>
  <c r="P2357" i="1"/>
  <c r="O2357" i="1"/>
  <c r="N2357" i="1"/>
  <c r="A2357" i="1"/>
  <c r="P2204" i="1"/>
  <c r="L2294" i="1"/>
  <c r="K2294" i="1"/>
  <c r="J2294" i="1"/>
  <c r="B2294" i="1"/>
  <c r="R2294" i="1"/>
  <c r="J2313" i="1"/>
  <c r="O2241" i="1"/>
  <c r="O2243" i="1"/>
  <c r="M2249" i="1"/>
  <c r="P2336" i="1"/>
  <c r="O2229" i="1"/>
  <c r="N2229" i="1"/>
  <c r="J2229" i="1"/>
  <c r="M2229" i="1"/>
  <c r="L2229" i="1"/>
  <c r="K2229" i="1"/>
  <c r="B2229" i="1"/>
  <c r="N2217" i="1"/>
  <c r="R2249" i="1"/>
  <c r="Q2280" i="1"/>
  <c r="P2289" i="1"/>
  <c r="P2317" i="1"/>
  <c r="R2331" i="1"/>
  <c r="R2382" i="1"/>
  <c r="R2390" i="1"/>
  <c r="Q2390" i="1"/>
  <c r="P2390" i="1"/>
  <c r="O2390" i="1"/>
  <c r="N2390" i="1"/>
  <c r="L2390" i="1"/>
  <c r="K2390" i="1"/>
  <c r="J2390" i="1"/>
  <c r="K2394" i="1"/>
  <c r="L2208" i="1"/>
  <c r="O2212" i="1"/>
  <c r="K2215" i="1"/>
  <c r="P2217" i="1"/>
  <c r="Q2227" i="1"/>
  <c r="P2227" i="1"/>
  <c r="O2227" i="1"/>
  <c r="L2227" i="1"/>
  <c r="N2227" i="1"/>
  <c r="M2227" i="1"/>
  <c r="J2227" i="1"/>
  <c r="R2232" i="1"/>
  <c r="P2232" i="1"/>
  <c r="L2234" i="1"/>
  <c r="J2237" i="1"/>
  <c r="P2239" i="1"/>
  <c r="K2247" i="1"/>
  <c r="L2250" i="1"/>
  <c r="K2250" i="1"/>
  <c r="J2250" i="1"/>
  <c r="B2250" i="1"/>
  <c r="R2250" i="1"/>
  <c r="Q2250" i="1"/>
  <c r="O2250" i="1"/>
  <c r="P2250" i="1"/>
  <c r="M2250" i="1"/>
  <c r="K2258" i="1"/>
  <c r="O2269" i="1"/>
  <c r="B2278" i="1"/>
  <c r="N2292" i="1"/>
  <c r="M2292" i="1"/>
  <c r="L2292" i="1"/>
  <c r="J2292" i="1"/>
  <c r="A2292" i="1"/>
  <c r="Q2292" i="1"/>
  <c r="O2292" i="1"/>
  <c r="R2311" i="1"/>
  <c r="Q2311" i="1"/>
  <c r="P2311" i="1"/>
  <c r="O2311" i="1"/>
  <c r="N2311" i="1"/>
  <c r="L2311" i="1"/>
  <c r="J2311" i="1"/>
  <c r="Q2317" i="1"/>
  <c r="L2338" i="1"/>
  <c r="K2338" i="1"/>
  <c r="J2338" i="1"/>
  <c r="B2338" i="1"/>
  <c r="R2341" i="1"/>
  <c r="P2341" i="1"/>
  <c r="M2341" i="1"/>
  <c r="O2341" i="1"/>
  <c r="Q2341" i="1"/>
  <c r="L2341" i="1"/>
  <c r="J2341" i="1"/>
  <c r="R2355" i="1"/>
  <c r="P2355" i="1"/>
  <c r="Q2355" i="1"/>
  <c r="N2355" i="1"/>
  <c r="M2355" i="1"/>
  <c r="L2355" i="1"/>
  <c r="N2364" i="1"/>
  <c r="M2390" i="1"/>
  <c r="L2394" i="1"/>
  <c r="L2397" i="1"/>
  <c r="B2276" i="1"/>
  <c r="A2276" i="1"/>
  <c r="R2276" i="1"/>
  <c r="P2276" i="1"/>
  <c r="J2276" i="1"/>
  <c r="R2366" i="1"/>
  <c r="K2366" i="1"/>
  <c r="L2228" i="1"/>
  <c r="L2265" i="1"/>
  <c r="A2280" i="1"/>
  <c r="B2280" i="1"/>
  <c r="J2319" i="1"/>
  <c r="K2347" i="1"/>
  <c r="M2350" i="1"/>
  <c r="A2289" i="1"/>
  <c r="B2289" i="1"/>
  <c r="R2361" i="1"/>
  <c r="O2361" i="1"/>
  <c r="A2361" i="1"/>
  <c r="M2361" i="1"/>
  <c r="B2361" i="1"/>
  <c r="R2396" i="1"/>
  <c r="P2396" i="1"/>
  <c r="O2396" i="1"/>
  <c r="M2396" i="1"/>
  <c r="A2396" i="1"/>
  <c r="N2396" i="1"/>
  <c r="B2396" i="1"/>
  <c r="Q2204" i="1"/>
  <c r="R2214" i="1"/>
  <c r="N2214" i="1"/>
  <c r="Q2214" i="1"/>
  <c r="P2214" i="1"/>
  <c r="O2214" i="1"/>
  <c r="L2214" i="1"/>
  <c r="R2210" i="1"/>
  <c r="P2210" i="1"/>
  <c r="M2269" i="1"/>
  <c r="O2239" i="1"/>
  <c r="J2258" i="1"/>
  <c r="L2261" i="1"/>
  <c r="K2261" i="1"/>
  <c r="J2261" i="1"/>
  <c r="B2261" i="1"/>
  <c r="P2261" i="1"/>
  <c r="R2261" i="1"/>
  <c r="Q2261" i="1"/>
  <c r="N2261" i="1"/>
  <c r="N2269" i="1"/>
  <c r="L2272" i="1"/>
  <c r="K2272" i="1"/>
  <c r="J2272" i="1"/>
  <c r="B2272" i="1"/>
  <c r="Q2272" i="1"/>
  <c r="R2272" i="1"/>
  <c r="O2272" i="1"/>
  <c r="Q2289" i="1"/>
  <c r="R2295" i="1"/>
  <c r="O2295" i="1"/>
  <c r="P2295" i="1"/>
  <c r="N2295" i="1"/>
  <c r="M2295" i="1"/>
  <c r="L2295" i="1"/>
  <c r="J2295" i="1"/>
  <c r="K2295" i="1"/>
  <c r="B2295" i="1"/>
  <c r="Q2295" i="1"/>
  <c r="L2210" i="1"/>
  <c r="L2215" i="1"/>
  <c r="Q2217" i="1"/>
  <c r="K2237" i="1"/>
  <c r="Q2239" i="1"/>
  <c r="N2281" i="1"/>
  <c r="M2281" i="1"/>
  <c r="L2281" i="1"/>
  <c r="J2281" i="1"/>
  <c r="P2281" i="1"/>
  <c r="R2281" i="1"/>
  <c r="Q2281" i="1"/>
  <c r="K2281" i="1"/>
  <c r="B2281" i="1"/>
  <c r="R2308" i="1"/>
  <c r="P2308" i="1"/>
  <c r="M2308" i="1"/>
  <c r="O2308" i="1"/>
  <c r="J2355" i="1"/>
  <c r="R2364" i="1"/>
  <c r="A2368" i="1"/>
  <c r="M2368" i="1"/>
  <c r="B2368" i="1"/>
  <c r="M2397" i="1"/>
  <c r="L2327" i="1"/>
  <c r="K2327" i="1"/>
  <c r="J2327" i="1"/>
  <c r="B2327" i="1"/>
  <c r="R2327" i="1"/>
  <c r="P2327" i="1"/>
  <c r="N2327" i="1"/>
  <c r="M2225" i="1"/>
  <c r="O2228" i="1"/>
  <c r="O2324" i="1"/>
  <c r="O2223" i="1"/>
  <c r="P2228" i="1"/>
  <c r="B2331" i="1"/>
  <c r="A2331" i="1"/>
  <c r="Q2228" i="1"/>
  <c r="Q2276" i="1"/>
  <c r="J2280" i="1"/>
  <c r="Q2324" i="1"/>
  <c r="J2331" i="1"/>
  <c r="R2343" i="1"/>
  <c r="Q2343" i="1"/>
  <c r="P2343" i="1"/>
  <c r="N2343" i="1"/>
  <c r="K2343" i="1"/>
  <c r="O2343" i="1"/>
  <c r="L2249" i="1"/>
  <c r="O2336" i="1"/>
  <c r="K2289" i="1"/>
  <c r="M2294" i="1"/>
  <c r="L2343" i="1"/>
  <c r="R2347" i="1"/>
  <c r="J2396" i="1"/>
  <c r="J2214" i="1"/>
  <c r="N2239" i="1"/>
  <c r="R2394" i="1"/>
  <c r="Q2394" i="1"/>
  <c r="O2394" i="1"/>
  <c r="J2394" i="1"/>
  <c r="J2210" i="1"/>
  <c r="M2212" i="1"/>
  <c r="J2215" i="1"/>
  <c r="O2217" i="1"/>
  <c r="L2247" i="1"/>
  <c r="L2258" i="1"/>
  <c r="O2261" i="1"/>
  <c r="P2269" i="1"/>
  <c r="N2272" i="1"/>
  <c r="N2203" i="1"/>
  <c r="R2203" i="1"/>
  <c r="Q2203" i="1"/>
  <c r="P2203" i="1"/>
  <c r="O2203" i="1"/>
  <c r="L2203" i="1"/>
  <c r="N2208" i="1"/>
  <c r="M2210" i="1"/>
  <c r="M2215" i="1"/>
  <c r="R2217" i="1"/>
  <c r="R2227" i="1"/>
  <c r="K2230" i="1"/>
  <c r="K2232" i="1"/>
  <c r="O2234" i="1"/>
  <c r="B2245" i="1"/>
  <c r="M2247" i="1"/>
  <c r="M2258" i="1"/>
  <c r="B2267" i="1"/>
  <c r="Q2269" i="1"/>
  <c r="P2272" i="1"/>
  <c r="J2278" i="1"/>
  <c r="O2281" i="1"/>
  <c r="B2287" i="1"/>
  <c r="A2287" i="1"/>
  <c r="Q2287" i="1"/>
  <c r="P2292" i="1"/>
  <c r="R2299" i="1"/>
  <c r="Q2299" i="1"/>
  <c r="P2299" i="1"/>
  <c r="N2299" i="1"/>
  <c r="K2299" i="1"/>
  <c r="O2299" i="1"/>
  <c r="L2299" i="1"/>
  <c r="J2308" i="1"/>
  <c r="M2311" i="1"/>
  <c r="A2315" i="1"/>
  <c r="N2338" i="1"/>
  <c r="N2341" i="1"/>
  <c r="K2355" i="1"/>
  <c r="Q2359" i="1"/>
  <c r="R2359" i="1"/>
  <c r="J2359" i="1"/>
  <c r="J2368" i="1"/>
  <c r="R2383" i="1"/>
  <c r="O2383" i="1"/>
  <c r="Q2383" i="1"/>
  <c r="P2383" i="1"/>
  <c r="N2383" i="1"/>
  <c r="L2383" i="1"/>
  <c r="K2383" i="1"/>
  <c r="J2383" i="1"/>
  <c r="N2394" i="1"/>
  <c r="Q2397" i="1"/>
  <c r="J2225" i="1"/>
  <c r="M2223" i="1"/>
  <c r="Q2238" i="1"/>
  <c r="P2238" i="1"/>
  <c r="L2238" i="1"/>
  <c r="O2238" i="1"/>
  <c r="N2238" i="1"/>
  <c r="M2238" i="1"/>
  <c r="J2238" i="1"/>
  <c r="R2238" i="1"/>
  <c r="N2366" i="1"/>
  <c r="N2204" i="1"/>
  <c r="O2276" i="1"/>
  <c r="O2366" i="1"/>
  <c r="O2207" i="1"/>
  <c r="J2207" i="1"/>
  <c r="N2207" i="1"/>
  <c r="M2207" i="1"/>
  <c r="L2207" i="1"/>
  <c r="K2207" i="1"/>
  <c r="B2207" i="1"/>
  <c r="K2319" i="1"/>
  <c r="J2289" i="1"/>
  <c r="Q2347" i="1"/>
  <c r="J2357" i="1"/>
  <c r="J2361" i="1"/>
  <c r="L2280" i="1"/>
  <c r="R2310" i="1"/>
  <c r="Q2310" i="1"/>
  <c r="P2310" i="1"/>
  <c r="N2310" i="1"/>
  <c r="K2310" i="1"/>
  <c r="Q2331" i="1"/>
  <c r="A2237" i="1"/>
  <c r="B2237" i="1"/>
  <c r="R2201" i="1"/>
  <c r="Q2201" i="1"/>
  <c r="N2201" i="1"/>
  <c r="N2210" i="1"/>
  <c r="N2215" i="1"/>
  <c r="A2225" i="1"/>
  <c r="A2228" i="1"/>
  <c r="M2237" i="1"/>
  <c r="N2247" i="1"/>
  <c r="N2258" i="1"/>
  <c r="R2269" i="1"/>
  <c r="K2278" i="1"/>
  <c r="R2292" i="1"/>
  <c r="O2302" i="1"/>
  <c r="N2302" i="1"/>
  <c r="M2302" i="1"/>
  <c r="J2302" i="1"/>
  <c r="L2302" i="1"/>
  <c r="K2302" i="1"/>
  <c r="B2302" i="1"/>
  <c r="P2302" i="1"/>
  <c r="K2308" i="1"/>
  <c r="A2324" i="1"/>
  <c r="O2338" i="1"/>
  <c r="O2355" i="1"/>
  <c r="K2359" i="1"/>
  <c r="K2368" i="1"/>
  <c r="R2387" i="1"/>
  <c r="Q2387" i="1"/>
  <c r="P2387" i="1"/>
  <c r="N2387" i="1"/>
  <c r="K2387" i="1"/>
  <c r="B2387" i="1"/>
  <c r="P2394" i="1"/>
  <c r="J2324" i="1"/>
  <c r="K2228" i="1"/>
  <c r="J2204" i="1"/>
  <c r="M2204" i="1"/>
  <c r="K2297" i="1"/>
  <c r="R2313" i="1"/>
  <c r="Q2313" i="1"/>
  <c r="P2313" i="1"/>
  <c r="N2313" i="1"/>
  <c r="L2313" i="1"/>
  <c r="L2319" i="1"/>
  <c r="Q2366" i="1"/>
  <c r="R2317" i="1"/>
  <c r="O2317" i="1"/>
  <c r="K2357" i="1"/>
  <c r="J2247" i="1"/>
  <c r="J2201" i="1"/>
  <c r="P2208" i="1"/>
  <c r="O2210" i="1"/>
  <c r="O2215" i="1"/>
  <c r="O2218" i="1"/>
  <c r="N2218" i="1"/>
  <c r="J2218" i="1"/>
  <c r="M2218" i="1"/>
  <c r="L2218" i="1"/>
  <c r="K2218" i="1"/>
  <c r="B2218" i="1"/>
  <c r="B2225" i="1"/>
  <c r="M2230" i="1"/>
  <c r="M2232" i="1"/>
  <c r="N2237" i="1"/>
  <c r="O2240" i="1"/>
  <c r="N2240" i="1"/>
  <c r="M2240" i="1"/>
  <c r="J2240" i="1"/>
  <c r="L2240" i="1"/>
  <c r="K2240" i="1"/>
  <c r="B2240" i="1"/>
  <c r="P2240" i="1"/>
  <c r="J2245" i="1"/>
  <c r="L2278" i="1"/>
  <c r="Q2302" i="1"/>
  <c r="A2306" i="1"/>
  <c r="L2308" i="1"/>
  <c r="Q2315" i="1"/>
  <c r="R2315" i="1"/>
  <c r="O2315" i="1"/>
  <c r="B2324" i="1"/>
  <c r="P2338" i="1"/>
  <c r="L2368" i="1"/>
  <c r="L2371" i="1"/>
  <c r="K2371" i="1"/>
  <c r="J2371" i="1"/>
  <c r="B2371" i="1"/>
  <c r="R2371" i="1"/>
  <c r="Q2371" i="1"/>
  <c r="P2371" i="1"/>
  <c r="R2374" i="1"/>
  <c r="P2374" i="1"/>
  <c r="M2374" i="1"/>
  <c r="Q2374" i="1"/>
  <c r="O2374" i="1"/>
  <c r="N2374" i="1"/>
  <c r="L2374" i="1"/>
  <c r="K2374" i="1"/>
  <c r="J2374" i="1"/>
  <c r="B2374" i="1"/>
  <c r="A2374" i="1"/>
  <c r="N2380" i="1"/>
  <c r="M2380" i="1"/>
  <c r="L2380" i="1"/>
  <c r="J2380" i="1"/>
  <c r="A2380" i="1"/>
  <c r="B2380" i="1"/>
  <c r="L2305" i="1"/>
  <c r="K2305" i="1"/>
  <c r="J2305" i="1"/>
  <c r="B2305" i="1"/>
  <c r="O2337" i="1"/>
  <c r="B2375" i="1"/>
  <c r="A2375" i="1"/>
  <c r="R2381" i="1"/>
  <c r="R2388" i="1"/>
  <c r="R2352" i="1"/>
  <c r="P2352" i="1"/>
  <c r="M2352" i="1"/>
  <c r="B2353" i="1"/>
  <c r="A2353" i="1"/>
  <c r="N2369" i="1"/>
  <c r="M2369" i="1"/>
  <c r="L2369" i="1"/>
  <c r="J2369" i="1"/>
  <c r="A2369" i="1"/>
  <c r="R2376" i="1"/>
  <c r="Q2376" i="1"/>
  <c r="P2376" i="1"/>
  <c r="N2376" i="1"/>
  <c r="K2376" i="1"/>
  <c r="B2388" i="1"/>
  <c r="A2248" i="1"/>
  <c r="A2268" i="1"/>
  <c r="N2270" i="1"/>
  <c r="M2270" i="1"/>
  <c r="L2270" i="1"/>
  <c r="J2270" i="1"/>
  <c r="A2288" i="1"/>
  <c r="K2304" i="1"/>
  <c r="B2309" i="1"/>
  <c r="A2309" i="1"/>
  <c r="N2325" i="1"/>
  <c r="M2325" i="1"/>
  <c r="L2325" i="1"/>
  <c r="J2325" i="1"/>
  <c r="A2325" i="1"/>
  <c r="R2332" i="1"/>
  <c r="Q2332" i="1"/>
  <c r="P2332" i="1"/>
  <c r="N2332" i="1"/>
  <c r="K2332" i="1"/>
  <c r="A2337" i="1"/>
  <c r="K2353" i="1"/>
  <c r="L2360" i="1"/>
  <c r="K2360" i="1"/>
  <c r="J2360" i="1"/>
  <c r="B2360" i="1"/>
  <c r="O2369" i="1"/>
  <c r="L2376" i="1"/>
  <c r="J2388" i="1"/>
  <c r="L2316" i="1"/>
  <c r="K2316" i="1"/>
  <c r="J2316" i="1"/>
  <c r="B2316" i="1"/>
  <c r="B2386" i="1"/>
  <c r="A2386" i="1"/>
  <c r="L2388" i="1"/>
  <c r="A2211" i="1"/>
  <c r="A2222" i="1"/>
  <c r="A2233" i="1"/>
  <c r="A2244" i="1"/>
  <c r="A2255" i="1"/>
  <c r="P2257" i="1"/>
  <c r="O2257" i="1"/>
  <c r="N2257" i="1"/>
  <c r="L2257" i="1"/>
  <c r="P2270" i="1"/>
  <c r="A2275" i="1"/>
  <c r="R2277" i="1"/>
  <c r="Q2277" i="1"/>
  <c r="P2277" i="1"/>
  <c r="N2277" i="1"/>
  <c r="A2284" i="1"/>
  <c r="J2288" i="1"/>
  <c r="B2293" i="1"/>
  <c r="N2304" i="1"/>
  <c r="L2309" i="1"/>
  <c r="M2316" i="1"/>
  <c r="P2325" i="1"/>
  <c r="A2328" i="1"/>
  <c r="R2330" i="1"/>
  <c r="P2330" i="1"/>
  <c r="M2330" i="1"/>
  <c r="M2332" i="1"/>
  <c r="A2335" i="1"/>
  <c r="J2337" i="1"/>
  <c r="N2353" i="1"/>
  <c r="O2360" i="1"/>
  <c r="R2369" i="1"/>
  <c r="R2372" i="1"/>
  <c r="O2372" i="1"/>
  <c r="A2377" i="1"/>
  <c r="L2381" i="1"/>
  <c r="J2386" i="1"/>
  <c r="M2388" i="1"/>
  <c r="L2393" i="1"/>
  <c r="K2393" i="1"/>
  <c r="J2393" i="1"/>
  <c r="B2393" i="1"/>
  <c r="A2393" i="1"/>
  <c r="N2248" i="1"/>
  <c r="M2248" i="1"/>
  <c r="L2248" i="1"/>
  <c r="J2248" i="1"/>
  <c r="P2268" i="1"/>
  <c r="O2268" i="1"/>
  <c r="N2268" i="1"/>
  <c r="L2268" i="1"/>
  <c r="B2211" i="1"/>
  <c r="B2222" i="1"/>
  <c r="B2233" i="1"/>
  <c r="P2246" i="1"/>
  <c r="O2246" i="1"/>
  <c r="N2246" i="1"/>
  <c r="L2246" i="1"/>
  <c r="O2248" i="1"/>
  <c r="A2264" i="1"/>
  <c r="R2266" i="1"/>
  <c r="Q2266" i="1"/>
  <c r="P2266" i="1"/>
  <c r="N2266" i="1"/>
  <c r="K2268" i="1"/>
  <c r="Q2270" i="1"/>
  <c r="A2273" i="1"/>
  <c r="B2284" i="1"/>
  <c r="R2286" i="1"/>
  <c r="P2286" i="1"/>
  <c r="L2288" i="1"/>
  <c r="O2304" i="1"/>
  <c r="M2309" i="1"/>
  <c r="N2316" i="1"/>
  <c r="Q2325" i="1"/>
  <c r="O2332" i="1"/>
  <c r="B2335" i="1"/>
  <c r="K2337" i="1"/>
  <c r="B2342" i="1"/>
  <c r="A2342" i="1"/>
  <c r="O2353" i="1"/>
  <c r="N2358" i="1"/>
  <c r="M2358" i="1"/>
  <c r="L2358" i="1"/>
  <c r="J2358" i="1"/>
  <c r="A2358" i="1"/>
  <c r="P2360" i="1"/>
  <c r="R2365" i="1"/>
  <c r="Q2365" i="1"/>
  <c r="P2365" i="1"/>
  <c r="N2365" i="1"/>
  <c r="K2365" i="1"/>
  <c r="M2381" i="1"/>
  <c r="K2386" i="1"/>
  <c r="N2388" i="1"/>
  <c r="R2244" i="1"/>
  <c r="P2244" i="1"/>
  <c r="N2244" i="1"/>
  <c r="P2248" i="1"/>
  <c r="R2255" i="1"/>
  <c r="Q2255" i="1"/>
  <c r="P2255" i="1"/>
  <c r="N2255" i="1"/>
  <c r="M2268" i="1"/>
  <c r="B2273" i="1"/>
  <c r="R2275" i="1"/>
  <c r="P2275" i="1"/>
  <c r="M2288" i="1"/>
  <c r="P2304" i="1"/>
  <c r="O2316" i="1"/>
  <c r="R2325" i="1"/>
  <c r="R2328" i="1"/>
  <c r="O2328" i="1"/>
  <c r="L2337" i="1"/>
  <c r="P2353" i="1"/>
  <c r="K2358" i="1"/>
  <c r="Q2360" i="1"/>
  <c r="J2365" i="1"/>
  <c r="N2381" i="1"/>
  <c r="L2386" i="1"/>
  <c r="O2388" i="1"/>
  <c r="N2393" i="1"/>
  <c r="R2398" i="1"/>
  <c r="Q2398" i="1"/>
  <c r="P2398" i="1"/>
  <c r="N2398" i="1"/>
  <c r="M2398" i="1"/>
  <c r="K2398" i="1"/>
  <c r="J2398" i="1"/>
  <c r="Q2248" i="1"/>
  <c r="A2251" i="1"/>
  <c r="R2264" i="1"/>
  <c r="P2264" i="1"/>
  <c r="Q2268" i="1"/>
  <c r="A2271" i="1"/>
  <c r="B2298" i="1"/>
  <c r="A2298" i="1"/>
  <c r="R2304" i="1"/>
  <c r="O2309" i="1"/>
  <c r="N2314" i="1"/>
  <c r="M2314" i="1"/>
  <c r="L2314" i="1"/>
  <c r="J2314" i="1"/>
  <c r="A2314" i="1"/>
  <c r="P2316" i="1"/>
  <c r="R2321" i="1"/>
  <c r="Q2321" i="1"/>
  <c r="P2321" i="1"/>
  <c r="N2321" i="1"/>
  <c r="K2321" i="1"/>
  <c r="A2326" i="1"/>
  <c r="J2328" i="1"/>
  <c r="J2335" i="1"/>
  <c r="M2337" i="1"/>
  <c r="K2342" i="1"/>
  <c r="L2349" i="1"/>
  <c r="K2349" i="1"/>
  <c r="J2349" i="1"/>
  <c r="B2349" i="1"/>
  <c r="Q2353" i="1"/>
  <c r="O2358" i="1"/>
  <c r="R2360" i="1"/>
  <c r="L2365" i="1"/>
  <c r="L2372" i="1"/>
  <c r="J2377" i="1"/>
  <c r="L2379" i="1"/>
  <c r="O2381" i="1"/>
  <c r="M2386" i="1"/>
  <c r="P2388" i="1"/>
  <c r="O2393" i="1"/>
  <c r="L2398" i="1"/>
  <c r="R2288" i="1"/>
  <c r="Q2288" i="1"/>
  <c r="P2288" i="1"/>
  <c r="N2288" i="1"/>
  <c r="K2288" i="1"/>
  <c r="K2244" i="1"/>
  <c r="M2246" i="1"/>
  <c r="R2248" i="1"/>
  <c r="B2251" i="1"/>
  <c r="R2253" i="1"/>
  <c r="P2253" i="1"/>
  <c r="K2255" i="1"/>
  <c r="Q2257" i="1"/>
  <c r="J2264" i="1"/>
  <c r="L2266" i="1"/>
  <c r="R2268" i="1"/>
  <c r="J2273" i="1"/>
  <c r="K2275" i="1"/>
  <c r="M2277" i="1"/>
  <c r="K2284" i="1"/>
  <c r="L2286" i="1"/>
  <c r="L2293" i="1"/>
  <c r="J2298" i="1"/>
  <c r="A2305" i="1"/>
  <c r="P2309" i="1"/>
  <c r="K2314" i="1"/>
  <c r="Q2316" i="1"/>
  <c r="J2321" i="1"/>
  <c r="B2326" i="1"/>
  <c r="K2328" i="1"/>
  <c r="N2330" i="1"/>
  <c r="N2337" i="1"/>
  <c r="L2342" i="1"/>
  <c r="M2349" i="1"/>
  <c r="R2353" i="1"/>
  <c r="P2358" i="1"/>
  <c r="R2363" i="1"/>
  <c r="P2363" i="1"/>
  <c r="M2363" i="1"/>
  <c r="M2365" i="1"/>
  <c r="J2370" i="1"/>
  <c r="M2372" i="1"/>
  <c r="P2381" i="1"/>
  <c r="N2386" i="1"/>
  <c r="P2393" i="1"/>
  <c r="O2398" i="1"/>
  <c r="A2391" i="1"/>
  <c r="L2290" i="1"/>
  <c r="L2301" i="1"/>
  <c r="L2312" i="1"/>
  <c r="L2323" i="1"/>
  <c r="L2334" i="1"/>
  <c r="L2345" i="1"/>
  <c r="L2356" i="1"/>
  <c r="L2367" i="1"/>
  <c r="L2378" i="1"/>
  <c r="L2389" i="1"/>
  <c r="J2391" i="1"/>
  <c r="B2252" i="1"/>
  <c r="B2263" i="1"/>
  <c r="B2274" i="1"/>
  <c r="B2285" i="1"/>
  <c r="N2290" i="1"/>
  <c r="B2296" i="1"/>
  <c r="N2301" i="1"/>
  <c r="B2307" i="1"/>
  <c r="N2312" i="1"/>
  <c r="B2318" i="1"/>
  <c r="N2323" i="1"/>
  <c r="B2329" i="1"/>
  <c r="N2334" i="1"/>
  <c r="B2340" i="1"/>
  <c r="N2345" i="1"/>
  <c r="B2351" i="1"/>
  <c r="N2356" i="1"/>
  <c r="B2362" i="1"/>
  <c r="N2367" i="1"/>
  <c r="B2373" i="1"/>
  <c r="N2378" i="1"/>
  <c r="B2384" i="1"/>
  <c r="N2389" i="1"/>
  <c r="L2391" i="1"/>
  <c r="B2395" i="1"/>
  <c r="O2290" i="1"/>
  <c r="O2301" i="1"/>
  <c r="O2312" i="1"/>
  <c r="O2323" i="1"/>
  <c r="O2334" i="1"/>
  <c r="O2345" i="1"/>
  <c r="O2356" i="1"/>
  <c r="O2367" i="1"/>
  <c r="O2378" i="1"/>
  <c r="O2389" i="1"/>
  <c r="M2391" i="1"/>
  <c r="K3081" i="1"/>
  <c r="K3066" i="1"/>
  <c r="K3061" i="1"/>
  <c r="K3059" i="1"/>
  <c r="K3079" i="1"/>
  <c r="K3064" i="1"/>
  <c r="K3067" i="1"/>
  <c r="B3269" i="1"/>
  <c r="A3269" i="1"/>
  <c r="K3087" i="1"/>
  <c r="K3084" i="1"/>
  <c r="K3069" i="1"/>
  <c r="K3105" i="1"/>
  <c r="K3082" i="1"/>
  <c r="K3077" i="1"/>
  <c r="K3100" i="1"/>
  <c r="K3092" i="1"/>
  <c r="K3074" i="1"/>
  <c r="K3102" i="1"/>
  <c r="K3094" i="1"/>
  <c r="K3097" i="1"/>
  <c r="K3089" i="1"/>
  <c r="K3071" i="1"/>
  <c r="K3076" i="1"/>
  <c r="K3058" i="1"/>
  <c r="K3099" i="1"/>
  <c r="K3091" i="1"/>
  <c r="K3073" i="1"/>
  <c r="K3104" i="1"/>
  <c r="K3083" i="1"/>
  <c r="K3065" i="1"/>
  <c r="K3078" i="1"/>
  <c r="K3060" i="1"/>
  <c r="K3101" i="1"/>
  <c r="K3093" i="1"/>
  <c r="K3075" i="1"/>
  <c r="B3268" i="1"/>
  <c r="J3268" i="1"/>
  <c r="K3096" i="1"/>
  <c r="K3088" i="1"/>
  <c r="K3070" i="1"/>
  <c r="A3268" i="1"/>
  <c r="L3268" i="1"/>
  <c r="K3085" i="1"/>
  <c r="K3062" i="1"/>
  <c r="R3267" i="1"/>
  <c r="K3080" i="1"/>
  <c r="K3103" i="1"/>
  <c r="K3095" i="1"/>
  <c r="K3057" i="1"/>
  <c r="K3072" i="1"/>
  <c r="B3267" i="1"/>
  <c r="K3268" i="1"/>
  <c r="M3268" i="1"/>
  <c r="N3268" i="1"/>
  <c r="J3269" i="1"/>
  <c r="O3269" i="1"/>
  <c r="A3273" i="1"/>
  <c r="J3272" i="1"/>
  <c r="N3274" i="1"/>
  <c r="O3272" i="1"/>
  <c r="P3267" i="1"/>
  <c r="Q3267" i="1"/>
  <c r="P3272" i="1"/>
  <c r="Q3272" i="1"/>
  <c r="R3272" i="1"/>
  <c r="J3273" i="1"/>
  <c r="K3273" i="1"/>
  <c r="L3273" i="1"/>
  <c r="M3273" i="1"/>
  <c r="B3266" i="1"/>
  <c r="K3266" i="1"/>
  <c r="O3268" i="1"/>
  <c r="J3271" i="1"/>
  <c r="N3273" i="1"/>
  <c r="A3266" i="1"/>
  <c r="L3266" i="1"/>
  <c r="P3268" i="1"/>
  <c r="K3271" i="1"/>
  <c r="O3273" i="1"/>
  <c r="M3266" i="1"/>
  <c r="Q3268" i="1"/>
  <c r="L3271" i="1"/>
  <c r="P3273" i="1"/>
  <c r="J3266" i="1"/>
  <c r="N3266" i="1"/>
  <c r="M3271" i="1"/>
  <c r="Q3273" i="1"/>
  <c r="N3271" i="1"/>
  <c r="R3273" i="1"/>
  <c r="O3266" i="1"/>
  <c r="P3266" i="1"/>
  <c r="K3269" i="1"/>
  <c r="O3271" i="1"/>
  <c r="J3274" i="1"/>
  <c r="B3274" i="1"/>
  <c r="Q3266" i="1"/>
  <c r="L3269" i="1"/>
  <c r="P3271" i="1"/>
  <c r="K3274" i="1"/>
  <c r="A3274" i="1"/>
  <c r="M3269" i="1"/>
  <c r="Q3271" i="1"/>
  <c r="L3274" i="1"/>
  <c r="J3267" i="1"/>
  <c r="N3269" i="1"/>
  <c r="R3271" i="1"/>
  <c r="M3274" i="1"/>
  <c r="B3272" i="1"/>
  <c r="L3267" i="1"/>
  <c r="P3269" i="1"/>
  <c r="K3272" i="1"/>
  <c r="O3274" i="1"/>
  <c r="A3272" i="1"/>
  <c r="M3267" i="1"/>
  <c r="Q3269" i="1"/>
  <c r="L3272" i="1"/>
  <c r="P3274" i="1"/>
  <c r="B3271" i="1"/>
  <c r="N3267" i="1"/>
  <c r="M3272" i="1"/>
  <c r="Q3274" i="1"/>
  <c r="A3267" i="1"/>
  <c r="K3267" i="1"/>
  <c r="J144" i="19"/>
  <c r="K144" i="19"/>
  <c r="J531" i="1" l="1"/>
  <c r="K531" i="1"/>
  <c r="L531" i="1"/>
  <c r="M531" i="1"/>
  <c r="N531" i="1"/>
  <c r="O531" i="1"/>
  <c r="P531" i="1"/>
  <c r="Q531" i="1"/>
  <c r="R531" i="1"/>
  <c r="A531" i="1"/>
  <c r="A558" i="1"/>
  <c r="J558" i="1"/>
  <c r="K558" i="1"/>
  <c r="L558" i="1"/>
  <c r="M558" i="1"/>
  <c r="N558" i="1"/>
  <c r="O558" i="1"/>
  <c r="P558" i="1"/>
  <c r="J660" i="1" l="1"/>
  <c r="K660" i="1"/>
  <c r="L660" i="1"/>
  <c r="M660" i="1"/>
  <c r="N660" i="1"/>
  <c r="O660" i="1"/>
  <c r="P660" i="1"/>
  <c r="Q660" i="1"/>
  <c r="R660" i="1"/>
  <c r="J686" i="1"/>
  <c r="K686" i="1"/>
  <c r="L686" i="1"/>
  <c r="M686" i="1"/>
  <c r="N686" i="1"/>
  <c r="O686" i="1"/>
  <c r="P686" i="1"/>
  <c r="Q686" i="1"/>
  <c r="R686" i="1"/>
  <c r="J690" i="1"/>
  <c r="K690" i="1"/>
  <c r="L690" i="1"/>
  <c r="M690" i="1"/>
  <c r="N690" i="1"/>
  <c r="O690" i="1"/>
  <c r="P690" i="1"/>
  <c r="Q690" i="1"/>
  <c r="R690" i="1"/>
  <c r="J694" i="1"/>
  <c r="K694" i="1"/>
  <c r="L694" i="1"/>
  <c r="M694" i="1"/>
  <c r="N694" i="1"/>
  <c r="O694" i="1"/>
  <c r="P694" i="1"/>
  <c r="Q694" i="1"/>
  <c r="R694" i="1"/>
  <c r="J944" i="1"/>
  <c r="K944" i="1"/>
  <c r="L944" i="1"/>
  <c r="M944" i="1"/>
  <c r="N944" i="1"/>
  <c r="O944" i="1"/>
  <c r="P944" i="1"/>
  <c r="Q944" i="1"/>
  <c r="R944" i="1"/>
  <c r="J1194" i="1"/>
  <c r="K1194" i="1"/>
  <c r="L1194" i="1"/>
  <c r="M1194" i="1"/>
  <c r="N1194" i="1"/>
  <c r="O1194" i="1"/>
  <c r="P1194" i="1"/>
  <c r="Q1194" i="1"/>
  <c r="R1194" i="1"/>
  <c r="J1195" i="1"/>
  <c r="K1195" i="1"/>
  <c r="L1195" i="1"/>
  <c r="M1195" i="1"/>
  <c r="N1195" i="1"/>
  <c r="O1195" i="1"/>
  <c r="P1195" i="1"/>
  <c r="Q1195" i="1"/>
  <c r="R1195" i="1"/>
  <c r="J1196" i="1"/>
  <c r="K1196" i="1"/>
  <c r="L1196" i="1"/>
  <c r="M1196" i="1"/>
  <c r="N1196" i="1"/>
  <c r="O1196" i="1"/>
  <c r="P1196" i="1"/>
  <c r="Q1196" i="1"/>
  <c r="R1196" i="1"/>
  <c r="J1197" i="1"/>
  <c r="K1197" i="1"/>
  <c r="L1197" i="1"/>
  <c r="M1197" i="1"/>
  <c r="N1197" i="1"/>
  <c r="O1197" i="1"/>
  <c r="P1197" i="1"/>
  <c r="Q1197" i="1"/>
  <c r="R1197" i="1"/>
  <c r="J1198" i="1"/>
  <c r="K1198" i="1"/>
  <c r="L1198" i="1"/>
  <c r="M1198" i="1"/>
  <c r="N1198" i="1"/>
  <c r="O1198" i="1"/>
  <c r="P1198" i="1"/>
  <c r="Q1198" i="1"/>
  <c r="R1198" i="1"/>
  <c r="J1199" i="1"/>
  <c r="K1199" i="1"/>
  <c r="L1199" i="1"/>
  <c r="M1199" i="1"/>
  <c r="N1199" i="1"/>
  <c r="O1199" i="1"/>
  <c r="P1199" i="1"/>
  <c r="Q1199" i="1"/>
  <c r="R1199" i="1"/>
  <c r="J1449" i="1"/>
  <c r="K1449" i="1"/>
  <c r="L1449" i="1"/>
  <c r="M1449" i="1"/>
  <c r="N1449" i="1"/>
  <c r="O1449" i="1"/>
  <c r="P1449" i="1"/>
  <c r="Q1449" i="1"/>
  <c r="R1449" i="1"/>
  <c r="J1949" i="1"/>
  <c r="K1949" i="1"/>
  <c r="L1949" i="1"/>
  <c r="M1949" i="1"/>
  <c r="N1949" i="1"/>
  <c r="O1949" i="1"/>
  <c r="P1949" i="1"/>
  <c r="Q1949" i="1"/>
  <c r="R1949" i="1"/>
  <c r="J2474" i="1"/>
  <c r="K2474" i="1"/>
  <c r="L2474" i="1"/>
  <c r="M2474" i="1"/>
  <c r="N2474" i="1"/>
  <c r="O2474" i="1"/>
  <c r="P2474" i="1"/>
  <c r="Q2474" i="1"/>
  <c r="R2474" i="1"/>
  <c r="J2724" i="1"/>
  <c r="K2724" i="1"/>
  <c r="L2724" i="1"/>
  <c r="M2724" i="1"/>
  <c r="N2724" i="1"/>
  <c r="O2724" i="1"/>
  <c r="P2724" i="1"/>
  <c r="Q2724" i="1"/>
  <c r="R2724" i="1"/>
  <c r="J2727" i="1"/>
  <c r="K2727" i="1"/>
  <c r="L2727" i="1"/>
  <c r="M2727" i="1"/>
  <c r="N2727" i="1"/>
  <c r="O2727" i="1"/>
  <c r="P2727" i="1"/>
  <c r="Q2727" i="1"/>
  <c r="R2727" i="1"/>
  <c r="J2731" i="1"/>
  <c r="K2731" i="1"/>
  <c r="L2731" i="1"/>
  <c r="M2731" i="1"/>
  <c r="N2731" i="1"/>
  <c r="O2731" i="1"/>
  <c r="P2731" i="1"/>
  <c r="Q2731" i="1"/>
  <c r="R2731" i="1"/>
  <c r="J2735" i="1"/>
  <c r="K2735" i="1"/>
  <c r="L2735" i="1"/>
  <c r="M2735" i="1"/>
  <c r="N2735" i="1"/>
  <c r="O2735" i="1"/>
  <c r="P2735" i="1"/>
  <c r="Q2735" i="1"/>
  <c r="R2735" i="1"/>
  <c r="J2736" i="1"/>
  <c r="K2736" i="1"/>
  <c r="L2736" i="1"/>
  <c r="M2736" i="1"/>
  <c r="N2736" i="1"/>
  <c r="O2736" i="1"/>
  <c r="P2736" i="1"/>
  <c r="Q2736" i="1"/>
  <c r="R2736" i="1"/>
  <c r="J2754" i="1"/>
  <c r="K2754" i="1"/>
  <c r="L2754" i="1"/>
  <c r="M2754" i="1"/>
  <c r="N2754" i="1"/>
  <c r="O2754" i="1"/>
  <c r="P2754" i="1"/>
  <c r="Q2754" i="1"/>
  <c r="R2754" i="1"/>
  <c r="J2763" i="1"/>
  <c r="K2763" i="1"/>
  <c r="L2763" i="1"/>
  <c r="M2763" i="1"/>
  <c r="N2763" i="1"/>
  <c r="O2763" i="1"/>
  <c r="P2763" i="1"/>
  <c r="Q2763" i="1"/>
  <c r="R2763" i="1"/>
  <c r="J2764" i="1"/>
  <c r="K2764" i="1"/>
  <c r="L2764" i="1"/>
  <c r="M2764" i="1"/>
  <c r="N2764" i="1"/>
  <c r="O2764" i="1"/>
  <c r="P2764" i="1"/>
  <c r="Q2764" i="1"/>
  <c r="R2764" i="1"/>
  <c r="J2765" i="1"/>
  <c r="K2765" i="1"/>
  <c r="L2765" i="1"/>
  <c r="M2765" i="1"/>
  <c r="N2765" i="1"/>
  <c r="O2765" i="1"/>
  <c r="P2765" i="1"/>
  <c r="Q2765" i="1"/>
  <c r="R2765" i="1"/>
  <c r="J2766" i="1"/>
  <c r="K2766" i="1"/>
  <c r="L2766" i="1"/>
  <c r="M2766" i="1"/>
  <c r="N2766" i="1"/>
  <c r="O2766" i="1"/>
  <c r="P2766" i="1"/>
  <c r="Q2766" i="1"/>
  <c r="R2766" i="1"/>
  <c r="J2767" i="1"/>
  <c r="K2767" i="1"/>
  <c r="L2767" i="1"/>
  <c r="M2767" i="1"/>
  <c r="N2767" i="1"/>
  <c r="O2767" i="1"/>
  <c r="P2767" i="1"/>
  <c r="Q2767" i="1"/>
  <c r="R2767" i="1"/>
  <c r="J2768" i="1"/>
  <c r="K2768" i="1"/>
  <c r="L2768" i="1"/>
  <c r="M2768" i="1"/>
  <c r="N2768" i="1"/>
  <c r="O2768" i="1"/>
  <c r="P2768" i="1"/>
  <c r="Q2768" i="1"/>
  <c r="R2768" i="1"/>
  <c r="J2769" i="1"/>
  <c r="K2769" i="1"/>
  <c r="L2769" i="1"/>
  <c r="M2769" i="1"/>
  <c r="N2769" i="1"/>
  <c r="O2769" i="1"/>
  <c r="P2769" i="1"/>
  <c r="Q2769" i="1"/>
  <c r="R2769" i="1"/>
  <c r="J2770" i="1"/>
  <c r="K2770" i="1"/>
  <c r="L2770" i="1"/>
  <c r="M2770" i="1"/>
  <c r="N2770" i="1"/>
  <c r="O2770" i="1"/>
  <c r="P2770" i="1"/>
  <c r="Q2770" i="1"/>
  <c r="R2770" i="1"/>
  <c r="J2771" i="1"/>
  <c r="K2771" i="1"/>
  <c r="L2771" i="1"/>
  <c r="M2771" i="1"/>
  <c r="N2771" i="1"/>
  <c r="O2771" i="1"/>
  <c r="P2771" i="1"/>
  <c r="Q2771" i="1"/>
  <c r="R2771" i="1"/>
  <c r="J2772" i="1"/>
  <c r="K2772" i="1"/>
  <c r="L2772" i="1"/>
  <c r="M2772" i="1"/>
  <c r="N2772" i="1"/>
  <c r="O2772" i="1"/>
  <c r="P2772" i="1"/>
  <c r="Q2772" i="1"/>
  <c r="R2772" i="1"/>
  <c r="J2773" i="1"/>
  <c r="K2773" i="1"/>
  <c r="L2773" i="1"/>
  <c r="M2773" i="1"/>
  <c r="N2773" i="1"/>
  <c r="O2773" i="1"/>
  <c r="P2773" i="1"/>
  <c r="Q2773" i="1"/>
  <c r="R2773" i="1"/>
  <c r="J2774" i="1"/>
  <c r="K2774" i="1"/>
  <c r="L2774" i="1"/>
  <c r="M2774" i="1"/>
  <c r="N2774" i="1"/>
  <c r="O2774" i="1"/>
  <c r="P2774" i="1"/>
  <c r="Q2774" i="1"/>
  <c r="R2774" i="1"/>
  <c r="J2775" i="1"/>
  <c r="K2775" i="1"/>
  <c r="L2775" i="1"/>
  <c r="M2775" i="1"/>
  <c r="N2775" i="1"/>
  <c r="O2775" i="1"/>
  <c r="P2775" i="1"/>
  <c r="Q2775" i="1"/>
  <c r="R2775" i="1"/>
  <c r="J2783" i="1"/>
  <c r="K2783" i="1"/>
  <c r="L2783" i="1"/>
  <c r="M2783" i="1"/>
  <c r="N2783" i="1"/>
  <c r="P2783" i="1"/>
  <c r="Q2783" i="1"/>
  <c r="R2783" i="1"/>
  <c r="J2789" i="1"/>
  <c r="K2789" i="1"/>
  <c r="L2789" i="1"/>
  <c r="M2789" i="1"/>
  <c r="N2789" i="1"/>
  <c r="O2789" i="1"/>
  <c r="P2789" i="1"/>
  <c r="Q2789" i="1"/>
  <c r="R2789" i="1"/>
  <c r="J2810" i="1"/>
  <c r="K2810" i="1"/>
  <c r="L2810" i="1"/>
  <c r="M2810" i="1"/>
  <c r="N2810" i="1"/>
  <c r="O2810" i="1"/>
  <c r="P2810" i="1"/>
  <c r="Q2810" i="1"/>
  <c r="R2810" i="1"/>
  <c r="J2835" i="1"/>
  <c r="K2835" i="1"/>
  <c r="L2835" i="1"/>
  <c r="M2835" i="1"/>
  <c r="N2835" i="1"/>
  <c r="O2835" i="1"/>
  <c r="P2835" i="1"/>
  <c r="Q2835" i="1"/>
  <c r="R2835" i="1"/>
  <c r="J2836" i="1"/>
  <c r="K2836" i="1"/>
  <c r="L2836" i="1"/>
  <c r="M2836" i="1"/>
  <c r="N2836" i="1"/>
  <c r="O2836" i="1"/>
  <c r="P2836" i="1"/>
  <c r="Q2836" i="1"/>
  <c r="R2836" i="1"/>
  <c r="J2839" i="1"/>
  <c r="K2839" i="1"/>
  <c r="L2839" i="1"/>
  <c r="M2839" i="1"/>
  <c r="N2839" i="1"/>
  <c r="O2839" i="1"/>
  <c r="P2839" i="1"/>
  <c r="Q2839" i="1"/>
  <c r="R2839" i="1"/>
  <c r="J2851" i="1"/>
  <c r="K2851" i="1"/>
  <c r="L2851" i="1"/>
  <c r="M2851" i="1"/>
  <c r="N2851" i="1"/>
  <c r="O2851" i="1"/>
  <c r="P2851" i="1"/>
  <c r="Q2851" i="1"/>
  <c r="R2851" i="1"/>
  <c r="J2866" i="1"/>
  <c r="K2866" i="1"/>
  <c r="L2866" i="1"/>
  <c r="M2866" i="1"/>
  <c r="N2866" i="1"/>
  <c r="O2866" i="1"/>
  <c r="P2866" i="1"/>
  <c r="Q2866" i="1"/>
  <c r="R2866" i="1"/>
  <c r="J3002" i="1"/>
  <c r="K3002" i="1"/>
  <c r="L3002" i="1"/>
  <c r="M3002" i="1"/>
  <c r="N3002" i="1"/>
  <c r="O3002" i="1"/>
  <c r="P3002" i="1"/>
  <c r="Q3002" i="1"/>
  <c r="R3002" i="1"/>
  <c r="J3003" i="1"/>
  <c r="K3003" i="1"/>
  <c r="L3003" i="1"/>
  <c r="M3003" i="1"/>
  <c r="N3003" i="1"/>
  <c r="O3003" i="1"/>
  <c r="P3003" i="1"/>
  <c r="Q3003" i="1"/>
  <c r="R3003" i="1"/>
  <c r="J3004" i="1"/>
  <c r="K3004" i="1"/>
  <c r="L3004" i="1"/>
  <c r="M3004" i="1"/>
  <c r="N3004" i="1"/>
  <c r="O3004" i="1"/>
  <c r="P3004" i="1"/>
  <c r="Q3004" i="1"/>
  <c r="R3004" i="1"/>
  <c r="J3005" i="1"/>
  <c r="K3005" i="1"/>
  <c r="L3005" i="1"/>
  <c r="M3005" i="1"/>
  <c r="N3005" i="1"/>
  <c r="O3005" i="1"/>
  <c r="P3005" i="1"/>
  <c r="Q3005" i="1"/>
  <c r="R3005" i="1"/>
  <c r="K3011" i="1"/>
  <c r="K3012" i="1"/>
  <c r="K3036" i="1"/>
  <c r="K3136" i="1"/>
  <c r="J3155" i="1"/>
  <c r="K3155" i="1"/>
  <c r="L3155" i="1"/>
  <c r="M3155" i="1"/>
  <c r="N3155" i="1"/>
  <c r="O3155" i="1"/>
  <c r="P3155" i="1"/>
  <c r="Q3155" i="1"/>
  <c r="R3155" i="1"/>
  <c r="J3156" i="1"/>
  <c r="K3156" i="1"/>
  <c r="L3156" i="1"/>
  <c r="M3156" i="1"/>
  <c r="N3156" i="1"/>
  <c r="O3156" i="1"/>
  <c r="P3156" i="1"/>
  <c r="Q3156" i="1"/>
  <c r="R3156" i="1"/>
  <c r="J3157" i="1"/>
  <c r="K3157" i="1"/>
  <c r="L3157" i="1"/>
  <c r="M3157" i="1"/>
  <c r="N3157" i="1"/>
  <c r="O3157" i="1"/>
  <c r="P3157" i="1"/>
  <c r="Q3157" i="1"/>
  <c r="R3157" i="1"/>
  <c r="K3163" i="1"/>
  <c r="K3164" i="1"/>
  <c r="K3188" i="1"/>
  <c r="K3213" i="1"/>
  <c r="J3220" i="1"/>
  <c r="K3220" i="1"/>
  <c r="L3220" i="1"/>
  <c r="M3220" i="1"/>
  <c r="N3220" i="1"/>
  <c r="O3220" i="1"/>
  <c r="P3220" i="1"/>
  <c r="Q3220" i="1"/>
  <c r="R3220" i="1"/>
  <c r="J3225" i="1"/>
  <c r="K3225" i="1"/>
  <c r="L3225" i="1"/>
  <c r="M3225" i="1"/>
  <c r="N3225" i="1"/>
  <c r="O3225" i="1"/>
  <c r="R3225" i="1"/>
  <c r="J3230" i="1"/>
  <c r="K3230" i="1"/>
  <c r="L3230" i="1"/>
  <c r="M3230" i="1"/>
  <c r="N3230" i="1"/>
  <c r="O3230" i="1"/>
  <c r="R3230" i="1"/>
  <c r="A660" i="1"/>
  <c r="A686" i="1"/>
  <c r="A690" i="1"/>
  <c r="A694" i="1"/>
  <c r="A944" i="1"/>
  <c r="A1194" i="1"/>
  <c r="A1195" i="1"/>
  <c r="A1196" i="1"/>
  <c r="A1197" i="1"/>
  <c r="A1198" i="1"/>
  <c r="A1199" i="1"/>
  <c r="A1449" i="1"/>
  <c r="A1949" i="1"/>
  <c r="A2474" i="1"/>
  <c r="A2724" i="1"/>
  <c r="A2727" i="1"/>
  <c r="A2731" i="1"/>
  <c r="A2735" i="1"/>
  <c r="A2736" i="1"/>
  <c r="A2754" i="1"/>
  <c r="A2763" i="1"/>
  <c r="A2764" i="1"/>
  <c r="A2765" i="1"/>
  <c r="A2766" i="1"/>
  <c r="A2767" i="1"/>
  <c r="A2768" i="1"/>
  <c r="A2769" i="1"/>
  <c r="A2770" i="1"/>
  <c r="A2771" i="1"/>
  <c r="A2772" i="1"/>
  <c r="A2773" i="1"/>
  <c r="A2774" i="1"/>
  <c r="A2775" i="1"/>
  <c r="A2783" i="1"/>
  <c r="A2789" i="1"/>
  <c r="A2810" i="1"/>
  <c r="A2835" i="1"/>
  <c r="A2836" i="1"/>
  <c r="A2839" i="1"/>
  <c r="A2851" i="1"/>
  <c r="A2866" i="1"/>
  <c r="A3002" i="1"/>
  <c r="A3003" i="1"/>
  <c r="A3004" i="1"/>
  <c r="A3005" i="1"/>
  <c r="A3155" i="1"/>
  <c r="A3156" i="1"/>
  <c r="A3157" i="1"/>
  <c r="A3220" i="1"/>
  <c r="A3225" i="1"/>
  <c r="A3230" i="1"/>
  <c r="A3235" i="1"/>
  <c r="A3240" i="1"/>
  <c r="A3245" i="1"/>
  <c r="A3250" i="1"/>
  <c r="A3255" i="1"/>
  <c r="A3260" i="1"/>
  <c r="A3280" i="1"/>
  <c r="A3285" i="1"/>
  <c r="A3290" i="1"/>
  <c r="A3291" i="1"/>
  <c r="C692" i="1" l="1"/>
  <c r="B692" i="1" s="1"/>
  <c r="C693" i="1"/>
  <c r="B693" i="1" s="1"/>
  <c r="C691" i="1"/>
  <c r="B691" i="1" s="1"/>
  <c r="R634" i="1"/>
  <c r="Q634" i="1"/>
  <c r="P634" i="1"/>
  <c r="O634" i="1"/>
  <c r="N634" i="1"/>
  <c r="M634" i="1"/>
  <c r="L634" i="1"/>
  <c r="K634" i="1"/>
  <c r="J634" i="1"/>
  <c r="A634" i="1"/>
  <c r="P557" i="1"/>
  <c r="O557" i="1"/>
  <c r="N557" i="1"/>
  <c r="M557" i="1"/>
  <c r="L557" i="1"/>
  <c r="K557" i="1"/>
  <c r="J557" i="1"/>
  <c r="A557" i="1"/>
  <c r="P691" i="1" l="1"/>
  <c r="K691" i="1"/>
  <c r="L691" i="1"/>
  <c r="M691" i="1"/>
  <c r="N691" i="1"/>
  <c r="O691" i="1"/>
  <c r="J691" i="1"/>
  <c r="Q691" i="1"/>
  <c r="R691" i="1"/>
  <c r="A691" i="1"/>
  <c r="N693" i="1"/>
  <c r="Q693" i="1"/>
  <c r="J693" i="1"/>
  <c r="R693" i="1"/>
  <c r="K693" i="1"/>
  <c r="L693" i="1"/>
  <c r="M693" i="1"/>
  <c r="P693" i="1"/>
  <c r="O693" i="1"/>
  <c r="A693" i="1"/>
  <c r="O692" i="1"/>
  <c r="J692" i="1"/>
  <c r="R692" i="1"/>
  <c r="K692" i="1"/>
  <c r="L692" i="1"/>
  <c r="M692" i="1"/>
  <c r="N692" i="1"/>
  <c r="P692" i="1"/>
  <c r="Q692" i="1"/>
  <c r="A692" i="1"/>
  <c r="R381" i="1"/>
  <c r="Q381" i="1"/>
  <c r="P381" i="1"/>
  <c r="O381" i="1"/>
  <c r="N381" i="1"/>
  <c r="M381" i="1"/>
  <c r="L381" i="1"/>
  <c r="K381" i="1"/>
  <c r="J381" i="1"/>
  <c r="A381" i="1"/>
  <c r="A382" i="1"/>
  <c r="C2738" i="1"/>
  <c r="B2738" i="1" s="1"/>
  <c r="C2739" i="1"/>
  <c r="B2739" i="1" s="1"/>
  <c r="C2740" i="1"/>
  <c r="B2740" i="1" s="1"/>
  <c r="C2741" i="1"/>
  <c r="B2741" i="1" s="1"/>
  <c r="C2742" i="1"/>
  <c r="B2742" i="1" s="1"/>
  <c r="C2743" i="1"/>
  <c r="B2743" i="1" s="1"/>
  <c r="C2744" i="1"/>
  <c r="B2744" i="1" s="1"/>
  <c r="C2745" i="1"/>
  <c r="B2745" i="1" s="1"/>
  <c r="C2746" i="1"/>
  <c r="B2746" i="1" s="1"/>
  <c r="C2747" i="1"/>
  <c r="B2747" i="1" s="1"/>
  <c r="C2748" i="1"/>
  <c r="B2748" i="1" s="1"/>
  <c r="C2749" i="1"/>
  <c r="B2749" i="1" s="1"/>
  <c r="C2750" i="1"/>
  <c r="B2750" i="1" s="1"/>
  <c r="C2751" i="1"/>
  <c r="B2751" i="1" s="1"/>
  <c r="C2752" i="1"/>
  <c r="B2752" i="1" s="1"/>
  <c r="C2753" i="1"/>
  <c r="B2753" i="1" s="1"/>
  <c r="C2737" i="1"/>
  <c r="B2737" i="1" s="1"/>
  <c r="J2753" i="1" l="1"/>
  <c r="R2753" i="1"/>
  <c r="K2753" i="1"/>
  <c r="L2753" i="1"/>
  <c r="M2753" i="1"/>
  <c r="N2753" i="1"/>
  <c r="O2753" i="1"/>
  <c r="P2753" i="1"/>
  <c r="Q2753" i="1"/>
  <c r="A2753" i="1"/>
  <c r="O2740" i="1"/>
  <c r="P2740" i="1"/>
  <c r="Q2740" i="1"/>
  <c r="J2740" i="1"/>
  <c r="R2740" i="1"/>
  <c r="K2740" i="1"/>
  <c r="L2740" i="1"/>
  <c r="M2740" i="1"/>
  <c r="N2740" i="1"/>
  <c r="A2740" i="1"/>
  <c r="P2747" i="1"/>
  <c r="Q2747" i="1"/>
  <c r="J2747" i="1"/>
  <c r="R2747" i="1"/>
  <c r="K2747" i="1"/>
  <c r="L2747" i="1"/>
  <c r="M2747" i="1"/>
  <c r="N2747" i="1"/>
  <c r="O2747" i="1"/>
  <c r="A2747" i="1"/>
  <c r="P2739" i="1"/>
  <c r="Q2739" i="1"/>
  <c r="J2739" i="1"/>
  <c r="R2739" i="1"/>
  <c r="K2739" i="1"/>
  <c r="L2739" i="1"/>
  <c r="M2739" i="1"/>
  <c r="N2739" i="1"/>
  <c r="O2739" i="1"/>
  <c r="A2739" i="1"/>
  <c r="K2752" i="1"/>
  <c r="L2752" i="1"/>
  <c r="M2752" i="1"/>
  <c r="N2752" i="1"/>
  <c r="O2752" i="1"/>
  <c r="P2752" i="1"/>
  <c r="R2752" i="1"/>
  <c r="J2752" i="1"/>
  <c r="A2752" i="1"/>
  <c r="Q2752" i="1"/>
  <c r="K2744" i="1"/>
  <c r="L2744" i="1"/>
  <c r="M2744" i="1"/>
  <c r="N2744" i="1"/>
  <c r="O2744" i="1"/>
  <c r="P2744" i="1"/>
  <c r="J2744" i="1"/>
  <c r="Q2744" i="1"/>
  <c r="R2744" i="1"/>
  <c r="A2744" i="1"/>
  <c r="L2751" i="1"/>
  <c r="M2751" i="1"/>
  <c r="N2751" i="1"/>
  <c r="O2751" i="1"/>
  <c r="P2751" i="1"/>
  <c r="Q2751" i="1"/>
  <c r="J2751" i="1"/>
  <c r="K2751" i="1"/>
  <c r="R2751" i="1"/>
  <c r="A2751" i="1"/>
  <c r="L2743" i="1"/>
  <c r="M2743" i="1"/>
  <c r="N2743" i="1"/>
  <c r="O2743" i="1"/>
  <c r="P2743" i="1"/>
  <c r="Q2743" i="1"/>
  <c r="J2743" i="1"/>
  <c r="K2743" i="1"/>
  <c r="R2743" i="1"/>
  <c r="A2743" i="1"/>
  <c r="M2750" i="1"/>
  <c r="N2750" i="1"/>
  <c r="O2750" i="1"/>
  <c r="P2750" i="1"/>
  <c r="Q2750" i="1"/>
  <c r="J2750" i="1"/>
  <c r="R2750" i="1"/>
  <c r="K2750" i="1"/>
  <c r="L2750" i="1"/>
  <c r="A2750" i="1"/>
  <c r="M2742" i="1"/>
  <c r="N2742" i="1"/>
  <c r="O2742" i="1"/>
  <c r="P2742" i="1"/>
  <c r="Q2742" i="1"/>
  <c r="J2742" i="1"/>
  <c r="R2742" i="1"/>
  <c r="K2742" i="1"/>
  <c r="L2742" i="1"/>
  <c r="A2742" i="1"/>
  <c r="J2737" i="1"/>
  <c r="R2737" i="1"/>
  <c r="K2737" i="1"/>
  <c r="L2737" i="1"/>
  <c r="M2737" i="1"/>
  <c r="N2737" i="1"/>
  <c r="O2737" i="1"/>
  <c r="P2737" i="1"/>
  <c r="Q2737" i="1"/>
  <c r="A2737" i="1"/>
  <c r="Q2746" i="1"/>
  <c r="J2746" i="1"/>
  <c r="R2746" i="1"/>
  <c r="K2746" i="1"/>
  <c r="L2746" i="1"/>
  <c r="M2746" i="1"/>
  <c r="N2746" i="1"/>
  <c r="O2746" i="1"/>
  <c r="P2746" i="1"/>
  <c r="A2746" i="1"/>
  <c r="Q2738" i="1"/>
  <c r="J2738" i="1"/>
  <c r="R2738" i="1"/>
  <c r="K2738" i="1"/>
  <c r="L2738" i="1"/>
  <c r="M2738" i="1"/>
  <c r="N2738" i="1"/>
  <c r="O2738" i="1"/>
  <c r="P2738" i="1"/>
  <c r="A2738" i="1"/>
  <c r="J2745" i="1"/>
  <c r="R2745" i="1"/>
  <c r="K2745" i="1"/>
  <c r="L2745" i="1"/>
  <c r="M2745" i="1"/>
  <c r="N2745" i="1"/>
  <c r="O2745" i="1"/>
  <c r="P2745" i="1"/>
  <c r="Q2745" i="1"/>
  <c r="A2745" i="1"/>
  <c r="N2749" i="1"/>
  <c r="O2749" i="1"/>
  <c r="P2749" i="1"/>
  <c r="Q2749" i="1"/>
  <c r="J2749" i="1"/>
  <c r="R2749" i="1"/>
  <c r="K2749" i="1"/>
  <c r="L2749" i="1"/>
  <c r="M2749" i="1"/>
  <c r="A2749" i="1"/>
  <c r="N2741" i="1"/>
  <c r="O2741" i="1"/>
  <c r="P2741" i="1"/>
  <c r="Q2741" i="1"/>
  <c r="J2741" i="1"/>
  <c r="R2741" i="1"/>
  <c r="K2741" i="1"/>
  <c r="L2741" i="1"/>
  <c r="M2741" i="1"/>
  <c r="A2741" i="1"/>
  <c r="O2748" i="1"/>
  <c r="P2748" i="1"/>
  <c r="Q2748" i="1"/>
  <c r="J2748" i="1"/>
  <c r="R2748" i="1"/>
  <c r="K2748" i="1"/>
  <c r="L2748" i="1"/>
  <c r="M2748" i="1"/>
  <c r="N2748" i="1"/>
  <c r="A2748" i="1"/>
  <c r="C2723" i="1"/>
  <c r="B2723" i="1" s="1"/>
  <c r="C2722" i="1"/>
  <c r="B2722" i="1" s="1"/>
  <c r="C2721" i="1"/>
  <c r="B2721" i="1" s="1"/>
  <c r="C2720" i="1"/>
  <c r="B2720" i="1" s="1"/>
  <c r="C2719" i="1"/>
  <c r="B2719" i="1" s="1"/>
  <c r="C2718" i="1"/>
  <c r="B2718" i="1" s="1"/>
  <c r="C2717" i="1"/>
  <c r="B2717" i="1" s="1"/>
  <c r="C2716" i="1"/>
  <c r="B2716" i="1" s="1"/>
  <c r="C2715" i="1"/>
  <c r="B2715" i="1" s="1"/>
  <c r="C2714" i="1"/>
  <c r="B2714" i="1" s="1"/>
  <c r="C2713" i="1"/>
  <c r="B2713" i="1" s="1"/>
  <c r="C2712" i="1"/>
  <c r="B2712" i="1" s="1"/>
  <c r="C2711" i="1"/>
  <c r="B2711" i="1" s="1"/>
  <c r="C2710" i="1"/>
  <c r="B2710" i="1" s="1"/>
  <c r="C2709" i="1"/>
  <c r="B2709" i="1" s="1"/>
  <c r="C2708" i="1"/>
  <c r="B2708" i="1" s="1"/>
  <c r="C2707" i="1"/>
  <c r="B2707" i="1" s="1"/>
  <c r="C2706" i="1"/>
  <c r="B2706" i="1" s="1"/>
  <c r="C2705" i="1"/>
  <c r="B2705" i="1" s="1"/>
  <c r="C2704" i="1"/>
  <c r="B2704" i="1" s="1"/>
  <c r="C2703" i="1"/>
  <c r="B2703" i="1" s="1"/>
  <c r="C2702" i="1"/>
  <c r="B2702" i="1" s="1"/>
  <c r="C2701" i="1"/>
  <c r="B2701" i="1" s="1"/>
  <c r="C2700" i="1"/>
  <c r="B2700" i="1" s="1"/>
  <c r="C2699" i="1"/>
  <c r="B2699" i="1" s="1"/>
  <c r="C2698" i="1"/>
  <c r="B2698" i="1" s="1"/>
  <c r="C2697" i="1"/>
  <c r="B2697" i="1" s="1"/>
  <c r="C2696" i="1"/>
  <c r="B2696" i="1" s="1"/>
  <c r="C2695" i="1"/>
  <c r="B2695" i="1" s="1"/>
  <c r="C2694" i="1"/>
  <c r="B2694" i="1" s="1"/>
  <c r="C2693" i="1"/>
  <c r="B2693" i="1" s="1"/>
  <c r="C2692" i="1"/>
  <c r="B2692" i="1" s="1"/>
  <c r="C2691" i="1"/>
  <c r="B2691" i="1" s="1"/>
  <c r="C2690" i="1"/>
  <c r="B2690" i="1" s="1"/>
  <c r="C2689" i="1"/>
  <c r="B2689" i="1" s="1"/>
  <c r="C2688" i="1"/>
  <c r="B2688" i="1" s="1"/>
  <c r="C2687" i="1"/>
  <c r="B2687" i="1" s="1"/>
  <c r="C2686" i="1"/>
  <c r="B2686" i="1" s="1"/>
  <c r="C2685" i="1"/>
  <c r="B2685" i="1" s="1"/>
  <c r="C2684" i="1"/>
  <c r="B2684" i="1" s="1"/>
  <c r="C2683" i="1"/>
  <c r="B2683" i="1" s="1"/>
  <c r="C2682" i="1"/>
  <c r="B2682" i="1" s="1"/>
  <c r="C2681" i="1"/>
  <c r="B2681" i="1" s="1"/>
  <c r="C2680" i="1"/>
  <c r="B2680" i="1" s="1"/>
  <c r="C2679" i="1"/>
  <c r="B2679" i="1" s="1"/>
  <c r="C2678" i="1"/>
  <c r="B2678" i="1" s="1"/>
  <c r="C2677" i="1"/>
  <c r="B2677" i="1" s="1"/>
  <c r="C2676" i="1"/>
  <c r="B2676" i="1" s="1"/>
  <c r="C2675" i="1"/>
  <c r="B2675" i="1" s="1"/>
  <c r="C2674" i="1"/>
  <c r="B2674" i="1" s="1"/>
  <c r="C2673" i="1"/>
  <c r="B2673" i="1" s="1"/>
  <c r="C2672" i="1"/>
  <c r="B2672" i="1" s="1"/>
  <c r="C2671" i="1"/>
  <c r="B2671" i="1" s="1"/>
  <c r="C2670" i="1"/>
  <c r="B2670" i="1" s="1"/>
  <c r="C2669" i="1"/>
  <c r="B2669" i="1" s="1"/>
  <c r="C2668" i="1"/>
  <c r="B2668" i="1" s="1"/>
  <c r="C2667" i="1"/>
  <c r="B2667" i="1" s="1"/>
  <c r="C2666" i="1"/>
  <c r="B2666" i="1" s="1"/>
  <c r="C2665" i="1"/>
  <c r="B2665" i="1" s="1"/>
  <c r="C2664" i="1"/>
  <c r="B2664" i="1" s="1"/>
  <c r="C2663" i="1"/>
  <c r="B2663" i="1" s="1"/>
  <c r="C2662" i="1"/>
  <c r="B2662" i="1" s="1"/>
  <c r="C2661" i="1"/>
  <c r="B2661" i="1" s="1"/>
  <c r="C2660" i="1"/>
  <c r="B2660" i="1" s="1"/>
  <c r="C2659" i="1"/>
  <c r="B2659" i="1" s="1"/>
  <c r="C2658" i="1"/>
  <c r="B2658" i="1" s="1"/>
  <c r="C2657" i="1"/>
  <c r="B2657" i="1" s="1"/>
  <c r="C2656" i="1"/>
  <c r="B2656" i="1" s="1"/>
  <c r="C2655" i="1"/>
  <c r="B2655" i="1" s="1"/>
  <c r="C2654" i="1"/>
  <c r="B2654" i="1" s="1"/>
  <c r="C2653" i="1"/>
  <c r="B2653" i="1" s="1"/>
  <c r="C2652" i="1"/>
  <c r="B2652" i="1" s="1"/>
  <c r="C2651" i="1"/>
  <c r="B2651" i="1" s="1"/>
  <c r="C2650" i="1"/>
  <c r="B2650" i="1" s="1"/>
  <c r="C2649" i="1"/>
  <c r="B2649" i="1" s="1"/>
  <c r="C2648" i="1"/>
  <c r="B2648" i="1" s="1"/>
  <c r="C2647" i="1"/>
  <c r="B2647" i="1" s="1"/>
  <c r="C2646" i="1"/>
  <c r="B2646" i="1" s="1"/>
  <c r="C2645" i="1"/>
  <c r="B2645" i="1" s="1"/>
  <c r="C2644" i="1"/>
  <c r="B2644" i="1" s="1"/>
  <c r="C2643" i="1"/>
  <c r="B2643" i="1" s="1"/>
  <c r="C2642" i="1"/>
  <c r="B2642" i="1" s="1"/>
  <c r="C2641" i="1"/>
  <c r="B2641" i="1" s="1"/>
  <c r="C2640" i="1"/>
  <c r="B2640" i="1" s="1"/>
  <c r="C2639" i="1"/>
  <c r="B2639" i="1" s="1"/>
  <c r="C2638" i="1"/>
  <c r="B2638" i="1" s="1"/>
  <c r="C2637" i="1"/>
  <c r="B2637" i="1" s="1"/>
  <c r="C2636" i="1"/>
  <c r="B2636" i="1" s="1"/>
  <c r="C2635" i="1"/>
  <c r="B2635" i="1" s="1"/>
  <c r="C2634" i="1"/>
  <c r="B2634" i="1" s="1"/>
  <c r="C2633" i="1"/>
  <c r="B2633" i="1" s="1"/>
  <c r="C2632" i="1"/>
  <c r="B2632" i="1" s="1"/>
  <c r="C2631" i="1"/>
  <c r="B2631" i="1" s="1"/>
  <c r="C2630" i="1"/>
  <c r="B2630" i="1" s="1"/>
  <c r="C2629" i="1"/>
  <c r="B2629" i="1" s="1"/>
  <c r="C2628" i="1"/>
  <c r="B2628" i="1" s="1"/>
  <c r="C2627" i="1"/>
  <c r="B2627" i="1" s="1"/>
  <c r="C2626" i="1"/>
  <c r="B2626" i="1" s="1"/>
  <c r="C2625" i="1"/>
  <c r="B2625" i="1" s="1"/>
  <c r="C2624" i="1"/>
  <c r="B2624" i="1" s="1"/>
  <c r="C2623" i="1"/>
  <c r="B2623" i="1" s="1"/>
  <c r="C2622" i="1"/>
  <c r="B2622" i="1" s="1"/>
  <c r="C2621" i="1"/>
  <c r="B2621" i="1" s="1"/>
  <c r="C2620" i="1"/>
  <c r="B2620" i="1" s="1"/>
  <c r="C2619" i="1"/>
  <c r="B2619" i="1" s="1"/>
  <c r="C2618" i="1"/>
  <c r="B2618" i="1" s="1"/>
  <c r="C2617" i="1"/>
  <c r="B2617" i="1" s="1"/>
  <c r="C2616" i="1"/>
  <c r="B2616" i="1" s="1"/>
  <c r="C2615" i="1"/>
  <c r="B2615" i="1" s="1"/>
  <c r="C2614" i="1"/>
  <c r="B2614" i="1" s="1"/>
  <c r="C2613" i="1"/>
  <c r="B2613" i="1" s="1"/>
  <c r="C2612" i="1"/>
  <c r="B2612" i="1" s="1"/>
  <c r="C2611" i="1"/>
  <c r="B2611" i="1" s="1"/>
  <c r="C2610" i="1"/>
  <c r="B2610" i="1" s="1"/>
  <c r="C2609" i="1"/>
  <c r="B2609" i="1" s="1"/>
  <c r="C2608" i="1"/>
  <c r="B2608" i="1" s="1"/>
  <c r="C2607" i="1"/>
  <c r="B2607" i="1" s="1"/>
  <c r="C2606" i="1"/>
  <c r="B2606" i="1" s="1"/>
  <c r="C2605" i="1"/>
  <c r="B2605" i="1" s="1"/>
  <c r="C2604" i="1"/>
  <c r="B2604" i="1" s="1"/>
  <c r="C2603" i="1"/>
  <c r="B2603" i="1" s="1"/>
  <c r="C2602" i="1"/>
  <c r="B2602" i="1" s="1"/>
  <c r="C2601" i="1"/>
  <c r="B2601" i="1" s="1"/>
  <c r="C2600" i="1"/>
  <c r="B2600" i="1" s="1"/>
  <c r="C2599" i="1"/>
  <c r="B2599" i="1" s="1"/>
  <c r="C2598" i="1"/>
  <c r="B2598" i="1" s="1"/>
  <c r="C2597" i="1"/>
  <c r="B2597" i="1" s="1"/>
  <c r="C2596" i="1"/>
  <c r="B2596" i="1" s="1"/>
  <c r="C2595" i="1"/>
  <c r="B2595" i="1" s="1"/>
  <c r="C2594" i="1"/>
  <c r="B2594" i="1" s="1"/>
  <c r="C2593" i="1"/>
  <c r="B2593" i="1" s="1"/>
  <c r="C2592" i="1"/>
  <c r="B2592" i="1" s="1"/>
  <c r="C2591" i="1"/>
  <c r="B2591" i="1" s="1"/>
  <c r="C2590" i="1"/>
  <c r="B2590" i="1" s="1"/>
  <c r="C2589" i="1"/>
  <c r="B2589" i="1" s="1"/>
  <c r="C2588" i="1"/>
  <c r="B2588" i="1" s="1"/>
  <c r="C2587" i="1"/>
  <c r="B2587" i="1" s="1"/>
  <c r="C2586" i="1"/>
  <c r="B2586" i="1" s="1"/>
  <c r="C2585" i="1"/>
  <c r="B2585" i="1" s="1"/>
  <c r="C2584" i="1"/>
  <c r="B2584" i="1" s="1"/>
  <c r="C2583" i="1"/>
  <c r="B2583" i="1" s="1"/>
  <c r="C2582" i="1"/>
  <c r="B2582" i="1" s="1"/>
  <c r="C2581" i="1"/>
  <c r="B2581" i="1" s="1"/>
  <c r="C2580" i="1"/>
  <c r="B2580" i="1" s="1"/>
  <c r="C2579" i="1"/>
  <c r="B2579" i="1" s="1"/>
  <c r="C2578" i="1"/>
  <c r="B2578" i="1" s="1"/>
  <c r="C2577" i="1"/>
  <c r="B2577" i="1" s="1"/>
  <c r="C2576" i="1"/>
  <c r="B2576" i="1" s="1"/>
  <c r="C2575" i="1"/>
  <c r="B2575" i="1" s="1"/>
  <c r="C2574" i="1"/>
  <c r="B2574" i="1" s="1"/>
  <c r="C2573" i="1"/>
  <c r="B2573" i="1" s="1"/>
  <c r="C2572" i="1"/>
  <c r="B2572" i="1" s="1"/>
  <c r="C2571" i="1"/>
  <c r="B2571" i="1" s="1"/>
  <c r="C2570" i="1"/>
  <c r="B2570" i="1" s="1"/>
  <c r="C2569" i="1"/>
  <c r="B2569" i="1" s="1"/>
  <c r="C2568" i="1"/>
  <c r="B2568" i="1" s="1"/>
  <c r="C2567" i="1"/>
  <c r="B2567" i="1" s="1"/>
  <c r="C2566" i="1"/>
  <c r="B2566" i="1" s="1"/>
  <c r="C2565" i="1"/>
  <c r="B2565" i="1" s="1"/>
  <c r="C2564" i="1"/>
  <c r="B2564" i="1" s="1"/>
  <c r="C2563" i="1"/>
  <c r="B2563" i="1" s="1"/>
  <c r="C2562" i="1"/>
  <c r="B2562" i="1" s="1"/>
  <c r="C2561" i="1"/>
  <c r="B2561" i="1" s="1"/>
  <c r="C2560" i="1"/>
  <c r="B2560" i="1" s="1"/>
  <c r="C2559" i="1"/>
  <c r="B2559" i="1" s="1"/>
  <c r="C2558" i="1"/>
  <c r="B2558" i="1" s="1"/>
  <c r="C2557" i="1"/>
  <c r="B2557" i="1" s="1"/>
  <c r="C2556" i="1"/>
  <c r="B2556" i="1" s="1"/>
  <c r="C2555" i="1"/>
  <c r="B2555" i="1" s="1"/>
  <c r="C2554" i="1"/>
  <c r="B2554" i="1" s="1"/>
  <c r="C2553" i="1"/>
  <c r="B2553" i="1" s="1"/>
  <c r="C2552" i="1"/>
  <c r="B2552" i="1" s="1"/>
  <c r="C2551" i="1"/>
  <c r="B2551" i="1" s="1"/>
  <c r="C2550" i="1"/>
  <c r="B2550" i="1" s="1"/>
  <c r="C2549" i="1"/>
  <c r="B2549" i="1" s="1"/>
  <c r="C2548" i="1"/>
  <c r="B2548" i="1" s="1"/>
  <c r="C2547" i="1"/>
  <c r="B2547" i="1" s="1"/>
  <c r="C2546" i="1"/>
  <c r="B2546" i="1" s="1"/>
  <c r="C2545" i="1"/>
  <c r="B2545" i="1" s="1"/>
  <c r="C2544" i="1"/>
  <c r="B2544" i="1" s="1"/>
  <c r="C2543" i="1"/>
  <c r="B2543" i="1" s="1"/>
  <c r="C2542" i="1"/>
  <c r="B2542" i="1" s="1"/>
  <c r="C2541" i="1"/>
  <c r="B2541" i="1" s="1"/>
  <c r="C2540" i="1"/>
  <c r="B2540" i="1" s="1"/>
  <c r="C2539" i="1"/>
  <c r="B2539" i="1" s="1"/>
  <c r="C2538" i="1"/>
  <c r="B2538" i="1" s="1"/>
  <c r="C2537" i="1"/>
  <c r="B2537" i="1" s="1"/>
  <c r="C2536" i="1"/>
  <c r="B2536" i="1" s="1"/>
  <c r="C2535" i="1"/>
  <c r="B2535" i="1" s="1"/>
  <c r="C2534" i="1"/>
  <c r="B2534" i="1" s="1"/>
  <c r="C2533" i="1"/>
  <c r="B2533" i="1" s="1"/>
  <c r="C2532" i="1"/>
  <c r="B2532" i="1" s="1"/>
  <c r="C2531" i="1"/>
  <c r="B2531" i="1" s="1"/>
  <c r="C2530" i="1"/>
  <c r="B2530" i="1" s="1"/>
  <c r="C2529" i="1"/>
  <c r="B2529" i="1" s="1"/>
  <c r="C2528" i="1"/>
  <c r="B2528" i="1" s="1"/>
  <c r="C2527" i="1"/>
  <c r="B2527" i="1" s="1"/>
  <c r="C2526" i="1"/>
  <c r="B2526" i="1" s="1"/>
  <c r="C2525" i="1"/>
  <c r="B2525" i="1" s="1"/>
  <c r="C2524" i="1"/>
  <c r="B2524" i="1" s="1"/>
  <c r="C2523" i="1"/>
  <c r="B2523" i="1" s="1"/>
  <c r="C2522" i="1"/>
  <c r="B2522" i="1" s="1"/>
  <c r="C2521" i="1"/>
  <c r="B2521" i="1" s="1"/>
  <c r="C2520" i="1"/>
  <c r="B2520" i="1" s="1"/>
  <c r="C2519" i="1"/>
  <c r="B2519" i="1" s="1"/>
  <c r="C2518" i="1"/>
  <c r="B2518" i="1" s="1"/>
  <c r="C2517" i="1"/>
  <c r="B2517" i="1" s="1"/>
  <c r="C2516" i="1"/>
  <c r="B2516" i="1" s="1"/>
  <c r="C2515" i="1"/>
  <c r="B2515" i="1" s="1"/>
  <c r="C2514" i="1"/>
  <c r="B2514" i="1" s="1"/>
  <c r="C2513" i="1"/>
  <c r="B2513" i="1" s="1"/>
  <c r="C2512" i="1"/>
  <c r="B2512" i="1" s="1"/>
  <c r="C2511" i="1"/>
  <c r="B2511" i="1" s="1"/>
  <c r="C2510" i="1"/>
  <c r="B2510" i="1" s="1"/>
  <c r="C2509" i="1"/>
  <c r="B2509" i="1" s="1"/>
  <c r="C2508" i="1"/>
  <c r="B2508" i="1" s="1"/>
  <c r="C2507" i="1"/>
  <c r="B2507" i="1" s="1"/>
  <c r="C2506" i="1"/>
  <c r="B2506" i="1" s="1"/>
  <c r="C2505" i="1"/>
  <c r="B2505" i="1" s="1"/>
  <c r="C2504" i="1"/>
  <c r="B2504" i="1" s="1"/>
  <c r="C2503" i="1"/>
  <c r="B2503" i="1" s="1"/>
  <c r="C2502" i="1"/>
  <c r="B2502" i="1" s="1"/>
  <c r="C2501" i="1"/>
  <c r="B2501" i="1" s="1"/>
  <c r="C2500" i="1"/>
  <c r="B2500" i="1" s="1"/>
  <c r="C2499" i="1"/>
  <c r="B2499" i="1" s="1"/>
  <c r="C2498" i="1"/>
  <c r="B2498" i="1" s="1"/>
  <c r="C2497" i="1"/>
  <c r="B2497" i="1" s="1"/>
  <c r="C2496" i="1"/>
  <c r="B2496" i="1" s="1"/>
  <c r="C2495" i="1"/>
  <c r="B2495" i="1" s="1"/>
  <c r="C2494" i="1"/>
  <c r="B2494" i="1" s="1"/>
  <c r="C2493" i="1"/>
  <c r="B2493" i="1" s="1"/>
  <c r="C2492" i="1"/>
  <c r="B2492" i="1" s="1"/>
  <c r="C2491" i="1"/>
  <c r="B2491" i="1" s="1"/>
  <c r="C2490" i="1"/>
  <c r="B2490" i="1" s="1"/>
  <c r="C2489" i="1"/>
  <c r="B2489" i="1" s="1"/>
  <c r="C2488" i="1"/>
  <c r="B2488" i="1" s="1"/>
  <c r="C2487" i="1"/>
  <c r="B2487" i="1" s="1"/>
  <c r="C2486" i="1"/>
  <c r="B2486" i="1" s="1"/>
  <c r="C2485" i="1"/>
  <c r="B2485" i="1" s="1"/>
  <c r="C2484" i="1"/>
  <c r="B2484" i="1" s="1"/>
  <c r="C2483" i="1"/>
  <c r="B2483" i="1" s="1"/>
  <c r="C2482" i="1"/>
  <c r="B2482" i="1" s="1"/>
  <c r="C2481" i="1"/>
  <c r="B2481" i="1" s="1"/>
  <c r="C2480" i="1"/>
  <c r="B2480" i="1" s="1"/>
  <c r="C2479" i="1"/>
  <c r="B2479" i="1" s="1"/>
  <c r="C2478" i="1"/>
  <c r="B2478" i="1" s="1"/>
  <c r="C2477" i="1"/>
  <c r="B2477" i="1" s="1"/>
  <c r="C2476" i="1"/>
  <c r="B2476" i="1" s="1"/>
  <c r="C2475" i="1"/>
  <c r="B2475" i="1" s="1"/>
  <c r="G13" i="19"/>
  <c r="M2544" i="1" l="1"/>
  <c r="N2544" i="1"/>
  <c r="O2544" i="1"/>
  <c r="P2544" i="1"/>
  <c r="Q2544" i="1"/>
  <c r="J2544" i="1"/>
  <c r="R2544" i="1"/>
  <c r="K2544" i="1"/>
  <c r="L2544" i="1"/>
  <c r="A2544" i="1"/>
  <c r="M2592" i="1"/>
  <c r="N2592" i="1"/>
  <c r="O2592" i="1"/>
  <c r="P2592" i="1"/>
  <c r="Q2592" i="1"/>
  <c r="J2592" i="1"/>
  <c r="R2592" i="1"/>
  <c r="K2592" i="1"/>
  <c r="L2592" i="1"/>
  <c r="A2592" i="1"/>
  <c r="K2616" i="1"/>
  <c r="L2616" i="1"/>
  <c r="M2616" i="1"/>
  <c r="N2616" i="1"/>
  <c r="O2616" i="1"/>
  <c r="P2616" i="1"/>
  <c r="J2616" i="1"/>
  <c r="Q2616" i="1"/>
  <c r="R2616" i="1"/>
  <c r="A2616" i="1"/>
  <c r="K2656" i="1"/>
  <c r="L2656" i="1"/>
  <c r="M2656" i="1"/>
  <c r="N2656" i="1"/>
  <c r="O2656" i="1"/>
  <c r="P2656" i="1"/>
  <c r="J2656" i="1"/>
  <c r="Q2656" i="1"/>
  <c r="A2656" i="1"/>
  <c r="R2656" i="1"/>
  <c r="K2688" i="1"/>
  <c r="L2688" i="1"/>
  <c r="M2688" i="1"/>
  <c r="N2688" i="1"/>
  <c r="O2688" i="1"/>
  <c r="P2688" i="1"/>
  <c r="R2688" i="1"/>
  <c r="Q2688" i="1"/>
  <c r="J2688" i="1"/>
  <c r="A2688" i="1"/>
  <c r="L2489" i="1"/>
  <c r="M2489" i="1"/>
  <c r="N2489" i="1"/>
  <c r="O2489" i="1"/>
  <c r="P2489" i="1"/>
  <c r="Q2489" i="1"/>
  <c r="R2489" i="1"/>
  <c r="J2489" i="1"/>
  <c r="K2489" i="1"/>
  <c r="A2489" i="1"/>
  <c r="L2513" i="1"/>
  <c r="M2513" i="1"/>
  <c r="N2513" i="1"/>
  <c r="O2513" i="1"/>
  <c r="P2513" i="1"/>
  <c r="Q2513" i="1"/>
  <c r="J2513" i="1"/>
  <c r="K2513" i="1"/>
  <c r="R2513" i="1"/>
  <c r="A2513" i="1"/>
  <c r="L2553" i="1"/>
  <c r="M2553" i="1"/>
  <c r="N2553" i="1"/>
  <c r="O2553" i="1"/>
  <c r="P2553" i="1"/>
  <c r="Q2553" i="1"/>
  <c r="R2553" i="1"/>
  <c r="J2553" i="1"/>
  <c r="K2553" i="1"/>
  <c r="A2553" i="1"/>
  <c r="L2585" i="1"/>
  <c r="M2585" i="1"/>
  <c r="N2585" i="1"/>
  <c r="O2585" i="1"/>
  <c r="P2585" i="1"/>
  <c r="Q2585" i="1"/>
  <c r="R2585" i="1"/>
  <c r="J2585" i="1"/>
  <c r="K2585" i="1"/>
  <c r="A2585" i="1"/>
  <c r="J2601" i="1"/>
  <c r="R2601" i="1"/>
  <c r="K2601" i="1"/>
  <c r="L2601" i="1"/>
  <c r="M2601" i="1"/>
  <c r="N2601" i="1"/>
  <c r="O2601" i="1"/>
  <c r="P2601" i="1"/>
  <c r="Q2601" i="1"/>
  <c r="A2601" i="1"/>
  <c r="J2625" i="1"/>
  <c r="R2625" i="1"/>
  <c r="K2625" i="1"/>
  <c r="L2625" i="1"/>
  <c r="M2625" i="1"/>
  <c r="N2625" i="1"/>
  <c r="O2625" i="1"/>
  <c r="P2625" i="1"/>
  <c r="Q2625" i="1"/>
  <c r="A2625" i="1"/>
  <c r="J2641" i="1"/>
  <c r="R2641" i="1"/>
  <c r="K2641" i="1"/>
  <c r="L2641" i="1"/>
  <c r="M2641" i="1"/>
  <c r="N2641" i="1"/>
  <c r="O2641" i="1"/>
  <c r="P2641" i="1"/>
  <c r="Q2641" i="1"/>
  <c r="A2641" i="1"/>
  <c r="J2657" i="1"/>
  <c r="R2657" i="1"/>
  <c r="K2657" i="1"/>
  <c r="L2657" i="1"/>
  <c r="M2657" i="1"/>
  <c r="N2657" i="1"/>
  <c r="O2657" i="1"/>
  <c r="P2657" i="1"/>
  <c r="Q2657" i="1"/>
  <c r="A2657" i="1"/>
  <c r="J2673" i="1"/>
  <c r="R2673" i="1"/>
  <c r="K2673" i="1"/>
  <c r="L2673" i="1"/>
  <c r="M2673" i="1"/>
  <c r="N2673" i="1"/>
  <c r="O2673" i="1"/>
  <c r="P2673" i="1"/>
  <c r="Q2673" i="1"/>
  <c r="A2673" i="1"/>
  <c r="J2689" i="1"/>
  <c r="R2689" i="1"/>
  <c r="K2689" i="1"/>
  <c r="L2689" i="1"/>
  <c r="M2689" i="1"/>
  <c r="N2689" i="1"/>
  <c r="O2689" i="1"/>
  <c r="P2689" i="1"/>
  <c r="Q2689" i="1"/>
  <c r="A2689" i="1"/>
  <c r="J2697" i="1"/>
  <c r="R2697" i="1"/>
  <c r="K2697" i="1"/>
  <c r="L2697" i="1"/>
  <c r="M2697" i="1"/>
  <c r="N2697" i="1"/>
  <c r="O2697" i="1"/>
  <c r="P2697" i="1"/>
  <c r="Q2697" i="1"/>
  <c r="A2697" i="1"/>
  <c r="J2713" i="1"/>
  <c r="R2713" i="1"/>
  <c r="K2713" i="1"/>
  <c r="L2713" i="1"/>
  <c r="M2713" i="1"/>
  <c r="N2713" i="1"/>
  <c r="O2713" i="1"/>
  <c r="P2713" i="1"/>
  <c r="Q2713" i="1"/>
  <c r="A2713" i="1"/>
  <c r="J2721" i="1"/>
  <c r="R2721" i="1"/>
  <c r="K2721" i="1"/>
  <c r="L2721" i="1"/>
  <c r="M2721" i="1"/>
  <c r="N2721" i="1"/>
  <c r="O2721" i="1"/>
  <c r="P2721" i="1"/>
  <c r="Q2721" i="1"/>
  <c r="A2721" i="1"/>
  <c r="O2478" i="1"/>
  <c r="P2478" i="1"/>
  <c r="Q2478" i="1"/>
  <c r="J2478" i="1"/>
  <c r="R2478" i="1"/>
  <c r="K2478" i="1"/>
  <c r="L2478" i="1"/>
  <c r="M2478" i="1"/>
  <c r="N2478" i="1"/>
  <c r="A2478" i="1"/>
  <c r="O2502" i="1"/>
  <c r="P2502" i="1"/>
  <c r="Q2502" i="1"/>
  <c r="J2502" i="1"/>
  <c r="R2502" i="1"/>
  <c r="K2502" i="1"/>
  <c r="L2502" i="1"/>
  <c r="M2502" i="1"/>
  <c r="N2502" i="1"/>
  <c r="A2502" i="1"/>
  <c r="O2518" i="1"/>
  <c r="P2518" i="1"/>
  <c r="Q2518" i="1"/>
  <c r="J2518" i="1"/>
  <c r="R2518" i="1"/>
  <c r="K2518" i="1"/>
  <c r="L2518" i="1"/>
  <c r="M2518" i="1"/>
  <c r="N2518" i="1"/>
  <c r="A2518" i="1"/>
  <c r="O2534" i="1"/>
  <c r="P2534" i="1"/>
  <c r="Q2534" i="1"/>
  <c r="J2534" i="1"/>
  <c r="R2534" i="1"/>
  <c r="K2534" i="1"/>
  <c r="L2534" i="1"/>
  <c r="M2534" i="1"/>
  <c r="N2534" i="1"/>
  <c r="A2534" i="1"/>
  <c r="O2550" i="1"/>
  <c r="P2550" i="1"/>
  <c r="Q2550" i="1"/>
  <c r="J2550" i="1"/>
  <c r="R2550" i="1"/>
  <c r="K2550" i="1"/>
  <c r="L2550" i="1"/>
  <c r="M2550" i="1"/>
  <c r="N2550" i="1"/>
  <c r="A2550" i="1"/>
  <c r="O2566" i="1"/>
  <c r="P2566" i="1"/>
  <c r="Q2566" i="1"/>
  <c r="J2566" i="1"/>
  <c r="R2566" i="1"/>
  <c r="K2566" i="1"/>
  <c r="L2566" i="1"/>
  <c r="N2566" i="1"/>
  <c r="M2566" i="1"/>
  <c r="A2566" i="1"/>
  <c r="O2590" i="1"/>
  <c r="P2590" i="1"/>
  <c r="Q2590" i="1"/>
  <c r="J2590" i="1"/>
  <c r="R2590" i="1"/>
  <c r="K2590" i="1"/>
  <c r="L2590" i="1"/>
  <c r="M2590" i="1"/>
  <c r="N2590" i="1"/>
  <c r="A2590" i="1"/>
  <c r="M2622" i="1"/>
  <c r="N2622" i="1"/>
  <c r="O2622" i="1"/>
  <c r="P2622" i="1"/>
  <c r="Q2622" i="1"/>
  <c r="J2622" i="1"/>
  <c r="R2622" i="1"/>
  <c r="K2622" i="1"/>
  <c r="L2622" i="1"/>
  <c r="A2622" i="1"/>
  <c r="N2479" i="1"/>
  <c r="O2479" i="1"/>
  <c r="P2479" i="1"/>
  <c r="Q2479" i="1"/>
  <c r="J2479" i="1"/>
  <c r="R2479" i="1"/>
  <c r="K2479" i="1"/>
  <c r="L2479" i="1"/>
  <c r="M2479" i="1"/>
  <c r="A2479" i="1"/>
  <c r="N2487" i="1"/>
  <c r="O2487" i="1"/>
  <c r="P2487" i="1"/>
  <c r="Q2487" i="1"/>
  <c r="J2487" i="1"/>
  <c r="R2487" i="1"/>
  <c r="K2487" i="1"/>
  <c r="L2487" i="1"/>
  <c r="M2487" i="1"/>
  <c r="A2487" i="1"/>
  <c r="N2495" i="1"/>
  <c r="O2495" i="1"/>
  <c r="P2495" i="1"/>
  <c r="Q2495" i="1"/>
  <c r="J2495" i="1"/>
  <c r="R2495" i="1"/>
  <c r="K2495" i="1"/>
  <c r="L2495" i="1"/>
  <c r="M2495" i="1"/>
  <c r="A2495" i="1"/>
  <c r="N2503" i="1"/>
  <c r="O2503" i="1"/>
  <c r="P2503" i="1"/>
  <c r="Q2503" i="1"/>
  <c r="J2503" i="1"/>
  <c r="R2503" i="1"/>
  <c r="K2503" i="1"/>
  <c r="L2503" i="1"/>
  <c r="M2503" i="1"/>
  <c r="A2503" i="1"/>
  <c r="N2511" i="1"/>
  <c r="O2511" i="1"/>
  <c r="P2511" i="1"/>
  <c r="Q2511" i="1"/>
  <c r="J2511" i="1"/>
  <c r="R2511" i="1"/>
  <c r="K2511" i="1"/>
  <c r="L2511" i="1"/>
  <c r="M2511" i="1"/>
  <c r="A2511" i="1"/>
  <c r="N2519" i="1"/>
  <c r="O2519" i="1"/>
  <c r="P2519" i="1"/>
  <c r="Q2519" i="1"/>
  <c r="J2519" i="1"/>
  <c r="R2519" i="1"/>
  <c r="K2519" i="1"/>
  <c r="L2519" i="1"/>
  <c r="M2519" i="1"/>
  <c r="A2519" i="1"/>
  <c r="N2527" i="1"/>
  <c r="O2527" i="1"/>
  <c r="P2527" i="1"/>
  <c r="Q2527" i="1"/>
  <c r="J2527" i="1"/>
  <c r="R2527" i="1"/>
  <c r="K2527" i="1"/>
  <c r="L2527" i="1"/>
  <c r="M2527" i="1"/>
  <c r="A2527" i="1"/>
  <c r="N2535" i="1"/>
  <c r="O2535" i="1"/>
  <c r="P2535" i="1"/>
  <c r="Q2535" i="1"/>
  <c r="J2535" i="1"/>
  <c r="R2535" i="1"/>
  <c r="K2535" i="1"/>
  <c r="L2535" i="1"/>
  <c r="M2535" i="1"/>
  <c r="A2535" i="1"/>
  <c r="N2543" i="1"/>
  <c r="O2543" i="1"/>
  <c r="P2543" i="1"/>
  <c r="Q2543" i="1"/>
  <c r="J2543" i="1"/>
  <c r="R2543" i="1"/>
  <c r="K2543" i="1"/>
  <c r="L2543" i="1"/>
  <c r="M2543" i="1"/>
  <c r="A2543" i="1"/>
  <c r="N2551" i="1"/>
  <c r="O2551" i="1"/>
  <c r="P2551" i="1"/>
  <c r="Q2551" i="1"/>
  <c r="J2551" i="1"/>
  <c r="R2551" i="1"/>
  <c r="K2551" i="1"/>
  <c r="L2551" i="1"/>
  <c r="M2551" i="1"/>
  <c r="A2551" i="1"/>
  <c r="N2559" i="1"/>
  <c r="O2559" i="1"/>
  <c r="P2559" i="1"/>
  <c r="Q2559" i="1"/>
  <c r="J2559" i="1"/>
  <c r="R2559" i="1"/>
  <c r="K2559" i="1"/>
  <c r="L2559" i="1"/>
  <c r="M2559" i="1"/>
  <c r="A2559" i="1"/>
  <c r="N2567" i="1"/>
  <c r="O2567" i="1"/>
  <c r="P2567" i="1"/>
  <c r="Q2567" i="1"/>
  <c r="J2567" i="1"/>
  <c r="R2567" i="1"/>
  <c r="K2567" i="1"/>
  <c r="L2567" i="1"/>
  <c r="M2567" i="1"/>
  <c r="A2567" i="1"/>
  <c r="N2575" i="1"/>
  <c r="O2575" i="1"/>
  <c r="P2575" i="1"/>
  <c r="Q2575" i="1"/>
  <c r="J2575" i="1"/>
  <c r="R2575" i="1"/>
  <c r="K2575" i="1"/>
  <c r="L2575" i="1"/>
  <c r="M2575" i="1"/>
  <c r="A2575" i="1"/>
  <c r="N2583" i="1"/>
  <c r="O2583" i="1"/>
  <c r="P2583" i="1"/>
  <c r="Q2583" i="1"/>
  <c r="J2583" i="1"/>
  <c r="R2583" i="1"/>
  <c r="K2583" i="1"/>
  <c r="L2583" i="1"/>
  <c r="M2583" i="1"/>
  <c r="A2583" i="1"/>
  <c r="N2591" i="1"/>
  <c r="O2591" i="1"/>
  <c r="P2591" i="1"/>
  <c r="Q2591" i="1"/>
  <c r="J2591" i="1"/>
  <c r="R2591" i="1"/>
  <c r="K2591" i="1"/>
  <c r="M2591" i="1"/>
  <c r="L2591" i="1"/>
  <c r="A2591" i="1"/>
  <c r="J2599" i="1"/>
  <c r="L2599" i="1"/>
  <c r="M2599" i="1"/>
  <c r="N2599" i="1"/>
  <c r="O2599" i="1"/>
  <c r="P2599" i="1"/>
  <c r="Q2599" i="1"/>
  <c r="K2599" i="1"/>
  <c r="R2599" i="1"/>
  <c r="A2599" i="1"/>
  <c r="L2607" i="1"/>
  <c r="M2607" i="1"/>
  <c r="N2607" i="1"/>
  <c r="O2607" i="1"/>
  <c r="P2607" i="1"/>
  <c r="Q2607" i="1"/>
  <c r="R2607" i="1"/>
  <c r="J2607" i="1"/>
  <c r="K2607" i="1"/>
  <c r="A2607" i="1"/>
  <c r="L2615" i="1"/>
  <c r="M2615" i="1"/>
  <c r="N2615" i="1"/>
  <c r="O2615" i="1"/>
  <c r="P2615" i="1"/>
  <c r="Q2615" i="1"/>
  <c r="J2615" i="1"/>
  <c r="K2615" i="1"/>
  <c r="R2615" i="1"/>
  <c r="A2615" i="1"/>
  <c r="L2623" i="1"/>
  <c r="M2623" i="1"/>
  <c r="N2623" i="1"/>
  <c r="O2623" i="1"/>
  <c r="P2623" i="1"/>
  <c r="Q2623" i="1"/>
  <c r="J2623" i="1"/>
  <c r="K2623" i="1"/>
  <c r="R2623" i="1"/>
  <c r="A2623" i="1"/>
  <c r="L2631" i="1"/>
  <c r="M2631" i="1"/>
  <c r="N2631" i="1"/>
  <c r="O2631" i="1"/>
  <c r="P2631" i="1"/>
  <c r="Q2631" i="1"/>
  <c r="J2631" i="1"/>
  <c r="R2631" i="1"/>
  <c r="K2631" i="1"/>
  <c r="A2631" i="1"/>
  <c r="L2639" i="1"/>
  <c r="M2639" i="1"/>
  <c r="N2639" i="1"/>
  <c r="O2639" i="1"/>
  <c r="P2639" i="1"/>
  <c r="Q2639" i="1"/>
  <c r="R2639" i="1"/>
  <c r="J2639" i="1"/>
  <c r="K2639" i="1"/>
  <c r="A2639" i="1"/>
  <c r="L2647" i="1"/>
  <c r="M2647" i="1"/>
  <c r="N2647" i="1"/>
  <c r="O2647" i="1"/>
  <c r="P2647" i="1"/>
  <c r="Q2647" i="1"/>
  <c r="J2647" i="1"/>
  <c r="K2647" i="1"/>
  <c r="R2647" i="1"/>
  <c r="A2647" i="1"/>
  <c r="L2655" i="1"/>
  <c r="M2655" i="1"/>
  <c r="N2655" i="1"/>
  <c r="O2655" i="1"/>
  <c r="P2655" i="1"/>
  <c r="Q2655" i="1"/>
  <c r="J2655" i="1"/>
  <c r="K2655" i="1"/>
  <c r="R2655" i="1"/>
  <c r="A2655" i="1"/>
  <c r="L2663" i="1"/>
  <c r="M2663" i="1"/>
  <c r="N2663" i="1"/>
  <c r="O2663" i="1"/>
  <c r="P2663" i="1"/>
  <c r="Q2663" i="1"/>
  <c r="J2663" i="1"/>
  <c r="K2663" i="1"/>
  <c r="R2663" i="1"/>
  <c r="A2663" i="1"/>
  <c r="L2671" i="1"/>
  <c r="M2671" i="1"/>
  <c r="N2671" i="1"/>
  <c r="O2671" i="1"/>
  <c r="P2671" i="1"/>
  <c r="Q2671" i="1"/>
  <c r="R2671" i="1"/>
  <c r="J2671" i="1"/>
  <c r="K2671" i="1"/>
  <c r="A2671" i="1"/>
  <c r="L2679" i="1"/>
  <c r="M2679" i="1"/>
  <c r="N2679" i="1"/>
  <c r="O2679" i="1"/>
  <c r="P2679" i="1"/>
  <c r="Q2679" i="1"/>
  <c r="J2679" i="1"/>
  <c r="K2679" i="1"/>
  <c r="R2679" i="1"/>
  <c r="A2679" i="1"/>
  <c r="L2687" i="1"/>
  <c r="M2687" i="1"/>
  <c r="N2687" i="1"/>
  <c r="O2687" i="1"/>
  <c r="P2687" i="1"/>
  <c r="Q2687" i="1"/>
  <c r="J2687" i="1"/>
  <c r="K2687" i="1"/>
  <c r="R2687" i="1"/>
  <c r="A2687" i="1"/>
  <c r="L2695" i="1"/>
  <c r="M2695" i="1"/>
  <c r="N2695" i="1"/>
  <c r="O2695" i="1"/>
  <c r="P2695" i="1"/>
  <c r="Q2695" i="1"/>
  <c r="J2695" i="1"/>
  <c r="K2695" i="1"/>
  <c r="A2695" i="1"/>
  <c r="R2695" i="1"/>
  <c r="L2703" i="1"/>
  <c r="M2703" i="1"/>
  <c r="N2703" i="1"/>
  <c r="O2703" i="1"/>
  <c r="P2703" i="1"/>
  <c r="Q2703" i="1"/>
  <c r="R2703" i="1"/>
  <c r="J2703" i="1"/>
  <c r="K2703" i="1"/>
  <c r="A2703" i="1"/>
  <c r="L2711" i="1"/>
  <c r="M2711" i="1"/>
  <c r="N2711" i="1"/>
  <c r="O2711" i="1"/>
  <c r="P2711" i="1"/>
  <c r="Q2711" i="1"/>
  <c r="J2711" i="1"/>
  <c r="K2711" i="1"/>
  <c r="R2711" i="1"/>
  <c r="A2711" i="1"/>
  <c r="L2719" i="1"/>
  <c r="M2719" i="1"/>
  <c r="N2719" i="1"/>
  <c r="O2719" i="1"/>
  <c r="P2719" i="1"/>
  <c r="Q2719" i="1"/>
  <c r="J2719" i="1"/>
  <c r="K2719" i="1"/>
  <c r="R2719" i="1"/>
  <c r="A2719" i="1"/>
  <c r="L2481" i="1"/>
  <c r="M2481" i="1"/>
  <c r="N2481" i="1"/>
  <c r="O2481" i="1"/>
  <c r="P2481" i="1"/>
  <c r="Q2481" i="1"/>
  <c r="J2481" i="1"/>
  <c r="K2481" i="1"/>
  <c r="R2481" i="1"/>
  <c r="A2481" i="1"/>
  <c r="L2505" i="1"/>
  <c r="M2505" i="1"/>
  <c r="N2505" i="1"/>
  <c r="O2505" i="1"/>
  <c r="P2505" i="1"/>
  <c r="Q2505" i="1"/>
  <c r="J2505" i="1"/>
  <c r="R2505" i="1"/>
  <c r="K2505" i="1"/>
  <c r="A2505" i="1"/>
  <c r="L2537" i="1"/>
  <c r="M2537" i="1"/>
  <c r="N2537" i="1"/>
  <c r="O2537" i="1"/>
  <c r="P2537" i="1"/>
  <c r="Q2537" i="1"/>
  <c r="J2537" i="1"/>
  <c r="R2537" i="1"/>
  <c r="K2537" i="1"/>
  <c r="A2537" i="1"/>
  <c r="L2577" i="1"/>
  <c r="M2577" i="1"/>
  <c r="N2577" i="1"/>
  <c r="O2577" i="1"/>
  <c r="P2577" i="1"/>
  <c r="Q2577" i="1"/>
  <c r="K2577" i="1"/>
  <c r="J2577" i="1"/>
  <c r="R2577" i="1"/>
  <c r="A2577" i="1"/>
  <c r="L2593" i="1"/>
  <c r="M2593" i="1"/>
  <c r="N2593" i="1"/>
  <c r="O2593" i="1"/>
  <c r="P2593" i="1"/>
  <c r="Q2593" i="1"/>
  <c r="R2593" i="1"/>
  <c r="J2593" i="1"/>
  <c r="K2593" i="1"/>
  <c r="A2593" i="1"/>
  <c r="J2609" i="1"/>
  <c r="R2609" i="1"/>
  <c r="K2609" i="1"/>
  <c r="L2609" i="1"/>
  <c r="M2609" i="1"/>
  <c r="N2609" i="1"/>
  <c r="O2609" i="1"/>
  <c r="P2609" i="1"/>
  <c r="Q2609" i="1"/>
  <c r="A2609" i="1"/>
  <c r="J2633" i="1"/>
  <c r="R2633" i="1"/>
  <c r="K2633" i="1"/>
  <c r="L2633" i="1"/>
  <c r="M2633" i="1"/>
  <c r="N2633" i="1"/>
  <c r="O2633" i="1"/>
  <c r="P2633" i="1"/>
  <c r="Q2633" i="1"/>
  <c r="A2633" i="1"/>
  <c r="J2649" i="1"/>
  <c r="R2649" i="1"/>
  <c r="K2649" i="1"/>
  <c r="L2649" i="1"/>
  <c r="M2649" i="1"/>
  <c r="N2649" i="1"/>
  <c r="O2649" i="1"/>
  <c r="Q2649" i="1"/>
  <c r="P2649" i="1"/>
  <c r="A2649" i="1"/>
  <c r="J2665" i="1"/>
  <c r="R2665" i="1"/>
  <c r="K2665" i="1"/>
  <c r="L2665" i="1"/>
  <c r="M2665" i="1"/>
  <c r="N2665" i="1"/>
  <c r="O2665" i="1"/>
  <c r="P2665" i="1"/>
  <c r="Q2665" i="1"/>
  <c r="A2665" i="1"/>
  <c r="J2681" i="1"/>
  <c r="R2681" i="1"/>
  <c r="K2681" i="1"/>
  <c r="L2681" i="1"/>
  <c r="M2681" i="1"/>
  <c r="N2681" i="1"/>
  <c r="O2681" i="1"/>
  <c r="P2681" i="1"/>
  <c r="Q2681" i="1"/>
  <c r="A2681" i="1"/>
  <c r="J2705" i="1"/>
  <c r="R2705" i="1"/>
  <c r="K2705" i="1"/>
  <c r="L2705" i="1"/>
  <c r="M2705" i="1"/>
  <c r="N2705" i="1"/>
  <c r="O2705" i="1"/>
  <c r="P2705" i="1"/>
  <c r="Q2705" i="1"/>
  <c r="A2705" i="1"/>
  <c r="K2482" i="1"/>
  <c r="L2482" i="1"/>
  <c r="M2482" i="1"/>
  <c r="N2482" i="1"/>
  <c r="O2482" i="1"/>
  <c r="P2482" i="1"/>
  <c r="Q2482" i="1"/>
  <c r="J2482" i="1"/>
  <c r="R2482" i="1"/>
  <c r="A2482" i="1"/>
  <c r="K2490" i="1"/>
  <c r="L2490" i="1"/>
  <c r="M2490" i="1"/>
  <c r="N2490" i="1"/>
  <c r="O2490" i="1"/>
  <c r="P2490" i="1"/>
  <c r="Q2490" i="1"/>
  <c r="J2490" i="1"/>
  <c r="R2490" i="1"/>
  <c r="A2490" i="1"/>
  <c r="K2498" i="1"/>
  <c r="L2498" i="1"/>
  <c r="M2498" i="1"/>
  <c r="N2498" i="1"/>
  <c r="O2498" i="1"/>
  <c r="P2498" i="1"/>
  <c r="Q2498" i="1"/>
  <c r="R2498" i="1"/>
  <c r="J2498" i="1"/>
  <c r="A2498" i="1"/>
  <c r="K2506" i="1"/>
  <c r="L2506" i="1"/>
  <c r="M2506" i="1"/>
  <c r="N2506" i="1"/>
  <c r="O2506" i="1"/>
  <c r="P2506" i="1"/>
  <c r="J2506" i="1"/>
  <c r="Q2506" i="1"/>
  <c r="R2506" i="1"/>
  <c r="A2506" i="1"/>
  <c r="K2514" i="1"/>
  <c r="L2514" i="1"/>
  <c r="M2514" i="1"/>
  <c r="N2514" i="1"/>
  <c r="O2514" i="1"/>
  <c r="P2514" i="1"/>
  <c r="Q2514" i="1"/>
  <c r="J2514" i="1"/>
  <c r="R2514" i="1"/>
  <c r="A2514" i="1"/>
  <c r="K2522" i="1"/>
  <c r="L2522" i="1"/>
  <c r="M2522" i="1"/>
  <c r="N2522" i="1"/>
  <c r="O2522" i="1"/>
  <c r="P2522" i="1"/>
  <c r="Q2522" i="1"/>
  <c r="R2522" i="1"/>
  <c r="J2522" i="1"/>
  <c r="A2522" i="1"/>
  <c r="K2530" i="1"/>
  <c r="L2530" i="1"/>
  <c r="M2530" i="1"/>
  <c r="N2530" i="1"/>
  <c r="O2530" i="1"/>
  <c r="P2530" i="1"/>
  <c r="Q2530" i="1"/>
  <c r="R2530" i="1"/>
  <c r="J2530" i="1"/>
  <c r="A2530" i="1"/>
  <c r="K2538" i="1"/>
  <c r="L2538" i="1"/>
  <c r="M2538" i="1"/>
  <c r="N2538" i="1"/>
  <c r="O2538" i="1"/>
  <c r="P2538" i="1"/>
  <c r="J2538" i="1"/>
  <c r="Q2538" i="1"/>
  <c r="R2538" i="1"/>
  <c r="A2538" i="1"/>
  <c r="K2546" i="1"/>
  <c r="L2546" i="1"/>
  <c r="M2546" i="1"/>
  <c r="N2546" i="1"/>
  <c r="O2546" i="1"/>
  <c r="P2546" i="1"/>
  <c r="Q2546" i="1"/>
  <c r="J2546" i="1"/>
  <c r="R2546" i="1"/>
  <c r="A2546" i="1"/>
  <c r="K2554" i="1"/>
  <c r="L2554" i="1"/>
  <c r="M2554" i="1"/>
  <c r="N2554" i="1"/>
  <c r="O2554" i="1"/>
  <c r="P2554" i="1"/>
  <c r="Q2554" i="1"/>
  <c r="J2554" i="1"/>
  <c r="R2554" i="1"/>
  <c r="A2554" i="1"/>
  <c r="K2562" i="1"/>
  <c r="L2562" i="1"/>
  <c r="M2562" i="1"/>
  <c r="N2562" i="1"/>
  <c r="O2562" i="1"/>
  <c r="P2562" i="1"/>
  <c r="R2562" i="1"/>
  <c r="J2562" i="1"/>
  <c r="Q2562" i="1"/>
  <c r="A2562" i="1"/>
  <c r="K2570" i="1"/>
  <c r="L2570" i="1"/>
  <c r="M2570" i="1"/>
  <c r="N2570" i="1"/>
  <c r="O2570" i="1"/>
  <c r="P2570" i="1"/>
  <c r="J2570" i="1"/>
  <c r="Q2570" i="1"/>
  <c r="R2570" i="1"/>
  <c r="A2570" i="1"/>
  <c r="K2578" i="1"/>
  <c r="L2578" i="1"/>
  <c r="M2578" i="1"/>
  <c r="N2578" i="1"/>
  <c r="O2578" i="1"/>
  <c r="P2578" i="1"/>
  <c r="Q2578" i="1"/>
  <c r="J2578" i="1"/>
  <c r="R2578" i="1"/>
  <c r="A2578" i="1"/>
  <c r="K2586" i="1"/>
  <c r="L2586" i="1"/>
  <c r="M2586" i="1"/>
  <c r="N2586" i="1"/>
  <c r="O2586" i="1"/>
  <c r="P2586" i="1"/>
  <c r="Q2586" i="1"/>
  <c r="J2586" i="1"/>
  <c r="R2586" i="1"/>
  <c r="A2586" i="1"/>
  <c r="K2594" i="1"/>
  <c r="L2594" i="1"/>
  <c r="M2594" i="1"/>
  <c r="N2594" i="1"/>
  <c r="O2594" i="1"/>
  <c r="P2594" i="1"/>
  <c r="J2594" i="1"/>
  <c r="Q2594" i="1"/>
  <c r="R2594" i="1"/>
  <c r="A2594" i="1"/>
  <c r="Q2602" i="1"/>
  <c r="J2602" i="1"/>
  <c r="R2602" i="1"/>
  <c r="K2602" i="1"/>
  <c r="L2602" i="1"/>
  <c r="M2602" i="1"/>
  <c r="N2602" i="1"/>
  <c r="O2602" i="1"/>
  <c r="P2602" i="1"/>
  <c r="A2602" i="1"/>
  <c r="Q2610" i="1"/>
  <c r="J2610" i="1"/>
  <c r="R2610" i="1"/>
  <c r="K2610" i="1"/>
  <c r="L2610" i="1"/>
  <c r="M2610" i="1"/>
  <c r="N2610" i="1"/>
  <c r="O2610" i="1"/>
  <c r="P2610" i="1"/>
  <c r="A2610" i="1"/>
  <c r="Q2618" i="1"/>
  <c r="J2618" i="1"/>
  <c r="R2618" i="1"/>
  <c r="K2618" i="1"/>
  <c r="L2618" i="1"/>
  <c r="M2618" i="1"/>
  <c r="N2618" i="1"/>
  <c r="O2618" i="1"/>
  <c r="P2618" i="1"/>
  <c r="A2618" i="1"/>
  <c r="Q2626" i="1"/>
  <c r="J2626" i="1"/>
  <c r="R2626" i="1"/>
  <c r="K2626" i="1"/>
  <c r="L2626" i="1"/>
  <c r="M2626" i="1"/>
  <c r="N2626" i="1"/>
  <c r="O2626" i="1"/>
  <c r="P2626" i="1"/>
  <c r="A2626" i="1"/>
  <c r="Q2634" i="1"/>
  <c r="J2634" i="1"/>
  <c r="R2634" i="1"/>
  <c r="K2634" i="1"/>
  <c r="L2634" i="1"/>
  <c r="M2634" i="1"/>
  <c r="N2634" i="1"/>
  <c r="O2634" i="1"/>
  <c r="P2634" i="1"/>
  <c r="A2634" i="1"/>
  <c r="Q2642" i="1"/>
  <c r="J2642" i="1"/>
  <c r="R2642" i="1"/>
  <c r="K2642" i="1"/>
  <c r="L2642" i="1"/>
  <c r="M2642" i="1"/>
  <c r="N2642" i="1"/>
  <c r="O2642" i="1"/>
  <c r="P2642" i="1"/>
  <c r="A2642" i="1"/>
  <c r="Q2650" i="1"/>
  <c r="J2650" i="1"/>
  <c r="R2650" i="1"/>
  <c r="K2650" i="1"/>
  <c r="L2650" i="1"/>
  <c r="M2650" i="1"/>
  <c r="N2650" i="1"/>
  <c r="O2650" i="1"/>
  <c r="P2650" i="1"/>
  <c r="A2650" i="1"/>
  <c r="Q2658" i="1"/>
  <c r="J2658" i="1"/>
  <c r="R2658" i="1"/>
  <c r="K2658" i="1"/>
  <c r="L2658" i="1"/>
  <c r="M2658" i="1"/>
  <c r="N2658" i="1"/>
  <c r="O2658" i="1"/>
  <c r="P2658" i="1"/>
  <c r="A2658" i="1"/>
  <c r="Q2666" i="1"/>
  <c r="J2666" i="1"/>
  <c r="R2666" i="1"/>
  <c r="K2666" i="1"/>
  <c r="L2666" i="1"/>
  <c r="M2666" i="1"/>
  <c r="N2666" i="1"/>
  <c r="O2666" i="1"/>
  <c r="P2666" i="1"/>
  <c r="A2666" i="1"/>
  <c r="Q2674" i="1"/>
  <c r="J2674" i="1"/>
  <c r="R2674" i="1"/>
  <c r="K2674" i="1"/>
  <c r="L2674" i="1"/>
  <c r="M2674" i="1"/>
  <c r="N2674" i="1"/>
  <c r="O2674" i="1"/>
  <c r="P2674" i="1"/>
  <c r="A2674" i="1"/>
  <c r="Q2682" i="1"/>
  <c r="J2682" i="1"/>
  <c r="R2682" i="1"/>
  <c r="K2682" i="1"/>
  <c r="L2682" i="1"/>
  <c r="M2682" i="1"/>
  <c r="N2682" i="1"/>
  <c r="O2682" i="1"/>
  <c r="P2682" i="1"/>
  <c r="A2682" i="1"/>
  <c r="Q2690" i="1"/>
  <c r="J2690" i="1"/>
  <c r="R2690" i="1"/>
  <c r="K2690" i="1"/>
  <c r="L2690" i="1"/>
  <c r="M2690" i="1"/>
  <c r="N2690" i="1"/>
  <c r="O2690" i="1"/>
  <c r="P2690" i="1"/>
  <c r="A2690" i="1"/>
  <c r="Q2698" i="1"/>
  <c r="J2698" i="1"/>
  <c r="R2698" i="1"/>
  <c r="K2698" i="1"/>
  <c r="L2698" i="1"/>
  <c r="M2698" i="1"/>
  <c r="N2698" i="1"/>
  <c r="O2698" i="1"/>
  <c r="P2698" i="1"/>
  <c r="A2698" i="1"/>
  <c r="Q2706" i="1"/>
  <c r="J2706" i="1"/>
  <c r="R2706" i="1"/>
  <c r="K2706" i="1"/>
  <c r="L2706" i="1"/>
  <c r="M2706" i="1"/>
  <c r="N2706" i="1"/>
  <c r="P2706" i="1"/>
  <c r="O2706" i="1"/>
  <c r="A2706" i="1"/>
  <c r="Q2714" i="1"/>
  <c r="J2714" i="1"/>
  <c r="R2714" i="1"/>
  <c r="K2714" i="1"/>
  <c r="L2714" i="1"/>
  <c r="M2714" i="1"/>
  <c r="N2714" i="1"/>
  <c r="O2714" i="1"/>
  <c r="P2714" i="1"/>
  <c r="A2714" i="1"/>
  <c r="Q2722" i="1"/>
  <c r="J2722" i="1"/>
  <c r="R2722" i="1"/>
  <c r="K2722" i="1"/>
  <c r="L2722" i="1"/>
  <c r="M2722" i="1"/>
  <c r="N2722" i="1"/>
  <c r="O2722" i="1"/>
  <c r="P2722" i="1"/>
  <c r="A2722" i="1"/>
  <c r="M2488" i="1"/>
  <c r="N2488" i="1"/>
  <c r="O2488" i="1"/>
  <c r="P2488" i="1"/>
  <c r="Q2488" i="1"/>
  <c r="J2488" i="1"/>
  <c r="R2488" i="1"/>
  <c r="K2488" i="1"/>
  <c r="L2488" i="1"/>
  <c r="A2488" i="1"/>
  <c r="M2528" i="1"/>
  <c r="N2528" i="1"/>
  <c r="O2528" i="1"/>
  <c r="P2528" i="1"/>
  <c r="Q2528" i="1"/>
  <c r="J2528" i="1"/>
  <c r="R2528" i="1"/>
  <c r="K2528" i="1"/>
  <c r="L2528" i="1"/>
  <c r="A2528" i="1"/>
  <c r="M2576" i="1"/>
  <c r="N2576" i="1"/>
  <c r="O2576" i="1"/>
  <c r="P2576" i="1"/>
  <c r="Q2576" i="1"/>
  <c r="J2576" i="1"/>
  <c r="R2576" i="1"/>
  <c r="K2576" i="1"/>
  <c r="L2576" i="1"/>
  <c r="A2576" i="1"/>
  <c r="K2640" i="1"/>
  <c r="L2640" i="1"/>
  <c r="M2640" i="1"/>
  <c r="N2640" i="1"/>
  <c r="O2640" i="1"/>
  <c r="P2640" i="1"/>
  <c r="J2640" i="1"/>
  <c r="Q2640" i="1"/>
  <c r="R2640" i="1"/>
  <c r="A2640" i="1"/>
  <c r="L2497" i="1"/>
  <c r="M2497" i="1"/>
  <c r="N2497" i="1"/>
  <c r="O2497" i="1"/>
  <c r="P2497" i="1"/>
  <c r="Q2497" i="1"/>
  <c r="R2497" i="1"/>
  <c r="J2497" i="1"/>
  <c r="K2497" i="1"/>
  <c r="A2497" i="1"/>
  <c r="L2529" i="1"/>
  <c r="M2529" i="1"/>
  <c r="N2529" i="1"/>
  <c r="O2529" i="1"/>
  <c r="P2529" i="1"/>
  <c r="Q2529" i="1"/>
  <c r="R2529" i="1"/>
  <c r="J2529" i="1"/>
  <c r="K2529" i="1"/>
  <c r="A2529" i="1"/>
  <c r="L2569" i="1"/>
  <c r="M2569" i="1"/>
  <c r="N2569" i="1"/>
  <c r="O2569" i="1"/>
  <c r="P2569" i="1"/>
  <c r="Q2569" i="1"/>
  <c r="J2569" i="1"/>
  <c r="R2569" i="1"/>
  <c r="K2569" i="1"/>
  <c r="A2569" i="1"/>
  <c r="J2617" i="1"/>
  <c r="R2617" i="1"/>
  <c r="K2617" i="1"/>
  <c r="L2617" i="1"/>
  <c r="M2617" i="1"/>
  <c r="N2617" i="1"/>
  <c r="O2617" i="1"/>
  <c r="P2617" i="1"/>
  <c r="Q2617" i="1"/>
  <c r="A2617" i="1"/>
  <c r="J2475" i="1"/>
  <c r="R2475" i="1"/>
  <c r="K2475" i="1"/>
  <c r="L2475" i="1"/>
  <c r="M2475" i="1"/>
  <c r="N2475" i="1"/>
  <c r="O2475" i="1"/>
  <c r="P2475" i="1"/>
  <c r="Q2475" i="1"/>
  <c r="A2475" i="1"/>
  <c r="J2483" i="1"/>
  <c r="R2483" i="1"/>
  <c r="K2483" i="1"/>
  <c r="L2483" i="1"/>
  <c r="M2483" i="1"/>
  <c r="N2483" i="1"/>
  <c r="O2483" i="1"/>
  <c r="P2483" i="1"/>
  <c r="Q2483" i="1"/>
  <c r="A2483" i="1"/>
  <c r="J2491" i="1"/>
  <c r="R2491" i="1"/>
  <c r="K2491" i="1"/>
  <c r="L2491" i="1"/>
  <c r="M2491" i="1"/>
  <c r="N2491" i="1"/>
  <c r="O2491" i="1"/>
  <c r="P2491" i="1"/>
  <c r="Q2491" i="1"/>
  <c r="A2491" i="1"/>
  <c r="J2499" i="1"/>
  <c r="R2499" i="1"/>
  <c r="K2499" i="1"/>
  <c r="L2499" i="1"/>
  <c r="M2499" i="1"/>
  <c r="N2499" i="1"/>
  <c r="O2499" i="1"/>
  <c r="P2499" i="1"/>
  <c r="Q2499" i="1"/>
  <c r="A2499" i="1"/>
  <c r="J2507" i="1"/>
  <c r="R2507" i="1"/>
  <c r="K2507" i="1"/>
  <c r="L2507" i="1"/>
  <c r="M2507" i="1"/>
  <c r="N2507" i="1"/>
  <c r="O2507" i="1"/>
  <c r="P2507" i="1"/>
  <c r="Q2507" i="1"/>
  <c r="A2507" i="1"/>
  <c r="J2515" i="1"/>
  <c r="R2515" i="1"/>
  <c r="K2515" i="1"/>
  <c r="L2515" i="1"/>
  <c r="M2515" i="1"/>
  <c r="N2515" i="1"/>
  <c r="O2515" i="1"/>
  <c r="P2515" i="1"/>
  <c r="Q2515" i="1"/>
  <c r="A2515" i="1"/>
  <c r="J2523" i="1"/>
  <c r="R2523" i="1"/>
  <c r="K2523" i="1"/>
  <c r="L2523" i="1"/>
  <c r="M2523" i="1"/>
  <c r="N2523" i="1"/>
  <c r="O2523" i="1"/>
  <c r="P2523" i="1"/>
  <c r="Q2523" i="1"/>
  <c r="A2523" i="1"/>
  <c r="J2531" i="1"/>
  <c r="R2531" i="1"/>
  <c r="K2531" i="1"/>
  <c r="L2531" i="1"/>
  <c r="M2531" i="1"/>
  <c r="N2531" i="1"/>
  <c r="O2531" i="1"/>
  <c r="P2531" i="1"/>
  <c r="Q2531" i="1"/>
  <c r="A2531" i="1"/>
  <c r="J2539" i="1"/>
  <c r="R2539" i="1"/>
  <c r="K2539" i="1"/>
  <c r="L2539" i="1"/>
  <c r="M2539" i="1"/>
  <c r="N2539" i="1"/>
  <c r="O2539" i="1"/>
  <c r="P2539" i="1"/>
  <c r="Q2539" i="1"/>
  <c r="A2539" i="1"/>
  <c r="J2547" i="1"/>
  <c r="R2547" i="1"/>
  <c r="K2547" i="1"/>
  <c r="L2547" i="1"/>
  <c r="M2547" i="1"/>
  <c r="N2547" i="1"/>
  <c r="O2547" i="1"/>
  <c r="P2547" i="1"/>
  <c r="Q2547" i="1"/>
  <c r="A2547" i="1"/>
  <c r="J2555" i="1"/>
  <c r="R2555" i="1"/>
  <c r="K2555" i="1"/>
  <c r="L2555" i="1"/>
  <c r="M2555" i="1"/>
  <c r="N2555" i="1"/>
  <c r="O2555" i="1"/>
  <c r="P2555" i="1"/>
  <c r="Q2555" i="1"/>
  <c r="A2555" i="1"/>
  <c r="J2563" i="1"/>
  <c r="R2563" i="1"/>
  <c r="K2563" i="1"/>
  <c r="L2563" i="1"/>
  <c r="M2563" i="1"/>
  <c r="N2563" i="1"/>
  <c r="O2563" i="1"/>
  <c r="P2563" i="1"/>
  <c r="Q2563" i="1"/>
  <c r="A2563" i="1"/>
  <c r="J2571" i="1"/>
  <c r="R2571" i="1"/>
  <c r="K2571" i="1"/>
  <c r="L2571" i="1"/>
  <c r="M2571" i="1"/>
  <c r="N2571" i="1"/>
  <c r="O2571" i="1"/>
  <c r="P2571" i="1"/>
  <c r="Q2571" i="1"/>
  <c r="A2571" i="1"/>
  <c r="J2579" i="1"/>
  <c r="R2579" i="1"/>
  <c r="K2579" i="1"/>
  <c r="L2579" i="1"/>
  <c r="M2579" i="1"/>
  <c r="N2579" i="1"/>
  <c r="O2579" i="1"/>
  <c r="P2579" i="1"/>
  <c r="Q2579" i="1"/>
  <c r="A2579" i="1"/>
  <c r="J2587" i="1"/>
  <c r="R2587" i="1"/>
  <c r="K2587" i="1"/>
  <c r="L2587" i="1"/>
  <c r="M2587" i="1"/>
  <c r="N2587" i="1"/>
  <c r="O2587" i="1"/>
  <c r="Q2587" i="1"/>
  <c r="P2587" i="1"/>
  <c r="A2587" i="1"/>
  <c r="J2595" i="1"/>
  <c r="R2595" i="1"/>
  <c r="K2595" i="1"/>
  <c r="L2595" i="1"/>
  <c r="M2595" i="1"/>
  <c r="N2595" i="1"/>
  <c r="O2595" i="1"/>
  <c r="P2595" i="1"/>
  <c r="Q2595" i="1"/>
  <c r="A2595" i="1"/>
  <c r="P2603" i="1"/>
  <c r="Q2603" i="1"/>
  <c r="J2603" i="1"/>
  <c r="R2603" i="1"/>
  <c r="K2603" i="1"/>
  <c r="L2603" i="1"/>
  <c r="M2603" i="1"/>
  <c r="O2603" i="1"/>
  <c r="N2603" i="1"/>
  <c r="A2603" i="1"/>
  <c r="P2611" i="1"/>
  <c r="Q2611" i="1"/>
  <c r="J2611" i="1"/>
  <c r="R2611" i="1"/>
  <c r="K2611" i="1"/>
  <c r="L2611" i="1"/>
  <c r="M2611" i="1"/>
  <c r="N2611" i="1"/>
  <c r="O2611" i="1"/>
  <c r="A2611" i="1"/>
  <c r="P2619" i="1"/>
  <c r="Q2619" i="1"/>
  <c r="J2619" i="1"/>
  <c r="R2619" i="1"/>
  <c r="K2619" i="1"/>
  <c r="L2619" i="1"/>
  <c r="M2619" i="1"/>
  <c r="N2619" i="1"/>
  <c r="O2619" i="1"/>
  <c r="A2619" i="1"/>
  <c r="P2627" i="1"/>
  <c r="Q2627" i="1"/>
  <c r="J2627" i="1"/>
  <c r="R2627" i="1"/>
  <c r="K2627" i="1"/>
  <c r="L2627" i="1"/>
  <c r="M2627" i="1"/>
  <c r="N2627" i="1"/>
  <c r="O2627" i="1"/>
  <c r="A2627" i="1"/>
  <c r="P2635" i="1"/>
  <c r="Q2635" i="1"/>
  <c r="J2635" i="1"/>
  <c r="R2635" i="1"/>
  <c r="K2635" i="1"/>
  <c r="L2635" i="1"/>
  <c r="M2635" i="1"/>
  <c r="N2635" i="1"/>
  <c r="O2635" i="1"/>
  <c r="A2635" i="1"/>
  <c r="P2643" i="1"/>
  <c r="Q2643" i="1"/>
  <c r="J2643" i="1"/>
  <c r="R2643" i="1"/>
  <c r="K2643" i="1"/>
  <c r="L2643" i="1"/>
  <c r="M2643" i="1"/>
  <c r="N2643" i="1"/>
  <c r="O2643" i="1"/>
  <c r="A2643" i="1"/>
  <c r="P2651" i="1"/>
  <c r="Q2651" i="1"/>
  <c r="J2651" i="1"/>
  <c r="R2651" i="1"/>
  <c r="K2651" i="1"/>
  <c r="L2651" i="1"/>
  <c r="M2651" i="1"/>
  <c r="N2651" i="1"/>
  <c r="O2651" i="1"/>
  <c r="A2651" i="1"/>
  <c r="P2659" i="1"/>
  <c r="Q2659" i="1"/>
  <c r="J2659" i="1"/>
  <c r="R2659" i="1"/>
  <c r="K2659" i="1"/>
  <c r="L2659" i="1"/>
  <c r="M2659" i="1"/>
  <c r="N2659" i="1"/>
  <c r="A2659" i="1"/>
  <c r="O2659" i="1"/>
  <c r="P2667" i="1"/>
  <c r="Q2667" i="1"/>
  <c r="J2667" i="1"/>
  <c r="R2667" i="1"/>
  <c r="K2667" i="1"/>
  <c r="L2667" i="1"/>
  <c r="M2667" i="1"/>
  <c r="O2667" i="1"/>
  <c r="N2667" i="1"/>
  <c r="A2667" i="1"/>
  <c r="P2675" i="1"/>
  <c r="Q2675" i="1"/>
  <c r="J2675" i="1"/>
  <c r="R2675" i="1"/>
  <c r="K2675" i="1"/>
  <c r="L2675" i="1"/>
  <c r="M2675" i="1"/>
  <c r="N2675" i="1"/>
  <c r="O2675" i="1"/>
  <c r="A2675" i="1"/>
  <c r="P2683" i="1"/>
  <c r="Q2683" i="1"/>
  <c r="J2683" i="1"/>
  <c r="R2683" i="1"/>
  <c r="K2683" i="1"/>
  <c r="L2683" i="1"/>
  <c r="M2683" i="1"/>
  <c r="N2683" i="1"/>
  <c r="O2683" i="1"/>
  <c r="A2683" i="1"/>
  <c r="P2691" i="1"/>
  <c r="Q2691" i="1"/>
  <c r="J2691" i="1"/>
  <c r="R2691" i="1"/>
  <c r="K2691" i="1"/>
  <c r="L2691" i="1"/>
  <c r="M2691" i="1"/>
  <c r="N2691" i="1"/>
  <c r="O2691" i="1"/>
  <c r="A2691" i="1"/>
  <c r="P2699" i="1"/>
  <c r="Q2699" i="1"/>
  <c r="J2699" i="1"/>
  <c r="R2699" i="1"/>
  <c r="K2699" i="1"/>
  <c r="L2699" i="1"/>
  <c r="M2699" i="1"/>
  <c r="N2699" i="1"/>
  <c r="O2699" i="1"/>
  <c r="A2699" i="1"/>
  <c r="P2707" i="1"/>
  <c r="Q2707" i="1"/>
  <c r="J2707" i="1"/>
  <c r="R2707" i="1"/>
  <c r="K2707" i="1"/>
  <c r="L2707" i="1"/>
  <c r="M2707" i="1"/>
  <c r="N2707" i="1"/>
  <c r="O2707" i="1"/>
  <c r="A2707" i="1"/>
  <c r="P2715" i="1"/>
  <c r="Q2715" i="1"/>
  <c r="J2715" i="1"/>
  <c r="R2715" i="1"/>
  <c r="K2715" i="1"/>
  <c r="L2715" i="1"/>
  <c r="M2715" i="1"/>
  <c r="N2715" i="1"/>
  <c r="O2715" i="1"/>
  <c r="A2715" i="1"/>
  <c r="P2723" i="1"/>
  <c r="Q2723" i="1"/>
  <c r="J2723" i="1"/>
  <c r="R2723" i="1"/>
  <c r="K2723" i="1"/>
  <c r="L2723" i="1"/>
  <c r="M2723" i="1"/>
  <c r="N2723" i="1"/>
  <c r="O2723" i="1"/>
  <c r="A2723" i="1"/>
  <c r="M2496" i="1"/>
  <c r="N2496" i="1"/>
  <c r="O2496" i="1"/>
  <c r="P2496" i="1"/>
  <c r="Q2496" i="1"/>
  <c r="J2496" i="1"/>
  <c r="R2496" i="1"/>
  <c r="K2496" i="1"/>
  <c r="L2496" i="1"/>
  <c r="A2496" i="1"/>
  <c r="M2512" i="1"/>
  <c r="N2512" i="1"/>
  <c r="O2512" i="1"/>
  <c r="P2512" i="1"/>
  <c r="Q2512" i="1"/>
  <c r="J2512" i="1"/>
  <c r="R2512" i="1"/>
  <c r="K2512" i="1"/>
  <c r="L2512" i="1"/>
  <c r="A2512" i="1"/>
  <c r="M2552" i="1"/>
  <c r="N2552" i="1"/>
  <c r="O2552" i="1"/>
  <c r="P2552" i="1"/>
  <c r="Q2552" i="1"/>
  <c r="J2552" i="1"/>
  <c r="R2552" i="1"/>
  <c r="K2552" i="1"/>
  <c r="L2552" i="1"/>
  <c r="A2552" i="1"/>
  <c r="M2584" i="1"/>
  <c r="N2584" i="1"/>
  <c r="O2584" i="1"/>
  <c r="P2584" i="1"/>
  <c r="Q2584" i="1"/>
  <c r="J2584" i="1"/>
  <c r="R2584" i="1"/>
  <c r="L2584" i="1"/>
  <c r="K2584" i="1"/>
  <c r="A2584" i="1"/>
  <c r="K2632" i="1"/>
  <c r="L2632" i="1"/>
  <c r="M2632" i="1"/>
  <c r="N2632" i="1"/>
  <c r="O2632" i="1"/>
  <c r="P2632" i="1"/>
  <c r="Q2632" i="1"/>
  <c r="R2632" i="1"/>
  <c r="J2632" i="1"/>
  <c r="A2632" i="1"/>
  <c r="L2521" i="1"/>
  <c r="M2521" i="1"/>
  <c r="N2521" i="1"/>
  <c r="O2521" i="1"/>
  <c r="P2521" i="1"/>
  <c r="Q2521" i="1"/>
  <c r="R2521" i="1"/>
  <c r="J2521" i="1"/>
  <c r="K2521" i="1"/>
  <c r="A2521" i="1"/>
  <c r="Q2476" i="1"/>
  <c r="J2476" i="1"/>
  <c r="R2476" i="1"/>
  <c r="K2476" i="1"/>
  <c r="L2476" i="1"/>
  <c r="M2476" i="1"/>
  <c r="N2476" i="1"/>
  <c r="O2476" i="1"/>
  <c r="P2476" i="1"/>
  <c r="A2476" i="1"/>
  <c r="Q2500" i="1"/>
  <c r="J2500" i="1"/>
  <c r="R2500" i="1"/>
  <c r="K2500" i="1"/>
  <c r="L2500" i="1"/>
  <c r="M2500" i="1"/>
  <c r="N2500" i="1"/>
  <c r="O2500" i="1"/>
  <c r="P2500" i="1"/>
  <c r="A2500" i="1"/>
  <c r="Q2524" i="1"/>
  <c r="J2524" i="1"/>
  <c r="R2524" i="1"/>
  <c r="K2524" i="1"/>
  <c r="L2524" i="1"/>
  <c r="M2524" i="1"/>
  <c r="N2524" i="1"/>
  <c r="O2524" i="1"/>
  <c r="P2524" i="1"/>
  <c r="A2524" i="1"/>
  <c r="Q2548" i="1"/>
  <c r="J2548" i="1"/>
  <c r="R2548" i="1"/>
  <c r="K2548" i="1"/>
  <c r="L2548" i="1"/>
  <c r="M2548" i="1"/>
  <c r="N2548" i="1"/>
  <c r="O2548" i="1"/>
  <c r="P2548" i="1"/>
  <c r="A2548" i="1"/>
  <c r="Q2564" i="1"/>
  <c r="J2564" i="1"/>
  <c r="R2564" i="1"/>
  <c r="K2564" i="1"/>
  <c r="L2564" i="1"/>
  <c r="M2564" i="1"/>
  <c r="N2564" i="1"/>
  <c r="O2564" i="1"/>
  <c r="P2564" i="1"/>
  <c r="A2564" i="1"/>
  <c r="Q2580" i="1"/>
  <c r="J2580" i="1"/>
  <c r="R2580" i="1"/>
  <c r="K2580" i="1"/>
  <c r="L2580" i="1"/>
  <c r="M2580" i="1"/>
  <c r="N2580" i="1"/>
  <c r="P2580" i="1"/>
  <c r="O2580" i="1"/>
  <c r="A2580" i="1"/>
  <c r="O2604" i="1"/>
  <c r="P2604" i="1"/>
  <c r="Q2604" i="1"/>
  <c r="J2604" i="1"/>
  <c r="R2604" i="1"/>
  <c r="K2604" i="1"/>
  <c r="L2604" i="1"/>
  <c r="M2604" i="1"/>
  <c r="N2604" i="1"/>
  <c r="A2604" i="1"/>
  <c r="O2620" i="1"/>
  <c r="P2620" i="1"/>
  <c r="Q2620" i="1"/>
  <c r="J2620" i="1"/>
  <c r="R2620" i="1"/>
  <c r="K2620" i="1"/>
  <c r="L2620" i="1"/>
  <c r="M2620" i="1"/>
  <c r="N2620" i="1"/>
  <c r="A2620" i="1"/>
  <c r="O2628" i="1"/>
  <c r="P2628" i="1"/>
  <c r="Q2628" i="1"/>
  <c r="J2628" i="1"/>
  <c r="R2628" i="1"/>
  <c r="K2628" i="1"/>
  <c r="L2628" i="1"/>
  <c r="M2628" i="1"/>
  <c r="N2628" i="1"/>
  <c r="A2628" i="1"/>
  <c r="O2644" i="1"/>
  <c r="P2644" i="1"/>
  <c r="Q2644" i="1"/>
  <c r="J2644" i="1"/>
  <c r="R2644" i="1"/>
  <c r="K2644" i="1"/>
  <c r="L2644" i="1"/>
  <c r="M2644" i="1"/>
  <c r="N2644" i="1"/>
  <c r="A2644" i="1"/>
  <c r="O2652" i="1"/>
  <c r="P2652" i="1"/>
  <c r="Q2652" i="1"/>
  <c r="J2652" i="1"/>
  <c r="R2652" i="1"/>
  <c r="K2652" i="1"/>
  <c r="L2652" i="1"/>
  <c r="M2652" i="1"/>
  <c r="N2652" i="1"/>
  <c r="A2652" i="1"/>
  <c r="O2660" i="1"/>
  <c r="P2660" i="1"/>
  <c r="Q2660" i="1"/>
  <c r="J2660" i="1"/>
  <c r="R2660" i="1"/>
  <c r="K2660" i="1"/>
  <c r="L2660" i="1"/>
  <c r="N2660" i="1"/>
  <c r="M2660" i="1"/>
  <c r="A2660" i="1"/>
  <c r="O2668" i="1"/>
  <c r="P2668" i="1"/>
  <c r="Q2668" i="1"/>
  <c r="J2668" i="1"/>
  <c r="R2668" i="1"/>
  <c r="K2668" i="1"/>
  <c r="L2668" i="1"/>
  <c r="M2668" i="1"/>
  <c r="N2668" i="1"/>
  <c r="A2668" i="1"/>
  <c r="O2684" i="1"/>
  <c r="P2684" i="1"/>
  <c r="Q2684" i="1"/>
  <c r="J2684" i="1"/>
  <c r="R2684" i="1"/>
  <c r="K2684" i="1"/>
  <c r="L2684" i="1"/>
  <c r="M2684" i="1"/>
  <c r="N2684" i="1"/>
  <c r="A2684" i="1"/>
  <c r="O2692" i="1"/>
  <c r="P2692" i="1"/>
  <c r="Q2692" i="1"/>
  <c r="J2692" i="1"/>
  <c r="R2692" i="1"/>
  <c r="K2692" i="1"/>
  <c r="L2692" i="1"/>
  <c r="M2692" i="1"/>
  <c r="N2692" i="1"/>
  <c r="A2692" i="1"/>
  <c r="O2700" i="1"/>
  <c r="P2700" i="1"/>
  <c r="Q2700" i="1"/>
  <c r="J2700" i="1"/>
  <c r="R2700" i="1"/>
  <c r="K2700" i="1"/>
  <c r="L2700" i="1"/>
  <c r="M2700" i="1"/>
  <c r="N2700" i="1"/>
  <c r="A2700" i="1"/>
  <c r="O2708" i="1"/>
  <c r="P2708" i="1"/>
  <c r="Q2708" i="1"/>
  <c r="J2708" i="1"/>
  <c r="R2708" i="1"/>
  <c r="K2708" i="1"/>
  <c r="L2708" i="1"/>
  <c r="M2708" i="1"/>
  <c r="N2708" i="1"/>
  <c r="A2708" i="1"/>
  <c r="O2716" i="1"/>
  <c r="P2716" i="1"/>
  <c r="Q2716" i="1"/>
  <c r="J2716" i="1"/>
  <c r="R2716" i="1"/>
  <c r="K2716" i="1"/>
  <c r="L2716" i="1"/>
  <c r="M2716" i="1"/>
  <c r="N2716" i="1"/>
  <c r="A2716" i="1"/>
  <c r="M2504" i="1"/>
  <c r="N2504" i="1"/>
  <c r="O2504" i="1"/>
  <c r="P2504" i="1"/>
  <c r="Q2504" i="1"/>
  <c r="J2504" i="1"/>
  <c r="R2504" i="1"/>
  <c r="K2504" i="1"/>
  <c r="L2504" i="1"/>
  <c r="A2504" i="1"/>
  <c r="M2536" i="1"/>
  <c r="N2536" i="1"/>
  <c r="O2536" i="1"/>
  <c r="P2536" i="1"/>
  <c r="Q2536" i="1"/>
  <c r="J2536" i="1"/>
  <c r="R2536" i="1"/>
  <c r="K2536" i="1"/>
  <c r="L2536" i="1"/>
  <c r="A2536" i="1"/>
  <c r="M2568" i="1"/>
  <c r="N2568" i="1"/>
  <c r="O2568" i="1"/>
  <c r="P2568" i="1"/>
  <c r="Q2568" i="1"/>
  <c r="J2568" i="1"/>
  <c r="R2568" i="1"/>
  <c r="K2568" i="1"/>
  <c r="L2568" i="1"/>
  <c r="A2568" i="1"/>
  <c r="K2608" i="1"/>
  <c r="L2608" i="1"/>
  <c r="M2608" i="1"/>
  <c r="N2608" i="1"/>
  <c r="O2608" i="1"/>
  <c r="P2608" i="1"/>
  <c r="J2608" i="1"/>
  <c r="Q2608" i="1"/>
  <c r="R2608" i="1"/>
  <c r="A2608" i="1"/>
  <c r="K2624" i="1"/>
  <c r="L2624" i="1"/>
  <c r="M2624" i="1"/>
  <c r="N2624" i="1"/>
  <c r="O2624" i="1"/>
  <c r="P2624" i="1"/>
  <c r="J2624" i="1"/>
  <c r="Q2624" i="1"/>
  <c r="R2624" i="1"/>
  <c r="A2624" i="1"/>
  <c r="K2664" i="1"/>
  <c r="L2664" i="1"/>
  <c r="M2664" i="1"/>
  <c r="N2664" i="1"/>
  <c r="O2664" i="1"/>
  <c r="P2664" i="1"/>
  <c r="Q2664" i="1"/>
  <c r="R2664" i="1"/>
  <c r="J2664" i="1"/>
  <c r="A2664" i="1"/>
  <c r="K2672" i="1"/>
  <c r="L2672" i="1"/>
  <c r="M2672" i="1"/>
  <c r="N2672" i="1"/>
  <c r="O2672" i="1"/>
  <c r="P2672" i="1"/>
  <c r="J2672" i="1"/>
  <c r="Q2672" i="1"/>
  <c r="R2672" i="1"/>
  <c r="A2672" i="1"/>
  <c r="K2680" i="1"/>
  <c r="L2680" i="1"/>
  <c r="M2680" i="1"/>
  <c r="N2680" i="1"/>
  <c r="O2680" i="1"/>
  <c r="P2680" i="1"/>
  <c r="J2680" i="1"/>
  <c r="Q2680" i="1"/>
  <c r="R2680" i="1"/>
  <c r="A2680" i="1"/>
  <c r="K2696" i="1"/>
  <c r="L2696" i="1"/>
  <c r="M2696" i="1"/>
  <c r="N2696" i="1"/>
  <c r="O2696" i="1"/>
  <c r="P2696" i="1"/>
  <c r="Q2696" i="1"/>
  <c r="R2696" i="1"/>
  <c r="J2696" i="1"/>
  <c r="A2696" i="1"/>
  <c r="K2704" i="1"/>
  <c r="L2704" i="1"/>
  <c r="M2704" i="1"/>
  <c r="N2704" i="1"/>
  <c r="O2704" i="1"/>
  <c r="P2704" i="1"/>
  <c r="J2704" i="1"/>
  <c r="Q2704" i="1"/>
  <c r="R2704" i="1"/>
  <c r="A2704" i="1"/>
  <c r="K2712" i="1"/>
  <c r="L2712" i="1"/>
  <c r="M2712" i="1"/>
  <c r="N2712" i="1"/>
  <c r="O2712" i="1"/>
  <c r="P2712" i="1"/>
  <c r="J2712" i="1"/>
  <c r="Q2712" i="1"/>
  <c r="R2712" i="1"/>
  <c r="A2712" i="1"/>
  <c r="K2720" i="1"/>
  <c r="L2720" i="1"/>
  <c r="M2720" i="1"/>
  <c r="N2720" i="1"/>
  <c r="O2720" i="1"/>
  <c r="P2720" i="1"/>
  <c r="J2720" i="1"/>
  <c r="Q2720" i="1"/>
  <c r="R2720" i="1"/>
  <c r="A2720" i="1"/>
  <c r="L2561" i="1"/>
  <c r="M2561" i="1"/>
  <c r="N2561" i="1"/>
  <c r="O2561" i="1"/>
  <c r="P2561" i="1"/>
  <c r="Q2561" i="1"/>
  <c r="R2561" i="1"/>
  <c r="J2561" i="1"/>
  <c r="K2561" i="1"/>
  <c r="A2561" i="1"/>
  <c r="Q2484" i="1"/>
  <c r="J2484" i="1"/>
  <c r="R2484" i="1"/>
  <c r="K2484" i="1"/>
  <c r="L2484" i="1"/>
  <c r="M2484" i="1"/>
  <c r="N2484" i="1"/>
  <c r="O2484" i="1"/>
  <c r="P2484" i="1"/>
  <c r="A2484" i="1"/>
  <c r="Q2492" i="1"/>
  <c r="J2492" i="1"/>
  <c r="R2492" i="1"/>
  <c r="K2492" i="1"/>
  <c r="L2492" i="1"/>
  <c r="M2492" i="1"/>
  <c r="N2492" i="1"/>
  <c r="O2492" i="1"/>
  <c r="P2492" i="1"/>
  <c r="A2492" i="1"/>
  <c r="Q2508" i="1"/>
  <c r="J2508" i="1"/>
  <c r="R2508" i="1"/>
  <c r="K2508" i="1"/>
  <c r="L2508" i="1"/>
  <c r="M2508" i="1"/>
  <c r="N2508" i="1"/>
  <c r="O2508" i="1"/>
  <c r="P2508" i="1"/>
  <c r="A2508" i="1"/>
  <c r="Q2516" i="1"/>
  <c r="J2516" i="1"/>
  <c r="R2516" i="1"/>
  <c r="K2516" i="1"/>
  <c r="L2516" i="1"/>
  <c r="M2516" i="1"/>
  <c r="N2516" i="1"/>
  <c r="O2516" i="1"/>
  <c r="P2516" i="1"/>
  <c r="A2516" i="1"/>
  <c r="Q2532" i="1"/>
  <c r="J2532" i="1"/>
  <c r="R2532" i="1"/>
  <c r="K2532" i="1"/>
  <c r="L2532" i="1"/>
  <c r="M2532" i="1"/>
  <c r="N2532" i="1"/>
  <c r="O2532" i="1"/>
  <c r="P2532" i="1"/>
  <c r="A2532" i="1"/>
  <c r="Q2540" i="1"/>
  <c r="J2540" i="1"/>
  <c r="R2540" i="1"/>
  <c r="K2540" i="1"/>
  <c r="L2540" i="1"/>
  <c r="M2540" i="1"/>
  <c r="N2540" i="1"/>
  <c r="O2540" i="1"/>
  <c r="P2540" i="1"/>
  <c r="A2540" i="1"/>
  <c r="Q2556" i="1"/>
  <c r="J2556" i="1"/>
  <c r="R2556" i="1"/>
  <c r="K2556" i="1"/>
  <c r="L2556" i="1"/>
  <c r="M2556" i="1"/>
  <c r="N2556" i="1"/>
  <c r="O2556" i="1"/>
  <c r="P2556" i="1"/>
  <c r="A2556" i="1"/>
  <c r="Q2572" i="1"/>
  <c r="J2572" i="1"/>
  <c r="R2572" i="1"/>
  <c r="K2572" i="1"/>
  <c r="L2572" i="1"/>
  <c r="M2572" i="1"/>
  <c r="N2572" i="1"/>
  <c r="O2572" i="1"/>
  <c r="P2572" i="1"/>
  <c r="A2572" i="1"/>
  <c r="Q2588" i="1"/>
  <c r="J2588" i="1"/>
  <c r="R2588" i="1"/>
  <c r="K2588" i="1"/>
  <c r="L2588" i="1"/>
  <c r="M2588" i="1"/>
  <c r="N2588" i="1"/>
  <c r="O2588" i="1"/>
  <c r="P2588" i="1"/>
  <c r="A2588" i="1"/>
  <c r="Q2596" i="1"/>
  <c r="J2596" i="1"/>
  <c r="R2596" i="1"/>
  <c r="K2596" i="1"/>
  <c r="L2596" i="1"/>
  <c r="M2596" i="1"/>
  <c r="N2596" i="1"/>
  <c r="P2596" i="1"/>
  <c r="O2596" i="1"/>
  <c r="A2596" i="1"/>
  <c r="O2612" i="1"/>
  <c r="P2612" i="1"/>
  <c r="Q2612" i="1"/>
  <c r="J2612" i="1"/>
  <c r="R2612" i="1"/>
  <c r="K2612" i="1"/>
  <c r="L2612" i="1"/>
  <c r="M2612" i="1"/>
  <c r="N2612" i="1"/>
  <c r="A2612" i="1"/>
  <c r="O2636" i="1"/>
  <c r="P2636" i="1"/>
  <c r="Q2636" i="1"/>
  <c r="J2636" i="1"/>
  <c r="R2636" i="1"/>
  <c r="K2636" i="1"/>
  <c r="L2636" i="1"/>
  <c r="M2636" i="1"/>
  <c r="N2636" i="1"/>
  <c r="A2636" i="1"/>
  <c r="O2676" i="1"/>
  <c r="P2676" i="1"/>
  <c r="Q2676" i="1"/>
  <c r="J2676" i="1"/>
  <c r="R2676" i="1"/>
  <c r="K2676" i="1"/>
  <c r="L2676" i="1"/>
  <c r="M2676" i="1"/>
  <c r="N2676" i="1"/>
  <c r="A2676" i="1"/>
  <c r="P2477" i="1"/>
  <c r="Q2477" i="1"/>
  <c r="J2477" i="1"/>
  <c r="R2477" i="1"/>
  <c r="K2477" i="1"/>
  <c r="L2477" i="1"/>
  <c r="M2477" i="1"/>
  <c r="N2477" i="1"/>
  <c r="O2477" i="1"/>
  <c r="A2477" i="1"/>
  <c r="P2485" i="1"/>
  <c r="Q2485" i="1"/>
  <c r="J2485" i="1"/>
  <c r="R2485" i="1"/>
  <c r="K2485" i="1"/>
  <c r="L2485" i="1"/>
  <c r="M2485" i="1"/>
  <c r="N2485" i="1"/>
  <c r="A2485" i="1"/>
  <c r="O2485" i="1"/>
  <c r="P2493" i="1"/>
  <c r="Q2493" i="1"/>
  <c r="J2493" i="1"/>
  <c r="R2493" i="1"/>
  <c r="K2493" i="1"/>
  <c r="L2493" i="1"/>
  <c r="M2493" i="1"/>
  <c r="N2493" i="1"/>
  <c r="O2493" i="1"/>
  <c r="A2493" i="1"/>
  <c r="P2501" i="1"/>
  <c r="Q2501" i="1"/>
  <c r="J2501" i="1"/>
  <c r="R2501" i="1"/>
  <c r="K2501" i="1"/>
  <c r="L2501" i="1"/>
  <c r="M2501" i="1"/>
  <c r="N2501" i="1"/>
  <c r="O2501" i="1"/>
  <c r="A2501" i="1"/>
  <c r="P2509" i="1"/>
  <c r="Q2509" i="1"/>
  <c r="J2509" i="1"/>
  <c r="R2509" i="1"/>
  <c r="K2509" i="1"/>
  <c r="L2509" i="1"/>
  <c r="M2509" i="1"/>
  <c r="N2509" i="1"/>
  <c r="O2509" i="1"/>
  <c r="A2509" i="1"/>
  <c r="P2517" i="1"/>
  <c r="Q2517" i="1"/>
  <c r="J2517" i="1"/>
  <c r="R2517" i="1"/>
  <c r="K2517" i="1"/>
  <c r="L2517" i="1"/>
  <c r="M2517" i="1"/>
  <c r="N2517" i="1"/>
  <c r="O2517" i="1"/>
  <c r="A2517" i="1"/>
  <c r="P2525" i="1"/>
  <c r="Q2525" i="1"/>
  <c r="J2525" i="1"/>
  <c r="R2525" i="1"/>
  <c r="K2525" i="1"/>
  <c r="L2525" i="1"/>
  <c r="M2525" i="1"/>
  <c r="N2525" i="1"/>
  <c r="O2525" i="1"/>
  <c r="A2525" i="1"/>
  <c r="P2533" i="1"/>
  <c r="Q2533" i="1"/>
  <c r="J2533" i="1"/>
  <c r="R2533" i="1"/>
  <c r="K2533" i="1"/>
  <c r="L2533" i="1"/>
  <c r="M2533" i="1"/>
  <c r="N2533" i="1"/>
  <c r="O2533" i="1"/>
  <c r="A2533" i="1"/>
  <c r="P2541" i="1"/>
  <c r="Q2541" i="1"/>
  <c r="J2541" i="1"/>
  <c r="R2541" i="1"/>
  <c r="K2541" i="1"/>
  <c r="L2541" i="1"/>
  <c r="M2541" i="1"/>
  <c r="N2541" i="1"/>
  <c r="O2541" i="1"/>
  <c r="A2541" i="1"/>
  <c r="P2549" i="1"/>
  <c r="Q2549" i="1"/>
  <c r="J2549" i="1"/>
  <c r="R2549" i="1"/>
  <c r="K2549" i="1"/>
  <c r="L2549" i="1"/>
  <c r="M2549" i="1"/>
  <c r="N2549" i="1"/>
  <c r="O2549" i="1"/>
  <c r="A2549" i="1"/>
  <c r="P2557" i="1"/>
  <c r="Q2557" i="1"/>
  <c r="J2557" i="1"/>
  <c r="R2557" i="1"/>
  <c r="K2557" i="1"/>
  <c r="L2557" i="1"/>
  <c r="M2557" i="1"/>
  <c r="N2557" i="1"/>
  <c r="O2557" i="1"/>
  <c r="A2557" i="1"/>
  <c r="P2565" i="1"/>
  <c r="Q2565" i="1"/>
  <c r="J2565" i="1"/>
  <c r="R2565" i="1"/>
  <c r="K2565" i="1"/>
  <c r="L2565" i="1"/>
  <c r="M2565" i="1"/>
  <c r="N2565" i="1"/>
  <c r="O2565" i="1"/>
  <c r="A2565" i="1"/>
  <c r="P2573" i="1"/>
  <c r="Q2573" i="1"/>
  <c r="J2573" i="1"/>
  <c r="R2573" i="1"/>
  <c r="K2573" i="1"/>
  <c r="L2573" i="1"/>
  <c r="M2573" i="1"/>
  <c r="O2573" i="1"/>
  <c r="N2573" i="1"/>
  <c r="A2573" i="1"/>
  <c r="P2581" i="1"/>
  <c r="Q2581" i="1"/>
  <c r="J2581" i="1"/>
  <c r="R2581" i="1"/>
  <c r="K2581" i="1"/>
  <c r="L2581" i="1"/>
  <c r="M2581" i="1"/>
  <c r="O2581" i="1"/>
  <c r="N2581" i="1"/>
  <c r="A2581" i="1"/>
  <c r="P2589" i="1"/>
  <c r="Q2589" i="1"/>
  <c r="J2589" i="1"/>
  <c r="R2589" i="1"/>
  <c r="K2589" i="1"/>
  <c r="L2589" i="1"/>
  <c r="M2589" i="1"/>
  <c r="N2589" i="1"/>
  <c r="O2589" i="1"/>
  <c r="A2589" i="1"/>
  <c r="J2597" i="1"/>
  <c r="L2597" i="1"/>
  <c r="K2597" i="1"/>
  <c r="M2597" i="1"/>
  <c r="N2597" i="1"/>
  <c r="O2597" i="1"/>
  <c r="P2597" i="1"/>
  <c r="Q2597" i="1"/>
  <c r="R2597" i="1"/>
  <c r="A2597" i="1"/>
  <c r="N2605" i="1"/>
  <c r="O2605" i="1"/>
  <c r="P2605" i="1"/>
  <c r="Q2605" i="1"/>
  <c r="J2605" i="1"/>
  <c r="R2605" i="1"/>
  <c r="K2605" i="1"/>
  <c r="L2605" i="1"/>
  <c r="M2605" i="1"/>
  <c r="A2605" i="1"/>
  <c r="N2613" i="1"/>
  <c r="O2613" i="1"/>
  <c r="P2613" i="1"/>
  <c r="Q2613" i="1"/>
  <c r="J2613" i="1"/>
  <c r="R2613" i="1"/>
  <c r="K2613" i="1"/>
  <c r="L2613" i="1"/>
  <c r="M2613" i="1"/>
  <c r="A2613" i="1"/>
  <c r="N2621" i="1"/>
  <c r="O2621" i="1"/>
  <c r="P2621" i="1"/>
  <c r="Q2621" i="1"/>
  <c r="J2621" i="1"/>
  <c r="R2621" i="1"/>
  <c r="K2621" i="1"/>
  <c r="M2621" i="1"/>
  <c r="L2621" i="1"/>
  <c r="A2621" i="1"/>
  <c r="N2629" i="1"/>
  <c r="O2629" i="1"/>
  <c r="P2629" i="1"/>
  <c r="Q2629" i="1"/>
  <c r="J2629" i="1"/>
  <c r="R2629" i="1"/>
  <c r="K2629" i="1"/>
  <c r="L2629" i="1"/>
  <c r="M2629" i="1"/>
  <c r="A2629" i="1"/>
  <c r="N2637" i="1"/>
  <c r="O2637" i="1"/>
  <c r="P2637" i="1"/>
  <c r="Q2637" i="1"/>
  <c r="J2637" i="1"/>
  <c r="R2637" i="1"/>
  <c r="K2637" i="1"/>
  <c r="L2637" i="1"/>
  <c r="M2637" i="1"/>
  <c r="A2637" i="1"/>
  <c r="N2645" i="1"/>
  <c r="O2645" i="1"/>
  <c r="P2645" i="1"/>
  <c r="Q2645" i="1"/>
  <c r="J2645" i="1"/>
  <c r="R2645" i="1"/>
  <c r="K2645" i="1"/>
  <c r="L2645" i="1"/>
  <c r="M2645" i="1"/>
  <c r="A2645" i="1"/>
  <c r="N2653" i="1"/>
  <c r="O2653" i="1"/>
  <c r="P2653" i="1"/>
  <c r="Q2653" i="1"/>
  <c r="J2653" i="1"/>
  <c r="R2653" i="1"/>
  <c r="K2653" i="1"/>
  <c r="L2653" i="1"/>
  <c r="M2653" i="1"/>
  <c r="A2653" i="1"/>
  <c r="N2661" i="1"/>
  <c r="O2661" i="1"/>
  <c r="P2661" i="1"/>
  <c r="Q2661" i="1"/>
  <c r="J2661" i="1"/>
  <c r="R2661" i="1"/>
  <c r="K2661" i="1"/>
  <c r="L2661" i="1"/>
  <c r="M2661" i="1"/>
  <c r="A2661" i="1"/>
  <c r="N2669" i="1"/>
  <c r="O2669" i="1"/>
  <c r="P2669" i="1"/>
  <c r="Q2669" i="1"/>
  <c r="J2669" i="1"/>
  <c r="R2669" i="1"/>
  <c r="K2669" i="1"/>
  <c r="L2669" i="1"/>
  <c r="M2669" i="1"/>
  <c r="A2669" i="1"/>
  <c r="N2677" i="1"/>
  <c r="O2677" i="1"/>
  <c r="P2677" i="1"/>
  <c r="Q2677" i="1"/>
  <c r="J2677" i="1"/>
  <c r="R2677" i="1"/>
  <c r="K2677" i="1"/>
  <c r="L2677" i="1"/>
  <c r="M2677" i="1"/>
  <c r="A2677" i="1"/>
  <c r="N2685" i="1"/>
  <c r="O2685" i="1"/>
  <c r="P2685" i="1"/>
  <c r="Q2685" i="1"/>
  <c r="J2685" i="1"/>
  <c r="R2685" i="1"/>
  <c r="K2685" i="1"/>
  <c r="L2685" i="1"/>
  <c r="M2685" i="1"/>
  <c r="A2685" i="1"/>
  <c r="N2693" i="1"/>
  <c r="O2693" i="1"/>
  <c r="P2693" i="1"/>
  <c r="Q2693" i="1"/>
  <c r="J2693" i="1"/>
  <c r="R2693" i="1"/>
  <c r="K2693" i="1"/>
  <c r="L2693" i="1"/>
  <c r="M2693" i="1"/>
  <c r="A2693" i="1"/>
  <c r="N2701" i="1"/>
  <c r="O2701" i="1"/>
  <c r="P2701" i="1"/>
  <c r="Q2701" i="1"/>
  <c r="J2701" i="1"/>
  <c r="R2701" i="1"/>
  <c r="K2701" i="1"/>
  <c r="L2701" i="1"/>
  <c r="M2701" i="1"/>
  <c r="A2701" i="1"/>
  <c r="N2709" i="1"/>
  <c r="O2709" i="1"/>
  <c r="P2709" i="1"/>
  <c r="Q2709" i="1"/>
  <c r="J2709" i="1"/>
  <c r="R2709" i="1"/>
  <c r="K2709" i="1"/>
  <c r="L2709" i="1"/>
  <c r="M2709" i="1"/>
  <c r="A2709" i="1"/>
  <c r="N2717" i="1"/>
  <c r="O2717" i="1"/>
  <c r="P2717" i="1"/>
  <c r="Q2717" i="1"/>
  <c r="J2717" i="1"/>
  <c r="R2717" i="1"/>
  <c r="K2717" i="1"/>
  <c r="M2717" i="1"/>
  <c r="L2717" i="1"/>
  <c r="A2717" i="1"/>
  <c r="M2480" i="1"/>
  <c r="N2480" i="1"/>
  <c r="O2480" i="1"/>
  <c r="P2480" i="1"/>
  <c r="Q2480" i="1"/>
  <c r="J2480" i="1"/>
  <c r="R2480" i="1"/>
  <c r="K2480" i="1"/>
  <c r="L2480" i="1"/>
  <c r="A2480" i="1"/>
  <c r="M2520" i="1"/>
  <c r="N2520" i="1"/>
  <c r="O2520" i="1"/>
  <c r="P2520" i="1"/>
  <c r="Q2520" i="1"/>
  <c r="J2520" i="1"/>
  <c r="R2520" i="1"/>
  <c r="K2520" i="1"/>
  <c r="L2520" i="1"/>
  <c r="A2520" i="1"/>
  <c r="M2560" i="1"/>
  <c r="N2560" i="1"/>
  <c r="O2560" i="1"/>
  <c r="P2560" i="1"/>
  <c r="Q2560" i="1"/>
  <c r="J2560" i="1"/>
  <c r="R2560" i="1"/>
  <c r="K2560" i="1"/>
  <c r="L2560" i="1"/>
  <c r="A2560" i="1"/>
  <c r="K2600" i="1"/>
  <c r="L2600" i="1"/>
  <c r="M2600" i="1"/>
  <c r="N2600" i="1"/>
  <c r="O2600" i="1"/>
  <c r="P2600" i="1"/>
  <c r="Q2600" i="1"/>
  <c r="R2600" i="1"/>
  <c r="J2600" i="1"/>
  <c r="A2600" i="1"/>
  <c r="K2648" i="1"/>
  <c r="L2648" i="1"/>
  <c r="M2648" i="1"/>
  <c r="N2648" i="1"/>
  <c r="O2648" i="1"/>
  <c r="P2648" i="1"/>
  <c r="J2648" i="1"/>
  <c r="Q2648" i="1"/>
  <c r="R2648" i="1"/>
  <c r="A2648" i="1"/>
  <c r="L2545" i="1"/>
  <c r="M2545" i="1"/>
  <c r="N2545" i="1"/>
  <c r="O2545" i="1"/>
  <c r="P2545" i="1"/>
  <c r="Q2545" i="1"/>
  <c r="J2545" i="1"/>
  <c r="K2545" i="1"/>
  <c r="R2545" i="1"/>
  <c r="A2545" i="1"/>
  <c r="O2486" i="1"/>
  <c r="P2486" i="1"/>
  <c r="Q2486" i="1"/>
  <c r="J2486" i="1"/>
  <c r="R2486" i="1"/>
  <c r="K2486" i="1"/>
  <c r="L2486" i="1"/>
  <c r="M2486" i="1"/>
  <c r="A2486" i="1"/>
  <c r="N2486" i="1"/>
  <c r="O2494" i="1"/>
  <c r="P2494" i="1"/>
  <c r="Q2494" i="1"/>
  <c r="J2494" i="1"/>
  <c r="R2494" i="1"/>
  <c r="K2494" i="1"/>
  <c r="L2494" i="1"/>
  <c r="M2494" i="1"/>
  <c r="N2494" i="1"/>
  <c r="A2494" i="1"/>
  <c r="O2510" i="1"/>
  <c r="P2510" i="1"/>
  <c r="Q2510" i="1"/>
  <c r="J2510" i="1"/>
  <c r="R2510" i="1"/>
  <c r="K2510" i="1"/>
  <c r="L2510" i="1"/>
  <c r="M2510" i="1"/>
  <c r="N2510" i="1"/>
  <c r="A2510" i="1"/>
  <c r="O2526" i="1"/>
  <c r="P2526" i="1"/>
  <c r="Q2526" i="1"/>
  <c r="J2526" i="1"/>
  <c r="R2526" i="1"/>
  <c r="K2526" i="1"/>
  <c r="L2526" i="1"/>
  <c r="M2526" i="1"/>
  <c r="N2526" i="1"/>
  <c r="A2526" i="1"/>
  <c r="O2542" i="1"/>
  <c r="P2542" i="1"/>
  <c r="Q2542" i="1"/>
  <c r="J2542" i="1"/>
  <c r="R2542" i="1"/>
  <c r="K2542" i="1"/>
  <c r="L2542" i="1"/>
  <c r="M2542" i="1"/>
  <c r="N2542" i="1"/>
  <c r="A2542" i="1"/>
  <c r="O2558" i="1"/>
  <c r="P2558" i="1"/>
  <c r="Q2558" i="1"/>
  <c r="J2558" i="1"/>
  <c r="R2558" i="1"/>
  <c r="K2558" i="1"/>
  <c r="L2558" i="1"/>
  <c r="M2558" i="1"/>
  <c r="N2558" i="1"/>
  <c r="A2558" i="1"/>
  <c r="O2574" i="1"/>
  <c r="P2574" i="1"/>
  <c r="Q2574" i="1"/>
  <c r="J2574" i="1"/>
  <c r="R2574" i="1"/>
  <c r="K2574" i="1"/>
  <c r="L2574" i="1"/>
  <c r="M2574" i="1"/>
  <c r="N2574" i="1"/>
  <c r="A2574" i="1"/>
  <c r="O2582" i="1"/>
  <c r="P2582" i="1"/>
  <c r="Q2582" i="1"/>
  <c r="J2582" i="1"/>
  <c r="R2582" i="1"/>
  <c r="K2582" i="1"/>
  <c r="L2582" i="1"/>
  <c r="M2582" i="1"/>
  <c r="N2582" i="1"/>
  <c r="A2582" i="1"/>
  <c r="K2598" i="1"/>
  <c r="L2598" i="1"/>
  <c r="M2598" i="1"/>
  <c r="N2598" i="1"/>
  <c r="O2598" i="1"/>
  <c r="P2598" i="1"/>
  <c r="Q2598" i="1"/>
  <c r="J2598" i="1"/>
  <c r="R2598" i="1"/>
  <c r="A2598" i="1"/>
  <c r="M2606" i="1"/>
  <c r="N2606" i="1"/>
  <c r="O2606" i="1"/>
  <c r="P2606" i="1"/>
  <c r="Q2606" i="1"/>
  <c r="J2606" i="1"/>
  <c r="R2606" i="1"/>
  <c r="K2606" i="1"/>
  <c r="L2606" i="1"/>
  <c r="A2606" i="1"/>
  <c r="M2614" i="1"/>
  <c r="N2614" i="1"/>
  <c r="O2614" i="1"/>
  <c r="P2614" i="1"/>
  <c r="Q2614" i="1"/>
  <c r="J2614" i="1"/>
  <c r="R2614" i="1"/>
  <c r="K2614" i="1"/>
  <c r="L2614" i="1"/>
  <c r="A2614" i="1"/>
  <c r="M2630" i="1"/>
  <c r="N2630" i="1"/>
  <c r="O2630" i="1"/>
  <c r="P2630" i="1"/>
  <c r="Q2630" i="1"/>
  <c r="J2630" i="1"/>
  <c r="R2630" i="1"/>
  <c r="K2630" i="1"/>
  <c r="L2630" i="1"/>
  <c r="A2630" i="1"/>
  <c r="M2638" i="1"/>
  <c r="N2638" i="1"/>
  <c r="O2638" i="1"/>
  <c r="P2638" i="1"/>
  <c r="Q2638" i="1"/>
  <c r="J2638" i="1"/>
  <c r="R2638" i="1"/>
  <c r="K2638" i="1"/>
  <c r="L2638" i="1"/>
  <c r="A2638" i="1"/>
  <c r="M2646" i="1"/>
  <c r="N2646" i="1"/>
  <c r="O2646" i="1"/>
  <c r="P2646" i="1"/>
  <c r="Q2646" i="1"/>
  <c r="J2646" i="1"/>
  <c r="R2646" i="1"/>
  <c r="K2646" i="1"/>
  <c r="L2646" i="1"/>
  <c r="A2646" i="1"/>
  <c r="M2654" i="1"/>
  <c r="N2654" i="1"/>
  <c r="O2654" i="1"/>
  <c r="P2654" i="1"/>
  <c r="Q2654" i="1"/>
  <c r="J2654" i="1"/>
  <c r="R2654" i="1"/>
  <c r="K2654" i="1"/>
  <c r="L2654" i="1"/>
  <c r="A2654" i="1"/>
  <c r="M2662" i="1"/>
  <c r="N2662" i="1"/>
  <c r="O2662" i="1"/>
  <c r="P2662" i="1"/>
  <c r="Q2662" i="1"/>
  <c r="J2662" i="1"/>
  <c r="R2662" i="1"/>
  <c r="K2662" i="1"/>
  <c r="L2662" i="1"/>
  <c r="A2662" i="1"/>
  <c r="M2670" i="1"/>
  <c r="N2670" i="1"/>
  <c r="O2670" i="1"/>
  <c r="P2670" i="1"/>
  <c r="Q2670" i="1"/>
  <c r="J2670" i="1"/>
  <c r="R2670" i="1"/>
  <c r="K2670" i="1"/>
  <c r="L2670" i="1"/>
  <c r="A2670" i="1"/>
  <c r="M2678" i="1"/>
  <c r="N2678" i="1"/>
  <c r="O2678" i="1"/>
  <c r="P2678" i="1"/>
  <c r="Q2678" i="1"/>
  <c r="J2678" i="1"/>
  <c r="R2678" i="1"/>
  <c r="L2678" i="1"/>
  <c r="K2678" i="1"/>
  <c r="A2678" i="1"/>
  <c r="M2686" i="1"/>
  <c r="N2686" i="1"/>
  <c r="O2686" i="1"/>
  <c r="P2686" i="1"/>
  <c r="Q2686" i="1"/>
  <c r="J2686" i="1"/>
  <c r="R2686" i="1"/>
  <c r="K2686" i="1"/>
  <c r="L2686" i="1"/>
  <c r="A2686" i="1"/>
  <c r="M2694" i="1"/>
  <c r="N2694" i="1"/>
  <c r="O2694" i="1"/>
  <c r="P2694" i="1"/>
  <c r="Q2694" i="1"/>
  <c r="J2694" i="1"/>
  <c r="R2694" i="1"/>
  <c r="K2694" i="1"/>
  <c r="L2694" i="1"/>
  <c r="A2694" i="1"/>
  <c r="M2702" i="1"/>
  <c r="N2702" i="1"/>
  <c r="O2702" i="1"/>
  <c r="P2702" i="1"/>
  <c r="Q2702" i="1"/>
  <c r="J2702" i="1"/>
  <c r="R2702" i="1"/>
  <c r="K2702" i="1"/>
  <c r="L2702" i="1"/>
  <c r="A2702" i="1"/>
  <c r="M2710" i="1"/>
  <c r="N2710" i="1"/>
  <c r="O2710" i="1"/>
  <c r="P2710" i="1"/>
  <c r="Q2710" i="1"/>
  <c r="J2710" i="1"/>
  <c r="R2710" i="1"/>
  <c r="K2710" i="1"/>
  <c r="L2710" i="1"/>
  <c r="A2710" i="1"/>
  <c r="M2718" i="1"/>
  <c r="N2718" i="1"/>
  <c r="O2718" i="1"/>
  <c r="P2718" i="1"/>
  <c r="Q2718" i="1"/>
  <c r="J2718" i="1"/>
  <c r="R2718" i="1"/>
  <c r="K2718" i="1"/>
  <c r="L2718" i="1"/>
  <c r="A2718" i="1"/>
  <c r="J241" i="1"/>
  <c r="K241" i="1"/>
  <c r="L241" i="1"/>
  <c r="M241" i="1"/>
  <c r="N241" i="1"/>
  <c r="O241" i="1"/>
  <c r="P241" i="1"/>
  <c r="A241" i="1"/>
  <c r="C243" i="1"/>
  <c r="C242" i="1"/>
  <c r="C637" i="1"/>
  <c r="C638" i="1"/>
  <c r="C639" i="1"/>
  <c r="C640" i="1"/>
  <c r="C641" i="1"/>
  <c r="C642" i="1"/>
  <c r="B642" i="1" s="1"/>
  <c r="C643" i="1"/>
  <c r="B643" i="1" s="1"/>
  <c r="C644" i="1"/>
  <c r="C645" i="1"/>
  <c r="C646" i="1"/>
  <c r="C647" i="1"/>
  <c r="C648" i="1"/>
  <c r="C650" i="1"/>
  <c r="C651" i="1"/>
  <c r="C652" i="1"/>
  <c r="C653" i="1"/>
  <c r="C654" i="1"/>
  <c r="C655" i="1"/>
  <c r="C656" i="1"/>
  <c r="C657" i="1"/>
  <c r="C658" i="1"/>
  <c r="B658" i="1" s="1"/>
  <c r="B659" i="1"/>
  <c r="C636" i="1"/>
  <c r="J635" i="1"/>
  <c r="K635" i="1"/>
  <c r="L635" i="1"/>
  <c r="M635" i="1"/>
  <c r="N635" i="1"/>
  <c r="O635" i="1"/>
  <c r="P635" i="1"/>
  <c r="Q635" i="1"/>
  <c r="R635" i="1"/>
  <c r="A635" i="1"/>
  <c r="C868" i="1"/>
  <c r="B868" i="1" s="1"/>
  <c r="C867" i="1"/>
  <c r="B867" i="1" s="1"/>
  <c r="C866" i="1"/>
  <c r="B866" i="1" s="1"/>
  <c r="C865" i="1"/>
  <c r="B865" i="1" s="1"/>
  <c r="C864" i="1"/>
  <c r="B864" i="1" s="1"/>
  <c r="C863" i="1"/>
  <c r="B863" i="1" s="1"/>
  <c r="C862" i="1"/>
  <c r="B862" i="1" s="1"/>
  <c r="C861" i="1"/>
  <c r="B861" i="1" s="1"/>
  <c r="C860" i="1"/>
  <c r="B860" i="1" s="1"/>
  <c r="C859" i="1"/>
  <c r="B859" i="1" s="1"/>
  <c r="C858" i="1"/>
  <c r="B858" i="1" s="1"/>
  <c r="C857" i="1"/>
  <c r="B857" i="1" s="1"/>
  <c r="C856" i="1"/>
  <c r="B856" i="1" s="1"/>
  <c r="C855" i="1"/>
  <c r="B855" i="1" s="1"/>
  <c r="C854" i="1"/>
  <c r="B854" i="1" s="1"/>
  <c r="C853" i="1"/>
  <c r="B853" i="1" s="1"/>
  <c r="C852" i="1"/>
  <c r="B852" i="1" s="1"/>
  <c r="C851" i="1"/>
  <c r="B851" i="1" s="1"/>
  <c r="C850" i="1"/>
  <c r="B850" i="1" s="1"/>
  <c r="C849" i="1"/>
  <c r="B849" i="1" s="1"/>
  <c r="C848" i="1"/>
  <c r="B848" i="1" s="1"/>
  <c r="C847" i="1"/>
  <c r="B847" i="1" s="1"/>
  <c r="C846" i="1"/>
  <c r="B846" i="1" s="1"/>
  <c r="C845" i="1"/>
  <c r="B845" i="1" s="1"/>
  <c r="C844" i="1"/>
  <c r="B844" i="1" s="1"/>
  <c r="C843" i="1"/>
  <c r="B843" i="1" s="1"/>
  <c r="C842" i="1"/>
  <c r="B842" i="1" s="1"/>
  <c r="C841" i="1"/>
  <c r="B841" i="1" s="1"/>
  <c r="C840" i="1"/>
  <c r="B840" i="1" s="1"/>
  <c r="C839" i="1"/>
  <c r="B839" i="1" s="1"/>
  <c r="C838" i="1"/>
  <c r="B838" i="1" s="1"/>
  <c r="C837" i="1"/>
  <c r="B837" i="1" s="1"/>
  <c r="C836" i="1"/>
  <c r="B836" i="1" s="1"/>
  <c r="C835" i="1"/>
  <c r="B835" i="1" s="1"/>
  <c r="C834" i="1"/>
  <c r="B834" i="1" s="1"/>
  <c r="C833" i="1"/>
  <c r="B833" i="1" s="1"/>
  <c r="C832" i="1"/>
  <c r="B832" i="1" s="1"/>
  <c r="C831" i="1"/>
  <c r="B831" i="1" s="1"/>
  <c r="C830" i="1"/>
  <c r="B830" i="1" s="1"/>
  <c r="C829" i="1"/>
  <c r="B829" i="1" s="1"/>
  <c r="C828" i="1"/>
  <c r="B828" i="1" s="1"/>
  <c r="C827" i="1"/>
  <c r="B827" i="1" s="1"/>
  <c r="C826" i="1"/>
  <c r="B826" i="1" s="1"/>
  <c r="C825" i="1"/>
  <c r="B825" i="1" s="1"/>
  <c r="C824" i="1"/>
  <c r="B824" i="1" s="1"/>
  <c r="C823" i="1"/>
  <c r="B823" i="1" s="1"/>
  <c r="C822" i="1"/>
  <c r="B822" i="1" s="1"/>
  <c r="C821" i="1"/>
  <c r="B821" i="1" s="1"/>
  <c r="C820" i="1"/>
  <c r="B820" i="1" s="1"/>
  <c r="C819" i="1"/>
  <c r="B819" i="1" s="1"/>
  <c r="C818" i="1"/>
  <c r="B818" i="1" s="1"/>
  <c r="C817" i="1"/>
  <c r="B817" i="1" s="1"/>
  <c r="C816" i="1"/>
  <c r="B816" i="1" s="1"/>
  <c r="C815" i="1"/>
  <c r="B815" i="1" s="1"/>
  <c r="C814" i="1"/>
  <c r="B814" i="1" s="1"/>
  <c r="C813" i="1"/>
  <c r="B813" i="1" s="1"/>
  <c r="C812" i="1"/>
  <c r="B812" i="1" s="1"/>
  <c r="C811" i="1"/>
  <c r="B811" i="1" s="1"/>
  <c r="C810" i="1"/>
  <c r="B810" i="1" s="1"/>
  <c r="C809" i="1"/>
  <c r="B809" i="1" s="1"/>
  <c r="C808" i="1"/>
  <c r="B808" i="1" s="1"/>
  <c r="C807" i="1"/>
  <c r="B807" i="1" s="1"/>
  <c r="C806" i="1"/>
  <c r="B806" i="1" s="1"/>
  <c r="C805" i="1"/>
  <c r="B805" i="1" s="1"/>
  <c r="C804" i="1"/>
  <c r="B804" i="1" s="1"/>
  <c r="C803" i="1"/>
  <c r="B803" i="1" s="1"/>
  <c r="C802" i="1"/>
  <c r="B802" i="1" s="1"/>
  <c r="C801" i="1"/>
  <c r="B801" i="1" s="1"/>
  <c r="C800" i="1"/>
  <c r="B800" i="1" s="1"/>
  <c r="C799" i="1"/>
  <c r="B799" i="1" s="1"/>
  <c r="C798" i="1"/>
  <c r="B798" i="1" s="1"/>
  <c r="C797" i="1"/>
  <c r="B797" i="1" s="1"/>
  <c r="C796" i="1"/>
  <c r="B796" i="1" s="1"/>
  <c r="C795" i="1"/>
  <c r="B795" i="1" s="1"/>
  <c r="C794" i="1"/>
  <c r="B794" i="1" s="1"/>
  <c r="C793" i="1"/>
  <c r="B793" i="1" s="1"/>
  <c r="C792" i="1"/>
  <c r="B792" i="1" s="1"/>
  <c r="C791" i="1"/>
  <c r="B791" i="1" s="1"/>
  <c r="C790" i="1"/>
  <c r="B790" i="1" s="1"/>
  <c r="C789" i="1"/>
  <c r="B789" i="1" s="1"/>
  <c r="C788" i="1"/>
  <c r="B788" i="1" s="1"/>
  <c r="C787" i="1"/>
  <c r="B787" i="1" s="1"/>
  <c r="C786" i="1"/>
  <c r="B786" i="1" s="1"/>
  <c r="C785" i="1"/>
  <c r="B785" i="1" s="1"/>
  <c r="C784" i="1"/>
  <c r="B784" i="1" s="1"/>
  <c r="C783" i="1"/>
  <c r="B783" i="1" s="1"/>
  <c r="C782" i="1"/>
  <c r="B782" i="1" s="1"/>
  <c r="C781" i="1"/>
  <c r="B781" i="1" s="1"/>
  <c r="C780" i="1"/>
  <c r="B780" i="1" s="1"/>
  <c r="C779" i="1"/>
  <c r="B779" i="1" s="1"/>
  <c r="C778" i="1"/>
  <c r="B778" i="1" s="1"/>
  <c r="C777" i="1"/>
  <c r="B777" i="1" s="1"/>
  <c r="C776" i="1"/>
  <c r="B776" i="1" s="1"/>
  <c r="C775" i="1"/>
  <c r="B775" i="1" s="1"/>
  <c r="C774" i="1"/>
  <c r="B774" i="1" s="1"/>
  <c r="C773" i="1"/>
  <c r="B773" i="1" s="1"/>
  <c r="C772" i="1"/>
  <c r="B772" i="1" s="1"/>
  <c r="C771" i="1"/>
  <c r="B771" i="1" s="1"/>
  <c r="C770" i="1"/>
  <c r="B770" i="1" s="1"/>
  <c r="C769" i="1"/>
  <c r="B769" i="1" s="1"/>
  <c r="C768" i="1"/>
  <c r="B768" i="1" s="1"/>
  <c r="C767" i="1"/>
  <c r="B767" i="1" s="1"/>
  <c r="C766" i="1"/>
  <c r="B766" i="1" s="1"/>
  <c r="C765" i="1"/>
  <c r="B765" i="1" s="1"/>
  <c r="C764" i="1"/>
  <c r="B764" i="1" s="1"/>
  <c r="C763" i="1"/>
  <c r="B763" i="1" s="1"/>
  <c r="C762" i="1"/>
  <c r="B762" i="1" s="1"/>
  <c r="C761" i="1"/>
  <c r="B761" i="1" s="1"/>
  <c r="C760" i="1"/>
  <c r="B760" i="1" s="1"/>
  <c r="C759" i="1"/>
  <c r="B759" i="1" s="1"/>
  <c r="C758" i="1"/>
  <c r="B758" i="1" s="1"/>
  <c r="C757" i="1"/>
  <c r="B757" i="1" s="1"/>
  <c r="C756" i="1"/>
  <c r="B756" i="1" s="1"/>
  <c r="C755" i="1"/>
  <c r="B755" i="1" s="1"/>
  <c r="C754" i="1"/>
  <c r="B754" i="1" s="1"/>
  <c r="C753" i="1"/>
  <c r="B753" i="1" s="1"/>
  <c r="C752" i="1"/>
  <c r="B752" i="1" s="1"/>
  <c r="C751" i="1"/>
  <c r="B751" i="1" s="1"/>
  <c r="C750" i="1"/>
  <c r="B750" i="1" s="1"/>
  <c r="C749" i="1"/>
  <c r="B749" i="1" s="1"/>
  <c r="C748" i="1"/>
  <c r="B748" i="1" s="1"/>
  <c r="C747" i="1"/>
  <c r="B747" i="1" s="1"/>
  <c r="C746" i="1"/>
  <c r="B746" i="1" s="1"/>
  <c r="C745" i="1"/>
  <c r="B745" i="1" s="1"/>
  <c r="C744" i="1"/>
  <c r="B744" i="1" s="1"/>
  <c r="C743" i="1"/>
  <c r="B743" i="1" s="1"/>
  <c r="C742" i="1"/>
  <c r="B742" i="1" s="1"/>
  <c r="C741" i="1"/>
  <c r="B741" i="1" s="1"/>
  <c r="C740" i="1"/>
  <c r="B740" i="1" s="1"/>
  <c r="C739" i="1"/>
  <c r="B739" i="1" s="1"/>
  <c r="C738" i="1"/>
  <c r="B738" i="1" s="1"/>
  <c r="C737" i="1"/>
  <c r="B737" i="1" s="1"/>
  <c r="C736" i="1"/>
  <c r="B736" i="1" s="1"/>
  <c r="C735" i="1"/>
  <c r="B735" i="1" s="1"/>
  <c r="C734" i="1"/>
  <c r="B734" i="1" s="1"/>
  <c r="C733" i="1"/>
  <c r="B733" i="1" s="1"/>
  <c r="C732" i="1"/>
  <c r="B732" i="1" s="1"/>
  <c r="C731" i="1"/>
  <c r="B731" i="1" s="1"/>
  <c r="C730" i="1"/>
  <c r="B730" i="1" s="1"/>
  <c r="C729" i="1"/>
  <c r="B729" i="1" s="1"/>
  <c r="C728" i="1"/>
  <c r="B728" i="1" s="1"/>
  <c r="C727" i="1"/>
  <c r="B727" i="1" s="1"/>
  <c r="C726" i="1"/>
  <c r="B726" i="1" s="1"/>
  <c r="C725" i="1"/>
  <c r="B725" i="1" s="1"/>
  <c r="C724" i="1"/>
  <c r="B724" i="1" s="1"/>
  <c r="C723" i="1"/>
  <c r="B723" i="1" s="1"/>
  <c r="C722" i="1"/>
  <c r="B722" i="1" s="1"/>
  <c r="C721" i="1"/>
  <c r="B721" i="1" s="1"/>
  <c r="C720" i="1"/>
  <c r="B720" i="1" s="1"/>
  <c r="C719" i="1"/>
  <c r="B719" i="1" s="1"/>
  <c r="C718" i="1"/>
  <c r="B718" i="1" s="1"/>
  <c r="C717" i="1"/>
  <c r="B717" i="1" s="1"/>
  <c r="C716" i="1"/>
  <c r="B716" i="1" s="1"/>
  <c r="C715" i="1"/>
  <c r="B715" i="1" s="1"/>
  <c r="C714" i="1"/>
  <c r="B714" i="1" s="1"/>
  <c r="C713" i="1"/>
  <c r="B713" i="1" s="1"/>
  <c r="C712" i="1"/>
  <c r="B712" i="1" s="1"/>
  <c r="C711" i="1"/>
  <c r="B711" i="1" s="1"/>
  <c r="C710" i="1"/>
  <c r="B710" i="1" s="1"/>
  <c r="C709" i="1"/>
  <c r="B709" i="1" s="1"/>
  <c r="C708" i="1"/>
  <c r="B708" i="1" s="1"/>
  <c r="C707" i="1"/>
  <c r="B707" i="1" s="1"/>
  <c r="C706" i="1"/>
  <c r="B706" i="1" s="1"/>
  <c r="C705" i="1"/>
  <c r="B705" i="1" s="1"/>
  <c r="C704" i="1"/>
  <c r="B704" i="1" s="1"/>
  <c r="C703" i="1"/>
  <c r="B703" i="1" s="1"/>
  <c r="C702" i="1"/>
  <c r="B702" i="1" s="1"/>
  <c r="B701" i="1"/>
  <c r="C700" i="1"/>
  <c r="B700" i="1" s="1"/>
  <c r="C699" i="1"/>
  <c r="B699" i="1" s="1"/>
  <c r="C698" i="1"/>
  <c r="B698" i="1" s="1"/>
  <c r="B697" i="1"/>
  <c r="C696" i="1"/>
  <c r="B696" i="1" s="1"/>
  <c r="C695" i="1"/>
  <c r="B695" i="1" s="1"/>
  <c r="C688" i="1"/>
  <c r="B688" i="1" s="1"/>
  <c r="C687" i="1"/>
  <c r="B687" i="1" s="1"/>
  <c r="C689" i="1"/>
  <c r="B689" i="1" s="1"/>
  <c r="K636" i="1" l="1"/>
  <c r="B636" i="1"/>
  <c r="A655" i="1"/>
  <c r="B655" i="1"/>
  <c r="J637" i="1"/>
  <c r="B637" i="1"/>
  <c r="R653" i="1"/>
  <c r="B653" i="1"/>
  <c r="J652" i="1"/>
  <c r="B652" i="1"/>
  <c r="P651" i="1"/>
  <c r="B651" i="1"/>
  <c r="A640" i="1"/>
  <c r="B640" i="1"/>
  <c r="K650" i="1"/>
  <c r="B650" i="1"/>
  <c r="A656" i="1"/>
  <c r="B656" i="1"/>
  <c r="O654" i="1"/>
  <c r="B654" i="1"/>
  <c r="N649" i="1"/>
  <c r="B649" i="1"/>
  <c r="K242" i="1"/>
  <c r="B242" i="1"/>
  <c r="R648" i="1"/>
  <c r="B648" i="1"/>
  <c r="L647" i="1"/>
  <c r="B647" i="1"/>
  <c r="A641" i="1"/>
  <c r="B641" i="1"/>
  <c r="O639" i="1"/>
  <c r="B639" i="1"/>
  <c r="M638" i="1"/>
  <c r="B638" i="1"/>
  <c r="K646" i="1"/>
  <c r="B646" i="1"/>
  <c r="A645" i="1"/>
  <c r="B645" i="1"/>
  <c r="K657" i="1"/>
  <c r="B657" i="1"/>
  <c r="L243" i="1"/>
  <c r="B243" i="1"/>
  <c r="A644" i="1"/>
  <c r="B644" i="1"/>
  <c r="J705" i="1"/>
  <c r="R705" i="1"/>
  <c r="N705" i="1"/>
  <c r="O705" i="1"/>
  <c r="P705" i="1"/>
  <c r="Q705" i="1"/>
  <c r="K705" i="1"/>
  <c r="L705" i="1"/>
  <c r="M705" i="1"/>
  <c r="A705" i="1"/>
  <c r="J729" i="1"/>
  <c r="R729" i="1"/>
  <c r="N729" i="1"/>
  <c r="P729" i="1"/>
  <c r="Q729" i="1"/>
  <c r="L729" i="1"/>
  <c r="M729" i="1"/>
  <c r="O729" i="1"/>
  <c r="K729" i="1"/>
  <c r="A729" i="1"/>
  <c r="K761" i="1"/>
  <c r="N761" i="1"/>
  <c r="O761" i="1"/>
  <c r="Q761" i="1"/>
  <c r="R761" i="1"/>
  <c r="L761" i="1"/>
  <c r="M761" i="1"/>
  <c r="J761" i="1"/>
  <c r="P761" i="1"/>
  <c r="A761" i="1"/>
  <c r="N801" i="1"/>
  <c r="O801" i="1"/>
  <c r="P801" i="1"/>
  <c r="Q801" i="1"/>
  <c r="J801" i="1"/>
  <c r="M801" i="1"/>
  <c r="K801" i="1"/>
  <c r="L801" i="1"/>
  <c r="R801" i="1"/>
  <c r="A801" i="1"/>
  <c r="P715" i="1"/>
  <c r="L715" i="1"/>
  <c r="M715" i="1"/>
  <c r="N715" i="1"/>
  <c r="O715" i="1"/>
  <c r="R715" i="1"/>
  <c r="J715" i="1"/>
  <c r="K715" i="1"/>
  <c r="Q715" i="1"/>
  <c r="A715" i="1"/>
  <c r="P723" i="1"/>
  <c r="L723" i="1"/>
  <c r="M723" i="1"/>
  <c r="N723" i="1"/>
  <c r="O723" i="1"/>
  <c r="J723" i="1"/>
  <c r="K723" i="1"/>
  <c r="Q723" i="1"/>
  <c r="R723" i="1"/>
  <c r="A723" i="1"/>
  <c r="Q747" i="1"/>
  <c r="L747" i="1"/>
  <c r="M747" i="1"/>
  <c r="N747" i="1"/>
  <c r="J747" i="1"/>
  <c r="K747" i="1"/>
  <c r="P747" i="1"/>
  <c r="R747" i="1"/>
  <c r="O747" i="1"/>
  <c r="A747" i="1"/>
  <c r="Q779" i="1"/>
  <c r="L779" i="1"/>
  <c r="M779" i="1"/>
  <c r="J779" i="1"/>
  <c r="K779" i="1"/>
  <c r="N779" i="1"/>
  <c r="P779" i="1"/>
  <c r="O779" i="1"/>
  <c r="R779" i="1"/>
  <c r="A779" i="1"/>
  <c r="L803" i="1"/>
  <c r="M803" i="1"/>
  <c r="N803" i="1"/>
  <c r="O803" i="1"/>
  <c r="Q803" i="1"/>
  <c r="R803" i="1"/>
  <c r="K803" i="1"/>
  <c r="J803" i="1"/>
  <c r="P803" i="1"/>
  <c r="A803" i="1"/>
  <c r="L819" i="1"/>
  <c r="M819" i="1"/>
  <c r="N819" i="1"/>
  <c r="O819" i="1"/>
  <c r="Q819" i="1"/>
  <c r="R819" i="1"/>
  <c r="K819" i="1"/>
  <c r="P819" i="1"/>
  <c r="J819" i="1"/>
  <c r="A819" i="1"/>
  <c r="L835" i="1"/>
  <c r="Q835" i="1"/>
  <c r="R835" i="1"/>
  <c r="J835" i="1"/>
  <c r="K835" i="1"/>
  <c r="O835" i="1"/>
  <c r="M835" i="1"/>
  <c r="N835" i="1"/>
  <c r="P835" i="1"/>
  <c r="A835" i="1"/>
  <c r="P858" i="1"/>
  <c r="Q858" i="1"/>
  <c r="J858" i="1"/>
  <c r="R858" i="1"/>
  <c r="K858" i="1"/>
  <c r="L858" i="1"/>
  <c r="M858" i="1"/>
  <c r="N858" i="1"/>
  <c r="O858" i="1"/>
  <c r="A858" i="1"/>
  <c r="M702" i="1"/>
  <c r="Q702" i="1"/>
  <c r="J702" i="1"/>
  <c r="R702" i="1"/>
  <c r="K702" i="1"/>
  <c r="L702" i="1"/>
  <c r="N702" i="1"/>
  <c r="O702" i="1"/>
  <c r="P702" i="1"/>
  <c r="A702" i="1"/>
  <c r="L695" i="1"/>
  <c r="P695" i="1"/>
  <c r="Q695" i="1"/>
  <c r="J695" i="1"/>
  <c r="R695" i="1"/>
  <c r="K695" i="1"/>
  <c r="M695" i="1"/>
  <c r="N695" i="1"/>
  <c r="O695" i="1"/>
  <c r="A695" i="1"/>
  <c r="L711" i="1"/>
  <c r="P711" i="1"/>
  <c r="Q711" i="1"/>
  <c r="J711" i="1"/>
  <c r="R711" i="1"/>
  <c r="K711" i="1"/>
  <c r="M711" i="1"/>
  <c r="N711" i="1"/>
  <c r="O711" i="1"/>
  <c r="A711" i="1"/>
  <c r="L727" i="1"/>
  <c r="P727" i="1"/>
  <c r="J727" i="1"/>
  <c r="R727" i="1"/>
  <c r="K727" i="1"/>
  <c r="N727" i="1"/>
  <c r="O727" i="1"/>
  <c r="Q727" i="1"/>
  <c r="M727" i="1"/>
  <c r="A727" i="1"/>
  <c r="L735" i="1"/>
  <c r="J735" i="1"/>
  <c r="R735" i="1"/>
  <c r="M735" i="1"/>
  <c r="N735" i="1"/>
  <c r="O735" i="1"/>
  <c r="P735" i="1"/>
  <c r="Q735" i="1"/>
  <c r="K735" i="1"/>
  <c r="A735" i="1"/>
  <c r="M751" i="1"/>
  <c r="P751" i="1"/>
  <c r="Q751" i="1"/>
  <c r="J751" i="1"/>
  <c r="R751" i="1"/>
  <c r="L751" i="1"/>
  <c r="N751" i="1"/>
  <c r="O751" i="1"/>
  <c r="K751" i="1"/>
  <c r="A751" i="1"/>
  <c r="M759" i="1"/>
  <c r="P759" i="1"/>
  <c r="Q759" i="1"/>
  <c r="J759" i="1"/>
  <c r="K759" i="1"/>
  <c r="L759" i="1"/>
  <c r="N759" i="1"/>
  <c r="R759" i="1"/>
  <c r="O759" i="1"/>
  <c r="A759" i="1"/>
  <c r="M775" i="1"/>
  <c r="P775" i="1"/>
  <c r="Q775" i="1"/>
  <c r="J775" i="1"/>
  <c r="K775" i="1"/>
  <c r="N775" i="1"/>
  <c r="L775" i="1"/>
  <c r="O775" i="1"/>
  <c r="R775" i="1"/>
  <c r="A775" i="1"/>
  <c r="P791" i="1"/>
  <c r="Q791" i="1"/>
  <c r="J791" i="1"/>
  <c r="R791" i="1"/>
  <c r="K791" i="1"/>
  <c r="M791" i="1"/>
  <c r="N791" i="1"/>
  <c r="O791" i="1"/>
  <c r="L791" i="1"/>
  <c r="A791" i="1"/>
  <c r="P807" i="1"/>
  <c r="Q807" i="1"/>
  <c r="J807" i="1"/>
  <c r="R807" i="1"/>
  <c r="K807" i="1"/>
  <c r="M807" i="1"/>
  <c r="N807" i="1"/>
  <c r="O807" i="1"/>
  <c r="L807" i="1"/>
  <c r="A807" i="1"/>
  <c r="P839" i="1"/>
  <c r="R839" i="1"/>
  <c r="J839" i="1"/>
  <c r="K839" i="1"/>
  <c r="L839" i="1"/>
  <c r="O839" i="1"/>
  <c r="Q839" i="1"/>
  <c r="N839" i="1"/>
  <c r="M839" i="1"/>
  <c r="A839" i="1"/>
  <c r="K696" i="1"/>
  <c r="O696" i="1"/>
  <c r="P696" i="1"/>
  <c r="Q696" i="1"/>
  <c r="J696" i="1"/>
  <c r="R696" i="1"/>
  <c r="L696" i="1"/>
  <c r="M696" i="1"/>
  <c r="N696" i="1"/>
  <c r="A696" i="1"/>
  <c r="K704" i="1"/>
  <c r="O704" i="1"/>
  <c r="P704" i="1"/>
  <c r="Q704" i="1"/>
  <c r="J704" i="1"/>
  <c r="R704" i="1"/>
  <c r="L704" i="1"/>
  <c r="M704" i="1"/>
  <c r="N704" i="1"/>
  <c r="A704" i="1"/>
  <c r="K712" i="1"/>
  <c r="O712" i="1"/>
  <c r="P712" i="1"/>
  <c r="Q712" i="1"/>
  <c r="J712" i="1"/>
  <c r="R712" i="1"/>
  <c r="L712" i="1"/>
  <c r="M712" i="1"/>
  <c r="N712" i="1"/>
  <c r="A712" i="1"/>
  <c r="K720" i="1"/>
  <c r="O720" i="1"/>
  <c r="P720" i="1"/>
  <c r="Q720" i="1"/>
  <c r="J720" i="1"/>
  <c r="R720" i="1"/>
  <c r="N720" i="1"/>
  <c r="L720" i="1"/>
  <c r="M720" i="1"/>
  <c r="A720" i="1"/>
  <c r="K728" i="1"/>
  <c r="O728" i="1"/>
  <c r="Q728" i="1"/>
  <c r="J728" i="1"/>
  <c r="R728" i="1"/>
  <c r="L728" i="1"/>
  <c r="M728" i="1"/>
  <c r="N728" i="1"/>
  <c r="P728" i="1"/>
  <c r="A728" i="1"/>
  <c r="K736" i="1"/>
  <c r="Q736" i="1"/>
  <c r="N736" i="1"/>
  <c r="O736" i="1"/>
  <c r="R736" i="1"/>
  <c r="J736" i="1"/>
  <c r="M736" i="1"/>
  <c r="P736" i="1"/>
  <c r="L736" i="1"/>
  <c r="A736" i="1"/>
  <c r="L744" i="1"/>
  <c r="O744" i="1"/>
  <c r="P744" i="1"/>
  <c r="Q744" i="1"/>
  <c r="R744" i="1"/>
  <c r="K744" i="1"/>
  <c r="M744" i="1"/>
  <c r="N744" i="1"/>
  <c r="J744" i="1"/>
  <c r="A744" i="1"/>
  <c r="L752" i="1"/>
  <c r="O752" i="1"/>
  <c r="P752" i="1"/>
  <c r="Q752" i="1"/>
  <c r="J752" i="1"/>
  <c r="K752" i="1"/>
  <c r="M752" i="1"/>
  <c r="N752" i="1"/>
  <c r="R752" i="1"/>
  <c r="A752" i="1"/>
  <c r="L760" i="1"/>
  <c r="O760" i="1"/>
  <c r="P760" i="1"/>
  <c r="M760" i="1"/>
  <c r="N760" i="1"/>
  <c r="Q760" i="1"/>
  <c r="R760" i="1"/>
  <c r="J760" i="1"/>
  <c r="K760" i="1"/>
  <c r="A760" i="1"/>
  <c r="L768" i="1"/>
  <c r="O768" i="1"/>
  <c r="P768" i="1"/>
  <c r="R768" i="1"/>
  <c r="J768" i="1"/>
  <c r="M768" i="1"/>
  <c r="N768" i="1"/>
  <c r="K768" i="1"/>
  <c r="Q768" i="1"/>
  <c r="A768" i="1"/>
  <c r="L776" i="1"/>
  <c r="O776" i="1"/>
  <c r="P776" i="1"/>
  <c r="J776" i="1"/>
  <c r="K776" i="1"/>
  <c r="M776" i="1"/>
  <c r="N776" i="1"/>
  <c r="R776" i="1"/>
  <c r="Q776" i="1"/>
  <c r="A776" i="1"/>
  <c r="L784" i="1"/>
  <c r="O784" i="1"/>
  <c r="P784" i="1"/>
  <c r="N784" i="1"/>
  <c r="Q784" i="1"/>
  <c r="R784" i="1"/>
  <c r="M784" i="1"/>
  <c r="J784" i="1"/>
  <c r="K784" i="1"/>
  <c r="A784" i="1"/>
  <c r="O792" i="1"/>
  <c r="P792" i="1"/>
  <c r="Q792" i="1"/>
  <c r="J792" i="1"/>
  <c r="R792" i="1"/>
  <c r="K792" i="1"/>
  <c r="N792" i="1"/>
  <c r="L792" i="1"/>
  <c r="M792" i="1"/>
  <c r="A792" i="1"/>
  <c r="O800" i="1"/>
  <c r="P800" i="1"/>
  <c r="Q800" i="1"/>
  <c r="J800" i="1"/>
  <c r="R800" i="1"/>
  <c r="L800" i="1"/>
  <c r="M800" i="1"/>
  <c r="N800" i="1"/>
  <c r="K800" i="1"/>
  <c r="A800" i="1"/>
  <c r="O808" i="1"/>
  <c r="P808" i="1"/>
  <c r="Q808" i="1"/>
  <c r="J808" i="1"/>
  <c r="R808" i="1"/>
  <c r="K808" i="1"/>
  <c r="N808" i="1"/>
  <c r="L808" i="1"/>
  <c r="M808" i="1"/>
  <c r="A808" i="1"/>
  <c r="O816" i="1"/>
  <c r="P816" i="1"/>
  <c r="Q816" i="1"/>
  <c r="J816" i="1"/>
  <c r="R816" i="1"/>
  <c r="L816" i="1"/>
  <c r="M816" i="1"/>
  <c r="N816" i="1"/>
  <c r="K816" i="1"/>
  <c r="A816" i="1"/>
  <c r="O824" i="1"/>
  <c r="P824" i="1"/>
  <c r="Q824" i="1"/>
  <c r="J824" i="1"/>
  <c r="R824" i="1"/>
  <c r="K824" i="1"/>
  <c r="N824" i="1"/>
  <c r="M824" i="1"/>
  <c r="L824" i="1"/>
  <c r="A824" i="1"/>
  <c r="O832" i="1"/>
  <c r="Q832" i="1"/>
  <c r="R832" i="1"/>
  <c r="J832" i="1"/>
  <c r="K832" i="1"/>
  <c r="N832" i="1"/>
  <c r="L832" i="1"/>
  <c r="M832" i="1"/>
  <c r="P832" i="1"/>
  <c r="A832" i="1"/>
  <c r="Q840" i="1"/>
  <c r="J840" i="1"/>
  <c r="R840" i="1"/>
  <c r="K840" i="1"/>
  <c r="L840" i="1"/>
  <c r="O840" i="1"/>
  <c r="M840" i="1"/>
  <c r="N840" i="1"/>
  <c r="P840" i="1"/>
  <c r="A840" i="1"/>
  <c r="Q847" i="1"/>
  <c r="J847" i="1"/>
  <c r="R847" i="1"/>
  <c r="K847" i="1"/>
  <c r="O847" i="1"/>
  <c r="L847" i="1"/>
  <c r="M847" i="1"/>
  <c r="N847" i="1"/>
  <c r="P847" i="1"/>
  <c r="A847" i="1"/>
  <c r="Q855" i="1"/>
  <c r="J855" i="1"/>
  <c r="K855" i="1"/>
  <c r="L855" i="1"/>
  <c r="M855" i="1"/>
  <c r="N855" i="1"/>
  <c r="O855" i="1"/>
  <c r="P855" i="1"/>
  <c r="R855" i="1"/>
  <c r="A855" i="1"/>
  <c r="K863" i="1"/>
  <c r="L863" i="1"/>
  <c r="M863" i="1"/>
  <c r="N863" i="1"/>
  <c r="O863" i="1"/>
  <c r="P863" i="1"/>
  <c r="R863" i="1"/>
  <c r="J863" i="1"/>
  <c r="Q863" i="1"/>
  <c r="A863" i="1"/>
  <c r="Q698" i="1"/>
  <c r="M698" i="1"/>
  <c r="N698" i="1"/>
  <c r="O698" i="1"/>
  <c r="P698" i="1"/>
  <c r="J698" i="1"/>
  <c r="K698" i="1"/>
  <c r="L698" i="1"/>
  <c r="R698" i="1"/>
  <c r="A698" i="1"/>
  <c r="Q706" i="1"/>
  <c r="M706" i="1"/>
  <c r="N706" i="1"/>
  <c r="O706" i="1"/>
  <c r="P706" i="1"/>
  <c r="L706" i="1"/>
  <c r="R706" i="1"/>
  <c r="J706" i="1"/>
  <c r="K706" i="1"/>
  <c r="A706" i="1"/>
  <c r="Q714" i="1"/>
  <c r="M714" i="1"/>
  <c r="N714" i="1"/>
  <c r="O714" i="1"/>
  <c r="P714" i="1"/>
  <c r="J714" i="1"/>
  <c r="K714" i="1"/>
  <c r="L714" i="1"/>
  <c r="R714" i="1"/>
  <c r="A714" i="1"/>
  <c r="Q722" i="1"/>
  <c r="M722" i="1"/>
  <c r="N722" i="1"/>
  <c r="O722" i="1"/>
  <c r="P722" i="1"/>
  <c r="J722" i="1"/>
  <c r="K722" i="1"/>
  <c r="R722" i="1"/>
  <c r="L722" i="1"/>
  <c r="A722" i="1"/>
  <c r="Q730" i="1"/>
  <c r="M730" i="1"/>
  <c r="O730" i="1"/>
  <c r="P730" i="1"/>
  <c r="J730" i="1"/>
  <c r="K730" i="1"/>
  <c r="L730" i="1"/>
  <c r="R730" i="1"/>
  <c r="N730" i="1"/>
  <c r="A730" i="1"/>
  <c r="Q738" i="1"/>
  <c r="O738" i="1"/>
  <c r="R738" i="1"/>
  <c r="K738" i="1"/>
  <c r="L738" i="1"/>
  <c r="M738" i="1"/>
  <c r="N738" i="1"/>
  <c r="P738" i="1"/>
  <c r="J738" i="1"/>
  <c r="A738" i="1"/>
  <c r="J746" i="1"/>
  <c r="R746" i="1"/>
  <c r="M746" i="1"/>
  <c r="N746" i="1"/>
  <c r="O746" i="1"/>
  <c r="P746" i="1"/>
  <c r="Q746" i="1"/>
  <c r="K746" i="1"/>
  <c r="L746" i="1"/>
  <c r="A746" i="1"/>
  <c r="J754" i="1"/>
  <c r="R754" i="1"/>
  <c r="M754" i="1"/>
  <c r="N754" i="1"/>
  <c r="O754" i="1"/>
  <c r="K754" i="1"/>
  <c r="L754" i="1"/>
  <c r="Q754" i="1"/>
  <c r="P754" i="1"/>
  <c r="A754" i="1"/>
  <c r="J762" i="1"/>
  <c r="R762" i="1"/>
  <c r="M762" i="1"/>
  <c r="N762" i="1"/>
  <c r="K762" i="1"/>
  <c r="L762" i="1"/>
  <c r="P762" i="1"/>
  <c r="Q762" i="1"/>
  <c r="O762" i="1"/>
  <c r="A762" i="1"/>
  <c r="J770" i="1"/>
  <c r="R770" i="1"/>
  <c r="M770" i="1"/>
  <c r="N770" i="1"/>
  <c r="L770" i="1"/>
  <c r="O770" i="1"/>
  <c r="P770" i="1"/>
  <c r="Q770" i="1"/>
  <c r="K770" i="1"/>
  <c r="A770" i="1"/>
  <c r="J778" i="1"/>
  <c r="R778" i="1"/>
  <c r="M778" i="1"/>
  <c r="N778" i="1"/>
  <c r="Q778" i="1"/>
  <c r="L778" i="1"/>
  <c r="O778" i="1"/>
  <c r="P778" i="1"/>
  <c r="K778" i="1"/>
  <c r="A778" i="1"/>
  <c r="J786" i="1"/>
  <c r="R786" i="1"/>
  <c r="M786" i="1"/>
  <c r="N786" i="1"/>
  <c r="K786" i="1"/>
  <c r="L786" i="1"/>
  <c r="O786" i="1"/>
  <c r="P786" i="1"/>
  <c r="Q786" i="1"/>
  <c r="A786" i="1"/>
  <c r="M794" i="1"/>
  <c r="N794" i="1"/>
  <c r="O794" i="1"/>
  <c r="P794" i="1"/>
  <c r="R794" i="1"/>
  <c r="L794" i="1"/>
  <c r="J794" i="1"/>
  <c r="K794" i="1"/>
  <c r="Q794" i="1"/>
  <c r="A794" i="1"/>
  <c r="M802" i="1"/>
  <c r="N802" i="1"/>
  <c r="O802" i="1"/>
  <c r="P802" i="1"/>
  <c r="J802" i="1"/>
  <c r="K802" i="1"/>
  <c r="L802" i="1"/>
  <c r="Q802" i="1"/>
  <c r="R802" i="1"/>
  <c r="A802" i="1"/>
  <c r="M810" i="1"/>
  <c r="N810" i="1"/>
  <c r="O810" i="1"/>
  <c r="P810" i="1"/>
  <c r="R810" i="1"/>
  <c r="L810" i="1"/>
  <c r="K810" i="1"/>
  <c r="Q810" i="1"/>
  <c r="J810" i="1"/>
  <c r="A810" i="1"/>
  <c r="M818" i="1"/>
  <c r="N818" i="1"/>
  <c r="O818" i="1"/>
  <c r="P818" i="1"/>
  <c r="J818" i="1"/>
  <c r="K818" i="1"/>
  <c r="L818" i="1"/>
  <c r="Q818" i="1"/>
  <c r="R818" i="1"/>
  <c r="A818" i="1"/>
  <c r="M826" i="1"/>
  <c r="N826" i="1"/>
  <c r="O826" i="1"/>
  <c r="P826" i="1"/>
  <c r="R826" i="1"/>
  <c r="L826" i="1"/>
  <c r="J826" i="1"/>
  <c r="K826" i="1"/>
  <c r="Q826" i="1"/>
  <c r="A826" i="1"/>
  <c r="M834" i="1"/>
  <c r="Q834" i="1"/>
  <c r="R834" i="1"/>
  <c r="J834" i="1"/>
  <c r="K834" i="1"/>
  <c r="O834" i="1"/>
  <c r="N834" i="1"/>
  <c r="P834" i="1"/>
  <c r="L834" i="1"/>
  <c r="A834" i="1"/>
  <c r="O842" i="1"/>
  <c r="P842" i="1"/>
  <c r="Q842" i="1"/>
  <c r="J842" i="1"/>
  <c r="R842" i="1"/>
  <c r="M842" i="1"/>
  <c r="L842" i="1"/>
  <c r="N842" i="1"/>
  <c r="K842" i="1"/>
  <c r="A842" i="1"/>
  <c r="O849" i="1"/>
  <c r="Q849" i="1"/>
  <c r="R849" i="1"/>
  <c r="J849" i="1"/>
  <c r="K849" i="1"/>
  <c r="L849" i="1"/>
  <c r="M849" i="1"/>
  <c r="N849" i="1"/>
  <c r="P849" i="1"/>
  <c r="A849" i="1"/>
  <c r="Q857" i="1"/>
  <c r="J857" i="1"/>
  <c r="R857" i="1"/>
  <c r="K857" i="1"/>
  <c r="L857" i="1"/>
  <c r="M857" i="1"/>
  <c r="N857" i="1"/>
  <c r="O857" i="1"/>
  <c r="P857" i="1"/>
  <c r="A857" i="1"/>
  <c r="J865" i="1"/>
  <c r="K865" i="1"/>
  <c r="L865" i="1"/>
  <c r="M865" i="1"/>
  <c r="N865" i="1"/>
  <c r="O865" i="1"/>
  <c r="P865" i="1"/>
  <c r="A865" i="1"/>
  <c r="P659" i="1"/>
  <c r="Q659" i="1"/>
  <c r="J659" i="1"/>
  <c r="R659" i="1"/>
  <c r="K659" i="1"/>
  <c r="L659" i="1"/>
  <c r="M659" i="1"/>
  <c r="N659" i="1"/>
  <c r="O659" i="1"/>
  <c r="A659" i="1"/>
  <c r="J697" i="1"/>
  <c r="R697" i="1"/>
  <c r="N697" i="1"/>
  <c r="O697" i="1"/>
  <c r="P697" i="1"/>
  <c r="Q697" i="1"/>
  <c r="K697" i="1"/>
  <c r="L697" i="1"/>
  <c r="M697" i="1"/>
  <c r="A697" i="1"/>
  <c r="J721" i="1"/>
  <c r="R721" i="1"/>
  <c r="N721" i="1"/>
  <c r="O721" i="1"/>
  <c r="P721" i="1"/>
  <c r="Q721" i="1"/>
  <c r="K721" i="1"/>
  <c r="L721" i="1"/>
  <c r="M721" i="1"/>
  <c r="A721" i="1"/>
  <c r="K753" i="1"/>
  <c r="N753" i="1"/>
  <c r="O753" i="1"/>
  <c r="P753" i="1"/>
  <c r="Q753" i="1"/>
  <c r="R753" i="1"/>
  <c r="J753" i="1"/>
  <c r="L753" i="1"/>
  <c r="M753" i="1"/>
  <c r="A753" i="1"/>
  <c r="K777" i="1"/>
  <c r="N777" i="1"/>
  <c r="O777" i="1"/>
  <c r="M777" i="1"/>
  <c r="P777" i="1"/>
  <c r="Q777" i="1"/>
  <c r="R777" i="1"/>
  <c r="L777" i="1"/>
  <c r="J777" i="1"/>
  <c r="A777" i="1"/>
  <c r="N793" i="1"/>
  <c r="O793" i="1"/>
  <c r="P793" i="1"/>
  <c r="Q793" i="1"/>
  <c r="K793" i="1"/>
  <c r="L793" i="1"/>
  <c r="M793" i="1"/>
  <c r="R793" i="1"/>
  <c r="J793" i="1"/>
  <c r="A793" i="1"/>
  <c r="N825" i="1"/>
  <c r="O825" i="1"/>
  <c r="P825" i="1"/>
  <c r="Q825" i="1"/>
  <c r="K825" i="1"/>
  <c r="L825" i="1"/>
  <c r="M825" i="1"/>
  <c r="R825" i="1"/>
  <c r="J825" i="1"/>
  <c r="A825" i="1"/>
  <c r="P841" i="1"/>
  <c r="Q841" i="1"/>
  <c r="J841" i="1"/>
  <c r="R841" i="1"/>
  <c r="K841" i="1"/>
  <c r="N841" i="1"/>
  <c r="L841" i="1"/>
  <c r="M841" i="1"/>
  <c r="O841" i="1"/>
  <c r="A841" i="1"/>
  <c r="J864" i="1"/>
  <c r="R864" i="1"/>
  <c r="K864" i="1"/>
  <c r="L864" i="1"/>
  <c r="M864" i="1"/>
  <c r="N864" i="1"/>
  <c r="O864" i="1"/>
  <c r="P864" i="1"/>
  <c r="Q864" i="1"/>
  <c r="A864" i="1"/>
  <c r="K769" i="1"/>
  <c r="N769" i="1"/>
  <c r="O769" i="1"/>
  <c r="J769" i="1"/>
  <c r="L769" i="1"/>
  <c r="M769" i="1"/>
  <c r="Q769" i="1"/>
  <c r="R769" i="1"/>
  <c r="P769" i="1"/>
  <c r="A769" i="1"/>
  <c r="N809" i="1"/>
  <c r="O809" i="1"/>
  <c r="P809" i="1"/>
  <c r="Q809" i="1"/>
  <c r="K809" i="1"/>
  <c r="L809" i="1"/>
  <c r="M809" i="1"/>
  <c r="R809" i="1"/>
  <c r="J809" i="1"/>
  <c r="A809" i="1"/>
  <c r="P699" i="1"/>
  <c r="L699" i="1"/>
  <c r="M699" i="1"/>
  <c r="N699" i="1"/>
  <c r="O699" i="1"/>
  <c r="K699" i="1"/>
  <c r="Q699" i="1"/>
  <c r="R699" i="1"/>
  <c r="J699" i="1"/>
  <c r="A699" i="1"/>
  <c r="Q739" i="1"/>
  <c r="J739" i="1"/>
  <c r="L739" i="1"/>
  <c r="M739" i="1"/>
  <c r="N739" i="1"/>
  <c r="O739" i="1"/>
  <c r="P739" i="1"/>
  <c r="R739" i="1"/>
  <c r="K739" i="1"/>
  <c r="A739" i="1"/>
  <c r="Q763" i="1"/>
  <c r="L763" i="1"/>
  <c r="M763" i="1"/>
  <c r="K763" i="1"/>
  <c r="N763" i="1"/>
  <c r="O763" i="1"/>
  <c r="P763" i="1"/>
  <c r="J763" i="1"/>
  <c r="R763" i="1"/>
  <c r="A763" i="1"/>
  <c r="L795" i="1"/>
  <c r="M795" i="1"/>
  <c r="N795" i="1"/>
  <c r="O795" i="1"/>
  <c r="J795" i="1"/>
  <c r="K795" i="1"/>
  <c r="P795" i="1"/>
  <c r="R795" i="1"/>
  <c r="Q795" i="1"/>
  <c r="A795" i="1"/>
  <c r="L827" i="1"/>
  <c r="M827" i="1"/>
  <c r="N827" i="1"/>
  <c r="O827" i="1"/>
  <c r="J827" i="1"/>
  <c r="K827" i="1"/>
  <c r="P827" i="1"/>
  <c r="Q827" i="1"/>
  <c r="R827" i="1"/>
  <c r="A827" i="1"/>
  <c r="P866" i="1"/>
  <c r="J866" i="1"/>
  <c r="K866" i="1"/>
  <c r="L866" i="1"/>
  <c r="M866" i="1"/>
  <c r="N866" i="1"/>
  <c r="O866" i="1"/>
  <c r="A866" i="1"/>
  <c r="M658" i="1"/>
  <c r="A658" i="1"/>
  <c r="J689" i="1"/>
  <c r="R689" i="1"/>
  <c r="M689" i="1"/>
  <c r="N689" i="1"/>
  <c r="O689" i="1"/>
  <c r="P689" i="1"/>
  <c r="Q689" i="1"/>
  <c r="L689" i="1"/>
  <c r="K689" i="1"/>
  <c r="A689" i="1"/>
  <c r="O700" i="1"/>
  <c r="K700" i="1"/>
  <c r="L700" i="1"/>
  <c r="M700" i="1"/>
  <c r="N700" i="1"/>
  <c r="J700" i="1"/>
  <c r="P700" i="1"/>
  <c r="Q700" i="1"/>
  <c r="R700" i="1"/>
  <c r="A700" i="1"/>
  <c r="O708" i="1"/>
  <c r="K708" i="1"/>
  <c r="L708" i="1"/>
  <c r="M708" i="1"/>
  <c r="N708" i="1"/>
  <c r="Q708" i="1"/>
  <c r="R708" i="1"/>
  <c r="J708" i="1"/>
  <c r="P708" i="1"/>
  <c r="A708" i="1"/>
  <c r="O716" i="1"/>
  <c r="K716" i="1"/>
  <c r="L716" i="1"/>
  <c r="M716" i="1"/>
  <c r="N716" i="1"/>
  <c r="J716" i="1"/>
  <c r="P716" i="1"/>
  <c r="Q716" i="1"/>
  <c r="R716" i="1"/>
  <c r="A716" i="1"/>
  <c r="O724" i="1"/>
  <c r="K724" i="1"/>
  <c r="L724" i="1"/>
  <c r="M724" i="1"/>
  <c r="N724" i="1"/>
  <c r="J724" i="1"/>
  <c r="P724" i="1"/>
  <c r="Q724" i="1"/>
  <c r="R724" i="1"/>
  <c r="A724" i="1"/>
  <c r="O732" i="1"/>
  <c r="K732" i="1"/>
  <c r="M732" i="1"/>
  <c r="N732" i="1"/>
  <c r="Q732" i="1"/>
  <c r="R732" i="1"/>
  <c r="J732" i="1"/>
  <c r="L732" i="1"/>
  <c r="P732" i="1"/>
  <c r="A732" i="1"/>
  <c r="P740" i="1"/>
  <c r="K740" i="1"/>
  <c r="L740" i="1"/>
  <c r="M740" i="1"/>
  <c r="J740" i="1"/>
  <c r="O740" i="1"/>
  <c r="Q740" i="1"/>
  <c r="N740" i="1"/>
  <c r="R740" i="1"/>
  <c r="A740" i="1"/>
  <c r="P748" i="1"/>
  <c r="K748" i="1"/>
  <c r="L748" i="1"/>
  <c r="M748" i="1"/>
  <c r="N748" i="1"/>
  <c r="O748" i="1"/>
  <c r="Q748" i="1"/>
  <c r="R748" i="1"/>
  <c r="J748" i="1"/>
  <c r="A748" i="1"/>
  <c r="P756" i="1"/>
  <c r="K756" i="1"/>
  <c r="L756" i="1"/>
  <c r="M756" i="1"/>
  <c r="J756" i="1"/>
  <c r="O756" i="1"/>
  <c r="Q756" i="1"/>
  <c r="N756" i="1"/>
  <c r="R756" i="1"/>
  <c r="A756" i="1"/>
  <c r="P764" i="1"/>
  <c r="K764" i="1"/>
  <c r="L764" i="1"/>
  <c r="O764" i="1"/>
  <c r="Q764" i="1"/>
  <c r="R764" i="1"/>
  <c r="J764" i="1"/>
  <c r="M764" i="1"/>
  <c r="N764" i="1"/>
  <c r="A764" i="1"/>
  <c r="P772" i="1"/>
  <c r="K772" i="1"/>
  <c r="L772" i="1"/>
  <c r="J772" i="1"/>
  <c r="M772" i="1"/>
  <c r="O772" i="1"/>
  <c r="N772" i="1"/>
  <c r="Q772" i="1"/>
  <c r="R772" i="1"/>
  <c r="A772" i="1"/>
  <c r="P780" i="1"/>
  <c r="K780" i="1"/>
  <c r="L780" i="1"/>
  <c r="M780" i="1"/>
  <c r="N780" i="1"/>
  <c r="O780" i="1"/>
  <c r="Q780" i="1"/>
  <c r="J780" i="1"/>
  <c r="R780" i="1"/>
  <c r="A780" i="1"/>
  <c r="K788" i="1"/>
  <c r="L788" i="1"/>
  <c r="M788" i="1"/>
  <c r="N788" i="1"/>
  <c r="J788" i="1"/>
  <c r="O788" i="1"/>
  <c r="R788" i="1"/>
  <c r="P788" i="1"/>
  <c r="Q788" i="1"/>
  <c r="A788" i="1"/>
  <c r="K796" i="1"/>
  <c r="L796" i="1"/>
  <c r="M796" i="1"/>
  <c r="N796" i="1"/>
  <c r="P796" i="1"/>
  <c r="Q796" i="1"/>
  <c r="R796" i="1"/>
  <c r="J796" i="1"/>
  <c r="O796" i="1"/>
  <c r="A796" i="1"/>
  <c r="K804" i="1"/>
  <c r="L804" i="1"/>
  <c r="M804" i="1"/>
  <c r="N804" i="1"/>
  <c r="J804" i="1"/>
  <c r="O804" i="1"/>
  <c r="R804" i="1"/>
  <c r="P804" i="1"/>
  <c r="Q804" i="1"/>
  <c r="A804" i="1"/>
  <c r="K812" i="1"/>
  <c r="L812" i="1"/>
  <c r="M812" i="1"/>
  <c r="N812" i="1"/>
  <c r="P812" i="1"/>
  <c r="Q812" i="1"/>
  <c r="R812" i="1"/>
  <c r="J812" i="1"/>
  <c r="O812" i="1"/>
  <c r="A812" i="1"/>
  <c r="K820" i="1"/>
  <c r="L820" i="1"/>
  <c r="M820" i="1"/>
  <c r="N820" i="1"/>
  <c r="J820" i="1"/>
  <c r="O820" i="1"/>
  <c r="R820" i="1"/>
  <c r="P820" i="1"/>
  <c r="Q820" i="1"/>
  <c r="A820" i="1"/>
  <c r="K828" i="1"/>
  <c r="L828" i="1"/>
  <c r="M828" i="1"/>
  <c r="N828" i="1"/>
  <c r="P828" i="1"/>
  <c r="Q828" i="1"/>
  <c r="R828" i="1"/>
  <c r="J828" i="1"/>
  <c r="O828" i="1"/>
  <c r="A828" i="1"/>
  <c r="K836" i="1"/>
  <c r="Q836" i="1"/>
  <c r="R836" i="1"/>
  <c r="J836" i="1"/>
  <c r="L836" i="1"/>
  <c r="O836" i="1"/>
  <c r="M836" i="1"/>
  <c r="N836" i="1"/>
  <c r="P836" i="1"/>
  <c r="A836" i="1"/>
  <c r="M851" i="1"/>
  <c r="R851" i="1"/>
  <c r="J851" i="1"/>
  <c r="K851" i="1"/>
  <c r="L851" i="1"/>
  <c r="N851" i="1"/>
  <c r="O851" i="1"/>
  <c r="P851" i="1"/>
  <c r="Q851" i="1"/>
  <c r="A851" i="1"/>
  <c r="O859" i="1"/>
  <c r="P859" i="1"/>
  <c r="Q859" i="1"/>
  <c r="J859" i="1"/>
  <c r="R859" i="1"/>
  <c r="K859" i="1"/>
  <c r="L859" i="1"/>
  <c r="M859" i="1"/>
  <c r="N859" i="1"/>
  <c r="A859" i="1"/>
  <c r="O867" i="1"/>
  <c r="P867" i="1"/>
  <c r="J867" i="1"/>
  <c r="K867" i="1"/>
  <c r="L867" i="1"/>
  <c r="N867" i="1"/>
  <c r="M867" i="1"/>
  <c r="A867" i="1"/>
  <c r="J713" i="1"/>
  <c r="R713" i="1"/>
  <c r="N713" i="1"/>
  <c r="O713" i="1"/>
  <c r="P713" i="1"/>
  <c r="Q713" i="1"/>
  <c r="M713" i="1"/>
  <c r="L713" i="1"/>
  <c r="K713" i="1"/>
  <c r="A713" i="1"/>
  <c r="J737" i="1"/>
  <c r="R737" i="1"/>
  <c r="P737" i="1"/>
  <c r="O737" i="1"/>
  <c r="Q737" i="1"/>
  <c r="K737" i="1"/>
  <c r="L737" i="1"/>
  <c r="M737" i="1"/>
  <c r="N737" i="1"/>
  <c r="A737" i="1"/>
  <c r="K785" i="1"/>
  <c r="N785" i="1"/>
  <c r="O785" i="1"/>
  <c r="R785" i="1"/>
  <c r="J785" i="1"/>
  <c r="M785" i="1"/>
  <c r="P785" i="1"/>
  <c r="Q785" i="1"/>
  <c r="L785" i="1"/>
  <c r="A785" i="1"/>
  <c r="Q771" i="1"/>
  <c r="L771" i="1"/>
  <c r="M771" i="1"/>
  <c r="P771" i="1"/>
  <c r="R771" i="1"/>
  <c r="K771" i="1"/>
  <c r="J771" i="1"/>
  <c r="N771" i="1"/>
  <c r="O771" i="1"/>
  <c r="A771" i="1"/>
  <c r="L687" i="1"/>
  <c r="O687" i="1"/>
  <c r="P687" i="1"/>
  <c r="Q687" i="1"/>
  <c r="J687" i="1"/>
  <c r="R687" i="1"/>
  <c r="K687" i="1"/>
  <c r="M687" i="1"/>
  <c r="N687" i="1"/>
  <c r="A687" i="1"/>
  <c r="N701" i="1"/>
  <c r="J701" i="1"/>
  <c r="R701" i="1"/>
  <c r="K701" i="1"/>
  <c r="L701" i="1"/>
  <c r="M701" i="1"/>
  <c r="P701" i="1"/>
  <c r="Q701" i="1"/>
  <c r="O701" i="1"/>
  <c r="A701" i="1"/>
  <c r="N709" i="1"/>
  <c r="J709" i="1"/>
  <c r="R709" i="1"/>
  <c r="K709" i="1"/>
  <c r="L709" i="1"/>
  <c r="M709" i="1"/>
  <c r="O709" i="1"/>
  <c r="P709" i="1"/>
  <c r="Q709" i="1"/>
  <c r="A709" i="1"/>
  <c r="N717" i="1"/>
  <c r="J717" i="1"/>
  <c r="R717" i="1"/>
  <c r="K717" i="1"/>
  <c r="L717" i="1"/>
  <c r="M717" i="1"/>
  <c r="O717" i="1"/>
  <c r="P717" i="1"/>
  <c r="Q717" i="1"/>
  <c r="A717" i="1"/>
  <c r="N725" i="1"/>
  <c r="J725" i="1"/>
  <c r="R725" i="1"/>
  <c r="K725" i="1"/>
  <c r="L725" i="1"/>
  <c r="M725" i="1"/>
  <c r="O725" i="1"/>
  <c r="P725" i="1"/>
  <c r="Q725" i="1"/>
  <c r="A725" i="1"/>
  <c r="N733" i="1"/>
  <c r="J733" i="1"/>
  <c r="L733" i="1"/>
  <c r="K733" i="1"/>
  <c r="M733" i="1"/>
  <c r="O733" i="1"/>
  <c r="P733" i="1"/>
  <c r="Q733" i="1"/>
  <c r="R733" i="1"/>
  <c r="A733" i="1"/>
  <c r="O741" i="1"/>
  <c r="J741" i="1"/>
  <c r="R741" i="1"/>
  <c r="K741" i="1"/>
  <c r="L741" i="1"/>
  <c r="M741" i="1"/>
  <c r="N741" i="1"/>
  <c r="P741" i="1"/>
  <c r="Q741" i="1"/>
  <c r="A741" i="1"/>
  <c r="O749" i="1"/>
  <c r="J749" i="1"/>
  <c r="R749" i="1"/>
  <c r="K749" i="1"/>
  <c r="L749" i="1"/>
  <c r="N749" i="1"/>
  <c r="P749" i="1"/>
  <c r="M749" i="1"/>
  <c r="Q749" i="1"/>
  <c r="A749" i="1"/>
  <c r="O757" i="1"/>
  <c r="J757" i="1"/>
  <c r="R757" i="1"/>
  <c r="K757" i="1"/>
  <c r="L757" i="1"/>
  <c r="M757" i="1"/>
  <c r="N757" i="1"/>
  <c r="P757" i="1"/>
  <c r="Q757" i="1"/>
  <c r="A757" i="1"/>
  <c r="O765" i="1"/>
  <c r="J765" i="1"/>
  <c r="R765" i="1"/>
  <c r="K765" i="1"/>
  <c r="L765" i="1"/>
  <c r="N765" i="1"/>
  <c r="P765" i="1"/>
  <c r="Q765" i="1"/>
  <c r="M765" i="1"/>
  <c r="A765" i="1"/>
  <c r="O773" i="1"/>
  <c r="J773" i="1"/>
  <c r="R773" i="1"/>
  <c r="K773" i="1"/>
  <c r="L773" i="1"/>
  <c r="M773" i="1"/>
  <c r="N773" i="1"/>
  <c r="P773" i="1"/>
  <c r="Q773" i="1"/>
  <c r="A773" i="1"/>
  <c r="O781" i="1"/>
  <c r="J781" i="1"/>
  <c r="R781" i="1"/>
  <c r="K781" i="1"/>
  <c r="P781" i="1"/>
  <c r="Q781" i="1"/>
  <c r="L781" i="1"/>
  <c r="M781" i="1"/>
  <c r="N781" i="1"/>
  <c r="A781" i="1"/>
  <c r="J789" i="1"/>
  <c r="R789" i="1"/>
  <c r="K789" i="1"/>
  <c r="L789" i="1"/>
  <c r="M789" i="1"/>
  <c r="O789" i="1"/>
  <c r="P789" i="1"/>
  <c r="Q789" i="1"/>
  <c r="N789" i="1"/>
  <c r="A789" i="1"/>
  <c r="J797" i="1"/>
  <c r="R797" i="1"/>
  <c r="K797" i="1"/>
  <c r="L797" i="1"/>
  <c r="M797" i="1"/>
  <c r="N797" i="1"/>
  <c r="Q797" i="1"/>
  <c r="O797" i="1"/>
  <c r="P797" i="1"/>
  <c r="A797" i="1"/>
  <c r="J805" i="1"/>
  <c r="R805" i="1"/>
  <c r="K805" i="1"/>
  <c r="L805" i="1"/>
  <c r="M805" i="1"/>
  <c r="O805" i="1"/>
  <c r="P805" i="1"/>
  <c r="Q805" i="1"/>
  <c r="N805" i="1"/>
  <c r="A805" i="1"/>
  <c r="J813" i="1"/>
  <c r="R813" i="1"/>
  <c r="K813" i="1"/>
  <c r="L813" i="1"/>
  <c r="M813" i="1"/>
  <c r="N813" i="1"/>
  <c r="Q813" i="1"/>
  <c r="O813" i="1"/>
  <c r="P813" i="1"/>
  <c r="A813" i="1"/>
  <c r="J821" i="1"/>
  <c r="R821" i="1"/>
  <c r="K821" i="1"/>
  <c r="L821" i="1"/>
  <c r="M821" i="1"/>
  <c r="O821" i="1"/>
  <c r="P821" i="1"/>
  <c r="Q821" i="1"/>
  <c r="N821" i="1"/>
  <c r="A821" i="1"/>
  <c r="J829" i="1"/>
  <c r="R829" i="1"/>
  <c r="P829" i="1"/>
  <c r="Q829" i="1"/>
  <c r="K829" i="1"/>
  <c r="N829" i="1"/>
  <c r="L829" i="1"/>
  <c r="M829" i="1"/>
  <c r="O829" i="1"/>
  <c r="A829" i="1"/>
  <c r="J837" i="1"/>
  <c r="R837" i="1"/>
  <c r="Q837" i="1"/>
  <c r="K837" i="1"/>
  <c r="L837" i="1"/>
  <c r="O837" i="1"/>
  <c r="M837" i="1"/>
  <c r="N837" i="1"/>
  <c r="P837" i="1"/>
  <c r="A837" i="1"/>
  <c r="L844" i="1"/>
  <c r="M844" i="1"/>
  <c r="N844" i="1"/>
  <c r="J844" i="1"/>
  <c r="R844" i="1"/>
  <c r="Q844" i="1"/>
  <c r="K844" i="1"/>
  <c r="O844" i="1"/>
  <c r="P844" i="1"/>
  <c r="A844" i="1"/>
  <c r="L852" i="1"/>
  <c r="R852" i="1"/>
  <c r="J852" i="1"/>
  <c r="K852" i="1"/>
  <c r="M852" i="1"/>
  <c r="N852" i="1"/>
  <c r="O852" i="1"/>
  <c r="Q852" i="1"/>
  <c r="P852" i="1"/>
  <c r="A852" i="1"/>
  <c r="N860" i="1"/>
  <c r="O860" i="1"/>
  <c r="P860" i="1"/>
  <c r="Q860" i="1"/>
  <c r="J860" i="1"/>
  <c r="R860" i="1"/>
  <c r="K860" i="1"/>
  <c r="M860" i="1"/>
  <c r="L860" i="1"/>
  <c r="A860" i="1"/>
  <c r="N868" i="1"/>
  <c r="O868" i="1"/>
  <c r="P868" i="1"/>
  <c r="J868" i="1"/>
  <c r="K868" i="1"/>
  <c r="L868" i="1"/>
  <c r="M868" i="1"/>
  <c r="A868" i="1"/>
  <c r="M710" i="1"/>
  <c r="Q710" i="1"/>
  <c r="J710" i="1"/>
  <c r="R710" i="1"/>
  <c r="K710" i="1"/>
  <c r="L710" i="1"/>
  <c r="N710" i="1"/>
  <c r="O710" i="1"/>
  <c r="P710" i="1"/>
  <c r="A710" i="1"/>
  <c r="M718" i="1"/>
  <c r="Q718" i="1"/>
  <c r="J718" i="1"/>
  <c r="R718" i="1"/>
  <c r="K718" i="1"/>
  <c r="L718" i="1"/>
  <c r="N718" i="1"/>
  <c r="O718" i="1"/>
  <c r="P718" i="1"/>
  <c r="A718" i="1"/>
  <c r="M726" i="1"/>
  <c r="Q726" i="1"/>
  <c r="J726" i="1"/>
  <c r="K726" i="1"/>
  <c r="L726" i="1"/>
  <c r="N726" i="1"/>
  <c r="O726" i="1"/>
  <c r="P726" i="1"/>
  <c r="R726" i="1"/>
  <c r="A726" i="1"/>
  <c r="M734" i="1"/>
  <c r="K734" i="1"/>
  <c r="J734" i="1"/>
  <c r="L734" i="1"/>
  <c r="N734" i="1"/>
  <c r="O734" i="1"/>
  <c r="P734" i="1"/>
  <c r="Q734" i="1"/>
  <c r="R734" i="1"/>
  <c r="A734" i="1"/>
  <c r="N742" i="1"/>
  <c r="Q742" i="1"/>
  <c r="J742" i="1"/>
  <c r="R742" i="1"/>
  <c r="K742" i="1"/>
  <c r="M742" i="1"/>
  <c r="O742" i="1"/>
  <c r="L742" i="1"/>
  <c r="P742" i="1"/>
  <c r="A742" i="1"/>
  <c r="N750" i="1"/>
  <c r="Q750" i="1"/>
  <c r="J750" i="1"/>
  <c r="R750" i="1"/>
  <c r="K750" i="1"/>
  <c r="L750" i="1"/>
  <c r="M750" i="1"/>
  <c r="O750" i="1"/>
  <c r="P750" i="1"/>
  <c r="A750" i="1"/>
  <c r="N758" i="1"/>
  <c r="Q758" i="1"/>
  <c r="J758" i="1"/>
  <c r="R758" i="1"/>
  <c r="K758" i="1"/>
  <c r="M758" i="1"/>
  <c r="O758" i="1"/>
  <c r="P758" i="1"/>
  <c r="L758" i="1"/>
  <c r="A758" i="1"/>
  <c r="N766" i="1"/>
  <c r="Q766" i="1"/>
  <c r="J766" i="1"/>
  <c r="R766" i="1"/>
  <c r="K766" i="1"/>
  <c r="L766" i="1"/>
  <c r="M766" i="1"/>
  <c r="O766" i="1"/>
  <c r="P766" i="1"/>
  <c r="A766" i="1"/>
  <c r="N774" i="1"/>
  <c r="Q774" i="1"/>
  <c r="J774" i="1"/>
  <c r="R774" i="1"/>
  <c r="O774" i="1"/>
  <c r="P774" i="1"/>
  <c r="K774" i="1"/>
  <c r="M774" i="1"/>
  <c r="L774" i="1"/>
  <c r="A774" i="1"/>
  <c r="N782" i="1"/>
  <c r="Q782" i="1"/>
  <c r="J782" i="1"/>
  <c r="R782" i="1"/>
  <c r="K782" i="1"/>
  <c r="L782" i="1"/>
  <c r="O782" i="1"/>
  <c r="M782" i="1"/>
  <c r="P782" i="1"/>
  <c r="A782" i="1"/>
  <c r="Q790" i="1"/>
  <c r="J790" i="1"/>
  <c r="R790" i="1"/>
  <c r="K790" i="1"/>
  <c r="L790" i="1"/>
  <c r="M790" i="1"/>
  <c r="P790" i="1"/>
  <c r="O790" i="1"/>
  <c r="N790" i="1"/>
  <c r="A790" i="1"/>
  <c r="Q798" i="1"/>
  <c r="J798" i="1"/>
  <c r="R798" i="1"/>
  <c r="K798" i="1"/>
  <c r="L798" i="1"/>
  <c r="N798" i="1"/>
  <c r="O798" i="1"/>
  <c r="P798" i="1"/>
  <c r="M798" i="1"/>
  <c r="A798" i="1"/>
  <c r="Q806" i="1"/>
  <c r="J806" i="1"/>
  <c r="R806" i="1"/>
  <c r="K806" i="1"/>
  <c r="L806" i="1"/>
  <c r="M806" i="1"/>
  <c r="P806" i="1"/>
  <c r="N806" i="1"/>
  <c r="O806" i="1"/>
  <c r="A806" i="1"/>
  <c r="Q814" i="1"/>
  <c r="J814" i="1"/>
  <c r="R814" i="1"/>
  <c r="K814" i="1"/>
  <c r="L814" i="1"/>
  <c r="N814" i="1"/>
  <c r="O814" i="1"/>
  <c r="P814" i="1"/>
  <c r="M814" i="1"/>
  <c r="A814" i="1"/>
  <c r="Q822" i="1"/>
  <c r="J822" i="1"/>
  <c r="R822" i="1"/>
  <c r="K822" i="1"/>
  <c r="L822" i="1"/>
  <c r="M822" i="1"/>
  <c r="P822" i="1"/>
  <c r="N822" i="1"/>
  <c r="O822" i="1"/>
  <c r="A822" i="1"/>
  <c r="Q830" i="1"/>
  <c r="P830" i="1"/>
  <c r="R830" i="1"/>
  <c r="J830" i="1"/>
  <c r="K830" i="1"/>
  <c r="N830" i="1"/>
  <c r="L830" i="1"/>
  <c r="M830" i="1"/>
  <c r="O830" i="1"/>
  <c r="A830" i="1"/>
  <c r="Q838" i="1"/>
  <c r="R838" i="1"/>
  <c r="J838" i="1"/>
  <c r="K838" i="1"/>
  <c r="L838" i="1"/>
  <c r="O838" i="1"/>
  <c r="M838" i="1"/>
  <c r="N838" i="1"/>
  <c r="P838" i="1"/>
  <c r="A838" i="1"/>
  <c r="K845" i="1"/>
  <c r="L845" i="1"/>
  <c r="M845" i="1"/>
  <c r="Q845" i="1"/>
  <c r="J845" i="1"/>
  <c r="N845" i="1"/>
  <c r="O845" i="1"/>
  <c r="P845" i="1"/>
  <c r="R845" i="1"/>
  <c r="A845" i="1"/>
  <c r="K853" i="1"/>
  <c r="R853" i="1"/>
  <c r="J853" i="1"/>
  <c r="L853" i="1"/>
  <c r="M853" i="1"/>
  <c r="N853" i="1"/>
  <c r="O853" i="1"/>
  <c r="P853" i="1"/>
  <c r="Q853" i="1"/>
  <c r="A853" i="1"/>
  <c r="M861" i="1"/>
  <c r="N861" i="1"/>
  <c r="O861" i="1"/>
  <c r="P861" i="1"/>
  <c r="Q861" i="1"/>
  <c r="J861" i="1"/>
  <c r="R861" i="1"/>
  <c r="K861" i="1"/>
  <c r="L861" i="1"/>
  <c r="A861" i="1"/>
  <c r="K745" i="1"/>
  <c r="N745" i="1"/>
  <c r="O745" i="1"/>
  <c r="P745" i="1"/>
  <c r="J745" i="1"/>
  <c r="L745" i="1"/>
  <c r="M745" i="1"/>
  <c r="R745" i="1"/>
  <c r="Q745" i="1"/>
  <c r="A745" i="1"/>
  <c r="N817" i="1"/>
  <c r="O817" i="1"/>
  <c r="P817" i="1"/>
  <c r="Q817" i="1"/>
  <c r="J817" i="1"/>
  <c r="M817" i="1"/>
  <c r="K817" i="1"/>
  <c r="L817" i="1"/>
  <c r="R817" i="1"/>
  <c r="A817" i="1"/>
  <c r="N833" i="1"/>
  <c r="Q833" i="1"/>
  <c r="R833" i="1"/>
  <c r="J833" i="1"/>
  <c r="K833" i="1"/>
  <c r="O833" i="1"/>
  <c r="L833" i="1"/>
  <c r="M833" i="1"/>
  <c r="P833" i="1"/>
  <c r="A833" i="1"/>
  <c r="P848" i="1"/>
  <c r="Q848" i="1"/>
  <c r="J848" i="1"/>
  <c r="R848" i="1"/>
  <c r="N848" i="1"/>
  <c r="M848" i="1"/>
  <c r="O848" i="1"/>
  <c r="L848" i="1"/>
  <c r="K848" i="1"/>
  <c r="A848" i="1"/>
  <c r="J856" i="1"/>
  <c r="R856" i="1"/>
  <c r="K856" i="1"/>
  <c r="L856" i="1"/>
  <c r="M856" i="1"/>
  <c r="N856" i="1"/>
  <c r="O856" i="1"/>
  <c r="Q856" i="1"/>
  <c r="P856" i="1"/>
  <c r="A856" i="1"/>
  <c r="P707" i="1"/>
  <c r="L707" i="1"/>
  <c r="M707" i="1"/>
  <c r="N707" i="1"/>
  <c r="O707" i="1"/>
  <c r="J707" i="1"/>
  <c r="K707" i="1"/>
  <c r="Q707" i="1"/>
  <c r="R707" i="1"/>
  <c r="A707" i="1"/>
  <c r="P731" i="1"/>
  <c r="L731" i="1"/>
  <c r="N731" i="1"/>
  <c r="O731" i="1"/>
  <c r="J731" i="1"/>
  <c r="K731" i="1"/>
  <c r="M731" i="1"/>
  <c r="Q731" i="1"/>
  <c r="R731" i="1"/>
  <c r="A731" i="1"/>
  <c r="Q755" i="1"/>
  <c r="L755" i="1"/>
  <c r="M755" i="1"/>
  <c r="N755" i="1"/>
  <c r="O755" i="1"/>
  <c r="P755" i="1"/>
  <c r="R755" i="1"/>
  <c r="J755" i="1"/>
  <c r="K755" i="1"/>
  <c r="A755" i="1"/>
  <c r="L787" i="1"/>
  <c r="M787" i="1"/>
  <c r="N787" i="1"/>
  <c r="O787" i="1"/>
  <c r="Q787" i="1"/>
  <c r="R787" i="1"/>
  <c r="K787" i="1"/>
  <c r="J787" i="1"/>
  <c r="P787" i="1"/>
  <c r="A787" i="1"/>
  <c r="L811" i="1"/>
  <c r="M811" i="1"/>
  <c r="N811" i="1"/>
  <c r="O811" i="1"/>
  <c r="J811" i="1"/>
  <c r="K811" i="1"/>
  <c r="P811" i="1"/>
  <c r="Q811" i="1"/>
  <c r="R811" i="1"/>
  <c r="A811" i="1"/>
  <c r="N843" i="1"/>
  <c r="O843" i="1"/>
  <c r="P843" i="1"/>
  <c r="Q843" i="1"/>
  <c r="L843" i="1"/>
  <c r="J843" i="1"/>
  <c r="K843" i="1"/>
  <c r="M843" i="1"/>
  <c r="R843" i="1"/>
  <c r="A843" i="1"/>
  <c r="N850" i="1"/>
  <c r="R850" i="1"/>
  <c r="J850" i="1"/>
  <c r="K850" i="1"/>
  <c r="L850" i="1"/>
  <c r="M850" i="1"/>
  <c r="O850" i="1"/>
  <c r="P850" i="1"/>
  <c r="Q850" i="1"/>
  <c r="A850" i="1"/>
  <c r="K688" i="1"/>
  <c r="N688" i="1"/>
  <c r="O688" i="1"/>
  <c r="P688" i="1"/>
  <c r="Q688" i="1"/>
  <c r="J688" i="1"/>
  <c r="R688" i="1"/>
  <c r="L688" i="1"/>
  <c r="M688" i="1"/>
  <c r="A688" i="1"/>
  <c r="L703" i="1"/>
  <c r="P703" i="1"/>
  <c r="Q703" i="1"/>
  <c r="J703" i="1"/>
  <c r="R703" i="1"/>
  <c r="K703" i="1"/>
  <c r="M703" i="1"/>
  <c r="O703" i="1"/>
  <c r="N703" i="1"/>
  <c r="A703" i="1"/>
  <c r="L719" i="1"/>
  <c r="P719" i="1"/>
  <c r="Q719" i="1"/>
  <c r="J719" i="1"/>
  <c r="R719" i="1"/>
  <c r="K719" i="1"/>
  <c r="M719" i="1"/>
  <c r="N719" i="1"/>
  <c r="O719" i="1"/>
  <c r="A719" i="1"/>
  <c r="M743" i="1"/>
  <c r="P743" i="1"/>
  <c r="Q743" i="1"/>
  <c r="J743" i="1"/>
  <c r="R743" i="1"/>
  <c r="K743" i="1"/>
  <c r="L743" i="1"/>
  <c r="N743" i="1"/>
  <c r="O743" i="1"/>
  <c r="A743" i="1"/>
  <c r="M767" i="1"/>
  <c r="P767" i="1"/>
  <c r="Q767" i="1"/>
  <c r="N767" i="1"/>
  <c r="O767" i="1"/>
  <c r="R767" i="1"/>
  <c r="J767" i="1"/>
  <c r="K767" i="1"/>
  <c r="L767" i="1"/>
  <c r="A767" i="1"/>
  <c r="M783" i="1"/>
  <c r="P783" i="1"/>
  <c r="Q783" i="1"/>
  <c r="K783" i="1"/>
  <c r="L783" i="1"/>
  <c r="N783" i="1"/>
  <c r="O783" i="1"/>
  <c r="J783" i="1"/>
  <c r="R783" i="1"/>
  <c r="A783" i="1"/>
  <c r="P799" i="1"/>
  <c r="Q799" i="1"/>
  <c r="J799" i="1"/>
  <c r="R799" i="1"/>
  <c r="K799" i="1"/>
  <c r="L799" i="1"/>
  <c r="O799" i="1"/>
  <c r="M799" i="1"/>
  <c r="N799" i="1"/>
  <c r="A799" i="1"/>
  <c r="P815" i="1"/>
  <c r="Q815" i="1"/>
  <c r="J815" i="1"/>
  <c r="R815" i="1"/>
  <c r="K815" i="1"/>
  <c r="L815" i="1"/>
  <c r="O815" i="1"/>
  <c r="M815" i="1"/>
  <c r="N815" i="1"/>
  <c r="A815" i="1"/>
  <c r="P823" i="1"/>
  <c r="Q823" i="1"/>
  <c r="J823" i="1"/>
  <c r="R823" i="1"/>
  <c r="K823" i="1"/>
  <c r="M823" i="1"/>
  <c r="N823" i="1"/>
  <c r="O823" i="1"/>
  <c r="L823" i="1"/>
  <c r="A823" i="1"/>
  <c r="P831" i="1"/>
  <c r="Q831" i="1"/>
  <c r="R831" i="1"/>
  <c r="J831" i="1"/>
  <c r="K831" i="1"/>
  <c r="N831" i="1"/>
  <c r="O831" i="1"/>
  <c r="L831" i="1"/>
  <c r="M831" i="1"/>
  <c r="A831" i="1"/>
  <c r="J846" i="1"/>
  <c r="R846" i="1"/>
  <c r="K846" i="1"/>
  <c r="L846" i="1"/>
  <c r="P846" i="1"/>
  <c r="O846" i="1"/>
  <c r="Q846" i="1"/>
  <c r="M846" i="1"/>
  <c r="N846" i="1"/>
  <c r="A846" i="1"/>
  <c r="J854" i="1"/>
  <c r="R854" i="1"/>
  <c r="K854" i="1"/>
  <c r="L854" i="1"/>
  <c r="M854" i="1"/>
  <c r="N854" i="1"/>
  <c r="O854" i="1"/>
  <c r="P854" i="1"/>
  <c r="Q854" i="1"/>
  <c r="A854" i="1"/>
  <c r="L862" i="1"/>
  <c r="M862" i="1"/>
  <c r="N862" i="1"/>
  <c r="O862" i="1"/>
  <c r="P862" i="1"/>
  <c r="Q862" i="1"/>
  <c r="J862" i="1"/>
  <c r="K862" i="1"/>
  <c r="R862" i="1"/>
  <c r="A862" i="1"/>
  <c r="M637" i="1"/>
  <c r="M642" i="1"/>
  <c r="O642" i="1"/>
  <c r="J658" i="1"/>
  <c r="N642" i="1"/>
  <c r="J640" i="1"/>
  <c r="P639" i="1"/>
  <c r="A650" i="1"/>
  <c r="A649" i="1"/>
  <c r="N654" i="1"/>
  <c r="K653" i="1"/>
  <c r="A243" i="1"/>
  <c r="L642" i="1"/>
  <c r="L640" i="1"/>
  <c r="J656" i="1"/>
  <c r="L655" i="1"/>
  <c r="J636" i="1"/>
  <c r="N655" i="1"/>
  <c r="J654" i="1"/>
  <c r="M243" i="1"/>
  <c r="M657" i="1"/>
  <c r="J655" i="1"/>
  <c r="L653" i="1"/>
  <c r="Q639" i="1"/>
  <c r="A242" i="1"/>
  <c r="K243" i="1"/>
  <c r="J242" i="1"/>
  <c r="R654" i="1"/>
  <c r="J243" i="1"/>
  <c r="Q657" i="1"/>
  <c r="L658" i="1"/>
  <c r="P655" i="1"/>
  <c r="Q654" i="1"/>
  <c r="J653" i="1"/>
  <c r="N640" i="1"/>
  <c r="P637" i="1"/>
  <c r="P242" i="1"/>
  <c r="A654" i="1"/>
  <c r="K658" i="1"/>
  <c r="O655" i="1"/>
  <c r="P654" i="1"/>
  <c r="J650" i="1"/>
  <c r="M640" i="1"/>
  <c r="N637" i="1"/>
  <c r="P243" i="1"/>
  <c r="O242" i="1"/>
  <c r="N242" i="1"/>
  <c r="R649" i="1"/>
  <c r="O243" i="1"/>
  <c r="R657" i="1"/>
  <c r="M655" i="1"/>
  <c r="M654" i="1"/>
  <c r="Q649" i="1"/>
  <c r="K640" i="1"/>
  <c r="L637" i="1"/>
  <c r="N243" i="1"/>
  <c r="M242" i="1"/>
  <c r="L242" i="1"/>
  <c r="P657" i="1"/>
  <c r="K655" i="1"/>
  <c r="O653" i="1"/>
  <c r="R639" i="1"/>
  <c r="L649" i="1"/>
  <c r="K649" i="1"/>
  <c r="M651" i="1"/>
  <c r="P648" i="1"/>
  <c r="L651" i="1"/>
  <c r="O648" i="1"/>
  <c r="P652" i="1"/>
  <c r="L652" i="1"/>
  <c r="O651" i="1"/>
  <c r="K651" i="1"/>
  <c r="N648" i="1"/>
  <c r="O657" i="1"/>
  <c r="L654" i="1"/>
  <c r="J651" i="1"/>
  <c r="M648" i="1"/>
  <c r="L638" i="1"/>
  <c r="M649" i="1"/>
  <c r="Q652" i="1"/>
  <c r="J649" i="1"/>
  <c r="Q648" i="1"/>
  <c r="N657" i="1"/>
  <c r="K654" i="1"/>
  <c r="R650" i="1"/>
  <c r="L648" i="1"/>
  <c r="K638" i="1"/>
  <c r="N651" i="1"/>
  <c r="Q650" i="1"/>
  <c r="K648" i="1"/>
  <c r="J638" i="1"/>
  <c r="L657" i="1"/>
  <c r="Q653" i="1"/>
  <c r="P650" i="1"/>
  <c r="J648" i="1"/>
  <c r="R637" i="1"/>
  <c r="P656" i="1"/>
  <c r="P653" i="1"/>
  <c r="O650" i="1"/>
  <c r="R644" i="1"/>
  <c r="Q637" i="1"/>
  <c r="N650" i="1"/>
  <c r="Q644" i="1"/>
  <c r="A651" i="1"/>
  <c r="R655" i="1"/>
  <c r="N653" i="1"/>
  <c r="M650" i="1"/>
  <c r="P644" i="1"/>
  <c r="O637" i="1"/>
  <c r="R652" i="1"/>
  <c r="Q655" i="1"/>
  <c r="M653" i="1"/>
  <c r="L650" i="1"/>
  <c r="P642" i="1"/>
  <c r="J647" i="1"/>
  <c r="O644" i="1"/>
  <c r="P646" i="1"/>
  <c r="K642" i="1"/>
  <c r="N646" i="1"/>
  <c r="Q646" i="1"/>
  <c r="M644" i="1"/>
  <c r="J642" i="1"/>
  <c r="R641" i="1"/>
  <c r="R643" i="1"/>
  <c r="J646" i="1"/>
  <c r="K637" i="1"/>
  <c r="J657" i="1"/>
  <c r="O652" i="1"/>
  <c r="R645" i="1"/>
  <c r="P643" i="1"/>
  <c r="N641" i="1"/>
  <c r="L639" i="1"/>
  <c r="R656" i="1"/>
  <c r="N652" i="1"/>
  <c r="Q645" i="1"/>
  <c r="O643" i="1"/>
  <c r="M641" i="1"/>
  <c r="K639" i="1"/>
  <c r="R636" i="1"/>
  <c r="Q656" i="1"/>
  <c r="M652" i="1"/>
  <c r="R647" i="1"/>
  <c r="P645" i="1"/>
  <c r="N643" i="1"/>
  <c r="L641" i="1"/>
  <c r="J639" i="1"/>
  <c r="Q636" i="1"/>
  <c r="L644" i="1"/>
  <c r="M646" i="1"/>
  <c r="Q641" i="1"/>
  <c r="P641" i="1"/>
  <c r="N639" i="1"/>
  <c r="Q643" i="1"/>
  <c r="Q647" i="1"/>
  <c r="O645" i="1"/>
  <c r="M643" i="1"/>
  <c r="R638" i="1"/>
  <c r="P636" i="1"/>
  <c r="J641" i="1"/>
  <c r="Q638" i="1"/>
  <c r="M645" i="1"/>
  <c r="R640" i="1"/>
  <c r="N636" i="1"/>
  <c r="O658" i="1"/>
  <c r="M656" i="1"/>
  <c r="R651" i="1"/>
  <c r="P649" i="1"/>
  <c r="N647" i="1"/>
  <c r="L645" i="1"/>
  <c r="J643" i="1"/>
  <c r="Q640" i="1"/>
  <c r="O638" i="1"/>
  <c r="M636" i="1"/>
  <c r="K647" i="1"/>
  <c r="R646" i="1"/>
  <c r="J644" i="1"/>
  <c r="O641" i="1"/>
  <c r="M639" i="1"/>
  <c r="Q658" i="1"/>
  <c r="O656" i="1"/>
  <c r="K652" i="1"/>
  <c r="P647" i="1"/>
  <c r="L643" i="1"/>
  <c r="O636" i="1"/>
  <c r="A653" i="1"/>
  <c r="P658" i="1"/>
  <c r="N656" i="1"/>
  <c r="A652" i="1"/>
  <c r="N658" i="1"/>
  <c r="L656" i="1"/>
  <c r="Q651" i="1"/>
  <c r="O649" i="1"/>
  <c r="M647" i="1"/>
  <c r="K645" i="1"/>
  <c r="R642" i="1"/>
  <c r="P640" i="1"/>
  <c r="N638" i="1"/>
  <c r="L636" i="1"/>
  <c r="N644" i="1"/>
  <c r="O646" i="1"/>
  <c r="K644" i="1"/>
  <c r="L646" i="1"/>
  <c r="R658" i="1"/>
  <c r="K641" i="1"/>
  <c r="N645" i="1"/>
  <c r="O647" i="1"/>
  <c r="K643" i="1"/>
  <c r="P638" i="1"/>
  <c r="K656" i="1"/>
  <c r="J645" i="1"/>
  <c r="Q642" i="1"/>
  <c r="O640" i="1"/>
  <c r="A648" i="1"/>
  <c r="A647" i="1"/>
  <c r="A636" i="1"/>
  <c r="A638" i="1"/>
  <c r="A657" i="1"/>
  <c r="A643" i="1"/>
  <c r="A642" i="1"/>
  <c r="A646" i="1"/>
  <c r="A639" i="1"/>
  <c r="A637" i="1"/>
  <c r="C189" i="1" l="1"/>
  <c r="J188" i="1"/>
  <c r="K188" i="1"/>
  <c r="L188" i="1"/>
  <c r="M188" i="1"/>
  <c r="N188" i="1"/>
  <c r="O188" i="1"/>
  <c r="P188" i="1"/>
  <c r="Q188" i="1"/>
  <c r="R188" i="1"/>
  <c r="A188" i="1"/>
  <c r="J189" i="1" l="1"/>
  <c r="B189" i="1"/>
  <c r="R189" i="1"/>
  <c r="Q189" i="1"/>
  <c r="P189" i="1"/>
  <c r="N189" i="1"/>
  <c r="O189" i="1"/>
  <c r="L189" i="1"/>
  <c r="A189" i="1"/>
  <c r="M189" i="1"/>
  <c r="C190" i="1"/>
  <c r="K189" i="1"/>
  <c r="C1448" i="1"/>
  <c r="B1448" i="1" s="1"/>
  <c r="C1447" i="1"/>
  <c r="B1447" i="1" s="1"/>
  <c r="C1446" i="1"/>
  <c r="B1446" i="1" s="1"/>
  <c r="C1445" i="1"/>
  <c r="B1445" i="1" s="1"/>
  <c r="C1444" i="1"/>
  <c r="B1444" i="1" s="1"/>
  <c r="C1443" i="1"/>
  <c r="B1443" i="1" s="1"/>
  <c r="C1442" i="1"/>
  <c r="B1442" i="1" s="1"/>
  <c r="C1441" i="1"/>
  <c r="B1441" i="1" s="1"/>
  <c r="C1440" i="1"/>
  <c r="B1440" i="1" s="1"/>
  <c r="C1439" i="1"/>
  <c r="B1439" i="1" s="1"/>
  <c r="C1438" i="1"/>
  <c r="B1438" i="1" s="1"/>
  <c r="C1437" i="1"/>
  <c r="B1437" i="1" s="1"/>
  <c r="C1436" i="1"/>
  <c r="B1436" i="1" s="1"/>
  <c r="C1435" i="1"/>
  <c r="B1435" i="1" s="1"/>
  <c r="C1434" i="1"/>
  <c r="B1434" i="1" s="1"/>
  <c r="C1433" i="1"/>
  <c r="B1433" i="1" s="1"/>
  <c r="C1432" i="1"/>
  <c r="B1432" i="1" s="1"/>
  <c r="C1431" i="1"/>
  <c r="B1431" i="1" s="1"/>
  <c r="C1430" i="1"/>
  <c r="B1430" i="1" s="1"/>
  <c r="C1429" i="1"/>
  <c r="B1429" i="1" s="1"/>
  <c r="C1428" i="1"/>
  <c r="B1428" i="1" s="1"/>
  <c r="C1427" i="1"/>
  <c r="B1427" i="1" s="1"/>
  <c r="C1426" i="1"/>
  <c r="B1426" i="1" s="1"/>
  <c r="C1425" i="1"/>
  <c r="B1425" i="1" s="1"/>
  <c r="C1424" i="1"/>
  <c r="B1424" i="1" s="1"/>
  <c r="C1423" i="1"/>
  <c r="B1423" i="1" s="1"/>
  <c r="C1422" i="1"/>
  <c r="B1422" i="1" s="1"/>
  <c r="C1421" i="1"/>
  <c r="B1421" i="1" s="1"/>
  <c r="C1420" i="1"/>
  <c r="B1420" i="1" s="1"/>
  <c r="C1419" i="1"/>
  <c r="B1419" i="1" s="1"/>
  <c r="C1418" i="1"/>
  <c r="B1418" i="1" s="1"/>
  <c r="C1417" i="1"/>
  <c r="B1417" i="1" s="1"/>
  <c r="C1416" i="1"/>
  <c r="B1416" i="1" s="1"/>
  <c r="C1415" i="1"/>
  <c r="B1415" i="1" s="1"/>
  <c r="C1414" i="1"/>
  <c r="B1414" i="1" s="1"/>
  <c r="C1413" i="1"/>
  <c r="B1413" i="1" s="1"/>
  <c r="C1412" i="1"/>
  <c r="B1412" i="1" s="1"/>
  <c r="C1411" i="1"/>
  <c r="B1411" i="1" s="1"/>
  <c r="C1410" i="1"/>
  <c r="B1410" i="1" s="1"/>
  <c r="C1409" i="1"/>
  <c r="B1409" i="1" s="1"/>
  <c r="C1408" i="1"/>
  <c r="B1408" i="1" s="1"/>
  <c r="C1407" i="1"/>
  <c r="B1407" i="1" s="1"/>
  <c r="C1406" i="1"/>
  <c r="B1406" i="1" s="1"/>
  <c r="C1405" i="1"/>
  <c r="B1405" i="1" s="1"/>
  <c r="C1404" i="1"/>
  <c r="B1404" i="1" s="1"/>
  <c r="C1403" i="1"/>
  <c r="B1403" i="1" s="1"/>
  <c r="C1402" i="1"/>
  <c r="B1402" i="1" s="1"/>
  <c r="C1401" i="1"/>
  <c r="B1401" i="1" s="1"/>
  <c r="C1400" i="1"/>
  <c r="B1400" i="1" s="1"/>
  <c r="C1399" i="1"/>
  <c r="B1399" i="1" s="1"/>
  <c r="C1398" i="1"/>
  <c r="B1398" i="1" s="1"/>
  <c r="C1397" i="1"/>
  <c r="B1397" i="1" s="1"/>
  <c r="C1396" i="1"/>
  <c r="B1396" i="1" s="1"/>
  <c r="C1395" i="1"/>
  <c r="B1395" i="1" s="1"/>
  <c r="C1394" i="1"/>
  <c r="B1394" i="1" s="1"/>
  <c r="C1393" i="1"/>
  <c r="B1393" i="1" s="1"/>
  <c r="C1392" i="1"/>
  <c r="B1392" i="1" s="1"/>
  <c r="C1391" i="1"/>
  <c r="B1391" i="1" s="1"/>
  <c r="C1390" i="1"/>
  <c r="B1390" i="1" s="1"/>
  <c r="C1389" i="1"/>
  <c r="B1389" i="1" s="1"/>
  <c r="C1388" i="1"/>
  <c r="B1388" i="1" s="1"/>
  <c r="C1387" i="1"/>
  <c r="B1387" i="1" s="1"/>
  <c r="C1386" i="1"/>
  <c r="B1386" i="1" s="1"/>
  <c r="C1385" i="1"/>
  <c r="B1385" i="1" s="1"/>
  <c r="C1384" i="1"/>
  <c r="B1384" i="1" s="1"/>
  <c r="C1383" i="1"/>
  <c r="B1383" i="1" s="1"/>
  <c r="C1382" i="1"/>
  <c r="B1382" i="1" s="1"/>
  <c r="C1381" i="1"/>
  <c r="B1381" i="1" s="1"/>
  <c r="C1380" i="1"/>
  <c r="B1380" i="1" s="1"/>
  <c r="C1379" i="1"/>
  <c r="B1379" i="1" s="1"/>
  <c r="C1378" i="1"/>
  <c r="B1378" i="1" s="1"/>
  <c r="C1377" i="1"/>
  <c r="B1377" i="1" s="1"/>
  <c r="C1376" i="1"/>
  <c r="B1376" i="1" s="1"/>
  <c r="C1375" i="1"/>
  <c r="B1375" i="1" s="1"/>
  <c r="C1374" i="1"/>
  <c r="B1374" i="1" s="1"/>
  <c r="C1373" i="1"/>
  <c r="B1373" i="1" s="1"/>
  <c r="C1372" i="1"/>
  <c r="B1372" i="1" s="1"/>
  <c r="C1371" i="1"/>
  <c r="B1371" i="1" s="1"/>
  <c r="C1370" i="1"/>
  <c r="B1370" i="1" s="1"/>
  <c r="C1369" i="1"/>
  <c r="B1369" i="1" s="1"/>
  <c r="C1368" i="1"/>
  <c r="B1368" i="1" s="1"/>
  <c r="C1367" i="1"/>
  <c r="B1367" i="1" s="1"/>
  <c r="C1366" i="1"/>
  <c r="B1366" i="1" s="1"/>
  <c r="C1365" i="1"/>
  <c r="B1365" i="1" s="1"/>
  <c r="C1364" i="1"/>
  <c r="B1364" i="1" s="1"/>
  <c r="C1363" i="1"/>
  <c r="B1363" i="1" s="1"/>
  <c r="C1362" i="1"/>
  <c r="B1362" i="1" s="1"/>
  <c r="C1361" i="1"/>
  <c r="B1361" i="1" s="1"/>
  <c r="C1360" i="1"/>
  <c r="B1360" i="1" s="1"/>
  <c r="C1359" i="1"/>
  <c r="B1359" i="1" s="1"/>
  <c r="C1358" i="1"/>
  <c r="B1358" i="1" s="1"/>
  <c r="C1357" i="1"/>
  <c r="B1357" i="1" s="1"/>
  <c r="C1356" i="1"/>
  <c r="B1356" i="1" s="1"/>
  <c r="C1355" i="1"/>
  <c r="B1355" i="1" s="1"/>
  <c r="C1354" i="1"/>
  <c r="B1354" i="1" s="1"/>
  <c r="C1353" i="1"/>
  <c r="B1353" i="1" s="1"/>
  <c r="C1352" i="1"/>
  <c r="B1352" i="1" s="1"/>
  <c r="C1351" i="1"/>
  <c r="B1351" i="1" s="1"/>
  <c r="C1350" i="1"/>
  <c r="B1350" i="1" s="1"/>
  <c r="C1349" i="1"/>
  <c r="B1349" i="1" s="1"/>
  <c r="C1348" i="1"/>
  <c r="B1348" i="1" s="1"/>
  <c r="C1347" i="1"/>
  <c r="B1347" i="1" s="1"/>
  <c r="C1346" i="1"/>
  <c r="B1346" i="1" s="1"/>
  <c r="C1345" i="1"/>
  <c r="B1345" i="1" s="1"/>
  <c r="C1344" i="1"/>
  <c r="B1344" i="1" s="1"/>
  <c r="C1343" i="1"/>
  <c r="B1343" i="1" s="1"/>
  <c r="C1342" i="1"/>
  <c r="B1342" i="1" s="1"/>
  <c r="C1341" i="1"/>
  <c r="B1341" i="1" s="1"/>
  <c r="C1340" i="1"/>
  <c r="B1340" i="1" s="1"/>
  <c r="C1339" i="1"/>
  <c r="B1339" i="1" s="1"/>
  <c r="C1338" i="1"/>
  <c r="B1338" i="1" s="1"/>
  <c r="C1337" i="1"/>
  <c r="B1337" i="1" s="1"/>
  <c r="C1336" i="1"/>
  <c r="B1336" i="1" s="1"/>
  <c r="C1335" i="1"/>
  <c r="B1335" i="1" s="1"/>
  <c r="C1334" i="1"/>
  <c r="B1334" i="1" s="1"/>
  <c r="C1333" i="1"/>
  <c r="B1333" i="1" s="1"/>
  <c r="C1332" i="1"/>
  <c r="B1332" i="1" s="1"/>
  <c r="C1331" i="1"/>
  <c r="B1331" i="1" s="1"/>
  <c r="C1330" i="1"/>
  <c r="B1330" i="1" s="1"/>
  <c r="C1329" i="1"/>
  <c r="B1329" i="1" s="1"/>
  <c r="C1328" i="1"/>
  <c r="B1328" i="1" s="1"/>
  <c r="C1327" i="1"/>
  <c r="B1327" i="1" s="1"/>
  <c r="C1326" i="1"/>
  <c r="B1326" i="1" s="1"/>
  <c r="C1325" i="1"/>
  <c r="B1325" i="1" s="1"/>
  <c r="C1324" i="1"/>
  <c r="B1324" i="1" s="1"/>
  <c r="C1323" i="1"/>
  <c r="B1323" i="1" s="1"/>
  <c r="C1322" i="1"/>
  <c r="B1322" i="1" s="1"/>
  <c r="C1321" i="1"/>
  <c r="B1321" i="1" s="1"/>
  <c r="C1320" i="1"/>
  <c r="B1320" i="1" s="1"/>
  <c r="C1319" i="1"/>
  <c r="B1319" i="1" s="1"/>
  <c r="C1318" i="1"/>
  <c r="B1318" i="1" s="1"/>
  <c r="C1317" i="1"/>
  <c r="B1317" i="1" s="1"/>
  <c r="C1316" i="1"/>
  <c r="B1316" i="1" s="1"/>
  <c r="C1315" i="1"/>
  <c r="B1315" i="1" s="1"/>
  <c r="C1314" i="1"/>
  <c r="B1314" i="1" s="1"/>
  <c r="C1313" i="1"/>
  <c r="B1313" i="1" s="1"/>
  <c r="C1312" i="1"/>
  <c r="B1312" i="1" s="1"/>
  <c r="C1311" i="1"/>
  <c r="B1311" i="1" s="1"/>
  <c r="C1310" i="1"/>
  <c r="B1310" i="1" s="1"/>
  <c r="C1309" i="1"/>
  <c r="B1309" i="1" s="1"/>
  <c r="C1308" i="1"/>
  <c r="B1308" i="1" s="1"/>
  <c r="C1307" i="1"/>
  <c r="B1307" i="1" s="1"/>
  <c r="C1306" i="1"/>
  <c r="B1306" i="1" s="1"/>
  <c r="C1305" i="1"/>
  <c r="B1305" i="1" s="1"/>
  <c r="C1304" i="1"/>
  <c r="B1304" i="1" s="1"/>
  <c r="C1303" i="1"/>
  <c r="B1303" i="1" s="1"/>
  <c r="C1302" i="1"/>
  <c r="B1302" i="1" s="1"/>
  <c r="C1301" i="1"/>
  <c r="B1301" i="1" s="1"/>
  <c r="C1300" i="1"/>
  <c r="B1300" i="1" s="1"/>
  <c r="C1299" i="1"/>
  <c r="B1299" i="1" s="1"/>
  <c r="C1298" i="1"/>
  <c r="B1298" i="1" s="1"/>
  <c r="C1297" i="1"/>
  <c r="B1297" i="1" s="1"/>
  <c r="C1296" i="1"/>
  <c r="B1296" i="1" s="1"/>
  <c r="C1295" i="1"/>
  <c r="B1295" i="1" s="1"/>
  <c r="C1294" i="1"/>
  <c r="B1294" i="1" s="1"/>
  <c r="C1293" i="1"/>
  <c r="B1293" i="1" s="1"/>
  <c r="C1292" i="1"/>
  <c r="B1292" i="1" s="1"/>
  <c r="C1291" i="1"/>
  <c r="B1291" i="1" s="1"/>
  <c r="C1290" i="1"/>
  <c r="B1290" i="1" s="1"/>
  <c r="C1289" i="1"/>
  <c r="B1289" i="1" s="1"/>
  <c r="C1288" i="1"/>
  <c r="B1288" i="1" s="1"/>
  <c r="C1287" i="1"/>
  <c r="B1287" i="1" s="1"/>
  <c r="C1286" i="1"/>
  <c r="B1286" i="1" s="1"/>
  <c r="C1285" i="1"/>
  <c r="B1285" i="1" s="1"/>
  <c r="C1284" i="1"/>
  <c r="B1284" i="1" s="1"/>
  <c r="C1283" i="1"/>
  <c r="B1283" i="1" s="1"/>
  <c r="C1282" i="1"/>
  <c r="B1282" i="1" s="1"/>
  <c r="C1281" i="1"/>
  <c r="B1281" i="1" s="1"/>
  <c r="C1280" i="1"/>
  <c r="B1280" i="1" s="1"/>
  <c r="C1279" i="1"/>
  <c r="B1279" i="1" s="1"/>
  <c r="C1278" i="1"/>
  <c r="B1278" i="1" s="1"/>
  <c r="C1277" i="1"/>
  <c r="B1277" i="1" s="1"/>
  <c r="C1276" i="1"/>
  <c r="B1276" i="1" s="1"/>
  <c r="C1275" i="1"/>
  <c r="B1275" i="1" s="1"/>
  <c r="C1274" i="1"/>
  <c r="B1274" i="1" s="1"/>
  <c r="C1273" i="1"/>
  <c r="B1273" i="1" s="1"/>
  <c r="C1272" i="1"/>
  <c r="B1272" i="1" s="1"/>
  <c r="C1271" i="1"/>
  <c r="B1271" i="1" s="1"/>
  <c r="C1270" i="1"/>
  <c r="B1270" i="1" s="1"/>
  <c r="C1269" i="1"/>
  <c r="B1269" i="1" s="1"/>
  <c r="C1268" i="1"/>
  <c r="B1268" i="1" s="1"/>
  <c r="C1267" i="1"/>
  <c r="B1267" i="1" s="1"/>
  <c r="C1266" i="1"/>
  <c r="B1266" i="1" s="1"/>
  <c r="C1265" i="1"/>
  <c r="B1265" i="1" s="1"/>
  <c r="C1264" i="1"/>
  <c r="B1264" i="1" s="1"/>
  <c r="C1263" i="1"/>
  <c r="B1263" i="1" s="1"/>
  <c r="C1262" i="1"/>
  <c r="B1262" i="1" s="1"/>
  <c r="C1261" i="1"/>
  <c r="B1261" i="1" s="1"/>
  <c r="C1260" i="1"/>
  <c r="B1260" i="1" s="1"/>
  <c r="C1259" i="1"/>
  <c r="B1259" i="1" s="1"/>
  <c r="C1258" i="1"/>
  <c r="B1258" i="1" s="1"/>
  <c r="C1257" i="1"/>
  <c r="B1257" i="1" s="1"/>
  <c r="C1256" i="1"/>
  <c r="B1256" i="1" s="1"/>
  <c r="C1255" i="1"/>
  <c r="B1255" i="1" s="1"/>
  <c r="C1254" i="1"/>
  <c r="B1254" i="1" s="1"/>
  <c r="C1253" i="1"/>
  <c r="B1253" i="1" s="1"/>
  <c r="C1252" i="1"/>
  <c r="B1252" i="1" s="1"/>
  <c r="C1251" i="1"/>
  <c r="B1251" i="1" s="1"/>
  <c r="C1250" i="1"/>
  <c r="B1250" i="1" s="1"/>
  <c r="C1249" i="1"/>
  <c r="B1249" i="1" s="1"/>
  <c r="C1248" i="1"/>
  <c r="B1248" i="1" s="1"/>
  <c r="C1247" i="1"/>
  <c r="B1247" i="1" s="1"/>
  <c r="C1246" i="1"/>
  <c r="B1246" i="1" s="1"/>
  <c r="C1245" i="1"/>
  <c r="B1245" i="1" s="1"/>
  <c r="C1244" i="1"/>
  <c r="B1244" i="1" s="1"/>
  <c r="C1243" i="1"/>
  <c r="B1243" i="1" s="1"/>
  <c r="C1242" i="1"/>
  <c r="B1242" i="1" s="1"/>
  <c r="C1241" i="1"/>
  <c r="B1241" i="1" s="1"/>
  <c r="C1240" i="1"/>
  <c r="B1240" i="1" s="1"/>
  <c r="C1239" i="1"/>
  <c r="B1239" i="1" s="1"/>
  <c r="C1238" i="1"/>
  <c r="B1238" i="1" s="1"/>
  <c r="C1237" i="1"/>
  <c r="B1237" i="1" s="1"/>
  <c r="C1236" i="1"/>
  <c r="B1236" i="1" s="1"/>
  <c r="C1235" i="1"/>
  <c r="B1235" i="1" s="1"/>
  <c r="C1234" i="1"/>
  <c r="B1234" i="1" s="1"/>
  <c r="C1233" i="1"/>
  <c r="B1233" i="1" s="1"/>
  <c r="C1232" i="1"/>
  <c r="B1232" i="1" s="1"/>
  <c r="C1231" i="1"/>
  <c r="B1231" i="1" s="1"/>
  <c r="C1230" i="1"/>
  <c r="B1230" i="1" s="1"/>
  <c r="C1229" i="1"/>
  <c r="B1229" i="1" s="1"/>
  <c r="C1228" i="1"/>
  <c r="B1228" i="1" s="1"/>
  <c r="C1227" i="1"/>
  <c r="B1227" i="1" s="1"/>
  <c r="C1226" i="1"/>
  <c r="B1226" i="1" s="1"/>
  <c r="C1225" i="1"/>
  <c r="B1225" i="1" s="1"/>
  <c r="C1224" i="1"/>
  <c r="B1224" i="1" s="1"/>
  <c r="C1223" i="1"/>
  <c r="B1223" i="1" s="1"/>
  <c r="C1222" i="1"/>
  <c r="B1222" i="1" s="1"/>
  <c r="C1221" i="1"/>
  <c r="B1221" i="1" s="1"/>
  <c r="C1220" i="1"/>
  <c r="B1220" i="1" s="1"/>
  <c r="C1219" i="1"/>
  <c r="B1219" i="1" s="1"/>
  <c r="C1218" i="1"/>
  <c r="B1218" i="1" s="1"/>
  <c r="C1217" i="1"/>
  <c r="B1217" i="1" s="1"/>
  <c r="C1216" i="1"/>
  <c r="B1216" i="1" s="1"/>
  <c r="C1215" i="1"/>
  <c r="B1215" i="1" s="1"/>
  <c r="C1214" i="1"/>
  <c r="B1214" i="1" s="1"/>
  <c r="C1213" i="1"/>
  <c r="B1213" i="1" s="1"/>
  <c r="C1212" i="1"/>
  <c r="B1212" i="1" s="1"/>
  <c r="C1211" i="1"/>
  <c r="B1211" i="1" s="1"/>
  <c r="C1210" i="1"/>
  <c r="B1210" i="1" s="1"/>
  <c r="C1209" i="1"/>
  <c r="B1209" i="1" s="1"/>
  <c r="C1208" i="1"/>
  <c r="B1208" i="1" s="1"/>
  <c r="C1207" i="1"/>
  <c r="B1207" i="1" s="1"/>
  <c r="C1206" i="1"/>
  <c r="B1206" i="1" s="1"/>
  <c r="C1205" i="1"/>
  <c r="B1205" i="1" s="1"/>
  <c r="C1204" i="1"/>
  <c r="B1204" i="1" s="1"/>
  <c r="C1203" i="1"/>
  <c r="B1203" i="1" s="1"/>
  <c r="C1202" i="1"/>
  <c r="B1202" i="1" s="1"/>
  <c r="C1201" i="1"/>
  <c r="B1201" i="1" s="1"/>
  <c r="C1200" i="1"/>
  <c r="B1200" i="1" s="1"/>
  <c r="R278" i="1"/>
  <c r="Q278" i="1"/>
  <c r="P278" i="1"/>
  <c r="O278" i="1"/>
  <c r="N278" i="1"/>
  <c r="M278" i="1"/>
  <c r="L278" i="1"/>
  <c r="K278" i="1"/>
  <c r="J278" i="1"/>
  <c r="A278" i="1"/>
  <c r="C301" i="1"/>
  <c r="C300" i="1"/>
  <c r="C299" i="1"/>
  <c r="C298" i="1"/>
  <c r="C297" i="1"/>
  <c r="C296" i="1"/>
  <c r="C295" i="1"/>
  <c r="C294" i="1"/>
  <c r="C293" i="1"/>
  <c r="C292" i="1"/>
  <c r="C291" i="1"/>
  <c r="C290" i="1"/>
  <c r="C289" i="1"/>
  <c r="C288" i="1"/>
  <c r="C287" i="1"/>
  <c r="C286" i="1"/>
  <c r="C285" i="1"/>
  <c r="C284" i="1"/>
  <c r="C283" i="1"/>
  <c r="C282" i="1"/>
  <c r="C281" i="1"/>
  <c r="C280" i="1"/>
  <c r="C279" i="1"/>
  <c r="R238" i="1"/>
  <c r="Q238" i="1"/>
  <c r="P238" i="1"/>
  <c r="O238" i="1"/>
  <c r="N238" i="1"/>
  <c r="M238" i="1"/>
  <c r="L238" i="1"/>
  <c r="K238" i="1"/>
  <c r="J238" i="1"/>
  <c r="A238" i="1"/>
  <c r="C240" i="1"/>
  <c r="C239" i="1"/>
  <c r="C2868" i="1"/>
  <c r="B2868" i="1" s="1"/>
  <c r="C2869" i="1"/>
  <c r="B2869" i="1" s="1"/>
  <c r="C2870" i="1"/>
  <c r="B2870" i="1" s="1"/>
  <c r="C2871" i="1"/>
  <c r="B2871" i="1" s="1"/>
  <c r="C2872" i="1"/>
  <c r="B2872" i="1" s="1"/>
  <c r="C2873" i="1"/>
  <c r="B2873" i="1" s="1"/>
  <c r="C2874" i="1"/>
  <c r="B2874" i="1" s="1"/>
  <c r="C2875" i="1"/>
  <c r="B2875" i="1" s="1"/>
  <c r="C2876" i="1"/>
  <c r="B2876" i="1" s="1"/>
  <c r="C2877" i="1"/>
  <c r="B2877" i="1" s="1"/>
  <c r="C2878" i="1"/>
  <c r="B2878" i="1" s="1"/>
  <c r="C2879" i="1"/>
  <c r="B2879" i="1" s="1"/>
  <c r="C2880" i="1"/>
  <c r="B2880" i="1" s="1"/>
  <c r="C2881" i="1"/>
  <c r="B2881" i="1" s="1"/>
  <c r="C2882" i="1"/>
  <c r="B2882" i="1" s="1"/>
  <c r="C2883" i="1"/>
  <c r="B2883" i="1" s="1"/>
  <c r="C2884" i="1"/>
  <c r="B2884" i="1" s="1"/>
  <c r="C2885" i="1"/>
  <c r="B2885" i="1" s="1"/>
  <c r="C2886" i="1"/>
  <c r="B2886" i="1" s="1"/>
  <c r="C2887" i="1"/>
  <c r="B2887" i="1" s="1"/>
  <c r="C2888" i="1"/>
  <c r="B2888" i="1" s="1"/>
  <c r="C2889" i="1"/>
  <c r="B2889" i="1" s="1"/>
  <c r="C2890" i="1"/>
  <c r="B2890" i="1" s="1"/>
  <c r="C2891" i="1"/>
  <c r="B2891" i="1" s="1"/>
  <c r="C2892" i="1"/>
  <c r="B2892" i="1" s="1"/>
  <c r="C2893" i="1"/>
  <c r="B2893" i="1" s="1"/>
  <c r="C2894" i="1"/>
  <c r="B2894" i="1" s="1"/>
  <c r="C2895" i="1"/>
  <c r="B2895" i="1" s="1"/>
  <c r="C2896" i="1"/>
  <c r="B2896" i="1" s="1"/>
  <c r="C2897" i="1"/>
  <c r="B2897" i="1" s="1"/>
  <c r="C2898" i="1"/>
  <c r="B2898" i="1" s="1"/>
  <c r="C2899" i="1"/>
  <c r="B2899" i="1" s="1"/>
  <c r="C2900" i="1"/>
  <c r="B2900" i="1" s="1"/>
  <c r="C2901" i="1"/>
  <c r="B2901" i="1" s="1"/>
  <c r="C2902" i="1"/>
  <c r="B2902" i="1" s="1"/>
  <c r="C2903" i="1"/>
  <c r="B2903" i="1" s="1"/>
  <c r="C2904" i="1"/>
  <c r="B2904" i="1" s="1"/>
  <c r="C2905" i="1"/>
  <c r="B2905" i="1" s="1"/>
  <c r="C2906" i="1"/>
  <c r="B2906" i="1" s="1"/>
  <c r="C2907" i="1"/>
  <c r="B2907" i="1" s="1"/>
  <c r="C2908" i="1"/>
  <c r="B2908" i="1" s="1"/>
  <c r="C2909" i="1"/>
  <c r="B2909" i="1" s="1"/>
  <c r="C2910" i="1"/>
  <c r="B2910" i="1" s="1"/>
  <c r="C2911" i="1"/>
  <c r="B2911" i="1" s="1"/>
  <c r="C2912" i="1"/>
  <c r="B2912" i="1" s="1"/>
  <c r="C2913" i="1"/>
  <c r="B2913" i="1" s="1"/>
  <c r="C2914" i="1"/>
  <c r="B2914" i="1" s="1"/>
  <c r="C2915" i="1"/>
  <c r="B2915" i="1" s="1"/>
  <c r="C2916" i="1"/>
  <c r="B2916" i="1" s="1"/>
  <c r="C2917" i="1"/>
  <c r="B2917" i="1" s="1"/>
  <c r="C2918" i="1"/>
  <c r="B2918" i="1" s="1"/>
  <c r="C2919" i="1"/>
  <c r="B2919" i="1" s="1"/>
  <c r="C2920" i="1"/>
  <c r="B2920" i="1" s="1"/>
  <c r="C2921" i="1"/>
  <c r="B2921" i="1" s="1"/>
  <c r="C2922" i="1"/>
  <c r="B2922" i="1" s="1"/>
  <c r="C2923" i="1"/>
  <c r="B2923" i="1" s="1"/>
  <c r="C2924" i="1"/>
  <c r="B2924" i="1" s="1"/>
  <c r="C2925" i="1"/>
  <c r="B2925" i="1" s="1"/>
  <c r="C2926" i="1"/>
  <c r="B2926" i="1" s="1"/>
  <c r="C2927" i="1"/>
  <c r="B2927" i="1" s="1"/>
  <c r="C2928" i="1"/>
  <c r="B2928" i="1" s="1"/>
  <c r="C2929" i="1"/>
  <c r="B2929" i="1" s="1"/>
  <c r="C2930" i="1"/>
  <c r="B2930" i="1" s="1"/>
  <c r="C2931" i="1"/>
  <c r="B2931" i="1" s="1"/>
  <c r="C2932" i="1"/>
  <c r="B2932" i="1" s="1"/>
  <c r="C2933" i="1"/>
  <c r="B2933" i="1" s="1"/>
  <c r="C2934" i="1"/>
  <c r="B2934" i="1" s="1"/>
  <c r="C2935" i="1"/>
  <c r="B2935" i="1" s="1"/>
  <c r="C2936" i="1"/>
  <c r="B2936" i="1" s="1"/>
  <c r="C2937" i="1"/>
  <c r="B2937" i="1" s="1"/>
  <c r="C2938" i="1"/>
  <c r="B2938" i="1" s="1"/>
  <c r="C2939" i="1"/>
  <c r="B2939" i="1" s="1"/>
  <c r="C2940" i="1"/>
  <c r="B2940" i="1" s="1"/>
  <c r="C2941" i="1"/>
  <c r="B2941" i="1" s="1"/>
  <c r="C2942" i="1"/>
  <c r="B2942" i="1" s="1"/>
  <c r="C2943" i="1"/>
  <c r="B2943" i="1" s="1"/>
  <c r="C2944" i="1"/>
  <c r="B2944" i="1" s="1"/>
  <c r="C2945" i="1"/>
  <c r="B2945" i="1" s="1"/>
  <c r="C2946" i="1"/>
  <c r="B2946" i="1" s="1"/>
  <c r="C2947" i="1"/>
  <c r="B2947" i="1" s="1"/>
  <c r="C2948" i="1"/>
  <c r="B2948" i="1" s="1"/>
  <c r="C2949" i="1"/>
  <c r="B2949" i="1" s="1"/>
  <c r="C2950" i="1"/>
  <c r="B2950" i="1" s="1"/>
  <c r="C2951" i="1"/>
  <c r="B2951" i="1" s="1"/>
  <c r="C2952" i="1"/>
  <c r="B2952" i="1" s="1"/>
  <c r="C2953" i="1"/>
  <c r="B2953" i="1" s="1"/>
  <c r="C2954" i="1"/>
  <c r="B2954" i="1" s="1"/>
  <c r="C2955" i="1"/>
  <c r="B2955" i="1" s="1"/>
  <c r="C2956" i="1"/>
  <c r="B2956" i="1" s="1"/>
  <c r="C2957" i="1"/>
  <c r="B2957" i="1" s="1"/>
  <c r="C2958" i="1"/>
  <c r="B2958" i="1" s="1"/>
  <c r="C2959" i="1"/>
  <c r="B2959" i="1" s="1"/>
  <c r="C2960" i="1"/>
  <c r="B2960" i="1" s="1"/>
  <c r="C2961" i="1"/>
  <c r="B2961" i="1" s="1"/>
  <c r="C2962" i="1"/>
  <c r="B2962" i="1" s="1"/>
  <c r="C2963" i="1"/>
  <c r="B2963" i="1" s="1"/>
  <c r="C2964" i="1"/>
  <c r="B2964" i="1" s="1"/>
  <c r="C2965" i="1"/>
  <c r="B2965" i="1" s="1"/>
  <c r="C2966" i="1"/>
  <c r="B2966" i="1" s="1"/>
  <c r="C2967" i="1"/>
  <c r="B2967" i="1" s="1"/>
  <c r="C2968" i="1"/>
  <c r="B2968" i="1" s="1"/>
  <c r="C2969" i="1"/>
  <c r="B2969" i="1" s="1"/>
  <c r="C2970" i="1"/>
  <c r="B2970" i="1" s="1"/>
  <c r="C2971" i="1"/>
  <c r="B2971" i="1" s="1"/>
  <c r="C2972" i="1"/>
  <c r="B2972" i="1" s="1"/>
  <c r="C2973" i="1"/>
  <c r="B2973" i="1" s="1"/>
  <c r="C2974" i="1"/>
  <c r="B2974" i="1" s="1"/>
  <c r="C2975" i="1"/>
  <c r="B2975" i="1" s="1"/>
  <c r="C2976" i="1"/>
  <c r="B2976" i="1" s="1"/>
  <c r="C2977" i="1"/>
  <c r="B2977" i="1" s="1"/>
  <c r="C2978" i="1"/>
  <c r="B2978" i="1" s="1"/>
  <c r="C2979" i="1"/>
  <c r="B2979" i="1" s="1"/>
  <c r="C2980" i="1"/>
  <c r="B2980" i="1" s="1"/>
  <c r="C2981" i="1"/>
  <c r="B2981" i="1" s="1"/>
  <c r="C2982" i="1"/>
  <c r="B2982" i="1" s="1"/>
  <c r="C2983" i="1"/>
  <c r="B2983" i="1" s="1"/>
  <c r="C2984" i="1"/>
  <c r="B2984" i="1" s="1"/>
  <c r="C2985" i="1"/>
  <c r="B2985" i="1" s="1"/>
  <c r="C2986" i="1"/>
  <c r="B2986" i="1" s="1"/>
  <c r="C2987" i="1"/>
  <c r="B2987" i="1" s="1"/>
  <c r="C2988" i="1"/>
  <c r="B2988" i="1" s="1"/>
  <c r="C2989" i="1"/>
  <c r="B2989" i="1" s="1"/>
  <c r="C2990" i="1"/>
  <c r="B2990" i="1" s="1"/>
  <c r="C2991" i="1"/>
  <c r="B2991" i="1" s="1"/>
  <c r="C2992" i="1"/>
  <c r="B2992" i="1" s="1"/>
  <c r="C2993" i="1"/>
  <c r="B2993" i="1" s="1"/>
  <c r="C2994" i="1"/>
  <c r="B2994" i="1" s="1"/>
  <c r="C2995" i="1"/>
  <c r="B2995" i="1" s="1"/>
  <c r="C2996" i="1"/>
  <c r="B2996" i="1" s="1"/>
  <c r="C2997" i="1"/>
  <c r="B2997" i="1" s="1"/>
  <c r="C2998" i="1"/>
  <c r="B2998" i="1" s="1"/>
  <c r="C2999" i="1"/>
  <c r="B2999" i="1" s="1"/>
  <c r="C3000" i="1"/>
  <c r="B3000" i="1" s="1"/>
  <c r="C3001" i="1"/>
  <c r="B3001" i="1" s="1"/>
  <c r="E2" i="20"/>
  <c r="D2" i="20"/>
  <c r="C432" i="1"/>
  <c r="C433" i="1"/>
  <c r="C434" i="1"/>
  <c r="C435" i="1"/>
  <c r="C436" i="1"/>
  <c r="C437" i="1"/>
  <c r="C438" i="1"/>
  <c r="C439" i="1"/>
  <c r="C440" i="1"/>
  <c r="C441" i="1"/>
  <c r="C442" i="1"/>
  <c r="C443" i="1"/>
  <c r="C444" i="1"/>
  <c r="C445" i="1"/>
  <c r="C446" i="1"/>
  <c r="C447" i="1"/>
  <c r="C448" i="1"/>
  <c r="C449" i="1"/>
  <c r="C450" i="1"/>
  <c r="B450" i="1" s="1"/>
  <c r="C451" i="1"/>
  <c r="C452" i="1"/>
  <c r="C453" i="1"/>
  <c r="C431" i="1"/>
  <c r="R430" i="1"/>
  <c r="Q430" i="1"/>
  <c r="P430" i="1"/>
  <c r="O430" i="1"/>
  <c r="N430" i="1"/>
  <c r="M430" i="1"/>
  <c r="L430" i="1"/>
  <c r="K430" i="1"/>
  <c r="J430" i="1"/>
  <c r="A430" i="1"/>
  <c r="J305" i="1"/>
  <c r="K305" i="1"/>
  <c r="L305" i="1"/>
  <c r="M305" i="1"/>
  <c r="N305" i="1"/>
  <c r="P305" i="1"/>
  <c r="Q305" i="1"/>
  <c r="R305" i="1"/>
  <c r="A305" i="1"/>
  <c r="B48" i="18"/>
  <c r="O305" i="1" s="1"/>
  <c r="P291" i="1" l="1"/>
  <c r="B291" i="1"/>
  <c r="R445" i="1"/>
  <c r="B445" i="1"/>
  <c r="K296" i="1"/>
  <c r="B296" i="1"/>
  <c r="R439" i="1"/>
  <c r="B439" i="1"/>
  <c r="O300" i="1"/>
  <c r="B300" i="1"/>
  <c r="O292" i="1"/>
  <c r="B292" i="1"/>
  <c r="P444" i="1"/>
  <c r="B444" i="1"/>
  <c r="L279" i="1"/>
  <c r="B279" i="1"/>
  <c r="O301" i="1"/>
  <c r="B301" i="1"/>
  <c r="L287" i="1"/>
  <c r="B287" i="1"/>
  <c r="K288" i="1"/>
  <c r="B288" i="1"/>
  <c r="R447" i="1"/>
  <c r="B447" i="1"/>
  <c r="N293" i="1"/>
  <c r="B293" i="1"/>
  <c r="R441" i="1"/>
  <c r="B441" i="1"/>
  <c r="P438" i="1"/>
  <c r="B438" i="1"/>
  <c r="R435" i="1"/>
  <c r="B435" i="1"/>
  <c r="K280" i="1"/>
  <c r="B280" i="1"/>
  <c r="R289" i="1"/>
  <c r="B289" i="1"/>
  <c r="K443" i="1"/>
  <c r="B443" i="1"/>
  <c r="R297" i="1"/>
  <c r="B297" i="1"/>
  <c r="Q298" i="1"/>
  <c r="B298" i="1"/>
  <c r="O434" i="1"/>
  <c r="B434" i="1"/>
  <c r="R281" i="1"/>
  <c r="B281" i="1"/>
  <c r="P449" i="1"/>
  <c r="B449" i="1"/>
  <c r="O240" i="1"/>
  <c r="B240" i="1"/>
  <c r="Q290" i="1"/>
  <c r="B290" i="1"/>
  <c r="L295" i="1"/>
  <c r="B295" i="1"/>
  <c r="L433" i="1"/>
  <c r="B433" i="1"/>
  <c r="Q282" i="1"/>
  <c r="B282" i="1"/>
  <c r="K431" i="1"/>
  <c r="B431" i="1"/>
  <c r="A432" i="1"/>
  <c r="B432" i="1"/>
  <c r="P283" i="1"/>
  <c r="B283" i="1"/>
  <c r="P239" i="1"/>
  <c r="B239" i="1"/>
  <c r="N446" i="1"/>
  <c r="B446" i="1"/>
  <c r="M294" i="1"/>
  <c r="B294" i="1"/>
  <c r="M442" i="1"/>
  <c r="B442" i="1"/>
  <c r="K190" i="1"/>
  <c r="B190" i="1"/>
  <c r="P299" i="1"/>
  <c r="B299" i="1"/>
  <c r="J437" i="1"/>
  <c r="B437" i="1"/>
  <c r="L436" i="1"/>
  <c r="B436" i="1"/>
  <c r="K453" i="1"/>
  <c r="B453" i="1"/>
  <c r="O284" i="1"/>
  <c r="B284" i="1"/>
  <c r="P448" i="1"/>
  <c r="B448" i="1"/>
  <c r="R440" i="1"/>
  <c r="B440" i="1"/>
  <c r="N285" i="1"/>
  <c r="B285" i="1"/>
  <c r="L452" i="1"/>
  <c r="B452" i="1"/>
  <c r="P451" i="1"/>
  <c r="B451" i="1"/>
  <c r="M286" i="1"/>
  <c r="B286" i="1"/>
  <c r="O3000" i="1"/>
  <c r="P3000" i="1"/>
  <c r="Q3000" i="1"/>
  <c r="J3000" i="1"/>
  <c r="R3000" i="1"/>
  <c r="K3000" i="1"/>
  <c r="L3000" i="1"/>
  <c r="M3000" i="1"/>
  <c r="N3000" i="1"/>
  <c r="A3000" i="1"/>
  <c r="O2992" i="1"/>
  <c r="P2992" i="1"/>
  <c r="Q2992" i="1"/>
  <c r="J2992" i="1"/>
  <c r="R2992" i="1"/>
  <c r="K2992" i="1"/>
  <c r="M2992" i="1"/>
  <c r="N2992" i="1"/>
  <c r="L2992" i="1"/>
  <c r="A2992" i="1"/>
  <c r="O2984" i="1"/>
  <c r="P2984" i="1"/>
  <c r="Q2984" i="1"/>
  <c r="J2984" i="1"/>
  <c r="R2984" i="1"/>
  <c r="K2984" i="1"/>
  <c r="L2984" i="1"/>
  <c r="N2984" i="1"/>
  <c r="M2984" i="1"/>
  <c r="A2984" i="1"/>
  <c r="O2976" i="1"/>
  <c r="P2976" i="1"/>
  <c r="Q2976" i="1"/>
  <c r="J2976" i="1"/>
  <c r="R2976" i="1"/>
  <c r="K2976" i="1"/>
  <c r="L2976" i="1"/>
  <c r="M2976" i="1"/>
  <c r="N2976" i="1"/>
  <c r="A2976" i="1"/>
  <c r="O2968" i="1"/>
  <c r="P2968" i="1"/>
  <c r="Q2968" i="1"/>
  <c r="J2968" i="1"/>
  <c r="R2968" i="1"/>
  <c r="K2968" i="1"/>
  <c r="N2968" i="1"/>
  <c r="M2968" i="1"/>
  <c r="L2968" i="1"/>
  <c r="A2968" i="1"/>
  <c r="O2960" i="1"/>
  <c r="P2960" i="1"/>
  <c r="Q2960" i="1"/>
  <c r="J2960" i="1"/>
  <c r="R2960" i="1"/>
  <c r="K2960" i="1"/>
  <c r="L2960" i="1"/>
  <c r="M2960" i="1"/>
  <c r="N2960" i="1"/>
  <c r="A2960" i="1"/>
  <c r="O2952" i="1"/>
  <c r="P2952" i="1"/>
  <c r="Q2952" i="1"/>
  <c r="J2952" i="1"/>
  <c r="R2952" i="1"/>
  <c r="K2952" i="1"/>
  <c r="L2952" i="1"/>
  <c r="M2952" i="1"/>
  <c r="N2952" i="1"/>
  <c r="A2952" i="1"/>
  <c r="O2944" i="1"/>
  <c r="P2944" i="1"/>
  <c r="Q2944" i="1"/>
  <c r="J2944" i="1"/>
  <c r="R2944" i="1"/>
  <c r="K2944" i="1"/>
  <c r="N2944" i="1"/>
  <c r="A2944" i="1"/>
  <c r="L2944" i="1"/>
  <c r="M2944" i="1"/>
  <c r="O2936" i="1"/>
  <c r="P2936" i="1"/>
  <c r="Q2936" i="1"/>
  <c r="J2936" i="1"/>
  <c r="R2936" i="1"/>
  <c r="K2936" i="1"/>
  <c r="L2936" i="1"/>
  <c r="M2936" i="1"/>
  <c r="N2936" i="1"/>
  <c r="A2936" i="1"/>
  <c r="O2928" i="1"/>
  <c r="P2928" i="1"/>
  <c r="Q2928" i="1"/>
  <c r="J2928" i="1"/>
  <c r="R2928" i="1"/>
  <c r="K2928" i="1"/>
  <c r="M2928" i="1"/>
  <c r="N2928" i="1"/>
  <c r="L2928" i="1"/>
  <c r="A2928" i="1"/>
  <c r="O2920" i="1"/>
  <c r="P2920" i="1"/>
  <c r="Q2920" i="1"/>
  <c r="J2920" i="1"/>
  <c r="R2920" i="1"/>
  <c r="K2920" i="1"/>
  <c r="L2920" i="1"/>
  <c r="M2920" i="1"/>
  <c r="N2920" i="1"/>
  <c r="A2920" i="1"/>
  <c r="O2912" i="1"/>
  <c r="P2912" i="1"/>
  <c r="Q2912" i="1"/>
  <c r="J2912" i="1"/>
  <c r="R2912" i="1"/>
  <c r="K2912" i="1"/>
  <c r="L2912" i="1"/>
  <c r="M2912" i="1"/>
  <c r="N2912" i="1"/>
  <c r="A2912" i="1"/>
  <c r="O2904" i="1"/>
  <c r="P2904" i="1"/>
  <c r="Q2904" i="1"/>
  <c r="J2904" i="1"/>
  <c r="R2904" i="1"/>
  <c r="K2904" i="1"/>
  <c r="N2904" i="1"/>
  <c r="M2904" i="1"/>
  <c r="L2904" i="1"/>
  <c r="A2904" i="1"/>
  <c r="O2896" i="1"/>
  <c r="P2896" i="1"/>
  <c r="Q2896" i="1"/>
  <c r="J2896" i="1"/>
  <c r="R2896" i="1"/>
  <c r="K2896" i="1"/>
  <c r="L2896" i="1"/>
  <c r="M2896" i="1"/>
  <c r="N2896" i="1"/>
  <c r="A2896" i="1"/>
  <c r="K2888" i="1"/>
  <c r="P2888" i="1"/>
  <c r="Q2888" i="1"/>
  <c r="R2888" i="1"/>
  <c r="J2888" i="1"/>
  <c r="L2888" i="1"/>
  <c r="M2888" i="1"/>
  <c r="N2888" i="1"/>
  <c r="O2888" i="1"/>
  <c r="A2888" i="1"/>
  <c r="K2880" i="1"/>
  <c r="O2880" i="1"/>
  <c r="P2880" i="1"/>
  <c r="Q2880" i="1"/>
  <c r="R2880" i="1"/>
  <c r="J2880" i="1"/>
  <c r="L2880" i="1"/>
  <c r="M2880" i="1"/>
  <c r="N2880" i="1"/>
  <c r="A2880" i="1"/>
  <c r="J2872" i="1"/>
  <c r="R2872" i="1"/>
  <c r="K2872" i="1"/>
  <c r="N2872" i="1"/>
  <c r="O2872" i="1"/>
  <c r="P2872" i="1"/>
  <c r="Q2872" i="1"/>
  <c r="M2872" i="1"/>
  <c r="L2872" i="1"/>
  <c r="A2872" i="1"/>
  <c r="N1204" i="1"/>
  <c r="O1204" i="1"/>
  <c r="P1204" i="1"/>
  <c r="Q1204" i="1"/>
  <c r="J1204" i="1"/>
  <c r="R1204" i="1"/>
  <c r="K1204" i="1"/>
  <c r="L1204" i="1"/>
  <c r="M1204" i="1"/>
  <c r="A1204" i="1"/>
  <c r="N1212" i="1"/>
  <c r="O1212" i="1"/>
  <c r="P1212" i="1"/>
  <c r="Q1212" i="1"/>
  <c r="J1212" i="1"/>
  <c r="R1212" i="1"/>
  <c r="K1212" i="1"/>
  <c r="M1212" i="1"/>
  <c r="L1212" i="1"/>
  <c r="A1212" i="1"/>
  <c r="N1220" i="1"/>
  <c r="O1220" i="1"/>
  <c r="P1220" i="1"/>
  <c r="Q1220" i="1"/>
  <c r="J1220" i="1"/>
  <c r="R1220" i="1"/>
  <c r="K1220" i="1"/>
  <c r="L1220" i="1"/>
  <c r="M1220" i="1"/>
  <c r="A1220" i="1"/>
  <c r="N1228" i="1"/>
  <c r="O1228" i="1"/>
  <c r="P1228" i="1"/>
  <c r="J1228" i="1"/>
  <c r="R1228" i="1"/>
  <c r="K1228" i="1"/>
  <c r="L1228" i="1"/>
  <c r="M1228" i="1"/>
  <c r="Q1228" i="1"/>
  <c r="A1228" i="1"/>
  <c r="N1236" i="1"/>
  <c r="O1236" i="1"/>
  <c r="J1236" i="1"/>
  <c r="R1236" i="1"/>
  <c r="K1236" i="1"/>
  <c r="L1236" i="1"/>
  <c r="Q1236" i="1"/>
  <c r="M1236" i="1"/>
  <c r="P1236" i="1"/>
  <c r="A1236" i="1"/>
  <c r="N1244" i="1"/>
  <c r="O1244" i="1"/>
  <c r="J1244" i="1"/>
  <c r="R1244" i="1"/>
  <c r="M1244" i="1"/>
  <c r="P1244" i="1"/>
  <c r="Q1244" i="1"/>
  <c r="K1244" i="1"/>
  <c r="L1244" i="1"/>
  <c r="A1244" i="1"/>
  <c r="N1252" i="1"/>
  <c r="P1252" i="1"/>
  <c r="Q1252" i="1"/>
  <c r="R1252" i="1"/>
  <c r="L1252" i="1"/>
  <c r="J1252" i="1"/>
  <c r="M1252" i="1"/>
  <c r="O1252" i="1"/>
  <c r="K1252" i="1"/>
  <c r="A1252" i="1"/>
  <c r="N1260" i="1"/>
  <c r="O1260" i="1"/>
  <c r="P1260" i="1"/>
  <c r="K1260" i="1"/>
  <c r="R1260" i="1"/>
  <c r="L1260" i="1"/>
  <c r="M1260" i="1"/>
  <c r="J1260" i="1"/>
  <c r="Q1260" i="1"/>
  <c r="A1260" i="1"/>
  <c r="N1268" i="1"/>
  <c r="O1268" i="1"/>
  <c r="P1268" i="1"/>
  <c r="K1268" i="1"/>
  <c r="J1268" i="1"/>
  <c r="L1268" i="1"/>
  <c r="M1268" i="1"/>
  <c r="Q1268" i="1"/>
  <c r="R1268" i="1"/>
  <c r="A1268" i="1"/>
  <c r="N1276" i="1"/>
  <c r="O1276" i="1"/>
  <c r="P1276" i="1"/>
  <c r="K1276" i="1"/>
  <c r="R1276" i="1"/>
  <c r="L1276" i="1"/>
  <c r="M1276" i="1"/>
  <c r="J1276" i="1"/>
  <c r="Q1276" i="1"/>
  <c r="A1276" i="1"/>
  <c r="N1284" i="1"/>
  <c r="O1284" i="1"/>
  <c r="P1284" i="1"/>
  <c r="K1284" i="1"/>
  <c r="J1284" i="1"/>
  <c r="L1284" i="1"/>
  <c r="M1284" i="1"/>
  <c r="Q1284" i="1"/>
  <c r="R1284" i="1"/>
  <c r="A1284" i="1"/>
  <c r="N1292" i="1"/>
  <c r="O1292" i="1"/>
  <c r="P1292" i="1"/>
  <c r="K1292" i="1"/>
  <c r="R1292" i="1"/>
  <c r="L1292" i="1"/>
  <c r="M1292" i="1"/>
  <c r="Q1292" i="1"/>
  <c r="J1292" i="1"/>
  <c r="A1292" i="1"/>
  <c r="N1300" i="1"/>
  <c r="O1300" i="1"/>
  <c r="P1300" i="1"/>
  <c r="K1300" i="1"/>
  <c r="J1300" i="1"/>
  <c r="L1300" i="1"/>
  <c r="M1300" i="1"/>
  <c r="Q1300" i="1"/>
  <c r="R1300" i="1"/>
  <c r="A1300" i="1"/>
  <c r="N1308" i="1"/>
  <c r="O1308" i="1"/>
  <c r="P1308" i="1"/>
  <c r="K1308" i="1"/>
  <c r="R1308" i="1"/>
  <c r="L1308" i="1"/>
  <c r="M1308" i="1"/>
  <c r="J1308" i="1"/>
  <c r="Q1308" i="1"/>
  <c r="A1308" i="1"/>
  <c r="N1316" i="1"/>
  <c r="O1316" i="1"/>
  <c r="P1316" i="1"/>
  <c r="K1316" i="1"/>
  <c r="J1316" i="1"/>
  <c r="L1316" i="1"/>
  <c r="M1316" i="1"/>
  <c r="Q1316" i="1"/>
  <c r="R1316" i="1"/>
  <c r="A1316" i="1"/>
  <c r="N1324" i="1"/>
  <c r="O1324" i="1"/>
  <c r="P1324" i="1"/>
  <c r="K1324" i="1"/>
  <c r="R1324" i="1"/>
  <c r="L1324" i="1"/>
  <c r="M1324" i="1"/>
  <c r="J1324" i="1"/>
  <c r="Q1324" i="1"/>
  <c r="A1324" i="1"/>
  <c r="N1332" i="1"/>
  <c r="O1332" i="1"/>
  <c r="P1332" i="1"/>
  <c r="K1332" i="1"/>
  <c r="J1332" i="1"/>
  <c r="L1332" i="1"/>
  <c r="M1332" i="1"/>
  <c r="Q1332" i="1"/>
  <c r="R1332" i="1"/>
  <c r="A1332" i="1"/>
  <c r="N1340" i="1"/>
  <c r="O1340" i="1"/>
  <c r="P1340" i="1"/>
  <c r="K1340" i="1"/>
  <c r="R1340" i="1"/>
  <c r="L1340" i="1"/>
  <c r="M1340" i="1"/>
  <c r="J1340" i="1"/>
  <c r="Q1340" i="1"/>
  <c r="A1340" i="1"/>
  <c r="O1348" i="1"/>
  <c r="K1348" i="1"/>
  <c r="M1348" i="1"/>
  <c r="N1348" i="1"/>
  <c r="P1348" i="1"/>
  <c r="Q1348" i="1"/>
  <c r="J1348" i="1"/>
  <c r="L1348" i="1"/>
  <c r="R1348" i="1"/>
  <c r="A1348" i="1"/>
  <c r="O1356" i="1"/>
  <c r="K1356" i="1"/>
  <c r="P1356" i="1"/>
  <c r="Q1356" i="1"/>
  <c r="R1356" i="1"/>
  <c r="L1356" i="1"/>
  <c r="M1356" i="1"/>
  <c r="J1356" i="1"/>
  <c r="N1356" i="1"/>
  <c r="A1356" i="1"/>
  <c r="L1364" i="1"/>
  <c r="M1364" i="1"/>
  <c r="N1364" i="1"/>
  <c r="O1364" i="1"/>
  <c r="Q1364" i="1"/>
  <c r="J1364" i="1"/>
  <c r="R1364" i="1"/>
  <c r="K1364" i="1"/>
  <c r="P1364" i="1"/>
  <c r="A1364" i="1"/>
  <c r="L1372" i="1"/>
  <c r="M1372" i="1"/>
  <c r="N1372" i="1"/>
  <c r="O1372" i="1"/>
  <c r="Q1372" i="1"/>
  <c r="J1372" i="1"/>
  <c r="R1372" i="1"/>
  <c r="K1372" i="1"/>
  <c r="P1372" i="1"/>
  <c r="A1372" i="1"/>
  <c r="L1380" i="1"/>
  <c r="M1380" i="1"/>
  <c r="N1380" i="1"/>
  <c r="O1380" i="1"/>
  <c r="Q1380" i="1"/>
  <c r="J1380" i="1"/>
  <c r="R1380" i="1"/>
  <c r="K1380" i="1"/>
  <c r="P1380" i="1"/>
  <c r="A1380" i="1"/>
  <c r="L1388" i="1"/>
  <c r="M1388" i="1"/>
  <c r="N1388" i="1"/>
  <c r="O1388" i="1"/>
  <c r="Q1388" i="1"/>
  <c r="J1388" i="1"/>
  <c r="R1388" i="1"/>
  <c r="P1388" i="1"/>
  <c r="K1388" i="1"/>
  <c r="A1388" i="1"/>
  <c r="L1396" i="1"/>
  <c r="M1396" i="1"/>
  <c r="N1396" i="1"/>
  <c r="O1396" i="1"/>
  <c r="Q1396" i="1"/>
  <c r="J1396" i="1"/>
  <c r="R1396" i="1"/>
  <c r="K1396" i="1"/>
  <c r="P1396" i="1"/>
  <c r="A1396" i="1"/>
  <c r="L1404" i="1"/>
  <c r="M1404" i="1"/>
  <c r="N1404" i="1"/>
  <c r="O1404" i="1"/>
  <c r="Q1404" i="1"/>
  <c r="J1404" i="1"/>
  <c r="R1404" i="1"/>
  <c r="K1404" i="1"/>
  <c r="P1404" i="1"/>
  <c r="A1404" i="1"/>
  <c r="M1412" i="1"/>
  <c r="N1412" i="1"/>
  <c r="O1412" i="1"/>
  <c r="Q1412" i="1"/>
  <c r="J1412" i="1"/>
  <c r="R1412" i="1"/>
  <c r="L1412" i="1"/>
  <c r="P1412" i="1"/>
  <c r="K1412" i="1"/>
  <c r="A1412" i="1"/>
  <c r="M1420" i="1"/>
  <c r="N1420" i="1"/>
  <c r="O1420" i="1"/>
  <c r="Q1420" i="1"/>
  <c r="J1420" i="1"/>
  <c r="R1420" i="1"/>
  <c r="K1420" i="1"/>
  <c r="L1420" i="1"/>
  <c r="P1420" i="1"/>
  <c r="A1420" i="1"/>
  <c r="M1428" i="1"/>
  <c r="N1428" i="1"/>
  <c r="O1428" i="1"/>
  <c r="Q1428" i="1"/>
  <c r="J1428" i="1"/>
  <c r="R1428" i="1"/>
  <c r="K1428" i="1"/>
  <c r="L1428" i="1"/>
  <c r="P1428" i="1"/>
  <c r="A1428" i="1"/>
  <c r="N1436" i="1"/>
  <c r="Q1436" i="1"/>
  <c r="J1436" i="1"/>
  <c r="R1436" i="1"/>
  <c r="K1436" i="1"/>
  <c r="M1436" i="1"/>
  <c r="O1436" i="1"/>
  <c r="L1436" i="1"/>
  <c r="P1436" i="1"/>
  <c r="A1436" i="1"/>
  <c r="M1444" i="1"/>
  <c r="N1444" i="1"/>
  <c r="O1444" i="1"/>
  <c r="P1444" i="1"/>
  <c r="J1444" i="1"/>
  <c r="R1444" i="1"/>
  <c r="K1444" i="1"/>
  <c r="Q1444" i="1"/>
  <c r="L1444" i="1"/>
  <c r="A1444" i="1"/>
  <c r="P2999" i="1"/>
  <c r="Q2999" i="1"/>
  <c r="J2999" i="1"/>
  <c r="R2999" i="1"/>
  <c r="K2999" i="1"/>
  <c r="L2999" i="1"/>
  <c r="N2999" i="1"/>
  <c r="O2999" i="1"/>
  <c r="M2999" i="1"/>
  <c r="A2999" i="1"/>
  <c r="P2991" i="1"/>
  <c r="Q2991" i="1"/>
  <c r="J2991" i="1"/>
  <c r="R2991" i="1"/>
  <c r="K2991" i="1"/>
  <c r="L2991" i="1"/>
  <c r="M2991" i="1"/>
  <c r="N2991" i="1"/>
  <c r="O2991" i="1"/>
  <c r="A2991" i="1"/>
  <c r="P2983" i="1"/>
  <c r="Q2983" i="1"/>
  <c r="J2983" i="1"/>
  <c r="R2983" i="1"/>
  <c r="K2983" i="1"/>
  <c r="L2983" i="1"/>
  <c r="M2983" i="1"/>
  <c r="N2983" i="1"/>
  <c r="O2983" i="1"/>
  <c r="A2983" i="1"/>
  <c r="P2975" i="1"/>
  <c r="Q2975" i="1"/>
  <c r="J2975" i="1"/>
  <c r="R2975" i="1"/>
  <c r="K2975" i="1"/>
  <c r="L2975" i="1"/>
  <c r="O2975" i="1"/>
  <c r="N2975" i="1"/>
  <c r="M2975" i="1"/>
  <c r="A2975" i="1"/>
  <c r="P2967" i="1"/>
  <c r="Q2967" i="1"/>
  <c r="J2967" i="1"/>
  <c r="R2967" i="1"/>
  <c r="K2967" i="1"/>
  <c r="L2967" i="1"/>
  <c r="M2967" i="1"/>
  <c r="N2967" i="1"/>
  <c r="O2967" i="1"/>
  <c r="A2967" i="1"/>
  <c r="P2959" i="1"/>
  <c r="Q2959" i="1"/>
  <c r="J2959" i="1"/>
  <c r="R2959" i="1"/>
  <c r="K2959" i="1"/>
  <c r="L2959" i="1"/>
  <c r="M2959" i="1"/>
  <c r="N2959" i="1"/>
  <c r="O2959" i="1"/>
  <c r="A2959" i="1"/>
  <c r="P2951" i="1"/>
  <c r="Q2951" i="1"/>
  <c r="J2951" i="1"/>
  <c r="R2951" i="1"/>
  <c r="K2951" i="1"/>
  <c r="L2951" i="1"/>
  <c r="O2951" i="1"/>
  <c r="M2951" i="1"/>
  <c r="N2951" i="1"/>
  <c r="A2951" i="1"/>
  <c r="P2943" i="1"/>
  <c r="Q2943" i="1"/>
  <c r="J2943" i="1"/>
  <c r="R2943" i="1"/>
  <c r="K2943" i="1"/>
  <c r="L2943" i="1"/>
  <c r="M2943" i="1"/>
  <c r="N2943" i="1"/>
  <c r="O2943" i="1"/>
  <c r="A2943" i="1"/>
  <c r="P2935" i="1"/>
  <c r="Q2935" i="1"/>
  <c r="J2935" i="1"/>
  <c r="R2935" i="1"/>
  <c r="K2935" i="1"/>
  <c r="L2935" i="1"/>
  <c r="N2935" i="1"/>
  <c r="O2935" i="1"/>
  <c r="M2935" i="1"/>
  <c r="A2935" i="1"/>
  <c r="P2927" i="1"/>
  <c r="Q2927" i="1"/>
  <c r="J2927" i="1"/>
  <c r="R2927" i="1"/>
  <c r="K2927" i="1"/>
  <c r="L2927" i="1"/>
  <c r="M2927" i="1"/>
  <c r="O2927" i="1"/>
  <c r="N2927" i="1"/>
  <c r="A2927" i="1"/>
  <c r="P2919" i="1"/>
  <c r="Q2919" i="1"/>
  <c r="J2919" i="1"/>
  <c r="R2919" i="1"/>
  <c r="K2919" i="1"/>
  <c r="L2919" i="1"/>
  <c r="M2919" i="1"/>
  <c r="N2919" i="1"/>
  <c r="O2919" i="1"/>
  <c r="A2919" i="1"/>
  <c r="P2911" i="1"/>
  <c r="Q2911" i="1"/>
  <c r="J2911" i="1"/>
  <c r="R2911" i="1"/>
  <c r="K2911" i="1"/>
  <c r="L2911" i="1"/>
  <c r="O2911" i="1"/>
  <c r="N2911" i="1"/>
  <c r="M2911" i="1"/>
  <c r="A2911" i="1"/>
  <c r="P2903" i="1"/>
  <c r="Q2903" i="1"/>
  <c r="J2903" i="1"/>
  <c r="R2903" i="1"/>
  <c r="K2903" i="1"/>
  <c r="L2903" i="1"/>
  <c r="M2903" i="1"/>
  <c r="N2903" i="1"/>
  <c r="O2903" i="1"/>
  <c r="A2903" i="1"/>
  <c r="P2895" i="1"/>
  <c r="Q2895" i="1"/>
  <c r="J2895" i="1"/>
  <c r="R2895" i="1"/>
  <c r="K2895" i="1"/>
  <c r="L2895" i="1"/>
  <c r="M2895" i="1"/>
  <c r="N2895" i="1"/>
  <c r="O2895" i="1"/>
  <c r="A2895" i="1"/>
  <c r="L2887" i="1"/>
  <c r="P2887" i="1"/>
  <c r="Q2887" i="1"/>
  <c r="R2887" i="1"/>
  <c r="J2887" i="1"/>
  <c r="K2887" i="1"/>
  <c r="M2887" i="1"/>
  <c r="N2887" i="1"/>
  <c r="O2887" i="1"/>
  <c r="A2887" i="1"/>
  <c r="K2879" i="1"/>
  <c r="L2879" i="1"/>
  <c r="O2879" i="1"/>
  <c r="P2879" i="1"/>
  <c r="Q2879" i="1"/>
  <c r="R2879" i="1"/>
  <c r="J2879" i="1"/>
  <c r="M2879" i="1"/>
  <c r="N2879" i="1"/>
  <c r="A2879" i="1"/>
  <c r="K2871" i="1"/>
  <c r="L2871" i="1"/>
  <c r="M2871" i="1"/>
  <c r="N2871" i="1"/>
  <c r="O2871" i="1"/>
  <c r="P2871" i="1"/>
  <c r="Q2871" i="1"/>
  <c r="J2871" i="1"/>
  <c r="R2871" i="1"/>
  <c r="A2871" i="1"/>
  <c r="M1205" i="1"/>
  <c r="N1205" i="1"/>
  <c r="O1205" i="1"/>
  <c r="P1205" i="1"/>
  <c r="Q1205" i="1"/>
  <c r="J1205" i="1"/>
  <c r="R1205" i="1"/>
  <c r="L1205" i="1"/>
  <c r="K1205" i="1"/>
  <c r="A1205" i="1"/>
  <c r="M1213" i="1"/>
  <c r="N1213" i="1"/>
  <c r="O1213" i="1"/>
  <c r="P1213" i="1"/>
  <c r="Q1213" i="1"/>
  <c r="J1213" i="1"/>
  <c r="R1213" i="1"/>
  <c r="K1213" i="1"/>
  <c r="L1213" i="1"/>
  <c r="A1213" i="1"/>
  <c r="M1221" i="1"/>
  <c r="N1221" i="1"/>
  <c r="O1221" i="1"/>
  <c r="P1221" i="1"/>
  <c r="Q1221" i="1"/>
  <c r="J1221" i="1"/>
  <c r="R1221" i="1"/>
  <c r="L1221" i="1"/>
  <c r="K1221" i="1"/>
  <c r="A1221" i="1"/>
  <c r="M1229" i="1"/>
  <c r="N1229" i="1"/>
  <c r="O1229" i="1"/>
  <c r="Q1229" i="1"/>
  <c r="J1229" i="1"/>
  <c r="R1229" i="1"/>
  <c r="P1229" i="1"/>
  <c r="K1229" i="1"/>
  <c r="L1229" i="1"/>
  <c r="A1229" i="1"/>
  <c r="M1237" i="1"/>
  <c r="N1237" i="1"/>
  <c r="Q1237" i="1"/>
  <c r="L1237" i="1"/>
  <c r="O1237" i="1"/>
  <c r="P1237" i="1"/>
  <c r="J1237" i="1"/>
  <c r="K1237" i="1"/>
  <c r="R1237" i="1"/>
  <c r="A1237" i="1"/>
  <c r="M1245" i="1"/>
  <c r="N1245" i="1"/>
  <c r="Q1245" i="1"/>
  <c r="R1245" i="1"/>
  <c r="L1245" i="1"/>
  <c r="J1245" i="1"/>
  <c r="O1245" i="1"/>
  <c r="P1245" i="1"/>
  <c r="K1245" i="1"/>
  <c r="A1245" i="1"/>
  <c r="M1253" i="1"/>
  <c r="P1253" i="1"/>
  <c r="Q1253" i="1"/>
  <c r="R1253" i="1"/>
  <c r="L1253" i="1"/>
  <c r="K1253" i="1"/>
  <c r="N1253" i="1"/>
  <c r="O1253" i="1"/>
  <c r="J1253" i="1"/>
  <c r="A1253" i="1"/>
  <c r="M1261" i="1"/>
  <c r="N1261" i="1"/>
  <c r="O1261" i="1"/>
  <c r="J1261" i="1"/>
  <c r="R1261" i="1"/>
  <c r="K1261" i="1"/>
  <c r="L1261" i="1"/>
  <c r="P1261" i="1"/>
  <c r="Q1261" i="1"/>
  <c r="A1261" i="1"/>
  <c r="M1269" i="1"/>
  <c r="N1269" i="1"/>
  <c r="O1269" i="1"/>
  <c r="J1269" i="1"/>
  <c r="R1269" i="1"/>
  <c r="Q1269" i="1"/>
  <c r="K1269" i="1"/>
  <c r="L1269" i="1"/>
  <c r="P1269" i="1"/>
  <c r="A1269" i="1"/>
  <c r="M1277" i="1"/>
  <c r="N1277" i="1"/>
  <c r="O1277" i="1"/>
  <c r="J1277" i="1"/>
  <c r="R1277" i="1"/>
  <c r="K1277" i="1"/>
  <c r="L1277" i="1"/>
  <c r="P1277" i="1"/>
  <c r="Q1277" i="1"/>
  <c r="A1277" i="1"/>
  <c r="M1285" i="1"/>
  <c r="N1285" i="1"/>
  <c r="O1285" i="1"/>
  <c r="J1285" i="1"/>
  <c r="R1285" i="1"/>
  <c r="Q1285" i="1"/>
  <c r="K1285" i="1"/>
  <c r="L1285" i="1"/>
  <c r="P1285" i="1"/>
  <c r="A1285" i="1"/>
  <c r="M1293" i="1"/>
  <c r="N1293" i="1"/>
  <c r="O1293" i="1"/>
  <c r="J1293" i="1"/>
  <c r="R1293" i="1"/>
  <c r="K1293" i="1"/>
  <c r="L1293" i="1"/>
  <c r="P1293" i="1"/>
  <c r="Q1293" i="1"/>
  <c r="A1293" i="1"/>
  <c r="M1301" i="1"/>
  <c r="N1301" i="1"/>
  <c r="O1301" i="1"/>
  <c r="J1301" i="1"/>
  <c r="R1301" i="1"/>
  <c r="Q1301" i="1"/>
  <c r="K1301" i="1"/>
  <c r="L1301" i="1"/>
  <c r="P1301" i="1"/>
  <c r="A1301" i="1"/>
  <c r="M1309" i="1"/>
  <c r="N1309" i="1"/>
  <c r="O1309" i="1"/>
  <c r="J1309" i="1"/>
  <c r="R1309" i="1"/>
  <c r="K1309" i="1"/>
  <c r="L1309" i="1"/>
  <c r="P1309" i="1"/>
  <c r="Q1309" i="1"/>
  <c r="A1309" i="1"/>
  <c r="M1317" i="1"/>
  <c r="N1317" i="1"/>
  <c r="O1317" i="1"/>
  <c r="J1317" i="1"/>
  <c r="R1317" i="1"/>
  <c r="Q1317" i="1"/>
  <c r="K1317" i="1"/>
  <c r="L1317" i="1"/>
  <c r="P1317" i="1"/>
  <c r="A1317" i="1"/>
  <c r="M1325" i="1"/>
  <c r="N1325" i="1"/>
  <c r="O1325" i="1"/>
  <c r="J1325" i="1"/>
  <c r="R1325" i="1"/>
  <c r="K1325" i="1"/>
  <c r="L1325" i="1"/>
  <c r="P1325" i="1"/>
  <c r="Q1325" i="1"/>
  <c r="A1325" i="1"/>
  <c r="M1333" i="1"/>
  <c r="N1333" i="1"/>
  <c r="O1333" i="1"/>
  <c r="J1333" i="1"/>
  <c r="R1333" i="1"/>
  <c r="Q1333" i="1"/>
  <c r="K1333" i="1"/>
  <c r="L1333" i="1"/>
  <c r="P1333" i="1"/>
  <c r="A1333" i="1"/>
  <c r="M1341" i="1"/>
  <c r="N1341" i="1"/>
  <c r="O1341" i="1"/>
  <c r="J1341" i="1"/>
  <c r="R1341" i="1"/>
  <c r="K1341" i="1"/>
  <c r="L1341" i="1"/>
  <c r="P1341" i="1"/>
  <c r="Q1341" i="1"/>
  <c r="A1341" i="1"/>
  <c r="N1349" i="1"/>
  <c r="J1349" i="1"/>
  <c r="R1349" i="1"/>
  <c r="O1349" i="1"/>
  <c r="P1349" i="1"/>
  <c r="Q1349" i="1"/>
  <c r="K1349" i="1"/>
  <c r="L1349" i="1"/>
  <c r="M1349" i="1"/>
  <c r="A1349" i="1"/>
  <c r="N1357" i="1"/>
  <c r="J1357" i="1"/>
  <c r="R1357" i="1"/>
  <c r="Q1357" i="1"/>
  <c r="K1357" i="1"/>
  <c r="M1357" i="1"/>
  <c r="O1357" i="1"/>
  <c r="P1357" i="1"/>
  <c r="L1357" i="1"/>
  <c r="A1357" i="1"/>
  <c r="K1365" i="1"/>
  <c r="L1365" i="1"/>
  <c r="M1365" i="1"/>
  <c r="N1365" i="1"/>
  <c r="P1365" i="1"/>
  <c r="Q1365" i="1"/>
  <c r="J1365" i="1"/>
  <c r="O1365" i="1"/>
  <c r="R1365" i="1"/>
  <c r="A1365" i="1"/>
  <c r="K1373" i="1"/>
  <c r="L1373" i="1"/>
  <c r="M1373" i="1"/>
  <c r="N1373" i="1"/>
  <c r="P1373" i="1"/>
  <c r="Q1373" i="1"/>
  <c r="J1373" i="1"/>
  <c r="O1373" i="1"/>
  <c r="R1373" i="1"/>
  <c r="A1373" i="1"/>
  <c r="K1381" i="1"/>
  <c r="L1381" i="1"/>
  <c r="M1381" i="1"/>
  <c r="N1381" i="1"/>
  <c r="P1381" i="1"/>
  <c r="Q1381" i="1"/>
  <c r="O1381" i="1"/>
  <c r="R1381" i="1"/>
  <c r="J1381" i="1"/>
  <c r="A1381" i="1"/>
  <c r="K1389" i="1"/>
  <c r="L1389" i="1"/>
  <c r="M1389" i="1"/>
  <c r="N1389" i="1"/>
  <c r="P1389" i="1"/>
  <c r="Q1389" i="1"/>
  <c r="R1389" i="1"/>
  <c r="J1389" i="1"/>
  <c r="O1389" i="1"/>
  <c r="A1389" i="1"/>
  <c r="K1397" i="1"/>
  <c r="L1397" i="1"/>
  <c r="M1397" i="1"/>
  <c r="N1397" i="1"/>
  <c r="P1397" i="1"/>
  <c r="Q1397" i="1"/>
  <c r="J1397" i="1"/>
  <c r="O1397" i="1"/>
  <c r="R1397" i="1"/>
  <c r="A1397" i="1"/>
  <c r="K1405" i="1"/>
  <c r="L1405" i="1"/>
  <c r="M1405" i="1"/>
  <c r="N1405" i="1"/>
  <c r="P1405" i="1"/>
  <c r="Q1405" i="1"/>
  <c r="J1405" i="1"/>
  <c r="O1405" i="1"/>
  <c r="R1405" i="1"/>
  <c r="A1405" i="1"/>
  <c r="L1413" i="1"/>
  <c r="M1413" i="1"/>
  <c r="N1413" i="1"/>
  <c r="P1413" i="1"/>
  <c r="Q1413" i="1"/>
  <c r="J1413" i="1"/>
  <c r="K1413" i="1"/>
  <c r="R1413" i="1"/>
  <c r="O1413" i="1"/>
  <c r="A1413" i="1"/>
  <c r="L1421" i="1"/>
  <c r="M1421" i="1"/>
  <c r="N1421" i="1"/>
  <c r="P1421" i="1"/>
  <c r="Q1421" i="1"/>
  <c r="R1421" i="1"/>
  <c r="J1421" i="1"/>
  <c r="K1421" i="1"/>
  <c r="O1421" i="1"/>
  <c r="A1421" i="1"/>
  <c r="L1429" i="1"/>
  <c r="M1429" i="1"/>
  <c r="N1429" i="1"/>
  <c r="P1429" i="1"/>
  <c r="Q1429" i="1"/>
  <c r="J1429" i="1"/>
  <c r="K1429" i="1"/>
  <c r="O1429" i="1"/>
  <c r="R1429" i="1"/>
  <c r="A1429" i="1"/>
  <c r="M1437" i="1"/>
  <c r="P1437" i="1"/>
  <c r="J1437" i="1"/>
  <c r="K1437" i="1"/>
  <c r="L1437" i="1"/>
  <c r="N1437" i="1"/>
  <c r="Q1437" i="1"/>
  <c r="R1437" i="1"/>
  <c r="O1437" i="1"/>
  <c r="A1437" i="1"/>
  <c r="L1445" i="1"/>
  <c r="M1445" i="1"/>
  <c r="N1445" i="1"/>
  <c r="O1445" i="1"/>
  <c r="Q1445" i="1"/>
  <c r="J1445" i="1"/>
  <c r="R1445" i="1"/>
  <c r="K1445" i="1"/>
  <c r="P1445" i="1"/>
  <c r="A1445" i="1"/>
  <c r="Q2998" i="1"/>
  <c r="J2998" i="1"/>
  <c r="R2998" i="1"/>
  <c r="K2998" i="1"/>
  <c r="L2998" i="1"/>
  <c r="M2998" i="1"/>
  <c r="N2998" i="1"/>
  <c r="O2998" i="1"/>
  <c r="P2998" i="1"/>
  <c r="A2998" i="1"/>
  <c r="Q2990" i="1"/>
  <c r="J2990" i="1"/>
  <c r="R2990" i="1"/>
  <c r="K2990" i="1"/>
  <c r="L2990" i="1"/>
  <c r="M2990" i="1"/>
  <c r="N2990" i="1"/>
  <c r="O2990" i="1"/>
  <c r="P2990" i="1"/>
  <c r="A2990" i="1"/>
  <c r="Q2982" i="1"/>
  <c r="J2982" i="1"/>
  <c r="R2982" i="1"/>
  <c r="K2982" i="1"/>
  <c r="L2982" i="1"/>
  <c r="M2982" i="1"/>
  <c r="P2982" i="1"/>
  <c r="O2982" i="1"/>
  <c r="N2982" i="1"/>
  <c r="A2982" i="1"/>
  <c r="Q2974" i="1"/>
  <c r="J2974" i="1"/>
  <c r="R2974" i="1"/>
  <c r="K2974" i="1"/>
  <c r="L2974" i="1"/>
  <c r="M2974" i="1"/>
  <c r="N2974" i="1"/>
  <c r="O2974" i="1"/>
  <c r="P2974" i="1"/>
  <c r="A2974" i="1"/>
  <c r="Q2966" i="1"/>
  <c r="J2966" i="1"/>
  <c r="R2966" i="1"/>
  <c r="K2966" i="1"/>
  <c r="L2966" i="1"/>
  <c r="M2966" i="1"/>
  <c r="N2966" i="1"/>
  <c r="O2966" i="1"/>
  <c r="P2966" i="1"/>
  <c r="A2966" i="1"/>
  <c r="Q2958" i="1"/>
  <c r="J2958" i="1"/>
  <c r="R2958" i="1"/>
  <c r="K2958" i="1"/>
  <c r="L2958" i="1"/>
  <c r="M2958" i="1"/>
  <c r="P2958" i="1"/>
  <c r="N2958" i="1"/>
  <c r="O2958" i="1"/>
  <c r="A2958" i="1"/>
  <c r="Q2950" i="1"/>
  <c r="J2950" i="1"/>
  <c r="R2950" i="1"/>
  <c r="K2950" i="1"/>
  <c r="L2950" i="1"/>
  <c r="M2950" i="1"/>
  <c r="N2950" i="1"/>
  <c r="O2950" i="1"/>
  <c r="P2950" i="1"/>
  <c r="A2950" i="1"/>
  <c r="Q2942" i="1"/>
  <c r="J2942" i="1"/>
  <c r="R2942" i="1"/>
  <c r="K2942" i="1"/>
  <c r="L2942" i="1"/>
  <c r="M2942" i="1"/>
  <c r="O2942" i="1"/>
  <c r="P2942" i="1"/>
  <c r="N2942" i="1"/>
  <c r="A2942" i="1"/>
  <c r="Q2934" i="1"/>
  <c r="J2934" i="1"/>
  <c r="R2934" i="1"/>
  <c r="K2934" i="1"/>
  <c r="L2934" i="1"/>
  <c r="M2934" i="1"/>
  <c r="N2934" i="1"/>
  <c r="O2934" i="1"/>
  <c r="P2934" i="1"/>
  <c r="A2934" i="1"/>
  <c r="Q2926" i="1"/>
  <c r="J2926" i="1"/>
  <c r="R2926" i="1"/>
  <c r="K2926" i="1"/>
  <c r="L2926" i="1"/>
  <c r="M2926" i="1"/>
  <c r="N2926" i="1"/>
  <c r="O2926" i="1"/>
  <c r="P2926" i="1"/>
  <c r="A2926" i="1"/>
  <c r="Q2918" i="1"/>
  <c r="J2918" i="1"/>
  <c r="R2918" i="1"/>
  <c r="K2918" i="1"/>
  <c r="L2918" i="1"/>
  <c r="M2918" i="1"/>
  <c r="P2918" i="1"/>
  <c r="O2918" i="1"/>
  <c r="N2918" i="1"/>
  <c r="A2918" i="1"/>
  <c r="Q2910" i="1"/>
  <c r="J2910" i="1"/>
  <c r="R2910" i="1"/>
  <c r="K2910" i="1"/>
  <c r="L2910" i="1"/>
  <c r="M2910" i="1"/>
  <c r="N2910" i="1"/>
  <c r="O2910" i="1"/>
  <c r="P2910" i="1"/>
  <c r="A2910" i="1"/>
  <c r="Q2902" i="1"/>
  <c r="J2902" i="1"/>
  <c r="R2902" i="1"/>
  <c r="K2902" i="1"/>
  <c r="L2902" i="1"/>
  <c r="M2902" i="1"/>
  <c r="N2902" i="1"/>
  <c r="O2902" i="1"/>
  <c r="P2902" i="1"/>
  <c r="A2902" i="1"/>
  <c r="M2894" i="1"/>
  <c r="Q2894" i="1"/>
  <c r="R2894" i="1"/>
  <c r="J2894" i="1"/>
  <c r="K2894" i="1"/>
  <c r="L2894" i="1"/>
  <c r="P2894" i="1"/>
  <c r="N2894" i="1"/>
  <c r="O2894" i="1"/>
  <c r="A2894" i="1"/>
  <c r="M2886" i="1"/>
  <c r="P2886" i="1"/>
  <c r="Q2886" i="1"/>
  <c r="R2886" i="1"/>
  <c r="J2886" i="1"/>
  <c r="K2886" i="1"/>
  <c r="O2886" i="1"/>
  <c r="L2886" i="1"/>
  <c r="A2886" i="1"/>
  <c r="N2886" i="1"/>
  <c r="L2878" i="1"/>
  <c r="M2878" i="1"/>
  <c r="N2878" i="1"/>
  <c r="O2878" i="1"/>
  <c r="P2878" i="1"/>
  <c r="Q2878" i="1"/>
  <c r="R2878" i="1"/>
  <c r="K2878" i="1"/>
  <c r="J2878" i="1"/>
  <c r="A2878" i="1"/>
  <c r="L2870" i="1"/>
  <c r="M2870" i="1"/>
  <c r="J2870" i="1"/>
  <c r="K2870" i="1"/>
  <c r="N2870" i="1"/>
  <c r="O2870" i="1"/>
  <c r="P2870" i="1"/>
  <c r="Q2870" i="1"/>
  <c r="R2870" i="1"/>
  <c r="A2870" i="1"/>
  <c r="L1206" i="1"/>
  <c r="M1206" i="1"/>
  <c r="N1206" i="1"/>
  <c r="O1206" i="1"/>
  <c r="P1206" i="1"/>
  <c r="Q1206" i="1"/>
  <c r="J1206" i="1"/>
  <c r="K1206" i="1"/>
  <c r="R1206" i="1"/>
  <c r="A1206" i="1"/>
  <c r="L1214" i="1"/>
  <c r="M1214" i="1"/>
  <c r="N1214" i="1"/>
  <c r="O1214" i="1"/>
  <c r="P1214" i="1"/>
  <c r="Q1214" i="1"/>
  <c r="R1214" i="1"/>
  <c r="K1214" i="1"/>
  <c r="J1214" i="1"/>
  <c r="A1214" i="1"/>
  <c r="L1222" i="1"/>
  <c r="M1222" i="1"/>
  <c r="N1222" i="1"/>
  <c r="O1222" i="1"/>
  <c r="P1222" i="1"/>
  <c r="Q1222" i="1"/>
  <c r="J1222" i="1"/>
  <c r="K1222" i="1"/>
  <c r="R1222" i="1"/>
  <c r="A1222" i="1"/>
  <c r="L1230" i="1"/>
  <c r="M1230" i="1"/>
  <c r="N1230" i="1"/>
  <c r="P1230" i="1"/>
  <c r="Q1230" i="1"/>
  <c r="O1230" i="1"/>
  <c r="R1230" i="1"/>
  <c r="J1230" i="1"/>
  <c r="K1230" i="1"/>
  <c r="A1230" i="1"/>
  <c r="L1238" i="1"/>
  <c r="M1238" i="1"/>
  <c r="P1238" i="1"/>
  <c r="Q1238" i="1"/>
  <c r="R1238" i="1"/>
  <c r="K1238" i="1"/>
  <c r="J1238" i="1"/>
  <c r="N1238" i="1"/>
  <c r="O1238" i="1"/>
  <c r="A1238" i="1"/>
  <c r="L1246" i="1"/>
  <c r="M1246" i="1"/>
  <c r="P1246" i="1"/>
  <c r="J1246" i="1"/>
  <c r="K1246" i="1"/>
  <c r="Q1246" i="1"/>
  <c r="O1246" i="1"/>
  <c r="R1246" i="1"/>
  <c r="N1246" i="1"/>
  <c r="A1246" i="1"/>
  <c r="L1254" i="1"/>
  <c r="P1254" i="1"/>
  <c r="Q1254" i="1"/>
  <c r="R1254" i="1"/>
  <c r="M1254" i="1"/>
  <c r="J1254" i="1"/>
  <c r="N1254" i="1"/>
  <c r="O1254" i="1"/>
  <c r="K1254" i="1"/>
  <c r="A1254" i="1"/>
  <c r="L1262" i="1"/>
  <c r="M1262" i="1"/>
  <c r="N1262" i="1"/>
  <c r="Q1262" i="1"/>
  <c r="P1262" i="1"/>
  <c r="R1262" i="1"/>
  <c r="J1262" i="1"/>
  <c r="K1262" i="1"/>
  <c r="O1262" i="1"/>
  <c r="A1262" i="1"/>
  <c r="L1270" i="1"/>
  <c r="M1270" i="1"/>
  <c r="N1270" i="1"/>
  <c r="Q1270" i="1"/>
  <c r="J1270" i="1"/>
  <c r="K1270" i="1"/>
  <c r="O1270" i="1"/>
  <c r="R1270" i="1"/>
  <c r="P1270" i="1"/>
  <c r="A1270" i="1"/>
  <c r="L1278" i="1"/>
  <c r="M1278" i="1"/>
  <c r="N1278" i="1"/>
  <c r="Q1278" i="1"/>
  <c r="P1278" i="1"/>
  <c r="R1278" i="1"/>
  <c r="J1278" i="1"/>
  <c r="K1278" i="1"/>
  <c r="O1278" i="1"/>
  <c r="A1278" i="1"/>
  <c r="L1286" i="1"/>
  <c r="M1286" i="1"/>
  <c r="N1286" i="1"/>
  <c r="Q1286" i="1"/>
  <c r="J1286" i="1"/>
  <c r="K1286" i="1"/>
  <c r="O1286" i="1"/>
  <c r="R1286" i="1"/>
  <c r="P1286" i="1"/>
  <c r="A1286" i="1"/>
  <c r="L1294" i="1"/>
  <c r="M1294" i="1"/>
  <c r="N1294" i="1"/>
  <c r="Q1294" i="1"/>
  <c r="P1294" i="1"/>
  <c r="R1294" i="1"/>
  <c r="J1294" i="1"/>
  <c r="K1294" i="1"/>
  <c r="O1294" i="1"/>
  <c r="A1294" i="1"/>
  <c r="L1302" i="1"/>
  <c r="M1302" i="1"/>
  <c r="N1302" i="1"/>
  <c r="Q1302" i="1"/>
  <c r="J1302" i="1"/>
  <c r="K1302" i="1"/>
  <c r="O1302" i="1"/>
  <c r="R1302" i="1"/>
  <c r="P1302" i="1"/>
  <c r="A1302" i="1"/>
  <c r="L1310" i="1"/>
  <c r="M1310" i="1"/>
  <c r="N1310" i="1"/>
  <c r="Q1310" i="1"/>
  <c r="P1310" i="1"/>
  <c r="R1310" i="1"/>
  <c r="J1310" i="1"/>
  <c r="K1310" i="1"/>
  <c r="O1310" i="1"/>
  <c r="A1310" i="1"/>
  <c r="L1318" i="1"/>
  <c r="M1318" i="1"/>
  <c r="N1318" i="1"/>
  <c r="Q1318" i="1"/>
  <c r="J1318" i="1"/>
  <c r="K1318" i="1"/>
  <c r="O1318" i="1"/>
  <c r="R1318" i="1"/>
  <c r="P1318" i="1"/>
  <c r="A1318" i="1"/>
  <c r="L1326" i="1"/>
  <c r="M1326" i="1"/>
  <c r="N1326" i="1"/>
  <c r="Q1326" i="1"/>
  <c r="P1326" i="1"/>
  <c r="R1326" i="1"/>
  <c r="J1326" i="1"/>
  <c r="K1326" i="1"/>
  <c r="O1326" i="1"/>
  <c r="A1326" i="1"/>
  <c r="L1334" i="1"/>
  <c r="M1334" i="1"/>
  <c r="N1334" i="1"/>
  <c r="Q1334" i="1"/>
  <c r="J1334" i="1"/>
  <c r="K1334" i="1"/>
  <c r="O1334" i="1"/>
  <c r="R1334" i="1"/>
  <c r="P1334" i="1"/>
  <c r="A1334" i="1"/>
  <c r="L1342" i="1"/>
  <c r="M1342" i="1"/>
  <c r="N1342" i="1"/>
  <c r="Q1342" i="1"/>
  <c r="P1342" i="1"/>
  <c r="R1342" i="1"/>
  <c r="J1342" i="1"/>
  <c r="K1342" i="1"/>
  <c r="O1342" i="1"/>
  <c r="A1342" i="1"/>
  <c r="M1350" i="1"/>
  <c r="Q1350" i="1"/>
  <c r="P1350" i="1"/>
  <c r="R1350" i="1"/>
  <c r="J1350" i="1"/>
  <c r="L1350" i="1"/>
  <c r="N1350" i="1"/>
  <c r="K1350" i="1"/>
  <c r="O1350" i="1"/>
  <c r="A1350" i="1"/>
  <c r="M1358" i="1"/>
  <c r="R1358" i="1"/>
  <c r="J1358" i="1"/>
  <c r="K1358" i="1"/>
  <c r="L1358" i="1"/>
  <c r="O1358" i="1"/>
  <c r="P1358" i="1"/>
  <c r="N1358" i="1"/>
  <c r="Q1358" i="1"/>
  <c r="A1358" i="1"/>
  <c r="J1366" i="1"/>
  <c r="R1366" i="1"/>
  <c r="K1366" i="1"/>
  <c r="L1366" i="1"/>
  <c r="M1366" i="1"/>
  <c r="O1366" i="1"/>
  <c r="P1366" i="1"/>
  <c r="N1366" i="1"/>
  <c r="Q1366" i="1"/>
  <c r="A1366" i="1"/>
  <c r="J1374" i="1"/>
  <c r="R1374" i="1"/>
  <c r="K1374" i="1"/>
  <c r="L1374" i="1"/>
  <c r="M1374" i="1"/>
  <c r="O1374" i="1"/>
  <c r="P1374" i="1"/>
  <c r="N1374" i="1"/>
  <c r="Q1374" i="1"/>
  <c r="A1374" i="1"/>
  <c r="J1382" i="1"/>
  <c r="R1382" i="1"/>
  <c r="K1382" i="1"/>
  <c r="L1382" i="1"/>
  <c r="M1382" i="1"/>
  <c r="O1382" i="1"/>
  <c r="P1382" i="1"/>
  <c r="Q1382" i="1"/>
  <c r="N1382" i="1"/>
  <c r="A1382" i="1"/>
  <c r="J1390" i="1"/>
  <c r="R1390" i="1"/>
  <c r="K1390" i="1"/>
  <c r="L1390" i="1"/>
  <c r="M1390" i="1"/>
  <c r="O1390" i="1"/>
  <c r="P1390" i="1"/>
  <c r="N1390" i="1"/>
  <c r="Q1390" i="1"/>
  <c r="A1390" i="1"/>
  <c r="J1398" i="1"/>
  <c r="R1398" i="1"/>
  <c r="K1398" i="1"/>
  <c r="L1398" i="1"/>
  <c r="M1398" i="1"/>
  <c r="O1398" i="1"/>
  <c r="P1398" i="1"/>
  <c r="N1398" i="1"/>
  <c r="Q1398" i="1"/>
  <c r="A1398" i="1"/>
  <c r="J1406" i="1"/>
  <c r="R1406" i="1"/>
  <c r="K1406" i="1"/>
  <c r="L1406" i="1"/>
  <c r="M1406" i="1"/>
  <c r="O1406" i="1"/>
  <c r="P1406" i="1"/>
  <c r="N1406" i="1"/>
  <c r="Q1406" i="1"/>
  <c r="A1406" i="1"/>
  <c r="K1414" i="1"/>
  <c r="L1414" i="1"/>
  <c r="M1414" i="1"/>
  <c r="O1414" i="1"/>
  <c r="P1414" i="1"/>
  <c r="Q1414" i="1"/>
  <c r="R1414" i="1"/>
  <c r="J1414" i="1"/>
  <c r="N1414" i="1"/>
  <c r="A1414" i="1"/>
  <c r="K1422" i="1"/>
  <c r="L1422" i="1"/>
  <c r="M1422" i="1"/>
  <c r="O1422" i="1"/>
  <c r="P1422" i="1"/>
  <c r="J1422" i="1"/>
  <c r="N1422" i="1"/>
  <c r="Q1422" i="1"/>
  <c r="R1422" i="1"/>
  <c r="A1422" i="1"/>
  <c r="K1430" i="1"/>
  <c r="L1430" i="1"/>
  <c r="M1430" i="1"/>
  <c r="O1430" i="1"/>
  <c r="P1430" i="1"/>
  <c r="N1430" i="1"/>
  <c r="Q1430" i="1"/>
  <c r="J1430" i="1"/>
  <c r="R1430" i="1"/>
  <c r="A1430" i="1"/>
  <c r="K1438" i="1"/>
  <c r="L1438" i="1"/>
  <c r="M1438" i="1"/>
  <c r="N1438" i="1"/>
  <c r="P1438" i="1"/>
  <c r="Q1438" i="1"/>
  <c r="J1438" i="1"/>
  <c r="O1438" i="1"/>
  <c r="R1438" i="1"/>
  <c r="A1438" i="1"/>
  <c r="K1446" i="1"/>
  <c r="L1446" i="1"/>
  <c r="M1446" i="1"/>
  <c r="N1446" i="1"/>
  <c r="P1446" i="1"/>
  <c r="Q1446" i="1"/>
  <c r="J1446" i="1"/>
  <c r="O1446" i="1"/>
  <c r="R1446" i="1"/>
  <c r="A1446" i="1"/>
  <c r="J2997" i="1"/>
  <c r="R2997" i="1"/>
  <c r="K2997" i="1"/>
  <c r="L2997" i="1"/>
  <c r="M2997" i="1"/>
  <c r="N2997" i="1"/>
  <c r="O2997" i="1"/>
  <c r="P2997" i="1"/>
  <c r="Q2997" i="1"/>
  <c r="A2997" i="1"/>
  <c r="J2989" i="1"/>
  <c r="R2989" i="1"/>
  <c r="K2989" i="1"/>
  <c r="L2989" i="1"/>
  <c r="M2989" i="1"/>
  <c r="N2989" i="1"/>
  <c r="Q2989" i="1"/>
  <c r="P2989" i="1"/>
  <c r="O2989" i="1"/>
  <c r="A2989" i="1"/>
  <c r="J2981" i="1"/>
  <c r="R2981" i="1"/>
  <c r="K2981" i="1"/>
  <c r="L2981" i="1"/>
  <c r="M2981" i="1"/>
  <c r="N2981" i="1"/>
  <c r="O2981" i="1"/>
  <c r="P2981" i="1"/>
  <c r="Q2981" i="1"/>
  <c r="A2981" i="1"/>
  <c r="J2973" i="1"/>
  <c r="R2973" i="1"/>
  <c r="K2973" i="1"/>
  <c r="L2973" i="1"/>
  <c r="M2973" i="1"/>
  <c r="N2973" i="1"/>
  <c r="O2973" i="1"/>
  <c r="P2973" i="1"/>
  <c r="Q2973" i="1"/>
  <c r="A2973" i="1"/>
  <c r="J2965" i="1"/>
  <c r="R2965" i="1"/>
  <c r="K2965" i="1"/>
  <c r="L2965" i="1"/>
  <c r="M2965" i="1"/>
  <c r="N2965" i="1"/>
  <c r="Q2965" i="1"/>
  <c r="P2965" i="1"/>
  <c r="O2965" i="1"/>
  <c r="A2965" i="1"/>
  <c r="J2957" i="1"/>
  <c r="R2957" i="1"/>
  <c r="K2957" i="1"/>
  <c r="L2957" i="1"/>
  <c r="M2957" i="1"/>
  <c r="N2957" i="1"/>
  <c r="O2957" i="1"/>
  <c r="P2957" i="1"/>
  <c r="Q2957" i="1"/>
  <c r="A2957" i="1"/>
  <c r="J2949" i="1"/>
  <c r="R2949" i="1"/>
  <c r="K2949" i="1"/>
  <c r="L2949" i="1"/>
  <c r="M2949" i="1"/>
  <c r="N2949" i="1"/>
  <c r="P2949" i="1"/>
  <c r="Q2949" i="1"/>
  <c r="O2949" i="1"/>
  <c r="A2949" i="1"/>
  <c r="J2941" i="1"/>
  <c r="R2941" i="1"/>
  <c r="K2941" i="1"/>
  <c r="L2941" i="1"/>
  <c r="M2941" i="1"/>
  <c r="N2941" i="1"/>
  <c r="O2941" i="1"/>
  <c r="P2941" i="1"/>
  <c r="Q2941" i="1"/>
  <c r="A2941" i="1"/>
  <c r="J2933" i="1"/>
  <c r="R2933" i="1"/>
  <c r="K2933" i="1"/>
  <c r="L2933" i="1"/>
  <c r="M2933" i="1"/>
  <c r="N2933" i="1"/>
  <c r="O2933" i="1"/>
  <c r="P2933" i="1"/>
  <c r="Q2933" i="1"/>
  <c r="A2933" i="1"/>
  <c r="J2925" i="1"/>
  <c r="R2925" i="1"/>
  <c r="K2925" i="1"/>
  <c r="L2925" i="1"/>
  <c r="M2925" i="1"/>
  <c r="N2925" i="1"/>
  <c r="Q2925" i="1"/>
  <c r="P2925" i="1"/>
  <c r="A2925" i="1"/>
  <c r="O2925" i="1"/>
  <c r="J2917" i="1"/>
  <c r="R2917" i="1"/>
  <c r="K2917" i="1"/>
  <c r="L2917" i="1"/>
  <c r="M2917" i="1"/>
  <c r="N2917" i="1"/>
  <c r="O2917" i="1"/>
  <c r="P2917" i="1"/>
  <c r="Q2917" i="1"/>
  <c r="A2917" i="1"/>
  <c r="J2909" i="1"/>
  <c r="R2909" i="1"/>
  <c r="K2909" i="1"/>
  <c r="L2909" i="1"/>
  <c r="M2909" i="1"/>
  <c r="N2909" i="1"/>
  <c r="O2909" i="1"/>
  <c r="P2909" i="1"/>
  <c r="Q2909" i="1"/>
  <c r="A2909" i="1"/>
  <c r="J2901" i="1"/>
  <c r="R2901" i="1"/>
  <c r="K2901" i="1"/>
  <c r="L2901" i="1"/>
  <c r="M2901" i="1"/>
  <c r="N2901" i="1"/>
  <c r="Q2901" i="1"/>
  <c r="O2901" i="1"/>
  <c r="P2901" i="1"/>
  <c r="A2901" i="1"/>
  <c r="N2893" i="1"/>
  <c r="Q2893" i="1"/>
  <c r="R2893" i="1"/>
  <c r="J2893" i="1"/>
  <c r="K2893" i="1"/>
  <c r="L2893" i="1"/>
  <c r="M2893" i="1"/>
  <c r="O2893" i="1"/>
  <c r="P2893" i="1"/>
  <c r="A2893" i="1"/>
  <c r="N2885" i="1"/>
  <c r="P2885" i="1"/>
  <c r="Q2885" i="1"/>
  <c r="R2885" i="1"/>
  <c r="J2885" i="1"/>
  <c r="K2885" i="1"/>
  <c r="L2885" i="1"/>
  <c r="M2885" i="1"/>
  <c r="O2885" i="1"/>
  <c r="A2885" i="1"/>
  <c r="M2877" i="1"/>
  <c r="N2877" i="1"/>
  <c r="K2877" i="1"/>
  <c r="L2877" i="1"/>
  <c r="O2877" i="1"/>
  <c r="P2877" i="1"/>
  <c r="Q2877" i="1"/>
  <c r="J2877" i="1"/>
  <c r="R2877" i="1"/>
  <c r="A2877" i="1"/>
  <c r="M2869" i="1"/>
  <c r="N2869" i="1"/>
  <c r="J2869" i="1"/>
  <c r="K2869" i="1"/>
  <c r="L2869" i="1"/>
  <c r="O2869" i="1"/>
  <c r="P2869" i="1"/>
  <c r="Q2869" i="1"/>
  <c r="R2869" i="1"/>
  <c r="A2869" i="1"/>
  <c r="K1207" i="1"/>
  <c r="L1207" i="1"/>
  <c r="M1207" i="1"/>
  <c r="N1207" i="1"/>
  <c r="O1207" i="1"/>
  <c r="P1207" i="1"/>
  <c r="Q1207" i="1"/>
  <c r="J1207" i="1"/>
  <c r="R1207" i="1"/>
  <c r="A1207" i="1"/>
  <c r="K1215" i="1"/>
  <c r="L1215" i="1"/>
  <c r="M1215" i="1"/>
  <c r="N1215" i="1"/>
  <c r="O1215" i="1"/>
  <c r="P1215" i="1"/>
  <c r="R1215" i="1"/>
  <c r="J1215" i="1"/>
  <c r="Q1215" i="1"/>
  <c r="A1215" i="1"/>
  <c r="K1223" i="1"/>
  <c r="L1223" i="1"/>
  <c r="M1223" i="1"/>
  <c r="N1223" i="1"/>
  <c r="O1223" i="1"/>
  <c r="P1223" i="1"/>
  <c r="J1223" i="1"/>
  <c r="Q1223" i="1"/>
  <c r="R1223" i="1"/>
  <c r="A1223" i="1"/>
  <c r="K1231" i="1"/>
  <c r="L1231" i="1"/>
  <c r="M1231" i="1"/>
  <c r="O1231" i="1"/>
  <c r="P1231" i="1"/>
  <c r="J1231" i="1"/>
  <c r="R1231" i="1"/>
  <c r="Q1231" i="1"/>
  <c r="N1231" i="1"/>
  <c r="A1231" i="1"/>
  <c r="K1239" i="1"/>
  <c r="L1239" i="1"/>
  <c r="O1239" i="1"/>
  <c r="J1239" i="1"/>
  <c r="P1239" i="1"/>
  <c r="M1239" i="1"/>
  <c r="Q1239" i="1"/>
  <c r="R1239" i="1"/>
  <c r="N1239" i="1"/>
  <c r="A1239" i="1"/>
  <c r="K1247" i="1"/>
  <c r="L1247" i="1"/>
  <c r="M1247" i="1"/>
  <c r="N1247" i="1"/>
  <c r="O1247" i="1"/>
  <c r="R1247" i="1"/>
  <c r="J1247" i="1"/>
  <c r="P1247" i="1"/>
  <c r="Q1247" i="1"/>
  <c r="A1247" i="1"/>
  <c r="K1255" i="1"/>
  <c r="P1255" i="1"/>
  <c r="Q1255" i="1"/>
  <c r="R1255" i="1"/>
  <c r="M1255" i="1"/>
  <c r="L1255" i="1"/>
  <c r="N1255" i="1"/>
  <c r="O1255" i="1"/>
  <c r="J1255" i="1"/>
  <c r="A1255" i="1"/>
  <c r="K1263" i="1"/>
  <c r="L1263" i="1"/>
  <c r="M1263" i="1"/>
  <c r="P1263" i="1"/>
  <c r="J1263" i="1"/>
  <c r="N1263" i="1"/>
  <c r="Q1263" i="1"/>
  <c r="R1263" i="1"/>
  <c r="O1263" i="1"/>
  <c r="A1263" i="1"/>
  <c r="K1271" i="1"/>
  <c r="L1271" i="1"/>
  <c r="M1271" i="1"/>
  <c r="P1271" i="1"/>
  <c r="O1271" i="1"/>
  <c r="Q1271" i="1"/>
  <c r="R1271" i="1"/>
  <c r="J1271" i="1"/>
  <c r="N1271" i="1"/>
  <c r="A1271" i="1"/>
  <c r="K1279" i="1"/>
  <c r="L1279" i="1"/>
  <c r="M1279" i="1"/>
  <c r="P1279" i="1"/>
  <c r="J1279" i="1"/>
  <c r="N1279" i="1"/>
  <c r="Q1279" i="1"/>
  <c r="R1279" i="1"/>
  <c r="O1279" i="1"/>
  <c r="A1279" i="1"/>
  <c r="K1287" i="1"/>
  <c r="L1287" i="1"/>
  <c r="M1287" i="1"/>
  <c r="P1287" i="1"/>
  <c r="O1287" i="1"/>
  <c r="Q1287" i="1"/>
  <c r="R1287" i="1"/>
  <c r="J1287" i="1"/>
  <c r="N1287" i="1"/>
  <c r="A1287" i="1"/>
  <c r="K1295" i="1"/>
  <c r="L1295" i="1"/>
  <c r="M1295" i="1"/>
  <c r="P1295" i="1"/>
  <c r="J1295" i="1"/>
  <c r="N1295" i="1"/>
  <c r="Q1295" i="1"/>
  <c r="R1295" i="1"/>
  <c r="O1295" i="1"/>
  <c r="A1295" i="1"/>
  <c r="K1303" i="1"/>
  <c r="L1303" i="1"/>
  <c r="M1303" i="1"/>
  <c r="P1303" i="1"/>
  <c r="O1303" i="1"/>
  <c r="Q1303" i="1"/>
  <c r="R1303" i="1"/>
  <c r="J1303" i="1"/>
  <c r="N1303" i="1"/>
  <c r="A1303" i="1"/>
  <c r="K1311" i="1"/>
  <c r="L1311" i="1"/>
  <c r="M1311" i="1"/>
  <c r="P1311" i="1"/>
  <c r="J1311" i="1"/>
  <c r="N1311" i="1"/>
  <c r="Q1311" i="1"/>
  <c r="R1311" i="1"/>
  <c r="O1311" i="1"/>
  <c r="A1311" i="1"/>
  <c r="K1319" i="1"/>
  <c r="L1319" i="1"/>
  <c r="M1319" i="1"/>
  <c r="P1319" i="1"/>
  <c r="O1319" i="1"/>
  <c r="Q1319" i="1"/>
  <c r="R1319" i="1"/>
  <c r="J1319" i="1"/>
  <c r="N1319" i="1"/>
  <c r="A1319" i="1"/>
  <c r="K1327" i="1"/>
  <c r="L1327" i="1"/>
  <c r="M1327" i="1"/>
  <c r="P1327" i="1"/>
  <c r="J1327" i="1"/>
  <c r="N1327" i="1"/>
  <c r="Q1327" i="1"/>
  <c r="R1327" i="1"/>
  <c r="O1327" i="1"/>
  <c r="A1327" i="1"/>
  <c r="K1335" i="1"/>
  <c r="L1335" i="1"/>
  <c r="M1335" i="1"/>
  <c r="P1335" i="1"/>
  <c r="O1335" i="1"/>
  <c r="Q1335" i="1"/>
  <c r="R1335" i="1"/>
  <c r="J1335" i="1"/>
  <c r="N1335" i="1"/>
  <c r="A1335" i="1"/>
  <c r="K1343" i="1"/>
  <c r="L1343" i="1"/>
  <c r="M1343" i="1"/>
  <c r="P1343" i="1"/>
  <c r="J1343" i="1"/>
  <c r="N1343" i="1"/>
  <c r="Q1343" i="1"/>
  <c r="R1343" i="1"/>
  <c r="O1343" i="1"/>
  <c r="A1343" i="1"/>
  <c r="L1351" i="1"/>
  <c r="P1351" i="1"/>
  <c r="R1351" i="1"/>
  <c r="J1351" i="1"/>
  <c r="K1351" i="1"/>
  <c r="N1351" i="1"/>
  <c r="O1351" i="1"/>
  <c r="M1351" i="1"/>
  <c r="Q1351" i="1"/>
  <c r="A1351" i="1"/>
  <c r="Q1359" i="1"/>
  <c r="J1359" i="1"/>
  <c r="R1359" i="1"/>
  <c r="K1359" i="1"/>
  <c r="L1359" i="1"/>
  <c r="N1359" i="1"/>
  <c r="O1359" i="1"/>
  <c r="M1359" i="1"/>
  <c r="P1359" i="1"/>
  <c r="A1359" i="1"/>
  <c r="Q1367" i="1"/>
  <c r="J1367" i="1"/>
  <c r="R1367" i="1"/>
  <c r="K1367" i="1"/>
  <c r="L1367" i="1"/>
  <c r="N1367" i="1"/>
  <c r="O1367" i="1"/>
  <c r="M1367" i="1"/>
  <c r="P1367" i="1"/>
  <c r="A1367" i="1"/>
  <c r="Q1375" i="1"/>
  <c r="J1375" i="1"/>
  <c r="R1375" i="1"/>
  <c r="K1375" i="1"/>
  <c r="L1375" i="1"/>
  <c r="N1375" i="1"/>
  <c r="O1375" i="1"/>
  <c r="P1375" i="1"/>
  <c r="M1375" i="1"/>
  <c r="A1375" i="1"/>
  <c r="Q1383" i="1"/>
  <c r="J1383" i="1"/>
  <c r="R1383" i="1"/>
  <c r="K1383" i="1"/>
  <c r="L1383" i="1"/>
  <c r="N1383" i="1"/>
  <c r="O1383" i="1"/>
  <c r="M1383" i="1"/>
  <c r="P1383" i="1"/>
  <c r="A1383" i="1"/>
  <c r="Q1391" i="1"/>
  <c r="J1391" i="1"/>
  <c r="R1391" i="1"/>
  <c r="K1391" i="1"/>
  <c r="L1391" i="1"/>
  <c r="N1391" i="1"/>
  <c r="O1391" i="1"/>
  <c r="M1391" i="1"/>
  <c r="P1391" i="1"/>
  <c r="A1391" i="1"/>
  <c r="Q1399" i="1"/>
  <c r="J1399" i="1"/>
  <c r="R1399" i="1"/>
  <c r="K1399" i="1"/>
  <c r="L1399" i="1"/>
  <c r="N1399" i="1"/>
  <c r="O1399" i="1"/>
  <c r="M1399" i="1"/>
  <c r="P1399" i="1"/>
  <c r="A1399" i="1"/>
  <c r="J1407" i="1"/>
  <c r="R1407" i="1"/>
  <c r="K1407" i="1"/>
  <c r="L1407" i="1"/>
  <c r="N1407" i="1"/>
  <c r="O1407" i="1"/>
  <c r="P1407" i="1"/>
  <c r="Q1407" i="1"/>
  <c r="M1407" i="1"/>
  <c r="A1407" i="1"/>
  <c r="J1415" i="1"/>
  <c r="R1415" i="1"/>
  <c r="K1415" i="1"/>
  <c r="L1415" i="1"/>
  <c r="N1415" i="1"/>
  <c r="O1415" i="1"/>
  <c r="M1415" i="1"/>
  <c r="P1415" i="1"/>
  <c r="Q1415" i="1"/>
  <c r="A1415" i="1"/>
  <c r="J1423" i="1"/>
  <c r="R1423" i="1"/>
  <c r="K1423" i="1"/>
  <c r="L1423" i="1"/>
  <c r="N1423" i="1"/>
  <c r="O1423" i="1"/>
  <c r="M1423" i="1"/>
  <c r="P1423" i="1"/>
  <c r="Q1423" i="1"/>
  <c r="A1423" i="1"/>
  <c r="J1431" i="1"/>
  <c r="K1431" i="1"/>
  <c r="N1431" i="1"/>
  <c r="O1431" i="1"/>
  <c r="L1431" i="1"/>
  <c r="M1431" i="1"/>
  <c r="P1431" i="1"/>
  <c r="Q1431" i="1"/>
  <c r="R1431" i="1"/>
  <c r="A1431" i="1"/>
  <c r="J1439" i="1"/>
  <c r="R1439" i="1"/>
  <c r="K1439" i="1"/>
  <c r="L1439" i="1"/>
  <c r="M1439" i="1"/>
  <c r="O1439" i="1"/>
  <c r="P1439" i="1"/>
  <c r="N1439" i="1"/>
  <c r="Q1439" i="1"/>
  <c r="A1439" i="1"/>
  <c r="J1447" i="1"/>
  <c r="R1447" i="1"/>
  <c r="K1447" i="1"/>
  <c r="L1447" i="1"/>
  <c r="M1447" i="1"/>
  <c r="O1447" i="1"/>
  <c r="P1447" i="1"/>
  <c r="N1447" i="1"/>
  <c r="Q1447" i="1"/>
  <c r="A1447" i="1"/>
  <c r="K2996" i="1"/>
  <c r="L2996" i="1"/>
  <c r="M2996" i="1"/>
  <c r="N2996" i="1"/>
  <c r="O2996" i="1"/>
  <c r="R2996" i="1"/>
  <c r="Q2996" i="1"/>
  <c r="J2996" i="1"/>
  <c r="P2996" i="1"/>
  <c r="A2996" i="1"/>
  <c r="K2988" i="1"/>
  <c r="L2988" i="1"/>
  <c r="M2988" i="1"/>
  <c r="N2988" i="1"/>
  <c r="O2988" i="1"/>
  <c r="J2988" i="1"/>
  <c r="P2988" i="1"/>
  <c r="Q2988" i="1"/>
  <c r="R2988" i="1"/>
  <c r="A2988" i="1"/>
  <c r="K2980" i="1"/>
  <c r="L2980" i="1"/>
  <c r="M2980" i="1"/>
  <c r="N2980" i="1"/>
  <c r="O2980" i="1"/>
  <c r="P2980" i="1"/>
  <c r="Q2980" i="1"/>
  <c r="R2980" i="1"/>
  <c r="J2980" i="1"/>
  <c r="A2980" i="1"/>
  <c r="K2972" i="1"/>
  <c r="L2972" i="1"/>
  <c r="M2972" i="1"/>
  <c r="N2972" i="1"/>
  <c r="O2972" i="1"/>
  <c r="J2972" i="1"/>
  <c r="R2972" i="1"/>
  <c r="P2972" i="1"/>
  <c r="Q2972" i="1"/>
  <c r="A2972" i="1"/>
  <c r="K2964" i="1"/>
  <c r="L2964" i="1"/>
  <c r="M2964" i="1"/>
  <c r="N2964" i="1"/>
  <c r="O2964" i="1"/>
  <c r="J2964" i="1"/>
  <c r="P2964" i="1"/>
  <c r="Q2964" i="1"/>
  <c r="R2964" i="1"/>
  <c r="A2964" i="1"/>
  <c r="K2956" i="1"/>
  <c r="L2956" i="1"/>
  <c r="M2956" i="1"/>
  <c r="N2956" i="1"/>
  <c r="O2956" i="1"/>
  <c r="Q2956" i="1"/>
  <c r="R2956" i="1"/>
  <c r="P2956" i="1"/>
  <c r="J2956" i="1"/>
  <c r="A2956" i="1"/>
  <c r="K2948" i="1"/>
  <c r="L2948" i="1"/>
  <c r="M2948" i="1"/>
  <c r="N2948" i="1"/>
  <c r="O2948" i="1"/>
  <c r="J2948" i="1"/>
  <c r="P2948" i="1"/>
  <c r="Q2948" i="1"/>
  <c r="R2948" i="1"/>
  <c r="A2948" i="1"/>
  <c r="K2940" i="1"/>
  <c r="L2940" i="1"/>
  <c r="M2940" i="1"/>
  <c r="N2940" i="1"/>
  <c r="O2940" i="1"/>
  <c r="J2940" i="1"/>
  <c r="P2940" i="1"/>
  <c r="Q2940" i="1"/>
  <c r="R2940" i="1"/>
  <c r="A2940" i="1"/>
  <c r="K2932" i="1"/>
  <c r="L2932" i="1"/>
  <c r="M2932" i="1"/>
  <c r="N2932" i="1"/>
  <c r="O2932" i="1"/>
  <c r="R2932" i="1"/>
  <c r="Q2932" i="1"/>
  <c r="J2932" i="1"/>
  <c r="P2932" i="1"/>
  <c r="A2932" i="1"/>
  <c r="K2924" i="1"/>
  <c r="L2924" i="1"/>
  <c r="M2924" i="1"/>
  <c r="N2924" i="1"/>
  <c r="O2924" i="1"/>
  <c r="J2924" i="1"/>
  <c r="P2924" i="1"/>
  <c r="Q2924" i="1"/>
  <c r="A2924" i="1"/>
  <c r="R2924" i="1"/>
  <c r="K2916" i="1"/>
  <c r="L2916" i="1"/>
  <c r="M2916" i="1"/>
  <c r="N2916" i="1"/>
  <c r="O2916" i="1"/>
  <c r="P2916" i="1"/>
  <c r="Q2916" i="1"/>
  <c r="R2916" i="1"/>
  <c r="J2916" i="1"/>
  <c r="A2916" i="1"/>
  <c r="K2908" i="1"/>
  <c r="L2908" i="1"/>
  <c r="M2908" i="1"/>
  <c r="N2908" i="1"/>
  <c r="O2908" i="1"/>
  <c r="J2908" i="1"/>
  <c r="R2908" i="1"/>
  <c r="Q2908" i="1"/>
  <c r="P2908" i="1"/>
  <c r="A2908" i="1"/>
  <c r="K2900" i="1"/>
  <c r="L2900" i="1"/>
  <c r="M2900" i="1"/>
  <c r="N2900" i="1"/>
  <c r="O2900" i="1"/>
  <c r="J2900" i="1"/>
  <c r="P2900" i="1"/>
  <c r="Q2900" i="1"/>
  <c r="R2900" i="1"/>
  <c r="A2900" i="1"/>
  <c r="O2892" i="1"/>
  <c r="Q2892" i="1"/>
  <c r="R2892" i="1"/>
  <c r="J2892" i="1"/>
  <c r="K2892" i="1"/>
  <c r="L2892" i="1"/>
  <c r="N2892" i="1"/>
  <c r="P2892" i="1"/>
  <c r="M2892" i="1"/>
  <c r="A2892" i="1"/>
  <c r="O2884" i="1"/>
  <c r="P2884" i="1"/>
  <c r="Q2884" i="1"/>
  <c r="R2884" i="1"/>
  <c r="J2884" i="1"/>
  <c r="K2884" i="1"/>
  <c r="M2884" i="1"/>
  <c r="N2884" i="1"/>
  <c r="L2884" i="1"/>
  <c r="A2884" i="1"/>
  <c r="N2876" i="1"/>
  <c r="O2876" i="1"/>
  <c r="J2876" i="1"/>
  <c r="K2876" i="1"/>
  <c r="L2876" i="1"/>
  <c r="M2876" i="1"/>
  <c r="P2876" i="1"/>
  <c r="Q2876" i="1"/>
  <c r="R2876" i="1"/>
  <c r="A2876" i="1"/>
  <c r="N2868" i="1"/>
  <c r="O2868" i="1"/>
  <c r="R2868" i="1"/>
  <c r="J2868" i="1"/>
  <c r="K2868" i="1"/>
  <c r="L2868" i="1"/>
  <c r="Q2868" i="1"/>
  <c r="M2868" i="1"/>
  <c r="P2868" i="1"/>
  <c r="A2868" i="1"/>
  <c r="J1200" i="1"/>
  <c r="R1200" i="1"/>
  <c r="K1200" i="1"/>
  <c r="L1200" i="1"/>
  <c r="M1200" i="1"/>
  <c r="N1200" i="1"/>
  <c r="O1200" i="1"/>
  <c r="P1200" i="1"/>
  <c r="Q1200" i="1"/>
  <c r="A1200" i="1"/>
  <c r="J1208" i="1"/>
  <c r="R1208" i="1"/>
  <c r="K1208" i="1"/>
  <c r="L1208" i="1"/>
  <c r="M1208" i="1"/>
  <c r="N1208" i="1"/>
  <c r="O1208" i="1"/>
  <c r="Q1208" i="1"/>
  <c r="P1208" i="1"/>
  <c r="A1208" i="1"/>
  <c r="J1216" i="1"/>
  <c r="R1216" i="1"/>
  <c r="K1216" i="1"/>
  <c r="L1216" i="1"/>
  <c r="M1216" i="1"/>
  <c r="N1216" i="1"/>
  <c r="O1216" i="1"/>
  <c r="P1216" i="1"/>
  <c r="Q1216" i="1"/>
  <c r="A1216" i="1"/>
  <c r="J1224" i="1"/>
  <c r="R1224" i="1"/>
  <c r="K1224" i="1"/>
  <c r="L1224" i="1"/>
  <c r="N1224" i="1"/>
  <c r="O1224" i="1"/>
  <c r="Q1224" i="1"/>
  <c r="M1224" i="1"/>
  <c r="P1224" i="1"/>
  <c r="A1224" i="1"/>
  <c r="J1232" i="1"/>
  <c r="R1232" i="1"/>
  <c r="K1232" i="1"/>
  <c r="L1232" i="1"/>
  <c r="N1232" i="1"/>
  <c r="O1232" i="1"/>
  <c r="Q1232" i="1"/>
  <c r="M1232" i="1"/>
  <c r="P1232" i="1"/>
  <c r="A1232" i="1"/>
  <c r="J1240" i="1"/>
  <c r="R1240" i="1"/>
  <c r="K1240" i="1"/>
  <c r="N1240" i="1"/>
  <c r="L1240" i="1"/>
  <c r="M1240" i="1"/>
  <c r="O1240" i="1"/>
  <c r="Q1240" i="1"/>
  <c r="P1240" i="1"/>
  <c r="A1240" i="1"/>
  <c r="J1248" i="1"/>
  <c r="R1248" i="1"/>
  <c r="K1248" i="1"/>
  <c r="N1248" i="1"/>
  <c r="O1248" i="1"/>
  <c r="P1248" i="1"/>
  <c r="L1248" i="1"/>
  <c r="M1248" i="1"/>
  <c r="Q1248" i="1"/>
  <c r="A1248" i="1"/>
  <c r="J1256" i="1"/>
  <c r="R1256" i="1"/>
  <c r="P1256" i="1"/>
  <c r="Q1256" i="1"/>
  <c r="M1256" i="1"/>
  <c r="K1256" i="1"/>
  <c r="N1256" i="1"/>
  <c r="O1256" i="1"/>
  <c r="L1256" i="1"/>
  <c r="A1256" i="1"/>
  <c r="J1264" i="1"/>
  <c r="R1264" i="1"/>
  <c r="K1264" i="1"/>
  <c r="L1264" i="1"/>
  <c r="O1264" i="1"/>
  <c r="N1264" i="1"/>
  <c r="P1264" i="1"/>
  <c r="Q1264" i="1"/>
  <c r="M1264" i="1"/>
  <c r="A1264" i="1"/>
  <c r="J1272" i="1"/>
  <c r="R1272" i="1"/>
  <c r="K1272" i="1"/>
  <c r="L1272" i="1"/>
  <c r="O1272" i="1"/>
  <c r="M1272" i="1"/>
  <c r="P1272" i="1"/>
  <c r="Q1272" i="1"/>
  <c r="N1272" i="1"/>
  <c r="A1272" i="1"/>
  <c r="J1280" i="1"/>
  <c r="R1280" i="1"/>
  <c r="K1280" i="1"/>
  <c r="L1280" i="1"/>
  <c r="O1280" i="1"/>
  <c r="N1280" i="1"/>
  <c r="P1280" i="1"/>
  <c r="Q1280" i="1"/>
  <c r="M1280" i="1"/>
  <c r="A1280" i="1"/>
  <c r="J1288" i="1"/>
  <c r="R1288" i="1"/>
  <c r="K1288" i="1"/>
  <c r="L1288" i="1"/>
  <c r="O1288" i="1"/>
  <c r="M1288" i="1"/>
  <c r="P1288" i="1"/>
  <c r="Q1288" i="1"/>
  <c r="N1288" i="1"/>
  <c r="A1288" i="1"/>
  <c r="J1296" i="1"/>
  <c r="R1296" i="1"/>
  <c r="K1296" i="1"/>
  <c r="L1296" i="1"/>
  <c r="O1296" i="1"/>
  <c r="N1296" i="1"/>
  <c r="P1296" i="1"/>
  <c r="Q1296" i="1"/>
  <c r="M1296" i="1"/>
  <c r="A1296" i="1"/>
  <c r="J1304" i="1"/>
  <c r="R1304" i="1"/>
  <c r="K1304" i="1"/>
  <c r="L1304" i="1"/>
  <c r="O1304" i="1"/>
  <c r="M1304" i="1"/>
  <c r="P1304" i="1"/>
  <c r="Q1304" i="1"/>
  <c r="N1304" i="1"/>
  <c r="A1304" i="1"/>
  <c r="J1312" i="1"/>
  <c r="R1312" i="1"/>
  <c r="K1312" i="1"/>
  <c r="L1312" i="1"/>
  <c r="O1312" i="1"/>
  <c r="N1312" i="1"/>
  <c r="P1312" i="1"/>
  <c r="Q1312" i="1"/>
  <c r="M1312" i="1"/>
  <c r="A1312" i="1"/>
  <c r="J1320" i="1"/>
  <c r="R1320" i="1"/>
  <c r="K1320" i="1"/>
  <c r="L1320" i="1"/>
  <c r="O1320" i="1"/>
  <c r="M1320" i="1"/>
  <c r="P1320" i="1"/>
  <c r="Q1320" i="1"/>
  <c r="N1320" i="1"/>
  <c r="A1320" i="1"/>
  <c r="J1328" i="1"/>
  <c r="R1328" i="1"/>
  <c r="K1328" i="1"/>
  <c r="L1328" i="1"/>
  <c r="O1328" i="1"/>
  <c r="N1328" i="1"/>
  <c r="P1328" i="1"/>
  <c r="Q1328" i="1"/>
  <c r="M1328" i="1"/>
  <c r="A1328" i="1"/>
  <c r="J1336" i="1"/>
  <c r="R1336" i="1"/>
  <c r="K1336" i="1"/>
  <c r="L1336" i="1"/>
  <c r="O1336" i="1"/>
  <c r="M1336" i="1"/>
  <c r="P1336" i="1"/>
  <c r="Q1336" i="1"/>
  <c r="N1336" i="1"/>
  <c r="A1336" i="1"/>
  <c r="J1344" i="1"/>
  <c r="R1344" i="1"/>
  <c r="K1344" i="1"/>
  <c r="L1344" i="1"/>
  <c r="O1344" i="1"/>
  <c r="N1344" i="1"/>
  <c r="P1344" i="1"/>
  <c r="Q1344" i="1"/>
  <c r="M1344" i="1"/>
  <c r="A1344" i="1"/>
  <c r="K1352" i="1"/>
  <c r="O1352" i="1"/>
  <c r="J1352" i="1"/>
  <c r="L1352" i="1"/>
  <c r="M1352" i="1"/>
  <c r="P1352" i="1"/>
  <c r="Q1352" i="1"/>
  <c r="R1352" i="1"/>
  <c r="N1352" i="1"/>
  <c r="A1352" i="1"/>
  <c r="P1360" i="1"/>
  <c r="Q1360" i="1"/>
  <c r="J1360" i="1"/>
  <c r="R1360" i="1"/>
  <c r="K1360" i="1"/>
  <c r="M1360" i="1"/>
  <c r="N1360" i="1"/>
  <c r="L1360" i="1"/>
  <c r="O1360" i="1"/>
  <c r="A1360" i="1"/>
  <c r="P1368" i="1"/>
  <c r="Q1368" i="1"/>
  <c r="J1368" i="1"/>
  <c r="R1368" i="1"/>
  <c r="K1368" i="1"/>
  <c r="M1368" i="1"/>
  <c r="N1368" i="1"/>
  <c r="O1368" i="1"/>
  <c r="L1368" i="1"/>
  <c r="A1368" i="1"/>
  <c r="P1376" i="1"/>
  <c r="Q1376" i="1"/>
  <c r="J1376" i="1"/>
  <c r="R1376" i="1"/>
  <c r="K1376" i="1"/>
  <c r="M1376" i="1"/>
  <c r="N1376" i="1"/>
  <c r="L1376" i="1"/>
  <c r="O1376" i="1"/>
  <c r="A1376" i="1"/>
  <c r="P1384" i="1"/>
  <c r="Q1384" i="1"/>
  <c r="J1384" i="1"/>
  <c r="R1384" i="1"/>
  <c r="K1384" i="1"/>
  <c r="M1384" i="1"/>
  <c r="N1384" i="1"/>
  <c r="L1384" i="1"/>
  <c r="O1384" i="1"/>
  <c r="A1384" i="1"/>
  <c r="P1392" i="1"/>
  <c r="Q1392" i="1"/>
  <c r="J1392" i="1"/>
  <c r="R1392" i="1"/>
  <c r="K1392" i="1"/>
  <c r="M1392" i="1"/>
  <c r="N1392" i="1"/>
  <c r="L1392" i="1"/>
  <c r="O1392" i="1"/>
  <c r="A1392" i="1"/>
  <c r="P1400" i="1"/>
  <c r="Q1400" i="1"/>
  <c r="J1400" i="1"/>
  <c r="R1400" i="1"/>
  <c r="K1400" i="1"/>
  <c r="M1400" i="1"/>
  <c r="N1400" i="1"/>
  <c r="O1400" i="1"/>
  <c r="L1400" i="1"/>
  <c r="A1400" i="1"/>
  <c r="Q1408" i="1"/>
  <c r="J1408" i="1"/>
  <c r="R1408" i="1"/>
  <c r="K1408" i="1"/>
  <c r="M1408" i="1"/>
  <c r="N1408" i="1"/>
  <c r="L1408" i="1"/>
  <c r="O1408" i="1"/>
  <c r="P1408" i="1"/>
  <c r="A1408" i="1"/>
  <c r="Q1416" i="1"/>
  <c r="J1416" i="1"/>
  <c r="R1416" i="1"/>
  <c r="K1416" i="1"/>
  <c r="M1416" i="1"/>
  <c r="N1416" i="1"/>
  <c r="L1416" i="1"/>
  <c r="O1416" i="1"/>
  <c r="P1416" i="1"/>
  <c r="A1416" i="1"/>
  <c r="Q1424" i="1"/>
  <c r="J1424" i="1"/>
  <c r="R1424" i="1"/>
  <c r="K1424" i="1"/>
  <c r="M1424" i="1"/>
  <c r="N1424" i="1"/>
  <c r="L1424" i="1"/>
  <c r="O1424" i="1"/>
  <c r="P1424" i="1"/>
  <c r="A1424" i="1"/>
  <c r="J1432" i="1"/>
  <c r="R1432" i="1"/>
  <c r="M1432" i="1"/>
  <c r="N1432" i="1"/>
  <c r="P1432" i="1"/>
  <c r="Q1432" i="1"/>
  <c r="K1432" i="1"/>
  <c r="L1432" i="1"/>
  <c r="O1432" i="1"/>
  <c r="A1432" i="1"/>
  <c r="Q1440" i="1"/>
  <c r="J1440" i="1"/>
  <c r="R1440" i="1"/>
  <c r="K1440" i="1"/>
  <c r="L1440" i="1"/>
  <c r="N1440" i="1"/>
  <c r="O1440" i="1"/>
  <c r="P1440" i="1"/>
  <c r="M1440" i="1"/>
  <c r="A1440" i="1"/>
  <c r="Q1448" i="1"/>
  <c r="J1448" i="1"/>
  <c r="R1448" i="1"/>
  <c r="K1448" i="1"/>
  <c r="L1448" i="1"/>
  <c r="N1448" i="1"/>
  <c r="O1448" i="1"/>
  <c r="M1448" i="1"/>
  <c r="P1448" i="1"/>
  <c r="A1448" i="1"/>
  <c r="L2995" i="1"/>
  <c r="M2995" i="1"/>
  <c r="N2995" i="1"/>
  <c r="O2995" i="1"/>
  <c r="P2995" i="1"/>
  <c r="J2995" i="1"/>
  <c r="K2995" i="1"/>
  <c r="Q2995" i="1"/>
  <c r="R2995" i="1"/>
  <c r="A2995" i="1"/>
  <c r="L2987" i="1"/>
  <c r="M2987" i="1"/>
  <c r="N2987" i="1"/>
  <c r="O2987" i="1"/>
  <c r="P2987" i="1"/>
  <c r="Q2987" i="1"/>
  <c r="R2987" i="1"/>
  <c r="K2987" i="1"/>
  <c r="J2987" i="1"/>
  <c r="A2987" i="1"/>
  <c r="L2979" i="1"/>
  <c r="M2979" i="1"/>
  <c r="N2979" i="1"/>
  <c r="O2979" i="1"/>
  <c r="P2979" i="1"/>
  <c r="J2979" i="1"/>
  <c r="K2979" i="1"/>
  <c r="Q2979" i="1"/>
  <c r="R2979" i="1"/>
  <c r="A2979" i="1"/>
  <c r="L2971" i="1"/>
  <c r="M2971" i="1"/>
  <c r="N2971" i="1"/>
  <c r="O2971" i="1"/>
  <c r="P2971" i="1"/>
  <c r="J2971" i="1"/>
  <c r="K2971" i="1"/>
  <c r="Q2971" i="1"/>
  <c r="R2971" i="1"/>
  <c r="A2971" i="1"/>
  <c r="L2963" i="1"/>
  <c r="M2963" i="1"/>
  <c r="N2963" i="1"/>
  <c r="O2963" i="1"/>
  <c r="P2963" i="1"/>
  <c r="R2963" i="1"/>
  <c r="Q2963" i="1"/>
  <c r="J2963" i="1"/>
  <c r="K2963" i="1"/>
  <c r="A2963" i="1"/>
  <c r="L2955" i="1"/>
  <c r="M2955" i="1"/>
  <c r="N2955" i="1"/>
  <c r="O2955" i="1"/>
  <c r="P2955" i="1"/>
  <c r="J2955" i="1"/>
  <c r="K2955" i="1"/>
  <c r="Q2955" i="1"/>
  <c r="R2955" i="1"/>
  <c r="A2955" i="1"/>
  <c r="L2947" i="1"/>
  <c r="M2947" i="1"/>
  <c r="N2947" i="1"/>
  <c r="O2947" i="1"/>
  <c r="P2947" i="1"/>
  <c r="K2947" i="1"/>
  <c r="Q2947" i="1"/>
  <c r="R2947" i="1"/>
  <c r="J2947" i="1"/>
  <c r="A2947" i="1"/>
  <c r="L2939" i="1"/>
  <c r="M2939" i="1"/>
  <c r="N2939" i="1"/>
  <c r="O2939" i="1"/>
  <c r="P2939" i="1"/>
  <c r="J2939" i="1"/>
  <c r="R2939" i="1"/>
  <c r="K2939" i="1"/>
  <c r="Q2939" i="1"/>
  <c r="A2939" i="1"/>
  <c r="L2931" i="1"/>
  <c r="M2931" i="1"/>
  <c r="N2931" i="1"/>
  <c r="O2931" i="1"/>
  <c r="P2931" i="1"/>
  <c r="J2931" i="1"/>
  <c r="K2931" i="1"/>
  <c r="Q2931" i="1"/>
  <c r="R2931" i="1"/>
  <c r="A2931" i="1"/>
  <c r="L2923" i="1"/>
  <c r="M2923" i="1"/>
  <c r="N2923" i="1"/>
  <c r="O2923" i="1"/>
  <c r="P2923" i="1"/>
  <c r="Q2923" i="1"/>
  <c r="R2923" i="1"/>
  <c r="K2923" i="1"/>
  <c r="J2923" i="1"/>
  <c r="A2923" i="1"/>
  <c r="L2915" i="1"/>
  <c r="M2915" i="1"/>
  <c r="N2915" i="1"/>
  <c r="O2915" i="1"/>
  <c r="P2915" i="1"/>
  <c r="J2915" i="1"/>
  <c r="K2915" i="1"/>
  <c r="Q2915" i="1"/>
  <c r="R2915" i="1"/>
  <c r="A2915" i="1"/>
  <c r="L2907" i="1"/>
  <c r="M2907" i="1"/>
  <c r="N2907" i="1"/>
  <c r="O2907" i="1"/>
  <c r="P2907" i="1"/>
  <c r="J2907" i="1"/>
  <c r="K2907" i="1"/>
  <c r="Q2907" i="1"/>
  <c r="R2907" i="1"/>
  <c r="A2907" i="1"/>
  <c r="L2899" i="1"/>
  <c r="M2899" i="1"/>
  <c r="N2899" i="1"/>
  <c r="O2899" i="1"/>
  <c r="P2899" i="1"/>
  <c r="R2899" i="1"/>
  <c r="Q2899" i="1"/>
  <c r="K2899" i="1"/>
  <c r="J2899" i="1"/>
  <c r="A2899" i="1"/>
  <c r="P2891" i="1"/>
  <c r="Q2891" i="1"/>
  <c r="R2891" i="1"/>
  <c r="J2891" i="1"/>
  <c r="K2891" i="1"/>
  <c r="L2891" i="1"/>
  <c r="M2891" i="1"/>
  <c r="N2891" i="1"/>
  <c r="O2891" i="1"/>
  <c r="A2891" i="1"/>
  <c r="P2883" i="1"/>
  <c r="O2883" i="1"/>
  <c r="Q2883" i="1"/>
  <c r="R2883" i="1"/>
  <c r="J2883" i="1"/>
  <c r="K2883" i="1"/>
  <c r="L2883" i="1"/>
  <c r="M2883" i="1"/>
  <c r="N2883" i="1"/>
  <c r="A2883" i="1"/>
  <c r="O2875" i="1"/>
  <c r="P2875" i="1"/>
  <c r="J2875" i="1"/>
  <c r="K2875" i="1"/>
  <c r="L2875" i="1"/>
  <c r="M2875" i="1"/>
  <c r="Q2875" i="1"/>
  <c r="R2875" i="1"/>
  <c r="N2875" i="1"/>
  <c r="A2875" i="1"/>
  <c r="Q1201" i="1"/>
  <c r="J1201" i="1"/>
  <c r="R1201" i="1"/>
  <c r="K1201" i="1"/>
  <c r="L1201" i="1"/>
  <c r="M1201" i="1"/>
  <c r="N1201" i="1"/>
  <c r="P1201" i="1"/>
  <c r="O1201" i="1"/>
  <c r="A1201" i="1"/>
  <c r="Q1209" i="1"/>
  <c r="J1209" i="1"/>
  <c r="R1209" i="1"/>
  <c r="K1209" i="1"/>
  <c r="L1209" i="1"/>
  <c r="M1209" i="1"/>
  <c r="N1209" i="1"/>
  <c r="O1209" i="1"/>
  <c r="P1209" i="1"/>
  <c r="A1209" i="1"/>
  <c r="Q1217" i="1"/>
  <c r="J1217" i="1"/>
  <c r="R1217" i="1"/>
  <c r="K1217" i="1"/>
  <c r="L1217" i="1"/>
  <c r="M1217" i="1"/>
  <c r="N1217" i="1"/>
  <c r="O1217" i="1"/>
  <c r="P1217" i="1"/>
  <c r="A1217" i="1"/>
  <c r="Q1225" i="1"/>
  <c r="J1225" i="1"/>
  <c r="R1225" i="1"/>
  <c r="K1225" i="1"/>
  <c r="M1225" i="1"/>
  <c r="N1225" i="1"/>
  <c r="P1225" i="1"/>
  <c r="L1225" i="1"/>
  <c r="O1225" i="1"/>
  <c r="A1225" i="1"/>
  <c r="Q1233" i="1"/>
  <c r="J1233" i="1"/>
  <c r="R1233" i="1"/>
  <c r="K1233" i="1"/>
  <c r="M1233" i="1"/>
  <c r="L1233" i="1"/>
  <c r="N1233" i="1"/>
  <c r="O1233" i="1"/>
  <c r="P1233" i="1"/>
  <c r="A1233" i="1"/>
  <c r="Q1241" i="1"/>
  <c r="J1241" i="1"/>
  <c r="R1241" i="1"/>
  <c r="M1241" i="1"/>
  <c r="O1241" i="1"/>
  <c r="P1241" i="1"/>
  <c r="K1241" i="1"/>
  <c r="L1241" i="1"/>
  <c r="N1241" i="1"/>
  <c r="A1241" i="1"/>
  <c r="Q1249" i="1"/>
  <c r="J1249" i="1"/>
  <c r="O1249" i="1"/>
  <c r="P1249" i="1"/>
  <c r="R1249" i="1"/>
  <c r="L1249" i="1"/>
  <c r="K1249" i="1"/>
  <c r="M1249" i="1"/>
  <c r="N1249" i="1"/>
  <c r="A1249" i="1"/>
  <c r="Q1257" i="1"/>
  <c r="P1257" i="1"/>
  <c r="R1257" i="1"/>
  <c r="J1257" i="1"/>
  <c r="M1257" i="1"/>
  <c r="L1257" i="1"/>
  <c r="N1257" i="1"/>
  <c r="O1257" i="1"/>
  <c r="K1257" i="1"/>
  <c r="A1257" i="1"/>
  <c r="Q1265" i="1"/>
  <c r="J1265" i="1"/>
  <c r="R1265" i="1"/>
  <c r="K1265" i="1"/>
  <c r="N1265" i="1"/>
  <c r="L1265" i="1"/>
  <c r="O1265" i="1"/>
  <c r="P1265" i="1"/>
  <c r="M1265" i="1"/>
  <c r="A1265" i="1"/>
  <c r="Q1273" i="1"/>
  <c r="J1273" i="1"/>
  <c r="R1273" i="1"/>
  <c r="K1273" i="1"/>
  <c r="N1273" i="1"/>
  <c r="M1273" i="1"/>
  <c r="O1273" i="1"/>
  <c r="P1273" i="1"/>
  <c r="L1273" i="1"/>
  <c r="A1273" i="1"/>
  <c r="Q1281" i="1"/>
  <c r="J1281" i="1"/>
  <c r="R1281" i="1"/>
  <c r="K1281" i="1"/>
  <c r="N1281" i="1"/>
  <c r="L1281" i="1"/>
  <c r="O1281" i="1"/>
  <c r="P1281" i="1"/>
  <c r="M1281" i="1"/>
  <c r="A1281" i="1"/>
  <c r="Q1289" i="1"/>
  <c r="J1289" i="1"/>
  <c r="R1289" i="1"/>
  <c r="K1289" i="1"/>
  <c r="N1289" i="1"/>
  <c r="M1289" i="1"/>
  <c r="O1289" i="1"/>
  <c r="P1289" i="1"/>
  <c r="L1289" i="1"/>
  <c r="A1289" i="1"/>
  <c r="Q1297" i="1"/>
  <c r="J1297" i="1"/>
  <c r="R1297" i="1"/>
  <c r="K1297" i="1"/>
  <c r="N1297" i="1"/>
  <c r="L1297" i="1"/>
  <c r="O1297" i="1"/>
  <c r="P1297" i="1"/>
  <c r="M1297" i="1"/>
  <c r="A1297" i="1"/>
  <c r="Q1305" i="1"/>
  <c r="J1305" i="1"/>
  <c r="R1305" i="1"/>
  <c r="K1305" i="1"/>
  <c r="N1305" i="1"/>
  <c r="M1305" i="1"/>
  <c r="O1305" i="1"/>
  <c r="P1305" i="1"/>
  <c r="L1305" i="1"/>
  <c r="A1305" i="1"/>
  <c r="Q1313" i="1"/>
  <c r="J1313" i="1"/>
  <c r="R1313" i="1"/>
  <c r="K1313" i="1"/>
  <c r="N1313" i="1"/>
  <c r="L1313" i="1"/>
  <c r="O1313" i="1"/>
  <c r="P1313" i="1"/>
  <c r="M1313" i="1"/>
  <c r="A1313" i="1"/>
  <c r="Q1321" i="1"/>
  <c r="J1321" i="1"/>
  <c r="R1321" i="1"/>
  <c r="K1321" i="1"/>
  <c r="N1321" i="1"/>
  <c r="M1321" i="1"/>
  <c r="O1321" i="1"/>
  <c r="P1321" i="1"/>
  <c r="L1321" i="1"/>
  <c r="A1321" i="1"/>
  <c r="Q1329" i="1"/>
  <c r="J1329" i="1"/>
  <c r="R1329" i="1"/>
  <c r="K1329" i="1"/>
  <c r="N1329" i="1"/>
  <c r="L1329" i="1"/>
  <c r="O1329" i="1"/>
  <c r="P1329" i="1"/>
  <c r="M1329" i="1"/>
  <c r="A1329" i="1"/>
  <c r="Q1337" i="1"/>
  <c r="J1337" i="1"/>
  <c r="R1337" i="1"/>
  <c r="K1337" i="1"/>
  <c r="N1337" i="1"/>
  <c r="M1337" i="1"/>
  <c r="O1337" i="1"/>
  <c r="P1337" i="1"/>
  <c r="L1337" i="1"/>
  <c r="A1337" i="1"/>
  <c r="J1345" i="1"/>
  <c r="R1345" i="1"/>
  <c r="K1345" i="1"/>
  <c r="N1345" i="1"/>
  <c r="L1345" i="1"/>
  <c r="O1345" i="1"/>
  <c r="P1345" i="1"/>
  <c r="M1345" i="1"/>
  <c r="Q1345" i="1"/>
  <c r="A1345" i="1"/>
  <c r="J1353" i="1"/>
  <c r="R1353" i="1"/>
  <c r="N1353" i="1"/>
  <c r="K1353" i="1"/>
  <c r="L1353" i="1"/>
  <c r="M1353" i="1"/>
  <c r="O1353" i="1"/>
  <c r="Q1353" i="1"/>
  <c r="P1353" i="1"/>
  <c r="A1353" i="1"/>
  <c r="O1361" i="1"/>
  <c r="P1361" i="1"/>
  <c r="Q1361" i="1"/>
  <c r="J1361" i="1"/>
  <c r="R1361" i="1"/>
  <c r="L1361" i="1"/>
  <c r="M1361" i="1"/>
  <c r="N1361" i="1"/>
  <c r="K1361" i="1"/>
  <c r="A1361" i="1"/>
  <c r="O1369" i="1"/>
  <c r="P1369" i="1"/>
  <c r="Q1369" i="1"/>
  <c r="J1369" i="1"/>
  <c r="R1369" i="1"/>
  <c r="L1369" i="1"/>
  <c r="M1369" i="1"/>
  <c r="K1369" i="1"/>
  <c r="N1369" i="1"/>
  <c r="A1369" i="1"/>
  <c r="O1377" i="1"/>
  <c r="P1377" i="1"/>
  <c r="Q1377" i="1"/>
  <c r="J1377" i="1"/>
  <c r="R1377" i="1"/>
  <c r="L1377" i="1"/>
  <c r="M1377" i="1"/>
  <c r="K1377" i="1"/>
  <c r="N1377" i="1"/>
  <c r="A1377" i="1"/>
  <c r="O1385" i="1"/>
  <c r="P1385" i="1"/>
  <c r="Q1385" i="1"/>
  <c r="J1385" i="1"/>
  <c r="R1385" i="1"/>
  <c r="L1385" i="1"/>
  <c r="M1385" i="1"/>
  <c r="K1385" i="1"/>
  <c r="N1385" i="1"/>
  <c r="A1385" i="1"/>
  <c r="O1393" i="1"/>
  <c r="P1393" i="1"/>
  <c r="Q1393" i="1"/>
  <c r="J1393" i="1"/>
  <c r="R1393" i="1"/>
  <c r="L1393" i="1"/>
  <c r="M1393" i="1"/>
  <c r="N1393" i="1"/>
  <c r="K1393" i="1"/>
  <c r="A1393" i="1"/>
  <c r="O1401" i="1"/>
  <c r="P1401" i="1"/>
  <c r="Q1401" i="1"/>
  <c r="J1401" i="1"/>
  <c r="R1401" i="1"/>
  <c r="L1401" i="1"/>
  <c r="M1401" i="1"/>
  <c r="K1401" i="1"/>
  <c r="N1401" i="1"/>
  <c r="A1401" i="1"/>
  <c r="P1409" i="1"/>
  <c r="Q1409" i="1"/>
  <c r="J1409" i="1"/>
  <c r="R1409" i="1"/>
  <c r="L1409" i="1"/>
  <c r="M1409" i="1"/>
  <c r="K1409" i="1"/>
  <c r="N1409" i="1"/>
  <c r="O1409" i="1"/>
  <c r="A1409" i="1"/>
  <c r="P1417" i="1"/>
  <c r="Q1417" i="1"/>
  <c r="J1417" i="1"/>
  <c r="R1417" i="1"/>
  <c r="L1417" i="1"/>
  <c r="M1417" i="1"/>
  <c r="K1417" i="1"/>
  <c r="N1417" i="1"/>
  <c r="O1417" i="1"/>
  <c r="A1417" i="1"/>
  <c r="P1425" i="1"/>
  <c r="Q1425" i="1"/>
  <c r="J1425" i="1"/>
  <c r="R1425" i="1"/>
  <c r="L1425" i="1"/>
  <c r="M1425" i="1"/>
  <c r="K1425" i="1"/>
  <c r="O1425" i="1"/>
  <c r="N1425" i="1"/>
  <c r="A1425" i="1"/>
  <c r="Q1433" i="1"/>
  <c r="L1433" i="1"/>
  <c r="M1433" i="1"/>
  <c r="J1433" i="1"/>
  <c r="K1433" i="1"/>
  <c r="O1433" i="1"/>
  <c r="P1433" i="1"/>
  <c r="N1433" i="1"/>
  <c r="R1433" i="1"/>
  <c r="A1433" i="1"/>
  <c r="P1441" i="1"/>
  <c r="Q1441" i="1"/>
  <c r="J1441" i="1"/>
  <c r="R1441" i="1"/>
  <c r="K1441" i="1"/>
  <c r="M1441" i="1"/>
  <c r="N1441" i="1"/>
  <c r="L1441" i="1"/>
  <c r="O1441" i="1"/>
  <c r="A1441" i="1"/>
  <c r="M2994" i="1"/>
  <c r="N2994" i="1"/>
  <c r="O2994" i="1"/>
  <c r="P2994" i="1"/>
  <c r="Q2994" i="1"/>
  <c r="R2994" i="1"/>
  <c r="L2994" i="1"/>
  <c r="K2994" i="1"/>
  <c r="J2994" i="1"/>
  <c r="A2994" i="1"/>
  <c r="M2986" i="1"/>
  <c r="N2986" i="1"/>
  <c r="O2986" i="1"/>
  <c r="P2986" i="1"/>
  <c r="Q2986" i="1"/>
  <c r="J2986" i="1"/>
  <c r="K2986" i="1"/>
  <c r="L2986" i="1"/>
  <c r="R2986" i="1"/>
  <c r="A2986" i="1"/>
  <c r="M2978" i="1"/>
  <c r="N2978" i="1"/>
  <c r="O2978" i="1"/>
  <c r="P2978" i="1"/>
  <c r="Q2978" i="1"/>
  <c r="K2978" i="1"/>
  <c r="L2978" i="1"/>
  <c r="R2978" i="1"/>
  <c r="J2978" i="1"/>
  <c r="A2978" i="1"/>
  <c r="M2970" i="1"/>
  <c r="N2970" i="1"/>
  <c r="O2970" i="1"/>
  <c r="P2970" i="1"/>
  <c r="Q2970" i="1"/>
  <c r="J2970" i="1"/>
  <c r="R2970" i="1"/>
  <c r="K2970" i="1"/>
  <c r="L2970" i="1"/>
  <c r="A2970" i="1"/>
  <c r="M2962" i="1"/>
  <c r="N2962" i="1"/>
  <c r="O2962" i="1"/>
  <c r="P2962" i="1"/>
  <c r="Q2962" i="1"/>
  <c r="J2962" i="1"/>
  <c r="K2962" i="1"/>
  <c r="L2962" i="1"/>
  <c r="R2962" i="1"/>
  <c r="A2962" i="1"/>
  <c r="M2954" i="1"/>
  <c r="N2954" i="1"/>
  <c r="O2954" i="1"/>
  <c r="P2954" i="1"/>
  <c r="Q2954" i="1"/>
  <c r="L2954" i="1"/>
  <c r="R2954" i="1"/>
  <c r="K2954" i="1"/>
  <c r="J2954" i="1"/>
  <c r="A2954" i="1"/>
  <c r="M2946" i="1"/>
  <c r="N2946" i="1"/>
  <c r="O2946" i="1"/>
  <c r="P2946" i="1"/>
  <c r="Q2946" i="1"/>
  <c r="J2946" i="1"/>
  <c r="K2946" i="1"/>
  <c r="R2946" i="1"/>
  <c r="L2946" i="1"/>
  <c r="A2946" i="1"/>
  <c r="M2938" i="1"/>
  <c r="N2938" i="1"/>
  <c r="O2938" i="1"/>
  <c r="P2938" i="1"/>
  <c r="Q2938" i="1"/>
  <c r="J2938" i="1"/>
  <c r="K2938" i="1"/>
  <c r="L2938" i="1"/>
  <c r="R2938" i="1"/>
  <c r="A2938" i="1"/>
  <c r="M2930" i="1"/>
  <c r="N2930" i="1"/>
  <c r="O2930" i="1"/>
  <c r="P2930" i="1"/>
  <c r="Q2930" i="1"/>
  <c r="R2930" i="1"/>
  <c r="L2930" i="1"/>
  <c r="J2930" i="1"/>
  <c r="K2930" i="1"/>
  <c r="A2930" i="1"/>
  <c r="M2922" i="1"/>
  <c r="N2922" i="1"/>
  <c r="O2922" i="1"/>
  <c r="P2922" i="1"/>
  <c r="Q2922" i="1"/>
  <c r="J2922" i="1"/>
  <c r="K2922" i="1"/>
  <c r="L2922" i="1"/>
  <c r="R2922" i="1"/>
  <c r="A2922" i="1"/>
  <c r="M2914" i="1"/>
  <c r="N2914" i="1"/>
  <c r="O2914" i="1"/>
  <c r="P2914" i="1"/>
  <c r="Q2914" i="1"/>
  <c r="K2914" i="1"/>
  <c r="L2914" i="1"/>
  <c r="R2914" i="1"/>
  <c r="J2914" i="1"/>
  <c r="A2914" i="1"/>
  <c r="M2906" i="1"/>
  <c r="N2906" i="1"/>
  <c r="O2906" i="1"/>
  <c r="P2906" i="1"/>
  <c r="Q2906" i="1"/>
  <c r="J2906" i="1"/>
  <c r="R2906" i="1"/>
  <c r="K2906" i="1"/>
  <c r="L2906" i="1"/>
  <c r="A2906" i="1"/>
  <c r="M2898" i="1"/>
  <c r="N2898" i="1"/>
  <c r="O2898" i="1"/>
  <c r="P2898" i="1"/>
  <c r="Q2898" i="1"/>
  <c r="J2898" i="1"/>
  <c r="K2898" i="1"/>
  <c r="L2898" i="1"/>
  <c r="R2898" i="1"/>
  <c r="A2898" i="1"/>
  <c r="Q2890" i="1"/>
  <c r="P2890" i="1"/>
  <c r="R2890" i="1"/>
  <c r="J2890" i="1"/>
  <c r="K2890" i="1"/>
  <c r="L2890" i="1"/>
  <c r="M2890" i="1"/>
  <c r="N2890" i="1"/>
  <c r="O2890" i="1"/>
  <c r="A2890" i="1"/>
  <c r="Q2882" i="1"/>
  <c r="O2882" i="1"/>
  <c r="P2882" i="1"/>
  <c r="R2882" i="1"/>
  <c r="J2882" i="1"/>
  <c r="K2882" i="1"/>
  <c r="L2882" i="1"/>
  <c r="M2882" i="1"/>
  <c r="N2882" i="1"/>
  <c r="A2882" i="1"/>
  <c r="P2874" i="1"/>
  <c r="Q2874" i="1"/>
  <c r="R2874" i="1"/>
  <c r="J2874" i="1"/>
  <c r="K2874" i="1"/>
  <c r="L2874" i="1"/>
  <c r="M2874" i="1"/>
  <c r="N2874" i="1"/>
  <c r="O2874" i="1"/>
  <c r="A2874" i="1"/>
  <c r="P1202" i="1"/>
  <c r="Q1202" i="1"/>
  <c r="J1202" i="1"/>
  <c r="R1202" i="1"/>
  <c r="K1202" i="1"/>
  <c r="L1202" i="1"/>
  <c r="M1202" i="1"/>
  <c r="N1202" i="1"/>
  <c r="O1202" i="1"/>
  <c r="A1202" i="1"/>
  <c r="P1210" i="1"/>
  <c r="Q1210" i="1"/>
  <c r="J1210" i="1"/>
  <c r="R1210" i="1"/>
  <c r="K1210" i="1"/>
  <c r="L1210" i="1"/>
  <c r="M1210" i="1"/>
  <c r="N1210" i="1"/>
  <c r="O1210" i="1"/>
  <c r="A1210" i="1"/>
  <c r="P1218" i="1"/>
  <c r="Q1218" i="1"/>
  <c r="J1218" i="1"/>
  <c r="R1218" i="1"/>
  <c r="K1218" i="1"/>
  <c r="L1218" i="1"/>
  <c r="M1218" i="1"/>
  <c r="N1218" i="1"/>
  <c r="O1218" i="1"/>
  <c r="A1218" i="1"/>
  <c r="P1226" i="1"/>
  <c r="Q1226" i="1"/>
  <c r="J1226" i="1"/>
  <c r="R1226" i="1"/>
  <c r="L1226" i="1"/>
  <c r="M1226" i="1"/>
  <c r="K1226" i="1"/>
  <c r="N1226" i="1"/>
  <c r="O1226" i="1"/>
  <c r="A1226" i="1"/>
  <c r="P1234" i="1"/>
  <c r="Q1234" i="1"/>
  <c r="L1234" i="1"/>
  <c r="N1234" i="1"/>
  <c r="O1234" i="1"/>
  <c r="R1234" i="1"/>
  <c r="J1234" i="1"/>
  <c r="K1234" i="1"/>
  <c r="M1234" i="1"/>
  <c r="A1234" i="1"/>
  <c r="P1242" i="1"/>
  <c r="Q1242" i="1"/>
  <c r="L1242" i="1"/>
  <c r="J1242" i="1"/>
  <c r="N1242" i="1"/>
  <c r="K1242" i="1"/>
  <c r="O1242" i="1"/>
  <c r="R1242" i="1"/>
  <c r="M1242" i="1"/>
  <c r="A1242" i="1"/>
  <c r="P1250" i="1"/>
  <c r="O1250" i="1"/>
  <c r="Q1250" i="1"/>
  <c r="R1250" i="1"/>
  <c r="L1250" i="1"/>
  <c r="J1250" i="1"/>
  <c r="M1250" i="1"/>
  <c r="N1250" i="1"/>
  <c r="K1250" i="1"/>
  <c r="A1250" i="1"/>
  <c r="P1258" i="1"/>
  <c r="Q1258" i="1"/>
  <c r="J1258" i="1"/>
  <c r="R1258" i="1"/>
  <c r="M1258" i="1"/>
  <c r="K1258" i="1"/>
  <c r="N1258" i="1"/>
  <c r="O1258" i="1"/>
  <c r="L1258" i="1"/>
  <c r="A1258" i="1"/>
  <c r="P1266" i="1"/>
  <c r="Q1266" i="1"/>
  <c r="J1266" i="1"/>
  <c r="R1266" i="1"/>
  <c r="M1266" i="1"/>
  <c r="L1266" i="1"/>
  <c r="N1266" i="1"/>
  <c r="O1266" i="1"/>
  <c r="K1266" i="1"/>
  <c r="A1266" i="1"/>
  <c r="P1274" i="1"/>
  <c r="Q1274" i="1"/>
  <c r="J1274" i="1"/>
  <c r="R1274" i="1"/>
  <c r="M1274" i="1"/>
  <c r="K1274" i="1"/>
  <c r="N1274" i="1"/>
  <c r="O1274" i="1"/>
  <c r="L1274" i="1"/>
  <c r="A1274" i="1"/>
  <c r="P1282" i="1"/>
  <c r="Q1282" i="1"/>
  <c r="J1282" i="1"/>
  <c r="R1282" i="1"/>
  <c r="M1282" i="1"/>
  <c r="L1282" i="1"/>
  <c r="N1282" i="1"/>
  <c r="O1282" i="1"/>
  <c r="K1282" i="1"/>
  <c r="A1282" i="1"/>
  <c r="P1290" i="1"/>
  <c r="Q1290" i="1"/>
  <c r="J1290" i="1"/>
  <c r="R1290" i="1"/>
  <c r="M1290" i="1"/>
  <c r="K1290" i="1"/>
  <c r="N1290" i="1"/>
  <c r="O1290" i="1"/>
  <c r="L1290" i="1"/>
  <c r="A1290" i="1"/>
  <c r="P1298" i="1"/>
  <c r="Q1298" i="1"/>
  <c r="J1298" i="1"/>
  <c r="R1298" i="1"/>
  <c r="M1298" i="1"/>
  <c r="L1298" i="1"/>
  <c r="N1298" i="1"/>
  <c r="O1298" i="1"/>
  <c r="K1298" i="1"/>
  <c r="A1298" i="1"/>
  <c r="P1306" i="1"/>
  <c r="Q1306" i="1"/>
  <c r="J1306" i="1"/>
  <c r="R1306" i="1"/>
  <c r="M1306" i="1"/>
  <c r="K1306" i="1"/>
  <c r="N1306" i="1"/>
  <c r="O1306" i="1"/>
  <c r="L1306" i="1"/>
  <c r="A1306" i="1"/>
  <c r="P1314" i="1"/>
  <c r="Q1314" i="1"/>
  <c r="J1314" i="1"/>
  <c r="R1314" i="1"/>
  <c r="M1314" i="1"/>
  <c r="L1314" i="1"/>
  <c r="N1314" i="1"/>
  <c r="O1314" i="1"/>
  <c r="K1314" i="1"/>
  <c r="A1314" i="1"/>
  <c r="P1322" i="1"/>
  <c r="Q1322" i="1"/>
  <c r="J1322" i="1"/>
  <c r="R1322" i="1"/>
  <c r="M1322" i="1"/>
  <c r="K1322" i="1"/>
  <c r="N1322" i="1"/>
  <c r="O1322" i="1"/>
  <c r="L1322" i="1"/>
  <c r="A1322" i="1"/>
  <c r="P1330" i="1"/>
  <c r="Q1330" i="1"/>
  <c r="J1330" i="1"/>
  <c r="R1330" i="1"/>
  <c r="M1330" i="1"/>
  <c r="L1330" i="1"/>
  <c r="N1330" i="1"/>
  <c r="O1330" i="1"/>
  <c r="K1330" i="1"/>
  <c r="A1330" i="1"/>
  <c r="P1338" i="1"/>
  <c r="Q1338" i="1"/>
  <c r="J1338" i="1"/>
  <c r="R1338" i="1"/>
  <c r="M1338" i="1"/>
  <c r="K1338" i="1"/>
  <c r="N1338" i="1"/>
  <c r="O1338" i="1"/>
  <c r="L1338" i="1"/>
  <c r="A1338" i="1"/>
  <c r="Q1346" i="1"/>
  <c r="M1346" i="1"/>
  <c r="J1346" i="1"/>
  <c r="K1346" i="1"/>
  <c r="L1346" i="1"/>
  <c r="N1346" i="1"/>
  <c r="P1346" i="1"/>
  <c r="R1346" i="1"/>
  <c r="O1346" i="1"/>
  <c r="A1346" i="1"/>
  <c r="Q1354" i="1"/>
  <c r="M1354" i="1"/>
  <c r="L1354" i="1"/>
  <c r="N1354" i="1"/>
  <c r="O1354" i="1"/>
  <c r="P1354" i="1"/>
  <c r="J1354" i="1"/>
  <c r="K1354" i="1"/>
  <c r="R1354" i="1"/>
  <c r="A1354" i="1"/>
  <c r="N1362" i="1"/>
  <c r="O1362" i="1"/>
  <c r="P1362" i="1"/>
  <c r="Q1362" i="1"/>
  <c r="K1362" i="1"/>
  <c r="L1362" i="1"/>
  <c r="J1362" i="1"/>
  <c r="M1362" i="1"/>
  <c r="R1362" i="1"/>
  <c r="A1362" i="1"/>
  <c r="N1370" i="1"/>
  <c r="O1370" i="1"/>
  <c r="P1370" i="1"/>
  <c r="Q1370" i="1"/>
  <c r="K1370" i="1"/>
  <c r="L1370" i="1"/>
  <c r="J1370" i="1"/>
  <c r="R1370" i="1"/>
  <c r="M1370" i="1"/>
  <c r="A1370" i="1"/>
  <c r="N1378" i="1"/>
  <c r="O1378" i="1"/>
  <c r="P1378" i="1"/>
  <c r="Q1378" i="1"/>
  <c r="K1378" i="1"/>
  <c r="L1378" i="1"/>
  <c r="J1378" i="1"/>
  <c r="M1378" i="1"/>
  <c r="R1378" i="1"/>
  <c r="A1378" i="1"/>
  <c r="N1386" i="1"/>
  <c r="O1386" i="1"/>
  <c r="P1386" i="1"/>
  <c r="Q1386" i="1"/>
  <c r="K1386" i="1"/>
  <c r="L1386" i="1"/>
  <c r="M1386" i="1"/>
  <c r="R1386" i="1"/>
  <c r="J1386" i="1"/>
  <c r="A1386" i="1"/>
  <c r="N1394" i="1"/>
  <c r="O1394" i="1"/>
  <c r="P1394" i="1"/>
  <c r="Q1394" i="1"/>
  <c r="K1394" i="1"/>
  <c r="L1394" i="1"/>
  <c r="J1394" i="1"/>
  <c r="M1394" i="1"/>
  <c r="R1394" i="1"/>
  <c r="A1394" i="1"/>
  <c r="N1402" i="1"/>
  <c r="O1402" i="1"/>
  <c r="P1402" i="1"/>
  <c r="Q1402" i="1"/>
  <c r="K1402" i="1"/>
  <c r="L1402" i="1"/>
  <c r="J1402" i="1"/>
  <c r="R1402" i="1"/>
  <c r="M1402" i="1"/>
  <c r="A1402" i="1"/>
  <c r="O1410" i="1"/>
  <c r="P1410" i="1"/>
  <c r="Q1410" i="1"/>
  <c r="K1410" i="1"/>
  <c r="L1410" i="1"/>
  <c r="J1410" i="1"/>
  <c r="M1410" i="1"/>
  <c r="N1410" i="1"/>
  <c r="R1410" i="1"/>
  <c r="A1410" i="1"/>
  <c r="O1418" i="1"/>
  <c r="P1418" i="1"/>
  <c r="Q1418" i="1"/>
  <c r="K1418" i="1"/>
  <c r="L1418" i="1"/>
  <c r="J1418" i="1"/>
  <c r="N1418" i="1"/>
  <c r="R1418" i="1"/>
  <c r="M1418" i="1"/>
  <c r="A1418" i="1"/>
  <c r="O1426" i="1"/>
  <c r="P1426" i="1"/>
  <c r="Q1426" i="1"/>
  <c r="K1426" i="1"/>
  <c r="L1426" i="1"/>
  <c r="N1426" i="1"/>
  <c r="R1426" i="1"/>
  <c r="J1426" i="1"/>
  <c r="M1426" i="1"/>
  <c r="A1426" i="1"/>
  <c r="P1434" i="1"/>
  <c r="K1434" i="1"/>
  <c r="L1434" i="1"/>
  <c r="J1434" i="1"/>
  <c r="M1434" i="1"/>
  <c r="N1434" i="1"/>
  <c r="O1434" i="1"/>
  <c r="R1434" i="1"/>
  <c r="Q1434" i="1"/>
  <c r="A1434" i="1"/>
  <c r="O1442" i="1"/>
  <c r="P1442" i="1"/>
  <c r="Q1442" i="1"/>
  <c r="J1442" i="1"/>
  <c r="R1442" i="1"/>
  <c r="L1442" i="1"/>
  <c r="M1442" i="1"/>
  <c r="K1442" i="1"/>
  <c r="N1442" i="1"/>
  <c r="A1442" i="1"/>
  <c r="N3001" i="1"/>
  <c r="O3001" i="1"/>
  <c r="P3001" i="1"/>
  <c r="Q3001" i="1"/>
  <c r="J3001" i="1"/>
  <c r="R3001" i="1"/>
  <c r="M3001" i="1"/>
  <c r="K3001" i="1"/>
  <c r="A3001" i="1"/>
  <c r="L3001" i="1"/>
  <c r="N2993" i="1"/>
  <c r="O2993" i="1"/>
  <c r="P2993" i="1"/>
  <c r="Q2993" i="1"/>
  <c r="J2993" i="1"/>
  <c r="R2993" i="1"/>
  <c r="K2993" i="1"/>
  <c r="L2993" i="1"/>
  <c r="M2993" i="1"/>
  <c r="A2993" i="1"/>
  <c r="N2985" i="1"/>
  <c r="O2985" i="1"/>
  <c r="P2985" i="1"/>
  <c r="Q2985" i="1"/>
  <c r="J2985" i="1"/>
  <c r="R2985" i="1"/>
  <c r="L2985" i="1"/>
  <c r="M2985" i="1"/>
  <c r="K2985" i="1"/>
  <c r="A2985" i="1"/>
  <c r="N2977" i="1"/>
  <c r="O2977" i="1"/>
  <c r="P2977" i="1"/>
  <c r="Q2977" i="1"/>
  <c r="J2977" i="1"/>
  <c r="R2977" i="1"/>
  <c r="K2977" i="1"/>
  <c r="L2977" i="1"/>
  <c r="M2977" i="1"/>
  <c r="A2977" i="1"/>
  <c r="N2969" i="1"/>
  <c r="O2969" i="1"/>
  <c r="P2969" i="1"/>
  <c r="Q2969" i="1"/>
  <c r="J2969" i="1"/>
  <c r="R2969" i="1"/>
  <c r="K2969" i="1"/>
  <c r="L2969" i="1"/>
  <c r="M2969" i="1"/>
  <c r="A2969" i="1"/>
  <c r="N2961" i="1"/>
  <c r="O2961" i="1"/>
  <c r="P2961" i="1"/>
  <c r="Q2961" i="1"/>
  <c r="J2961" i="1"/>
  <c r="R2961" i="1"/>
  <c r="M2961" i="1"/>
  <c r="L2961" i="1"/>
  <c r="K2961" i="1"/>
  <c r="A2961" i="1"/>
  <c r="N2953" i="1"/>
  <c r="O2953" i="1"/>
  <c r="P2953" i="1"/>
  <c r="Q2953" i="1"/>
  <c r="J2953" i="1"/>
  <c r="R2953" i="1"/>
  <c r="K2953" i="1"/>
  <c r="L2953" i="1"/>
  <c r="A2953" i="1"/>
  <c r="M2953" i="1"/>
  <c r="N2945" i="1"/>
  <c r="O2945" i="1"/>
  <c r="P2945" i="1"/>
  <c r="Q2945" i="1"/>
  <c r="J2945" i="1"/>
  <c r="R2945" i="1"/>
  <c r="K2945" i="1"/>
  <c r="L2945" i="1"/>
  <c r="M2945" i="1"/>
  <c r="A2945" i="1"/>
  <c r="N2937" i="1"/>
  <c r="O2937" i="1"/>
  <c r="P2937" i="1"/>
  <c r="Q2937" i="1"/>
  <c r="J2937" i="1"/>
  <c r="R2937" i="1"/>
  <c r="M2937" i="1"/>
  <c r="L2937" i="1"/>
  <c r="K2937" i="1"/>
  <c r="A2937" i="1"/>
  <c r="N2929" i="1"/>
  <c r="O2929" i="1"/>
  <c r="P2929" i="1"/>
  <c r="Q2929" i="1"/>
  <c r="J2929" i="1"/>
  <c r="R2929" i="1"/>
  <c r="K2929" i="1"/>
  <c r="L2929" i="1"/>
  <c r="M2929" i="1"/>
  <c r="A2929" i="1"/>
  <c r="N2921" i="1"/>
  <c r="O2921" i="1"/>
  <c r="P2921" i="1"/>
  <c r="Q2921" i="1"/>
  <c r="J2921" i="1"/>
  <c r="R2921" i="1"/>
  <c r="L2921" i="1"/>
  <c r="M2921" i="1"/>
  <c r="K2921" i="1"/>
  <c r="A2921" i="1"/>
  <c r="N2913" i="1"/>
  <c r="O2913" i="1"/>
  <c r="P2913" i="1"/>
  <c r="Q2913" i="1"/>
  <c r="J2913" i="1"/>
  <c r="R2913" i="1"/>
  <c r="K2913" i="1"/>
  <c r="L2913" i="1"/>
  <c r="M2913" i="1"/>
  <c r="A2913" i="1"/>
  <c r="N2905" i="1"/>
  <c r="O2905" i="1"/>
  <c r="P2905" i="1"/>
  <c r="Q2905" i="1"/>
  <c r="J2905" i="1"/>
  <c r="R2905" i="1"/>
  <c r="K2905" i="1"/>
  <c r="L2905" i="1"/>
  <c r="M2905" i="1"/>
  <c r="A2905" i="1"/>
  <c r="N2897" i="1"/>
  <c r="O2897" i="1"/>
  <c r="P2897" i="1"/>
  <c r="Q2897" i="1"/>
  <c r="J2897" i="1"/>
  <c r="R2897" i="1"/>
  <c r="M2897" i="1"/>
  <c r="L2897" i="1"/>
  <c r="K2897" i="1"/>
  <c r="A2897" i="1"/>
  <c r="J2889" i="1"/>
  <c r="R2889" i="1"/>
  <c r="P2889" i="1"/>
  <c r="Q2889" i="1"/>
  <c r="K2889" i="1"/>
  <c r="L2889" i="1"/>
  <c r="O2889" i="1"/>
  <c r="N2889" i="1"/>
  <c r="M2889" i="1"/>
  <c r="A2889" i="1"/>
  <c r="J2881" i="1"/>
  <c r="R2881" i="1"/>
  <c r="O2881" i="1"/>
  <c r="P2881" i="1"/>
  <c r="Q2881" i="1"/>
  <c r="K2881" i="1"/>
  <c r="N2881" i="1"/>
  <c r="M2881" i="1"/>
  <c r="L2881" i="1"/>
  <c r="A2881" i="1"/>
  <c r="Q2873" i="1"/>
  <c r="J2873" i="1"/>
  <c r="R2873" i="1"/>
  <c r="O2873" i="1"/>
  <c r="P2873" i="1"/>
  <c r="K2873" i="1"/>
  <c r="L2873" i="1"/>
  <c r="M2873" i="1"/>
  <c r="N2873" i="1"/>
  <c r="A2873" i="1"/>
  <c r="O1203" i="1"/>
  <c r="P1203" i="1"/>
  <c r="Q1203" i="1"/>
  <c r="J1203" i="1"/>
  <c r="R1203" i="1"/>
  <c r="K1203" i="1"/>
  <c r="L1203" i="1"/>
  <c r="M1203" i="1"/>
  <c r="N1203" i="1"/>
  <c r="A1203" i="1"/>
  <c r="O1211" i="1"/>
  <c r="P1211" i="1"/>
  <c r="Q1211" i="1"/>
  <c r="J1211" i="1"/>
  <c r="R1211" i="1"/>
  <c r="K1211" i="1"/>
  <c r="L1211" i="1"/>
  <c r="M1211" i="1"/>
  <c r="N1211" i="1"/>
  <c r="A1211" i="1"/>
  <c r="O1219" i="1"/>
  <c r="P1219" i="1"/>
  <c r="Q1219" i="1"/>
  <c r="J1219" i="1"/>
  <c r="R1219" i="1"/>
  <c r="K1219" i="1"/>
  <c r="L1219" i="1"/>
  <c r="N1219" i="1"/>
  <c r="M1219" i="1"/>
  <c r="A1219" i="1"/>
  <c r="O1227" i="1"/>
  <c r="P1227" i="1"/>
  <c r="Q1227" i="1"/>
  <c r="K1227" i="1"/>
  <c r="L1227" i="1"/>
  <c r="M1227" i="1"/>
  <c r="J1227" i="1"/>
  <c r="N1227" i="1"/>
  <c r="R1227" i="1"/>
  <c r="A1227" i="1"/>
  <c r="O1235" i="1"/>
  <c r="P1235" i="1"/>
  <c r="K1235" i="1"/>
  <c r="R1235" i="1"/>
  <c r="M1235" i="1"/>
  <c r="L1235" i="1"/>
  <c r="N1235" i="1"/>
  <c r="Q1235" i="1"/>
  <c r="J1235" i="1"/>
  <c r="A1235" i="1"/>
  <c r="O1243" i="1"/>
  <c r="P1243" i="1"/>
  <c r="K1243" i="1"/>
  <c r="J1243" i="1"/>
  <c r="L1243" i="1"/>
  <c r="M1243" i="1"/>
  <c r="R1243" i="1"/>
  <c r="Q1243" i="1"/>
  <c r="N1243" i="1"/>
  <c r="A1243" i="1"/>
  <c r="O1251" i="1"/>
  <c r="P1251" i="1"/>
  <c r="Q1251" i="1"/>
  <c r="R1251" i="1"/>
  <c r="L1251" i="1"/>
  <c r="K1251" i="1"/>
  <c r="M1251" i="1"/>
  <c r="N1251" i="1"/>
  <c r="J1251" i="1"/>
  <c r="A1251" i="1"/>
  <c r="O1259" i="1"/>
  <c r="P1259" i="1"/>
  <c r="Q1259" i="1"/>
  <c r="L1259" i="1"/>
  <c r="K1259" i="1"/>
  <c r="M1259" i="1"/>
  <c r="N1259" i="1"/>
  <c r="R1259" i="1"/>
  <c r="J1259" i="1"/>
  <c r="A1259" i="1"/>
  <c r="O1267" i="1"/>
  <c r="P1267" i="1"/>
  <c r="Q1267" i="1"/>
  <c r="L1267" i="1"/>
  <c r="J1267" i="1"/>
  <c r="M1267" i="1"/>
  <c r="N1267" i="1"/>
  <c r="K1267" i="1"/>
  <c r="R1267" i="1"/>
  <c r="A1267" i="1"/>
  <c r="O1275" i="1"/>
  <c r="P1275" i="1"/>
  <c r="Q1275" i="1"/>
  <c r="L1275" i="1"/>
  <c r="K1275" i="1"/>
  <c r="M1275" i="1"/>
  <c r="N1275" i="1"/>
  <c r="R1275" i="1"/>
  <c r="J1275" i="1"/>
  <c r="A1275" i="1"/>
  <c r="O1283" i="1"/>
  <c r="P1283" i="1"/>
  <c r="Q1283" i="1"/>
  <c r="L1283" i="1"/>
  <c r="J1283" i="1"/>
  <c r="M1283" i="1"/>
  <c r="N1283" i="1"/>
  <c r="K1283" i="1"/>
  <c r="R1283" i="1"/>
  <c r="A1283" i="1"/>
  <c r="O1291" i="1"/>
  <c r="P1291" i="1"/>
  <c r="Q1291" i="1"/>
  <c r="L1291" i="1"/>
  <c r="K1291" i="1"/>
  <c r="M1291" i="1"/>
  <c r="N1291" i="1"/>
  <c r="R1291" i="1"/>
  <c r="J1291" i="1"/>
  <c r="A1291" i="1"/>
  <c r="O1299" i="1"/>
  <c r="P1299" i="1"/>
  <c r="Q1299" i="1"/>
  <c r="L1299" i="1"/>
  <c r="J1299" i="1"/>
  <c r="M1299" i="1"/>
  <c r="N1299" i="1"/>
  <c r="R1299" i="1"/>
  <c r="K1299" i="1"/>
  <c r="A1299" i="1"/>
  <c r="O1307" i="1"/>
  <c r="P1307" i="1"/>
  <c r="Q1307" i="1"/>
  <c r="L1307" i="1"/>
  <c r="K1307" i="1"/>
  <c r="M1307" i="1"/>
  <c r="N1307" i="1"/>
  <c r="R1307" i="1"/>
  <c r="J1307" i="1"/>
  <c r="A1307" i="1"/>
  <c r="O1315" i="1"/>
  <c r="P1315" i="1"/>
  <c r="Q1315" i="1"/>
  <c r="L1315" i="1"/>
  <c r="J1315" i="1"/>
  <c r="M1315" i="1"/>
  <c r="N1315" i="1"/>
  <c r="K1315" i="1"/>
  <c r="R1315" i="1"/>
  <c r="A1315" i="1"/>
  <c r="O1323" i="1"/>
  <c r="P1323" i="1"/>
  <c r="Q1323" i="1"/>
  <c r="L1323" i="1"/>
  <c r="K1323" i="1"/>
  <c r="M1323" i="1"/>
  <c r="N1323" i="1"/>
  <c r="R1323" i="1"/>
  <c r="J1323" i="1"/>
  <c r="A1323" i="1"/>
  <c r="O1331" i="1"/>
  <c r="P1331" i="1"/>
  <c r="Q1331" i="1"/>
  <c r="L1331" i="1"/>
  <c r="J1331" i="1"/>
  <c r="M1331" i="1"/>
  <c r="N1331" i="1"/>
  <c r="K1331" i="1"/>
  <c r="R1331" i="1"/>
  <c r="A1331" i="1"/>
  <c r="O1339" i="1"/>
  <c r="P1339" i="1"/>
  <c r="Q1339" i="1"/>
  <c r="L1339" i="1"/>
  <c r="K1339" i="1"/>
  <c r="M1339" i="1"/>
  <c r="N1339" i="1"/>
  <c r="R1339" i="1"/>
  <c r="J1339" i="1"/>
  <c r="A1339" i="1"/>
  <c r="P1347" i="1"/>
  <c r="L1347" i="1"/>
  <c r="K1347" i="1"/>
  <c r="M1347" i="1"/>
  <c r="N1347" i="1"/>
  <c r="O1347" i="1"/>
  <c r="R1347" i="1"/>
  <c r="J1347" i="1"/>
  <c r="Q1347" i="1"/>
  <c r="A1347" i="1"/>
  <c r="P1355" i="1"/>
  <c r="L1355" i="1"/>
  <c r="N1355" i="1"/>
  <c r="O1355" i="1"/>
  <c r="Q1355" i="1"/>
  <c r="R1355" i="1"/>
  <c r="J1355" i="1"/>
  <c r="K1355" i="1"/>
  <c r="M1355" i="1"/>
  <c r="A1355" i="1"/>
  <c r="M1363" i="1"/>
  <c r="N1363" i="1"/>
  <c r="O1363" i="1"/>
  <c r="P1363" i="1"/>
  <c r="J1363" i="1"/>
  <c r="R1363" i="1"/>
  <c r="K1363" i="1"/>
  <c r="Q1363" i="1"/>
  <c r="L1363" i="1"/>
  <c r="A1363" i="1"/>
  <c r="M1371" i="1"/>
  <c r="N1371" i="1"/>
  <c r="O1371" i="1"/>
  <c r="P1371" i="1"/>
  <c r="J1371" i="1"/>
  <c r="R1371" i="1"/>
  <c r="K1371" i="1"/>
  <c r="L1371" i="1"/>
  <c r="Q1371" i="1"/>
  <c r="A1371" i="1"/>
  <c r="M1379" i="1"/>
  <c r="N1379" i="1"/>
  <c r="O1379" i="1"/>
  <c r="P1379" i="1"/>
  <c r="J1379" i="1"/>
  <c r="R1379" i="1"/>
  <c r="K1379" i="1"/>
  <c r="L1379" i="1"/>
  <c r="Q1379" i="1"/>
  <c r="A1379" i="1"/>
  <c r="M1387" i="1"/>
  <c r="N1387" i="1"/>
  <c r="O1387" i="1"/>
  <c r="P1387" i="1"/>
  <c r="J1387" i="1"/>
  <c r="R1387" i="1"/>
  <c r="K1387" i="1"/>
  <c r="L1387" i="1"/>
  <c r="Q1387" i="1"/>
  <c r="A1387" i="1"/>
  <c r="M1395" i="1"/>
  <c r="N1395" i="1"/>
  <c r="O1395" i="1"/>
  <c r="P1395" i="1"/>
  <c r="J1395" i="1"/>
  <c r="R1395" i="1"/>
  <c r="K1395" i="1"/>
  <c r="Q1395" i="1"/>
  <c r="L1395" i="1"/>
  <c r="A1395" i="1"/>
  <c r="M1403" i="1"/>
  <c r="N1403" i="1"/>
  <c r="O1403" i="1"/>
  <c r="P1403" i="1"/>
  <c r="J1403" i="1"/>
  <c r="R1403" i="1"/>
  <c r="K1403" i="1"/>
  <c r="L1403" i="1"/>
  <c r="Q1403" i="1"/>
  <c r="A1403" i="1"/>
  <c r="N1411" i="1"/>
  <c r="O1411" i="1"/>
  <c r="P1411" i="1"/>
  <c r="J1411" i="1"/>
  <c r="R1411" i="1"/>
  <c r="K1411" i="1"/>
  <c r="M1411" i="1"/>
  <c r="Q1411" i="1"/>
  <c r="L1411" i="1"/>
  <c r="A1411" i="1"/>
  <c r="N1419" i="1"/>
  <c r="O1419" i="1"/>
  <c r="P1419" i="1"/>
  <c r="J1419" i="1"/>
  <c r="R1419" i="1"/>
  <c r="K1419" i="1"/>
  <c r="M1419" i="1"/>
  <c r="Q1419" i="1"/>
  <c r="L1419" i="1"/>
  <c r="A1419" i="1"/>
  <c r="N1427" i="1"/>
  <c r="O1427" i="1"/>
  <c r="P1427" i="1"/>
  <c r="J1427" i="1"/>
  <c r="R1427" i="1"/>
  <c r="K1427" i="1"/>
  <c r="L1427" i="1"/>
  <c r="M1427" i="1"/>
  <c r="Q1427" i="1"/>
  <c r="A1427" i="1"/>
  <c r="O1435" i="1"/>
  <c r="J1435" i="1"/>
  <c r="R1435" i="1"/>
  <c r="K1435" i="1"/>
  <c r="N1435" i="1"/>
  <c r="P1435" i="1"/>
  <c r="Q1435" i="1"/>
  <c r="L1435" i="1"/>
  <c r="M1435" i="1"/>
  <c r="A1435" i="1"/>
  <c r="N1443" i="1"/>
  <c r="O1443" i="1"/>
  <c r="P1443" i="1"/>
  <c r="Q1443" i="1"/>
  <c r="K1443" i="1"/>
  <c r="L1443" i="1"/>
  <c r="J1443" i="1"/>
  <c r="M1443" i="1"/>
  <c r="R1443" i="1"/>
  <c r="A1443" i="1"/>
  <c r="J190" i="1"/>
  <c r="L190" i="1"/>
  <c r="M190" i="1"/>
  <c r="N190" i="1"/>
  <c r="O190" i="1"/>
  <c r="A190" i="1"/>
  <c r="M295" i="1"/>
  <c r="C191" i="1"/>
  <c r="B191" i="1" s="1"/>
  <c r="R190" i="1"/>
  <c r="Q190" i="1"/>
  <c r="P190" i="1"/>
  <c r="A296" i="1"/>
  <c r="J239" i="1"/>
  <c r="L280" i="1"/>
  <c r="K281" i="1"/>
  <c r="A288" i="1"/>
  <c r="P286" i="1"/>
  <c r="A289" i="1"/>
  <c r="M289" i="1"/>
  <c r="Q291" i="1"/>
  <c r="A300" i="1"/>
  <c r="L296" i="1"/>
  <c r="A285" i="1"/>
  <c r="Q285" i="1"/>
  <c r="N239" i="1"/>
  <c r="A297" i="1"/>
  <c r="N280" i="1"/>
  <c r="N286" i="1"/>
  <c r="K291" i="1"/>
  <c r="O295" i="1"/>
  <c r="M281" i="1"/>
  <c r="M287" i="1"/>
  <c r="P292" i="1"/>
  <c r="N296" i="1"/>
  <c r="A280" i="1"/>
  <c r="A301" i="1"/>
  <c r="K283" i="1"/>
  <c r="O287" i="1"/>
  <c r="O293" i="1"/>
  <c r="K297" i="1"/>
  <c r="A281" i="1"/>
  <c r="A292" i="1"/>
  <c r="Q283" i="1"/>
  <c r="L288" i="1"/>
  <c r="Q293" i="1"/>
  <c r="M297" i="1"/>
  <c r="A239" i="1"/>
  <c r="A293" i="1"/>
  <c r="M279" i="1"/>
  <c r="P284" i="1"/>
  <c r="N288" i="1"/>
  <c r="N294" i="1"/>
  <c r="K299" i="1"/>
  <c r="A284" i="1"/>
  <c r="O279" i="1"/>
  <c r="O285" i="1"/>
  <c r="K289" i="1"/>
  <c r="P294" i="1"/>
  <c r="Q299" i="1"/>
  <c r="J282" i="1"/>
  <c r="R282" i="1"/>
  <c r="J290" i="1"/>
  <c r="R290" i="1"/>
  <c r="J298" i="1"/>
  <c r="R298" i="1"/>
  <c r="P300" i="1"/>
  <c r="K239" i="1"/>
  <c r="N279" i="1"/>
  <c r="M280" i="1"/>
  <c r="L281" i="1"/>
  <c r="K282" i="1"/>
  <c r="J283" i="1"/>
  <c r="R283" i="1"/>
  <c r="Q284" i="1"/>
  <c r="P285" i="1"/>
  <c r="O286" i="1"/>
  <c r="N287" i="1"/>
  <c r="M288" i="1"/>
  <c r="L289" i="1"/>
  <c r="K290" i="1"/>
  <c r="J291" i="1"/>
  <c r="R291" i="1"/>
  <c r="Q292" i="1"/>
  <c r="P293" i="1"/>
  <c r="O294" i="1"/>
  <c r="N295" i="1"/>
  <c r="M296" i="1"/>
  <c r="L297" i="1"/>
  <c r="K298" i="1"/>
  <c r="J299" i="1"/>
  <c r="R299" i="1"/>
  <c r="Q300" i="1"/>
  <c r="P301" i="1"/>
  <c r="Q301" i="1"/>
  <c r="L282" i="1"/>
  <c r="R239" i="1"/>
  <c r="P279" i="1"/>
  <c r="O280" i="1"/>
  <c r="N281" i="1"/>
  <c r="M282" i="1"/>
  <c r="L283" i="1"/>
  <c r="K284" i="1"/>
  <c r="J285" i="1"/>
  <c r="R285" i="1"/>
  <c r="Q286" i="1"/>
  <c r="P287" i="1"/>
  <c r="O288" i="1"/>
  <c r="N289" i="1"/>
  <c r="M290" i="1"/>
  <c r="L291" i="1"/>
  <c r="K292" i="1"/>
  <c r="J293" i="1"/>
  <c r="R293" i="1"/>
  <c r="Q294" i="1"/>
  <c r="P295" i="1"/>
  <c r="O296" i="1"/>
  <c r="N297" i="1"/>
  <c r="M298" i="1"/>
  <c r="L299" i="1"/>
  <c r="K300" i="1"/>
  <c r="J301" i="1"/>
  <c r="R301" i="1"/>
  <c r="L298" i="1"/>
  <c r="R300" i="1"/>
  <c r="J240" i="1"/>
  <c r="A282" i="1"/>
  <c r="A286" i="1"/>
  <c r="A290" i="1"/>
  <c r="A294" i="1"/>
  <c r="A298" i="1"/>
  <c r="Q279" i="1"/>
  <c r="P280" i="1"/>
  <c r="O281" i="1"/>
  <c r="N282" i="1"/>
  <c r="M283" i="1"/>
  <c r="L284" i="1"/>
  <c r="K285" i="1"/>
  <c r="J286" i="1"/>
  <c r="R286" i="1"/>
  <c r="Q287" i="1"/>
  <c r="P288" i="1"/>
  <c r="O289" i="1"/>
  <c r="N290" i="1"/>
  <c r="M291" i="1"/>
  <c r="L292" i="1"/>
  <c r="K293" i="1"/>
  <c r="J294" i="1"/>
  <c r="R294" i="1"/>
  <c r="Q295" i="1"/>
  <c r="P296" i="1"/>
  <c r="O297" i="1"/>
  <c r="N298" i="1"/>
  <c r="M299" i="1"/>
  <c r="L300" i="1"/>
  <c r="K301" i="1"/>
  <c r="L290" i="1"/>
  <c r="J292" i="1"/>
  <c r="R292" i="1"/>
  <c r="J279" i="1"/>
  <c r="R279" i="1"/>
  <c r="Q280" i="1"/>
  <c r="P281" i="1"/>
  <c r="O282" i="1"/>
  <c r="N283" i="1"/>
  <c r="M284" i="1"/>
  <c r="L285" i="1"/>
  <c r="K286" i="1"/>
  <c r="J287" i="1"/>
  <c r="R287" i="1"/>
  <c r="Q288" i="1"/>
  <c r="P289" i="1"/>
  <c r="O290" i="1"/>
  <c r="N291" i="1"/>
  <c r="M292" i="1"/>
  <c r="L293" i="1"/>
  <c r="K294" i="1"/>
  <c r="J295" i="1"/>
  <c r="R295" i="1"/>
  <c r="Q296" i="1"/>
  <c r="P297" i="1"/>
  <c r="O298" i="1"/>
  <c r="N299" i="1"/>
  <c r="M300" i="1"/>
  <c r="L301" i="1"/>
  <c r="J284" i="1"/>
  <c r="R284" i="1"/>
  <c r="J300" i="1"/>
  <c r="A279" i="1"/>
  <c r="A283" i="1"/>
  <c r="A287" i="1"/>
  <c r="A291" i="1"/>
  <c r="A295" i="1"/>
  <c r="A299" i="1"/>
  <c r="K279" i="1"/>
  <c r="J280" i="1"/>
  <c r="R280" i="1"/>
  <c r="Q281" i="1"/>
  <c r="P282" i="1"/>
  <c r="O283" i="1"/>
  <c r="N284" i="1"/>
  <c r="M285" i="1"/>
  <c r="L286" i="1"/>
  <c r="K287" i="1"/>
  <c r="J288" i="1"/>
  <c r="R288" i="1"/>
  <c r="Q289" i="1"/>
  <c r="P290" i="1"/>
  <c r="O291" i="1"/>
  <c r="N292" i="1"/>
  <c r="M293" i="1"/>
  <c r="L294" i="1"/>
  <c r="K295" i="1"/>
  <c r="J296" i="1"/>
  <c r="R296" i="1"/>
  <c r="Q297" i="1"/>
  <c r="P298" i="1"/>
  <c r="O299" i="1"/>
  <c r="N300" i="1"/>
  <c r="M301" i="1"/>
  <c r="J281" i="1"/>
  <c r="J289" i="1"/>
  <c r="J297" i="1"/>
  <c r="N301" i="1"/>
  <c r="Q239" i="1"/>
  <c r="P240" i="1"/>
  <c r="Q240" i="1"/>
  <c r="R240" i="1"/>
  <c r="L239" i="1"/>
  <c r="K240" i="1"/>
  <c r="M239" i="1"/>
  <c r="L240" i="1"/>
  <c r="M240" i="1"/>
  <c r="A240" i="1"/>
  <c r="O239" i="1"/>
  <c r="N240" i="1"/>
  <c r="R438" i="1"/>
  <c r="R446" i="1"/>
  <c r="L450" i="1"/>
  <c r="M450" i="1"/>
  <c r="R433" i="1"/>
  <c r="J440" i="1"/>
  <c r="L432" i="1"/>
  <c r="N432" i="1"/>
  <c r="O440" i="1"/>
  <c r="P440" i="1"/>
  <c r="O432" i="1"/>
  <c r="A434" i="1"/>
  <c r="P435" i="1"/>
  <c r="J435" i="1"/>
  <c r="K435" i="1"/>
  <c r="L435" i="1"/>
  <c r="L440" i="1"/>
  <c r="P443" i="1"/>
  <c r="J443" i="1"/>
  <c r="R442" i="1"/>
  <c r="O446" i="1"/>
  <c r="R437" i="1"/>
  <c r="J432" i="1"/>
  <c r="A440" i="1"/>
  <c r="O442" i="1"/>
  <c r="J451" i="1"/>
  <c r="M432" i="1"/>
  <c r="P432" i="1"/>
  <c r="M440" i="1"/>
  <c r="R432" i="1"/>
  <c r="K437" i="1"/>
  <c r="N440" i="1"/>
  <c r="R450" i="1"/>
  <c r="P434" i="1"/>
  <c r="P433" i="1"/>
  <c r="R434" i="1"/>
  <c r="J433" i="1"/>
  <c r="N442" i="1"/>
  <c r="J449" i="1"/>
  <c r="K449" i="1"/>
  <c r="K433" i="1"/>
  <c r="P442" i="1"/>
  <c r="L449" i="1"/>
  <c r="K451" i="1"/>
  <c r="L451" i="1"/>
  <c r="N449" i="1"/>
  <c r="R449" i="1"/>
  <c r="N436" i="1"/>
  <c r="N450" i="1"/>
  <c r="N451" i="1"/>
  <c r="O436" i="1"/>
  <c r="O450" i="1"/>
  <c r="R451" i="1"/>
  <c r="P450" i="1"/>
  <c r="O452" i="1"/>
  <c r="P446" i="1"/>
  <c r="A450" i="1"/>
  <c r="J450" i="1"/>
  <c r="J436" i="1"/>
  <c r="L443" i="1"/>
  <c r="M448" i="1"/>
  <c r="O448" i="1"/>
  <c r="J444" i="1"/>
  <c r="R448" i="1"/>
  <c r="K441" i="1"/>
  <c r="L438" i="1"/>
  <c r="A446" i="1"/>
  <c r="M438" i="1"/>
  <c r="L442" i="1"/>
  <c r="L448" i="1"/>
  <c r="R443" i="1"/>
  <c r="A444" i="1"/>
  <c r="L441" i="1"/>
  <c r="J445" i="1"/>
  <c r="J438" i="1"/>
  <c r="N438" i="1"/>
  <c r="P431" i="1"/>
  <c r="N434" i="1"/>
  <c r="O438" i="1"/>
  <c r="J442" i="1"/>
  <c r="M446" i="1"/>
  <c r="A448" i="1"/>
  <c r="J448" i="1"/>
  <c r="N448" i="1"/>
  <c r="P441" i="1"/>
  <c r="L444" i="1"/>
  <c r="J441" i="1"/>
  <c r="A438" i="1"/>
  <c r="R444" i="1"/>
  <c r="L434" i="1"/>
  <c r="A442" i="1"/>
  <c r="J434" i="1"/>
  <c r="L446" i="1"/>
  <c r="M434" i="1"/>
  <c r="J446" i="1"/>
  <c r="J452" i="1"/>
  <c r="N452" i="1"/>
  <c r="L453" i="1"/>
  <c r="M436" i="1"/>
  <c r="L437" i="1"/>
  <c r="P445" i="1"/>
  <c r="M452" i="1"/>
  <c r="K445" i="1"/>
  <c r="P436" i="1"/>
  <c r="M444" i="1"/>
  <c r="L445" i="1"/>
  <c r="P452" i="1"/>
  <c r="A436" i="1"/>
  <c r="R436" i="1"/>
  <c r="N444" i="1"/>
  <c r="A452" i="1"/>
  <c r="R452" i="1"/>
  <c r="P437" i="1"/>
  <c r="O444" i="1"/>
  <c r="P453" i="1"/>
  <c r="P439" i="1"/>
  <c r="P447" i="1"/>
  <c r="J439" i="1"/>
  <c r="J447" i="1"/>
  <c r="K439" i="1"/>
  <c r="K447" i="1"/>
  <c r="L439" i="1"/>
  <c r="L447" i="1"/>
  <c r="N447" i="1"/>
  <c r="L431" i="1"/>
  <c r="R431" i="1"/>
  <c r="J431" i="1"/>
  <c r="Q431" i="1"/>
  <c r="Q433" i="1"/>
  <c r="Q435" i="1"/>
  <c r="Q437" i="1"/>
  <c r="Q439" i="1"/>
  <c r="Q441" i="1"/>
  <c r="Q443" i="1"/>
  <c r="Q445" i="1"/>
  <c r="Q447" i="1"/>
  <c r="Q449" i="1"/>
  <c r="Q451" i="1"/>
  <c r="J453" i="1"/>
  <c r="M431" i="1"/>
  <c r="Q432" i="1"/>
  <c r="M433" i="1"/>
  <c r="Q434" i="1"/>
  <c r="M435" i="1"/>
  <c r="Q436" i="1"/>
  <c r="M437" i="1"/>
  <c r="Q438" i="1"/>
  <c r="M439" i="1"/>
  <c r="Q440" i="1"/>
  <c r="M441" i="1"/>
  <c r="Q442" i="1"/>
  <c r="M443" i="1"/>
  <c r="Q444" i="1"/>
  <c r="M445" i="1"/>
  <c r="Q446" i="1"/>
  <c r="M447" i="1"/>
  <c r="Q448" i="1"/>
  <c r="M449" i="1"/>
  <c r="Q450" i="1"/>
  <c r="M451" i="1"/>
  <c r="Q452" i="1"/>
  <c r="M453" i="1"/>
  <c r="N435" i="1"/>
  <c r="N453" i="1"/>
  <c r="N439" i="1"/>
  <c r="N441" i="1"/>
  <c r="N443" i="1"/>
  <c r="N445" i="1"/>
  <c r="A431" i="1"/>
  <c r="O431" i="1"/>
  <c r="K432" i="1"/>
  <c r="A433" i="1"/>
  <c r="O433" i="1"/>
  <c r="K434" i="1"/>
  <c r="A435" i="1"/>
  <c r="O435" i="1"/>
  <c r="K436" i="1"/>
  <c r="A437" i="1"/>
  <c r="O437" i="1"/>
  <c r="K438" i="1"/>
  <c r="A439" i="1"/>
  <c r="O439" i="1"/>
  <c r="K440" i="1"/>
  <c r="A441" i="1"/>
  <c r="O441" i="1"/>
  <c r="K442" i="1"/>
  <c r="A443" i="1"/>
  <c r="O443" i="1"/>
  <c r="K444" i="1"/>
  <c r="A445" i="1"/>
  <c r="O445" i="1"/>
  <c r="K446" i="1"/>
  <c r="A447" i="1"/>
  <c r="O447" i="1"/>
  <c r="K448" i="1"/>
  <c r="A449" i="1"/>
  <c r="O449" i="1"/>
  <c r="K450" i="1"/>
  <c r="A451" i="1"/>
  <c r="O451" i="1"/>
  <c r="K452" i="1"/>
  <c r="A453" i="1"/>
  <c r="O453" i="1"/>
  <c r="N431" i="1"/>
  <c r="N433" i="1"/>
  <c r="N437" i="1"/>
  <c r="Q191" i="1" l="1"/>
  <c r="N191" i="1"/>
  <c r="J191" i="1"/>
  <c r="O191" i="1"/>
  <c r="K191" i="1"/>
  <c r="A191" i="1"/>
  <c r="L191" i="1"/>
  <c r="R191" i="1"/>
  <c r="M191" i="1"/>
  <c r="C192" i="1"/>
  <c r="B192" i="1" s="1"/>
  <c r="P191" i="1"/>
  <c r="R161" i="1"/>
  <c r="Q161" i="1"/>
  <c r="P161" i="1"/>
  <c r="O161" i="1"/>
  <c r="N161" i="1"/>
  <c r="M161" i="1"/>
  <c r="L161" i="1"/>
  <c r="K161" i="1"/>
  <c r="J161" i="1"/>
  <c r="B161" i="1"/>
  <c r="A161" i="1"/>
  <c r="A192" i="1" l="1"/>
  <c r="R192" i="1"/>
  <c r="K192" i="1"/>
  <c r="P192" i="1"/>
  <c r="Q192" i="1"/>
  <c r="L192" i="1"/>
  <c r="M192" i="1"/>
  <c r="N192" i="1"/>
  <c r="C193" i="1"/>
  <c r="B193" i="1" s="1"/>
  <c r="O192" i="1"/>
  <c r="J192" i="1"/>
  <c r="H688" i="15"/>
  <c r="H689" i="15"/>
  <c r="H59" i="15"/>
  <c r="H665" i="15" s="1"/>
  <c r="G59" i="15"/>
  <c r="G665" i="15" s="1"/>
  <c r="F59" i="15"/>
  <c r="F665" i="15" s="1"/>
  <c r="E59" i="15"/>
  <c r="E665" i="15" s="1"/>
  <c r="D59" i="15"/>
  <c r="D665" i="15" s="1"/>
  <c r="C59" i="15"/>
  <c r="C665" i="15" s="1"/>
  <c r="B59" i="15"/>
  <c r="B665" i="15" s="1"/>
  <c r="C535" i="1"/>
  <c r="C536" i="1"/>
  <c r="C537" i="1"/>
  <c r="C538" i="1"/>
  <c r="C539" i="1"/>
  <c r="C540" i="1"/>
  <c r="C541" i="1"/>
  <c r="B541" i="1" s="1"/>
  <c r="C542" i="1"/>
  <c r="C543" i="1"/>
  <c r="C544" i="1"/>
  <c r="C545" i="1"/>
  <c r="C546" i="1"/>
  <c r="C547" i="1"/>
  <c r="C548" i="1"/>
  <c r="C549" i="1"/>
  <c r="B549" i="1" s="1"/>
  <c r="C550" i="1"/>
  <c r="C551" i="1"/>
  <c r="C552" i="1"/>
  <c r="C553" i="1"/>
  <c r="C554" i="1"/>
  <c r="C555" i="1"/>
  <c r="C556" i="1"/>
  <c r="C534" i="1"/>
  <c r="J533" i="1"/>
  <c r="K533" i="1"/>
  <c r="L533" i="1"/>
  <c r="M533" i="1"/>
  <c r="N533" i="1"/>
  <c r="O533" i="1"/>
  <c r="P533" i="1"/>
  <c r="A533" i="1"/>
  <c r="N554" i="1" l="1"/>
  <c r="B554" i="1"/>
  <c r="J550" i="1"/>
  <c r="B550" i="1"/>
  <c r="N546" i="1"/>
  <c r="B546" i="1"/>
  <c r="M545" i="1"/>
  <c r="B545" i="1"/>
  <c r="K551" i="1"/>
  <c r="B551" i="1"/>
  <c r="L552" i="1"/>
  <c r="B552" i="1"/>
  <c r="P548" i="1"/>
  <c r="B548" i="1"/>
  <c r="P556" i="1"/>
  <c r="B556" i="1"/>
  <c r="O547" i="1"/>
  <c r="B547" i="1"/>
  <c r="O539" i="1"/>
  <c r="B539" i="1"/>
  <c r="O555" i="1"/>
  <c r="B555" i="1"/>
  <c r="L544" i="1"/>
  <c r="B544" i="1"/>
  <c r="N538" i="1"/>
  <c r="B538" i="1"/>
  <c r="M553" i="1"/>
  <c r="B553" i="1"/>
  <c r="J542" i="1"/>
  <c r="B542" i="1"/>
  <c r="P540" i="1"/>
  <c r="B540" i="1"/>
  <c r="L536" i="1"/>
  <c r="B536" i="1"/>
  <c r="K543" i="1"/>
  <c r="B543" i="1"/>
  <c r="M537" i="1"/>
  <c r="B537" i="1"/>
  <c r="J534" i="1"/>
  <c r="B534" i="1"/>
  <c r="K535" i="1"/>
  <c r="B535" i="1"/>
  <c r="C194" i="1"/>
  <c r="B194" i="1" s="1"/>
  <c r="A193" i="1"/>
  <c r="R193" i="1"/>
  <c r="O193" i="1"/>
  <c r="J193" i="1"/>
  <c r="N193" i="1"/>
  <c r="L193" i="1"/>
  <c r="P193" i="1"/>
  <c r="K193" i="1"/>
  <c r="Q193" i="1"/>
  <c r="M193" i="1"/>
  <c r="P536" i="1"/>
  <c r="N552" i="1"/>
  <c r="O549" i="1"/>
  <c r="A552" i="1"/>
  <c r="A543" i="1"/>
  <c r="M555" i="1"/>
  <c r="O544" i="1"/>
  <c r="L543" i="1"/>
  <c r="A544" i="1"/>
  <c r="A535" i="1"/>
  <c r="P552" i="1"/>
  <c r="M551" i="1"/>
  <c r="K545" i="1"/>
  <c r="N543" i="1"/>
  <c r="O537" i="1"/>
  <c r="N556" i="1"/>
  <c r="O552" i="1"/>
  <c r="L551" i="1"/>
  <c r="P544" i="1"/>
  <c r="M543" i="1"/>
  <c r="K537" i="1"/>
  <c r="L554" i="1"/>
  <c r="M552" i="1"/>
  <c r="N548" i="1"/>
  <c r="N544" i="1"/>
  <c r="O541" i="1"/>
  <c r="O536" i="1"/>
  <c r="A551" i="1"/>
  <c r="A540" i="1"/>
  <c r="J554" i="1"/>
  <c r="K552" i="1"/>
  <c r="M547" i="1"/>
  <c r="M544" i="1"/>
  <c r="N540" i="1"/>
  <c r="N536" i="1"/>
  <c r="P553" i="1"/>
  <c r="J552" i="1"/>
  <c r="L546" i="1"/>
  <c r="K544" i="1"/>
  <c r="M539" i="1"/>
  <c r="M536" i="1"/>
  <c r="A548" i="1"/>
  <c r="A536" i="1"/>
  <c r="O553" i="1"/>
  <c r="O551" i="1"/>
  <c r="P545" i="1"/>
  <c r="J544" i="1"/>
  <c r="L538" i="1"/>
  <c r="K536" i="1"/>
  <c r="A556" i="1"/>
  <c r="K553" i="1"/>
  <c r="N551" i="1"/>
  <c r="O545" i="1"/>
  <c r="O543" i="1"/>
  <c r="P537" i="1"/>
  <c r="J536" i="1"/>
  <c r="P550" i="1"/>
  <c r="A555" i="1"/>
  <c r="A539" i="1"/>
  <c r="M550" i="1"/>
  <c r="L549" i="1"/>
  <c r="K548" i="1"/>
  <c r="J547" i="1"/>
  <c r="J556" i="1"/>
  <c r="P554" i="1"/>
  <c r="L550" i="1"/>
  <c r="K549" i="1"/>
  <c r="J548" i="1"/>
  <c r="P546" i="1"/>
  <c r="L542" i="1"/>
  <c r="K541" i="1"/>
  <c r="J540" i="1"/>
  <c r="P538" i="1"/>
  <c r="A554" i="1"/>
  <c r="A546" i="1"/>
  <c r="A542" i="1"/>
  <c r="A534" i="1"/>
  <c r="O554" i="1"/>
  <c r="A553" i="1"/>
  <c r="A549" i="1"/>
  <c r="A545" i="1"/>
  <c r="A541" i="1"/>
  <c r="A537" i="1"/>
  <c r="O556" i="1"/>
  <c r="N555" i="1"/>
  <c r="M554" i="1"/>
  <c r="L553" i="1"/>
  <c r="J551" i="1"/>
  <c r="P549" i="1"/>
  <c r="O548" i="1"/>
  <c r="N547" i="1"/>
  <c r="M546" i="1"/>
  <c r="L545" i="1"/>
  <c r="J543" i="1"/>
  <c r="P541" i="1"/>
  <c r="O540" i="1"/>
  <c r="N539" i="1"/>
  <c r="M538" i="1"/>
  <c r="L537" i="1"/>
  <c r="J535" i="1"/>
  <c r="P534" i="1"/>
  <c r="M556" i="1"/>
  <c r="L555" i="1"/>
  <c r="K554" i="1"/>
  <c r="J553" i="1"/>
  <c r="P551" i="1"/>
  <c r="O550" i="1"/>
  <c r="N549" i="1"/>
  <c r="M548" i="1"/>
  <c r="L547" i="1"/>
  <c r="K546" i="1"/>
  <c r="J545" i="1"/>
  <c r="P543" i="1"/>
  <c r="O542" i="1"/>
  <c r="N541" i="1"/>
  <c r="M540" i="1"/>
  <c r="L539" i="1"/>
  <c r="K538" i="1"/>
  <c r="J537" i="1"/>
  <c r="P535" i="1"/>
  <c r="O534" i="1"/>
  <c r="L556" i="1"/>
  <c r="K555" i="1"/>
  <c r="N550" i="1"/>
  <c r="M549" i="1"/>
  <c r="L548" i="1"/>
  <c r="K547" i="1"/>
  <c r="J546" i="1"/>
  <c r="N542" i="1"/>
  <c r="M541" i="1"/>
  <c r="L540" i="1"/>
  <c r="K539" i="1"/>
  <c r="J538" i="1"/>
  <c r="O535" i="1"/>
  <c r="N534" i="1"/>
  <c r="N535" i="1"/>
  <c r="M534" i="1"/>
  <c r="M535" i="1"/>
  <c r="L534" i="1"/>
  <c r="L535" i="1"/>
  <c r="K534" i="1"/>
  <c r="P542" i="1"/>
  <c r="A547" i="1"/>
  <c r="K556" i="1"/>
  <c r="J555" i="1"/>
  <c r="M542" i="1"/>
  <c r="L541" i="1"/>
  <c r="K540" i="1"/>
  <c r="J539" i="1"/>
  <c r="A550" i="1"/>
  <c r="A538" i="1"/>
  <c r="P555" i="1"/>
  <c r="N553" i="1"/>
  <c r="K550" i="1"/>
  <c r="J549" i="1"/>
  <c r="P547" i="1"/>
  <c r="O546" i="1"/>
  <c r="N545" i="1"/>
  <c r="K542" i="1"/>
  <c r="J541" i="1"/>
  <c r="P539" i="1"/>
  <c r="O538" i="1"/>
  <c r="N537" i="1"/>
  <c r="J532" i="1"/>
  <c r="K532" i="1"/>
  <c r="L532" i="1"/>
  <c r="M532" i="1"/>
  <c r="N532" i="1"/>
  <c r="O532" i="1"/>
  <c r="P532" i="1"/>
  <c r="Q532" i="1"/>
  <c r="A532" i="1"/>
  <c r="L194" i="1" l="1"/>
  <c r="C195" i="1"/>
  <c r="B195" i="1" s="1"/>
  <c r="R194" i="1"/>
  <c r="N194" i="1"/>
  <c r="O194" i="1"/>
  <c r="A194" i="1"/>
  <c r="J194" i="1"/>
  <c r="P194" i="1"/>
  <c r="K194" i="1"/>
  <c r="M194" i="1"/>
  <c r="Q194" i="1"/>
  <c r="J187" i="1"/>
  <c r="K187" i="1"/>
  <c r="L187" i="1"/>
  <c r="M187" i="1"/>
  <c r="N187" i="1"/>
  <c r="O187" i="1"/>
  <c r="P187" i="1"/>
  <c r="Q187" i="1"/>
  <c r="R187" i="1"/>
  <c r="A187" i="1"/>
  <c r="C3262" i="1"/>
  <c r="B3262" i="1" s="1"/>
  <c r="C3263" i="1"/>
  <c r="B3263" i="1" s="1"/>
  <c r="C3264" i="1"/>
  <c r="B3264" i="1" s="1"/>
  <c r="C3261" i="1"/>
  <c r="B3261" i="1" s="1"/>
  <c r="I3264" i="1"/>
  <c r="I3263" i="1"/>
  <c r="I3262" i="1"/>
  <c r="I3261" i="1"/>
  <c r="R3260" i="1"/>
  <c r="O3260" i="1"/>
  <c r="N3260" i="1"/>
  <c r="M3260" i="1"/>
  <c r="L3260" i="1"/>
  <c r="K3260" i="1"/>
  <c r="J3260" i="1"/>
  <c r="C3237" i="1"/>
  <c r="B3237" i="1" s="1"/>
  <c r="C3238" i="1"/>
  <c r="B3238" i="1" s="1"/>
  <c r="C3239" i="1"/>
  <c r="B3239" i="1" s="1"/>
  <c r="C3236" i="1"/>
  <c r="B3236" i="1" s="1"/>
  <c r="I3239" i="1"/>
  <c r="I3238" i="1"/>
  <c r="I3237" i="1"/>
  <c r="I3236" i="1"/>
  <c r="O3235" i="1"/>
  <c r="N3235" i="1"/>
  <c r="M3235" i="1"/>
  <c r="L3235" i="1"/>
  <c r="K3235" i="1"/>
  <c r="J3235" i="1"/>
  <c r="J149" i="19"/>
  <c r="K149" i="19"/>
  <c r="Q3260" i="1" s="1"/>
  <c r="P3235" i="1"/>
  <c r="M3238" i="1" l="1"/>
  <c r="A3238" i="1"/>
  <c r="L3262" i="1"/>
  <c r="A3262" i="1"/>
  <c r="J3237" i="1"/>
  <c r="A3237" i="1"/>
  <c r="J3261" i="1"/>
  <c r="A3261" i="1"/>
  <c r="K3236" i="1"/>
  <c r="A3236" i="1"/>
  <c r="L3264" i="1"/>
  <c r="A3264" i="1"/>
  <c r="J3239" i="1"/>
  <c r="A3239" i="1"/>
  <c r="O3263" i="1"/>
  <c r="A3263" i="1"/>
  <c r="K195" i="1"/>
  <c r="L195" i="1"/>
  <c r="N195" i="1"/>
  <c r="P195" i="1"/>
  <c r="R195" i="1"/>
  <c r="O195" i="1"/>
  <c r="Q195" i="1"/>
  <c r="C196" i="1"/>
  <c r="B196" i="1" s="1"/>
  <c r="A195" i="1"/>
  <c r="J195" i="1"/>
  <c r="M195" i="1"/>
  <c r="P3261" i="1"/>
  <c r="R3261" i="1"/>
  <c r="Q3237" i="1"/>
  <c r="M3262" i="1"/>
  <c r="J3238" i="1"/>
  <c r="L3236" i="1"/>
  <c r="L3238" i="1"/>
  <c r="N3262" i="1"/>
  <c r="M3236" i="1"/>
  <c r="N3238" i="1"/>
  <c r="J3264" i="1"/>
  <c r="N3236" i="1"/>
  <c r="K3264" i="1"/>
  <c r="Q3235" i="1"/>
  <c r="P3260" i="1"/>
  <c r="Q3261" i="1"/>
  <c r="Q3264" i="1"/>
  <c r="N3264" i="1"/>
  <c r="R3264" i="1"/>
  <c r="K3261" i="1"/>
  <c r="M3261" i="1"/>
  <c r="L3261" i="1"/>
  <c r="O3262" i="1"/>
  <c r="J3263" i="1"/>
  <c r="R3263" i="1"/>
  <c r="M3264" i="1"/>
  <c r="P3262" i="1"/>
  <c r="K3263" i="1"/>
  <c r="N3261" i="1"/>
  <c r="Q3262" i="1"/>
  <c r="L3263" i="1"/>
  <c r="O3264" i="1"/>
  <c r="Q3263" i="1"/>
  <c r="O3261" i="1"/>
  <c r="J3262" i="1"/>
  <c r="R3262" i="1"/>
  <c r="M3263" i="1"/>
  <c r="P3264" i="1"/>
  <c r="K3262" i="1"/>
  <c r="N3263" i="1"/>
  <c r="P3263" i="1"/>
  <c r="Q3239" i="1"/>
  <c r="K3238" i="1"/>
  <c r="J3236" i="1"/>
  <c r="O3236" i="1"/>
  <c r="K3237" i="1"/>
  <c r="O3238" i="1"/>
  <c r="K3239" i="1"/>
  <c r="P3236" i="1"/>
  <c r="L3237" i="1"/>
  <c r="P3238" i="1"/>
  <c r="L3239" i="1"/>
  <c r="Q3236" i="1"/>
  <c r="M3237" i="1"/>
  <c r="Q3238" i="1"/>
  <c r="M3239" i="1"/>
  <c r="N3237" i="1"/>
  <c r="N3239" i="1"/>
  <c r="O3237" i="1"/>
  <c r="O3239" i="1"/>
  <c r="P3237" i="1"/>
  <c r="P3239" i="1"/>
  <c r="L196" i="1" l="1"/>
  <c r="O196" i="1"/>
  <c r="C197" i="1"/>
  <c r="B197" i="1" s="1"/>
  <c r="P196" i="1"/>
  <c r="J196" i="1"/>
  <c r="Q196" i="1"/>
  <c r="M196" i="1"/>
  <c r="R196" i="1"/>
  <c r="K196" i="1"/>
  <c r="N196" i="1"/>
  <c r="A196" i="1"/>
  <c r="H131" i="8"/>
  <c r="H137" i="8" s="1"/>
  <c r="I131" i="8"/>
  <c r="I137" i="8" s="1"/>
  <c r="H132" i="8"/>
  <c r="H138" i="8" s="1"/>
  <c r="I132" i="8"/>
  <c r="I138" i="8" s="1"/>
  <c r="H133" i="8"/>
  <c r="H139" i="8" s="1"/>
  <c r="I133" i="8"/>
  <c r="I139" i="8" s="1"/>
  <c r="H134" i="8"/>
  <c r="H140" i="8" s="1"/>
  <c r="I134" i="8"/>
  <c r="I140" i="8" s="1"/>
  <c r="I130" i="8"/>
  <c r="I136" i="8" s="1"/>
  <c r="H130" i="8"/>
  <c r="H136" i="8" s="1"/>
  <c r="C3187" i="1"/>
  <c r="C3035" i="1"/>
  <c r="C529" i="1"/>
  <c r="C505" i="1"/>
  <c r="B505" i="1" s="1"/>
  <c r="C477" i="1"/>
  <c r="C429" i="1"/>
  <c r="C405" i="1"/>
  <c r="C380" i="1"/>
  <c r="C355" i="1"/>
  <c r="C330" i="1"/>
  <c r="C277" i="1"/>
  <c r="J530" i="1"/>
  <c r="K530" i="1"/>
  <c r="L530" i="1"/>
  <c r="M530" i="1"/>
  <c r="N530" i="1"/>
  <c r="O530" i="1"/>
  <c r="P530" i="1"/>
  <c r="Q530" i="1"/>
  <c r="R530" i="1"/>
  <c r="A530" i="1"/>
  <c r="H135" i="8"/>
  <c r="I135" i="8"/>
  <c r="B22" i="18"/>
  <c r="J304" i="1"/>
  <c r="K304" i="1"/>
  <c r="L304" i="1"/>
  <c r="M304" i="1"/>
  <c r="N304" i="1"/>
  <c r="O304" i="1"/>
  <c r="P304" i="1"/>
  <c r="Q304" i="1"/>
  <c r="R304" i="1"/>
  <c r="A304" i="1"/>
  <c r="C1451" i="1"/>
  <c r="B1451" i="1" s="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450" i="1"/>
  <c r="B1450" i="1" s="1"/>
  <c r="F151" i="8" l="1"/>
  <c r="F150" i="8"/>
  <c r="F146" i="8"/>
  <c r="F149" i="8"/>
  <c r="F148" i="8"/>
  <c r="F147" i="8"/>
  <c r="F145" i="8"/>
  <c r="F144" i="8"/>
  <c r="F143" i="8"/>
  <c r="F152" i="8"/>
  <c r="F142" i="8"/>
  <c r="F141" i="8"/>
  <c r="B1452" i="1"/>
  <c r="M1452" i="1"/>
  <c r="R1452" i="1"/>
  <c r="N1452" i="1"/>
  <c r="L1452" i="1"/>
  <c r="P1452" i="1"/>
  <c r="K1452" i="1"/>
  <c r="Q1452" i="1"/>
  <c r="O1452" i="1"/>
  <c r="J1452" i="1"/>
  <c r="B1453" i="1"/>
  <c r="M1453" i="1"/>
  <c r="K1453" i="1"/>
  <c r="O1453" i="1"/>
  <c r="R1453" i="1"/>
  <c r="N1453" i="1"/>
  <c r="J1453" i="1"/>
  <c r="L1453" i="1"/>
  <c r="Q1453" i="1"/>
  <c r="P1453" i="1"/>
  <c r="B1454" i="1"/>
  <c r="L1454" i="1"/>
  <c r="R1454" i="1"/>
  <c r="O1454" i="1"/>
  <c r="N1454" i="1"/>
  <c r="P1454" i="1"/>
  <c r="Q1454" i="1"/>
  <c r="J1454" i="1"/>
  <c r="M1454" i="1"/>
  <c r="K1454" i="1"/>
  <c r="B1455" i="1"/>
  <c r="O1455" i="1"/>
  <c r="Q1455" i="1"/>
  <c r="K1455" i="1"/>
  <c r="J1455" i="1"/>
  <c r="P1455" i="1"/>
  <c r="N1455" i="1"/>
  <c r="M1455" i="1"/>
  <c r="L1455" i="1"/>
  <c r="R1455" i="1"/>
  <c r="B1456" i="1"/>
  <c r="R1456" i="1"/>
  <c r="J1456" i="1"/>
  <c r="L1456" i="1"/>
  <c r="Q1456" i="1"/>
  <c r="P1456" i="1"/>
  <c r="K1456" i="1"/>
  <c r="O1456" i="1"/>
  <c r="N1456" i="1"/>
  <c r="M1456" i="1"/>
  <c r="B1457" i="1"/>
  <c r="N1457" i="1"/>
  <c r="O1457" i="1"/>
  <c r="L1457" i="1"/>
  <c r="M1457" i="1"/>
  <c r="K1457" i="1"/>
  <c r="Q1457" i="1"/>
  <c r="P1457" i="1"/>
  <c r="J1457" i="1"/>
  <c r="R1457" i="1"/>
  <c r="B1458" i="1"/>
  <c r="Q1458" i="1"/>
  <c r="O1458" i="1"/>
  <c r="L1458" i="1"/>
  <c r="K1458" i="1"/>
  <c r="M1458" i="1"/>
  <c r="J1458" i="1"/>
  <c r="R1458" i="1"/>
  <c r="P1458" i="1"/>
  <c r="N1458" i="1"/>
  <c r="B1459" i="1"/>
  <c r="Q1459" i="1"/>
  <c r="K1459" i="1"/>
  <c r="R1459" i="1"/>
  <c r="P1459" i="1"/>
  <c r="N1459" i="1"/>
  <c r="L1459" i="1"/>
  <c r="J1459" i="1"/>
  <c r="O1459" i="1"/>
  <c r="M1459" i="1"/>
  <c r="B1460" i="1"/>
  <c r="O1460" i="1"/>
  <c r="Q1460" i="1"/>
  <c r="R1460" i="1"/>
  <c r="M1460" i="1"/>
  <c r="P1460" i="1"/>
  <c r="L1460" i="1"/>
  <c r="N1460" i="1"/>
  <c r="K1460" i="1"/>
  <c r="J1460" i="1"/>
  <c r="B1461" i="1"/>
  <c r="P1461" i="1"/>
  <c r="N1461" i="1"/>
  <c r="R1461" i="1"/>
  <c r="Q1461" i="1"/>
  <c r="O1461" i="1"/>
  <c r="J1461" i="1"/>
  <c r="M1461" i="1"/>
  <c r="K1461" i="1"/>
  <c r="L1461" i="1"/>
  <c r="B1462" i="1"/>
  <c r="L1462" i="1"/>
  <c r="Q1462" i="1"/>
  <c r="J1462" i="1"/>
  <c r="P1462" i="1"/>
  <c r="R1462" i="1"/>
  <c r="M1462" i="1"/>
  <c r="N1462" i="1"/>
  <c r="K1462" i="1"/>
  <c r="O1462" i="1"/>
  <c r="B1463" i="1"/>
  <c r="M1463" i="1"/>
  <c r="R1463" i="1"/>
  <c r="K1463" i="1"/>
  <c r="O1463" i="1"/>
  <c r="J1463" i="1"/>
  <c r="Q1463" i="1"/>
  <c r="N1463" i="1"/>
  <c r="P1463" i="1"/>
  <c r="L1463" i="1"/>
  <c r="B1464" i="1"/>
  <c r="J1464" i="1"/>
  <c r="L1464" i="1"/>
  <c r="R1464" i="1"/>
  <c r="Q1464" i="1"/>
  <c r="K1464" i="1"/>
  <c r="O1464" i="1"/>
  <c r="P1464" i="1"/>
  <c r="M1464" i="1"/>
  <c r="N1464" i="1"/>
  <c r="B1465" i="1"/>
  <c r="K1465" i="1"/>
  <c r="L1465" i="1"/>
  <c r="J1465" i="1"/>
  <c r="M1465" i="1"/>
  <c r="N1465" i="1"/>
  <c r="O1465" i="1"/>
  <c r="P1465" i="1"/>
  <c r="Q1465" i="1"/>
  <c r="R1465" i="1"/>
  <c r="B1466" i="1"/>
  <c r="L1466" i="1"/>
  <c r="P1466" i="1"/>
  <c r="N1466" i="1"/>
  <c r="J1466" i="1"/>
  <c r="K1466" i="1"/>
  <c r="Q1466" i="1"/>
  <c r="R1466" i="1"/>
  <c r="O1466" i="1"/>
  <c r="M1466" i="1"/>
  <c r="B1467" i="1"/>
  <c r="O1467" i="1"/>
  <c r="R1467" i="1"/>
  <c r="K1467" i="1"/>
  <c r="M1467" i="1"/>
  <c r="P1467" i="1"/>
  <c r="Q1467" i="1"/>
  <c r="L1467" i="1"/>
  <c r="N1467" i="1"/>
  <c r="J1467" i="1"/>
  <c r="B1468" i="1"/>
  <c r="Q1468" i="1"/>
  <c r="R1468" i="1"/>
  <c r="M1468" i="1"/>
  <c r="P1468" i="1"/>
  <c r="L1468" i="1"/>
  <c r="O1468" i="1"/>
  <c r="K1468" i="1"/>
  <c r="J1468" i="1"/>
  <c r="N1468" i="1"/>
  <c r="B1469" i="1"/>
  <c r="J1469" i="1"/>
  <c r="R1469" i="1"/>
  <c r="P1469" i="1"/>
  <c r="K1469" i="1"/>
  <c r="O1469" i="1"/>
  <c r="M1469" i="1"/>
  <c r="L1469" i="1"/>
  <c r="N1469" i="1"/>
  <c r="Q1469" i="1"/>
  <c r="B1470" i="1"/>
  <c r="J1470" i="1"/>
  <c r="M1470" i="1"/>
  <c r="L1470" i="1"/>
  <c r="R1470" i="1"/>
  <c r="N1470" i="1"/>
  <c r="P1470" i="1"/>
  <c r="K1470" i="1"/>
  <c r="Q1470" i="1"/>
  <c r="O1470" i="1"/>
  <c r="B1471" i="1"/>
  <c r="O1471" i="1"/>
  <c r="J1471" i="1"/>
  <c r="M1471" i="1"/>
  <c r="R1471" i="1"/>
  <c r="P1471" i="1"/>
  <c r="Q1471" i="1"/>
  <c r="N1471" i="1"/>
  <c r="L1471" i="1"/>
  <c r="K1471" i="1"/>
  <c r="B1472" i="1"/>
  <c r="L1472" i="1"/>
  <c r="N1472" i="1"/>
  <c r="P1472" i="1"/>
  <c r="M1472" i="1"/>
  <c r="J1472" i="1"/>
  <c r="K1472" i="1"/>
  <c r="R1472" i="1"/>
  <c r="O1472" i="1"/>
  <c r="Q1472" i="1"/>
  <c r="B1473" i="1"/>
  <c r="R1473" i="1"/>
  <c r="O1473" i="1"/>
  <c r="L1473" i="1"/>
  <c r="K1473" i="1"/>
  <c r="M1473" i="1"/>
  <c r="P1473" i="1"/>
  <c r="N1473" i="1"/>
  <c r="J1473" i="1"/>
  <c r="Q1473" i="1"/>
  <c r="B1474" i="1"/>
  <c r="R1474" i="1"/>
  <c r="Q1474" i="1"/>
  <c r="M1474" i="1"/>
  <c r="J1474" i="1"/>
  <c r="L1474" i="1"/>
  <c r="P1474" i="1"/>
  <c r="O1474" i="1"/>
  <c r="K1474" i="1"/>
  <c r="N1474" i="1"/>
  <c r="B1475" i="1"/>
  <c r="K1475" i="1"/>
  <c r="P1475" i="1"/>
  <c r="N1475" i="1"/>
  <c r="J1475" i="1"/>
  <c r="R1475" i="1"/>
  <c r="O1475" i="1"/>
  <c r="L1475" i="1"/>
  <c r="M1475" i="1"/>
  <c r="Q1475" i="1"/>
  <c r="B1476" i="1"/>
  <c r="J1476" i="1"/>
  <c r="N1476" i="1"/>
  <c r="M1476" i="1"/>
  <c r="K1476" i="1"/>
  <c r="Q1476" i="1"/>
  <c r="R1476" i="1"/>
  <c r="O1476" i="1"/>
  <c r="L1476" i="1"/>
  <c r="P1476" i="1"/>
  <c r="B1477" i="1"/>
  <c r="M1477" i="1"/>
  <c r="N1477" i="1"/>
  <c r="J1477" i="1"/>
  <c r="P1477" i="1"/>
  <c r="R1477" i="1"/>
  <c r="O1477" i="1"/>
  <c r="Q1477" i="1"/>
  <c r="L1477" i="1"/>
  <c r="K1477" i="1"/>
  <c r="B1478" i="1"/>
  <c r="J1478" i="1"/>
  <c r="L1478" i="1"/>
  <c r="N1478" i="1"/>
  <c r="P1478" i="1"/>
  <c r="O1478" i="1"/>
  <c r="M1478" i="1"/>
  <c r="Q1478" i="1"/>
  <c r="R1478" i="1"/>
  <c r="K1478" i="1"/>
  <c r="B1479" i="1"/>
  <c r="O1479" i="1"/>
  <c r="P1479" i="1"/>
  <c r="N1479" i="1"/>
  <c r="L1479" i="1"/>
  <c r="J1479" i="1"/>
  <c r="Q1479" i="1"/>
  <c r="K1479" i="1"/>
  <c r="R1479" i="1"/>
  <c r="M1479" i="1"/>
  <c r="B1480" i="1"/>
  <c r="N1480" i="1"/>
  <c r="K1480" i="1"/>
  <c r="P1480" i="1"/>
  <c r="J1480" i="1"/>
  <c r="Q1480" i="1"/>
  <c r="O1480" i="1"/>
  <c r="M1480" i="1"/>
  <c r="L1480" i="1"/>
  <c r="R1480" i="1"/>
  <c r="B1481" i="1"/>
  <c r="Q1481" i="1"/>
  <c r="M1481" i="1"/>
  <c r="R1481" i="1"/>
  <c r="K1481" i="1"/>
  <c r="O1481" i="1"/>
  <c r="L1481" i="1"/>
  <c r="P1481" i="1"/>
  <c r="N1481" i="1"/>
  <c r="J1481" i="1"/>
  <c r="B1482" i="1"/>
  <c r="O1482" i="1"/>
  <c r="N1482" i="1"/>
  <c r="R1482" i="1"/>
  <c r="L1482" i="1"/>
  <c r="P1482" i="1"/>
  <c r="K1482" i="1"/>
  <c r="Q1482" i="1"/>
  <c r="M1482" i="1"/>
  <c r="J1482" i="1"/>
  <c r="B1483" i="1"/>
  <c r="M1483" i="1"/>
  <c r="P1483" i="1"/>
  <c r="K1483" i="1"/>
  <c r="O1483" i="1"/>
  <c r="N1483" i="1"/>
  <c r="L1483" i="1"/>
  <c r="R1483" i="1"/>
  <c r="J1483" i="1"/>
  <c r="Q1483" i="1"/>
  <c r="B1484" i="1"/>
  <c r="J1484" i="1"/>
  <c r="N1484" i="1"/>
  <c r="K1484" i="1"/>
  <c r="O1484" i="1"/>
  <c r="R1484" i="1"/>
  <c r="Q1484" i="1"/>
  <c r="M1484" i="1"/>
  <c r="P1484" i="1"/>
  <c r="L1484" i="1"/>
  <c r="B1485" i="1"/>
  <c r="J1485" i="1"/>
  <c r="R1485" i="1"/>
  <c r="O1485" i="1"/>
  <c r="L1485" i="1"/>
  <c r="N1485" i="1"/>
  <c r="Q1485" i="1"/>
  <c r="M1485" i="1"/>
  <c r="P1485" i="1"/>
  <c r="K1485" i="1"/>
  <c r="B1486" i="1"/>
  <c r="N1486" i="1"/>
  <c r="Q1486" i="1"/>
  <c r="R1486" i="1"/>
  <c r="P1486" i="1"/>
  <c r="M1486" i="1"/>
  <c r="K1486" i="1"/>
  <c r="J1486" i="1"/>
  <c r="L1486" i="1"/>
  <c r="O1486" i="1"/>
  <c r="B1487" i="1"/>
  <c r="K1487" i="1"/>
  <c r="O1487" i="1"/>
  <c r="J1487" i="1"/>
  <c r="R1487" i="1"/>
  <c r="Q1487" i="1"/>
  <c r="N1487" i="1"/>
  <c r="L1487" i="1"/>
  <c r="M1487" i="1"/>
  <c r="P1487" i="1"/>
  <c r="B1488" i="1"/>
  <c r="O1488" i="1"/>
  <c r="P1488" i="1"/>
  <c r="L1488" i="1"/>
  <c r="M1488" i="1"/>
  <c r="R1488" i="1"/>
  <c r="N1488" i="1"/>
  <c r="Q1488" i="1"/>
  <c r="J1488" i="1"/>
  <c r="K1488" i="1"/>
  <c r="B1489" i="1"/>
  <c r="Q1489" i="1"/>
  <c r="M1489" i="1"/>
  <c r="O1489" i="1"/>
  <c r="L1489" i="1"/>
  <c r="J1489" i="1"/>
  <c r="R1489" i="1"/>
  <c r="K1489" i="1"/>
  <c r="P1489" i="1"/>
  <c r="N1489" i="1"/>
  <c r="B1490" i="1"/>
  <c r="R1490" i="1"/>
  <c r="N1490" i="1"/>
  <c r="P1490" i="1"/>
  <c r="K1490" i="1"/>
  <c r="L1490" i="1"/>
  <c r="Q1490" i="1"/>
  <c r="J1490" i="1"/>
  <c r="M1490" i="1"/>
  <c r="O1490" i="1"/>
  <c r="B1491" i="1"/>
  <c r="Q1491" i="1"/>
  <c r="R1491" i="1"/>
  <c r="O1491" i="1"/>
  <c r="K1491" i="1"/>
  <c r="L1491" i="1"/>
  <c r="N1491" i="1"/>
  <c r="P1491" i="1"/>
  <c r="J1491" i="1"/>
  <c r="M1491" i="1"/>
  <c r="B1492" i="1"/>
  <c r="J1492" i="1"/>
  <c r="P1492" i="1"/>
  <c r="O1492" i="1"/>
  <c r="N1492" i="1"/>
  <c r="R1492" i="1"/>
  <c r="Q1492" i="1"/>
  <c r="L1492" i="1"/>
  <c r="K1492" i="1"/>
  <c r="M1492" i="1"/>
  <c r="B1493" i="1"/>
  <c r="L1493" i="1"/>
  <c r="P1493" i="1"/>
  <c r="K1493" i="1"/>
  <c r="O1493" i="1"/>
  <c r="M1493" i="1"/>
  <c r="R1493" i="1"/>
  <c r="Q1493" i="1"/>
  <c r="N1493" i="1"/>
  <c r="J1493" i="1"/>
  <c r="B1494" i="1"/>
  <c r="R1494" i="1"/>
  <c r="M1494" i="1"/>
  <c r="Q1494" i="1"/>
  <c r="L1494" i="1"/>
  <c r="J1494" i="1"/>
  <c r="N1494" i="1"/>
  <c r="P1494" i="1"/>
  <c r="O1494" i="1"/>
  <c r="K1494" i="1"/>
  <c r="B1495" i="1"/>
  <c r="P1495" i="1"/>
  <c r="Q1495" i="1"/>
  <c r="L1495" i="1"/>
  <c r="N1495" i="1"/>
  <c r="O1495" i="1"/>
  <c r="J1495" i="1"/>
  <c r="R1495" i="1"/>
  <c r="M1495" i="1"/>
  <c r="K1495" i="1"/>
  <c r="B1496" i="1"/>
  <c r="P1496" i="1"/>
  <c r="O1496" i="1"/>
  <c r="K1496" i="1"/>
  <c r="N1496" i="1"/>
  <c r="Q1496" i="1"/>
  <c r="M1496" i="1"/>
  <c r="R1496" i="1"/>
  <c r="J1496" i="1"/>
  <c r="L1496" i="1"/>
  <c r="B1497" i="1"/>
  <c r="P1497" i="1"/>
  <c r="M1497" i="1"/>
  <c r="R1497" i="1"/>
  <c r="J1497" i="1"/>
  <c r="N1497" i="1"/>
  <c r="O1497" i="1"/>
  <c r="Q1497" i="1"/>
  <c r="K1497" i="1"/>
  <c r="L1497" i="1"/>
  <c r="B1498" i="1"/>
  <c r="N1498" i="1"/>
  <c r="M1498" i="1"/>
  <c r="R1498" i="1"/>
  <c r="K1498" i="1"/>
  <c r="O1498" i="1"/>
  <c r="Q1498" i="1"/>
  <c r="J1498" i="1"/>
  <c r="L1498" i="1"/>
  <c r="P1498" i="1"/>
  <c r="B1499" i="1"/>
  <c r="Q1499" i="1"/>
  <c r="J1499" i="1"/>
  <c r="O1499" i="1"/>
  <c r="N1499" i="1"/>
  <c r="R1499" i="1"/>
  <c r="P1499" i="1"/>
  <c r="K1499" i="1"/>
  <c r="L1499" i="1"/>
  <c r="M1499" i="1"/>
  <c r="B1500" i="1"/>
  <c r="L1500" i="1"/>
  <c r="P1500" i="1"/>
  <c r="K1500" i="1"/>
  <c r="Q1500" i="1"/>
  <c r="O1500" i="1"/>
  <c r="M1500" i="1"/>
  <c r="N1500" i="1"/>
  <c r="R1500" i="1"/>
  <c r="J1500" i="1"/>
  <c r="B1501" i="1"/>
  <c r="L1501" i="1"/>
  <c r="K1501" i="1"/>
  <c r="M1501" i="1"/>
  <c r="N1501" i="1"/>
  <c r="R1501" i="1"/>
  <c r="P1501" i="1"/>
  <c r="O1501" i="1"/>
  <c r="Q1501" i="1"/>
  <c r="J1501" i="1"/>
  <c r="B1502" i="1"/>
  <c r="K1502" i="1"/>
  <c r="L1502" i="1"/>
  <c r="P1502" i="1"/>
  <c r="R1502" i="1"/>
  <c r="Q1502" i="1"/>
  <c r="N1502" i="1"/>
  <c r="M1502" i="1"/>
  <c r="J1502" i="1"/>
  <c r="O1502" i="1"/>
  <c r="B1503" i="1"/>
  <c r="Q1503" i="1"/>
  <c r="L1503" i="1"/>
  <c r="N1503" i="1"/>
  <c r="R1503" i="1"/>
  <c r="K1503" i="1"/>
  <c r="J1503" i="1"/>
  <c r="O1503" i="1"/>
  <c r="M1503" i="1"/>
  <c r="P1503" i="1"/>
  <c r="B1504" i="1"/>
  <c r="P1504" i="1"/>
  <c r="L1504" i="1"/>
  <c r="J1504" i="1"/>
  <c r="M1504" i="1"/>
  <c r="N1504" i="1"/>
  <c r="K1504" i="1"/>
  <c r="Q1504" i="1"/>
  <c r="R1504" i="1"/>
  <c r="O1504" i="1"/>
  <c r="B1505" i="1"/>
  <c r="R1505" i="1"/>
  <c r="M1505" i="1"/>
  <c r="O1505" i="1"/>
  <c r="P1505" i="1"/>
  <c r="Q1505" i="1"/>
  <c r="J1505" i="1"/>
  <c r="K1505" i="1"/>
  <c r="L1505" i="1"/>
  <c r="N1505" i="1"/>
  <c r="B1506" i="1"/>
  <c r="L1506" i="1"/>
  <c r="K1506" i="1"/>
  <c r="N1506" i="1"/>
  <c r="J1506" i="1"/>
  <c r="O1506" i="1"/>
  <c r="R1506" i="1"/>
  <c r="M1506" i="1"/>
  <c r="Q1506" i="1"/>
  <c r="P1506" i="1"/>
  <c r="B1507" i="1"/>
  <c r="M1507" i="1"/>
  <c r="O1507" i="1"/>
  <c r="L1507" i="1"/>
  <c r="J1507" i="1"/>
  <c r="K1507" i="1"/>
  <c r="N1507" i="1"/>
  <c r="Q1507" i="1"/>
  <c r="P1507" i="1"/>
  <c r="R1507" i="1"/>
  <c r="B1508" i="1"/>
  <c r="R1508" i="1"/>
  <c r="O1508" i="1"/>
  <c r="L1508" i="1"/>
  <c r="M1508" i="1"/>
  <c r="J1508" i="1"/>
  <c r="P1508" i="1"/>
  <c r="K1508" i="1"/>
  <c r="Q1508" i="1"/>
  <c r="N1508" i="1"/>
  <c r="B1509" i="1"/>
  <c r="L1509" i="1"/>
  <c r="N1509" i="1"/>
  <c r="R1509" i="1"/>
  <c r="Q1509" i="1"/>
  <c r="J1509" i="1"/>
  <c r="P1509" i="1"/>
  <c r="M1509" i="1"/>
  <c r="K1509" i="1"/>
  <c r="O1509" i="1"/>
  <c r="B1510" i="1"/>
  <c r="M1510" i="1"/>
  <c r="L1510" i="1"/>
  <c r="Q1510" i="1"/>
  <c r="O1510" i="1"/>
  <c r="N1510" i="1"/>
  <c r="J1510" i="1"/>
  <c r="P1510" i="1"/>
  <c r="R1510" i="1"/>
  <c r="K1510" i="1"/>
  <c r="B1511" i="1"/>
  <c r="L1511" i="1"/>
  <c r="K1511" i="1"/>
  <c r="O1511" i="1"/>
  <c r="N1511" i="1"/>
  <c r="Q1511" i="1"/>
  <c r="R1511" i="1"/>
  <c r="P1511" i="1"/>
  <c r="M1511" i="1"/>
  <c r="J1511" i="1"/>
  <c r="B1512" i="1"/>
  <c r="J1512" i="1"/>
  <c r="Q1512" i="1"/>
  <c r="K1512" i="1"/>
  <c r="R1512" i="1"/>
  <c r="M1512" i="1"/>
  <c r="N1512" i="1"/>
  <c r="L1512" i="1"/>
  <c r="O1512" i="1"/>
  <c r="P1512" i="1"/>
  <c r="B1513" i="1"/>
  <c r="R1513" i="1"/>
  <c r="L1513" i="1"/>
  <c r="P1513" i="1"/>
  <c r="O1513" i="1"/>
  <c r="Q1513" i="1"/>
  <c r="M1513" i="1"/>
  <c r="K1513" i="1"/>
  <c r="J1513" i="1"/>
  <c r="N1513" i="1"/>
  <c r="B1514" i="1"/>
  <c r="O1514" i="1"/>
  <c r="R1514" i="1"/>
  <c r="M1514" i="1"/>
  <c r="N1514" i="1"/>
  <c r="J1514" i="1"/>
  <c r="P1514" i="1"/>
  <c r="K1514" i="1"/>
  <c r="L1514" i="1"/>
  <c r="Q1514" i="1"/>
  <c r="B1515" i="1"/>
  <c r="K1515" i="1"/>
  <c r="P1515" i="1"/>
  <c r="O1515" i="1"/>
  <c r="N1515" i="1"/>
  <c r="M1515" i="1"/>
  <c r="Q1515" i="1"/>
  <c r="R1515" i="1"/>
  <c r="J1515" i="1"/>
  <c r="L1515" i="1"/>
  <c r="B1516" i="1"/>
  <c r="L1516" i="1"/>
  <c r="P1516" i="1"/>
  <c r="R1516" i="1"/>
  <c r="M1516" i="1"/>
  <c r="O1516" i="1"/>
  <c r="N1516" i="1"/>
  <c r="K1516" i="1"/>
  <c r="J1516" i="1"/>
  <c r="Q1516" i="1"/>
  <c r="B1517" i="1"/>
  <c r="L1517" i="1"/>
  <c r="P1517" i="1"/>
  <c r="N1517" i="1"/>
  <c r="J1517" i="1"/>
  <c r="O1517" i="1"/>
  <c r="Q1517" i="1"/>
  <c r="M1517" i="1"/>
  <c r="K1517" i="1"/>
  <c r="R1517" i="1"/>
  <c r="B1518" i="1"/>
  <c r="J1518" i="1"/>
  <c r="K1518" i="1"/>
  <c r="L1518" i="1"/>
  <c r="O1518" i="1"/>
  <c r="M1518" i="1"/>
  <c r="Q1518" i="1"/>
  <c r="N1518" i="1"/>
  <c r="R1518" i="1"/>
  <c r="P1518" i="1"/>
  <c r="B1519" i="1"/>
  <c r="J1519" i="1"/>
  <c r="M1519" i="1"/>
  <c r="K1519" i="1"/>
  <c r="N1519" i="1"/>
  <c r="O1519" i="1"/>
  <c r="P1519" i="1"/>
  <c r="L1519" i="1"/>
  <c r="R1519" i="1"/>
  <c r="Q1519" i="1"/>
  <c r="B1520" i="1"/>
  <c r="N1520" i="1"/>
  <c r="O1520" i="1"/>
  <c r="L1520" i="1"/>
  <c r="P1520" i="1"/>
  <c r="M1520" i="1"/>
  <c r="Q1520" i="1"/>
  <c r="J1520" i="1"/>
  <c r="R1520" i="1"/>
  <c r="K1520" i="1"/>
  <c r="B1521" i="1"/>
  <c r="P1521" i="1"/>
  <c r="L1521" i="1"/>
  <c r="Q1521" i="1"/>
  <c r="O1521" i="1"/>
  <c r="N1521" i="1"/>
  <c r="R1521" i="1"/>
  <c r="K1521" i="1"/>
  <c r="M1521" i="1"/>
  <c r="J1521" i="1"/>
  <c r="B1522" i="1"/>
  <c r="Q1522" i="1"/>
  <c r="K1522" i="1"/>
  <c r="L1522" i="1"/>
  <c r="M1522" i="1"/>
  <c r="N1522" i="1"/>
  <c r="P1522" i="1"/>
  <c r="J1522" i="1"/>
  <c r="O1522" i="1"/>
  <c r="R1522" i="1"/>
  <c r="B1523" i="1"/>
  <c r="O1523" i="1"/>
  <c r="M1523" i="1"/>
  <c r="L1523" i="1"/>
  <c r="R1523" i="1"/>
  <c r="K1523" i="1"/>
  <c r="Q1523" i="1"/>
  <c r="P1523" i="1"/>
  <c r="J1523" i="1"/>
  <c r="N1523" i="1"/>
  <c r="B1524" i="1"/>
  <c r="O1524" i="1"/>
  <c r="N1524" i="1"/>
  <c r="R1524" i="1"/>
  <c r="P1524" i="1"/>
  <c r="M1524" i="1"/>
  <c r="K1524" i="1"/>
  <c r="Q1524" i="1"/>
  <c r="J1524" i="1"/>
  <c r="L1524" i="1"/>
  <c r="B1525" i="1"/>
  <c r="L1525" i="1"/>
  <c r="J1525" i="1"/>
  <c r="M1525" i="1"/>
  <c r="N1525" i="1"/>
  <c r="K1525" i="1"/>
  <c r="R1525" i="1"/>
  <c r="Q1525" i="1"/>
  <c r="P1525" i="1"/>
  <c r="O1525" i="1"/>
  <c r="B1526" i="1"/>
  <c r="O1526" i="1"/>
  <c r="R1526" i="1"/>
  <c r="Q1526" i="1"/>
  <c r="P1526" i="1"/>
  <c r="M1526" i="1"/>
  <c r="N1526" i="1"/>
  <c r="L1526" i="1"/>
  <c r="J1526" i="1"/>
  <c r="K1526" i="1"/>
  <c r="B1527" i="1"/>
  <c r="M1527" i="1"/>
  <c r="K1527" i="1"/>
  <c r="J1527" i="1"/>
  <c r="L1527" i="1"/>
  <c r="R1527" i="1"/>
  <c r="Q1527" i="1"/>
  <c r="P1527" i="1"/>
  <c r="O1527" i="1"/>
  <c r="N1527" i="1"/>
  <c r="B1528" i="1"/>
  <c r="M1528" i="1"/>
  <c r="L1528" i="1"/>
  <c r="K1528" i="1"/>
  <c r="J1528" i="1"/>
  <c r="P1528" i="1"/>
  <c r="R1528" i="1"/>
  <c r="Q1528" i="1"/>
  <c r="O1528" i="1"/>
  <c r="N1528" i="1"/>
  <c r="B1529" i="1"/>
  <c r="Q1529" i="1"/>
  <c r="R1529" i="1"/>
  <c r="J1529" i="1"/>
  <c r="K1529" i="1"/>
  <c r="L1529" i="1"/>
  <c r="M1529" i="1"/>
  <c r="O1529" i="1"/>
  <c r="P1529" i="1"/>
  <c r="N1529" i="1"/>
  <c r="B1530" i="1"/>
  <c r="K1530" i="1"/>
  <c r="J1530" i="1"/>
  <c r="R1530" i="1"/>
  <c r="Q1530" i="1"/>
  <c r="P1530" i="1"/>
  <c r="N1530" i="1"/>
  <c r="L1530" i="1"/>
  <c r="O1530" i="1"/>
  <c r="M1530" i="1"/>
  <c r="B1531" i="1"/>
  <c r="P1531" i="1"/>
  <c r="K1531" i="1"/>
  <c r="J1531" i="1"/>
  <c r="Q1531" i="1"/>
  <c r="R1531" i="1"/>
  <c r="L1531" i="1"/>
  <c r="M1531" i="1"/>
  <c r="N1531" i="1"/>
  <c r="O1531" i="1"/>
  <c r="B1532" i="1"/>
  <c r="K1532" i="1"/>
  <c r="L1532" i="1"/>
  <c r="M1532" i="1"/>
  <c r="N1532" i="1"/>
  <c r="O1532" i="1"/>
  <c r="P1532" i="1"/>
  <c r="Q1532" i="1"/>
  <c r="R1532" i="1"/>
  <c r="J1532" i="1"/>
  <c r="B1533" i="1"/>
  <c r="L1533" i="1"/>
  <c r="J1533" i="1"/>
  <c r="R1533" i="1"/>
  <c r="K1533" i="1"/>
  <c r="M1533" i="1"/>
  <c r="N1533" i="1"/>
  <c r="O1533" i="1"/>
  <c r="P1533" i="1"/>
  <c r="Q1533" i="1"/>
  <c r="B1534" i="1"/>
  <c r="N1534" i="1"/>
  <c r="J1534" i="1"/>
  <c r="K1534" i="1"/>
  <c r="L1534" i="1"/>
  <c r="M1534" i="1"/>
  <c r="O1534" i="1"/>
  <c r="P1534" i="1"/>
  <c r="Q1534" i="1"/>
  <c r="R1534" i="1"/>
  <c r="B1535" i="1"/>
  <c r="L1535" i="1"/>
  <c r="M1535" i="1"/>
  <c r="N1535" i="1"/>
  <c r="O1535" i="1"/>
  <c r="P1535" i="1"/>
  <c r="Q1535" i="1"/>
  <c r="J1535" i="1"/>
  <c r="K1535" i="1"/>
  <c r="R1535" i="1"/>
  <c r="B1536" i="1"/>
  <c r="K1536" i="1"/>
  <c r="L1536" i="1"/>
  <c r="R1536" i="1"/>
  <c r="M1536" i="1"/>
  <c r="N1536" i="1"/>
  <c r="O1536" i="1"/>
  <c r="P1536" i="1"/>
  <c r="Q1536" i="1"/>
  <c r="J1536" i="1"/>
  <c r="B1537" i="1"/>
  <c r="M1537" i="1"/>
  <c r="R1537" i="1"/>
  <c r="Q1537" i="1"/>
  <c r="P1537" i="1"/>
  <c r="O1537" i="1"/>
  <c r="N1537" i="1"/>
  <c r="L1537" i="1"/>
  <c r="K1537" i="1"/>
  <c r="J1537" i="1"/>
  <c r="B1538" i="1"/>
  <c r="Q1538" i="1"/>
  <c r="N1538" i="1"/>
  <c r="O1538" i="1"/>
  <c r="R1538" i="1"/>
  <c r="P1538" i="1"/>
  <c r="M1538" i="1"/>
  <c r="L1538" i="1"/>
  <c r="K1538" i="1"/>
  <c r="J1538" i="1"/>
  <c r="B1539" i="1"/>
  <c r="P1539" i="1"/>
  <c r="O1539" i="1"/>
  <c r="M1539" i="1"/>
  <c r="R1539" i="1"/>
  <c r="Q1539" i="1"/>
  <c r="N1539" i="1"/>
  <c r="L1539" i="1"/>
  <c r="K1539" i="1"/>
  <c r="J1539" i="1"/>
  <c r="B1540" i="1"/>
  <c r="L1540" i="1"/>
  <c r="M1540" i="1"/>
  <c r="Q1540" i="1"/>
  <c r="R1540" i="1"/>
  <c r="N1540" i="1"/>
  <c r="J1540" i="1"/>
  <c r="K1540" i="1"/>
  <c r="P1540" i="1"/>
  <c r="O1540" i="1"/>
  <c r="B1541" i="1"/>
  <c r="Q1541" i="1"/>
  <c r="R1541" i="1"/>
  <c r="J1541" i="1"/>
  <c r="K1541" i="1"/>
  <c r="L1541" i="1"/>
  <c r="M1541" i="1"/>
  <c r="N1541" i="1"/>
  <c r="O1541" i="1"/>
  <c r="P1541" i="1"/>
  <c r="B1542" i="1"/>
  <c r="P1542" i="1"/>
  <c r="Q1542" i="1"/>
  <c r="R1542" i="1"/>
  <c r="J1542" i="1"/>
  <c r="K1542" i="1"/>
  <c r="L1542" i="1"/>
  <c r="M1542" i="1"/>
  <c r="N1542" i="1"/>
  <c r="O1542" i="1"/>
  <c r="B1543" i="1"/>
  <c r="Q1543" i="1"/>
  <c r="K1543" i="1"/>
  <c r="J1543" i="1"/>
  <c r="L1543" i="1"/>
  <c r="M1543" i="1"/>
  <c r="N1543" i="1"/>
  <c r="R1543" i="1"/>
  <c r="O1543" i="1"/>
  <c r="P1543" i="1"/>
  <c r="B1544" i="1"/>
  <c r="K1544" i="1"/>
  <c r="Q1544" i="1"/>
  <c r="R1544" i="1"/>
  <c r="J1544" i="1"/>
  <c r="L1544" i="1"/>
  <c r="M1544" i="1"/>
  <c r="N1544" i="1"/>
  <c r="O1544" i="1"/>
  <c r="P1544" i="1"/>
  <c r="B1545" i="1"/>
  <c r="N1545" i="1"/>
  <c r="R1545" i="1"/>
  <c r="Q1545" i="1"/>
  <c r="P1545" i="1"/>
  <c r="O1545" i="1"/>
  <c r="M1545" i="1"/>
  <c r="J1545" i="1"/>
  <c r="K1545" i="1"/>
  <c r="L1545" i="1"/>
  <c r="B1546" i="1"/>
  <c r="Q1546" i="1"/>
  <c r="J1546" i="1"/>
  <c r="L1546" i="1"/>
  <c r="M1546" i="1"/>
  <c r="P1546" i="1"/>
  <c r="N1546" i="1"/>
  <c r="O1546" i="1"/>
  <c r="R1546" i="1"/>
  <c r="K1546" i="1"/>
  <c r="B1547" i="1"/>
  <c r="L1547" i="1"/>
  <c r="J1547" i="1"/>
  <c r="M1547" i="1"/>
  <c r="K1547" i="1"/>
  <c r="N1547" i="1"/>
  <c r="R1547" i="1"/>
  <c r="Q1547" i="1"/>
  <c r="O1547" i="1"/>
  <c r="P1547" i="1"/>
  <c r="B1548" i="1"/>
  <c r="Q1548" i="1"/>
  <c r="P1548" i="1"/>
  <c r="O1548" i="1"/>
  <c r="N1548" i="1"/>
  <c r="M1548" i="1"/>
  <c r="L1548" i="1"/>
  <c r="K1548" i="1"/>
  <c r="J1548" i="1"/>
  <c r="R1548" i="1"/>
  <c r="B1549" i="1"/>
  <c r="O1549" i="1"/>
  <c r="P1549" i="1"/>
  <c r="J1549" i="1"/>
  <c r="K1549" i="1"/>
  <c r="L1549" i="1"/>
  <c r="M1549" i="1"/>
  <c r="N1549" i="1"/>
  <c r="Q1549" i="1"/>
  <c r="R1549" i="1"/>
  <c r="B1550" i="1"/>
  <c r="O1550" i="1"/>
  <c r="P1550" i="1"/>
  <c r="J1550" i="1"/>
  <c r="R1550" i="1"/>
  <c r="Q1550" i="1"/>
  <c r="K1550" i="1"/>
  <c r="L1550" i="1"/>
  <c r="M1550" i="1"/>
  <c r="N1550" i="1"/>
  <c r="B1551" i="1"/>
  <c r="O1551" i="1"/>
  <c r="P1551" i="1"/>
  <c r="Q1551" i="1"/>
  <c r="M1551" i="1"/>
  <c r="K1551" i="1"/>
  <c r="L1551" i="1"/>
  <c r="J1551" i="1"/>
  <c r="N1551" i="1"/>
  <c r="R1551" i="1"/>
  <c r="B1552" i="1"/>
  <c r="M1552" i="1"/>
  <c r="L1552" i="1"/>
  <c r="K1552" i="1"/>
  <c r="J1552" i="1"/>
  <c r="O1552" i="1"/>
  <c r="R1552" i="1"/>
  <c r="Q1552" i="1"/>
  <c r="P1552" i="1"/>
  <c r="N1552" i="1"/>
  <c r="B1553" i="1"/>
  <c r="O1553" i="1"/>
  <c r="M1553" i="1"/>
  <c r="L1553" i="1"/>
  <c r="K1553" i="1"/>
  <c r="R1553" i="1"/>
  <c r="Q1553" i="1"/>
  <c r="P1553" i="1"/>
  <c r="J1553" i="1"/>
  <c r="N1553" i="1"/>
  <c r="B1554" i="1"/>
  <c r="L1554" i="1"/>
  <c r="K1554" i="1"/>
  <c r="J1554" i="1"/>
  <c r="M1554" i="1"/>
  <c r="Q1554" i="1"/>
  <c r="P1554" i="1"/>
  <c r="O1554" i="1"/>
  <c r="N1554" i="1"/>
  <c r="R1554" i="1"/>
  <c r="B1555" i="1"/>
  <c r="N1555" i="1"/>
  <c r="Q1555" i="1"/>
  <c r="P1555" i="1"/>
  <c r="O1555" i="1"/>
  <c r="R1555" i="1"/>
  <c r="M1555" i="1"/>
  <c r="L1555" i="1"/>
  <c r="K1555" i="1"/>
  <c r="J1555" i="1"/>
  <c r="B1556" i="1"/>
  <c r="J1556" i="1"/>
  <c r="R1556" i="1"/>
  <c r="K1556" i="1"/>
  <c r="L1556" i="1"/>
  <c r="M1556" i="1"/>
  <c r="N1556" i="1"/>
  <c r="O1556" i="1"/>
  <c r="P1556" i="1"/>
  <c r="Q1556" i="1"/>
  <c r="B1557" i="1"/>
  <c r="N1557" i="1"/>
  <c r="O1557" i="1"/>
  <c r="P1557" i="1"/>
  <c r="Q1557" i="1"/>
  <c r="R1557" i="1"/>
  <c r="J1557" i="1"/>
  <c r="K1557" i="1"/>
  <c r="L1557" i="1"/>
  <c r="M1557" i="1"/>
  <c r="B1558" i="1"/>
  <c r="M1558" i="1"/>
  <c r="N1558" i="1"/>
  <c r="P1558" i="1"/>
  <c r="R1558" i="1"/>
  <c r="Q1558" i="1"/>
  <c r="J1558" i="1"/>
  <c r="O1558" i="1"/>
  <c r="K1558" i="1"/>
  <c r="L1558" i="1"/>
  <c r="B1559" i="1"/>
  <c r="Q1559" i="1"/>
  <c r="J1559" i="1"/>
  <c r="K1559" i="1"/>
  <c r="N1559" i="1"/>
  <c r="R1559" i="1"/>
  <c r="L1559" i="1"/>
  <c r="O1559" i="1"/>
  <c r="P1559" i="1"/>
  <c r="M1559" i="1"/>
  <c r="B1560" i="1"/>
  <c r="R1560" i="1"/>
  <c r="O1560" i="1"/>
  <c r="J1560" i="1"/>
  <c r="K1560" i="1"/>
  <c r="L1560" i="1"/>
  <c r="M1560" i="1"/>
  <c r="N1560" i="1"/>
  <c r="P1560" i="1"/>
  <c r="Q1560" i="1"/>
  <c r="B1561" i="1"/>
  <c r="J1561" i="1"/>
  <c r="K1561" i="1"/>
  <c r="L1561" i="1"/>
  <c r="M1561" i="1"/>
  <c r="N1561" i="1"/>
  <c r="R1561" i="1"/>
  <c r="O1561" i="1"/>
  <c r="P1561" i="1"/>
  <c r="Q1561" i="1"/>
  <c r="B1562" i="1"/>
  <c r="O1562" i="1"/>
  <c r="R1562" i="1"/>
  <c r="J1562" i="1"/>
  <c r="K1562" i="1"/>
  <c r="L1562" i="1"/>
  <c r="M1562" i="1"/>
  <c r="N1562" i="1"/>
  <c r="P1562" i="1"/>
  <c r="Q1562" i="1"/>
  <c r="B1563" i="1"/>
  <c r="J1563" i="1"/>
  <c r="K1563" i="1"/>
  <c r="L1563" i="1"/>
  <c r="N1563" i="1"/>
  <c r="O1563" i="1"/>
  <c r="Q1563" i="1"/>
  <c r="R1563" i="1"/>
  <c r="P1563" i="1"/>
  <c r="M1563" i="1"/>
  <c r="B1564" i="1"/>
  <c r="Q1564" i="1"/>
  <c r="M1564" i="1"/>
  <c r="K1564" i="1"/>
  <c r="O1564" i="1"/>
  <c r="R1564" i="1"/>
  <c r="L1564" i="1"/>
  <c r="N1564" i="1"/>
  <c r="J1564" i="1"/>
  <c r="P1564" i="1"/>
  <c r="B1565" i="1"/>
  <c r="K1565" i="1"/>
  <c r="R1565" i="1"/>
  <c r="O1565" i="1"/>
  <c r="J1565" i="1"/>
  <c r="N1565" i="1"/>
  <c r="Q1565" i="1"/>
  <c r="L1565" i="1"/>
  <c r="P1565" i="1"/>
  <c r="M1565" i="1"/>
  <c r="B1566" i="1"/>
  <c r="P1566" i="1"/>
  <c r="K1566" i="1"/>
  <c r="J1566" i="1"/>
  <c r="N1566" i="1"/>
  <c r="R1566" i="1"/>
  <c r="Q1566" i="1"/>
  <c r="O1566" i="1"/>
  <c r="L1566" i="1"/>
  <c r="M1566" i="1"/>
  <c r="B1567" i="1"/>
  <c r="L1567" i="1"/>
  <c r="K1567" i="1"/>
  <c r="M1567" i="1"/>
  <c r="P1567" i="1"/>
  <c r="N1567" i="1"/>
  <c r="O1567" i="1"/>
  <c r="Q1567" i="1"/>
  <c r="J1567" i="1"/>
  <c r="R1567" i="1"/>
  <c r="B1568" i="1"/>
  <c r="J1568" i="1"/>
  <c r="N1568" i="1"/>
  <c r="L1568" i="1"/>
  <c r="O1568" i="1"/>
  <c r="P1568" i="1"/>
  <c r="R1568" i="1"/>
  <c r="K1568" i="1"/>
  <c r="M1568" i="1"/>
  <c r="Q1568" i="1"/>
  <c r="B1569" i="1"/>
  <c r="L1569" i="1"/>
  <c r="K1569" i="1"/>
  <c r="N1569" i="1"/>
  <c r="J1569" i="1"/>
  <c r="O1569" i="1"/>
  <c r="R1569" i="1"/>
  <c r="Q1569" i="1"/>
  <c r="M1569" i="1"/>
  <c r="P1569" i="1"/>
  <c r="B1570" i="1"/>
  <c r="Q1570" i="1"/>
  <c r="O1570" i="1"/>
  <c r="K1570" i="1"/>
  <c r="M1570" i="1"/>
  <c r="N1570" i="1"/>
  <c r="P1570" i="1"/>
  <c r="J1570" i="1"/>
  <c r="R1570" i="1"/>
  <c r="L1570" i="1"/>
  <c r="B1571" i="1"/>
  <c r="R1571" i="1"/>
  <c r="Q1571" i="1"/>
  <c r="P1571" i="1"/>
  <c r="O1571" i="1"/>
  <c r="N1571" i="1"/>
  <c r="M1571" i="1"/>
  <c r="L1571" i="1"/>
  <c r="K1571" i="1"/>
  <c r="J1571" i="1"/>
  <c r="B1572" i="1"/>
  <c r="O1572" i="1"/>
  <c r="P1572" i="1"/>
  <c r="J1572" i="1"/>
  <c r="Q1572" i="1"/>
  <c r="R1572" i="1"/>
  <c r="K1572" i="1"/>
  <c r="L1572" i="1"/>
  <c r="M1572" i="1"/>
  <c r="N1572" i="1"/>
  <c r="B1573" i="1"/>
  <c r="M1573" i="1"/>
  <c r="L1573" i="1"/>
  <c r="K1573" i="1"/>
  <c r="J1573" i="1"/>
  <c r="R1573" i="1"/>
  <c r="Q1573" i="1"/>
  <c r="P1573" i="1"/>
  <c r="O1573" i="1"/>
  <c r="N1573" i="1"/>
  <c r="B1574" i="1"/>
  <c r="K1574" i="1"/>
  <c r="L1574" i="1"/>
  <c r="M1574" i="1"/>
  <c r="N1574" i="1"/>
  <c r="O1574" i="1"/>
  <c r="P1574" i="1"/>
  <c r="Q1574" i="1"/>
  <c r="R1574" i="1"/>
  <c r="J1574" i="1"/>
  <c r="B1575" i="1"/>
  <c r="M1575" i="1"/>
  <c r="J1575" i="1"/>
  <c r="K1575" i="1"/>
  <c r="L1575" i="1"/>
  <c r="N1575" i="1"/>
  <c r="P1575" i="1"/>
  <c r="O1575" i="1"/>
  <c r="Q1575" i="1"/>
  <c r="R1575" i="1"/>
  <c r="B1576" i="1"/>
  <c r="Q1576" i="1"/>
  <c r="R1576" i="1"/>
  <c r="N1576" i="1"/>
  <c r="J1576" i="1"/>
  <c r="K1576" i="1"/>
  <c r="L1576" i="1"/>
  <c r="M1576" i="1"/>
  <c r="O1576" i="1"/>
  <c r="P1576" i="1"/>
  <c r="B1577" i="1"/>
  <c r="N1577" i="1"/>
  <c r="M1577" i="1"/>
  <c r="K1577" i="1"/>
  <c r="J1577" i="1"/>
  <c r="L1577" i="1"/>
  <c r="R1577" i="1"/>
  <c r="Q1577" i="1"/>
  <c r="P1577" i="1"/>
  <c r="O1577" i="1"/>
  <c r="B1578" i="1"/>
  <c r="K1578" i="1"/>
  <c r="J1578" i="1"/>
  <c r="R1578" i="1"/>
  <c r="Q1578" i="1"/>
  <c r="P1578" i="1"/>
  <c r="O1578" i="1"/>
  <c r="N1578" i="1"/>
  <c r="L1578" i="1"/>
  <c r="M1578" i="1"/>
  <c r="B1579" i="1"/>
  <c r="J1579" i="1"/>
  <c r="M1579" i="1"/>
  <c r="K1579" i="1"/>
  <c r="N1579" i="1"/>
  <c r="O1579" i="1"/>
  <c r="P1579" i="1"/>
  <c r="Q1579" i="1"/>
  <c r="R1579" i="1"/>
  <c r="L1579" i="1"/>
  <c r="B1580" i="1"/>
  <c r="Q1580" i="1"/>
  <c r="R1580" i="1"/>
  <c r="P1580" i="1"/>
  <c r="O1580" i="1"/>
  <c r="J1580" i="1"/>
  <c r="K1580" i="1"/>
  <c r="M1580" i="1"/>
  <c r="N1580" i="1"/>
  <c r="L1580" i="1"/>
  <c r="B1581" i="1"/>
  <c r="J1581" i="1"/>
  <c r="P1581" i="1"/>
  <c r="O1581" i="1"/>
  <c r="N1581" i="1"/>
  <c r="M1581" i="1"/>
  <c r="L1581" i="1"/>
  <c r="R1581" i="1"/>
  <c r="K1581" i="1"/>
  <c r="Q1581" i="1"/>
  <c r="B1582" i="1"/>
  <c r="Q1582" i="1"/>
  <c r="P1582" i="1"/>
  <c r="L1582" i="1"/>
  <c r="O1582" i="1"/>
  <c r="R1582" i="1"/>
  <c r="N1582" i="1"/>
  <c r="J1582" i="1"/>
  <c r="K1582" i="1"/>
  <c r="M1582" i="1"/>
  <c r="B1583" i="1"/>
  <c r="Q1583" i="1"/>
  <c r="L1583" i="1"/>
  <c r="J1583" i="1"/>
  <c r="M1583" i="1"/>
  <c r="R1583" i="1"/>
  <c r="P1583" i="1"/>
  <c r="K1583" i="1"/>
  <c r="N1583" i="1"/>
  <c r="O1583" i="1"/>
  <c r="B1584" i="1"/>
  <c r="K1584" i="1"/>
  <c r="M1584" i="1"/>
  <c r="N1584" i="1"/>
  <c r="O1584" i="1"/>
  <c r="R1584" i="1"/>
  <c r="P1584" i="1"/>
  <c r="L1584" i="1"/>
  <c r="Q1584" i="1"/>
  <c r="J1584" i="1"/>
  <c r="B1585" i="1"/>
  <c r="P1585" i="1"/>
  <c r="N1585" i="1"/>
  <c r="J1585" i="1"/>
  <c r="Q1585" i="1"/>
  <c r="L1585" i="1"/>
  <c r="M1585" i="1"/>
  <c r="R1585" i="1"/>
  <c r="K1585" i="1"/>
  <c r="O1585" i="1"/>
  <c r="B1586" i="1"/>
  <c r="N1586" i="1"/>
  <c r="L1586" i="1"/>
  <c r="J1586" i="1"/>
  <c r="Q1586" i="1"/>
  <c r="P1586" i="1"/>
  <c r="K1586" i="1"/>
  <c r="M1586" i="1"/>
  <c r="R1586" i="1"/>
  <c r="O1586" i="1"/>
  <c r="B1587" i="1"/>
  <c r="M1587" i="1"/>
  <c r="O1587" i="1"/>
  <c r="R1587" i="1"/>
  <c r="K1587" i="1"/>
  <c r="Q1587" i="1"/>
  <c r="J1587" i="1"/>
  <c r="L1587" i="1"/>
  <c r="N1587" i="1"/>
  <c r="P1587" i="1"/>
  <c r="B1588" i="1"/>
  <c r="M1588" i="1"/>
  <c r="L1588" i="1"/>
  <c r="K1588" i="1"/>
  <c r="J1588" i="1"/>
  <c r="Q1588" i="1"/>
  <c r="R1588" i="1"/>
  <c r="P1588" i="1"/>
  <c r="O1588" i="1"/>
  <c r="N1588" i="1"/>
  <c r="B1589" i="1"/>
  <c r="K1589" i="1"/>
  <c r="L1589" i="1"/>
  <c r="M1589" i="1"/>
  <c r="N1589" i="1"/>
  <c r="O1589" i="1"/>
  <c r="P1589" i="1"/>
  <c r="Q1589" i="1"/>
  <c r="J1589" i="1"/>
  <c r="R1589" i="1"/>
  <c r="B1590" i="1"/>
  <c r="J1590" i="1"/>
  <c r="K1590" i="1"/>
  <c r="L1590" i="1"/>
  <c r="N1590" i="1"/>
  <c r="O1590" i="1"/>
  <c r="P1590" i="1"/>
  <c r="Q1590" i="1"/>
  <c r="R1590" i="1"/>
  <c r="M1590" i="1"/>
  <c r="B1591" i="1"/>
  <c r="J1591" i="1"/>
  <c r="L1591" i="1"/>
  <c r="M1591" i="1"/>
  <c r="P1591" i="1"/>
  <c r="N1591" i="1"/>
  <c r="O1591" i="1"/>
  <c r="Q1591" i="1"/>
  <c r="R1591" i="1"/>
  <c r="K1591" i="1"/>
  <c r="B1592" i="1"/>
  <c r="K1592" i="1"/>
  <c r="L1592" i="1"/>
  <c r="M1592" i="1"/>
  <c r="N1592" i="1"/>
  <c r="O1592" i="1"/>
  <c r="P1592" i="1"/>
  <c r="R1592" i="1"/>
  <c r="Q1592" i="1"/>
  <c r="J1592" i="1"/>
  <c r="B1593" i="1"/>
  <c r="J1593" i="1"/>
  <c r="K1593" i="1"/>
  <c r="L1593" i="1"/>
  <c r="M1593" i="1"/>
  <c r="N1593" i="1"/>
  <c r="O1593" i="1"/>
  <c r="P1593" i="1"/>
  <c r="Q1593" i="1"/>
  <c r="R1593" i="1"/>
  <c r="B1594" i="1"/>
  <c r="L1594" i="1"/>
  <c r="J1594" i="1"/>
  <c r="O1594" i="1"/>
  <c r="N1594" i="1"/>
  <c r="K1594" i="1"/>
  <c r="P1594" i="1"/>
  <c r="Q1594" i="1"/>
  <c r="R1594" i="1"/>
  <c r="M1594" i="1"/>
  <c r="B1595" i="1"/>
  <c r="J1595" i="1"/>
  <c r="K1595" i="1"/>
  <c r="L1595" i="1"/>
  <c r="M1595" i="1"/>
  <c r="N1595" i="1"/>
  <c r="O1595" i="1"/>
  <c r="P1595" i="1"/>
  <c r="Q1595" i="1"/>
  <c r="R1595" i="1"/>
  <c r="B1596" i="1"/>
  <c r="J1596" i="1"/>
  <c r="R1596" i="1"/>
  <c r="Q1596" i="1"/>
  <c r="K1596" i="1"/>
  <c r="P1596" i="1"/>
  <c r="O1596" i="1"/>
  <c r="N1596" i="1"/>
  <c r="M1596" i="1"/>
  <c r="L1596" i="1"/>
  <c r="B1597" i="1"/>
  <c r="K1597" i="1"/>
  <c r="L1597" i="1"/>
  <c r="M1597" i="1"/>
  <c r="J1597" i="1"/>
  <c r="O1597" i="1"/>
  <c r="Q1597" i="1"/>
  <c r="N1597" i="1"/>
  <c r="R1597" i="1"/>
  <c r="P1597" i="1"/>
  <c r="B1598" i="1"/>
  <c r="R1598" i="1"/>
  <c r="J1598" i="1"/>
  <c r="L1598" i="1"/>
  <c r="N1598" i="1"/>
  <c r="K1598" i="1"/>
  <c r="M1598" i="1"/>
  <c r="P1598" i="1"/>
  <c r="O1598" i="1"/>
  <c r="Q1598" i="1"/>
  <c r="B1599" i="1"/>
  <c r="J1599" i="1"/>
  <c r="L1599" i="1"/>
  <c r="M1599" i="1"/>
  <c r="N1599" i="1"/>
  <c r="O1599" i="1"/>
  <c r="P1599" i="1"/>
  <c r="K1599" i="1"/>
  <c r="Q1599" i="1"/>
  <c r="R1599" i="1"/>
  <c r="B1600" i="1"/>
  <c r="N1600" i="1"/>
  <c r="K1600" i="1"/>
  <c r="R1600" i="1"/>
  <c r="P1600" i="1"/>
  <c r="L1600" i="1"/>
  <c r="J1600" i="1"/>
  <c r="Q1600" i="1"/>
  <c r="O1600" i="1"/>
  <c r="M1600" i="1"/>
  <c r="B1601" i="1"/>
  <c r="N1601" i="1"/>
  <c r="K1601" i="1"/>
  <c r="Q1601" i="1"/>
  <c r="L1601" i="1"/>
  <c r="O1601" i="1"/>
  <c r="M1601" i="1"/>
  <c r="R1601" i="1"/>
  <c r="P1601" i="1"/>
  <c r="J1601" i="1"/>
  <c r="B1602" i="1"/>
  <c r="O1602" i="1"/>
  <c r="J1602" i="1"/>
  <c r="Q1602" i="1"/>
  <c r="N1602" i="1"/>
  <c r="P1602" i="1"/>
  <c r="R1602" i="1"/>
  <c r="L1602" i="1"/>
  <c r="M1602" i="1"/>
  <c r="K1602" i="1"/>
  <c r="B1603" i="1"/>
  <c r="L1603" i="1"/>
  <c r="N1603" i="1"/>
  <c r="K1603" i="1"/>
  <c r="M1603" i="1"/>
  <c r="O1603" i="1"/>
  <c r="R1603" i="1"/>
  <c r="J1603" i="1"/>
  <c r="P1603" i="1"/>
  <c r="Q1603" i="1"/>
  <c r="B1604" i="1"/>
  <c r="M1604" i="1"/>
  <c r="O1604" i="1"/>
  <c r="L1604" i="1"/>
  <c r="P1604" i="1"/>
  <c r="J1604" i="1"/>
  <c r="R1604" i="1"/>
  <c r="Q1604" i="1"/>
  <c r="K1604" i="1"/>
  <c r="N1604" i="1"/>
  <c r="B1605" i="1"/>
  <c r="R1605" i="1"/>
  <c r="Q1605" i="1"/>
  <c r="P1605" i="1"/>
  <c r="N1605" i="1"/>
  <c r="M1605" i="1"/>
  <c r="L1605" i="1"/>
  <c r="K1605" i="1"/>
  <c r="O1605" i="1"/>
  <c r="J1605" i="1"/>
  <c r="B1606" i="1"/>
  <c r="N1606" i="1"/>
  <c r="M1606" i="1"/>
  <c r="L1606" i="1"/>
  <c r="K1606" i="1"/>
  <c r="J1606" i="1"/>
  <c r="R1606" i="1"/>
  <c r="Q1606" i="1"/>
  <c r="P1606" i="1"/>
  <c r="O1606" i="1"/>
  <c r="B1607" i="1"/>
  <c r="R1607" i="1"/>
  <c r="Q1607" i="1"/>
  <c r="P1607" i="1"/>
  <c r="O1607" i="1"/>
  <c r="N1607" i="1"/>
  <c r="M1607" i="1"/>
  <c r="L1607" i="1"/>
  <c r="K1607" i="1"/>
  <c r="J1607" i="1"/>
  <c r="B1608" i="1"/>
  <c r="N1608" i="1"/>
  <c r="M1608" i="1"/>
  <c r="L1608" i="1"/>
  <c r="K1608" i="1"/>
  <c r="J1608" i="1"/>
  <c r="O1608" i="1"/>
  <c r="P1608" i="1"/>
  <c r="Q1608" i="1"/>
  <c r="R1608" i="1"/>
  <c r="B1609" i="1"/>
  <c r="P1609" i="1"/>
  <c r="M1609" i="1"/>
  <c r="Q1609" i="1"/>
  <c r="R1609" i="1"/>
  <c r="J1609" i="1"/>
  <c r="K1609" i="1"/>
  <c r="L1609" i="1"/>
  <c r="N1609" i="1"/>
  <c r="O1609" i="1"/>
  <c r="B1610" i="1"/>
  <c r="R1610" i="1"/>
  <c r="M1610" i="1"/>
  <c r="P1610" i="1"/>
  <c r="K1610" i="1"/>
  <c r="Q1610" i="1"/>
  <c r="O1610" i="1"/>
  <c r="N1610" i="1"/>
  <c r="L1610" i="1"/>
  <c r="J1610" i="1"/>
  <c r="B1611" i="1"/>
  <c r="J1611" i="1"/>
  <c r="R1611" i="1"/>
  <c r="K1611" i="1"/>
  <c r="Q1611" i="1"/>
  <c r="P1611" i="1"/>
  <c r="O1611" i="1"/>
  <c r="N1611" i="1"/>
  <c r="L1611" i="1"/>
  <c r="M1611" i="1"/>
  <c r="B1612" i="1"/>
  <c r="O1612" i="1"/>
  <c r="P1612" i="1"/>
  <c r="Q1612" i="1"/>
  <c r="M1612" i="1"/>
  <c r="R1612" i="1"/>
  <c r="L1612" i="1"/>
  <c r="K1612" i="1"/>
  <c r="J1612" i="1"/>
  <c r="N1612" i="1"/>
  <c r="B1613" i="1"/>
  <c r="K1613" i="1"/>
  <c r="L1613" i="1"/>
  <c r="M1613" i="1"/>
  <c r="N1613" i="1"/>
  <c r="O1613" i="1"/>
  <c r="P1613" i="1"/>
  <c r="Q1613" i="1"/>
  <c r="R1613" i="1"/>
  <c r="J1613" i="1"/>
  <c r="B1614" i="1"/>
  <c r="L1614" i="1"/>
  <c r="M1614" i="1"/>
  <c r="J1614" i="1"/>
  <c r="N1614" i="1"/>
  <c r="O1614" i="1"/>
  <c r="P1614" i="1"/>
  <c r="Q1614" i="1"/>
  <c r="R1614" i="1"/>
  <c r="K1614" i="1"/>
  <c r="B1615" i="1"/>
  <c r="M1615" i="1"/>
  <c r="J1615" i="1"/>
  <c r="K1615" i="1"/>
  <c r="L1615" i="1"/>
  <c r="O1615" i="1"/>
  <c r="N1615" i="1"/>
  <c r="P1615" i="1"/>
  <c r="Q1615" i="1"/>
  <c r="R1615" i="1"/>
  <c r="B1616" i="1"/>
  <c r="K1616" i="1"/>
  <c r="L1616" i="1"/>
  <c r="M1616" i="1"/>
  <c r="N1616" i="1"/>
  <c r="O1616" i="1"/>
  <c r="P1616" i="1"/>
  <c r="Q1616" i="1"/>
  <c r="R1616" i="1"/>
  <c r="J1616" i="1"/>
  <c r="B1617" i="1"/>
  <c r="L1617" i="1"/>
  <c r="R1617" i="1"/>
  <c r="M1617" i="1"/>
  <c r="N1617" i="1"/>
  <c r="O1617" i="1"/>
  <c r="P1617" i="1"/>
  <c r="Q1617" i="1"/>
  <c r="K1617" i="1"/>
  <c r="J1617" i="1"/>
  <c r="B1618" i="1"/>
  <c r="K1618" i="1"/>
  <c r="J1618" i="1"/>
  <c r="R1618" i="1"/>
  <c r="L1618" i="1"/>
  <c r="Q1618" i="1"/>
  <c r="P1618" i="1"/>
  <c r="O1618" i="1"/>
  <c r="N1618" i="1"/>
  <c r="M1618" i="1"/>
  <c r="B1619" i="1"/>
  <c r="R1619" i="1"/>
  <c r="Q1619" i="1"/>
  <c r="P1619" i="1"/>
  <c r="N1619" i="1"/>
  <c r="M1619" i="1"/>
  <c r="L1619" i="1"/>
  <c r="K1619" i="1"/>
  <c r="J1619" i="1"/>
  <c r="O1619" i="1"/>
  <c r="B1620" i="1"/>
  <c r="O1620" i="1"/>
  <c r="P1620" i="1"/>
  <c r="Q1620" i="1"/>
  <c r="R1620" i="1"/>
  <c r="N1620" i="1"/>
  <c r="M1620" i="1"/>
  <c r="L1620" i="1"/>
  <c r="K1620" i="1"/>
  <c r="J1620" i="1"/>
  <c r="B1621" i="1"/>
  <c r="L1621" i="1"/>
  <c r="N1621" i="1"/>
  <c r="O1621" i="1"/>
  <c r="P1621" i="1"/>
  <c r="Q1621" i="1"/>
  <c r="R1621" i="1"/>
  <c r="M1621" i="1"/>
  <c r="J1621" i="1"/>
  <c r="K1621" i="1"/>
  <c r="B1622" i="1"/>
  <c r="Q1622" i="1"/>
  <c r="R1622" i="1"/>
  <c r="K1622" i="1"/>
  <c r="L1622" i="1"/>
  <c r="M1622" i="1"/>
  <c r="N1622" i="1"/>
  <c r="O1622" i="1"/>
  <c r="P1622" i="1"/>
  <c r="J1622" i="1"/>
  <c r="B1623" i="1"/>
  <c r="J1623" i="1"/>
  <c r="L1623" i="1"/>
  <c r="K1623" i="1"/>
  <c r="M1623" i="1"/>
  <c r="N1623" i="1"/>
  <c r="O1623" i="1"/>
  <c r="P1623" i="1"/>
  <c r="Q1623" i="1"/>
  <c r="R1623" i="1"/>
  <c r="B1624" i="1"/>
  <c r="P1624" i="1"/>
  <c r="Q1624" i="1"/>
  <c r="R1624" i="1"/>
  <c r="J1624" i="1"/>
  <c r="K1624" i="1"/>
  <c r="L1624" i="1"/>
  <c r="M1624" i="1"/>
  <c r="N1624" i="1"/>
  <c r="O1624" i="1"/>
  <c r="B1625" i="1"/>
  <c r="P1625" i="1"/>
  <c r="Q1625" i="1"/>
  <c r="R1625" i="1"/>
  <c r="J1625" i="1"/>
  <c r="K1625" i="1"/>
  <c r="L1625" i="1"/>
  <c r="M1625" i="1"/>
  <c r="N1625" i="1"/>
  <c r="O1625" i="1"/>
  <c r="B1626" i="1"/>
  <c r="K1626" i="1"/>
  <c r="L1626" i="1"/>
  <c r="N1626" i="1"/>
  <c r="O1626" i="1"/>
  <c r="P1626" i="1"/>
  <c r="M1626" i="1"/>
  <c r="Q1626" i="1"/>
  <c r="R1626" i="1"/>
  <c r="J1626" i="1"/>
  <c r="B1627" i="1"/>
  <c r="O1627" i="1"/>
  <c r="R1627" i="1"/>
  <c r="Q1627" i="1"/>
  <c r="P1627" i="1"/>
  <c r="J1627" i="1"/>
  <c r="K1627" i="1"/>
  <c r="L1627" i="1"/>
  <c r="M1627" i="1"/>
  <c r="N1627" i="1"/>
  <c r="B1628" i="1"/>
  <c r="M1628" i="1"/>
  <c r="J1628" i="1"/>
  <c r="K1628" i="1"/>
  <c r="L1628" i="1"/>
  <c r="Q1628" i="1"/>
  <c r="N1628" i="1"/>
  <c r="O1628" i="1"/>
  <c r="P1628" i="1"/>
  <c r="R1628" i="1"/>
  <c r="B1629" i="1"/>
  <c r="K1629" i="1"/>
  <c r="O1629" i="1"/>
  <c r="P1629" i="1"/>
  <c r="Q1629" i="1"/>
  <c r="J1629" i="1"/>
  <c r="L1629" i="1"/>
  <c r="M1629" i="1"/>
  <c r="N1629" i="1"/>
  <c r="R1629" i="1"/>
  <c r="B1630" i="1"/>
  <c r="O1630" i="1"/>
  <c r="R1630" i="1"/>
  <c r="Q1630" i="1"/>
  <c r="P1630" i="1"/>
  <c r="N1630" i="1"/>
  <c r="M1630" i="1"/>
  <c r="L1630" i="1"/>
  <c r="K1630" i="1"/>
  <c r="J1630" i="1"/>
  <c r="B1631" i="1"/>
  <c r="M1631" i="1"/>
  <c r="N1631" i="1"/>
  <c r="O1631" i="1"/>
  <c r="P1631" i="1"/>
  <c r="Q1631" i="1"/>
  <c r="R1631" i="1"/>
  <c r="K1631" i="1"/>
  <c r="J1631" i="1"/>
  <c r="L1631" i="1"/>
  <c r="B1632" i="1"/>
  <c r="J1632" i="1"/>
  <c r="K1632" i="1"/>
  <c r="L1632" i="1"/>
  <c r="N1632" i="1"/>
  <c r="O1632" i="1"/>
  <c r="Q1632" i="1"/>
  <c r="P1632" i="1"/>
  <c r="R1632" i="1"/>
  <c r="M1632" i="1"/>
  <c r="B1633" i="1"/>
  <c r="R1633" i="1"/>
  <c r="N1633" i="1"/>
  <c r="J1633" i="1"/>
  <c r="K1633" i="1"/>
  <c r="L1633" i="1"/>
  <c r="M1633" i="1"/>
  <c r="O1633" i="1"/>
  <c r="P1633" i="1"/>
  <c r="Q1633" i="1"/>
  <c r="B1634" i="1"/>
  <c r="R1634" i="1"/>
  <c r="L1634" i="1"/>
  <c r="J1634" i="1"/>
  <c r="K1634" i="1"/>
  <c r="M1634" i="1"/>
  <c r="N1634" i="1"/>
  <c r="O1634" i="1"/>
  <c r="P1634" i="1"/>
  <c r="Q1634" i="1"/>
  <c r="B1635" i="1"/>
  <c r="R1635" i="1"/>
  <c r="J1635" i="1"/>
  <c r="Q1635" i="1"/>
  <c r="L1635" i="1"/>
  <c r="K1635" i="1"/>
  <c r="M1635" i="1"/>
  <c r="N1635" i="1"/>
  <c r="O1635" i="1"/>
  <c r="P1635" i="1"/>
  <c r="B1636" i="1"/>
  <c r="R1636" i="1"/>
  <c r="Q1636" i="1"/>
  <c r="P1636" i="1"/>
  <c r="O1636" i="1"/>
  <c r="N1636" i="1"/>
  <c r="L1636" i="1"/>
  <c r="K1636" i="1"/>
  <c r="M1636" i="1"/>
  <c r="J1636" i="1"/>
  <c r="B1637" i="1"/>
  <c r="M1637" i="1"/>
  <c r="R1637" i="1"/>
  <c r="O1637" i="1"/>
  <c r="J1637" i="1"/>
  <c r="K1637" i="1"/>
  <c r="L1637" i="1"/>
  <c r="Q1637" i="1"/>
  <c r="N1637" i="1"/>
  <c r="P1637" i="1"/>
  <c r="B1638" i="1"/>
  <c r="M1638" i="1"/>
  <c r="N1638" i="1"/>
  <c r="O1638" i="1"/>
  <c r="P1638" i="1"/>
  <c r="Q1638" i="1"/>
  <c r="R1638" i="1"/>
  <c r="K1638" i="1"/>
  <c r="J1638" i="1"/>
  <c r="L1638" i="1"/>
  <c r="B1639" i="1"/>
  <c r="J1639" i="1"/>
  <c r="O1639" i="1"/>
  <c r="N1639" i="1"/>
  <c r="M1639" i="1"/>
  <c r="L1639" i="1"/>
  <c r="K1639" i="1"/>
  <c r="P1639" i="1"/>
  <c r="R1639" i="1"/>
  <c r="Q1639" i="1"/>
  <c r="B1640" i="1"/>
  <c r="J1640" i="1"/>
  <c r="K1640" i="1"/>
  <c r="L1640" i="1"/>
  <c r="M1640" i="1"/>
  <c r="N1640" i="1"/>
  <c r="O1640" i="1"/>
  <c r="P1640" i="1"/>
  <c r="Q1640" i="1"/>
  <c r="R1640" i="1"/>
  <c r="B1641" i="1"/>
  <c r="K1641" i="1"/>
  <c r="L1641" i="1"/>
  <c r="J1641" i="1"/>
  <c r="M1641" i="1"/>
  <c r="N1641" i="1"/>
  <c r="O1641" i="1"/>
  <c r="P1641" i="1"/>
  <c r="Q1641" i="1"/>
  <c r="R1641" i="1"/>
  <c r="B1642" i="1"/>
  <c r="N1642" i="1"/>
  <c r="O1642" i="1"/>
  <c r="P1642" i="1"/>
  <c r="Q1642" i="1"/>
  <c r="R1642" i="1"/>
  <c r="M1642" i="1"/>
  <c r="J1642" i="1"/>
  <c r="K1642" i="1"/>
  <c r="L1642" i="1"/>
  <c r="B1643" i="1"/>
  <c r="N1643" i="1"/>
  <c r="O1643" i="1"/>
  <c r="M1643" i="1"/>
  <c r="Q1643" i="1"/>
  <c r="P1643" i="1"/>
  <c r="L1643" i="1"/>
  <c r="K1643" i="1"/>
  <c r="J1643" i="1"/>
  <c r="R1643" i="1"/>
  <c r="B1644" i="1"/>
  <c r="J1644" i="1"/>
  <c r="P1644" i="1"/>
  <c r="N1644" i="1"/>
  <c r="M1644" i="1"/>
  <c r="K1644" i="1"/>
  <c r="O1644" i="1"/>
  <c r="L1644" i="1"/>
  <c r="R1644" i="1"/>
  <c r="Q1644" i="1"/>
  <c r="B1645" i="1"/>
  <c r="O1645" i="1"/>
  <c r="P1645" i="1"/>
  <c r="Q1645" i="1"/>
  <c r="R1645" i="1"/>
  <c r="M1645" i="1"/>
  <c r="J1645" i="1"/>
  <c r="K1645" i="1"/>
  <c r="L1645" i="1"/>
  <c r="N1645" i="1"/>
  <c r="B1646" i="1"/>
  <c r="R1646" i="1"/>
  <c r="Q1646" i="1"/>
  <c r="P1646" i="1"/>
  <c r="O1646" i="1"/>
  <c r="N1646" i="1"/>
  <c r="J1646" i="1"/>
  <c r="K1646" i="1"/>
  <c r="L1646" i="1"/>
  <c r="M1646" i="1"/>
  <c r="B1647" i="1"/>
  <c r="M1647" i="1"/>
  <c r="L1647" i="1"/>
  <c r="K1647" i="1"/>
  <c r="J1647" i="1"/>
  <c r="O1647" i="1"/>
  <c r="P1647" i="1"/>
  <c r="Q1647" i="1"/>
  <c r="R1647" i="1"/>
  <c r="N1647" i="1"/>
  <c r="B1648" i="1"/>
  <c r="O1648" i="1"/>
  <c r="R1648" i="1"/>
  <c r="Q1648" i="1"/>
  <c r="P1648" i="1"/>
  <c r="N1648" i="1"/>
  <c r="M1648" i="1"/>
  <c r="J1648" i="1"/>
  <c r="K1648" i="1"/>
  <c r="L1648" i="1"/>
  <c r="F140" i="8"/>
  <c r="F135" i="8"/>
  <c r="F133" i="8"/>
  <c r="A277" i="1"/>
  <c r="B277" i="1"/>
  <c r="A330" i="1"/>
  <c r="B330" i="1"/>
  <c r="J355" i="1"/>
  <c r="B355" i="1"/>
  <c r="A380" i="1"/>
  <c r="B380" i="1"/>
  <c r="A405" i="1"/>
  <c r="B405" i="1"/>
  <c r="A429" i="1"/>
  <c r="B429" i="1"/>
  <c r="M477" i="1"/>
  <c r="B477" i="1"/>
  <c r="A529" i="1"/>
  <c r="B529" i="1"/>
  <c r="A1642" i="1"/>
  <c r="A1602" i="1"/>
  <c r="A1554" i="1"/>
  <c r="A1506" i="1"/>
  <c r="A1482" i="1"/>
  <c r="O1450" i="1"/>
  <c r="P1450" i="1"/>
  <c r="Q1450" i="1"/>
  <c r="J1450" i="1"/>
  <c r="R1450" i="1"/>
  <c r="L1450" i="1"/>
  <c r="M1450" i="1"/>
  <c r="K1450" i="1"/>
  <c r="N1450" i="1"/>
  <c r="A1450" i="1"/>
  <c r="A1609" i="1"/>
  <c r="A1545" i="1"/>
  <c r="A1648" i="1"/>
  <c r="A1640" i="1"/>
  <c r="A1632" i="1"/>
  <c r="A1624" i="1"/>
  <c r="A1616" i="1"/>
  <c r="A1608" i="1"/>
  <c r="A1600" i="1"/>
  <c r="A1592" i="1"/>
  <c r="A1584" i="1"/>
  <c r="A1576" i="1"/>
  <c r="A1568" i="1"/>
  <c r="A1560" i="1"/>
  <c r="A1552" i="1"/>
  <c r="A1544" i="1"/>
  <c r="A1536" i="1"/>
  <c r="A1528" i="1"/>
  <c r="A1520" i="1"/>
  <c r="A1512" i="1"/>
  <c r="A1504" i="1"/>
  <c r="A1496" i="1"/>
  <c r="A1488" i="1"/>
  <c r="A1480" i="1"/>
  <c r="A1472" i="1"/>
  <c r="A1464" i="1"/>
  <c r="A1456" i="1"/>
  <c r="K3035" i="1"/>
  <c r="A1634" i="1"/>
  <c r="A1594" i="1"/>
  <c r="A1546" i="1"/>
  <c r="A1514" i="1"/>
  <c r="A1466" i="1"/>
  <c r="A1625" i="1"/>
  <c r="A1569" i="1"/>
  <c r="A1537" i="1"/>
  <c r="A1505" i="1"/>
  <c r="A1639" i="1"/>
  <c r="A1615" i="1"/>
  <c r="A1583" i="1"/>
  <c r="A1543" i="1"/>
  <c r="A1646" i="1"/>
  <c r="A1638" i="1"/>
  <c r="A1630" i="1"/>
  <c r="A1622" i="1"/>
  <c r="A1614" i="1"/>
  <c r="A1606" i="1"/>
  <c r="A1598" i="1"/>
  <c r="A1590" i="1"/>
  <c r="A1582" i="1"/>
  <c r="A1574" i="1"/>
  <c r="A1566" i="1"/>
  <c r="A1558" i="1"/>
  <c r="A1550" i="1"/>
  <c r="A1542" i="1"/>
  <c r="A1534" i="1"/>
  <c r="A1526" i="1"/>
  <c r="A1518" i="1"/>
  <c r="A1510" i="1"/>
  <c r="A1502" i="1"/>
  <c r="A1494" i="1"/>
  <c r="A1486" i="1"/>
  <c r="A1478" i="1"/>
  <c r="A1470" i="1"/>
  <c r="A1462" i="1"/>
  <c r="A1454" i="1"/>
  <c r="A1610" i="1"/>
  <c r="A1570" i="1"/>
  <c r="A1522" i="1"/>
  <c r="A1458" i="1"/>
  <c r="A1633" i="1"/>
  <c r="A1593" i="1"/>
  <c r="A1553" i="1"/>
  <c r="A1599" i="1"/>
  <c r="A1645" i="1"/>
  <c r="A1637" i="1"/>
  <c r="A1629" i="1"/>
  <c r="A1621" i="1"/>
  <c r="A1613" i="1"/>
  <c r="A1605" i="1"/>
  <c r="A1597" i="1"/>
  <c r="A1589" i="1"/>
  <c r="A1581" i="1"/>
  <c r="A1573" i="1"/>
  <c r="A1565" i="1"/>
  <c r="A1557" i="1"/>
  <c r="A1549" i="1"/>
  <c r="A1541" i="1"/>
  <c r="A1533" i="1"/>
  <c r="A1525" i="1"/>
  <c r="A1517" i="1"/>
  <c r="A1509" i="1"/>
  <c r="A1501" i="1"/>
  <c r="A1493" i="1"/>
  <c r="A1485" i="1"/>
  <c r="A1477" i="1"/>
  <c r="A1469" i="1"/>
  <c r="A1461" i="1"/>
  <c r="A1453" i="1"/>
  <c r="A1618" i="1"/>
  <c r="A1578" i="1"/>
  <c r="A1530" i="1"/>
  <c r="A1498" i="1"/>
  <c r="A1474" i="1"/>
  <c r="A1641" i="1"/>
  <c r="A1601" i="1"/>
  <c r="A1561" i="1"/>
  <c r="A1513" i="1"/>
  <c r="A1647" i="1"/>
  <c r="A1623" i="1"/>
  <c r="A1591" i="1"/>
  <c r="A1575" i="1"/>
  <c r="A1559" i="1"/>
  <c r="A1535" i="1"/>
  <c r="A1519" i="1"/>
  <c r="A1503" i="1"/>
  <c r="A1487" i="1"/>
  <c r="A1471" i="1"/>
  <c r="A1463" i="1"/>
  <c r="K3187" i="1"/>
  <c r="A1644" i="1"/>
  <c r="A1636" i="1"/>
  <c r="A1628" i="1"/>
  <c r="A1620" i="1"/>
  <c r="A1612" i="1"/>
  <c r="A1604" i="1"/>
  <c r="A1596" i="1"/>
  <c r="A1588" i="1"/>
  <c r="A1580" i="1"/>
  <c r="A1572" i="1"/>
  <c r="A1564" i="1"/>
  <c r="A1556" i="1"/>
  <c r="A1548" i="1"/>
  <c r="A1540" i="1"/>
  <c r="A1532" i="1"/>
  <c r="A1524" i="1"/>
  <c r="A1516" i="1"/>
  <c r="A1508" i="1"/>
  <c r="A1500" i="1"/>
  <c r="A1492" i="1"/>
  <c r="A1484" i="1"/>
  <c r="A1476" i="1"/>
  <c r="A1468" i="1"/>
  <c r="A1460" i="1"/>
  <c r="A1452" i="1"/>
  <c r="A1617" i="1"/>
  <c r="A1577" i="1"/>
  <c r="A1529" i="1"/>
  <c r="A1489" i="1"/>
  <c r="A1631" i="1"/>
  <c r="A1607" i="1"/>
  <c r="A1567" i="1"/>
  <c r="A1551" i="1"/>
  <c r="A1527" i="1"/>
  <c r="A1511" i="1"/>
  <c r="A1495" i="1"/>
  <c r="A1479" i="1"/>
  <c r="A1455" i="1"/>
  <c r="A1643" i="1"/>
  <c r="A1635" i="1"/>
  <c r="A1627" i="1"/>
  <c r="A1619" i="1"/>
  <c r="A1611" i="1"/>
  <c r="A1603" i="1"/>
  <c r="A1595" i="1"/>
  <c r="A1587" i="1"/>
  <c r="A1579" i="1"/>
  <c r="A1571" i="1"/>
  <c r="A1563" i="1"/>
  <c r="A1555" i="1"/>
  <c r="A1547" i="1"/>
  <c r="A1539" i="1"/>
  <c r="A1531" i="1"/>
  <c r="A1523" i="1"/>
  <c r="A1515" i="1"/>
  <c r="A1507" i="1"/>
  <c r="A1499" i="1"/>
  <c r="A1491" i="1"/>
  <c r="A1483" i="1"/>
  <c r="A1475" i="1"/>
  <c r="A1467" i="1"/>
  <c r="A1459" i="1"/>
  <c r="N1451" i="1"/>
  <c r="O1451" i="1"/>
  <c r="P1451" i="1"/>
  <c r="Q1451" i="1"/>
  <c r="K1451" i="1"/>
  <c r="L1451" i="1"/>
  <c r="J1451" i="1"/>
  <c r="R1451" i="1"/>
  <c r="M1451" i="1"/>
  <c r="A1451" i="1"/>
  <c r="A1562" i="1"/>
  <c r="A1626" i="1"/>
  <c r="A1586" i="1"/>
  <c r="A1538" i="1"/>
  <c r="A1490" i="1"/>
  <c r="A1585" i="1"/>
  <c r="A1521" i="1"/>
  <c r="A1497" i="1"/>
  <c r="A1481" i="1"/>
  <c r="A1473" i="1"/>
  <c r="A1465" i="1"/>
  <c r="A1457" i="1"/>
  <c r="K197" i="1"/>
  <c r="M197" i="1"/>
  <c r="N197" i="1"/>
  <c r="O197" i="1"/>
  <c r="P197" i="1"/>
  <c r="A197" i="1"/>
  <c r="L197" i="1"/>
  <c r="C198" i="1"/>
  <c r="B198" i="1" s="1"/>
  <c r="J197" i="1"/>
  <c r="Q197" i="1"/>
  <c r="R197" i="1"/>
  <c r="F134" i="8"/>
  <c r="F136" i="8"/>
  <c r="F129" i="8"/>
  <c r="F137" i="8"/>
  <c r="F130" i="8"/>
  <c r="F138" i="8"/>
  <c r="F131" i="8"/>
  <c r="F139" i="8"/>
  <c r="F132" i="8"/>
  <c r="L477" i="1"/>
  <c r="Q477" i="1"/>
  <c r="Q529" i="1"/>
  <c r="N529" i="1"/>
  <c r="M529" i="1"/>
  <c r="L529" i="1"/>
  <c r="K529" i="1"/>
  <c r="J529" i="1"/>
  <c r="P529" i="1"/>
  <c r="K477" i="1"/>
  <c r="J477" i="1"/>
  <c r="A505" i="1"/>
  <c r="N505" i="1"/>
  <c r="O505" i="1"/>
  <c r="M505" i="1"/>
  <c r="L505" i="1"/>
  <c r="K505" i="1"/>
  <c r="J505" i="1"/>
  <c r="Q505" i="1"/>
  <c r="P505" i="1"/>
  <c r="P477" i="1"/>
  <c r="A477" i="1"/>
  <c r="O477" i="1"/>
  <c r="N477" i="1"/>
  <c r="N405" i="1"/>
  <c r="A355" i="1"/>
  <c r="N429" i="1"/>
  <c r="L429" i="1"/>
  <c r="M429" i="1"/>
  <c r="K429" i="1"/>
  <c r="J429" i="1"/>
  <c r="P429" i="1"/>
  <c r="O429" i="1"/>
  <c r="L405" i="1"/>
  <c r="M405" i="1"/>
  <c r="K405" i="1"/>
  <c r="J405" i="1"/>
  <c r="P405" i="1"/>
  <c r="O405" i="1"/>
  <c r="Q380" i="1"/>
  <c r="N380" i="1"/>
  <c r="L380" i="1"/>
  <c r="M380" i="1"/>
  <c r="K380" i="1"/>
  <c r="R380" i="1"/>
  <c r="J380" i="1"/>
  <c r="P380" i="1"/>
  <c r="O380" i="1"/>
  <c r="P355" i="1"/>
  <c r="O355" i="1"/>
  <c r="N355" i="1"/>
  <c r="M355" i="1"/>
  <c r="L355" i="1"/>
  <c r="K355" i="1"/>
  <c r="Q330" i="1"/>
  <c r="N330" i="1"/>
  <c r="L330" i="1"/>
  <c r="M330" i="1"/>
  <c r="K330" i="1"/>
  <c r="R330" i="1"/>
  <c r="J330" i="1"/>
  <c r="P330" i="1"/>
  <c r="O330" i="1"/>
  <c r="Q277" i="1"/>
  <c r="N277" i="1"/>
  <c r="L277" i="1"/>
  <c r="M277" i="1"/>
  <c r="K277" i="1"/>
  <c r="R277" i="1"/>
  <c r="J277" i="1"/>
  <c r="P277" i="1"/>
  <c r="O277" i="1"/>
  <c r="C3175" i="1"/>
  <c r="C3176" i="1"/>
  <c r="C3177" i="1"/>
  <c r="C3178" i="1"/>
  <c r="C3179" i="1"/>
  <c r="C3180" i="1"/>
  <c r="C3181" i="1"/>
  <c r="C3182" i="1"/>
  <c r="C3183" i="1"/>
  <c r="C3184" i="1"/>
  <c r="C3185" i="1"/>
  <c r="C3186" i="1"/>
  <c r="C3014" i="1"/>
  <c r="C3015" i="1"/>
  <c r="C3016" i="1"/>
  <c r="C3017" i="1"/>
  <c r="C3018" i="1"/>
  <c r="C3019" i="1"/>
  <c r="C3020" i="1"/>
  <c r="C3021" i="1"/>
  <c r="C3022" i="1"/>
  <c r="C3023" i="1"/>
  <c r="C3024" i="1"/>
  <c r="C3025" i="1"/>
  <c r="C3026" i="1"/>
  <c r="C3027" i="1"/>
  <c r="C3028" i="1"/>
  <c r="C3029" i="1"/>
  <c r="C3030" i="1"/>
  <c r="C3031" i="1"/>
  <c r="C3032" i="1"/>
  <c r="C3033" i="1"/>
  <c r="C3034" i="1"/>
  <c r="C334" i="1"/>
  <c r="C335" i="1"/>
  <c r="C336" i="1"/>
  <c r="C337" i="1"/>
  <c r="C338" i="1"/>
  <c r="C339" i="1"/>
  <c r="C340" i="1"/>
  <c r="C341" i="1"/>
  <c r="B341" i="1" s="1"/>
  <c r="C342" i="1"/>
  <c r="C343" i="1"/>
  <c r="C344" i="1"/>
  <c r="C345" i="1"/>
  <c r="C346" i="1"/>
  <c r="C347" i="1"/>
  <c r="C348" i="1"/>
  <c r="C349" i="1"/>
  <c r="B349" i="1" s="1"/>
  <c r="C350" i="1"/>
  <c r="B350" i="1" s="1"/>
  <c r="C351" i="1"/>
  <c r="C352" i="1"/>
  <c r="C353" i="1"/>
  <c r="C354" i="1"/>
  <c r="C508" i="1"/>
  <c r="C509" i="1"/>
  <c r="C510" i="1"/>
  <c r="C511" i="1"/>
  <c r="C512" i="1"/>
  <c r="C513" i="1"/>
  <c r="C514" i="1"/>
  <c r="B514" i="1" s="1"/>
  <c r="C515" i="1"/>
  <c r="B515" i="1" s="1"/>
  <c r="C516" i="1"/>
  <c r="C517" i="1"/>
  <c r="C518" i="1"/>
  <c r="B518" i="1" s="1"/>
  <c r="C519" i="1"/>
  <c r="C520" i="1"/>
  <c r="C521" i="1"/>
  <c r="C522" i="1"/>
  <c r="B522" i="1" s="1"/>
  <c r="C523" i="1"/>
  <c r="B523" i="1" s="1"/>
  <c r="C524" i="1"/>
  <c r="B524" i="1" s="1"/>
  <c r="C525" i="1"/>
  <c r="C526" i="1"/>
  <c r="C527" i="1"/>
  <c r="C528" i="1"/>
  <c r="C507" i="1"/>
  <c r="B507" i="1" s="1"/>
  <c r="C484" i="1"/>
  <c r="C485" i="1"/>
  <c r="C486" i="1"/>
  <c r="C487" i="1"/>
  <c r="C488" i="1"/>
  <c r="C489" i="1"/>
  <c r="C490" i="1"/>
  <c r="B490" i="1" s="1"/>
  <c r="C491" i="1"/>
  <c r="C492" i="1"/>
  <c r="B492" i="1" s="1"/>
  <c r="C493" i="1"/>
  <c r="B493" i="1" s="1"/>
  <c r="C494" i="1"/>
  <c r="B494" i="1" s="1"/>
  <c r="C495" i="1"/>
  <c r="C496" i="1"/>
  <c r="C497" i="1"/>
  <c r="C498" i="1"/>
  <c r="B498" i="1" s="1"/>
  <c r="C499" i="1"/>
  <c r="C500" i="1"/>
  <c r="B500" i="1" s="1"/>
  <c r="C501" i="1"/>
  <c r="B501" i="1" s="1"/>
  <c r="C502" i="1"/>
  <c r="C503" i="1"/>
  <c r="C504" i="1"/>
  <c r="C476" i="1"/>
  <c r="R478" i="1"/>
  <c r="Q478" i="1"/>
  <c r="P478" i="1"/>
  <c r="O478" i="1"/>
  <c r="N478" i="1"/>
  <c r="M478" i="1"/>
  <c r="L478" i="1"/>
  <c r="K478" i="1"/>
  <c r="J478" i="1"/>
  <c r="A478" i="1"/>
  <c r="A495" i="1" l="1"/>
  <c r="B495" i="1"/>
  <c r="A519" i="1"/>
  <c r="B519" i="1"/>
  <c r="A344" i="1"/>
  <c r="B344" i="1"/>
  <c r="A334" i="1"/>
  <c r="B334" i="1"/>
  <c r="A351" i="1"/>
  <c r="B351" i="1"/>
  <c r="A526" i="1"/>
  <c r="B526" i="1"/>
  <c r="A497" i="1"/>
  <c r="B497" i="1"/>
  <c r="A346" i="1"/>
  <c r="B346" i="1"/>
  <c r="A520" i="1"/>
  <c r="B520" i="1"/>
  <c r="A342" i="1"/>
  <c r="B342" i="1"/>
  <c r="A516" i="1"/>
  <c r="B516" i="1"/>
  <c r="A485" i="1"/>
  <c r="B485" i="1"/>
  <c r="A509" i="1"/>
  <c r="B509" i="1"/>
  <c r="A484" i="1"/>
  <c r="B484" i="1"/>
  <c r="A504" i="1"/>
  <c r="B504" i="1"/>
  <c r="A528" i="1"/>
  <c r="B528" i="1"/>
  <c r="A353" i="1"/>
  <c r="B353" i="1"/>
  <c r="A527" i="1"/>
  <c r="B527" i="1"/>
  <c r="A343" i="1"/>
  <c r="B343" i="1"/>
  <c r="A517" i="1"/>
  <c r="B517" i="1"/>
  <c r="A491" i="1"/>
  <c r="B491" i="1"/>
  <c r="L340" i="1"/>
  <c r="B340" i="1"/>
  <c r="A476" i="1"/>
  <c r="B476" i="1"/>
  <c r="A502" i="1"/>
  <c r="B502" i="1"/>
  <c r="A499" i="1"/>
  <c r="B499" i="1"/>
  <c r="M339" i="1"/>
  <c r="B339" i="1"/>
  <c r="L348" i="1"/>
  <c r="B348" i="1"/>
  <c r="M347" i="1"/>
  <c r="B347" i="1"/>
  <c r="A489" i="1"/>
  <c r="B489" i="1"/>
  <c r="M513" i="1"/>
  <c r="B513" i="1"/>
  <c r="A338" i="1"/>
  <c r="B338" i="1"/>
  <c r="A508" i="1"/>
  <c r="B508" i="1"/>
  <c r="A503" i="1"/>
  <c r="B503" i="1"/>
  <c r="A525" i="1"/>
  <c r="B525" i="1"/>
  <c r="A496" i="1"/>
  <c r="B496" i="1"/>
  <c r="A488" i="1"/>
  <c r="B488" i="1"/>
  <c r="A512" i="1"/>
  <c r="B512" i="1"/>
  <c r="A337" i="1"/>
  <c r="B337" i="1"/>
  <c r="A354" i="1"/>
  <c r="B354" i="1"/>
  <c r="A352" i="1"/>
  <c r="B352" i="1"/>
  <c r="M521" i="1"/>
  <c r="B521" i="1"/>
  <c r="A345" i="1"/>
  <c r="B345" i="1"/>
  <c r="A487" i="1"/>
  <c r="B487" i="1"/>
  <c r="A511" i="1"/>
  <c r="B511" i="1"/>
  <c r="A336" i="1"/>
  <c r="B336" i="1"/>
  <c r="A486" i="1"/>
  <c r="B486" i="1"/>
  <c r="P510" i="1"/>
  <c r="B510" i="1"/>
  <c r="A335" i="1"/>
  <c r="B335" i="1"/>
  <c r="K3033" i="1"/>
  <c r="K3025" i="1"/>
  <c r="K3017" i="1"/>
  <c r="K3182" i="1"/>
  <c r="K3032" i="1"/>
  <c r="K3024" i="1"/>
  <c r="K3016" i="1"/>
  <c r="K3181" i="1"/>
  <c r="K3031" i="1"/>
  <c r="K3023" i="1"/>
  <c r="K3015" i="1"/>
  <c r="K3180" i="1"/>
  <c r="K3030" i="1"/>
  <c r="K3022" i="1"/>
  <c r="K3014" i="1"/>
  <c r="K3179" i="1"/>
  <c r="K3029" i="1"/>
  <c r="K3021" i="1"/>
  <c r="K3186" i="1"/>
  <c r="K3178" i="1"/>
  <c r="K3028" i="1"/>
  <c r="K3020" i="1"/>
  <c r="K3185" i="1"/>
  <c r="K3177" i="1"/>
  <c r="K3027" i="1"/>
  <c r="K3019" i="1"/>
  <c r="K3184" i="1"/>
  <c r="K3176" i="1"/>
  <c r="K3034" i="1"/>
  <c r="K3026" i="1"/>
  <c r="K3018" i="1"/>
  <c r="K3183" i="1"/>
  <c r="K3175" i="1"/>
  <c r="M198" i="1"/>
  <c r="N198" i="1"/>
  <c r="O198" i="1"/>
  <c r="J198" i="1"/>
  <c r="P198" i="1"/>
  <c r="L198" i="1"/>
  <c r="K198" i="1"/>
  <c r="Q198" i="1"/>
  <c r="A198" i="1"/>
  <c r="R198" i="1"/>
  <c r="C199" i="1"/>
  <c r="B199" i="1" s="1"/>
  <c r="A510" i="1"/>
  <c r="R514" i="1"/>
  <c r="L512" i="1"/>
  <c r="L353" i="1"/>
  <c r="N510" i="1"/>
  <c r="P341" i="1"/>
  <c r="Q340" i="1"/>
  <c r="N335" i="1"/>
  <c r="A348" i="1"/>
  <c r="R347" i="1"/>
  <c r="R339" i="1"/>
  <c r="M527" i="1"/>
  <c r="J347" i="1"/>
  <c r="J339" i="1"/>
  <c r="P349" i="1"/>
  <c r="K522" i="1"/>
  <c r="A340" i="1"/>
  <c r="K354" i="1"/>
  <c r="K346" i="1"/>
  <c r="K338" i="1"/>
  <c r="Q348" i="1"/>
  <c r="M520" i="1"/>
  <c r="L345" i="1"/>
  <c r="L337" i="1"/>
  <c r="P516" i="1"/>
  <c r="N351" i="1"/>
  <c r="M344" i="1"/>
  <c r="M336" i="1"/>
  <c r="O350" i="1"/>
  <c r="O342" i="1"/>
  <c r="M354" i="1"/>
  <c r="N353" i="1"/>
  <c r="O352" i="1"/>
  <c r="P351" i="1"/>
  <c r="Q350" i="1"/>
  <c r="R349" i="1"/>
  <c r="J349" i="1"/>
  <c r="K348" i="1"/>
  <c r="L347" i="1"/>
  <c r="M346" i="1"/>
  <c r="N345" i="1"/>
  <c r="O344" i="1"/>
  <c r="P343" i="1"/>
  <c r="Q342" i="1"/>
  <c r="R341" i="1"/>
  <c r="J341" i="1"/>
  <c r="K340" i="1"/>
  <c r="L339" i="1"/>
  <c r="M338" i="1"/>
  <c r="N337" i="1"/>
  <c r="O336" i="1"/>
  <c r="P335" i="1"/>
  <c r="Q334" i="1"/>
  <c r="N527" i="1"/>
  <c r="R515" i="1"/>
  <c r="L354" i="1"/>
  <c r="M353" i="1"/>
  <c r="N352" i="1"/>
  <c r="O351" i="1"/>
  <c r="P350" i="1"/>
  <c r="Q349" i="1"/>
  <c r="R348" i="1"/>
  <c r="J348" i="1"/>
  <c r="K347" i="1"/>
  <c r="L346" i="1"/>
  <c r="M345" i="1"/>
  <c r="N344" i="1"/>
  <c r="O343" i="1"/>
  <c r="P342" i="1"/>
  <c r="Q341" i="1"/>
  <c r="R340" i="1"/>
  <c r="J340" i="1"/>
  <c r="K339" i="1"/>
  <c r="L338" i="1"/>
  <c r="M337" i="1"/>
  <c r="N336" i="1"/>
  <c r="O335" i="1"/>
  <c r="P334" i="1"/>
  <c r="O334" i="1"/>
  <c r="R522" i="1"/>
  <c r="K514" i="1"/>
  <c r="A339" i="1"/>
  <c r="R354" i="1"/>
  <c r="J354" i="1"/>
  <c r="K353" i="1"/>
  <c r="L352" i="1"/>
  <c r="M351" i="1"/>
  <c r="N350" i="1"/>
  <c r="O349" i="1"/>
  <c r="P348" i="1"/>
  <c r="Q347" i="1"/>
  <c r="R346" i="1"/>
  <c r="J346" i="1"/>
  <c r="K345" i="1"/>
  <c r="L344" i="1"/>
  <c r="M343" i="1"/>
  <c r="N342" i="1"/>
  <c r="O341" i="1"/>
  <c r="P340" i="1"/>
  <c r="Q339" i="1"/>
  <c r="R338" i="1"/>
  <c r="J338" i="1"/>
  <c r="K337" i="1"/>
  <c r="L336" i="1"/>
  <c r="M335" i="1"/>
  <c r="N334" i="1"/>
  <c r="N343" i="1"/>
  <c r="Q354" i="1"/>
  <c r="R353" i="1"/>
  <c r="J353" i="1"/>
  <c r="K352" i="1"/>
  <c r="L351" i="1"/>
  <c r="M350" i="1"/>
  <c r="N349" i="1"/>
  <c r="O348" i="1"/>
  <c r="P347" i="1"/>
  <c r="Q346" i="1"/>
  <c r="R345" i="1"/>
  <c r="J345" i="1"/>
  <c r="K344" i="1"/>
  <c r="L343" i="1"/>
  <c r="M342" i="1"/>
  <c r="N341" i="1"/>
  <c r="O340" i="1"/>
  <c r="P339" i="1"/>
  <c r="Q338" i="1"/>
  <c r="R337" i="1"/>
  <c r="J337" i="1"/>
  <c r="K336" i="1"/>
  <c r="L335" i="1"/>
  <c r="M334" i="1"/>
  <c r="M352" i="1"/>
  <c r="K521" i="1"/>
  <c r="N511" i="1"/>
  <c r="A350" i="1"/>
  <c r="A347" i="1"/>
  <c r="A341" i="1"/>
  <c r="P354" i="1"/>
  <c r="Q353" i="1"/>
  <c r="R352" i="1"/>
  <c r="J352" i="1"/>
  <c r="K351" i="1"/>
  <c r="L350" i="1"/>
  <c r="M349" i="1"/>
  <c r="N348" i="1"/>
  <c r="O347" i="1"/>
  <c r="P346" i="1"/>
  <c r="Q345" i="1"/>
  <c r="R344" i="1"/>
  <c r="J344" i="1"/>
  <c r="K343" i="1"/>
  <c r="L342" i="1"/>
  <c r="M341" i="1"/>
  <c r="N340" i="1"/>
  <c r="O339" i="1"/>
  <c r="P338" i="1"/>
  <c r="Q337" i="1"/>
  <c r="R336" i="1"/>
  <c r="J336" i="1"/>
  <c r="K335" i="1"/>
  <c r="L334" i="1"/>
  <c r="O354" i="1"/>
  <c r="P353" i="1"/>
  <c r="Q352" i="1"/>
  <c r="R351" i="1"/>
  <c r="J351" i="1"/>
  <c r="K350" i="1"/>
  <c r="L349" i="1"/>
  <c r="M348" i="1"/>
  <c r="N347" i="1"/>
  <c r="O346" i="1"/>
  <c r="P345" i="1"/>
  <c r="Q344" i="1"/>
  <c r="R343" i="1"/>
  <c r="J343" i="1"/>
  <c r="K342" i="1"/>
  <c r="L341" i="1"/>
  <c r="M340" i="1"/>
  <c r="N339" i="1"/>
  <c r="O338" i="1"/>
  <c r="P337" i="1"/>
  <c r="Q336" i="1"/>
  <c r="R335" i="1"/>
  <c r="J335" i="1"/>
  <c r="K334" i="1"/>
  <c r="N518" i="1"/>
  <c r="A349" i="1"/>
  <c r="N354" i="1"/>
  <c r="O353" i="1"/>
  <c r="P352" i="1"/>
  <c r="Q351" i="1"/>
  <c r="R350" i="1"/>
  <c r="J350" i="1"/>
  <c r="K349" i="1"/>
  <c r="N346" i="1"/>
  <c r="O345" i="1"/>
  <c r="P344" i="1"/>
  <c r="Q343" i="1"/>
  <c r="R342" i="1"/>
  <c r="J342" i="1"/>
  <c r="K341" i="1"/>
  <c r="N338" i="1"/>
  <c r="O337" i="1"/>
  <c r="P336" i="1"/>
  <c r="Q335" i="1"/>
  <c r="R334" i="1"/>
  <c r="J334" i="1"/>
  <c r="R523" i="1"/>
  <c r="L520" i="1"/>
  <c r="Q515" i="1"/>
  <c r="M511" i="1"/>
  <c r="P525" i="1"/>
  <c r="P499" i="1"/>
  <c r="M528" i="1"/>
  <c r="J523" i="1"/>
  <c r="J515" i="1"/>
  <c r="P517" i="1"/>
  <c r="P509" i="1"/>
  <c r="J522" i="1"/>
  <c r="J514" i="1"/>
  <c r="Q508" i="1"/>
  <c r="N526" i="1"/>
  <c r="L521" i="1"/>
  <c r="Q516" i="1"/>
  <c r="M512" i="1"/>
  <c r="P508" i="1"/>
  <c r="L528" i="1"/>
  <c r="A513" i="1"/>
  <c r="K528" i="1"/>
  <c r="L527" i="1"/>
  <c r="M526" i="1"/>
  <c r="N525" i="1"/>
  <c r="P523" i="1"/>
  <c r="Q522" i="1"/>
  <c r="R521" i="1"/>
  <c r="J521" i="1"/>
  <c r="K520" i="1"/>
  <c r="L519" i="1"/>
  <c r="M518" i="1"/>
  <c r="N517" i="1"/>
  <c r="P515" i="1"/>
  <c r="Q514" i="1"/>
  <c r="R513" i="1"/>
  <c r="J513" i="1"/>
  <c r="K512" i="1"/>
  <c r="L511" i="1"/>
  <c r="M510" i="1"/>
  <c r="N509" i="1"/>
  <c r="A522" i="1"/>
  <c r="R528" i="1"/>
  <c r="J528" i="1"/>
  <c r="K527" i="1"/>
  <c r="L526" i="1"/>
  <c r="M525" i="1"/>
  <c r="N524" i="1"/>
  <c r="P522" i="1"/>
  <c r="Q521" i="1"/>
  <c r="R520" i="1"/>
  <c r="J520" i="1"/>
  <c r="K519" i="1"/>
  <c r="L518" i="1"/>
  <c r="M517" i="1"/>
  <c r="N516" i="1"/>
  <c r="P514" i="1"/>
  <c r="Q513" i="1"/>
  <c r="R512" i="1"/>
  <c r="J512" i="1"/>
  <c r="K511" i="1"/>
  <c r="L510" i="1"/>
  <c r="M509" i="1"/>
  <c r="N508" i="1"/>
  <c r="N519" i="1"/>
  <c r="L513" i="1"/>
  <c r="Q528" i="1"/>
  <c r="R527" i="1"/>
  <c r="J527" i="1"/>
  <c r="K526" i="1"/>
  <c r="L525" i="1"/>
  <c r="M524" i="1"/>
  <c r="N523" i="1"/>
  <c r="P521" i="1"/>
  <c r="Q520" i="1"/>
  <c r="R519" i="1"/>
  <c r="J519" i="1"/>
  <c r="K518" i="1"/>
  <c r="L517" i="1"/>
  <c r="M516" i="1"/>
  <c r="N515" i="1"/>
  <c r="P513" i="1"/>
  <c r="Q512" i="1"/>
  <c r="R511" i="1"/>
  <c r="J511" i="1"/>
  <c r="K510" i="1"/>
  <c r="L509" i="1"/>
  <c r="M508" i="1"/>
  <c r="P524" i="1"/>
  <c r="Q523" i="1"/>
  <c r="M519" i="1"/>
  <c r="A501" i="1"/>
  <c r="P528" i="1"/>
  <c r="Q527" i="1"/>
  <c r="R526" i="1"/>
  <c r="J526" i="1"/>
  <c r="K525" i="1"/>
  <c r="L524" i="1"/>
  <c r="M523" i="1"/>
  <c r="N522" i="1"/>
  <c r="P520" i="1"/>
  <c r="Q519" i="1"/>
  <c r="R518" i="1"/>
  <c r="J518" i="1"/>
  <c r="K517" i="1"/>
  <c r="L516" i="1"/>
  <c r="M515" i="1"/>
  <c r="N514" i="1"/>
  <c r="P512" i="1"/>
  <c r="Q511" i="1"/>
  <c r="R510" i="1"/>
  <c r="J510" i="1"/>
  <c r="K509" i="1"/>
  <c r="L508" i="1"/>
  <c r="Q524" i="1"/>
  <c r="A521" i="1"/>
  <c r="P527" i="1"/>
  <c r="Q526" i="1"/>
  <c r="R525" i="1"/>
  <c r="J525" i="1"/>
  <c r="K524" i="1"/>
  <c r="L523" i="1"/>
  <c r="M522" i="1"/>
  <c r="N521" i="1"/>
  <c r="P519" i="1"/>
  <c r="Q518" i="1"/>
  <c r="R517" i="1"/>
  <c r="J517" i="1"/>
  <c r="K516" i="1"/>
  <c r="L515" i="1"/>
  <c r="M514" i="1"/>
  <c r="N513" i="1"/>
  <c r="P511" i="1"/>
  <c r="Q510" i="1"/>
  <c r="R509" i="1"/>
  <c r="J509" i="1"/>
  <c r="K508" i="1"/>
  <c r="K513" i="1"/>
  <c r="A514" i="1"/>
  <c r="N528" i="1"/>
  <c r="P526" i="1"/>
  <c r="Q525" i="1"/>
  <c r="R524" i="1"/>
  <c r="J524" i="1"/>
  <c r="K523" i="1"/>
  <c r="L522" i="1"/>
  <c r="N520" i="1"/>
  <c r="P518" i="1"/>
  <c r="Q517" i="1"/>
  <c r="R516" i="1"/>
  <c r="J516" i="1"/>
  <c r="K515" i="1"/>
  <c r="L514" i="1"/>
  <c r="N512" i="1"/>
  <c r="Q509" i="1"/>
  <c r="R508" i="1"/>
  <c r="J508" i="1"/>
  <c r="A524" i="1"/>
  <c r="A523" i="1"/>
  <c r="A515" i="1"/>
  <c r="A518" i="1"/>
  <c r="N476" i="1"/>
  <c r="M476" i="1"/>
  <c r="L476" i="1"/>
  <c r="A490" i="1"/>
  <c r="J476" i="1"/>
  <c r="R476" i="1"/>
  <c r="A498" i="1"/>
  <c r="A493" i="1"/>
  <c r="K504" i="1"/>
  <c r="Q476" i="1"/>
  <c r="L503" i="1"/>
  <c r="P476" i="1"/>
  <c r="A492" i="1"/>
  <c r="N501" i="1"/>
  <c r="O476" i="1"/>
  <c r="O500" i="1"/>
  <c r="Q484" i="1"/>
  <c r="R504" i="1"/>
  <c r="J504" i="1"/>
  <c r="K503" i="1"/>
  <c r="L502" i="1"/>
  <c r="M501" i="1"/>
  <c r="N500" i="1"/>
  <c r="O499" i="1"/>
  <c r="P484" i="1"/>
  <c r="M502" i="1"/>
  <c r="Q504" i="1"/>
  <c r="R503" i="1"/>
  <c r="J503" i="1"/>
  <c r="K502" i="1"/>
  <c r="L501" i="1"/>
  <c r="M500" i="1"/>
  <c r="N499" i="1"/>
  <c r="O484" i="1"/>
  <c r="P504" i="1"/>
  <c r="Q503" i="1"/>
  <c r="R502" i="1"/>
  <c r="J502" i="1"/>
  <c r="K501" i="1"/>
  <c r="L500" i="1"/>
  <c r="M499" i="1"/>
  <c r="N484" i="1"/>
  <c r="K476" i="1"/>
  <c r="A500" i="1"/>
  <c r="O504" i="1"/>
  <c r="P503" i="1"/>
  <c r="Q502" i="1"/>
  <c r="R501" i="1"/>
  <c r="J501" i="1"/>
  <c r="K500" i="1"/>
  <c r="L499" i="1"/>
  <c r="M484" i="1"/>
  <c r="N504" i="1"/>
  <c r="O503" i="1"/>
  <c r="P502" i="1"/>
  <c r="Q501" i="1"/>
  <c r="R500" i="1"/>
  <c r="J500" i="1"/>
  <c r="K499" i="1"/>
  <c r="L484" i="1"/>
  <c r="M504" i="1"/>
  <c r="N503" i="1"/>
  <c r="O502" i="1"/>
  <c r="P501" i="1"/>
  <c r="Q500" i="1"/>
  <c r="R499" i="1"/>
  <c r="J499" i="1"/>
  <c r="K484" i="1"/>
  <c r="L504" i="1"/>
  <c r="M503" i="1"/>
  <c r="N502" i="1"/>
  <c r="O501" i="1"/>
  <c r="P500" i="1"/>
  <c r="Q499" i="1"/>
  <c r="R484" i="1"/>
  <c r="J484" i="1"/>
  <c r="A494" i="1"/>
  <c r="P199" i="1" l="1"/>
  <c r="Q199" i="1"/>
  <c r="R199" i="1"/>
  <c r="A199" i="1"/>
  <c r="L199" i="1"/>
  <c r="O199" i="1"/>
  <c r="K199" i="1"/>
  <c r="M199" i="1"/>
  <c r="J199" i="1"/>
  <c r="N199" i="1"/>
  <c r="C456" i="1"/>
  <c r="C457" i="1"/>
  <c r="C458" i="1"/>
  <c r="C459" i="1"/>
  <c r="C460" i="1"/>
  <c r="C461" i="1"/>
  <c r="C462" i="1"/>
  <c r="C463" i="1"/>
  <c r="C464" i="1"/>
  <c r="C465" i="1"/>
  <c r="C466" i="1"/>
  <c r="C467" i="1"/>
  <c r="C468" i="1"/>
  <c r="C469" i="1"/>
  <c r="C470" i="1"/>
  <c r="C471" i="1"/>
  <c r="C472" i="1"/>
  <c r="C473" i="1"/>
  <c r="C474" i="1"/>
  <c r="C475" i="1"/>
  <c r="C455" i="1"/>
  <c r="B455" i="1" s="1"/>
  <c r="K454" i="1"/>
  <c r="M486" i="1"/>
  <c r="Q491" i="1"/>
  <c r="N495" i="1"/>
  <c r="M496" i="1"/>
  <c r="K486" i="1"/>
  <c r="P486" i="1"/>
  <c r="Q486" i="1"/>
  <c r="M492" i="1"/>
  <c r="N492" i="1"/>
  <c r="O492" i="1"/>
  <c r="P492" i="1"/>
  <c r="M494" i="1"/>
  <c r="C408" i="1"/>
  <c r="C409" i="1"/>
  <c r="C410" i="1"/>
  <c r="C411" i="1"/>
  <c r="C412" i="1"/>
  <c r="C413" i="1"/>
  <c r="C414" i="1"/>
  <c r="C415" i="1"/>
  <c r="C416" i="1"/>
  <c r="C417" i="1"/>
  <c r="B417" i="1" s="1"/>
  <c r="C418" i="1"/>
  <c r="C419" i="1"/>
  <c r="C420" i="1"/>
  <c r="C421" i="1"/>
  <c r="C422" i="1"/>
  <c r="C423" i="1"/>
  <c r="C424" i="1"/>
  <c r="B424" i="1" s="1"/>
  <c r="C425" i="1"/>
  <c r="B425" i="1" s="1"/>
  <c r="C426" i="1"/>
  <c r="C427" i="1"/>
  <c r="C428" i="1"/>
  <c r="C384" i="1"/>
  <c r="B384" i="1" s="1"/>
  <c r="C399" i="1"/>
  <c r="C400" i="1"/>
  <c r="C401" i="1"/>
  <c r="C402" i="1"/>
  <c r="C403" i="1"/>
  <c r="C404" i="1"/>
  <c r="J358" i="1"/>
  <c r="K358" i="1"/>
  <c r="L358" i="1"/>
  <c r="M358" i="1"/>
  <c r="N358" i="1"/>
  <c r="O358" i="1"/>
  <c r="P358" i="1"/>
  <c r="Q358" i="1"/>
  <c r="R358" i="1"/>
  <c r="C374" i="1"/>
  <c r="B374" i="1" s="1"/>
  <c r="C375" i="1"/>
  <c r="C376" i="1"/>
  <c r="B376" i="1" s="1"/>
  <c r="C377" i="1"/>
  <c r="C378" i="1"/>
  <c r="B378" i="1" s="1"/>
  <c r="C379" i="1"/>
  <c r="A358" i="1"/>
  <c r="J331" i="1"/>
  <c r="K331" i="1"/>
  <c r="L331" i="1"/>
  <c r="M331" i="1"/>
  <c r="N331" i="1"/>
  <c r="O331" i="1"/>
  <c r="P331" i="1"/>
  <c r="Q331" i="1"/>
  <c r="R331" i="1"/>
  <c r="C324" i="1"/>
  <c r="C325" i="1"/>
  <c r="C326" i="1"/>
  <c r="B326" i="1" s="1"/>
  <c r="C327" i="1"/>
  <c r="C328" i="1"/>
  <c r="C329" i="1"/>
  <c r="B329" i="1" s="1"/>
  <c r="C309" i="1"/>
  <c r="B309" i="1" s="1"/>
  <c r="C256" i="1"/>
  <c r="B256" i="1" s="1"/>
  <c r="C271" i="1"/>
  <c r="B271" i="1" s="1"/>
  <c r="C272" i="1"/>
  <c r="B272" i="1" s="1"/>
  <c r="C273" i="1"/>
  <c r="C274" i="1"/>
  <c r="C275" i="1"/>
  <c r="C276" i="1"/>
  <c r="N468" i="1" l="1"/>
  <c r="B468" i="1"/>
  <c r="A273" i="1"/>
  <c r="B273" i="1"/>
  <c r="A377" i="1"/>
  <c r="B377" i="1"/>
  <c r="J464" i="1"/>
  <c r="B464" i="1"/>
  <c r="A418" i="1"/>
  <c r="B418" i="1"/>
  <c r="L462" i="1"/>
  <c r="B462" i="1"/>
  <c r="Q457" i="1"/>
  <c r="B457" i="1"/>
  <c r="A428" i="1"/>
  <c r="B428" i="1"/>
  <c r="Q465" i="1"/>
  <c r="B465" i="1"/>
  <c r="L379" i="1"/>
  <c r="B379" i="1"/>
  <c r="A375" i="1"/>
  <c r="B375" i="1"/>
  <c r="A419" i="1"/>
  <c r="B419" i="1"/>
  <c r="A325" i="1"/>
  <c r="B325" i="1"/>
  <c r="A274" i="1"/>
  <c r="B274" i="1"/>
  <c r="P466" i="1"/>
  <c r="B466" i="1"/>
  <c r="A427" i="1"/>
  <c r="B427" i="1"/>
  <c r="A423" i="1"/>
  <c r="B423" i="1"/>
  <c r="P474" i="1"/>
  <c r="B474" i="1"/>
  <c r="O403" i="1"/>
  <c r="B403" i="1"/>
  <c r="A275" i="1"/>
  <c r="B275" i="1"/>
  <c r="K463" i="1"/>
  <c r="B463" i="1"/>
  <c r="A328" i="1"/>
  <c r="B328" i="1"/>
  <c r="P327" i="1"/>
  <c r="B327" i="1"/>
  <c r="P458" i="1"/>
  <c r="B458" i="1"/>
  <c r="A412" i="1"/>
  <c r="B412" i="1"/>
  <c r="J472" i="1"/>
  <c r="B472" i="1"/>
  <c r="P402" i="1"/>
  <c r="B402" i="1"/>
  <c r="A411" i="1"/>
  <c r="B411" i="1"/>
  <c r="K471" i="1"/>
  <c r="B471" i="1"/>
  <c r="N460" i="1"/>
  <c r="B460" i="1"/>
  <c r="J456" i="1"/>
  <c r="B456" i="1"/>
  <c r="A416" i="1"/>
  <c r="B416" i="1"/>
  <c r="A415" i="1"/>
  <c r="B415" i="1"/>
  <c r="O475" i="1"/>
  <c r="B475" i="1"/>
  <c r="L414" i="1"/>
  <c r="B414" i="1"/>
  <c r="M413" i="1"/>
  <c r="B413" i="1"/>
  <c r="A401" i="1"/>
  <c r="B401" i="1"/>
  <c r="P410" i="1"/>
  <c r="B410" i="1"/>
  <c r="L470" i="1"/>
  <c r="B470" i="1"/>
  <c r="A426" i="1"/>
  <c r="B426" i="1"/>
  <c r="M461" i="1"/>
  <c r="B461" i="1"/>
  <c r="L422" i="1"/>
  <c r="B422" i="1"/>
  <c r="M421" i="1"/>
  <c r="B421" i="1"/>
  <c r="O459" i="1"/>
  <c r="B459" i="1"/>
  <c r="A420" i="1"/>
  <c r="B420" i="1"/>
  <c r="Q473" i="1"/>
  <c r="B473" i="1"/>
  <c r="A400" i="1"/>
  <c r="B400" i="1"/>
  <c r="A409" i="1"/>
  <c r="B409" i="1"/>
  <c r="M469" i="1"/>
  <c r="B469" i="1"/>
  <c r="O467" i="1"/>
  <c r="B467" i="1"/>
  <c r="K324" i="1"/>
  <c r="B324" i="1"/>
  <c r="A404" i="1"/>
  <c r="B404" i="1"/>
  <c r="A276" i="1"/>
  <c r="B276" i="1"/>
  <c r="A399" i="1"/>
  <c r="B399" i="1"/>
  <c r="A408" i="1"/>
  <c r="B408" i="1"/>
  <c r="A256" i="1"/>
  <c r="L256" i="1"/>
  <c r="M256" i="1"/>
  <c r="N256" i="1"/>
  <c r="O256" i="1"/>
  <c r="P256" i="1"/>
  <c r="Q256" i="1"/>
  <c r="J256" i="1"/>
  <c r="R256" i="1"/>
  <c r="K256" i="1"/>
  <c r="A473" i="1"/>
  <c r="O464" i="1"/>
  <c r="A465" i="1"/>
  <c r="L460" i="1"/>
  <c r="O458" i="1"/>
  <c r="O474" i="1"/>
  <c r="O473" i="1"/>
  <c r="P471" i="1"/>
  <c r="K469" i="1"/>
  <c r="M468" i="1"/>
  <c r="Q464" i="1"/>
  <c r="Q462" i="1"/>
  <c r="P473" i="1"/>
  <c r="J471" i="1"/>
  <c r="J469" i="1"/>
  <c r="P464" i="1"/>
  <c r="K462" i="1"/>
  <c r="K460" i="1"/>
  <c r="A461" i="1"/>
  <c r="Q472" i="1"/>
  <c r="Q470" i="1"/>
  <c r="L468" i="1"/>
  <c r="R463" i="1"/>
  <c r="R461" i="1"/>
  <c r="P457" i="1"/>
  <c r="R470" i="1"/>
  <c r="J462" i="1"/>
  <c r="P472" i="1"/>
  <c r="K470" i="1"/>
  <c r="K468" i="1"/>
  <c r="Q463" i="1"/>
  <c r="L461" i="1"/>
  <c r="O457" i="1"/>
  <c r="A469" i="1"/>
  <c r="O472" i="1"/>
  <c r="J470" i="1"/>
  <c r="O466" i="1"/>
  <c r="P463" i="1"/>
  <c r="K461" i="1"/>
  <c r="Q456" i="1"/>
  <c r="A457" i="1"/>
  <c r="R471" i="1"/>
  <c r="R469" i="1"/>
  <c r="P465" i="1"/>
  <c r="J463" i="1"/>
  <c r="J461" i="1"/>
  <c r="P456" i="1"/>
  <c r="Q471" i="1"/>
  <c r="L469" i="1"/>
  <c r="O465" i="1"/>
  <c r="R462" i="1"/>
  <c r="M460" i="1"/>
  <c r="O456" i="1"/>
  <c r="N475" i="1"/>
  <c r="N474" i="1"/>
  <c r="N467" i="1"/>
  <c r="N458" i="1"/>
  <c r="L475" i="1"/>
  <c r="M474" i="1"/>
  <c r="N473" i="1"/>
  <c r="L467" i="1"/>
  <c r="N465" i="1"/>
  <c r="L459" i="1"/>
  <c r="P497" i="1"/>
  <c r="K489" i="1"/>
  <c r="A472" i="1"/>
  <c r="A468" i="1"/>
  <c r="A464" i="1"/>
  <c r="A460" i="1"/>
  <c r="A456" i="1"/>
  <c r="K475" i="1"/>
  <c r="L474" i="1"/>
  <c r="M473" i="1"/>
  <c r="N472" i="1"/>
  <c r="O471" i="1"/>
  <c r="P470" i="1"/>
  <c r="Q469" i="1"/>
  <c r="R468" i="1"/>
  <c r="J468" i="1"/>
  <c r="K467" i="1"/>
  <c r="L466" i="1"/>
  <c r="M465" i="1"/>
  <c r="N464" i="1"/>
  <c r="O463" i="1"/>
  <c r="P462" i="1"/>
  <c r="Q461" i="1"/>
  <c r="R460" i="1"/>
  <c r="J460" i="1"/>
  <c r="K459" i="1"/>
  <c r="L458" i="1"/>
  <c r="M457" i="1"/>
  <c r="N456" i="1"/>
  <c r="M459" i="1"/>
  <c r="K497" i="1"/>
  <c r="J489" i="1"/>
  <c r="R475" i="1"/>
  <c r="J475" i="1"/>
  <c r="K474" i="1"/>
  <c r="L473" i="1"/>
  <c r="M472" i="1"/>
  <c r="N471" i="1"/>
  <c r="O470" i="1"/>
  <c r="P469" i="1"/>
  <c r="Q468" i="1"/>
  <c r="R467" i="1"/>
  <c r="J467" i="1"/>
  <c r="K466" i="1"/>
  <c r="L465" i="1"/>
  <c r="M464" i="1"/>
  <c r="N463" i="1"/>
  <c r="O462" i="1"/>
  <c r="P461" i="1"/>
  <c r="Q460" i="1"/>
  <c r="R459" i="1"/>
  <c r="J459" i="1"/>
  <c r="K458" i="1"/>
  <c r="L457" i="1"/>
  <c r="M456" i="1"/>
  <c r="N459" i="1"/>
  <c r="M458" i="1"/>
  <c r="N457" i="1"/>
  <c r="A475" i="1"/>
  <c r="A471" i="1"/>
  <c r="A467" i="1"/>
  <c r="A463" i="1"/>
  <c r="A459" i="1"/>
  <c r="Q475" i="1"/>
  <c r="R474" i="1"/>
  <c r="J474" i="1"/>
  <c r="K473" i="1"/>
  <c r="L472" i="1"/>
  <c r="M471" i="1"/>
  <c r="N470" i="1"/>
  <c r="O469" i="1"/>
  <c r="P468" i="1"/>
  <c r="Q467" i="1"/>
  <c r="R466" i="1"/>
  <c r="J466" i="1"/>
  <c r="K465" i="1"/>
  <c r="L464" i="1"/>
  <c r="M463" i="1"/>
  <c r="N462" i="1"/>
  <c r="O461" i="1"/>
  <c r="P460" i="1"/>
  <c r="Q459" i="1"/>
  <c r="R458" i="1"/>
  <c r="J458" i="1"/>
  <c r="K457" i="1"/>
  <c r="L456" i="1"/>
  <c r="M467" i="1"/>
  <c r="N466" i="1"/>
  <c r="N489" i="1"/>
  <c r="M466" i="1"/>
  <c r="P475" i="1"/>
  <c r="Q474" i="1"/>
  <c r="R473" i="1"/>
  <c r="J473" i="1"/>
  <c r="K472" i="1"/>
  <c r="L471" i="1"/>
  <c r="M470" i="1"/>
  <c r="N469" i="1"/>
  <c r="O468" i="1"/>
  <c r="P467" i="1"/>
  <c r="Q466" i="1"/>
  <c r="R465" i="1"/>
  <c r="J465" i="1"/>
  <c r="K464" i="1"/>
  <c r="L463" i="1"/>
  <c r="M462" i="1"/>
  <c r="N461" i="1"/>
  <c r="O460" i="1"/>
  <c r="P459" i="1"/>
  <c r="Q458" i="1"/>
  <c r="R457" i="1"/>
  <c r="J457" i="1"/>
  <c r="K456" i="1"/>
  <c r="M475" i="1"/>
  <c r="A474" i="1"/>
  <c r="A470" i="1"/>
  <c r="A466" i="1"/>
  <c r="A462" i="1"/>
  <c r="A458" i="1"/>
  <c r="R472" i="1"/>
  <c r="R464" i="1"/>
  <c r="R456" i="1"/>
  <c r="M495" i="1"/>
  <c r="P494" i="1"/>
  <c r="O486" i="1"/>
  <c r="N494" i="1"/>
  <c r="N486" i="1"/>
  <c r="L494" i="1"/>
  <c r="K494" i="1"/>
  <c r="P487" i="1"/>
  <c r="O487" i="1"/>
  <c r="L493" i="1"/>
  <c r="R488" i="1"/>
  <c r="Q496" i="1"/>
  <c r="L488" i="1"/>
  <c r="J488" i="1"/>
  <c r="Q485" i="1"/>
  <c r="Q454" i="1"/>
  <c r="N493" i="1"/>
  <c r="P489" i="1"/>
  <c r="R485" i="1"/>
  <c r="R454" i="1"/>
  <c r="J454" i="1"/>
  <c r="R497" i="1"/>
  <c r="K493" i="1"/>
  <c r="M489" i="1"/>
  <c r="O485" i="1"/>
  <c r="P454" i="1"/>
  <c r="Q497" i="1"/>
  <c r="L489" i="1"/>
  <c r="J485" i="1"/>
  <c r="O454" i="1"/>
  <c r="A454" i="1"/>
  <c r="N454" i="1"/>
  <c r="M454" i="1"/>
  <c r="J497" i="1"/>
  <c r="Q493" i="1"/>
  <c r="L454" i="1"/>
  <c r="O493" i="1"/>
  <c r="R489" i="1"/>
  <c r="R498" i="1"/>
  <c r="R496" i="1"/>
  <c r="M493" i="1"/>
  <c r="P491" i="1"/>
  <c r="Q487" i="1"/>
  <c r="R490" i="1"/>
  <c r="J498" i="1"/>
  <c r="L496" i="1"/>
  <c r="Q488" i="1"/>
  <c r="K496" i="1"/>
  <c r="R493" i="1"/>
  <c r="J493" i="1"/>
  <c r="P488" i="1"/>
  <c r="M487" i="1"/>
  <c r="P485" i="1"/>
  <c r="Q498" i="1"/>
  <c r="J496" i="1"/>
  <c r="O488" i="1"/>
  <c r="P493" i="1"/>
  <c r="N488" i="1"/>
  <c r="L485" i="1"/>
  <c r="P498" i="1"/>
  <c r="O491" i="1"/>
  <c r="N491" i="1"/>
  <c r="N498" i="1"/>
  <c r="O497" i="1"/>
  <c r="P496" i="1"/>
  <c r="R494" i="1"/>
  <c r="J494" i="1"/>
  <c r="L492" i="1"/>
  <c r="M491" i="1"/>
  <c r="K487" i="1"/>
  <c r="M498" i="1"/>
  <c r="N497" i="1"/>
  <c r="O496" i="1"/>
  <c r="Q494" i="1"/>
  <c r="K492" i="1"/>
  <c r="L491" i="1"/>
  <c r="J487" i="1"/>
  <c r="O498" i="1"/>
  <c r="L498" i="1"/>
  <c r="M497" i="1"/>
  <c r="N496" i="1"/>
  <c r="R492" i="1"/>
  <c r="K491" i="1"/>
  <c r="J492" i="1"/>
  <c r="K498" i="1"/>
  <c r="L497" i="1"/>
  <c r="O494" i="1"/>
  <c r="Q492" i="1"/>
  <c r="R491" i="1"/>
  <c r="J491" i="1"/>
  <c r="R487" i="1"/>
  <c r="M488" i="1"/>
  <c r="N487" i="1"/>
  <c r="K488" i="1"/>
  <c r="L487" i="1"/>
  <c r="L495" i="1"/>
  <c r="Q490" i="1"/>
  <c r="K495" i="1"/>
  <c r="P490" i="1"/>
  <c r="R495" i="1"/>
  <c r="J495" i="1"/>
  <c r="O490" i="1"/>
  <c r="Q495" i="1"/>
  <c r="M490" i="1"/>
  <c r="P495" i="1"/>
  <c r="L490" i="1"/>
  <c r="O495" i="1"/>
  <c r="K490" i="1"/>
  <c r="J490" i="1"/>
  <c r="Q489" i="1"/>
  <c r="L486" i="1"/>
  <c r="M485" i="1"/>
  <c r="N490" i="1"/>
  <c r="O489" i="1"/>
  <c r="R486" i="1"/>
  <c r="J486" i="1"/>
  <c r="K485" i="1"/>
  <c r="N485" i="1"/>
  <c r="Q424" i="1"/>
  <c r="A374" i="1"/>
  <c r="M428" i="1"/>
  <c r="P424" i="1"/>
  <c r="L421" i="1"/>
  <c r="P416" i="1"/>
  <c r="M412" i="1"/>
  <c r="L412" i="1"/>
  <c r="M420" i="1"/>
  <c r="R415" i="1"/>
  <c r="A413" i="1"/>
  <c r="L428" i="1"/>
  <c r="R423" i="1"/>
  <c r="L420" i="1"/>
  <c r="Q415" i="1"/>
  <c r="N427" i="1"/>
  <c r="Q423" i="1"/>
  <c r="N419" i="1"/>
  <c r="J415" i="1"/>
  <c r="N411" i="1"/>
  <c r="M427" i="1"/>
  <c r="J423" i="1"/>
  <c r="M419" i="1"/>
  <c r="R414" i="1"/>
  <c r="M411" i="1"/>
  <c r="O426" i="1"/>
  <c r="R422" i="1"/>
  <c r="O418" i="1"/>
  <c r="K414" i="1"/>
  <c r="O410" i="1"/>
  <c r="K413" i="1"/>
  <c r="A422" i="1"/>
  <c r="N426" i="1"/>
  <c r="K422" i="1"/>
  <c r="N418" i="1"/>
  <c r="J414" i="1"/>
  <c r="N410" i="1"/>
  <c r="P425" i="1"/>
  <c r="J422" i="1"/>
  <c r="Q416" i="1"/>
  <c r="L413" i="1"/>
  <c r="Q408" i="1"/>
  <c r="K421" i="1"/>
  <c r="P408" i="1"/>
  <c r="A425" i="1"/>
  <c r="K428" i="1"/>
  <c r="L427" i="1"/>
  <c r="M426" i="1"/>
  <c r="N425" i="1"/>
  <c r="O424" i="1"/>
  <c r="P423" i="1"/>
  <c r="Q422" i="1"/>
  <c r="R421" i="1"/>
  <c r="J421" i="1"/>
  <c r="K420" i="1"/>
  <c r="L419" i="1"/>
  <c r="M418" i="1"/>
  <c r="N417" i="1"/>
  <c r="O416" i="1"/>
  <c r="P415" i="1"/>
  <c r="Q414" i="1"/>
  <c r="R413" i="1"/>
  <c r="J413" i="1"/>
  <c r="K412" i="1"/>
  <c r="L411" i="1"/>
  <c r="M410" i="1"/>
  <c r="N409" i="1"/>
  <c r="O408" i="1"/>
  <c r="P409" i="1"/>
  <c r="O417" i="1"/>
  <c r="O409" i="1"/>
  <c r="A421" i="1"/>
  <c r="R428" i="1"/>
  <c r="J428" i="1"/>
  <c r="K427" i="1"/>
  <c r="L426" i="1"/>
  <c r="M425" i="1"/>
  <c r="N424" i="1"/>
  <c r="O423" i="1"/>
  <c r="P422" i="1"/>
  <c r="Q421" i="1"/>
  <c r="R420" i="1"/>
  <c r="J420" i="1"/>
  <c r="K419" i="1"/>
  <c r="L418" i="1"/>
  <c r="M417" i="1"/>
  <c r="N416" i="1"/>
  <c r="O415" i="1"/>
  <c r="P414" i="1"/>
  <c r="Q413" i="1"/>
  <c r="R412" i="1"/>
  <c r="J412" i="1"/>
  <c r="K411" i="1"/>
  <c r="L410" i="1"/>
  <c r="M409" i="1"/>
  <c r="N408" i="1"/>
  <c r="A424" i="1"/>
  <c r="Q428" i="1"/>
  <c r="R427" i="1"/>
  <c r="J427" i="1"/>
  <c r="K426" i="1"/>
  <c r="L425" i="1"/>
  <c r="M424" i="1"/>
  <c r="N423" i="1"/>
  <c r="O422" i="1"/>
  <c r="P421" i="1"/>
  <c r="Q420" i="1"/>
  <c r="R419" i="1"/>
  <c r="J419" i="1"/>
  <c r="K418" i="1"/>
  <c r="L417" i="1"/>
  <c r="M416" i="1"/>
  <c r="N415" i="1"/>
  <c r="O414" i="1"/>
  <c r="P413" i="1"/>
  <c r="Q412" i="1"/>
  <c r="R411" i="1"/>
  <c r="J411" i="1"/>
  <c r="K410" i="1"/>
  <c r="L409" i="1"/>
  <c r="M408" i="1"/>
  <c r="A417" i="1"/>
  <c r="P428" i="1"/>
  <c r="Q427" i="1"/>
  <c r="R426" i="1"/>
  <c r="J426" i="1"/>
  <c r="K425" i="1"/>
  <c r="L424" i="1"/>
  <c r="M423" i="1"/>
  <c r="N422" i="1"/>
  <c r="O421" i="1"/>
  <c r="P420" i="1"/>
  <c r="Q419" i="1"/>
  <c r="R418" i="1"/>
  <c r="J418" i="1"/>
  <c r="K417" i="1"/>
  <c r="L416" i="1"/>
  <c r="M415" i="1"/>
  <c r="N414" i="1"/>
  <c r="O413" i="1"/>
  <c r="P412" i="1"/>
  <c r="Q411" i="1"/>
  <c r="R410" i="1"/>
  <c r="J410" i="1"/>
  <c r="K409" i="1"/>
  <c r="L408" i="1"/>
  <c r="O425" i="1"/>
  <c r="A414" i="1"/>
  <c r="O428" i="1"/>
  <c r="P427" i="1"/>
  <c r="Q426" i="1"/>
  <c r="R425" i="1"/>
  <c r="J425" i="1"/>
  <c r="K424" i="1"/>
  <c r="L423" i="1"/>
  <c r="M422" i="1"/>
  <c r="N421" i="1"/>
  <c r="O420" i="1"/>
  <c r="P419" i="1"/>
  <c r="Q418" i="1"/>
  <c r="R417" i="1"/>
  <c r="J417" i="1"/>
  <c r="K416" i="1"/>
  <c r="L415" i="1"/>
  <c r="M414" i="1"/>
  <c r="N413" i="1"/>
  <c r="O412" i="1"/>
  <c r="P411" i="1"/>
  <c r="Q410" i="1"/>
  <c r="R409" i="1"/>
  <c r="J409" i="1"/>
  <c r="K408" i="1"/>
  <c r="P417" i="1"/>
  <c r="A403" i="1"/>
  <c r="A410" i="1"/>
  <c r="N428" i="1"/>
  <c r="O427" i="1"/>
  <c r="P426" i="1"/>
  <c r="Q425" i="1"/>
  <c r="R424" i="1"/>
  <c r="J424" i="1"/>
  <c r="K423" i="1"/>
  <c r="N420" i="1"/>
  <c r="O419" i="1"/>
  <c r="P418" i="1"/>
  <c r="Q417" i="1"/>
  <c r="R416" i="1"/>
  <c r="J416" i="1"/>
  <c r="K415" i="1"/>
  <c r="N412" i="1"/>
  <c r="O411" i="1"/>
  <c r="Q409" i="1"/>
  <c r="R408" i="1"/>
  <c r="J408" i="1"/>
  <c r="M404" i="1"/>
  <c r="N403" i="1"/>
  <c r="O402" i="1"/>
  <c r="P401" i="1"/>
  <c r="Q400" i="1"/>
  <c r="R399" i="1"/>
  <c r="J399" i="1"/>
  <c r="Q384" i="1"/>
  <c r="L404" i="1"/>
  <c r="M403" i="1"/>
  <c r="N402" i="1"/>
  <c r="O401" i="1"/>
  <c r="P400" i="1"/>
  <c r="Q399" i="1"/>
  <c r="P384" i="1"/>
  <c r="K404" i="1"/>
  <c r="L403" i="1"/>
  <c r="M402" i="1"/>
  <c r="N401" i="1"/>
  <c r="O400" i="1"/>
  <c r="P399" i="1"/>
  <c r="O384" i="1"/>
  <c r="O376" i="1"/>
  <c r="R404" i="1"/>
  <c r="J404" i="1"/>
  <c r="K403" i="1"/>
  <c r="L402" i="1"/>
  <c r="M401" i="1"/>
  <c r="N400" i="1"/>
  <c r="O399" i="1"/>
  <c r="N384" i="1"/>
  <c r="N376" i="1"/>
  <c r="Q404" i="1"/>
  <c r="R403" i="1"/>
  <c r="J403" i="1"/>
  <c r="K402" i="1"/>
  <c r="L401" i="1"/>
  <c r="M400" i="1"/>
  <c r="N399" i="1"/>
  <c r="M384" i="1"/>
  <c r="L376" i="1"/>
  <c r="A402" i="1"/>
  <c r="P404" i="1"/>
  <c r="Q403" i="1"/>
  <c r="R402" i="1"/>
  <c r="J402" i="1"/>
  <c r="K401" i="1"/>
  <c r="L400" i="1"/>
  <c r="M399" i="1"/>
  <c r="L384" i="1"/>
  <c r="O404" i="1"/>
  <c r="P403" i="1"/>
  <c r="Q402" i="1"/>
  <c r="R401" i="1"/>
  <c r="J401" i="1"/>
  <c r="K400" i="1"/>
  <c r="L399" i="1"/>
  <c r="K384" i="1"/>
  <c r="N404" i="1"/>
  <c r="Q401" i="1"/>
  <c r="R400" i="1"/>
  <c r="J400" i="1"/>
  <c r="K399" i="1"/>
  <c r="R384" i="1"/>
  <c r="J384" i="1"/>
  <c r="A384" i="1"/>
  <c r="K379" i="1"/>
  <c r="P375" i="1"/>
  <c r="L378" i="1"/>
  <c r="O375" i="1"/>
  <c r="N377" i="1"/>
  <c r="M375" i="1"/>
  <c r="Q379" i="1"/>
  <c r="M377" i="1"/>
  <c r="P374" i="1"/>
  <c r="K377" i="1"/>
  <c r="N374" i="1"/>
  <c r="A324" i="1"/>
  <c r="A379" i="1"/>
  <c r="R379" i="1"/>
  <c r="J379" i="1"/>
  <c r="K378" i="1"/>
  <c r="L377" i="1"/>
  <c r="M376" i="1"/>
  <c r="N375" i="1"/>
  <c r="O374" i="1"/>
  <c r="N327" i="1"/>
  <c r="P379" i="1"/>
  <c r="Q378" i="1"/>
  <c r="R377" i="1"/>
  <c r="J377" i="1"/>
  <c r="K376" i="1"/>
  <c r="L375" i="1"/>
  <c r="M374" i="1"/>
  <c r="J378" i="1"/>
  <c r="R324" i="1"/>
  <c r="O379" i="1"/>
  <c r="P378" i="1"/>
  <c r="Q377" i="1"/>
  <c r="R376" i="1"/>
  <c r="J376" i="1"/>
  <c r="K375" i="1"/>
  <c r="L374" i="1"/>
  <c r="N379" i="1"/>
  <c r="O378" i="1"/>
  <c r="P377" i="1"/>
  <c r="Q376" i="1"/>
  <c r="R375" i="1"/>
  <c r="J375" i="1"/>
  <c r="K374" i="1"/>
  <c r="R378" i="1"/>
  <c r="M379" i="1"/>
  <c r="N378" i="1"/>
  <c r="O377" i="1"/>
  <c r="P376" i="1"/>
  <c r="Q375" i="1"/>
  <c r="R374" i="1"/>
  <c r="J374" i="1"/>
  <c r="M378" i="1"/>
  <c r="Q374" i="1"/>
  <c r="A376" i="1"/>
  <c r="A378" i="1"/>
  <c r="K327" i="1"/>
  <c r="Q324" i="1"/>
  <c r="P326" i="1"/>
  <c r="N324" i="1"/>
  <c r="O326" i="1"/>
  <c r="J324" i="1"/>
  <c r="L326" i="1"/>
  <c r="R309" i="1"/>
  <c r="Q325" i="1"/>
  <c r="O309" i="1"/>
  <c r="N328" i="1"/>
  <c r="P325" i="1"/>
  <c r="K309" i="1"/>
  <c r="A327" i="1"/>
  <c r="O327" i="1"/>
  <c r="M325" i="1"/>
  <c r="J309" i="1"/>
  <c r="L329" i="1"/>
  <c r="K329" i="1"/>
  <c r="L328" i="1"/>
  <c r="M327" i="1"/>
  <c r="N326" i="1"/>
  <c r="O325" i="1"/>
  <c r="P324" i="1"/>
  <c r="Q309" i="1"/>
  <c r="M328" i="1"/>
  <c r="R329" i="1"/>
  <c r="J329" i="1"/>
  <c r="K328" i="1"/>
  <c r="L327" i="1"/>
  <c r="M326" i="1"/>
  <c r="N325" i="1"/>
  <c r="O324" i="1"/>
  <c r="P309" i="1"/>
  <c r="R328" i="1"/>
  <c r="P329" i="1"/>
  <c r="Q328" i="1"/>
  <c r="R327" i="1"/>
  <c r="J327" i="1"/>
  <c r="K326" i="1"/>
  <c r="L325" i="1"/>
  <c r="M324" i="1"/>
  <c r="N309" i="1"/>
  <c r="O329" i="1"/>
  <c r="P328" i="1"/>
  <c r="Q327" i="1"/>
  <c r="R326" i="1"/>
  <c r="J326" i="1"/>
  <c r="K325" i="1"/>
  <c r="L324" i="1"/>
  <c r="M309" i="1"/>
  <c r="M329" i="1"/>
  <c r="Q329" i="1"/>
  <c r="J328" i="1"/>
  <c r="N329" i="1"/>
  <c r="O328" i="1"/>
  <c r="Q326" i="1"/>
  <c r="R325" i="1"/>
  <c r="J325" i="1"/>
  <c r="L309" i="1"/>
  <c r="A326" i="1"/>
  <c r="A329" i="1"/>
  <c r="A309" i="1"/>
  <c r="L276" i="1"/>
  <c r="N274" i="1"/>
  <c r="P272" i="1"/>
  <c r="O272" i="1"/>
  <c r="M275" i="1"/>
  <c r="L275" i="1"/>
  <c r="K276" i="1"/>
  <c r="M274" i="1"/>
  <c r="O273" i="1"/>
  <c r="N273" i="1"/>
  <c r="P271" i="1"/>
  <c r="R276" i="1"/>
  <c r="J276" i="1"/>
  <c r="K275" i="1"/>
  <c r="L274" i="1"/>
  <c r="M273" i="1"/>
  <c r="N272" i="1"/>
  <c r="O271" i="1"/>
  <c r="Q276" i="1"/>
  <c r="R275" i="1"/>
  <c r="J275" i="1"/>
  <c r="K274" i="1"/>
  <c r="L273" i="1"/>
  <c r="M272" i="1"/>
  <c r="N271" i="1"/>
  <c r="P276" i="1"/>
  <c r="Q275" i="1"/>
  <c r="R274" i="1"/>
  <c r="J274" i="1"/>
  <c r="K273" i="1"/>
  <c r="L272" i="1"/>
  <c r="M271" i="1"/>
  <c r="O276" i="1"/>
  <c r="P275" i="1"/>
  <c r="Q274" i="1"/>
  <c r="R273" i="1"/>
  <c r="J273" i="1"/>
  <c r="K272" i="1"/>
  <c r="L271" i="1"/>
  <c r="N276" i="1"/>
  <c r="O275" i="1"/>
  <c r="P274" i="1"/>
  <c r="Q273" i="1"/>
  <c r="R272" i="1"/>
  <c r="J272" i="1"/>
  <c r="K271" i="1"/>
  <c r="Q271" i="1"/>
  <c r="M276" i="1"/>
  <c r="N275" i="1"/>
  <c r="O274" i="1"/>
  <c r="P273" i="1"/>
  <c r="Q272" i="1"/>
  <c r="R271" i="1"/>
  <c r="J271" i="1"/>
  <c r="A271" i="1"/>
  <c r="A272" i="1"/>
  <c r="J332" i="1" l="1"/>
  <c r="K332" i="1"/>
  <c r="L332" i="1"/>
  <c r="M332" i="1"/>
  <c r="N332" i="1"/>
  <c r="O332" i="1"/>
  <c r="P332" i="1"/>
  <c r="Q332" i="1"/>
  <c r="R332" i="1"/>
  <c r="A332" i="1"/>
  <c r="C333" i="1"/>
  <c r="B4" i="18"/>
  <c r="F5" i="8" s="1"/>
  <c r="C237" i="1"/>
  <c r="C236" i="1"/>
  <c r="P237" i="1" l="1"/>
  <c r="B237" i="1"/>
  <c r="A333" i="1"/>
  <c r="B333" i="1"/>
  <c r="R236" i="1"/>
  <c r="B236" i="1"/>
  <c r="F4" i="8"/>
  <c r="O333" i="1"/>
  <c r="N333" i="1"/>
  <c r="P333" i="1"/>
  <c r="M333" i="1"/>
  <c r="L333" i="1"/>
  <c r="K333" i="1"/>
  <c r="R333" i="1"/>
  <c r="J333" i="1"/>
  <c r="Q333" i="1"/>
  <c r="M237" i="1"/>
  <c r="A237" i="1"/>
  <c r="L237" i="1"/>
  <c r="L236" i="1"/>
  <c r="O236" i="1"/>
  <c r="N236" i="1"/>
  <c r="M236" i="1"/>
  <c r="K237" i="1"/>
  <c r="K236" i="1"/>
  <c r="Q237" i="1"/>
  <c r="Q236" i="1"/>
  <c r="R237" i="1"/>
  <c r="O237" i="1"/>
  <c r="N237" i="1"/>
  <c r="A236" i="1"/>
  <c r="J237" i="1"/>
  <c r="J236" i="1"/>
  <c r="P236" i="1"/>
  <c r="C107" i="1"/>
  <c r="N107" i="1" s="1"/>
  <c r="C108" i="1"/>
  <c r="R108" i="1" s="1"/>
  <c r="C109" i="1"/>
  <c r="O109" i="1" s="1"/>
  <c r="C110" i="1"/>
  <c r="R110" i="1" s="1"/>
  <c r="C111" i="1"/>
  <c r="M111" i="1" s="1"/>
  <c r="C112" i="1"/>
  <c r="K112" i="1" s="1"/>
  <c r="C113" i="1"/>
  <c r="M113" i="1" s="1"/>
  <c r="C114" i="1"/>
  <c r="K114" i="1" s="1"/>
  <c r="C115" i="1"/>
  <c r="N115" i="1" s="1"/>
  <c r="C116" i="1"/>
  <c r="R116" i="1" s="1"/>
  <c r="C117" i="1"/>
  <c r="O117" i="1" s="1"/>
  <c r="C118" i="1"/>
  <c r="K118" i="1" s="1"/>
  <c r="C119" i="1"/>
  <c r="M119" i="1" s="1"/>
  <c r="C120" i="1"/>
  <c r="K120" i="1" s="1"/>
  <c r="C121" i="1"/>
  <c r="N121" i="1" s="1"/>
  <c r="C122" i="1"/>
  <c r="R122" i="1" s="1"/>
  <c r="C123" i="1"/>
  <c r="N123" i="1" s="1"/>
  <c r="C124" i="1"/>
  <c r="R124" i="1" s="1"/>
  <c r="C125" i="1"/>
  <c r="O125" i="1" s="1"/>
  <c r="C126" i="1"/>
  <c r="R126" i="1" s="1"/>
  <c r="C127" i="1"/>
  <c r="O127" i="1" s="1"/>
  <c r="C128" i="1"/>
  <c r="K128" i="1" s="1"/>
  <c r="C129" i="1"/>
  <c r="M129" i="1" s="1"/>
  <c r="C130" i="1"/>
  <c r="K130" i="1" s="1"/>
  <c r="C131" i="1"/>
  <c r="N131" i="1" s="1"/>
  <c r="C132" i="1"/>
  <c r="R132" i="1" s="1"/>
  <c r="C133" i="1"/>
  <c r="O133" i="1" s="1"/>
  <c r="C134" i="1"/>
  <c r="R134" i="1" s="1"/>
  <c r="C135" i="1"/>
  <c r="O135" i="1" s="1"/>
  <c r="C136" i="1"/>
  <c r="K136" i="1" s="1"/>
  <c r="C137" i="1"/>
  <c r="M137" i="1" s="1"/>
  <c r="C138" i="1"/>
  <c r="Q138" i="1" s="1"/>
  <c r="C139" i="1"/>
  <c r="M139" i="1" s="1"/>
  <c r="C140" i="1"/>
  <c r="R140" i="1" s="1"/>
  <c r="C141" i="1"/>
  <c r="M141" i="1" s="1"/>
  <c r="C142" i="1"/>
  <c r="K142" i="1" s="1"/>
  <c r="C143" i="1"/>
  <c r="O143" i="1" s="1"/>
  <c r="C144" i="1"/>
  <c r="R144" i="1" s="1"/>
  <c r="C145" i="1"/>
  <c r="N145" i="1" s="1"/>
  <c r="C146" i="1"/>
  <c r="K146" i="1" s="1"/>
  <c r="C106" i="1"/>
  <c r="K106" i="1" s="1"/>
  <c r="R105" i="1"/>
  <c r="Q105" i="1"/>
  <c r="P105" i="1"/>
  <c r="O105" i="1"/>
  <c r="N105" i="1"/>
  <c r="M105" i="1"/>
  <c r="L105" i="1"/>
  <c r="K105" i="1"/>
  <c r="J105" i="1"/>
  <c r="B105" i="1"/>
  <c r="A105" i="1"/>
  <c r="C75" i="1"/>
  <c r="P75" i="1" s="1"/>
  <c r="C76" i="1"/>
  <c r="A76" i="1" s="1"/>
  <c r="C77" i="1"/>
  <c r="O77" i="1" s="1"/>
  <c r="C78" i="1"/>
  <c r="O78" i="1" s="1"/>
  <c r="C79" i="1"/>
  <c r="L79" i="1" s="1"/>
  <c r="C80" i="1"/>
  <c r="A80" i="1" s="1"/>
  <c r="C81" i="1"/>
  <c r="A81" i="1" s="1"/>
  <c r="C82" i="1"/>
  <c r="Q82" i="1" s="1"/>
  <c r="C83" i="1"/>
  <c r="P83" i="1" s="1"/>
  <c r="C84" i="1"/>
  <c r="A84" i="1" s="1"/>
  <c r="C85" i="1"/>
  <c r="A85" i="1" s="1"/>
  <c r="C86" i="1"/>
  <c r="O86" i="1" s="1"/>
  <c r="C87" i="1"/>
  <c r="L87" i="1" s="1"/>
  <c r="C88" i="1"/>
  <c r="A88" i="1" s="1"/>
  <c r="C89" i="1"/>
  <c r="A89" i="1" s="1"/>
  <c r="C90" i="1"/>
  <c r="Q90" i="1" s="1"/>
  <c r="C91" i="1"/>
  <c r="P91" i="1" s="1"/>
  <c r="C92" i="1"/>
  <c r="A92" i="1" s="1"/>
  <c r="C93" i="1"/>
  <c r="A93" i="1" s="1"/>
  <c r="C94" i="1"/>
  <c r="O94" i="1" s="1"/>
  <c r="C95" i="1"/>
  <c r="M95" i="1" s="1"/>
  <c r="C96" i="1"/>
  <c r="A96" i="1" s="1"/>
  <c r="C97" i="1"/>
  <c r="A97" i="1" s="1"/>
  <c r="C98" i="1"/>
  <c r="Q98" i="1" s="1"/>
  <c r="C99" i="1"/>
  <c r="P99" i="1" s="1"/>
  <c r="C100" i="1"/>
  <c r="A100" i="1" s="1"/>
  <c r="C101" i="1"/>
  <c r="A101" i="1" s="1"/>
  <c r="C102" i="1"/>
  <c r="P102" i="1" s="1"/>
  <c r="C103" i="1"/>
  <c r="M103" i="1" s="1"/>
  <c r="C104" i="1"/>
  <c r="A104" i="1" s="1"/>
  <c r="B18" i="10" a="1"/>
  <c r="C176" i="1"/>
  <c r="C177" i="1"/>
  <c r="C178" i="1"/>
  <c r="C179" i="1"/>
  <c r="C180" i="1"/>
  <c r="C181" i="1"/>
  <c r="C182" i="1"/>
  <c r="C183" i="1"/>
  <c r="C184" i="1"/>
  <c r="C185" i="1"/>
  <c r="C175" i="1"/>
  <c r="J174" i="1"/>
  <c r="K174" i="1"/>
  <c r="L174" i="1"/>
  <c r="M174" i="1"/>
  <c r="N174" i="1"/>
  <c r="O174" i="1"/>
  <c r="P174" i="1"/>
  <c r="Q174" i="1"/>
  <c r="R174" i="1"/>
  <c r="J186" i="1"/>
  <c r="K186" i="1"/>
  <c r="L186" i="1"/>
  <c r="M186" i="1"/>
  <c r="N186" i="1"/>
  <c r="O186" i="1"/>
  <c r="P186" i="1"/>
  <c r="Q186" i="1"/>
  <c r="R186" i="1"/>
  <c r="A174" i="1"/>
  <c r="A186" i="1"/>
  <c r="L184" i="1" l="1"/>
  <c r="B184" i="1"/>
  <c r="P182" i="1"/>
  <c r="B182" i="1"/>
  <c r="P185" i="1"/>
  <c r="B185" i="1"/>
  <c r="K180" i="1"/>
  <c r="B180" i="1"/>
  <c r="K179" i="1"/>
  <c r="B179" i="1"/>
  <c r="K175" i="1"/>
  <c r="B175" i="1"/>
  <c r="O183" i="1"/>
  <c r="B183" i="1"/>
  <c r="L178" i="1"/>
  <c r="B178" i="1"/>
  <c r="Q177" i="1"/>
  <c r="B177" i="1"/>
  <c r="O176" i="1"/>
  <c r="B176" i="1"/>
  <c r="P181" i="1"/>
  <c r="B181" i="1"/>
  <c r="M133" i="1"/>
  <c r="K140" i="1"/>
  <c r="N117" i="1"/>
  <c r="N125" i="1"/>
  <c r="M181" i="1"/>
  <c r="A178" i="1"/>
  <c r="N133" i="1"/>
  <c r="N181" i="1"/>
  <c r="L181" i="1"/>
  <c r="K110" i="1"/>
  <c r="B87" i="1"/>
  <c r="O185" i="1"/>
  <c r="J177" i="1"/>
  <c r="A139" i="1"/>
  <c r="R106" i="1"/>
  <c r="N139" i="1"/>
  <c r="O139" i="1"/>
  <c r="O181" i="1"/>
  <c r="R77" i="1"/>
  <c r="A119" i="1"/>
  <c r="A127" i="1"/>
  <c r="N135" i="1"/>
  <c r="J181" i="1"/>
  <c r="A111" i="1"/>
  <c r="N119" i="1"/>
  <c r="N127" i="1"/>
  <c r="M135" i="1"/>
  <c r="N143" i="1"/>
  <c r="R180" i="1"/>
  <c r="O104" i="1"/>
  <c r="O111" i="1"/>
  <c r="O119" i="1"/>
  <c r="R128" i="1"/>
  <c r="R136" i="1"/>
  <c r="M143" i="1"/>
  <c r="O102" i="1"/>
  <c r="R112" i="1"/>
  <c r="R120" i="1"/>
  <c r="A94" i="1"/>
  <c r="Q180" i="1"/>
  <c r="R181" i="1"/>
  <c r="N180" i="1"/>
  <c r="N100" i="1"/>
  <c r="J180" i="1"/>
  <c r="L94" i="1"/>
  <c r="N179" i="1"/>
  <c r="J104" i="1"/>
  <c r="R97" i="1"/>
  <c r="K88" i="1"/>
  <c r="N77" i="1"/>
  <c r="L103" i="1"/>
  <c r="K96" i="1"/>
  <c r="J88" i="1"/>
  <c r="N76" i="1"/>
  <c r="N111" i="1"/>
  <c r="M117" i="1"/>
  <c r="M127" i="1"/>
  <c r="K178" i="1"/>
  <c r="Q102" i="1"/>
  <c r="J96" i="1"/>
  <c r="Q86" i="1"/>
  <c r="B103" i="1"/>
  <c r="A135" i="1"/>
  <c r="N101" i="1"/>
  <c r="N93" i="1"/>
  <c r="J85" i="1"/>
  <c r="N109" i="1"/>
  <c r="M125" i="1"/>
  <c r="K89" i="1"/>
  <c r="K182" i="1"/>
  <c r="J182" i="1"/>
  <c r="M101" i="1"/>
  <c r="O92" i="1"/>
  <c r="J81" i="1"/>
  <c r="M109" i="1"/>
  <c r="N141" i="1"/>
  <c r="M85" i="1"/>
  <c r="A182" i="1"/>
  <c r="R104" i="1"/>
  <c r="O100" i="1"/>
  <c r="N92" i="1"/>
  <c r="R80" i="1"/>
  <c r="K126" i="1"/>
  <c r="J94" i="1"/>
  <c r="J89" i="1"/>
  <c r="N86" i="1"/>
  <c r="R142" i="1"/>
  <c r="P180" i="1"/>
  <c r="L104" i="1"/>
  <c r="N102" i="1"/>
  <c r="K101" i="1"/>
  <c r="O97" i="1"/>
  <c r="L95" i="1"/>
  <c r="R93" i="1"/>
  <c r="K92" i="1"/>
  <c r="R88" i="1"/>
  <c r="M86" i="1"/>
  <c r="N84" i="1"/>
  <c r="J80" i="1"/>
  <c r="M77" i="1"/>
  <c r="A86" i="1"/>
  <c r="K134" i="1"/>
  <c r="Q97" i="1"/>
  <c r="O180" i="1"/>
  <c r="K104" i="1"/>
  <c r="M102" i="1"/>
  <c r="J101" i="1"/>
  <c r="N97" i="1"/>
  <c r="K95" i="1"/>
  <c r="O93" i="1"/>
  <c r="O91" i="1"/>
  <c r="O88" i="1"/>
  <c r="L86" i="1"/>
  <c r="O83" i="1"/>
  <c r="K79" i="1"/>
  <c r="J77" i="1"/>
  <c r="B79" i="1"/>
  <c r="N129" i="1"/>
  <c r="K97" i="1"/>
  <c r="R94" i="1"/>
  <c r="R89" i="1"/>
  <c r="R184" i="1"/>
  <c r="J102" i="1"/>
  <c r="J97" i="1"/>
  <c r="Q94" i="1"/>
  <c r="M93" i="1"/>
  <c r="Q89" i="1"/>
  <c r="R85" i="1"/>
  <c r="Q81" i="1"/>
  <c r="N78" i="1"/>
  <c r="R118" i="1"/>
  <c r="M121" i="1"/>
  <c r="Q176" i="1"/>
  <c r="L102" i="1"/>
  <c r="J86" i="1"/>
  <c r="R81" i="1"/>
  <c r="Q78" i="1"/>
  <c r="A78" i="1"/>
  <c r="M180" i="1"/>
  <c r="K184" i="1"/>
  <c r="L180" i="1"/>
  <c r="K103" i="1"/>
  <c r="R101" i="1"/>
  <c r="K100" i="1"/>
  <c r="R96" i="1"/>
  <c r="N94" i="1"/>
  <c r="K93" i="1"/>
  <c r="O89" i="1"/>
  <c r="K87" i="1"/>
  <c r="O85" i="1"/>
  <c r="N81" i="1"/>
  <c r="M78" i="1"/>
  <c r="A102" i="1"/>
  <c r="A180" i="1"/>
  <c r="J184" i="1"/>
  <c r="R102" i="1"/>
  <c r="O101" i="1"/>
  <c r="O99" i="1"/>
  <c r="O96" i="1"/>
  <c r="M94" i="1"/>
  <c r="J93" i="1"/>
  <c r="N89" i="1"/>
  <c r="R86" i="1"/>
  <c r="N85" i="1"/>
  <c r="K81" i="1"/>
  <c r="L78" i="1"/>
  <c r="B95" i="1"/>
  <c r="R114" i="1"/>
  <c r="N137" i="1"/>
  <c r="K122" i="1"/>
  <c r="R130" i="1"/>
  <c r="R138" i="1"/>
  <c r="K138" i="1"/>
  <c r="R146" i="1"/>
  <c r="N113" i="1"/>
  <c r="Q104" i="1"/>
  <c r="R103" i="1"/>
  <c r="J103" i="1"/>
  <c r="K102" i="1"/>
  <c r="L101" i="1"/>
  <c r="M100" i="1"/>
  <c r="N99" i="1"/>
  <c r="O98" i="1"/>
  <c r="P97" i="1"/>
  <c r="Q96" i="1"/>
  <c r="R95" i="1"/>
  <c r="J95" i="1"/>
  <c r="K94" i="1"/>
  <c r="L93" i="1"/>
  <c r="M92" i="1"/>
  <c r="N91" i="1"/>
  <c r="O90" i="1"/>
  <c r="P89" i="1"/>
  <c r="Q88" i="1"/>
  <c r="R87" i="1"/>
  <c r="J87" i="1"/>
  <c r="K86" i="1"/>
  <c r="L85" i="1"/>
  <c r="M84" i="1"/>
  <c r="N83" i="1"/>
  <c r="O82" i="1"/>
  <c r="P81" i="1"/>
  <c r="Q80" i="1"/>
  <c r="R79" i="1"/>
  <c r="J79" i="1"/>
  <c r="K78" i="1"/>
  <c r="L77" i="1"/>
  <c r="M76" i="1"/>
  <c r="N75" i="1"/>
  <c r="A103" i="1"/>
  <c r="A99" i="1"/>
  <c r="A95" i="1"/>
  <c r="A91" i="1"/>
  <c r="A87" i="1"/>
  <c r="A83" i="1"/>
  <c r="A79" i="1"/>
  <c r="A75" i="1"/>
  <c r="M107" i="1"/>
  <c r="A113" i="1"/>
  <c r="M115" i="1"/>
  <c r="A121" i="1"/>
  <c r="M123" i="1"/>
  <c r="A129" i="1"/>
  <c r="M131" i="1"/>
  <c r="A137" i="1"/>
  <c r="O141" i="1"/>
  <c r="K144" i="1"/>
  <c r="P98" i="1"/>
  <c r="O75" i="1"/>
  <c r="B99" i="1"/>
  <c r="B91" i="1"/>
  <c r="Q184" i="1"/>
  <c r="A184" i="1"/>
  <c r="P184" i="1"/>
  <c r="K181" i="1"/>
  <c r="N176" i="1"/>
  <c r="P104" i="1"/>
  <c r="Q103" i="1"/>
  <c r="L100" i="1"/>
  <c r="M99" i="1"/>
  <c r="N98" i="1"/>
  <c r="P96" i="1"/>
  <c r="Q95" i="1"/>
  <c r="L92" i="1"/>
  <c r="M91" i="1"/>
  <c r="N90" i="1"/>
  <c r="P88" i="1"/>
  <c r="Q87" i="1"/>
  <c r="K85" i="1"/>
  <c r="L84" i="1"/>
  <c r="M83" i="1"/>
  <c r="N82" i="1"/>
  <c r="O81" i="1"/>
  <c r="P80" i="1"/>
  <c r="Q79" i="1"/>
  <c r="R78" i="1"/>
  <c r="J78" i="1"/>
  <c r="K77" i="1"/>
  <c r="L76" i="1"/>
  <c r="M75" i="1"/>
  <c r="B102" i="1"/>
  <c r="B98" i="1"/>
  <c r="B94" i="1"/>
  <c r="B90" i="1"/>
  <c r="B86" i="1"/>
  <c r="B82" i="1"/>
  <c r="B78" i="1"/>
  <c r="O107" i="1"/>
  <c r="O115" i="1"/>
  <c r="O123" i="1"/>
  <c r="O131" i="1"/>
  <c r="A145" i="1"/>
  <c r="P176" i="1"/>
  <c r="O184" i="1"/>
  <c r="P103" i="1"/>
  <c r="K76" i="1"/>
  <c r="L75" i="1"/>
  <c r="A90" i="1"/>
  <c r="A82" i="1"/>
  <c r="P90" i="1"/>
  <c r="B83" i="1"/>
  <c r="P95" i="1"/>
  <c r="L91" i="1"/>
  <c r="A98" i="1"/>
  <c r="N184" i="1"/>
  <c r="Q181" i="1"/>
  <c r="L176" i="1"/>
  <c r="N104" i="1"/>
  <c r="O103" i="1"/>
  <c r="Q101" i="1"/>
  <c r="R100" i="1"/>
  <c r="J100" i="1"/>
  <c r="K99" i="1"/>
  <c r="L98" i="1"/>
  <c r="M97" i="1"/>
  <c r="N96" i="1"/>
  <c r="O95" i="1"/>
  <c r="P94" i="1"/>
  <c r="Q93" i="1"/>
  <c r="R92" i="1"/>
  <c r="J92" i="1"/>
  <c r="K91" i="1"/>
  <c r="L90" i="1"/>
  <c r="M89" i="1"/>
  <c r="N88" i="1"/>
  <c r="O87" i="1"/>
  <c r="P86" i="1"/>
  <c r="Q85" i="1"/>
  <c r="R84" i="1"/>
  <c r="J84" i="1"/>
  <c r="K83" i="1"/>
  <c r="L82" i="1"/>
  <c r="M81" i="1"/>
  <c r="N80" i="1"/>
  <c r="O79" i="1"/>
  <c r="P78" i="1"/>
  <c r="Q77" i="1"/>
  <c r="R76" i="1"/>
  <c r="J76" i="1"/>
  <c r="K75" i="1"/>
  <c r="B101" i="1"/>
  <c r="B97" i="1"/>
  <c r="B93" i="1"/>
  <c r="B89" i="1"/>
  <c r="B85" i="1"/>
  <c r="B81" i="1"/>
  <c r="B77" i="1"/>
  <c r="K108" i="1"/>
  <c r="O113" i="1"/>
  <c r="K116" i="1"/>
  <c r="O121" i="1"/>
  <c r="K124" i="1"/>
  <c r="O129" i="1"/>
  <c r="K132" i="1"/>
  <c r="O137" i="1"/>
  <c r="A143" i="1"/>
  <c r="M145" i="1"/>
  <c r="A176" i="1"/>
  <c r="M176" i="1"/>
  <c r="L99" i="1"/>
  <c r="M98" i="1"/>
  <c r="M90" i="1"/>
  <c r="P87" i="1"/>
  <c r="K84" i="1"/>
  <c r="L83" i="1"/>
  <c r="M82" i="1"/>
  <c r="O80" i="1"/>
  <c r="P79" i="1"/>
  <c r="A181" i="1"/>
  <c r="M184" i="1"/>
  <c r="M104" i="1"/>
  <c r="N103" i="1"/>
  <c r="P101" i="1"/>
  <c r="Q100" i="1"/>
  <c r="R99" i="1"/>
  <c r="J99" i="1"/>
  <c r="K98" i="1"/>
  <c r="L97" i="1"/>
  <c r="M96" i="1"/>
  <c r="N95" i="1"/>
  <c r="P93" i="1"/>
  <c r="Q92" i="1"/>
  <c r="R91" i="1"/>
  <c r="J91" i="1"/>
  <c r="K90" i="1"/>
  <c r="L89" i="1"/>
  <c r="M88" i="1"/>
  <c r="N87" i="1"/>
  <c r="P85" i="1"/>
  <c r="Q84" i="1"/>
  <c r="R83" i="1"/>
  <c r="J83" i="1"/>
  <c r="K82" i="1"/>
  <c r="L81" i="1"/>
  <c r="M80" i="1"/>
  <c r="N79" i="1"/>
  <c r="P77" i="1"/>
  <c r="Q76" i="1"/>
  <c r="R75" i="1"/>
  <c r="J75" i="1"/>
  <c r="A77" i="1"/>
  <c r="A109" i="1"/>
  <c r="A117" i="1"/>
  <c r="A125" i="1"/>
  <c r="A133" i="1"/>
  <c r="O145" i="1"/>
  <c r="P82" i="1"/>
  <c r="B75" i="1"/>
  <c r="P100" i="1"/>
  <c r="Q99" i="1"/>
  <c r="R98" i="1"/>
  <c r="J98" i="1"/>
  <c r="L96" i="1"/>
  <c r="P92" i="1"/>
  <c r="Q91" i="1"/>
  <c r="R90" i="1"/>
  <c r="J90" i="1"/>
  <c r="L88" i="1"/>
  <c r="M87" i="1"/>
  <c r="P84" i="1"/>
  <c r="Q83" i="1"/>
  <c r="R82" i="1"/>
  <c r="J82" i="1"/>
  <c r="L80" i="1"/>
  <c r="M79" i="1"/>
  <c r="P76" i="1"/>
  <c r="Q75" i="1"/>
  <c r="B104" i="1"/>
  <c r="B100" i="1"/>
  <c r="B96" i="1"/>
  <c r="B92" i="1"/>
  <c r="B88" i="1"/>
  <c r="B84" i="1"/>
  <c r="B80" i="1"/>
  <c r="B76" i="1"/>
  <c r="A141" i="1"/>
  <c r="O84" i="1"/>
  <c r="K80" i="1"/>
  <c r="O76" i="1"/>
  <c r="A107" i="1"/>
  <c r="A115" i="1"/>
  <c r="A123" i="1"/>
  <c r="A131" i="1"/>
  <c r="L106" i="1"/>
  <c r="B107" i="1"/>
  <c r="P107" i="1"/>
  <c r="L108" i="1"/>
  <c r="B109" i="1"/>
  <c r="P109" i="1"/>
  <c r="L110" i="1"/>
  <c r="B111" i="1"/>
  <c r="P111" i="1"/>
  <c r="L112" i="1"/>
  <c r="B113" i="1"/>
  <c r="P113" i="1"/>
  <c r="L114" i="1"/>
  <c r="B115" i="1"/>
  <c r="P115" i="1"/>
  <c r="L116" i="1"/>
  <c r="B117" i="1"/>
  <c r="P117" i="1"/>
  <c r="L118" i="1"/>
  <c r="B119" i="1"/>
  <c r="P119" i="1"/>
  <c r="L120" i="1"/>
  <c r="B121" i="1"/>
  <c r="P121" i="1"/>
  <c r="L122" i="1"/>
  <c r="B123" i="1"/>
  <c r="P123" i="1"/>
  <c r="L124" i="1"/>
  <c r="B125" i="1"/>
  <c r="P125" i="1"/>
  <c r="L126" i="1"/>
  <c r="B127" i="1"/>
  <c r="P127" i="1"/>
  <c r="L128" i="1"/>
  <c r="B129" i="1"/>
  <c r="P129" i="1"/>
  <c r="L130" i="1"/>
  <c r="B131" i="1"/>
  <c r="P131" i="1"/>
  <c r="L132" i="1"/>
  <c r="B133" i="1"/>
  <c r="P133" i="1"/>
  <c r="L134" i="1"/>
  <c r="B135" i="1"/>
  <c r="P135" i="1"/>
  <c r="L136" i="1"/>
  <c r="B137" i="1"/>
  <c r="P137" i="1"/>
  <c r="L138" i="1"/>
  <c r="B139" i="1"/>
  <c r="P139" i="1"/>
  <c r="L140" i="1"/>
  <c r="B141" i="1"/>
  <c r="P141" i="1"/>
  <c r="L142" i="1"/>
  <c r="B143" i="1"/>
  <c r="P143" i="1"/>
  <c r="L144" i="1"/>
  <c r="B145" i="1"/>
  <c r="P145" i="1"/>
  <c r="L146" i="1"/>
  <c r="M106" i="1"/>
  <c r="Q107" i="1"/>
  <c r="M108" i="1"/>
  <c r="Q109" i="1"/>
  <c r="M110" i="1"/>
  <c r="Q111" i="1"/>
  <c r="M112" i="1"/>
  <c r="Q113" i="1"/>
  <c r="M114" i="1"/>
  <c r="Q115" i="1"/>
  <c r="M116" i="1"/>
  <c r="Q117" i="1"/>
  <c r="M118" i="1"/>
  <c r="Q119" i="1"/>
  <c r="M120" i="1"/>
  <c r="Q121" i="1"/>
  <c r="M122" i="1"/>
  <c r="Q123" i="1"/>
  <c r="M124" i="1"/>
  <c r="Q125" i="1"/>
  <c r="M126" i="1"/>
  <c r="Q127" i="1"/>
  <c r="M128" i="1"/>
  <c r="Q129" i="1"/>
  <c r="M130" i="1"/>
  <c r="Q131" i="1"/>
  <c r="M132" i="1"/>
  <c r="Q133" i="1"/>
  <c r="M134" i="1"/>
  <c r="Q135" i="1"/>
  <c r="M136" i="1"/>
  <c r="Q137" i="1"/>
  <c r="M138" i="1"/>
  <c r="Q139" i="1"/>
  <c r="M140" i="1"/>
  <c r="Q141" i="1"/>
  <c r="M142" i="1"/>
  <c r="Q143" i="1"/>
  <c r="M144" i="1"/>
  <c r="Q145" i="1"/>
  <c r="M146" i="1"/>
  <c r="N106" i="1"/>
  <c r="J107" i="1"/>
  <c r="R107" i="1"/>
  <c r="N108" i="1"/>
  <c r="J109" i="1"/>
  <c r="R109" i="1"/>
  <c r="N110" i="1"/>
  <c r="J111" i="1"/>
  <c r="R111" i="1"/>
  <c r="N112" i="1"/>
  <c r="J113" i="1"/>
  <c r="R113" i="1"/>
  <c r="N114" i="1"/>
  <c r="J115" i="1"/>
  <c r="R115" i="1"/>
  <c r="N116" i="1"/>
  <c r="J117" i="1"/>
  <c r="R117" i="1"/>
  <c r="N118" i="1"/>
  <c r="J119" i="1"/>
  <c r="R119" i="1"/>
  <c r="N120" i="1"/>
  <c r="J121" i="1"/>
  <c r="R121" i="1"/>
  <c r="N122" i="1"/>
  <c r="J123" i="1"/>
  <c r="R123" i="1"/>
  <c r="N124" i="1"/>
  <c r="J125" i="1"/>
  <c r="R125" i="1"/>
  <c r="N126" i="1"/>
  <c r="J127" i="1"/>
  <c r="R127" i="1"/>
  <c r="N128" i="1"/>
  <c r="J129" i="1"/>
  <c r="R129" i="1"/>
  <c r="N130" i="1"/>
  <c r="J131" i="1"/>
  <c r="R131" i="1"/>
  <c r="N132" i="1"/>
  <c r="J133" i="1"/>
  <c r="R133" i="1"/>
  <c r="N134" i="1"/>
  <c r="J135" i="1"/>
  <c r="R135" i="1"/>
  <c r="N136" i="1"/>
  <c r="J137" i="1"/>
  <c r="R137" i="1"/>
  <c r="N138" i="1"/>
  <c r="J139" i="1"/>
  <c r="R139" i="1"/>
  <c r="N140" i="1"/>
  <c r="J141" i="1"/>
  <c r="R141" i="1"/>
  <c r="N142" i="1"/>
  <c r="J143" i="1"/>
  <c r="R143" i="1"/>
  <c r="N144" i="1"/>
  <c r="J145" i="1"/>
  <c r="R145" i="1"/>
  <c r="N146" i="1"/>
  <c r="A106" i="1"/>
  <c r="O106" i="1"/>
  <c r="K107" i="1"/>
  <c r="A108" i="1"/>
  <c r="O108" i="1"/>
  <c r="K109" i="1"/>
  <c r="A110" i="1"/>
  <c r="O110" i="1"/>
  <c r="K111" i="1"/>
  <c r="A112" i="1"/>
  <c r="O112" i="1"/>
  <c r="K113" i="1"/>
  <c r="A114" i="1"/>
  <c r="O114" i="1"/>
  <c r="K115" i="1"/>
  <c r="A116" i="1"/>
  <c r="O116" i="1"/>
  <c r="K117" i="1"/>
  <c r="A118" i="1"/>
  <c r="O118" i="1"/>
  <c r="K119" i="1"/>
  <c r="A120" i="1"/>
  <c r="O120" i="1"/>
  <c r="K121" i="1"/>
  <c r="A122" i="1"/>
  <c r="O122" i="1"/>
  <c r="K123" i="1"/>
  <c r="A124" i="1"/>
  <c r="O124" i="1"/>
  <c r="K125" i="1"/>
  <c r="A126" i="1"/>
  <c r="O126" i="1"/>
  <c r="K127" i="1"/>
  <c r="A128" i="1"/>
  <c r="O128" i="1"/>
  <c r="K129" i="1"/>
  <c r="A130" i="1"/>
  <c r="O130" i="1"/>
  <c r="K131" i="1"/>
  <c r="A132" i="1"/>
  <c r="O132" i="1"/>
  <c r="K133" i="1"/>
  <c r="A134" i="1"/>
  <c r="O134" i="1"/>
  <c r="K135" i="1"/>
  <c r="A136" i="1"/>
  <c r="O136" i="1"/>
  <c r="K137" i="1"/>
  <c r="A138" i="1"/>
  <c r="O138" i="1"/>
  <c r="K139" i="1"/>
  <c r="A140" i="1"/>
  <c r="O140" i="1"/>
  <c r="K141" i="1"/>
  <c r="A142" i="1"/>
  <c r="O142" i="1"/>
  <c r="K143" i="1"/>
  <c r="A144" i="1"/>
  <c r="O144" i="1"/>
  <c r="K145" i="1"/>
  <c r="A146" i="1"/>
  <c r="O146" i="1"/>
  <c r="B106" i="1"/>
  <c r="P106" i="1"/>
  <c r="L107" i="1"/>
  <c r="B108" i="1"/>
  <c r="P108" i="1"/>
  <c r="L109" i="1"/>
  <c r="B110" i="1"/>
  <c r="P110" i="1"/>
  <c r="L111" i="1"/>
  <c r="B112" i="1"/>
  <c r="P112" i="1"/>
  <c r="L113" i="1"/>
  <c r="B114" i="1"/>
  <c r="P114" i="1"/>
  <c r="L115" i="1"/>
  <c r="B116" i="1"/>
  <c r="P116" i="1"/>
  <c r="L117" i="1"/>
  <c r="B118" i="1"/>
  <c r="P118" i="1"/>
  <c r="L119" i="1"/>
  <c r="B120" i="1"/>
  <c r="P120" i="1"/>
  <c r="L121" i="1"/>
  <c r="B122" i="1"/>
  <c r="P122" i="1"/>
  <c r="L123" i="1"/>
  <c r="B124" i="1"/>
  <c r="P124" i="1"/>
  <c r="L125" i="1"/>
  <c r="B126" i="1"/>
  <c r="P126" i="1"/>
  <c r="L127" i="1"/>
  <c r="B128" i="1"/>
  <c r="P128" i="1"/>
  <c r="L129" i="1"/>
  <c r="B130" i="1"/>
  <c r="P130" i="1"/>
  <c r="L131" i="1"/>
  <c r="B132" i="1"/>
  <c r="P132" i="1"/>
  <c r="L133" i="1"/>
  <c r="B134" i="1"/>
  <c r="P134" i="1"/>
  <c r="L135" i="1"/>
  <c r="B136" i="1"/>
  <c r="P136" i="1"/>
  <c r="L137" i="1"/>
  <c r="B138" i="1"/>
  <c r="P138" i="1"/>
  <c r="L139" i="1"/>
  <c r="B140" i="1"/>
  <c r="P140" i="1"/>
  <c r="L141" i="1"/>
  <c r="B142" i="1"/>
  <c r="P142" i="1"/>
  <c r="L143" i="1"/>
  <c r="B144" i="1"/>
  <c r="P144" i="1"/>
  <c r="L145" i="1"/>
  <c r="B146" i="1"/>
  <c r="P146" i="1"/>
  <c r="Q106" i="1"/>
  <c r="Q110" i="1"/>
  <c r="Q114" i="1"/>
  <c r="Q120" i="1"/>
  <c r="Q124" i="1"/>
  <c r="Q126" i="1"/>
  <c r="Q132" i="1"/>
  <c r="Q134" i="1"/>
  <c r="Q136" i="1"/>
  <c r="Q140" i="1"/>
  <c r="Q142" i="1"/>
  <c r="Q144" i="1"/>
  <c r="Q146" i="1"/>
  <c r="Q108" i="1"/>
  <c r="Q112" i="1"/>
  <c r="Q116" i="1"/>
  <c r="Q118" i="1"/>
  <c r="Q122" i="1"/>
  <c r="Q128" i="1"/>
  <c r="Q130" i="1"/>
  <c r="J106" i="1"/>
  <c r="J108" i="1"/>
  <c r="J110" i="1"/>
  <c r="J112" i="1"/>
  <c r="J114" i="1"/>
  <c r="J116" i="1"/>
  <c r="J118" i="1"/>
  <c r="J120" i="1"/>
  <c r="J122" i="1"/>
  <c r="J124" i="1"/>
  <c r="J126" i="1"/>
  <c r="J128" i="1"/>
  <c r="J130" i="1"/>
  <c r="J132" i="1"/>
  <c r="J134" i="1"/>
  <c r="J136" i="1"/>
  <c r="J138" i="1"/>
  <c r="J140" i="1"/>
  <c r="J142" i="1"/>
  <c r="J144" i="1"/>
  <c r="J146" i="1"/>
  <c r="R182" i="1"/>
  <c r="O182" i="1"/>
  <c r="N182" i="1"/>
  <c r="Q183" i="1"/>
  <c r="R177" i="1"/>
  <c r="R185" i="1"/>
  <c r="P177" i="1"/>
  <c r="A185" i="1"/>
  <c r="Q185" i="1"/>
  <c r="K177" i="1"/>
  <c r="J185" i="1"/>
  <c r="N185" i="1"/>
  <c r="N183" i="1"/>
  <c r="O177" i="1"/>
  <c r="M185" i="1"/>
  <c r="J183" i="1"/>
  <c r="N177" i="1"/>
  <c r="L185" i="1"/>
  <c r="O178" i="1"/>
  <c r="M177" i="1"/>
  <c r="K185" i="1"/>
  <c r="N178" i="1"/>
  <c r="L177" i="1"/>
  <c r="A177" i="1"/>
  <c r="R183" i="1"/>
  <c r="R179" i="1"/>
  <c r="J179" i="1"/>
  <c r="Q179" i="1"/>
  <c r="A183" i="1"/>
  <c r="A179" i="1"/>
  <c r="L183" i="1"/>
  <c r="M182" i="1"/>
  <c r="P179" i="1"/>
  <c r="Q178" i="1"/>
  <c r="K176" i="1"/>
  <c r="M183" i="1"/>
  <c r="R178" i="1"/>
  <c r="J178" i="1"/>
  <c r="K183" i="1"/>
  <c r="L182" i="1"/>
  <c r="O179" i="1"/>
  <c r="P178" i="1"/>
  <c r="R176" i="1"/>
  <c r="J176" i="1"/>
  <c r="M179" i="1"/>
  <c r="P183" i="1"/>
  <c r="Q182" i="1"/>
  <c r="L179" i="1"/>
  <c r="M178" i="1"/>
  <c r="R175" i="1"/>
  <c r="O175" i="1"/>
  <c r="A175" i="1"/>
  <c r="N175" i="1"/>
  <c r="M175" i="1"/>
  <c r="J175" i="1"/>
  <c r="Q175" i="1"/>
  <c r="P175" i="1"/>
  <c r="L175" i="1"/>
  <c r="A2" i="1" l="1"/>
  <c r="B2" i="1"/>
  <c r="J2" i="1"/>
  <c r="K2" i="1"/>
  <c r="L2" i="1"/>
  <c r="M2" i="1"/>
  <c r="N2" i="1"/>
  <c r="O2" i="1"/>
  <c r="P2" i="1"/>
  <c r="Q2" i="1"/>
  <c r="R2" i="1"/>
  <c r="C2812" i="1" l="1"/>
  <c r="B2812" i="1" s="1"/>
  <c r="C2813" i="1"/>
  <c r="B2813" i="1" s="1"/>
  <c r="C2814" i="1"/>
  <c r="B2814" i="1" s="1"/>
  <c r="C2815" i="1"/>
  <c r="B2815" i="1" s="1"/>
  <c r="C2816" i="1"/>
  <c r="B2816" i="1" s="1"/>
  <c r="C2817" i="1"/>
  <c r="B2817" i="1" s="1"/>
  <c r="C2818" i="1"/>
  <c r="B2818" i="1" s="1"/>
  <c r="C2819" i="1"/>
  <c r="B2819" i="1" s="1"/>
  <c r="C2820" i="1"/>
  <c r="B2820" i="1" s="1"/>
  <c r="C2821" i="1"/>
  <c r="B2821" i="1" s="1"/>
  <c r="C2822" i="1"/>
  <c r="B2822" i="1" s="1"/>
  <c r="C2823" i="1"/>
  <c r="B2823" i="1" s="1"/>
  <c r="C2824" i="1"/>
  <c r="B2824" i="1" s="1"/>
  <c r="C2825" i="1"/>
  <c r="B2825" i="1" s="1"/>
  <c r="C2826" i="1"/>
  <c r="B2826" i="1" s="1"/>
  <c r="C2827" i="1"/>
  <c r="B2827" i="1" s="1"/>
  <c r="C2828" i="1"/>
  <c r="B2828" i="1" s="1"/>
  <c r="C2829" i="1"/>
  <c r="B2829" i="1" s="1"/>
  <c r="C2830" i="1"/>
  <c r="B2830" i="1" s="1"/>
  <c r="C2831" i="1"/>
  <c r="B2831" i="1" s="1"/>
  <c r="C2832" i="1"/>
  <c r="B2832" i="1" s="1"/>
  <c r="C2833" i="1"/>
  <c r="B2833" i="1" s="1"/>
  <c r="C2834" i="1"/>
  <c r="B2834" i="1" s="1"/>
  <c r="C2811" i="1"/>
  <c r="B2811" i="1" s="1"/>
  <c r="B25" i="18"/>
  <c r="F122" i="8" s="1"/>
  <c r="B24" i="18"/>
  <c r="F121" i="8" s="1"/>
  <c r="B23" i="18"/>
  <c r="F120" i="8" s="1"/>
  <c r="C1950" i="1"/>
  <c r="B1950" i="1" s="1"/>
  <c r="C1951" i="1"/>
  <c r="B1951" i="1" s="1"/>
  <c r="C1952" i="1"/>
  <c r="B1952" i="1" s="1"/>
  <c r="C1953" i="1"/>
  <c r="B1953" i="1" s="1"/>
  <c r="C1954" i="1"/>
  <c r="B1954" i="1" s="1"/>
  <c r="C1955" i="1"/>
  <c r="B1955" i="1" s="1"/>
  <c r="C1956" i="1"/>
  <c r="B1956" i="1" s="1"/>
  <c r="C1957" i="1"/>
  <c r="B1957" i="1" s="1"/>
  <c r="C1958" i="1"/>
  <c r="B1958" i="1" s="1"/>
  <c r="C1959" i="1"/>
  <c r="B1959" i="1" s="1"/>
  <c r="C1960" i="1"/>
  <c r="B1960" i="1" s="1"/>
  <c r="C1961" i="1"/>
  <c r="B1961" i="1" s="1"/>
  <c r="C1962" i="1"/>
  <c r="B1962" i="1" s="1"/>
  <c r="C1963" i="1"/>
  <c r="B1963" i="1" s="1"/>
  <c r="C1964" i="1"/>
  <c r="B1964" i="1" s="1"/>
  <c r="C1965" i="1"/>
  <c r="B1965" i="1" s="1"/>
  <c r="C1966" i="1"/>
  <c r="B1966" i="1" s="1"/>
  <c r="C1967" i="1"/>
  <c r="B1967" i="1" s="1"/>
  <c r="C1968" i="1"/>
  <c r="B1968" i="1" s="1"/>
  <c r="C1969" i="1"/>
  <c r="B1969" i="1" s="1"/>
  <c r="C1970" i="1"/>
  <c r="B1970" i="1" s="1"/>
  <c r="C1971" i="1"/>
  <c r="B1971" i="1" s="1"/>
  <c r="C1972" i="1"/>
  <c r="B1972" i="1" s="1"/>
  <c r="C1973" i="1"/>
  <c r="B1973" i="1" s="1"/>
  <c r="C1974" i="1"/>
  <c r="B1974" i="1" s="1"/>
  <c r="C1975" i="1"/>
  <c r="B1975" i="1" s="1"/>
  <c r="C1976" i="1"/>
  <c r="B1976" i="1" s="1"/>
  <c r="C1977" i="1"/>
  <c r="B1977" i="1" s="1"/>
  <c r="C1978" i="1"/>
  <c r="B1978" i="1" s="1"/>
  <c r="C1979" i="1"/>
  <c r="B1979" i="1" s="1"/>
  <c r="C1980" i="1"/>
  <c r="B1980" i="1" s="1"/>
  <c r="C1981" i="1"/>
  <c r="B1981" i="1" s="1"/>
  <c r="C1982" i="1"/>
  <c r="B1982" i="1" s="1"/>
  <c r="C1983" i="1"/>
  <c r="B1983" i="1" s="1"/>
  <c r="C1984" i="1"/>
  <c r="B1984" i="1" s="1"/>
  <c r="C1985" i="1"/>
  <c r="B1985" i="1" s="1"/>
  <c r="C1986" i="1"/>
  <c r="B1986" i="1" s="1"/>
  <c r="C1987" i="1"/>
  <c r="B1987" i="1" s="1"/>
  <c r="C1988" i="1"/>
  <c r="B1988" i="1" s="1"/>
  <c r="C1989" i="1"/>
  <c r="B1989" i="1" s="1"/>
  <c r="C1990" i="1"/>
  <c r="B1990" i="1" s="1"/>
  <c r="C1991" i="1"/>
  <c r="B1991" i="1" s="1"/>
  <c r="C1992" i="1"/>
  <c r="B1992" i="1" s="1"/>
  <c r="C1993" i="1"/>
  <c r="B1993" i="1" s="1"/>
  <c r="C1994" i="1"/>
  <c r="B1994" i="1" s="1"/>
  <c r="C1995" i="1"/>
  <c r="B1995" i="1" s="1"/>
  <c r="C1996" i="1"/>
  <c r="B1996" i="1" s="1"/>
  <c r="C1997" i="1"/>
  <c r="B1997" i="1" s="1"/>
  <c r="C1998" i="1"/>
  <c r="B1998" i="1" s="1"/>
  <c r="C1999" i="1"/>
  <c r="B1999" i="1" s="1"/>
  <c r="C2000" i="1"/>
  <c r="B2000" i="1" s="1"/>
  <c r="C2001" i="1"/>
  <c r="B2001" i="1" s="1"/>
  <c r="C2002" i="1"/>
  <c r="B2002" i="1" s="1"/>
  <c r="C2003" i="1"/>
  <c r="B2003" i="1" s="1"/>
  <c r="C2004" i="1"/>
  <c r="B2004" i="1" s="1"/>
  <c r="C2005" i="1"/>
  <c r="B2005" i="1" s="1"/>
  <c r="C2006" i="1"/>
  <c r="B2006" i="1" s="1"/>
  <c r="C2007" i="1"/>
  <c r="B2007" i="1" s="1"/>
  <c r="C2008" i="1"/>
  <c r="B2008" i="1" s="1"/>
  <c r="C2009" i="1"/>
  <c r="B2009" i="1" s="1"/>
  <c r="C2010" i="1"/>
  <c r="B2010" i="1" s="1"/>
  <c r="C2011" i="1"/>
  <c r="B2011" i="1" s="1"/>
  <c r="C2012" i="1"/>
  <c r="B2012" i="1" s="1"/>
  <c r="C2013" i="1"/>
  <c r="B2013" i="1" s="1"/>
  <c r="C2014" i="1"/>
  <c r="B2014" i="1" s="1"/>
  <c r="C2015" i="1"/>
  <c r="B2015" i="1" s="1"/>
  <c r="C2016" i="1"/>
  <c r="B2016" i="1" s="1"/>
  <c r="C2017" i="1"/>
  <c r="B2017" i="1" s="1"/>
  <c r="C2018" i="1"/>
  <c r="B2018" i="1" s="1"/>
  <c r="C2019" i="1"/>
  <c r="B2019" i="1" s="1"/>
  <c r="C2020" i="1"/>
  <c r="B2020" i="1" s="1"/>
  <c r="C2021" i="1"/>
  <c r="B2021" i="1" s="1"/>
  <c r="C2022" i="1"/>
  <c r="B2022" i="1" s="1"/>
  <c r="C2023" i="1"/>
  <c r="B2023" i="1" s="1"/>
  <c r="C2024" i="1"/>
  <c r="B2024" i="1" s="1"/>
  <c r="C2025" i="1"/>
  <c r="B2025" i="1" s="1"/>
  <c r="C2026" i="1"/>
  <c r="B2026" i="1" s="1"/>
  <c r="C2027" i="1"/>
  <c r="B2027" i="1" s="1"/>
  <c r="C2028" i="1"/>
  <c r="B2028" i="1" s="1"/>
  <c r="C2029" i="1"/>
  <c r="B2029" i="1" s="1"/>
  <c r="C2030" i="1"/>
  <c r="B2030" i="1" s="1"/>
  <c r="C2031" i="1"/>
  <c r="B2031" i="1" s="1"/>
  <c r="C2032" i="1"/>
  <c r="B2032" i="1" s="1"/>
  <c r="C2033" i="1"/>
  <c r="B2033" i="1" s="1"/>
  <c r="C2034" i="1"/>
  <c r="B2034" i="1" s="1"/>
  <c r="C2035" i="1"/>
  <c r="B2035" i="1" s="1"/>
  <c r="C2036" i="1"/>
  <c r="B2036" i="1" s="1"/>
  <c r="C2037" i="1"/>
  <c r="B2037" i="1" s="1"/>
  <c r="C2038" i="1"/>
  <c r="B2038" i="1" s="1"/>
  <c r="C2039" i="1"/>
  <c r="B2039" i="1" s="1"/>
  <c r="C2040" i="1"/>
  <c r="B2040" i="1" s="1"/>
  <c r="C2041" i="1"/>
  <c r="B2041" i="1" s="1"/>
  <c r="C2042" i="1"/>
  <c r="B2042" i="1" s="1"/>
  <c r="C2043" i="1"/>
  <c r="B2043" i="1" s="1"/>
  <c r="C2044" i="1"/>
  <c r="B2044" i="1" s="1"/>
  <c r="C2045" i="1"/>
  <c r="B2045" i="1" s="1"/>
  <c r="C2046" i="1"/>
  <c r="B2046" i="1" s="1"/>
  <c r="C2047" i="1"/>
  <c r="B2047" i="1" s="1"/>
  <c r="C2048" i="1"/>
  <c r="B2048" i="1" s="1"/>
  <c r="C2049" i="1"/>
  <c r="B2049" i="1" s="1"/>
  <c r="C2050" i="1"/>
  <c r="B2050" i="1" s="1"/>
  <c r="C2051" i="1"/>
  <c r="B2051" i="1" s="1"/>
  <c r="C2052" i="1"/>
  <c r="B2052" i="1" s="1"/>
  <c r="C2053" i="1"/>
  <c r="B2053" i="1" s="1"/>
  <c r="C2054" i="1"/>
  <c r="B2054" i="1" s="1"/>
  <c r="C2055" i="1"/>
  <c r="B2055" i="1" s="1"/>
  <c r="C2056" i="1"/>
  <c r="B2056" i="1" s="1"/>
  <c r="C2057" i="1"/>
  <c r="B2057" i="1" s="1"/>
  <c r="C2058" i="1"/>
  <c r="B2058" i="1" s="1"/>
  <c r="C2059" i="1"/>
  <c r="B2059" i="1" s="1"/>
  <c r="C2060" i="1"/>
  <c r="B2060" i="1" s="1"/>
  <c r="C2061" i="1"/>
  <c r="B2061" i="1" s="1"/>
  <c r="I3221" i="1"/>
  <c r="I3222" i="1"/>
  <c r="I3223" i="1"/>
  <c r="I3224" i="1"/>
  <c r="I3226" i="1"/>
  <c r="I3227" i="1"/>
  <c r="I3228" i="1"/>
  <c r="I3229" i="1"/>
  <c r="I3231" i="1"/>
  <c r="I3232" i="1"/>
  <c r="I3233" i="1"/>
  <c r="I3234" i="1"/>
  <c r="I3241" i="1"/>
  <c r="I3242" i="1"/>
  <c r="I3243" i="1"/>
  <c r="I3244" i="1"/>
  <c r="I3246" i="1"/>
  <c r="I3247" i="1"/>
  <c r="I3248" i="1"/>
  <c r="I3249" i="1"/>
  <c r="I3251" i="1"/>
  <c r="I3252" i="1"/>
  <c r="I3253" i="1"/>
  <c r="I3254" i="1"/>
  <c r="I3256" i="1"/>
  <c r="I3257" i="1"/>
  <c r="I3258" i="1"/>
  <c r="I3259" i="1"/>
  <c r="I3281" i="1"/>
  <c r="I3282" i="1"/>
  <c r="I3283" i="1"/>
  <c r="I3284" i="1"/>
  <c r="I3286" i="1"/>
  <c r="I3287" i="1"/>
  <c r="I3288" i="1"/>
  <c r="I3289" i="1"/>
  <c r="J3291" i="1"/>
  <c r="K3291" i="1"/>
  <c r="L3291" i="1"/>
  <c r="M3291" i="1"/>
  <c r="N3291" i="1"/>
  <c r="O3291" i="1"/>
  <c r="P3291" i="1"/>
  <c r="Q3291" i="1"/>
  <c r="R3291" i="1"/>
  <c r="I691" i="15"/>
  <c r="B630" i="15"/>
  <c r="B676" i="15" s="1"/>
  <c r="B696" i="15" s="1"/>
  <c r="B598" i="15"/>
  <c r="B675" i="15" s="1"/>
  <c r="B511" i="15"/>
  <c r="B465" i="15"/>
  <c r="B674" i="15" s="1"/>
  <c r="B60" i="15"/>
  <c r="B666" i="15" s="1"/>
  <c r="B62" i="15"/>
  <c r="B668" i="15" s="1"/>
  <c r="B691" i="15" s="1"/>
  <c r="A62" i="1"/>
  <c r="B62" i="1"/>
  <c r="A63" i="1"/>
  <c r="B63" i="1"/>
  <c r="A147" i="1"/>
  <c r="B147" i="1"/>
  <c r="A148" i="1"/>
  <c r="B148" i="1"/>
  <c r="A160" i="1"/>
  <c r="B160" i="1"/>
  <c r="A162" i="1"/>
  <c r="B162" i="1"/>
  <c r="A200" i="1"/>
  <c r="A215" i="1"/>
  <c r="A233" i="1"/>
  <c r="A234" i="1"/>
  <c r="A235" i="1"/>
  <c r="A244" i="1"/>
  <c r="A245" i="1"/>
  <c r="A248" i="1"/>
  <c r="A254" i="1"/>
  <c r="A302" i="1"/>
  <c r="A306" i="1"/>
  <c r="A307" i="1"/>
  <c r="A331" i="1"/>
  <c r="A356" i="1"/>
  <c r="A357" i="1"/>
  <c r="A406" i="1"/>
  <c r="A481" i="1"/>
  <c r="A482" i="1"/>
  <c r="A559" i="1"/>
  <c r="A584" i="1"/>
  <c r="J62" i="1"/>
  <c r="K62" i="1"/>
  <c r="L62" i="1"/>
  <c r="M62" i="1"/>
  <c r="N62" i="1"/>
  <c r="O62" i="1"/>
  <c r="P62" i="1"/>
  <c r="Q62" i="1"/>
  <c r="R62" i="1"/>
  <c r="J63" i="1"/>
  <c r="K63" i="1"/>
  <c r="L63" i="1"/>
  <c r="M63" i="1"/>
  <c r="N63" i="1"/>
  <c r="O63" i="1"/>
  <c r="P63" i="1"/>
  <c r="Q63" i="1"/>
  <c r="R63" i="1"/>
  <c r="J147" i="1"/>
  <c r="K147" i="1"/>
  <c r="L147" i="1"/>
  <c r="M147" i="1"/>
  <c r="N147" i="1"/>
  <c r="O147" i="1"/>
  <c r="P147" i="1"/>
  <c r="Q147" i="1"/>
  <c r="R147" i="1"/>
  <c r="J148" i="1"/>
  <c r="K148" i="1"/>
  <c r="L148" i="1"/>
  <c r="N148" i="1"/>
  <c r="O148" i="1"/>
  <c r="P148" i="1"/>
  <c r="Q148" i="1"/>
  <c r="R148" i="1"/>
  <c r="J160" i="1"/>
  <c r="K160" i="1"/>
  <c r="L160" i="1"/>
  <c r="M160" i="1"/>
  <c r="N160" i="1"/>
  <c r="O160" i="1"/>
  <c r="P160" i="1"/>
  <c r="Q160" i="1"/>
  <c r="R160" i="1"/>
  <c r="J162" i="1"/>
  <c r="K162" i="1"/>
  <c r="L162" i="1"/>
  <c r="N162" i="1"/>
  <c r="O162" i="1"/>
  <c r="P162" i="1"/>
  <c r="Q162" i="1"/>
  <c r="R162" i="1"/>
  <c r="J200" i="1"/>
  <c r="K200" i="1"/>
  <c r="L200" i="1"/>
  <c r="M200" i="1"/>
  <c r="N200" i="1"/>
  <c r="O200" i="1"/>
  <c r="P200" i="1"/>
  <c r="Q200" i="1"/>
  <c r="R200" i="1"/>
  <c r="J215" i="1"/>
  <c r="K215" i="1"/>
  <c r="L215" i="1"/>
  <c r="M215" i="1"/>
  <c r="N215" i="1"/>
  <c r="O215" i="1"/>
  <c r="P215" i="1"/>
  <c r="Q215" i="1"/>
  <c r="R215" i="1"/>
  <c r="J233" i="1"/>
  <c r="K233" i="1"/>
  <c r="L233" i="1"/>
  <c r="M233" i="1"/>
  <c r="N233" i="1"/>
  <c r="O233" i="1"/>
  <c r="P233" i="1"/>
  <c r="Q233" i="1"/>
  <c r="R233" i="1"/>
  <c r="J234" i="1"/>
  <c r="K234" i="1"/>
  <c r="L234" i="1"/>
  <c r="N234" i="1"/>
  <c r="O234" i="1"/>
  <c r="P234" i="1"/>
  <c r="Q234" i="1"/>
  <c r="R234" i="1"/>
  <c r="J235" i="1"/>
  <c r="K235" i="1"/>
  <c r="L235" i="1"/>
  <c r="M235" i="1"/>
  <c r="N235" i="1"/>
  <c r="O235" i="1"/>
  <c r="P235" i="1"/>
  <c r="Q235" i="1"/>
  <c r="R235" i="1"/>
  <c r="J244" i="1"/>
  <c r="K244" i="1"/>
  <c r="L244" i="1"/>
  <c r="M244" i="1"/>
  <c r="N244" i="1"/>
  <c r="O244" i="1"/>
  <c r="P244" i="1"/>
  <c r="Q244" i="1"/>
  <c r="R244" i="1"/>
  <c r="J245" i="1"/>
  <c r="K245" i="1"/>
  <c r="L245" i="1"/>
  <c r="M245" i="1"/>
  <c r="N245" i="1"/>
  <c r="O245" i="1"/>
  <c r="P245" i="1"/>
  <c r="Q245" i="1"/>
  <c r="R245" i="1"/>
  <c r="J248" i="1"/>
  <c r="K248" i="1"/>
  <c r="L248" i="1"/>
  <c r="M248" i="1"/>
  <c r="N248" i="1"/>
  <c r="O248" i="1"/>
  <c r="P248" i="1"/>
  <c r="Q248" i="1"/>
  <c r="R248" i="1"/>
  <c r="J254" i="1"/>
  <c r="K254" i="1"/>
  <c r="L254" i="1"/>
  <c r="M254" i="1"/>
  <c r="N254" i="1"/>
  <c r="O254" i="1"/>
  <c r="P254" i="1"/>
  <c r="Q254" i="1"/>
  <c r="R254" i="1"/>
  <c r="J302" i="1"/>
  <c r="K302" i="1"/>
  <c r="L302" i="1"/>
  <c r="M302" i="1"/>
  <c r="N302" i="1"/>
  <c r="O302" i="1"/>
  <c r="P302" i="1"/>
  <c r="Q302" i="1"/>
  <c r="R302" i="1"/>
  <c r="J306" i="1"/>
  <c r="K306" i="1"/>
  <c r="L306" i="1"/>
  <c r="M306" i="1"/>
  <c r="N306" i="1"/>
  <c r="O306" i="1"/>
  <c r="P306" i="1"/>
  <c r="Q306" i="1"/>
  <c r="R306" i="1"/>
  <c r="J307" i="1"/>
  <c r="K307" i="1"/>
  <c r="L307" i="1"/>
  <c r="M307" i="1"/>
  <c r="N307" i="1"/>
  <c r="O307" i="1"/>
  <c r="P307" i="1"/>
  <c r="Q307" i="1"/>
  <c r="R307" i="1"/>
  <c r="J356" i="1"/>
  <c r="K356" i="1"/>
  <c r="L356" i="1"/>
  <c r="M356" i="1"/>
  <c r="N356" i="1"/>
  <c r="O356" i="1"/>
  <c r="P356" i="1"/>
  <c r="Q356" i="1"/>
  <c r="R356" i="1"/>
  <c r="J357" i="1"/>
  <c r="K357" i="1"/>
  <c r="L357" i="1"/>
  <c r="M357" i="1"/>
  <c r="N357" i="1"/>
  <c r="O357" i="1"/>
  <c r="P357" i="1"/>
  <c r="Q357" i="1"/>
  <c r="R357" i="1"/>
  <c r="J382" i="1"/>
  <c r="K382" i="1"/>
  <c r="L382" i="1"/>
  <c r="M382" i="1"/>
  <c r="N382" i="1"/>
  <c r="O382" i="1"/>
  <c r="P382" i="1"/>
  <c r="Q382" i="1"/>
  <c r="R382" i="1"/>
  <c r="J406" i="1"/>
  <c r="K406" i="1"/>
  <c r="L406" i="1"/>
  <c r="M406" i="1"/>
  <c r="N406" i="1"/>
  <c r="O406" i="1"/>
  <c r="P406" i="1"/>
  <c r="Q406" i="1"/>
  <c r="R406" i="1"/>
  <c r="J481" i="1"/>
  <c r="K481" i="1"/>
  <c r="L481" i="1"/>
  <c r="M481" i="1"/>
  <c r="N481" i="1"/>
  <c r="O481" i="1"/>
  <c r="P481" i="1"/>
  <c r="Q481" i="1"/>
  <c r="R481" i="1"/>
  <c r="J482" i="1"/>
  <c r="K482" i="1"/>
  <c r="L482" i="1"/>
  <c r="M482" i="1"/>
  <c r="N482" i="1"/>
  <c r="O482" i="1"/>
  <c r="P482" i="1"/>
  <c r="Q482" i="1"/>
  <c r="R482" i="1"/>
  <c r="J559" i="1"/>
  <c r="K559" i="1"/>
  <c r="L559" i="1"/>
  <c r="M559" i="1"/>
  <c r="N559" i="1"/>
  <c r="O559" i="1"/>
  <c r="P559" i="1"/>
  <c r="Q559" i="1"/>
  <c r="R559" i="1"/>
  <c r="J584" i="1"/>
  <c r="K584" i="1"/>
  <c r="L584" i="1"/>
  <c r="M584" i="1"/>
  <c r="N584" i="1"/>
  <c r="O584" i="1"/>
  <c r="P584" i="1"/>
  <c r="Q584" i="1"/>
  <c r="R584" i="1"/>
  <c r="J3290" i="1"/>
  <c r="K3290" i="1"/>
  <c r="L3290" i="1"/>
  <c r="M3290" i="1"/>
  <c r="N3290" i="1"/>
  <c r="O3290" i="1"/>
  <c r="P3290" i="1"/>
  <c r="Q3290" i="1"/>
  <c r="R3290" i="1"/>
  <c r="J3240" i="1"/>
  <c r="K3240" i="1"/>
  <c r="L3240" i="1"/>
  <c r="M3240" i="1"/>
  <c r="N3240" i="1"/>
  <c r="O3240" i="1"/>
  <c r="R3240" i="1"/>
  <c r="J3245" i="1"/>
  <c r="K3245" i="1"/>
  <c r="L3245" i="1"/>
  <c r="M3245" i="1"/>
  <c r="N3245" i="1"/>
  <c r="O3245" i="1"/>
  <c r="R3245" i="1"/>
  <c r="J3250" i="1"/>
  <c r="K3250" i="1"/>
  <c r="L3250" i="1"/>
  <c r="M3250" i="1"/>
  <c r="N3250" i="1"/>
  <c r="O3250" i="1"/>
  <c r="R3250" i="1"/>
  <c r="J3255" i="1"/>
  <c r="K3255" i="1"/>
  <c r="L3255" i="1"/>
  <c r="M3255" i="1"/>
  <c r="N3255" i="1"/>
  <c r="O3255" i="1"/>
  <c r="R3255" i="1"/>
  <c r="J3280" i="1"/>
  <c r="K3280" i="1"/>
  <c r="L3280" i="1"/>
  <c r="M3280" i="1"/>
  <c r="N3280" i="1"/>
  <c r="O3280" i="1"/>
  <c r="R3280" i="1"/>
  <c r="J3285" i="1"/>
  <c r="K3285" i="1"/>
  <c r="L3285" i="1"/>
  <c r="M3285" i="1"/>
  <c r="N3285" i="1"/>
  <c r="O3285" i="1"/>
  <c r="R3285" i="1"/>
  <c r="K154" i="19"/>
  <c r="Q3285" i="1" s="1"/>
  <c r="K153" i="19"/>
  <c r="Q3280" i="1" s="1"/>
  <c r="K148" i="19"/>
  <c r="Q3255" i="1" s="1"/>
  <c r="K147" i="19"/>
  <c r="Q3250" i="1" s="1"/>
  <c r="K146" i="19"/>
  <c r="Q3245" i="1" s="1"/>
  <c r="K145" i="19"/>
  <c r="Q3240" i="1" s="1"/>
  <c r="K143" i="19"/>
  <c r="Q3230" i="1" s="1"/>
  <c r="K142" i="19"/>
  <c r="Q3225" i="1" s="1"/>
  <c r="J154" i="19"/>
  <c r="P3285" i="1" s="1"/>
  <c r="J153" i="19"/>
  <c r="P3280" i="1" s="1"/>
  <c r="J148" i="19"/>
  <c r="P3255" i="1" s="1"/>
  <c r="J147" i="19"/>
  <c r="P3250" i="1" s="1"/>
  <c r="J146" i="19"/>
  <c r="P3245" i="1" s="1"/>
  <c r="J145" i="19"/>
  <c r="P3240" i="1" s="1"/>
  <c r="J143" i="19"/>
  <c r="P3230" i="1" s="1"/>
  <c r="J142" i="19"/>
  <c r="P3225" i="1" s="1"/>
  <c r="L140" i="19"/>
  <c r="R3213" i="1" s="1"/>
  <c r="K140" i="19"/>
  <c r="Q3213" i="1" s="1"/>
  <c r="J140" i="19"/>
  <c r="P3213" i="1" s="1"/>
  <c r="I140" i="19"/>
  <c r="O3213" i="1" s="1"/>
  <c r="H140" i="19"/>
  <c r="N3213" i="1" s="1"/>
  <c r="G140" i="19"/>
  <c r="M3213" i="1" s="1"/>
  <c r="F140" i="19"/>
  <c r="L3213" i="1" s="1"/>
  <c r="D140" i="19"/>
  <c r="J3213" i="1" s="1"/>
  <c r="L139" i="19"/>
  <c r="R3188" i="1" s="1"/>
  <c r="K139" i="19"/>
  <c r="Q3188" i="1" s="1"/>
  <c r="J139" i="19"/>
  <c r="P3188" i="1" s="1"/>
  <c r="I139" i="19"/>
  <c r="O3188" i="1" s="1"/>
  <c r="H139" i="19"/>
  <c r="N3188" i="1" s="1"/>
  <c r="G139" i="19"/>
  <c r="M3188" i="1" s="1"/>
  <c r="F139" i="19"/>
  <c r="L3188" i="1" s="1"/>
  <c r="D139" i="19"/>
  <c r="J3188" i="1" s="1"/>
  <c r="L138" i="19"/>
  <c r="K138" i="19"/>
  <c r="J138" i="19"/>
  <c r="I138" i="19"/>
  <c r="H138" i="19"/>
  <c r="G138" i="19"/>
  <c r="F138" i="19"/>
  <c r="D138" i="19"/>
  <c r="L137" i="19"/>
  <c r="R3163" i="1" s="1"/>
  <c r="K137" i="19"/>
  <c r="Q3163" i="1" s="1"/>
  <c r="J137" i="19"/>
  <c r="P3163" i="1" s="1"/>
  <c r="I137" i="19"/>
  <c r="O3163" i="1" s="1"/>
  <c r="H137" i="19"/>
  <c r="N3163" i="1" s="1"/>
  <c r="G137" i="19"/>
  <c r="M3163" i="1" s="1"/>
  <c r="F137" i="19"/>
  <c r="L3163" i="1" s="1"/>
  <c r="D137" i="19"/>
  <c r="J3163" i="1" s="1"/>
  <c r="B137" i="19"/>
  <c r="B3163" i="1" s="1"/>
  <c r="B138" i="19"/>
  <c r="B139" i="19"/>
  <c r="B140" i="19"/>
  <c r="A138" i="19"/>
  <c r="A139" i="19"/>
  <c r="A3188" i="1" s="1"/>
  <c r="A140" i="19"/>
  <c r="A3213" i="1" s="1"/>
  <c r="A137" i="19"/>
  <c r="A3163" i="1" s="1"/>
  <c r="L131" i="19"/>
  <c r="R3136" i="1" s="1"/>
  <c r="K131" i="19"/>
  <c r="Q3136" i="1" s="1"/>
  <c r="J131" i="19"/>
  <c r="P3136" i="1" s="1"/>
  <c r="I131" i="19"/>
  <c r="O3136" i="1" s="1"/>
  <c r="H131" i="19"/>
  <c r="N3136" i="1" s="1"/>
  <c r="G131" i="19"/>
  <c r="M3136" i="1" s="1"/>
  <c r="F131" i="19"/>
  <c r="L3136" i="1" s="1"/>
  <c r="D131" i="19"/>
  <c r="J3136" i="1" s="1"/>
  <c r="L130" i="19"/>
  <c r="K130" i="19"/>
  <c r="J130" i="19"/>
  <c r="I130" i="19"/>
  <c r="H130" i="19"/>
  <c r="G130" i="19"/>
  <c r="F130" i="19"/>
  <c r="D130" i="19"/>
  <c r="L129" i="19"/>
  <c r="K129" i="19"/>
  <c r="J129" i="19"/>
  <c r="I129" i="19"/>
  <c r="H129" i="19"/>
  <c r="G129" i="19"/>
  <c r="F129" i="19"/>
  <c r="D129" i="19"/>
  <c r="L128" i="19"/>
  <c r="R3011" i="1" s="1"/>
  <c r="K128" i="19"/>
  <c r="Q3011" i="1" s="1"/>
  <c r="J128" i="19"/>
  <c r="P3011" i="1" s="1"/>
  <c r="I128" i="19"/>
  <c r="O3011" i="1" s="1"/>
  <c r="H128" i="19"/>
  <c r="N3011" i="1" s="1"/>
  <c r="G128" i="19"/>
  <c r="M3011" i="1" s="1"/>
  <c r="F128" i="19"/>
  <c r="L3011" i="1" s="1"/>
  <c r="D128" i="19"/>
  <c r="J3011" i="1" s="1"/>
  <c r="B131" i="19"/>
  <c r="A131" i="19"/>
  <c r="A3136" i="1" s="1"/>
  <c r="B130" i="19"/>
  <c r="A130" i="19"/>
  <c r="B129" i="19"/>
  <c r="A129" i="19"/>
  <c r="B128" i="19"/>
  <c r="B3011" i="1" s="1"/>
  <c r="A128" i="19"/>
  <c r="A3011" i="1" s="1"/>
  <c r="M162" i="1"/>
  <c r="C561" i="1"/>
  <c r="B561" i="1" s="1"/>
  <c r="C562" i="1"/>
  <c r="B562" i="1" s="1"/>
  <c r="C563" i="1"/>
  <c r="C564" i="1"/>
  <c r="B564" i="1" s="1"/>
  <c r="C565" i="1"/>
  <c r="B565" i="1" s="1"/>
  <c r="C566" i="1"/>
  <c r="C567" i="1"/>
  <c r="B567" i="1" s="1"/>
  <c r="C568" i="1"/>
  <c r="B568" i="1" s="1"/>
  <c r="C569" i="1"/>
  <c r="C570" i="1"/>
  <c r="B570" i="1" s="1"/>
  <c r="C571" i="1"/>
  <c r="C572" i="1"/>
  <c r="B572" i="1" s="1"/>
  <c r="C573" i="1"/>
  <c r="B573" i="1" s="1"/>
  <c r="C574" i="1"/>
  <c r="C575" i="1"/>
  <c r="C576" i="1"/>
  <c r="B576" i="1" s="1"/>
  <c r="C577" i="1"/>
  <c r="C578" i="1"/>
  <c r="B578" i="1" s="1"/>
  <c r="C579" i="1"/>
  <c r="B579" i="1" s="1"/>
  <c r="C580" i="1"/>
  <c r="B580" i="1" s="1"/>
  <c r="C581" i="1"/>
  <c r="C582" i="1"/>
  <c r="B582" i="1" s="1"/>
  <c r="C583" i="1"/>
  <c r="B583" i="1" s="1"/>
  <c r="C560" i="1"/>
  <c r="B560" i="1" s="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C3196" i="1"/>
  <c r="C3197" i="1"/>
  <c r="C3198" i="1"/>
  <c r="C3199" i="1"/>
  <c r="C3200" i="1"/>
  <c r="C3201" i="1"/>
  <c r="C3202" i="1"/>
  <c r="C3203" i="1"/>
  <c r="C3204" i="1"/>
  <c r="C3205" i="1"/>
  <c r="C3206" i="1"/>
  <c r="C3207" i="1"/>
  <c r="C3208" i="1"/>
  <c r="C3209" i="1"/>
  <c r="C3210" i="1"/>
  <c r="C3211" i="1"/>
  <c r="C3212" i="1"/>
  <c r="C3044" i="1"/>
  <c r="C3045" i="1"/>
  <c r="C3046" i="1"/>
  <c r="C3047" i="1"/>
  <c r="C3048" i="1"/>
  <c r="C3049" i="1"/>
  <c r="C3050" i="1"/>
  <c r="C3051" i="1"/>
  <c r="C3052" i="1"/>
  <c r="C3053" i="1"/>
  <c r="C3054" i="1"/>
  <c r="C3055" i="1"/>
  <c r="C3056" i="1"/>
  <c r="C2732" i="1"/>
  <c r="B2732" i="1" s="1"/>
  <c r="C2728" i="1"/>
  <c r="B2728" i="1" s="1"/>
  <c r="C1190" i="1"/>
  <c r="C2062" i="1"/>
  <c r="B2062" i="1" s="1"/>
  <c r="C2063" i="1"/>
  <c r="B2063" i="1" s="1"/>
  <c r="C2064" i="1"/>
  <c r="B2064" i="1" s="1"/>
  <c r="C2065" i="1"/>
  <c r="B2065" i="1" s="1"/>
  <c r="C2066" i="1"/>
  <c r="B2066" i="1" s="1"/>
  <c r="C2067" i="1"/>
  <c r="B2067" i="1" s="1"/>
  <c r="C2068" i="1"/>
  <c r="B2068" i="1" s="1"/>
  <c r="C2069" i="1"/>
  <c r="B2069" i="1" s="1"/>
  <c r="C2070" i="1"/>
  <c r="B2070" i="1" s="1"/>
  <c r="C2071" i="1"/>
  <c r="B2071" i="1" s="1"/>
  <c r="C2072" i="1"/>
  <c r="B2072" i="1" s="1"/>
  <c r="C2073" i="1"/>
  <c r="B2073" i="1" s="1"/>
  <c r="C2074" i="1"/>
  <c r="B2074" i="1" s="1"/>
  <c r="C2075" i="1"/>
  <c r="B2075" i="1" s="1"/>
  <c r="C2076" i="1"/>
  <c r="B2076" i="1" s="1"/>
  <c r="C2077" i="1"/>
  <c r="B2077" i="1" s="1"/>
  <c r="C2078" i="1"/>
  <c r="B2078" i="1" s="1"/>
  <c r="C2079" i="1"/>
  <c r="B2079" i="1" s="1"/>
  <c r="C2080" i="1"/>
  <c r="B2080" i="1" s="1"/>
  <c r="C2081" i="1"/>
  <c r="B2081" i="1" s="1"/>
  <c r="C2082" i="1"/>
  <c r="B2082" i="1" s="1"/>
  <c r="C2083" i="1"/>
  <c r="B2083" i="1" s="1"/>
  <c r="C2084" i="1"/>
  <c r="B2084" i="1" s="1"/>
  <c r="C2085" i="1"/>
  <c r="B2085" i="1" s="1"/>
  <c r="C2086" i="1"/>
  <c r="B2086" i="1" s="1"/>
  <c r="C2087" i="1"/>
  <c r="B2087" i="1" s="1"/>
  <c r="C2088" i="1"/>
  <c r="B2088" i="1" s="1"/>
  <c r="C2089" i="1"/>
  <c r="B2089" i="1" s="1"/>
  <c r="C2090" i="1"/>
  <c r="B2090" i="1" s="1"/>
  <c r="C2091" i="1"/>
  <c r="B2091" i="1" s="1"/>
  <c r="C2092" i="1"/>
  <c r="B2092" i="1" s="1"/>
  <c r="C2093" i="1"/>
  <c r="B2093" i="1" s="1"/>
  <c r="C2094" i="1"/>
  <c r="B2094" i="1" s="1"/>
  <c r="C2095" i="1"/>
  <c r="B2095" i="1" s="1"/>
  <c r="C2096" i="1"/>
  <c r="B2096" i="1" s="1"/>
  <c r="C2097" i="1"/>
  <c r="B2097" i="1" s="1"/>
  <c r="C2098" i="1"/>
  <c r="B2098" i="1" s="1"/>
  <c r="C2099" i="1"/>
  <c r="B2099" i="1" s="1"/>
  <c r="C2100" i="1"/>
  <c r="B2100" i="1" s="1"/>
  <c r="C2101" i="1"/>
  <c r="B2101" i="1" s="1"/>
  <c r="C2102" i="1"/>
  <c r="B2102" i="1" s="1"/>
  <c r="C2103" i="1"/>
  <c r="B2103" i="1" s="1"/>
  <c r="C2104" i="1"/>
  <c r="B2104" i="1" s="1"/>
  <c r="C2105" i="1"/>
  <c r="B2105" i="1" s="1"/>
  <c r="C2106" i="1"/>
  <c r="B2106" i="1" s="1"/>
  <c r="C2107" i="1"/>
  <c r="B2107" i="1" s="1"/>
  <c r="C2108" i="1"/>
  <c r="B2108" i="1" s="1"/>
  <c r="C2109" i="1"/>
  <c r="B2109" i="1" s="1"/>
  <c r="C2110" i="1"/>
  <c r="B2110" i="1" s="1"/>
  <c r="C2111" i="1"/>
  <c r="B2111" i="1" s="1"/>
  <c r="C2112" i="1"/>
  <c r="B2112" i="1" s="1"/>
  <c r="C2113" i="1"/>
  <c r="B2113" i="1" s="1"/>
  <c r="C2114" i="1"/>
  <c r="B2114" i="1" s="1"/>
  <c r="C2115" i="1"/>
  <c r="B2115" i="1" s="1"/>
  <c r="C2116" i="1"/>
  <c r="B2116" i="1" s="1"/>
  <c r="C2117" i="1"/>
  <c r="B2117" i="1" s="1"/>
  <c r="C2118" i="1"/>
  <c r="B2118" i="1" s="1"/>
  <c r="C2119" i="1"/>
  <c r="B2119" i="1" s="1"/>
  <c r="C2120" i="1"/>
  <c r="B2120" i="1" s="1"/>
  <c r="C2121" i="1"/>
  <c r="B2121" i="1" s="1"/>
  <c r="C2122" i="1"/>
  <c r="B2122" i="1" s="1"/>
  <c r="C2123" i="1"/>
  <c r="B2123" i="1" s="1"/>
  <c r="C2124" i="1"/>
  <c r="B2124" i="1" s="1"/>
  <c r="C2125" i="1"/>
  <c r="B2125" i="1" s="1"/>
  <c r="C2126" i="1"/>
  <c r="B2126" i="1" s="1"/>
  <c r="C2127" i="1"/>
  <c r="B2127" i="1" s="1"/>
  <c r="C2128" i="1"/>
  <c r="B2128" i="1" s="1"/>
  <c r="C2129" i="1"/>
  <c r="B2129" i="1" s="1"/>
  <c r="C2130" i="1"/>
  <c r="B2130" i="1" s="1"/>
  <c r="C2131" i="1"/>
  <c r="B2131" i="1" s="1"/>
  <c r="C2132" i="1"/>
  <c r="B2132" i="1" s="1"/>
  <c r="C2133" i="1"/>
  <c r="B2133" i="1" s="1"/>
  <c r="C2134" i="1"/>
  <c r="B2134" i="1" s="1"/>
  <c r="C2135" i="1"/>
  <c r="B2135" i="1" s="1"/>
  <c r="C2136" i="1"/>
  <c r="B2136" i="1" s="1"/>
  <c r="C2137" i="1"/>
  <c r="B2137" i="1" s="1"/>
  <c r="C2138" i="1"/>
  <c r="B2138" i="1" s="1"/>
  <c r="C2139" i="1"/>
  <c r="B2139" i="1" s="1"/>
  <c r="C2140" i="1"/>
  <c r="B2140" i="1" s="1"/>
  <c r="C2141" i="1"/>
  <c r="B2141" i="1" s="1"/>
  <c r="C2142" i="1"/>
  <c r="B2142" i="1" s="1"/>
  <c r="C2143" i="1"/>
  <c r="B2143" i="1" s="1"/>
  <c r="C2144" i="1"/>
  <c r="B2144" i="1" s="1"/>
  <c r="C2145" i="1"/>
  <c r="B2145" i="1" s="1"/>
  <c r="C2146" i="1"/>
  <c r="B2146" i="1" s="1"/>
  <c r="C2147" i="1"/>
  <c r="B2147" i="1" s="1"/>
  <c r="C2148" i="1"/>
  <c r="B2148" i="1" s="1"/>
  <c r="C600" i="1"/>
  <c r="C601" i="1"/>
  <c r="B601" i="1" s="1"/>
  <c r="C602" i="1"/>
  <c r="C603" i="1"/>
  <c r="B603" i="1" s="1"/>
  <c r="C604" i="1"/>
  <c r="C605" i="1"/>
  <c r="B605" i="1" s="1"/>
  <c r="C606" i="1"/>
  <c r="C607" i="1"/>
  <c r="C608" i="1"/>
  <c r="C609" i="1"/>
  <c r="B609" i="1" s="1"/>
  <c r="C610" i="1"/>
  <c r="B610" i="1" s="1"/>
  <c r="C611" i="1"/>
  <c r="B611" i="1" s="1"/>
  <c r="C612" i="1"/>
  <c r="B612" i="1" s="1"/>
  <c r="C613" i="1"/>
  <c r="B613" i="1" s="1"/>
  <c r="C614" i="1"/>
  <c r="C615" i="1"/>
  <c r="B615" i="1" s="1"/>
  <c r="C616" i="1"/>
  <c r="C617" i="1"/>
  <c r="B617" i="1" s="1"/>
  <c r="C618" i="1"/>
  <c r="C619" i="1"/>
  <c r="C620" i="1"/>
  <c r="B620" i="1" s="1"/>
  <c r="C621" i="1"/>
  <c r="C622" i="1"/>
  <c r="B622" i="1" s="1"/>
  <c r="C623" i="1"/>
  <c r="C624" i="1"/>
  <c r="C625" i="1"/>
  <c r="B625" i="1" s="1"/>
  <c r="C626" i="1"/>
  <c r="B626" i="1" s="1"/>
  <c r="C627" i="1"/>
  <c r="C628" i="1"/>
  <c r="C629" i="1"/>
  <c r="C630" i="1"/>
  <c r="C631" i="1"/>
  <c r="B631" i="1" s="1"/>
  <c r="C632" i="1"/>
  <c r="B632" i="1" s="1"/>
  <c r="C633" i="1"/>
  <c r="B633" i="1" s="1"/>
  <c r="G152" i="13"/>
  <c r="B161" i="13" s="1"/>
  <c r="G139" i="13"/>
  <c r="C586" i="1"/>
  <c r="B586" i="1" s="1"/>
  <c r="C587" i="1"/>
  <c r="C588" i="1"/>
  <c r="C589" i="1"/>
  <c r="C590" i="1"/>
  <c r="B590" i="1" s="1"/>
  <c r="C591" i="1"/>
  <c r="B591" i="1" s="1"/>
  <c r="C592" i="1"/>
  <c r="C593" i="1"/>
  <c r="B593" i="1" s="1"/>
  <c r="C594" i="1"/>
  <c r="B594" i="1" s="1"/>
  <c r="C595" i="1"/>
  <c r="C596" i="1"/>
  <c r="B596" i="1" s="1"/>
  <c r="C597" i="1"/>
  <c r="B597" i="1" s="1"/>
  <c r="C598" i="1"/>
  <c r="C599" i="1"/>
  <c r="B599" i="1" s="1"/>
  <c r="C585" i="1"/>
  <c r="C385" i="1"/>
  <c r="B385" i="1" s="1"/>
  <c r="C386" i="1"/>
  <c r="B386" i="1" s="1"/>
  <c r="C387" i="1"/>
  <c r="B387" i="1" s="1"/>
  <c r="C388" i="1"/>
  <c r="B388" i="1" s="1"/>
  <c r="C389" i="1"/>
  <c r="B389" i="1" s="1"/>
  <c r="C390" i="1"/>
  <c r="B390" i="1" s="1"/>
  <c r="C391" i="1"/>
  <c r="B391" i="1" s="1"/>
  <c r="C392" i="1"/>
  <c r="B392" i="1" s="1"/>
  <c r="C393" i="1"/>
  <c r="B393" i="1" s="1"/>
  <c r="C394" i="1"/>
  <c r="B394" i="1" s="1"/>
  <c r="C395" i="1"/>
  <c r="B395" i="1" s="1"/>
  <c r="C396" i="1"/>
  <c r="B396" i="1" s="1"/>
  <c r="C397" i="1"/>
  <c r="B397" i="1" s="1"/>
  <c r="C398" i="1"/>
  <c r="B398" i="1" s="1"/>
  <c r="C383" i="1"/>
  <c r="I213" i="13"/>
  <c r="B215" i="13" s="1"/>
  <c r="H213" i="13"/>
  <c r="G213" i="13"/>
  <c r="F213" i="13"/>
  <c r="E213" i="13"/>
  <c r="D213" i="13"/>
  <c r="C213" i="13"/>
  <c r="B213" i="13"/>
  <c r="C221" i="13"/>
  <c r="D221" i="13"/>
  <c r="E221" i="13"/>
  <c r="B221" i="13"/>
  <c r="B222" i="13" s="1"/>
  <c r="C205" i="13"/>
  <c r="D205" i="13"/>
  <c r="E205" i="13"/>
  <c r="F205" i="13"/>
  <c r="G205" i="13"/>
  <c r="H205" i="13"/>
  <c r="I205" i="13"/>
  <c r="B207" i="13" s="1"/>
  <c r="B205" i="13"/>
  <c r="C173" i="1"/>
  <c r="L173" i="1" s="1"/>
  <c r="C172" i="1"/>
  <c r="B172" i="1" s="1"/>
  <c r="C171" i="1"/>
  <c r="C170" i="1"/>
  <c r="C169" i="1"/>
  <c r="C168" i="1"/>
  <c r="K168" i="1" s="1"/>
  <c r="C167" i="1"/>
  <c r="A167" i="1" s="1"/>
  <c r="C166" i="1"/>
  <c r="C165" i="1"/>
  <c r="O165" i="1" s="1"/>
  <c r="C164" i="1"/>
  <c r="A164" i="1" s="1"/>
  <c r="C2841" i="1"/>
  <c r="B2841" i="1" s="1"/>
  <c r="C2842" i="1"/>
  <c r="B2842" i="1" s="1"/>
  <c r="C2843" i="1"/>
  <c r="B2843" i="1" s="1"/>
  <c r="C2844" i="1"/>
  <c r="B2844" i="1" s="1"/>
  <c r="C2845" i="1"/>
  <c r="B2845" i="1" s="1"/>
  <c r="C2846" i="1"/>
  <c r="B2846" i="1" s="1"/>
  <c r="C2847" i="1"/>
  <c r="B2847" i="1" s="1"/>
  <c r="C2848" i="1"/>
  <c r="B2848" i="1" s="1"/>
  <c r="C2849" i="1"/>
  <c r="B2849" i="1" s="1"/>
  <c r="C2850" i="1"/>
  <c r="B2850" i="1" s="1"/>
  <c r="C2840" i="1"/>
  <c r="B2840" i="1" s="1"/>
  <c r="G408" i="15"/>
  <c r="B673" i="15" s="1"/>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C3227" i="1"/>
  <c r="B3227" i="1" s="1"/>
  <c r="C3228" i="1"/>
  <c r="B3228" i="1" s="1"/>
  <c r="C3229" i="1"/>
  <c r="B3229" i="1" s="1"/>
  <c r="C3226" i="1"/>
  <c r="B3226" i="1" s="1"/>
  <c r="C3232" i="1"/>
  <c r="B3232" i="1" s="1"/>
  <c r="C3233" i="1"/>
  <c r="B3233" i="1" s="1"/>
  <c r="C3234" i="1"/>
  <c r="B3234" i="1" s="1"/>
  <c r="C3231" i="1"/>
  <c r="B3231" i="1" s="1"/>
  <c r="C3242" i="1"/>
  <c r="B3242" i="1" s="1"/>
  <c r="C3243" i="1"/>
  <c r="B3243" i="1" s="1"/>
  <c r="C3244" i="1"/>
  <c r="B3244" i="1" s="1"/>
  <c r="C3241" i="1"/>
  <c r="B3241" i="1" s="1"/>
  <c r="C3247" i="1"/>
  <c r="B3247" i="1" s="1"/>
  <c r="C3248" i="1"/>
  <c r="B3248" i="1" s="1"/>
  <c r="C3249" i="1"/>
  <c r="B3249" i="1" s="1"/>
  <c r="C3246" i="1"/>
  <c r="B3246" i="1" s="1"/>
  <c r="C3252" i="1"/>
  <c r="B3252" i="1" s="1"/>
  <c r="C3253" i="1"/>
  <c r="B3253" i="1" s="1"/>
  <c r="C3254" i="1"/>
  <c r="B3254" i="1" s="1"/>
  <c r="C3251" i="1"/>
  <c r="B3251" i="1" s="1"/>
  <c r="C3257" i="1"/>
  <c r="B3257" i="1" s="1"/>
  <c r="C3258" i="1"/>
  <c r="B3258" i="1" s="1"/>
  <c r="C3259" i="1"/>
  <c r="B3259" i="1" s="1"/>
  <c r="C3256" i="1"/>
  <c r="B3256" i="1" s="1"/>
  <c r="C3282" i="1"/>
  <c r="B3282" i="1" s="1"/>
  <c r="C3283" i="1"/>
  <c r="B3283" i="1" s="1"/>
  <c r="C3284" i="1"/>
  <c r="B3284" i="1" s="1"/>
  <c r="C3281" i="1"/>
  <c r="B3281" i="1" s="1"/>
  <c r="C3286" i="1"/>
  <c r="B3286" i="1" s="1"/>
  <c r="C3287" i="1"/>
  <c r="B3287" i="1" s="1"/>
  <c r="C3288" i="1"/>
  <c r="B3288" i="1" s="1"/>
  <c r="C3289" i="1"/>
  <c r="B3289" i="1" s="1"/>
  <c r="C3221" i="1"/>
  <c r="B3221" i="1" s="1"/>
  <c r="C3222" i="1"/>
  <c r="B3222" i="1" s="1"/>
  <c r="C3223" i="1"/>
  <c r="B3223" i="1" s="1"/>
  <c r="C3224" i="1"/>
  <c r="B3224" i="1" s="1"/>
  <c r="B10" i="18"/>
  <c r="F56" i="8" s="1"/>
  <c r="B16" i="18"/>
  <c r="B18" i="18"/>
  <c r="F92" i="8" s="1"/>
  <c r="B19" i="18"/>
  <c r="F79" i="8" s="1"/>
  <c r="B11" i="18"/>
  <c r="F73" i="8" s="1"/>
  <c r="B36" i="18"/>
  <c r="F202" i="8" s="1"/>
  <c r="B7" i="18"/>
  <c r="F34" i="8" s="1"/>
  <c r="B5" i="18"/>
  <c r="F9" i="8" s="1"/>
  <c r="B57" i="18"/>
  <c r="I51" i="19" s="1"/>
  <c r="O529" i="1" s="1"/>
  <c r="B56" i="18"/>
  <c r="B51" i="18"/>
  <c r="F248" i="8" s="1"/>
  <c r="B50" i="18"/>
  <c r="F123" i="8" s="1"/>
  <c r="B49" i="18"/>
  <c r="F244" i="8" s="1"/>
  <c r="B47" i="18"/>
  <c r="F243" i="8" s="1"/>
  <c r="B46" i="18"/>
  <c r="F242" i="8" s="1"/>
  <c r="B45" i="18"/>
  <c r="F240" i="8" s="1"/>
  <c r="B44" i="18"/>
  <c r="F238" i="8" s="1"/>
  <c r="B43" i="18"/>
  <c r="F236" i="8" s="1"/>
  <c r="B42" i="18"/>
  <c r="F235" i="8" s="1"/>
  <c r="B41" i="18"/>
  <c r="F219" i="8" s="1"/>
  <c r="B40" i="18"/>
  <c r="F210" i="8" s="1"/>
  <c r="B39" i="18"/>
  <c r="B38" i="18"/>
  <c r="F206" i="8" s="1"/>
  <c r="B37" i="18"/>
  <c r="F209" i="8" s="1"/>
  <c r="B35" i="18"/>
  <c r="B34" i="18"/>
  <c r="F160" i="8" s="1"/>
  <c r="B33" i="18"/>
  <c r="B32" i="18"/>
  <c r="B31" i="18"/>
  <c r="F153" i="8" s="1"/>
  <c r="B30" i="18"/>
  <c r="F170" i="8" s="1"/>
  <c r="B29" i="18"/>
  <c r="F169" i="8" s="1"/>
  <c r="B28" i="18"/>
  <c r="B27" i="18"/>
  <c r="B26" i="18"/>
  <c r="B21" i="18"/>
  <c r="F116" i="8" s="1"/>
  <c r="B20" i="18"/>
  <c r="B9" i="18"/>
  <c r="B8" i="18"/>
  <c r="F52" i="8" s="1"/>
  <c r="B6" i="18"/>
  <c r="B3" i="18"/>
  <c r="F43" i="8" s="1"/>
  <c r="C263" i="1"/>
  <c r="B263" i="1" s="1"/>
  <c r="C323" i="1"/>
  <c r="C322" i="1"/>
  <c r="C321" i="1"/>
  <c r="C320" i="1"/>
  <c r="C319" i="1"/>
  <c r="C318" i="1"/>
  <c r="B318" i="1" s="1"/>
  <c r="C317" i="1"/>
  <c r="C316" i="1"/>
  <c r="C315" i="1"/>
  <c r="B315" i="1" s="1"/>
  <c r="C314" i="1"/>
  <c r="C313" i="1"/>
  <c r="C312" i="1"/>
  <c r="B312" i="1" s="1"/>
  <c r="C311" i="1"/>
  <c r="C310" i="1"/>
  <c r="B310" i="1" s="1"/>
  <c r="C308" i="1"/>
  <c r="C3219" i="1"/>
  <c r="C3142" i="1"/>
  <c r="C483" i="1"/>
  <c r="C2734" i="1"/>
  <c r="B2734" i="1" s="1"/>
  <c r="C2733" i="1"/>
  <c r="B2733" i="1" s="1"/>
  <c r="C2729" i="1"/>
  <c r="B2729" i="1" s="1"/>
  <c r="C2730" i="1"/>
  <c r="B2730" i="1" s="1"/>
  <c r="C2865" i="1"/>
  <c r="B2865" i="1" s="1"/>
  <c r="C2864" i="1"/>
  <c r="B2864" i="1" s="1"/>
  <c r="C2863" i="1"/>
  <c r="B2863" i="1" s="1"/>
  <c r="C2862" i="1"/>
  <c r="B2862" i="1" s="1"/>
  <c r="C2861" i="1"/>
  <c r="B2861" i="1" s="1"/>
  <c r="C2860" i="1"/>
  <c r="B2860" i="1" s="1"/>
  <c r="C2859" i="1"/>
  <c r="B2859" i="1" s="1"/>
  <c r="C2858" i="1"/>
  <c r="B2858" i="1" s="1"/>
  <c r="C2857" i="1"/>
  <c r="B2857" i="1" s="1"/>
  <c r="C2856" i="1"/>
  <c r="B2856" i="1" s="1"/>
  <c r="C2855" i="1"/>
  <c r="B2855" i="1" s="1"/>
  <c r="C2854" i="1"/>
  <c r="B2854" i="1" s="1"/>
  <c r="C2853" i="1"/>
  <c r="B2853" i="1" s="1"/>
  <c r="C2852" i="1"/>
  <c r="B2852" i="1" s="1"/>
  <c r="C373" i="1"/>
  <c r="C372" i="1"/>
  <c r="C371" i="1"/>
  <c r="C270" i="1"/>
  <c r="C269" i="1"/>
  <c r="C268" i="1"/>
  <c r="B268" i="1" s="1"/>
  <c r="C2838" i="1"/>
  <c r="B2838" i="1" s="1"/>
  <c r="C2837" i="1"/>
  <c r="B2837" i="1" s="1"/>
  <c r="C2762" i="1"/>
  <c r="B2762" i="1" s="1"/>
  <c r="C2761" i="1"/>
  <c r="B2761" i="1" s="1"/>
  <c r="C2760" i="1"/>
  <c r="B2760" i="1" s="1"/>
  <c r="C2759" i="1"/>
  <c r="B2759" i="1" s="1"/>
  <c r="C2758" i="1"/>
  <c r="B2758" i="1" s="1"/>
  <c r="C2757" i="1"/>
  <c r="B2757" i="1" s="1"/>
  <c r="C2756" i="1"/>
  <c r="B2756" i="1" s="1"/>
  <c r="C2755" i="1"/>
  <c r="B2755" i="1" s="1"/>
  <c r="C2805" i="1"/>
  <c r="B2805" i="1" s="1"/>
  <c r="C2806" i="1"/>
  <c r="B2806" i="1" s="1"/>
  <c r="C2807" i="1"/>
  <c r="B2807" i="1" s="1"/>
  <c r="C2808" i="1"/>
  <c r="B2808" i="1" s="1"/>
  <c r="C2809" i="1"/>
  <c r="B2809" i="1" s="1"/>
  <c r="C204" i="1"/>
  <c r="B204" i="1" s="1"/>
  <c r="C209" i="1"/>
  <c r="B209" i="1" s="1"/>
  <c r="C214" i="1"/>
  <c r="C202" i="1"/>
  <c r="C203" i="1"/>
  <c r="C205" i="1"/>
  <c r="C206" i="1"/>
  <c r="C207" i="1"/>
  <c r="C208" i="1"/>
  <c r="B208" i="1" s="1"/>
  <c r="C210" i="1"/>
  <c r="C211" i="1"/>
  <c r="C212" i="1"/>
  <c r="C213" i="1"/>
  <c r="C2726" i="1"/>
  <c r="B2726" i="1" s="1"/>
  <c r="C2725" i="1"/>
  <c r="B2725" i="1" s="1"/>
  <c r="C61" i="1"/>
  <c r="C60" i="1"/>
  <c r="C59" i="1"/>
  <c r="M59" i="1" s="1"/>
  <c r="C58" i="1"/>
  <c r="M58" i="1" s="1"/>
  <c r="C57" i="1"/>
  <c r="M57" i="1" s="1"/>
  <c r="C56" i="1"/>
  <c r="B56" i="1" s="1"/>
  <c r="C55" i="1"/>
  <c r="K55" i="1" s="1"/>
  <c r="C54" i="1"/>
  <c r="C53" i="1"/>
  <c r="C52" i="1"/>
  <c r="C51" i="1"/>
  <c r="C50" i="1"/>
  <c r="N50" i="1" s="1"/>
  <c r="C49" i="1"/>
  <c r="A49" i="1" s="1"/>
  <c r="C48" i="1"/>
  <c r="A48" i="1" s="1"/>
  <c r="C47" i="1"/>
  <c r="R47" i="1" s="1"/>
  <c r="C46" i="1"/>
  <c r="N46" i="1" s="1"/>
  <c r="C45" i="1"/>
  <c r="A45" i="1" s="1"/>
  <c r="C44" i="1"/>
  <c r="Q44" i="1" s="1"/>
  <c r="C43" i="1"/>
  <c r="C42" i="1"/>
  <c r="K42" i="1" s="1"/>
  <c r="C41" i="1"/>
  <c r="A41" i="1" s="1"/>
  <c r="C40" i="1"/>
  <c r="J40" i="1" s="1"/>
  <c r="C39" i="1"/>
  <c r="C38" i="1"/>
  <c r="N38" i="1" s="1"/>
  <c r="C37" i="1"/>
  <c r="C36" i="1"/>
  <c r="C35" i="1"/>
  <c r="B35" i="1" s="1"/>
  <c r="C34" i="1"/>
  <c r="Q34" i="1" s="1"/>
  <c r="C33" i="1"/>
  <c r="C32" i="1"/>
  <c r="O32" i="1" s="1"/>
  <c r="C31" i="1"/>
  <c r="R31" i="1" s="1"/>
  <c r="C30" i="1"/>
  <c r="J30" i="1" s="1"/>
  <c r="C29" i="1"/>
  <c r="C28" i="1"/>
  <c r="B28" i="1" s="1"/>
  <c r="C27" i="1"/>
  <c r="Q27" i="1" s="1"/>
  <c r="C26" i="1"/>
  <c r="M26" i="1" s="1"/>
  <c r="C25" i="1"/>
  <c r="M25" i="1" s="1"/>
  <c r="C24" i="1"/>
  <c r="B24" i="1" s="1"/>
  <c r="C23" i="1"/>
  <c r="A23" i="1" s="1"/>
  <c r="C22" i="1"/>
  <c r="L22" i="1" s="1"/>
  <c r="C21" i="1"/>
  <c r="R21" i="1" s="1"/>
  <c r="C20" i="1"/>
  <c r="C19" i="1"/>
  <c r="A19" i="1" s="1"/>
  <c r="C18" i="1"/>
  <c r="O18" i="1" s="1"/>
  <c r="C17" i="1"/>
  <c r="O17" i="1" s="1"/>
  <c r="C16" i="1"/>
  <c r="N16" i="1" s="1"/>
  <c r="C15" i="1"/>
  <c r="B15" i="1" s="1"/>
  <c r="C14" i="1"/>
  <c r="R14" i="1" s="1"/>
  <c r="C13" i="1"/>
  <c r="C12" i="1"/>
  <c r="C11" i="1"/>
  <c r="C10" i="1"/>
  <c r="C9" i="1"/>
  <c r="C8" i="1"/>
  <c r="C7" i="1"/>
  <c r="C6" i="1"/>
  <c r="C5" i="1"/>
  <c r="C4" i="1"/>
  <c r="C3" i="1"/>
  <c r="C407" i="1"/>
  <c r="C366" i="1"/>
  <c r="C480" i="1"/>
  <c r="B480" i="1" s="1"/>
  <c r="C479" i="1"/>
  <c r="B479" i="1" s="1"/>
  <c r="C3172" i="1"/>
  <c r="B186" i="13"/>
  <c r="B188" i="13" s="1"/>
  <c r="B187" i="13"/>
  <c r="C151" i="1"/>
  <c r="C152" i="1"/>
  <c r="O152" i="1" s="1"/>
  <c r="C153" i="1"/>
  <c r="L153" i="1" s="1"/>
  <c r="C154" i="1"/>
  <c r="R154" i="1" s="1"/>
  <c r="C155" i="1"/>
  <c r="C156" i="1"/>
  <c r="Q156" i="1" s="1"/>
  <c r="C157" i="1"/>
  <c r="L157" i="1" s="1"/>
  <c r="C158" i="1"/>
  <c r="O158" i="1" s="1"/>
  <c r="C159" i="1"/>
  <c r="C149" i="1"/>
  <c r="R149" i="1"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C74" i="1"/>
  <c r="C73" i="1"/>
  <c r="Q73" i="1" s="1"/>
  <c r="C72" i="1"/>
  <c r="J72" i="1" s="1"/>
  <c r="C71" i="1"/>
  <c r="B71" i="1" s="1"/>
  <c r="C70" i="1"/>
  <c r="M70" i="1" s="1"/>
  <c r="C69" i="1"/>
  <c r="C68" i="1"/>
  <c r="J68" i="1" s="1"/>
  <c r="C67" i="1"/>
  <c r="Q67" i="1" s="1"/>
  <c r="C66" i="1"/>
  <c r="A66" i="1" s="1"/>
  <c r="C65" i="1"/>
  <c r="O65" i="1" s="1"/>
  <c r="C64" i="1"/>
  <c r="C3174" i="1"/>
  <c r="C267" i="1"/>
  <c r="C370" i="1"/>
  <c r="C3173" i="1"/>
  <c r="C266" i="1"/>
  <c r="C369" i="1"/>
  <c r="B369" i="1" s="1"/>
  <c r="C2804" i="1"/>
  <c r="B2804" i="1" s="1"/>
  <c r="C163" i="1"/>
  <c r="C2803" i="1"/>
  <c r="B2803" i="1" s="1"/>
  <c r="G140" i="13"/>
  <c r="G141" i="13"/>
  <c r="G142" i="13"/>
  <c r="G143" i="13"/>
  <c r="G144" i="13"/>
  <c r="G145" i="13"/>
  <c r="G146" i="13"/>
  <c r="G147" i="13"/>
  <c r="G148" i="13"/>
  <c r="G149" i="13"/>
  <c r="G150" i="13"/>
  <c r="G151" i="13"/>
  <c r="G153" i="13"/>
  <c r="B162" i="13"/>
  <c r="G154" i="13"/>
  <c r="G155" i="13"/>
  <c r="G156" i="13"/>
  <c r="B167" i="13"/>
  <c r="B181" i="13"/>
  <c r="B176" i="13"/>
  <c r="B171" i="13"/>
  <c r="B172" i="13" s="1"/>
  <c r="G21" i="19" s="1"/>
  <c r="M234" i="1" s="1"/>
  <c r="A127" i="13"/>
  <c r="A128" i="13" s="1"/>
  <c r="A130" i="13"/>
  <c r="A116" i="13"/>
  <c r="A117" i="13" s="1"/>
  <c r="A101" i="13"/>
  <c r="A102" i="13" s="1"/>
  <c r="A103" i="13" s="1"/>
  <c r="B88" i="13"/>
  <c r="G10" i="19" s="1"/>
  <c r="M148" i="1" s="1"/>
  <c r="A91" i="13"/>
  <c r="A93" i="13" s="1"/>
  <c r="A94" i="13" s="1"/>
  <c r="A96" i="13" s="1"/>
  <c r="C2784" i="1"/>
  <c r="B2784" i="1" s="1"/>
  <c r="C2785" i="1"/>
  <c r="B2785" i="1" s="1"/>
  <c r="C2786" i="1"/>
  <c r="B2786" i="1" s="1"/>
  <c r="C2787" i="1"/>
  <c r="B2787" i="1" s="1"/>
  <c r="C2788" i="1"/>
  <c r="B2788" i="1" s="1"/>
  <c r="C257" i="1"/>
  <c r="B257" i="1" s="1"/>
  <c r="C258" i="1"/>
  <c r="B258" i="1" s="1"/>
  <c r="C259" i="1"/>
  <c r="C260" i="1"/>
  <c r="C261" i="1"/>
  <c r="C262" i="1"/>
  <c r="C264" i="1"/>
  <c r="B264" i="1" s="1"/>
  <c r="C265" i="1"/>
  <c r="C255" i="1"/>
  <c r="C367" i="1"/>
  <c r="C368" i="1"/>
  <c r="B368" i="1" s="1"/>
  <c r="C201" i="1"/>
  <c r="C221" i="1"/>
  <c r="C222" i="1"/>
  <c r="C223" i="1"/>
  <c r="B223" i="1" s="1"/>
  <c r="C224" i="1"/>
  <c r="C225" i="1"/>
  <c r="B225" i="1" s="1"/>
  <c r="C226" i="1"/>
  <c r="B226" i="1" s="1"/>
  <c r="C227" i="1"/>
  <c r="B227" i="1" s="1"/>
  <c r="C228" i="1"/>
  <c r="C229" i="1"/>
  <c r="C230" i="1"/>
  <c r="B230" i="1" s="1"/>
  <c r="C231" i="1"/>
  <c r="B231" i="1" s="1"/>
  <c r="C232" i="1"/>
  <c r="B194" i="13"/>
  <c r="B196" i="13" s="1"/>
  <c r="B197" i="13" s="1"/>
  <c r="C3218" i="1"/>
  <c r="C3217" i="1"/>
  <c r="C3216" i="1"/>
  <c r="C3215" i="1"/>
  <c r="C3214" i="1"/>
  <c r="C3195" i="1"/>
  <c r="C3194" i="1"/>
  <c r="C3193" i="1"/>
  <c r="C3192" i="1"/>
  <c r="C3191" i="1"/>
  <c r="C3190" i="1"/>
  <c r="C3189" i="1"/>
  <c r="C3171" i="1"/>
  <c r="C3170" i="1"/>
  <c r="C3169" i="1"/>
  <c r="C3168" i="1"/>
  <c r="C3167" i="1"/>
  <c r="C3166" i="1"/>
  <c r="C3165" i="1"/>
  <c r="C3141" i="1"/>
  <c r="C3140" i="1"/>
  <c r="C3139" i="1"/>
  <c r="C3138" i="1"/>
  <c r="C3137" i="1"/>
  <c r="C3162" i="1"/>
  <c r="B3162" i="1" s="1"/>
  <c r="C3161" i="1"/>
  <c r="B3161" i="1" s="1"/>
  <c r="C3160" i="1"/>
  <c r="B3160" i="1" s="1"/>
  <c r="C3159" i="1"/>
  <c r="B3159" i="1" s="1"/>
  <c r="C3158" i="1"/>
  <c r="B3158" i="1" s="1"/>
  <c r="C3043" i="1"/>
  <c r="C3042" i="1"/>
  <c r="C3041" i="1"/>
  <c r="C3040" i="1"/>
  <c r="C3039" i="1"/>
  <c r="C3038" i="1"/>
  <c r="C3037" i="1"/>
  <c r="C3013" i="1"/>
  <c r="C3007" i="1"/>
  <c r="B3007" i="1" s="1"/>
  <c r="C3008" i="1"/>
  <c r="B3008" i="1" s="1"/>
  <c r="C3009" i="1"/>
  <c r="B3009" i="1" s="1"/>
  <c r="C3010" i="1"/>
  <c r="B3010" i="1" s="1"/>
  <c r="C3006" i="1"/>
  <c r="B3006" i="1" s="1"/>
  <c r="C2802" i="1"/>
  <c r="B2802" i="1" s="1"/>
  <c r="C2791" i="1"/>
  <c r="B2791" i="1" s="1"/>
  <c r="C2792" i="1"/>
  <c r="B2792" i="1" s="1"/>
  <c r="C2793" i="1"/>
  <c r="B2793" i="1" s="1"/>
  <c r="C2794" i="1"/>
  <c r="B2794" i="1" s="1"/>
  <c r="C2795" i="1"/>
  <c r="B2795" i="1" s="1"/>
  <c r="C2796" i="1"/>
  <c r="B2796" i="1" s="1"/>
  <c r="C2797" i="1"/>
  <c r="B2797" i="1" s="1"/>
  <c r="C2798" i="1"/>
  <c r="B2798" i="1" s="1"/>
  <c r="C2799" i="1"/>
  <c r="B2799" i="1" s="1"/>
  <c r="C2800" i="1"/>
  <c r="B2800" i="1" s="1"/>
  <c r="C2801" i="1"/>
  <c r="B2801" i="1" s="1"/>
  <c r="C2790" i="1"/>
  <c r="B2790" i="1" s="1"/>
  <c r="C360" i="1"/>
  <c r="B360" i="1" s="1"/>
  <c r="C361" i="1"/>
  <c r="B361" i="1" s="1"/>
  <c r="C362" i="1"/>
  <c r="C363" i="1"/>
  <c r="B363" i="1" s="1"/>
  <c r="C364" i="1"/>
  <c r="C365" i="1"/>
  <c r="C359" i="1"/>
  <c r="C250" i="1"/>
  <c r="C251" i="1"/>
  <c r="B251" i="1" s="1"/>
  <c r="C252" i="1"/>
  <c r="C253" i="1"/>
  <c r="B253" i="1" s="1"/>
  <c r="C249" i="1"/>
  <c r="C247" i="1"/>
  <c r="B247" i="1" s="1"/>
  <c r="C246" i="1"/>
  <c r="C217" i="1"/>
  <c r="C218" i="1"/>
  <c r="B218" i="1" s="1"/>
  <c r="C219" i="1"/>
  <c r="C220" i="1"/>
  <c r="B220" i="1" s="1"/>
  <c r="C216" i="1"/>
  <c r="B216" i="1" s="1"/>
  <c r="C150" i="1"/>
  <c r="L150" i="1" s="1"/>
  <c r="C2867" i="1"/>
  <c r="B2867" i="1" s="1"/>
  <c r="R507" i="1"/>
  <c r="F42" i="8" l="1"/>
  <c r="F41" i="8"/>
  <c r="F40" i="8"/>
  <c r="F39" i="8"/>
  <c r="F38" i="8"/>
  <c r="F37" i="8"/>
  <c r="F36" i="8"/>
  <c r="F35" i="8"/>
  <c r="I116" i="19"/>
  <c r="I75" i="19"/>
  <c r="O683" i="1" s="1"/>
  <c r="I73" i="19"/>
  <c r="O681" i="1" s="1"/>
  <c r="I69" i="19"/>
  <c r="O677" i="1" s="1"/>
  <c r="B214" i="13"/>
  <c r="B189" i="13"/>
  <c r="B160" i="13"/>
  <c r="B706" i="15"/>
  <c r="A131" i="13"/>
  <c r="B163" i="13"/>
  <c r="B159" i="13"/>
  <c r="A105" i="13"/>
  <c r="A106" i="13" s="1"/>
  <c r="A107" i="13" s="1"/>
  <c r="A118" i="13"/>
  <c r="A120" i="13"/>
  <c r="A121" i="13" s="1"/>
  <c r="P3133" i="1"/>
  <c r="P3127" i="1"/>
  <c r="P3119" i="1"/>
  <c r="P3124" i="1"/>
  <c r="P3110" i="1"/>
  <c r="P3106" i="1"/>
  <c r="P3135" i="1"/>
  <c r="P3108" i="1"/>
  <c r="P3117" i="1"/>
  <c r="P3132" i="1"/>
  <c r="P3115" i="1"/>
  <c r="P3112" i="1"/>
  <c r="P3129" i="1"/>
  <c r="P3120" i="1"/>
  <c r="P3107" i="1"/>
  <c r="P3134" i="1"/>
  <c r="P3123" i="1"/>
  <c r="P3130" i="1"/>
  <c r="P3131" i="1"/>
  <c r="P3114" i="1"/>
  <c r="P3126" i="1"/>
  <c r="P3125" i="1"/>
  <c r="P3109" i="1"/>
  <c r="P3122" i="1"/>
  <c r="P3111" i="1"/>
  <c r="P3116" i="1"/>
  <c r="P3128" i="1"/>
  <c r="P3118" i="1"/>
  <c r="P3113" i="1"/>
  <c r="P3121" i="1"/>
  <c r="J3127" i="1"/>
  <c r="J3118" i="1"/>
  <c r="J3113" i="1"/>
  <c r="J3114" i="1"/>
  <c r="J3108" i="1"/>
  <c r="J3133" i="1"/>
  <c r="J3107" i="1"/>
  <c r="J3125" i="1"/>
  <c r="J3121" i="1"/>
  <c r="J3131" i="1"/>
  <c r="J3135" i="1"/>
  <c r="J3132" i="1"/>
  <c r="J3115" i="1"/>
  <c r="J3116" i="1"/>
  <c r="J3119" i="1"/>
  <c r="J3110" i="1"/>
  <c r="J3134" i="1"/>
  <c r="J3129" i="1"/>
  <c r="J3123" i="1"/>
  <c r="J3117" i="1"/>
  <c r="J3109" i="1"/>
  <c r="J3122" i="1"/>
  <c r="J3111" i="1"/>
  <c r="J3126" i="1"/>
  <c r="J3112" i="1"/>
  <c r="J3106" i="1"/>
  <c r="J3120" i="1"/>
  <c r="J3130" i="1"/>
  <c r="J3128" i="1"/>
  <c r="J3124" i="1"/>
  <c r="L3108" i="1"/>
  <c r="L3124" i="1"/>
  <c r="L3129" i="1"/>
  <c r="L3121" i="1"/>
  <c r="L3125" i="1"/>
  <c r="L3109" i="1"/>
  <c r="L3135" i="1"/>
  <c r="L3132" i="1"/>
  <c r="L3127" i="1"/>
  <c r="L3115" i="1"/>
  <c r="L3119" i="1"/>
  <c r="L3110" i="1"/>
  <c r="L3116" i="1"/>
  <c r="L3128" i="1"/>
  <c r="L3130" i="1"/>
  <c r="L3117" i="1"/>
  <c r="L3126" i="1"/>
  <c r="L3123" i="1"/>
  <c r="L3112" i="1"/>
  <c r="L3131" i="1"/>
  <c r="L3113" i="1"/>
  <c r="L3134" i="1"/>
  <c r="L3120" i="1"/>
  <c r="L3107" i="1"/>
  <c r="L3114" i="1"/>
  <c r="L3118" i="1"/>
  <c r="L3133" i="1"/>
  <c r="L3122" i="1"/>
  <c r="L3111" i="1"/>
  <c r="L3106" i="1"/>
  <c r="A3132" i="1"/>
  <c r="A3129" i="1"/>
  <c r="A3118" i="1"/>
  <c r="A3112" i="1"/>
  <c r="A3110" i="1"/>
  <c r="A3134" i="1"/>
  <c r="A3115" i="1"/>
  <c r="A3131" i="1"/>
  <c r="A3127" i="1"/>
  <c r="A3117" i="1"/>
  <c r="A3123" i="1"/>
  <c r="A3108" i="1"/>
  <c r="A3125" i="1"/>
  <c r="A3111" i="1"/>
  <c r="A3130" i="1"/>
  <c r="A3116" i="1"/>
  <c r="A3128" i="1"/>
  <c r="A3120" i="1"/>
  <c r="A3126" i="1"/>
  <c r="A3133" i="1"/>
  <c r="A3114" i="1"/>
  <c r="A3106" i="1"/>
  <c r="A3119" i="1"/>
  <c r="A3121" i="1"/>
  <c r="A3107" i="1"/>
  <c r="A3122" i="1"/>
  <c r="A3135" i="1"/>
  <c r="A3124" i="1"/>
  <c r="A3109" i="1"/>
  <c r="A3113" i="1"/>
  <c r="M3128" i="1"/>
  <c r="M3126" i="1"/>
  <c r="M3130" i="1"/>
  <c r="M3132" i="1"/>
  <c r="M3115" i="1"/>
  <c r="M3133" i="1"/>
  <c r="M3119" i="1"/>
  <c r="M3110" i="1"/>
  <c r="M3122" i="1"/>
  <c r="M3135" i="1"/>
  <c r="M3127" i="1"/>
  <c r="M3124" i="1"/>
  <c r="M3121" i="1"/>
  <c r="M3117" i="1"/>
  <c r="M3106" i="1"/>
  <c r="M3123" i="1"/>
  <c r="M3112" i="1"/>
  <c r="M3134" i="1"/>
  <c r="M3120" i="1"/>
  <c r="M3107" i="1"/>
  <c r="M3125" i="1"/>
  <c r="M3109" i="1"/>
  <c r="M3118" i="1"/>
  <c r="M3113" i="1"/>
  <c r="M3129" i="1"/>
  <c r="M3131" i="1"/>
  <c r="M3114" i="1"/>
  <c r="M3108" i="1"/>
  <c r="M3116" i="1"/>
  <c r="M3111" i="1"/>
  <c r="Q3133" i="1"/>
  <c r="Q3119" i="1"/>
  <c r="Q3112" i="1"/>
  <c r="Q3132" i="1"/>
  <c r="Q3121" i="1"/>
  <c r="Q3129" i="1"/>
  <c r="Q3107" i="1"/>
  <c r="Q3135" i="1"/>
  <c r="Q3106" i="1"/>
  <c r="Q3131" i="1"/>
  <c r="Q3114" i="1"/>
  <c r="Q3125" i="1"/>
  <c r="Q3109" i="1"/>
  <c r="Q3127" i="1"/>
  <c r="Q3134" i="1"/>
  <c r="Q3116" i="1"/>
  <c r="Q3117" i="1"/>
  <c r="Q3120" i="1"/>
  <c r="Q3126" i="1"/>
  <c r="Q3122" i="1"/>
  <c r="Q3111" i="1"/>
  <c r="Q3130" i="1"/>
  <c r="Q3115" i="1"/>
  <c r="Q3124" i="1"/>
  <c r="Q3118" i="1"/>
  <c r="Q3113" i="1"/>
  <c r="Q3123" i="1"/>
  <c r="Q3108" i="1"/>
  <c r="Q3128" i="1"/>
  <c r="Q3110" i="1"/>
  <c r="R3133" i="1"/>
  <c r="R3134" i="1"/>
  <c r="R3106" i="1"/>
  <c r="R3135" i="1"/>
  <c r="R3112" i="1"/>
  <c r="R3124" i="1"/>
  <c r="R3120" i="1"/>
  <c r="R3130" i="1"/>
  <c r="R3129" i="1"/>
  <c r="R3107" i="1"/>
  <c r="R3127" i="1"/>
  <c r="R3131" i="1"/>
  <c r="R3114" i="1"/>
  <c r="R3121" i="1"/>
  <c r="R3125" i="1"/>
  <c r="R3109" i="1"/>
  <c r="R3113" i="1"/>
  <c r="R3117" i="1"/>
  <c r="R3118" i="1"/>
  <c r="R3132" i="1"/>
  <c r="R3122" i="1"/>
  <c r="R3126" i="1"/>
  <c r="R3110" i="1"/>
  <c r="R3116" i="1"/>
  <c r="R3111" i="1"/>
  <c r="R3128" i="1"/>
  <c r="R3115" i="1"/>
  <c r="R3119" i="1"/>
  <c r="R3123" i="1"/>
  <c r="R3108" i="1"/>
  <c r="B3132" i="1"/>
  <c r="B3113" i="1"/>
  <c r="B3110" i="1"/>
  <c r="B3120" i="1"/>
  <c r="B3118" i="1"/>
  <c r="B3129" i="1"/>
  <c r="B3134" i="1"/>
  <c r="B3112" i="1"/>
  <c r="B3131" i="1"/>
  <c r="B3117" i="1"/>
  <c r="B3123" i="1"/>
  <c r="B3109" i="1"/>
  <c r="B3121" i="1"/>
  <c r="B3125" i="1"/>
  <c r="B3111" i="1"/>
  <c r="B3128" i="1"/>
  <c r="B3130" i="1"/>
  <c r="B3116" i="1"/>
  <c r="B3107" i="1"/>
  <c r="B3126" i="1"/>
  <c r="B3133" i="1"/>
  <c r="B3114" i="1"/>
  <c r="B3106" i="1"/>
  <c r="B3119" i="1"/>
  <c r="B3108" i="1"/>
  <c r="B3127" i="1"/>
  <c r="B3115" i="1"/>
  <c r="B3122" i="1"/>
  <c r="B3135" i="1"/>
  <c r="B3124" i="1"/>
  <c r="N3133" i="1"/>
  <c r="N3130" i="1"/>
  <c r="N3134" i="1"/>
  <c r="N3132" i="1"/>
  <c r="N3121" i="1"/>
  <c r="N3115" i="1"/>
  <c r="N3119" i="1"/>
  <c r="N3110" i="1"/>
  <c r="N3135" i="1"/>
  <c r="N3111" i="1"/>
  <c r="N3118" i="1"/>
  <c r="N3117" i="1"/>
  <c r="N3116" i="1"/>
  <c r="N3127" i="1"/>
  <c r="N3123" i="1"/>
  <c r="N3113" i="1"/>
  <c r="N3112" i="1"/>
  <c r="N3120" i="1"/>
  <c r="N3107" i="1"/>
  <c r="N3129" i="1"/>
  <c r="N3126" i="1"/>
  <c r="N3131" i="1"/>
  <c r="N3114" i="1"/>
  <c r="N3125" i="1"/>
  <c r="N3109" i="1"/>
  <c r="N3128" i="1"/>
  <c r="N3122" i="1"/>
  <c r="N3124" i="1"/>
  <c r="N3106" i="1"/>
  <c r="N3108" i="1"/>
  <c r="O3133" i="1"/>
  <c r="O3132" i="1"/>
  <c r="O3121" i="1"/>
  <c r="O3115" i="1"/>
  <c r="O3135" i="1"/>
  <c r="O3119" i="1"/>
  <c r="O3110" i="1"/>
  <c r="O3123" i="1"/>
  <c r="O3108" i="1"/>
  <c r="O3117" i="1"/>
  <c r="O3116" i="1"/>
  <c r="O3113" i="1"/>
  <c r="O3124" i="1"/>
  <c r="O3112" i="1"/>
  <c r="O3127" i="1"/>
  <c r="O3129" i="1"/>
  <c r="O3120" i="1"/>
  <c r="O3107" i="1"/>
  <c r="O3131" i="1"/>
  <c r="O3114" i="1"/>
  <c r="O3126" i="1"/>
  <c r="O3130" i="1"/>
  <c r="O3125" i="1"/>
  <c r="O3109" i="1"/>
  <c r="O3122" i="1"/>
  <c r="O3111" i="1"/>
  <c r="O3118" i="1"/>
  <c r="O3134" i="1"/>
  <c r="O3128" i="1"/>
  <c r="O3106" i="1"/>
  <c r="B1190" i="1"/>
  <c r="R1190" i="1"/>
  <c r="Q1190" i="1"/>
  <c r="P1190" i="1"/>
  <c r="O1190" i="1"/>
  <c r="N1190" i="1"/>
  <c r="M1190" i="1"/>
  <c r="L1190" i="1"/>
  <c r="K1190" i="1"/>
  <c r="J1190" i="1"/>
  <c r="F104" i="8"/>
  <c r="F65" i="8"/>
  <c r="F62" i="8"/>
  <c r="F71" i="8"/>
  <c r="F118" i="8"/>
  <c r="F117" i="8"/>
  <c r="F24" i="8"/>
  <c r="F28" i="8"/>
  <c r="F25" i="8"/>
  <c r="F182" i="8"/>
  <c r="F47" i="8"/>
  <c r="F33" i="8"/>
  <c r="F245" i="8"/>
  <c r="F247" i="8"/>
  <c r="F207" i="8"/>
  <c r="F208" i="8"/>
  <c r="F166" i="8"/>
  <c r="F224" i="8"/>
  <c r="F167" i="8"/>
  <c r="F164" i="8"/>
  <c r="F161" i="8"/>
  <c r="F155" i="8"/>
  <c r="F157" i="8"/>
  <c r="F156" i="8"/>
  <c r="F125" i="8"/>
  <c r="F115" i="8"/>
  <c r="F186" i="8"/>
  <c r="F29" i="8"/>
  <c r="F111" i="8"/>
  <c r="F109" i="8"/>
  <c r="F110" i="8"/>
  <c r="F112" i="8"/>
  <c r="F128" i="8"/>
  <c r="F196" i="8"/>
  <c r="F88" i="8"/>
  <c r="F58" i="8"/>
  <c r="P3036" i="1"/>
  <c r="P3066" i="1"/>
  <c r="P3072" i="1"/>
  <c r="P3098" i="1"/>
  <c r="P3103" i="1"/>
  <c r="P3093" i="1"/>
  <c r="P3099" i="1"/>
  <c r="P3080" i="1"/>
  <c r="P3087" i="1"/>
  <c r="P3097" i="1"/>
  <c r="P3068" i="1"/>
  <c r="P3075" i="1"/>
  <c r="P3082" i="1"/>
  <c r="P3085" i="1"/>
  <c r="P3083" i="1"/>
  <c r="P3095" i="1"/>
  <c r="P3057" i="1"/>
  <c r="P3081" i="1"/>
  <c r="P3105" i="1"/>
  <c r="P3084" i="1"/>
  <c r="P3062" i="1"/>
  <c r="P3058" i="1"/>
  <c r="P3061" i="1"/>
  <c r="P3079" i="1"/>
  <c r="P3060" i="1"/>
  <c r="P3088" i="1"/>
  <c r="P3094" i="1"/>
  <c r="P3089" i="1"/>
  <c r="P3074" i="1"/>
  <c r="P3065" i="1"/>
  <c r="P3070" i="1"/>
  <c r="P3069" i="1"/>
  <c r="P3077" i="1"/>
  <c r="P3086" i="1"/>
  <c r="P3064" i="1"/>
  <c r="P3104" i="1"/>
  <c r="P3100" i="1"/>
  <c r="P3096" i="1"/>
  <c r="P3091" i="1"/>
  <c r="P3078" i="1"/>
  <c r="P3102" i="1"/>
  <c r="P3071" i="1"/>
  <c r="P3092" i="1"/>
  <c r="P3073" i="1"/>
  <c r="P3067" i="1"/>
  <c r="P3059" i="1"/>
  <c r="P3076" i="1"/>
  <c r="P3090" i="1"/>
  <c r="P3063" i="1"/>
  <c r="P3101" i="1"/>
  <c r="R3036" i="1"/>
  <c r="R3058" i="1"/>
  <c r="R3095" i="1"/>
  <c r="R3090" i="1"/>
  <c r="R3072" i="1"/>
  <c r="R3075" i="1"/>
  <c r="R3091" i="1"/>
  <c r="R3080" i="1"/>
  <c r="R3081" i="1"/>
  <c r="R3086" i="1"/>
  <c r="R3068" i="1"/>
  <c r="R3070" i="1"/>
  <c r="R3102" i="1"/>
  <c r="R3084" i="1"/>
  <c r="R3100" i="1"/>
  <c r="R3066" i="1"/>
  <c r="R3064" i="1"/>
  <c r="R3089" i="1"/>
  <c r="R3104" i="1"/>
  <c r="R3060" i="1"/>
  <c r="R3094" i="1"/>
  <c r="R3071" i="1"/>
  <c r="R3074" i="1"/>
  <c r="R3079" i="1"/>
  <c r="R3069" i="1"/>
  <c r="R3093" i="1"/>
  <c r="R3085" i="1"/>
  <c r="R3077" i="1"/>
  <c r="R3087" i="1"/>
  <c r="R3067" i="1"/>
  <c r="R3078" i="1"/>
  <c r="R3103" i="1"/>
  <c r="R3088" i="1"/>
  <c r="R3057" i="1"/>
  <c r="R3105" i="1"/>
  <c r="R3092" i="1"/>
  <c r="R3063" i="1"/>
  <c r="R3076" i="1"/>
  <c r="R3059" i="1"/>
  <c r="R3097" i="1"/>
  <c r="R3083" i="1"/>
  <c r="R3062" i="1"/>
  <c r="R3101" i="1"/>
  <c r="R3098" i="1"/>
  <c r="R3096" i="1"/>
  <c r="R3061" i="1"/>
  <c r="R3065" i="1"/>
  <c r="R3099" i="1"/>
  <c r="R3082" i="1"/>
  <c r="R3073" i="1"/>
  <c r="Q3036" i="1"/>
  <c r="Q3063" i="1"/>
  <c r="Q3087" i="1"/>
  <c r="Q3089" i="1"/>
  <c r="Q3096" i="1"/>
  <c r="Q3076" i="1"/>
  <c r="Q3065" i="1"/>
  <c r="Q3090" i="1"/>
  <c r="Q3077" i="1"/>
  <c r="Q3086" i="1"/>
  <c r="Q3084" i="1"/>
  <c r="Q3066" i="1"/>
  <c r="Q3075" i="1"/>
  <c r="Q3057" i="1"/>
  <c r="Q3070" i="1"/>
  <c r="Q3072" i="1"/>
  <c r="Q3105" i="1"/>
  <c r="Q3071" i="1"/>
  <c r="Q3098" i="1"/>
  <c r="Q3085" i="1"/>
  <c r="Q3104" i="1"/>
  <c r="Q3069" i="1"/>
  <c r="Q3078" i="1"/>
  <c r="Q3088" i="1"/>
  <c r="Q3080" i="1"/>
  <c r="Q3081" i="1"/>
  <c r="Q3099" i="1"/>
  <c r="Q3097" i="1"/>
  <c r="Q3060" i="1"/>
  <c r="Q3067" i="1"/>
  <c r="Q3102" i="1"/>
  <c r="Q3082" i="1"/>
  <c r="Q3062" i="1"/>
  <c r="Q3058" i="1"/>
  <c r="Q3091" i="1"/>
  <c r="Q3061" i="1"/>
  <c r="Q3092" i="1"/>
  <c r="Q3103" i="1"/>
  <c r="Q3100" i="1"/>
  <c r="Q3064" i="1"/>
  <c r="Q3093" i="1"/>
  <c r="Q3073" i="1"/>
  <c r="Q3079" i="1"/>
  <c r="Q3074" i="1"/>
  <c r="Q3101" i="1"/>
  <c r="Q3068" i="1"/>
  <c r="Q3094" i="1"/>
  <c r="Q3059" i="1"/>
  <c r="Q3095" i="1"/>
  <c r="Q3083" i="1"/>
  <c r="J3036" i="1"/>
  <c r="J3083" i="1"/>
  <c r="J3086" i="1"/>
  <c r="J3061" i="1"/>
  <c r="J3058" i="1"/>
  <c r="J3068" i="1"/>
  <c r="J3097" i="1"/>
  <c r="J3063" i="1"/>
  <c r="J3079" i="1"/>
  <c r="J3082" i="1"/>
  <c r="J3087" i="1"/>
  <c r="J3057" i="1"/>
  <c r="J3069" i="1"/>
  <c r="J3077" i="1"/>
  <c r="J3064" i="1"/>
  <c r="J3101" i="1"/>
  <c r="J3093" i="1"/>
  <c r="J3095" i="1"/>
  <c r="J3060" i="1"/>
  <c r="J3070" i="1"/>
  <c r="J3072" i="1"/>
  <c r="J3078" i="1"/>
  <c r="J3098" i="1"/>
  <c r="J3084" i="1"/>
  <c r="J3102" i="1"/>
  <c r="J3073" i="1"/>
  <c r="J3075" i="1"/>
  <c r="J3090" i="1"/>
  <c r="J3091" i="1"/>
  <c r="J3100" i="1"/>
  <c r="J3092" i="1"/>
  <c r="J3089" i="1"/>
  <c r="J3096" i="1"/>
  <c r="J3076" i="1"/>
  <c r="J3062" i="1"/>
  <c r="J3099" i="1"/>
  <c r="J3066" i="1"/>
  <c r="J3085" i="1"/>
  <c r="J3080" i="1"/>
  <c r="J3067" i="1"/>
  <c r="J3088" i="1"/>
  <c r="J3094" i="1"/>
  <c r="J3104" i="1"/>
  <c r="J3071" i="1"/>
  <c r="J3105" i="1"/>
  <c r="J3059" i="1"/>
  <c r="J3074" i="1"/>
  <c r="J3065" i="1"/>
  <c r="J3103" i="1"/>
  <c r="J3081" i="1"/>
  <c r="L3036" i="1"/>
  <c r="L3081" i="1"/>
  <c r="L3076" i="1"/>
  <c r="L3070" i="1"/>
  <c r="L3073" i="1"/>
  <c r="L3091" i="1"/>
  <c r="L3098" i="1"/>
  <c r="L3096" i="1"/>
  <c r="L3059" i="1"/>
  <c r="L3102" i="1"/>
  <c r="L3080" i="1"/>
  <c r="L3085" i="1"/>
  <c r="L3097" i="1"/>
  <c r="L3100" i="1"/>
  <c r="L3083" i="1"/>
  <c r="L3075" i="1"/>
  <c r="L3066" i="1"/>
  <c r="L3067" i="1"/>
  <c r="L3092" i="1"/>
  <c r="L3087" i="1"/>
  <c r="L3086" i="1"/>
  <c r="L3072" i="1"/>
  <c r="L3065" i="1"/>
  <c r="L3058" i="1"/>
  <c r="L3090" i="1"/>
  <c r="L3094" i="1"/>
  <c r="L3103" i="1"/>
  <c r="L3079" i="1"/>
  <c r="L3074" i="1"/>
  <c r="L3104" i="1"/>
  <c r="L3062" i="1"/>
  <c r="L3063" i="1"/>
  <c r="L3089" i="1"/>
  <c r="L3095" i="1"/>
  <c r="L3082" i="1"/>
  <c r="L3093" i="1"/>
  <c r="L3068" i="1"/>
  <c r="L3078" i="1"/>
  <c r="L3105" i="1"/>
  <c r="L3088" i="1"/>
  <c r="L3064" i="1"/>
  <c r="L3071" i="1"/>
  <c r="L3069" i="1"/>
  <c r="L3101" i="1"/>
  <c r="L3077" i="1"/>
  <c r="L3084" i="1"/>
  <c r="L3061" i="1"/>
  <c r="L3099" i="1"/>
  <c r="L3057" i="1"/>
  <c r="L3060" i="1"/>
  <c r="A3036" i="1"/>
  <c r="A3060" i="1"/>
  <c r="A3063" i="1"/>
  <c r="A3103" i="1"/>
  <c r="A3098" i="1"/>
  <c r="A3072" i="1"/>
  <c r="A3067" i="1"/>
  <c r="A3077" i="1"/>
  <c r="A3102" i="1"/>
  <c r="A3087" i="1"/>
  <c r="A3095" i="1"/>
  <c r="A3090" i="1"/>
  <c r="A3097" i="1"/>
  <c r="A3091" i="1"/>
  <c r="A3094" i="1"/>
  <c r="A3078" i="1"/>
  <c r="A3084" i="1"/>
  <c r="A3083" i="1"/>
  <c r="A3065" i="1"/>
  <c r="A3057" i="1"/>
  <c r="A3100" i="1"/>
  <c r="A3068" i="1"/>
  <c r="A3082" i="1"/>
  <c r="A3080" i="1"/>
  <c r="A3101" i="1"/>
  <c r="A3089" i="1"/>
  <c r="A3075" i="1"/>
  <c r="A3096" i="1"/>
  <c r="A3081" i="1"/>
  <c r="A3104" i="1"/>
  <c r="A3058" i="1"/>
  <c r="A3099" i="1"/>
  <c r="A3088" i="1"/>
  <c r="A3079" i="1"/>
  <c r="A3069" i="1"/>
  <c r="A3062" i="1"/>
  <c r="A3093" i="1"/>
  <c r="A3074" i="1"/>
  <c r="A3085" i="1"/>
  <c r="A3105" i="1"/>
  <c r="A3059" i="1"/>
  <c r="A3070" i="1"/>
  <c r="A3064" i="1"/>
  <c r="A3076" i="1"/>
  <c r="A3071" i="1"/>
  <c r="A3092" i="1"/>
  <c r="A3073" i="1"/>
  <c r="A3066" i="1"/>
  <c r="A3061" i="1"/>
  <c r="A3086" i="1"/>
  <c r="M3036" i="1"/>
  <c r="M3081" i="1"/>
  <c r="M3075" i="1"/>
  <c r="M3082" i="1"/>
  <c r="M3088" i="1"/>
  <c r="M3073" i="1"/>
  <c r="M3096" i="1"/>
  <c r="M3104" i="1"/>
  <c r="M3098" i="1"/>
  <c r="M3070" i="1"/>
  <c r="M3077" i="1"/>
  <c r="M3097" i="1"/>
  <c r="M3074" i="1"/>
  <c r="M3063" i="1"/>
  <c r="M3080" i="1"/>
  <c r="M3071" i="1"/>
  <c r="M3087" i="1"/>
  <c r="M3105" i="1"/>
  <c r="M3067" i="1"/>
  <c r="M3068" i="1"/>
  <c r="M3083" i="1"/>
  <c r="M3101" i="1"/>
  <c r="M3076" i="1"/>
  <c r="M3086" i="1"/>
  <c r="M3078" i="1"/>
  <c r="M3084" i="1"/>
  <c r="M3089" i="1"/>
  <c r="M3094" i="1"/>
  <c r="M3103" i="1"/>
  <c r="M3092" i="1"/>
  <c r="M3069" i="1"/>
  <c r="M3060" i="1"/>
  <c r="M3079" i="1"/>
  <c r="M3090" i="1"/>
  <c r="M3099" i="1"/>
  <c r="M3072" i="1"/>
  <c r="M3102" i="1"/>
  <c r="M3066" i="1"/>
  <c r="M3095" i="1"/>
  <c r="M3061" i="1"/>
  <c r="M3065" i="1"/>
  <c r="M3062" i="1"/>
  <c r="M3059" i="1"/>
  <c r="M3091" i="1"/>
  <c r="M3058" i="1"/>
  <c r="M3100" i="1"/>
  <c r="M3093" i="1"/>
  <c r="M3057" i="1"/>
  <c r="M3085" i="1"/>
  <c r="M3064" i="1"/>
  <c r="B3063" i="1"/>
  <c r="B3095" i="1"/>
  <c r="B3104" i="1"/>
  <c r="B3098" i="1"/>
  <c r="B3071" i="1"/>
  <c r="B3064" i="1"/>
  <c r="B3089" i="1"/>
  <c r="B3081" i="1"/>
  <c r="B3103" i="1"/>
  <c r="B3069" i="1"/>
  <c r="B3085" i="1"/>
  <c r="B3086" i="1"/>
  <c r="B3087" i="1"/>
  <c r="B3080" i="1"/>
  <c r="B3066" i="1"/>
  <c r="B3093" i="1"/>
  <c r="B3090" i="1"/>
  <c r="B3072" i="1"/>
  <c r="B3073" i="1"/>
  <c r="B3097" i="1"/>
  <c r="B3077" i="1"/>
  <c r="B3078" i="1"/>
  <c r="B3060" i="1"/>
  <c r="B3062" i="1"/>
  <c r="B3096" i="1"/>
  <c r="B3076" i="1"/>
  <c r="B3082" i="1"/>
  <c r="B3105" i="1"/>
  <c r="B3074" i="1"/>
  <c r="B3067" i="1"/>
  <c r="B3059" i="1"/>
  <c r="B3058" i="1"/>
  <c r="B3070" i="1"/>
  <c r="B3092" i="1"/>
  <c r="B3091" i="1"/>
  <c r="B3065" i="1"/>
  <c r="B3094" i="1"/>
  <c r="B3079" i="1"/>
  <c r="B3088" i="1"/>
  <c r="B3083" i="1"/>
  <c r="B3061" i="1"/>
  <c r="B3099" i="1"/>
  <c r="B3075" i="1"/>
  <c r="B3084" i="1"/>
  <c r="B3057" i="1"/>
  <c r="B3101" i="1"/>
  <c r="B3102" i="1"/>
  <c r="B3100" i="1"/>
  <c r="B3068" i="1"/>
  <c r="N3036" i="1"/>
  <c r="N3105" i="1"/>
  <c r="N3093" i="1"/>
  <c r="N3095" i="1"/>
  <c r="N3068" i="1"/>
  <c r="N3062" i="1"/>
  <c r="N3097" i="1"/>
  <c r="N3067" i="1"/>
  <c r="N3072" i="1"/>
  <c r="N3075" i="1"/>
  <c r="N3084" i="1"/>
  <c r="N3091" i="1"/>
  <c r="N3088" i="1"/>
  <c r="N3069" i="1"/>
  <c r="N3096" i="1"/>
  <c r="N3077" i="1"/>
  <c r="N3083" i="1"/>
  <c r="N3063" i="1"/>
  <c r="N3099" i="1"/>
  <c r="N3102" i="1"/>
  <c r="N3104" i="1"/>
  <c r="N3058" i="1"/>
  <c r="N3071" i="1"/>
  <c r="N3073" i="1"/>
  <c r="N3065" i="1"/>
  <c r="N3098" i="1"/>
  <c r="N3066" i="1"/>
  <c r="N3079" i="1"/>
  <c r="N3094" i="1"/>
  <c r="N3078" i="1"/>
  <c r="N3074" i="1"/>
  <c r="N3064" i="1"/>
  <c r="N3085" i="1"/>
  <c r="N3087" i="1"/>
  <c r="N3059" i="1"/>
  <c r="N3070" i="1"/>
  <c r="N3086" i="1"/>
  <c r="N3082" i="1"/>
  <c r="N3089" i="1"/>
  <c r="N3060" i="1"/>
  <c r="N3090" i="1"/>
  <c r="N3076" i="1"/>
  <c r="N3092" i="1"/>
  <c r="N3057" i="1"/>
  <c r="N3080" i="1"/>
  <c r="N3103" i="1"/>
  <c r="N3061" i="1"/>
  <c r="N3081" i="1"/>
  <c r="N3101" i="1"/>
  <c r="N3100" i="1"/>
  <c r="O3036" i="1"/>
  <c r="O3081" i="1"/>
  <c r="O3102" i="1"/>
  <c r="O3073" i="1"/>
  <c r="O3078" i="1"/>
  <c r="O3067" i="1"/>
  <c r="O3087" i="1"/>
  <c r="O3058" i="1"/>
  <c r="O3088" i="1"/>
  <c r="O3090" i="1"/>
  <c r="O3077" i="1"/>
  <c r="O3079" i="1"/>
  <c r="O3105" i="1"/>
  <c r="O3065" i="1"/>
  <c r="O3093" i="1"/>
  <c r="O3103" i="1"/>
  <c r="O3085" i="1"/>
  <c r="O3094" i="1"/>
  <c r="O3057" i="1"/>
  <c r="O3070" i="1"/>
  <c r="O3074" i="1"/>
  <c r="O3097" i="1"/>
  <c r="O3104" i="1"/>
  <c r="O3060" i="1"/>
  <c r="O3100" i="1"/>
  <c r="O3092" i="1"/>
  <c r="O3099" i="1"/>
  <c r="O3082" i="1"/>
  <c r="O3068" i="1"/>
  <c r="O3072" i="1"/>
  <c r="O3089" i="1"/>
  <c r="O3061" i="1"/>
  <c r="O3069" i="1"/>
  <c r="O3091" i="1"/>
  <c r="O3083" i="1"/>
  <c r="O3076" i="1"/>
  <c r="O3098" i="1"/>
  <c r="O3086" i="1"/>
  <c r="O3063" i="1"/>
  <c r="O3059" i="1"/>
  <c r="O3095" i="1"/>
  <c r="O3101" i="1"/>
  <c r="O3071" i="1"/>
  <c r="O3080" i="1"/>
  <c r="O3062" i="1"/>
  <c r="O3066" i="1"/>
  <c r="O3096" i="1"/>
  <c r="O3064" i="1"/>
  <c r="O3075" i="1"/>
  <c r="O3084" i="1"/>
  <c r="M571" i="1"/>
  <c r="B571" i="1"/>
  <c r="L364" i="1"/>
  <c r="B364" i="1"/>
  <c r="K229" i="1"/>
  <c r="B229" i="1"/>
  <c r="M206" i="1"/>
  <c r="B206" i="1"/>
  <c r="R362" i="1"/>
  <c r="B362" i="1"/>
  <c r="M314" i="1"/>
  <c r="B314" i="1"/>
  <c r="K202" i="1"/>
  <c r="B202" i="1"/>
  <c r="O222" i="1"/>
  <c r="B222" i="1"/>
  <c r="Q210" i="1"/>
  <c r="B210" i="1"/>
  <c r="A618" i="1"/>
  <c r="B618" i="1"/>
  <c r="A569" i="1"/>
  <c r="B569" i="1"/>
  <c r="R224" i="1"/>
  <c r="B224" i="1"/>
  <c r="M201" i="1"/>
  <c r="B201" i="1"/>
  <c r="L320" i="1"/>
  <c r="B320" i="1"/>
  <c r="J308" i="1"/>
  <c r="B308" i="1"/>
  <c r="A228" i="1"/>
  <c r="B228" i="1"/>
  <c r="Q370" i="1"/>
  <c r="B370" i="1"/>
  <c r="K267" i="1"/>
  <c r="B267" i="1"/>
  <c r="P313" i="1"/>
  <c r="B313" i="1"/>
  <c r="R316" i="1"/>
  <c r="B316" i="1"/>
  <c r="P563" i="1"/>
  <c r="B563" i="1"/>
  <c r="K219" i="1"/>
  <c r="B219" i="1"/>
  <c r="R321" i="1"/>
  <c r="B321" i="1"/>
  <c r="N630" i="1"/>
  <c r="B630" i="1"/>
  <c r="R608" i="1"/>
  <c r="B608" i="1"/>
  <c r="M581" i="1"/>
  <c r="B581" i="1"/>
  <c r="J616" i="1"/>
  <c r="B616" i="1"/>
  <c r="J203" i="1"/>
  <c r="B203" i="1"/>
  <c r="Q367" i="1"/>
  <c r="B367" i="1"/>
  <c r="N322" i="1"/>
  <c r="B322" i="1"/>
  <c r="P629" i="1"/>
  <c r="B629" i="1"/>
  <c r="N607" i="1"/>
  <c r="B607" i="1"/>
  <c r="P621" i="1"/>
  <c r="B621" i="1"/>
  <c r="A589" i="1"/>
  <c r="B589" i="1"/>
  <c r="L217" i="1"/>
  <c r="B217" i="1"/>
  <c r="L606" i="1"/>
  <c r="B606" i="1"/>
  <c r="Q311" i="1"/>
  <c r="B311" i="1"/>
  <c r="O566" i="1"/>
  <c r="B566" i="1"/>
  <c r="A221" i="1"/>
  <c r="B221" i="1"/>
  <c r="J255" i="1"/>
  <c r="B255" i="1"/>
  <c r="M627" i="1"/>
  <c r="B627" i="1"/>
  <c r="P250" i="1"/>
  <c r="B250" i="1"/>
  <c r="Q373" i="1"/>
  <c r="B373" i="1"/>
  <c r="O207" i="1"/>
  <c r="B207" i="1"/>
  <c r="L614" i="1"/>
  <c r="B614" i="1"/>
  <c r="O319" i="1"/>
  <c r="B319" i="1"/>
  <c r="O323" i="1"/>
  <c r="B323" i="1"/>
  <c r="P585" i="1"/>
  <c r="B585" i="1"/>
  <c r="R265" i="1"/>
  <c r="B265" i="1"/>
  <c r="K598" i="1"/>
  <c r="B598" i="1"/>
  <c r="M604" i="1"/>
  <c r="B604" i="1"/>
  <c r="Q577" i="1"/>
  <c r="B577" i="1"/>
  <c r="N359" i="1"/>
  <c r="B359" i="1"/>
  <c r="L592" i="1"/>
  <c r="B592" i="1"/>
  <c r="K619" i="1"/>
  <c r="B619" i="1"/>
  <c r="J214" i="1"/>
  <c r="B214" i="1"/>
  <c r="N628" i="1"/>
  <c r="B628" i="1"/>
  <c r="P246" i="1"/>
  <c r="B246" i="1"/>
  <c r="A249" i="1"/>
  <c r="B249" i="1"/>
  <c r="J262" i="1"/>
  <c r="B262" i="1"/>
  <c r="N372" i="1"/>
  <c r="B372" i="1"/>
  <c r="J366" i="1"/>
  <c r="B366" i="1"/>
  <c r="R266" i="1"/>
  <c r="B266" i="1"/>
  <c r="N407" i="1"/>
  <c r="B407" i="1"/>
  <c r="A587" i="1"/>
  <c r="B587" i="1"/>
  <c r="P317" i="1"/>
  <c r="B317" i="1"/>
  <c r="R269" i="1"/>
  <c r="B269" i="1"/>
  <c r="R383" i="1"/>
  <c r="B383" i="1"/>
  <c r="N588" i="1"/>
  <c r="B588" i="1"/>
  <c r="A252" i="1"/>
  <c r="B252" i="1"/>
  <c r="J260" i="1"/>
  <c r="B260" i="1"/>
  <c r="P213" i="1"/>
  <c r="B213" i="1"/>
  <c r="K270" i="1"/>
  <c r="B270" i="1"/>
  <c r="Q483" i="1"/>
  <c r="B483" i="1"/>
  <c r="L595" i="1"/>
  <c r="B595" i="1"/>
  <c r="K623" i="1"/>
  <c r="B623" i="1"/>
  <c r="Q574" i="1"/>
  <c r="B574" i="1"/>
  <c r="O232" i="1"/>
  <c r="B232" i="1"/>
  <c r="Q211" i="1"/>
  <c r="B211" i="1"/>
  <c r="R365" i="1"/>
  <c r="B365" i="1"/>
  <c r="Q205" i="1"/>
  <c r="B205" i="1"/>
  <c r="N261" i="1"/>
  <c r="B261" i="1"/>
  <c r="L624" i="1"/>
  <c r="B624" i="1"/>
  <c r="O602" i="1"/>
  <c r="B602" i="1"/>
  <c r="K575" i="1"/>
  <c r="B575" i="1"/>
  <c r="P259" i="1"/>
  <c r="B259" i="1"/>
  <c r="P212" i="1"/>
  <c r="B212" i="1"/>
  <c r="N371" i="1"/>
  <c r="B371" i="1"/>
  <c r="N600" i="1"/>
  <c r="B600" i="1"/>
  <c r="B3138" i="1"/>
  <c r="B3139" i="1"/>
  <c r="B3141" i="1"/>
  <c r="B3136" i="1"/>
  <c r="B3137" i="1"/>
  <c r="B3140" i="1"/>
  <c r="B3142" i="1"/>
  <c r="B3216" i="1"/>
  <c r="B3214" i="1"/>
  <c r="B3219" i="1"/>
  <c r="B3213" i="1"/>
  <c r="B3215" i="1"/>
  <c r="B3217" i="1"/>
  <c r="B3218" i="1"/>
  <c r="B3201" i="1"/>
  <c r="B3202" i="1"/>
  <c r="B3203" i="1"/>
  <c r="B3204" i="1"/>
  <c r="B3197" i="1"/>
  <c r="B3198" i="1"/>
  <c r="B3206" i="1"/>
  <c r="B3205" i="1"/>
  <c r="B3210" i="1"/>
  <c r="B3207" i="1"/>
  <c r="B3188" i="1"/>
  <c r="B3208" i="1"/>
  <c r="B3209" i="1"/>
  <c r="B3200" i="1"/>
  <c r="B3189" i="1"/>
  <c r="B3211" i="1"/>
  <c r="B3212" i="1"/>
  <c r="B3195" i="1"/>
  <c r="B3190" i="1"/>
  <c r="B3192" i="1"/>
  <c r="B3191" i="1"/>
  <c r="B3193" i="1"/>
  <c r="B3194" i="1"/>
  <c r="B3199" i="1"/>
  <c r="B3196" i="1"/>
  <c r="B3179" i="1"/>
  <c r="B3180" i="1"/>
  <c r="B3181" i="1"/>
  <c r="B3182" i="1"/>
  <c r="B3166" i="1"/>
  <c r="B3177" i="1"/>
  <c r="B3183" i="1"/>
  <c r="B3184" i="1"/>
  <c r="B3173" i="1"/>
  <c r="B3185" i="1"/>
  <c r="B3187" i="1"/>
  <c r="B3164" i="1"/>
  <c r="B3186" i="1"/>
  <c r="B3165" i="1"/>
  <c r="B3167" i="1"/>
  <c r="B3172" i="1"/>
  <c r="B3168" i="1"/>
  <c r="B3169" i="1"/>
  <c r="B3170" i="1"/>
  <c r="B3176" i="1"/>
  <c r="B3171" i="1"/>
  <c r="B3175" i="1"/>
  <c r="B3178" i="1"/>
  <c r="B3174" i="1"/>
  <c r="B3026" i="1"/>
  <c r="B3027" i="1"/>
  <c r="B3028" i="1"/>
  <c r="B3031" i="1"/>
  <c r="B3019" i="1"/>
  <c r="B3025" i="1"/>
  <c r="B3029" i="1"/>
  <c r="B3035" i="1"/>
  <c r="B3030" i="1"/>
  <c r="B3013" i="1"/>
  <c r="B3022" i="1"/>
  <c r="B3023" i="1"/>
  <c r="B3024" i="1"/>
  <c r="B3032" i="1"/>
  <c r="B3034" i="1"/>
  <c r="B3033" i="1"/>
  <c r="B3012" i="1"/>
  <c r="B3014" i="1"/>
  <c r="B3015" i="1"/>
  <c r="B3017" i="1"/>
  <c r="B3016" i="1"/>
  <c r="B3018" i="1"/>
  <c r="B3020" i="1"/>
  <c r="B3021" i="1"/>
  <c r="B3046" i="1"/>
  <c r="B3047" i="1"/>
  <c r="B3048" i="1"/>
  <c r="B3049" i="1"/>
  <c r="B3051" i="1"/>
  <c r="B3050" i="1"/>
  <c r="B3052" i="1"/>
  <c r="B3041" i="1"/>
  <c r="B3045" i="1"/>
  <c r="B3053" i="1"/>
  <c r="B3054" i="1"/>
  <c r="B3055" i="1"/>
  <c r="B3042" i="1"/>
  <c r="B3036" i="1"/>
  <c r="B3037" i="1"/>
  <c r="B3039" i="1"/>
  <c r="B3038" i="1"/>
  <c r="B3056" i="1"/>
  <c r="B3044" i="1"/>
  <c r="B3040" i="1"/>
  <c r="B3043" i="1"/>
  <c r="F124" i="8"/>
  <c r="F84" i="8"/>
  <c r="F85" i="8"/>
  <c r="P3012" i="1"/>
  <c r="P3035" i="1"/>
  <c r="P3033" i="1"/>
  <c r="P3025" i="1"/>
  <c r="P3032" i="1"/>
  <c r="P3031" i="1"/>
  <c r="P3014" i="1"/>
  <c r="P3028" i="1"/>
  <c r="P3026" i="1"/>
  <c r="P3021" i="1"/>
  <c r="P3016" i="1"/>
  <c r="P3022" i="1"/>
  <c r="P3027" i="1"/>
  <c r="P3023" i="1"/>
  <c r="P3018" i="1"/>
  <c r="P3030" i="1"/>
  <c r="P3020" i="1"/>
  <c r="P3019" i="1"/>
  <c r="P3034" i="1"/>
  <c r="P3017" i="1"/>
  <c r="P3024" i="1"/>
  <c r="P3015" i="1"/>
  <c r="P3029" i="1"/>
  <c r="P3164" i="1"/>
  <c r="P3187" i="1"/>
  <c r="P3180" i="1"/>
  <c r="P3184" i="1"/>
  <c r="P3183" i="1"/>
  <c r="P3181" i="1"/>
  <c r="P3178" i="1"/>
  <c r="P3185" i="1"/>
  <c r="P3179" i="1"/>
  <c r="P3182" i="1"/>
  <c r="P3177" i="1"/>
  <c r="P3176" i="1"/>
  <c r="P3175" i="1"/>
  <c r="P3186" i="1"/>
  <c r="Q3012" i="1"/>
  <c r="Q3035" i="1"/>
  <c r="Q3016" i="1"/>
  <c r="Q3033" i="1"/>
  <c r="Q3032" i="1"/>
  <c r="Q3028" i="1"/>
  <c r="Q3019" i="1"/>
  <c r="Q3026" i="1"/>
  <c r="Q3015" i="1"/>
  <c r="Q3014" i="1"/>
  <c r="Q3021" i="1"/>
  <c r="Q3023" i="1"/>
  <c r="Q3025" i="1"/>
  <c r="Q3030" i="1"/>
  <c r="Q3029" i="1"/>
  <c r="Q3018" i="1"/>
  <c r="Q3031" i="1"/>
  <c r="Q3034" i="1"/>
  <c r="Q3017" i="1"/>
  <c r="Q3024" i="1"/>
  <c r="Q3022" i="1"/>
  <c r="Q3020" i="1"/>
  <c r="Q3027" i="1"/>
  <c r="Q3164" i="1"/>
  <c r="Q3187" i="1"/>
  <c r="Q3180" i="1"/>
  <c r="Q3176" i="1"/>
  <c r="Q3179" i="1"/>
  <c r="Q3178" i="1"/>
  <c r="Q3183" i="1"/>
  <c r="Q3175" i="1"/>
  <c r="Q3185" i="1"/>
  <c r="Q3181" i="1"/>
  <c r="Q3182" i="1"/>
  <c r="Q3186" i="1"/>
  <c r="Q3177" i="1"/>
  <c r="Q3184" i="1"/>
  <c r="O3164" i="1"/>
  <c r="O3187" i="1"/>
  <c r="O3183" i="1"/>
  <c r="O3181" i="1"/>
  <c r="O3178" i="1"/>
  <c r="O3182" i="1"/>
  <c r="O3176" i="1"/>
  <c r="O3175" i="1"/>
  <c r="O3180" i="1"/>
  <c r="O3179" i="1"/>
  <c r="O3186" i="1"/>
  <c r="O3184" i="1"/>
  <c r="O3185" i="1"/>
  <c r="O3177" i="1"/>
  <c r="R3012" i="1"/>
  <c r="R3035" i="1"/>
  <c r="R3027" i="1"/>
  <c r="R3017" i="1"/>
  <c r="R3024" i="1"/>
  <c r="R3023" i="1"/>
  <c r="R3014" i="1"/>
  <c r="R3029" i="1"/>
  <c r="R3028" i="1"/>
  <c r="R3033" i="1"/>
  <c r="R3015" i="1"/>
  <c r="R3022" i="1"/>
  <c r="R3034" i="1"/>
  <c r="R3016" i="1"/>
  <c r="R3021" i="1"/>
  <c r="R3026" i="1"/>
  <c r="R3025" i="1"/>
  <c r="R3032" i="1"/>
  <c r="R3030" i="1"/>
  <c r="R3020" i="1"/>
  <c r="R3019" i="1"/>
  <c r="R3031" i="1"/>
  <c r="R3018" i="1"/>
  <c r="R3164" i="1"/>
  <c r="R3187" i="1"/>
  <c r="R3182" i="1"/>
  <c r="R3185" i="1"/>
  <c r="R3177" i="1"/>
  <c r="R3184" i="1"/>
  <c r="R3175" i="1"/>
  <c r="R3178" i="1"/>
  <c r="R3176" i="1"/>
  <c r="R3179" i="1"/>
  <c r="R3186" i="1"/>
  <c r="R3181" i="1"/>
  <c r="R3183" i="1"/>
  <c r="R3180" i="1"/>
  <c r="O3012" i="1"/>
  <c r="O3035" i="1"/>
  <c r="O3029" i="1"/>
  <c r="O3021" i="1"/>
  <c r="O3015" i="1"/>
  <c r="O3020" i="1"/>
  <c r="O3027" i="1"/>
  <c r="O3016" i="1"/>
  <c r="O3023" i="1"/>
  <c r="O3030" i="1"/>
  <c r="O3034" i="1"/>
  <c r="O3032" i="1"/>
  <c r="O3019" i="1"/>
  <c r="O3017" i="1"/>
  <c r="O3031" i="1"/>
  <c r="O3022" i="1"/>
  <c r="O3028" i="1"/>
  <c r="O3026" i="1"/>
  <c r="O3018" i="1"/>
  <c r="O3033" i="1"/>
  <c r="O3025" i="1"/>
  <c r="O3024" i="1"/>
  <c r="O3014" i="1"/>
  <c r="J3012" i="1"/>
  <c r="J3035" i="1"/>
  <c r="J3017" i="1"/>
  <c r="J3024" i="1"/>
  <c r="J3031" i="1"/>
  <c r="J3029" i="1"/>
  <c r="J3018" i="1"/>
  <c r="J3033" i="1"/>
  <c r="J3014" i="1"/>
  <c r="J3020" i="1"/>
  <c r="J3026" i="1"/>
  <c r="J3016" i="1"/>
  <c r="J3021" i="1"/>
  <c r="J3027" i="1"/>
  <c r="J3022" i="1"/>
  <c r="J3028" i="1"/>
  <c r="J3034" i="1"/>
  <c r="J3025" i="1"/>
  <c r="J3032" i="1"/>
  <c r="J3023" i="1"/>
  <c r="J3015" i="1"/>
  <c r="J3030" i="1"/>
  <c r="J3019" i="1"/>
  <c r="J3164" i="1"/>
  <c r="J3187" i="1"/>
  <c r="J3186" i="1"/>
  <c r="J3175" i="1"/>
  <c r="J3177" i="1"/>
  <c r="J3176" i="1"/>
  <c r="J3181" i="1"/>
  <c r="J3180" i="1"/>
  <c r="J3178" i="1"/>
  <c r="J3185" i="1"/>
  <c r="J3183" i="1"/>
  <c r="J3182" i="1"/>
  <c r="J3179" i="1"/>
  <c r="J3184" i="1"/>
  <c r="L3012" i="1"/>
  <c r="L3035" i="1"/>
  <c r="L3015" i="1"/>
  <c r="L3022" i="1"/>
  <c r="L3027" i="1"/>
  <c r="L3034" i="1"/>
  <c r="L3018" i="1"/>
  <c r="L3031" i="1"/>
  <c r="L3017" i="1"/>
  <c r="L3024" i="1"/>
  <c r="L3014" i="1"/>
  <c r="L3028" i="1"/>
  <c r="L3020" i="1"/>
  <c r="L3019" i="1"/>
  <c r="L3032" i="1"/>
  <c r="L3026" i="1"/>
  <c r="L3033" i="1"/>
  <c r="L3025" i="1"/>
  <c r="L3023" i="1"/>
  <c r="L3030" i="1"/>
  <c r="L3016" i="1"/>
  <c r="L3029" i="1"/>
  <c r="L3021" i="1"/>
  <c r="L3164" i="1"/>
  <c r="L3187" i="1"/>
  <c r="L3179" i="1"/>
  <c r="L3175" i="1"/>
  <c r="L3182" i="1"/>
  <c r="L3186" i="1"/>
  <c r="L3177" i="1"/>
  <c r="L3184" i="1"/>
  <c r="L3183" i="1"/>
  <c r="L3181" i="1"/>
  <c r="L3180" i="1"/>
  <c r="L3185" i="1"/>
  <c r="L3178" i="1"/>
  <c r="L3176" i="1"/>
  <c r="A3012" i="1"/>
  <c r="A3035" i="1"/>
  <c r="A3024" i="1"/>
  <c r="A3015" i="1"/>
  <c r="A3022" i="1"/>
  <c r="A3020" i="1"/>
  <c r="A3033" i="1"/>
  <c r="A3029" i="1"/>
  <c r="A3026" i="1"/>
  <c r="A3025" i="1"/>
  <c r="A3031" i="1"/>
  <c r="A3027" i="1"/>
  <c r="A3016" i="1"/>
  <c r="A3018" i="1"/>
  <c r="A3014" i="1"/>
  <c r="A3021" i="1"/>
  <c r="A3032" i="1"/>
  <c r="A3023" i="1"/>
  <c r="A3030" i="1"/>
  <c r="A3028" i="1"/>
  <c r="A3019" i="1"/>
  <c r="A3034" i="1"/>
  <c r="A3017" i="1"/>
  <c r="M3012" i="1"/>
  <c r="M3035" i="1"/>
  <c r="M3025" i="1"/>
  <c r="M3022" i="1"/>
  <c r="M3029" i="1"/>
  <c r="M3018" i="1"/>
  <c r="M3032" i="1"/>
  <c r="M3031" i="1"/>
  <c r="M3019" i="1"/>
  <c r="M3017" i="1"/>
  <c r="M3024" i="1"/>
  <c r="M3014" i="1"/>
  <c r="M3020" i="1"/>
  <c r="M3034" i="1"/>
  <c r="M3015" i="1"/>
  <c r="M3021" i="1"/>
  <c r="M3027" i="1"/>
  <c r="M3033" i="1"/>
  <c r="M3030" i="1"/>
  <c r="M3016" i="1"/>
  <c r="M3023" i="1"/>
  <c r="M3028" i="1"/>
  <c r="M3026" i="1"/>
  <c r="M3164" i="1"/>
  <c r="M3187" i="1"/>
  <c r="M3176" i="1"/>
  <c r="M3182" i="1"/>
  <c r="M3180" i="1"/>
  <c r="M3178" i="1"/>
  <c r="M3185" i="1"/>
  <c r="M3177" i="1"/>
  <c r="M3186" i="1"/>
  <c r="M3183" i="1"/>
  <c r="M3175" i="1"/>
  <c r="M3179" i="1"/>
  <c r="M3184" i="1"/>
  <c r="M3181" i="1"/>
  <c r="N3012" i="1"/>
  <c r="N3035" i="1"/>
  <c r="N3033" i="1"/>
  <c r="N3023" i="1"/>
  <c r="N3020" i="1"/>
  <c r="N3016" i="1"/>
  <c r="N3030" i="1"/>
  <c r="N3034" i="1"/>
  <c r="N3032" i="1"/>
  <c r="N3025" i="1"/>
  <c r="N3029" i="1"/>
  <c r="N3031" i="1"/>
  <c r="N3015" i="1"/>
  <c r="N3019" i="1"/>
  <c r="N3024" i="1"/>
  <c r="N3028" i="1"/>
  <c r="N3018" i="1"/>
  <c r="N3017" i="1"/>
  <c r="N3014" i="1"/>
  <c r="N3021" i="1"/>
  <c r="N3027" i="1"/>
  <c r="N3022" i="1"/>
  <c r="N3026" i="1"/>
  <c r="A3164" i="1"/>
  <c r="A3187" i="1"/>
  <c r="A3186" i="1"/>
  <c r="A3180" i="1"/>
  <c r="A3176" i="1"/>
  <c r="A3182" i="1"/>
  <c r="A3178" i="1"/>
  <c r="A3185" i="1"/>
  <c r="A3179" i="1"/>
  <c r="A3177" i="1"/>
  <c r="A3183" i="1"/>
  <c r="A3181" i="1"/>
  <c r="A3184" i="1"/>
  <c r="A3175" i="1"/>
  <c r="N3164" i="1"/>
  <c r="N3187" i="1"/>
  <c r="N3181" i="1"/>
  <c r="N3185" i="1"/>
  <c r="N3180" i="1"/>
  <c r="N3182" i="1"/>
  <c r="N3184" i="1"/>
  <c r="N3176" i="1"/>
  <c r="N3175" i="1"/>
  <c r="N3179" i="1"/>
  <c r="N3186" i="1"/>
  <c r="N3177" i="1"/>
  <c r="N3183" i="1"/>
  <c r="N3178" i="1"/>
  <c r="Q2791" i="1"/>
  <c r="J2791" i="1"/>
  <c r="R2791" i="1"/>
  <c r="K2791" i="1"/>
  <c r="L2791" i="1"/>
  <c r="M2791" i="1"/>
  <c r="N2791" i="1"/>
  <c r="O2791" i="1"/>
  <c r="P2791" i="1"/>
  <c r="A2791" i="1"/>
  <c r="K2797" i="1"/>
  <c r="L2797" i="1"/>
  <c r="M2797" i="1"/>
  <c r="N2797" i="1"/>
  <c r="O2797" i="1"/>
  <c r="P2797" i="1"/>
  <c r="J2797" i="1"/>
  <c r="Q2797" i="1"/>
  <c r="R2797" i="1"/>
  <c r="A2797" i="1"/>
  <c r="M3172" i="1"/>
  <c r="N3172" i="1"/>
  <c r="R3172" i="1"/>
  <c r="J3172" i="1"/>
  <c r="K3172" i="1"/>
  <c r="P3172" i="1"/>
  <c r="Q3172" i="1"/>
  <c r="L3172" i="1"/>
  <c r="O3172" i="1"/>
  <c r="A3172" i="1"/>
  <c r="K2805" i="1"/>
  <c r="L2805" i="1"/>
  <c r="M2805" i="1"/>
  <c r="N2805" i="1"/>
  <c r="O2805" i="1"/>
  <c r="P2805" i="1"/>
  <c r="J2805" i="1"/>
  <c r="Q2805" i="1"/>
  <c r="R2805" i="1"/>
  <c r="A2805" i="1"/>
  <c r="Q2762" i="1"/>
  <c r="J2762" i="1"/>
  <c r="R2762" i="1"/>
  <c r="K2762" i="1"/>
  <c r="L2762" i="1"/>
  <c r="M2762" i="1"/>
  <c r="N2762" i="1"/>
  <c r="O2762" i="1"/>
  <c r="P2762" i="1"/>
  <c r="A2762" i="1"/>
  <c r="O2857" i="1"/>
  <c r="Q2857" i="1"/>
  <c r="J2857" i="1"/>
  <c r="R2857" i="1"/>
  <c r="K2857" i="1"/>
  <c r="L2857" i="1"/>
  <c r="M2857" i="1"/>
  <c r="N2857" i="1"/>
  <c r="P2857" i="1"/>
  <c r="A2857" i="1"/>
  <c r="O2865" i="1"/>
  <c r="Q2865" i="1"/>
  <c r="J2865" i="1"/>
  <c r="R2865" i="1"/>
  <c r="K2865" i="1"/>
  <c r="M2865" i="1"/>
  <c r="N2865" i="1"/>
  <c r="P2865" i="1"/>
  <c r="L2865" i="1"/>
  <c r="A2865" i="1"/>
  <c r="A3286" i="1"/>
  <c r="R3257" i="1"/>
  <c r="A3257" i="1"/>
  <c r="A3247" i="1"/>
  <c r="P3232" i="1"/>
  <c r="Q3232" i="1"/>
  <c r="N3232" i="1"/>
  <c r="O3232" i="1"/>
  <c r="R3232" i="1"/>
  <c r="J3232" i="1"/>
  <c r="M3232" i="1"/>
  <c r="K3232" i="1"/>
  <c r="L3232" i="1"/>
  <c r="A3232" i="1"/>
  <c r="P2840" i="1"/>
  <c r="J2840" i="1"/>
  <c r="R2840" i="1"/>
  <c r="K2840" i="1"/>
  <c r="L2840" i="1"/>
  <c r="M2840" i="1"/>
  <c r="N2840" i="1"/>
  <c r="Q2840" i="1"/>
  <c r="O2840" i="1"/>
  <c r="A2840" i="1"/>
  <c r="M2843" i="1"/>
  <c r="O2843" i="1"/>
  <c r="P2843" i="1"/>
  <c r="Q2843" i="1"/>
  <c r="J2843" i="1"/>
  <c r="R2843" i="1"/>
  <c r="K2843" i="1"/>
  <c r="L2843" i="1"/>
  <c r="N2843" i="1"/>
  <c r="A2843" i="1"/>
  <c r="M2141" i="1"/>
  <c r="N2141" i="1"/>
  <c r="O2141" i="1"/>
  <c r="P2141" i="1"/>
  <c r="Q2141" i="1"/>
  <c r="J2141" i="1"/>
  <c r="R2141" i="1"/>
  <c r="K2141" i="1"/>
  <c r="L2141" i="1"/>
  <c r="A2141" i="1"/>
  <c r="M2133" i="1"/>
  <c r="N2133" i="1"/>
  <c r="O2133" i="1"/>
  <c r="P2133" i="1"/>
  <c r="Q2133" i="1"/>
  <c r="J2133" i="1"/>
  <c r="R2133" i="1"/>
  <c r="K2133" i="1"/>
  <c r="L2133" i="1"/>
  <c r="A2133" i="1"/>
  <c r="M2125" i="1"/>
  <c r="N2125" i="1"/>
  <c r="O2125" i="1"/>
  <c r="P2125" i="1"/>
  <c r="Q2125" i="1"/>
  <c r="J2125" i="1"/>
  <c r="R2125" i="1"/>
  <c r="K2125" i="1"/>
  <c r="L2125" i="1"/>
  <c r="A2125" i="1"/>
  <c r="M2117" i="1"/>
  <c r="N2117" i="1"/>
  <c r="O2117" i="1"/>
  <c r="P2117" i="1"/>
  <c r="Q2117" i="1"/>
  <c r="J2117" i="1"/>
  <c r="R2117" i="1"/>
  <c r="K2117" i="1"/>
  <c r="L2117" i="1"/>
  <c r="A2117" i="1"/>
  <c r="M2109" i="1"/>
  <c r="N2109" i="1"/>
  <c r="O2109" i="1"/>
  <c r="P2109" i="1"/>
  <c r="Q2109" i="1"/>
  <c r="J2109" i="1"/>
  <c r="R2109" i="1"/>
  <c r="K2109" i="1"/>
  <c r="L2109" i="1"/>
  <c r="A2109" i="1"/>
  <c r="M2101" i="1"/>
  <c r="N2101" i="1"/>
  <c r="O2101" i="1"/>
  <c r="P2101" i="1"/>
  <c r="Q2101" i="1"/>
  <c r="J2101" i="1"/>
  <c r="R2101" i="1"/>
  <c r="K2101" i="1"/>
  <c r="L2101" i="1"/>
  <c r="A2101" i="1"/>
  <c r="M2093" i="1"/>
  <c r="N2093" i="1"/>
  <c r="O2093" i="1"/>
  <c r="P2093" i="1"/>
  <c r="Q2093" i="1"/>
  <c r="J2093" i="1"/>
  <c r="R2093" i="1"/>
  <c r="K2093" i="1"/>
  <c r="L2093" i="1"/>
  <c r="A2093" i="1"/>
  <c r="M2085" i="1"/>
  <c r="N2085" i="1"/>
  <c r="O2085" i="1"/>
  <c r="P2085" i="1"/>
  <c r="Q2085" i="1"/>
  <c r="J2085" i="1"/>
  <c r="R2085" i="1"/>
  <c r="K2085" i="1"/>
  <c r="L2085" i="1"/>
  <c r="A2085" i="1"/>
  <c r="M2077" i="1"/>
  <c r="N2077" i="1"/>
  <c r="O2077" i="1"/>
  <c r="P2077" i="1"/>
  <c r="Q2077" i="1"/>
  <c r="J2077" i="1"/>
  <c r="R2077" i="1"/>
  <c r="K2077" i="1"/>
  <c r="L2077" i="1"/>
  <c r="A2077" i="1"/>
  <c r="M2069" i="1"/>
  <c r="N2069" i="1"/>
  <c r="O2069" i="1"/>
  <c r="P2069" i="1"/>
  <c r="Q2069" i="1"/>
  <c r="J2069" i="1"/>
  <c r="R2069" i="1"/>
  <c r="K2069" i="1"/>
  <c r="L2069" i="1"/>
  <c r="A2069" i="1"/>
  <c r="A1190" i="1"/>
  <c r="K2728" i="1"/>
  <c r="L2728" i="1"/>
  <c r="M2728" i="1"/>
  <c r="N2728" i="1"/>
  <c r="O2728" i="1"/>
  <c r="P2728" i="1"/>
  <c r="J2728" i="1"/>
  <c r="Q2728" i="1"/>
  <c r="R2728" i="1"/>
  <c r="A2728" i="1"/>
  <c r="Q3052" i="1"/>
  <c r="L3052" i="1"/>
  <c r="M3052" i="1"/>
  <c r="R3052" i="1"/>
  <c r="J3052" i="1"/>
  <c r="K3052" i="1"/>
  <c r="P3052" i="1"/>
  <c r="O3052" i="1"/>
  <c r="A3052" i="1"/>
  <c r="N3052" i="1"/>
  <c r="P3207" i="1"/>
  <c r="Q3207" i="1"/>
  <c r="J3207" i="1"/>
  <c r="R3207" i="1"/>
  <c r="K3207" i="1"/>
  <c r="N3207" i="1"/>
  <c r="L3207" i="1"/>
  <c r="M3207" i="1"/>
  <c r="O3207" i="1"/>
  <c r="A3207" i="1"/>
  <c r="J3199" i="1"/>
  <c r="R3199" i="1"/>
  <c r="K3199" i="1"/>
  <c r="Q3199" i="1"/>
  <c r="L3199" i="1"/>
  <c r="O3199" i="1"/>
  <c r="M3199" i="1"/>
  <c r="N3199" i="1"/>
  <c r="P3199" i="1"/>
  <c r="A3199" i="1"/>
  <c r="L2058" i="1"/>
  <c r="M2058" i="1"/>
  <c r="O2058" i="1"/>
  <c r="J2058" i="1"/>
  <c r="K2058" i="1"/>
  <c r="N2058" i="1"/>
  <c r="P2058" i="1"/>
  <c r="Q2058" i="1"/>
  <c r="R2058" i="1"/>
  <c r="A2058" i="1"/>
  <c r="L2050" i="1"/>
  <c r="M2050" i="1"/>
  <c r="O2050" i="1"/>
  <c r="R2050" i="1"/>
  <c r="J2050" i="1"/>
  <c r="K2050" i="1"/>
  <c r="N2050" i="1"/>
  <c r="P2050" i="1"/>
  <c r="Q2050" i="1"/>
  <c r="A2050" i="1"/>
  <c r="L2042" i="1"/>
  <c r="M2042" i="1"/>
  <c r="O2042" i="1"/>
  <c r="Q2042" i="1"/>
  <c r="J2042" i="1"/>
  <c r="K2042" i="1"/>
  <c r="N2042" i="1"/>
  <c r="P2042" i="1"/>
  <c r="R2042" i="1"/>
  <c r="A2042" i="1"/>
  <c r="L2034" i="1"/>
  <c r="M2034" i="1"/>
  <c r="N2034" i="1"/>
  <c r="O2034" i="1"/>
  <c r="P2034" i="1"/>
  <c r="Q2034" i="1"/>
  <c r="K2034" i="1"/>
  <c r="R2034" i="1"/>
  <c r="J2034" i="1"/>
  <c r="A2034" i="1"/>
  <c r="L2026" i="1"/>
  <c r="M2026" i="1"/>
  <c r="N2026" i="1"/>
  <c r="O2026" i="1"/>
  <c r="P2026" i="1"/>
  <c r="Q2026" i="1"/>
  <c r="J2026" i="1"/>
  <c r="K2026" i="1"/>
  <c r="R2026" i="1"/>
  <c r="A2026" i="1"/>
  <c r="L2018" i="1"/>
  <c r="M2018" i="1"/>
  <c r="N2018" i="1"/>
  <c r="O2018" i="1"/>
  <c r="P2018" i="1"/>
  <c r="Q2018" i="1"/>
  <c r="J2018" i="1"/>
  <c r="K2018" i="1"/>
  <c r="R2018" i="1"/>
  <c r="A2018" i="1"/>
  <c r="L2010" i="1"/>
  <c r="M2010" i="1"/>
  <c r="N2010" i="1"/>
  <c r="O2010" i="1"/>
  <c r="P2010" i="1"/>
  <c r="Q2010" i="1"/>
  <c r="J2010" i="1"/>
  <c r="K2010" i="1"/>
  <c r="R2010" i="1"/>
  <c r="A2010" i="1"/>
  <c r="L2002" i="1"/>
  <c r="M2002" i="1"/>
  <c r="N2002" i="1"/>
  <c r="O2002" i="1"/>
  <c r="P2002" i="1"/>
  <c r="Q2002" i="1"/>
  <c r="K2002" i="1"/>
  <c r="R2002" i="1"/>
  <c r="J2002" i="1"/>
  <c r="A2002" i="1"/>
  <c r="L1994" i="1"/>
  <c r="M1994" i="1"/>
  <c r="N1994" i="1"/>
  <c r="O1994" i="1"/>
  <c r="P1994" i="1"/>
  <c r="Q1994" i="1"/>
  <c r="J1994" i="1"/>
  <c r="K1994" i="1"/>
  <c r="R1994" i="1"/>
  <c r="A1994" i="1"/>
  <c r="L1986" i="1"/>
  <c r="M1986" i="1"/>
  <c r="N1986" i="1"/>
  <c r="O1986" i="1"/>
  <c r="P1986" i="1"/>
  <c r="Q1986" i="1"/>
  <c r="J1986" i="1"/>
  <c r="K1986" i="1"/>
  <c r="R1986" i="1"/>
  <c r="A1986" i="1"/>
  <c r="L1978" i="1"/>
  <c r="M1978" i="1"/>
  <c r="N1978" i="1"/>
  <c r="O1978" i="1"/>
  <c r="P1978" i="1"/>
  <c r="Q1978" i="1"/>
  <c r="J1978" i="1"/>
  <c r="K1978" i="1"/>
  <c r="R1978" i="1"/>
  <c r="A1978" i="1"/>
  <c r="L1970" i="1"/>
  <c r="M1970" i="1"/>
  <c r="N1970" i="1"/>
  <c r="O1970" i="1"/>
  <c r="P1970" i="1"/>
  <c r="Q1970" i="1"/>
  <c r="K1970" i="1"/>
  <c r="R1970" i="1"/>
  <c r="J1970" i="1"/>
  <c r="A1970" i="1"/>
  <c r="L1962" i="1"/>
  <c r="M1962" i="1"/>
  <c r="N1962" i="1"/>
  <c r="O1962" i="1"/>
  <c r="P1962" i="1"/>
  <c r="Q1962" i="1"/>
  <c r="J1962" i="1"/>
  <c r="K1962" i="1"/>
  <c r="R1962" i="1"/>
  <c r="A1962" i="1"/>
  <c r="L1954" i="1"/>
  <c r="M1954" i="1"/>
  <c r="N1954" i="1"/>
  <c r="O1954" i="1"/>
  <c r="P1954" i="1"/>
  <c r="Q1954" i="1"/>
  <c r="J1954" i="1"/>
  <c r="K1954" i="1"/>
  <c r="R1954" i="1"/>
  <c r="A1954" i="1"/>
  <c r="M2811" i="1"/>
  <c r="N2811" i="1"/>
  <c r="O2811" i="1"/>
  <c r="P2811" i="1"/>
  <c r="Q2811" i="1"/>
  <c r="J2811" i="1"/>
  <c r="R2811" i="1"/>
  <c r="L2811" i="1"/>
  <c r="K2811" i="1"/>
  <c r="A2811" i="1"/>
  <c r="M2827" i="1"/>
  <c r="N2827" i="1"/>
  <c r="O2827" i="1"/>
  <c r="P2827" i="1"/>
  <c r="Q2827" i="1"/>
  <c r="J2827" i="1"/>
  <c r="R2827" i="1"/>
  <c r="K2827" i="1"/>
  <c r="L2827" i="1"/>
  <c r="A2827" i="1"/>
  <c r="M2819" i="1"/>
  <c r="N2819" i="1"/>
  <c r="O2819" i="1"/>
  <c r="P2819" i="1"/>
  <c r="Q2819" i="1"/>
  <c r="J2819" i="1"/>
  <c r="R2819" i="1"/>
  <c r="K2819" i="1"/>
  <c r="L2819" i="1"/>
  <c r="A2819" i="1"/>
  <c r="M3141" i="1"/>
  <c r="P3141" i="1"/>
  <c r="Q3141" i="1"/>
  <c r="J3141" i="1"/>
  <c r="K3141" i="1"/>
  <c r="L3141" i="1"/>
  <c r="R3141" i="1"/>
  <c r="O3141" i="1"/>
  <c r="N3141" i="1"/>
  <c r="A3141" i="1"/>
  <c r="M2787" i="1"/>
  <c r="N2787" i="1"/>
  <c r="O2787" i="1"/>
  <c r="P2787" i="1"/>
  <c r="Q2787" i="1"/>
  <c r="J2787" i="1"/>
  <c r="R2787" i="1"/>
  <c r="K2787" i="1"/>
  <c r="L2787" i="1"/>
  <c r="A2787" i="1"/>
  <c r="Q3006" i="1"/>
  <c r="L3006" i="1"/>
  <c r="M3006" i="1"/>
  <c r="P3006" i="1"/>
  <c r="R3006" i="1"/>
  <c r="J3006" i="1"/>
  <c r="O3006" i="1"/>
  <c r="K3006" i="1"/>
  <c r="N3006" i="1"/>
  <c r="A3006" i="1"/>
  <c r="K3166" i="1"/>
  <c r="L3166" i="1"/>
  <c r="R3166" i="1"/>
  <c r="J3166" i="1"/>
  <c r="M3166" i="1"/>
  <c r="P3166" i="1"/>
  <c r="Q3166" i="1"/>
  <c r="O3166" i="1"/>
  <c r="N3166" i="1"/>
  <c r="A3166" i="1"/>
  <c r="O3217" i="1"/>
  <c r="P3217" i="1"/>
  <c r="Q3217" i="1"/>
  <c r="J3217" i="1"/>
  <c r="K3217" i="1"/>
  <c r="L3217" i="1"/>
  <c r="M3217" i="1"/>
  <c r="N3217" i="1"/>
  <c r="R3217" i="1"/>
  <c r="A3217" i="1"/>
  <c r="P2784" i="1"/>
  <c r="Q2784" i="1"/>
  <c r="J2784" i="1"/>
  <c r="R2784" i="1"/>
  <c r="K2784" i="1"/>
  <c r="L2784" i="1"/>
  <c r="M2784" i="1"/>
  <c r="O2784" i="1"/>
  <c r="N2784" i="1"/>
  <c r="A2784" i="1"/>
  <c r="P2755" i="1"/>
  <c r="Q2755" i="1"/>
  <c r="J2755" i="1"/>
  <c r="R2755" i="1"/>
  <c r="K2755" i="1"/>
  <c r="L2755" i="1"/>
  <c r="M2755" i="1"/>
  <c r="N2755" i="1"/>
  <c r="O2755" i="1"/>
  <c r="A2755" i="1"/>
  <c r="N2858" i="1"/>
  <c r="P2858" i="1"/>
  <c r="Q2858" i="1"/>
  <c r="J2858" i="1"/>
  <c r="R2858" i="1"/>
  <c r="K2858" i="1"/>
  <c r="O2858" i="1"/>
  <c r="M2858" i="1"/>
  <c r="L2858" i="1"/>
  <c r="A2858" i="1"/>
  <c r="Q2730" i="1"/>
  <c r="J2730" i="1"/>
  <c r="R2730" i="1"/>
  <c r="K2730" i="1"/>
  <c r="L2730" i="1"/>
  <c r="M2730" i="1"/>
  <c r="N2730" i="1"/>
  <c r="O2730" i="1"/>
  <c r="P2730" i="1"/>
  <c r="A2730" i="1"/>
  <c r="P3224" i="1"/>
  <c r="Q3224" i="1"/>
  <c r="J3224" i="1"/>
  <c r="R3224" i="1"/>
  <c r="K3224" i="1"/>
  <c r="L3224" i="1"/>
  <c r="O3224" i="1"/>
  <c r="M3224" i="1"/>
  <c r="A3224" i="1"/>
  <c r="N3224" i="1"/>
  <c r="A3281" i="1"/>
  <c r="O3251" i="1"/>
  <c r="A3251" i="1"/>
  <c r="A3241" i="1"/>
  <c r="N3226" i="1"/>
  <c r="O3226" i="1"/>
  <c r="J3226" i="1"/>
  <c r="K3226" i="1"/>
  <c r="L3226" i="1"/>
  <c r="M3226" i="1"/>
  <c r="R3226" i="1"/>
  <c r="P3226" i="1"/>
  <c r="Q3226" i="1"/>
  <c r="A3226" i="1"/>
  <c r="N2850" i="1"/>
  <c r="P2850" i="1"/>
  <c r="Q2850" i="1"/>
  <c r="J2850" i="1"/>
  <c r="R2850" i="1"/>
  <c r="K2850" i="1"/>
  <c r="L2850" i="1"/>
  <c r="M2850" i="1"/>
  <c r="O2850" i="1"/>
  <c r="A2850" i="1"/>
  <c r="N2842" i="1"/>
  <c r="P2842" i="1"/>
  <c r="Q2842" i="1"/>
  <c r="J2842" i="1"/>
  <c r="R2842" i="1"/>
  <c r="K2842" i="1"/>
  <c r="L2842" i="1"/>
  <c r="M2842" i="1"/>
  <c r="O2842" i="1"/>
  <c r="A2842" i="1"/>
  <c r="N2148" i="1"/>
  <c r="O2148" i="1"/>
  <c r="P2148" i="1"/>
  <c r="Q2148" i="1"/>
  <c r="J2148" i="1"/>
  <c r="R2148" i="1"/>
  <c r="K2148" i="1"/>
  <c r="L2148" i="1"/>
  <c r="M2148" i="1"/>
  <c r="A2148" i="1"/>
  <c r="N2140" i="1"/>
  <c r="O2140" i="1"/>
  <c r="P2140" i="1"/>
  <c r="Q2140" i="1"/>
  <c r="J2140" i="1"/>
  <c r="R2140" i="1"/>
  <c r="K2140" i="1"/>
  <c r="L2140" i="1"/>
  <c r="M2140" i="1"/>
  <c r="A2140" i="1"/>
  <c r="N2132" i="1"/>
  <c r="O2132" i="1"/>
  <c r="P2132" i="1"/>
  <c r="Q2132" i="1"/>
  <c r="J2132" i="1"/>
  <c r="R2132" i="1"/>
  <c r="K2132" i="1"/>
  <c r="L2132" i="1"/>
  <c r="M2132" i="1"/>
  <c r="A2132" i="1"/>
  <c r="N2124" i="1"/>
  <c r="O2124" i="1"/>
  <c r="P2124" i="1"/>
  <c r="Q2124" i="1"/>
  <c r="J2124" i="1"/>
  <c r="R2124" i="1"/>
  <c r="K2124" i="1"/>
  <c r="L2124" i="1"/>
  <c r="M2124" i="1"/>
  <c r="A2124" i="1"/>
  <c r="N2116" i="1"/>
  <c r="O2116" i="1"/>
  <c r="P2116" i="1"/>
  <c r="Q2116" i="1"/>
  <c r="J2116" i="1"/>
  <c r="R2116" i="1"/>
  <c r="K2116" i="1"/>
  <c r="L2116" i="1"/>
  <c r="M2116" i="1"/>
  <c r="A2116" i="1"/>
  <c r="N2108" i="1"/>
  <c r="O2108" i="1"/>
  <c r="P2108" i="1"/>
  <c r="Q2108" i="1"/>
  <c r="J2108" i="1"/>
  <c r="R2108" i="1"/>
  <c r="K2108" i="1"/>
  <c r="L2108" i="1"/>
  <c r="M2108" i="1"/>
  <c r="A2108" i="1"/>
  <c r="N2100" i="1"/>
  <c r="O2100" i="1"/>
  <c r="P2100" i="1"/>
  <c r="Q2100" i="1"/>
  <c r="J2100" i="1"/>
  <c r="R2100" i="1"/>
  <c r="K2100" i="1"/>
  <c r="L2100" i="1"/>
  <c r="M2100" i="1"/>
  <c r="A2100" i="1"/>
  <c r="N2092" i="1"/>
  <c r="O2092" i="1"/>
  <c r="P2092" i="1"/>
  <c r="Q2092" i="1"/>
  <c r="J2092" i="1"/>
  <c r="R2092" i="1"/>
  <c r="K2092" i="1"/>
  <c r="L2092" i="1"/>
  <c r="M2092" i="1"/>
  <c r="A2092" i="1"/>
  <c r="N2084" i="1"/>
  <c r="O2084" i="1"/>
  <c r="P2084" i="1"/>
  <c r="Q2084" i="1"/>
  <c r="J2084" i="1"/>
  <c r="R2084" i="1"/>
  <c r="K2084" i="1"/>
  <c r="L2084" i="1"/>
  <c r="M2084" i="1"/>
  <c r="A2084" i="1"/>
  <c r="N2076" i="1"/>
  <c r="O2076" i="1"/>
  <c r="P2076" i="1"/>
  <c r="Q2076" i="1"/>
  <c r="J2076" i="1"/>
  <c r="R2076" i="1"/>
  <c r="K2076" i="1"/>
  <c r="L2076" i="1"/>
  <c r="M2076" i="1"/>
  <c r="A2076" i="1"/>
  <c r="N2068" i="1"/>
  <c r="O2068" i="1"/>
  <c r="P2068" i="1"/>
  <c r="Q2068" i="1"/>
  <c r="J2068" i="1"/>
  <c r="R2068" i="1"/>
  <c r="K2068" i="1"/>
  <c r="L2068" i="1"/>
  <c r="M2068" i="1"/>
  <c r="A2068" i="1"/>
  <c r="O2732" i="1"/>
  <c r="P2732" i="1"/>
  <c r="Q2732" i="1"/>
  <c r="J2732" i="1"/>
  <c r="R2732" i="1"/>
  <c r="K2732" i="1"/>
  <c r="L2732" i="1"/>
  <c r="M2732" i="1"/>
  <c r="N2732" i="1"/>
  <c r="A2732" i="1"/>
  <c r="J3051" i="1"/>
  <c r="R3051" i="1"/>
  <c r="M3051" i="1"/>
  <c r="N3051" i="1"/>
  <c r="O3051" i="1"/>
  <c r="P3051" i="1"/>
  <c r="Q3051" i="1"/>
  <c r="L3051" i="1"/>
  <c r="K3051" i="1"/>
  <c r="A3051" i="1"/>
  <c r="J3045" i="1"/>
  <c r="R3045" i="1"/>
  <c r="M3045" i="1"/>
  <c r="N3045" i="1"/>
  <c r="K3045" i="1"/>
  <c r="L3045" i="1"/>
  <c r="O3045" i="1"/>
  <c r="P3045" i="1"/>
  <c r="Q3045" i="1"/>
  <c r="A3045" i="1"/>
  <c r="Q3206" i="1"/>
  <c r="J3206" i="1"/>
  <c r="R3206" i="1"/>
  <c r="K3206" i="1"/>
  <c r="L3206" i="1"/>
  <c r="O3206" i="1"/>
  <c r="P3206" i="1"/>
  <c r="M3206" i="1"/>
  <c r="N3206" i="1"/>
  <c r="A3206" i="1"/>
  <c r="K3198" i="1"/>
  <c r="L3198" i="1"/>
  <c r="P3198" i="1"/>
  <c r="Q3198" i="1"/>
  <c r="R3198" i="1"/>
  <c r="N3198" i="1"/>
  <c r="O3198" i="1"/>
  <c r="J3198" i="1"/>
  <c r="M3198" i="1"/>
  <c r="A3198" i="1"/>
  <c r="M2057" i="1"/>
  <c r="N2057" i="1"/>
  <c r="P2057" i="1"/>
  <c r="J2057" i="1"/>
  <c r="K2057" i="1"/>
  <c r="L2057" i="1"/>
  <c r="O2057" i="1"/>
  <c r="Q2057" i="1"/>
  <c r="R2057" i="1"/>
  <c r="A2057" i="1"/>
  <c r="M2049" i="1"/>
  <c r="N2049" i="1"/>
  <c r="P2049" i="1"/>
  <c r="O2049" i="1"/>
  <c r="Q2049" i="1"/>
  <c r="R2049" i="1"/>
  <c r="J2049" i="1"/>
  <c r="K2049" i="1"/>
  <c r="L2049" i="1"/>
  <c r="A2049" i="1"/>
  <c r="M2041" i="1"/>
  <c r="N2041" i="1"/>
  <c r="O2041" i="1"/>
  <c r="P2041" i="1"/>
  <c r="Q2041" i="1"/>
  <c r="J2041" i="1"/>
  <c r="R2041" i="1"/>
  <c r="L2041" i="1"/>
  <c r="K2041" i="1"/>
  <c r="A2041" i="1"/>
  <c r="M2033" i="1"/>
  <c r="N2033" i="1"/>
  <c r="O2033" i="1"/>
  <c r="P2033" i="1"/>
  <c r="Q2033" i="1"/>
  <c r="J2033" i="1"/>
  <c r="R2033" i="1"/>
  <c r="K2033" i="1"/>
  <c r="L2033" i="1"/>
  <c r="A2033" i="1"/>
  <c r="M2025" i="1"/>
  <c r="N2025" i="1"/>
  <c r="O2025" i="1"/>
  <c r="P2025" i="1"/>
  <c r="Q2025" i="1"/>
  <c r="J2025" i="1"/>
  <c r="R2025" i="1"/>
  <c r="K2025" i="1"/>
  <c r="L2025" i="1"/>
  <c r="A2025" i="1"/>
  <c r="M2017" i="1"/>
  <c r="N2017" i="1"/>
  <c r="O2017" i="1"/>
  <c r="P2017" i="1"/>
  <c r="Q2017" i="1"/>
  <c r="J2017" i="1"/>
  <c r="R2017" i="1"/>
  <c r="K2017" i="1"/>
  <c r="L2017" i="1"/>
  <c r="A2017" i="1"/>
  <c r="M2009" i="1"/>
  <c r="N2009" i="1"/>
  <c r="O2009" i="1"/>
  <c r="P2009" i="1"/>
  <c r="Q2009" i="1"/>
  <c r="J2009" i="1"/>
  <c r="R2009" i="1"/>
  <c r="L2009" i="1"/>
  <c r="K2009" i="1"/>
  <c r="A2009" i="1"/>
  <c r="M2001" i="1"/>
  <c r="N2001" i="1"/>
  <c r="O2001" i="1"/>
  <c r="P2001" i="1"/>
  <c r="Q2001" i="1"/>
  <c r="J2001" i="1"/>
  <c r="R2001" i="1"/>
  <c r="K2001" i="1"/>
  <c r="L2001" i="1"/>
  <c r="A2001" i="1"/>
  <c r="M1993" i="1"/>
  <c r="N1993" i="1"/>
  <c r="O1993" i="1"/>
  <c r="P1993" i="1"/>
  <c r="Q1993" i="1"/>
  <c r="J1993" i="1"/>
  <c r="R1993" i="1"/>
  <c r="K1993" i="1"/>
  <c r="L1993" i="1"/>
  <c r="A1993" i="1"/>
  <c r="M1985" i="1"/>
  <c r="N1985" i="1"/>
  <c r="O1985" i="1"/>
  <c r="P1985" i="1"/>
  <c r="Q1985" i="1"/>
  <c r="J1985" i="1"/>
  <c r="R1985" i="1"/>
  <c r="K1985" i="1"/>
  <c r="L1985" i="1"/>
  <c r="A1985" i="1"/>
  <c r="M1977" i="1"/>
  <c r="N1977" i="1"/>
  <c r="O1977" i="1"/>
  <c r="P1977" i="1"/>
  <c r="Q1977" i="1"/>
  <c r="J1977" i="1"/>
  <c r="R1977" i="1"/>
  <c r="L1977" i="1"/>
  <c r="K1977" i="1"/>
  <c r="A1977" i="1"/>
  <c r="M1969" i="1"/>
  <c r="N1969" i="1"/>
  <c r="O1969" i="1"/>
  <c r="P1969" i="1"/>
  <c r="Q1969" i="1"/>
  <c r="J1969" i="1"/>
  <c r="R1969" i="1"/>
  <c r="K1969" i="1"/>
  <c r="L1969" i="1"/>
  <c r="A1969" i="1"/>
  <c r="M1961" i="1"/>
  <c r="N1961" i="1"/>
  <c r="O1961" i="1"/>
  <c r="P1961" i="1"/>
  <c r="Q1961" i="1"/>
  <c r="J1961" i="1"/>
  <c r="R1961" i="1"/>
  <c r="K1961" i="1"/>
  <c r="L1961" i="1"/>
  <c r="A1961" i="1"/>
  <c r="M1953" i="1"/>
  <c r="N1953" i="1"/>
  <c r="O1953" i="1"/>
  <c r="P1953" i="1"/>
  <c r="Q1953" i="1"/>
  <c r="J1953" i="1"/>
  <c r="R1953" i="1"/>
  <c r="K1953" i="1"/>
  <c r="L1953" i="1"/>
  <c r="A1953" i="1"/>
  <c r="N2834" i="1"/>
  <c r="O2834" i="1"/>
  <c r="P2834" i="1"/>
  <c r="Q2834" i="1"/>
  <c r="J2834" i="1"/>
  <c r="R2834" i="1"/>
  <c r="K2834" i="1"/>
  <c r="L2834" i="1"/>
  <c r="M2834" i="1"/>
  <c r="A2834" i="1"/>
  <c r="N2826" i="1"/>
  <c r="O2826" i="1"/>
  <c r="P2826" i="1"/>
  <c r="Q2826" i="1"/>
  <c r="J2826" i="1"/>
  <c r="R2826" i="1"/>
  <c r="K2826" i="1"/>
  <c r="L2826" i="1"/>
  <c r="M2826" i="1"/>
  <c r="A2826" i="1"/>
  <c r="N2818" i="1"/>
  <c r="O2818" i="1"/>
  <c r="P2818" i="1"/>
  <c r="Q2818" i="1"/>
  <c r="J2818" i="1"/>
  <c r="R2818" i="1"/>
  <c r="K2818" i="1"/>
  <c r="L2818" i="1"/>
  <c r="M2818" i="1"/>
  <c r="A2818" i="1"/>
  <c r="Q2799" i="1"/>
  <c r="J2799" i="1"/>
  <c r="R2799" i="1"/>
  <c r="K2799" i="1"/>
  <c r="L2799" i="1"/>
  <c r="M2799" i="1"/>
  <c r="N2799" i="1"/>
  <c r="O2799" i="1"/>
  <c r="P2799" i="1"/>
  <c r="A2799" i="1"/>
  <c r="P3039" i="1"/>
  <c r="K3039" i="1"/>
  <c r="L3039" i="1"/>
  <c r="M3039" i="1"/>
  <c r="N3039" i="1"/>
  <c r="O3039" i="1"/>
  <c r="Q3039" i="1"/>
  <c r="R3039" i="1"/>
  <c r="J3039" i="1"/>
  <c r="A3039" i="1"/>
  <c r="J3191" i="1"/>
  <c r="R3191" i="1"/>
  <c r="K3191" i="1"/>
  <c r="O3191" i="1"/>
  <c r="P3191" i="1"/>
  <c r="Q3191" i="1"/>
  <c r="M3191" i="1"/>
  <c r="L3191" i="1"/>
  <c r="A3191" i="1"/>
  <c r="N3191" i="1"/>
  <c r="P2785" i="1"/>
  <c r="Q2785" i="1"/>
  <c r="J2785" i="1"/>
  <c r="R2785" i="1"/>
  <c r="K2785" i="1"/>
  <c r="L2785" i="1"/>
  <c r="N2785" i="1"/>
  <c r="M2785" i="1"/>
  <c r="A2785" i="1"/>
  <c r="L2796" i="1"/>
  <c r="M2796" i="1"/>
  <c r="N2796" i="1"/>
  <c r="O2796" i="1"/>
  <c r="P2796" i="1"/>
  <c r="Q2796" i="1"/>
  <c r="J2796" i="1"/>
  <c r="K2796" i="1"/>
  <c r="R2796" i="1"/>
  <c r="A2796" i="1"/>
  <c r="M2795" i="1"/>
  <c r="N2795" i="1"/>
  <c r="O2795" i="1"/>
  <c r="P2795" i="1"/>
  <c r="Q2795" i="1"/>
  <c r="J2795" i="1"/>
  <c r="R2795" i="1"/>
  <c r="K2795" i="1"/>
  <c r="L2795" i="1"/>
  <c r="A2795" i="1"/>
  <c r="N3009" i="1"/>
  <c r="Q3009" i="1"/>
  <c r="J3009" i="1"/>
  <c r="R3009" i="1"/>
  <c r="O3009" i="1"/>
  <c r="P3009" i="1"/>
  <c r="M3009" i="1"/>
  <c r="L3009" i="1"/>
  <c r="K3009" i="1"/>
  <c r="A3009" i="1"/>
  <c r="N3041" i="1"/>
  <c r="Q3041" i="1"/>
  <c r="J3041" i="1"/>
  <c r="R3041" i="1"/>
  <c r="K3041" i="1"/>
  <c r="L3041" i="1"/>
  <c r="M3041" i="1"/>
  <c r="O3041" i="1"/>
  <c r="P3041" i="1"/>
  <c r="A3041" i="1"/>
  <c r="Q3137" i="1"/>
  <c r="L3137" i="1"/>
  <c r="M3137" i="1"/>
  <c r="P3137" i="1"/>
  <c r="R3137" i="1"/>
  <c r="J3137" i="1"/>
  <c r="O3137" i="1"/>
  <c r="K3137" i="1"/>
  <c r="N3137" i="1"/>
  <c r="A3137" i="1"/>
  <c r="Q3168" i="1"/>
  <c r="J3168" i="1"/>
  <c r="R3168" i="1"/>
  <c r="L3168" i="1"/>
  <c r="M3168" i="1"/>
  <c r="N3168" i="1"/>
  <c r="O3168" i="1"/>
  <c r="K3168" i="1"/>
  <c r="P3168" i="1"/>
  <c r="A3168" i="1"/>
  <c r="P3193" i="1"/>
  <c r="Q3193" i="1"/>
  <c r="J3193" i="1"/>
  <c r="K3193" i="1"/>
  <c r="L3193" i="1"/>
  <c r="O3193" i="1"/>
  <c r="M3193" i="1"/>
  <c r="N3193" i="1"/>
  <c r="R3193" i="1"/>
  <c r="A3193" i="1"/>
  <c r="L3173" i="1"/>
  <c r="M3173" i="1"/>
  <c r="J3173" i="1"/>
  <c r="K3173" i="1"/>
  <c r="N3173" i="1"/>
  <c r="Q3173" i="1"/>
  <c r="O3173" i="1"/>
  <c r="P3173" i="1"/>
  <c r="R3173" i="1"/>
  <c r="A3173" i="1"/>
  <c r="O2756" i="1"/>
  <c r="P2756" i="1"/>
  <c r="Q2756" i="1"/>
  <c r="J2756" i="1"/>
  <c r="R2756" i="1"/>
  <c r="K2756" i="1"/>
  <c r="L2756" i="1"/>
  <c r="M2756" i="1"/>
  <c r="N2756" i="1"/>
  <c r="A2756" i="1"/>
  <c r="M2859" i="1"/>
  <c r="O2859" i="1"/>
  <c r="P2859" i="1"/>
  <c r="Q2859" i="1"/>
  <c r="J2859" i="1"/>
  <c r="R2859" i="1"/>
  <c r="K2859" i="1"/>
  <c r="L2859" i="1"/>
  <c r="N2859" i="1"/>
  <c r="A2859" i="1"/>
  <c r="J2729" i="1"/>
  <c r="R2729" i="1"/>
  <c r="K2729" i="1"/>
  <c r="L2729" i="1"/>
  <c r="M2729" i="1"/>
  <c r="N2729" i="1"/>
  <c r="O2729" i="1"/>
  <c r="Q2729" i="1"/>
  <c r="P2729" i="1"/>
  <c r="A2729" i="1"/>
  <c r="Q3223" i="1"/>
  <c r="J3223" i="1"/>
  <c r="R3223" i="1"/>
  <c r="K3223" i="1"/>
  <c r="N3223" i="1"/>
  <c r="O3223" i="1"/>
  <c r="P3223" i="1"/>
  <c r="M3223" i="1"/>
  <c r="A3223" i="1"/>
  <c r="L3223" i="1"/>
  <c r="O3284" i="1"/>
  <c r="A3284" i="1"/>
  <c r="A3254" i="1"/>
  <c r="L3244" i="1"/>
  <c r="A3244" i="1"/>
  <c r="K3229" i="1"/>
  <c r="L3229" i="1"/>
  <c r="N3229" i="1"/>
  <c r="O3229" i="1"/>
  <c r="P3229" i="1"/>
  <c r="Q3229" i="1"/>
  <c r="R3229" i="1"/>
  <c r="M3229" i="1"/>
  <c r="J3229" i="1"/>
  <c r="A3229" i="1"/>
  <c r="O2849" i="1"/>
  <c r="Q2849" i="1"/>
  <c r="J2849" i="1"/>
  <c r="R2849" i="1"/>
  <c r="K2849" i="1"/>
  <c r="L2849" i="1"/>
  <c r="M2849" i="1"/>
  <c r="N2849" i="1"/>
  <c r="P2849" i="1"/>
  <c r="A2849" i="1"/>
  <c r="O2841" i="1"/>
  <c r="Q2841" i="1"/>
  <c r="J2841" i="1"/>
  <c r="R2841" i="1"/>
  <c r="K2841" i="1"/>
  <c r="L2841" i="1"/>
  <c r="N2841" i="1"/>
  <c r="P2841" i="1"/>
  <c r="M2841" i="1"/>
  <c r="A2841" i="1"/>
  <c r="O2147" i="1"/>
  <c r="P2147" i="1"/>
  <c r="Q2147" i="1"/>
  <c r="J2147" i="1"/>
  <c r="R2147" i="1"/>
  <c r="K2147" i="1"/>
  <c r="L2147" i="1"/>
  <c r="M2147" i="1"/>
  <c r="N2147" i="1"/>
  <c r="A2147" i="1"/>
  <c r="O2139" i="1"/>
  <c r="P2139" i="1"/>
  <c r="Q2139" i="1"/>
  <c r="J2139" i="1"/>
  <c r="R2139" i="1"/>
  <c r="K2139" i="1"/>
  <c r="L2139" i="1"/>
  <c r="M2139" i="1"/>
  <c r="N2139" i="1"/>
  <c r="A2139" i="1"/>
  <c r="O2131" i="1"/>
  <c r="P2131" i="1"/>
  <c r="Q2131" i="1"/>
  <c r="J2131" i="1"/>
  <c r="R2131" i="1"/>
  <c r="K2131" i="1"/>
  <c r="L2131" i="1"/>
  <c r="M2131" i="1"/>
  <c r="N2131" i="1"/>
  <c r="A2131" i="1"/>
  <c r="O2123" i="1"/>
  <c r="P2123" i="1"/>
  <c r="Q2123" i="1"/>
  <c r="J2123" i="1"/>
  <c r="R2123" i="1"/>
  <c r="K2123" i="1"/>
  <c r="L2123" i="1"/>
  <c r="M2123" i="1"/>
  <c r="N2123" i="1"/>
  <c r="A2123" i="1"/>
  <c r="O2115" i="1"/>
  <c r="P2115" i="1"/>
  <c r="Q2115" i="1"/>
  <c r="J2115" i="1"/>
  <c r="R2115" i="1"/>
  <c r="K2115" i="1"/>
  <c r="L2115" i="1"/>
  <c r="M2115" i="1"/>
  <c r="N2115" i="1"/>
  <c r="A2115" i="1"/>
  <c r="O2107" i="1"/>
  <c r="P2107" i="1"/>
  <c r="Q2107" i="1"/>
  <c r="J2107" i="1"/>
  <c r="R2107" i="1"/>
  <c r="K2107" i="1"/>
  <c r="L2107" i="1"/>
  <c r="M2107" i="1"/>
  <c r="N2107" i="1"/>
  <c r="A2107" i="1"/>
  <c r="O2099" i="1"/>
  <c r="P2099" i="1"/>
  <c r="Q2099" i="1"/>
  <c r="J2099" i="1"/>
  <c r="R2099" i="1"/>
  <c r="K2099" i="1"/>
  <c r="L2099" i="1"/>
  <c r="M2099" i="1"/>
  <c r="N2099" i="1"/>
  <c r="A2099" i="1"/>
  <c r="O2091" i="1"/>
  <c r="P2091" i="1"/>
  <c r="Q2091" i="1"/>
  <c r="J2091" i="1"/>
  <c r="R2091" i="1"/>
  <c r="K2091" i="1"/>
  <c r="L2091" i="1"/>
  <c r="M2091" i="1"/>
  <c r="N2091" i="1"/>
  <c r="A2091" i="1"/>
  <c r="O2083" i="1"/>
  <c r="P2083" i="1"/>
  <c r="Q2083" i="1"/>
  <c r="J2083" i="1"/>
  <c r="R2083" i="1"/>
  <c r="K2083" i="1"/>
  <c r="L2083" i="1"/>
  <c r="M2083" i="1"/>
  <c r="N2083" i="1"/>
  <c r="A2083" i="1"/>
  <c r="O2075" i="1"/>
  <c r="P2075" i="1"/>
  <c r="Q2075" i="1"/>
  <c r="J2075" i="1"/>
  <c r="R2075" i="1"/>
  <c r="K2075" i="1"/>
  <c r="L2075" i="1"/>
  <c r="M2075" i="1"/>
  <c r="N2075" i="1"/>
  <c r="A2075" i="1"/>
  <c r="O2067" i="1"/>
  <c r="P2067" i="1"/>
  <c r="Q2067" i="1"/>
  <c r="J2067" i="1"/>
  <c r="R2067" i="1"/>
  <c r="K2067" i="1"/>
  <c r="L2067" i="1"/>
  <c r="M2067" i="1"/>
  <c r="N2067" i="1"/>
  <c r="A2067" i="1"/>
  <c r="K3056" i="1"/>
  <c r="N3056" i="1"/>
  <c r="O3056" i="1"/>
  <c r="P3056" i="1"/>
  <c r="Q3056" i="1"/>
  <c r="R3056" i="1"/>
  <c r="M3056" i="1"/>
  <c r="L3056" i="1"/>
  <c r="J3056" i="1"/>
  <c r="A3056" i="1"/>
  <c r="K3050" i="1"/>
  <c r="N3050" i="1"/>
  <c r="O3050" i="1"/>
  <c r="J3050" i="1"/>
  <c r="L3050" i="1"/>
  <c r="M3050" i="1"/>
  <c r="P3050" i="1"/>
  <c r="Q3050" i="1"/>
  <c r="R3050" i="1"/>
  <c r="A3050" i="1"/>
  <c r="K3044" i="1"/>
  <c r="N3044" i="1"/>
  <c r="O3044" i="1"/>
  <c r="R3044" i="1"/>
  <c r="J3044" i="1"/>
  <c r="L3044" i="1"/>
  <c r="Q3044" i="1"/>
  <c r="M3044" i="1"/>
  <c r="P3044" i="1"/>
  <c r="A3044" i="1"/>
  <c r="J3205" i="1"/>
  <c r="R3205" i="1"/>
  <c r="K3205" i="1"/>
  <c r="L3205" i="1"/>
  <c r="M3205" i="1"/>
  <c r="P3205" i="1"/>
  <c r="N3205" i="1"/>
  <c r="O3205" i="1"/>
  <c r="Q3205" i="1"/>
  <c r="A3205" i="1"/>
  <c r="L3197" i="1"/>
  <c r="M3197" i="1"/>
  <c r="O3197" i="1"/>
  <c r="P3197" i="1"/>
  <c r="Q3197" i="1"/>
  <c r="R3197" i="1"/>
  <c r="K3197" i="1"/>
  <c r="J3197" i="1"/>
  <c r="N3197" i="1"/>
  <c r="A3197" i="1"/>
  <c r="N2056" i="1"/>
  <c r="O2056" i="1"/>
  <c r="Q2056" i="1"/>
  <c r="P2056" i="1"/>
  <c r="R2056" i="1"/>
  <c r="J2056" i="1"/>
  <c r="K2056" i="1"/>
  <c r="L2056" i="1"/>
  <c r="M2056" i="1"/>
  <c r="A2056" i="1"/>
  <c r="N2048" i="1"/>
  <c r="O2048" i="1"/>
  <c r="Q2048" i="1"/>
  <c r="K2048" i="1"/>
  <c r="L2048" i="1"/>
  <c r="M2048" i="1"/>
  <c r="P2048" i="1"/>
  <c r="R2048" i="1"/>
  <c r="J2048" i="1"/>
  <c r="A2048" i="1"/>
  <c r="N2040" i="1"/>
  <c r="O2040" i="1"/>
  <c r="P2040" i="1"/>
  <c r="Q2040" i="1"/>
  <c r="J2040" i="1"/>
  <c r="R2040" i="1"/>
  <c r="K2040" i="1"/>
  <c r="L2040" i="1"/>
  <c r="M2040" i="1"/>
  <c r="A2040" i="1"/>
  <c r="N2032" i="1"/>
  <c r="O2032" i="1"/>
  <c r="P2032" i="1"/>
  <c r="Q2032" i="1"/>
  <c r="J2032" i="1"/>
  <c r="R2032" i="1"/>
  <c r="K2032" i="1"/>
  <c r="L2032" i="1"/>
  <c r="M2032" i="1"/>
  <c r="A2032" i="1"/>
  <c r="N2024" i="1"/>
  <c r="O2024" i="1"/>
  <c r="P2024" i="1"/>
  <c r="Q2024" i="1"/>
  <c r="J2024" i="1"/>
  <c r="R2024" i="1"/>
  <c r="K2024" i="1"/>
  <c r="L2024" i="1"/>
  <c r="M2024" i="1"/>
  <c r="A2024" i="1"/>
  <c r="N2016" i="1"/>
  <c r="O2016" i="1"/>
  <c r="P2016" i="1"/>
  <c r="Q2016" i="1"/>
  <c r="J2016" i="1"/>
  <c r="R2016" i="1"/>
  <c r="K2016" i="1"/>
  <c r="M2016" i="1"/>
  <c r="L2016" i="1"/>
  <c r="A2016" i="1"/>
  <c r="N2008" i="1"/>
  <c r="O2008" i="1"/>
  <c r="P2008" i="1"/>
  <c r="Q2008" i="1"/>
  <c r="J2008" i="1"/>
  <c r="R2008" i="1"/>
  <c r="K2008" i="1"/>
  <c r="L2008" i="1"/>
  <c r="M2008" i="1"/>
  <c r="A2008" i="1"/>
  <c r="N2000" i="1"/>
  <c r="O2000" i="1"/>
  <c r="P2000" i="1"/>
  <c r="Q2000" i="1"/>
  <c r="J2000" i="1"/>
  <c r="R2000" i="1"/>
  <c r="K2000" i="1"/>
  <c r="L2000" i="1"/>
  <c r="M2000" i="1"/>
  <c r="A2000" i="1"/>
  <c r="N1992" i="1"/>
  <c r="O1992" i="1"/>
  <c r="P1992" i="1"/>
  <c r="Q1992" i="1"/>
  <c r="J1992" i="1"/>
  <c r="R1992" i="1"/>
  <c r="K1992" i="1"/>
  <c r="L1992" i="1"/>
  <c r="M1992" i="1"/>
  <c r="A1992" i="1"/>
  <c r="N1984" i="1"/>
  <c r="O1984" i="1"/>
  <c r="P1984" i="1"/>
  <c r="Q1984" i="1"/>
  <c r="J1984" i="1"/>
  <c r="R1984" i="1"/>
  <c r="K1984" i="1"/>
  <c r="M1984" i="1"/>
  <c r="L1984" i="1"/>
  <c r="A1984" i="1"/>
  <c r="N1976" i="1"/>
  <c r="O1976" i="1"/>
  <c r="P1976" i="1"/>
  <c r="Q1976" i="1"/>
  <c r="J1976" i="1"/>
  <c r="R1976" i="1"/>
  <c r="K1976" i="1"/>
  <c r="L1976" i="1"/>
  <c r="M1976" i="1"/>
  <c r="A1976" i="1"/>
  <c r="N1968" i="1"/>
  <c r="O1968" i="1"/>
  <c r="P1968" i="1"/>
  <c r="Q1968" i="1"/>
  <c r="J1968" i="1"/>
  <c r="R1968" i="1"/>
  <c r="K1968" i="1"/>
  <c r="L1968" i="1"/>
  <c r="M1968" i="1"/>
  <c r="A1968" i="1"/>
  <c r="N1960" i="1"/>
  <c r="O1960" i="1"/>
  <c r="P1960" i="1"/>
  <c r="Q1960" i="1"/>
  <c r="J1960" i="1"/>
  <c r="R1960" i="1"/>
  <c r="K1960" i="1"/>
  <c r="L1960" i="1"/>
  <c r="M1960" i="1"/>
  <c r="A1960" i="1"/>
  <c r="K1952" i="1"/>
  <c r="N1952" i="1"/>
  <c r="O1952" i="1"/>
  <c r="P1952" i="1"/>
  <c r="Q1952" i="1"/>
  <c r="R1952" i="1"/>
  <c r="J1952" i="1"/>
  <c r="M1952" i="1"/>
  <c r="L1952" i="1"/>
  <c r="A1952" i="1"/>
  <c r="O2833" i="1"/>
  <c r="P2833" i="1"/>
  <c r="Q2833" i="1"/>
  <c r="J2833" i="1"/>
  <c r="R2833" i="1"/>
  <c r="K2833" i="1"/>
  <c r="L2833" i="1"/>
  <c r="M2833" i="1"/>
  <c r="N2833" i="1"/>
  <c r="A2833" i="1"/>
  <c r="O2825" i="1"/>
  <c r="P2825" i="1"/>
  <c r="Q2825" i="1"/>
  <c r="J2825" i="1"/>
  <c r="R2825" i="1"/>
  <c r="K2825" i="1"/>
  <c r="L2825" i="1"/>
  <c r="M2825" i="1"/>
  <c r="N2825" i="1"/>
  <c r="A2825" i="1"/>
  <c r="O2817" i="1"/>
  <c r="P2817" i="1"/>
  <c r="Q2817" i="1"/>
  <c r="J2817" i="1"/>
  <c r="R2817" i="1"/>
  <c r="K2817" i="1"/>
  <c r="L2817" i="1"/>
  <c r="M2817" i="1"/>
  <c r="N2817" i="1"/>
  <c r="A2817" i="1"/>
  <c r="P3161" i="1"/>
  <c r="Q3161" i="1"/>
  <c r="O3161" i="1"/>
  <c r="R3161" i="1"/>
  <c r="J3161" i="1"/>
  <c r="M3161" i="1"/>
  <c r="K3161" i="1"/>
  <c r="L3161" i="1"/>
  <c r="N3161" i="1"/>
  <c r="A3161" i="1"/>
  <c r="M3010" i="1"/>
  <c r="P3010" i="1"/>
  <c r="Q3010" i="1"/>
  <c r="J3010" i="1"/>
  <c r="K3010" i="1"/>
  <c r="L3010" i="1"/>
  <c r="R3010" i="1"/>
  <c r="N3010" i="1"/>
  <c r="O3010" i="1"/>
  <c r="A3010" i="1"/>
  <c r="O3040" i="1"/>
  <c r="J3040" i="1"/>
  <c r="R3040" i="1"/>
  <c r="K3040" i="1"/>
  <c r="P3040" i="1"/>
  <c r="Q3040" i="1"/>
  <c r="N3040" i="1"/>
  <c r="L3040" i="1"/>
  <c r="M3040" i="1"/>
  <c r="A3040" i="1"/>
  <c r="O3162" i="1"/>
  <c r="P3162" i="1"/>
  <c r="R3162" i="1"/>
  <c r="J3162" i="1"/>
  <c r="K3162" i="1"/>
  <c r="N3162" i="1"/>
  <c r="Q3162" i="1"/>
  <c r="M3162" i="1"/>
  <c r="L3162" i="1"/>
  <c r="A3162" i="1"/>
  <c r="J3167" i="1"/>
  <c r="R3167" i="1"/>
  <c r="K3167" i="1"/>
  <c r="L3167" i="1"/>
  <c r="M3167" i="1"/>
  <c r="N3167" i="1"/>
  <c r="Q3167" i="1"/>
  <c r="O3167" i="1"/>
  <c r="P3167" i="1"/>
  <c r="A3167" i="1"/>
  <c r="Q3192" i="1"/>
  <c r="J3192" i="1"/>
  <c r="R3192" i="1"/>
  <c r="P3192" i="1"/>
  <c r="K3192" i="1"/>
  <c r="N3192" i="1"/>
  <c r="O3192" i="1"/>
  <c r="M3192" i="1"/>
  <c r="A3192" i="1"/>
  <c r="L3192" i="1"/>
  <c r="N3218" i="1"/>
  <c r="O3218" i="1"/>
  <c r="P3218" i="1"/>
  <c r="L3218" i="1"/>
  <c r="M3218" i="1"/>
  <c r="Q3218" i="1"/>
  <c r="R3218" i="1"/>
  <c r="K3218" i="1"/>
  <c r="A3218" i="1"/>
  <c r="J3218" i="1"/>
  <c r="J2790" i="1"/>
  <c r="R2790" i="1"/>
  <c r="K2790" i="1"/>
  <c r="L2790" i="1"/>
  <c r="M2790" i="1"/>
  <c r="N2790" i="1"/>
  <c r="O2790" i="1"/>
  <c r="P2790" i="1"/>
  <c r="Q2790" i="1"/>
  <c r="A2790" i="1"/>
  <c r="N2794" i="1"/>
  <c r="O2794" i="1"/>
  <c r="P2794" i="1"/>
  <c r="Q2794" i="1"/>
  <c r="J2794" i="1"/>
  <c r="R2794" i="1"/>
  <c r="K2794" i="1"/>
  <c r="L2794" i="1"/>
  <c r="M2794" i="1"/>
  <c r="A2794" i="1"/>
  <c r="O3008" i="1"/>
  <c r="J3008" i="1"/>
  <c r="R3008" i="1"/>
  <c r="K3008" i="1"/>
  <c r="L3008" i="1"/>
  <c r="M3008" i="1"/>
  <c r="N3008" i="1"/>
  <c r="P3008" i="1"/>
  <c r="Q3008" i="1"/>
  <c r="A3008" i="1"/>
  <c r="M3042" i="1"/>
  <c r="P3042" i="1"/>
  <c r="Q3042" i="1"/>
  <c r="K3042" i="1"/>
  <c r="L3042" i="1"/>
  <c r="N3042" i="1"/>
  <c r="O3042" i="1"/>
  <c r="R3042" i="1"/>
  <c r="J3042" i="1"/>
  <c r="A3042" i="1"/>
  <c r="P3138" i="1"/>
  <c r="K3138" i="1"/>
  <c r="L3138" i="1"/>
  <c r="J3138" i="1"/>
  <c r="M3138" i="1"/>
  <c r="N3138" i="1"/>
  <c r="R3138" i="1"/>
  <c r="O3138" i="1"/>
  <c r="Q3138" i="1"/>
  <c r="A3138" i="1"/>
  <c r="P3169" i="1"/>
  <c r="Q3169" i="1"/>
  <c r="M3169" i="1"/>
  <c r="N3169" i="1"/>
  <c r="O3169" i="1"/>
  <c r="R3169" i="1"/>
  <c r="K3169" i="1"/>
  <c r="J3169" i="1"/>
  <c r="L3169" i="1"/>
  <c r="A3169" i="1"/>
  <c r="O3194" i="1"/>
  <c r="P3194" i="1"/>
  <c r="J3194" i="1"/>
  <c r="K3194" i="1"/>
  <c r="L3194" i="1"/>
  <c r="M3194" i="1"/>
  <c r="R3194" i="1"/>
  <c r="N3194" i="1"/>
  <c r="Q3194" i="1"/>
  <c r="A3194" i="1"/>
  <c r="L945" i="1"/>
  <c r="M945" i="1"/>
  <c r="N945" i="1"/>
  <c r="O945" i="1"/>
  <c r="P945" i="1"/>
  <c r="Q945" i="1"/>
  <c r="J945" i="1"/>
  <c r="K945" i="1"/>
  <c r="R945" i="1"/>
  <c r="N2757" i="1"/>
  <c r="O2757" i="1"/>
  <c r="P2757" i="1"/>
  <c r="Q2757" i="1"/>
  <c r="J2757" i="1"/>
  <c r="R2757" i="1"/>
  <c r="K2757" i="1"/>
  <c r="M2757" i="1"/>
  <c r="L2757" i="1"/>
  <c r="A2757" i="1"/>
  <c r="K2837" i="1"/>
  <c r="L2837" i="1"/>
  <c r="M2837" i="1"/>
  <c r="N2837" i="1"/>
  <c r="O2837" i="1"/>
  <c r="P2837" i="1"/>
  <c r="R2837" i="1"/>
  <c r="J2837" i="1"/>
  <c r="A2837" i="1"/>
  <c r="Q2837" i="1"/>
  <c r="L2852" i="1"/>
  <c r="N2852" i="1"/>
  <c r="O2852" i="1"/>
  <c r="P2852" i="1"/>
  <c r="Q2852" i="1"/>
  <c r="J2852" i="1"/>
  <c r="K2852" i="1"/>
  <c r="M2852" i="1"/>
  <c r="R2852" i="1"/>
  <c r="A2852" i="1"/>
  <c r="L2860" i="1"/>
  <c r="N2860" i="1"/>
  <c r="O2860" i="1"/>
  <c r="P2860" i="1"/>
  <c r="Q2860" i="1"/>
  <c r="J2860" i="1"/>
  <c r="K2860" i="1"/>
  <c r="M2860" i="1"/>
  <c r="R2860" i="1"/>
  <c r="A2860" i="1"/>
  <c r="N2733" i="1"/>
  <c r="O2733" i="1"/>
  <c r="P2733" i="1"/>
  <c r="Q2733" i="1"/>
  <c r="J2733" i="1"/>
  <c r="R2733" i="1"/>
  <c r="K2733" i="1"/>
  <c r="M2733" i="1"/>
  <c r="L2733" i="1"/>
  <c r="A2733" i="1"/>
  <c r="J3222" i="1"/>
  <c r="R3222" i="1"/>
  <c r="K3222" i="1"/>
  <c r="L3222" i="1"/>
  <c r="M3222" i="1"/>
  <c r="N3222" i="1"/>
  <c r="O3222" i="1"/>
  <c r="P3222" i="1"/>
  <c r="Q3222" i="1"/>
  <c r="A3222" i="1"/>
  <c r="A3283" i="1"/>
  <c r="A3253" i="1"/>
  <c r="M3243" i="1"/>
  <c r="A3243" i="1"/>
  <c r="L3228" i="1"/>
  <c r="M3228" i="1"/>
  <c r="K3228" i="1"/>
  <c r="N3228" i="1"/>
  <c r="O3228" i="1"/>
  <c r="P3228" i="1"/>
  <c r="Q3228" i="1"/>
  <c r="J3228" i="1"/>
  <c r="A3228" i="1"/>
  <c r="R3228" i="1"/>
  <c r="P2848" i="1"/>
  <c r="J2848" i="1"/>
  <c r="R2848" i="1"/>
  <c r="K2848" i="1"/>
  <c r="L2848" i="1"/>
  <c r="M2848" i="1"/>
  <c r="O2848" i="1"/>
  <c r="Q2848" i="1"/>
  <c r="N2848" i="1"/>
  <c r="A2848" i="1"/>
  <c r="P2146" i="1"/>
  <c r="Q2146" i="1"/>
  <c r="J2146" i="1"/>
  <c r="R2146" i="1"/>
  <c r="K2146" i="1"/>
  <c r="L2146" i="1"/>
  <c r="M2146" i="1"/>
  <c r="N2146" i="1"/>
  <c r="O2146" i="1"/>
  <c r="A2146" i="1"/>
  <c r="P2138" i="1"/>
  <c r="Q2138" i="1"/>
  <c r="J2138" i="1"/>
  <c r="R2138" i="1"/>
  <c r="K2138" i="1"/>
  <c r="L2138" i="1"/>
  <c r="M2138" i="1"/>
  <c r="N2138" i="1"/>
  <c r="O2138" i="1"/>
  <c r="A2138" i="1"/>
  <c r="P2130" i="1"/>
  <c r="Q2130" i="1"/>
  <c r="J2130" i="1"/>
  <c r="R2130" i="1"/>
  <c r="K2130" i="1"/>
  <c r="L2130" i="1"/>
  <c r="M2130" i="1"/>
  <c r="N2130" i="1"/>
  <c r="O2130" i="1"/>
  <c r="A2130" i="1"/>
  <c r="P2122" i="1"/>
  <c r="Q2122" i="1"/>
  <c r="J2122" i="1"/>
  <c r="R2122" i="1"/>
  <c r="K2122" i="1"/>
  <c r="L2122" i="1"/>
  <c r="M2122" i="1"/>
  <c r="N2122" i="1"/>
  <c r="O2122" i="1"/>
  <c r="A2122" i="1"/>
  <c r="P2114" i="1"/>
  <c r="Q2114" i="1"/>
  <c r="J2114" i="1"/>
  <c r="R2114" i="1"/>
  <c r="K2114" i="1"/>
  <c r="L2114" i="1"/>
  <c r="M2114" i="1"/>
  <c r="N2114" i="1"/>
  <c r="O2114" i="1"/>
  <c r="A2114" i="1"/>
  <c r="P2106" i="1"/>
  <c r="Q2106" i="1"/>
  <c r="J2106" i="1"/>
  <c r="R2106" i="1"/>
  <c r="K2106" i="1"/>
  <c r="L2106" i="1"/>
  <c r="M2106" i="1"/>
  <c r="N2106" i="1"/>
  <c r="O2106" i="1"/>
  <c r="A2106" i="1"/>
  <c r="P2098" i="1"/>
  <c r="Q2098" i="1"/>
  <c r="J2098" i="1"/>
  <c r="R2098" i="1"/>
  <c r="K2098" i="1"/>
  <c r="L2098" i="1"/>
  <c r="M2098" i="1"/>
  <c r="N2098" i="1"/>
  <c r="O2098" i="1"/>
  <c r="A2098" i="1"/>
  <c r="P2090" i="1"/>
  <c r="Q2090" i="1"/>
  <c r="J2090" i="1"/>
  <c r="R2090" i="1"/>
  <c r="K2090" i="1"/>
  <c r="L2090" i="1"/>
  <c r="M2090" i="1"/>
  <c r="N2090" i="1"/>
  <c r="O2090" i="1"/>
  <c r="A2090" i="1"/>
  <c r="P2082" i="1"/>
  <c r="Q2082" i="1"/>
  <c r="J2082" i="1"/>
  <c r="R2082" i="1"/>
  <c r="K2082" i="1"/>
  <c r="L2082" i="1"/>
  <c r="M2082" i="1"/>
  <c r="N2082" i="1"/>
  <c r="O2082" i="1"/>
  <c r="A2082" i="1"/>
  <c r="P2074" i="1"/>
  <c r="Q2074" i="1"/>
  <c r="J2074" i="1"/>
  <c r="R2074" i="1"/>
  <c r="K2074" i="1"/>
  <c r="L2074" i="1"/>
  <c r="M2074" i="1"/>
  <c r="N2074" i="1"/>
  <c r="O2074" i="1"/>
  <c r="A2074" i="1"/>
  <c r="P2066" i="1"/>
  <c r="Q2066" i="1"/>
  <c r="J2066" i="1"/>
  <c r="R2066" i="1"/>
  <c r="K2066" i="1"/>
  <c r="L2066" i="1"/>
  <c r="M2066" i="1"/>
  <c r="N2066" i="1"/>
  <c r="O2066" i="1"/>
  <c r="A2066" i="1"/>
  <c r="L3049" i="1"/>
  <c r="O3049" i="1"/>
  <c r="P3049" i="1"/>
  <c r="J3049" i="1"/>
  <c r="K3049" i="1"/>
  <c r="M3049" i="1"/>
  <c r="R3049" i="1"/>
  <c r="N3049" i="1"/>
  <c r="Q3049" i="1"/>
  <c r="A3049" i="1"/>
  <c r="K3212" i="1"/>
  <c r="L3212" i="1"/>
  <c r="M3212" i="1"/>
  <c r="N3212" i="1"/>
  <c r="J3212" i="1"/>
  <c r="O3212" i="1"/>
  <c r="R3212" i="1"/>
  <c r="A3212" i="1"/>
  <c r="P3212" i="1"/>
  <c r="Q3212" i="1"/>
  <c r="K3204" i="1"/>
  <c r="L3204" i="1"/>
  <c r="M3204" i="1"/>
  <c r="N3204" i="1"/>
  <c r="Q3204" i="1"/>
  <c r="P3204" i="1"/>
  <c r="R3204" i="1"/>
  <c r="O3204" i="1"/>
  <c r="A3204" i="1"/>
  <c r="J3204" i="1"/>
  <c r="M3196" i="1"/>
  <c r="N3196" i="1"/>
  <c r="L3196" i="1"/>
  <c r="O3196" i="1"/>
  <c r="P3196" i="1"/>
  <c r="Q3196" i="1"/>
  <c r="J3196" i="1"/>
  <c r="K3196" i="1"/>
  <c r="R3196" i="1"/>
  <c r="A3196" i="1"/>
  <c r="O2055" i="1"/>
  <c r="P2055" i="1"/>
  <c r="J2055" i="1"/>
  <c r="R2055" i="1"/>
  <c r="L2055" i="1"/>
  <c r="M2055" i="1"/>
  <c r="N2055" i="1"/>
  <c r="Q2055" i="1"/>
  <c r="K2055" i="1"/>
  <c r="A2055" i="1"/>
  <c r="O2047" i="1"/>
  <c r="P2047" i="1"/>
  <c r="J2047" i="1"/>
  <c r="R2047" i="1"/>
  <c r="K2047" i="1"/>
  <c r="L2047" i="1"/>
  <c r="M2047" i="1"/>
  <c r="N2047" i="1"/>
  <c r="Q2047" i="1"/>
  <c r="A2047" i="1"/>
  <c r="O2039" i="1"/>
  <c r="P2039" i="1"/>
  <c r="Q2039" i="1"/>
  <c r="J2039" i="1"/>
  <c r="R2039" i="1"/>
  <c r="K2039" i="1"/>
  <c r="L2039" i="1"/>
  <c r="M2039" i="1"/>
  <c r="N2039" i="1"/>
  <c r="A2039" i="1"/>
  <c r="O2031" i="1"/>
  <c r="P2031" i="1"/>
  <c r="Q2031" i="1"/>
  <c r="J2031" i="1"/>
  <c r="R2031" i="1"/>
  <c r="K2031" i="1"/>
  <c r="L2031" i="1"/>
  <c r="M2031" i="1"/>
  <c r="N2031" i="1"/>
  <c r="A2031" i="1"/>
  <c r="O2023" i="1"/>
  <c r="P2023" i="1"/>
  <c r="Q2023" i="1"/>
  <c r="J2023" i="1"/>
  <c r="R2023" i="1"/>
  <c r="K2023" i="1"/>
  <c r="L2023" i="1"/>
  <c r="N2023" i="1"/>
  <c r="M2023" i="1"/>
  <c r="A2023" i="1"/>
  <c r="O2015" i="1"/>
  <c r="P2015" i="1"/>
  <c r="Q2015" i="1"/>
  <c r="J2015" i="1"/>
  <c r="R2015" i="1"/>
  <c r="K2015" i="1"/>
  <c r="L2015" i="1"/>
  <c r="M2015" i="1"/>
  <c r="N2015" i="1"/>
  <c r="A2015" i="1"/>
  <c r="O2007" i="1"/>
  <c r="P2007" i="1"/>
  <c r="Q2007" i="1"/>
  <c r="J2007" i="1"/>
  <c r="R2007" i="1"/>
  <c r="K2007" i="1"/>
  <c r="L2007" i="1"/>
  <c r="M2007" i="1"/>
  <c r="N2007" i="1"/>
  <c r="A2007" i="1"/>
  <c r="O1999" i="1"/>
  <c r="P1999" i="1"/>
  <c r="Q1999" i="1"/>
  <c r="J1999" i="1"/>
  <c r="R1999" i="1"/>
  <c r="K1999" i="1"/>
  <c r="L1999" i="1"/>
  <c r="M1999" i="1"/>
  <c r="N1999" i="1"/>
  <c r="A1999" i="1"/>
  <c r="O1991" i="1"/>
  <c r="P1991" i="1"/>
  <c r="Q1991" i="1"/>
  <c r="J1991" i="1"/>
  <c r="R1991" i="1"/>
  <c r="K1991" i="1"/>
  <c r="L1991" i="1"/>
  <c r="N1991" i="1"/>
  <c r="M1991" i="1"/>
  <c r="A1991" i="1"/>
  <c r="O1983" i="1"/>
  <c r="P1983" i="1"/>
  <c r="Q1983" i="1"/>
  <c r="J1983" i="1"/>
  <c r="R1983" i="1"/>
  <c r="K1983" i="1"/>
  <c r="L1983" i="1"/>
  <c r="M1983" i="1"/>
  <c r="N1983" i="1"/>
  <c r="A1983" i="1"/>
  <c r="O1975" i="1"/>
  <c r="P1975" i="1"/>
  <c r="Q1975" i="1"/>
  <c r="J1975" i="1"/>
  <c r="R1975" i="1"/>
  <c r="K1975" i="1"/>
  <c r="L1975" i="1"/>
  <c r="M1975" i="1"/>
  <c r="N1975" i="1"/>
  <c r="A1975" i="1"/>
  <c r="O1967" i="1"/>
  <c r="P1967" i="1"/>
  <c r="Q1967" i="1"/>
  <c r="J1967" i="1"/>
  <c r="R1967" i="1"/>
  <c r="K1967" i="1"/>
  <c r="L1967" i="1"/>
  <c r="M1967" i="1"/>
  <c r="N1967" i="1"/>
  <c r="A1967" i="1"/>
  <c r="O1959" i="1"/>
  <c r="P1959" i="1"/>
  <c r="Q1959" i="1"/>
  <c r="J1959" i="1"/>
  <c r="R1959" i="1"/>
  <c r="K1959" i="1"/>
  <c r="L1959" i="1"/>
  <c r="N1959" i="1"/>
  <c r="M1959" i="1"/>
  <c r="A1959" i="1"/>
  <c r="L1951" i="1"/>
  <c r="N1951" i="1"/>
  <c r="O1951" i="1"/>
  <c r="P1951" i="1"/>
  <c r="Q1951" i="1"/>
  <c r="R1951" i="1"/>
  <c r="J1951" i="1"/>
  <c r="K1951" i="1"/>
  <c r="M1951" i="1"/>
  <c r="A1951" i="1"/>
  <c r="P2832" i="1"/>
  <c r="Q2832" i="1"/>
  <c r="J2832" i="1"/>
  <c r="R2832" i="1"/>
  <c r="K2832" i="1"/>
  <c r="L2832" i="1"/>
  <c r="M2832" i="1"/>
  <c r="N2832" i="1"/>
  <c r="O2832" i="1"/>
  <c r="A2832" i="1"/>
  <c r="P2824" i="1"/>
  <c r="Q2824" i="1"/>
  <c r="J2824" i="1"/>
  <c r="R2824" i="1"/>
  <c r="K2824" i="1"/>
  <c r="L2824" i="1"/>
  <c r="M2824" i="1"/>
  <c r="N2824" i="1"/>
  <c r="O2824" i="1"/>
  <c r="A2824" i="1"/>
  <c r="P2816" i="1"/>
  <c r="Q2816" i="1"/>
  <c r="J2816" i="1"/>
  <c r="R2816" i="1"/>
  <c r="K2816" i="1"/>
  <c r="L2816" i="1"/>
  <c r="M2816" i="1"/>
  <c r="N2816" i="1"/>
  <c r="O2816" i="1"/>
  <c r="A2816" i="1"/>
  <c r="O2801" i="1"/>
  <c r="P2801" i="1"/>
  <c r="Q2801" i="1"/>
  <c r="J2801" i="1"/>
  <c r="R2801" i="1"/>
  <c r="K2801" i="1"/>
  <c r="L2801" i="1"/>
  <c r="M2801" i="1"/>
  <c r="N2801" i="1"/>
  <c r="A2801" i="1"/>
  <c r="O2793" i="1"/>
  <c r="P2793" i="1"/>
  <c r="Q2793" i="1"/>
  <c r="J2793" i="1"/>
  <c r="R2793" i="1"/>
  <c r="K2793" i="1"/>
  <c r="L2793" i="1"/>
  <c r="N2793" i="1"/>
  <c r="M2793" i="1"/>
  <c r="A2793" i="1"/>
  <c r="P3007" i="1"/>
  <c r="K3007" i="1"/>
  <c r="L3007" i="1"/>
  <c r="J3007" i="1"/>
  <c r="M3007" i="1"/>
  <c r="N3007" i="1"/>
  <c r="R3007" i="1"/>
  <c r="O3007" i="1"/>
  <c r="Q3007" i="1"/>
  <c r="A3007" i="1"/>
  <c r="L3043" i="1"/>
  <c r="O3043" i="1"/>
  <c r="P3043" i="1"/>
  <c r="N3043" i="1"/>
  <c r="Q3043" i="1"/>
  <c r="R3043" i="1"/>
  <c r="M3043" i="1"/>
  <c r="K3043" i="1"/>
  <c r="J3043" i="1"/>
  <c r="A3043" i="1"/>
  <c r="O3139" i="1"/>
  <c r="J3139" i="1"/>
  <c r="R3139" i="1"/>
  <c r="K3139" i="1"/>
  <c r="L3139" i="1"/>
  <c r="M3139" i="1"/>
  <c r="N3139" i="1"/>
  <c r="P3139" i="1"/>
  <c r="Q3139" i="1"/>
  <c r="A3139" i="1"/>
  <c r="O3170" i="1"/>
  <c r="P3170" i="1"/>
  <c r="N3170" i="1"/>
  <c r="Q3170" i="1"/>
  <c r="R3170" i="1"/>
  <c r="L3170" i="1"/>
  <c r="K3170" i="1"/>
  <c r="M3170" i="1"/>
  <c r="J3170" i="1"/>
  <c r="A3170" i="1"/>
  <c r="N3195" i="1"/>
  <c r="O3195" i="1"/>
  <c r="K3195" i="1"/>
  <c r="L3195" i="1"/>
  <c r="M3195" i="1"/>
  <c r="P3195" i="1"/>
  <c r="R3195" i="1"/>
  <c r="Q3195" i="1"/>
  <c r="J3195" i="1"/>
  <c r="A3195" i="1"/>
  <c r="O2809" i="1"/>
  <c r="P2809" i="1"/>
  <c r="Q2809" i="1"/>
  <c r="J2809" i="1"/>
  <c r="R2809" i="1"/>
  <c r="K2809" i="1"/>
  <c r="L2809" i="1"/>
  <c r="M2809" i="1"/>
  <c r="N2809" i="1"/>
  <c r="A2809" i="1"/>
  <c r="M2758" i="1"/>
  <c r="N2758" i="1"/>
  <c r="O2758" i="1"/>
  <c r="P2758" i="1"/>
  <c r="Q2758" i="1"/>
  <c r="J2758" i="1"/>
  <c r="R2758" i="1"/>
  <c r="K2758" i="1"/>
  <c r="L2758" i="1"/>
  <c r="A2758" i="1"/>
  <c r="J2838" i="1"/>
  <c r="R2838" i="1"/>
  <c r="K2838" i="1"/>
  <c r="L2838" i="1"/>
  <c r="M2838" i="1"/>
  <c r="N2838" i="1"/>
  <c r="O2838" i="1"/>
  <c r="P2838" i="1"/>
  <c r="Q2838" i="1"/>
  <c r="A2838" i="1"/>
  <c r="K2853" i="1"/>
  <c r="M2853" i="1"/>
  <c r="N2853" i="1"/>
  <c r="O2853" i="1"/>
  <c r="P2853" i="1"/>
  <c r="R2853" i="1"/>
  <c r="L2853" i="1"/>
  <c r="Q2853" i="1"/>
  <c r="J2853" i="1"/>
  <c r="A2853" i="1"/>
  <c r="K2861" i="1"/>
  <c r="M2861" i="1"/>
  <c r="N2861" i="1"/>
  <c r="O2861" i="1"/>
  <c r="P2861" i="1"/>
  <c r="J2861" i="1"/>
  <c r="L2861" i="1"/>
  <c r="Q2861" i="1"/>
  <c r="R2861" i="1"/>
  <c r="A2861" i="1"/>
  <c r="M2734" i="1"/>
  <c r="N2734" i="1"/>
  <c r="O2734" i="1"/>
  <c r="P2734" i="1"/>
  <c r="Q2734" i="1"/>
  <c r="J2734" i="1"/>
  <c r="R2734" i="1"/>
  <c r="K2734" i="1"/>
  <c r="L2734" i="1"/>
  <c r="A2734" i="1"/>
  <c r="K3221" i="1"/>
  <c r="L3221" i="1"/>
  <c r="M3221" i="1"/>
  <c r="R3221" i="1"/>
  <c r="J3221" i="1"/>
  <c r="N3221" i="1"/>
  <c r="Q3221" i="1"/>
  <c r="O3221" i="1"/>
  <c r="P3221" i="1"/>
  <c r="A3221" i="1"/>
  <c r="J3282" i="1"/>
  <c r="A3282" i="1"/>
  <c r="O3252" i="1"/>
  <c r="A3252" i="1"/>
  <c r="M3242" i="1"/>
  <c r="A3242" i="1"/>
  <c r="M3227" i="1"/>
  <c r="N3227" i="1"/>
  <c r="J3227" i="1"/>
  <c r="K3227" i="1"/>
  <c r="L3227" i="1"/>
  <c r="O3227" i="1"/>
  <c r="P3227" i="1"/>
  <c r="A3227" i="1"/>
  <c r="Q3227" i="1"/>
  <c r="R3227" i="1"/>
  <c r="Q2847" i="1"/>
  <c r="K2847" i="1"/>
  <c r="L2847" i="1"/>
  <c r="M2847" i="1"/>
  <c r="N2847" i="1"/>
  <c r="J2847" i="1"/>
  <c r="O2847" i="1"/>
  <c r="P2847" i="1"/>
  <c r="R2847" i="1"/>
  <c r="A2847" i="1"/>
  <c r="Q2145" i="1"/>
  <c r="J2145" i="1"/>
  <c r="R2145" i="1"/>
  <c r="K2145" i="1"/>
  <c r="L2145" i="1"/>
  <c r="M2145" i="1"/>
  <c r="N2145" i="1"/>
  <c r="O2145" i="1"/>
  <c r="P2145" i="1"/>
  <c r="A2145" i="1"/>
  <c r="Q2137" i="1"/>
  <c r="J2137" i="1"/>
  <c r="R2137" i="1"/>
  <c r="K2137" i="1"/>
  <c r="L2137" i="1"/>
  <c r="M2137" i="1"/>
  <c r="N2137" i="1"/>
  <c r="O2137" i="1"/>
  <c r="P2137" i="1"/>
  <c r="A2137" i="1"/>
  <c r="Q2129" i="1"/>
  <c r="J2129" i="1"/>
  <c r="R2129" i="1"/>
  <c r="K2129" i="1"/>
  <c r="L2129" i="1"/>
  <c r="M2129" i="1"/>
  <c r="N2129" i="1"/>
  <c r="O2129" i="1"/>
  <c r="P2129" i="1"/>
  <c r="A2129" i="1"/>
  <c r="Q2121" i="1"/>
  <c r="J2121" i="1"/>
  <c r="R2121" i="1"/>
  <c r="K2121" i="1"/>
  <c r="L2121" i="1"/>
  <c r="M2121" i="1"/>
  <c r="N2121" i="1"/>
  <c r="O2121" i="1"/>
  <c r="P2121" i="1"/>
  <c r="A2121" i="1"/>
  <c r="Q2113" i="1"/>
  <c r="J2113" i="1"/>
  <c r="R2113" i="1"/>
  <c r="K2113" i="1"/>
  <c r="L2113" i="1"/>
  <c r="M2113" i="1"/>
  <c r="N2113" i="1"/>
  <c r="O2113" i="1"/>
  <c r="P2113" i="1"/>
  <c r="A2113" i="1"/>
  <c r="Q2105" i="1"/>
  <c r="J2105" i="1"/>
  <c r="R2105" i="1"/>
  <c r="K2105" i="1"/>
  <c r="L2105" i="1"/>
  <c r="M2105" i="1"/>
  <c r="N2105" i="1"/>
  <c r="O2105" i="1"/>
  <c r="P2105" i="1"/>
  <c r="A2105" i="1"/>
  <c r="Q2097" i="1"/>
  <c r="J2097" i="1"/>
  <c r="R2097" i="1"/>
  <c r="K2097" i="1"/>
  <c r="L2097" i="1"/>
  <c r="M2097" i="1"/>
  <c r="N2097" i="1"/>
  <c r="O2097" i="1"/>
  <c r="P2097" i="1"/>
  <c r="A2097" i="1"/>
  <c r="Q2089" i="1"/>
  <c r="J2089" i="1"/>
  <c r="R2089" i="1"/>
  <c r="K2089" i="1"/>
  <c r="L2089" i="1"/>
  <c r="M2089" i="1"/>
  <c r="N2089" i="1"/>
  <c r="O2089" i="1"/>
  <c r="P2089" i="1"/>
  <c r="A2089" i="1"/>
  <c r="Q2081" i="1"/>
  <c r="J2081" i="1"/>
  <c r="R2081" i="1"/>
  <c r="K2081" i="1"/>
  <c r="L2081" i="1"/>
  <c r="M2081" i="1"/>
  <c r="N2081" i="1"/>
  <c r="O2081" i="1"/>
  <c r="P2081" i="1"/>
  <c r="A2081" i="1"/>
  <c r="Q2073" i="1"/>
  <c r="J2073" i="1"/>
  <c r="R2073" i="1"/>
  <c r="K2073" i="1"/>
  <c r="L2073" i="1"/>
  <c r="M2073" i="1"/>
  <c r="N2073" i="1"/>
  <c r="O2073" i="1"/>
  <c r="P2073" i="1"/>
  <c r="A2073" i="1"/>
  <c r="Q2065" i="1"/>
  <c r="J2065" i="1"/>
  <c r="R2065" i="1"/>
  <c r="K2065" i="1"/>
  <c r="L2065" i="1"/>
  <c r="M2065" i="1"/>
  <c r="N2065" i="1"/>
  <c r="O2065" i="1"/>
  <c r="P2065" i="1"/>
  <c r="A2065" i="1"/>
  <c r="M3048" i="1"/>
  <c r="P3048" i="1"/>
  <c r="Q3048" i="1"/>
  <c r="O3048" i="1"/>
  <c r="R3048" i="1"/>
  <c r="J3048" i="1"/>
  <c r="N3048" i="1"/>
  <c r="K3048" i="1"/>
  <c r="L3048" i="1"/>
  <c r="A3048" i="1"/>
  <c r="L3211" i="1"/>
  <c r="M3211" i="1"/>
  <c r="N3211" i="1"/>
  <c r="O3211" i="1"/>
  <c r="P3211" i="1"/>
  <c r="Q3211" i="1"/>
  <c r="R3211" i="1"/>
  <c r="K3211" i="1"/>
  <c r="A3211" i="1"/>
  <c r="J3211" i="1"/>
  <c r="L3203" i="1"/>
  <c r="M3203" i="1"/>
  <c r="N3203" i="1"/>
  <c r="O3203" i="1"/>
  <c r="J3203" i="1"/>
  <c r="R3203" i="1"/>
  <c r="K3203" i="1"/>
  <c r="P3203" i="1"/>
  <c r="Q3203" i="1"/>
  <c r="A3203" i="1"/>
  <c r="P2054" i="1"/>
  <c r="Q2054" i="1"/>
  <c r="K2054" i="1"/>
  <c r="J2054" i="1"/>
  <c r="L2054" i="1"/>
  <c r="M2054" i="1"/>
  <c r="N2054" i="1"/>
  <c r="O2054" i="1"/>
  <c r="R2054" i="1"/>
  <c r="A2054" i="1"/>
  <c r="P2046" i="1"/>
  <c r="Q2046" i="1"/>
  <c r="K2046" i="1"/>
  <c r="O2046" i="1"/>
  <c r="R2046" i="1"/>
  <c r="J2046" i="1"/>
  <c r="L2046" i="1"/>
  <c r="M2046" i="1"/>
  <c r="N2046" i="1"/>
  <c r="A2046" i="1"/>
  <c r="P2038" i="1"/>
  <c r="Q2038" i="1"/>
  <c r="J2038" i="1"/>
  <c r="R2038" i="1"/>
  <c r="K2038" i="1"/>
  <c r="L2038" i="1"/>
  <c r="M2038" i="1"/>
  <c r="N2038" i="1"/>
  <c r="O2038" i="1"/>
  <c r="A2038" i="1"/>
  <c r="P2030" i="1"/>
  <c r="Q2030" i="1"/>
  <c r="J2030" i="1"/>
  <c r="R2030" i="1"/>
  <c r="K2030" i="1"/>
  <c r="L2030" i="1"/>
  <c r="M2030" i="1"/>
  <c r="O2030" i="1"/>
  <c r="N2030" i="1"/>
  <c r="A2030" i="1"/>
  <c r="P2022" i="1"/>
  <c r="Q2022" i="1"/>
  <c r="J2022" i="1"/>
  <c r="R2022" i="1"/>
  <c r="K2022" i="1"/>
  <c r="L2022" i="1"/>
  <c r="M2022" i="1"/>
  <c r="N2022" i="1"/>
  <c r="O2022" i="1"/>
  <c r="A2022" i="1"/>
  <c r="P2014" i="1"/>
  <c r="Q2014" i="1"/>
  <c r="J2014" i="1"/>
  <c r="R2014" i="1"/>
  <c r="K2014" i="1"/>
  <c r="L2014" i="1"/>
  <c r="M2014" i="1"/>
  <c r="N2014" i="1"/>
  <c r="O2014" i="1"/>
  <c r="A2014" i="1"/>
  <c r="P2006" i="1"/>
  <c r="Q2006" i="1"/>
  <c r="J2006" i="1"/>
  <c r="R2006" i="1"/>
  <c r="K2006" i="1"/>
  <c r="L2006" i="1"/>
  <c r="M2006" i="1"/>
  <c r="N2006" i="1"/>
  <c r="O2006" i="1"/>
  <c r="A2006" i="1"/>
  <c r="P1998" i="1"/>
  <c r="Q1998" i="1"/>
  <c r="J1998" i="1"/>
  <c r="R1998" i="1"/>
  <c r="K1998" i="1"/>
  <c r="L1998" i="1"/>
  <c r="M1998" i="1"/>
  <c r="O1998" i="1"/>
  <c r="N1998" i="1"/>
  <c r="A1998" i="1"/>
  <c r="P1990" i="1"/>
  <c r="Q1990" i="1"/>
  <c r="J1990" i="1"/>
  <c r="R1990" i="1"/>
  <c r="K1990" i="1"/>
  <c r="L1990" i="1"/>
  <c r="M1990" i="1"/>
  <c r="N1990" i="1"/>
  <c r="O1990" i="1"/>
  <c r="A1990" i="1"/>
  <c r="P1982" i="1"/>
  <c r="Q1982" i="1"/>
  <c r="J1982" i="1"/>
  <c r="R1982" i="1"/>
  <c r="K1982" i="1"/>
  <c r="L1982" i="1"/>
  <c r="M1982" i="1"/>
  <c r="N1982" i="1"/>
  <c r="O1982" i="1"/>
  <c r="A1982" i="1"/>
  <c r="P1974" i="1"/>
  <c r="Q1974" i="1"/>
  <c r="J1974" i="1"/>
  <c r="R1974" i="1"/>
  <c r="K1974" i="1"/>
  <c r="L1974" i="1"/>
  <c r="M1974" i="1"/>
  <c r="N1974" i="1"/>
  <c r="O1974" i="1"/>
  <c r="A1974" i="1"/>
  <c r="P1966" i="1"/>
  <c r="Q1966" i="1"/>
  <c r="J1966" i="1"/>
  <c r="R1966" i="1"/>
  <c r="K1966" i="1"/>
  <c r="L1966" i="1"/>
  <c r="M1966" i="1"/>
  <c r="O1966" i="1"/>
  <c r="N1966" i="1"/>
  <c r="A1966" i="1"/>
  <c r="P1958" i="1"/>
  <c r="Q1958" i="1"/>
  <c r="J1958" i="1"/>
  <c r="R1958" i="1"/>
  <c r="K1958" i="1"/>
  <c r="L1958" i="1"/>
  <c r="M1958" i="1"/>
  <c r="N1958" i="1"/>
  <c r="O1958" i="1"/>
  <c r="A1958" i="1"/>
  <c r="K1950" i="1"/>
  <c r="L1950" i="1"/>
  <c r="M1950" i="1"/>
  <c r="N1950" i="1"/>
  <c r="O1950" i="1"/>
  <c r="P1950" i="1"/>
  <c r="Q1950" i="1"/>
  <c r="R1950" i="1"/>
  <c r="J1950" i="1"/>
  <c r="A1950" i="1"/>
  <c r="Q2831" i="1"/>
  <c r="J2831" i="1"/>
  <c r="R2831" i="1"/>
  <c r="K2831" i="1"/>
  <c r="L2831" i="1"/>
  <c r="M2831" i="1"/>
  <c r="N2831" i="1"/>
  <c r="O2831" i="1"/>
  <c r="P2831" i="1"/>
  <c r="A2831" i="1"/>
  <c r="Q2823" i="1"/>
  <c r="J2823" i="1"/>
  <c r="R2823" i="1"/>
  <c r="K2823" i="1"/>
  <c r="L2823" i="1"/>
  <c r="M2823" i="1"/>
  <c r="N2823" i="1"/>
  <c r="O2823" i="1"/>
  <c r="P2823" i="1"/>
  <c r="A2823" i="1"/>
  <c r="Q2815" i="1"/>
  <c r="J2815" i="1"/>
  <c r="R2815" i="1"/>
  <c r="K2815" i="1"/>
  <c r="L2815" i="1"/>
  <c r="M2815" i="1"/>
  <c r="N2815" i="1"/>
  <c r="O2815" i="1"/>
  <c r="P2815" i="1"/>
  <c r="A2815" i="1"/>
  <c r="P2800" i="1"/>
  <c r="Q2800" i="1"/>
  <c r="J2800" i="1"/>
  <c r="R2800" i="1"/>
  <c r="K2800" i="1"/>
  <c r="L2800" i="1"/>
  <c r="M2800" i="1"/>
  <c r="O2800" i="1"/>
  <c r="A2800" i="1"/>
  <c r="N2800" i="1"/>
  <c r="P2792" i="1"/>
  <c r="Q2792" i="1"/>
  <c r="J2792" i="1"/>
  <c r="R2792" i="1"/>
  <c r="K2792" i="1"/>
  <c r="L2792" i="1"/>
  <c r="M2792" i="1"/>
  <c r="O2792" i="1"/>
  <c r="N2792" i="1"/>
  <c r="A2792" i="1"/>
  <c r="J3013" i="1"/>
  <c r="R3013" i="1"/>
  <c r="M3013" i="1"/>
  <c r="N3013" i="1"/>
  <c r="K3013" i="1"/>
  <c r="L3013" i="1"/>
  <c r="O3013" i="1"/>
  <c r="P3013" i="1"/>
  <c r="Q3013" i="1"/>
  <c r="A3013" i="1"/>
  <c r="K3158" i="1"/>
  <c r="L3158" i="1"/>
  <c r="J3158" i="1"/>
  <c r="M3158" i="1"/>
  <c r="N3158" i="1"/>
  <c r="O3158" i="1"/>
  <c r="R3158" i="1"/>
  <c r="P3158" i="1"/>
  <c r="Q3158" i="1"/>
  <c r="A3158" i="1"/>
  <c r="N3140" i="1"/>
  <c r="Q3140" i="1"/>
  <c r="J3140" i="1"/>
  <c r="R3140" i="1"/>
  <c r="O3140" i="1"/>
  <c r="P3140" i="1"/>
  <c r="M3140" i="1"/>
  <c r="K3140" i="1"/>
  <c r="A3140" i="1"/>
  <c r="L3140" i="1"/>
  <c r="N3171" i="1"/>
  <c r="O3171" i="1"/>
  <c r="Q3171" i="1"/>
  <c r="R3171" i="1"/>
  <c r="J3171" i="1"/>
  <c r="M3171" i="1"/>
  <c r="K3171" i="1"/>
  <c r="L3171" i="1"/>
  <c r="P3171" i="1"/>
  <c r="A3171" i="1"/>
  <c r="J3214" i="1"/>
  <c r="R3214" i="1"/>
  <c r="K3214" i="1"/>
  <c r="L3214" i="1"/>
  <c r="M3214" i="1"/>
  <c r="N3214" i="1"/>
  <c r="O3214" i="1"/>
  <c r="P3214" i="1"/>
  <c r="Q3214" i="1"/>
  <c r="A3214" i="1"/>
  <c r="L2788" i="1"/>
  <c r="M2788" i="1"/>
  <c r="N2788" i="1"/>
  <c r="O2788" i="1"/>
  <c r="P2788" i="1"/>
  <c r="Q2788" i="1"/>
  <c r="J2788" i="1"/>
  <c r="K2788" i="1"/>
  <c r="R2788" i="1"/>
  <c r="A2788" i="1"/>
  <c r="M2803" i="1"/>
  <c r="N2803" i="1"/>
  <c r="O2803" i="1"/>
  <c r="P2803" i="1"/>
  <c r="Q2803" i="1"/>
  <c r="J2803" i="1"/>
  <c r="R2803" i="1"/>
  <c r="L2803" i="1"/>
  <c r="K2803" i="1"/>
  <c r="A2803" i="1"/>
  <c r="K3174" i="1"/>
  <c r="L3174" i="1"/>
  <c r="J3174" i="1"/>
  <c r="M3174" i="1"/>
  <c r="N3174" i="1"/>
  <c r="O3174" i="1"/>
  <c r="R3174" i="1"/>
  <c r="P3174" i="1"/>
  <c r="Q3174" i="1"/>
  <c r="A3174" i="1"/>
  <c r="N2725" i="1"/>
  <c r="O2725" i="1"/>
  <c r="P2725" i="1"/>
  <c r="Q2725" i="1"/>
  <c r="J2725" i="1"/>
  <c r="R2725" i="1"/>
  <c r="K2725" i="1"/>
  <c r="M2725" i="1"/>
  <c r="L2725" i="1"/>
  <c r="A2725" i="1"/>
  <c r="P2808" i="1"/>
  <c r="Q2808" i="1"/>
  <c r="J2808" i="1"/>
  <c r="R2808" i="1"/>
  <c r="K2808" i="1"/>
  <c r="L2808" i="1"/>
  <c r="M2808" i="1"/>
  <c r="N2808" i="1"/>
  <c r="O2808" i="1"/>
  <c r="A2808" i="1"/>
  <c r="L2759" i="1"/>
  <c r="M2759" i="1"/>
  <c r="N2759" i="1"/>
  <c r="O2759" i="1"/>
  <c r="P2759" i="1"/>
  <c r="Q2759" i="1"/>
  <c r="J2759" i="1"/>
  <c r="K2759" i="1"/>
  <c r="R2759" i="1"/>
  <c r="A2759" i="1"/>
  <c r="J2854" i="1"/>
  <c r="R2854" i="1"/>
  <c r="L2854" i="1"/>
  <c r="M2854" i="1"/>
  <c r="N2854" i="1"/>
  <c r="O2854" i="1"/>
  <c r="K2854" i="1"/>
  <c r="P2854" i="1"/>
  <c r="Q2854" i="1"/>
  <c r="A2854" i="1"/>
  <c r="J2862" i="1"/>
  <c r="R2862" i="1"/>
  <c r="L2862" i="1"/>
  <c r="M2862" i="1"/>
  <c r="N2862" i="1"/>
  <c r="O2862" i="1"/>
  <c r="K2862" i="1"/>
  <c r="P2862" i="1"/>
  <c r="Q2862" i="1"/>
  <c r="A2862" i="1"/>
  <c r="A3289" i="1"/>
  <c r="A3256" i="1"/>
  <c r="A3246" i="1"/>
  <c r="Q3231" i="1"/>
  <c r="J3231" i="1"/>
  <c r="R3231" i="1"/>
  <c r="M3231" i="1"/>
  <c r="N3231" i="1"/>
  <c r="O3231" i="1"/>
  <c r="P3231" i="1"/>
  <c r="L3231" i="1"/>
  <c r="K3231" i="1"/>
  <c r="A3231" i="1"/>
  <c r="J2846" i="1"/>
  <c r="R2846" i="1"/>
  <c r="L2846" i="1"/>
  <c r="M2846" i="1"/>
  <c r="N2846" i="1"/>
  <c r="O2846" i="1"/>
  <c r="K2846" i="1"/>
  <c r="P2846" i="1"/>
  <c r="Q2846" i="1"/>
  <c r="A2846" i="1"/>
  <c r="J2144" i="1"/>
  <c r="R2144" i="1"/>
  <c r="K2144" i="1"/>
  <c r="L2144" i="1"/>
  <c r="M2144" i="1"/>
  <c r="N2144" i="1"/>
  <c r="O2144" i="1"/>
  <c r="P2144" i="1"/>
  <c r="Q2144" i="1"/>
  <c r="A2144" i="1"/>
  <c r="J2136" i="1"/>
  <c r="R2136" i="1"/>
  <c r="K2136" i="1"/>
  <c r="L2136" i="1"/>
  <c r="M2136" i="1"/>
  <c r="N2136" i="1"/>
  <c r="O2136" i="1"/>
  <c r="P2136" i="1"/>
  <c r="Q2136" i="1"/>
  <c r="A2136" i="1"/>
  <c r="J2128" i="1"/>
  <c r="R2128" i="1"/>
  <c r="K2128" i="1"/>
  <c r="L2128" i="1"/>
  <c r="M2128" i="1"/>
  <c r="N2128" i="1"/>
  <c r="O2128" i="1"/>
  <c r="P2128" i="1"/>
  <c r="Q2128" i="1"/>
  <c r="A2128" i="1"/>
  <c r="J2120" i="1"/>
  <c r="R2120" i="1"/>
  <c r="K2120" i="1"/>
  <c r="L2120" i="1"/>
  <c r="M2120" i="1"/>
  <c r="N2120" i="1"/>
  <c r="O2120" i="1"/>
  <c r="P2120" i="1"/>
  <c r="Q2120" i="1"/>
  <c r="A2120" i="1"/>
  <c r="J2112" i="1"/>
  <c r="R2112" i="1"/>
  <c r="K2112" i="1"/>
  <c r="L2112" i="1"/>
  <c r="M2112" i="1"/>
  <c r="N2112" i="1"/>
  <c r="O2112" i="1"/>
  <c r="P2112" i="1"/>
  <c r="Q2112" i="1"/>
  <c r="A2112" i="1"/>
  <c r="J2104" i="1"/>
  <c r="R2104" i="1"/>
  <c r="K2104" i="1"/>
  <c r="L2104" i="1"/>
  <c r="M2104" i="1"/>
  <c r="N2104" i="1"/>
  <c r="O2104" i="1"/>
  <c r="P2104" i="1"/>
  <c r="Q2104" i="1"/>
  <c r="A2104" i="1"/>
  <c r="J2096" i="1"/>
  <c r="R2096" i="1"/>
  <c r="K2096" i="1"/>
  <c r="L2096" i="1"/>
  <c r="M2096" i="1"/>
  <c r="N2096" i="1"/>
  <c r="O2096" i="1"/>
  <c r="P2096" i="1"/>
  <c r="Q2096" i="1"/>
  <c r="A2096" i="1"/>
  <c r="J2088" i="1"/>
  <c r="R2088" i="1"/>
  <c r="K2088" i="1"/>
  <c r="L2088" i="1"/>
  <c r="M2088" i="1"/>
  <c r="N2088" i="1"/>
  <c r="O2088" i="1"/>
  <c r="P2088" i="1"/>
  <c r="Q2088" i="1"/>
  <c r="A2088" i="1"/>
  <c r="J2080" i="1"/>
  <c r="R2080" i="1"/>
  <c r="K2080" i="1"/>
  <c r="L2080" i="1"/>
  <c r="M2080" i="1"/>
  <c r="N2080" i="1"/>
  <c r="O2080" i="1"/>
  <c r="P2080" i="1"/>
  <c r="Q2080" i="1"/>
  <c r="A2080" i="1"/>
  <c r="J2072" i="1"/>
  <c r="R2072" i="1"/>
  <c r="K2072" i="1"/>
  <c r="L2072" i="1"/>
  <c r="M2072" i="1"/>
  <c r="N2072" i="1"/>
  <c r="O2072" i="1"/>
  <c r="P2072" i="1"/>
  <c r="Q2072" i="1"/>
  <c r="A2072" i="1"/>
  <c r="Q2064" i="1"/>
  <c r="R2064" i="1"/>
  <c r="J2064" i="1"/>
  <c r="K2064" i="1"/>
  <c r="L2064" i="1"/>
  <c r="M2064" i="1"/>
  <c r="N2064" i="1"/>
  <c r="O2064" i="1"/>
  <c r="P2064" i="1"/>
  <c r="A2064" i="1"/>
  <c r="N3055" i="1"/>
  <c r="Q3055" i="1"/>
  <c r="J3055" i="1"/>
  <c r="R3055" i="1"/>
  <c r="P3055" i="1"/>
  <c r="K3055" i="1"/>
  <c r="O3055" i="1"/>
  <c r="L3055" i="1"/>
  <c r="M3055" i="1"/>
  <c r="A3055" i="1"/>
  <c r="N3047" i="1"/>
  <c r="Q3047" i="1"/>
  <c r="J3047" i="1"/>
  <c r="R3047" i="1"/>
  <c r="L3047" i="1"/>
  <c r="M3047" i="1"/>
  <c r="O3047" i="1"/>
  <c r="P3047" i="1"/>
  <c r="K3047" i="1"/>
  <c r="A3047" i="1"/>
  <c r="M3210" i="1"/>
  <c r="N3210" i="1"/>
  <c r="O3210" i="1"/>
  <c r="P3210" i="1"/>
  <c r="K3210" i="1"/>
  <c r="J3210" i="1"/>
  <c r="L3210" i="1"/>
  <c r="Q3210" i="1"/>
  <c r="R3210" i="1"/>
  <c r="A3210" i="1"/>
  <c r="O3202" i="1"/>
  <c r="L3202" i="1"/>
  <c r="M3202" i="1"/>
  <c r="N3202" i="1"/>
  <c r="P3202" i="1"/>
  <c r="J3202" i="1"/>
  <c r="K3202" i="1"/>
  <c r="Q3202" i="1"/>
  <c r="R3202" i="1"/>
  <c r="A3202" i="1"/>
  <c r="Q2061" i="1"/>
  <c r="J2061" i="1"/>
  <c r="R2061" i="1"/>
  <c r="L2061" i="1"/>
  <c r="K2061" i="1"/>
  <c r="M2061" i="1"/>
  <c r="N2061" i="1"/>
  <c r="O2061" i="1"/>
  <c r="P2061" i="1"/>
  <c r="A2061" i="1"/>
  <c r="Q2053" i="1"/>
  <c r="J2053" i="1"/>
  <c r="R2053" i="1"/>
  <c r="L2053" i="1"/>
  <c r="P2053" i="1"/>
  <c r="K2053" i="1"/>
  <c r="M2053" i="1"/>
  <c r="N2053" i="1"/>
  <c r="O2053" i="1"/>
  <c r="A2053" i="1"/>
  <c r="Q2045" i="1"/>
  <c r="J2045" i="1"/>
  <c r="R2045" i="1"/>
  <c r="L2045" i="1"/>
  <c r="M2045" i="1"/>
  <c r="N2045" i="1"/>
  <c r="O2045" i="1"/>
  <c r="P2045" i="1"/>
  <c r="K2045" i="1"/>
  <c r="A2045" i="1"/>
  <c r="Q2037" i="1"/>
  <c r="J2037" i="1"/>
  <c r="R2037" i="1"/>
  <c r="K2037" i="1"/>
  <c r="L2037" i="1"/>
  <c r="M2037" i="1"/>
  <c r="N2037" i="1"/>
  <c r="P2037" i="1"/>
  <c r="O2037" i="1"/>
  <c r="A2037" i="1"/>
  <c r="Q2029" i="1"/>
  <c r="J2029" i="1"/>
  <c r="R2029" i="1"/>
  <c r="K2029" i="1"/>
  <c r="L2029" i="1"/>
  <c r="M2029" i="1"/>
  <c r="N2029" i="1"/>
  <c r="O2029" i="1"/>
  <c r="P2029" i="1"/>
  <c r="A2029" i="1"/>
  <c r="Q2021" i="1"/>
  <c r="J2021" i="1"/>
  <c r="R2021" i="1"/>
  <c r="K2021" i="1"/>
  <c r="L2021" i="1"/>
  <c r="M2021" i="1"/>
  <c r="N2021" i="1"/>
  <c r="O2021" i="1"/>
  <c r="P2021" i="1"/>
  <c r="A2021" i="1"/>
  <c r="Q2013" i="1"/>
  <c r="J2013" i="1"/>
  <c r="R2013" i="1"/>
  <c r="K2013" i="1"/>
  <c r="L2013" i="1"/>
  <c r="M2013" i="1"/>
  <c r="N2013" i="1"/>
  <c r="O2013" i="1"/>
  <c r="P2013" i="1"/>
  <c r="A2013" i="1"/>
  <c r="Q2005" i="1"/>
  <c r="J2005" i="1"/>
  <c r="R2005" i="1"/>
  <c r="K2005" i="1"/>
  <c r="L2005" i="1"/>
  <c r="M2005" i="1"/>
  <c r="N2005" i="1"/>
  <c r="P2005" i="1"/>
  <c r="O2005" i="1"/>
  <c r="A2005" i="1"/>
  <c r="Q1997" i="1"/>
  <c r="J1997" i="1"/>
  <c r="R1997" i="1"/>
  <c r="K1997" i="1"/>
  <c r="L1997" i="1"/>
  <c r="M1997" i="1"/>
  <c r="N1997" i="1"/>
  <c r="O1997" i="1"/>
  <c r="P1997" i="1"/>
  <c r="A1997" i="1"/>
  <c r="Q1989" i="1"/>
  <c r="J1989" i="1"/>
  <c r="R1989" i="1"/>
  <c r="K1989" i="1"/>
  <c r="L1989" i="1"/>
  <c r="M1989" i="1"/>
  <c r="N1989" i="1"/>
  <c r="O1989" i="1"/>
  <c r="P1989" i="1"/>
  <c r="A1989" i="1"/>
  <c r="Q1981" i="1"/>
  <c r="J1981" i="1"/>
  <c r="R1981" i="1"/>
  <c r="K1981" i="1"/>
  <c r="L1981" i="1"/>
  <c r="M1981" i="1"/>
  <c r="N1981" i="1"/>
  <c r="O1981" i="1"/>
  <c r="P1981" i="1"/>
  <c r="A1981" i="1"/>
  <c r="Q1973" i="1"/>
  <c r="J1973" i="1"/>
  <c r="R1973" i="1"/>
  <c r="K1973" i="1"/>
  <c r="L1973" i="1"/>
  <c r="M1973" i="1"/>
  <c r="N1973" i="1"/>
  <c r="P1973" i="1"/>
  <c r="O1973" i="1"/>
  <c r="A1973" i="1"/>
  <c r="Q1965" i="1"/>
  <c r="J1965" i="1"/>
  <c r="R1965" i="1"/>
  <c r="K1965" i="1"/>
  <c r="L1965" i="1"/>
  <c r="M1965" i="1"/>
  <c r="N1965" i="1"/>
  <c r="O1965" i="1"/>
  <c r="P1965" i="1"/>
  <c r="A1965" i="1"/>
  <c r="Q1957" i="1"/>
  <c r="J1957" i="1"/>
  <c r="R1957" i="1"/>
  <c r="K1957" i="1"/>
  <c r="L1957" i="1"/>
  <c r="M1957" i="1"/>
  <c r="N1957" i="1"/>
  <c r="O1957" i="1"/>
  <c r="P1957" i="1"/>
  <c r="A1957" i="1"/>
  <c r="J2830" i="1"/>
  <c r="R2830" i="1"/>
  <c r="K2830" i="1"/>
  <c r="L2830" i="1"/>
  <c r="M2830" i="1"/>
  <c r="N2830" i="1"/>
  <c r="O2830" i="1"/>
  <c r="P2830" i="1"/>
  <c r="Q2830" i="1"/>
  <c r="A2830" i="1"/>
  <c r="J2822" i="1"/>
  <c r="R2822" i="1"/>
  <c r="K2822" i="1"/>
  <c r="L2822" i="1"/>
  <c r="M2822" i="1"/>
  <c r="N2822" i="1"/>
  <c r="O2822" i="1"/>
  <c r="P2822" i="1"/>
  <c r="Q2822" i="1"/>
  <c r="A2822" i="1"/>
  <c r="J2814" i="1"/>
  <c r="R2814" i="1"/>
  <c r="K2814" i="1"/>
  <c r="L2814" i="1"/>
  <c r="M2814" i="1"/>
  <c r="N2814" i="1"/>
  <c r="O2814" i="1"/>
  <c r="P2814" i="1"/>
  <c r="Q2814" i="1"/>
  <c r="A2814" i="1"/>
  <c r="J3159" i="1"/>
  <c r="R3159" i="1"/>
  <c r="K3159" i="1"/>
  <c r="M3159" i="1"/>
  <c r="N3159" i="1"/>
  <c r="O3159" i="1"/>
  <c r="P3159" i="1"/>
  <c r="Q3159" i="1"/>
  <c r="L3159" i="1"/>
  <c r="A3159" i="1"/>
  <c r="Q3215" i="1"/>
  <c r="J3215" i="1"/>
  <c r="R3215" i="1"/>
  <c r="K3215" i="1"/>
  <c r="N3215" i="1"/>
  <c r="O3215" i="1"/>
  <c r="P3215" i="1"/>
  <c r="M3215" i="1"/>
  <c r="A3215" i="1"/>
  <c r="L3215" i="1"/>
  <c r="M2726" i="1"/>
  <c r="N2726" i="1"/>
  <c r="O2726" i="1"/>
  <c r="P2726" i="1"/>
  <c r="Q2726" i="1"/>
  <c r="J2726" i="1"/>
  <c r="R2726" i="1"/>
  <c r="K2726" i="1"/>
  <c r="L2726" i="1"/>
  <c r="A2726" i="1"/>
  <c r="Q2807" i="1"/>
  <c r="J2807" i="1"/>
  <c r="R2807" i="1"/>
  <c r="K2807" i="1"/>
  <c r="L2807" i="1"/>
  <c r="M2807" i="1"/>
  <c r="N2807" i="1"/>
  <c r="P2807" i="1"/>
  <c r="O2807" i="1"/>
  <c r="A2807" i="1"/>
  <c r="K2760" i="1"/>
  <c r="L2760" i="1"/>
  <c r="M2760" i="1"/>
  <c r="N2760" i="1"/>
  <c r="O2760" i="1"/>
  <c r="P2760" i="1"/>
  <c r="R2760" i="1"/>
  <c r="J2760" i="1"/>
  <c r="Q2760" i="1"/>
  <c r="A2760" i="1"/>
  <c r="Q2855" i="1"/>
  <c r="K2855" i="1"/>
  <c r="L2855" i="1"/>
  <c r="M2855" i="1"/>
  <c r="N2855" i="1"/>
  <c r="J2855" i="1"/>
  <c r="O2855" i="1"/>
  <c r="P2855" i="1"/>
  <c r="R2855" i="1"/>
  <c r="A2855" i="1"/>
  <c r="Q2863" i="1"/>
  <c r="K2863" i="1"/>
  <c r="L2863" i="1"/>
  <c r="M2863" i="1"/>
  <c r="N2863" i="1"/>
  <c r="O2863" i="1"/>
  <c r="P2863" i="1"/>
  <c r="R2863" i="1"/>
  <c r="J2863" i="1"/>
  <c r="A2863" i="1"/>
  <c r="L3142" i="1"/>
  <c r="O3142" i="1"/>
  <c r="P3142" i="1"/>
  <c r="J3142" i="1"/>
  <c r="K3142" i="1"/>
  <c r="M3142" i="1"/>
  <c r="N3142" i="1"/>
  <c r="Q3142" i="1"/>
  <c r="R3142" i="1"/>
  <c r="A3142" i="1"/>
  <c r="K3288" i="1"/>
  <c r="A3288" i="1"/>
  <c r="A3259" i="1"/>
  <c r="J3249" i="1"/>
  <c r="A3249" i="1"/>
  <c r="N3234" i="1"/>
  <c r="O3234" i="1"/>
  <c r="R3234" i="1"/>
  <c r="J3234" i="1"/>
  <c r="K3234" i="1"/>
  <c r="L3234" i="1"/>
  <c r="Q3234" i="1"/>
  <c r="M3234" i="1"/>
  <c r="P3234" i="1"/>
  <c r="A3234" i="1"/>
  <c r="K2845" i="1"/>
  <c r="M2845" i="1"/>
  <c r="N2845" i="1"/>
  <c r="O2845" i="1"/>
  <c r="P2845" i="1"/>
  <c r="J2845" i="1"/>
  <c r="R2845" i="1"/>
  <c r="L2845" i="1"/>
  <c r="Q2845" i="1"/>
  <c r="A2845" i="1"/>
  <c r="K2143" i="1"/>
  <c r="L2143" i="1"/>
  <c r="M2143" i="1"/>
  <c r="N2143" i="1"/>
  <c r="O2143" i="1"/>
  <c r="P2143" i="1"/>
  <c r="Q2143" i="1"/>
  <c r="J2143" i="1"/>
  <c r="R2143" i="1"/>
  <c r="A2143" i="1"/>
  <c r="K2135" i="1"/>
  <c r="L2135" i="1"/>
  <c r="M2135" i="1"/>
  <c r="N2135" i="1"/>
  <c r="O2135" i="1"/>
  <c r="P2135" i="1"/>
  <c r="Q2135" i="1"/>
  <c r="J2135" i="1"/>
  <c r="R2135" i="1"/>
  <c r="A2135" i="1"/>
  <c r="K2127" i="1"/>
  <c r="L2127" i="1"/>
  <c r="M2127" i="1"/>
  <c r="N2127" i="1"/>
  <c r="O2127" i="1"/>
  <c r="P2127" i="1"/>
  <c r="J2127" i="1"/>
  <c r="Q2127" i="1"/>
  <c r="R2127" i="1"/>
  <c r="A2127" i="1"/>
  <c r="K2119" i="1"/>
  <c r="L2119" i="1"/>
  <c r="M2119" i="1"/>
  <c r="N2119" i="1"/>
  <c r="O2119" i="1"/>
  <c r="P2119" i="1"/>
  <c r="Q2119" i="1"/>
  <c r="R2119" i="1"/>
  <c r="J2119" i="1"/>
  <c r="A2119" i="1"/>
  <c r="K2111" i="1"/>
  <c r="L2111" i="1"/>
  <c r="M2111" i="1"/>
  <c r="N2111" i="1"/>
  <c r="O2111" i="1"/>
  <c r="P2111" i="1"/>
  <c r="Q2111" i="1"/>
  <c r="R2111" i="1"/>
  <c r="J2111" i="1"/>
  <c r="A2111" i="1"/>
  <c r="K2103" i="1"/>
  <c r="L2103" i="1"/>
  <c r="M2103" i="1"/>
  <c r="N2103" i="1"/>
  <c r="O2103" i="1"/>
  <c r="P2103" i="1"/>
  <c r="Q2103" i="1"/>
  <c r="R2103" i="1"/>
  <c r="J2103" i="1"/>
  <c r="A2103" i="1"/>
  <c r="K2095" i="1"/>
  <c r="L2095" i="1"/>
  <c r="M2095" i="1"/>
  <c r="N2095" i="1"/>
  <c r="O2095" i="1"/>
  <c r="P2095" i="1"/>
  <c r="J2095" i="1"/>
  <c r="Q2095" i="1"/>
  <c r="R2095" i="1"/>
  <c r="A2095" i="1"/>
  <c r="K2087" i="1"/>
  <c r="L2087" i="1"/>
  <c r="M2087" i="1"/>
  <c r="N2087" i="1"/>
  <c r="O2087" i="1"/>
  <c r="P2087" i="1"/>
  <c r="Q2087" i="1"/>
  <c r="R2087" i="1"/>
  <c r="J2087" i="1"/>
  <c r="A2087" i="1"/>
  <c r="K2079" i="1"/>
  <c r="L2079" i="1"/>
  <c r="M2079" i="1"/>
  <c r="N2079" i="1"/>
  <c r="O2079" i="1"/>
  <c r="P2079" i="1"/>
  <c r="Q2079" i="1"/>
  <c r="J2079" i="1"/>
  <c r="R2079" i="1"/>
  <c r="A2079" i="1"/>
  <c r="K2071" i="1"/>
  <c r="L2071" i="1"/>
  <c r="M2071" i="1"/>
  <c r="N2071" i="1"/>
  <c r="O2071" i="1"/>
  <c r="P2071" i="1"/>
  <c r="Q2071" i="1"/>
  <c r="J2071" i="1"/>
  <c r="R2071" i="1"/>
  <c r="A2071" i="1"/>
  <c r="O2063" i="1"/>
  <c r="P2063" i="1"/>
  <c r="J2063" i="1"/>
  <c r="R2063" i="1"/>
  <c r="Q2063" i="1"/>
  <c r="K2063" i="1"/>
  <c r="L2063" i="1"/>
  <c r="M2063" i="1"/>
  <c r="N2063" i="1"/>
  <c r="A2063" i="1"/>
  <c r="O3054" i="1"/>
  <c r="J3054" i="1"/>
  <c r="R3054" i="1"/>
  <c r="K3054" i="1"/>
  <c r="M3054" i="1"/>
  <c r="N3054" i="1"/>
  <c r="P3054" i="1"/>
  <c r="Q3054" i="1"/>
  <c r="L3054" i="1"/>
  <c r="A3054" i="1"/>
  <c r="O3046" i="1"/>
  <c r="J3046" i="1"/>
  <c r="R3046" i="1"/>
  <c r="K3046" i="1"/>
  <c r="L3046" i="1"/>
  <c r="M3046" i="1"/>
  <c r="N3046" i="1"/>
  <c r="Q3046" i="1"/>
  <c r="A3046" i="1"/>
  <c r="P3046" i="1"/>
  <c r="N3209" i="1"/>
  <c r="O3209" i="1"/>
  <c r="P3209" i="1"/>
  <c r="Q3209" i="1"/>
  <c r="L3209" i="1"/>
  <c r="M3209" i="1"/>
  <c r="R3209" i="1"/>
  <c r="K3209" i="1"/>
  <c r="J3209" i="1"/>
  <c r="A3209" i="1"/>
  <c r="P3201" i="1"/>
  <c r="Q3201" i="1"/>
  <c r="K3201" i="1"/>
  <c r="L3201" i="1"/>
  <c r="M3201" i="1"/>
  <c r="N3201" i="1"/>
  <c r="R3201" i="1"/>
  <c r="J3201" i="1"/>
  <c r="O3201" i="1"/>
  <c r="A3201" i="1"/>
  <c r="J2060" i="1"/>
  <c r="R2060" i="1"/>
  <c r="K2060" i="1"/>
  <c r="M2060" i="1"/>
  <c r="Q2060" i="1"/>
  <c r="L2060" i="1"/>
  <c r="N2060" i="1"/>
  <c r="O2060" i="1"/>
  <c r="P2060" i="1"/>
  <c r="A2060" i="1"/>
  <c r="J2052" i="1"/>
  <c r="R2052" i="1"/>
  <c r="K2052" i="1"/>
  <c r="M2052" i="1"/>
  <c r="N2052" i="1"/>
  <c r="O2052" i="1"/>
  <c r="P2052" i="1"/>
  <c r="Q2052" i="1"/>
  <c r="L2052" i="1"/>
  <c r="A2052" i="1"/>
  <c r="J2044" i="1"/>
  <c r="R2044" i="1"/>
  <c r="K2044" i="1"/>
  <c r="M2044" i="1"/>
  <c r="O2044" i="1"/>
  <c r="L2044" i="1"/>
  <c r="N2044" i="1"/>
  <c r="P2044" i="1"/>
  <c r="Q2044" i="1"/>
  <c r="A2044" i="1"/>
  <c r="J2036" i="1"/>
  <c r="R2036" i="1"/>
  <c r="K2036" i="1"/>
  <c r="L2036" i="1"/>
  <c r="M2036" i="1"/>
  <c r="N2036" i="1"/>
  <c r="O2036" i="1"/>
  <c r="P2036" i="1"/>
  <c r="Q2036" i="1"/>
  <c r="A2036" i="1"/>
  <c r="J2028" i="1"/>
  <c r="R2028" i="1"/>
  <c r="K2028" i="1"/>
  <c r="L2028" i="1"/>
  <c r="M2028" i="1"/>
  <c r="N2028" i="1"/>
  <c r="O2028" i="1"/>
  <c r="P2028" i="1"/>
  <c r="Q2028" i="1"/>
  <c r="A2028" i="1"/>
  <c r="J2020" i="1"/>
  <c r="R2020" i="1"/>
  <c r="K2020" i="1"/>
  <c r="L2020" i="1"/>
  <c r="M2020" i="1"/>
  <c r="N2020" i="1"/>
  <c r="O2020" i="1"/>
  <c r="P2020" i="1"/>
  <c r="Q2020" i="1"/>
  <c r="A2020" i="1"/>
  <c r="J2012" i="1"/>
  <c r="R2012" i="1"/>
  <c r="K2012" i="1"/>
  <c r="L2012" i="1"/>
  <c r="M2012" i="1"/>
  <c r="N2012" i="1"/>
  <c r="O2012" i="1"/>
  <c r="Q2012" i="1"/>
  <c r="P2012" i="1"/>
  <c r="A2012" i="1"/>
  <c r="J2004" i="1"/>
  <c r="R2004" i="1"/>
  <c r="K2004" i="1"/>
  <c r="L2004" i="1"/>
  <c r="M2004" i="1"/>
  <c r="N2004" i="1"/>
  <c r="O2004" i="1"/>
  <c r="P2004" i="1"/>
  <c r="Q2004" i="1"/>
  <c r="A2004" i="1"/>
  <c r="J1996" i="1"/>
  <c r="R1996" i="1"/>
  <c r="K1996" i="1"/>
  <c r="L1996" i="1"/>
  <c r="M1996" i="1"/>
  <c r="N1996" i="1"/>
  <c r="O1996" i="1"/>
  <c r="P1996" i="1"/>
  <c r="Q1996" i="1"/>
  <c r="A1996" i="1"/>
  <c r="J1988" i="1"/>
  <c r="R1988" i="1"/>
  <c r="K1988" i="1"/>
  <c r="L1988" i="1"/>
  <c r="M1988" i="1"/>
  <c r="N1988" i="1"/>
  <c r="O1988" i="1"/>
  <c r="P1988" i="1"/>
  <c r="Q1988" i="1"/>
  <c r="A1988" i="1"/>
  <c r="J1980" i="1"/>
  <c r="R1980" i="1"/>
  <c r="K1980" i="1"/>
  <c r="L1980" i="1"/>
  <c r="M1980" i="1"/>
  <c r="N1980" i="1"/>
  <c r="O1980" i="1"/>
  <c r="Q1980" i="1"/>
  <c r="P1980" i="1"/>
  <c r="A1980" i="1"/>
  <c r="J1972" i="1"/>
  <c r="R1972" i="1"/>
  <c r="K1972" i="1"/>
  <c r="L1972" i="1"/>
  <c r="M1972" i="1"/>
  <c r="N1972" i="1"/>
  <c r="O1972" i="1"/>
  <c r="P1972" i="1"/>
  <c r="Q1972" i="1"/>
  <c r="A1972" i="1"/>
  <c r="J1964" i="1"/>
  <c r="R1964" i="1"/>
  <c r="K1964" i="1"/>
  <c r="L1964" i="1"/>
  <c r="M1964" i="1"/>
  <c r="N1964" i="1"/>
  <c r="O1964" i="1"/>
  <c r="P1964" i="1"/>
  <c r="Q1964" i="1"/>
  <c r="A1964" i="1"/>
  <c r="J1956" i="1"/>
  <c r="R1956" i="1"/>
  <c r="K1956" i="1"/>
  <c r="L1956" i="1"/>
  <c r="M1956" i="1"/>
  <c r="N1956" i="1"/>
  <c r="O1956" i="1"/>
  <c r="P1956" i="1"/>
  <c r="Q1956" i="1"/>
  <c r="A1956" i="1"/>
  <c r="K2829" i="1"/>
  <c r="L2829" i="1"/>
  <c r="M2829" i="1"/>
  <c r="N2829" i="1"/>
  <c r="O2829" i="1"/>
  <c r="P2829" i="1"/>
  <c r="Q2829" i="1"/>
  <c r="R2829" i="1"/>
  <c r="J2829" i="1"/>
  <c r="A2829" i="1"/>
  <c r="K2821" i="1"/>
  <c r="L2821" i="1"/>
  <c r="M2821" i="1"/>
  <c r="N2821" i="1"/>
  <c r="O2821" i="1"/>
  <c r="P2821" i="1"/>
  <c r="R2821" i="1"/>
  <c r="Q2821" i="1"/>
  <c r="J2821" i="1"/>
  <c r="A2821" i="1"/>
  <c r="K2813" i="1"/>
  <c r="L2813" i="1"/>
  <c r="M2813" i="1"/>
  <c r="N2813" i="1"/>
  <c r="O2813" i="1"/>
  <c r="P2813" i="1"/>
  <c r="J2813" i="1"/>
  <c r="Q2813" i="1"/>
  <c r="R2813" i="1"/>
  <c r="A2813" i="1"/>
  <c r="M2867" i="1"/>
  <c r="O2867" i="1"/>
  <c r="P2867" i="1"/>
  <c r="Q2867" i="1"/>
  <c r="R2867" i="1"/>
  <c r="J2867" i="1"/>
  <c r="K2867" i="1"/>
  <c r="L2867" i="1"/>
  <c r="N2867" i="1"/>
  <c r="A2867" i="1"/>
  <c r="J3037" i="1"/>
  <c r="R3037" i="1"/>
  <c r="M3037" i="1"/>
  <c r="N3037" i="1"/>
  <c r="Q3037" i="1"/>
  <c r="K3037" i="1"/>
  <c r="P3037" i="1"/>
  <c r="O3037" i="1"/>
  <c r="L3037" i="1"/>
  <c r="A3037" i="1"/>
  <c r="L3189" i="1"/>
  <c r="M3189" i="1"/>
  <c r="K3189" i="1"/>
  <c r="N3189" i="1"/>
  <c r="O3189" i="1"/>
  <c r="P3189" i="1"/>
  <c r="Q3189" i="1"/>
  <c r="R3189" i="1"/>
  <c r="J3189" i="1"/>
  <c r="A3189" i="1"/>
  <c r="J2798" i="1"/>
  <c r="R2798" i="1"/>
  <c r="K2798" i="1"/>
  <c r="L2798" i="1"/>
  <c r="M2798" i="1"/>
  <c r="N2798" i="1"/>
  <c r="O2798" i="1"/>
  <c r="P2798" i="1"/>
  <c r="Q2798" i="1"/>
  <c r="A2798" i="1"/>
  <c r="N2802" i="1"/>
  <c r="O2802" i="1"/>
  <c r="P2802" i="1"/>
  <c r="Q2802" i="1"/>
  <c r="J2802" i="1"/>
  <c r="R2802" i="1"/>
  <c r="K2802" i="1"/>
  <c r="L2802" i="1"/>
  <c r="M2802" i="1"/>
  <c r="A2802" i="1"/>
  <c r="Q3038" i="1"/>
  <c r="L3038" i="1"/>
  <c r="M3038" i="1"/>
  <c r="J3038" i="1"/>
  <c r="K3038" i="1"/>
  <c r="N3038" i="1"/>
  <c r="O3038" i="1"/>
  <c r="P3038" i="1"/>
  <c r="R3038" i="1"/>
  <c r="A3038" i="1"/>
  <c r="Q3160" i="1"/>
  <c r="J3160" i="1"/>
  <c r="R3160" i="1"/>
  <c r="N3160" i="1"/>
  <c r="O3160" i="1"/>
  <c r="P3160" i="1"/>
  <c r="L3160" i="1"/>
  <c r="K3160" i="1"/>
  <c r="M3160" i="1"/>
  <c r="A3160" i="1"/>
  <c r="L3165" i="1"/>
  <c r="M3165" i="1"/>
  <c r="Q3165" i="1"/>
  <c r="R3165" i="1"/>
  <c r="J3165" i="1"/>
  <c r="O3165" i="1"/>
  <c r="K3165" i="1"/>
  <c r="N3165" i="1"/>
  <c r="A3165" i="1"/>
  <c r="P3165" i="1"/>
  <c r="K3190" i="1"/>
  <c r="L3190" i="1"/>
  <c r="N3190" i="1"/>
  <c r="O3190" i="1"/>
  <c r="P3190" i="1"/>
  <c r="Q3190" i="1"/>
  <c r="J3190" i="1"/>
  <c r="M3190" i="1"/>
  <c r="R3190" i="1"/>
  <c r="A3190" i="1"/>
  <c r="P3216" i="1"/>
  <c r="Q3216" i="1"/>
  <c r="J3216" i="1"/>
  <c r="R3216" i="1"/>
  <c r="K3216" i="1"/>
  <c r="L3216" i="1"/>
  <c r="O3216" i="1"/>
  <c r="M3216" i="1"/>
  <c r="A3216" i="1"/>
  <c r="N3216" i="1"/>
  <c r="N2786" i="1"/>
  <c r="O2786" i="1"/>
  <c r="P2786" i="1"/>
  <c r="Q2786" i="1"/>
  <c r="J2786" i="1"/>
  <c r="R2786" i="1"/>
  <c r="K2786" i="1"/>
  <c r="L2786" i="1"/>
  <c r="M2786" i="1"/>
  <c r="A2786" i="1"/>
  <c r="L2804" i="1"/>
  <c r="M2804" i="1"/>
  <c r="N2804" i="1"/>
  <c r="O2804" i="1"/>
  <c r="P2804" i="1"/>
  <c r="Q2804" i="1"/>
  <c r="K2804" i="1"/>
  <c r="R2804" i="1"/>
  <c r="J2804" i="1"/>
  <c r="A2804" i="1"/>
  <c r="J2806" i="1"/>
  <c r="R2806" i="1"/>
  <c r="K2806" i="1"/>
  <c r="L2806" i="1"/>
  <c r="M2806" i="1"/>
  <c r="N2806" i="1"/>
  <c r="O2806" i="1"/>
  <c r="P2806" i="1"/>
  <c r="Q2806" i="1"/>
  <c r="A2806" i="1"/>
  <c r="J2761" i="1"/>
  <c r="R2761" i="1"/>
  <c r="K2761" i="1"/>
  <c r="L2761" i="1"/>
  <c r="M2761" i="1"/>
  <c r="N2761" i="1"/>
  <c r="O2761" i="1"/>
  <c r="P2761" i="1"/>
  <c r="Q2761" i="1"/>
  <c r="A2761" i="1"/>
  <c r="P2856" i="1"/>
  <c r="J2856" i="1"/>
  <c r="R2856" i="1"/>
  <c r="K2856" i="1"/>
  <c r="L2856" i="1"/>
  <c r="M2856" i="1"/>
  <c r="N2856" i="1"/>
  <c r="O2856" i="1"/>
  <c r="Q2856" i="1"/>
  <c r="A2856" i="1"/>
  <c r="P2864" i="1"/>
  <c r="J2864" i="1"/>
  <c r="R2864" i="1"/>
  <c r="K2864" i="1"/>
  <c r="L2864" i="1"/>
  <c r="M2864" i="1"/>
  <c r="N2864" i="1"/>
  <c r="Q2864" i="1"/>
  <c r="O2864" i="1"/>
  <c r="A2864" i="1"/>
  <c r="M3219" i="1"/>
  <c r="N3219" i="1"/>
  <c r="O3219" i="1"/>
  <c r="Q3219" i="1"/>
  <c r="R3219" i="1"/>
  <c r="J3219" i="1"/>
  <c r="P3219" i="1"/>
  <c r="L3219" i="1"/>
  <c r="A3219" i="1"/>
  <c r="K3219" i="1"/>
  <c r="A3287" i="1"/>
  <c r="O3258" i="1"/>
  <c r="A3258" i="1"/>
  <c r="N3248" i="1"/>
  <c r="A3248" i="1"/>
  <c r="O3233" i="1"/>
  <c r="P3233" i="1"/>
  <c r="Q3233" i="1"/>
  <c r="R3233" i="1"/>
  <c r="J3233" i="1"/>
  <c r="K3233" i="1"/>
  <c r="N3233" i="1"/>
  <c r="L3233" i="1"/>
  <c r="M3233" i="1"/>
  <c r="A3233" i="1"/>
  <c r="L2844" i="1"/>
  <c r="N2844" i="1"/>
  <c r="O2844" i="1"/>
  <c r="P2844" i="1"/>
  <c r="Q2844" i="1"/>
  <c r="J2844" i="1"/>
  <c r="K2844" i="1"/>
  <c r="M2844" i="1"/>
  <c r="R2844" i="1"/>
  <c r="A2844" i="1"/>
  <c r="L2142" i="1"/>
  <c r="M2142" i="1"/>
  <c r="N2142" i="1"/>
  <c r="O2142" i="1"/>
  <c r="P2142" i="1"/>
  <c r="Q2142" i="1"/>
  <c r="R2142" i="1"/>
  <c r="J2142" i="1"/>
  <c r="K2142" i="1"/>
  <c r="A2142" i="1"/>
  <c r="L2134" i="1"/>
  <c r="M2134" i="1"/>
  <c r="N2134" i="1"/>
  <c r="O2134" i="1"/>
  <c r="P2134" i="1"/>
  <c r="Q2134" i="1"/>
  <c r="J2134" i="1"/>
  <c r="K2134" i="1"/>
  <c r="R2134" i="1"/>
  <c r="A2134" i="1"/>
  <c r="L2126" i="1"/>
  <c r="M2126" i="1"/>
  <c r="N2126" i="1"/>
  <c r="O2126" i="1"/>
  <c r="P2126" i="1"/>
  <c r="Q2126" i="1"/>
  <c r="J2126" i="1"/>
  <c r="R2126" i="1"/>
  <c r="K2126" i="1"/>
  <c r="A2126" i="1"/>
  <c r="L2118" i="1"/>
  <c r="M2118" i="1"/>
  <c r="N2118" i="1"/>
  <c r="O2118" i="1"/>
  <c r="P2118" i="1"/>
  <c r="Q2118" i="1"/>
  <c r="R2118" i="1"/>
  <c r="J2118" i="1"/>
  <c r="K2118" i="1"/>
  <c r="A2118" i="1"/>
  <c r="L2110" i="1"/>
  <c r="M2110" i="1"/>
  <c r="N2110" i="1"/>
  <c r="O2110" i="1"/>
  <c r="P2110" i="1"/>
  <c r="Q2110" i="1"/>
  <c r="R2110" i="1"/>
  <c r="J2110" i="1"/>
  <c r="K2110" i="1"/>
  <c r="A2110" i="1"/>
  <c r="L2102" i="1"/>
  <c r="M2102" i="1"/>
  <c r="N2102" i="1"/>
  <c r="O2102" i="1"/>
  <c r="P2102" i="1"/>
  <c r="Q2102" i="1"/>
  <c r="J2102" i="1"/>
  <c r="K2102" i="1"/>
  <c r="R2102" i="1"/>
  <c r="A2102" i="1"/>
  <c r="L2094" i="1"/>
  <c r="M2094" i="1"/>
  <c r="N2094" i="1"/>
  <c r="O2094" i="1"/>
  <c r="P2094" i="1"/>
  <c r="Q2094" i="1"/>
  <c r="J2094" i="1"/>
  <c r="R2094" i="1"/>
  <c r="K2094" i="1"/>
  <c r="A2094" i="1"/>
  <c r="L2086" i="1"/>
  <c r="M2086" i="1"/>
  <c r="N2086" i="1"/>
  <c r="O2086" i="1"/>
  <c r="P2086" i="1"/>
  <c r="Q2086" i="1"/>
  <c r="R2086" i="1"/>
  <c r="J2086" i="1"/>
  <c r="K2086" i="1"/>
  <c r="A2086" i="1"/>
  <c r="L2078" i="1"/>
  <c r="M2078" i="1"/>
  <c r="N2078" i="1"/>
  <c r="O2078" i="1"/>
  <c r="P2078" i="1"/>
  <c r="Q2078" i="1"/>
  <c r="R2078" i="1"/>
  <c r="J2078" i="1"/>
  <c r="K2078" i="1"/>
  <c r="A2078" i="1"/>
  <c r="L2070" i="1"/>
  <c r="M2070" i="1"/>
  <c r="N2070" i="1"/>
  <c r="O2070" i="1"/>
  <c r="P2070" i="1"/>
  <c r="Q2070" i="1"/>
  <c r="J2070" i="1"/>
  <c r="K2070" i="1"/>
  <c r="R2070" i="1"/>
  <c r="A2070" i="1"/>
  <c r="P2062" i="1"/>
  <c r="Q2062" i="1"/>
  <c r="K2062" i="1"/>
  <c r="M2062" i="1"/>
  <c r="N2062" i="1"/>
  <c r="O2062" i="1"/>
  <c r="R2062" i="1"/>
  <c r="J2062" i="1"/>
  <c r="L2062" i="1"/>
  <c r="A2062" i="1"/>
  <c r="P3053" i="1"/>
  <c r="K3053" i="1"/>
  <c r="L3053" i="1"/>
  <c r="J3053" i="1"/>
  <c r="M3053" i="1"/>
  <c r="N3053" i="1"/>
  <c r="O3053" i="1"/>
  <c r="Q3053" i="1"/>
  <c r="R3053" i="1"/>
  <c r="A3053" i="1"/>
  <c r="O3208" i="1"/>
  <c r="P3208" i="1"/>
  <c r="Q3208" i="1"/>
  <c r="J3208" i="1"/>
  <c r="R3208" i="1"/>
  <c r="M3208" i="1"/>
  <c r="K3208" i="1"/>
  <c r="L3208" i="1"/>
  <c r="N3208" i="1"/>
  <c r="A3208" i="1"/>
  <c r="Q3200" i="1"/>
  <c r="J3200" i="1"/>
  <c r="R3200" i="1"/>
  <c r="K3200" i="1"/>
  <c r="L3200" i="1"/>
  <c r="M3200" i="1"/>
  <c r="P3200" i="1"/>
  <c r="N3200" i="1"/>
  <c r="O3200" i="1"/>
  <c r="A3200" i="1"/>
  <c r="K2059" i="1"/>
  <c r="L2059" i="1"/>
  <c r="N2059" i="1"/>
  <c r="O2059" i="1"/>
  <c r="P2059" i="1"/>
  <c r="Q2059" i="1"/>
  <c r="R2059" i="1"/>
  <c r="J2059" i="1"/>
  <c r="M2059" i="1"/>
  <c r="A2059" i="1"/>
  <c r="K2051" i="1"/>
  <c r="L2051" i="1"/>
  <c r="N2051" i="1"/>
  <c r="J2051" i="1"/>
  <c r="M2051" i="1"/>
  <c r="O2051" i="1"/>
  <c r="P2051" i="1"/>
  <c r="Q2051" i="1"/>
  <c r="R2051" i="1"/>
  <c r="A2051" i="1"/>
  <c r="K2043" i="1"/>
  <c r="L2043" i="1"/>
  <c r="N2043" i="1"/>
  <c r="P2043" i="1"/>
  <c r="O2043" i="1"/>
  <c r="Q2043" i="1"/>
  <c r="R2043" i="1"/>
  <c r="J2043" i="1"/>
  <c r="M2043" i="1"/>
  <c r="A2043" i="1"/>
  <c r="K2035" i="1"/>
  <c r="L2035" i="1"/>
  <c r="M2035" i="1"/>
  <c r="N2035" i="1"/>
  <c r="O2035" i="1"/>
  <c r="P2035" i="1"/>
  <c r="J2035" i="1"/>
  <c r="Q2035" i="1"/>
  <c r="R2035" i="1"/>
  <c r="A2035" i="1"/>
  <c r="K2027" i="1"/>
  <c r="L2027" i="1"/>
  <c r="M2027" i="1"/>
  <c r="N2027" i="1"/>
  <c r="O2027" i="1"/>
  <c r="P2027" i="1"/>
  <c r="J2027" i="1"/>
  <c r="Q2027" i="1"/>
  <c r="R2027" i="1"/>
  <c r="A2027" i="1"/>
  <c r="K2019" i="1"/>
  <c r="L2019" i="1"/>
  <c r="M2019" i="1"/>
  <c r="N2019" i="1"/>
  <c r="O2019" i="1"/>
  <c r="P2019" i="1"/>
  <c r="R2019" i="1"/>
  <c r="J2019" i="1"/>
  <c r="Q2019" i="1"/>
  <c r="A2019" i="1"/>
  <c r="K2011" i="1"/>
  <c r="L2011" i="1"/>
  <c r="M2011" i="1"/>
  <c r="N2011" i="1"/>
  <c r="O2011" i="1"/>
  <c r="P2011" i="1"/>
  <c r="J2011" i="1"/>
  <c r="Q2011" i="1"/>
  <c r="R2011" i="1"/>
  <c r="A2011" i="1"/>
  <c r="K2003" i="1"/>
  <c r="L2003" i="1"/>
  <c r="M2003" i="1"/>
  <c r="N2003" i="1"/>
  <c r="O2003" i="1"/>
  <c r="P2003" i="1"/>
  <c r="J2003" i="1"/>
  <c r="Q2003" i="1"/>
  <c r="R2003" i="1"/>
  <c r="A2003" i="1"/>
  <c r="K1995" i="1"/>
  <c r="L1995" i="1"/>
  <c r="M1995" i="1"/>
  <c r="N1995" i="1"/>
  <c r="O1995" i="1"/>
  <c r="P1995" i="1"/>
  <c r="J1995" i="1"/>
  <c r="Q1995" i="1"/>
  <c r="R1995" i="1"/>
  <c r="A1995" i="1"/>
  <c r="K1987" i="1"/>
  <c r="L1987" i="1"/>
  <c r="M1987" i="1"/>
  <c r="N1987" i="1"/>
  <c r="O1987" i="1"/>
  <c r="P1987" i="1"/>
  <c r="R1987" i="1"/>
  <c r="J1987" i="1"/>
  <c r="Q1987" i="1"/>
  <c r="A1987" i="1"/>
  <c r="K1979" i="1"/>
  <c r="L1979" i="1"/>
  <c r="M1979" i="1"/>
  <c r="N1979" i="1"/>
  <c r="O1979" i="1"/>
  <c r="P1979" i="1"/>
  <c r="J1979" i="1"/>
  <c r="Q1979" i="1"/>
  <c r="R1979" i="1"/>
  <c r="A1979" i="1"/>
  <c r="K1971" i="1"/>
  <c r="L1971" i="1"/>
  <c r="M1971" i="1"/>
  <c r="N1971" i="1"/>
  <c r="O1971" i="1"/>
  <c r="P1971" i="1"/>
  <c r="J1971" i="1"/>
  <c r="Q1971" i="1"/>
  <c r="R1971" i="1"/>
  <c r="A1971" i="1"/>
  <c r="K1963" i="1"/>
  <c r="L1963" i="1"/>
  <c r="M1963" i="1"/>
  <c r="N1963" i="1"/>
  <c r="O1963" i="1"/>
  <c r="P1963" i="1"/>
  <c r="J1963" i="1"/>
  <c r="Q1963" i="1"/>
  <c r="R1963" i="1"/>
  <c r="A1963" i="1"/>
  <c r="K1955" i="1"/>
  <c r="L1955" i="1"/>
  <c r="M1955" i="1"/>
  <c r="N1955" i="1"/>
  <c r="O1955" i="1"/>
  <c r="P1955" i="1"/>
  <c r="R1955" i="1"/>
  <c r="J1955" i="1"/>
  <c r="Q1955" i="1"/>
  <c r="A1955" i="1"/>
  <c r="L2828" i="1"/>
  <c r="M2828" i="1"/>
  <c r="N2828" i="1"/>
  <c r="O2828" i="1"/>
  <c r="P2828" i="1"/>
  <c r="Q2828" i="1"/>
  <c r="J2828" i="1"/>
  <c r="K2828" i="1"/>
  <c r="R2828" i="1"/>
  <c r="A2828" i="1"/>
  <c r="L2820" i="1"/>
  <c r="M2820" i="1"/>
  <c r="N2820" i="1"/>
  <c r="O2820" i="1"/>
  <c r="P2820" i="1"/>
  <c r="Q2820" i="1"/>
  <c r="J2820" i="1"/>
  <c r="K2820" i="1"/>
  <c r="R2820" i="1"/>
  <c r="A2820" i="1"/>
  <c r="L2812" i="1"/>
  <c r="M2812" i="1"/>
  <c r="N2812" i="1"/>
  <c r="O2812" i="1"/>
  <c r="P2812" i="1"/>
  <c r="Q2812" i="1"/>
  <c r="J2812" i="1"/>
  <c r="K2812" i="1"/>
  <c r="R2812" i="1"/>
  <c r="A2812" i="1"/>
  <c r="L632" i="1"/>
  <c r="F233" i="8"/>
  <c r="F180" i="8"/>
  <c r="F48" i="8"/>
  <c r="F8" i="8"/>
  <c r="F165" i="8"/>
  <c r="F15" i="8"/>
  <c r="F27" i="8"/>
  <c r="F184" i="8"/>
  <c r="F11" i="8"/>
  <c r="F22" i="8"/>
  <c r="F204" i="8"/>
  <c r="F20" i="8"/>
  <c r="F2" i="8"/>
  <c r="F17" i="8"/>
  <c r="F13" i="8"/>
  <c r="F14" i="8"/>
  <c r="F179" i="8"/>
  <c r="F30" i="8"/>
  <c r="F21" i="8"/>
  <c r="F6" i="8"/>
  <c r="F16" i="8"/>
  <c r="F126" i="8"/>
  <c r="F10" i="8"/>
  <c r="F46" i="8"/>
  <c r="F181" i="8"/>
  <c r="F19" i="8"/>
  <c r="F218" i="8"/>
  <c r="F31" i="8"/>
  <c r="F32" i="8"/>
  <c r="F183" i="8"/>
  <c r="F3" i="8"/>
  <c r="F49" i="8"/>
  <c r="F217" i="8"/>
  <c r="F7" i="8"/>
  <c r="F12" i="8"/>
  <c r="F45" i="8"/>
  <c r="F44" i="8"/>
  <c r="F189" i="8"/>
  <c r="F201" i="8"/>
  <c r="F200" i="8"/>
  <c r="F241" i="8"/>
  <c r="F237" i="8"/>
  <c r="F696" i="15"/>
  <c r="C695" i="15"/>
  <c r="B679" i="15"/>
  <c r="B678" i="15" s="1"/>
  <c r="B688" i="15" s="1"/>
  <c r="C694" i="15"/>
  <c r="E693" i="15"/>
  <c r="C693" i="15"/>
  <c r="F198" i="8"/>
  <c r="F211" i="8"/>
  <c r="F199" i="8"/>
  <c r="F188" i="8"/>
  <c r="F239" i="8"/>
  <c r="F205" i="8"/>
  <c r="F174" i="8"/>
  <c r="F171" i="8"/>
  <c r="F172" i="8"/>
  <c r="F234" i="8"/>
  <c r="F246" i="8"/>
  <c r="F191" i="8"/>
  <c r="F177" i="8"/>
  <c r="F203" i="8"/>
  <c r="F178" i="8"/>
  <c r="F223" i="8"/>
  <c r="F159" i="8"/>
  <c r="F190" i="8"/>
  <c r="F214" i="8"/>
  <c r="F119" i="8"/>
  <c r="F220" i="8"/>
  <c r="F175" i="8"/>
  <c r="F213" i="8"/>
  <c r="F51" i="8"/>
  <c r="O516" i="1"/>
  <c r="O520" i="1"/>
  <c r="O524" i="1"/>
  <c r="O525" i="1"/>
  <c r="O517" i="1"/>
  <c r="O508" i="1"/>
  <c r="O523" i="1"/>
  <c r="O512" i="1"/>
  <c r="O528" i="1"/>
  <c r="O518" i="1"/>
  <c r="O515" i="1"/>
  <c r="O509" i="1"/>
  <c r="O526" i="1"/>
  <c r="O510" i="1"/>
  <c r="O522" i="1"/>
  <c r="O514" i="1"/>
  <c r="O521" i="1"/>
  <c r="O519" i="1"/>
  <c r="O513" i="1"/>
  <c r="O527" i="1"/>
  <c r="O511" i="1"/>
  <c r="K3244" i="1"/>
  <c r="O322" i="1"/>
  <c r="M321" i="1"/>
  <c r="Q393" i="1"/>
  <c r="J393" i="1"/>
  <c r="R393" i="1"/>
  <c r="K393" i="1"/>
  <c r="L393" i="1"/>
  <c r="M393" i="1"/>
  <c r="N393" i="1"/>
  <c r="O393" i="1"/>
  <c r="P393" i="1"/>
  <c r="Q385" i="1"/>
  <c r="J385" i="1"/>
  <c r="R385" i="1"/>
  <c r="K385" i="1"/>
  <c r="L385" i="1"/>
  <c r="M385" i="1"/>
  <c r="N385" i="1"/>
  <c r="O385" i="1"/>
  <c r="P385" i="1"/>
  <c r="J392" i="1"/>
  <c r="R392" i="1"/>
  <c r="K392" i="1"/>
  <c r="L392" i="1"/>
  <c r="M392" i="1"/>
  <c r="N392" i="1"/>
  <c r="O392" i="1"/>
  <c r="P392" i="1"/>
  <c r="Q392" i="1"/>
  <c r="L3248" i="1"/>
  <c r="L398" i="1"/>
  <c r="M398" i="1"/>
  <c r="N398" i="1"/>
  <c r="O398" i="1"/>
  <c r="P398" i="1"/>
  <c r="Q398" i="1"/>
  <c r="J398" i="1"/>
  <c r="R398" i="1"/>
  <c r="K398" i="1"/>
  <c r="L390" i="1"/>
  <c r="M390" i="1"/>
  <c r="N390" i="1"/>
  <c r="O390" i="1"/>
  <c r="P390" i="1"/>
  <c r="Q390" i="1"/>
  <c r="J390" i="1"/>
  <c r="R390" i="1"/>
  <c r="K390" i="1"/>
  <c r="Q260" i="1"/>
  <c r="P3248" i="1"/>
  <c r="M397" i="1"/>
  <c r="N397" i="1"/>
  <c r="O397" i="1"/>
  <c r="P397" i="1"/>
  <c r="Q397" i="1"/>
  <c r="J397" i="1"/>
  <c r="R397" i="1"/>
  <c r="K397" i="1"/>
  <c r="L397" i="1"/>
  <c r="M389" i="1"/>
  <c r="N389" i="1"/>
  <c r="O389" i="1"/>
  <c r="P389" i="1"/>
  <c r="Q389" i="1"/>
  <c r="J389" i="1"/>
  <c r="R389" i="1"/>
  <c r="K389" i="1"/>
  <c r="L389" i="1"/>
  <c r="K391" i="1"/>
  <c r="L391" i="1"/>
  <c r="M391" i="1"/>
  <c r="N391" i="1"/>
  <c r="O391" i="1"/>
  <c r="P391" i="1"/>
  <c r="Q391" i="1"/>
  <c r="J391" i="1"/>
  <c r="R391" i="1"/>
  <c r="M3287" i="1"/>
  <c r="N396" i="1"/>
  <c r="O396" i="1"/>
  <c r="P396" i="1"/>
  <c r="Q396" i="1"/>
  <c r="J396" i="1"/>
  <c r="R396" i="1"/>
  <c r="K396" i="1"/>
  <c r="L396" i="1"/>
  <c r="M396" i="1"/>
  <c r="N388" i="1"/>
  <c r="O388" i="1"/>
  <c r="P388" i="1"/>
  <c r="Q388" i="1"/>
  <c r="J388" i="1"/>
  <c r="R388" i="1"/>
  <c r="K388" i="1"/>
  <c r="L388" i="1"/>
  <c r="M388" i="1"/>
  <c r="K3287" i="1"/>
  <c r="O395" i="1"/>
  <c r="P395" i="1"/>
  <c r="Q395" i="1"/>
  <c r="J395" i="1"/>
  <c r="R395" i="1"/>
  <c r="K395" i="1"/>
  <c r="L395" i="1"/>
  <c r="M395" i="1"/>
  <c r="N395" i="1"/>
  <c r="O387" i="1"/>
  <c r="P387" i="1"/>
  <c r="Q387" i="1"/>
  <c r="J387" i="1"/>
  <c r="R387" i="1"/>
  <c r="K387" i="1"/>
  <c r="L387" i="1"/>
  <c r="M387" i="1"/>
  <c r="N387" i="1"/>
  <c r="P394" i="1"/>
  <c r="Q394" i="1"/>
  <c r="J394" i="1"/>
  <c r="R394" i="1"/>
  <c r="K394" i="1"/>
  <c r="L394" i="1"/>
  <c r="M394" i="1"/>
  <c r="N394" i="1"/>
  <c r="O394" i="1"/>
  <c r="A386" i="1"/>
  <c r="P386" i="1"/>
  <c r="Q386" i="1"/>
  <c r="J386" i="1"/>
  <c r="R386" i="1"/>
  <c r="K386" i="1"/>
  <c r="L386" i="1"/>
  <c r="M386" i="1"/>
  <c r="N386" i="1"/>
  <c r="O386" i="1"/>
  <c r="Q17" i="1"/>
  <c r="P67" i="1"/>
  <c r="P260" i="1"/>
  <c r="R210" i="1"/>
  <c r="N152" i="1"/>
  <c r="O67" i="1"/>
  <c r="K260" i="1"/>
  <c r="R228" i="1"/>
  <c r="P3284" i="1"/>
  <c r="P3283" i="1"/>
  <c r="M322" i="1"/>
  <c r="N3251" i="1"/>
  <c r="A322" i="1"/>
  <c r="M3251" i="1"/>
  <c r="K201" i="1"/>
  <c r="A314" i="1"/>
  <c r="R201" i="1"/>
  <c r="N3281" i="1"/>
  <c r="M3281" i="1"/>
  <c r="N3241" i="1"/>
  <c r="J228" i="1"/>
  <c r="Q149" i="1"/>
  <c r="J149" i="1"/>
  <c r="L152" i="1"/>
  <c r="Q213" i="1"/>
  <c r="P152" i="1"/>
  <c r="K17" i="1"/>
  <c r="M3254" i="1"/>
  <c r="N149" i="1"/>
  <c r="N67" i="1"/>
  <c r="O260" i="1"/>
  <c r="A260" i="1"/>
  <c r="J201" i="1"/>
  <c r="Q228" i="1"/>
  <c r="O3248" i="1"/>
  <c r="P483" i="1"/>
  <c r="K28" i="1"/>
  <c r="A149" i="1"/>
  <c r="M67" i="1"/>
  <c r="N260" i="1"/>
  <c r="Q201" i="1"/>
  <c r="P228" i="1"/>
  <c r="R3258" i="1"/>
  <c r="R319" i="1"/>
  <c r="J319" i="1"/>
  <c r="J483" i="1"/>
  <c r="M260" i="1"/>
  <c r="P201" i="1"/>
  <c r="O228" i="1"/>
  <c r="R67" i="1"/>
  <c r="L260" i="1"/>
  <c r="O201" i="1"/>
  <c r="N228" i="1"/>
  <c r="N3258" i="1"/>
  <c r="L311" i="1"/>
  <c r="L67" i="1"/>
  <c r="A201" i="1"/>
  <c r="J67" i="1"/>
  <c r="K67" i="1"/>
  <c r="J3258" i="1"/>
  <c r="P315" i="1"/>
  <c r="B67" i="1"/>
  <c r="A67" i="1"/>
  <c r="R260" i="1"/>
  <c r="N201" i="1"/>
  <c r="L228" i="1"/>
  <c r="K311" i="1"/>
  <c r="A152" i="1"/>
  <c r="L201" i="1"/>
  <c r="K228" i="1"/>
  <c r="R3287" i="1"/>
  <c r="K152" i="1"/>
  <c r="P149" i="1"/>
  <c r="P359" i="1"/>
  <c r="K213" i="1"/>
  <c r="L17" i="1"/>
  <c r="A321" i="1"/>
  <c r="R152" i="1"/>
  <c r="B152" i="1"/>
  <c r="O149" i="1"/>
  <c r="R213" i="1"/>
  <c r="N17" i="1"/>
  <c r="L313" i="1"/>
  <c r="P269" i="1"/>
  <c r="J213" i="1"/>
  <c r="M17" i="1"/>
  <c r="K313" i="1"/>
  <c r="L269" i="1"/>
  <c r="J152" i="1"/>
  <c r="K149" i="1"/>
  <c r="B149" i="1"/>
  <c r="O213" i="1"/>
  <c r="B17" i="1"/>
  <c r="K321" i="1"/>
  <c r="N313" i="1"/>
  <c r="A269" i="1"/>
  <c r="L321" i="1"/>
  <c r="O313" i="1"/>
  <c r="J269" i="1"/>
  <c r="Q152" i="1"/>
  <c r="L149" i="1"/>
  <c r="J321" i="1"/>
  <c r="M313" i="1"/>
  <c r="N213" i="1"/>
  <c r="A213" i="1"/>
  <c r="Q321" i="1"/>
  <c r="M205" i="1"/>
  <c r="J56" i="1"/>
  <c r="N3243" i="1"/>
  <c r="M149" i="1"/>
  <c r="M152" i="1"/>
  <c r="F86" i="8"/>
  <c r="F82" i="8"/>
  <c r="F63" i="8"/>
  <c r="F187" i="8"/>
  <c r="F222" i="8"/>
  <c r="F75" i="8"/>
  <c r="F81" i="8"/>
  <c r="F55" i="8"/>
  <c r="F221" i="8"/>
  <c r="F87" i="8"/>
  <c r="F127" i="8"/>
  <c r="F83" i="8"/>
  <c r="F50" i="8"/>
  <c r="F192" i="8"/>
  <c r="F193" i="8"/>
  <c r="F185" i="8"/>
  <c r="F77" i="8"/>
  <c r="F57" i="8"/>
  <c r="F89" i="8"/>
  <c r="F215" i="8"/>
  <c r="F54" i="8"/>
  <c r="F53" i="8"/>
  <c r="F90" i="8"/>
  <c r="F74" i="8"/>
  <c r="F230" i="8"/>
  <c r="F231" i="8"/>
  <c r="F232" i="8"/>
  <c r="F228" i="8"/>
  <c r="F229" i="8"/>
  <c r="F225" i="8"/>
  <c r="F226" i="8"/>
  <c r="F227" i="8"/>
  <c r="F80" i="8"/>
  <c r="F78" i="8"/>
  <c r="F216" i="8"/>
  <c r="F163" i="8"/>
  <c r="F162" i="8"/>
  <c r="F101" i="8"/>
  <c r="F154" i="8"/>
  <c r="F158" i="8"/>
  <c r="L3251" i="1"/>
  <c r="L3281" i="1"/>
  <c r="K16" i="1"/>
  <c r="Q319" i="1"/>
  <c r="R311" i="1"/>
  <c r="O483" i="1"/>
  <c r="K3251" i="1"/>
  <c r="K3281" i="1"/>
  <c r="P319" i="1"/>
  <c r="P311" i="1"/>
  <c r="N483" i="1"/>
  <c r="R3251" i="1"/>
  <c r="R3281" i="1"/>
  <c r="O311" i="1"/>
  <c r="M483" i="1"/>
  <c r="J3251" i="1"/>
  <c r="J3281" i="1"/>
  <c r="M319" i="1"/>
  <c r="A319" i="1"/>
  <c r="L483" i="1"/>
  <c r="L319" i="1"/>
  <c r="Q3251" i="1"/>
  <c r="P3281" i="1"/>
  <c r="Q3281" i="1"/>
  <c r="N311" i="1"/>
  <c r="A311" i="1"/>
  <c r="A483" i="1"/>
  <c r="O3281" i="1"/>
  <c r="K319" i="1"/>
  <c r="M311" i="1"/>
  <c r="R3241" i="1"/>
  <c r="N205" i="1"/>
  <c r="R32" i="1"/>
  <c r="O3249" i="1"/>
  <c r="N24" i="1"/>
  <c r="N3259" i="1"/>
  <c r="A205" i="1"/>
  <c r="M16" i="1"/>
  <c r="M3259" i="1"/>
  <c r="L205" i="1"/>
  <c r="R56" i="1"/>
  <c r="L3288" i="1"/>
  <c r="K205" i="1"/>
  <c r="K48" i="1"/>
  <c r="L3249" i="1"/>
  <c r="J205" i="1"/>
  <c r="L48" i="1"/>
  <c r="K3249" i="1"/>
  <c r="P205" i="1"/>
  <c r="B40" i="1"/>
  <c r="M222" i="1"/>
  <c r="J232" i="1"/>
  <c r="J267" i="1"/>
  <c r="N58" i="1"/>
  <c r="L266" i="1"/>
  <c r="O34" i="1"/>
  <c r="N18" i="1"/>
  <c r="P202" i="1"/>
  <c r="K58" i="1"/>
  <c r="K34" i="1"/>
  <c r="B18" i="1"/>
  <c r="P267" i="1"/>
  <c r="O262" i="1"/>
  <c r="L230" i="1"/>
  <c r="M365" i="1"/>
  <c r="Q267" i="1"/>
  <c r="L262" i="1"/>
  <c r="K230" i="1"/>
  <c r="P262" i="1"/>
  <c r="R230" i="1"/>
  <c r="B58" i="1"/>
  <c r="R34" i="1"/>
  <c r="B34" i="1"/>
  <c r="A50" i="1"/>
  <c r="R26" i="1"/>
  <c r="A267" i="1"/>
  <c r="N262" i="1"/>
  <c r="P230" i="1"/>
  <c r="R202" i="1"/>
  <c r="J202" i="1"/>
  <c r="Q50" i="1"/>
  <c r="L212" i="1"/>
  <c r="O42" i="1"/>
  <c r="K26" i="1"/>
  <c r="M266" i="1"/>
  <c r="A230" i="1"/>
  <c r="O212" i="1"/>
  <c r="N42" i="1"/>
  <c r="K18" i="1"/>
  <c r="N267" i="1"/>
  <c r="P266" i="1"/>
  <c r="Q222" i="1"/>
  <c r="O58" i="1"/>
  <c r="L42" i="1"/>
  <c r="J18" i="1"/>
  <c r="L267" i="1"/>
  <c r="N266" i="1"/>
  <c r="P222" i="1"/>
  <c r="P73" i="1"/>
  <c r="J65" i="1"/>
  <c r="L73" i="1"/>
  <c r="P65" i="1"/>
  <c r="Q65" i="1"/>
  <c r="K73" i="1"/>
  <c r="L65" i="1"/>
  <c r="R73" i="1"/>
  <c r="M65" i="1"/>
  <c r="J73" i="1"/>
  <c r="B65" i="1"/>
  <c r="B73" i="1"/>
  <c r="N73" i="1"/>
  <c r="N66" i="1"/>
  <c r="R65" i="1"/>
  <c r="P3251" i="1"/>
  <c r="R315" i="1"/>
  <c r="Q315" i="1"/>
  <c r="O269" i="1"/>
  <c r="A224" i="1"/>
  <c r="J323" i="1"/>
  <c r="J371" i="1"/>
  <c r="P323" i="1"/>
  <c r="K315" i="1"/>
  <c r="O371" i="1"/>
  <c r="N323" i="1"/>
  <c r="A315" i="1"/>
  <c r="N315" i="1"/>
  <c r="M3246" i="1"/>
  <c r="M323" i="1"/>
  <c r="K323" i="1"/>
  <c r="P30" i="1"/>
  <c r="J314" i="1"/>
  <c r="J251" i="1"/>
  <c r="R251" i="1"/>
  <c r="Q269" i="1"/>
  <c r="K269" i="1"/>
  <c r="M269" i="1"/>
  <c r="N269" i="1"/>
  <c r="Q313" i="1"/>
  <c r="J313" i="1"/>
  <c r="A313" i="1"/>
  <c r="R313" i="1"/>
  <c r="N321" i="1"/>
  <c r="O321" i="1"/>
  <c r="P321" i="1"/>
  <c r="P14" i="1"/>
  <c r="M14" i="1"/>
  <c r="M38" i="1"/>
  <c r="O38" i="1"/>
  <c r="J54" i="1"/>
  <c r="P54" i="1"/>
  <c r="O314" i="1"/>
  <c r="N314" i="1"/>
  <c r="P314" i="1"/>
  <c r="Q314" i="1"/>
  <c r="L322" i="1"/>
  <c r="P322" i="1"/>
  <c r="J322" i="1"/>
  <c r="M228" i="1"/>
  <c r="P24" i="1"/>
  <c r="L222" i="1"/>
  <c r="M230" i="1"/>
  <c r="Q157" i="1"/>
  <c r="O157" i="1"/>
  <c r="P251" i="1"/>
  <c r="O480" i="1"/>
  <c r="K480" i="1"/>
  <c r="M56" i="1"/>
  <c r="M24" i="1"/>
  <c r="R16" i="1"/>
  <c r="L480" i="1"/>
  <c r="N54" i="1"/>
  <c r="M30" i="1"/>
  <c r="Q71" i="1"/>
  <c r="N232" i="1"/>
  <c r="A157" i="1"/>
  <c r="J32" i="1"/>
  <c r="A32" i="1"/>
  <c r="M48" i="1"/>
  <c r="N48" i="1"/>
  <c r="R322" i="1"/>
  <c r="R314" i="1"/>
  <c r="L56" i="1"/>
  <c r="O40" i="1"/>
  <c r="K32" i="1"/>
  <c r="L24" i="1"/>
  <c r="J16" i="1"/>
  <c r="R480" i="1"/>
  <c r="R207" i="1"/>
  <c r="A54" i="1"/>
  <c r="K30" i="1"/>
  <c r="N71" i="1"/>
  <c r="L232" i="1"/>
  <c r="P40" i="1"/>
  <c r="P32" i="1"/>
  <c r="J24" i="1"/>
  <c r="B16" i="1"/>
  <c r="Q480" i="1"/>
  <c r="N207" i="1"/>
  <c r="M46" i="1"/>
  <c r="P22" i="1"/>
  <c r="R366" i="1"/>
  <c r="P265" i="1"/>
  <c r="O249" i="1"/>
  <c r="Q48" i="1"/>
  <c r="M32" i="1"/>
  <c r="P480" i="1"/>
  <c r="A207" i="1"/>
  <c r="Q265" i="1"/>
  <c r="O71" i="1"/>
  <c r="J71" i="1"/>
  <c r="K24" i="1"/>
  <c r="A24" i="1"/>
  <c r="R40" i="1"/>
  <c r="L40" i="1"/>
  <c r="Q56" i="1"/>
  <c r="K56" i="1"/>
  <c r="P48" i="1"/>
  <c r="K40" i="1"/>
  <c r="L32" i="1"/>
  <c r="O16" i="1"/>
  <c r="J38" i="1"/>
  <c r="O14" i="1"/>
  <c r="K265" i="1"/>
  <c r="P56" i="1"/>
  <c r="J48" i="1"/>
  <c r="N40" i="1"/>
  <c r="Q24" i="1"/>
  <c r="P16" i="1"/>
  <c r="A480" i="1"/>
  <c r="M224" i="1"/>
  <c r="O366" i="1"/>
  <c r="M366" i="1"/>
  <c r="R22" i="1"/>
  <c r="K22" i="1"/>
  <c r="L46" i="1"/>
  <c r="B46" i="1"/>
  <c r="N319" i="1"/>
  <c r="J311" i="1"/>
  <c r="M9" i="1"/>
  <c r="N9" i="1"/>
  <c r="A9" i="1"/>
  <c r="O9" i="1"/>
  <c r="B9" i="1"/>
  <c r="P9" i="1"/>
  <c r="L9" i="1"/>
  <c r="Q9" i="1"/>
  <c r="J9" i="1"/>
  <c r="R9" i="1"/>
  <c r="K9" i="1"/>
  <c r="M217" i="1"/>
  <c r="J17" i="1"/>
  <c r="R205" i="1"/>
  <c r="N56" i="1"/>
  <c r="R48" i="1"/>
  <c r="B48" i="1"/>
  <c r="M40" i="1"/>
  <c r="N32" i="1"/>
  <c r="O24" i="1"/>
  <c r="Q16" i="1"/>
  <c r="A16" i="1"/>
  <c r="J480" i="1"/>
  <c r="Q262" i="1"/>
  <c r="J222" i="1"/>
  <c r="J230" i="1"/>
  <c r="P360" i="1"/>
  <c r="J3248" i="1"/>
  <c r="R3259" i="1"/>
  <c r="J207" i="1"/>
  <c r="Q54" i="1"/>
  <c r="K46" i="1"/>
  <c r="A46" i="1"/>
  <c r="B38" i="1"/>
  <c r="A30" i="1"/>
  <c r="B22" i="1"/>
  <c r="L14" i="1"/>
  <c r="Q366" i="1"/>
  <c r="Q207" i="1"/>
  <c r="L54" i="1"/>
  <c r="J46" i="1"/>
  <c r="Q38" i="1"/>
  <c r="Q30" i="1"/>
  <c r="Q22" i="1"/>
  <c r="A22" i="1"/>
  <c r="B14" i="1"/>
  <c r="P366" i="1"/>
  <c r="Q317" i="1"/>
  <c r="K3" i="1"/>
  <c r="L3" i="1"/>
  <c r="M3" i="1"/>
  <c r="R3" i="1"/>
  <c r="N3" i="1"/>
  <c r="O3" i="1"/>
  <c r="B3" i="1"/>
  <c r="J3" i="1"/>
  <c r="P3" i="1"/>
  <c r="A3" i="1"/>
  <c r="Q3" i="1"/>
  <c r="K11" i="1"/>
  <c r="L11" i="1"/>
  <c r="J11" i="1"/>
  <c r="M11" i="1"/>
  <c r="R11" i="1"/>
  <c r="N11" i="1"/>
  <c r="O11" i="1"/>
  <c r="P11" i="1"/>
  <c r="Q11" i="1"/>
  <c r="K483" i="1"/>
  <c r="R483" i="1"/>
  <c r="J3241" i="1"/>
  <c r="O3241" i="1"/>
  <c r="P207" i="1"/>
  <c r="K54" i="1"/>
  <c r="R46" i="1"/>
  <c r="L38" i="1"/>
  <c r="O30" i="1"/>
  <c r="N22" i="1"/>
  <c r="K14" i="1"/>
  <c r="A366" i="1"/>
  <c r="A4" i="1"/>
  <c r="J4" i="1"/>
  <c r="R4" i="1"/>
  <c r="B4" i="1"/>
  <c r="K4" i="1"/>
  <c r="L4" i="1"/>
  <c r="M4" i="1"/>
  <c r="N4" i="1"/>
  <c r="Q4" i="1"/>
  <c r="O4" i="1"/>
  <c r="P4" i="1"/>
  <c r="B12" i="1"/>
  <c r="J12" i="1"/>
  <c r="R12" i="1"/>
  <c r="K12" i="1"/>
  <c r="L12" i="1"/>
  <c r="M12" i="1"/>
  <c r="N12" i="1"/>
  <c r="Q12" i="1"/>
  <c r="O12" i="1"/>
  <c r="P12" i="1"/>
  <c r="M213" i="1"/>
  <c r="P17" i="1"/>
  <c r="A17" i="1"/>
  <c r="O205" i="1"/>
  <c r="O48" i="1"/>
  <c r="Q40" i="1"/>
  <c r="A40" i="1"/>
  <c r="R24" i="1"/>
  <c r="L16" i="1"/>
  <c r="O219" i="1"/>
  <c r="L3287" i="1"/>
  <c r="K3259" i="1"/>
  <c r="R157" i="1"/>
  <c r="P155" i="1"/>
  <c r="B155" i="1"/>
  <c r="K366" i="1"/>
  <c r="N366" i="1"/>
  <c r="P6" i="1"/>
  <c r="Q6" i="1"/>
  <c r="J6" i="1"/>
  <c r="R6" i="1"/>
  <c r="K6" i="1"/>
  <c r="A6" i="1"/>
  <c r="L6" i="1"/>
  <c r="O6" i="1"/>
  <c r="B6" i="1"/>
  <c r="M6" i="1"/>
  <c r="N6" i="1"/>
  <c r="A14" i="1"/>
  <c r="Q14" i="1"/>
  <c r="J14" i="1"/>
  <c r="M22" i="1"/>
  <c r="J22" i="1"/>
  <c r="L30" i="1"/>
  <c r="R30" i="1"/>
  <c r="B30" i="1"/>
  <c r="K38" i="1"/>
  <c r="A38" i="1"/>
  <c r="R38" i="1"/>
  <c r="P46" i="1"/>
  <c r="Q46" i="1"/>
  <c r="B54" i="1"/>
  <c r="R54" i="1"/>
  <c r="M54" i="1"/>
  <c r="M207" i="1"/>
  <c r="K207" i="1"/>
  <c r="L207" i="1"/>
  <c r="O54" i="1"/>
  <c r="O46" i="1"/>
  <c r="P38" i="1"/>
  <c r="N30" i="1"/>
  <c r="O22" i="1"/>
  <c r="N14" i="1"/>
  <c r="L366" i="1"/>
  <c r="O7" i="1"/>
  <c r="B7" i="1"/>
  <c r="P7" i="1"/>
  <c r="Q7" i="1"/>
  <c r="J7" i="1"/>
  <c r="R7" i="1"/>
  <c r="K7" i="1"/>
  <c r="N7" i="1"/>
  <c r="L7" i="1"/>
  <c r="A7" i="1"/>
  <c r="M7" i="1"/>
  <c r="A8" i="1"/>
  <c r="N8" i="1"/>
  <c r="B8" i="1"/>
  <c r="O8" i="1"/>
  <c r="P8" i="1"/>
  <c r="Q8" i="1"/>
  <c r="J8" i="1"/>
  <c r="R8" i="1"/>
  <c r="M8" i="1"/>
  <c r="K8" i="1"/>
  <c r="L8" i="1"/>
  <c r="Q3241" i="1"/>
  <c r="L224" i="1"/>
  <c r="P224" i="1"/>
  <c r="Q5" i="1"/>
  <c r="J5" i="1"/>
  <c r="R5" i="1"/>
  <c r="P5" i="1"/>
  <c r="A5" i="1"/>
  <c r="K5" i="1"/>
  <c r="B5" i="1"/>
  <c r="L5" i="1"/>
  <c r="M5" i="1"/>
  <c r="N5" i="1"/>
  <c r="O5" i="1"/>
  <c r="Q13" i="1"/>
  <c r="J13" i="1"/>
  <c r="R13" i="1"/>
  <c r="K13" i="1"/>
  <c r="P13" i="1"/>
  <c r="L13" i="1"/>
  <c r="M13" i="1"/>
  <c r="N13" i="1"/>
  <c r="O13" i="1"/>
  <c r="L10" i="1"/>
  <c r="M10" i="1"/>
  <c r="N10" i="1"/>
  <c r="O10" i="1"/>
  <c r="A10" i="1"/>
  <c r="P10" i="1"/>
  <c r="K10" i="1"/>
  <c r="B10" i="1"/>
  <c r="Q10" i="1"/>
  <c r="J10" i="1"/>
  <c r="R10" i="1"/>
  <c r="M150" i="1"/>
  <c r="Q3258" i="1"/>
  <c r="Q3249" i="1"/>
  <c r="Q3257" i="1"/>
  <c r="Q3287" i="1"/>
  <c r="H679" i="15"/>
  <c r="H678" i="15" s="1"/>
  <c r="D696" i="15"/>
  <c r="E679" i="15"/>
  <c r="G679" i="15"/>
  <c r="B694" i="15"/>
  <c r="D694" i="15"/>
  <c r="F679" i="15"/>
  <c r="B685" i="15"/>
  <c r="G693" i="15"/>
  <c r="F693" i="15"/>
  <c r="B693" i="15"/>
  <c r="D679" i="15"/>
  <c r="C679" i="15"/>
  <c r="D693" i="15"/>
  <c r="E696" i="15"/>
  <c r="D695" i="15"/>
  <c r="J692" i="15"/>
  <c r="B708" i="15"/>
  <c r="J690" i="15"/>
  <c r="J691" i="15"/>
  <c r="B707" i="15"/>
  <c r="L202" i="1"/>
  <c r="L58" i="1"/>
  <c r="R50" i="1"/>
  <c r="N34" i="1"/>
  <c r="L18" i="1"/>
  <c r="N251" i="1"/>
  <c r="K3248" i="1"/>
  <c r="M3258" i="1"/>
  <c r="O3287" i="1"/>
  <c r="Q3259" i="1"/>
  <c r="R3288" i="1"/>
  <c r="M71" i="1"/>
  <c r="O265" i="1"/>
  <c r="O224" i="1"/>
  <c r="Q232" i="1"/>
  <c r="J157" i="1"/>
  <c r="R257" i="1"/>
  <c r="A263" i="1"/>
  <c r="N308" i="1"/>
  <c r="M373" i="1"/>
  <c r="M251" i="1"/>
  <c r="R3248" i="1"/>
  <c r="K3258" i="1"/>
  <c r="L3258" i="1"/>
  <c r="N3287" i="1"/>
  <c r="K71" i="1"/>
  <c r="L71" i="1"/>
  <c r="M265" i="1"/>
  <c r="N224" i="1"/>
  <c r="P232" i="1"/>
  <c r="P157" i="1"/>
  <c r="A308" i="1"/>
  <c r="O619" i="1"/>
  <c r="R71" i="1"/>
  <c r="A71" i="1"/>
  <c r="L265" i="1"/>
  <c r="A265" i="1"/>
  <c r="K224" i="1"/>
  <c r="M232" i="1"/>
  <c r="N157" i="1"/>
  <c r="P28" i="1"/>
  <c r="R51" i="1"/>
  <c r="P51" i="1"/>
  <c r="Q628" i="1"/>
  <c r="A628" i="1"/>
  <c r="P620" i="1"/>
  <c r="O612" i="1"/>
  <c r="L612" i="1"/>
  <c r="O604" i="1"/>
  <c r="R604" i="1"/>
  <c r="J167" i="1"/>
  <c r="R167" i="1"/>
  <c r="M167" i="1"/>
  <c r="N167" i="1"/>
  <c r="N611" i="1"/>
  <c r="R611" i="1"/>
  <c r="K603" i="1"/>
  <c r="R603" i="1"/>
  <c r="M603" i="1"/>
  <c r="J578" i="1"/>
  <c r="P578" i="1"/>
  <c r="P570" i="1"/>
  <c r="L570" i="1"/>
  <c r="K562" i="1"/>
  <c r="O562" i="1"/>
  <c r="M371" i="1"/>
  <c r="R212" i="1"/>
  <c r="P50" i="1"/>
  <c r="J42" i="1"/>
  <c r="O26" i="1"/>
  <c r="J154" i="1"/>
  <c r="L360" i="1"/>
  <c r="P219" i="1"/>
  <c r="Q3248" i="1"/>
  <c r="P3258" i="1"/>
  <c r="J3287" i="1"/>
  <c r="M3249" i="1"/>
  <c r="O3288" i="1"/>
  <c r="P71" i="1"/>
  <c r="J224" i="1"/>
  <c r="K232" i="1"/>
  <c r="K221" i="1"/>
  <c r="M157" i="1"/>
  <c r="B157" i="1"/>
  <c r="K628" i="1"/>
  <c r="N265" i="1"/>
  <c r="L371" i="1"/>
  <c r="J212" i="1"/>
  <c r="B42" i="1"/>
  <c r="R360" i="1"/>
  <c r="M3248" i="1"/>
  <c r="P3287" i="1"/>
  <c r="N3288" i="1"/>
  <c r="J265" i="1"/>
  <c r="Q224" i="1"/>
  <c r="R232" i="1"/>
  <c r="A232" i="1"/>
  <c r="K157" i="1"/>
  <c r="P3241" i="1"/>
  <c r="M3241" i="1"/>
  <c r="M3244" i="1"/>
  <c r="L3254" i="1"/>
  <c r="M3284" i="1"/>
  <c r="N3284" i="1"/>
  <c r="M66" i="1"/>
  <c r="N23" i="1"/>
  <c r="Q506" i="1"/>
  <c r="K506" i="1"/>
  <c r="R363" i="1"/>
  <c r="M363" i="1"/>
  <c r="P363" i="1"/>
  <c r="N480" i="1"/>
  <c r="M480" i="1"/>
  <c r="B32" i="1"/>
  <c r="Q32" i="1"/>
  <c r="A56" i="1"/>
  <c r="O56" i="1"/>
  <c r="M3283" i="1"/>
  <c r="M3253" i="1"/>
  <c r="J3253" i="1"/>
  <c r="K3253" i="1"/>
  <c r="L66" i="1"/>
  <c r="J268" i="1"/>
  <c r="K268" i="1"/>
  <c r="J320" i="1"/>
  <c r="Q3244" i="1"/>
  <c r="J3244" i="1"/>
  <c r="R3254" i="1"/>
  <c r="K3284" i="1"/>
  <c r="B66" i="1"/>
  <c r="P3244" i="1"/>
  <c r="J3254" i="1"/>
  <c r="R3284" i="1"/>
  <c r="R66" i="1"/>
  <c r="M362" i="1"/>
  <c r="J150" i="1"/>
  <c r="R3244" i="1"/>
  <c r="K3254" i="1"/>
  <c r="L3284" i="1"/>
  <c r="O3244" i="1"/>
  <c r="Q3254" i="1"/>
  <c r="J3284" i="1"/>
  <c r="K66" i="1"/>
  <c r="A312" i="1"/>
  <c r="J312" i="1"/>
  <c r="M312" i="1"/>
  <c r="N3244" i="1"/>
  <c r="O3254" i="1"/>
  <c r="P3254" i="1"/>
  <c r="Q3284" i="1"/>
  <c r="Q66" i="1"/>
  <c r="O55" i="1"/>
  <c r="N3254" i="1"/>
  <c r="P66" i="1"/>
  <c r="M154" i="1"/>
  <c r="B55" i="1"/>
  <c r="Q70" i="1"/>
  <c r="P225" i="1"/>
  <c r="B167" i="1"/>
  <c r="O360" i="1"/>
  <c r="N219" i="1"/>
  <c r="N595" i="1"/>
  <c r="K569" i="1"/>
  <c r="A360" i="1"/>
  <c r="L219" i="1"/>
  <c r="A44" i="1"/>
  <c r="K167" i="1"/>
  <c r="Q251" i="1"/>
  <c r="R219" i="1"/>
  <c r="Q167" i="1"/>
  <c r="O66" i="1"/>
  <c r="P154" i="1"/>
  <c r="Q154" i="1"/>
  <c r="P320" i="1"/>
  <c r="P312" i="1"/>
  <c r="O268" i="1"/>
  <c r="J55" i="1"/>
  <c r="R221" i="1"/>
  <c r="P23" i="1"/>
  <c r="N613" i="1"/>
  <c r="K613" i="1"/>
  <c r="N154" i="1"/>
  <c r="B154" i="1"/>
  <c r="O320" i="1"/>
  <c r="O312" i="1"/>
  <c r="N268" i="1"/>
  <c r="R55" i="1"/>
  <c r="B23" i="1"/>
  <c r="L154" i="1"/>
  <c r="A154" i="1"/>
  <c r="A320" i="1"/>
  <c r="N312" i="1"/>
  <c r="R268" i="1"/>
  <c r="P55" i="1"/>
  <c r="O154" i="1"/>
  <c r="K247" i="1"/>
  <c r="R247" i="1"/>
  <c r="O229" i="1"/>
  <c r="P229" i="1"/>
  <c r="P221" i="1"/>
  <c r="Q221" i="1"/>
  <c r="J221" i="1"/>
  <c r="L221" i="1"/>
  <c r="N221" i="1"/>
  <c r="M221" i="1"/>
  <c r="O221" i="1"/>
  <c r="K74" i="1"/>
  <c r="Q74" i="1"/>
  <c r="J74" i="1"/>
  <c r="R74" i="1"/>
  <c r="N74" i="1"/>
  <c r="J479" i="1"/>
  <c r="K479" i="1"/>
  <c r="R407" i="1"/>
  <c r="M407" i="1"/>
  <c r="O407" i="1"/>
  <c r="L407" i="1"/>
  <c r="M23" i="1"/>
  <c r="O23" i="1"/>
  <c r="R23" i="1"/>
  <c r="K23" i="1"/>
  <c r="Q23" i="1"/>
  <c r="J23" i="1"/>
  <c r="L23" i="1"/>
  <c r="M39" i="1"/>
  <c r="J39" i="1"/>
  <c r="N39" i="1"/>
  <c r="O39" i="1"/>
  <c r="P39" i="1"/>
  <c r="A39" i="1"/>
  <c r="Q39" i="1"/>
  <c r="B39" i="1"/>
  <c r="R39" i="1"/>
  <c r="L55" i="1"/>
  <c r="A55" i="1"/>
  <c r="Q55" i="1"/>
  <c r="P268" i="1"/>
  <c r="Q268" i="1"/>
  <c r="L268" i="1"/>
  <c r="Q312" i="1"/>
  <c r="K312" i="1"/>
  <c r="N320" i="1"/>
  <c r="M320" i="1"/>
  <c r="Q320" i="1"/>
  <c r="J66" i="1"/>
  <c r="K154" i="1"/>
  <c r="K320" i="1"/>
  <c r="L312" i="1"/>
  <c r="A268" i="1"/>
  <c r="N55" i="1"/>
  <c r="K39" i="1"/>
  <c r="L74" i="1"/>
  <c r="L597" i="1"/>
  <c r="O597" i="1"/>
  <c r="A597" i="1"/>
  <c r="R320" i="1"/>
  <c r="R312" i="1"/>
  <c r="M268" i="1"/>
  <c r="M55" i="1"/>
  <c r="L39" i="1"/>
  <c r="O167" i="1"/>
  <c r="P619" i="1"/>
  <c r="J620" i="1"/>
  <c r="Q620" i="1"/>
  <c r="P562" i="1"/>
  <c r="A12" i="1"/>
  <c r="P383" i="1"/>
  <c r="J246" i="1"/>
  <c r="M246" i="1"/>
  <c r="N246" i="1"/>
  <c r="O246" i="1"/>
  <c r="R246" i="1"/>
  <c r="L246" i="1"/>
  <c r="A365" i="1"/>
  <c r="N365" i="1"/>
  <c r="O365" i="1"/>
  <c r="Q365" i="1"/>
  <c r="P365" i="1"/>
  <c r="J365" i="1"/>
  <c r="K365" i="1"/>
  <c r="L365" i="1"/>
  <c r="Q230" i="1"/>
  <c r="N230" i="1"/>
  <c r="O230" i="1"/>
  <c r="N222" i="1"/>
  <c r="A222" i="1"/>
  <c r="R222" i="1"/>
  <c r="K222" i="1"/>
  <c r="A262" i="1"/>
  <c r="M262" i="1"/>
  <c r="R262" i="1"/>
  <c r="K262" i="1"/>
  <c r="J266" i="1"/>
  <c r="O266" i="1"/>
  <c r="Q266" i="1"/>
  <c r="A266" i="1"/>
  <c r="K266" i="1"/>
  <c r="R267" i="1"/>
  <c r="M267" i="1"/>
  <c r="O267" i="1"/>
  <c r="N65" i="1"/>
  <c r="A65" i="1"/>
  <c r="K65" i="1"/>
  <c r="A73" i="1"/>
  <c r="O73" i="1"/>
  <c r="M73" i="1"/>
  <c r="Q170" i="1"/>
  <c r="J170" i="1"/>
  <c r="Q322" i="1"/>
  <c r="K314" i="1"/>
  <c r="L314" i="1"/>
  <c r="L213" i="1"/>
  <c r="R17" i="1"/>
  <c r="K259" i="1"/>
  <c r="K170" i="1"/>
  <c r="J41" i="1"/>
  <c r="O216" i="1"/>
  <c r="A216" i="1"/>
  <c r="K216" i="1"/>
  <c r="N216" i="1"/>
  <c r="P216" i="1"/>
  <c r="R216" i="1"/>
  <c r="P253" i="1"/>
  <c r="K253" i="1"/>
  <c r="L253" i="1"/>
  <c r="O253" i="1"/>
  <c r="N253" i="1"/>
  <c r="A362" i="1"/>
  <c r="N362" i="1"/>
  <c r="Q362" i="1"/>
  <c r="A227" i="1"/>
  <c r="K227" i="1"/>
  <c r="B68" i="1"/>
  <c r="M68" i="1"/>
  <c r="N68" i="1"/>
  <c r="Q68" i="1"/>
  <c r="L68" i="1"/>
  <c r="A68" i="1"/>
  <c r="J253" i="1"/>
  <c r="J216" i="1"/>
  <c r="K322" i="1"/>
  <c r="Q246" i="1"/>
  <c r="P589" i="1"/>
  <c r="R619" i="1"/>
  <c r="P612" i="1"/>
  <c r="L630" i="1"/>
  <c r="M562" i="1"/>
  <c r="A570" i="1"/>
  <c r="P257" i="1"/>
  <c r="A35" i="1"/>
  <c r="L44" i="1"/>
  <c r="L562" i="1"/>
  <c r="N255" i="1"/>
  <c r="R19" i="1"/>
  <c r="R44" i="1"/>
  <c r="R165" i="1"/>
  <c r="J600" i="1"/>
  <c r="J562" i="1"/>
  <c r="K578" i="1"/>
  <c r="K570" i="1"/>
  <c r="M372" i="1"/>
  <c r="A211" i="1"/>
  <c r="Q570" i="1"/>
  <c r="R264" i="1"/>
  <c r="M264" i="1"/>
  <c r="L264" i="1"/>
  <c r="N264" i="1"/>
  <c r="P264" i="1"/>
  <c r="J264" i="1"/>
  <c r="K264" i="1"/>
  <c r="O264" i="1"/>
  <c r="N369" i="1"/>
  <c r="O369" i="1"/>
  <c r="Q72" i="1"/>
  <c r="B72" i="1"/>
  <c r="P72" i="1"/>
  <c r="M72" i="1"/>
  <c r="N72" i="1"/>
  <c r="M29" i="1"/>
  <c r="O29" i="1"/>
  <c r="A29" i="1"/>
  <c r="R29" i="1"/>
  <c r="K29" i="1"/>
  <c r="B29" i="1"/>
  <c r="L29" i="1"/>
  <c r="N29" i="1"/>
  <c r="P29" i="1"/>
  <c r="J29" i="1"/>
  <c r="B53" i="1"/>
  <c r="J53" i="1"/>
  <c r="Q53" i="1"/>
  <c r="M53" i="1"/>
  <c r="O53" i="1"/>
  <c r="P53" i="1"/>
  <c r="N53" i="1"/>
  <c r="R53" i="1"/>
  <c r="K53" i="1"/>
  <c r="L53" i="1"/>
  <c r="J310" i="1"/>
  <c r="N310" i="1"/>
  <c r="L310" i="1"/>
  <c r="M310" i="1"/>
  <c r="O310" i="1"/>
  <c r="A310" i="1"/>
  <c r="P310" i="1"/>
  <c r="Q310" i="1"/>
  <c r="R310" i="1"/>
  <c r="L3286" i="1"/>
  <c r="R3286" i="1"/>
  <c r="N3286" i="1"/>
  <c r="O3286" i="1"/>
  <c r="K3286" i="1"/>
  <c r="Q3286" i="1"/>
  <c r="O72" i="1"/>
  <c r="Q29" i="1"/>
  <c r="N507" i="1"/>
  <c r="Q507" i="1"/>
  <c r="K507" i="1"/>
  <c r="L507" i="1"/>
  <c r="J217" i="1"/>
  <c r="Q217" i="1"/>
  <c r="K217" i="1"/>
  <c r="N217" i="1"/>
  <c r="A217" i="1"/>
  <c r="O217" i="1"/>
  <c r="K359" i="1"/>
  <c r="M359" i="1"/>
  <c r="Q359" i="1"/>
  <c r="J359" i="1"/>
  <c r="A13" i="1"/>
  <c r="B13" i="1"/>
  <c r="L37" i="1"/>
  <c r="M37" i="1"/>
  <c r="B37" i="1"/>
  <c r="J37" i="1"/>
  <c r="A37" i="1"/>
  <c r="O37" i="1"/>
  <c r="P37" i="1"/>
  <c r="Q37" i="1"/>
  <c r="K37" i="1"/>
  <c r="N37" i="1"/>
  <c r="R37" i="1"/>
  <c r="L208" i="1"/>
  <c r="J208" i="1"/>
  <c r="K208" i="1"/>
  <c r="N208" i="1"/>
  <c r="O208" i="1"/>
  <c r="P208" i="1"/>
  <c r="Q208" i="1"/>
  <c r="R208" i="1"/>
  <c r="A208" i="1"/>
  <c r="J3257" i="1"/>
  <c r="K3257" i="1"/>
  <c r="M3257" i="1"/>
  <c r="L3257" i="1"/>
  <c r="O3257" i="1"/>
  <c r="P3257" i="1"/>
  <c r="L359" i="1"/>
  <c r="R217" i="1"/>
  <c r="P507" i="1"/>
  <c r="L72" i="1"/>
  <c r="N3257" i="1"/>
  <c r="N223" i="1"/>
  <c r="J223" i="1"/>
  <c r="M223" i="1"/>
  <c r="Q223" i="1"/>
  <c r="A223" i="1"/>
  <c r="O223" i="1"/>
  <c r="R223" i="1"/>
  <c r="K223" i="1"/>
  <c r="P223" i="1"/>
  <c r="K455" i="1"/>
  <c r="M64" i="1"/>
  <c r="P64" i="1"/>
  <c r="Q64" i="1"/>
  <c r="A64" i="1"/>
  <c r="J64" i="1"/>
  <c r="B64" i="1"/>
  <c r="K64" i="1"/>
  <c r="N64" i="1"/>
  <c r="R64" i="1"/>
  <c r="K156" i="1"/>
  <c r="M156" i="1"/>
  <c r="J156" i="1"/>
  <c r="A156" i="1"/>
  <c r="L156" i="1"/>
  <c r="B156" i="1"/>
  <c r="N156" i="1"/>
  <c r="O156" i="1"/>
  <c r="R156" i="1"/>
  <c r="P156" i="1"/>
  <c r="K21" i="1"/>
  <c r="M21" i="1"/>
  <c r="J21" i="1"/>
  <c r="L21" i="1"/>
  <c r="Q21" i="1"/>
  <c r="A21" i="1"/>
  <c r="B21" i="1"/>
  <c r="N21" i="1"/>
  <c r="O21" i="1"/>
  <c r="P21" i="1"/>
  <c r="Q45" i="1"/>
  <c r="J45" i="1"/>
  <c r="L45" i="1"/>
  <c r="B45" i="1"/>
  <c r="O45" i="1"/>
  <c r="P45" i="1"/>
  <c r="N45" i="1"/>
  <c r="K45" i="1"/>
  <c r="M45" i="1"/>
  <c r="R45" i="1"/>
  <c r="L61" i="1"/>
  <c r="O61" i="1"/>
  <c r="N61" i="1"/>
  <c r="P61" i="1"/>
  <c r="K61" i="1"/>
  <c r="M61" i="1"/>
  <c r="Q61" i="1"/>
  <c r="R61" i="1"/>
  <c r="J61" i="1"/>
  <c r="A61" i="1"/>
  <c r="L204" i="1"/>
  <c r="K204" i="1"/>
  <c r="A204" i="1"/>
  <c r="N204" i="1"/>
  <c r="J204" i="1"/>
  <c r="R204" i="1"/>
  <c r="M204" i="1"/>
  <c r="O204" i="1"/>
  <c r="P204" i="1"/>
  <c r="A318" i="1"/>
  <c r="N318" i="1"/>
  <c r="L318" i="1"/>
  <c r="K318" i="1"/>
  <c r="M318" i="1"/>
  <c r="O318" i="1"/>
  <c r="P318" i="1"/>
  <c r="Q318" i="1"/>
  <c r="J318" i="1"/>
  <c r="R3247" i="1"/>
  <c r="Q3247" i="1"/>
  <c r="K3247" i="1"/>
  <c r="M3247" i="1"/>
  <c r="O3247" i="1"/>
  <c r="N3247" i="1"/>
  <c r="R359" i="1"/>
  <c r="M507" i="1"/>
  <c r="K72" i="1"/>
  <c r="O64" i="1"/>
  <c r="A72" i="1"/>
  <c r="L3247" i="1"/>
  <c r="J3286" i="1"/>
  <c r="Q204" i="1"/>
  <c r="L64" i="1"/>
  <c r="O359" i="1"/>
  <c r="J507" i="1"/>
  <c r="P3247" i="1"/>
  <c r="P3286" i="1"/>
  <c r="M208" i="1"/>
  <c r="J3247" i="1"/>
  <c r="M3286" i="1"/>
  <c r="R318" i="1"/>
  <c r="A359" i="1"/>
  <c r="A507" i="1"/>
  <c r="Q264" i="1"/>
  <c r="B61" i="1"/>
  <c r="P217" i="1"/>
  <c r="R72" i="1"/>
  <c r="A264" i="1"/>
  <c r="K310" i="1"/>
  <c r="A53" i="1"/>
  <c r="J360" i="1"/>
  <c r="K251" i="1"/>
  <c r="J219" i="1"/>
  <c r="N3249" i="1"/>
  <c r="P3259" i="1"/>
  <c r="Q3288" i="1"/>
  <c r="J3288" i="1"/>
  <c r="P362" i="1"/>
  <c r="Q253" i="1"/>
  <c r="M216" i="1"/>
  <c r="P68" i="1"/>
  <c r="P70" i="1"/>
  <c r="M257" i="1"/>
  <c r="O225" i="1"/>
  <c r="L249" i="1"/>
  <c r="P3253" i="1"/>
  <c r="B19" i="1"/>
  <c r="J227" i="1"/>
  <c r="Q360" i="1"/>
  <c r="O251" i="1"/>
  <c r="A251" i="1"/>
  <c r="Q219" i="1"/>
  <c r="P3249" i="1"/>
  <c r="O3259" i="1"/>
  <c r="P3288" i="1"/>
  <c r="O362" i="1"/>
  <c r="M253" i="1"/>
  <c r="A253" i="1"/>
  <c r="L216" i="1"/>
  <c r="O68" i="1"/>
  <c r="O70" i="1"/>
  <c r="M225" i="1"/>
  <c r="O211" i="1"/>
  <c r="O35" i="1"/>
  <c r="N70" i="1"/>
  <c r="K255" i="1"/>
  <c r="R225" i="1"/>
  <c r="L263" i="1"/>
  <c r="N211" i="1"/>
  <c r="L35" i="1"/>
  <c r="Q158" i="1"/>
  <c r="N506" i="1"/>
  <c r="P506" i="1"/>
  <c r="J506" i="1"/>
  <c r="M506" i="1"/>
  <c r="L506" i="1"/>
  <c r="K150" i="1"/>
  <c r="B150" i="1"/>
  <c r="P150" i="1"/>
  <c r="N150" i="1"/>
  <c r="O150" i="1"/>
  <c r="R150" i="1"/>
  <c r="A150" i="1"/>
  <c r="R249" i="1"/>
  <c r="Q249" i="1"/>
  <c r="M249" i="1"/>
  <c r="N249" i="1"/>
  <c r="P249" i="1"/>
  <c r="J249" i="1"/>
  <c r="A363" i="1"/>
  <c r="O363" i="1"/>
  <c r="Q363" i="1"/>
  <c r="N363" i="1"/>
  <c r="J363" i="1"/>
  <c r="L363" i="1"/>
  <c r="K3283" i="1"/>
  <c r="O3283" i="1"/>
  <c r="Q3283" i="1"/>
  <c r="L3283" i="1"/>
  <c r="N3283" i="1"/>
  <c r="J3283" i="1"/>
  <c r="R3253" i="1"/>
  <c r="O3253" i="1"/>
  <c r="Q3253" i="1"/>
  <c r="N3253" i="1"/>
  <c r="L3253" i="1"/>
  <c r="J3243" i="1"/>
  <c r="P3243" i="1"/>
  <c r="R3243" i="1"/>
  <c r="K3243" i="1"/>
  <c r="O3243" i="1"/>
  <c r="R255" i="1"/>
  <c r="J263" i="1"/>
  <c r="O372" i="1"/>
  <c r="L211" i="1"/>
  <c r="K35" i="1"/>
  <c r="L227" i="1"/>
  <c r="Q227" i="1"/>
  <c r="N227" i="1"/>
  <c r="O227" i="1"/>
  <c r="R227" i="1"/>
  <c r="M227" i="1"/>
  <c r="P227" i="1"/>
  <c r="A368" i="1"/>
  <c r="Q368" i="1"/>
  <c r="K368" i="1"/>
  <c r="M259" i="1"/>
  <c r="R259" i="1"/>
  <c r="J259" i="1"/>
  <c r="Q259" i="1"/>
  <c r="L259" i="1"/>
  <c r="O259" i="1"/>
  <c r="J25" i="1"/>
  <c r="A25" i="1"/>
  <c r="P25" i="1"/>
  <c r="L25" i="1"/>
  <c r="B25" i="1"/>
  <c r="O25" i="1"/>
  <c r="R25" i="1"/>
  <c r="N25" i="1"/>
  <c r="Q25" i="1"/>
  <c r="K25" i="1"/>
  <c r="B33" i="1"/>
  <c r="O33" i="1"/>
  <c r="P33" i="1"/>
  <c r="J33" i="1"/>
  <c r="N33" i="1"/>
  <c r="R33" i="1"/>
  <c r="Q33" i="1"/>
  <c r="M41" i="1"/>
  <c r="N41" i="1"/>
  <c r="K41" i="1"/>
  <c r="B41" i="1"/>
  <c r="P41" i="1"/>
  <c r="L41" i="1"/>
  <c r="O41" i="1"/>
  <c r="Q41" i="1"/>
  <c r="O49" i="1"/>
  <c r="M49" i="1"/>
  <c r="J49" i="1"/>
  <c r="R49" i="1"/>
  <c r="B49" i="1"/>
  <c r="B57" i="1"/>
  <c r="N57" i="1"/>
  <c r="R57" i="1"/>
  <c r="P57" i="1"/>
  <c r="Q57" i="1"/>
  <c r="R203" i="1"/>
  <c r="A203" i="1"/>
  <c r="O203" i="1"/>
  <c r="Q203" i="1"/>
  <c r="P203" i="1"/>
  <c r="K203" i="1"/>
  <c r="M203" i="1"/>
  <c r="L270" i="1"/>
  <c r="M270" i="1"/>
  <c r="Q270" i="1"/>
  <c r="J270" i="1"/>
  <c r="R270" i="1"/>
  <c r="R3282" i="1"/>
  <c r="L3282" i="1"/>
  <c r="M3282" i="1"/>
  <c r="N3282" i="1"/>
  <c r="K3282" i="1"/>
  <c r="R3252" i="1"/>
  <c r="Q3252" i="1"/>
  <c r="M3252" i="1"/>
  <c r="P3252" i="1"/>
  <c r="L3252" i="1"/>
  <c r="K3252" i="1"/>
  <c r="N3252" i="1"/>
  <c r="N3242" i="1"/>
  <c r="O3242" i="1"/>
  <c r="P3242" i="1"/>
  <c r="R3242" i="1"/>
  <c r="L3242" i="1"/>
  <c r="Q3242" i="1"/>
  <c r="M360" i="1"/>
  <c r="N360" i="1"/>
  <c r="L251" i="1"/>
  <c r="M219" i="1"/>
  <c r="A219" i="1"/>
  <c r="R3249" i="1"/>
  <c r="L3259" i="1"/>
  <c r="M3288" i="1"/>
  <c r="K362" i="1"/>
  <c r="L362" i="1"/>
  <c r="R253" i="1"/>
  <c r="Q216" i="1"/>
  <c r="R68" i="1"/>
  <c r="K363" i="1"/>
  <c r="Q150" i="1"/>
  <c r="R506" i="1"/>
  <c r="Q3243" i="1"/>
  <c r="N259" i="1"/>
  <c r="L203" i="1"/>
  <c r="O3282" i="1"/>
  <c r="L225" i="1"/>
  <c r="N225" i="1"/>
  <c r="J225" i="1"/>
  <c r="K225" i="1"/>
  <c r="A225" i="1"/>
  <c r="Q225" i="1"/>
  <c r="L255" i="1"/>
  <c r="O255" i="1"/>
  <c r="P255" i="1"/>
  <c r="Q255" i="1"/>
  <c r="M255" i="1"/>
  <c r="J257" i="1"/>
  <c r="A257" i="1"/>
  <c r="L257" i="1"/>
  <c r="K257" i="1"/>
  <c r="O257" i="1"/>
  <c r="N257" i="1"/>
  <c r="B70" i="1"/>
  <c r="L70" i="1"/>
  <c r="K70" i="1"/>
  <c r="A70" i="1"/>
  <c r="R70" i="1"/>
  <c r="J158" i="1"/>
  <c r="L158" i="1"/>
  <c r="N158" i="1"/>
  <c r="P158" i="1"/>
  <c r="M158" i="1"/>
  <c r="A158" i="1"/>
  <c r="K158" i="1"/>
  <c r="A11" i="1"/>
  <c r="B11" i="1"/>
  <c r="L19" i="1"/>
  <c r="Q19" i="1"/>
  <c r="P19" i="1"/>
  <c r="K19" i="1"/>
  <c r="N19" i="1"/>
  <c r="J19" i="1"/>
  <c r="O19" i="1"/>
  <c r="O27" i="1"/>
  <c r="B27" i="1"/>
  <c r="L27" i="1"/>
  <c r="A27" i="1"/>
  <c r="R27" i="1"/>
  <c r="R35" i="1"/>
  <c r="Q35" i="1"/>
  <c r="J35" i="1"/>
  <c r="M35" i="1"/>
  <c r="N35" i="1"/>
  <c r="P35" i="1"/>
  <c r="K43" i="1"/>
  <c r="A43" i="1"/>
  <c r="M43" i="1"/>
  <c r="N43" i="1"/>
  <c r="A51" i="1"/>
  <c r="N51" i="1"/>
  <c r="J51" i="1"/>
  <c r="K51" i="1"/>
  <c r="Q51" i="1"/>
  <c r="M51" i="1"/>
  <c r="B59" i="1"/>
  <c r="N59" i="1"/>
  <c r="A59" i="1"/>
  <c r="L59" i="1"/>
  <c r="R59" i="1"/>
  <c r="K211" i="1"/>
  <c r="M211" i="1"/>
  <c r="P211" i="1"/>
  <c r="J211" i="1"/>
  <c r="R211" i="1"/>
  <c r="A214" i="1"/>
  <c r="K214" i="1"/>
  <c r="N214" i="1"/>
  <c r="R214" i="1"/>
  <c r="L372" i="1"/>
  <c r="A372" i="1"/>
  <c r="Q372" i="1"/>
  <c r="R372" i="1"/>
  <c r="K372" i="1"/>
  <c r="P372" i="1"/>
  <c r="L316" i="1"/>
  <c r="K316" i="1"/>
  <c r="P316" i="1"/>
  <c r="J316" i="1"/>
  <c r="N316" i="1"/>
  <c r="O316" i="1"/>
  <c r="M263" i="1"/>
  <c r="P263" i="1"/>
  <c r="Q263" i="1"/>
  <c r="R263" i="1"/>
  <c r="K263" i="1"/>
  <c r="N263" i="1"/>
  <c r="O263" i="1"/>
  <c r="O596" i="1"/>
  <c r="Q596" i="1"/>
  <c r="R596" i="1"/>
  <c r="P588" i="1"/>
  <c r="A588" i="1"/>
  <c r="O588" i="1"/>
  <c r="L588" i="1"/>
  <c r="K360" i="1"/>
  <c r="J3259" i="1"/>
  <c r="J362" i="1"/>
  <c r="K68" i="1"/>
  <c r="J70" i="1"/>
  <c r="Q257" i="1"/>
  <c r="A255" i="1"/>
  <c r="K249" i="1"/>
  <c r="A506" i="1"/>
  <c r="L3243" i="1"/>
  <c r="R3283" i="1"/>
  <c r="J372" i="1"/>
  <c r="O51" i="1"/>
  <c r="M19" i="1"/>
  <c r="A259" i="1"/>
  <c r="R41" i="1"/>
  <c r="P3282" i="1"/>
  <c r="R43" i="1"/>
  <c r="R368" i="1"/>
  <c r="J247" i="1"/>
  <c r="J229" i="1"/>
  <c r="Q229" i="1"/>
  <c r="A229" i="1"/>
  <c r="N229" i="1"/>
  <c r="A393" i="1"/>
  <c r="B171" i="1"/>
  <c r="A171" i="1"/>
  <c r="N171" i="1"/>
  <c r="P171" i="1"/>
  <c r="O171" i="1"/>
  <c r="K36" i="1"/>
  <c r="A36" i="1"/>
  <c r="N60" i="1"/>
  <c r="L60" i="1"/>
  <c r="N209" i="1"/>
  <c r="P209" i="1"/>
  <c r="M210" i="1"/>
  <c r="N599" i="1"/>
  <c r="K599" i="1"/>
  <c r="R599" i="1"/>
  <c r="P167" i="1"/>
  <c r="N603" i="1"/>
  <c r="P627" i="1"/>
  <c r="M621" i="1"/>
  <c r="P628" i="1"/>
  <c r="R628" i="1"/>
  <c r="Q612" i="1"/>
  <c r="N612" i="1"/>
  <c r="N604" i="1"/>
  <c r="L604" i="1"/>
  <c r="N620" i="1"/>
  <c r="L611" i="1"/>
  <c r="O611" i="1"/>
  <c r="O574" i="1"/>
  <c r="R562" i="1"/>
  <c r="R570" i="1"/>
  <c r="A578" i="1"/>
  <c r="M578" i="1"/>
  <c r="M570" i="1"/>
  <c r="L578" i="1"/>
  <c r="K220" i="1"/>
  <c r="L220" i="1"/>
  <c r="A220" i="1"/>
  <c r="M220" i="1"/>
  <c r="O220" i="1"/>
  <c r="N220" i="1"/>
  <c r="P220" i="1"/>
  <c r="Q220" i="1"/>
  <c r="J220" i="1"/>
  <c r="P361" i="1"/>
  <c r="Q361" i="1"/>
  <c r="L226" i="1"/>
  <c r="M226" i="1"/>
  <c r="N226" i="1"/>
  <c r="A226" i="1"/>
  <c r="O226" i="1"/>
  <c r="P226" i="1"/>
  <c r="Q226" i="1"/>
  <c r="J226" i="1"/>
  <c r="R226" i="1"/>
  <c r="R258" i="1"/>
  <c r="L258" i="1"/>
  <c r="N258" i="1"/>
  <c r="O258" i="1"/>
  <c r="P258" i="1"/>
  <c r="K258" i="1"/>
  <c r="M258" i="1"/>
  <c r="K163" i="1"/>
  <c r="Q163" i="1"/>
  <c r="R163" i="1"/>
  <c r="J163" i="1"/>
  <c r="L163" i="1"/>
  <c r="M163" i="1"/>
  <c r="A163" i="1"/>
  <c r="P163" i="1"/>
  <c r="P69" i="1"/>
  <c r="R69" i="1"/>
  <c r="J69" i="1"/>
  <c r="A69" i="1"/>
  <c r="L69" i="1"/>
  <c r="Q69" i="1"/>
  <c r="M69" i="1"/>
  <c r="N69" i="1"/>
  <c r="O159" i="1"/>
  <c r="A159" i="1"/>
  <c r="Q159" i="1"/>
  <c r="B159" i="1"/>
  <c r="L159" i="1"/>
  <c r="N159" i="1"/>
  <c r="J159" i="1"/>
  <c r="R159" i="1"/>
  <c r="P151" i="1"/>
  <c r="M151" i="1"/>
  <c r="N151" i="1"/>
  <c r="J151" i="1"/>
  <c r="R151" i="1"/>
  <c r="K151" i="1"/>
  <c r="A151" i="1"/>
  <c r="O151" i="1"/>
  <c r="B151" i="1"/>
  <c r="Q151" i="1"/>
  <c r="P26" i="1"/>
  <c r="Q26" i="1"/>
  <c r="B50" i="1"/>
  <c r="O50" i="1"/>
  <c r="M3289" i="1"/>
  <c r="N3289" i="1"/>
  <c r="O3289" i="1"/>
  <c r="Q3289" i="1"/>
  <c r="P3289" i="1"/>
  <c r="J3289" i="1"/>
  <c r="R3289" i="1"/>
  <c r="K3289" i="1"/>
  <c r="P3256" i="1"/>
  <c r="Q3256" i="1"/>
  <c r="J3256" i="1"/>
  <c r="R3256" i="1"/>
  <c r="K3256" i="1"/>
  <c r="L3256" i="1"/>
  <c r="N3256" i="1"/>
  <c r="M3256" i="1"/>
  <c r="K610" i="1"/>
  <c r="P610" i="1"/>
  <c r="Q610" i="1"/>
  <c r="J610" i="1"/>
  <c r="R610" i="1"/>
  <c r="L610" i="1"/>
  <c r="L323" i="1"/>
  <c r="O315" i="1"/>
  <c r="R371" i="1"/>
  <c r="K371" i="1"/>
  <c r="Q202" i="1"/>
  <c r="Q212" i="1"/>
  <c r="Q58" i="1"/>
  <c r="M50" i="1"/>
  <c r="M42" i="1"/>
  <c r="A42" i="1"/>
  <c r="J34" i="1"/>
  <c r="L26" i="1"/>
  <c r="R18" i="1"/>
  <c r="J258" i="1"/>
  <c r="O3256" i="1"/>
  <c r="R323" i="1"/>
  <c r="M315" i="1"/>
  <c r="Q371" i="1"/>
  <c r="A371" i="1"/>
  <c r="O202" i="1"/>
  <c r="N212" i="1"/>
  <c r="A212" i="1"/>
  <c r="R58" i="1"/>
  <c r="L50" i="1"/>
  <c r="P42" i="1"/>
  <c r="M34" i="1"/>
  <c r="A34" i="1"/>
  <c r="B26" i="1"/>
  <c r="Q18" i="1"/>
  <c r="L3289" i="1"/>
  <c r="N163" i="1"/>
  <c r="K226" i="1"/>
  <c r="Q323" i="1"/>
  <c r="A323" i="1"/>
  <c r="L315" i="1"/>
  <c r="P371" i="1"/>
  <c r="M202" i="1"/>
  <c r="M212" i="1"/>
  <c r="J58" i="1"/>
  <c r="K50" i="1"/>
  <c r="Q42" i="1"/>
  <c r="P34" i="1"/>
  <c r="N26" i="1"/>
  <c r="A26" i="1"/>
  <c r="P18" i="1"/>
  <c r="J315" i="1"/>
  <c r="K212" i="1"/>
  <c r="P58" i="1"/>
  <c r="A58" i="1"/>
  <c r="J50" i="1"/>
  <c r="R42" i="1"/>
  <c r="L34" i="1"/>
  <c r="J26" i="1"/>
  <c r="M18" i="1"/>
  <c r="A18" i="1"/>
  <c r="R220" i="1"/>
  <c r="L151" i="1"/>
  <c r="K159" i="1"/>
  <c r="O594" i="1"/>
  <c r="J594" i="1"/>
  <c r="R594" i="1"/>
  <c r="L594" i="1"/>
  <c r="N594" i="1"/>
  <c r="O586" i="1"/>
  <c r="A586" i="1"/>
  <c r="O69" i="1"/>
  <c r="Q252" i="1"/>
  <c r="K252" i="1"/>
  <c r="L252" i="1"/>
  <c r="M252" i="1"/>
  <c r="N252" i="1"/>
  <c r="J252" i="1"/>
  <c r="P252" i="1"/>
  <c r="P367" i="1"/>
  <c r="J367" i="1"/>
  <c r="R367" i="1"/>
  <c r="K367" i="1"/>
  <c r="L367" i="1"/>
  <c r="A367" i="1"/>
  <c r="M367" i="1"/>
  <c r="N367" i="1"/>
  <c r="O367" i="1"/>
  <c r="A202" i="1"/>
  <c r="N202" i="1"/>
  <c r="N3246" i="1"/>
  <c r="P3246" i="1"/>
  <c r="O3246" i="1"/>
  <c r="K3246" i="1"/>
  <c r="Q3246" i="1"/>
  <c r="J3246" i="1"/>
  <c r="R3246" i="1"/>
  <c r="L3246" i="1"/>
  <c r="N626" i="1"/>
  <c r="O626" i="1"/>
  <c r="Q626" i="1"/>
  <c r="R626" i="1"/>
  <c r="K626" i="1"/>
  <c r="L626" i="1"/>
  <c r="P626" i="1"/>
  <c r="L618" i="1"/>
  <c r="P618" i="1"/>
  <c r="Q618" i="1"/>
  <c r="R618" i="1"/>
  <c r="K618" i="1"/>
  <c r="M618" i="1"/>
  <c r="N618" i="1"/>
  <c r="R602" i="1"/>
  <c r="P602" i="1"/>
  <c r="Q602" i="1"/>
  <c r="J602" i="1"/>
  <c r="M602" i="1"/>
  <c r="N602" i="1"/>
  <c r="A602" i="1"/>
  <c r="N596" i="1"/>
  <c r="R588" i="1"/>
  <c r="O589" i="1"/>
  <c r="J604" i="1"/>
  <c r="K612" i="1"/>
  <c r="A612" i="1"/>
  <c r="M620" i="1"/>
  <c r="O628" i="1"/>
  <c r="R613" i="1"/>
  <c r="N165" i="1"/>
  <c r="A596" i="1"/>
  <c r="R598" i="1"/>
  <c r="J588" i="1"/>
  <c r="N589" i="1"/>
  <c r="Q604" i="1"/>
  <c r="R612" i="1"/>
  <c r="L620" i="1"/>
  <c r="A620" i="1"/>
  <c r="M628" i="1"/>
  <c r="K364" i="1"/>
  <c r="J368" i="1"/>
  <c r="R171" i="1"/>
  <c r="J383" i="1"/>
  <c r="O587" i="1"/>
  <c r="R597" i="1"/>
  <c r="Q588" i="1"/>
  <c r="M589" i="1"/>
  <c r="L627" i="1"/>
  <c r="P604" i="1"/>
  <c r="J612" i="1"/>
  <c r="R620" i="1"/>
  <c r="L628" i="1"/>
  <c r="O621" i="1"/>
  <c r="Q597" i="1"/>
  <c r="L589" i="1"/>
  <c r="N621" i="1"/>
  <c r="M247" i="1"/>
  <c r="J47" i="1"/>
  <c r="J168" i="1"/>
  <c r="N597" i="1"/>
  <c r="O629" i="1"/>
  <c r="J206" i="1"/>
  <c r="L155" i="1"/>
  <c r="P168" i="1"/>
  <c r="P596" i="1"/>
  <c r="M597" i="1"/>
  <c r="J589" i="1"/>
  <c r="K604" i="1"/>
  <c r="A604" i="1"/>
  <c r="M612" i="1"/>
  <c r="O620" i="1"/>
  <c r="J628" i="1"/>
  <c r="R605" i="1"/>
  <c r="R582" i="1"/>
  <c r="N561" i="1"/>
  <c r="N578" i="1"/>
  <c r="L571" i="1"/>
  <c r="Q155" i="1"/>
  <c r="A153" i="1"/>
  <c r="P153" i="1"/>
  <c r="K246" i="1"/>
  <c r="A246" i="1"/>
  <c r="M74" i="1"/>
  <c r="M229" i="1"/>
  <c r="A407" i="1"/>
  <c r="P247" i="1"/>
  <c r="K153" i="1"/>
  <c r="K206" i="1"/>
  <c r="A390" i="1"/>
  <c r="L3241" i="1"/>
  <c r="R229" i="1"/>
  <c r="K407" i="1"/>
  <c r="Q364" i="1"/>
  <c r="A247" i="1"/>
  <c r="P593" i="1"/>
  <c r="J593" i="1"/>
  <c r="O364" i="1"/>
  <c r="L261" i="1"/>
  <c r="M15" i="1"/>
  <c r="R218" i="1"/>
  <c r="L218" i="1"/>
  <c r="R20" i="1"/>
  <c r="B20" i="1"/>
  <c r="L20" i="1"/>
  <c r="A52" i="1"/>
  <c r="R52" i="1"/>
  <c r="N52" i="1"/>
  <c r="K373" i="1"/>
  <c r="P373" i="1"/>
  <c r="P631" i="1"/>
  <c r="A631" i="1"/>
  <c r="P615" i="1"/>
  <c r="J615" i="1"/>
  <c r="R615" i="1"/>
  <c r="K615" i="1"/>
  <c r="N155" i="1"/>
  <c r="K155" i="1"/>
  <c r="M155" i="1"/>
  <c r="J155" i="1"/>
  <c r="A364" i="1"/>
  <c r="R364" i="1"/>
  <c r="B74" i="1"/>
  <c r="P74" i="1"/>
  <c r="R479" i="1"/>
  <c r="P479" i="1"/>
  <c r="Q407" i="1"/>
  <c r="P407" i="1"/>
  <c r="J407" i="1"/>
  <c r="L15" i="1"/>
  <c r="J15" i="1"/>
  <c r="A206" i="1"/>
  <c r="P165" i="1"/>
  <c r="Q594" i="1"/>
  <c r="M594" i="1"/>
  <c r="A594" i="1"/>
  <c r="K586" i="1"/>
  <c r="J586" i="1"/>
  <c r="L586" i="1"/>
  <c r="M586" i="1"/>
  <c r="O614" i="1"/>
  <c r="B168" i="1"/>
  <c r="R168" i="1"/>
  <c r="O622" i="1"/>
  <c r="J622" i="1"/>
  <c r="N168" i="1"/>
  <c r="P169" i="1"/>
  <c r="O169" i="1"/>
  <c r="A396" i="1"/>
  <c r="A388" i="1"/>
  <c r="O591" i="1"/>
  <c r="P591" i="1"/>
  <c r="N629" i="1"/>
  <c r="K629" i="1"/>
  <c r="A629" i="1"/>
  <c r="M629" i="1"/>
  <c r="L629" i="1"/>
  <c r="Q621" i="1"/>
  <c r="R621" i="1"/>
  <c r="A621" i="1"/>
  <c r="K621" i="1"/>
  <c r="O613" i="1"/>
  <c r="P613" i="1"/>
  <c r="Q613" i="1"/>
  <c r="J613" i="1"/>
  <c r="L605" i="1"/>
  <c r="N605" i="1"/>
  <c r="O605" i="1"/>
  <c r="P605" i="1"/>
  <c r="N169" i="1"/>
  <c r="Q168" i="1"/>
  <c r="B170" i="1"/>
  <c r="M170" i="1"/>
  <c r="J599" i="1"/>
  <c r="J605" i="1"/>
  <c r="M613" i="1"/>
  <c r="L621" i="1"/>
  <c r="P368" i="1"/>
  <c r="P270" i="1"/>
  <c r="J57" i="1"/>
  <c r="K33" i="1"/>
  <c r="P49" i="1"/>
  <c r="M369" i="1"/>
  <c r="K173" i="1"/>
  <c r="M169" i="1"/>
  <c r="R170" i="1"/>
  <c r="A168" i="1"/>
  <c r="R595" i="1"/>
  <c r="Q605" i="1"/>
  <c r="L613" i="1"/>
  <c r="R629" i="1"/>
  <c r="O368" i="1"/>
  <c r="N270" i="1"/>
  <c r="L57" i="1"/>
  <c r="A33" i="1"/>
  <c r="P455" i="1"/>
  <c r="N49" i="1"/>
  <c r="A369" i="1"/>
  <c r="Q173" i="1"/>
  <c r="O170" i="1"/>
  <c r="O595" i="1"/>
  <c r="N586" i="1"/>
  <c r="Q616" i="1"/>
  <c r="Q606" i="1"/>
  <c r="M605" i="1"/>
  <c r="A613" i="1"/>
  <c r="J629" i="1"/>
  <c r="M168" i="1"/>
  <c r="K587" i="1"/>
  <c r="N587" i="1"/>
  <c r="R587" i="1"/>
  <c r="A605" i="1"/>
  <c r="Q629" i="1"/>
  <c r="N633" i="1"/>
  <c r="A633" i="1"/>
  <c r="R609" i="1"/>
  <c r="Q560" i="1"/>
  <c r="P560" i="1"/>
  <c r="J560" i="1"/>
  <c r="R560" i="1"/>
  <c r="K560" i="1"/>
  <c r="M560" i="1"/>
  <c r="N560" i="1"/>
  <c r="A560" i="1"/>
  <c r="L560" i="1"/>
  <c r="O560" i="1"/>
  <c r="M576" i="1"/>
  <c r="N576" i="1"/>
  <c r="A576" i="1"/>
  <c r="O576" i="1"/>
  <c r="Q576" i="1"/>
  <c r="P576" i="1"/>
  <c r="R576" i="1"/>
  <c r="K576" i="1"/>
  <c r="L576" i="1"/>
  <c r="R568" i="1"/>
  <c r="K568" i="1"/>
  <c r="L568" i="1"/>
  <c r="M568" i="1"/>
  <c r="A568" i="1"/>
  <c r="O568" i="1"/>
  <c r="Q568" i="1"/>
  <c r="P568" i="1"/>
  <c r="J568" i="1"/>
  <c r="N568" i="1"/>
  <c r="Q383" i="1"/>
  <c r="K596" i="1"/>
  <c r="J597" i="1"/>
  <c r="K589" i="1"/>
  <c r="A603" i="1"/>
  <c r="N619" i="1"/>
  <c r="J576" i="1"/>
  <c r="P597" i="1"/>
  <c r="Q589" i="1"/>
  <c r="J627" i="1"/>
  <c r="P573" i="1"/>
  <c r="M573" i="1"/>
  <c r="M565" i="1"/>
  <c r="A565" i="1"/>
  <c r="J565" i="1"/>
  <c r="O578" i="1"/>
  <c r="M579" i="1"/>
  <c r="J579" i="1"/>
  <c r="K563" i="1"/>
  <c r="Q562" i="1"/>
  <c r="J570" i="1"/>
  <c r="R578" i="1"/>
  <c r="J563" i="1"/>
  <c r="O507" i="1"/>
  <c r="O506" i="1"/>
  <c r="F69" i="8"/>
  <c r="F64" i="8"/>
  <c r="F72" i="8"/>
  <c r="F67" i="8"/>
  <c r="F168" i="8"/>
  <c r="F23" i="8"/>
  <c r="F212" i="8"/>
  <c r="F173" i="8"/>
  <c r="F176" i="8"/>
  <c r="F94" i="8"/>
  <c r="F26" i="8"/>
  <c r="F70" i="8"/>
  <c r="F96" i="8"/>
  <c r="F68" i="8"/>
  <c r="F98" i="8"/>
  <c r="F76" i="8"/>
  <c r="F66" i="8"/>
  <c r="B43" i="1"/>
  <c r="O153" i="1"/>
  <c r="K49" i="1"/>
  <c r="P369" i="1"/>
  <c r="O252" i="1"/>
  <c r="R252" i="1"/>
  <c r="J361" i="1"/>
  <c r="O361" i="1"/>
  <c r="A258" i="1"/>
  <c r="Q258" i="1"/>
  <c r="B163" i="1"/>
  <c r="O163" i="1"/>
  <c r="B69" i="1"/>
  <c r="K69" i="1"/>
  <c r="P159" i="1"/>
  <c r="M159" i="1"/>
  <c r="O250" i="1"/>
  <c r="M27" i="1"/>
  <c r="J27" i="1"/>
  <c r="B51" i="1"/>
  <c r="L51" i="1"/>
  <c r="K59" i="1"/>
  <c r="J59" i="1"/>
  <c r="O214" i="1"/>
  <c r="L214" i="1"/>
  <c r="M316" i="1"/>
  <c r="A316" i="1"/>
  <c r="Q316" i="1"/>
  <c r="J3242" i="1"/>
  <c r="L36" i="1"/>
  <c r="Q36" i="1"/>
  <c r="J60" i="1"/>
  <c r="P60" i="1"/>
  <c r="A317" i="1"/>
  <c r="K317" i="1"/>
  <c r="P231" i="1"/>
  <c r="L231" i="1"/>
  <c r="N231" i="1"/>
  <c r="R455" i="1"/>
  <c r="Q455" i="1"/>
  <c r="A455" i="1"/>
  <c r="L370" i="1"/>
  <c r="K370" i="1"/>
  <c r="J370" i="1"/>
  <c r="O218" i="1"/>
  <c r="L223" i="1"/>
  <c r="K3242" i="1"/>
  <c r="J3252" i="1"/>
  <c r="Q3282" i="1"/>
  <c r="K308" i="1"/>
  <c r="K209" i="1"/>
  <c r="P52" i="1"/>
  <c r="P20" i="1"/>
  <c r="R158" i="1"/>
  <c r="B158" i="1"/>
  <c r="Q214" i="1"/>
  <c r="O59" i="1"/>
  <c r="L43" i="1"/>
  <c r="N27" i="1"/>
  <c r="L368" i="1"/>
  <c r="R153" i="1"/>
  <c r="N15" i="1"/>
  <c r="O370" i="1"/>
  <c r="O231" i="1"/>
  <c r="P214" i="1"/>
  <c r="P59" i="1"/>
  <c r="P43" i="1"/>
  <c r="P27" i="1"/>
  <c r="N247" i="1"/>
  <c r="Q247" i="1"/>
  <c r="N364" i="1"/>
  <c r="M364" i="1"/>
  <c r="L229" i="1"/>
  <c r="Q261" i="1"/>
  <c r="J261" i="1"/>
  <c r="A74" i="1"/>
  <c r="O74" i="1"/>
  <c r="B31" i="1"/>
  <c r="K31" i="1"/>
  <c r="L31" i="1"/>
  <c r="L47" i="1"/>
  <c r="A47" i="1"/>
  <c r="Q47" i="1"/>
  <c r="P206" i="1"/>
  <c r="L206" i="1"/>
  <c r="B153" i="1"/>
  <c r="M153" i="1"/>
  <c r="K3241" i="1"/>
  <c r="M214" i="1"/>
  <c r="Q59" i="1"/>
  <c r="J43" i="1"/>
  <c r="K27" i="1"/>
  <c r="O455" i="1"/>
  <c r="K369" i="1"/>
  <c r="N368" i="1"/>
  <c r="M368" i="1"/>
  <c r="L33" i="1"/>
  <c r="M33" i="1"/>
  <c r="Q49" i="1"/>
  <c r="L49" i="1"/>
  <c r="A57" i="1"/>
  <c r="O57" i="1"/>
  <c r="K57" i="1"/>
  <c r="N203" i="1"/>
  <c r="O270" i="1"/>
  <c r="A270" i="1"/>
  <c r="P172" i="1"/>
  <c r="L166" i="1"/>
  <c r="P166" i="1"/>
  <c r="P164" i="1"/>
  <c r="A394" i="1"/>
  <c r="Q164" i="1"/>
  <c r="M164" i="1"/>
  <c r="J164" i="1"/>
  <c r="R164" i="1"/>
  <c r="K164" i="1"/>
  <c r="O164" i="1"/>
  <c r="J172" i="1"/>
  <c r="L172" i="1"/>
  <c r="M172" i="1"/>
  <c r="N172" i="1"/>
  <c r="O172" i="1"/>
  <c r="J173" i="1"/>
  <c r="Q171" i="1"/>
  <c r="J169" i="1"/>
  <c r="J165" i="1"/>
  <c r="L170" i="1"/>
  <c r="O168" i="1"/>
  <c r="A383" i="1"/>
  <c r="A397" i="1"/>
  <c r="A385" i="1"/>
  <c r="M587" i="1"/>
  <c r="M595" i="1"/>
  <c r="A595" i="1"/>
  <c r="N598" i="1"/>
  <c r="N591" i="1"/>
  <c r="L603" i="1"/>
  <c r="M611" i="1"/>
  <c r="A611" i="1"/>
  <c r="O627" i="1"/>
  <c r="A627" i="1"/>
  <c r="P607" i="1"/>
  <c r="L623" i="1"/>
  <c r="O608" i="1"/>
  <c r="O173" i="1"/>
  <c r="Q169" i="1"/>
  <c r="B165" i="1"/>
  <c r="A387" i="1"/>
  <c r="M598" i="1"/>
  <c r="M591" i="1"/>
  <c r="R592" i="1"/>
  <c r="M596" i="1"/>
  <c r="L596" i="1"/>
  <c r="K588" i="1"/>
  <c r="P616" i="1"/>
  <c r="O607" i="1"/>
  <c r="N173" i="1"/>
  <c r="A165" i="1"/>
  <c r="L585" i="1"/>
  <c r="P595" i="1"/>
  <c r="K595" i="1"/>
  <c r="J587" i="1"/>
  <c r="O616" i="1"/>
  <c r="Q631" i="1"/>
  <c r="N624" i="1"/>
  <c r="Q627" i="1"/>
  <c r="N627" i="1"/>
  <c r="A619" i="1"/>
  <c r="M619" i="1"/>
  <c r="J611" i="1"/>
  <c r="K611" i="1"/>
  <c r="O603" i="1"/>
  <c r="J603" i="1"/>
  <c r="M173" i="1"/>
  <c r="K171" i="1"/>
  <c r="B169" i="1"/>
  <c r="L168" i="1"/>
  <c r="A395" i="1"/>
  <c r="Q587" i="1"/>
  <c r="J595" i="1"/>
  <c r="J596" i="1"/>
  <c r="J590" i="1"/>
  <c r="M588" i="1"/>
  <c r="Q599" i="1"/>
  <c r="P594" i="1"/>
  <c r="K594" i="1"/>
  <c r="P586" i="1"/>
  <c r="R586" i="1"/>
  <c r="Q603" i="1"/>
  <c r="Q611" i="1"/>
  <c r="J619" i="1"/>
  <c r="K627" i="1"/>
  <c r="R616" i="1"/>
  <c r="P600" i="1"/>
  <c r="Q615" i="1"/>
  <c r="K631" i="1"/>
  <c r="A626" i="1"/>
  <c r="J626" i="1"/>
  <c r="J618" i="1"/>
  <c r="O618" i="1"/>
  <c r="O610" i="1"/>
  <c r="A610" i="1"/>
  <c r="M610" i="1"/>
  <c r="K602" i="1"/>
  <c r="L602" i="1"/>
  <c r="P587" i="1"/>
  <c r="Q595" i="1"/>
  <c r="R590" i="1"/>
  <c r="P599" i="1"/>
  <c r="P603" i="1"/>
  <c r="P611" i="1"/>
  <c r="Q619" i="1"/>
  <c r="R627" i="1"/>
  <c r="P590" i="1"/>
  <c r="O585" i="1"/>
  <c r="N585" i="1"/>
  <c r="O632" i="1"/>
  <c r="Q624" i="1"/>
  <c r="O624" i="1"/>
  <c r="M616" i="1"/>
  <c r="M608" i="1"/>
  <c r="J608" i="1"/>
  <c r="L600" i="1"/>
  <c r="Q600" i="1"/>
  <c r="A600" i="1"/>
  <c r="K590" i="1"/>
  <c r="K591" i="1"/>
  <c r="A591" i="1"/>
  <c r="N632" i="1"/>
  <c r="M631" i="1"/>
  <c r="O631" i="1"/>
  <c r="J631" i="1"/>
  <c r="J623" i="1"/>
  <c r="M623" i="1"/>
  <c r="N623" i="1"/>
  <c r="N615" i="1"/>
  <c r="K607" i="1"/>
  <c r="M607" i="1"/>
  <c r="A607" i="1"/>
  <c r="K620" i="1"/>
  <c r="K580" i="1"/>
  <c r="R580" i="1"/>
  <c r="N580" i="1"/>
  <c r="A572" i="1"/>
  <c r="L572" i="1"/>
  <c r="P564" i="1"/>
  <c r="O564" i="1"/>
  <c r="J564" i="1"/>
  <c r="K564" i="1"/>
  <c r="M561" i="1"/>
  <c r="N565" i="1"/>
  <c r="J577" i="1"/>
  <c r="L577" i="1"/>
  <c r="N577" i="1"/>
  <c r="O577" i="1"/>
  <c r="A577" i="1"/>
  <c r="P569" i="1"/>
  <c r="Q569" i="1"/>
  <c r="J569" i="1"/>
  <c r="P561" i="1"/>
  <c r="J561" i="1"/>
  <c r="R561" i="1"/>
  <c r="Q581" i="1"/>
  <c r="Q573" i="1"/>
  <c r="P581" i="1"/>
  <c r="K577" i="1"/>
  <c r="M569" i="1"/>
  <c r="J581" i="1"/>
  <c r="A581" i="1"/>
  <c r="R581" i="1"/>
  <c r="L581" i="1"/>
  <c r="K581" i="1"/>
  <c r="N581" i="1"/>
  <c r="O581" i="1"/>
  <c r="A573" i="1"/>
  <c r="J573" i="1"/>
  <c r="R573" i="1"/>
  <c r="L573" i="1"/>
  <c r="K573" i="1"/>
  <c r="N573" i="1"/>
  <c r="O573" i="1"/>
  <c r="O565" i="1"/>
  <c r="P565" i="1"/>
  <c r="Q565" i="1"/>
  <c r="R565" i="1"/>
  <c r="L565" i="1"/>
  <c r="K565" i="1"/>
  <c r="J218" i="1"/>
  <c r="M317" i="1"/>
  <c r="P308" i="1"/>
  <c r="Q308" i="1"/>
  <c r="R373" i="1"/>
  <c r="M209" i="1"/>
  <c r="O210" i="1"/>
  <c r="O60" i="1"/>
  <c r="K52" i="1"/>
  <c r="M44" i="1"/>
  <c r="P44" i="1"/>
  <c r="R36" i="1"/>
  <c r="O28" i="1"/>
  <c r="A28" i="1"/>
  <c r="O20" i="1"/>
  <c r="R261" i="1"/>
  <c r="A261" i="1"/>
  <c r="R250" i="1"/>
  <c r="A250" i="1"/>
  <c r="N206" i="1"/>
  <c r="N31" i="1"/>
  <c r="P15" i="1"/>
  <c r="M479" i="1"/>
  <c r="J455" i="1"/>
  <c r="M47" i="1"/>
  <c r="Q369" i="1"/>
  <c r="J231" i="1"/>
  <c r="M361" i="1"/>
  <c r="L361" i="1"/>
  <c r="P218" i="1"/>
  <c r="Q218" i="1"/>
  <c r="L317" i="1"/>
  <c r="O308" i="1"/>
  <c r="J373" i="1"/>
  <c r="L209" i="1"/>
  <c r="N210" i="1"/>
  <c r="A210" i="1"/>
  <c r="Q60" i="1"/>
  <c r="O52" i="1"/>
  <c r="K44" i="1"/>
  <c r="B44" i="1"/>
  <c r="J36" i="1"/>
  <c r="J28" i="1"/>
  <c r="K20" i="1"/>
  <c r="N20" i="1"/>
  <c r="P261" i="1"/>
  <c r="L250" i="1"/>
  <c r="M31" i="1"/>
  <c r="O15" i="1"/>
  <c r="L479" i="1"/>
  <c r="P47" i="1"/>
  <c r="B47" i="1"/>
  <c r="Q231" i="1"/>
  <c r="Q43" i="1"/>
  <c r="O43" i="1"/>
  <c r="N218" i="1"/>
  <c r="A218" i="1"/>
  <c r="R317" i="1"/>
  <c r="M308" i="1"/>
  <c r="O373" i="1"/>
  <c r="R209" i="1"/>
  <c r="L210" i="1"/>
  <c r="R60" i="1"/>
  <c r="B60" i="1"/>
  <c r="J52" i="1"/>
  <c r="N44" i="1"/>
  <c r="M36" i="1"/>
  <c r="P36" i="1"/>
  <c r="M28" i="1"/>
  <c r="Q20" i="1"/>
  <c r="A20" i="1"/>
  <c r="N250" i="1"/>
  <c r="A370" i="1"/>
  <c r="R370" i="1"/>
  <c r="M218" i="1"/>
  <c r="J317" i="1"/>
  <c r="L308" i="1"/>
  <c r="N373" i="1"/>
  <c r="A373" i="1"/>
  <c r="Q209" i="1"/>
  <c r="J209" i="1"/>
  <c r="K210" i="1"/>
  <c r="M60" i="1"/>
  <c r="A60" i="1"/>
  <c r="Q52" i="1"/>
  <c r="O44" i="1"/>
  <c r="N36" i="1"/>
  <c r="B36" i="1"/>
  <c r="L28" i="1"/>
  <c r="M20" i="1"/>
  <c r="J364" i="1"/>
  <c r="M261" i="1"/>
  <c r="M250" i="1"/>
  <c r="R206" i="1"/>
  <c r="O31" i="1"/>
  <c r="K15" i="1"/>
  <c r="Q479" i="1"/>
  <c r="P370" i="1"/>
  <c r="N455" i="1"/>
  <c r="N361" i="1"/>
  <c r="K47" i="1"/>
  <c r="L369" i="1"/>
  <c r="M231" i="1"/>
  <c r="A155" i="1"/>
  <c r="O155" i="1"/>
  <c r="K250" i="1"/>
  <c r="L247" i="1"/>
  <c r="O247" i="1"/>
  <c r="A31" i="1"/>
  <c r="Q31" i="1"/>
  <c r="K218" i="1"/>
  <c r="O317" i="1"/>
  <c r="R308" i="1"/>
  <c r="L373" i="1"/>
  <c r="O209" i="1"/>
  <c r="A209" i="1"/>
  <c r="J210" i="1"/>
  <c r="K60" i="1"/>
  <c r="M52" i="1"/>
  <c r="B52" i="1"/>
  <c r="J44" i="1"/>
  <c r="O36" i="1"/>
  <c r="Q28" i="1"/>
  <c r="N28" i="1"/>
  <c r="J20" i="1"/>
  <c r="P364" i="1"/>
  <c r="K261" i="1"/>
  <c r="Q250" i="1"/>
  <c r="Q206" i="1"/>
  <c r="J31" i="1"/>
  <c r="Q15" i="1"/>
  <c r="A15" i="1"/>
  <c r="O479" i="1"/>
  <c r="N370" i="1"/>
  <c r="M455" i="1"/>
  <c r="K361" i="1"/>
  <c r="A361" i="1"/>
  <c r="O47" i="1"/>
  <c r="R369" i="1"/>
  <c r="K231" i="1"/>
  <c r="J153" i="1"/>
  <c r="Q153" i="1"/>
  <c r="N317" i="1"/>
  <c r="P210" i="1"/>
  <c r="L52" i="1"/>
  <c r="R28" i="1"/>
  <c r="N153" i="1"/>
  <c r="O261" i="1"/>
  <c r="J250" i="1"/>
  <c r="O206" i="1"/>
  <c r="P31" i="1"/>
  <c r="R15" i="1"/>
  <c r="N479" i="1"/>
  <c r="A479" i="1"/>
  <c r="M370" i="1"/>
  <c r="L455" i="1"/>
  <c r="R361" i="1"/>
  <c r="N47" i="1"/>
  <c r="R155" i="1"/>
  <c r="J369" i="1"/>
  <c r="R231" i="1"/>
  <c r="A231" i="1"/>
  <c r="M166" i="1"/>
  <c r="M171" i="1"/>
  <c r="R169" i="1"/>
  <c r="L164" i="1"/>
  <c r="N164" i="1"/>
  <c r="R172" i="1"/>
  <c r="K172" i="1"/>
  <c r="A398" i="1"/>
  <c r="M592" i="1"/>
  <c r="O593" i="1"/>
  <c r="M609" i="1"/>
  <c r="Q633" i="1"/>
  <c r="K165" i="1"/>
  <c r="M165" i="1"/>
  <c r="Q165" i="1"/>
  <c r="A173" i="1"/>
  <c r="P173" i="1"/>
  <c r="B173" i="1"/>
  <c r="R173" i="1"/>
  <c r="A389" i="1"/>
  <c r="R593" i="1"/>
  <c r="A166" i="1"/>
  <c r="R166" i="1"/>
  <c r="K166" i="1"/>
  <c r="J166" i="1"/>
  <c r="L633" i="1"/>
  <c r="M633" i="1"/>
  <c r="J633" i="1"/>
  <c r="O633" i="1"/>
  <c r="P633" i="1"/>
  <c r="R633" i="1"/>
  <c r="K633" i="1"/>
  <c r="A625" i="1"/>
  <c r="O625" i="1"/>
  <c r="P625" i="1"/>
  <c r="Q625" i="1"/>
  <c r="R625" i="1"/>
  <c r="K625" i="1"/>
  <c r="M625" i="1"/>
  <c r="N625" i="1"/>
  <c r="K617" i="1"/>
  <c r="L617" i="1"/>
  <c r="A617" i="1"/>
  <c r="N617" i="1"/>
  <c r="P617" i="1"/>
  <c r="O617" i="1"/>
  <c r="J617" i="1"/>
  <c r="R617" i="1"/>
  <c r="Q609" i="1"/>
  <c r="J609" i="1"/>
  <c r="K609" i="1"/>
  <c r="L609" i="1"/>
  <c r="A609" i="1"/>
  <c r="N609" i="1"/>
  <c r="P609" i="1"/>
  <c r="O609" i="1"/>
  <c r="M601" i="1"/>
  <c r="A601" i="1"/>
  <c r="N601" i="1"/>
  <c r="Q601" i="1"/>
  <c r="J601" i="1"/>
  <c r="K601" i="1"/>
  <c r="L601" i="1"/>
  <c r="Q172" i="1"/>
  <c r="A172" i="1"/>
  <c r="B164" i="1"/>
  <c r="B166" i="1"/>
  <c r="L165" i="1"/>
  <c r="M617" i="1"/>
  <c r="M593" i="1"/>
  <c r="A593" i="1"/>
  <c r="N593" i="1"/>
  <c r="Q593" i="1"/>
  <c r="K593" i="1"/>
  <c r="L593" i="1"/>
  <c r="Q617" i="1"/>
  <c r="Q166" i="1"/>
  <c r="K169" i="1"/>
  <c r="A169" i="1"/>
  <c r="L169" i="1"/>
  <c r="R585" i="1"/>
  <c r="K585" i="1"/>
  <c r="M585" i="1"/>
  <c r="Q585" i="1"/>
  <c r="J585" i="1"/>
  <c r="Q592" i="1"/>
  <c r="P592" i="1"/>
  <c r="J592" i="1"/>
  <c r="K592" i="1"/>
  <c r="A592" i="1"/>
  <c r="N592" i="1"/>
  <c r="O592" i="1"/>
  <c r="O601" i="1"/>
  <c r="Q630" i="1"/>
  <c r="A630" i="1"/>
  <c r="J630" i="1"/>
  <c r="K630" i="1"/>
  <c r="R630" i="1"/>
  <c r="M630" i="1"/>
  <c r="O630" i="1"/>
  <c r="P630" i="1"/>
  <c r="M622" i="1"/>
  <c r="N622" i="1"/>
  <c r="P622" i="1"/>
  <c r="A622" i="1"/>
  <c r="Q622" i="1"/>
  <c r="K622" i="1"/>
  <c r="R622" i="1"/>
  <c r="L622" i="1"/>
  <c r="J614" i="1"/>
  <c r="K614" i="1"/>
  <c r="R614" i="1"/>
  <c r="M614" i="1"/>
  <c r="N614" i="1"/>
  <c r="P614" i="1"/>
  <c r="A614" i="1"/>
  <c r="Q614" i="1"/>
  <c r="O606" i="1"/>
  <c r="P606" i="1"/>
  <c r="J606" i="1"/>
  <c r="K606" i="1"/>
  <c r="R606" i="1"/>
  <c r="M606" i="1"/>
  <c r="N606" i="1"/>
  <c r="O166" i="1"/>
  <c r="A392" i="1"/>
  <c r="R601" i="1"/>
  <c r="L625" i="1"/>
  <c r="N166" i="1"/>
  <c r="J171" i="1"/>
  <c r="L171" i="1"/>
  <c r="N383" i="1"/>
  <c r="O383" i="1"/>
  <c r="K383" i="1"/>
  <c r="M383" i="1"/>
  <c r="L383" i="1"/>
  <c r="A391" i="1"/>
  <c r="A585" i="1"/>
  <c r="A598" i="1"/>
  <c r="Q598" i="1"/>
  <c r="J598" i="1"/>
  <c r="L598" i="1"/>
  <c r="O598" i="1"/>
  <c r="P598" i="1"/>
  <c r="N590" i="1"/>
  <c r="O590" i="1"/>
  <c r="A590" i="1"/>
  <c r="Q590" i="1"/>
  <c r="L590" i="1"/>
  <c r="M590" i="1"/>
  <c r="A606" i="1"/>
  <c r="P601" i="1"/>
  <c r="J625" i="1"/>
  <c r="R591" i="1"/>
  <c r="M599" i="1"/>
  <c r="L616" i="1"/>
  <c r="K600" i="1"/>
  <c r="K632" i="1"/>
  <c r="A632" i="1"/>
  <c r="R607" i="1"/>
  <c r="M615" i="1"/>
  <c r="P623" i="1"/>
  <c r="L631" i="1"/>
  <c r="L608" i="1"/>
  <c r="J624" i="1"/>
  <c r="Q591" i="1"/>
  <c r="J591" i="1"/>
  <c r="L599" i="1"/>
  <c r="K616" i="1"/>
  <c r="R600" i="1"/>
  <c r="J632" i="1"/>
  <c r="Q607" i="1"/>
  <c r="J607" i="1"/>
  <c r="L615" i="1"/>
  <c r="O623" i="1"/>
  <c r="A623" i="1"/>
  <c r="R631" i="1"/>
  <c r="K608" i="1"/>
  <c r="R624" i="1"/>
  <c r="A624" i="1"/>
  <c r="O600" i="1"/>
  <c r="M632" i="1"/>
  <c r="P608" i="1"/>
  <c r="Q608" i="1"/>
  <c r="M624" i="1"/>
  <c r="P170" i="1"/>
  <c r="A170" i="1"/>
  <c r="L591" i="1"/>
  <c r="O599" i="1"/>
  <c r="A599" i="1"/>
  <c r="Q586" i="1"/>
  <c r="N616" i="1"/>
  <c r="A616" i="1"/>
  <c r="M600" i="1"/>
  <c r="R632" i="1"/>
  <c r="Q632" i="1"/>
  <c r="L607" i="1"/>
  <c r="O615" i="1"/>
  <c r="A615" i="1"/>
  <c r="R623" i="1"/>
  <c r="N631" i="1"/>
  <c r="N608" i="1"/>
  <c r="A608" i="1"/>
  <c r="K624" i="1"/>
  <c r="L167" i="1"/>
  <c r="N170" i="1"/>
  <c r="L587" i="1"/>
  <c r="K597" i="1"/>
  <c r="R589" i="1"/>
  <c r="N610" i="1"/>
  <c r="M626" i="1"/>
  <c r="L619" i="1"/>
  <c r="K605" i="1"/>
  <c r="J621" i="1"/>
  <c r="P632" i="1"/>
  <c r="Q623" i="1"/>
  <c r="P624" i="1"/>
  <c r="A583" i="1"/>
  <c r="O583" i="1"/>
  <c r="P583" i="1"/>
  <c r="Q583" i="1"/>
  <c r="J583" i="1"/>
  <c r="L583" i="1"/>
  <c r="L575" i="1"/>
  <c r="N575" i="1"/>
  <c r="O575" i="1"/>
  <c r="A575" i="1"/>
  <c r="P575" i="1"/>
  <c r="R575" i="1"/>
  <c r="J567" i="1"/>
  <c r="Q567" i="1"/>
  <c r="L567" i="1"/>
  <c r="M567" i="1"/>
  <c r="N567" i="1"/>
  <c r="P567" i="1"/>
  <c r="J575" i="1"/>
  <c r="P582" i="1"/>
  <c r="L582" i="1"/>
  <c r="M582" i="1"/>
  <c r="N582" i="1"/>
  <c r="A582" i="1"/>
  <c r="J582" i="1"/>
  <c r="M574" i="1"/>
  <c r="A574" i="1"/>
  <c r="R574" i="1"/>
  <c r="K574" i="1"/>
  <c r="L574" i="1"/>
  <c r="P574" i="1"/>
  <c r="J566" i="1"/>
  <c r="Q566" i="1"/>
  <c r="A566" i="1"/>
  <c r="R566" i="1"/>
  <c r="K566" i="1"/>
  <c r="N566" i="1"/>
  <c r="N574" i="1"/>
  <c r="O567" i="1"/>
  <c r="Q579" i="1"/>
  <c r="P566" i="1"/>
  <c r="K567" i="1"/>
  <c r="N583" i="1"/>
  <c r="Q580" i="1"/>
  <c r="O580" i="1"/>
  <c r="P580" i="1"/>
  <c r="J580" i="1"/>
  <c r="A580" i="1"/>
  <c r="L580" i="1"/>
  <c r="N572" i="1"/>
  <c r="M572" i="1"/>
  <c r="O572" i="1"/>
  <c r="P572" i="1"/>
  <c r="R572" i="1"/>
  <c r="R564" i="1"/>
  <c r="A564" i="1"/>
  <c r="L564" i="1"/>
  <c r="M564" i="1"/>
  <c r="N564" i="1"/>
  <c r="Q564" i="1"/>
  <c r="R567" i="1"/>
  <c r="M583" i="1"/>
  <c r="A579" i="1"/>
  <c r="K579" i="1"/>
  <c r="L579" i="1"/>
  <c r="N579" i="1"/>
  <c r="O579" i="1"/>
  <c r="P579" i="1"/>
  <c r="R579" i="1"/>
  <c r="Q571" i="1"/>
  <c r="R571" i="1"/>
  <c r="N571" i="1"/>
  <c r="O571" i="1"/>
  <c r="K571" i="1"/>
  <c r="N563" i="1"/>
  <c r="M563" i="1"/>
  <c r="Q563" i="1"/>
  <c r="A563" i="1"/>
  <c r="O563" i="1"/>
  <c r="R563" i="1"/>
  <c r="M566" i="1"/>
  <c r="Q582" i="1"/>
  <c r="A567" i="1"/>
  <c r="K583" i="1"/>
  <c r="K572" i="1"/>
  <c r="M580" i="1"/>
  <c r="J571" i="1"/>
  <c r="L566" i="1"/>
  <c r="O582" i="1"/>
  <c r="Q575" i="1"/>
  <c r="R583" i="1"/>
  <c r="J572" i="1"/>
  <c r="P571" i="1"/>
  <c r="J574" i="1"/>
  <c r="K582" i="1"/>
  <c r="M575" i="1"/>
  <c r="Q572" i="1"/>
  <c r="L563" i="1"/>
  <c r="A571" i="1"/>
  <c r="M577" i="1"/>
  <c r="N562" i="1"/>
  <c r="A562" i="1"/>
  <c r="Q578" i="1"/>
  <c r="K561" i="1"/>
  <c r="R569" i="1"/>
  <c r="R577" i="1"/>
  <c r="O570" i="1"/>
  <c r="N570" i="1"/>
  <c r="N569" i="1"/>
  <c r="L569" i="1"/>
  <c r="L561" i="1"/>
  <c r="Q561" i="1"/>
  <c r="P577" i="1"/>
  <c r="O561" i="1"/>
  <c r="A561" i="1"/>
  <c r="O569" i="1"/>
  <c r="B19" i="10" a="1"/>
  <c r="O2783" i="1" l="1"/>
  <c r="O2785" i="1"/>
  <c r="A122" i="13"/>
  <c r="A111" i="13" s="1"/>
  <c r="J695" i="15"/>
  <c r="B689" i="15"/>
  <c r="I688" i="15"/>
  <c r="I689" i="15"/>
  <c r="I693" i="15" s="1"/>
  <c r="E689" i="15"/>
  <c r="E678" i="15"/>
  <c r="E688" i="15" s="1"/>
  <c r="F689" i="15"/>
  <c r="F678" i="15"/>
  <c r="F688" i="15" s="1"/>
  <c r="C678" i="15"/>
  <c r="C688" i="15" s="1"/>
  <c r="C689" i="15"/>
  <c r="D678" i="15"/>
  <c r="D688" i="15" s="1"/>
  <c r="D689" i="15"/>
  <c r="G678" i="15"/>
  <c r="G688" i="15" s="1"/>
  <c r="G689" i="15"/>
  <c r="B712" i="15"/>
  <c r="B710" i="15"/>
  <c r="J694" i="15"/>
  <c r="J696" i="15"/>
  <c r="B711" i="15"/>
  <c r="J688" i="15" l="1"/>
  <c r="B704" i="15"/>
  <c r="B700" i="15"/>
  <c r="B699" i="15"/>
  <c r="J689" i="15"/>
  <c r="B703" i="15"/>
  <c r="J693" i="15"/>
  <c r="B709" i="15"/>
  <c r="B2200" i="1"/>
  <c r="A2200" i="1"/>
  <c r="J2200" i="1"/>
  <c r="L2200" i="1"/>
  <c r="M2200" i="1"/>
  <c r="N2200" i="1"/>
  <c r="P2200" i="1"/>
  <c r="Q2200" i="1"/>
  <c r="R2200" i="1"/>
  <c r="K2200" i="1"/>
  <c r="O220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tc={C628B71D-C3A5-4BD2-8BA3-F913D91394D4}</author>
    <author>tc={D0801E46-9E1F-4D2B-A06C-3AD5C5DDEBCA}</author>
    <author>tc={19777683-0E7F-4DAF-955F-A7EBAC7AAEEA}</author>
    <author>tc={A2328F4B-C3F9-4761-BF76-1D4F4D6A14B6}</author>
    <author>tc={E2106FC3-386C-4714-B306-9BA0FD425274}</author>
    <author>tc={E8911680-E731-4D67-9690-17976D3FED66}</author>
    <author>tc={5B177B48-17FC-4889-93EE-8CEBBC9D67A1}</author>
    <author>tc={FC0E8780-2055-48EE-B42B-F31936B1D4FF}</author>
    <author>tc={9E6238C4-2B41-4F84-9F69-94DEF5E3EB8C}</author>
    <author>tc={6E9F8D40-752E-4116-9D9F-F74F76285640}</author>
    <author>tc={F601AB12-684E-4E95-8C1E-B144486F847D}</author>
    <author>tc={A645F5AA-7A90-4A35-968A-CE10D0FAB4B0}</author>
    <author>tc={746FF03D-5804-4E4E-B458-37BB59B9E142}</author>
    <author>tc={9EC6115E-EDF0-4A53-BA39-6E38927B0C70}</author>
    <author>tc={AB2AEDA0-791A-4901-BF44-CCC69230B04C}</author>
    <author>tc={C2983161-1E33-4DB9-8522-CBCD17E9BF44}</author>
    <author>tc={C12E46EA-3F96-434D-AD07-C9DAE30A70F4}</author>
    <author>tc={A29A373E-8B2B-4B45-BF1E-AC6A2B5F3C17}</author>
    <author>tc={4879F214-E99D-4D42-8C39-70789BBBC99D}</author>
    <author>tc={29C92E86-4989-4367-A9C0-46D156A7CEBB}</author>
    <author>tc={8C94AB36-0C9D-4D5F-A64A-5E1836200BD4}</author>
    <author>tc={0785BC27-69F5-4B43-8886-6AB6B3A1C38C}</author>
    <author>tc={4E6A3C34-D015-4798-8B15-C2C63B01F6C3}</author>
    <author>tc={7355F6F6-D3AD-4011-944E-FCE1A44D743D}</author>
    <author>tc={52DDC055-DFE6-4C4D-97FC-B38B71C63DF3}</author>
    <author>tc={0EFD8687-3DDE-4CBD-AEA3-EE622A1F5ED4}</author>
    <author>tc={4F677542-9574-41F5-9B11-3E8FA1978897}</author>
    <author>tc={C6EC601F-FF77-423D-9BE3-C8F28EB3F9D6}</author>
    <author>tc={A5E5F926-8C26-4331-A7DC-EFA14653951A}</author>
    <author>tc={FBB6CCFB-0F4E-489C-9FA4-2FCAFFEE5EFA}</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34" authorId="1"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4" authorId="2"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3" authorId="3"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4" authorId="4"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1" authorId="5"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I116"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118"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9"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0" authorId="9"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120" authorId="10"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4"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124"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5" authorId="13"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125" authorId="14"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6" authorId="15"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126" authorId="16"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27" authorId="17"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36" authorId="18"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D141" authorId="19"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42" authorId="20"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43" authorId="21"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45" authorId="22"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46" authorId="23"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47" authorId="24"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48" authorId="25"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53" authorId="26"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54" authorId="27"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55" authorId="28"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56" authorId="29"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156" authorId="30"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<sst xmlns="http://schemas.openxmlformats.org/spreadsheetml/2006/main" count="25808" uniqueCount="4201">
  <si>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</si>
  <si>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</si>
  <si>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</si>
  <si>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</si>
  <si>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</si>
  <si>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</si>
  <si>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</si>
  <si>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</si>
  <si>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</si>
  <si>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</si>
  <si>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</si>
  <si>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</si>
  <si>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</si>
  <si>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</si>
  <si>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</si>
  <si>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</si>
  <si>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</si>
  <si>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</si>
  <si>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</si>
  <si>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</si>
  <si>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</si>
  <si>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</si>
  <si>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</si>
  <si>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</si>
  <si>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</si>
  <si>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</si>
  <si>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</si>
  <si>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</si>
  <si>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</si>
  <si>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</si>
  <si>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</si>
  <si>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</si>
  <si>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</si>
  <si>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</si>
  <si>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</si>
  <si>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</si>
  <si>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</si>
  <si>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</si>
  <si>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</si>
  <si>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</si>
  <si>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</si>
  <si>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</si>
  <si>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</si>
  <si>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</si>
  <si>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</si>
  <si>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</si>
  <si>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</si>
  <si>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</si>
  <si>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</si>
  <si>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</si>
  <si>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</si>
  <si>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</si>
  <si>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</si>
  <si>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</si>
  <si>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</si>
  <si>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</si>
  <si>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</si>
  <si>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</si>
  <si>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</si>
  <si>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</si>
  <si>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</si>
  <si>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</si>
  <si>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</si>
  <si>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</si>
  <si>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</si>
  <si>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</si>
  <si>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</si>
  <si>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</si>
  <si>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</si>
  <si>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</si>
  <si>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</si>
  <si>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</si>
  <si>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</si>
  <si>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</si>
  <si>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</si>
  <si>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</si>
  <si>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</si>
  <si>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</si>
  <si>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</si>
  <si>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</si>
  <si>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</si>
  <si>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</si>
  <si>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</si>
  <si>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</si>
  <si>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</si>
  <si>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</si>
  <si>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</si>
  <si>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</si>
  <si>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</si>
  <si>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</si>
  <si>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</si>
  <si>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</si>
  <si>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</si>
  <si>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</si>
  <si>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</si>
  <si>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</si>
  <si>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</si>
  <si>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</si>
  <si>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</si>
  <si>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</si>
  <si>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</si>
  <si>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</si>
  <si>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</si>
  <si>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</si>
  <si>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</si>
  <si>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</si>
  <si>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</si>
  <si>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</si>
  <si>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</si>
  <si>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</si>
  <si>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</si>
  <si>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</si>
  <si>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</si>
  <si>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</si>
  <si>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</si>
  <si>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</si>
  <si>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</si>
  <si>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</si>
  <si>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</si>
  <si>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</si>
  <si>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</si>
  <si>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</si>
  <si>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</si>
  <si>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</si>
  <si>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</si>
  <si>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</si>
  <si>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</si>
  <si>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</si>
  <si>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</si>
  <si>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</si>
  <si>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</si>
  <si>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</si>
  <si>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</si>
  <si>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</si>
  <si>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</si>
  <si>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</si>
  <si>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</si>
  <si>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</si>
  <si>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</si>
  <si>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</si>
  <si>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</si>
  <si>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</si>
  <si>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</si>
  <si>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</si>
  <si>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</si>
  <si>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</si>
  <si>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</si>
  <si>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</si>
  <si>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</si>
  <si>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</si>
  <si>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</si>
  <si>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</si>
  <si>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</si>
  <si>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</si>
  <si>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</si>
  <si>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</si>
  <si>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</si>
  <si>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</si>
  <si>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</si>
  <si>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</si>
  <si>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</si>
  <si>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</si>
  <si>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</si>
  <si>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</si>
  <si>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</si>
  <si>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</si>
  <si>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</si>
  <si>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</si>
  <si>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</si>
  <si>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</si>
  <si>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</si>
  <si>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</si>
  <si>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</si>
  <si>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</si>
  <si>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</si>
  <si>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</si>
  <si>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</si>
  <si>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</si>
  <si>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</si>
  <si>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</si>
  <si>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</si>
  <si>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</si>
  <si>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</si>
  <si>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</si>
  <si>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</si>
  <si>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</si>
  <si>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</si>
  <si>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</si>
  <si>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</si>
  <si>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</si>
  <si>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</si>
  <si>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</si>
  <si>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</si>
  <si>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</si>
  <si>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</si>
  <si>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</si>
  <si>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</si>
  <si>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</si>
  <si>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</si>
  <si>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</si>
  <si>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</si>
  <si>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</si>
  <si>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</si>
  <si>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</si>
  <si>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</si>
  <si>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</si>
  <si>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</si>
  <si>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</si>
  <si>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</si>
  <si>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</si>
  <si>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industry-ag-main.html#eff-stds</t>
  </si>
  <si>
    <t>industry-energy-efficiency-standards.html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</si>
  <si>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</si>
  <si>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</si>
  <si>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</si>
  <si>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</si>
  <si>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</si>
  <si>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</si>
  <si>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</si>
  <si>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</si>
  <si>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</si>
  <si>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</si>
  <si>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</si>
  <si>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</si>
  <si>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</si>
  <si>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</si>
  <si>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</si>
  <si>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</si>
  <si>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</si>
  <si>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</si>
  <si>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</si>
  <si>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</si>
  <si>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</si>
  <si>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</si>
  <si>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</si>
  <si>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</si>
  <si>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</si>
  <si>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</si>
  <si>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</si>
  <si>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</si>
  <si>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</si>
  <si>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</si>
  <si>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</si>
  <si>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</si>
  <si>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</si>
  <si>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</si>
  <si>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</si>
  <si>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</si>
  <si>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</si>
  <si>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</si>
  <si>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</si>
  <si>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</si>
  <si>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</si>
  <si>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</si>
  <si>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</si>
  <si>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</si>
  <si>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</si>
  <si>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</si>
  <si>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</si>
  <si>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</si>
  <si>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</si>
  <si>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</si>
  <si>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</si>
  <si>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</si>
  <si>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</si>
  <si>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</si>
  <si>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</si>
  <si>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</si>
  <si>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</si>
  <si>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</si>
  <si>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</si>
  <si>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</si>
  <si>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</si>
  <si>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</si>
  <si>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</si>
  <si>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</si>
  <si>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</si>
  <si>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</si>
  <si>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</si>
  <si>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</si>
  <si>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</si>
  <si>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</si>
  <si>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</si>
  <si>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</si>
  <si>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</si>
  <si>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</si>
  <si>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</si>
  <si>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</si>
  <si>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</si>
  <si>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</si>
  <si>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</si>
  <si>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</si>
  <si>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</si>
  <si>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</si>
  <si>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</si>
  <si>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</si>
  <si>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</si>
  <si>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</si>
  <si>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</si>
  <si>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</si>
  <si>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</si>
  <si>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</si>
  <si>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</si>
  <si>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</si>
  <si>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</si>
  <si>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</si>
  <si>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</si>
  <si>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</si>
  <si>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</si>
  <si>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</si>
  <si>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</si>
  <si>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</si>
  <si>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</si>
  <si>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</si>
  <si>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</si>
  <si>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</si>
  <si>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</si>
  <si>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</si>
  <si>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</si>
  <si>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</si>
  <si>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</si>
  <si>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</si>
  <si>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</si>
  <si>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</si>
  <si>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</si>
  <si>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</si>
  <si>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</si>
  <si>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</si>
  <si>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</si>
  <si>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</si>
  <si>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</si>
  <si>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</si>
  <si>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</si>
  <si>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</si>
  <si>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</si>
  <si>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</si>
  <si>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</si>
  <si>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</si>
  <si>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</si>
  <si>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</si>
  <si>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</si>
  <si>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Non BAU RPS Qualifying Resources</t>
  </si>
  <si>
    <t>Boolean Use Non BAU RPS Qualifying Resource Definitions</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</si>
  <si>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</si>
  <si>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</si>
  <si>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</si>
  <si>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</si>
  <si>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</si>
  <si>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</si>
  <si>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</si>
  <si>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</si>
  <si>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</si>
  <si>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</si>
  <si>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</si>
  <si>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</si>
  <si>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</si>
  <si>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</si>
  <si>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</si>
  <si>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</si>
  <si>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</si>
  <si>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</si>
  <si>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</si>
  <si>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</si>
  <si>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</si>
  <si>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</si>
  <si>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</si>
  <si>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</si>
  <si>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</si>
  <si>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</si>
  <si>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</si>
  <si>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</si>
  <si>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</si>
  <si>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</si>
  <si>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</si>
  <si>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</si>
  <si>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</si>
  <si>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</si>
  <si>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</si>
  <si>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</si>
  <si>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</si>
  <si>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</si>
  <si>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</si>
  <si>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</si>
  <si>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</si>
  <si>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</si>
  <si>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</si>
  <si>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</si>
  <si>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</si>
  <si>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</si>
  <si>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</si>
  <si>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</si>
  <si>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</si>
  <si>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</si>
  <si>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</si>
  <si>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</si>
  <si>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</si>
  <si>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</si>
  <si>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</si>
  <si>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</si>
  <si>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</si>
  <si>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</si>
  <si>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</si>
  <si>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</si>
  <si>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</si>
  <si>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</si>
  <si>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</si>
  <si>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</si>
  <si>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</si>
  <si>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</si>
  <si>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</si>
  <si>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</si>
  <si>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</si>
  <si>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</si>
  <si>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</si>
  <si>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</si>
  <si>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</si>
  <si>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</si>
  <si>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</si>
  <si>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</si>
  <si>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</si>
  <si>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</si>
  <si>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</si>
  <si>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</si>
  <si>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</si>
  <si>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</si>
  <si>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</si>
  <si>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</si>
  <si>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</si>
  <si>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</si>
  <si>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</si>
  <si>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</si>
  <si>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</si>
  <si>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</si>
  <si>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</si>
  <si>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</si>
  <si>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</si>
  <si>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</si>
  <si>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</si>
  <si>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</si>
  <si>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</si>
  <si>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</si>
  <si>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</si>
  <si>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</si>
  <si>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</si>
  <si>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</si>
  <si>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</si>
  <si>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</si>
  <si>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</si>
  <si>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</si>
  <si>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</si>
  <si>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</si>
  <si>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</si>
  <si>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</si>
  <si>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</si>
  <si>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</si>
  <si>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</si>
  <si>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</si>
  <si>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</si>
  <si>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</si>
  <si>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</si>
  <si>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</si>
  <si>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</si>
  <si>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</si>
  <si>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</si>
  <si>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</si>
  <si>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</si>
  <si>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</si>
  <si>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</si>
  <si>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</si>
  <si>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</si>
  <si>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</si>
  <si>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</si>
  <si>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</si>
  <si>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</si>
  <si>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</si>
  <si>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</si>
  <si>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</si>
  <si>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</si>
  <si>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</si>
  <si>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</si>
  <si>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</si>
  <si>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</si>
  <si>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</si>
  <si>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</si>
  <si>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</si>
  <si>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</si>
  <si>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</si>
  <si>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</si>
  <si>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</si>
  <si>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</si>
  <si>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</si>
  <si>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</si>
  <si>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</si>
  <si>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</si>
  <si>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</si>
  <si>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</si>
  <si>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</si>
  <si>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</si>
  <si>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</si>
  <si>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</si>
  <si>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</si>
  <si>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</si>
  <si>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</si>
  <si>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</si>
  <si>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</si>
  <si>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</si>
  <si>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</si>
  <si>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</si>
  <si>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</si>
  <si>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</si>
  <si>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</si>
  <si>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</si>
  <si>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</si>
  <si>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</si>
  <si>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</si>
  <si>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</si>
  <si>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</si>
  <si>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</si>
  <si>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</si>
  <si>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</si>
  <si>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</si>
  <si>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</si>
  <si>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</si>
  <si>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</si>
  <si>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</si>
  <si>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</si>
  <si>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</si>
  <si>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</si>
  <si>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</si>
  <si>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</si>
  <si>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</si>
  <si>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</si>
  <si>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</si>
  <si>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</si>
  <si>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</si>
  <si>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</si>
  <si>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</si>
  <si>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</si>
  <si>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</si>
  <si>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</si>
  <si>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</si>
  <si>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</si>
  <si>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</si>
  <si>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</si>
  <si>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</si>
  <si>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</si>
  <si>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</si>
  <si>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</si>
  <si>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</si>
  <si>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</si>
  <si>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</si>
  <si>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</si>
  <si>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</si>
  <si>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</si>
  <si>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</si>
  <si>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</si>
  <si>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</si>
  <si>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</si>
  <si>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</si>
  <si>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</si>
  <si>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</si>
  <si>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</si>
  <si>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</si>
  <si>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</si>
  <si>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</si>
  <si>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</si>
  <si>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</si>
  <si>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</si>
  <si>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</si>
  <si>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</si>
  <si>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</si>
  <si>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</si>
  <si>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</si>
  <si>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</si>
  <si>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</si>
  <si>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</si>
  <si>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</si>
  <si>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</si>
  <si>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</si>
  <si>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</si>
  <si>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</si>
  <si>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</si>
  <si>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</si>
  <si>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</si>
  <si>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</si>
  <si>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</si>
  <si>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</si>
  <si>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</si>
  <si>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</si>
  <si>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</si>
  <si>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</si>
  <si>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</si>
  <si>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</si>
  <si>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</si>
  <si>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</si>
  <si>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</si>
  <si>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</si>
  <si>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</si>
  <si>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</si>
  <si>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</si>
  <si>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</si>
  <si>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</si>
  <si>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</si>
  <si>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</si>
  <si>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</si>
  <si>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</si>
  <si>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</si>
  <si>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</si>
  <si>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</si>
  <si>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</si>
  <si>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</si>
  <si>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</si>
  <si>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</si>
  <si>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</si>
  <si>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</si>
  <si>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</si>
  <si>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</si>
  <si>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</si>
  <si>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</si>
  <si>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</si>
  <si>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</si>
  <si>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</si>
  <si>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</si>
  <si>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</si>
  <si>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</si>
  <si>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</si>
  <si>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</si>
  <si>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</si>
  <si>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</si>
  <si>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</si>
  <si>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</si>
  <si>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</si>
  <si>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</si>
  <si>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</si>
  <si>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</si>
  <si>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</si>
  <si>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</si>
  <si>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</si>
  <si>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</si>
  <si>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</si>
  <si>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</si>
  <si>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</si>
  <si>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</si>
  <si>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</si>
  <si>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</si>
  <si>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</si>
  <si>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</si>
  <si>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</si>
  <si>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</si>
  <si>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</si>
  <si>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</si>
  <si>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</si>
  <si>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</si>
  <si>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</si>
  <si>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</si>
  <si>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</si>
  <si>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</si>
  <si>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</si>
  <si>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</si>
  <si>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</si>
  <si>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</si>
  <si>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</si>
  <si>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</si>
  <si>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</si>
  <si>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</si>
  <si>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</si>
  <si>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</si>
  <si>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</si>
  <si>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</si>
  <si>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</si>
  <si>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</si>
  <si>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</si>
  <si>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</si>
  <si>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</si>
  <si>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</si>
  <si>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</si>
  <si>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</si>
  <si>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</si>
  <si>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</si>
  <si>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</si>
  <si>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</si>
  <si>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</si>
  <si>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</si>
  <si>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</si>
  <si>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</si>
  <si>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</si>
  <si>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</si>
  <si>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</si>
  <si>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</si>
  <si>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</si>
  <si>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</si>
  <si>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</si>
  <si>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</si>
  <si>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</si>
  <si>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</si>
  <si>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</si>
  <si>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</si>
  <si>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</si>
  <si>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</si>
  <si>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</si>
  <si>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</si>
  <si>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</si>
  <si>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</si>
  <si>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</si>
  <si>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</si>
  <si>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</si>
  <si>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</si>
  <si>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</si>
  <si>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</si>
  <si>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</si>
  <si>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</si>
  <si>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</si>
  <si>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</si>
  <si>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</si>
  <si>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</si>
  <si>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</si>
  <si>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</si>
  <si>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</si>
  <si>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</si>
  <si>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</si>
  <si>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</si>
  <si>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</si>
  <si>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</si>
  <si>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</si>
  <si>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</si>
  <si>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</si>
  <si>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</si>
  <si>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</si>
  <si>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</si>
  <si>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</si>
  <si>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</si>
  <si>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</si>
  <si>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</si>
  <si>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</si>
  <si>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</si>
  <si>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</si>
  <si>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</si>
  <si>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</si>
  <si>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</si>
  <si>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</si>
  <si>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</si>
  <si>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</si>
  <si>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</si>
  <si>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</si>
  <si>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</si>
  <si>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</si>
  <si>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</si>
  <si>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</si>
  <si>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</si>
  <si>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</si>
  <si>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</si>
  <si>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</si>
  <si>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</si>
  <si>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</si>
  <si>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</si>
  <si>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</si>
  <si>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</si>
  <si>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</si>
  <si>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</si>
  <si>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</si>
  <si>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</si>
  <si>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</si>
  <si>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</si>
  <si>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</si>
  <si>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</si>
  <si>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</si>
  <si>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</si>
  <si>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</si>
  <si>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</si>
  <si>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</si>
  <si>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</si>
  <si>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</si>
  <si>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</si>
  <si>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</si>
  <si>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</si>
  <si>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</si>
  <si>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</si>
  <si>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</si>
  <si>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</si>
  <si>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</si>
  <si>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</si>
  <si>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</si>
  <si>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</si>
  <si>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</si>
  <si>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</si>
  <si>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</si>
  <si>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</si>
  <si>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</si>
  <si>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</si>
  <si>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</si>
  <si>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</si>
  <si>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</si>
  <si>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</si>
  <si>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</si>
  <si>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</si>
  <si>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</si>
  <si>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</si>
  <si>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</si>
  <si>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</si>
  <si>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</si>
  <si>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</si>
  <si>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</si>
  <si>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</si>
  <si>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</si>
  <si>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</si>
  <si>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</si>
  <si>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</si>
  <si>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</si>
  <si>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</si>
  <si>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</si>
  <si>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</si>
  <si>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</si>
  <si>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</si>
  <si>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</si>
  <si>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</si>
  <si>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</si>
  <si>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</si>
  <si>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</si>
  <si>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</si>
  <si>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</si>
  <si>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</si>
  <si>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</si>
  <si>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</si>
  <si>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</si>
  <si>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</si>
  <si>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</si>
  <si>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</si>
  <si>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</si>
  <si>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</si>
  <si>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</si>
  <si>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</si>
  <si>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</si>
  <si>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</si>
  <si>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</si>
  <si>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</si>
  <si>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</si>
  <si>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</si>
  <si>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</si>
  <si>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</si>
  <si>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</si>
  <si>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</si>
  <si>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</si>
  <si>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</si>
  <si>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</si>
  <si>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</si>
  <si>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</si>
  <si>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</si>
  <si>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</si>
  <si>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</si>
  <si>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</si>
  <si>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</si>
  <si>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</si>
  <si>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</si>
  <si>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</si>
  <si>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</si>
  <si>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</si>
  <si>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</si>
  <si>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</si>
  <si>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</si>
  <si>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</si>
  <si>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</si>
  <si>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</si>
  <si>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</si>
  <si>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</si>
  <si>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</si>
  <si>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</si>
  <si>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</si>
  <si>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</si>
  <si>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</si>
  <si>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</si>
  <si>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</si>
  <si>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</si>
  <si>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</si>
  <si>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</si>
  <si>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</si>
  <si>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</si>
  <si>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</si>
  <si>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</si>
  <si>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</si>
  <si>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</si>
  <si>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</si>
  <si>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</si>
  <si>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</si>
  <si>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</si>
  <si>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</si>
  <si>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</si>
  <si>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</si>
  <si>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</si>
  <si>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</si>
  <si>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</si>
  <si>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</si>
  <si>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</si>
  <si>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</si>
  <si>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</si>
  <si>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</si>
  <si>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</si>
  <si>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</si>
  <si>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</si>
  <si>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</si>
  <si>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</si>
  <si>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</si>
  <si>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</si>
  <si>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</si>
  <si>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</si>
  <si>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</si>
  <si>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</si>
  <si>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</si>
  <si>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</si>
  <si>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</si>
  <si>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</si>
  <si>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</si>
  <si>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</si>
  <si>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</si>
  <si>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</si>
  <si>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</si>
  <si>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</si>
  <si>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</si>
  <si>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</si>
  <si>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</si>
  <si>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</si>
  <si>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</si>
  <si>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</si>
  <si>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</si>
  <si>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</si>
  <si>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</si>
  <si>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</si>
  <si>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</si>
  <si>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</si>
  <si>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</si>
  <si>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</si>
  <si>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</si>
  <si>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</si>
  <si>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</si>
  <si>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</si>
  <si>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</si>
  <si>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</si>
  <si>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</si>
  <si>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</si>
  <si>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</si>
  <si>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</si>
  <si>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</si>
  <si>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</si>
  <si>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</si>
  <si>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</si>
  <si>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</si>
  <si>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</si>
  <si>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</si>
  <si>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</si>
  <si>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</si>
  <si>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</si>
  <si>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</si>
  <si>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</si>
  <si>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</si>
  <si>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</si>
  <si>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</si>
  <si>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</si>
  <si>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</si>
  <si>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</si>
  <si>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</si>
  <si>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</si>
  <si>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</si>
  <si>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</si>
  <si>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</si>
  <si>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</si>
  <si>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</si>
  <si>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</si>
  <si>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</si>
  <si>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</si>
  <si>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</si>
  <si>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</si>
  <si>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</si>
  <si>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</si>
  <si>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</si>
  <si>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</si>
  <si>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</si>
  <si>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</si>
  <si>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</si>
  <si>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</si>
  <si>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</si>
  <si>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</si>
  <si>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</si>
  <si>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</si>
  <si>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</si>
  <si>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</si>
  <si>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</si>
  <si>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</si>
  <si>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</si>
  <si>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</si>
  <si>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</si>
  <si>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</si>
  <si>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</si>
  <si>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</si>
  <si>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</si>
  <si>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</si>
  <si>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</si>
  <si>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</si>
  <si>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</si>
  <si>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</si>
  <si>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</si>
  <si>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</si>
  <si>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</si>
  <si>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</si>
  <si>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</si>
  <si>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</si>
  <si>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</si>
  <si>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</si>
  <si>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</si>
  <si>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</si>
  <si>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</si>
  <si>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</si>
  <si>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</si>
  <si>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</si>
  <si>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</si>
  <si>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</si>
  <si>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</si>
  <si>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</si>
  <si>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</si>
  <si>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</si>
  <si>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</si>
  <si>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</si>
  <si>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</si>
  <si>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</si>
  <si>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</si>
  <si>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</si>
  <si>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</si>
  <si>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</si>
  <si>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</si>
  <si>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</si>
  <si>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</si>
  <si>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</si>
  <si>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</si>
  <si>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</si>
  <si>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</si>
  <si>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</si>
  <si>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</si>
  <si>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</si>
  <si>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</si>
  <si>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</si>
  <si>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</si>
  <si>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</si>
  <si>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</si>
  <si>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</si>
  <si>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</si>
  <si>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</si>
  <si>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</si>
  <si>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</si>
  <si>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</si>
  <si>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</si>
  <si>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</si>
  <si>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</si>
  <si>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</si>
  <si>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</si>
  <si>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</si>
  <si>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</si>
  <si>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</si>
  <si>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</si>
  <si>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</si>
  <si>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</si>
  <si>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</si>
  <si>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</si>
  <si>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</si>
  <si>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</si>
  <si>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</si>
  <si>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</si>
  <si>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</si>
  <si>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</si>
  <si>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</si>
  <si>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</si>
  <si>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</si>
  <si>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</si>
  <si>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</si>
  <si>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</si>
  <si>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</si>
  <si>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</si>
  <si>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</si>
  <si>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</si>
  <si>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</si>
  <si>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</si>
  <si>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</si>
  <si>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</si>
  <si>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</si>
  <si>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</si>
  <si>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</si>
  <si>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</si>
  <si>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</si>
  <si>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</si>
  <si>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</si>
  <si>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</si>
  <si>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</si>
  <si>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</si>
  <si>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</si>
  <si>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</si>
  <si>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</si>
  <si>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</si>
  <si>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</si>
  <si>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</si>
  <si>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</si>
  <si>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</si>
  <si>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</si>
  <si>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</si>
  <si>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</si>
  <si>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</si>
  <si>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</si>
  <si>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</si>
  <si>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</si>
  <si>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</si>
  <si>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</si>
  <si>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</si>
  <si>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</si>
  <si>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</si>
  <si>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</si>
  <si>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</si>
  <si>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</si>
  <si>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</si>
  <si>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</si>
  <si>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</si>
  <si>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</si>
  <si>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</si>
  <si>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</si>
  <si>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</si>
  <si>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</si>
  <si>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</si>
  <si>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</si>
  <si>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</si>
  <si>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</si>
  <si>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</si>
  <si>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</si>
  <si>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</si>
  <si>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</si>
  <si>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</si>
  <si>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</si>
  <si>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</si>
  <si>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</si>
  <si>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</si>
  <si>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</si>
  <si>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</si>
  <si>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</si>
  <si>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</si>
  <si>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</si>
  <si>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</si>
  <si>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</si>
  <si>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</si>
  <si>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</si>
  <si>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</si>
  <si>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</si>
  <si>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</si>
  <si>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</si>
  <si>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</si>
  <si>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</si>
  <si>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</si>
  <si>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</si>
  <si>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</si>
  <si>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</si>
  <si>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</si>
  <si>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</si>
  <si>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</si>
  <si>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</si>
  <si>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</si>
  <si>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</si>
  <si>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</si>
  <si>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</si>
  <si>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</si>
  <si>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</si>
  <si>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</si>
  <si>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</si>
  <si>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</si>
  <si>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</si>
  <si>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</si>
  <si>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</si>
  <si>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</si>
  <si>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</si>
  <si>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</si>
  <si>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</si>
  <si>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</si>
  <si>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</si>
  <si>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</si>
  <si>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</si>
  <si>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</si>
  <si>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</si>
  <si>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</si>
  <si>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</si>
  <si>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</si>
  <si>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</si>
  <si>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</si>
  <si>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</si>
  <si>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</si>
  <si>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</si>
  <si>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</si>
  <si>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</si>
  <si>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</si>
  <si>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</si>
  <si>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</si>
  <si>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</si>
  <si>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</si>
  <si>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</si>
  <si>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</si>
  <si>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</si>
  <si>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</si>
  <si>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</si>
  <si>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</si>
  <si>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</si>
  <si>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</si>
  <si>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</si>
  <si>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</si>
  <si>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</si>
  <si>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</si>
  <si>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</si>
  <si>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</si>
  <si>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</si>
  <si>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</si>
  <si>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</si>
  <si>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</si>
  <si>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</si>
  <si>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</si>
  <si>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</si>
  <si>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</si>
  <si>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</si>
  <si>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</si>
  <si>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</si>
  <si>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</si>
  <si>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</si>
  <si>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</si>
  <si>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</si>
  <si>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</si>
  <si>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</si>
  <si>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</si>
  <si>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</si>
  <si>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</si>
  <si>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</si>
  <si>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</si>
  <si>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</si>
  <si>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</si>
  <si>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</si>
  <si>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</si>
  <si>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</si>
  <si>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</si>
  <si>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</si>
  <si>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</si>
  <si>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</si>
  <si>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</si>
  <si>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</si>
  <si>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</si>
  <si>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</si>
  <si>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</si>
  <si>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</si>
  <si>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</si>
  <si>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</si>
  <si>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</si>
  <si>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</si>
  <si>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</si>
  <si>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</si>
  <si>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</si>
  <si>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</si>
  <si>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</si>
  <si>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</si>
  <si>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</si>
  <si>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</si>
  <si>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</si>
  <si>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</si>
  <si>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</si>
  <si>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</si>
  <si>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</si>
  <si>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</si>
  <si>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</si>
  <si>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</si>
  <si>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</si>
  <si>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</si>
  <si>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</si>
  <si>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</si>
  <si>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</si>
  <si>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</si>
  <si>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</si>
  <si>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</si>
  <si>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</si>
  <si>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</si>
  <si>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</si>
  <si>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</si>
  <si>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</si>
  <si>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</si>
  <si>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</si>
  <si>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</si>
  <si>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</si>
  <si>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</si>
  <si>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</si>
  <si>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</si>
  <si>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</si>
  <si>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</si>
  <si>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</si>
  <si>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</si>
  <si>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</si>
  <si>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</si>
  <si>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</si>
  <si>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</si>
  <si>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</si>
  <si>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</si>
  <si>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</si>
  <si>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</si>
  <si>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</si>
  <si>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</si>
  <si>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</si>
  <si>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</si>
  <si>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</si>
  <si>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</si>
  <si>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</si>
  <si>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</si>
  <si>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</si>
  <si>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</si>
  <si>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</si>
  <si>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</si>
  <si>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</si>
  <si>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</si>
  <si>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</si>
  <si>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</si>
  <si>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</si>
  <si>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</si>
  <si>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</si>
  <si>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</si>
  <si>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</si>
  <si>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</si>
  <si>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</si>
  <si>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</si>
  <si>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</si>
  <si>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</si>
  <si>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</si>
  <si>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</si>
  <si>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</si>
  <si>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</si>
  <si>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</si>
  <si>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</si>
  <si>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</si>
  <si>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</si>
  <si>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</si>
  <si>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</si>
  <si>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</si>
  <si>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</si>
  <si>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</si>
  <si>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</si>
  <si>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</si>
  <si>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</si>
  <si>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</si>
  <si>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</si>
  <si>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</si>
  <si>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</si>
  <si>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</si>
  <si>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</si>
  <si>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</si>
  <si>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</si>
  <si>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</si>
  <si>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</si>
  <si>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</si>
  <si>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</si>
  <si>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</si>
  <si>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</si>
  <si>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</si>
  <si>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</si>
  <si>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</si>
  <si>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</si>
  <si>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</si>
  <si>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</si>
  <si>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</si>
  <si>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</si>
  <si>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</si>
  <si>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</si>
  <si>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</si>
  <si>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</si>
  <si>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</si>
  <si>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</si>
  <si>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</si>
  <si>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</si>
  <si>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</si>
  <si>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</si>
  <si>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</si>
  <si>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</si>
  <si>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</si>
  <si>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</si>
  <si>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</si>
  <si>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</si>
  <si>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</si>
  <si>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</si>
  <si>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</si>
  <si>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</si>
  <si>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</si>
  <si>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</si>
  <si>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</si>
  <si>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</si>
  <si>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</si>
  <si>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</si>
  <si>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</si>
  <si>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</si>
  <si>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</si>
  <si>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</si>
  <si>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</si>
  <si>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</si>
  <si>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</si>
  <si>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</si>
  <si>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</si>
  <si>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</si>
  <si>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</si>
  <si>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</si>
  <si>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</si>
  <si>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</si>
  <si>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</si>
  <si>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</si>
  <si>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</si>
  <si>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</si>
  <si>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</si>
  <si>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</si>
  <si>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</si>
  <si>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</si>
  <si>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</si>
  <si>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</si>
  <si>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</si>
  <si>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</si>
  <si>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</si>
  <si>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</si>
  <si>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</si>
  <si>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</si>
  <si>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</si>
  <si>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</si>
  <si>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</si>
  <si>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</si>
  <si>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</si>
  <si>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</si>
  <si>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</si>
  <si>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</si>
  <si>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</si>
  <si>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</si>
  <si>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</si>
  <si>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</si>
  <si>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</si>
  <si>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</si>
  <si>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</si>
  <si>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</si>
  <si>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</si>
  <si>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</si>
  <si>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</si>
  <si>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</si>
  <si>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</si>
  <si>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</si>
  <si>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</si>
  <si>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</si>
  <si>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</si>
  <si>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</si>
  <si>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</si>
  <si>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</si>
  <si>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</si>
  <si>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</si>
  <si>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</si>
  <si>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</si>
  <si>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</si>
  <si>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</si>
  <si>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</si>
  <si>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</si>
  <si>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</si>
  <si>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</si>
  <si>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</si>
  <si>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</si>
  <si>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</si>
  <si>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</si>
  <si>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</si>
  <si>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</si>
  <si>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</si>
  <si>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</si>
  <si>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</si>
  <si>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</si>
  <si>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</si>
  <si>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</si>
  <si>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</si>
  <si>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</si>
  <si>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</si>
  <si>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</si>
  <si>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</si>
  <si>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</si>
  <si>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</si>
  <si>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</si>
  <si>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</si>
  <si>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</si>
  <si>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</si>
  <si>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</si>
  <si>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</si>
  <si>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</si>
  <si>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</si>
  <si>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</si>
  <si>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</si>
  <si>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</si>
  <si>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</si>
  <si>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</si>
  <si>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</si>
  <si>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</si>
  <si>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</si>
  <si>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</si>
  <si>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</si>
  <si>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</si>
  <si>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</si>
  <si>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</si>
  <si>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</si>
  <si>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</si>
  <si>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</si>
  <si>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</si>
  <si>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</si>
  <si>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</si>
  <si>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</si>
  <si>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</si>
  <si>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</si>
  <si>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</si>
  <si>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</si>
  <si>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</si>
  <si>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</si>
  <si>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</si>
  <si>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</si>
  <si>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</si>
  <si>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</si>
  <si>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</si>
  <si>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</si>
  <si>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</si>
  <si>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</si>
  <si>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</si>
  <si>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</si>
  <si>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</si>
  <si>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</si>
  <si>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</si>
  <si>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</si>
  <si>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</si>
  <si>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</si>
  <si>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</si>
  <si>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</si>
  <si>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</si>
  <si>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</si>
  <si>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</si>
  <si>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</si>
  <si>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</si>
  <si>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</si>
  <si>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</si>
  <si>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</si>
  <si>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</si>
  <si>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</si>
  <si>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</si>
  <si>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</si>
  <si>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</si>
  <si>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</si>
  <si>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</si>
  <si>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</si>
  <si>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</si>
  <si>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</si>
  <si>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</si>
  <si>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</si>
  <si>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</si>
  <si>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</si>
  <si>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</si>
  <si>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</si>
  <si>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</si>
  <si>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</si>
  <si>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</si>
  <si>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</si>
  <si>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</si>
  <si>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</si>
  <si>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</si>
  <si>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</si>
  <si>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</si>
  <si>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</si>
  <si>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</si>
  <si>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</si>
  <si>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</si>
  <si>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</si>
  <si>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</si>
  <si>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</si>
  <si>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</si>
  <si>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</si>
  <si>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</si>
  <si>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</si>
  <si>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</si>
  <si>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</si>
  <si>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</si>
  <si>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</si>
  <si>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</si>
  <si>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</si>
  <si>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</si>
  <si>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</si>
  <si>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</si>
  <si>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</si>
  <si>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</si>
  <si>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</si>
  <si>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</si>
  <si>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</si>
  <si>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</si>
  <si>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</si>
  <si>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</si>
  <si>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</si>
  <si>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</si>
  <si>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</si>
  <si>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</si>
  <si>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</si>
  <si>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</si>
  <si>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</si>
  <si>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</si>
  <si>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</si>
  <si>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</si>
  <si>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</si>
  <si>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</si>
  <si>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</si>
  <si>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</si>
  <si>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</si>
  <si>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</si>
  <si>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</si>
  <si>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</si>
  <si>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</si>
  <si>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</si>
  <si>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</si>
  <si>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</si>
  <si>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</si>
  <si>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</si>
  <si>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</si>
  <si>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</si>
  <si>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</si>
  <si>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</si>
  <si>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</si>
  <si>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</si>
  <si>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</si>
  <si>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</si>
  <si>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</si>
  <si>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</si>
  <si>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</si>
  <si>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</si>
  <si>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</si>
  <si>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</si>
  <si>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</si>
  <si>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</si>
  <si>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</si>
  <si>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</si>
  <si>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</si>
  <si>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</si>
  <si>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</si>
  <si>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</si>
  <si>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</si>
  <si>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</si>
  <si>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</si>
  <si>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</si>
  <si>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</si>
  <si>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</si>
  <si>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</si>
  <si>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</si>
  <si>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</si>
  <si>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</si>
  <si>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</si>
  <si>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</si>
  <si>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</si>
  <si>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</si>
  <si>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</si>
  <si>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</si>
  <si>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</si>
  <si>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</si>
  <si>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</si>
  <si>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</si>
  <si>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</si>
  <si>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</si>
  <si>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</si>
  <si>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</si>
  <si>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</si>
  <si>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</si>
  <si>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</si>
  <si>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</si>
  <si>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</si>
  <si>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</si>
  <si>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</si>
  <si>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</si>
  <si>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</si>
  <si>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</si>
  <si>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</si>
  <si>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</si>
  <si>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</si>
  <si>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</si>
  <si>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</si>
  <si>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</si>
  <si>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</si>
  <si>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</si>
  <si>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</si>
  <si>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</si>
  <si>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</si>
  <si>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</si>
  <si>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</si>
  <si>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</si>
  <si>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</si>
  <si>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</si>
  <si>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</si>
  <si>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</si>
  <si>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</si>
  <si>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</si>
  <si>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</si>
  <si>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</si>
  <si>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</si>
  <si>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</si>
  <si>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</si>
  <si>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</si>
  <si>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</si>
  <si>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</si>
  <si>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</si>
  <si>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</si>
  <si>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</si>
  <si>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</si>
  <si>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</si>
  <si>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</si>
  <si>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</si>
  <si>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</si>
  <si>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</si>
  <si>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</si>
  <si>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</si>
  <si>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</si>
  <si>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</si>
  <si>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</si>
  <si>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</si>
  <si>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</si>
  <si>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</si>
  <si>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</si>
  <si>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</si>
  <si>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</si>
  <si>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</si>
  <si>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</si>
  <si>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</si>
  <si>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</si>
  <si>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</si>
  <si>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</si>
  <si>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</si>
  <si>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</si>
  <si>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</si>
  <si>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</si>
  <si>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</si>
  <si>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</si>
  <si>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</si>
  <si>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</si>
  <si>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</si>
  <si>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</si>
  <si>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</si>
  <si>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</si>
  <si>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</si>
  <si>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</si>
  <si>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</si>
  <si>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</si>
  <si>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</si>
  <si>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</si>
  <si>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</si>
  <si>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</si>
  <si>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</si>
  <si>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</si>
  <si>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</si>
  <si>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</si>
  <si>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</si>
  <si>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</si>
  <si>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</si>
  <si>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</si>
  <si>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</si>
  <si>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</si>
  <si>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</si>
  <si>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</si>
  <si>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</si>
  <si>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</si>
  <si>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</si>
  <si>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</si>
  <si>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</si>
  <si>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</si>
  <si>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</si>
  <si>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</si>
  <si>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</si>
  <si>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</si>
  <si>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</si>
  <si>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</si>
  <si>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</si>
  <si>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</si>
  <si>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</si>
  <si>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</si>
  <si>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</si>
  <si>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</si>
  <si>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</si>
  <si>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</si>
  <si>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</si>
  <si>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</si>
  <si>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</si>
  <si>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</si>
  <si>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</si>
  <si>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</si>
  <si>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</si>
  <si>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</si>
  <si>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</si>
  <si>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</si>
  <si>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</si>
  <si>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</si>
  <si>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</si>
  <si>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</si>
  <si>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</si>
  <si>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</si>
  <si>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</si>
  <si>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</si>
  <si>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</si>
  <si>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</si>
  <si>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</si>
  <si>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</si>
  <si>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</si>
  <si>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</si>
  <si>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</si>
  <si>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</si>
  <si>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</si>
  <si>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</si>
  <si>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</si>
  <si>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</si>
  <si>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</si>
  <si>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</si>
  <si>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</si>
  <si>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</si>
  <si>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</si>
  <si>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</si>
  <si>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</si>
  <si>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</si>
  <si>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</si>
  <si>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</si>
  <si>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</si>
  <si>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</si>
  <si>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</si>
  <si>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</si>
  <si>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</si>
  <si>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</si>
  <si>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</si>
  <si>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</si>
  <si>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</si>
  <si>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</si>
  <si>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</si>
  <si>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</si>
  <si>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</si>
  <si>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</si>
  <si>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</si>
  <si>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</si>
  <si>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</si>
  <si>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</si>
  <si>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</si>
  <si>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</si>
  <si>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</si>
  <si>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</si>
  <si>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</si>
  <si>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</si>
  <si>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</si>
  <si>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</si>
  <si>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</si>
  <si>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</si>
  <si>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</si>
  <si>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</si>
  <si>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</si>
  <si>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</si>
  <si>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</si>
  <si>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</si>
  <si>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</si>
  <si>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</si>
  <si>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</si>
  <si>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</si>
  <si>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</si>
  <si>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</si>
  <si>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</si>
  <si>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</si>
  <si>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</si>
  <si>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</si>
  <si>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</si>
  <si>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</si>
  <si>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</si>
  <si>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</si>
  <si>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</si>
  <si>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</si>
  <si>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</si>
  <si>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</si>
  <si>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</si>
  <si>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</si>
  <si>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</si>
  <si>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</si>
  <si>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</si>
  <si>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</si>
  <si>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</si>
  <si>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</si>
  <si>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</si>
  <si>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</si>
  <si>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</si>
  <si>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</si>
  <si>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</si>
  <si>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</si>
  <si>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</si>
  <si>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</si>
  <si>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</si>
  <si>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</si>
  <si>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</si>
  <si>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</si>
  <si>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</si>
  <si>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</si>
  <si>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</si>
  <si>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</si>
  <si>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</si>
  <si>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</si>
  <si>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</si>
  <si>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</si>
  <si>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</si>
  <si>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</si>
  <si>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</si>
  <si>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</si>
  <si>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</si>
  <si>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</si>
  <si>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</si>
  <si>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</si>
  <si>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</si>
  <si>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</si>
  <si>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</si>
  <si>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</si>
  <si>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</si>
  <si>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</si>
  <si>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</si>
  <si>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</si>
  <si>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</si>
  <si>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</si>
  <si>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</si>
  <si>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</si>
  <si>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</si>
  <si>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</si>
  <si>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</si>
  <si>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</si>
  <si>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</si>
  <si>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</si>
  <si>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</si>
  <si>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</si>
  <si>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</si>
  <si>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</si>
  <si>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</si>
  <si>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</si>
  <si>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</si>
  <si>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</si>
  <si>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</si>
  <si>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</si>
  <si>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</si>
  <si>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</si>
  <si>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</si>
  <si>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</si>
  <si>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</si>
  <si>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</si>
  <si>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</si>
  <si>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</si>
  <si>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</si>
  <si>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</si>
  <si>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</si>
  <si>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</si>
  <si>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</si>
  <si>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</si>
  <si>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</si>
  <si>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</si>
  <si>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</si>
  <si>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</si>
  <si>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</si>
  <si>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</si>
  <si>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</si>
  <si>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</si>
  <si>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</si>
  <si>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</si>
  <si>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</si>
  <si>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</si>
  <si>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</si>
  <si>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</si>
  <si>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</si>
  <si>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</si>
  <si>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</si>
  <si>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</si>
  <si>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</si>
  <si>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</si>
  <si>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</si>
  <si>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</si>
  <si>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</si>
  <si>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</si>
  <si>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</si>
  <si>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</si>
  <si>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</si>
  <si>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</si>
  <si>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</si>
  <si>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</si>
  <si>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</si>
  <si>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</si>
  <si>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</si>
  <si>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</si>
  <si>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</si>
  <si>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</si>
  <si>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</si>
  <si>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</si>
  <si>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</si>
  <si>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</si>
  <si>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</si>
  <si>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</si>
  <si>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</si>
  <si>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</si>
  <si>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</si>
  <si>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</si>
  <si>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</si>
  <si>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</si>
  <si>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</si>
  <si>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</si>
  <si>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</si>
  <si>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</si>
  <si>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</si>
  <si>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</si>
  <si>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</si>
  <si>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</si>
  <si>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</si>
  <si>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</si>
  <si>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</si>
  <si>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</si>
  <si>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</si>
  <si>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</si>
  <si>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</si>
  <si>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</si>
  <si>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</si>
  <si>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</si>
  <si>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</si>
  <si>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</si>
  <si>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</si>
  <si>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</si>
  <si>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</si>
  <si>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</si>
  <si>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</si>
  <si>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</si>
  <si>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</si>
  <si>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</si>
  <si>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</si>
  <si>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</si>
  <si>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</si>
  <si>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</si>
  <si>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</si>
  <si>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</si>
  <si>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</si>
  <si>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</si>
  <si>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</si>
  <si>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</si>
  <si>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</si>
  <si>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</si>
  <si>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</si>
  <si>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</si>
  <si>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</si>
  <si>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</si>
  <si>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</si>
  <si>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</si>
  <si>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</si>
  <si>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</si>
  <si>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</si>
  <si>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</si>
  <si>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</si>
  <si>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</si>
  <si>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</si>
  <si>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</si>
  <si>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</si>
  <si>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</si>
  <si>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</si>
  <si>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</si>
  <si>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</si>
  <si>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</si>
  <si>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</si>
  <si>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</si>
  <si>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</si>
  <si>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</si>
  <si>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</si>
  <si>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</si>
  <si>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</si>
  <si>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</si>
  <si>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</si>
  <si>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</si>
  <si>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</si>
  <si>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</si>
  <si>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</si>
  <si>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</si>
  <si>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</si>
  <si>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</si>
  <si>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</si>
  <si>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</si>
  <si>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</si>
  <si>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</si>
  <si>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</si>
  <si>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</si>
  <si>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</si>
  <si>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</si>
  <si>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</si>
  <si>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</si>
  <si>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</si>
  <si>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</si>
  <si>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</si>
  <si>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</si>
  <si>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</si>
  <si>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</si>
  <si>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</si>
  <si>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</si>
  <si>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</si>
  <si>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</si>
  <si>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</si>
  <si>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</si>
  <si>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</si>
  <si>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</si>
  <si>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</si>
  <si>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</si>
  <si>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</si>
  <si>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</si>
  <si>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</si>
  <si>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</si>
  <si>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</si>
  <si>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</si>
  <si>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</si>
  <si>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</si>
  <si>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</si>
  <si>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</si>
  <si>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</si>
  <si>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</si>
  <si>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</si>
  <si>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</si>
  <si>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</si>
  <si>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</si>
  <si>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</si>
  <si>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</si>
  <si>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</si>
  <si>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</si>
  <si>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</si>
  <si>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</si>
  <si>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</si>
  <si>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</si>
  <si>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</si>
  <si>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</si>
  <si>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</si>
  <si>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</si>
  <si>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</si>
  <si>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</si>
  <si>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</si>
  <si>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</si>
  <si>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</si>
  <si>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</si>
  <si>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</si>
  <si>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</si>
  <si>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</si>
  <si>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</si>
  <si>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</si>
  <si>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</si>
  <si>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</si>
  <si>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</si>
  <si>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</si>
  <si>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</si>
  <si>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</si>
  <si>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</si>
  <si>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</si>
  <si>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</si>
  <si>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</si>
  <si>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</si>
  <si>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</si>
  <si>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</si>
  <si>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</si>
  <si>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</si>
  <si>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</si>
  <si>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</si>
  <si>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</si>
  <si>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</si>
  <si>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</si>
  <si>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</si>
  <si>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</si>
  <si>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</si>
  <si>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</si>
  <si>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</si>
  <si>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</si>
  <si>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</si>
  <si>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</si>
  <si>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</si>
  <si>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</si>
  <si>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</si>
  <si>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</si>
  <si>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</si>
  <si>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</si>
  <si>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</si>
  <si>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</si>
  <si>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</si>
  <si>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</si>
  <si>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</si>
  <si>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</si>
  <si>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</si>
  <si>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</si>
  <si>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</si>
  <si>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</si>
  <si>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</si>
  <si>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</si>
  <si>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</si>
  <si>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</si>
  <si>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</si>
  <si>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</si>
  <si>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</si>
  <si>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</si>
  <si>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</si>
  <si>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</si>
  <si>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</si>
  <si>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</si>
  <si>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</si>
  <si>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</si>
  <si>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</si>
  <si>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</si>
  <si>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</si>
  <si>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</si>
  <si>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</si>
  <si>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</si>
  <si>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</si>
  <si>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</si>
  <si>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</si>
  <si>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</si>
  <si>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</si>
  <si>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</si>
  <si>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</si>
  <si>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</si>
  <si>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</si>
  <si>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</si>
  <si>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</si>
  <si>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</si>
  <si>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</si>
  <si>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</si>
  <si>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</si>
  <si>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</si>
  <si>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</si>
  <si>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</si>
  <si>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</si>
  <si>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</si>
  <si>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</si>
  <si>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</si>
  <si>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</si>
  <si>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</si>
  <si>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</si>
  <si>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</si>
  <si>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</si>
  <si>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</si>
  <si>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</si>
  <si>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</si>
  <si>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</si>
  <si>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</si>
  <si>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</si>
  <si>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</si>
  <si>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</si>
  <si>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</si>
  <si>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</si>
  <si>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</si>
  <si>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</si>
  <si>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</si>
  <si>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</si>
  <si>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</si>
  <si>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</si>
  <si>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</si>
  <si>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</si>
  <si>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</si>
  <si>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</si>
  <si>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</si>
  <si>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</si>
  <si>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</si>
  <si>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</si>
  <si>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</si>
  <si>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</si>
  <si>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</si>
  <si>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</si>
  <si>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</si>
  <si>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</si>
  <si>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</si>
  <si>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</si>
  <si>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</si>
  <si>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</si>
  <si>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</si>
  <si>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</si>
  <si>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</si>
  <si>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elec renewable portfolio standards</t>
  </si>
  <si>
    <t>elec avoid TND loss</t>
  </si>
  <si>
    <t>elec reduce plant downtime</t>
  </si>
  <si>
    <t>elec non BAU RPS qualifying resources</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</si>
  <si>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</si>
  <si>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</si>
  <si>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</si>
  <si>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</si>
  <si>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</si>
  <si>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</si>
  <si>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</si>
  <si>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</si>
  <si>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</si>
  <si>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</si>
  <si>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</si>
  <si>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</si>
  <si>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</si>
  <si>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</si>
  <si>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</si>
  <si>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</si>
  <si>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</si>
  <si>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</si>
  <si>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</si>
  <si>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</si>
  <si>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</si>
  <si>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**Description:** This policy increases or decreases the amount of electricity exported from the United States to Canada and Mexico.  It does not cause the construction or removal of transmission lines linking these countries. // **Guidance for setting values:** From 2010-2014, electricity exports declined by 30%.</t>
  </si>
  <si>
    <t>**Description:**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</si>
  <si>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</si>
  <si>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</si>
  <si>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</si>
  <si>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</si>
  <si>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</si>
  <si>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</si>
  <si>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</si>
  <si>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</si>
  <si>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</si>
  <si>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</si>
  <si>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</si>
  <si>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</si>
  <si>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</si>
  <si>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</si>
  <si>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</si>
  <si>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</si>
  <si>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</si>
  <si>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</si>
  <si>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</si>
  <si>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</si>
  <si>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</si>
  <si>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</si>
  <si>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</si>
  <si>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</si>
  <si>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</si>
  <si>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</si>
  <si>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</si>
  <si>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</si>
  <si>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</si>
  <si>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</si>
  <si>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</si>
  <si>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</si>
  <si>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</si>
  <si>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</si>
  <si>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</si>
  <si>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</si>
  <si>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</si>
  <si>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</si>
  <si>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</si>
  <si>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</si>
  <si>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</si>
  <si>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</si>
  <si>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</si>
  <si>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</si>
  <si>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</si>
  <si>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</si>
  <si>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</si>
  <si>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</si>
  <si>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</si>
  <si>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</si>
  <si>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</si>
  <si>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</si>
  <si>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</si>
  <si>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</si>
  <si>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</si>
  <si>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</si>
  <si>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</si>
  <si>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</si>
  <si>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</si>
  <si>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</si>
  <si>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</si>
  <si>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</si>
  <si>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</si>
  <si>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</si>
  <si>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</si>
  <si>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</si>
  <si>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</si>
  <si>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</si>
  <si>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</si>
  <si>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</si>
  <si>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</si>
  <si>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</si>
  <si>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</si>
  <si>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</si>
  <si>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</si>
  <si>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</si>
  <si>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</si>
  <si>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</si>
  <si>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</si>
  <si>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</si>
  <si>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</si>
  <si>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</si>
  <si>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</si>
  <si>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</si>
  <si>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</si>
  <si>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</si>
  <si>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</si>
  <si>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</si>
  <si>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</si>
  <si>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</si>
  <si>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</si>
  <si>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</si>
  <si>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</si>
  <si>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</si>
  <si>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</si>
  <si>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</si>
  <si>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</si>
  <si>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</si>
  <si>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</si>
  <si>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</si>
  <si>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</si>
  <si>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</si>
  <si>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</si>
  <si>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</si>
  <si>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</si>
  <si>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</si>
  <si>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</si>
  <si>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</si>
  <si>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</si>
  <si>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</si>
  <si>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</si>
  <si>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</si>
  <si>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</si>
  <si>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</si>
  <si>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</si>
  <si>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</si>
  <si>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</si>
  <si>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</si>
  <si>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</si>
  <si>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</si>
  <si>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</si>
  <si>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</si>
  <si>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</si>
  <si>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</si>
  <si>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</si>
  <si>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</si>
  <si>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</si>
  <si>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</si>
  <si>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</si>
  <si>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</si>
  <si>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</si>
  <si>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</si>
  <si>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</si>
  <si>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</si>
  <si>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</si>
  <si>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</si>
  <si>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</si>
  <si>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</si>
  <si>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</si>
  <si>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</si>
  <si>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</si>
  <si>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</si>
  <si>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r>
      <rPr>
        <b/>
        <sz val="11"/>
        <rFont val="Calibri"/>
        <family val="2"/>
        <scheme val="minor"/>
      </rPr>
      <t xml:space="preserve">Ranges: </t>
    </r>
    <r>
      <rPr>
        <sz val="11"/>
        <rFont val="Calibri"/>
        <family val="2"/>
        <scheme val="minor"/>
      </rPr>
      <t xml:space="preserve">https://www.energy.gov/eere/vehicles/articles/fotw-1010-january-1-2018-all-electric-light-vehicle-ranges-can-exceed-those                                              </t>
    </r>
    <r>
      <rPr>
        <b/>
        <sz val="11"/>
        <rFont val="Calibri"/>
        <family val="2"/>
        <scheme val="minor"/>
      </rPr>
      <t xml:space="preserve">Charging Times: </t>
    </r>
    <r>
      <rPr>
        <sz val="11"/>
        <rFont val="Calibri"/>
        <family val="2"/>
        <scheme val="minor"/>
      </rPr>
      <t>https://www.chargepoint.com/files/Quick_Guide_to_Fast_Charging.pdf</t>
    </r>
  </si>
  <si>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</si>
  <si>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</si>
  <si>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</si>
  <si>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</si>
  <si>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</si>
  <si>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</si>
  <si>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</si>
  <si>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</si>
  <si>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</si>
  <si>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</si>
  <si>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</si>
  <si>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</si>
  <si>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</si>
  <si>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</si>
  <si>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</si>
  <si>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</si>
  <si>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</si>
  <si>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</si>
  <si>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</si>
  <si>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</si>
  <si>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</si>
  <si>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</si>
  <si>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District Heat CHP</t>
  </si>
  <si>
    <t>Use CHP for District Heat</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</si>
  <si>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</si>
  <si>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</si>
  <si>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</si>
  <si>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</si>
  <si>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</si>
  <si>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</si>
  <si>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</si>
  <si>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</si>
  <si>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</si>
  <si>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</si>
  <si>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</si>
  <si>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</si>
  <si>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</si>
  <si>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</si>
  <si>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</si>
  <si>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</si>
  <si>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</si>
  <si>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</si>
  <si>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</si>
  <si>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</si>
  <si>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</si>
  <si>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</si>
  <si>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</si>
  <si>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</si>
  <si>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</si>
  <si>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</si>
  <si>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</si>
  <si>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</si>
  <si>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</si>
  <si>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</si>
  <si>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</si>
  <si>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</si>
  <si>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</si>
  <si>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</si>
  <si>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</si>
  <si>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</si>
  <si>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</si>
  <si>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</si>
  <si>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</si>
  <si>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</si>
  <si>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</si>
  <si>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</si>
  <si>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</si>
  <si>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</si>
  <si>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</si>
  <si>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</si>
  <si>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</si>
  <si>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</si>
  <si>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</si>
  <si>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</si>
  <si>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</si>
  <si>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</si>
  <si>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</si>
  <si>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</si>
  <si>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</si>
  <si>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</si>
  <si>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</si>
  <si>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</si>
  <si>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</si>
  <si>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</si>
  <si>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</si>
  <si>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</si>
  <si>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</si>
  <si>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</si>
  <si>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</si>
  <si>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</si>
  <si>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</si>
  <si>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</si>
  <si>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</si>
  <si>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</si>
  <si>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</si>
  <si>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</si>
  <si>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</si>
  <si>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</si>
  <si>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</si>
  <si>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</si>
  <si>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</si>
  <si>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</si>
  <si>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</si>
  <si>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</si>
  <si>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</si>
  <si>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</si>
  <si>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</si>
  <si>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</si>
  <si>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</si>
  <si>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</si>
  <si>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</si>
  <si>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</si>
  <si>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</si>
  <si>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</si>
  <si>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</si>
  <si>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</si>
  <si>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</si>
  <si>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</si>
  <si>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</si>
  <si>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</si>
  <si>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</si>
  <si>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</si>
  <si>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</si>
  <si>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</si>
  <si>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</si>
  <si>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</si>
  <si>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</si>
  <si>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</si>
  <si>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</si>
  <si>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</si>
  <si>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</si>
  <si>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</si>
  <si>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</si>
  <si>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</si>
  <si>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</si>
  <si>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</si>
  <si>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</si>
  <si>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</si>
  <si>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</si>
  <si>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</si>
  <si>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</si>
  <si>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</si>
  <si>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</si>
  <si>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</si>
  <si>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</si>
  <si>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</si>
  <si>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</si>
  <si>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</si>
  <si>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</si>
  <si>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</si>
  <si>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</si>
  <si>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</si>
  <si>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</si>
  <si>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</si>
  <si>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</si>
  <si>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</si>
  <si>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</si>
  <si>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</si>
  <si>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</si>
  <si>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</si>
  <si>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</si>
  <si>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</si>
  <si>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</si>
  <si>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</si>
  <si>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</si>
  <si>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</si>
  <si>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</si>
  <si>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</si>
  <si>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</si>
  <si>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</si>
  <si>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</si>
  <si>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</si>
  <si>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</si>
  <si>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</si>
  <si>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</si>
  <si>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</si>
  <si>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</si>
  <si>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</si>
  <si>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</si>
  <si>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</si>
  <si>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</si>
  <si>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</si>
  <si>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</si>
  <si>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</si>
  <si>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</si>
  <si>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</si>
  <si>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</si>
  <si>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</si>
  <si>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</si>
  <si>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</si>
  <si>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</si>
  <si>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</si>
  <si>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</si>
  <si>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</si>
  <si>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</si>
  <si>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</si>
  <si>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</si>
  <si>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</si>
  <si>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</si>
  <si>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</si>
  <si>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</si>
  <si>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</si>
  <si>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</si>
  <si>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</si>
  <si>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</si>
  <si>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</si>
  <si>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</si>
  <si>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</si>
  <si>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</si>
  <si>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</si>
  <si>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</si>
  <si>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</si>
  <si>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</si>
  <si>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</si>
  <si>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</si>
  <si>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</si>
  <si>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</si>
  <si>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</si>
  <si>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</si>
  <si>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</si>
  <si>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</si>
  <si>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</si>
  <si>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</si>
  <si>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</si>
  <si>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</si>
  <si>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</si>
  <si>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</si>
  <si>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</si>
  <si>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</si>
  <si>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</si>
  <si>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</si>
  <si>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</si>
  <si>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</si>
  <si>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</si>
  <si>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</si>
  <si>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</si>
  <si>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</si>
  <si>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</si>
  <si>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</si>
  <si>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</si>
  <si>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</si>
  <si>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</si>
  <si>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</si>
  <si>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</si>
  <si>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</si>
  <si>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</si>
  <si>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</si>
  <si>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</si>
  <si>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</si>
  <si>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</si>
  <si>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</si>
  <si>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</si>
  <si>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</si>
  <si>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</si>
  <si>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</si>
  <si>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</si>
  <si>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</si>
  <si>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</si>
  <si>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</si>
  <si>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</si>
  <si>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</si>
  <si>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</si>
  <si>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</si>
  <si>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</si>
  <si>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</si>
  <si>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</si>
  <si>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</si>
  <si>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</si>
  <si>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</si>
  <si>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</si>
  <si>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</si>
  <si>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</si>
  <si>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</si>
  <si>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</si>
  <si>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</si>
  <si>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</si>
  <si>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</si>
  <si>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</si>
  <si>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</si>
  <si>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</si>
  <si>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</si>
  <si>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</si>
  <si>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</si>
  <si>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</si>
  <si>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</si>
  <si>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</si>
  <si>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</si>
  <si>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</si>
  <si>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</si>
  <si>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</si>
  <si>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</si>
  <si>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</si>
  <si>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</si>
  <si>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</si>
  <si>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</si>
  <si>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</si>
  <si>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</si>
  <si>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</si>
  <si>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</si>
  <si>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</si>
  <si>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</si>
  <si>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</si>
  <si>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</si>
  <si>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</si>
  <si>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</si>
  <si>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</si>
  <si>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</si>
  <si>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</si>
  <si>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</si>
  <si>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</si>
  <si>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</si>
  <si>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</si>
  <si>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</si>
  <si>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</si>
  <si>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</si>
  <si>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</si>
  <si>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</si>
  <si>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</si>
  <si>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</si>
  <si>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</si>
  <si>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</si>
  <si>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</si>
  <si>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</si>
  <si>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</si>
  <si>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</si>
  <si>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</si>
  <si>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</si>
  <si>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</si>
  <si>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</si>
  <si>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</si>
  <si>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</si>
  <si>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</si>
  <si>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</si>
  <si>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</si>
  <si>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</si>
  <si>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</si>
  <si>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</si>
  <si>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</si>
  <si>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</si>
  <si>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</si>
  <si>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</si>
  <si>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</si>
  <si>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</si>
  <si>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</si>
  <si>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</si>
  <si>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</si>
  <si>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</si>
  <si>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</si>
  <si>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</si>
  <si>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</si>
  <si>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</si>
  <si>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</si>
  <si>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</si>
  <si>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</si>
  <si>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</si>
  <si>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</si>
  <si>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</si>
  <si>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</si>
  <si>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</si>
  <si>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</si>
  <si>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</si>
  <si>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</si>
  <si>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</si>
  <si>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</si>
  <si>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</si>
  <si>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</si>
  <si>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</si>
  <si>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</si>
  <si>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</si>
  <si>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</si>
  <si>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</si>
  <si>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</si>
  <si>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</si>
  <si>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</si>
  <si>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</si>
  <si>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</si>
  <si>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</si>
  <si>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</si>
  <si>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</si>
  <si>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</si>
  <si>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</si>
  <si>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</si>
  <si>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</si>
  <si>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</si>
  <si>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</si>
  <si>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</si>
  <si>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</si>
  <si>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</si>
  <si>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</si>
  <si>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</si>
  <si>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</si>
  <si>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</si>
  <si>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</si>
  <si>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</si>
  <si>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</si>
  <si>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</si>
  <si>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</si>
  <si>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</si>
  <si>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</si>
  <si>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</si>
  <si>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</si>
  <si>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</si>
  <si>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</si>
  <si>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</si>
  <si>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</si>
  <si>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</si>
  <si>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</si>
  <si>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</si>
  <si>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</si>
  <si>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</si>
  <si>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</si>
  <si>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</si>
  <si>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</si>
  <si>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</si>
  <si>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</si>
  <si>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</si>
  <si>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</si>
  <si>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</si>
  <si>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</si>
  <si>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</si>
  <si>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</si>
  <si>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</si>
  <si>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</si>
  <si>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</si>
  <si>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</si>
  <si>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</si>
  <si>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</si>
  <si>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</si>
  <si>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</si>
  <si>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</si>
  <si>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</si>
  <si>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</si>
  <si>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</si>
  <si>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</si>
  <si>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</si>
  <si>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</si>
  <si>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</si>
  <si>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</si>
  <si>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</si>
  <si>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</si>
  <si>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</si>
  <si>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</si>
  <si>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</si>
  <si>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</si>
  <si>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</si>
  <si>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</si>
  <si>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</si>
  <si>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</si>
  <si>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</si>
  <si>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</si>
  <si>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</si>
  <si>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</si>
  <si>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</si>
  <si>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</si>
  <si>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</si>
  <si>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</si>
  <si>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</si>
  <si>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</si>
  <si>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</si>
  <si>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</si>
  <si>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</si>
  <si>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</si>
  <si>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</si>
  <si>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</si>
  <si>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</si>
  <si>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</si>
  <si>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</si>
  <si>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</si>
  <si>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</si>
  <si>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</si>
  <si>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</si>
  <si>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</si>
  <si>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</si>
  <si>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</si>
  <si>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</si>
  <si>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</si>
  <si>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</si>
  <si>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</si>
  <si>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</si>
  <si>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</si>
  <si>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</si>
  <si>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</si>
  <si>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</si>
  <si>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</si>
  <si>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</si>
  <si>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</si>
  <si>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</si>
  <si>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</si>
  <si>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</si>
  <si>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</si>
  <si>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</si>
  <si>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</si>
  <si>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</si>
  <si>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</si>
  <si>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</si>
  <si>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</si>
  <si>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</si>
  <si>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</si>
  <si>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</si>
  <si>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</si>
  <si>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</si>
  <si>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</si>
  <si>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</si>
  <si>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</si>
  <si>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</si>
  <si>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</si>
  <si>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</si>
  <si>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</si>
  <si>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</si>
  <si>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</si>
  <si>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</si>
  <si>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</si>
  <si>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</si>
  <si>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</si>
  <si>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</si>
  <si>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</si>
  <si>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</si>
  <si>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</si>
  <si>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</si>
  <si>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</si>
  <si>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</si>
  <si>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</si>
  <si>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</si>
  <si>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</si>
  <si>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</si>
  <si>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</si>
  <si>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</si>
  <si>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</si>
  <si>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</si>
  <si>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</si>
  <si>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</si>
  <si>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</si>
  <si>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</si>
  <si>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</si>
  <si>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</si>
  <si>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</si>
  <si>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</si>
  <si>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</si>
  <si>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</si>
  <si>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</si>
  <si>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</si>
  <si>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</si>
  <si>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</si>
  <si>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</si>
  <si>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</si>
  <si>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</si>
  <si>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</si>
  <si>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CCS</t>
  </si>
  <si>
    <t>energy related emissions</t>
  </si>
  <si>
    <t>Energy Related Emissions</t>
  </si>
  <si>
    <t>Process Emissions</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</si>
  <si>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</si>
  <si>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</si>
  <si>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</si>
  <si>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</si>
  <si>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</si>
  <si>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</si>
  <si>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</si>
  <si>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</si>
  <si>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</si>
  <si>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</si>
  <si>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</si>
  <si>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</si>
  <si>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</si>
  <si>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</si>
  <si>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</si>
  <si>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</si>
  <si>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</si>
  <si>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</si>
  <si>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</si>
  <si>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</si>
  <si>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</si>
  <si>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</si>
  <si>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</si>
  <si>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</si>
  <si>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</si>
  <si>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</si>
  <si>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</si>
  <si>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</si>
  <si>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</si>
  <si>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</si>
  <si>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</si>
  <si>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</si>
  <si>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</si>
  <si>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</si>
  <si>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</si>
  <si>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</si>
  <si>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</si>
  <si>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</si>
  <si>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</si>
  <si>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</si>
  <si>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</si>
  <si>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</si>
  <si>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</si>
  <si>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</si>
  <si>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</si>
  <si>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</si>
  <si>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</si>
  <si>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</si>
  <si>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</si>
  <si>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</si>
  <si>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</si>
  <si>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</si>
  <si>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</si>
  <si>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</si>
  <si>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</si>
  <si>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</si>
  <si>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</si>
  <si>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</si>
  <si>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</si>
  <si>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</si>
  <si>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</si>
  <si>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</si>
  <si>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</si>
  <si>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</si>
  <si>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</si>
  <si>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</si>
  <si>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</si>
  <si>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</si>
  <si>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</si>
  <si>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</si>
  <si>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</si>
  <si>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</si>
  <si>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</si>
  <si>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</si>
  <si>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</si>
  <si>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</si>
  <si>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</si>
  <si>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</si>
  <si>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</si>
  <si>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</si>
  <si>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</si>
  <si>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</si>
  <si>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</si>
  <si>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</si>
  <si>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</si>
  <si>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Electricity: Levelized Costs, Curtailment, Emissions and Water Use</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</si>
  <si>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</si>
  <si>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</si>
  <si>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</si>
  <si>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</si>
  <si>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</si>
  <si>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</si>
  <si>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</si>
  <si>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</si>
  <si>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</si>
  <si>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</si>
  <si>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</si>
  <si>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</si>
  <si>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</si>
  <si>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</si>
  <si>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</si>
  <si>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</si>
  <si>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</si>
  <si>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</si>
  <si>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</si>
  <si>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2030 Nationally Determined Contribution (NDC)</t>
  </si>
  <si>
    <t>In its updated Nationally Determined Contribution (NDC) to the U.N. Framework Convention on Climate Change, the U.S. committed to reduce greenhouse gas emissions 50-52 percent below 2005 levels by 2030.</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</si>
  <si>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</si>
  <si>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</si>
  <si>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</si>
  <si>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</si>
  <si>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</si>
  <si>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</si>
  <si>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</si>
  <si>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</si>
  <si>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</si>
  <si>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</si>
  <si>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</si>
  <si>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</si>
  <si>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</si>
  <si>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</si>
  <si>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</si>
  <si>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</si>
  <si>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</si>
  <si>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</si>
  <si>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</si>
  <si>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</si>
  <si>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</si>
  <si>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</si>
  <si>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</si>
  <si>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</si>
  <si>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</si>
  <si>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</si>
  <si>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</si>
  <si>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</si>
  <si>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</si>
  <si>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</si>
  <si>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</si>
  <si>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</si>
  <si>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</si>
  <si>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</si>
  <si>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</si>
  <si>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</si>
  <si>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</si>
  <si>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</si>
  <si>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</si>
  <si>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</si>
  <si>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</si>
  <si>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</si>
  <si>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</si>
  <si>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</si>
  <si>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</si>
  <si>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</si>
  <si>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</si>
  <si>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</si>
  <si>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</si>
  <si>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</si>
  <si>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</si>
  <si>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</si>
  <si>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</si>
  <si>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</si>
  <si>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</si>
  <si>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</si>
  <si>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</si>
  <si>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</si>
  <si>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</si>
  <si>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</si>
  <si>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</si>
  <si>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</si>
  <si>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</si>
  <si>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</si>
  <si>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</si>
  <si>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</si>
  <si>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</si>
  <si>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</si>
  <si>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</si>
  <si>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</si>
  <si>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</si>
  <si>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</si>
  <si>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</si>
  <si>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</si>
  <si>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</si>
  <si>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</si>
  <si>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</si>
  <si>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</si>
  <si>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</si>
  <si>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</si>
  <si>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</si>
  <si>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</si>
  <si>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</si>
  <si>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</si>
  <si>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</si>
  <si>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</si>
  <si>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</si>
  <si>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</si>
  <si>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</si>
  <si>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</si>
  <si>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</si>
  <si>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</si>
  <si>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</si>
  <si>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</si>
  <si>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</si>
  <si>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</si>
  <si>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</si>
  <si>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</si>
  <si>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</si>
  <si>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</si>
  <si>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</si>
  <si>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</si>
  <si>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</si>
  <si>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</si>
  <si>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</si>
  <si>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</si>
  <si>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</si>
  <si>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</si>
  <si>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</si>
  <si>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</si>
  <si>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</si>
  <si>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</si>
  <si>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</si>
  <si>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</si>
  <si>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</si>
  <si>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</si>
  <si>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</si>
  <si>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</si>
  <si>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</si>
  <si>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</si>
  <si>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</si>
  <si>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</si>
  <si>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</si>
  <si>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</si>
  <si>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</si>
  <si>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</si>
  <si>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</si>
  <si>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</si>
  <si>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</si>
  <si>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</si>
  <si>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</si>
  <si>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</si>
  <si>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</si>
  <si>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</si>
  <si>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</si>
  <si>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</si>
  <si>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</si>
  <si>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</si>
  <si>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</si>
  <si>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</si>
  <si>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</si>
  <si>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</si>
  <si>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</si>
  <si>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</si>
  <si>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</si>
  <si>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</si>
  <si>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</si>
  <si>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</si>
  <si>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</si>
  <si>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cost of eqpt. to capture 1 metric ton CO2e/yr (2020 dollars)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</si>
  <si>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</si>
  <si>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</si>
  <si>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</si>
  <si>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</si>
  <si>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</si>
  <si>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</si>
  <si>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</si>
  <si>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</si>
  <si>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</si>
  <si>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**Description:** This policy prevents clear cutting of forests that would otherwise be cleared.  Preserved forests are assumed to be managed with best practices. // **Guidance for setting values:** If this policy is fully implemented, the avoided deforestation rate reaches 0.2 million acres per year in 2050 (roughly equal to 0.01% of the land area of the lower 48 states).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</si>
  <si>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</si>
  <si>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</si>
  <si>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</si>
  <si>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</si>
  <si>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</si>
  <si>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</si>
  <si>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</si>
  <si>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</si>
  <si>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</si>
  <si>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</si>
  <si>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</si>
  <si>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</si>
  <si>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</si>
  <si>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</si>
  <si>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</si>
  <si>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</si>
  <si>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</si>
  <si>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</si>
  <si>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</si>
  <si>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</si>
  <si>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</si>
  <si>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</si>
  <si>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</si>
  <si>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</si>
  <si>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</si>
  <si>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</si>
  <si>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</si>
  <si>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</si>
  <si>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</si>
  <si>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</si>
  <si>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</si>
  <si>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</si>
  <si>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</si>
  <si>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</si>
  <si>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</si>
  <si>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</si>
  <si>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</si>
  <si>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</si>
  <si>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</si>
  <si>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</si>
  <si>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</si>
  <si>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</si>
  <si>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</si>
  <si>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</si>
  <si>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</si>
  <si>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</si>
  <si>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</si>
  <si>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</si>
  <si>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</si>
  <si>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</si>
  <si>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</si>
  <si>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</si>
  <si>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</si>
  <si>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</si>
  <si>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</si>
  <si>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</si>
  <si>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</si>
  <si>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</si>
  <si>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</si>
  <si>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</si>
  <si>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</si>
  <si>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</si>
  <si>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</si>
  <si>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</si>
  <si>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</si>
  <si>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</si>
  <si>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</si>
  <si>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</si>
  <si>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</si>
  <si>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</si>
  <si>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</si>
  <si>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</si>
  <si>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</si>
  <si>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</si>
  <si>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</si>
  <si>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</si>
  <si>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</si>
  <si>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</si>
  <si>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</si>
  <si>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</si>
  <si>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</si>
  <si>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</si>
  <si>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</si>
  <si>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</si>
  <si>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</si>
  <si>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</si>
  <si>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</si>
  <si>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</si>
  <si>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</si>
  <si>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</si>
  <si>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</si>
  <si>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</si>
  <si>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</si>
  <si>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</si>
  <si>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</si>
  <si>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</si>
  <si>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</si>
  <si>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</si>
  <si>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</si>
  <si>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</si>
  <si>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</si>
  <si>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</si>
  <si>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</si>
  <si>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</si>
  <si>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</si>
  <si>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</si>
  <si>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</si>
  <si>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</si>
  <si>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</si>
  <si>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</si>
  <si>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</si>
  <si>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</si>
  <si>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</si>
  <si>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</si>
  <si>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**Description:** This policy increases CO2 sequestration by restoring wetlands and riparian forest buffers.  // **Guidance for setting values:** If this policy is fully implemented, 2.5 million acres of wetlands will be restored and the 6 percent of US stream miles associated with agricultural use will be restored.</t>
  </si>
  <si>
    <t>https://www.usda.gov/sites/default/files/documents/White_Paper_WEB71816.pdf</t>
  </si>
  <si>
    <t>Grassland Restoration and Avoided Conversion</t>
  </si>
  <si>
    <t>**Description:** This policy increases CO2 sequestration by avoiding the conversion of grasslands and restoring grassland areas. // **Guidance for setting values:** A 100% setting of this lever avoids 1.7 million acres of grassland conversion, and restores roughly 5 million acres of grassland.</t>
  </si>
  <si>
    <t>See file PLANAbPiaSY</t>
  </si>
  <si>
    <t>Improved Soil Measures</t>
  </si>
  <si>
    <t>**Description:** This policy stores CO2 in agricultural soils through improved tillage practices, retiring organic and marginal soils, and establishing windbreaks/shelterbelts. // **Guidance for setting values:** If this policy is fully implemented, approximately 70 MMT CO2 is stored in soils.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</si>
  <si>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</si>
  <si>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</si>
  <si>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</si>
  <si>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</si>
  <si>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</si>
  <si>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</si>
  <si>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</si>
  <si>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</si>
  <si>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</si>
  <si>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</si>
  <si>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</si>
  <si>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</si>
  <si>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</si>
  <si>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</si>
  <si>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</si>
  <si>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</si>
  <si>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</si>
  <si>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</si>
  <si>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</si>
  <si>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</si>
  <si>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</si>
  <si>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</si>
  <si>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</si>
  <si>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</si>
  <si>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</si>
  <si>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</si>
  <si>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</si>
  <si>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</si>
  <si>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</si>
  <si>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</si>
  <si>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</si>
  <si>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</si>
  <si>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</si>
  <si>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</si>
  <si>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</si>
  <si>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</si>
  <si>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**Description:** This policy causes the government to reimburse building owners for an additional percentage of the cost of new distributed solar PV capacity that is installed on or around buildings. // **Guidance for setting values:** The Inflation Reduction Act includes a 30% tax credit for residential solar through 2032, phased down to 0% by 2035 (already incorporated in the business-as-usual case).</t>
  </si>
  <si>
    <t>Electric Vehicle Range</t>
  </si>
  <si>
    <t>Reduce EV Range Anxiety</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</si>
  <si>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2017 all-electric (not hybrid) vehicles had ranges from 58 to 335 miles (median 114 miles).</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</si>
  <si>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</si>
  <si>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</si>
  <si>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</si>
  <si>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</si>
  <si>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</si>
  <si>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</si>
  <si>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</si>
  <si>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</si>
  <si>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</si>
  <si>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</si>
  <si>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</si>
  <si>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</si>
  <si>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</si>
  <si>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</si>
  <si>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</si>
  <si>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</si>
  <si>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</si>
  <si>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</si>
  <si>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</si>
  <si>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</si>
  <si>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</si>
  <si>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</si>
  <si>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</si>
  <si>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</si>
  <si>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</si>
  <si>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</si>
  <si>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</si>
  <si>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</si>
  <si>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</si>
  <si>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</si>
  <si>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</si>
  <si>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</si>
  <si>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</si>
  <si>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</si>
  <si>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</si>
  <si>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</si>
  <si>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</si>
  <si>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</si>
  <si>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</si>
  <si>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</si>
  <si>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</si>
  <si>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</si>
  <si>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</si>
  <si>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</si>
  <si>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</si>
  <si>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</si>
  <si>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</si>
  <si>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</si>
  <si>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</si>
  <si>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</si>
  <si>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</si>
  <si>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</si>
  <si>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</si>
  <si>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</si>
  <si>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</si>
  <si>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</si>
  <si>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Boilers &amp; Steam</t>
  </si>
  <si>
    <t>Nonboiler Low Temp</t>
  </si>
  <si>
    <t>Nonboiler Med Temp</t>
  </si>
  <si>
    <t>Nonboiler High Temp</t>
  </si>
  <si>
    <t>Cooling</t>
  </si>
  <si>
    <t>Machine Drive</t>
  </si>
  <si>
    <t>Other Processes</t>
  </si>
  <si>
    <t>By Industrial Process (Thermal Fuels, Excluding Feedstocks)</t>
  </si>
  <si>
    <t>By Industrial Process (Electricity)</t>
  </si>
  <si>
    <t>Electrification</t>
  </si>
  <si>
    <t>Fraction of Eligible Industrial Energy Use Shifted to Electricity</t>
  </si>
  <si>
    <t>indst shift to electricity</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</si>
  <si>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</si>
  <si>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</si>
  <si>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</si>
  <si>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</si>
  <si>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</si>
  <si>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</si>
  <si>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</si>
  <si>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</si>
  <si>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</si>
  <si>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</si>
  <si>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</si>
  <si>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</si>
  <si>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</si>
  <si>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</si>
  <si>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</si>
  <si>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co2e cumulative</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</si>
  <si>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</si>
  <si>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</si>
  <si>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</si>
  <si>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</si>
  <si>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</si>
  <si>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</si>
  <si>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</si>
  <si>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</si>
  <si>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</si>
  <si>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</si>
  <si>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</si>
  <si>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</si>
  <si>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</si>
  <si>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</si>
  <si>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</si>
  <si>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c30f0e</t>
  </si>
  <si>
    <t>171-216-164</t>
  </si>
  <si>
    <t>Curtailed variable renewables</t>
  </si>
  <si>
    <t>abd8a4</t>
  </si>
  <si>
    <t>Storage (charging)</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</si>
  <si>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</si>
  <si>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</si>
  <si>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</si>
  <si>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</si>
  <si>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</si>
  <si>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</si>
  <si>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</si>
  <si>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</si>
  <si>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</si>
  <si>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</si>
  <si>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</si>
  <si>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</si>
  <si>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</si>
  <si>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</si>
  <si>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</si>
  <si>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</si>
  <si>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</si>
  <si>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</si>
  <si>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</si>
  <si>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</si>
  <si>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</si>
  <si>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</si>
  <si>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</si>
  <si>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</si>
  <si>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</si>
  <si>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</si>
  <si>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Grid Battery Subsidy</t>
  </si>
  <si>
    <t>Subsidy for Grid Battery Capacity</t>
  </si>
  <si>
    <t>Additional Percent Subsidy per Unit Grid Battery Capacity Deployed</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</si>
  <si>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</si>
  <si>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</si>
  <si>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</si>
  <si>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</si>
  <si>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</si>
  <si>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</si>
  <si>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</si>
  <si>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</si>
  <si>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</si>
  <si>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</si>
  <si>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</si>
  <si>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</si>
  <si>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</si>
  <si>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</si>
  <si>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</si>
  <si>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</si>
  <si>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</si>
  <si>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</si>
  <si>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</si>
  <si>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</si>
  <si>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</si>
  <si>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</si>
  <si>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</si>
  <si>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</si>
  <si>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</si>
  <si>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</si>
  <si>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</si>
  <si>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</si>
  <si>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</si>
  <si>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</si>
  <si>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</si>
  <si>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</si>
  <si>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</si>
  <si>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NDC Scenario</t>
  </si>
  <si>
    <t>Scenario_NDC.cin</t>
  </si>
  <si>
    <t>$/kWh</t>
  </si>
  <si>
    <t>% of new vehicles sold</t>
  </si>
  <si>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10% reduction in carbon intensity of the transportation fuel pool by 2020.</t>
  </si>
  <si>
    <t>**Description:**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 **Guidance for setting values:** A 100% setting provides for an additional 390 GW of demand response capacity in 2050 (on top of a BAU quantity of 59 GW).</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</si>
  <si>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</si>
  <si>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</si>
  <si>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</si>
  <si>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</si>
  <si>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</si>
  <si>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</si>
  <si>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</si>
  <si>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</si>
  <si>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</si>
  <si>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</si>
  <si>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</si>
  <si>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</si>
  <si>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t>
  </si>
  <si>
    <t xml:space="preserve">**Description:** This policy causes the specified quantity of otherwise non-retiring capacity of the selected type(s) to be retired each year. </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</si>
  <si>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Today, exports represent 15% of U.S. hard coal production, 22% of natural gas production, 8% of petroleum gasoline production, 28% of petroleum diesel production, 11% of jet fuel and kerosene production, 29% of crude oil production, 74% of heavy and residual fuel oil production, and 56% of LPG, propane, and butane production.</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</si>
  <si>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</si>
  <si>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</si>
  <si>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</si>
  <si>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</si>
  <si>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</si>
  <si>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</si>
  <si>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</si>
  <si>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</si>
  <si>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</si>
  <si>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</si>
  <si>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</si>
  <si>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</si>
  <si>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</si>
  <si>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</si>
  <si>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</si>
  <si>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</si>
  <si>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</si>
  <si>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</si>
  <si>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</si>
  <si>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</si>
  <si>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**Description:** This policy reduces greenhouse gas emissions from agriculture through livestock-related measures, such as feed supplements or drugs to prevent enteric methane formation. // **Guidance for setting values:** The BAU reflects increased uptake of livestock measures due to incentives provided in the Inflation Reduction Act. This lever represents additional potential on top of BAU emissions reductions. To be conservative, we do not assume permanent emissions reductions after IRA funds expire, so therefore phase out the IRA impact over the course of four years after funds expire in 2032. The potential for this policy lever is sourced from EPA's 2024 Forestry and Agriculture Sector Mitigation Analysis, which evaluates various carbon price scenarios across both the forestry and agriculture sectors and considers land use competition. At a level of $100 per ton, the livestock measures potential is roughly 55 MMT CO2e in 2050.</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</si>
  <si>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</si>
  <si>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</si>
  <si>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</si>
  <si>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</si>
  <si>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</si>
  <si>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</si>
  <si>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</si>
  <si>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</si>
  <si>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</si>
  <si>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</si>
  <si>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</si>
  <si>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</si>
  <si>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</si>
  <si>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</si>
  <si>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</si>
  <si>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</si>
  <si>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</si>
  <si>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</si>
  <si>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</si>
  <si>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</si>
  <si>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</si>
  <si>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</si>
  <si>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</si>
  <si>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</si>
  <si>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</si>
  <si>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</si>
  <si>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</si>
  <si>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</si>
  <si>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</si>
  <si>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</si>
  <si>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</si>
  <si>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</si>
  <si>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</si>
  <si>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</si>
  <si>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</si>
  <si>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</si>
  <si>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requires at least the specified capacity of distributed solar be built by the model. // **Guidance for setting values:** We estimate the maximum rooftop solar potential in the U.S. at 385 GW for commercial buildings, 595 GW for urban residential buildings, and 135 GW for rural residential buildings.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</si>
  <si>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</si>
  <si>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</si>
  <si>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</si>
  <si>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</si>
  <si>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</si>
  <si>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</si>
  <si>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</si>
  <si>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</si>
  <si>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</si>
  <si>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</si>
  <si>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</si>
  <si>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</si>
  <si>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</si>
  <si>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</si>
  <si>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</si>
  <si>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</si>
  <si>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</si>
  <si>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</si>
  <si>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</si>
  <si>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</si>
  <si>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</si>
  <si>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</si>
  <si>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</si>
  <si>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</si>
  <si>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</si>
  <si>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</si>
  <si>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</si>
  <si>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</si>
  <si>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</si>
  <si>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</si>
  <si>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</si>
  <si>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indst clean heat PTC</t>
  </si>
  <si>
    <t>$ / million BTU</t>
  </si>
  <si>
    <t>**Description:** This policy pays industrial firms that utilize heat in industrial processes from a designated set of "clean" energy sources, such as electricity, hydrogen, and biomass. // **Guidance for setting values:** Clean heat PTC rates under discussion in the United States in 2024 were around $10 per million BTU. This is equivalent to roughly 40% of the average cost of electricity for industrial electricity buyers. Higher PTC values have been considered for higher-temperature processes.</t>
  </si>
  <si>
    <t>Decrease Clean Industrial Equipment Cost of Capital</t>
  </si>
  <si>
    <t>indst eqpt cost of capital</t>
  </si>
  <si>
    <t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t>
  </si>
  <si>
    <t>Non BAU Industry CCS Subsidy</t>
  </si>
  <si>
    <t>Boolean Use Non BAU Industry CCS Subsidies</t>
  </si>
  <si>
    <t>indst non BAU CCS</t>
  </si>
  <si>
    <t xml:space="preserve">**Description:** This policy allows users to model the emissions and cash flow impacts of a non-BAU industry CCS subsidy. For the United States, this lever is set up to test the impacts of removing all CCS subsidies flowing to industry from the Current Policies scenario. // **Guidance for setting values:** The United States currently offers 45Q tax credits through 2032 for CCS. Enabling this lever will remove those credits and the amount of CO2 sequestration they are estimated to incentivize. </t>
  </si>
  <si>
    <t>Non BAU Distributed Solar Capacity</t>
  </si>
  <si>
    <t>Boolean Use Non BAU Distributed Solar Capacity</t>
  </si>
  <si>
    <t>% change in miles/gal</t>
  </si>
  <si>
    <t>**Description:** This policy specifies a dollar per kilowatt-hour subsidy for production of vehicle batteries, additional to any BAU subsidies. The subsidy will only be applied to the fraction of vehicle batteries produced domestically. A negative value implies removing chargers relative to the Current Policies scenario. // **Guidance for setting values:** The Inflation Reduction Act includes a $35/kWh tax credit for battery cells and a $10/kWh tax credit for assembly for onroad vehicles, which are included in the BAU case.</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</si>
  <si>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decrease in fuel economy.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</si>
  <si>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</si>
  <si>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**Description:** This policy increases CO2 sequestration by forests through improved forest management practices. A negative values implies less sequestration compared to the Current Policies scenario. // **Guidance for setting values:** The potential for this policy lever is sourced from EPA's 2024 Forestry and Agriculture Sector Mitigation Analysis, which evaluates various carbon price scenarios across both the forestry and agriculture sectors and considers land use competition. At a level of $100 per ton, the forest management potential is roughly 80 MMT CO2e in 2050.</t>
  </si>
  <si>
    <t>indst process efficiency</t>
  </si>
  <si>
    <t>**Description:**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t>
  </si>
  <si>
    <t>Percentage Improvement in Industrial Process Efficiency above BAU</t>
  </si>
  <si>
    <t>Industry Process Efficiency</t>
  </si>
  <si>
    <t>Industry Energy Efficiency</t>
  </si>
  <si>
    <t>Non BAU Increase in Process Emissions</t>
  </si>
  <si>
    <t>Boolean Use Non BAU Process Emissions Additions</t>
  </si>
  <si>
    <t>Process Emissions Increases</t>
  </si>
  <si>
    <t>non BAU indst process emissions</t>
  </si>
  <si>
    <t>**Description:** This policy lever tests increases in industrial process emissions relative to the Current Policies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t>
  </si>
  <si>
    <t>cement industry measures</t>
  </si>
  <si>
    <t>Cement Industry Measures</t>
  </si>
  <si>
    <t>ngp production methane capture</t>
  </si>
  <si>
    <t>Oil and Gas Production Methane Capture</t>
  </si>
  <si>
    <t>ngp production methane destruction</t>
  </si>
  <si>
    <t>Oil and Gas Production Methane Destruction</t>
  </si>
  <si>
    <t>ngp processing TnD methane capture</t>
  </si>
  <si>
    <t>Oil and Gas Processing Methane Capture</t>
  </si>
  <si>
    <t>ngp processing TnD methane destruction</t>
  </si>
  <si>
    <t>Oil and Gas Processing Methane Destruction</t>
  </si>
  <si>
    <t>chemicals f gas substitution</t>
  </si>
  <si>
    <t>F-gas Substitution</t>
  </si>
  <si>
    <t>chemicals f gas destruction</t>
  </si>
  <si>
    <t>F-gas Destruction</t>
  </si>
  <si>
    <t>chemicals f gas recovery</t>
  </si>
  <si>
    <t>F-gas Recovery</t>
  </si>
  <si>
    <t>chemicals inspct maint retrofit</t>
  </si>
  <si>
    <t>F-gas Inspection Maintenance and Retrofit, Chemicals</t>
  </si>
  <si>
    <t>coal mining methane capture</t>
  </si>
  <si>
    <t>Coal Mining Methane Capture</t>
  </si>
  <si>
    <t>coal mining methane destruction</t>
  </si>
  <si>
    <t>Coal Mining Methane Destruction</t>
  </si>
  <si>
    <t>waste management methane capture</t>
  </si>
  <si>
    <t>Waste Management Methane Capture</t>
  </si>
  <si>
    <t>waste management methane destruction</t>
  </si>
  <si>
    <t>Waste Management Methane Destruction</t>
  </si>
  <si>
    <t>agriculture crop and rice measures</t>
  </si>
  <si>
    <t>agriculture livestock measures</t>
  </si>
  <si>
    <t>agriculture tillage</t>
  </si>
  <si>
    <t>Tillage Practices</t>
  </si>
  <si>
    <t>chemicals N2O abatement</t>
  </si>
  <si>
    <t>N2O Abatement in Chemicals</t>
  </si>
  <si>
    <t>other metals inspct maint retrofit</t>
  </si>
  <si>
    <t>F-gas Inspection Maintenance and Retrofit, Other Metals</t>
  </si>
  <si>
    <t>Boolean Non BAU Pollutants Affected by Carbon Tax</t>
  </si>
  <si>
    <t>cross non BAU pollutants affected by carbon tax</t>
  </si>
  <si>
    <t>**Description:** By default, the carbon tax applies to CO2 and non-CO2 greenhouse gas emissions. This policy allows the user to select exempts non-CO2 emissions, in the U.S. model meaning the carbon tax will only apply to CO2 emissions.</t>
  </si>
  <si>
    <t>Minimum Annual Grid Battery Additions</t>
  </si>
  <si>
    <t>Grid Battery Construction</t>
  </si>
  <si>
    <t>elec min grid battery additions</t>
  </si>
  <si>
    <t>MWh/year</t>
  </si>
  <si>
    <t xml:space="preserve">**Description:** This policy requires the specified quantity of new diurnal battery capacity to be deployed each year. The value is specified in MW*hr of batteries. By default, the EPS assumes diurnal batteries discharge over four hours, so 10 GW*hr of battery corresponds to 2.5 GW of capacity. // **Guidance for setting values:** In 2024, the U.S. had between 20 and 30 GW of total installed grid battery storage. Projections for 2030 range from 80 to 150 GW of total installed capacity. </t>
  </si>
  <si>
    <t>Perc Subsidy for Electricity Sector CCS Transport and Storage Costs</t>
  </si>
  <si>
    <t>CCS Transport and Storage Subsidy</t>
  </si>
  <si>
    <t>elec CCS tport storage subsidy</t>
  </si>
  <si>
    <t>% of unsubsidized cost</t>
  </si>
  <si>
    <t>**Description:** This policy allows the government to cover the cost of CO2 transportation and storage.  // **Guidance for setting values:** The BAU cost for CCS transportation and storage is around $29 per tonne. A setting of 100% would cover the full cost.</t>
  </si>
  <si>
    <t>Perc Subsidy for Industry Sector CCS Transport and Storage Costs</t>
  </si>
  <si>
    <t>indst CCS tport storage subsidy</t>
  </si>
  <si>
    <t>Hydrogen CCS Transport and Storage Subsidy</t>
  </si>
  <si>
    <t>Perc Subsidy for Hydrogen Sector CCS Transport and Storage Costs</t>
  </si>
  <si>
    <t>hydgn CCS tport storage subsidy</t>
  </si>
  <si>
    <t>Subsidy for Clean Industrial Heat Production</t>
  </si>
  <si>
    <t>Perc Subsidy for Clean Industrial Heat Equipment</t>
  </si>
  <si>
    <t>indst clean heat ITC</t>
  </si>
  <si>
    <t>% of equipment cost</t>
  </si>
  <si>
    <t>**Description:** This policy is a subsidy paid by the government to industrial producers to cover the cost of heating equipment powered by "clean" energy sources, such as electricity, hydrogen, and biomass. // **Guidance for setting values:** Up-front capital costs make up a small share of the total cost of ownership of industrial equipment -- approximately 90% is fuel costs over the lifetime of the equipment. For this reason, investment subsidies need to be substantial to make significant impact. The cost differential varies by industry and by temperature, with high-temperature heat applications (e.g., electric arc furnaces) having more significant cost differentials vs fossil-fueled equivalents than low-temperature heat applications like heat pumps.</t>
  </si>
  <si>
    <t>Clean Industrial Heat ITC</t>
  </si>
  <si>
    <t>Clean Industrial Heat PTC</t>
  </si>
  <si>
    <t>no</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</si>
  <si>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</si>
  <si>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Geoengineering, Agriculture, Buildings, Water &amp; Waste, Transportation, Industry</t>
  </si>
  <si>
    <t>ad6600, 04ffaf, 087bf1, f593e0, c01b00, 969696</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</si>
  <si>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</si>
  <si>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</si>
  <si>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</si>
  <si>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</si>
  <si>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Battery Production Subsidy</t>
  </si>
  <si>
    <t>GRA for Battery Production Subsidy</t>
  </si>
  <si>
    <t>GRA battery production subsidy</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</si>
  <si>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</si>
  <si>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Additional Minimum Required ZEV Sales Percentage for Model Region</t>
  </si>
  <si>
    <t>g CO2e / 2024 dollar</t>
  </si>
  <si>
    <t>g CO2 / 2024 dollar</t>
  </si>
  <si>
    <t>2024 dollars / metric ton CO2e abated, Annual average abatement (million metric tons CO2e)</t>
  </si>
  <si>
    <t>billion 2024 dollars / year</t>
  </si>
  <si>
    <t>billion 2024 dollars</t>
  </si>
  <si>
    <t>2024 dollars / employee-year</t>
  </si>
  <si>
    <t>kilowatt-hour / 2024 dollar</t>
  </si>
  <si>
    <t>2024 dollars / megawatt-hour (MWh)</t>
  </si>
  <si>
    <t>thousand BTU / 2024 dollar</t>
  </si>
  <si>
    <t>2024 dollars / short ton</t>
  </si>
  <si>
    <t>2024 dollars / thousand cubic feet</t>
  </si>
  <si>
    <t>2024 dollars / gallon</t>
  </si>
  <si>
    <t>2024 dollars / barrel of oil</t>
  </si>
  <si>
    <t>2024 dollars / kg</t>
  </si>
  <si>
    <t>2024 dollars / kilowatt-hour (kWh)</t>
  </si>
  <si>
    <t>million 2024 dollars / megawatt (MW)</t>
  </si>
  <si>
    <t>cost of eqpt. to produce 1 kg H2/yr (2024 dollars)</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</si>
  <si>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</si>
  <si>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t>
  </si>
  <si>
    <t>**Description:**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t>
  </si>
  <si>
    <t>Federal Zero-Emission Vehicle Sales Standard</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</si>
  <si>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EPA tailpipe regulations will require a steadily increasing share of vehicle sales to be ZEVs through 2032.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t>
  </si>
  <si>
    <t>Non-BAU State-Level Zero-Emission Vehicle Sales Standard</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</si>
  <si>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</si>
  <si>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</si>
  <si>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which in total reaches 47% in 2050 as a generation-weighted national average. By default, the implementation schedule is set to start at roughly 42% in 2024, matching the BAU share of clean electricity in that year. If you set this policy to a value less than 100%, you should be sure to adjust the 2023 implementation schedule value accordingly. For example, if your chosen lever setting is 80%, the fraction of policy achieved in 2024 should be 42% * 80% (or 33.6%), and the fraction of policy achieved in 2050 should be 100%.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t>
  </si>
  <si>
    <t>**Description:**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</si>
  <si>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The business-as-usual case includes all planned CCUS retrofits (as modeled by the EPA for its latest Clean Air Act Section 111 regulations for power plants). Turning this policy lever on assumes those retrofits do not happen.</t>
  </si>
  <si>
    <t>Change in Expected Power Plant Capacity Factor</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</si>
  <si>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</si>
  <si>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</si>
  <si>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</si>
  <si>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</si>
  <si>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</si>
  <si>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</si>
  <si>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**Description:** This policy increases the sequestration of CO2 by planting forests.  Planted forests are assumed to be managed with best practices and are not used for timber harvesting. A negative values implies less sequestration compared to the Current Policies scenario. // **Guidance for setting values:** The potential for this policy lever is sourced from EPA's 2024 Forestry and Agriculture Sector Mitigation Analysis, which evaluates various carbon price scenarios across both the forestry and agriculture sectors and considers land use competition. At the maximum level of $100 per ton, the afforestation and reforestation potential is roughly 175 MMT CO2e in 2050.</t>
  </si>
  <si>
    <t>**Description:**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 The BAU reflects increased uptake of cropland and rice measures due to incentives provided in the Inflation Reduction Act. This lever represents additional potential on top of BAU emissions reductions. To be conservative, we do not assume permanent emissions reductions after IRA funds expire, so therefore phase out the IRA impact over the course of four years after funds expire in 2032. The total potential for this policy lever is sourced from EPA's 2024 Forestry and Agriculture Sector Mitigation Analysis, which evaluates various carbon price scenarios across both the forestry and agriculture sectors and considers land use competition. At the maximum level of $100 per ton, the cropland and rice measures potential is roughly 10 MMT CO2e in 2050.</t>
  </si>
  <si>
    <t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</si>
  <si>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</si>
  <si>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</si>
  <si>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Wind</t>
  </si>
  <si>
    <t>Hydrogen Demand by End Use</t>
  </si>
  <si>
    <t>Shipping, Aviation, Road Transport, Power, Refining, Chemicals, Steel, Cement, Other Industry, Buildings, Geoengineering, District Heat</t>
  </si>
  <si>
    <t>004185, c2dffd, f593e0, f1bb18, 000000, f1bb18, 006363, 969696, ff6600, 077cf2, ad6500, 630e7a</t>
  </si>
  <si>
    <t>Output Shipping Hydrogen Demand; Output Aviation Hydrogen Demand; Output Road Transport Hydrogen Demand; Output Electricity Sector Hydrogen Demand; Output Refining Sector Hydrogen Demand; Output Chemicals Sector Hydrogen Demand; Output Steel Sector Hydrogen Demand; Output Cement Sector Hydrogen Demand; Output Other Industry Hydrogen Demand; Output Buildings Sector Hydrogen Demand; Output Geoengineering Sector Hydrogen Demand; Output District Heat and Hydrogen Sector Hydrogen Demand</t>
  </si>
  <si>
    <t>District Heat Production by Fuel</t>
  </si>
  <si>
    <t>Clean Heat Subsidy</t>
  </si>
  <si>
    <t>Process Emissions Subsidy</t>
  </si>
  <si>
    <t>GRA for Industry Clean Heat Subsidies</t>
  </si>
  <si>
    <t>GRA for Industry Process Emissions Policy Subsidies</t>
  </si>
  <si>
    <t>GRA indst clean heat subsidy</t>
  </si>
  <si>
    <t>GRA indst proc emiss policy subsidy</t>
  </si>
  <si>
    <t>Diesel</t>
  </si>
  <si>
    <t>bldgs non BAU dist solar</t>
  </si>
  <si>
    <t>indst non BAU CCS subsidy</t>
  </si>
  <si>
    <t>Minimum Additional Grid Batteries Deployed</t>
  </si>
  <si>
    <t>Perc Decrease in Cost of Capital for Clean Industrial Equipment</t>
  </si>
  <si>
    <t>Energy Efficiency Standards for Electrical Eqpt</t>
  </si>
  <si>
    <t>Energy Efficiency Standards for Other Eqpt</t>
  </si>
  <si>
    <t>indst elec efficiency stds</t>
  </si>
  <si>
    <t>indst fuel efficiency stds</t>
  </si>
  <si>
    <t>**Description:**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t>
  </si>
  <si>
    <t>**Description:**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t>
  </si>
  <si>
    <t>Perc Improvement in Eqpt Efficiency Stds Above BAU for Electricity</t>
  </si>
  <si>
    <t>Perc Improvement in Eqpt Efficiency Stds Above BAU for Combustible Fuels</t>
  </si>
  <si>
    <t>Waste Heat Recovery</t>
  </si>
  <si>
    <t>Perc of Waste Heat Recovery Potential Achieved</t>
  </si>
  <si>
    <t>indst waste heat recovery</t>
  </si>
  <si>
    <t>^% of potential achieved</t>
  </si>
  <si>
    <t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t>
  </si>
  <si>
    <t>Bianchi et al., 2019, Estimating the waste heat recovery in the European Union Industry, https://link.springer.com/article/10.1007/s40974-019-00132-7</t>
  </si>
  <si>
    <t>Equipment Early Retirement</t>
  </si>
  <si>
    <t>Minimum Share of Start Year Industrial Equipment Retired</t>
  </si>
  <si>
    <t>indst eqpt early retirement</t>
  </si>
  <si>
    <t>% of start year equipment</t>
  </si>
  <si>
    <t>Early Retirement of Equipment</t>
  </si>
  <si>
    <t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t>
  </si>
  <si>
    <t>hydgn production subsidy</t>
  </si>
  <si>
    <t>$/kg</t>
  </si>
  <si>
    <t>Hydrogen Production Subsidy</t>
  </si>
  <si>
    <t>Additional Subsidy for Hydrogen Production This Year</t>
  </si>
  <si>
    <t>electrolysis</t>
  </si>
  <si>
    <t>natural gas reforming</t>
  </si>
  <si>
    <t>coal gasification</t>
  </si>
  <si>
    <t>biomass gasification</t>
  </si>
  <si>
    <t>hydrocarbon partial oxidation</t>
  </si>
  <si>
    <t>electrolysis with guaranteed clean electricity</t>
  </si>
  <si>
    <t>natural gas reforming with CCS</t>
  </si>
  <si>
    <t>Electrolysis</t>
  </si>
  <si>
    <t>Natural Gas Reforming</t>
  </si>
  <si>
    <t>Hydrocarbon POx</t>
  </si>
  <si>
    <t>Green Electrolysis</t>
  </si>
  <si>
    <t>Natural Gas Reforming with CCS</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</si>
  <si>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Source[indst clean heat subsidy]; Output Change in Government Cash Flow by Cash Flow Source[indst proc emis subsidy]; Output Change in Government Cash Flow by Cash Flow Source[hydgn production subsidy]; Output Change in Government Cash Flow by Cash Flow Source[national debt interest]; Output Change in Government Cash Flow by Cash Flow Source[remainder]; Output Change in Cash Flow by Entity Including Macro Feedbacks[government]</t>
  </si>
  <si>
    <t>Carbon Tax Revenue, Fuel Tax Revenue, EV Subsidy, Battery Production Subsidy, CCS Subsidy, Electricity Generation Subsidy, Electricity Capacity Construction Subsidy, Distributed Solar Subsidy, Fuel Subsidy, Clean Heat Subsidy, Process Emissions Subsidy, Hydrogen Production Subsidy, National Debt Interest, Remaining Government Cash Flows, Total</t>
  </si>
  <si>
    <t>ad6600, 087bf1, f593e0, af64ff, 740000, 04ffaf, f1bb18, 969696, c01b00, ff6400, 004185, 1c9099, 00b050, 620e7a, 000000</t>
  </si>
  <si>
    <t>1c9099</t>
  </si>
  <si>
    <t>28-144-153</t>
  </si>
  <si>
    <t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t>
  </si>
  <si>
    <t>Water Consumption by Hydrogen Plants</t>
  </si>
  <si>
    <t>Output Water Consumed by Hydrogen Plants[electrolysis]; Output Water Consumed by Hydrogen Plants[natural gas reforming]; Output Water Consumed by Hydrogen Plants[coal gasification]; Output Water Consumed by Hydrogen Plants[biomass gasification]; Water Consumed by Hydrogen Plants[hydrocarbon partial oxidation]; Water Consumed by Hydrogen Plants[electrolysis with guaranteed clean electricity]; Output Water Consumed by Hydrogen Plants[natural gas reforming with CCS]</t>
  </si>
  <si>
    <t>Alternative Fuel Shifting</t>
  </si>
  <si>
    <t>Fraction of Eligible Industrial Energy Use Shifted to Alternate Fuel</t>
  </si>
  <si>
    <t>Alternate Fuel Shifting</t>
  </si>
  <si>
    <t>indst shift to alt fuel</t>
  </si>
  <si>
    <t>**Description:**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</si>
  <si>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Facility Lighting</t>
  </si>
  <si>
    <t>Facility HVAC</t>
  </si>
  <si>
    <t>Other Nonprocess</t>
  </si>
  <si>
    <t>Avoided Premature Infant Deaths</t>
  </si>
  <si>
    <t>Avoided Premature Adult Deaths</t>
  </si>
  <si>
    <t>Output Avoided Infant Mortality</t>
  </si>
  <si>
    <t>cases / year</t>
  </si>
  <si>
    <t>events / year</t>
  </si>
  <si>
    <t>deaths / year</t>
  </si>
  <si>
    <t>admissions / year</t>
  </si>
  <si>
    <t>visits / year</t>
  </si>
  <si>
    <t>days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</si>
  <si>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</si>
  <si>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</si>
  <si>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</si>
  <si>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</si>
  <si>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</si>
  <si>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</si>
  <si>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</si>
  <si>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</si>
  <si>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Output Avoided Adult Premature Mortality</t>
  </si>
  <si>
    <t>Avoided Asthma Incidence</t>
  </si>
  <si>
    <t>Output Avoided Asthma Incidence</t>
  </si>
  <si>
    <t>Avoided Lost Schooldays</t>
  </si>
  <si>
    <t>Output Avoided Lost Schooldays</t>
  </si>
  <si>
    <t>facility HVAC</t>
  </si>
  <si>
    <t>facility lighting</t>
  </si>
  <si>
    <t>other nonprocess</t>
  </si>
  <si>
    <t>Other Non-process</t>
  </si>
  <si>
    <t>Electricity: Hourly Dispatch and Demand</t>
  </si>
  <si>
    <t>Commercial Heating, Commercial Cooling, Commercial Lighting, Commercial Appliances, Commercial Other, Residential Heating, Residential Cooling, Residential Lighting, Residential Appliances, Residential Other, Light-Duty Vehicles, Heavy-Duty Vehicles, Aircraft, Rail, Ships, Motorbikes, Agriculture and Forestry,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Water and Waste, Construction, District Heat, Hydrogen Production, Data Centers, Geoengineering</t>
  </si>
  <si>
    <t>c01b00, 087bf1, f1bb18, 00b050, 000000, fa2400, 3697f8, f7d875, 00de64, 383838, f593e0, 969696, 087bf1, 04ffaf, 004185, c01b00, 04ffaf, 969696, c01b00, 620e7a, ff6400, ffff00, 00b050, 04ffaf, 000000, f1bb18, ff00ff, ad6600, c2dffd, 004185, 087bf1, 740000, f593e0, 004d10, af64ff, bfb088, 009999, FF9999, CCFF33, ff00ff, 6E8000, f593e0, 620e7a, CCFF33, ad6600</t>
  </si>
  <si>
    <t>Industry Sector Minimum Fraction of CCS Achieved</t>
  </si>
  <si>
    <t>Output Commercial Building Electricity Demand by Hour and Component[average summer day,Hour,heating]; Output Commercial Building Electricity Demand by Hour and Component[average summer day,Hour,cooling and ventilation]; Output Commercial Building Electricity Demand by Hour and Component[average summer day,Hour,lighting]; Output Commercial Building Electricity Demand by Hour and Component[average summer day,Hour,appliances]; Output Commercial Building Electricity Demand by Hour and Component[average summer day,Hour,other component]; Output Residential Building Electricity Demand by Hour and Component[average summer day,Hour,heating]; Output Residential Building Electricity Demand by Hour and Component[average summer day,Hour,cooling and ventilation]; Output Residential Building Electricity Demand by Hour and Component[average summer day,Hour,lighting]; Output Residential Building Electricity Demand by Hour and Component[average summer day,Hour,appliances]; Output Residential Building Electricity Demand by Hour and Component[average summer day,Hour,other component]; Output Transportation Electricity Demand by Hour and Vehicle Type[average summer day,Hour,LDVs]; Output Transportation Electricity Demand by Hour and Vehicle Type[average summer day,Hour,HDVs]; Output Transportation Electricity Demand by Hour and Vehicle Type[average summer day,Hour,aircraft]; Output Transportation Electricity Demand by Hour and Vehicle Type[average summer day,Hour,rail]; Output Transportation Electricity Demand by Hour and Vehicle Type[average summer day,Hour,ships]; Output Transportation Electricity Demand by Hour and Vehicle Type[average summer day,Hour,motorbikes]; Output Industrial Electricity Demand by Hour and Industry Category[average summer day,Hour,agriculture and forestry 01T03]; Output Industrial Electricity Demand by Hour and Industry Category[average summer day,Hour,coal mining 05]; Output Industrial Electricity Demand by Hour and Industry Category[average summer day,Hour,oil and gas extraction 06]; Output Industrial Electricity Demand by Hour and Industry Category[average summer day,Hour,other mining and quarrying 07T08]; Output Industrial Electricity Demand by Hour and Industry Category[average summer day,Hour,food beverage and tobacco 10T12]; Output Industrial Electricity Demand by Hour and Industry Category[average summer day,Hour,textiles apparel and leather 13T15]; Output Industrial Electricity Demand by Hour and Industry Category[average summer day,Hour,wood products 16]; Output Industrial Electricity Demand by Hour and Industry Category[average summer day,Hour,pulp paper and printing 17T18]; Output Industrial Electricity Demand by Hour and Industry Category[average summer day,Hour,refined petroleum and coke 19]; Output Industrial Electricity Demand by Hour and Industry Category[average summer day,Hour,chemicals 20]; Output Industrial Electricity Demand by Hour and Industry Category[average summer day,Hour,rubber and plastic products 22]; Output Industrial Electricity Demand by Hour and Industry Category[average summer day,Hour,glass and glass products 231]; Output Industrial Electricity Demand by Hour and Industry Category[average summer day,Hour,cement and other nonmetallic minerals 239]; Output Industrial Electricity Demand by Hour and Industry Category[average summer day,Hour,iron and steel 241]; Output Industrial Electricity Demand by Hour and Industry Category[average summer day,Hour,other metals 242]; Output Industrial Electricity Demand by Hour and Industry Category[average summer day,Hour,metal products except machinery and vehicles 25]; Output Industrial Electricity Demand by Hour and Industry Category[average summer day,Hour,computers and electronics 26]; Output Industrial Electricity Demand by Hour and Industry Category[average summer day,Hour,appliances and electrical equipment 27]; Output Industrial Electricity Demand by Hour and Industry Category[average summer day,Hour,other machinery 28]; Output Industrial Electricity Demand by Hour and Industry Category[average summer day,Hour,road vehicles 29]; Output Industrial Electricity Demand by Hour and Industry Category[average summer day,Hour,nonroad vehicles 30]; Output Industrial Electricity Demand by Hour and Industry Category[average summer day,Hour,other manufacturing 31T33]; Output Industrial Electricity Demand by Hour and Industry Category[average summer day,Hour,energy pipelines and gas processing 352T353]; Output Industrial Electricity Demand by Hour and Industry Category[average summer day,Hour,water and waste 36T39]; Output Industrial Electricity Demand by Hour and Industry Category[average summer day,Hour,construction 41T43]; Output District Heat Electricity Demand by Hour[average summer day,Hour]; Output Hydrogen Sector Electricity Demand by Hour[average summer day,Hour]; Output Data Center Electricity Demand by Hour[average summer day,Hour]; Output Geoengineering Sector Electricity Demand by Hour[average summer day,Hour]</t>
  </si>
  <si>
    <t>Output Commercial Building Electricity Demand by Hour and Component[average winter day,Hour,heating]; Output Commercial Building Electricity Demand by Hour and Component[average winter day,Hour,cooling and ventilation]; Output Commercial Building Electricity Demand by Hour and Component[average winter day,Hour,lighting]; Output Commercial Building Electricity Demand by Hour and Component[average winter day,Hour,appliances]; Output Commercial Building Electricity Demand by Hour and Component[average winter day,Hour,other component]; Output Residential Building Electricity Demand by Hour and Component[average winter day,Hour,heating]; Output Residential Building Electricity Demand by Hour and Component[average winter day,Hour,cooling and ventilation]; Output Residential Building Electricity Demand by Hour and Component[average winter day,Hour,lighting]; Output Residential Building Electricity Demand by Hour and Component[average winter day,Hour,appliances]; Output Residential Building Electricity Demand by Hour and Component[average winter day,Hour,other component]; Output Transportation Electricity Demand by Hour and Vehicle Type[average winter day,Hour,LDVs]; Output Transportation Electricity Demand by Hour and Vehicle Type[average winter day,Hour,HDVs]; Output Transportation Electricity Demand by Hour and Vehicle Type[average winter day,Hour,aircraft]; Output Transportation Electricity Demand by Hour and Vehicle Type[average winter day,Hour,rail]; Output Transportation Electricity Demand by Hour and Vehicle Type[average winter day,Hour,ships]; Output Transportation Electricity Demand by Hour and Vehicle Type[average winter day,Hour,motorbikes]; Output Industrial Electricity Demand by Hour and Industry Category[average winter day,Hour,agriculture and forestry 01T03]; Output Industrial Electricity Demand by Hour and Industry Category[average winter day,Hour,coal mining 05]; Output Industrial Electricity Demand by Hour and Industry Category[average winter day,Hour,oil and gas extraction 06]; Output Industrial Electricity Demand by Hour and Industry Category[average winter day,Hour,other mining and quarrying 07T08]; Output Industrial Electricity Demand by Hour and Industry Category[average winter day,Hour,food beverage and tobacco 10T12]; Output Industrial Electricity Demand by Hour and Industry Category[average winter day,Hour,textiles apparel and leather 13T15]; Output Industrial Electricity Demand by Hour and Industry Category[average winter day,Hour,wood products 16]; Output Industrial Electricity Demand by Hour and Industry Category[average winter day,Hour,pulp paper and printing 17T18]; Output Industrial Electricity Demand by Hour and Industry Category[average winter day,Hour,refined petroleum and coke 19]; Output Industrial Electricity Demand by Hour and Industry Category[average winter day,Hour,chemicals 20]; Output Industrial Electricity Demand by Hour and Industry Category[average winter day,Hour,rubber and plastic products 22]; Output Industrial Electricity Demand by Hour and Industry Category[average winter day,Hour,glass and glass products 231]; Output Industrial Electricity Demand by Hour and Industry Category[average winter day,Hour,cement and other nonmetallic minerals 239]; Output Industrial Electricity Demand by Hour and Industry Category[average winter day,Hour,iron and steel 241]; Output Industrial Electricity Demand by Hour and Industry Category[average winter day,Hour,other metals 242]; Output Industrial Electricity Demand by Hour and Industry Category[average winter day,Hour,metal products except machinery and vehicles 25]; Output Industrial Electricity Demand by Hour and Industry Category[average winter day,Hour,computers and electronics 26]; Output Industrial Electricity Demand by Hour and Industry Category[average winter day,Hour,appliances and electrical equipment 27]; Output Industrial Electricity Demand by Hour and Industry Category[average winter day,Hour,other machinery 28]; Output Industrial Electricity Demand by Hour and Industry Category[average winter day,Hour,road vehicles 29]; Output Industrial Electricity Demand by Hour and Industry Category[average winter day,Hour,nonroad vehicles 30]; Output Industrial Electricity Demand by Hour and Industry Category[average winter day,Hour,other manufacturing 31T33]; Output Industrial Electricity Demand by Hour and Industry Category[average winter day,Hour,energy pipelines and gas processing 352T353]; Output Industrial Electricity Demand by Hour and Industry Category[average winter day,Hour,water and waste 36T39]; Output Industrial Electricity Demand by Hour and Industry Category[average winter day,Hour,construction 41T43]; Output District Heat Electricity Demand by Hour[average winter day,Hour]; Output Hydrogen Sector Electricity Demand by Hour[average winter day,Hour]; Output Data Center Electricity Demand by Hour[average winter day,Hour]; Output Geoengineering Sector Electricity Demand by Hour[average winter day,Hour]</t>
  </si>
  <si>
    <t>Output Commercial Building Electricity Demand by Hour and Component[average spring day,Hour,heating]; Output Commercial Building Electricity Demand by Hour and Component[average spring day,Hour,cooling and ventilation]; Output Commercial Building Electricity Demand by Hour and Component[average spring day,Hour,lighting]; Output Commercial Building Electricity Demand by Hour and Component[average spring day,Hour,appliances]; Output Commercial Building Electricity Demand by Hour and Component[average spring day,Hour,other component]; Output Residential Building Electricity Demand by Hour and Component[average spring day,Hour,heating]; Output Residential Building Electricity Demand by Hour and Component[average spring day,Hour,cooling and ventilation]; Output Residential Building Electricity Demand by Hour and Component[average spring day,Hour,lighting]; Output Residential Building Electricity Demand by Hour and Component[average spring day,Hour,appliances]; Output Residential Building Electricity Demand by Hour and Component[average spring day,Hour,other component]; Output Transportation Electricity Demand by Hour and Vehicle Type[average spring day,Hour,LDVs]; Output Transportation Electricity Demand by Hour and Vehicle Type[average spring day,Hour,HDVs]; Output Transportation Electricity Demand by Hour and Vehicle Type[average spring day,Hour,aircraft]; Output Transportation Electricity Demand by Hour and Vehicle Type[average spring day,Hour,rail]; Output Transportation Electricity Demand by Hour and Vehicle Type[average spring day,Hour,ships]; Output Transportation Electricity Demand by Hour and Vehicle Type[average spring day,Hour,motorbikes]; Output Industrial Electricity Demand by Hour and Industry Category[average spring day,Hour,agriculture and forestry 01T03]; Output Industrial Electricity Demand by Hour and Industry Category[average spring day,Hour,coal mining 05]; Output Industrial Electricity Demand by Hour and Industry Category[average spring day,Hour,oil and gas extraction 06]; Output Industrial Electricity Demand by Hour and Industry Category[average spring day,Hour,other mining and quarrying 07T08]; Output Industrial Electricity Demand by Hour and Industry Category[average spring day,Hour,food beverage and tobacco 10T12]; Output Industrial Electricity Demand by Hour and Industry Category[average spring day,Hour,textiles apparel and leather 13T15]; Output Industrial Electricity Demand by Hour and Industry Category[average spring day,Hour,wood products 16]; Output Industrial Electricity Demand by Hour and Industry Category[average spring day,Hour,pulp paper and printing 17T18]; Output Industrial Electricity Demand by Hour and Industry Category[average spring day,Hour,refined petroleum and coke 19]; Output Industrial Electricity Demand by Hour and Industry Category[average spring day,Hour,chemicals 20]; Output Industrial Electricity Demand by Hour and Industry Category[average spring day,Hour,rubber and plastic products 22]; Output Industrial Electricity Demand by Hour and Industry Category[average spring day,Hour,glass and glass products 231]; Output Industrial Electricity Demand by Hour and Industry Category[average spring day,Hour,cement and other nonmetallic minerals 239]; Output Industrial Electricity Demand by Hour and Industry Category[average spring day,Hour,iron and steel 241]; Output Industrial Electricity Demand by Hour and Industry Category[average spring day,Hour,other metals 242]; Output Industrial Electricity Demand by Hour and Industry Category[average spring day,Hour,metal products except machinery and vehicles 25]; Output Industrial Electricity Demand by Hour and Industry Category[average spring day,Hour,computers and electronics 26]; Output Industrial Electricity Demand by Hour and Industry Category[average spring day,Hour,appliances and electrical equipment 27]; Output Industrial Electricity Demand by Hour and Industry Category[average spring day,Hour,other machinery 28]; Output Industrial Electricity Demand by Hour and Industry Category[average spring day,Hour,road vehicles 29]; Output Industrial Electricity Demand by Hour and Industry Category[average spring day,Hour,nonroad vehicles 30]; Output Industrial Electricity Demand by Hour and Industry Category[average spring day,Hour,other manufacturing 31T33]; Output Industrial Electricity Demand by Hour and Industry Category[average spring day,Hour,energy pipelines and gas processing 352T353]; Output Industrial Electricity Demand by Hour and Industry Category[average spring day,Hour,water and waste 36T39]; Output Industrial Electricity Demand by Hour and Industry Category[average spring day,Hour,construction 41T43]; Output District Heat Electricity Demand by Hour[average spring day,Hour]; Output Hydrogen Sector Electricity Demand by Hour[average spring day,Hour]; Output Data Center Electricity Demand by Hour[average spring day,Hour]; Output Geoengineering Sector Electricity Demand by Hour[average spring day,Hour]</t>
  </si>
  <si>
    <t>Output Industrial Electricity Use by Industrial Process[other nonprocess]; Output Industrial Electricity Use by Industrial Process[facility lighting]; Output Industrial Electricity Use by Industrial Process[facility HVAC]; Output Industrial Electricity Use by Industrial Process[other processes];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</si>
  <si>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Output Industrial Thermal Fuel Use for Energy Purposes by Industrial Process Excluding CCS and Captured Methane[other nonprocess]; Output Industrial Thermal Fuel Use for Energy Purposes by Industrial Process Excluding CCS and Captured Methane[facility lighting]; Output Industrial Thermal Fuel Use for Energy Purposes by Industrial Process Excluding CCS and Captured Methane[facility HVAC]; 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</si>
  <si>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Other Nonprocess, Facility Lighting, Facility HVAC, Other Processes, Machine Drive, Cooling, Nonboiler High Temp, Nonboiler Med Temp, Nonboiler Low Temp, Boilers &amp; Steam</t>
  </si>
  <si>
    <t>f593e0, ccff33, c2dffd, af64ff, 969696, 087bf1, c01b00, ff6400, f1bb18, ffff00</t>
  </si>
  <si>
    <t>Output Peak Summer Day Commercial Building Electricity Demand by Hour and Component[Hour,heating]; Output Peak Summer Day Commercial Building Electricity Demand by Hour and Component[Hour,cooling and ventilation]; Output Peak Summer Day Commercial Building Electricity Demand by Hour and Component[Hour,lighting]; Output Peak Summer Day Commercial Building Electricity Demand by Hour and Component[Hour,appliances]; Output Peak Summer Day Commercial Building Electricity Demand by Hour and Component[Hour,other component]; Output Peak Summer Day Residential Building Electricity Demand by Hour and Component[Hour,heating]; Output Peak Summer Day Residential Building Electricity Demand by Hour and Component[Hour,cooling and ventilation]; Output Peak Summer Day Residential Building Electricity Demand by Hour and Component[Hour,lighting]; Output Peak Summer Day Residential Building Electricity Demand by Hour and Component[Hour,appliances]; Output Peak Summer Day Residential Building Electricity Demand by Hour and Component[Hour,other component]; Output Peak Summer Day Transportation Electricity Demand by Hour and Vehicle Type[Hour,LDVs]; Output Peak Summer Day Transportation Electricity Demand by Hour and Vehicle Type[Hour,HDVs]; Output Peak Summer Day Transportation Electricity Demand by Hour and Vehicle Type[Hour,aircraft]; Output Peak Summer Day Transportation Electricity Demand by Hour and Vehicle Type[Hour,rail]; Output Peak Summer Day Transportation Electricity Demand by Hour and Vehicle Type[Hour,ships]; Output Peak Summer Day Transportation Electricity Demand by Hour and Vehicle Type[Hour,motorbikes]; Output Peak Summer Day Industrial Electricity Demand by Hour and Industry Category[Hour,agriculture and forestry 01T03]; Output Peak Summer Day Industrial Electricity Demand by Hour and Industry Category[Hour,coal mining 05]; Output Peak Summer Day Industrial Electricity Demand by Hour and Industry Category[Hour,oil and gas extraction 06]; Output Peak Summer Day Industrial Electricity Demand by Hour and Industry Category[Hour,other mining and quarrying 07T08]; Output Peak Summer Day Industrial Electricity Demand by Hour and Industry Category[Hour,food beverage and tobacco 10T12]; Output Peak Summer Day Industrial Electricity Demand by Hour and Industry Category[Hour,textiles apparel and leather 13T15]; Output Peak Summer Day Industrial Electricity Demand by Hour and Industry Category[Hour,wood products 16]; Output Peak Summer Day Industrial Electricity Demand by Hour and Industry Category[Hour,pulp paper and printing 17T18]; Output Peak Summer Day Industrial Electricity Demand by Hour and Industry Category[Hour,refined petroleum and coke 19]; Output Peak Summer Day Industrial Electricity Demand by Hour and Industry Category[Hour,chemicals 20]; Output Peak Summer Day Industrial Electricity Demand by Hour and Industry Category[Hour,rubber and plastic products 22]; Output Peak Summer Day Industrial Electricity Demand by Hour and Industry Category[Hour,glass and glass products 231]; Output Peak Summer Day Industrial Electricity Demand by Hour and Industry Category[Hour,cement and other nonmetallic minerals 239]; Output Peak Summer Day Industrial Electricity Demand by Hour and Industry Category[Hour,iron and steel 241]; Output Peak Summer Day Industrial Electricity Demand by Hour and Industry Category[Hour,other metals 242]; Output Peak Summer Day Industrial Electricity Demand by Hour and Industry Category[Hour,metal products except machinery and vehicles 25]; Output Peak Summer Day Industrial Electricity Demand by Hour and Industry Category[Hour,computers and electronics 26]; Output Peak Summer Day Industrial Electricity Demand by Hour and Industry Category[Hour,appliances and electrical equipment 27]; Output Peak Summer Day Industrial Electricity Demand by Hour and Industry Category[Hour,other machinery 28]; Output Peak Summer Day Industrial Electricity Demand by Hour and Industry Category[Hour,road vehicles 29]; Output Peak Summer Day Industrial Electricity Demand by Hour and Industry Category[Hour,nonroad vehicles 30]; Output Peak Summer Day Industrial Electricity Demand by Hour and Industry Category[Hour,other manufacturing 31T33]; Output Peak Summer Day Industrial Electricity Demand by Hour and Industry Category[Hour,energy pipelines and gas processing 352T353]; Output Peak Summer Day Industrial Electricity Demand by Hour and Industry Category[Hour,water and waste 36T39]; Output Peak Summer Day Industrial Electricity Demand by Hour and Industry Category[Hour,construction 41T43]; Output Peak Summer Day District Heat Electricity Demand by Hour[Hour]; Output Peak Summer Day Hydrogen Sector Electricity Demand by Hour[Hour]; Output Peak Summer Day Data Center Electricity Demand by Hour[Hour]; Output Peak Summer Day Geoengineering Electricity Demand by Hour[Hour]</t>
  </si>
  <si>
    <t>Output Peak Winter Day Commercial Building Electricity Demand by Hour and Component[Hour,heating]; Output Peak Winter Day Commercial Building Electricity Demand by Hour and Component[Hour,cooling and ventilation]; Output Peak Winter Day Commercial Building Electricity Demand by Hour and Component[Hour,lighting]; Output Peak Winter Day Commercial Building Electricity Demand by Hour and Component[Hour,appliances]; Output Peak Winter Day Commercial Building Electricity Demand by Hour and Component[Hour,other component]; Output Peak Winter Day Residential Building Electricity Demand by Hour and Component[Hour,heating]; Output Peak Winter Day Residential Building Electricity Demand by Hour and Component[Hour,cooling and ventilation]; Output Peak Winter Day Residential Building Electricity Demand by Hour and Component[Hour,lighting]; Output Peak Winter Day Residential Building Electricity Demand by Hour and Component[Hour,appliances]; Output Peak Winter Day Residential Building Electricity Demand by Hour and Component[Hour,other component]; Output Peak Winter Day Transportation Electricity Demand by Hour and Vehicle Type[Hour,LDVs]; Output Peak Winter Day Transportation Electricity Demand by Hour and Vehicle Type[Hour,HDVs]; Output Peak Winter Day Transportation Electricity Demand by Hour and Vehicle Type[Hour,aircraft]; Output Peak Winter Day Transportation Electricity Demand by Hour and Vehicle Type[Hour,rail]; Output Peak Winter Day Transportation Electricity Demand by Hour and Vehicle Type[Hour,ships]; Output Peak Winter Day Transportation Electricity Demand by Hour and Vehicle Type[Hour,motorbikes]; Output Peak Winter Day Industrial Electricity Demand by Hour and Industry Category[Hour,agriculture and forestry 01T03]; Output Peak Winter Day Industrial Electricity Demand by Hour and Industry Category[Hour,coal mining 05]; Output Peak Winter Day Industrial Electricity Demand by Hour and Industry Category[Hour,oil and gas extraction 06]; Output Peak Winter Day Industrial Electricity Demand by Hour and Industry Category[Hour,other mining and quarrying 07T08]; Output Peak Winter Day Industrial Electricity Demand by Hour and Industry Category[Hour,food beverage and tobacco 10T12]; Output Peak Winter Day Industrial Electricity Demand by Hour and Industry Category[Hour,textiles apparel and leather 13T15]; Output Peak Winter Day Industrial Electricity Demand by Hour and Industry Category[Hour,wood products 16]; Output Peak Winter Day Industrial Electricity Demand by Hour and Industry Category[Hour,pulp paper and printing 17T18]; Output Peak Winter Day Industrial Electricity Demand by Hour and Industry Category[Hour,refined petroleum and coke 19]; Output Peak Winter Day Industrial Electricity Demand by Hour and Industry Category[Hour,chemicals 20]; Output Peak Winter Day Industrial Electricity Demand by Hour and Industry Category[Hour,rubber and plastic products 22]; Output Peak Winter Day Industrial Electricity Demand by Hour and Industry Category[Hour,glass and glass products 231]; Output Peak Winter Day Industrial Electricity Demand by Hour and Industry Category[Hour,cement and other nonmetallic minerals 239]; Output Peak Winter Day Industrial Electricity Demand by Hour and Industry Category[Hour,iron and steel 241]; Output Peak Winter Day Industrial Electricity Demand by Hour and Industry Category[Hour,other metals 242]; Output Peak Winter Day Industrial Electricity Demand by Hour and Industry Category[Hour,metal products except machinery and vehicles 25]; Output Peak Winter Day Industrial Electricity Demand by Hour and Industry Category[Hour,computers and electronics 26]; Output Peak Winter Day Industrial Electricity Demand by Hour and Industry Category[Hour,appliances and electrical equipment 27]; Output Peak Winter Day Industrial Electricity Demand by Hour and Industry Category[Hour,other machinery 28]; Output Peak Winter Day Industrial Electricity Demand by Hour and Industry Category[Hour,road vehicles 29]; Output Peak Winter Day Industrial Electricity Demand by Hour and Industry Category[Hour,nonroad vehicles 30]; Output Peak Winter Day Industrial Electricity Demand by Hour and Industry Category[Hour,other manufacturing 31T33]; Output Peak Winter Day Industrial Electricity Demand by Hour and Industry Category[Hour,energy pipelines and gas processing 352T353]; Output Peak Winter Day Industrial Electricity Demand by Hour and Industry Category[Hour,water and waste 36T39]; Output Peak Winter Day Industrial Electricity Demand by Hour and Industry Category[Hour,construction 41T43]; Output Peak Winter Day District Heat Electricity Demand by Hour[Hour]; Output Peak Winter Day Hydrogen Sector Electricity Demand by Hour[Hour]; Output Peak Winter Day Data Center Electricity Demand by Hour[Hour]; Output Peak Winter Day Geoengineering Electricity Demand by Hour[Hour]</t>
  </si>
  <si>
    <t>Output Commercial Building Electricity Demand by Hour and Component[average fall day,Hour,heating]; Output Commercial Building Electricity Demand by Hour and Component[average fall day,Hour,cooling and ventilation]; Output Commercial Building Electricity Demand by Hour and Component[average fall day,Hour,lighting]; Output Commercial Building Electricity Demand by Hour and Component[average fall day,Hour,appliances]; Output Commercial Building Electricity Demand by Hour and Component[average fall day,Hour,other component]; Output Residential Building Electricity Demand by Hour and Component[average fall day,Hour,heating]; Output Residential Building Electricity Demand by Hour and Component[average fall day,Hour,cooling and ventilation]; Output Residential Building Electricity Demand by Hour and Component[average fall day,Hour,lighting]; Output Residential Building Electricity Demand by Hour and Component[average fall day,Hour,appliances]; Output Residential Building Electricity Demand by Hour and Component[average fall day,Hour,other component]; Output Transportation Electricity Demand by Hour and Vehicle Type[average fall day,Hour,LDVs]; Output Transportation Electricity Demand by Hour and Vehicle Type[average fall day,Hour,HDVs]; Output Transportation Electricity Demand by Hour and Vehicle Type[average fall day,Hour,aircraft]; Output Transportation Electricity Demand by Hour and Vehicle Type[average fall day,Hour,rail]; Output Transportation Electricity Demand by Hour and Vehicle Type[average fall day,Hour,ships]; Output Transportation Electricity Demand by Hour and Vehicle Type[average fall day,Hour,motorbikes]; Output Industrial Electricity Demand by Hour and Industry Category[average fall day,Hour,agriculture and forestry 01T03]; Output Industrial Electricity Demand by Hour and Industry Category[average fall day,Hour,coal mining 05]; Output Industrial Electricity Demand by Hour and Industry Category[average fall day,Hour,oil and gas extraction 06]; Output Industrial Electricity Demand by Hour and Industry Category[average fall day,Hour,other mining and quarrying 07T08]; Output Industrial Electricity Demand by Hour and Industry Category[average fall day,Hour,food beverage and tobacco 10T12]; Output Industrial Electricity Demand by Hour and Industry Category[average fall day,Hour,textiles apparel and leather 13T15]; Output Industrial Electricity Demand by Hour and Industry Category[average fall day,Hour,wood products 16]; Output Industrial Electricity Demand by Hour and Industry Category[average fall day,Hour,pulp paper and printing 17T18]; Output Industrial Electricity Demand by Hour and Industry Category[average fall day,Hour,refined petroleum and coke 19]; Output Industrial Electricity Demand by Hour and Industry Category[average fall day,Hour,chemicals 20]; Output Industrial Electricity Demand by Hour and Industry Category[average fall day,Hour,rubber and plastic products 22]; Output Industrial Electricity Demand by Hour and Industry Category[average fall day,Hour,glass and glass products 231]; Output Industrial Electricity Demand by Hour and Industry Category[average fall day,Hour,cement and other nonmetallic minerals 239]; Output Industrial Electricity Demand by Hour and Industry Category[average fall day,Hour,iron and steel 241]; Output Industrial Electricity Demand by Hour and Industry Category[average fall day,Hour,other metals 242]; Output Industrial Electricity Demand by Hour and Industry Category[average fall day,Hour,metal products except machinery and vehicles 25]; Output Industrial Electricity Demand by Hour and Industry Category[average fall day,Hour,computers and electronics 26]; Output Industrial Electricity Demand by Hour and Industry Category[average fall day,Hour,appliances and electrical equipment 27]; Output Industrial Electricity Demand by Hour and Industry Category[average fall day,Hour,other machinery 28]; Output Industrial Electricity Demand by Hour and Industry Category[average fall day,Hour,road vehicles 29]; Output Industrial Electricity Demand by Hour and Industry Category[average fall day,Hour,nonroad vehicles 30]; Output Industrial Electricity Demand by Hour and Industry Category[average fall day,Hour,other manufacturing 31T33]; Output Industrial Electricity Demand by Hour and Industry Category[average fall day,Hour,energy pipelines and gas processing 352T353]; Output Industrial Electricity Demand by Hour and Industry Category[average fall day,Hour,water and waste 36T39]; Output Industrial Electricity Demand by Hour and Industry Category[average fall day,Hour,construction 41T43]; Output District Heat Electricity Demand by Hour[average fall day,Hour]; Output Hydrogen Sector Electricity Demand by Hour[average fall day,Hour]; Output Data Center Electricity Demand by Hour[average fall day,Hour]; Output Geoengineering Sector Electricity Demand by Hour[average fall day,Hour]</t>
  </si>
  <si>
    <t>Avoided Respiratory and Cardiac ER Visits</t>
  </si>
  <si>
    <t>Output Avoided Respiratory and Cardiac ER Visits</t>
  </si>
  <si>
    <t>RnD Hydrogen Capital Cost Perc Reduction</t>
  </si>
  <si>
    <t>RnD hydgn capital cost reduction</t>
  </si>
  <si>
    <t>Hydrocarbon Partial Oxidation</t>
  </si>
  <si>
    <t>Blue: SMR with CCS</t>
  </si>
  <si>
    <t>Green: Electrolysis with Guaranteed Clean</t>
  </si>
  <si>
    <t>Grey: Natural Gas Reforming</t>
  </si>
  <si>
    <t>Change in Total Household Energy Spending</t>
  </si>
  <si>
    <t>Change in Energy Spending per Household</t>
  </si>
  <si>
    <t>Output Total Change in Household Energy Expenditures</t>
  </si>
  <si>
    <t>Output Change in Average Household Energy Spending</t>
  </si>
  <si>
    <t>Renewable Portfolio Standard</t>
  </si>
  <si>
    <t>elec clean electricity standards</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</si>
  <si>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t>
  </si>
  <si>
    <t>Share of Generation from Clean Sources</t>
  </si>
  <si>
    <t>Output Share of Generation from Clean Sources[RPS];Output Share of Generation from Clean Sources[CES]</t>
  </si>
  <si>
    <t>Share from RPS Qualifying Sources,Share from CES Qualifying Sources (including CES)</t>
  </si>
  <si>
    <t>087bf1,c01b00</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</si>
  <si>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</si>
  <si>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</si>
  <si>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</si>
  <si>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d8b5ff</t>
  </si>
  <si>
    <t>Hybrid Battery Storage</t>
  </si>
  <si>
    <t>Change in Household Energy Costs</t>
  </si>
  <si>
    <t>Buildings Other</t>
  </si>
  <si>
    <t>Buildings Electricity</t>
  </si>
  <si>
    <t>Buildings Natural Gas</t>
  </si>
  <si>
    <t>Transportation Other</t>
  </si>
  <si>
    <t>Transportation Electricity</t>
  </si>
  <si>
    <t>Transportation Petroleum</t>
  </si>
  <si>
    <t>Change in Average Annual Energy Costs per Household</t>
  </si>
  <si>
    <t>2024 dollars / year</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</si>
  <si>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</si>
  <si>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Other Home Energy, Home Electricity, Home Natural Gas, Other Transportation Energy, Transportation Electricity, Transportation Petroleum</t>
  </si>
  <si>
    <t>04ffaf,f1bb18,969696,c01b00,00b050,620e7a</t>
  </si>
  <si>
    <t>% of fossil kiln fuel shifted</t>
  </si>
  <si>
    <t>industry-ag-main.html#cement</t>
  </si>
  <si>
    <t>Global Cement and Concrete Association. 2021. Concrete Future: The GCCA 2050 Cement and Concrete Industry Roadmap for Net Zero Concrete (alternative-fuel share path). NITI Aayog. 2024-2025 thermal substitution rate target for Indian cement.</t>
  </si>
  <si>
    <t>Cement Pathway Capital Subsidy</t>
  </si>
  <si>
    <t>Perc Subsidy for Cement Pathway Capital Cost</t>
  </si>
  <si>
    <t>indst cement pathway capital subsidy</t>
  </si>
  <si>
    <t>% of capital cost</t>
  </si>
  <si>
    <t>cement-pathway-capital-subsidy.html</t>
  </si>
  <si>
    <t>European Commission. Innovation Fund large-scale project awards for cement (GeZero, Aalborg, Kujawy), 2022-2025. Government of Canada. Investment Tax Credit for Carbon Capture, Utilization and Storage, 2022.</t>
  </si>
  <si>
    <t>Cement Pathway Mandate</t>
  </si>
  <si>
    <t>Minimum Share of New Clinker Capacity by Pathway</t>
  </si>
  <si>
    <t>indst cement pathway mandate</t>
  </si>
  <si>
    <t>% of new clinker capacity</t>
  </si>
  <si>
    <t>**Description:** This policy requires that at least the chosen share of each year's new clinker production capacity be built on the selected cement production pathway. Mandated shares are filled first and the remaining capacity is allocated by cost, so the mandate acts as a floor; it can pull a pathway into the market before it would be chosen on cost alone. If the mandated shares across pathways add up to more than 100%, they are scaled down proportionally. // **Guidance for setting values:** Represents new-line standards (China's benchmark rule for new kilns), low-carbon procurement shares (the EU's proposed 5% public-concrete share from 2029, the First Movers Coalition's 10% near-zero pledge for 2030) and state near-zero procurement programs. A value of 1 on one pathway means every new kiln is built on that pathway.</t>
  </si>
  <si>
    <t>cement-pathway-mandate.html</t>
  </si>
  <si>
    <t>European Commission. 2026. Proposal for an Industrial Accelerator Act (low-carbon public procurement share). World Economic Forum. First Movers Coalition cement and concrete commitment, 2023.</t>
  </si>
  <si>
    <t>dry kiln with precalciner</t>
  </si>
  <si>
    <t>Dry Kiln with Precalciner</t>
  </si>
  <si>
    <t>dry kiln with CCS</t>
  </si>
  <si>
    <t>Dry Kiln with CCS</t>
  </si>
  <si>
    <t>electric kiln</t>
  </si>
  <si>
    <t>Electric Kiln</t>
  </si>
  <si>
    <t>alternative chemistry cement</t>
  </si>
  <si>
    <t>Alternative Chemistry Cement</t>
  </si>
  <si>
    <t>Cement Kiln Fuel Shift</t>
  </si>
  <si>
    <t>indst cement kiln fuel shift</t>
  </si>
  <si>
    <t>cement-kiln-fuel-shift.html</t>
  </si>
  <si>
    <t>RnD Cement Pathway Capital Cost Perc Reduction</t>
  </si>
  <si>
    <t>RnD cement pathway capital cost reduction</t>
  </si>
  <si>
    <t>Cement: Dry Kiln with Precalciner</t>
  </si>
  <si>
    <t>Cement: Dry Kiln with CCS</t>
  </si>
  <si>
    <t>Cement: Electric Kiln</t>
  </si>
  <si>
    <t>Cement: Alternative Chemistry</t>
  </si>
  <si>
    <t>Fraction of Fossil Kiln Energy Shifted</t>
  </si>
  <si>
    <t>**Description:** This policy replaces part of the fossil fuel burned in cement kilns (coal, petroleum coke, natural gas) with other fuels, taking the same share of each fossil fuel. In this region's data the shifted heat goes to alternative fuels: tire-derived fuel, engineered fuels made from municipal and commercial waste, waste oils and solvents, and biomass residues. Total kiln energy per ton of clinker is unchanged. Alternative fuels in the US are mostly fossil-derived (about 80 percent by energy), so the emissions benefit depends on their biogenic share. // **Guidance for setting values:** The EU cement industry already gets 50-60% of kiln heat from alternative fuels, India targets 20-25% by 2030, and the GCCA 2050 roadmap reaches 43%. The lever is the share of fossil kiln fuel replaced, so a target T for a fleet that already gets a share A of its kiln heat from alternative fuels maps to (T - A) / (1 - A).</t>
  </si>
  <si>
    <t>Upper bound 1 (all fossil kiln energy shifted); the EU already gets 50-60 percent of kiln heat from alternative fuels.</t>
  </si>
  <si>
    <t>**Description:** This policy pays part of the capital cost of new clinker production capacity on the selected cement production pathway (kiln plus any carbon capture equipment), lowering the cost investors compare when they choose which kind of kiln to build. It adds to any subsidy the region already provides. The subsidized share is paid by government; the plant's own capital spending is booked in full. // **Guidance for setting values:** Capital grants for low-carbon cement plants have typically covered 20-50% of project cost (EU Innovation Fund grants of roughly 20-40%, Canada's 50% tax credit for capture equipment, the cancelled US DOE demonstration awards at 25-50%). A value of 1 means government pays the entire capital cost.</t>
  </si>
  <si>
    <t>Cement Carbon Price Output-Based Allocation</t>
  </si>
  <si>
    <t>Fraction of Cement Carbon Price Rebated by Output Based Allocation</t>
  </si>
  <si>
    <t>Cement Carbon Price Allocation</t>
  </si>
  <si>
    <t>indst cement carbon price allocation</t>
  </si>
  <si>
    <t>% of carbon-price bill rebated against output</t>
  </si>
  <si>
    <t>**Description:** This policy hands part of the cement industry's carbon-price bill back in proportion to the clinker it produces, measured against a benchmark intensity (the CABI input). Every cement emissions trading system works this way (free allowances in the EU, California, Korea and Canada; intensity-based allocation in China): producers still pay the full carbon price on each extra tonne of CO2, so the incentive to choose cleaner kilns is unchanged, but the average cost they pass on to buyers is only the carbon price on emissions above the benchmark. The rebate is paid by government and reduces the carbon cost passed through to cement buyers. // **Guidance for setting values:** 1 rebates the benchmark allocation in full, as the EU did before 2026 and California does today; the EU share falls from 0.975 in 2026 to 0.515 in 2030 and 0 in 2034 as the carbon border adjustment phases in. The companion setting Marginal Carbon Price Factor for Cement (1 by default, 0.15 for China's coefficient rule) controls how much of the carbon price acts on producers' choices.</t>
  </si>
  <si>
    <t>cement-carbon-price-allocation.html</t>
  </si>
  <si>
    <t>European Commission. 2026. Implementing Regulation (EU) 2026/1412 (grey clinker benchmark). Directive (EU) 2023/959, recital 46 (free-allocation phase-out). California Air Resources Board. 2026. Cap-and-Invest Final Regulation Order, Tables 8-1 and 9-2.</t>
  </si>
  <si>
    <t>Cement Marginal Carbon Price Factor</t>
  </si>
  <si>
    <t>Marginal Carbon Price Factor for Cement</t>
  </si>
  <si>
    <t>share of carbon price acting on the margin</t>
  </si>
  <si>
    <t>**Description:** This setting is the share of the carbon price that cement producers weigh when choosing between kiln technologies and deciding whether to overhaul or replace a kiln. It is 1 for a carbon tax and for benchmark-based allocation systems, where every marginal tonne of CO2 pays the full price. China's national emissions trading system instead adjusts each plant's allocation by 0.15 times its intensity deviation from the sector balance value (capped at plus or minus 3 percent), so only about 15 percent of the allowance price reaches the intensity margin. // **Guidance for setting values:** Leave at 1 unless modelling China's rule, where 0.15 applies. The carbon tax actually paid, and the output-based allocation rebate, are unchanged by this setting.</t>
  </si>
  <si>
    <t>Ministry of Ecology and Environment of China. 2026. Allowance total and allocation plan for the power, steel, cement and aluminium sectors, section 3(2).</t>
  </si>
  <si>
    <t>Cement Kiln Performance Standard</t>
  </si>
  <si>
    <t>Fraction of Below Standard Clinker Capacity Forced to Decide Each Year</t>
  </si>
  <si>
    <t>indst cement kiln standard</t>
  </si>
  <si>
    <t>% of below-standard kilns forced to decide each year</t>
  </si>
  <si>
    <t>**Description:** This policy makes the oldest, least efficient kilns (wet, long-dry and preheater-only kilns, about 9 percent of U.S. capacity, the CSBS input) face their overhaul-or-retire decision early rather than at the end of their normal campaign. China's clinker energy benchmark and baseline rule (below-baseline kilns had to upgrade or close by the end of 2025) and India's PAT intensity targets work this way. Forced kilns go through the same economic comparison as kilns reaching a campaign end: overhaul for another campaign or retire and be replaced through the new-kiln choice. The companion policy Percent Improvement in Overhauled Kiln Energy Intensity sets how much better an overhauled kiln burns. // **Guidance for setting values:** 1 forces every remaining below-standard kiln to decide each year once the policy is fully implemented (a hard deadline); 0.2 spreads the decisions over about five years.</t>
  </si>
  <si>
    <t>cement-kiln-performance-standard.html</t>
  </si>
  <si>
    <t>National Development and Reform Commission of China. 2023. Benchmark and baseline energy-efficiency levels for key industrial sectors (2023 edition). Portland Cement Association. 2023. Environmental Product Declaration (kiln technology shares).</t>
  </si>
  <si>
    <t>Cement Overhauled Kiln Efficiency</t>
  </si>
  <si>
    <t>Percent Improvement in Overhauled Kiln Energy Intensity</t>
  </si>
  <si>
    <t>indst cement overhaul efficiency</t>
  </si>
  <si>
    <t>% reduction in kiln energy per ton</t>
  </si>
  <si>
    <t>**Description:** This policy requires that when an existing kiln is overhauled for another campaign it is also modernised, cutting its fuel use per tonne of clinker by the chosen share. By default an overhaul rebuilds a kiln at its old efficiency. The improvement applies to the share of the start-year fleet that has been overhauled since the start year, whether the overhaul was forced by the kiln performance standard or came at a normal campaign end. // **Guidance for setting values:** Rebuilding a long-dry kiln with a preheater and precalciner saves about 28 percent of its fuel; adding a precalciner to a preheater kiln saves about 10 percent; wet-to-dry conversions save 45 to 50 percent. 0.1 to 0.2 is a reasonable fleet-average value for a modernisation requirement.</t>
  </si>
  <si>
    <t>Lawrence Berkeley National Laboratory. 2008. Energy Efficiency Improvement and Cost Saving Opportunities for Cement Making (LBNL-54036).</t>
  </si>
  <si>
    <t>Upper bound 0.3: a long-dry kiln rebuilt as a precalciner kiln saves about 28 percent of its fuel.</t>
  </si>
  <si>
    <t>Cement Capacity Replacement Rule</t>
  </si>
  <si>
    <t>Additional Clinker Capacity Retired per Unit of New Capacity</t>
  </si>
  <si>
    <t>indst cement capacity swap</t>
  </si>
  <si>
    <t>tons retired per ton built</t>
  </si>
  <si>
    <t>**Description:** This policy requires that old kiln capacity be retired whenever new capacity is built, beyond the retirements the market makes on its own: the setting is the extra tonnes of start-year capacity closed for each tonne of new clinker capacity. China's capacity replacement rules require 1.5 to 2 tonnes closed per tonne built. The retirements come out of the surviving start-year fleet in proportion to each pathway's capacity, one year after the new capacity is built, and the fleet rebuilds through the ordinary new-kiln choice if demand needs it. // **Guidance for setting values:** 0.5 corresponds to China's 1.5-to-1 rule and 1 to its 2-to-1 rule for key air-quality regions. The policy bites only in markets that are building; in a slack market with spare kilns it mostly tightens utilisation.</t>
  </si>
  <si>
    <t>cement-capacity-replacement.html</t>
  </si>
  <si>
    <t>Ministry of Industry and Information Technology of China. 2024. Cement and glass industry capacity replacement implementation measures (2024 edition).</t>
  </si>
  <si>
    <t>Upper bound 1 (China's 2-to-1 rule).</t>
  </si>
  <si>
    <t>Cement Carbon Contract for Difference</t>
  </si>
  <si>
    <t>Cement CCfD Strike Price</t>
  </si>
  <si>
    <t>indst cement CCfD</t>
  </si>
  <si>
    <t>cement-carbon-contract-for-difference.html</t>
  </si>
  <si>
    <t>Richstein, J.C. and K. Neuhoff. 2022. Carbon contracts-for-difference: how to de-risk innovative investments for a low-carbon industry transition. iScience 25(8). Bundesministerium fuer Wirtschaft und Klimaschutz. 2024. Foerderrichtlinie Klimaschutzvertraege. Cementir Holding. 2026. Aalborg Portland CCS agreement with the Danish Energy Agency.</t>
  </si>
  <si>
    <t>Upper bound 300 USD per tonne: German round-1 bids ran up to 600 euros per tonne, with average funding well below 200.</t>
  </si>
  <si>
    <t>Cement CCfD Contract Length</t>
  </si>
  <si>
    <t>years</t>
  </si>
  <si>
    <t>**Description:** Years a cement carbon contract for difference pays after the kiln is built. // **Guidance for setting values:** 15 years in Germany, the Netherlands and Denmark; the UK uses 10 years plus up to 5 one-year extensions.</t>
  </si>
  <si>
    <t>See the Cement Carbon Contract for Difference lever.</t>
  </si>
  <si>
    <t>Low-Carbon Cement Procurement</t>
  </si>
  <si>
    <t>Fraction of Cement Demand Purchased under Low Carbon Procurement</t>
  </si>
  <si>
    <t>indst cement procurement</t>
  </si>
  <si>
    <t>% of cement demand bought as low-carbon</t>
  </si>
  <si>
    <t>cement-low-carbon-procurement.html</t>
  </si>
  <si>
    <t>U.S. General Services Administration. 2023. IRA Low Embodied Carbon Material Requirements. Portland Cement Association. 2021. Public-sector share of cement consumption. World Economic Forum. 2024. First Movers Coalition Cement and Concrete Procurement Guide.</t>
  </si>
  <si>
    <t>Procurement Premium Paid by Government</t>
  </si>
  <si>
    <t>Share of Low Carbon Cement Premium Paid by Government</t>
  </si>
  <si>
    <t>% of premium</t>
  </si>
  <si>
    <t>**Description:** The share of the low-carbon cement premium that government pays under the procurement policy. 1 is public Buy Clean procurement; 0 is a private advance market commitment, where the buyers absorb the premium (treated as a transfer among businesses and not booked as a government cash flow). // **Guidance for setting values:** Set to the public share of the committed purchases.</t>
  </si>
  <si>
    <t>See the Low-Carbon Cement Procurement lever.</t>
  </si>
  <si>
    <t>Low-Carbon Cement Production Tax Credit</t>
  </si>
  <si>
    <t>Low Carbon Cement Production Tax Credit</t>
  </si>
  <si>
    <t>indst cement production credit</t>
  </si>
  <si>
    <t>cement-production-tax-credit.html</t>
  </si>
  <si>
    <t>New Mexico Legislature. 2026. House Bill 153, Industrial Carbon Reduction Act. Congressional Research Service. 2024. The Clean Fuel Production Credit (45Z).</t>
  </si>
  <si>
    <t>Upper bound 100 USD per tonne, above the model's conventional-to-clean cost gap.</t>
  </si>
  <si>
    <t>Cement Credit Duration</t>
  </si>
  <si>
    <t>Low Carbon Cement Credit Duration</t>
  </si>
  <si>
    <t>**Description:** Years a new kiln earns the low-carbon cement production tax credit after it is built. // **Guidance for setting values:** US production credits typically run 10 years; 45Q runs 12.</t>
  </si>
  <si>
    <t>See the Low-Carbon Cement Production Tax Credit lever.</t>
  </si>
  <si>
    <t>Cement Pollution Border Fee</t>
  </si>
  <si>
    <t>Cement Border Fee Rate</t>
  </si>
  <si>
    <t>indst cement border fee</t>
  </si>
  <si>
    <t>**Description:** This policy charges a fee per tonne of CO2 embodied in imported cement and clinker. By default the fee applies only to the import's intensity above the domestic fleet's (the Clean Competition Act design); with the full-intensity setting on it applies to the whole embodied intensity (the EU carbon border adjustment design). The fee raises the delivered price of imports, so the import share of cement demand falls (with an Armington-type elasticity, adjusting over a few years) and production, energy use and emissions shift in-region; the revenue goes to government and the change in emissions abroad is reported separately. // **Guidance for setting values:** The Clean Competition Act charges 60 dollars per tonne of CO2 in 2026, rising with inflation plus 6 points a year; the EU CBAM charges the ETS price (about 75-85 euros). Because imported cement from the main US suppliers is only slightly more carbon-intensive than US cement, a fee on the intensity gap is small; a full-intensity fee at 60 dollars adds roughly 50 dollars to an 80-dollar tonne.</t>
  </si>
  <si>
    <t>cement-pollution-border-fee.html</t>
  </si>
  <si>
    <t>U.S. Senate. 2025. Clean Competition Act, S. 3523. European Commission. 2023. Regulation (EU) 2023/956 establishing a carbon border adjustment mechanism. Fowlie, M., M. Reguant and S.P. Ryan. 2016. Market-based emissions regulation and industry dynamics. Journal of Political Economy 124(1).</t>
  </si>
  <si>
    <t>Upper bound 200 USD per tonne, above any proposed border fee.</t>
  </si>
  <si>
    <t>Border Fee on Full Import Intensity</t>
  </si>
  <si>
    <t>Cement Border Fee Charges Full Import Intensity</t>
  </si>
  <si>
    <t>**Description:** When on, the cement border fee is charged on the import's whole embodied CO2 (EU CBAM style). When off, only on the excess over the domestic fleet's intensity (Clean Competition Act style). // **Guidance for setting values:** Off by default.</t>
  </si>
  <si>
    <t>See the Cement Pollution Border Fee lever.</t>
  </si>
  <si>
    <t>Cement Carbon-Intensity Standard</t>
  </si>
  <si>
    <t>Cement CO2 Intensity Standard</t>
  </si>
  <si>
    <t>indst cement intensity standard</t>
  </si>
  <si>
    <t>% below start-year intensity</t>
  </si>
  <si>
    <t>cement-carbon-intensity-standard.html</t>
  </si>
  <si>
    <t>California Legislature. 2021. Senate Bill 596 (Becker). California Air Resources Board. 2025. Draft Net-Zero Emissions Strategy for the Cement Sector.</t>
  </si>
  <si>
    <t>Clean Materials Support</t>
  </si>
  <si>
    <t>GRA for Industry Clean Materials Support</t>
  </si>
  <si>
    <t>GRA indst clean materials support</t>
  </si>
  <si>
    <t>Deficit Spending</t>
  </si>
  <si>
    <t>Corporate Taxes</t>
  </si>
  <si>
    <t>**Description:** This policy pays a credit per tonne of cement produced by kilns whose direct CO2 per tonne is at or below the LCCT share of last year's fleet-average CO2 intensity (40 percent below by default, so the CCS and alternative-chemistry pathways qualify and the electric kiln, which keeps the calcination CO2, does not), for a fixed term after the kiln is built (10 years by default). It is the cement analogue of the production tax credits with intensity tiers in federal law (45V, 45Z) and of New Mexico's 2026 proposal for low-carbon industrial products. Investors count the credit against the cost of a new kiln, so it pulls the qualifying pathways forward. // **Guidance for setting values:** New Mexico's proposal paid 85 dollars per tonne of CO2 avoided, about 25 dollars per tonne of cement for a kiln 40 percent below the benchmark; the cost gap between conventional and CCS or electric clinker is 50 to 80 dollars per tonne in the model's US inputs.</t>
  </si>
  <si>
    <t>**Description:** This policy offers new low-carbon cement kilns a carbon contract for difference: a guaranteed price per tonne of CO2 avoided relative to a conventional kiln, paid for a fixed contract term (15 years by default). Each year the contracted kiln receives the strike price less the carbon price it already faces (and less any per-tonne capture credit it already gets) on every tonne it avoids; a contract keeps the strike price it signed at for its whole term, and a two-sided contract (the share is set in the CCTS input file) pays the difference back when the carbon price exceeds the strike. Germany's Klimaschutzvertraege, the Netherlands' SDE++ and the Danish and UK industrial carbon-capture contracts work this way. Investors count the expected payments against the cost of a new kiln, so the lever pulls the CCS, electric and alternative-chemistry pathways forward. // **Guidance for setting values:** Denmark's 2026 cement capture contract pays about 117 euros per tonne captured (roughly 95 2012-dollars); German bids are capped at 550-600 euros per tonne. With no carbon price in place the contract is simply a payment per tonne avoided. Enter 0 to turn the programme off.</t>
  </si>
  <si>
    <t>**Description:** This policy commits buyers to purchase a share of the region's cement as low-carbon cement, defined as cement at or below the LCPT share of last year's fleet-average CO2 intensity (0.817 for the US: the GSA best-20-percent limit over the industry-average cement declaration). It represents Buy Clean rules for public construction and private advance market commitments. The committed volume is served first with blended cement such as limestone calcined clay cement (LC3), as far as supplementary material supply allows, then by existing low-carbon kilns; any shortfall is built as new low-carbon kilns ahead of the ordinary cost-driven choice, split among the qualifying kiln types by cost, which also opens the market for kiln types that are not yet commercial. Buyers pay the cost premium over conventional cement; the Share of Low Carbon Cement Premium Paid by Government setting splits it between government (public procurement) and private buyers (an advance market commitment). // **Guidance for setting values:** Public works take about half of US cement, so a Buy Clean rule covering all public purchases is about 0.5 and a federal-only rule much less; First Movers Coalition members commit to 10 percent of their own purchases by 2030, a small share of national demand.</t>
  </si>
  <si>
    <t>**Description:** This policy caps the direct CO2 per tonne of cement produced in the region, as a reduction below the start-year fleet. California's SB 596 requires a 40 percent cut from 2019 by 2035 and net zero by 2045. The fleet complies in cost order each year: first by substituting supplementary cementitious materials for clinker up to the SCM supply limit, then by requiring a share of new kilns to be low-carbon, split among the qualifying kiln types by cost. The costs land in the existing capital, operating and clinker-substitution chains; no credit market is modelled. // **Guidance for setting values:** 0.4 on a schedule reaching full implementation in 2035 reproduces SB 596's interim target. Because kilns turn over slowly, steep targets can exceed what new builds alone can deliver in a year; the model then builds every new kiln low-carbon and reports the remaining gap.</t>
  </si>
  <si>
    <t>electric kiln with CCS</t>
  </si>
  <si>
    <t>Cement: Electric Kiln with CCS</t>
  </si>
  <si>
    <t>Electric Kiln with CCS</t>
  </si>
  <si>
    <t>Restrict New Power Plants</t>
  </si>
  <si>
    <t>Restrict New Power Plant Retrofits</t>
  </si>
  <si>
    <t>Carbon Removal</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</si>
  <si>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</si>
  <si>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</si>
  <si>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Lignite with CCS, Lignite, Hard Coal with CCS, Hard Coal, Imported Electricity</t>
  </si>
  <si>
    <t>0099CC,ffff99,620e7a, 65fffb, 00b050, ff6400, f1bb18, ffff00, c2dffd, 087bf1, 004185, e5ffcc, ff9999, ccff33, 04ffaf, bfb088, ff00ff, 000000, db3a79, f593e0, ff0000, 9b1cb0, c01b00,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</si>
  <si>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</si>
  <si>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</si>
  <si>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Lignite with CCS, Lignite, Hard Coal with CCS, Hard Coal</t>
  </si>
  <si>
    <t>d8b5ff,af64ff,0099CC,ffff99,620e7a, 65fffb, 00b050, ff6400, f1bb18, ffff00, c2dffd, 087bf1, 004185, e5ffcc, ff9999, ccff33, 04ffaf, bfb088, ff00ff, 000000, db3a79, f593e0, ff0000, 9b1cb0, c01b00,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</si>
  <si>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Capacity[lignite w CCS es]; Output Change in Electricity Generation Capacity[lignite es]; Output Change in Electricity Generation Capacity[hard coal w CCS es]; Output Change in Electricity Generation Capacity[hard coal es]</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</si>
  <si>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</si>
  <si>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</si>
  <si>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</si>
  <si>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Demand, 2050, Representative Day 1</t>
  </si>
  <si>
    <t>Demand, 2050, Representative Day 2</t>
  </si>
  <si>
    <t>Demand, 2050, Representative Day 3</t>
  </si>
  <si>
    <t>Demand, 2050, Representative Day 4</t>
  </si>
  <si>
    <t>Demand, 2050, Net Peak Winter Day</t>
  </si>
  <si>
    <t>Demand, 2050, Net Peak Summer Day</t>
  </si>
  <si>
    <t>Demand, 2025, Representative Day 1</t>
  </si>
  <si>
    <t>hourly stacked area, 2025</t>
  </si>
  <si>
    <t>Demand, 2025, Representative Day 2</t>
  </si>
  <si>
    <t>Demand, 2025, Representative Day 3</t>
  </si>
  <si>
    <t>Demand, 2025, Representative Day 4</t>
  </si>
  <si>
    <t>Demand, 2025, Net Peak Winter Day</t>
  </si>
  <si>
    <t>Demand, 2025, Net Peak Summer Day</t>
  </si>
  <si>
    <t>Dispatch, 2050, Representative Day 1</t>
  </si>
  <si>
    <t>Dispatch, 2050, Representative Day 2</t>
  </si>
  <si>
    <t>Dispatch, 2050, Representative Day 3</t>
  </si>
  <si>
    <t>Dispatch, 2050, Representative Day 4</t>
  </si>
  <si>
    <t>Dispatch, 2050, Net Peak Summer Day</t>
  </si>
  <si>
    <t>Dispatch, 2050, Net Peak Winter Day</t>
  </si>
  <si>
    <t>Dispatch, 2025, Representative Day 1</t>
  </si>
  <si>
    <t>Dispatch, 2025, Representative Day 2</t>
  </si>
  <si>
    <t>Dispatch, 2025, Representative Day 3</t>
  </si>
  <si>
    <t>Dispatch, 2025, Representative Day 4</t>
  </si>
  <si>
    <t>Dispatch, 2025, Net Peak Summer Day</t>
  </si>
  <si>
    <t>Dispatch, 2025, Net Peak Winter Day</t>
  </si>
  <si>
    <t>Other Distributed Sources</t>
  </si>
  <si>
    <t>January 2025 Frozen Policies</t>
  </si>
  <si>
    <t>For selections from a closed list of values, enter the list of allowed options in Units separated</t>
  </si>
  <si>
    <t>by commas without spaces. For each option, give the value followed by an equals sign and the</t>
  </si>
  <si>
    <t>label. For instance, "1=Low,0=Medium,2=High". List the options in the order you want them to</t>
  </si>
  <si>
    <t>appear in the policy editor panel. The Min Slider Value, Max Slider Value, and Slider Step Size</t>
  </si>
  <si>
    <t>are ignored. The web app will look for an equals sign in Units to choose the selector  input control.</t>
  </si>
  <si>
    <t>219-58-121</t>
  </si>
  <si>
    <t>db3a79</t>
  </si>
  <si>
    <t>Behind the Meter Gas</t>
  </si>
  <si>
    <t>216-181-255</t>
  </si>
  <si>
    <t>Data Centers</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</si>
  <si>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</si>
  <si>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</si>
  <si>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</si>
  <si>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</si>
  <si>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Electricity Emissions by Pollutant in MMT[N2O]; Output Total Electricity Emissions by Pollutant in MMT[CH4]; Output Total Electricity Emissions by Pollutant in MMT[CO2]</t>
  </si>
  <si>
    <t>Output Total Industry Emissions by Pollutant in MMT[N2O]; Output Total Industry Emissions by Pollutant in MMT[F gases]; Output Total Industry Emissions by Pollutant in MMT[CH4]; Output Total Industry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</si>
  <si>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</si>
  <si>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</si>
  <si>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Waste Management Emissions by Pollutant in MMT[N2O]; Output Total Waste Management Emissions by Pollutant in MMT[CH4]; Output Total Waste Management Emissions by Pollutant in MMT[CO2]</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</si>
  <si>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</si>
  <si>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</si>
  <si>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</si>
  <si>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</si>
  <si>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</si>
  <si>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</si>
  <si>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</si>
  <si>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</si>
  <si>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</si>
  <si>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</si>
  <si>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</si>
  <si>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</si>
  <si>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Industry Sector Electricity Use; Output Data Center Electricity Use; Output Buildings Sector Electricity Use Excluding Data Centers</t>
  </si>
  <si>
    <t>Dedicated Clean Sources for Hydrogen Production, Hydrogen Grid Electricity Use,District Heat, Water &amp; Waste, Agriculture, Transportation, Industry, Data Centers, Buildings</t>
  </si>
  <si>
    <t>f1bb18,ff6400,620e7a, f593e0, 04ffaf, c01b00, 969696, 9b1cb0, 087bf1</t>
  </si>
  <si>
    <t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</si>
  <si>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**Description:** This policy allows the government to cover the cost of CO2 transportation and storage.  // **Guidance for setting values:** The BAU cost for CO2 transportation and storage in the U.S. model is about $19.5 per tonne in 2012 dollars (roughly $27 in 2024 dollars). A setting of 100% would cover the full cost.</t>
  </si>
  <si>
    <t>**Description:** This policy allows the government to subsidize the cost of production of hydrogen made by specific pathways.  // **Guidance for setting values:** The Inflation Reduction Act's 45V credit pays up to $3/kg in 2022 USD, depending on the lifecycle emissions intensity of production, and Public Law 119-21 (2025) limits it to facilities that begin construction before 2028. The BAU case gives green hydrogen (electrolysis with guaranteed clean electricity) the full $3/kg for plants entering service through 2030, and gives blue hydrogen (steam methane reforming with CCS) $0.75/kg for plants entering service through 2032, as a stand-in for the 45Q carbon capture credit that most blue projects would claim instead. This lever adds to those BAU credits.</t>
  </si>
  <si>
    <t>Output District Heat Provided by Dedicated Facilities[petroleum diesel if]; Output District Heat Provided by Dedicated Facilities[crude oil if]; Output District Heat Provided by Dedicated Facilities[heavy or residual fuel oil if]; Output District Heat Provided by Dedicated Facilities[hard coal if]; Output District Heat Provided by Dedicated Facilities[LPG propane or butane if]; Output District Heat Provided by Dedicated Facilities[natural gas if]; Output District Heat Provided by Dedicated Facilities[electricity if]; Output District Heat Provided by Dedicated Facilities[biomass if]; Output District Heat Provided by Dedicated Facilities[heat if]; Output District Heat Provided by Dedicated Facilities[hydrogen if]</t>
  </si>
  <si>
    <t>Other Petroleum, Crude Oil, Heavy or Residual Fuel Oil, Hard Coal, LPG Propane and Butane, Natural Gas, Electricity, Biomass, District Heat, Hydrogen</t>
  </si>
  <si>
    <t>000000, 740000, ad6500, 969696, 087cf1, c01a00, f1bb18, 00b04f, f593e0, 630e7a</t>
  </si>
  <si>
    <t>Cement Carbonation Uptake (not in totals by default)</t>
  </si>
  <si>
    <t>Output Cement Carbonation CO2 Uptake</t>
  </si>
  <si>
    <t>Include Cement Carbonation Uptake in Totals</t>
  </si>
  <si>
    <t>BICCUiT Boolean Include Cement Carbonation Uptake in Totals</t>
  </si>
  <si>
    <t>**Description:** Concrete and mortar slowly take CO2 back up from the air over the years after they are placed, as the lime in them turns back into limestone (carbonation). The EPS always estimates this uptake and reports it as its own output. By default it is not counted in emissions totals, because national inventories, including the U.S. Greenhouse Gas Inventory, do not yet estimate it. Enabling this control setting counts the uptake as carbon dioxide removal in the geoengineering sector, lowering total emissions. // The estimate is uncertain: published values for the U.S. range from about an eighth of cement process emissions to nearly all of them, mostly because of how much cement goes into mortar and how fully mortar carbonates.</t>
  </si>
  <si>
    <t>Green Hydrogen Requirement</t>
  </si>
  <si>
    <t>Required Green Share of Hydrogen Demand by Sector</t>
  </si>
  <si>
    <t>Clean Hydrogen Requirement</t>
  </si>
  <si>
    <t>hydgn green hydrogen requirement</t>
  </si>
  <si>
    <t>% of sector hydrogen use</t>
  </si>
  <si>
    <t>**Description:** This policy requires that at least the chosen share of the selected sector's hydrogen use be green hydrogen, made by electrolysis with dedicated clean electricity. Hydrogen producers build and run enough green capacity to meet it, and the sector pays the blended price of the hydrogen it buys. The requirement covers all of the sector's hydrogen use, including existing feedstock uses such as refining and ammonia. // **Guidance for setting values:** The EU Renewable Energy Directive (RED III) requires renewable fuels of non-biological origin to supply at least 42% of the hydrogen used in industry by 2030 and 60% by 2035. Hydrogen used to make conventional transport fuels, as in refineries, is left out of that count, so a RED III style target expressed as a share of all industrial hydrogen is the target times one minus the refinery share of industrial hydrogen use.</t>
  </si>
  <si>
    <t>European Parliament and Council of the European Union. 2023. Directive (EU) 2023/2413 (RED III), Article 22a. https://eur-lex.europa.eu/eli/dir/2023/2413/oj/eng</t>
  </si>
  <si>
    <t>Low Carbon Hydrogen Requirement</t>
  </si>
  <si>
    <t>Required Low Carbon Share of Hydrogen Demand by Sector</t>
  </si>
  <si>
    <t>hydgn low carbon hydrogen requirement</t>
  </si>
  <si>
    <t>**Description:** This policy requires that at least the chosen share of the selected sector's hydrogen use be low carbon hydrogen, made by any production pathway the model counts as low carbon (in the U.S. model, natural gas reforming with carbon capture and electrolysis with dedicated clean electricity). Green and low carbon requirements together cannot exceed 100% of a sector's hydrogen use; the green requirement is met first. // **Guidance for setting values:** Use this lever for clean hydrogen procurement standards or support programs that accept any qualifying low carbon hydrogen rather than only renewable hydrogen. EU law defines low-carbon hydrogen as hydrogen from non-renewable sources with at least 70% lower lifecycle greenhouse gas emissions than the fossil fuel comparator.</t>
  </si>
  <si>
    <t>European Parliament and Council of the European Union. 2024. Directive (EU) 2024/1788, Article 2(11). https://eur-lex.europa.eu/eli/dir/2024/1788/oj/eng</t>
  </si>
  <si>
    <t>Geoengineering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</si>
</sst>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s>
  <fonts count="124"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ont>
  </fonts>
  <fills count="103">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1C9099"/>
        <bgColor indexed="64"/>
      </patternFill>
    </fill>
  </fills>
  <borders count="12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s>
  <cellStyleXfs count="15774">
    <xf numFmtId="0" fontId="0" fillId="0" borderId="0"/>
    <xf numFmtId="9" fontId="16" fillId="0" borderId="0" applyFont="0" applyFill="0" applyBorder="0" applyAlignment="0" applyProtection="0"/>
    <xf numFmtId="0" fontId="17" fillId="0" borderId="0" applyNumberFormat="0" applyFill="0" applyBorder="0" applyAlignment="0" applyProtection="0"/>
    <xf numFmtId="0" fontId="21" fillId="0" borderId="0"/>
    <xf numFmtId="0" fontId="22" fillId="0" borderId="2" applyNumberFormat="0" applyProtection="0">
      <alignment wrapText="1"/>
    </xf>
    <xf numFmtId="0" fontId="21" fillId="0" borderId="3" applyNumberFormat="0" applyFont="0" applyProtection="0">
      <alignment wrapText="1"/>
    </xf>
    <xf numFmtId="43" fontId="16" fillId="0" borderId="0" applyFont="0" applyFill="0" applyBorder="0" applyAlignment="0" applyProtection="0"/>
    <xf numFmtId="0" fontId="29" fillId="0" borderId="0" applyNumberFormat="0" applyFill="0" applyBorder="0" applyAlignment="0" applyProtection="0"/>
    <xf numFmtId="0" fontId="30" fillId="0" borderId="0" applyNumberFormat="0">
      <alignment horizontal="right"/>
    </xf>
    <xf numFmtId="0" fontId="32" fillId="0" borderId="0" applyNumberFormat="0" applyFill="0" applyBorder="0" applyProtection="0">
      <alignment horizontal="left" vertical="center"/>
    </xf>
    <xf numFmtId="0" fontId="35" fillId="0" borderId="0" applyNumberFormat="0" applyFont="0" applyFill="0" applyBorder="0" applyProtection="0">
      <alignment horizontal="left" vertical="center" indent="2"/>
    </xf>
    <xf numFmtId="0" fontId="35" fillId="0" borderId="0" applyNumberFormat="0" applyFont="0" applyFill="0" applyBorder="0" applyProtection="0">
      <alignment horizontal="left" vertical="center" indent="5"/>
    </xf>
    <xf numFmtId="0" fontId="34" fillId="9" borderId="0" applyBorder="0">
      <alignment horizontal="right" vertical="center"/>
    </xf>
    <xf numFmtId="0" fontId="34" fillId="0" borderId="0"/>
    <xf numFmtId="0" fontId="35" fillId="16" borderId="0" applyNumberFormat="0" applyFont="0" applyBorder="0" applyAlignment="0" applyProtection="0"/>
    <xf numFmtId="0" fontId="31" fillId="0" borderId="0"/>
    <xf numFmtId="0" fontId="39" fillId="9" borderId="29">
      <alignment horizontal="right" vertical="center"/>
    </xf>
    <xf numFmtId="0" fontId="35" fillId="0" borderId="26"/>
    <xf numFmtId="0" fontId="34" fillId="0" borderId="51">
      <alignment horizontal="left" vertical="center" wrapText="1" indent="2"/>
    </xf>
    <xf numFmtId="0" fontId="62" fillId="0" borderId="0"/>
    <xf numFmtId="0" fontId="11" fillId="0" borderId="0"/>
    <xf numFmtId="0" fontId="67" fillId="7" borderId="56" applyNumberFormat="0" applyAlignment="0" applyProtection="0"/>
    <xf numFmtId="0" fontId="11" fillId="48" borderId="0" applyNumberFormat="0" applyBorder="0" applyAlignment="0" applyProtection="0"/>
    <xf numFmtId="0" fontId="30" fillId="14" borderId="91">
      <alignment horizontal="right" vertical="center"/>
    </xf>
    <xf numFmtId="0" fontId="35" fillId="0" borderId="0"/>
    <xf numFmtId="0" fontId="34" fillId="9" borderId="0" applyBorder="0">
      <alignment horizontal="right" vertical="center"/>
    </xf>
    <xf numFmtId="0" fontId="34" fillId="9" borderId="59">
      <alignment horizontal="right" vertical="center"/>
    </xf>
    <xf numFmtId="0" fontId="30" fillId="14" borderId="90">
      <alignment horizontal="right" vertical="center"/>
    </xf>
    <xf numFmtId="0" fontId="34" fillId="0" borderId="93">
      <alignment horizontal="left" vertical="center" wrapText="1" indent="2"/>
    </xf>
    <xf numFmtId="0" fontId="34" fillId="0" borderId="0" applyBorder="0">
      <alignment horizontal="right" vertical="center"/>
    </xf>
    <xf numFmtId="0" fontId="30" fillId="14" borderId="91">
      <alignment horizontal="right" vertical="center"/>
    </xf>
    <xf numFmtId="0" fontId="84" fillId="86" borderId="87" applyNumberFormat="0" applyAlignment="0" applyProtection="0"/>
    <xf numFmtId="4" fontId="30" fillId="14" borderId="92">
      <alignment horizontal="right" vertical="center"/>
    </xf>
    <xf numFmtId="0" fontId="34" fillId="0" borderId="29" applyNumberFormat="0" applyFill="0" applyAlignment="0" applyProtection="0"/>
    <xf numFmtId="0" fontId="30" fillId="0" borderId="65">
      <alignment horizontal="left" vertical="top" wrapText="1"/>
    </xf>
    <xf numFmtId="0" fontId="30" fillId="14" borderId="29">
      <alignment horizontal="right" vertical="center"/>
    </xf>
    <xf numFmtId="0" fontId="30" fillId="14" borderId="29">
      <alignment horizontal="right" vertical="center"/>
    </xf>
    <xf numFmtId="0" fontId="34" fillId="0" borderId="98">
      <alignment horizontal="right" vertical="center"/>
    </xf>
    <xf numFmtId="0" fontId="30" fillId="14" borderId="62">
      <alignment horizontal="right" vertical="center"/>
    </xf>
    <xf numFmtId="0" fontId="34" fillId="0" borderId="29">
      <alignment horizontal="right" vertical="center"/>
    </xf>
    <xf numFmtId="0" fontId="103" fillId="0" borderId="88" applyNumberFormat="0" applyFill="0" applyAlignment="0" applyProtection="0"/>
    <xf numFmtId="0" fontId="74" fillId="9" borderId="29">
      <alignment horizontal="right" vertical="center"/>
    </xf>
    <xf numFmtId="0" fontId="34" fillId="16" borderId="29"/>
    <xf numFmtId="0" fontId="35" fillId="89" borderId="89" applyNumberFormat="0" applyFont="0" applyAlignment="0" applyProtection="0"/>
    <xf numFmtId="0" fontId="30" fillId="14" borderId="90">
      <alignment horizontal="right" vertical="center"/>
    </xf>
    <xf numFmtId="0" fontId="30" fillId="9" borderId="29">
      <alignment horizontal="right" vertical="center"/>
    </xf>
    <xf numFmtId="0" fontId="30" fillId="9" borderId="60">
      <alignment horizontal="right" vertical="center"/>
    </xf>
    <xf numFmtId="0" fontId="34" fillId="0" borderId="60">
      <alignment horizontal="right" vertical="center"/>
    </xf>
    <xf numFmtId="4" fontId="35" fillId="0" borderId="0"/>
    <xf numFmtId="0" fontId="30" fillId="14" borderId="63">
      <alignment horizontal="right" vertical="center"/>
    </xf>
    <xf numFmtId="0" fontId="30" fillId="14" borderId="60">
      <alignment horizontal="right" vertical="center"/>
    </xf>
    <xf numFmtId="0" fontId="30" fillId="14" borderId="61">
      <alignment horizontal="right" vertical="center"/>
    </xf>
    <xf numFmtId="4" fontId="30" fillId="14" borderId="62">
      <alignment horizontal="right" vertical="center"/>
    </xf>
    <xf numFmtId="0" fontId="34" fillId="0" borderId="0"/>
    <xf numFmtId="0" fontId="34" fillId="67" borderId="29">
      <alignment horizontal="right" vertical="center"/>
    </xf>
    <xf numFmtId="0" fontId="34" fillId="67" borderId="0" applyBorder="0">
      <alignment horizontal="right" vertical="center"/>
    </xf>
    <xf numFmtId="0" fontId="35" fillId="0" borderId="0"/>
    <xf numFmtId="0" fontId="35" fillId="66" borderId="29"/>
    <xf numFmtId="4" fontId="35" fillId="0" borderId="0"/>
    <xf numFmtId="4" fontId="34" fillId="0" borderId="29" applyFill="0" applyBorder="0" applyProtection="0">
      <alignment horizontal="right" vertical="center"/>
    </xf>
    <xf numFmtId="0" fontId="77" fillId="0" borderId="0" applyNumberFormat="0" applyFill="0" applyBorder="0" applyAlignment="0" applyProtection="0"/>
    <xf numFmtId="4" fontId="35" fillId="0" borderId="0"/>
    <xf numFmtId="4" fontId="35" fillId="0" borderId="0"/>
    <xf numFmtId="0" fontId="11" fillId="0" borderId="0"/>
    <xf numFmtId="4" fontId="74" fillId="9" borderId="90">
      <alignment horizontal="right" vertical="center"/>
    </xf>
    <xf numFmtId="0" fontId="34" fillId="16" borderId="29"/>
    <xf numFmtId="0" fontId="30" fillId="14" borderId="62">
      <alignment horizontal="right" vertical="center"/>
    </xf>
    <xf numFmtId="0" fontId="34" fillId="0" borderId="98" applyNumberFormat="0" applyFill="0" applyAlignment="0" applyProtection="0"/>
    <xf numFmtId="4" fontId="34" fillId="16" borderId="90"/>
    <xf numFmtId="0" fontId="96" fillId="73" borderId="87" applyNumberFormat="0" applyAlignment="0" applyProtection="0"/>
    <xf numFmtId="0" fontId="103" fillId="0" borderId="88" applyNumberFormat="0" applyFill="0" applyAlignment="0" applyProtection="0"/>
    <xf numFmtId="0" fontId="74" fillId="9" borderId="90">
      <alignment horizontal="right" vertical="center"/>
    </xf>
    <xf numFmtId="0" fontId="68" fillId="46" borderId="57" applyNumberFormat="0" applyAlignment="0" applyProtection="0"/>
    <xf numFmtId="0" fontId="69" fillId="46" borderId="56" applyNumberFormat="0" applyAlignment="0" applyProtection="0"/>
    <xf numFmtId="0" fontId="88" fillId="0" borderId="88" applyNumberFormat="0" applyFill="0" applyAlignment="0" applyProtection="0"/>
    <xf numFmtId="0" fontId="78" fillId="89" borderId="89" applyNumberFormat="0" applyFont="0" applyAlignment="0" applyProtection="0"/>
    <xf numFmtId="0" fontId="70" fillId="0" borderId="0" applyNumberFormat="0" applyFill="0" applyBorder="0" applyAlignment="0" applyProtection="0"/>
    <xf numFmtId="0" fontId="11"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11" fillId="60" borderId="0" applyNumberFormat="0" applyBorder="0" applyAlignment="0" applyProtection="0"/>
    <xf numFmtId="0" fontId="11" fillId="47" borderId="0" applyNumberFormat="0" applyBorder="0" applyAlignment="0" applyProtection="0"/>
    <xf numFmtId="0" fontId="11" fillId="48" borderId="0" applyNumberFormat="0" applyBorder="0" applyAlignment="0" applyProtection="0"/>
    <xf numFmtId="0" fontId="72" fillId="49" borderId="0" applyNumberFormat="0" applyBorder="0" applyAlignment="0" applyProtection="0"/>
    <xf numFmtId="0" fontId="84" fillId="86" borderId="95" applyNumberFormat="0" applyAlignment="0" applyProtection="0"/>
    <xf numFmtId="0" fontId="11" fillId="50" borderId="0" applyNumberFormat="0" applyBorder="0" applyAlignment="0" applyProtection="0"/>
    <xf numFmtId="0" fontId="11" fillId="51" borderId="0" applyNumberFormat="0" applyBorder="0" applyAlignment="0" applyProtection="0"/>
    <xf numFmtId="0" fontId="72" fillId="52" borderId="0" applyNumberFormat="0" applyBorder="0" applyAlignment="0" applyProtection="0"/>
    <xf numFmtId="49" fontId="32" fillId="0" borderId="90" applyNumberFormat="0" applyFill="0" applyBorder="0" applyProtection="0">
      <alignment horizontal="left" vertical="center"/>
    </xf>
    <xf numFmtId="0" fontId="11" fillId="53" borderId="0" applyNumberFormat="0" applyBorder="0" applyAlignment="0" applyProtection="0"/>
    <xf numFmtId="0" fontId="11" fillId="54" borderId="0" applyNumberFormat="0" applyBorder="0" applyAlignment="0" applyProtection="0"/>
    <xf numFmtId="0" fontId="72" fillId="55" borderId="0" applyNumberFormat="0" applyBorder="0" applyAlignment="0" applyProtection="0"/>
    <xf numFmtId="0" fontId="103" fillId="0" borderId="88" applyNumberFormat="0" applyFill="0" applyAlignment="0" applyProtection="0"/>
    <xf numFmtId="0" fontId="11" fillId="56" borderId="0" applyNumberFormat="0" applyBorder="0" applyAlignment="0" applyProtection="0"/>
    <xf numFmtId="0" fontId="11" fillId="57" borderId="0" applyNumberFormat="0" applyBorder="0" applyAlignment="0" applyProtection="0"/>
    <xf numFmtId="0" fontId="72" fillId="58" borderId="0" applyNumberFormat="0" applyBorder="0" applyAlignment="0" applyProtection="0"/>
    <xf numFmtId="0" fontId="96" fillId="73" borderId="87" applyNumberFormat="0" applyAlignment="0" applyProtection="0"/>
    <xf numFmtId="0" fontId="11" fillId="59" borderId="0" applyNumberFormat="0" applyBorder="0" applyAlignment="0" applyProtection="0"/>
    <xf numFmtId="0" fontId="11" fillId="60" borderId="0" applyNumberFormat="0" applyBorder="0" applyAlignment="0" applyProtection="0"/>
    <xf numFmtId="0" fontId="72" fillId="61" borderId="0" applyNumberFormat="0" applyBorder="0" applyAlignment="0" applyProtection="0"/>
    <xf numFmtId="49" fontId="34" fillId="0" borderId="90" applyNumberFormat="0" applyFont="0" applyFill="0" applyBorder="0" applyProtection="0">
      <alignment horizontal="left" vertical="center" indent="2"/>
    </xf>
    <xf numFmtId="0" fontId="11" fillId="62" borderId="0" applyNumberFormat="0" applyBorder="0" applyAlignment="0" applyProtection="0"/>
    <xf numFmtId="0" fontId="11" fillId="63" borderId="0" applyNumberFormat="0" applyBorder="0" applyAlignment="0" applyProtection="0"/>
    <xf numFmtId="0" fontId="72" fillId="64" borderId="0" applyNumberFormat="0" applyBorder="0" applyAlignment="0" applyProtection="0"/>
    <xf numFmtId="0" fontId="34" fillId="0" borderId="29" applyNumberFormat="0" applyFill="0" applyAlignment="0" applyProtection="0"/>
    <xf numFmtId="0" fontId="30" fillId="14" borderId="29">
      <alignment horizontal="right" vertical="center"/>
    </xf>
    <xf numFmtId="0" fontId="30" fillId="14" borderId="29">
      <alignment horizontal="right" vertical="center"/>
    </xf>
    <xf numFmtId="0" fontId="34" fillId="0" borderId="51">
      <alignment horizontal="left" vertical="center" wrapText="1" indent="2"/>
    </xf>
    <xf numFmtId="0" fontId="30" fillId="14" borderId="62">
      <alignment horizontal="right" vertical="center"/>
    </xf>
    <xf numFmtId="0" fontId="34" fillId="0" borderId="29">
      <alignment horizontal="right" vertical="center"/>
    </xf>
    <xf numFmtId="0" fontId="74" fillId="9" borderId="29">
      <alignment horizontal="right" vertical="center"/>
    </xf>
    <xf numFmtId="0" fontId="34" fillId="16" borderId="29"/>
    <xf numFmtId="0" fontId="30" fillId="9" borderId="29">
      <alignment horizontal="right" vertical="center"/>
    </xf>
    <xf numFmtId="0" fontId="30" fillId="14" borderId="61">
      <alignment horizontal="right" vertical="center"/>
    </xf>
    <xf numFmtId="0" fontId="76" fillId="0" borderId="0" applyNumberFormat="0" applyFill="0" applyBorder="0" applyAlignment="0" applyProtection="0"/>
    <xf numFmtId="0" fontId="78" fillId="68" borderId="0" applyNumberFormat="0" applyBorder="0" applyAlignment="0" applyProtection="0"/>
    <xf numFmtId="0" fontId="78" fillId="69" borderId="0" applyNumberFormat="0" applyBorder="0" applyAlignment="0" applyProtection="0"/>
    <xf numFmtId="0" fontId="78" fillId="70" borderId="0" applyNumberFormat="0" applyBorder="0" applyAlignment="0" applyProtection="0"/>
    <xf numFmtId="0" fontId="78" fillId="71" borderId="0" applyNumberFormat="0" applyBorder="0" applyAlignment="0" applyProtection="0"/>
    <xf numFmtId="0" fontId="78" fillId="72" borderId="0" applyNumberFormat="0" applyBorder="0" applyAlignment="0" applyProtection="0"/>
    <xf numFmtId="0" fontId="78" fillId="73" borderId="0" applyNumberFormat="0" applyBorder="0" applyAlignment="0" applyProtection="0"/>
    <xf numFmtId="0" fontId="35" fillId="0" borderId="0" applyNumberFormat="0" applyFont="0" applyFill="0" applyBorder="0" applyProtection="0">
      <alignment horizontal="left" vertical="center" indent="2"/>
    </xf>
    <xf numFmtId="0" fontId="35" fillId="0" borderId="0" applyNumberFormat="0" applyFont="0" applyFill="0" applyBorder="0" applyProtection="0">
      <alignment horizontal="left" vertical="center" indent="2"/>
    </xf>
    <xf numFmtId="49" fontId="34" fillId="0" borderId="29" applyNumberFormat="0" applyFont="0" applyFill="0" applyBorder="0" applyProtection="0">
      <alignment horizontal="left" vertical="center" indent="2"/>
    </xf>
    <xf numFmtId="0" fontId="78" fillId="74" borderId="0" applyNumberFormat="0" applyBorder="0" applyAlignment="0" applyProtection="0"/>
    <xf numFmtId="0" fontId="78" fillId="75" borderId="0" applyNumberFormat="0" applyBorder="0" applyAlignment="0" applyProtection="0"/>
    <xf numFmtId="0" fontId="78" fillId="76" borderId="0" applyNumberFormat="0" applyBorder="0" applyAlignment="0" applyProtection="0"/>
    <xf numFmtId="0" fontId="78" fillId="71" borderId="0" applyNumberFormat="0" applyBorder="0" applyAlignment="0" applyProtection="0"/>
    <xf numFmtId="0" fontId="78" fillId="74" borderId="0" applyNumberFormat="0" applyBorder="0" applyAlignment="0" applyProtection="0"/>
    <xf numFmtId="0" fontId="78" fillId="77" borderId="0" applyNumberFormat="0" applyBorder="0" applyAlignment="0" applyProtection="0"/>
    <xf numFmtId="0" fontId="35" fillId="0" borderId="0" applyNumberFormat="0" applyFont="0" applyFill="0" applyBorder="0" applyProtection="0">
      <alignment horizontal="left" vertical="center" indent="5"/>
    </xf>
    <xf numFmtId="0" fontId="35" fillId="0" borderId="0" applyNumberFormat="0" applyFont="0" applyFill="0" applyBorder="0" applyProtection="0">
      <alignment horizontal="left" vertical="center" indent="5"/>
    </xf>
    <xf numFmtId="49" fontId="34" fillId="0" borderId="61" applyNumberFormat="0" applyFont="0" applyFill="0" applyBorder="0" applyProtection="0">
      <alignment horizontal="left" vertical="center" indent="5"/>
    </xf>
    <xf numFmtId="0" fontId="80" fillId="78" borderId="0" applyNumberFormat="0" applyBorder="0" applyAlignment="0" applyProtection="0"/>
    <xf numFmtId="0" fontId="80" fillId="75" borderId="0" applyNumberFormat="0" applyBorder="0" applyAlignment="0" applyProtection="0"/>
    <xf numFmtId="0" fontId="80" fillId="76" borderId="0" applyNumberFormat="0" applyBorder="0" applyAlignment="0" applyProtection="0"/>
    <xf numFmtId="0" fontId="80" fillId="79" borderId="0" applyNumberFormat="0" applyBorder="0" applyAlignment="0" applyProtection="0"/>
    <xf numFmtId="0" fontId="80" fillId="80" borderId="0" applyNumberFormat="0" applyBorder="0" applyAlignment="0" applyProtection="0"/>
    <xf numFmtId="0" fontId="80" fillId="81" borderId="0" applyNumberFormat="0" applyBorder="0" applyAlignment="0" applyProtection="0"/>
    <xf numFmtId="0" fontId="80" fillId="82" borderId="0" applyNumberFormat="0" applyBorder="0" applyAlignment="0" applyProtection="0"/>
    <xf numFmtId="0" fontId="80" fillId="83" borderId="0" applyNumberFormat="0" applyBorder="0" applyAlignment="0" applyProtection="0"/>
    <xf numFmtId="0" fontId="80" fillId="84" borderId="0" applyNumberFormat="0" applyBorder="0" applyAlignment="0" applyProtection="0"/>
    <xf numFmtId="0" fontId="80" fillId="79" borderId="0" applyNumberFormat="0" applyBorder="0" applyAlignment="0" applyProtection="0"/>
    <xf numFmtId="0" fontId="80" fillId="80" borderId="0" applyNumberFormat="0" applyBorder="0" applyAlignment="0" applyProtection="0"/>
    <xf numFmtId="0" fontId="80" fillId="85" borderId="0" applyNumberFormat="0" applyBorder="0" applyAlignment="0" applyProtection="0"/>
    <xf numFmtId="0" fontId="32" fillId="67" borderId="0" applyBorder="0" applyAlignment="0"/>
    <xf numFmtId="4" fontId="32" fillId="67" borderId="0" applyBorder="0" applyAlignment="0"/>
    <xf numFmtId="4" fontId="34" fillId="67" borderId="0" applyBorder="0">
      <alignment horizontal="right" vertical="center"/>
    </xf>
    <xf numFmtId="4" fontId="34" fillId="9" borderId="0" applyBorder="0">
      <alignment horizontal="right" vertical="center"/>
    </xf>
    <xf numFmtId="4" fontId="34" fillId="9" borderId="0" applyBorder="0">
      <alignment horizontal="right" vertical="center"/>
    </xf>
    <xf numFmtId="4" fontId="30" fillId="9" borderId="29">
      <alignment horizontal="right" vertical="center"/>
    </xf>
    <xf numFmtId="4" fontId="74" fillId="9" borderId="29">
      <alignment horizontal="right" vertical="center"/>
    </xf>
    <xf numFmtId="4" fontId="30" fillId="14" borderId="29">
      <alignment horizontal="right" vertical="center"/>
    </xf>
    <xf numFmtId="4" fontId="30" fillId="14" borderId="29">
      <alignment horizontal="right" vertical="center"/>
    </xf>
    <xf numFmtId="4" fontId="30" fillId="14" borderId="61">
      <alignment horizontal="right" vertical="center"/>
    </xf>
    <xf numFmtId="4" fontId="30" fillId="14" borderId="62">
      <alignment horizontal="right" vertical="center"/>
    </xf>
    <xf numFmtId="0" fontId="79" fillId="82" borderId="0" applyNumberFormat="0" applyBorder="0" applyAlignment="0" applyProtection="0"/>
    <xf numFmtId="0" fontId="79" fillId="83" borderId="0" applyNumberFormat="0" applyBorder="0" applyAlignment="0" applyProtection="0"/>
    <xf numFmtId="0" fontId="79" fillId="84" borderId="0" applyNumberFormat="0" applyBorder="0" applyAlignment="0" applyProtection="0"/>
    <xf numFmtId="0" fontId="79" fillId="79" borderId="0" applyNumberFormat="0" applyBorder="0" applyAlignment="0" applyProtection="0"/>
    <xf numFmtId="0" fontId="79" fillId="80" borderId="0" applyNumberFormat="0" applyBorder="0" applyAlignment="0" applyProtection="0"/>
    <xf numFmtId="0" fontId="79" fillId="85" borderId="0" applyNumberFormat="0" applyBorder="0" applyAlignment="0" applyProtection="0"/>
    <xf numFmtId="0" fontId="82" fillId="69" borderId="0" applyNumberFormat="0" applyBorder="0" applyAlignment="0" applyProtection="0"/>
    <xf numFmtId="4" fontId="32" fillId="0" borderId="39" applyFill="0" applyBorder="0" applyProtection="0">
      <alignment horizontal="right" vertical="center"/>
    </xf>
    <xf numFmtId="0" fontId="84" fillId="86" borderId="67" applyNumberFormat="0" applyAlignment="0" applyProtection="0"/>
    <xf numFmtId="0" fontId="85" fillId="87" borderId="68" applyNumberFormat="0" applyAlignment="0" applyProtection="0"/>
    <xf numFmtId="173" fontId="75" fillId="0" borderId="0" applyFont="0" applyFill="0" applyBorder="0" applyAlignment="0" applyProtection="0"/>
    <xf numFmtId="174" fontId="86" fillId="0" borderId="0" applyFont="0" applyFill="0" applyBorder="0" applyAlignment="0" applyProtection="0"/>
    <xf numFmtId="173" fontId="75" fillId="0" borderId="0" applyFont="0" applyFill="0" applyBorder="0" applyAlignment="0" applyProtection="0"/>
    <xf numFmtId="0" fontId="34" fillId="14" borderId="51">
      <alignment horizontal="left" vertical="center" wrapText="1" indent="2"/>
    </xf>
    <xf numFmtId="0" fontId="34" fillId="9" borderId="61">
      <alignment horizontal="left" vertical="center"/>
    </xf>
    <xf numFmtId="0" fontId="90" fillId="0" borderId="0" applyNumberFormat="0" applyFill="0" applyBorder="0" applyAlignment="0" applyProtection="0"/>
    <xf numFmtId="0" fontId="91" fillId="70" borderId="0" applyNumberFormat="0" applyBorder="0" applyAlignment="0" applyProtection="0"/>
    <xf numFmtId="0" fontId="92" fillId="70" borderId="0" applyNumberFormat="0" applyBorder="0" applyAlignment="0" applyProtection="0"/>
    <xf numFmtId="0" fontId="93" fillId="0" borderId="70" applyNumberFormat="0" applyFill="0" applyAlignment="0" applyProtection="0"/>
    <xf numFmtId="0" fontId="94" fillId="0" borderId="71" applyNumberFormat="0" applyFill="0" applyAlignment="0" applyProtection="0"/>
    <xf numFmtId="0" fontId="95" fillId="0" borderId="72" applyNumberFormat="0" applyFill="0" applyAlignment="0" applyProtection="0"/>
    <xf numFmtId="0" fontId="95" fillId="0" borderId="0" applyNumberFormat="0" applyFill="0" applyBorder="0" applyAlignment="0" applyProtection="0"/>
    <xf numFmtId="0" fontId="96" fillId="73" borderId="67" applyNumberFormat="0" applyAlignment="0" applyProtection="0"/>
    <xf numFmtId="4" fontId="34" fillId="0" borderId="0" applyBorder="0">
      <alignment horizontal="right" vertical="center"/>
    </xf>
    <xf numFmtId="0" fontId="34" fillId="0" borderId="64">
      <alignment horizontal="right" vertical="center"/>
    </xf>
    <xf numFmtId="4" fontId="34" fillId="0" borderId="29">
      <alignment horizontal="right" vertical="center"/>
    </xf>
    <xf numFmtId="1" fontId="73" fillId="9" borderId="0" applyBorder="0">
      <alignment horizontal="right" vertical="center"/>
    </xf>
    <xf numFmtId="0" fontId="97" fillId="0" borderId="73" applyNumberFormat="0" applyFill="0" applyAlignment="0" applyProtection="0"/>
    <xf numFmtId="0" fontId="98" fillId="88" borderId="0" applyNumberFormat="0" applyBorder="0" applyAlignment="0" applyProtection="0"/>
    <xf numFmtId="0" fontId="35" fillId="0" borderId="0"/>
    <xf numFmtId="0" fontId="35" fillId="0" borderId="0"/>
    <xf numFmtId="0" fontId="35" fillId="0" borderId="0"/>
    <xf numFmtId="0" fontId="35" fillId="0" borderId="0"/>
    <xf numFmtId="0" fontId="86" fillId="0" borderId="0"/>
    <xf numFmtId="4" fontId="99" fillId="0" borderId="0"/>
    <xf numFmtId="0" fontId="35" fillId="0" borderId="0"/>
    <xf numFmtId="0" fontId="35" fillId="0" borderId="0"/>
    <xf numFmtId="0" fontId="35" fillId="0" borderId="0"/>
    <xf numFmtId="0" fontId="35" fillId="0" borderId="0"/>
    <xf numFmtId="0" fontId="11" fillId="0" borderId="0"/>
    <xf numFmtId="4" fontId="34" fillId="0" borderId="0" applyFill="0" applyBorder="0" applyProtection="0">
      <alignment horizontal="right" vertical="center"/>
    </xf>
    <xf numFmtId="4" fontId="34" fillId="0" borderId="0" applyFill="0" applyBorder="0" applyProtection="0">
      <alignment horizontal="right" vertical="center"/>
    </xf>
    <xf numFmtId="4" fontId="34" fillId="0" borderId="29" applyFill="0" applyBorder="0" applyProtection="0">
      <alignment horizontal="right" vertical="center"/>
    </xf>
    <xf numFmtId="0" fontId="32" fillId="0" borderId="0" applyNumberFormat="0" applyFill="0" applyBorder="0" applyProtection="0">
      <alignment horizontal="left" vertical="center"/>
    </xf>
    <xf numFmtId="49" fontId="32" fillId="0" borderId="29" applyNumberFormat="0" applyFill="0" applyBorder="0" applyProtection="0">
      <alignment horizontal="left" vertical="center"/>
    </xf>
    <xf numFmtId="0" fontId="35" fillId="16" borderId="0" applyNumberFormat="0" applyFont="0" applyBorder="0" applyAlignment="0" applyProtection="0"/>
    <xf numFmtId="4" fontId="35" fillId="16" borderId="0" applyNumberFormat="0" applyFont="0" applyBorder="0" applyAlignment="0" applyProtection="0"/>
    <xf numFmtId="4" fontId="35" fillId="16" borderId="0" applyNumberFormat="0" applyFont="0" applyBorder="0" applyAlignment="0" applyProtection="0"/>
    <xf numFmtId="0" fontId="35" fillId="16" borderId="0" applyNumberFormat="0" applyFont="0" applyBorder="0" applyAlignment="0" applyProtection="0"/>
    <xf numFmtId="0" fontId="35" fillId="16" borderId="0" applyNumberFormat="0" applyFont="0" applyBorder="0" applyAlignment="0" applyProtection="0"/>
    <xf numFmtId="0" fontId="86" fillId="65" borderId="0" applyNumberFormat="0" applyFont="0" applyBorder="0" applyAlignment="0" applyProtection="0"/>
    <xf numFmtId="0" fontId="78" fillId="89" borderId="74" applyNumberFormat="0" applyFont="0" applyAlignment="0" applyProtection="0"/>
    <xf numFmtId="0" fontId="35" fillId="89" borderId="74" applyNumberFormat="0" applyFont="0" applyAlignment="0" applyProtection="0"/>
    <xf numFmtId="0" fontId="100" fillId="86" borderId="66" applyNumberFormat="0" applyAlignment="0" applyProtection="0"/>
    <xf numFmtId="175" fontId="34" fillId="90" borderId="29" applyNumberFormat="0" applyFont="0" applyBorder="0" applyAlignment="0" applyProtection="0">
      <alignment horizontal="right" vertical="center"/>
    </xf>
    <xf numFmtId="9" fontId="86" fillId="0" borderId="0" applyFont="0" applyFill="0" applyBorder="0" applyAlignment="0" applyProtection="0"/>
    <xf numFmtId="0" fontId="101" fillId="69" borderId="0" applyNumberFormat="0" applyBorder="0" applyAlignment="0" applyProtection="0"/>
    <xf numFmtId="4" fontId="34" fillId="16" borderId="29"/>
    <xf numFmtId="0" fontId="34" fillId="16" borderId="60"/>
    <xf numFmtId="0" fontId="102" fillId="0" borderId="0" applyNumberFormat="0" applyFill="0" applyBorder="0" applyAlignment="0" applyProtection="0"/>
    <xf numFmtId="0" fontId="103" fillId="0" borderId="69" applyNumberFormat="0" applyFill="0" applyAlignment="0" applyProtection="0"/>
    <xf numFmtId="0" fontId="104" fillId="0" borderId="0" applyNumberFormat="0" applyFill="0" applyBorder="0" applyAlignment="0" applyProtection="0"/>
    <xf numFmtId="0" fontId="105" fillId="0" borderId="70" applyNumberFormat="0" applyFill="0" applyAlignment="0" applyProtection="0"/>
    <xf numFmtId="0" fontId="106" fillId="0" borderId="71" applyNumberFormat="0" applyFill="0" applyAlignment="0" applyProtection="0"/>
    <xf numFmtId="0" fontId="107" fillId="0" borderId="72" applyNumberFormat="0" applyFill="0" applyAlignment="0" applyProtection="0"/>
    <xf numFmtId="0" fontId="107" fillId="0" borderId="0" applyNumberFormat="0" applyFill="0" applyBorder="0" applyAlignment="0" applyProtection="0"/>
    <xf numFmtId="0" fontId="108" fillId="0" borderId="73" applyNumberFormat="0" applyFill="0" applyAlignment="0" applyProtection="0"/>
    <xf numFmtId="0" fontId="110" fillId="0" borderId="0" applyNumberFormat="0" applyFill="0" applyBorder="0" applyAlignment="0" applyProtection="0"/>
    <xf numFmtId="0" fontId="111" fillId="87" borderId="68" applyNumberFormat="0" applyAlignment="0" applyProtection="0"/>
    <xf numFmtId="0" fontId="77" fillId="0" borderId="0" applyNumberFormat="0" applyFill="0" applyBorder="0" applyAlignment="0" applyProtection="0"/>
    <xf numFmtId="0" fontId="112" fillId="0" borderId="0" applyNumberFormat="0" applyFill="0" applyBorder="0" applyAlignment="0" applyProtection="0"/>
    <xf numFmtId="0" fontId="35" fillId="0" borderId="0" applyNumberFormat="0" applyFont="0" applyFill="0" applyBorder="0" applyProtection="0">
      <alignment horizontal="left" vertical="center"/>
    </xf>
    <xf numFmtId="0" fontId="34" fillId="9" borderId="0" applyBorder="0">
      <alignment horizontal="right" vertical="center"/>
    </xf>
    <xf numFmtId="0" fontId="34" fillId="9" borderId="0" applyBorder="0">
      <alignment horizontal="right" vertical="center"/>
    </xf>
    <xf numFmtId="0" fontId="34" fillId="0" borderId="0" applyBorder="0">
      <alignment horizontal="right" vertical="center"/>
    </xf>
    <xf numFmtId="4" fontId="35" fillId="0" borderId="0"/>
    <xf numFmtId="0" fontId="113" fillId="0" borderId="0"/>
    <xf numFmtId="0" fontId="35" fillId="16" borderId="0" applyNumberFormat="0" applyFont="0" applyBorder="0" applyAlignment="0" applyProtection="0"/>
    <xf numFmtId="0" fontId="77" fillId="0" borderId="0" applyNumberFormat="0" applyFill="0" applyBorder="0" applyAlignment="0" applyProtection="0"/>
    <xf numFmtId="0" fontId="78" fillId="68" borderId="0" applyNumberFormat="0" applyBorder="0" applyAlignment="0" applyProtection="0"/>
    <xf numFmtId="0" fontId="78" fillId="69" borderId="0" applyNumberFormat="0" applyBorder="0" applyAlignment="0" applyProtection="0"/>
    <xf numFmtId="0" fontId="78" fillId="70" borderId="0" applyNumberFormat="0" applyBorder="0" applyAlignment="0" applyProtection="0"/>
    <xf numFmtId="0" fontId="78" fillId="71" borderId="0" applyNumberFormat="0" applyBorder="0" applyAlignment="0" applyProtection="0"/>
    <xf numFmtId="0" fontId="78" fillId="72" borderId="0" applyNumberFormat="0" applyBorder="0" applyAlignment="0" applyProtection="0"/>
    <xf numFmtId="0" fontId="78" fillId="73" borderId="0" applyNumberFormat="0" applyBorder="0" applyAlignment="0" applyProtection="0"/>
    <xf numFmtId="0" fontId="78" fillId="74" borderId="0" applyNumberFormat="0" applyBorder="0" applyAlignment="0" applyProtection="0"/>
    <xf numFmtId="0" fontId="78" fillId="75" borderId="0" applyNumberFormat="0" applyBorder="0" applyAlignment="0" applyProtection="0"/>
    <xf numFmtId="0" fontId="78" fillId="76" borderId="0" applyNumberFormat="0" applyBorder="0" applyAlignment="0" applyProtection="0"/>
    <xf numFmtId="0" fontId="78" fillId="71" borderId="0" applyNumberFormat="0" applyBorder="0" applyAlignment="0" applyProtection="0"/>
    <xf numFmtId="0" fontId="78" fillId="74" borderId="0" applyNumberFormat="0" applyBorder="0" applyAlignment="0" applyProtection="0"/>
    <xf numFmtId="0" fontId="78" fillId="77" borderId="0" applyNumberFormat="0" applyBorder="0" applyAlignment="0" applyProtection="0"/>
    <xf numFmtId="0" fontId="80" fillId="78" borderId="0" applyNumberFormat="0" applyBorder="0" applyAlignment="0" applyProtection="0"/>
    <xf numFmtId="0" fontId="80" fillId="75" borderId="0" applyNumberFormat="0" applyBorder="0" applyAlignment="0" applyProtection="0"/>
    <xf numFmtId="0" fontId="80" fillId="76" borderId="0" applyNumberFormat="0" applyBorder="0" applyAlignment="0" applyProtection="0"/>
    <xf numFmtId="0" fontId="80" fillId="79" borderId="0" applyNumberFormat="0" applyBorder="0" applyAlignment="0" applyProtection="0"/>
    <xf numFmtId="0" fontId="80" fillId="80" borderId="0" applyNumberFormat="0" applyBorder="0" applyAlignment="0" applyProtection="0"/>
    <xf numFmtId="0" fontId="80" fillId="81" borderId="0" applyNumberFormat="0" applyBorder="0" applyAlignment="0" applyProtection="0"/>
    <xf numFmtId="0" fontId="80" fillId="82" borderId="0" applyNumberFormat="0" applyBorder="0" applyAlignment="0" applyProtection="0"/>
    <xf numFmtId="0" fontId="80" fillId="83" borderId="0" applyNumberFormat="0" applyBorder="0" applyAlignment="0" applyProtection="0"/>
    <xf numFmtId="0" fontId="80" fillId="84" borderId="0" applyNumberFormat="0" applyBorder="0" applyAlignment="0" applyProtection="0"/>
    <xf numFmtId="0" fontId="80" fillId="79" borderId="0" applyNumberFormat="0" applyBorder="0" applyAlignment="0" applyProtection="0"/>
    <xf numFmtId="0" fontId="80" fillId="80" borderId="0" applyNumberFormat="0" applyBorder="0" applyAlignment="0" applyProtection="0"/>
    <xf numFmtId="0" fontId="80" fillId="85" borderId="0" applyNumberFormat="0" applyBorder="0" applyAlignment="0" applyProtection="0"/>
    <xf numFmtId="0" fontId="82" fillId="69" borderId="0" applyNumberFormat="0" applyBorder="0" applyAlignment="0" applyProtection="0"/>
    <xf numFmtId="0" fontId="84" fillId="86" borderId="67" applyNumberFormat="0" applyAlignment="0" applyProtection="0"/>
    <xf numFmtId="0" fontId="85" fillId="87" borderId="68" applyNumberFormat="0" applyAlignment="0" applyProtection="0"/>
    <xf numFmtId="0" fontId="90" fillId="0" borderId="0" applyNumberFormat="0" applyFill="0" applyBorder="0" applyAlignment="0" applyProtection="0"/>
    <xf numFmtId="0" fontId="91" fillId="70" borderId="0" applyNumberFormat="0" applyBorder="0" applyAlignment="0" applyProtection="0"/>
    <xf numFmtId="0" fontId="93" fillId="0" borderId="70" applyNumberFormat="0" applyFill="0" applyAlignment="0" applyProtection="0"/>
    <xf numFmtId="0" fontId="94" fillId="0" borderId="71" applyNumberFormat="0" applyFill="0" applyAlignment="0" applyProtection="0"/>
    <xf numFmtId="0" fontId="95" fillId="0" borderId="72" applyNumberFormat="0" applyFill="0" applyAlignment="0" applyProtection="0"/>
    <xf numFmtId="0" fontId="95" fillId="0" borderId="0" applyNumberFormat="0" applyFill="0" applyBorder="0" applyAlignment="0" applyProtection="0"/>
    <xf numFmtId="0" fontId="96" fillId="73" borderId="67" applyNumberFormat="0" applyAlignment="0" applyProtection="0"/>
    <xf numFmtId="0" fontId="97" fillId="0" borderId="73" applyNumberFormat="0" applyFill="0" applyAlignment="0" applyProtection="0"/>
    <xf numFmtId="0" fontId="98" fillId="88" borderId="0" applyNumberFormat="0" applyBorder="0" applyAlignment="0" applyProtection="0"/>
    <xf numFmtId="0" fontId="35" fillId="0" borderId="0"/>
    <xf numFmtId="0" fontId="78" fillId="89" borderId="74" applyNumberFormat="0" applyFont="0" applyAlignment="0" applyProtection="0"/>
    <xf numFmtId="0" fontId="100" fillId="86" borderId="66" applyNumberFormat="0" applyAlignment="0" applyProtection="0"/>
    <xf numFmtId="0" fontId="102" fillId="0" borderId="0" applyNumberFormat="0" applyFill="0" applyBorder="0" applyAlignment="0" applyProtection="0"/>
    <xf numFmtId="0" fontId="103" fillId="0" borderId="69" applyNumberFormat="0" applyFill="0" applyAlignment="0" applyProtection="0"/>
    <xf numFmtId="0" fontId="110" fillId="0" borderId="0" applyNumberFormat="0" applyFill="0" applyBorder="0" applyAlignment="0" applyProtection="0"/>
    <xf numFmtId="0" fontId="114" fillId="0" borderId="0">
      <alignment horizontal="left" vertical="center" indent="1"/>
    </xf>
    <xf numFmtId="0" fontId="78" fillId="68" borderId="0" applyNumberFormat="0" applyBorder="0" applyAlignment="0" applyProtection="0"/>
    <xf numFmtId="0" fontId="78" fillId="69" borderId="0" applyNumberFormat="0" applyBorder="0" applyAlignment="0" applyProtection="0"/>
    <xf numFmtId="0" fontId="78" fillId="70" borderId="0" applyNumberFormat="0" applyBorder="0" applyAlignment="0" applyProtection="0"/>
    <xf numFmtId="0" fontId="78" fillId="71" borderId="0" applyNumberFormat="0" applyBorder="0" applyAlignment="0" applyProtection="0"/>
    <xf numFmtId="0" fontId="78" fillId="72" borderId="0" applyNumberFormat="0" applyBorder="0" applyAlignment="0" applyProtection="0"/>
    <xf numFmtId="0" fontId="78" fillId="73" borderId="0" applyNumberFormat="0" applyBorder="0" applyAlignment="0" applyProtection="0"/>
    <xf numFmtId="0" fontId="78" fillId="74" borderId="0" applyNumberFormat="0" applyBorder="0" applyAlignment="0" applyProtection="0"/>
    <xf numFmtId="0" fontId="78" fillId="75" borderId="0" applyNumberFormat="0" applyBorder="0" applyAlignment="0" applyProtection="0"/>
    <xf numFmtId="0" fontId="78" fillId="76" borderId="0" applyNumberFormat="0" applyBorder="0" applyAlignment="0" applyProtection="0"/>
    <xf numFmtId="0" fontId="78" fillId="71" borderId="0" applyNumberFormat="0" applyBorder="0" applyAlignment="0" applyProtection="0"/>
    <xf numFmtId="0" fontId="78" fillId="74" borderId="0" applyNumberFormat="0" applyBorder="0" applyAlignment="0" applyProtection="0"/>
    <xf numFmtId="0" fontId="78" fillId="77" borderId="0" applyNumberFormat="0" applyBorder="0" applyAlignment="0" applyProtection="0"/>
    <xf numFmtId="0" fontId="80" fillId="78" borderId="0" applyNumberFormat="0" applyBorder="0" applyAlignment="0" applyProtection="0"/>
    <xf numFmtId="0" fontId="80" fillId="75" borderId="0" applyNumberFormat="0" applyBorder="0" applyAlignment="0" applyProtection="0"/>
    <xf numFmtId="0" fontId="80" fillId="76" borderId="0" applyNumberFormat="0" applyBorder="0" applyAlignment="0" applyProtection="0"/>
    <xf numFmtId="0" fontId="80" fillId="79" borderId="0" applyNumberFormat="0" applyBorder="0" applyAlignment="0" applyProtection="0"/>
    <xf numFmtId="0" fontId="80" fillId="80" borderId="0" applyNumberFormat="0" applyBorder="0" applyAlignment="0" applyProtection="0"/>
    <xf numFmtId="0" fontId="80" fillId="81" borderId="0" applyNumberFormat="0" applyBorder="0" applyAlignment="0" applyProtection="0"/>
    <xf numFmtId="0" fontId="30" fillId="9" borderId="75">
      <alignment horizontal="right" vertical="center"/>
    </xf>
    <xf numFmtId="4" fontId="30" fillId="9" borderId="75">
      <alignment horizontal="right" vertical="center"/>
    </xf>
    <xf numFmtId="0" fontId="74" fillId="9" borderId="75">
      <alignment horizontal="right" vertical="center"/>
    </xf>
    <xf numFmtId="4" fontId="74" fillId="9" borderId="75">
      <alignment horizontal="right" vertical="center"/>
    </xf>
    <xf numFmtId="0" fontId="30" fillId="14" borderId="75">
      <alignment horizontal="right" vertical="center"/>
    </xf>
    <xf numFmtId="4" fontId="30" fillId="14" borderId="75">
      <alignment horizontal="right" vertical="center"/>
    </xf>
    <xf numFmtId="0" fontId="30" fillId="14" borderId="75">
      <alignment horizontal="right" vertical="center"/>
    </xf>
    <xf numFmtId="4" fontId="30" fillId="14" borderId="75">
      <alignment horizontal="right" vertical="center"/>
    </xf>
    <xf numFmtId="0" fontId="30" fillId="14" borderId="76">
      <alignment horizontal="right" vertical="center"/>
    </xf>
    <xf numFmtId="4" fontId="30" fillId="14" borderId="76">
      <alignment horizontal="right" vertical="center"/>
    </xf>
    <xf numFmtId="0" fontId="30" fillId="14" borderId="77">
      <alignment horizontal="right" vertical="center"/>
    </xf>
    <xf numFmtId="4" fontId="30" fillId="14" borderId="77">
      <alignment horizontal="right" vertical="center"/>
    </xf>
    <xf numFmtId="0" fontId="84" fillId="86" borderId="67" applyNumberFormat="0" applyAlignment="0" applyProtection="0"/>
    <xf numFmtId="0" fontId="34" fillId="14" borderId="78">
      <alignment horizontal="left" vertical="center" wrapText="1" indent="2"/>
    </xf>
    <xf numFmtId="0" fontId="34" fillId="0" borderId="78">
      <alignment horizontal="left" vertical="center" wrapText="1" indent="2"/>
    </xf>
    <xf numFmtId="0" fontId="34" fillId="9" borderId="76">
      <alignment horizontal="left" vertical="center"/>
    </xf>
    <xf numFmtId="0" fontId="90" fillId="0" borderId="0" applyNumberFormat="0" applyFill="0" applyBorder="0" applyAlignment="0" applyProtection="0"/>
    <xf numFmtId="0" fontId="96" fillId="73" borderId="67" applyNumberFormat="0" applyAlignment="0" applyProtection="0"/>
    <xf numFmtId="0" fontId="34" fillId="0" borderId="75">
      <alignment horizontal="right" vertical="center"/>
    </xf>
    <xf numFmtId="4" fontId="34" fillId="0" borderId="75">
      <alignment horizontal="right" vertical="center"/>
    </xf>
    <xf numFmtId="0" fontId="11" fillId="0" borderId="0"/>
    <xf numFmtId="0" fontId="34" fillId="0" borderId="75" applyNumberFormat="0" applyFill="0" applyAlignment="0" applyProtection="0"/>
    <xf numFmtId="0" fontId="100" fillId="86" borderId="66" applyNumberFormat="0" applyAlignment="0" applyProtection="0"/>
    <xf numFmtId="175" fontId="34" fillId="90" borderId="75" applyNumberFormat="0" applyFont="0" applyBorder="0" applyAlignment="0" applyProtection="0">
      <alignment horizontal="right" vertical="center"/>
    </xf>
    <xf numFmtId="0" fontId="34" fillId="16" borderId="75"/>
    <xf numFmtId="4" fontId="34" fillId="16" borderId="75"/>
    <xf numFmtId="0" fontId="103" fillId="0" borderId="69" applyNumberFormat="0" applyFill="0" applyAlignment="0" applyProtection="0"/>
    <xf numFmtId="0" fontId="110"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7" fillId="7" borderId="56" applyNumberFormat="0" applyAlignment="0" applyProtection="0"/>
    <xf numFmtId="0" fontId="34" fillId="9" borderId="0" applyBorder="0">
      <alignment horizontal="right" vertical="center"/>
    </xf>
    <xf numFmtId="0" fontId="34" fillId="9" borderId="0" applyBorder="0">
      <alignment horizontal="right" vertical="center"/>
    </xf>
    <xf numFmtId="0" fontId="34" fillId="0" borderId="0" applyBorder="0">
      <alignment horizontal="right" vertical="center"/>
    </xf>
    <xf numFmtId="0" fontId="35" fillId="0" borderId="0"/>
    <xf numFmtId="49" fontId="34" fillId="0" borderId="75" applyNumberFormat="0" applyFont="0" applyFill="0" applyBorder="0" applyProtection="0">
      <alignment horizontal="left" vertical="center" indent="2"/>
    </xf>
    <xf numFmtId="49" fontId="34" fillId="0" borderId="76" applyNumberFormat="0" applyFont="0" applyFill="0" applyBorder="0" applyProtection="0">
      <alignment horizontal="left" vertical="center" indent="5"/>
    </xf>
    <xf numFmtId="0" fontId="79" fillId="82" borderId="0" applyNumberFormat="0" applyBorder="0" applyAlignment="0" applyProtection="0"/>
    <xf numFmtId="0" fontId="79" fillId="83" borderId="0" applyNumberFormat="0" applyBorder="0" applyAlignment="0" applyProtection="0"/>
    <xf numFmtId="0" fontId="79" fillId="84" borderId="0" applyNumberFormat="0" applyBorder="0" applyAlignment="0" applyProtection="0"/>
    <xf numFmtId="0" fontId="79" fillId="79" borderId="0" applyNumberFormat="0" applyBorder="0" applyAlignment="0" applyProtection="0"/>
    <xf numFmtId="0" fontId="79" fillId="80" borderId="0" applyNumberFormat="0" applyBorder="0" applyAlignment="0" applyProtection="0"/>
    <xf numFmtId="0" fontId="79" fillId="85" borderId="0" applyNumberFormat="0" applyBorder="0" applyAlignment="0" applyProtection="0"/>
    <xf numFmtId="0" fontId="92" fillId="70" borderId="0" applyNumberFormat="0" applyBorder="0" applyAlignment="0" applyProtection="0"/>
    <xf numFmtId="4" fontId="35" fillId="0" borderId="0"/>
    <xf numFmtId="0" fontId="35" fillId="0" borderId="0"/>
    <xf numFmtId="0" fontId="11" fillId="0" borderId="0"/>
    <xf numFmtId="4" fontId="34" fillId="0" borderId="75" applyFill="0" applyBorder="0" applyProtection="0">
      <alignment horizontal="right" vertical="center"/>
    </xf>
    <xf numFmtId="49" fontId="32" fillId="0" borderId="75" applyNumberFormat="0" applyFill="0" applyBorder="0" applyProtection="0">
      <alignment horizontal="left" vertical="center"/>
    </xf>
    <xf numFmtId="0" fontId="35" fillId="16" borderId="0" applyNumberFormat="0" applyFont="0" applyBorder="0" applyAlignment="0" applyProtection="0"/>
    <xf numFmtId="0" fontId="101" fillId="69" borderId="0" applyNumberFormat="0" applyBorder="0" applyAlignment="0" applyProtection="0"/>
    <xf numFmtId="0" fontId="105" fillId="0" borderId="70" applyNumberFormat="0" applyFill="0" applyAlignment="0" applyProtection="0"/>
    <xf numFmtId="0" fontId="106" fillId="0" borderId="71" applyNumberFormat="0" applyFill="0" applyAlignment="0" applyProtection="0"/>
    <xf numFmtId="0" fontId="107" fillId="0" borderId="72" applyNumberFormat="0" applyFill="0" applyAlignment="0" applyProtection="0"/>
    <xf numFmtId="0" fontId="107" fillId="0" borderId="0" applyNumberFormat="0" applyFill="0" applyBorder="0" applyAlignment="0" applyProtection="0"/>
    <xf numFmtId="0" fontId="108" fillId="0" borderId="73" applyNumberFormat="0" applyFill="0" applyAlignment="0" applyProtection="0"/>
    <xf numFmtId="0" fontId="111" fillId="87" borderId="68" applyNumberFormat="0" applyAlignment="0" applyProtection="0"/>
    <xf numFmtId="0" fontId="77" fillId="0" borderId="0" applyNumberFormat="0" applyFill="0" applyBorder="0" applyAlignment="0" applyProtection="0"/>
    <xf numFmtId="0" fontId="11" fillId="0" borderId="0"/>
    <xf numFmtId="0" fontId="67" fillId="7" borderId="56" applyNumberFormat="0" applyAlignment="0" applyProtection="0"/>
    <xf numFmtId="0" fontId="75" fillId="68" borderId="0" applyNumberFormat="0" applyBorder="0" applyAlignment="0" applyProtection="0"/>
    <xf numFmtId="0" fontId="75" fillId="69" borderId="0" applyNumberFormat="0" applyBorder="0" applyAlignment="0" applyProtection="0"/>
    <xf numFmtId="0" fontId="75" fillId="70" borderId="0" applyNumberFormat="0" applyBorder="0" applyAlignment="0" applyProtection="0"/>
    <xf numFmtId="0" fontId="75" fillId="71" borderId="0" applyNumberFormat="0" applyBorder="0" applyAlignment="0" applyProtection="0"/>
    <xf numFmtId="0" fontId="75" fillId="72" borderId="0" applyNumberFormat="0" applyBorder="0" applyAlignment="0" applyProtection="0"/>
    <xf numFmtId="0" fontId="75" fillId="73" borderId="0" applyNumberFormat="0" applyBorder="0" applyAlignment="0" applyProtection="0"/>
    <xf numFmtId="0" fontId="75" fillId="74" borderId="0" applyNumberFormat="0" applyBorder="0" applyAlignment="0" applyProtection="0"/>
    <xf numFmtId="0" fontId="75" fillId="75" borderId="0" applyNumberFormat="0" applyBorder="0" applyAlignment="0" applyProtection="0"/>
    <xf numFmtId="0" fontId="75" fillId="76" borderId="0" applyNumberFormat="0" applyBorder="0" applyAlignment="0" applyProtection="0"/>
    <xf numFmtId="0" fontId="75" fillId="71" borderId="0" applyNumberFormat="0" applyBorder="0" applyAlignment="0" applyProtection="0"/>
    <xf numFmtId="0" fontId="75" fillId="74" borderId="0" applyNumberFormat="0" applyBorder="0" applyAlignment="0" applyProtection="0"/>
    <xf numFmtId="0" fontId="75" fillId="77" borderId="0" applyNumberFormat="0" applyBorder="0" applyAlignment="0" applyProtection="0"/>
    <xf numFmtId="0" fontId="79" fillId="78"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9" borderId="0" applyNumberFormat="0" applyBorder="0" applyAlignment="0" applyProtection="0"/>
    <xf numFmtId="0" fontId="79" fillId="80" borderId="0" applyNumberFormat="0" applyBorder="0" applyAlignment="0" applyProtection="0"/>
    <xf numFmtId="0" fontId="79" fillId="81" borderId="0" applyNumberFormat="0" applyBorder="0" applyAlignment="0" applyProtection="0"/>
    <xf numFmtId="0" fontId="81" fillId="86" borderId="66" applyNumberFormat="0" applyAlignment="0" applyProtection="0"/>
    <xf numFmtId="0" fontId="83" fillId="86" borderId="67" applyNumberFormat="0" applyAlignment="0" applyProtection="0"/>
    <xf numFmtId="0" fontId="88" fillId="0" borderId="69" applyNumberFormat="0" applyFill="0" applyAlignment="0" applyProtection="0"/>
    <xf numFmtId="0" fontId="89" fillId="0" borderId="0" applyNumberFormat="0" applyFill="0" applyBorder="0" applyAlignment="0" applyProtection="0"/>
    <xf numFmtId="0" fontId="11" fillId="0" borderId="0"/>
    <xf numFmtId="0" fontId="109" fillId="0" borderId="0" applyNumberFormat="0" applyFill="0" applyBorder="0" applyAlignment="0" applyProtection="0"/>
    <xf numFmtId="0" fontId="11" fillId="0" borderId="0"/>
    <xf numFmtId="0" fontId="11" fillId="0" borderId="0"/>
    <xf numFmtId="0" fontId="11" fillId="0" borderId="0"/>
    <xf numFmtId="49" fontId="34" fillId="0" borderId="29" applyNumberFormat="0" applyFont="0" applyFill="0" applyBorder="0" applyProtection="0">
      <alignment horizontal="left" vertical="center" indent="2"/>
    </xf>
    <xf numFmtId="49" fontId="34" fillId="0" borderId="61" applyNumberFormat="0" applyFont="0" applyFill="0" applyBorder="0" applyProtection="0">
      <alignment horizontal="left" vertical="center" indent="5"/>
    </xf>
    <xf numFmtId="0" fontId="30" fillId="9" borderId="29">
      <alignment horizontal="right" vertical="center"/>
    </xf>
    <xf numFmtId="4" fontId="30" fillId="9" borderId="29">
      <alignment horizontal="right" vertical="center"/>
    </xf>
    <xf numFmtId="0" fontId="74" fillId="9" borderId="29">
      <alignment horizontal="right" vertical="center"/>
    </xf>
    <xf numFmtId="4" fontId="74" fillId="9" borderId="29">
      <alignment horizontal="right" vertical="center"/>
    </xf>
    <xf numFmtId="0" fontId="30" fillId="14" borderId="29">
      <alignment horizontal="right" vertical="center"/>
    </xf>
    <xf numFmtId="4" fontId="30" fillId="14" borderId="29">
      <alignment horizontal="right" vertical="center"/>
    </xf>
    <xf numFmtId="0" fontId="30" fillId="14" borderId="29">
      <alignment horizontal="right" vertical="center"/>
    </xf>
    <xf numFmtId="4" fontId="30" fillId="14" borderId="29">
      <alignment horizontal="right" vertical="center"/>
    </xf>
    <xf numFmtId="0" fontId="30" fillId="14" borderId="61">
      <alignment horizontal="right" vertical="center"/>
    </xf>
    <xf numFmtId="4" fontId="30" fillId="14" borderId="61">
      <alignment horizontal="right" vertical="center"/>
    </xf>
    <xf numFmtId="0" fontId="30" fillId="14" borderId="62">
      <alignment horizontal="right" vertical="center"/>
    </xf>
    <xf numFmtId="4" fontId="30" fillId="14" borderId="62">
      <alignment horizontal="right" vertical="center"/>
    </xf>
    <xf numFmtId="174" fontId="115" fillId="0" borderId="0" applyFont="0" applyFill="0" applyBorder="0" applyAlignment="0" applyProtection="0"/>
    <xf numFmtId="0" fontId="34" fillId="14" borderId="51">
      <alignment horizontal="left" vertical="center" wrapText="1" indent="2"/>
    </xf>
    <xf numFmtId="0" fontId="34" fillId="0" borderId="51">
      <alignment horizontal="left" vertical="center" wrapText="1" indent="2"/>
    </xf>
    <xf numFmtId="0" fontId="34" fillId="9" borderId="61">
      <alignment horizontal="left" vertical="center"/>
    </xf>
    <xf numFmtId="0" fontId="87" fillId="73" borderId="67" applyNumberFormat="0" applyAlignment="0" applyProtection="0"/>
    <xf numFmtId="0" fontId="34" fillId="0" borderId="29">
      <alignment horizontal="right" vertical="center"/>
    </xf>
    <xf numFmtId="4" fontId="34" fillId="0" borderId="29">
      <alignment horizontal="right" vertical="center"/>
    </xf>
    <xf numFmtId="0" fontId="115" fillId="0" borderId="0"/>
    <xf numFmtId="0" fontId="113" fillId="0" borderId="0"/>
    <xf numFmtId="0" fontId="113" fillId="0" borderId="0"/>
    <xf numFmtId="0" fontId="11" fillId="0" borderId="0"/>
    <xf numFmtId="0" fontId="11" fillId="0" borderId="0"/>
    <xf numFmtId="0" fontId="11" fillId="0" borderId="0"/>
    <xf numFmtId="0" fontId="11" fillId="0" borderId="0"/>
    <xf numFmtId="0" fontId="113" fillId="0" borderId="0"/>
    <xf numFmtId="0" fontId="35" fillId="0" borderId="0"/>
    <xf numFmtId="4" fontId="34" fillId="0" borderId="29" applyFill="0" applyBorder="0" applyProtection="0">
      <alignment horizontal="right" vertical="center"/>
    </xf>
    <xf numFmtId="49" fontId="32" fillId="0" borderId="29" applyNumberFormat="0" applyFill="0" applyBorder="0" applyProtection="0">
      <alignment horizontal="left" vertical="center"/>
    </xf>
    <xf numFmtId="0" fontId="34" fillId="0" borderId="29" applyNumberFormat="0" applyFill="0" applyAlignment="0" applyProtection="0"/>
    <xf numFmtId="0" fontId="115" fillId="65" borderId="0" applyNumberFormat="0" applyFont="0" applyBorder="0" applyAlignment="0" applyProtection="0"/>
    <xf numFmtId="175" fontId="34" fillId="90" borderId="29" applyNumberFormat="0" applyFont="0" applyBorder="0" applyAlignment="0" applyProtection="0">
      <alignment horizontal="right" vertical="center"/>
    </xf>
    <xf numFmtId="9" fontId="115" fillId="0" borderId="0" applyFont="0" applyFill="0" applyBorder="0" applyAlignment="0" applyProtection="0"/>
    <xf numFmtId="0" fontId="34" fillId="16" borderId="29"/>
    <xf numFmtId="4" fontId="34" fillId="16" borderId="29"/>
    <xf numFmtId="0" fontId="34" fillId="14" borderId="78">
      <alignment horizontal="left" vertical="center" wrapText="1" indent="2"/>
    </xf>
    <xf numFmtId="0" fontId="34" fillId="0" borderId="78">
      <alignment horizontal="left" vertical="center" wrapText="1" indent="2"/>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4" fillId="14" borderId="51">
      <alignment horizontal="left" vertical="center" wrapText="1" indent="2"/>
    </xf>
    <xf numFmtId="0" fontId="34" fillId="0" borderId="51">
      <alignment horizontal="left" vertical="center" wrapText="1" indent="2"/>
    </xf>
    <xf numFmtId="0" fontId="35" fillId="0" borderId="0"/>
    <xf numFmtId="4" fontId="30" fillId="14" borderId="75">
      <alignment horizontal="right" vertical="center"/>
    </xf>
    <xf numFmtId="0" fontId="34" fillId="16" borderId="75"/>
    <xf numFmtId="0" fontId="83" fillId="86" borderId="67" applyNumberFormat="0" applyAlignment="0" applyProtection="0"/>
    <xf numFmtId="0" fontId="30" fillId="9" borderId="75">
      <alignment horizontal="right" vertical="center"/>
    </xf>
    <xf numFmtId="0" fontId="34" fillId="0" borderId="75">
      <alignment horizontal="right" vertical="center"/>
    </xf>
    <xf numFmtId="0" fontId="103" fillId="0" borderId="69" applyNumberFormat="0" applyFill="0" applyAlignment="0" applyProtection="0"/>
    <xf numFmtId="0" fontId="34" fillId="9" borderId="76">
      <alignment horizontal="left" vertical="center"/>
    </xf>
    <xf numFmtId="0" fontId="96" fillId="73" borderId="67" applyNumberFormat="0" applyAlignment="0" applyProtection="0"/>
    <xf numFmtId="175" fontId="34" fillId="90" borderId="75" applyNumberFormat="0" applyFont="0" applyBorder="0" applyAlignment="0" applyProtection="0">
      <alignment horizontal="right" vertical="center"/>
    </xf>
    <xf numFmtId="0" fontId="78" fillId="89" borderId="74" applyNumberFormat="0" applyFont="0" applyAlignment="0" applyProtection="0"/>
    <xf numFmtId="0" fontId="34" fillId="0" borderId="78">
      <alignment horizontal="left" vertical="center" wrapText="1" indent="2"/>
    </xf>
    <xf numFmtId="4" fontId="34" fillId="16" borderId="75"/>
    <xf numFmtId="49" fontId="32" fillId="0" borderId="75" applyNumberFormat="0" applyFill="0" applyBorder="0" applyProtection="0">
      <alignment horizontal="left" vertical="center"/>
    </xf>
    <xf numFmtId="0" fontId="34" fillId="0" borderId="75">
      <alignment horizontal="right" vertical="center"/>
    </xf>
    <xf numFmtId="4" fontId="30" fillId="14" borderId="77">
      <alignment horizontal="right" vertical="center"/>
    </xf>
    <xf numFmtId="4" fontId="30" fillId="14" borderId="75">
      <alignment horizontal="right" vertical="center"/>
    </xf>
    <xf numFmtId="4" fontId="30" fillId="14" borderId="75">
      <alignment horizontal="right" vertical="center"/>
    </xf>
    <xf numFmtId="0" fontId="74" fillId="9" borderId="75">
      <alignment horizontal="right" vertical="center"/>
    </xf>
    <xf numFmtId="0" fontId="30" fillId="9" borderId="75">
      <alignment horizontal="right" vertical="center"/>
    </xf>
    <xf numFmtId="49" fontId="34" fillId="0" borderId="75" applyNumberFormat="0" applyFont="0" applyFill="0" applyBorder="0" applyProtection="0">
      <alignment horizontal="left" vertical="center" indent="2"/>
    </xf>
    <xf numFmtId="0" fontId="96" fillId="73" borderId="67" applyNumberFormat="0" applyAlignment="0" applyProtection="0"/>
    <xf numFmtId="0" fontId="81" fillId="86" borderId="66" applyNumberFormat="0" applyAlignment="0" applyProtection="0"/>
    <xf numFmtId="49" fontId="34" fillId="0" borderId="75" applyNumberFormat="0" applyFont="0" applyFill="0" applyBorder="0" applyProtection="0">
      <alignment horizontal="left" vertical="center" indent="2"/>
    </xf>
    <xf numFmtId="0" fontId="87" fillId="73" borderId="67" applyNumberFormat="0" applyAlignment="0" applyProtection="0"/>
    <xf numFmtId="4" fontId="34" fillId="0" borderId="75" applyFill="0" applyBorder="0" applyProtection="0">
      <alignment horizontal="right" vertical="center"/>
    </xf>
    <xf numFmtId="0" fontId="84" fillId="86" borderId="67" applyNumberFormat="0" applyAlignment="0" applyProtection="0"/>
    <xf numFmtId="0" fontId="103" fillId="0" borderId="69" applyNumberFormat="0" applyFill="0" applyAlignment="0" applyProtection="0"/>
    <xf numFmtId="0" fontId="100" fillId="86" borderId="66" applyNumberFormat="0" applyAlignment="0" applyProtection="0"/>
    <xf numFmtId="0" fontId="34" fillId="0" borderId="75" applyNumberFormat="0" applyFill="0" applyAlignment="0" applyProtection="0"/>
    <xf numFmtId="4" fontId="34" fillId="0" borderId="75">
      <alignment horizontal="right" vertical="center"/>
    </xf>
    <xf numFmtId="0" fontId="34" fillId="0" borderId="75">
      <alignment horizontal="right" vertical="center"/>
    </xf>
    <xf numFmtId="0" fontId="96" fillId="73" borderId="67" applyNumberFormat="0" applyAlignment="0" applyProtection="0"/>
    <xf numFmtId="0" fontId="81" fillId="86" borderId="66" applyNumberFormat="0" applyAlignment="0" applyProtection="0"/>
    <xf numFmtId="0" fontId="83" fillId="86" borderId="67" applyNumberFormat="0" applyAlignment="0" applyProtection="0"/>
    <xf numFmtId="0" fontId="34" fillId="14" borderId="78">
      <alignment horizontal="left" vertical="center" wrapText="1" indent="2"/>
    </xf>
    <xf numFmtId="0" fontId="84" fillId="86" borderId="67" applyNumberFormat="0" applyAlignment="0" applyProtection="0"/>
    <xf numFmtId="0" fontId="84" fillId="86" borderId="67" applyNumberFormat="0" applyAlignment="0" applyProtection="0"/>
    <xf numFmtId="4" fontId="30" fillId="14" borderId="76">
      <alignment horizontal="right" vertical="center"/>
    </xf>
    <xf numFmtId="0" fontId="30" fillId="14" borderId="76">
      <alignment horizontal="right" vertical="center"/>
    </xf>
    <xf numFmtId="0" fontId="30" fillId="14" borderId="75">
      <alignment horizontal="right" vertical="center"/>
    </xf>
    <xf numFmtId="4" fontId="74" fillId="9" borderId="75">
      <alignment horizontal="right" vertical="center"/>
    </xf>
    <xf numFmtId="0" fontId="87" fillId="73" borderId="67" applyNumberFormat="0" applyAlignment="0" applyProtection="0"/>
    <xf numFmtId="0" fontId="88" fillId="0" borderId="69" applyNumberFormat="0" applyFill="0" applyAlignment="0" applyProtection="0"/>
    <xf numFmtId="0" fontId="103" fillId="0" borderId="69" applyNumberFormat="0" applyFill="0" applyAlignment="0" applyProtection="0"/>
    <xf numFmtId="0" fontId="78" fillId="89" borderId="74" applyNumberFormat="0" applyFont="0" applyAlignment="0" applyProtection="0"/>
    <xf numFmtId="0" fontId="96" fillId="73" borderId="67" applyNumberFormat="0" applyAlignment="0" applyProtection="0"/>
    <xf numFmtId="49" fontId="32" fillId="0" borderId="75" applyNumberFormat="0" applyFill="0" applyBorder="0" applyProtection="0">
      <alignment horizontal="left" vertical="center"/>
    </xf>
    <xf numFmtId="0" fontId="34" fillId="14" borderId="78">
      <alignment horizontal="left" vertical="center" wrapText="1" indent="2"/>
    </xf>
    <xf numFmtId="0" fontId="84" fillId="86" borderId="67" applyNumberFormat="0" applyAlignment="0" applyProtection="0"/>
    <xf numFmtId="0" fontId="34" fillId="0" borderId="78">
      <alignment horizontal="left" vertical="center" wrapText="1" indent="2"/>
    </xf>
    <xf numFmtId="0" fontId="78" fillId="89" borderId="74" applyNumberFormat="0" applyFont="0" applyAlignment="0" applyProtection="0"/>
    <xf numFmtId="0" fontId="35" fillId="89" borderId="74" applyNumberFormat="0" applyFont="0" applyAlignment="0" applyProtection="0"/>
    <xf numFmtId="0" fontId="100" fillId="86" borderId="66" applyNumberFormat="0" applyAlignment="0" applyProtection="0"/>
    <xf numFmtId="0" fontId="103" fillId="0" borderId="69" applyNumberFormat="0" applyFill="0" applyAlignment="0" applyProtection="0"/>
    <xf numFmtId="4" fontId="34" fillId="16" borderId="75"/>
    <xf numFmtId="0" fontId="30" fillId="14" borderId="75">
      <alignment horizontal="right" vertical="center"/>
    </xf>
    <xf numFmtId="0" fontId="103" fillId="0" borderId="69" applyNumberFormat="0" applyFill="0" applyAlignment="0" applyProtection="0"/>
    <xf numFmtId="4" fontId="30" fillId="14" borderId="77">
      <alignment horizontal="right" vertical="center"/>
    </xf>
    <xf numFmtId="0" fontId="83" fillId="86" borderId="67" applyNumberFormat="0" applyAlignment="0" applyProtection="0"/>
    <xf numFmtId="0" fontId="30" fillId="14" borderId="76">
      <alignment horizontal="right" vertical="center"/>
    </xf>
    <xf numFmtId="0" fontId="84" fillId="86" borderId="67" applyNumberFormat="0" applyAlignment="0" applyProtection="0"/>
    <xf numFmtId="0" fontId="88" fillId="0" borderId="69" applyNumberFormat="0" applyFill="0" applyAlignment="0" applyProtection="0"/>
    <xf numFmtId="0" fontId="78" fillId="89" borderId="74" applyNumberFormat="0" applyFont="0" applyAlignment="0" applyProtection="0"/>
    <xf numFmtId="4" fontId="30" fillId="14" borderId="76">
      <alignment horizontal="right" vertical="center"/>
    </xf>
    <xf numFmtId="0" fontId="34" fillId="14" borderId="78">
      <alignment horizontal="left" vertical="center" wrapText="1" indent="2"/>
    </xf>
    <xf numFmtId="0" fontId="34" fillId="16" borderId="75"/>
    <xf numFmtId="175" fontId="34" fillId="90" borderId="75" applyNumberFormat="0" applyFont="0" applyBorder="0" applyAlignment="0" applyProtection="0">
      <alignment horizontal="right" vertical="center"/>
    </xf>
    <xf numFmtId="0" fontId="34" fillId="0" borderId="75" applyNumberFormat="0" applyFill="0" applyAlignment="0" applyProtection="0"/>
    <xf numFmtId="4" fontId="34" fillId="0" borderId="75" applyFill="0" applyBorder="0" applyProtection="0">
      <alignment horizontal="right" vertical="center"/>
    </xf>
    <xf numFmtId="4" fontId="30" fillId="9" borderId="75">
      <alignment horizontal="right" vertical="center"/>
    </xf>
    <xf numFmtId="0" fontId="88" fillId="0" borderId="69" applyNumberFormat="0" applyFill="0" applyAlignment="0" applyProtection="0"/>
    <xf numFmtId="49" fontId="32" fillId="0" borderId="75" applyNumberFormat="0" applyFill="0" applyBorder="0" applyProtection="0">
      <alignment horizontal="left" vertical="center"/>
    </xf>
    <xf numFmtId="49" fontId="34" fillId="0" borderId="76" applyNumberFormat="0" applyFont="0" applyFill="0" applyBorder="0" applyProtection="0">
      <alignment horizontal="left" vertical="center" indent="5"/>
    </xf>
    <xf numFmtId="0" fontId="34" fillId="9" borderId="76">
      <alignment horizontal="left" vertical="center"/>
    </xf>
    <xf numFmtId="0" fontId="84" fillId="86" borderId="67" applyNumberFormat="0" applyAlignment="0" applyProtection="0"/>
    <xf numFmtId="4" fontId="30" fillId="14" borderId="77">
      <alignment horizontal="right" vertical="center"/>
    </xf>
    <xf numFmtId="0" fontId="96" fillId="73" borderId="67" applyNumberFormat="0" applyAlignment="0" applyProtection="0"/>
    <xf numFmtId="0" fontId="96" fillId="73" borderId="67" applyNumberFormat="0" applyAlignment="0" applyProtection="0"/>
    <xf numFmtId="0" fontId="78" fillId="89" borderId="74" applyNumberFormat="0" applyFont="0" applyAlignment="0" applyProtection="0"/>
    <xf numFmtId="0" fontId="100" fillId="86" borderId="66" applyNumberFormat="0" applyAlignment="0" applyProtection="0"/>
    <xf numFmtId="0" fontId="103" fillId="0" borderId="69" applyNumberFormat="0" applyFill="0" applyAlignment="0" applyProtection="0"/>
    <xf numFmtId="0" fontId="30" fillId="14" borderId="75">
      <alignment horizontal="right" vertical="center"/>
    </xf>
    <xf numFmtId="0" fontId="35" fillId="89" borderId="74" applyNumberFormat="0" applyFont="0" applyAlignment="0" applyProtection="0"/>
    <xf numFmtId="4" fontId="34" fillId="0" borderId="75">
      <alignment horizontal="right" vertical="center"/>
    </xf>
    <xf numFmtId="0" fontId="103" fillId="0" borderId="69" applyNumberFormat="0" applyFill="0" applyAlignment="0" applyProtection="0"/>
    <xf numFmtId="0" fontId="30" fillId="14" borderId="75">
      <alignment horizontal="right" vertical="center"/>
    </xf>
    <xf numFmtId="0" fontId="30" fillId="14" borderId="75">
      <alignment horizontal="right" vertical="center"/>
    </xf>
    <xf numFmtId="4" fontId="74" fillId="9" borderId="75">
      <alignment horizontal="right" vertical="center"/>
    </xf>
    <xf numFmtId="0" fontId="30" fillId="9" borderId="75">
      <alignment horizontal="right" vertical="center"/>
    </xf>
    <xf numFmtId="4" fontId="30" fillId="9" borderId="75">
      <alignment horizontal="right" vertical="center"/>
    </xf>
    <xf numFmtId="0" fontId="74" fillId="9" borderId="75">
      <alignment horizontal="right" vertical="center"/>
    </xf>
    <xf numFmtId="4" fontId="74" fillId="9" borderId="75">
      <alignment horizontal="right" vertical="center"/>
    </xf>
    <xf numFmtId="0" fontId="30" fillId="14" borderId="75">
      <alignment horizontal="right" vertical="center"/>
    </xf>
    <xf numFmtId="4" fontId="30" fillId="14" borderId="75">
      <alignment horizontal="right" vertical="center"/>
    </xf>
    <xf numFmtId="0" fontId="30" fillId="14" borderId="75">
      <alignment horizontal="right" vertical="center"/>
    </xf>
    <xf numFmtId="4" fontId="30" fillId="14" borderId="75">
      <alignment horizontal="right" vertical="center"/>
    </xf>
    <xf numFmtId="0" fontId="30" fillId="14" borderId="76">
      <alignment horizontal="right" vertical="center"/>
    </xf>
    <xf numFmtId="4" fontId="30" fillId="14" borderId="76">
      <alignment horizontal="right" vertical="center"/>
    </xf>
    <xf numFmtId="0" fontId="30" fillId="14" borderId="77">
      <alignment horizontal="right" vertical="center"/>
    </xf>
    <xf numFmtId="4" fontId="30" fillId="14" borderId="77">
      <alignment horizontal="right" vertical="center"/>
    </xf>
    <xf numFmtId="0" fontId="84" fillId="86" borderId="67" applyNumberFormat="0" applyAlignment="0" applyProtection="0"/>
    <xf numFmtId="0" fontId="34" fillId="14" borderId="78">
      <alignment horizontal="left" vertical="center" wrapText="1" indent="2"/>
    </xf>
    <xf numFmtId="0" fontId="34" fillId="0" borderId="78">
      <alignment horizontal="left" vertical="center" wrapText="1" indent="2"/>
    </xf>
    <xf numFmtId="0" fontId="34" fillId="9" borderId="76">
      <alignment horizontal="left" vertical="center"/>
    </xf>
    <xf numFmtId="0" fontId="96" fillId="73" borderId="67" applyNumberFormat="0" applyAlignment="0" applyProtection="0"/>
    <xf numFmtId="0" fontId="34" fillId="0" borderId="75">
      <alignment horizontal="right" vertical="center"/>
    </xf>
    <xf numFmtId="4" fontId="34" fillId="0" borderId="75">
      <alignment horizontal="right" vertical="center"/>
    </xf>
    <xf numFmtId="0" fontId="34" fillId="0" borderId="75" applyNumberFormat="0" applyFill="0" applyAlignment="0" applyProtection="0"/>
    <xf numFmtId="0" fontId="100" fillId="86" borderId="66" applyNumberFormat="0" applyAlignment="0" applyProtection="0"/>
    <xf numFmtId="175" fontId="34" fillId="90" borderId="75" applyNumberFormat="0" applyFont="0" applyBorder="0" applyAlignment="0" applyProtection="0">
      <alignment horizontal="right" vertical="center"/>
    </xf>
    <xf numFmtId="0" fontId="34" fillId="16" borderId="75"/>
    <xf numFmtId="4" fontId="34" fillId="16" borderId="75"/>
    <xf numFmtId="0" fontId="103" fillId="0" borderId="69" applyNumberFormat="0" applyFill="0" applyAlignment="0" applyProtection="0"/>
    <xf numFmtId="0" fontId="35" fillId="89" borderId="74" applyNumberFormat="0" applyFont="0" applyAlignment="0" applyProtection="0"/>
    <xf numFmtId="0" fontId="78" fillId="89" borderId="74" applyNumberFormat="0" applyFont="0" applyAlignment="0" applyProtection="0"/>
    <xf numFmtId="0" fontId="34" fillId="0" borderId="75" applyNumberFormat="0" applyFill="0" applyAlignment="0" applyProtection="0"/>
    <xf numFmtId="0" fontId="88" fillId="0" borderId="69" applyNumberFormat="0" applyFill="0" applyAlignment="0" applyProtection="0"/>
    <xf numFmtId="0" fontId="103" fillId="0" borderId="69" applyNumberFormat="0" applyFill="0" applyAlignment="0" applyProtection="0"/>
    <xf numFmtId="0" fontId="87" fillId="73" borderId="67" applyNumberFormat="0" applyAlignment="0" applyProtection="0"/>
    <xf numFmtId="0" fontId="84" fillId="86" borderId="67" applyNumberFormat="0" applyAlignment="0" applyProtection="0"/>
    <xf numFmtId="4" fontId="74" fillId="9" borderId="75">
      <alignment horizontal="right" vertical="center"/>
    </xf>
    <xf numFmtId="0" fontId="30" fillId="9" borderId="75">
      <alignment horizontal="right" vertical="center"/>
    </xf>
    <xf numFmtId="175" fontId="34" fillId="90" borderId="75" applyNumberFormat="0" applyFont="0" applyBorder="0" applyAlignment="0" applyProtection="0">
      <alignment horizontal="right" vertical="center"/>
    </xf>
    <xf numFmtId="0" fontId="88" fillId="0" borderId="69" applyNumberFormat="0" applyFill="0" applyAlignment="0" applyProtection="0"/>
    <xf numFmtId="49" fontId="34" fillId="0" borderId="75" applyNumberFormat="0" applyFont="0" applyFill="0" applyBorder="0" applyProtection="0">
      <alignment horizontal="left" vertical="center" indent="2"/>
    </xf>
    <xf numFmtId="49" fontId="34" fillId="0" borderId="76" applyNumberFormat="0" applyFont="0" applyFill="0" applyBorder="0" applyProtection="0">
      <alignment horizontal="left" vertical="center" indent="5"/>
    </xf>
    <xf numFmtId="49" fontId="34" fillId="0" borderId="75" applyNumberFormat="0" applyFont="0" applyFill="0" applyBorder="0" applyProtection="0">
      <alignment horizontal="left" vertical="center" indent="2"/>
    </xf>
    <xf numFmtId="4" fontId="34" fillId="0" borderId="75" applyFill="0" applyBorder="0" applyProtection="0">
      <alignment horizontal="right" vertical="center"/>
    </xf>
    <xf numFmtId="49" fontId="32" fillId="0" borderId="75" applyNumberFormat="0" applyFill="0" applyBorder="0" applyProtection="0">
      <alignment horizontal="left" vertical="center"/>
    </xf>
    <xf numFmtId="0" fontId="34" fillId="0" borderId="78">
      <alignment horizontal="left" vertical="center" wrapText="1" indent="2"/>
    </xf>
    <xf numFmtId="0" fontId="100" fillId="86" borderId="66" applyNumberFormat="0" applyAlignment="0" applyProtection="0"/>
    <xf numFmtId="0" fontId="30" fillId="14" borderId="77">
      <alignment horizontal="right" vertical="center"/>
    </xf>
    <xf numFmtId="0" fontId="87" fillId="73" borderId="67" applyNumberFormat="0" applyAlignment="0" applyProtection="0"/>
    <xf numFmtId="0" fontId="30" fillId="14" borderId="77">
      <alignment horizontal="right" vertical="center"/>
    </xf>
    <xf numFmtId="4" fontId="30" fillId="14" borderId="75">
      <alignment horizontal="right" vertical="center"/>
    </xf>
    <xf numFmtId="0" fontId="30" fillId="14" borderId="75">
      <alignment horizontal="right" vertical="center"/>
    </xf>
    <xf numFmtId="0" fontId="81" fillId="86" borderId="66" applyNumberFormat="0" applyAlignment="0" applyProtection="0"/>
    <xf numFmtId="0" fontId="83" fillId="86" borderId="67" applyNumberFormat="0" applyAlignment="0" applyProtection="0"/>
    <xf numFmtId="0" fontId="88" fillId="0" borderId="69" applyNumberFormat="0" applyFill="0" applyAlignment="0" applyProtection="0"/>
    <xf numFmtId="0" fontId="34" fillId="16" borderId="75"/>
    <xf numFmtId="4" fontId="34" fillId="16" borderId="75"/>
    <xf numFmtId="4" fontId="30" fillId="14" borderId="75">
      <alignment horizontal="right" vertical="center"/>
    </xf>
    <xf numFmtId="0" fontId="74" fillId="9" borderId="75">
      <alignment horizontal="right" vertical="center"/>
    </xf>
    <xf numFmtId="0" fontId="87" fillId="73" borderId="67" applyNumberFormat="0" applyAlignment="0" applyProtection="0"/>
    <xf numFmtId="0" fontId="84" fillId="86" borderId="67" applyNumberFormat="0" applyAlignment="0" applyProtection="0"/>
    <xf numFmtId="4" fontId="34" fillId="0" borderId="75">
      <alignment horizontal="right" vertical="center"/>
    </xf>
    <xf numFmtId="0" fontId="34" fillId="14" borderId="78">
      <alignment horizontal="left" vertical="center" wrapText="1" indent="2"/>
    </xf>
    <xf numFmtId="0" fontId="34" fillId="0" borderId="78">
      <alignment horizontal="left" vertical="center" wrapText="1" indent="2"/>
    </xf>
    <xf numFmtId="0" fontId="100" fillId="86" borderId="66" applyNumberFormat="0" applyAlignment="0" applyProtection="0"/>
    <xf numFmtId="0" fontId="96" fillId="73" borderId="67" applyNumberFormat="0" applyAlignment="0" applyProtection="0"/>
    <xf numFmtId="0" fontId="83" fillId="86" borderId="67" applyNumberFormat="0" applyAlignment="0" applyProtection="0"/>
    <xf numFmtId="0" fontId="81" fillId="86" borderId="66" applyNumberFormat="0" applyAlignment="0" applyProtection="0"/>
    <xf numFmtId="0" fontId="30" fillId="14" borderId="77">
      <alignment horizontal="right" vertical="center"/>
    </xf>
    <xf numFmtId="0" fontId="74" fillId="9" borderId="75">
      <alignment horizontal="right" vertical="center"/>
    </xf>
    <xf numFmtId="4" fontId="30" fillId="9" borderId="75">
      <alignment horizontal="right" vertical="center"/>
    </xf>
    <xf numFmtId="4" fontId="30" fillId="14" borderId="75">
      <alignment horizontal="right" vertical="center"/>
    </xf>
    <xf numFmtId="49" fontId="34" fillId="0" borderId="76" applyNumberFormat="0" applyFont="0" applyFill="0" applyBorder="0" applyProtection="0">
      <alignment horizontal="left" vertical="center" indent="5"/>
    </xf>
    <xf numFmtId="4" fontId="34" fillId="0" borderId="75" applyFill="0" applyBorder="0" applyProtection="0">
      <alignment horizontal="right" vertical="center"/>
    </xf>
    <xf numFmtId="4" fontId="30" fillId="9" borderId="75">
      <alignment horizontal="right" vertical="center"/>
    </xf>
    <xf numFmtId="0" fontId="35" fillId="0" borderId="0"/>
    <xf numFmtId="0" fontId="96" fillId="73" borderId="67" applyNumberFormat="0" applyAlignment="0" applyProtection="0"/>
    <xf numFmtId="0" fontId="87" fillId="73" borderId="67" applyNumberFormat="0" applyAlignment="0" applyProtection="0"/>
    <xf numFmtId="0" fontId="83" fillId="86" borderId="67" applyNumberFormat="0" applyAlignment="0" applyProtection="0"/>
    <xf numFmtId="0" fontId="34" fillId="14" borderId="78">
      <alignment horizontal="left" vertical="center" wrapText="1" indent="2"/>
    </xf>
    <xf numFmtId="0" fontId="34" fillId="0" borderId="78">
      <alignment horizontal="left" vertical="center" wrapText="1" indent="2"/>
    </xf>
    <xf numFmtId="0" fontId="34" fillId="14" borderId="78">
      <alignment horizontal="left" vertical="center" wrapText="1" indent="2"/>
    </xf>
    <xf numFmtId="0" fontId="34" fillId="0" borderId="78">
      <alignment horizontal="left" vertical="center" wrapText="1" indent="2"/>
    </xf>
    <xf numFmtId="0" fontId="81" fillId="86" borderId="66" applyNumberFormat="0" applyAlignment="0" applyProtection="0"/>
    <xf numFmtId="0" fontId="83" fillId="86" borderId="67" applyNumberFormat="0" applyAlignment="0" applyProtection="0"/>
    <xf numFmtId="0" fontId="84" fillId="86" borderId="67" applyNumberFormat="0" applyAlignment="0" applyProtection="0"/>
    <xf numFmtId="0" fontId="87" fillId="73" borderId="67" applyNumberFormat="0" applyAlignment="0" applyProtection="0"/>
    <xf numFmtId="0" fontId="88" fillId="0" borderId="69" applyNumberFormat="0" applyFill="0" applyAlignment="0" applyProtection="0"/>
    <xf numFmtId="0" fontId="96" fillId="73" borderId="67" applyNumberFormat="0" applyAlignment="0" applyProtection="0"/>
    <xf numFmtId="0" fontId="78" fillId="89" borderId="74" applyNumberFormat="0" applyFont="0" applyAlignment="0" applyProtection="0"/>
    <xf numFmtId="0" fontId="35" fillId="89" borderId="74" applyNumberFormat="0" applyFont="0" applyAlignment="0" applyProtection="0"/>
    <xf numFmtId="0" fontId="100" fillId="86" borderId="66" applyNumberFormat="0" applyAlignment="0" applyProtection="0"/>
    <xf numFmtId="0" fontId="103" fillId="0" borderId="69" applyNumberFormat="0" applyFill="0" applyAlignment="0" applyProtection="0"/>
    <xf numFmtId="0" fontId="84" fillId="86" borderId="67" applyNumberFormat="0" applyAlignment="0" applyProtection="0"/>
    <xf numFmtId="0" fontId="96" fillId="73" borderId="67" applyNumberFormat="0" applyAlignment="0" applyProtection="0"/>
    <xf numFmtId="0" fontId="78" fillId="89" borderId="74" applyNumberFormat="0" applyFont="0" applyAlignment="0" applyProtection="0"/>
    <xf numFmtId="0" fontId="100" fillId="86" borderId="66" applyNumberFormat="0" applyAlignment="0" applyProtection="0"/>
    <xf numFmtId="0" fontId="103" fillId="0" borderId="69" applyNumberFormat="0" applyFill="0" applyAlignment="0" applyProtection="0"/>
    <xf numFmtId="0" fontId="30" fillId="14" borderId="61">
      <alignment horizontal="right" vertical="center"/>
    </xf>
    <xf numFmtId="4" fontId="30" fillId="14" borderId="61">
      <alignment horizontal="right" vertical="center"/>
    </xf>
    <xf numFmtId="0" fontId="30" fillId="14" borderId="62">
      <alignment horizontal="right" vertical="center"/>
    </xf>
    <xf numFmtId="4" fontId="30" fillId="14" borderId="62">
      <alignment horizontal="right" vertical="center"/>
    </xf>
    <xf numFmtId="0" fontId="84" fillId="86" borderId="67" applyNumberFormat="0" applyAlignment="0" applyProtection="0"/>
    <xf numFmtId="0" fontId="34" fillId="14" borderId="51">
      <alignment horizontal="left" vertical="center" wrapText="1" indent="2"/>
    </xf>
    <xf numFmtId="0" fontId="34" fillId="0" borderId="51">
      <alignment horizontal="left" vertical="center" wrapText="1" indent="2"/>
    </xf>
    <xf numFmtId="0" fontId="34" fillId="9" borderId="61">
      <alignment horizontal="left" vertical="center"/>
    </xf>
    <xf numFmtId="0" fontId="96" fillId="73" borderId="67" applyNumberFormat="0" applyAlignment="0" applyProtection="0"/>
    <xf numFmtId="0" fontId="100" fillId="86" borderId="66" applyNumberFormat="0" applyAlignment="0" applyProtection="0"/>
    <xf numFmtId="0" fontId="103" fillId="0" borderId="69" applyNumberFormat="0" applyFill="0" applyAlignment="0" applyProtection="0"/>
    <xf numFmtId="49" fontId="34" fillId="0" borderId="61" applyNumberFormat="0" applyFont="0" applyFill="0" applyBorder="0" applyProtection="0">
      <alignment horizontal="left" vertical="center" indent="5"/>
    </xf>
    <xf numFmtId="0" fontId="81" fillId="86" borderId="66" applyNumberFormat="0" applyAlignment="0" applyProtection="0"/>
    <xf numFmtId="0" fontId="83" fillId="86" borderId="67" applyNumberFormat="0" applyAlignment="0" applyProtection="0"/>
    <xf numFmtId="0" fontId="88" fillId="0" borderId="69" applyNumberFormat="0" applyFill="0" applyAlignment="0" applyProtection="0"/>
    <xf numFmtId="49" fontId="34" fillId="0" borderId="75" applyNumberFormat="0" applyFont="0" applyFill="0" applyBorder="0" applyProtection="0">
      <alignment horizontal="left" vertical="center" indent="2"/>
    </xf>
    <xf numFmtId="0" fontId="30" fillId="9" borderId="75">
      <alignment horizontal="right" vertical="center"/>
    </xf>
    <xf numFmtId="4" fontId="30" fillId="9" borderId="75">
      <alignment horizontal="right" vertical="center"/>
    </xf>
    <xf numFmtId="0" fontId="74" fillId="9" borderId="75">
      <alignment horizontal="right" vertical="center"/>
    </xf>
    <xf numFmtId="4" fontId="74" fillId="9" borderId="75">
      <alignment horizontal="right" vertical="center"/>
    </xf>
    <xf numFmtId="0" fontId="30" fillId="14" borderId="75">
      <alignment horizontal="right" vertical="center"/>
    </xf>
    <xf numFmtId="4" fontId="30" fillId="14" borderId="75">
      <alignment horizontal="right" vertical="center"/>
    </xf>
    <xf numFmtId="0" fontId="30" fillId="14" borderId="75">
      <alignment horizontal="right" vertical="center"/>
    </xf>
    <xf numFmtId="4" fontId="30" fillId="14" borderId="75">
      <alignment horizontal="right" vertical="center"/>
    </xf>
    <xf numFmtId="0" fontId="87" fillId="73" borderId="67" applyNumberFormat="0" applyAlignment="0" applyProtection="0"/>
    <xf numFmtId="0" fontId="34" fillId="0" borderId="75">
      <alignment horizontal="right" vertical="center"/>
    </xf>
    <xf numFmtId="4" fontId="34" fillId="0" borderId="75">
      <alignment horizontal="right" vertical="center"/>
    </xf>
    <xf numFmtId="4" fontId="34" fillId="0" borderId="75" applyFill="0" applyBorder="0" applyProtection="0">
      <alignment horizontal="right" vertical="center"/>
    </xf>
    <xf numFmtId="49" fontId="32" fillId="0" borderId="75" applyNumberFormat="0" applyFill="0" applyBorder="0" applyProtection="0">
      <alignment horizontal="left" vertical="center"/>
    </xf>
    <xf numFmtId="0" fontId="34" fillId="0" borderId="75" applyNumberFormat="0" applyFill="0" applyAlignment="0" applyProtection="0"/>
    <xf numFmtId="175" fontId="34" fillId="90" borderId="75" applyNumberFormat="0" applyFont="0" applyBorder="0" applyAlignment="0" applyProtection="0">
      <alignment horizontal="right" vertical="center"/>
    </xf>
    <xf numFmtId="0" fontId="34" fillId="16" borderId="75"/>
    <xf numFmtId="4" fontId="34" fillId="16" borderId="75"/>
    <xf numFmtId="4" fontId="30" fillId="14" borderId="75">
      <alignment horizontal="right" vertical="center"/>
    </xf>
    <xf numFmtId="0" fontId="34" fillId="16" borderId="75"/>
    <xf numFmtId="0" fontId="83" fillId="86" borderId="67" applyNumberFormat="0" applyAlignment="0" applyProtection="0"/>
    <xf numFmtId="0" fontId="30" fillId="9" borderId="75">
      <alignment horizontal="right" vertical="center"/>
    </xf>
    <xf numFmtId="0" fontId="34" fillId="0" borderId="75">
      <alignment horizontal="right" vertical="center"/>
    </xf>
    <xf numFmtId="0" fontId="103" fillId="0" borderId="69" applyNumberFormat="0" applyFill="0" applyAlignment="0" applyProtection="0"/>
    <xf numFmtId="0" fontId="34" fillId="9" borderId="76">
      <alignment horizontal="left" vertical="center"/>
    </xf>
    <xf numFmtId="0" fontId="96" fillId="73" borderId="67" applyNumberFormat="0" applyAlignment="0" applyProtection="0"/>
    <xf numFmtId="175" fontId="34" fillId="90" borderId="75" applyNumberFormat="0" applyFont="0" applyBorder="0" applyAlignment="0" applyProtection="0">
      <alignment horizontal="right" vertical="center"/>
    </xf>
    <xf numFmtId="0" fontId="78" fillId="89" borderId="74" applyNumberFormat="0" applyFont="0" applyAlignment="0" applyProtection="0"/>
    <xf numFmtId="0" fontId="34" fillId="0" borderId="78">
      <alignment horizontal="left" vertical="center" wrapText="1" indent="2"/>
    </xf>
    <xf numFmtId="4" fontId="34" fillId="16" borderId="75"/>
    <xf numFmtId="49" fontId="32" fillId="0" borderId="75" applyNumberFormat="0" applyFill="0" applyBorder="0" applyProtection="0">
      <alignment horizontal="left" vertical="center"/>
    </xf>
    <xf numFmtId="0" fontId="34" fillId="0" borderId="75">
      <alignment horizontal="right" vertical="center"/>
    </xf>
    <xf numFmtId="4" fontId="30" fillId="14" borderId="77">
      <alignment horizontal="right" vertical="center"/>
    </xf>
    <xf numFmtId="4" fontId="30" fillId="14" borderId="75">
      <alignment horizontal="right" vertical="center"/>
    </xf>
    <xf numFmtId="4" fontId="30" fillId="14" borderId="75">
      <alignment horizontal="right" vertical="center"/>
    </xf>
    <xf numFmtId="0" fontId="74" fillId="9" borderId="75">
      <alignment horizontal="right" vertical="center"/>
    </xf>
    <xf numFmtId="0" fontId="30" fillId="9" borderId="75">
      <alignment horizontal="right" vertical="center"/>
    </xf>
    <xf numFmtId="49" fontId="34" fillId="0" borderId="75" applyNumberFormat="0" applyFont="0" applyFill="0" applyBorder="0" applyProtection="0">
      <alignment horizontal="left" vertical="center" indent="2"/>
    </xf>
    <xf numFmtId="0" fontId="96" fillId="73" borderId="67" applyNumberFormat="0" applyAlignment="0" applyProtection="0"/>
    <xf numFmtId="0" fontId="81" fillId="86" borderId="66" applyNumberFormat="0" applyAlignment="0" applyProtection="0"/>
    <xf numFmtId="49" fontId="34" fillId="0" borderId="75" applyNumberFormat="0" applyFont="0" applyFill="0" applyBorder="0" applyProtection="0">
      <alignment horizontal="left" vertical="center" indent="2"/>
    </xf>
    <xf numFmtId="0" fontId="87" fillId="73" borderId="67" applyNumberFormat="0" applyAlignment="0" applyProtection="0"/>
    <xf numFmtId="4" fontId="34" fillId="0" borderId="75" applyFill="0" applyBorder="0" applyProtection="0">
      <alignment horizontal="right" vertical="center"/>
    </xf>
    <xf numFmtId="0" fontId="84" fillId="86" borderId="67" applyNumberFormat="0" applyAlignment="0" applyProtection="0"/>
    <xf numFmtId="0" fontId="103" fillId="0" borderId="69" applyNumberFormat="0" applyFill="0" applyAlignment="0" applyProtection="0"/>
    <xf numFmtId="0" fontId="100" fillId="86" borderId="66" applyNumberFormat="0" applyAlignment="0" applyProtection="0"/>
    <xf numFmtId="0" fontId="34" fillId="0" borderId="75" applyNumberFormat="0" applyFill="0" applyAlignment="0" applyProtection="0"/>
    <xf numFmtId="4" fontId="34" fillId="0" borderId="75">
      <alignment horizontal="right" vertical="center"/>
    </xf>
    <xf numFmtId="0" fontId="34" fillId="0" borderId="75">
      <alignment horizontal="right" vertical="center"/>
    </xf>
    <xf numFmtId="0" fontId="96" fillId="73" borderId="67" applyNumberFormat="0" applyAlignment="0" applyProtection="0"/>
    <xf numFmtId="0" fontId="81" fillId="86" borderId="66" applyNumberFormat="0" applyAlignment="0" applyProtection="0"/>
    <xf numFmtId="0" fontId="83" fillId="86" borderId="67" applyNumberFormat="0" applyAlignment="0" applyProtection="0"/>
    <xf numFmtId="0" fontId="34" fillId="14" borderId="78">
      <alignment horizontal="left" vertical="center" wrapText="1" indent="2"/>
    </xf>
    <xf numFmtId="0" fontId="84" fillId="86" borderId="67" applyNumberFormat="0" applyAlignment="0" applyProtection="0"/>
    <xf numFmtId="0" fontId="84" fillId="86" borderId="67" applyNumberFormat="0" applyAlignment="0" applyProtection="0"/>
    <xf numFmtId="4" fontId="30" fillId="14" borderId="76">
      <alignment horizontal="right" vertical="center"/>
    </xf>
    <xf numFmtId="0" fontId="30" fillId="14" borderId="76">
      <alignment horizontal="right" vertical="center"/>
    </xf>
    <xf numFmtId="0" fontId="30" fillId="14" borderId="75">
      <alignment horizontal="right" vertical="center"/>
    </xf>
    <xf numFmtId="4" fontId="74" fillId="9" borderId="75">
      <alignment horizontal="right" vertical="center"/>
    </xf>
    <xf numFmtId="0" fontId="87" fillId="73" borderId="67" applyNumberFormat="0" applyAlignment="0" applyProtection="0"/>
    <xf numFmtId="0" fontId="88" fillId="0" borderId="69" applyNumberFormat="0" applyFill="0" applyAlignment="0" applyProtection="0"/>
    <xf numFmtId="0" fontId="103" fillId="0" borderId="69" applyNumberFormat="0" applyFill="0" applyAlignment="0" applyProtection="0"/>
    <xf numFmtId="0" fontId="78" fillId="89" borderId="74" applyNumberFormat="0" applyFont="0" applyAlignment="0" applyProtection="0"/>
    <xf numFmtId="0" fontId="96" fillId="73" borderId="67" applyNumberFormat="0" applyAlignment="0" applyProtection="0"/>
    <xf numFmtId="49" fontId="32" fillId="0" borderId="75" applyNumberFormat="0" applyFill="0" applyBorder="0" applyProtection="0">
      <alignment horizontal="left" vertical="center"/>
    </xf>
    <xf numFmtId="0" fontId="34" fillId="14" borderId="78">
      <alignment horizontal="left" vertical="center" wrapText="1" indent="2"/>
    </xf>
    <xf numFmtId="0" fontId="84" fillId="86" borderId="67" applyNumberFormat="0" applyAlignment="0" applyProtection="0"/>
    <xf numFmtId="0" fontId="34" fillId="0" borderId="78">
      <alignment horizontal="left" vertical="center" wrapText="1" indent="2"/>
    </xf>
    <xf numFmtId="0" fontId="78" fillId="89" borderId="74" applyNumberFormat="0" applyFont="0" applyAlignment="0" applyProtection="0"/>
    <xf numFmtId="0" fontId="35" fillId="89" borderId="74" applyNumberFormat="0" applyFont="0" applyAlignment="0" applyProtection="0"/>
    <xf numFmtId="0" fontId="100" fillId="86" borderId="66" applyNumberFormat="0" applyAlignment="0" applyProtection="0"/>
    <xf numFmtId="0" fontId="103" fillId="0" borderId="69" applyNumberFormat="0" applyFill="0" applyAlignment="0" applyProtection="0"/>
    <xf numFmtId="4" fontId="34" fillId="16" borderId="75"/>
    <xf numFmtId="0" fontId="30" fillId="14" borderId="75">
      <alignment horizontal="right" vertical="center"/>
    </xf>
    <xf numFmtId="0" fontId="103" fillId="0" borderId="69" applyNumberFormat="0" applyFill="0" applyAlignment="0" applyProtection="0"/>
    <xf numFmtId="4" fontId="30" fillId="14" borderId="77">
      <alignment horizontal="right" vertical="center"/>
    </xf>
    <xf numFmtId="0" fontId="83" fillId="86" borderId="67" applyNumberFormat="0" applyAlignment="0" applyProtection="0"/>
    <xf numFmtId="0" fontId="30" fillId="14" borderId="76">
      <alignment horizontal="right" vertical="center"/>
    </xf>
    <xf numFmtId="0" fontId="84" fillId="86" borderId="67" applyNumberFormat="0" applyAlignment="0" applyProtection="0"/>
    <xf numFmtId="0" fontId="88" fillId="0" borderId="69" applyNumberFormat="0" applyFill="0" applyAlignment="0" applyProtection="0"/>
    <xf numFmtId="0" fontId="78" fillId="89" borderId="74" applyNumberFormat="0" applyFont="0" applyAlignment="0" applyProtection="0"/>
    <xf numFmtId="4" fontId="30" fillId="14" borderId="76">
      <alignment horizontal="right" vertical="center"/>
    </xf>
    <xf numFmtId="0" fontId="34" fillId="14" borderId="78">
      <alignment horizontal="left" vertical="center" wrapText="1" indent="2"/>
    </xf>
    <xf numFmtId="0" fontId="34" fillId="16" borderId="75"/>
    <xf numFmtId="175" fontId="34" fillId="90" borderId="75" applyNumberFormat="0" applyFont="0" applyBorder="0" applyAlignment="0" applyProtection="0">
      <alignment horizontal="right" vertical="center"/>
    </xf>
    <xf numFmtId="0" fontId="34" fillId="0" borderId="75" applyNumberFormat="0" applyFill="0" applyAlignment="0" applyProtection="0"/>
    <xf numFmtId="4" fontId="34" fillId="0" borderId="75" applyFill="0" applyBorder="0" applyProtection="0">
      <alignment horizontal="right" vertical="center"/>
    </xf>
    <xf numFmtId="4" fontId="30" fillId="9" borderId="75">
      <alignment horizontal="right" vertical="center"/>
    </xf>
    <xf numFmtId="0" fontId="88" fillId="0" borderId="69" applyNumberFormat="0" applyFill="0" applyAlignment="0" applyProtection="0"/>
    <xf numFmtId="49" fontId="32" fillId="0" borderId="75" applyNumberFormat="0" applyFill="0" applyBorder="0" applyProtection="0">
      <alignment horizontal="left" vertical="center"/>
    </xf>
    <xf numFmtId="49" fontId="34" fillId="0" borderId="76" applyNumberFormat="0" applyFont="0" applyFill="0" applyBorder="0" applyProtection="0">
      <alignment horizontal="left" vertical="center" indent="5"/>
    </xf>
    <xf numFmtId="0" fontId="34" fillId="9" borderId="76">
      <alignment horizontal="left" vertical="center"/>
    </xf>
    <xf numFmtId="0" fontId="84" fillId="86" borderId="67" applyNumberFormat="0" applyAlignment="0" applyProtection="0"/>
    <xf numFmtId="4" fontId="30" fillId="14" borderId="77">
      <alignment horizontal="right" vertical="center"/>
    </xf>
    <xf numFmtId="0" fontId="96" fillId="73" borderId="67" applyNumberFormat="0" applyAlignment="0" applyProtection="0"/>
    <xf numFmtId="0" fontId="96" fillId="73" borderId="67" applyNumberFormat="0" applyAlignment="0" applyProtection="0"/>
    <xf numFmtId="0" fontId="78" fillId="89" borderId="74" applyNumberFormat="0" applyFont="0" applyAlignment="0" applyProtection="0"/>
    <xf numFmtId="0" fontId="100" fillId="86" borderId="66" applyNumberFormat="0" applyAlignment="0" applyProtection="0"/>
    <xf numFmtId="0" fontId="103" fillId="0" borderId="69" applyNumberFormat="0" applyFill="0" applyAlignment="0" applyProtection="0"/>
    <xf numFmtId="0" fontId="30" fillId="14" borderId="75">
      <alignment horizontal="right" vertical="center"/>
    </xf>
    <xf numFmtId="0" fontId="35" fillId="89" borderId="74" applyNumberFormat="0" applyFont="0" applyAlignment="0" applyProtection="0"/>
    <xf numFmtId="4" fontId="34" fillId="0" borderId="75">
      <alignment horizontal="right" vertical="center"/>
    </xf>
    <xf numFmtId="0" fontId="103" fillId="0" borderId="69" applyNumberFormat="0" applyFill="0" applyAlignment="0" applyProtection="0"/>
    <xf numFmtId="0" fontId="30" fillId="14" borderId="75">
      <alignment horizontal="right" vertical="center"/>
    </xf>
    <xf numFmtId="0" fontId="30" fillId="14" borderId="75">
      <alignment horizontal="right" vertical="center"/>
    </xf>
    <xf numFmtId="4" fontId="74" fillId="9" borderId="75">
      <alignment horizontal="right" vertical="center"/>
    </xf>
    <xf numFmtId="0" fontId="30" fillId="9" borderId="75">
      <alignment horizontal="right" vertical="center"/>
    </xf>
    <xf numFmtId="4" fontId="30" fillId="9" borderId="75">
      <alignment horizontal="right" vertical="center"/>
    </xf>
    <xf numFmtId="0" fontId="74" fillId="9" borderId="75">
      <alignment horizontal="right" vertical="center"/>
    </xf>
    <xf numFmtId="4" fontId="74" fillId="9" borderId="75">
      <alignment horizontal="right" vertical="center"/>
    </xf>
    <xf numFmtId="0" fontId="30" fillId="14" borderId="75">
      <alignment horizontal="right" vertical="center"/>
    </xf>
    <xf numFmtId="4" fontId="30" fillId="14" borderId="75">
      <alignment horizontal="right" vertical="center"/>
    </xf>
    <xf numFmtId="0" fontId="30" fillId="14" borderId="75">
      <alignment horizontal="right" vertical="center"/>
    </xf>
    <xf numFmtId="4" fontId="30" fillId="14" borderId="75">
      <alignment horizontal="right" vertical="center"/>
    </xf>
    <xf numFmtId="0" fontId="30" fillId="14" borderId="76">
      <alignment horizontal="right" vertical="center"/>
    </xf>
    <xf numFmtId="4" fontId="30" fillId="14" borderId="76">
      <alignment horizontal="right" vertical="center"/>
    </xf>
    <xf numFmtId="0" fontId="30" fillId="14" borderId="77">
      <alignment horizontal="right" vertical="center"/>
    </xf>
    <xf numFmtId="4" fontId="30" fillId="14" borderId="77">
      <alignment horizontal="right" vertical="center"/>
    </xf>
    <xf numFmtId="0" fontId="84" fillId="86" borderId="67" applyNumberFormat="0" applyAlignment="0" applyProtection="0"/>
    <xf numFmtId="0" fontId="34" fillId="14" borderId="78">
      <alignment horizontal="left" vertical="center" wrapText="1" indent="2"/>
    </xf>
    <xf numFmtId="0" fontId="34" fillId="0" borderId="78">
      <alignment horizontal="left" vertical="center" wrapText="1" indent="2"/>
    </xf>
    <xf numFmtId="0" fontId="34" fillId="9" borderId="76">
      <alignment horizontal="left" vertical="center"/>
    </xf>
    <xf numFmtId="0" fontId="96" fillId="73" borderId="67" applyNumberFormat="0" applyAlignment="0" applyProtection="0"/>
    <xf numFmtId="0" fontId="34" fillId="0" borderId="75">
      <alignment horizontal="right" vertical="center"/>
    </xf>
    <xf numFmtId="4" fontId="34" fillId="0" borderId="75">
      <alignment horizontal="right" vertical="center"/>
    </xf>
    <xf numFmtId="0" fontId="34" fillId="0" borderId="75" applyNumberFormat="0" applyFill="0" applyAlignment="0" applyProtection="0"/>
    <xf numFmtId="0" fontId="100" fillId="86" borderId="66" applyNumberFormat="0" applyAlignment="0" applyProtection="0"/>
    <xf numFmtId="175" fontId="34" fillId="90" borderId="75" applyNumberFormat="0" applyFont="0" applyBorder="0" applyAlignment="0" applyProtection="0">
      <alignment horizontal="right" vertical="center"/>
    </xf>
    <xf numFmtId="0" fontId="34" fillId="16" borderId="75"/>
    <xf numFmtId="4" fontId="34" fillId="16" borderId="75"/>
    <xf numFmtId="0" fontId="103" fillId="0" borderId="69" applyNumberFormat="0" applyFill="0" applyAlignment="0" applyProtection="0"/>
    <xf numFmtId="0" fontId="35" fillId="89" borderId="74" applyNumberFormat="0" applyFont="0" applyAlignment="0" applyProtection="0"/>
    <xf numFmtId="0" fontId="78" fillId="89" borderId="74" applyNumberFormat="0" applyFont="0" applyAlignment="0" applyProtection="0"/>
    <xf numFmtId="0" fontId="34" fillId="0" borderId="75" applyNumberFormat="0" applyFill="0" applyAlignment="0" applyProtection="0"/>
    <xf numFmtId="0" fontId="88" fillId="0" borderId="69" applyNumberFormat="0" applyFill="0" applyAlignment="0" applyProtection="0"/>
    <xf numFmtId="0" fontId="103" fillId="0" borderId="69" applyNumberFormat="0" applyFill="0" applyAlignment="0" applyProtection="0"/>
    <xf numFmtId="0" fontId="87" fillId="73" borderId="67" applyNumberFormat="0" applyAlignment="0" applyProtection="0"/>
    <xf numFmtId="0" fontId="84" fillId="86" borderId="67" applyNumberFormat="0" applyAlignment="0" applyProtection="0"/>
    <xf numFmtId="4" fontId="74" fillId="9" borderId="75">
      <alignment horizontal="right" vertical="center"/>
    </xf>
    <xf numFmtId="0" fontId="30" fillId="9" borderId="75">
      <alignment horizontal="right" vertical="center"/>
    </xf>
    <xf numFmtId="175" fontId="34" fillId="90" borderId="75" applyNumberFormat="0" applyFont="0" applyBorder="0" applyAlignment="0" applyProtection="0">
      <alignment horizontal="right" vertical="center"/>
    </xf>
    <xf numFmtId="0" fontId="88" fillId="0" borderId="69" applyNumberFormat="0" applyFill="0" applyAlignment="0" applyProtection="0"/>
    <xf numFmtId="49" fontId="34" fillId="0" borderId="75" applyNumberFormat="0" applyFont="0" applyFill="0" applyBorder="0" applyProtection="0">
      <alignment horizontal="left" vertical="center" indent="2"/>
    </xf>
    <xf numFmtId="49" fontId="34" fillId="0" borderId="76" applyNumberFormat="0" applyFont="0" applyFill="0" applyBorder="0" applyProtection="0">
      <alignment horizontal="left" vertical="center" indent="5"/>
    </xf>
    <xf numFmtId="49" fontId="34" fillId="0" borderId="75" applyNumberFormat="0" applyFont="0" applyFill="0" applyBorder="0" applyProtection="0">
      <alignment horizontal="left" vertical="center" indent="2"/>
    </xf>
    <xf numFmtId="4" fontId="34" fillId="0" borderId="75" applyFill="0" applyBorder="0" applyProtection="0">
      <alignment horizontal="right" vertical="center"/>
    </xf>
    <xf numFmtId="49" fontId="32" fillId="0" borderId="75" applyNumberFormat="0" applyFill="0" applyBorder="0" applyProtection="0">
      <alignment horizontal="left" vertical="center"/>
    </xf>
    <xf numFmtId="0" fontId="34" fillId="0" borderId="78">
      <alignment horizontal="left" vertical="center" wrapText="1" indent="2"/>
    </xf>
    <xf numFmtId="0" fontId="100" fillId="86" borderId="66" applyNumberFormat="0" applyAlignment="0" applyProtection="0"/>
    <xf numFmtId="0" fontId="30" fillId="14" borderId="77">
      <alignment horizontal="right" vertical="center"/>
    </xf>
    <xf numFmtId="0" fontId="87" fillId="73" borderId="67" applyNumberFormat="0" applyAlignment="0" applyProtection="0"/>
    <xf numFmtId="0" fontId="30" fillId="14" borderId="77">
      <alignment horizontal="right" vertical="center"/>
    </xf>
    <xf numFmtId="4" fontId="30" fillId="14" borderId="75">
      <alignment horizontal="right" vertical="center"/>
    </xf>
    <xf numFmtId="0" fontId="30" fillId="14" borderId="75">
      <alignment horizontal="right" vertical="center"/>
    </xf>
    <xf numFmtId="0" fontId="81" fillId="86" borderId="66" applyNumberFormat="0" applyAlignment="0" applyProtection="0"/>
    <xf numFmtId="0" fontId="83" fillId="86" borderId="67" applyNumberFormat="0" applyAlignment="0" applyProtection="0"/>
    <xf numFmtId="0" fontId="88" fillId="0" borderId="69" applyNumberFormat="0" applyFill="0" applyAlignment="0" applyProtection="0"/>
    <xf numFmtId="0" fontId="34" fillId="16" borderId="75"/>
    <xf numFmtId="4" fontId="34" fillId="16" borderId="75"/>
    <xf numFmtId="4" fontId="30" fillId="14" borderId="75">
      <alignment horizontal="right" vertical="center"/>
    </xf>
    <xf numFmtId="0" fontId="74" fillId="9" borderId="75">
      <alignment horizontal="right" vertical="center"/>
    </xf>
    <xf numFmtId="0" fontId="87" fillId="73" borderId="67" applyNumberFormat="0" applyAlignment="0" applyProtection="0"/>
    <xf numFmtId="0" fontId="84" fillId="86" borderId="67" applyNumberFormat="0" applyAlignment="0" applyProtection="0"/>
    <xf numFmtId="4" fontId="34" fillId="0" borderId="75">
      <alignment horizontal="right" vertical="center"/>
    </xf>
    <xf numFmtId="0" fontId="34" fillId="14" borderId="78">
      <alignment horizontal="left" vertical="center" wrapText="1" indent="2"/>
    </xf>
    <xf numFmtId="0" fontId="34" fillId="0" borderId="78">
      <alignment horizontal="left" vertical="center" wrapText="1" indent="2"/>
    </xf>
    <xf numFmtId="0" fontId="100" fillId="86" borderId="66" applyNumberFormat="0" applyAlignment="0" applyProtection="0"/>
    <xf numFmtId="0" fontId="96" fillId="73" borderId="67" applyNumberFormat="0" applyAlignment="0" applyProtection="0"/>
    <xf numFmtId="0" fontId="83" fillId="86" borderId="67" applyNumberFormat="0" applyAlignment="0" applyProtection="0"/>
    <xf numFmtId="0" fontId="81" fillId="86" borderId="66" applyNumberFormat="0" applyAlignment="0" applyProtection="0"/>
    <xf numFmtId="0" fontId="30" fillId="14" borderId="77">
      <alignment horizontal="right" vertical="center"/>
    </xf>
    <xf numFmtId="0" fontId="74" fillId="9" borderId="75">
      <alignment horizontal="right" vertical="center"/>
    </xf>
    <xf numFmtId="4" fontId="30" fillId="9" borderId="75">
      <alignment horizontal="right" vertical="center"/>
    </xf>
    <xf numFmtId="4" fontId="30" fillId="14" borderId="75">
      <alignment horizontal="right" vertical="center"/>
    </xf>
    <xf numFmtId="49" fontId="34" fillId="0" borderId="76" applyNumberFormat="0" applyFont="0" applyFill="0" applyBorder="0" applyProtection="0">
      <alignment horizontal="left" vertical="center" indent="5"/>
    </xf>
    <xf numFmtId="4" fontId="34" fillId="0" borderId="75" applyFill="0" applyBorder="0" applyProtection="0">
      <alignment horizontal="right" vertical="center"/>
    </xf>
    <xf numFmtId="4" fontId="30" fillId="9" borderId="75">
      <alignment horizontal="right" vertical="center"/>
    </xf>
    <xf numFmtId="0" fontId="96" fillId="73" borderId="67" applyNumberFormat="0" applyAlignment="0" applyProtection="0"/>
    <xf numFmtId="0" fontId="87" fillId="73" borderId="67" applyNumberFormat="0" applyAlignment="0" applyProtection="0"/>
    <xf numFmtId="0" fontId="83" fillId="86" borderId="67" applyNumberFormat="0" applyAlignment="0" applyProtection="0"/>
    <xf numFmtId="0" fontId="34" fillId="14" borderId="78">
      <alignment horizontal="left" vertical="center" wrapText="1" indent="2"/>
    </xf>
    <xf numFmtId="0" fontId="34" fillId="0" borderId="78">
      <alignment horizontal="left" vertical="center" wrapText="1" indent="2"/>
    </xf>
    <xf numFmtId="0" fontId="34" fillId="14" borderId="78">
      <alignment horizontal="left" vertical="center" wrapText="1" indent="2"/>
    </xf>
    <xf numFmtId="0" fontId="11" fillId="0" borderId="0"/>
    <xf numFmtId="0" fontId="34" fillId="0" borderId="93">
      <alignment horizontal="left" vertical="center" wrapText="1" indent="2"/>
    </xf>
    <xf numFmtId="0" fontId="78" fillId="89" borderId="89" applyNumberFormat="0" applyFont="0" applyAlignment="0" applyProtection="0"/>
    <xf numFmtId="0" fontId="100" fillId="86" borderId="94" applyNumberFormat="0" applyAlignment="0" applyProtection="0"/>
    <xf numFmtId="0" fontId="96" fillId="73" borderId="87" applyNumberFormat="0" applyAlignment="0" applyProtection="0"/>
    <xf numFmtId="0" fontId="88" fillId="0" borderId="88" applyNumberFormat="0" applyFill="0" applyAlignment="0" applyProtection="0"/>
    <xf numFmtId="4" fontId="34" fillId="0" borderId="98" applyFill="0" applyBorder="0" applyProtection="0">
      <alignment horizontal="right" vertical="center"/>
    </xf>
    <xf numFmtId="49" fontId="34" fillId="0" borderId="90" applyNumberFormat="0" applyFont="0" applyFill="0" applyBorder="0" applyProtection="0">
      <alignment horizontal="left" vertical="center" indent="2"/>
    </xf>
    <xf numFmtId="175" fontId="34" fillId="90" borderId="90" applyNumberFormat="0" applyFont="0" applyBorder="0" applyAlignment="0" applyProtection="0">
      <alignment horizontal="right" vertical="center"/>
    </xf>
    <xf numFmtId="4" fontId="30" fillId="14" borderId="92">
      <alignment horizontal="right" vertical="center"/>
    </xf>
    <xf numFmtId="0" fontId="34" fillId="16" borderId="90"/>
    <xf numFmtId="0" fontId="71" fillId="0" borderId="0" applyNumberFormat="0" applyFill="0" applyBorder="0" applyAlignment="0" applyProtection="0"/>
    <xf numFmtId="0" fontId="87" fillId="73" borderId="87" applyNumberFormat="0" applyAlignment="0" applyProtection="0"/>
    <xf numFmtId="0" fontId="84" fillId="86" borderId="87" applyNumberFormat="0" applyAlignment="0" applyProtection="0"/>
    <xf numFmtId="0" fontId="30" fillId="14" borderId="90">
      <alignment horizontal="right" vertical="center"/>
    </xf>
    <xf numFmtId="0" fontId="30" fillId="14" borderId="90">
      <alignment horizontal="right" vertical="center"/>
    </xf>
    <xf numFmtId="4" fontId="34" fillId="0" borderId="98">
      <alignment horizontal="right" vertical="center"/>
    </xf>
    <xf numFmtId="0" fontId="78" fillId="89" borderId="89" applyNumberFormat="0" applyFont="0" applyAlignment="0" applyProtection="0"/>
    <xf numFmtId="0" fontId="68" fillId="46" borderId="57" applyNumberFormat="0" applyAlignment="0" applyProtection="0"/>
    <xf numFmtId="0" fontId="69" fillId="46" borderId="56" applyNumberFormat="0" applyAlignment="0" applyProtection="0"/>
    <xf numFmtId="49" fontId="34" fillId="0" borderId="91" applyNumberFormat="0" applyFont="0" applyFill="0" applyBorder="0" applyProtection="0">
      <alignment horizontal="left" vertical="center" indent="5"/>
    </xf>
    <xf numFmtId="0" fontId="70" fillId="0" borderId="0" applyNumberFormat="0" applyFill="0" applyBorder="0" applyAlignment="0" applyProtection="0"/>
    <xf numFmtId="0" fontId="30" fillId="14" borderId="90">
      <alignment horizontal="right" vertical="center"/>
    </xf>
    <xf numFmtId="0" fontId="71" fillId="0" borderId="0" applyNumberFormat="0" applyFill="0" applyBorder="0" applyAlignment="0" applyProtection="0"/>
    <xf numFmtId="0" fontId="13" fillId="0" borderId="58" applyNumberFormat="0" applyFill="0" applyAlignment="0" applyProtection="0"/>
    <xf numFmtId="0" fontId="11" fillId="47" borderId="0" applyNumberFormat="0" applyBorder="0" applyAlignment="0" applyProtection="0"/>
    <xf numFmtId="0" fontId="11" fillId="48" borderId="0" applyNumberFormat="0" applyBorder="0" applyAlignment="0" applyProtection="0"/>
    <xf numFmtId="0" fontId="72" fillId="49" borderId="0" applyNumberFormat="0" applyBorder="0" applyAlignment="0" applyProtection="0"/>
    <xf numFmtId="0" fontId="11" fillId="50" borderId="0" applyNumberFormat="0" applyBorder="0" applyAlignment="0" applyProtection="0"/>
    <xf numFmtId="0" fontId="11" fillId="51" borderId="0" applyNumberFormat="0" applyBorder="0" applyAlignment="0" applyProtection="0"/>
    <xf numFmtId="0" fontId="72" fillId="52" borderId="0" applyNumberFormat="0" applyBorder="0" applyAlignment="0" applyProtection="0"/>
    <xf numFmtId="0" fontId="11" fillId="53" borderId="0" applyNumberFormat="0" applyBorder="0" applyAlignment="0" applyProtection="0"/>
    <xf numFmtId="0" fontId="11" fillId="54" borderId="0" applyNumberFormat="0" applyBorder="0" applyAlignment="0" applyProtection="0"/>
    <xf numFmtId="0" fontId="72" fillId="55" borderId="0" applyNumberFormat="0" applyBorder="0" applyAlignment="0" applyProtection="0"/>
    <xf numFmtId="0" fontId="81" fillId="86" borderId="94" applyNumberFormat="0" applyAlignment="0" applyProtection="0"/>
    <xf numFmtId="0" fontId="11" fillId="56" borderId="0" applyNumberFormat="0" applyBorder="0" applyAlignment="0" applyProtection="0"/>
    <xf numFmtId="0" fontId="11" fillId="57" borderId="0" applyNumberFormat="0" applyBorder="0" applyAlignment="0" applyProtection="0"/>
    <xf numFmtId="0" fontId="72" fillId="58" borderId="0" applyNumberFormat="0" applyBorder="0" applyAlignment="0" applyProtection="0"/>
    <xf numFmtId="4" fontId="34" fillId="16" borderId="90"/>
    <xf numFmtId="0" fontId="11" fillId="59" borderId="0" applyNumberFormat="0" applyBorder="0" applyAlignment="0" applyProtection="0"/>
    <xf numFmtId="0" fontId="11" fillId="60" borderId="0" applyNumberFormat="0" applyBorder="0" applyAlignment="0" applyProtection="0"/>
    <xf numFmtId="0" fontId="72" fillId="61"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72" fillId="64" borderId="0" applyNumberFormat="0" applyBorder="0" applyAlignment="0" applyProtection="0"/>
    <xf numFmtId="0" fontId="30" fillId="14" borderId="98">
      <alignment horizontal="right" vertical="center"/>
    </xf>
    <xf numFmtId="49" fontId="34" fillId="0" borderId="91" applyNumberFormat="0" applyFont="0" applyFill="0" applyBorder="0" applyProtection="0">
      <alignment horizontal="left" vertical="center" indent="5"/>
    </xf>
    <xf numFmtId="0" fontId="34" fillId="0" borderId="90" applyNumberFormat="0" applyFill="0" applyAlignment="0" applyProtection="0"/>
    <xf numFmtId="0" fontId="81" fillId="86" borderId="94" applyNumberFormat="0" applyAlignment="0" applyProtection="0"/>
    <xf numFmtId="0" fontId="68" fillId="46" borderId="57" applyNumberFormat="0" applyAlignment="0" applyProtection="0"/>
    <xf numFmtId="0" fontId="96" fillId="73" borderId="87" applyNumberFormat="0" applyAlignment="0" applyProtection="0"/>
    <xf numFmtId="0" fontId="13" fillId="0" borderId="58" applyNumberFormat="0" applyFill="0" applyAlignment="0" applyProtection="0"/>
    <xf numFmtId="0" fontId="68" fillId="46" borderId="57" applyNumberFormat="0" applyAlignment="0" applyProtection="0"/>
    <xf numFmtId="0" fontId="84" fillId="86" borderId="87" applyNumberFormat="0" applyAlignment="0" applyProtection="0"/>
    <xf numFmtId="0" fontId="83" fillId="86" borderId="95" applyNumberFormat="0" applyAlignment="0" applyProtection="0"/>
    <xf numFmtId="49" fontId="34" fillId="0" borderId="99" applyNumberFormat="0" applyFont="0" applyFill="0" applyBorder="0" applyProtection="0">
      <alignment horizontal="left" vertical="center" indent="5"/>
    </xf>
    <xf numFmtId="0" fontId="84" fillId="86" borderId="95" applyNumberFormat="0" applyAlignment="0" applyProtection="0"/>
    <xf numFmtId="4" fontId="30" fillId="14" borderId="92">
      <alignment horizontal="right" vertical="center"/>
    </xf>
    <xf numFmtId="49" fontId="34" fillId="0" borderId="91" applyNumberFormat="0" applyFont="0" applyFill="0" applyBorder="0" applyProtection="0">
      <alignment horizontal="left" vertical="center" indent="5"/>
    </xf>
    <xf numFmtId="0" fontId="11" fillId="60" borderId="0" applyNumberFormat="0" applyBorder="0" applyAlignment="0" applyProtection="0"/>
    <xf numFmtId="49" fontId="34" fillId="0" borderId="91" applyNumberFormat="0" applyFont="0" applyFill="0" applyBorder="0" applyProtection="0">
      <alignment horizontal="left" vertical="center" indent="5"/>
    </xf>
    <xf numFmtId="0" fontId="34" fillId="14" borderId="101">
      <alignment horizontal="left" vertical="center" wrapText="1" indent="2"/>
    </xf>
    <xf numFmtId="0" fontId="78" fillId="89" borderId="97" applyNumberFormat="0" applyFont="0" applyAlignment="0" applyProtection="0"/>
    <xf numFmtId="4" fontId="34" fillId="16" borderId="90"/>
    <xf numFmtId="4" fontId="30" fillId="14" borderId="90">
      <alignment horizontal="right" vertical="center"/>
    </xf>
    <xf numFmtId="4" fontId="30" fillId="14" borderId="90">
      <alignment horizontal="right" vertical="center"/>
    </xf>
    <xf numFmtId="4" fontId="34" fillId="0" borderId="90" applyFill="0" applyBorder="0" applyProtection="0">
      <alignment horizontal="right" vertical="center"/>
    </xf>
    <xf numFmtId="0" fontId="30" fillId="9" borderId="90">
      <alignment horizontal="right" vertical="center"/>
    </xf>
    <xf numFmtId="0" fontId="30" fillId="14" borderId="90">
      <alignment horizontal="right" vertical="center"/>
    </xf>
    <xf numFmtId="0" fontId="72" fillId="58" borderId="0" applyNumberFormat="0" applyBorder="0" applyAlignment="0" applyProtection="0"/>
    <xf numFmtId="0" fontId="34" fillId="9" borderId="91">
      <alignment horizontal="left" vertical="center"/>
    </xf>
    <xf numFmtId="0" fontId="34" fillId="0" borderId="90" applyNumberFormat="0" applyFill="0" applyAlignment="0" applyProtection="0"/>
    <xf numFmtId="0" fontId="87" fillId="73" borderId="87" applyNumberFormat="0" applyAlignment="0" applyProtection="0"/>
    <xf numFmtId="0" fontId="72" fillId="64" borderId="0" applyNumberFormat="0" applyBorder="0" applyAlignment="0" applyProtection="0"/>
    <xf numFmtId="0" fontId="84" fillId="86" borderId="87" applyNumberFormat="0" applyAlignment="0" applyProtection="0"/>
    <xf numFmtId="4" fontId="30" fillId="14" borderId="98">
      <alignment horizontal="right" vertical="center"/>
    </xf>
    <xf numFmtId="0" fontId="103" fillId="0" borderId="88" applyNumberFormat="0" applyFill="0" applyAlignment="0" applyProtection="0"/>
    <xf numFmtId="0" fontId="88" fillId="0" borderId="88" applyNumberFormat="0" applyFill="0" applyAlignment="0" applyProtection="0"/>
    <xf numFmtId="0" fontId="84" fillId="86" borderId="87" applyNumberFormat="0" applyAlignment="0" applyProtection="0"/>
    <xf numFmtId="0" fontId="96" fillId="73" borderId="87" applyNumberFormat="0" applyAlignment="0" applyProtection="0"/>
    <xf numFmtId="0" fontId="84" fillId="86" borderId="80" applyNumberFormat="0" applyAlignment="0" applyProtection="0"/>
    <xf numFmtId="4" fontId="30" fillId="14" borderId="90">
      <alignment horizontal="right" vertical="center"/>
    </xf>
    <xf numFmtId="0" fontId="78" fillId="89" borderId="89" applyNumberFormat="0" applyFont="0" applyAlignment="0" applyProtection="0"/>
    <xf numFmtId="0" fontId="34" fillId="0" borderId="90">
      <alignment horizontal="right" vertical="center"/>
    </xf>
    <xf numFmtId="0" fontId="34" fillId="9" borderId="91">
      <alignment horizontal="left" vertical="center"/>
    </xf>
    <xf numFmtId="0" fontId="34" fillId="14" borderId="93">
      <alignment horizontal="left" vertical="center" wrapText="1" indent="2"/>
    </xf>
    <xf numFmtId="0" fontId="11" fillId="47" borderId="0" applyNumberFormat="0" applyBorder="0" applyAlignment="0" applyProtection="0"/>
    <xf numFmtId="0" fontId="34" fillId="16" borderId="90"/>
    <xf numFmtId="4" fontId="74" fillId="9" borderId="90">
      <alignment horizontal="right" vertical="center"/>
    </xf>
    <xf numFmtId="4" fontId="30" fillId="14" borderId="91">
      <alignment horizontal="right" vertical="center"/>
    </xf>
    <xf numFmtId="4" fontId="30" fillId="14" borderId="92">
      <alignment horizontal="right" vertical="center"/>
    </xf>
    <xf numFmtId="0" fontId="96" fillId="73" borderId="80" applyNumberFormat="0" applyAlignment="0" applyProtection="0"/>
    <xf numFmtId="4" fontId="30" fillId="14" borderId="90">
      <alignment horizontal="right" vertical="center"/>
    </xf>
    <xf numFmtId="0" fontId="11" fillId="57" borderId="0" applyNumberFormat="0" applyBorder="0" applyAlignment="0" applyProtection="0"/>
    <xf numFmtId="0" fontId="34" fillId="0" borderId="93">
      <alignment horizontal="left" vertical="center" wrapText="1" indent="2"/>
    </xf>
    <xf numFmtId="49" fontId="34" fillId="0" borderId="90" applyNumberFormat="0" applyFont="0" applyFill="0" applyBorder="0" applyProtection="0">
      <alignment horizontal="left" vertical="center" indent="2"/>
    </xf>
    <xf numFmtId="0" fontId="30" fillId="9" borderId="90">
      <alignment horizontal="right" vertical="center"/>
    </xf>
    <xf numFmtId="175" fontId="34" fillId="90" borderId="90" applyNumberFormat="0" applyFont="0" applyBorder="0" applyAlignment="0" applyProtection="0">
      <alignment horizontal="right" vertical="center"/>
    </xf>
    <xf numFmtId="0" fontId="84" fillId="86" borderId="87" applyNumberFormat="0" applyAlignment="0" applyProtection="0"/>
    <xf numFmtId="0" fontId="83" fillId="86" borderId="87" applyNumberFormat="0" applyAlignment="0" applyProtection="0"/>
    <xf numFmtId="4" fontId="34" fillId="16" borderId="9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34" fillId="0" borderId="93">
      <alignment horizontal="left" vertical="center" wrapText="1" indent="2"/>
    </xf>
    <xf numFmtId="0" fontId="88" fillId="0" borderId="88" applyNumberFormat="0" applyFill="0" applyAlignment="0" applyProtection="0"/>
    <xf numFmtId="0" fontId="88" fillId="0" borderId="88" applyNumberFormat="0" applyFill="0" applyAlignment="0" applyProtection="0"/>
    <xf numFmtId="0" fontId="78" fillId="89" borderId="82" applyNumberFormat="0" applyFont="0" applyAlignment="0" applyProtection="0"/>
    <xf numFmtId="0" fontId="35" fillId="89" borderId="82" applyNumberFormat="0" applyFont="0" applyAlignment="0" applyProtection="0"/>
    <xf numFmtId="0" fontId="100" fillId="86" borderId="79" applyNumberFormat="0" applyAlignment="0" applyProtection="0"/>
    <xf numFmtId="49" fontId="34" fillId="0" borderId="91" applyNumberFormat="0" applyFont="0" applyFill="0" applyBorder="0" applyProtection="0">
      <alignment horizontal="left" vertical="center" indent="5"/>
    </xf>
    <xf numFmtId="0" fontId="35" fillId="89" borderId="97" applyNumberFormat="0" applyFont="0" applyAlignment="0" applyProtection="0"/>
    <xf numFmtId="4" fontId="30" fillId="9" borderId="90">
      <alignment horizontal="right" vertical="center"/>
    </xf>
    <xf numFmtId="0" fontId="103" fillId="0" borderId="88" applyNumberFormat="0" applyFill="0" applyAlignment="0" applyProtection="0"/>
    <xf numFmtId="0" fontId="34" fillId="0" borderId="93">
      <alignment horizontal="left" vertical="center" wrapText="1" indent="2"/>
    </xf>
    <xf numFmtId="0" fontId="103" fillId="0" borderId="81" applyNumberFormat="0" applyFill="0" applyAlignment="0" applyProtection="0"/>
    <xf numFmtId="0" fontId="34" fillId="14" borderId="93">
      <alignment horizontal="left" vertical="center" wrapText="1" indent="2"/>
    </xf>
    <xf numFmtId="0" fontId="96" fillId="73" borderId="87" applyNumberFormat="0" applyAlignment="0" applyProtection="0"/>
    <xf numFmtId="4" fontId="34" fillId="0" borderId="90">
      <alignment horizontal="right" vertical="center"/>
    </xf>
    <xf numFmtId="0" fontId="35" fillId="89" borderId="89" applyNumberFormat="0" applyFont="0" applyAlignment="0" applyProtection="0"/>
    <xf numFmtId="0" fontId="83" fillId="86" borderId="87" applyNumberFormat="0" applyAlignment="0" applyProtection="0"/>
    <xf numFmtId="0" fontId="34" fillId="16" borderId="90"/>
    <xf numFmtId="0" fontId="11" fillId="47" borderId="0" applyNumberFormat="0" applyBorder="0" applyAlignment="0" applyProtection="0"/>
    <xf numFmtId="0" fontId="34" fillId="14" borderId="93">
      <alignment horizontal="left" vertical="center" wrapText="1" indent="2"/>
    </xf>
    <xf numFmtId="0" fontId="81" fillId="86" borderId="94" applyNumberFormat="0" applyAlignment="0" applyProtection="0"/>
    <xf numFmtId="49" fontId="34" fillId="0" borderId="90" applyNumberFormat="0" applyFont="0" applyFill="0" applyBorder="0" applyProtection="0">
      <alignment horizontal="left" vertical="center" indent="2"/>
    </xf>
    <xf numFmtId="0" fontId="30" fillId="14" borderId="90">
      <alignment horizontal="right" vertical="center"/>
    </xf>
    <xf numFmtId="0" fontId="34" fillId="14" borderId="93">
      <alignment horizontal="left" vertical="center" wrapText="1" indent="2"/>
    </xf>
    <xf numFmtId="4" fontId="30" fillId="14" borderId="92">
      <alignment horizontal="right" vertical="center"/>
    </xf>
    <xf numFmtId="0" fontId="11" fillId="47" borderId="0" applyNumberFormat="0" applyBorder="0" applyAlignment="0" applyProtection="0"/>
    <xf numFmtId="0" fontId="96" fillId="73" borderId="87" applyNumberFormat="0" applyAlignment="0" applyProtection="0"/>
    <xf numFmtId="4" fontId="30" fillId="9" borderId="90">
      <alignment horizontal="right" vertical="center"/>
    </xf>
    <xf numFmtId="0" fontId="87" fillId="73" borderId="87" applyNumberFormat="0" applyAlignment="0" applyProtection="0"/>
    <xf numFmtId="4" fontId="74" fillId="9" borderId="98">
      <alignment horizontal="right" vertical="center"/>
    </xf>
    <xf numFmtId="0" fontId="34" fillId="16" borderId="90"/>
    <xf numFmtId="0" fontId="74" fillId="9" borderId="90">
      <alignment horizontal="right" vertical="center"/>
    </xf>
    <xf numFmtId="0" fontId="30" fillId="14" borderId="90">
      <alignment horizontal="right" vertical="center"/>
    </xf>
    <xf numFmtId="0" fontId="34" fillId="14" borderId="93">
      <alignment horizontal="left" vertical="center" wrapText="1" indent="2"/>
    </xf>
    <xf numFmtId="4" fontId="30" fillId="14" borderId="91">
      <alignment horizontal="right" vertical="center"/>
    </xf>
    <xf numFmtId="0" fontId="103" fillId="0" borderId="88" applyNumberFormat="0" applyFill="0" applyAlignment="0" applyProtection="0"/>
    <xf numFmtId="0" fontId="34" fillId="0" borderId="93">
      <alignment horizontal="left" vertical="center" wrapText="1" indent="2"/>
    </xf>
    <xf numFmtId="4" fontId="34" fillId="0" borderId="90" applyFill="0" applyBorder="0" applyProtection="0">
      <alignment horizontal="right" vertical="center"/>
    </xf>
    <xf numFmtId="0" fontId="84" fillId="86" borderId="80" applyNumberFormat="0" applyAlignment="0" applyProtection="0"/>
    <xf numFmtId="0" fontId="74" fillId="9" borderId="90">
      <alignment horizontal="right" vertical="center"/>
    </xf>
    <xf numFmtId="0" fontId="87" fillId="73" borderId="95" applyNumberFormat="0" applyAlignment="0" applyProtection="0"/>
    <xf numFmtId="4" fontId="30" fillId="14" borderId="90">
      <alignment horizontal="right" vertical="center"/>
    </xf>
    <xf numFmtId="0" fontId="96" fillId="73" borderId="80" applyNumberFormat="0" applyAlignment="0" applyProtection="0"/>
    <xf numFmtId="4" fontId="74" fillId="9" borderId="90">
      <alignment horizontal="right" vertical="center"/>
    </xf>
    <xf numFmtId="0" fontId="34" fillId="9" borderId="91">
      <alignment horizontal="left" vertical="center"/>
    </xf>
    <xf numFmtId="0" fontId="78" fillId="89" borderId="82" applyNumberFormat="0" applyFont="0" applyAlignment="0" applyProtection="0"/>
    <xf numFmtId="0" fontId="100" fillId="86" borderId="79" applyNumberFormat="0" applyAlignment="0" applyProtection="0"/>
    <xf numFmtId="0" fontId="71" fillId="0" borderId="0" applyNumberFormat="0" applyFill="0" applyBorder="0" applyAlignment="0" applyProtection="0"/>
    <xf numFmtId="0" fontId="103" fillId="0" borderId="81" applyNumberFormat="0" applyFill="0" applyAlignment="0" applyProtection="0"/>
    <xf numFmtId="0" fontId="11" fillId="47" borderId="0" applyNumberFormat="0" applyBorder="0" applyAlignment="0" applyProtection="0"/>
    <xf numFmtId="0" fontId="72" fillId="52" borderId="0" applyNumberFormat="0" applyBorder="0" applyAlignment="0" applyProtection="0"/>
    <xf numFmtId="0" fontId="83" fillId="86" borderId="87" applyNumberFormat="0" applyAlignment="0" applyProtection="0"/>
    <xf numFmtId="0" fontId="30" fillId="9" borderId="90">
      <alignment horizontal="right" vertical="center"/>
    </xf>
    <xf numFmtId="0" fontId="96" fillId="73" borderId="87" applyNumberFormat="0" applyAlignment="0" applyProtection="0"/>
    <xf numFmtId="0" fontId="34" fillId="0" borderId="93">
      <alignment horizontal="left" vertical="center" wrapText="1" indent="2"/>
    </xf>
    <xf numFmtId="0" fontId="30" fillId="14" borderId="92">
      <alignment horizontal="right" vertical="center"/>
    </xf>
    <xf numFmtId="0" fontId="78" fillId="89" borderId="89" applyNumberFormat="0" applyFont="0" applyAlignment="0" applyProtection="0"/>
    <xf numFmtId="0" fontId="72" fillId="64" borderId="0" applyNumberFormat="0" applyBorder="0" applyAlignment="0" applyProtection="0"/>
    <xf numFmtId="49" fontId="32" fillId="0" borderId="90" applyNumberFormat="0" applyFill="0" applyBorder="0" applyProtection="0">
      <alignment horizontal="left" vertical="center"/>
    </xf>
    <xf numFmtId="0" fontId="35" fillId="89" borderId="89" applyNumberFormat="0" applyFont="0" applyAlignment="0" applyProtection="0"/>
    <xf numFmtId="0" fontId="72" fillId="61" borderId="0" applyNumberFormat="0" applyBorder="0" applyAlignment="0" applyProtection="0"/>
    <xf numFmtId="0" fontId="30" fillId="9" borderId="83">
      <alignment horizontal="right" vertical="center"/>
    </xf>
    <xf numFmtId="4" fontId="30" fillId="9" borderId="83">
      <alignment horizontal="right" vertical="center"/>
    </xf>
    <xf numFmtId="0" fontId="74" fillId="9" borderId="83">
      <alignment horizontal="right" vertical="center"/>
    </xf>
    <xf numFmtId="4" fontId="74" fillId="9" borderId="83">
      <alignment horizontal="right" vertical="center"/>
    </xf>
    <xf numFmtId="0" fontId="30" fillId="14" borderId="83">
      <alignment horizontal="right" vertical="center"/>
    </xf>
    <xf numFmtId="4" fontId="30" fillId="14" borderId="83">
      <alignment horizontal="right" vertical="center"/>
    </xf>
    <xf numFmtId="0" fontId="30" fillId="14" borderId="83">
      <alignment horizontal="right" vertical="center"/>
    </xf>
    <xf numFmtId="4" fontId="30" fillId="14" borderId="83">
      <alignment horizontal="right" vertical="center"/>
    </xf>
    <xf numFmtId="0" fontId="30" fillId="14" borderId="84">
      <alignment horizontal="right" vertical="center"/>
    </xf>
    <xf numFmtId="4" fontId="30" fillId="14" borderId="84">
      <alignment horizontal="right" vertical="center"/>
    </xf>
    <xf numFmtId="0" fontId="30" fillId="14" borderId="85">
      <alignment horizontal="right" vertical="center"/>
    </xf>
    <xf numFmtId="4" fontId="30" fillId="14" borderId="85">
      <alignment horizontal="right" vertical="center"/>
    </xf>
    <xf numFmtId="0" fontId="84" fillId="86" borderId="80" applyNumberFormat="0" applyAlignment="0" applyProtection="0"/>
    <xf numFmtId="0" fontId="34" fillId="14" borderId="86">
      <alignment horizontal="left" vertical="center" wrapText="1" indent="2"/>
    </xf>
    <xf numFmtId="0" fontId="34" fillId="0" borderId="86">
      <alignment horizontal="left" vertical="center" wrapText="1" indent="2"/>
    </xf>
    <xf numFmtId="0" fontId="34" fillId="9" borderId="84">
      <alignment horizontal="left" vertical="center"/>
    </xf>
    <xf numFmtId="4" fontId="34" fillId="0" borderId="90" applyFill="0" applyBorder="0" applyProtection="0">
      <alignment horizontal="right" vertical="center"/>
    </xf>
    <xf numFmtId="0" fontId="96" fillId="73" borderId="80" applyNumberFormat="0" applyAlignment="0" applyProtection="0"/>
    <xf numFmtId="0" fontId="34" fillId="0" borderId="83">
      <alignment horizontal="right" vertical="center"/>
    </xf>
    <xf numFmtId="4" fontId="34" fillId="0" borderId="83">
      <alignment horizontal="right" vertical="center"/>
    </xf>
    <xf numFmtId="49" fontId="34" fillId="0" borderId="90" applyNumberFormat="0" applyFont="0" applyFill="0" applyBorder="0" applyProtection="0">
      <alignment horizontal="left" vertical="center" indent="2"/>
    </xf>
    <xf numFmtId="0" fontId="34" fillId="0" borderId="83" applyNumberFormat="0" applyFill="0" applyAlignment="0" applyProtection="0"/>
    <xf numFmtId="0" fontId="100" fillId="86" borderId="79" applyNumberFormat="0" applyAlignment="0" applyProtection="0"/>
    <xf numFmtId="175" fontId="34" fillId="90" borderId="83" applyNumberFormat="0" applyFont="0" applyBorder="0" applyAlignment="0" applyProtection="0">
      <alignment horizontal="right" vertical="center"/>
    </xf>
    <xf numFmtId="0" fontId="34" fillId="16" borderId="83"/>
    <xf numFmtId="4" fontId="34" fillId="16" borderId="83"/>
    <xf numFmtId="0" fontId="103" fillId="0" borderId="81" applyNumberFormat="0" applyFill="0" applyAlignment="0" applyProtection="0"/>
    <xf numFmtId="0" fontId="81" fillId="86" borderId="94" applyNumberFormat="0" applyAlignment="0" applyProtection="0"/>
    <xf numFmtId="0" fontId="11" fillId="50" borderId="0" applyNumberFormat="0" applyBorder="0" applyAlignment="0" applyProtection="0"/>
    <xf numFmtId="0" fontId="11" fillId="62" borderId="0" applyNumberFormat="0" applyBorder="0" applyAlignment="0" applyProtection="0"/>
    <xf numFmtId="0" fontId="30" fillId="14" borderId="91">
      <alignment horizontal="right" vertical="center"/>
    </xf>
    <xf numFmtId="0" fontId="103" fillId="0" borderId="88" applyNumberFormat="0" applyFill="0" applyAlignment="0" applyProtection="0"/>
    <xf numFmtId="0" fontId="69" fillId="46" borderId="56" applyNumberFormat="0" applyAlignment="0" applyProtection="0"/>
    <xf numFmtId="0" fontId="78" fillId="89" borderId="89" applyNumberFormat="0" applyFont="0" applyAlignment="0" applyProtection="0"/>
    <xf numFmtId="4" fontId="34" fillId="0" borderId="90" applyFill="0" applyBorder="0" applyProtection="0">
      <alignment horizontal="right" vertical="center"/>
    </xf>
    <xf numFmtId="0" fontId="11" fillId="62" borderId="0" applyNumberFormat="0" applyBorder="0" applyAlignment="0" applyProtection="0"/>
    <xf numFmtId="0" fontId="11" fillId="48" borderId="0" applyNumberFormat="0" applyBorder="0" applyAlignment="0" applyProtection="0"/>
    <xf numFmtId="4" fontId="30" fillId="14" borderId="92">
      <alignment horizontal="right" vertical="center"/>
    </xf>
    <xf numFmtId="0" fontId="11" fillId="51" borderId="0" applyNumberFormat="0" applyBorder="0" applyAlignment="0" applyProtection="0"/>
    <xf numFmtId="0" fontId="30" fillId="14" borderId="90">
      <alignment horizontal="right" vertical="center"/>
    </xf>
    <xf numFmtId="0" fontId="100" fillId="86" borderId="94" applyNumberFormat="0" applyAlignment="0" applyProtection="0"/>
    <xf numFmtId="0" fontId="11" fillId="50" borderId="0" applyNumberFormat="0" applyBorder="0" applyAlignment="0" applyProtection="0"/>
    <xf numFmtId="0" fontId="83" fillId="86" borderId="87" applyNumberFormat="0" applyAlignment="0" applyProtection="0"/>
    <xf numFmtId="0" fontId="103" fillId="0" borderId="88" applyNumberFormat="0" applyFill="0" applyAlignment="0" applyProtection="0"/>
    <xf numFmtId="4" fontId="30" fillId="14" borderId="90">
      <alignment horizontal="right" vertical="center"/>
    </xf>
    <xf numFmtId="0" fontId="72" fillId="55" borderId="0" applyNumberFormat="0" applyBorder="0" applyAlignment="0" applyProtection="0"/>
    <xf numFmtId="0" fontId="34" fillId="0" borderId="90" applyNumberFormat="0" applyFill="0" applyAlignment="0" applyProtection="0"/>
    <xf numFmtId="0" fontId="11" fillId="56" borderId="0" applyNumberFormat="0" applyBorder="0" applyAlignment="0" applyProtection="0"/>
    <xf numFmtId="0" fontId="103" fillId="0" borderId="88" applyNumberFormat="0" applyFill="0" applyAlignment="0" applyProtection="0"/>
    <xf numFmtId="4" fontId="34" fillId="0" borderId="90">
      <alignment horizontal="right" vertical="center"/>
    </xf>
    <xf numFmtId="4" fontId="30" fillId="14" borderId="92">
      <alignment horizontal="right" vertical="center"/>
    </xf>
    <xf numFmtId="0" fontId="74" fillId="9" borderId="90">
      <alignment horizontal="right" vertical="center"/>
    </xf>
    <xf numFmtId="0" fontId="35" fillId="89" borderId="89" applyNumberFormat="0" applyFont="0" applyAlignment="0" applyProtection="0"/>
    <xf numFmtId="0" fontId="11" fillId="59" borderId="0" applyNumberFormat="0" applyBorder="0" applyAlignment="0" applyProtection="0"/>
    <xf numFmtId="0" fontId="96" fillId="73" borderId="87" applyNumberFormat="0" applyAlignment="0" applyProtection="0"/>
    <xf numFmtId="4" fontId="74" fillId="9" borderId="90">
      <alignment horizontal="right" vertical="center"/>
    </xf>
    <xf numFmtId="0" fontId="34" fillId="0" borderId="93">
      <alignment horizontal="left" vertical="center" wrapText="1" indent="2"/>
    </xf>
    <xf numFmtId="0" fontId="100" fillId="86" borderId="94" applyNumberFormat="0" applyAlignment="0" applyProtection="0"/>
    <xf numFmtId="0" fontId="78" fillId="89" borderId="89" applyNumberFormat="0" applyFont="0" applyAlignment="0" applyProtection="0"/>
    <xf numFmtId="0" fontId="87" fillId="73" borderId="87" applyNumberFormat="0" applyAlignment="0" applyProtection="0"/>
    <xf numFmtId="49" fontId="32" fillId="0" borderId="90" applyNumberFormat="0" applyFill="0" applyBorder="0" applyProtection="0">
      <alignment horizontal="left" vertical="center"/>
    </xf>
    <xf numFmtId="4" fontId="30" fillId="9" borderId="90">
      <alignment horizontal="right" vertical="center"/>
    </xf>
    <xf numFmtId="0" fontId="103" fillId="0" borderId="88" applyNumberFormat="0" applyFill="0" applyAlignment="0" applyProtection="0"/>
    <xf numFmtId="0" fontId="11" fillId="53" borderId="0" applyNumberFormat="0" applyBorder="0" applyAlignment="0" applyProtection="0"/>
    <xf numFmtId="0" fontId="100" fillId="86" borderId="94" applyNumberFormat="0" applyAlignment="0" applyProtection="0"/>
    <xf numFmtId="0" fontId="96" fillId="73" borderId="87" applyNumberFormat="0" applyAlignment="0" applyProtection="0"/>
    <xf numFmtId="0" fontId="11" fillId="51" borderId="0" applyNumberFormat="0" applyBorder="0" applyAlignment="0" applyProtection="0"/>
    <xf numFmtId="0" fontId="72" fillId="61" borderId="0" applyNumberFormat="0" applyBorder="0" applyAlignment="0" applyProtection="0"/>
    <xf numFmtId="0" fontId="11" fillId="47" borderId="0" applyNumberFormat="0" applyBorder="0" applyAlignment="0" applyProtection="0"/>
    <xf numFmtId="49" fontId="32" fillId="0" borderId="90" applyNumberFormat="0" applyFill="0" applyBorder="0" applyProtection="0">
      <alignment horizontal="left" vertical="center"/>
    </xf>
    <xf numFmtId="0" fontId="103" fillId="0" borderId="88" applyNumberFormat="0" applyFill="0" applyAlignment="0" applyProtection="0"/>
    <xf numFmtId="0" fontId="72" fillId="52" borderId="0" applyNumberFormat="0" applyBorder="0" applyAlignment="0" applyProtection="0"/>
    <xf numFmtId="49" fontId="34" fillId="0" borderId="83" applyNumberFormat="0" applyFont="0" applyFill="0" applyBorder="0" applyProtection="0">
      <alignment horizontal="left" vertical="center" indent="2"/>
    </xf>
    <xf numFmtId="49" fontId="34" fillId="0" borderId="84" applyNumberFormat="0" applyFont="0" applyFill="0" applyBorder="0" applyProtection="0">
      <alignment horizontal="left" vertical="center" indent="5"/>
    </xf>
    <xf numFmtId="0" fontId="96" fillId="73" borderId="87" applyNumberFormat="0" applyAlignment="0" applyProtection="0"/>
    <xf numFmtId="0" fontId="34" fillId="9" borderId="91">
      <alignment horizontal="left" vertical="center"/>
    </xf>
    <xf numFmtId="0" fontId="84" fillId="86" borderId="87" applyNumberFormat="0" applyAlignment="0" applyProtection="0"/>
    <xf numFmtId="0" fontId="103" fillId="0" borderId="88" applyNumberFormat="0" applyFill="0" applyAlignment="0" applyProtection="0"/>
    <xf numFmtId="4" fontId="30" fillId="14" borderId="91">
      <alignment horizontal="right" vertical="center"/>
    </xf>
    <xf numFmtId="0" fontId="35" fillId="89" borderId="89" applyNumberFormat="0" applyFont="0" applyAlignment="0" applyProtection="0"/>
    <xf numFmtId="4" fontId="34" fillId="0" borderId="83" applyFill="0" applyBorder="0" applyProtection="0">
      <alignment horizontal="right" vertical="center"/>
    </xf>
    <xf numFmtId="49" fontId="32" fillId="0" borderId="83" applyNumberFormat="0" applyFill="0" applyBorder="0" applyProtection="0">
      <alignment horizontal="left" vertical="center"/>
    </xf>
    <xf numFmtId="4" fontId="30" fillId="14" borderId="92">
      <alignment horizontal="right" vertical="center"/>
    </xf>
    <xf numFmtId="0" fontId="72" fillId="64" borderId="0" applyNumberFormat="0" applyBorder="0" applyAlignment="0" applyProtection="0"/>
    <xf numFmtId="0" fontId="103" fillId="0" borderId="88" applyNumberFormat="0" applyFill="0" applyAlignment="0" applyProtection="0"/>
    <xf numFmtId="0" fontId="87" fillId="73" borderId="87" applyNumberFormat="0" applyAlignment="0" applyProtection="0"/>
    <xf numFmtId="0" fontId="88" fillId="0" borderId="88" applyNumberFormat="0" applyFill="0" applyAlignment="0" applyProtection="0"/>
    <xf numFmtId="0" fontId="78" fillId="89" borderId="89" applyNumberFormat="0" applyFont="0" applyAlignment="0" applyProtection="0"/>
    <xf numFmtId="0" fontId="103" fillId="0" borderId="88" applyNumberFormat="0" applyFill="0" applyAlignment="0" applyProtection="0"/>
    <xf numFmtId="0" fontId="72" fillId="55" borderId="0" applyNumberFormat="0" applyBorder="0" applyAlignment="0" applyProtection="0"/>
    <xf numFmtId="0" fontId="78" fillId="89" borderId="89" applyNumberFormat="0" applyFont="0" applyAlignment="0" applyProtection="0"/>
    <xf numFmtId="0" fontId="34" fillId="0" borderId="90" applyNumberFormat="0" applyFill="0" applyAlignment="0" applyProtection="0"/>
    <xf numFmtId="49" fontId="34" fillId="0" borderId="91" applyNumberFormat="0" applyFont="0" applyFill="0" applyBorder="0" applyProtection="0">
      <alignment horizontal="left" vertical="center" indent="5"/>
    </xf>
    <xf numFmtId="0" fontId="34" fillId="0" borderId="90" applyNumberFormat="0" applyFill="0" applyAlignment="0" applyProtection="0"/>
    <xf numFmtId="4" fontId="34" fillId="0" borderId="90">
      <alignment horizontal="right" vertical="center"/>
    </xf>
    <xf numFmtId="4" fontId="34" fillId="0" borderId="90">
      <alignment horizontal="right" vertical="center"/>
    </xf>
    <xf numFmtId="0" fontId="30" fillId="14" borderId="90">
      <alignment horizontal="right" vertical="center"/>
    </xf>
    <xf numFmtId="0" fontId="34" fillId="14" borderId="93">
      <alignment horizontal="left" vertical="center" wrapText="1" indent="2"/>
    </xf>
    <xf numFmtId="0" fontId="96" fillId="73" borderId="87" applyNumberFormat="0" applyAlignment="0" applyProtection="0"/>
    <xf numFmtId="0" fontId="34" fillId="0" borderId="90">
      <alignment horizontal="right" vertical="center"/>
    </xf>
    <xf numFmtId="0" fontId="81" fillId="86" borderId="79" applyNumberFormat="0" applyAlignment="0" applyProtection="0"/>
    <xf numFmtId="0" fontId="83" fillId="86" borderId="80" applyNumberFormat="0" applyAlignment="0" applyProtection="0"/>
    <xf numFmtId="0" fontId="88" fillId="0" borderId="81" applyNumberFormat="0" applyFill="0" applyAlignment="0" applyProtection="0"/>
    <xf numFmtId="175" fontId="34" fillId="90" borderId="90" applyNumberFormat="0" applyFont="0" applyBorder="0" applyAlignment="0" applyProtection="0">
      <alignment horizontal="right" vertical="center"/>
    </xf>
    <xf numFmtId="0" fontId="68" fillId="46" borderId="57" applyNumberFormat="0" applyAlignment="0" applyProtection="0"/>
    <xf numFmtId="0" fontId="30" fillId="14" borderId="92">
      <alignment horizontal="right" vertical="center"/>
    </xf>
    <xf numFmtId="0" fontId="84" fillId="86" borderId="87" applyNumberFormat="0" applyAlignment="0" applyProtection="0"/>
    <xf numFmtId="0" fontId="83" fillId="86" borderId="87" applyNumberFormat="0" applyAlignment="0" applyProtection="0"/>
    <xf numFmtId="0" fontId="103" fillId="0" borderId="88" applyNumberFormat="0" applyFill="0" applyAlignment="0" applyProtection="0"/>
    <xf numFmtId="0" fontId="103" fillId="0" borderId="88" applyNumberFormat="0" applyFill="0" applyAlignment="0" applyProtection="0"/>
    <xf numFmtId="0" fontId="35" fillId="89" borderId="89" applyNumberFormat="0" applyFont="0" applyAlignment="0" applyProtection="0"/>
    <xf numFmtId="0" fontId="72" fillId="61" borderId="0" applyNumberFormat="0" applyBorder="0" applyAlignment="0" applyProtection="0"/>
    <xf numFmtId="0" fontId="30" fillId="14" borderId="92">
      <alignment horizontal="right" vertical="center"/>
    </xf>
    <xf numFmtId="0" fontId="11" fillId="59" borderId="0" applyNumberFormat="0" applyBorder="0" applyAlignment="0" applyProtection="0"/>
    <xf numFmtId="0" fontId="30" fillId="14" borderId="91">
      <alignment horizontal="right" vertical="center"/>
    </xf>
    <xf numFmtId="0" fontId="78" fillId="89" borderId="97" applyNumberFormat="0" applyFont="0" applyAlignment="0" applyProtection="0"/>
    <xf numFmtId="4" fontId="30" fillId="9" borderId="90">
      <alignment horizontal="right" vertical="center"/>
    </xf>
    <xf numFmtId="4" fontId="30" fillId="14" borderId="90">
      <alignment horizontal="right" vertical="center"/>
    </xf>
    <xf numFmtId="0" fontId="70" fillId="0" borderId="0" applyNumberFormat="0" applyFill="0" applyBorder="0" applyAlignment="0" applyProtection="0"/>
    <xf numFmtId="4" fontId="30" fillId="14" borderId="90">
      <alignment horizontal="right" vertical="center"/>
    </xf>
    <xf numFmtId="0" fontId="87" fillId="73" borderId="80" applyNumberFormat="0" applyAlignment="0" applyProtection="0"/>
    <xf numFmtId="0" fontId="30" fillId="14" borderId="90">
      <alignment horizontal="right" vertical="center"/>
    </xf>
    <xf numFmtId="4" fontId="30" fillId="14" borderId="90">
      <alignment horizontal="right" vertical="center"/>
    </xf>
    <xf numFmtId="0" fontId="100" fillId="86" borderId="94" applyNumberFormat="0" applyAlignment="0" applyProtection="0"/>
    <xf numFmtId="4" fontId="30" fillId="14" borderId="90">
      <alignment horizontal="right" vertical="center"/>
    </xf>
    <xf numFmtId="0" fontId="34" fillId="0" borderId="90">
      <alignment horizontal="right" vertical="center"/>
    </xf>
    <xf numFmtId="0" fontId="11"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34" fillId="0" borderId="93">
      <alignment horizontal="left" vertical="center" wrapText="1" indent="2"/>
    </xf>
    <xf numFmtId="0" fontId="34" fillId="16" borderId="90"/>
    <xf numFmtId="4" fontId="34" fillId="0" borderId="90" applyFill="0" applyBorder="0" applyProtection="0">
      <alignment horizontal="right" vertical="center"/>
    </xf>
    <xf numFmtId="0" fontId="84" fillId="86" borderId="87" applyNumberFormat="0" applyAlignment="0" applyProtection="0"/>
    <xf numFmtId="0" fontId="34" fillId="14" borderId="86">
      <alignment horizontal="left" vertical="center" wrapText="1" indent="2"/>
    </xf>
    <xf numFmtId="0" fontId="34" fillId="0" borderId="86">
      <alignment horizontal="left" vertical="center" wrapText="1" indent="2"/>
    </xf>
    <xf numFmtId="0" fontId="88" fillId="0" borderId="88" applyNumberFormat="0" applyFill="0" applyAlignment="0" applyProtection="0"/>
    <xf numFmtId="0" fontId="96" fillId="73" borderId="87" applyNumberFormat="0" applyAlignment="0" applyProtection="0"/>
    <xf numFmtId="0" fontId="34" fillId="0" borderId="90">
      <alignment horizontal="right" vertical="center"/>
    </xf>
    <xf numFmtId="49" fontId="34" fillId="0" borderId="90" applyNumberFormat="0" applyFont="0" applyFill="0" applyBorder="0" applyProtection="0">
      <alignment horizontal="left" vertical="center" indent="2"/>
    </xf>
    <xf numFmtId="0" fontId="83" fillId="86" borderId="87" applyNumberFormat="0" applyAlignment="0" applyProtection="0"/>
    <xf numFmtId="0" fontId="34" fillId="0" borderId="90">
      <alignment horizontal="right" vertical="center"/>
    </xf>
    <xf numFmtId="0" fontId="30" fillId="9" borderId="90">
      <alignment horizontal="right" vertical="center"/>
    </xf>
    <xf numFmtId="4" fontId="30" fillId="14" borderId="99">
      <alignment horizontal="right" vertical="center"/>
    </xf>
    <xf numFmtId="0" fontId="72" fillId="52" borderId="0" applyNumberFormat="0" applyBorder="0" applyAlignment="0" applyProtection="0"/>
    <xf numFmtId="4" fontId="34" fillId="0" borderId="90">
      <alignment horizontal="right" vertical="center"/>
    </xf>
    <xf numFmtId="175" fontId="34" fillId="90" borderId="90" applyNumberFormat="0" applyFont="0" applyBorder="0" applyAlignment="0" applyProtection="0">
      <alignment horizontal="right" vertical="center"/>
    </xf>
    <xf numFmtId="4" fontId="74" fillId="9" borderId="90">
      <alignment horizontal="right" vertical="center"/>
    </xf>
    <xf numFmtId="4" fontId="30" fillId="14" borderId="91">
      <alignment horizontal="right" vertical="center"/>
    </xf>
    <xf numFmtId="4" fontId="30" fillId="9" borderId="90">
      <alignment horizontal="right" vertical="center"/>
    </xf>
    <xf numFmtId="0" fontId="88" fillId="0" borderId="88" applyNumberFormat="0" applyFill="0" applyAlignment="0" applyProtection="0"/>
    <xf numFmtId="0" fontId="96" fillId="73" borderId="87" applyNumberFormat="0" applyAlignment="0" applyProtection="0"/>
    <xf numFmtId="0" fontId="34" fillId="16" borderId="90"/>
    <xf numFmtId="49" fontId="34" fillId="0" borderId="90" applyNumberFormat="0" applyFont="0" applyFill="0" applyBorder="0" applyProtection="0">
      <alignment horizontal="left" vertical="center" indent="2"/>
    </xf>
    <xf numFmtId="4" fontId="74" fillId="9" borderId="90">
      <alignment horizontal="right" vertical="center"/>
    </xf>
    <xf numFmtId="0" fontId="100" fillId="86" borderId="94" applyNumberFormat="0" applyAlignment="0" applyProtection="0"/>
    <xf numFmtId="0" fontId="96" fillId="73" borderId="95" applyNumberFormat="0" applyAlignment="0" applyProtection="0"/>
    <xf numFmtId="0" fontId="11" fillId="62" borderId="0" applyNumberFormat="0" applyBorder="0" applyAlignment="0" applyProtection="0"/>
    <xf numFmtId="49" fontId="32" fillId="0" borderId="90" applyNumberFormat="0" applyFill="0" applyBorder="0" applyProtection="0">
      <alignment horizontal="left" vertical="center"/>
    </xf>
    <xf numFmtId="0" fontId="11" fillId="53" borderId="0" applyNumberFormat="0" applyBorder="0" applyAlignment="0" applyProtection="0"/>
    <xf numFmtId="0" fontId="11" fillId="51" borderId="0" applyNumberFormat="0" applyBorder="0" applyAlignment="0" applyProtection="0"/>
    <xf numFmtId="0" fontId="11" fillId="63" borderId="0" applyNumberFormat="0" applyBorder="0" applyAlignment="0" applyProtection="0"/>
    <xf numFmtId="0" fontId="74" fillId="9" borderId="90">
      <alignment horizontal="right" vertical="center"/>
    </xf>
    <xf numFmtId="0" fontId="72" fillId="49" borderId="0" applyNumberFormat="0" applyBorder="0" applyAlignment="0" applyProtection="0"/>
    <xf numFmtId="0" fontId="34" fillId="14" borderId="101">
      <alignment horizontal="left" vertical="center" wrapText="1" indent="2"/>
    </xf>
    <xf numFmtId="0" fontId="72" fillId="64" borderId="0" applyNumberFormat="0" applyBorder="0" applyAlignment="0" applyProtection="0"/>
    <xf numFmtId="0" fontId="11" fillId="57"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72" fillId="58" borderId="0" applyNumberFormat="0" applyBorder="0" applyAlignment="0" applyProtection="0"/>
    <xf numFmtId="0" fontId="11" fillId="54" borderId="0" applyNumberFormat="0" applyBorder="0" applyAlignment="0" applyProtection="0"/>
    <xf numFmtId="0" fontId="72" fillId="55" borderId="0" applyNumberFormat="0" applyBorder="0" applyAlignment="0" applyProtection="0"/>
    <xf numFmtId="0" fontId="88" fillId="0" borderId="88" applyNumberFormat="0" applyFill="0" applyAlignment="0" applyProtection="0"/>
    <xf numFmtId="0" fontId="34" fillId="14" borderId="93">
      <alignment horizontal="left" vertical="center" wrapText="1" indent="2"/>
    </xf>
    <xf numFmtId="0" fontId="81" fillId="86" borderId="94" applyNumberFormat="0" applyAlignment="0" applyProtection="0"/>
    <xf numFmtId="4" fontId="30" fillId="14" borderId="83">
      <alignment horizontal="right" vertical="center"/>
    </xf>
    <xf numFmtId="0" fontId="34" fillId="16" borderId="83"/>
    <xf numFmtId="0" fontId="83" fillId="86" borderId="80" applyNumberFormat="0" applyAlignment="0" applyProtection="0"/>
    <xf numFmtId="0" fontId="30" fillId="9" borderId="83">
      <alignment horizontal="right" vertical="center"/>
    </xf>
    <xf numFmtId="0" fontId="34" fillId="0" borderId="83">
      <alignment horizontal="right" vertical="center"/>
    </xf>
    <xf numFmtId="0" fontId="103" fillId="0" borderId="81" applyNumberFormat="0" applyFill="0" applyAlignment="0" applyProtection="0"/>
    <xf numFmtId="0" fontId="34" fillId="9" borderId="84">
      <alignment horizontal="left" vertical="center"/>
    </xf>
    <xf numFmtId="0" fontId="96" fillId="73" borderId="80" applyNumberFormat="0" applyAlignment="0" applyProtection="0"/>
    <xf numFmtId="175" fontId="34" fillId="90" borderId="83" applyNumberFormat="0" applyFont="0" applyBorder="0" applyAlignment="0" applyProtection="0">
      <alignment horizontal="right" vertical="center"/>
    </xf>
    <xf numFmtId="0" fontId="78" fillId="89" borderId="82" applyNumberFormat="0" applyFont="0" applyAlignment="0" applyProtection="0"/>
    <xf numFmtId="0" fontId="34" fillId="0" borderId="86">
      <alignment horizontal="left" vertical="center" wrapText="1" indent="2"/>
    </xf>
    <xf numFmtId="4" fontId="34" fillId="16" borderId="83"/>
    <xf numFmtId="49" fontId="32" fillId="0" borderId="83" applyNumberFormat="0" applyFill="0" applyBorder="0" applyProtection="0">
      <alignment horizontal="left" vertical="center"/>
    </xf>
    <xf numFmtId="0" fontId="34" fillId="0" borderId="83">
      <alignment horizontal="right" vertical="center"/>
    </xf>
    <xf numFmtId="4" fontId="30" fillId="14" borderId="85">
      <alignment horizontal="right" vertical="center"/>
    </xf>
    <xf numFmtId="4" fontId="30" fillId="14" borderId="83">
      <alignment horizontal="right" vertical="center"/>
    </xf>
    <xf numFmtId="4" fontId="30" fillId="14" borderId="83">
      <alignment horizontal="right" vertical="center"/>
    </xf>
    <xf numFmtId="0" fontId="74" fillId="9" borderId="83">
      <alignment horizontal="right" vertical="center"/>
    </xf>
    <xf numFmtId="0" fontId="30" fillId="9" borderId="83">
      <alignment horizontal="right" vertical="center"/>
    </xf>
    <xf numFmtId="49" fontId="34" fillId="0" borderId="83" applyNumberFormat="0" applyFont="0" applyFill="0" applyBorder="0" applyProtection="0">
      <alignment horizontal="left" vertical="center" indent="2"/>
    </xf>
    <xf numFmtId="0" fontId="96" fillId="73" borderId="80" applyNumberFormat="0" applyAlignment="0" applyProtection="0"/>
    <xf numFmtId="0" fontId="81" fillId="86" borderId="79" applyNumberFormat="0" applyAlignment="0" applyProtection="0"/>
    <xf numFmtId="49" fontId="34" fillId="0" borderId="83" applyNumberFormat="0" applyFont="0" applyFill="0" applyBorder="0" applyProtection="0">
      <alignment horizontal="left" vertical="center" indent="2"/>
    </xf>
    <xf numFmtId="0" fontId="87" fillId="73" borderId="80" applyNumberFormat="0" applyAlignment="0" applyProtection="0"/>
    <xf numFmtId="4" fontId="34" fillId="0" borderId="83" applyFill="0" applyBorder="0" applyProtection="0">
      <alignment horizontal="right" vertical="center"/>
    </xf>
    <xf numFmtId="0" fontId="84" fillId="86" borderId="80" applyNumberFormat="0" applyAlignment="0" applyProtection="0"/>
    <xf numFmtId="0" fontId="103" fillId="0" borderId="81" applyNumberFormat="0" applyFill="0" applyAlignment="0" applyProtection="0"/>
    <xf numFmtId="0" fontId="100" fillId="86" borderId="79" applyNumberFormat="0" applyAlignment="0" applyProtection="0"/>
    <xf numFmtId="0" fontId="34" fillId="0" borderId="83" applyNumberFormat="0" applyFill="0" applyAlignment="0" applyProtection="0"/>
    <xf numFmtId="4" fontId="34" fillId="0" borderId="83">
      <alignment horizontal="right" vertical="center"/>
    </xf>
    <xf numFmtId="0" fontId="34" fillId="0" borderId="83">
      <alignment horizontal="right" vertical="center"/>
    </xf>
    <xf numFmtId="0" fontId="96" fillId="73" borderId="80" applyNumberFormat="0" applyAlignment="0" applyProtection="0"/>
    <xf numFmtId="0" fontId="81" fillId="86" borderId="79" applyNumberFormat="0" applyAlignment="0" applyProtection="0"/>
    <xf numFmtId="0" fontId="83" fillId="86" borderId="80" applyNumberFormat="0" applyAlignment="0" applyProtection="0"/>
    <xf numFmtId="0" fontId="34" fillId="14" borderId="86">
      <alignment horizontal="left" vertical="center" wrapText="1" indent="2"/>
    </xf>
    <xf numFmtId="0" fontId="84" fillId="86" borderId="80" applyNumberFormat="0" applyAlignment="0" applyProtection="0"/>
    <xf numFmtId="0" fontId="84" fillId="86" borderId="80" applyNumberFormat="0" applyAlignment="0" applyProtection="0"/>
    <xf numFmtId="4" fontId="30" fillId="14" borderId="84">
      <alignment horizontal="right" vertical="center"/>
    </xf>
    <xf numFmtId="0" fontId="30" fillId="14" borderId="84">
      <alignment horizontal="right" vertical="center"/>
    </xf>
    <xf numFmtId="0" fontId="30" fillId="14" borderId="83">
      <alignment horizontal="right" vertical="center"/>
    </xf>
    <xf numFmtId="4" fontId="74" fillId="9" borderId="83">
      <alignment horizontal="right" vertical="center"/>
    </xf>
    <xf numFmtId="0" fontId="87" fillId="73" borderId="80" applyNumberFormat="0" applyAlignment="0" applyProtection="0"/>
    <xf numFmtId="0" fontId="88" fillId="0" borderId="81" applyNumberFormat="0" applyFill="0" applyAlignment="0" applyProtection="0"/>
    <xf numFmtId="0" fontId="103" fillId="0" borderId="81" applyNumberFormat="0" applyFill="0" applyAlignment="0" applyProtection="0"/>
    <xf numFmtId="0" fontId="78" fillId="89" borderId="82" applyNumberFormat="0" applyFont="0" applyAlignment="0" applyProtection="0"/>
    <xf numFmtId="0" fontId="96" fillId="73" borderId="80" applyNumberFormat="0" applyAlignment="0" applyProtection="0"/>
    <xf numFmtId="49" fontId="32" fillId="0" borderId="83" applyNumberFormat="0" applyFill="0" applyBorder="0" applyProtection="0">
      <alignment horizontal="left" vertical="center"/>
    </xf>
    <xf numFmtId="0" fontId="34" fillId="14" borderId="86">
      <alignment horizontal="left" vertical="center" wrapText="1" indent="2"/>
    </xf>
    <xf numFmtId="0" fontId="84" fillId="86" borderId="80" applyNumberFormat="0" applyAlignment="0" applyProtection="0"/>
    <xf numFmtId="0" fontId="34" fillId="0" borderId="86">
      <alignment horizontal="left" vertical="center" wrapText="1" indent="2"/>
    </xf>
    <xf numFmtId="0" fontId="78" fillId="89" borderId="82" applyNumberFormat="0" applyFont="0" applyAlignment="0" applyProtection="0"/>
    <xf numFmtId="0" fontId="35" fillId="89" borderId="82" applyNumberFormat="0" applyFont="0" applyAlignment="0" applyProtection="0"/>
    <xf numFmtId="0" fontId="100" fillId="86" borderId="79" applyNumberFormat="0" applyAlignment="0" applyProtection="0"/>
    <xf numFmtId="0" fontId="103" fillId="0" borderId="81" applyNumberFormat="0" applyFill="0" applyAlignment="0" applyProtection="0"/>
    <xf numFmtId="4" fontId="34" fillId="16" borderId="83"/>
    <xf numFmtId="0" fontId="30" fillId="14" borderId="83">
      <alignment horizontal="right" vertical="center"/>
    </xf>
    <xf numFmtId="0" fontId="103" fillId="0" borderId="81" applyNumberFormat="0" applyFill="0" applyAlignment="0" applyProtection="0"/>
    <xf numFmtId="4" fontId="30" fillId="14" borderId="85">
      <alignment horizontal="right" vertical="center"/>
    </xf>
    <xf numFmtId="0" fontId="83" fillId="86" borderId="80" applyNumberFormat="0" applyAlignment="0" applyProtection="0"/>
    <xf numFmtId="0" fontId="30" fillId="14" borderId="84">
      <alignment horizontal="right" vertical="center"/>
    </xf>
    <xf numFmtId="0" fontId="84" fillId="86" borderId="80" applyNumberFormat="0" applyAlignment="0" applyProtection="0"/>
    <xf numFmtId="0" fontId="88" fillId="0" borderId="81" applyNumberFormat="0" applyFill="0" applyAlignment="0" applyProtection="0"/>
    <xf numFmtId="0" fontId="78" fillId="89" borderId="82" applyNumberFormat="0" applyFont="0" applyAlignment="0" applyProtection="0"/>
    <xf numFmtId="4" fontId="30" fillId="14" borderId="84">
      <alignment horizontal="right" vertical="center"/>
    </xf>
    <xf numFmtId="0" fontId="34" fillId="14" borderId="86">
      <alignment horizontal="left" vertical="center" wrapText="1" indent="2"/>
    </xf>
    <xf numFmtId="0" fontId="34" fillId="16" borderId="83"/>
    <xf numFmtId="175" fontId="34" fillId="90" borderId="83" applyNumberFormat="0" applyFont="0" applyBorder="0" applyAlignment="0" applyProtection="0">
      <alignment horizontal="right" vertical="center"/>
    </xf>
    <xf numFmtId="0" fontId="34" fillId="0" borderId="83" applyNumberFormat="0" applyFill="0" applyAlignment="0" applyProtection="0"/>
    <xf numFmtId="4" fontId="34" fillId="0" borderId="83" applyFill="0" applyBorder="0" applyProtection="0">
      <alignment horizontal="right" vertical="center"/>
    </xf>
    <xf numFmtId="4" fontId="30" fillId="9" borderId="83">
      <alignment horizontal="right" vertical="center"/>
    </xf>
    <xf numFmtId="0" fontId="88" fillId="0" borderId="81" applyNumberFormat="0" applyFill="0" applyAlignment="0" applyProtection="0"/>
    <xf numFmtId="49" fontId="32" fillId="0" borderId="83" applyNumberFormat="0" applyFill="0" applyBorder="0" applyProtection="0">
      <alignment horizontal="left" vertical="center"/>
    </xf>
    <xf numFmtId="49" fontId="34" fillId="0" borderId="84" applyNumberFormat="0" applyFont="0" applyFill="0" applyBorder="0" applyProtection="0">
      <alignment horizontal="left" vertical="center" indent="5"/>
    </xf>
    <xf numFmtId="0" fontId="34" fillId="9" borderId="84">
      <alignment horizontal="left" vertical="center"/>
    </xf>
    <xf numFmtId="0" fontId="84" fillId="86" borderId="80" applyNumberFormat="0" applyAlignment="0" applyProtection="0"/>
    <xf numFmtId="4" fontId="30" fillId="14" borderId="85">
      <alignment horizontal="right" vertical="center"/>
    </xf>
    <xf numFmtId="0" fontId="96" fillId="73" borderId="80" applyNumberFormat="0" applyAlignment="0" applyProtection="0"/>
    <xf numFmtId="0" fontId="96" fillId="73" borderId="80" applyNumberFormat="0" applyAlignment="0" applyProtection="0"/>
    <xf numFmtId="0" fontId="78" fillId="89" borderId="82" applyNumberFormat="0" applyFont="0" applyAlignment="0" applyProtection="0"/>
    <xf numFmtId="0" fontId="100" fillId="86" borderId="79" applyNumberFormat="0" applyAlignment="0" applyProtection="0"/>
    <xf numFmtId="0" fontId="103" fillId="0" borderId="81" applyNumberFormat="0" applyFill="0" applyAlignment="0" applyProtection="0"/>
    <xf numFmtId="0" fontId="30" fillId="14" borderId="83">
      <alignment horizontal="right" vertical="center"/>
    </xf>
    <xf numFmtId="0" fontId="35" fillId="89" borderId="82" applyNumberFormat="0" applyFont="0" applyAlignment="0" applyProtection="0"/>
    <xf numFmtId="4" fontId="34" fillId="0" borderId="83">
      <alignment horizontal="right" vertical="center"/>
    </xf>
    <xf numFmtId="0" fontId="103" fillId="0" borderId="81" applyNumberFormat="0" applyFill="0" applyAlignment="0" applyProtection="0"/>
    <xf numFmtId="0" fontId="30" fillId="14" borderId="83">
      <alignment horizontal="right" vertical="center"/>
    </xf>
    <xf numFmtId="0" fontId="30" fillId="14" borderId="83">
      <alignment horizontal="right" vertical="center"/>
    </xf>
    <xf numFmtId="4" fontId="74" fillId="9" borderId="83">
      <alignment horizontal="right" vertical="center"/>
    </xf>
    <xf numFmtId="0" fontId="30" fillId="9" borderId="83">
      <alignment horizontal="right" vertical="center"/>
    </xf>
    <xf numFmtId="4" fontId="30" fillId="9" borderId="83">
      <alignment horizontal="right" vertical="center"/>
    </xf>
    <xf numFmtId="0" fontId="74" fillId="9" borderId="83">
      <alignment horizontal="right" vertical="center"/>
    </xf>
    <xf numFmtId="4" fontId="74" fillId="9" borderId="83">
      <alignment horizontal="right" vertical="center"/>
    </xf>
    <xf numFmtId="0" fontId="30" fillId="14" borderId="83">
      <alignment horizontal="right" vertical="center"/>
    </xf>
    <xf numFmtId="4" fontId="30" fillId="14" borderId="83">
      <alignment horizontal="right" vertical="center"/>
    </xf>
    <xf numFmtId="0" fontId="30" fillId="14" borderId="83">
      <alignment horizontal="right" vertical="center"/>
    </xf>
    <xf numFmtId="4" fontId="30" fillId="14" borderId="83">
      <alignment horizontal="right" vertical="center"/>
    </xf>
    <xf numFmtId="0" fontId="30" fillId="14" borderId="84">
      <alignment horizontal="right" vertical="center"/>
    </xf>
    <xf numFmtId="4" fontId="30" fillId="14" borderId="84">
      <alignment horizontal="right" vertical="center"/>
    </xf>
    <xf numFmtId="0" fontId="30" fillId="14" borderId="85">
      <alignment horizontal="right" vertical="center"/>
    </xf>
    <xf numFmtId="4" fontId="30" fillId="14" borderId="85">
      <alignment horizontal="right" vertical="center"/>
    </xf>
    <xf numFmtId="0" fontId="84" fillId="86" borderId="80" applyNumberFormat="0" applyAlignment="0" applyProtection="0"/>
    <xf numFmtId="0" fontId="34" fillId="14" borderId="86">
      <alignment horizontal="left" vertical="center" wrapText="1" indent="2"/>
    </xf>
    <xf numFmtId="0" fontId="34" fillId="0" borderId="86">
      <alignment horizontal="left" vertical="center" wrapText="1" indent="2"/>
    </xf>
    <xf numFmtId="0" fontId="34" fillId="9" borderId="84">
      <alignment horizontal="left" vertical="center"/>
    </xf>
    <xf numFmtId="0" fontId="96" fillId="73" borderId="80" applyNumberFormat="0" applyAlignment="0" applyProtection="0"/>
    <xf numFmtId="0" fontId="34" fillId="0" borderId="83">
      <alignment horizontal="right" vertical="center"/>
    </xf>
    <xf numFmtId="4" fontId="34" fillId="0" borderId="83">
      <alignment horizontal="right" vertical="center"/>
    </xf>
    <xf numFmtId="0" fontId="34" fillId="0" borderId="83" applyNumberFormat="0" applyFill="0" applyAlignment="0" applyProtection="0"/>
    <xf numFmtId="0" fontId="100" fillId="86" borderId="79" applyNumberFormat="0" applyAlignment="0" applyProtection="0"/>
    <xf numFmtId="175" fontId="34" fillId="90" borderId="83" applyNumberFormat="0" applyFont="0" applyBorder="0" applyAlignment="0" applyProtection="0">
      <alignment horizontal="right" vertical="center"/>
    </xf>
    <xf numFmtId="0" fontId="34" fillId="16" borderId="83"/>
    <xf numFmtId="4" fontId="34" fillId="16" borderId="83"/>
    <xf numFmtId="0" fontId="103" fillId="0" borderId="81" applyNumberFormat="0" applyFill="0" applyAlignment="0" applyProtection="0"/>
    <xf numFmtId="0" fontId="35" fillId="89" borderId="82" applyNumberFormat="0" applyFont="0" applyAlignment="0" applyProtection="0"/>
    <xf numFmtId="0" fontId="78" fillId="89" borderId="82" applyNumberFormat="0" applyFont="0" applyAlignment="0" applyProtection="0"/>
    <xf numFmtId="0" fontId="34" fillId="0" borderId="83" applyNumberFormat="0" applyFill="0" applyAlignment="0" applyProtection="0"/>
    <xf numFmtId="0" fontId="88" fillId="0" borderId="81" applyNumberFormat="0" applyFill="0" applyAlignment="0" applyProtection="0"/>
    <xf numFmtId="0" fontId="103" fillId="0" borderId="81" applyNumberFormat="0" applyFill="0" applyAlignment="0" applyProtection="0"/>
    <xf numFmtId="0" fontId="87" fillId="73" borderId="80" applyNumberFormat="0" applyAlignment="0" applyProtection="0"/>
    <xf numFmtId="0" fontId="84" fillId="86" borderId="80" applyNumberFormat="0" applyAlignment="0" applyProtection="0"/>
    <xf numFmtId="4" fontId="74" fillId="9" borderId="83">
      <alignment horizontal="right" vertical="center"/>
    </xf>
    <xf numFmtId="0" fontId="30" fillId="9" borderId="83">
      <alignment horizontal="right" vertical="center"/>
    </xf>
    <xf numFmtId="175" fontId="34" fillId="90" borderId="83" applyNumberFormat="0" applyFont="0" applyBorder="0" applyAlignment="0" applyProtection="0">
      <alignment horizontal="right" vertical="center"/>
    </xf>
    <xf numFmtId="0" fontId="88" fillId="0" borderId="81" applyNumberFormat="0" applyFill="0" applyAlignment="0" applyProtection="0"/>
    <xf numFmtId="49" fontId="34" fillId="0" borderId="83" applyNumberFormat="0" applyFont="0" applyFill="0" applyBorder="0" applyProtection="0">
      <alignment horizontal="left" vertical="center" indent="2"/>
    </xf>
    <xf numFmtId="49" fontId="34" fillId="0" borderId="84" applyNumberFormat="0" applyFont="0" applyFill="0" applyBorder="0" applyProtection="0">
      <alignment horizontal="left" vertical="center" indent="5"/>
    </xf>
    <xf numFmtId="49" fontId="34" fillId="0" borderId="83" applyNumberFormat="0" applyFont="0" applyFill="0" applyBorder="0" applyProtection="0">
      <alignment horizontal="left" vertical="center" indent="2"/>
    </xf>
    <xf numFmtId="4" fontId="34" fillId="0" borderId="83" applyFill="0" applyBorder="0" applyProtection="0">
      <alignment horizontal="right" vertical="center"/>
    </xf>
    <xf numFmtId="49" fontId="32" fillId="0" borderId="83" applyNumberFormat="0" applyFill="0" applyBorder="0" applyProtection="0">
      <alignment horizontal="left" vertical="center"/>
    </xf>
    <xf numFmtId="0" fontId="34" fillId="0" borderId="86">
      <alignment horizontal="left" vertical="center" wrapText="1" indent="2"/>
    </xf>
    <xf numFmtId="0" fontId="100" fillId="86" borderId="79" applyNumberFormat="0" applyAlignment="0" applyProtection="0"/>
    <xf numFmtId="0" fontId="30" fillId="14" borderId="85">
      <alignment horizontal="right" vertical="center"/>
    </xf>
    <xf numFmtId="0" fontId="87" fillId="73" borderId="80" applyNumberFormat="0" applyAlignment="0" applyProtection="0"/>
    <xf numFmtId="0" fontId="30" fillId="14" borderId="85">
      <alignment horizontal="right" vertical="center"/>
    </xf>
    <xf numFmtId="4" fontId="30" fillId="14" borderId="83">
      <alignment horizontal="right" vertical="center"/>
    </xf>
    <xf numFmtId="0" fontId="30" fillId="14" borderId="83">
      <alignment horizontal="right" vertical="center"/>
    </xf>
    <xf numFmtId="0" fontId="81" fillId="86" borderId="79" applyNumberFormat="0" applyAlignment="0" applyProtection="0"/>
    <xf numFmtId="0" fontId="83" fillId="86" borderId="80" applyNumberFormat="0" applyAlignment="0" applyProtection="0"/>
    <xf numFmtId="0" fontId="88" fillId="0" borderId="81" applyNumberFormat="0" applyFill="0" applyAlignment="0" applyProtection="0"/>
    <xf numFmtId="0" fontId="34" fillId="16" borderId="83"/>
    <xf numFmtId="4" fontId="34" fillId="16" borderId="83"/>
    <xf numFmtId="4" fontId="30" fillId="14" borderId="83">
      <alignment horizontal="right" vertical="center"/>
    </xf>
    <xf numFmtId="0" fontId="74" fillId="9" borderId="83">
      <alignment horizontal="right" vertical="center"/>
    </xf>
    <xf numFmtId="0" fontId="87" fillId="73" borderId="80" applyNumberFormat="0" applyAlignment="0" applyProtection="0"/>
    <xf numFmtId="0" fontId="84" fillId="86" borderId="80" applyNumberFormat="0" applyAlignment="0" applyProtection="0"/>
    <xf numFmtId="4" fontId="34" fillId="0" borderId="83">
      <alignment horizontal="right" vertical="center"/>
    </xf>
    <xf numFmtId="0" fontId="34" fillId="14" borderId="86">
      <alignment horizontal="left" vertical="center" wrapText="1" indent="2"/>
    </xf>
    <xf numFmtId="0" fontId="34" fillId="0" borderId="86">
      <alignment horizontal="left" vertical="center" wrapText="1" indent="2"/>
    </xf>
    <xf numFmtId="0" fontId="100" fillId="86" borderId="79" applyNumberFormat="0" applyAlignment="0" applyProtection="0"/>
    <xf numFmtId="0" fontId="96" fillId="73" borderId="80" applyNumberFormat="0" applyAlignment="0" applyProtection="0"/>
    <xf numFmtId="0" fontId="83" fillId="86" borderId="80" applyNumberFormat="0" applyAlignment="0" applyProtection="0"/>
    <xf numFmtId="0" fontId="81" fillId="86" borderId="79" applyNumberFormat="0" applyAlignment="0" applyProtection="0"/>
    <xf numFmtId="0" fontId="30" fillId="14" borderId="85">
      <alignment horizontal="right" vertical="center"/>
    </xf>
    <xf numFmtId="0" fontId="74" fillId="9" borderId="83">
      <alignment horizontal="right" vertical="center"/>
    </xf>
    <xf numFmtId="4" fontId="30" fillId="9" borderId="83">
      <alignment horizontal="right" vertical="center"/>
    </xf>
    <xf numFmtId="4" fontId="30" fillId="14" borderId="83">
      <alignment horizontal="right" vertical="center"/>
    </xf>
    <xf numFmtId="49" fontId="34" fillId="0" borderId="84" applyNumberFormat="0" applyFont="0" applyFill="0" applyBorder="0" applyProtection="0">
      <alignment horizontal="left" vertical="center" indent="5"/>
    </xf>
    <xf numFmtId="4" fontId="34" fillId="0" borderId="83" applyFill="0" applyBorder="0" applyProtection="0">
      <alignment horizontal="right" vertical="center"/>
    </xf>
    <xf numFmtId="4" fontId="30" fillId="9" borderId="83">
      <alignment horizontal="right" vertical="center"/>
    </xf>
    <xf numFmtId="0" fontId="96" fillId="73" borderId="87" applyNumberFormat="0" applyAlignment="0" applyProtection="0"/>
    <xf numFmtId="0" fontId="96" fillId="73" borderId="80" applyNumberFormat="0" applyAlignment="0" applyProtection="0"/>
    <xf numFmtId="0" fontId="87" fillId="73" borderId="80" applyNumberFormat="0" applyAlignment="0" applyProtection="0"/>
    <xf numFmtId="0" fontId="83" fillId="86" borderId="80" applyNumberFormat="0" applyAlignment="0" applyProtection="0"/>
    <xf numFmtId="0" fontId="34" fillId="14" borderId="86">
      <alignment horizontal="left" vertical="center" wrapText="1" indent="2"/>
    </xf>
    <xf numFmtId="0" fontId="34" fillId="0" borderId="86">
      <alignment horizontal="left" vertical="center" wrapText="1" indent="2"/>
    </xf>
    <xf numFmtId="0" fontId="34" fillId="14" borderId="86">
      <alignment horizontal="left" vertical="center" wrapText="1" indent="2"/>
    </xf>
    <xf numFmtId="0" fontId="34" fillId="0" borderId="86">
      <alignment horizontal="left" vertical="center" wrapText="1" indent="2"/>
    </xf>
    <xf numFmtId="0" fontId="81" fillId="86" borderId="79" applyNumberFormat="0" applyAlignment="0" applyProtection="0"/>
    <xf numFmtId="0" fontId="83" fillId="86" borderId="80" applyNumberFormat="0" applyAlignment="0" applyProtection="0"/>
    <xf numFmtId="0" fontId="84" fillId="86" borderId="80" applyNumberFormat="0" applyAlignment="0" applyProtection="0"/>
    <xf numFmtId="0" fontId="87" fillId="73" borderId="80" applyNumberFormat="0" applyAlignment="0" applyProtection="0"/>
    <xf numFmtId="0" fontId="88" fillId="0" borderId="81" applyNumberFormat="0" applyFill="0" applyAlignment="0" applyProtection="0"/>
    <xf numFmtId="0" fontId="96" fillId="73" borderId="80" applyNumberFormat="0" applyAlignment="0" applyProtection="0"/>
    <xf numFmtId="0" fontId="78" fillId="89" borderId="82" applyNumberFormat="0" applyFont="0" applyAlignment="0" applyProtection="0"/>
    <xf numFmtId="0" fontId="35" fillId="89" borderId="82" applyNumberFormat="0" applyFont="0" applyAlignment="0" applyProtection="0"/>
    <xf numFmtId="0" fontId="100" fillId="86" borderId="79" applyNumberFormat="0" applyAlignment="0" applyProtection="0"/>
    <xf numFmtId="0" fontId="103" fillId="0" borderId="81" applyNumberFormat="0" applyFill="0" applyAlignment="0" applyProtection="0"/>
    <xf numFmtId="0" fontId="84" fillId="86" borderId="80" applyNumberFormat="0" applyAlignment="0" applyProtection="0"/>
    <xf numFmtId="0" fontId="96" fillId="73" borderId="80" applyNumberFormat="0" applyAlignment="0" applyProtection="0"/>
    <xf numFmtId="0" fontId="78" fillId="89" borderId="82" applyNumberFormat="0" applyFont="0" applyAlignment="0" applyProtection="0"/>
    <xf numFmtId="0" fontId="100" fillId="86" borderId="79" applyNumberFormat="0" applyAlignment="0" applyProtection="0"/>
    <xf numFmtId="0" fontId="103" fillId="0" borderId="81" applyNumberFormat="0" applyFill="0" applyAlignment="0" applyProtection="0"/>
    <xf numFmtId="0" fontId="84" fillId="86" borderId="80" applyNumberFormat="0" applyAlignment="0" applyProtection="0"/>
    <xf numFmtId="0" fontId="96" fillId="73" borderId="80" applyNumberFormat="0" applyAlignment="0" applyProtection="0"/>
    <xf numFmtId="0" fontId="100" fillId="86" borderId="79" applyNumberFormat="0" applyAlignment="0" applyProtection="0"/>
    <xf numFmtId="0" fontId="103" fillId="0" borderId="81" applyNumberFormat="0" applyFill="0" applyAlignment="0" applyProtection="0"/>
    <xf numFmtId="0" fontId="11" fillId="53" borderId="0" applyNumberFormat="0" applyBorder="0" applyAlignment="0" applyProtection="0"/>
    <xf numFmtId="0" fontId="81" fillId="86" borderId="79" applyNumberFormat="0" applyAlignment="0" applyProtection="0"/>
    <xf numFmtId="0" fontId="83" fillId="86" borderId="80" applyNumberFormat="0" applyAlignment="0" applyProtection="0"/>
    <xf numFmtId="0" fontId="88" fillId="0" borderId="81" applyNumberFormat="0" applyFill="0" applyAlignment="0" applyProtection="0"/>
    <xf numFmtId="49" fontId="34" fillId="0" borderId="83" applyNumberFormat="0" applyFont="0" applyFill="0" applyBorder="0" applyProtection="0">
      <alignment horizontal="left" vertical="center" indent="2"/>
    </xf>
    <xf numFmtId="0" fontId="30" fillId="9" borderId="83">
      <alignment horizontal="right" vertical="center"/>
    </xf>
    <xf numFmtId="4" fontId="30" fillId="9" borderId="83">
      <alignment horizontal="right" vertical="center"/>
    </xf>
    <xf numFmtId="0" fontId="74" fillId="9" borderId="83">
      <alignment horizontal="right" vertical="center"/>
    </xf>
    <xf numFmtId="4" fontId="74" fillId="9" borderId="83">
      <alignment horizontal="right" vertical="center"/>
    </xf>
    <xf numFmtId="0" fontId="30" fillId="14" borderId="83">
      <alignment horizontal="right" vertical="center"/>
    </xf>
    <xf numFmtId="4" fontId="30" fillId="14" borderId="83">
      <alignment horizontal="right" vertical="center"/>
    </xf>
    <xf numFmtId="0" fontId="30" fillId="14" borderId="83">
      <alignment horizontal="right" vertical="center"/>
    </xf>
    <xf numFmtId="4" fontId="30" fillId="14" borderId="83">
      <alignment horizontal="right" vertical="center"/>
    </xf>
    <xf numFmtId="0" fontId="87" fillId="73" borderId="80" applyNumberFormat="0" applyAlignment="0" applyProtection="0"/>
    <xf numFmtId="0" fontId="34" fillId="0" borderId="83">
      <alignment horizontal="right" vertical="center"/>
    </xf>
    <xf numFmtId="4" fontId="34" fillId="0" borderId="83">
      <alignment horizontal="right" vertical="center"/>
    </xf>
    <xf numFmtId="4" fontId="34" fillId="0" borderId="83" applyFill="0" applyBorder="0" applyProtection="0">
      <alignment horizontal="right" vertical="center"/>
    </xf>
    <xf numFmtId="49" fontId="32" fillId="0" borderId="83" applyNumberFormat="0" applyFill="0" applyBorder="0" applyProtection="0">
      <alignment horizontal="left" vertical="center"/>
    </xf>
    <xf numFmtId="0" fontId="34" fillId="0" borderId="83" applyNumberFormat="0" applyFill="0" applyAlignment="0" applyProtection="0"/>
    <xf numFmtId="175" fontId="34" fillId="90" borderId="83" applyNumberFormat="0" applyFont="0" applyBorder="0" applyAlignment="0" applyProtection="0">
      <alignment horizontal="right" vertical="center"/>
    </xf>
    <xf numFmtId="0" fontId="34" fillId="16" borderId="83"/>
    <xf numFmtId="4" fontId="34" fillId="16" borderId="83"/>
    <xf numFmtId="4" fontId="30" fillId="14" borderId="83">
      <alignment horizontal="right" vertical="center"/>
    </xf>
    <xf numFmtId="0" fontId="34" fillId="16" borderId="83"/>
    <xf numFmtId="0" fontId="83" fillId="86" borderId="80" applyNumberFormat="0" applyAlignment="0" applyProtection="0"/>
    <xf numFmtId="0" fontId="30" fillId="9" borderId="83">
      <alignment horizontal="right" vertical="center"/>
    </xf>
    <xf numFmtId="0" fontId="34" fillId="0" borderId="83">
      <alignment horizontal="right" vertical="center"/>
    </xf>
    <xf numFmtId="0" fontId="103" fillId="0" borderId="81" applyNumberFormat="0" applyFill="0" applyAlignment="0" applyProtection="0"/>
    <xf numFmtId="0" fontId="34" fillId="9" borderId="84">
      <alignment horizontal="left" vertical="center"/>
    </xf>
    <xf numFmtId="0" fontId="96" fillId="73" borderId="80" applyNumberFormat="0" applyAlignment="0" applyProtection="0"/>
    <xf numFmtId="175" fontId="34" fillId="90" borderId="83" applyNumberFormat="0" applyFont="0" applyBorder="0" applyAlignment="0" applyProtection="0">
      <alignment horizontal="right" vertical="center"/>
    </xf>
    <xf numFmtId="0" fontId="78" fillId="89" borderId="82" applyNumberFormat="0" applyFont="0" applyAlignment="0" applyProtection="0"/>
    <xf numFmtId="0" fontId="34" fillId="0" borderId="86">
      <alignment horizontal="left" vertical="center" wrapText="1" indent="2"/>
    </xf>
    <xf numFmtId="4" fontId="34" fillId="16" borderId="83"/>
    <xf numFmtId="49" fontId="32" fillId="0" borderId="83" applyNumberFormat="0" applyFill="0" applyBorder="0" applyProtection="0">
      <alignment horizontal="left" vertical="center"/>
    </xf>
    <xf numFmtId="0" fontId="34" fillId="0" borderId="83">
      <alignment horizontal="right" vertical="center"/>
    </xf>
    <xf numFmtId="4" fontId="30" fillId="14" borderId="85">
      <alignment horizontal="right" vertical="center"/>
    </xf>
    <xf numFmtId="4" fontId="30" fillId="14" borderId="83">
      <alignment horizontal="right" vertical="center"/>
    </xf>
    <xf numFmtId="4" fontId="30" fillId="14" borderId="83">
      <alignment horizontal="right" vertical="center"/>
    </xf>
    <xf numFmtId="0" fontId="74" fillId="9" borderId="83">
      <alignment horizontal="right" vertical="center"/>
    </xf>
    <xf numFmtId="0" fontId="30" fillId="9" borderId="83">
      <alignment horizontal="right" vertical="center"/>
    </xf>
    <xf numFmtId="49" fontId="34" fillId="0" borderId="83" applyNumberFormat="0" applyFont="0" applyFill="0" applyBorder="0" applyProtection="0">
      <alignment horizontal="left" vertical="center" indent="2"/>
    </xf>
    <xf numFmtId="0" fontId="96" fillId="73" borderId="80" applyNumberFormat="0" applyAlignment="0" applyProtection="0"/>
    <xf numFmtId="0" fontId="81" fillId="86" borderId="79" applyNumberFormat="0" applyAlignment="0" applyProtection="0"/>
    <xf numFmtId="49" fontId="34" fillId="0" borderId="83" applyNumberFormat="0" applyFont="0" applyFill="0" applyBorder="0" applyProtection="0">
      <alignment horizontal="left" vertical="center" indent="2"/>
    </xf>
    <xf numFmtId="0" fontId="87" fillId="73" borderId="80" applyNumberFormat="0" applyAlignment="0" applyProtection="0"/>
    <xf numFmtId="4" fontId="34" fillId="0" borderId="83" applyFill="0" applyBorder="0" applyProtection="0">
      <alignment horizontal="right" vertical="center"/>
    </xf>
    <xf numFmtId="0" fontId="84" fillId="86" borderId="80" applyNumberFormat="0" applyAlignment="0" applyProtection="0"/>
    <xf numFmtId="0" fontId="103" fillId="0" borderId="81" applyNumberFormat="0" applyFill="0" applyAlignment="0" applyProtection="0"/>
    <xf numFmtId="0" fontId="100" fillId="86" borderId="79" applyNumberFormat="0" applyAlignment="0" applyProtection="0"/>
    <xf numFmtId="0" fontId="34" fillId="0" borderId="83" applyNumberFormat="0" applyFill="0" applyAlignment="0" applyProtection="0"/>
    <xf numFmtId="4" fontId="34" fillId="0" borderId="83">
      <alignment horizontal="right" vertical="center"/>
    </xf>
    <xf numFmtId="0" fontId="34" fillId="0" borderId="83">
      <alignment horizontal="right" vertical="center"/>
    </xf>
    <xf numFmtId="0" fontId="96" fillId="73" borderId="80" applyNumberFormat="0" applyAlignment="0" applyProtection="0"/>
    <xf numFmtId="0" fontId="81" fillId="86" borderId="79" applyNumberFormat="0" applyAlignment="0" applyProtection="0"/>
    <xf numFmtId="0" fontId="83" fillId="86" borderId="80" applyNumberFormat="0" applyAlignment="0" applyProtection="0"/>
    <xf numFmtId="0" fontId="34" fillId="14" borderId="86">
      <alignment horizontal="left" vertical="center" wrapText="1" indent="2"/>
    </xf>
    <xf numFmtId="0" fontId="84" fillId="86" borderId="80" applyNumberFormat="0" applyAlignment="0" applyProtection="0"/>
    <xf numFmtId="0" fontId="84" fillId="86" borderId="80" applyNumberFormat="0" applyAlignment="0" applyProtection="0"/>
    <xf numFmtId="4" fontId="30" fillId="14" borderId="84">
      <alignment horizontal="right" vertical="center"/>
    </xf>
    <xf numFmtId="0" fontId="30" fillId="14" borderId="84">
      <alignment horizontal="right" vertical="center"/>
    </xf>
    <xf numFmtId="0" fontId="30" fillId="14" borderId="83">
      <alignment horizontal="right" vertical="center"/>
    </xf>
    <xf numFmtId="4" fontId="74" fillId="9" borderId="83">
      <alignment horizontal="right" vertical="center"/>
    </xf>
    <xf numFmtId="0" fontId="87" fillId="73" borderId="80" applyNumberFormat="0" applyAlignment="0" applyProtection="0"/>
    <xf numFmtId="0" fontId="88" fillId="0" borderId="81" applyNumberFormat="0" applyFill="0" applyAlignment="0" applyProtection="0"/>
    <xf numFmtId="0" fontId="103" fillId="0" borderId="81" applyNumberFormat="0" applyFill="0" applyAlignment="0" applyProtection="0"/>
    <xf numFmtId="0" fontId="78" fillId="89" borderId="82" applyNumberFormat="0" applyFont="0" applyAlignment="0" applyProtection="0"/>
    <xf numFmtId="0" fontId="96" fillId="73" borderId="80" applyNumberFormat="0" applyAlignment="0" applyProtection="0"/>
    <xf numFmtId="49" fontId="32" fillId="0" borderId="83" applyNumberFormat="0" applyFill="0" applyBorder="0" applyProtection="0">
      <alignment horizontal="left" vertical="center"/>
    </xf>
    <xf numFmtId="0" fontId="34" fillId="14" borderId="86">
      <alignment horizontal="left" vertical="center" wrapText="1" indent="2"/>
    </xf>
    <xf numFmtId="0" fontId="84" fillId="86" borderId="80" applyNumberFormat="0" applyAlignment="0" applyProtection="0"/>
    <xf numFmtId="0" fontId="34" fillId="0" borderId="86">
      <alignment horizontal="left" vertical="center" wrapText="1" indent="2"/>
    </xf>
    <xf numFmtId="0" fontId="78" fillId="89" borderId="82" applyNumberFormat="0" applyFont="0" applyAlignment="0" applyProtection="0"/>
    <xf numFmtId="0" fontId="35" fillId="89" borderId="82" applyNumberFormat="0" applyFont="0" applyAlignment="0" applyProtection="0"/>
    <xf numFmtId="0" fontId="100" fillId="86" borderId="79" applyNumberFormat="0" applyAlignment="0" applyProtection="0"/>
    <xf numFmtId="0" fontId="103" fillId="0" borderId="81" applyNumberFormat="0" applyFill="0" applyAlignment="0" applyProtection="0"/>
    <xf numFmtId="4" fontId="34" fillId="16" borderId="83"/>
    <xf numFmtId="0" fontId="30" fillId="14" borderId="83">
      <alignment horizontal="right" vertical="center"/>
    </xf>
    <xf numFmtId="0" fontId="103" fillId="0" borderId="81" applyNumberFormat="0" applyFill="0" applyAlignment="0" applyProtection="0"/>
    <xf numFmtId="4" fontId="30" fillId="14" borderId="85">
      <alignment horizontal="right" vertical="center"/>
    </xf>
    <xf numFmtId="0" fontId="83" fillId="86" borderId="80" applyNumberFormat="0" applyAlignment="0" applyProtection="0"/>
    <xf numFmtId="0" fontId="30" fillId="14" borderId="84">
      <alignment horizontal="right" vertical="center"/>
    </xf>
    <xf numFmtId="0" fontId="84" fillId="86" borderId="80" applyNumberFormat="0" applyAlignment="0" applyProtection="0"/>
    <xf numFmtId="0" fontId="88" fillId="0" borderId="81" applyNumberFormat="0" applyFill="0" applyAlignment="0" applyProtection="0"/>
    <xf numFmtId="0" fontId="78" fillId="89" borderId="82" applyNumberFormat="0" applyFont="0" applyAlignment="0" applyProtection="0"/>
    <xf numFmtId="4" fontId="30" fillId="14" borderId="84">
      <alignment horizontal="right" vertical="center"/>
    </xf>
    <xf numFmtId="0" fontId="34" fillId="14" borderId="86">
      <alignment horizontal="left" vertical="center" wrapText="1" indent="2"/>
    </xf>
    <xf numFmtId="0" fontId="34" fillId="16" borderId="83"/>
    <xf numFmtId="175" fontId="34" fillId="90" borderId="83" applyNumberFormat="0" applyFont="0" applyBorder="0" applyAlignment="0" applyProtection="0">
      <alignment horizontal="right" vertical="center"/>
    </xf>
    <xf numFmtId="0" fontId="34" fillId="0" borderId="83" applyNumberFormat="0" applyFill="0" applyAlignment="0" applyProtection="0"/>
    <xf numFmtId="4" fontId="34" fillId="0" borderId="83" applyFill="0" applyBorder="0" applyProtection="0">
      <alignment horizontal="right" vertical="center"/>
    </xf>
    <xf numFmtId="4" fontId="30" fillId="9" borderId="83">
      <alignment horizontal="right" vertical="center"/>
    </xf>
    <xf numFmtId="0" fontId="88" fillId="0" borderId="81" applyNumberFormat="0" applyFill="0" applyAlignment="0" applyProtection="0"/>
    <xf numFmtId="49" fontId="32" fillId="0" borderId="83" applyNumberFormat="0" applyFill="0" applyBorder="0" applyProtection="0">
      <alignment horizontal="left" vertical="center"/>
    </xf>
    <xf numFmtId="49" fontId="34" fillId="0" borderId="84" applyNumberFormat="0" applyFont="0" applyFill="0" applyBorder="0" applyProtection="0">
      <alignment horizontal="left" vertical="center" indent="5"/>
    </xf>
    <xf numFmtId="0" fontId="34" fillId="9" borderId="84">
      <alignment horizontal="left" vertical="center"/>
    </xf>
    <xf numFmtId="0" fontId="84" fillId="86" borderId="80" applyNumberFormat="0" applyAlignment="0" applyProtection="0"/>
    <xf numFmtId="4" fontId="30" fillId="14" borderId="85">
      <alignment horizontal="right" vertical="center"/>
    </xf>
    <xf numFmtId="0" fontId="96" fillId="73" borderId="80" applyNumberFormat="0" applyAlignment="0" applyProtection="0"/>
    <xf numFmtId="0" fontId="96" fillId="73" borderId="80" applyNumberFormat="0" applyAlignment="0" applyProtection="0"/>
    <xf numFmtId="0" fontId="78" fillId="89" borderId="82" applyNumberFormat="0" applyFont="0" applyAlignment="0" applyProtection="0"/>
    <xf numFmtId="0" fontId="100" fillId="86" borderId="79" applyNumberFormat="0" applyAlignment="0" applyProtection="0"/>
    <xf numFmtId="0" fontId="103" fillId="0" borderId="81" applyNumberFormat="0" applyFill="0" applyAlignment="0" applyProtection="0"/>
    <xf numFmtId="0" fontId="30" fillId="14" borderId="83">
      <alignment horizontal="right" vertical="center"/>
    </xf>
    <xf numFmtId="0" fontId="35" fillId="89" borderId="82" applyNumberFormat="0" applyFont="0" applyAlignment="0" applyProtection="0"/>
    <xf numFmtId="4" fontId="34" fillId="0" borderId="83">
      <alignment horizontal="right" vertical="center"/>
    </xf>
    <xf numFmtId="0" fontId="103" fillId="0" borderId="81" applyNumberFormat="0" applyFill="0" applyAlignment="0" applyProtection="0"/>
    <xf numFmtId="0" fontId="30" fillId="14" borderId="83">
      <alignment horizontal="right" vertical="center"/>
    </xf>
    <xf numFmtId="0" fontId="30" fillId="14" borderId="83">
      <alignment horizontal="right" vertical="center"/>
    </xf>
    <xf numFmtId="4" fontId="74" fillId="9" borderId="83">
      <alignment horizontal="right" vertical="center"/>
    </xf>
    <xf numFmtId="0" fontId="30" fillId="9" borderId="83">
      <alignment horizontal="right" vertical="center"/>
    </xf>
    <xf numFmtId="4" fontId="30" fillId="9" borderId="83">
      <alignment horizontal="right" vertical="center"/>
    </xf>
    <xf numFmtId="0" fontId="74" fillId="9" borderId="83">
      <alignment horizontal="right" vertical="center"/>
    </xf>
    <xf numFmtId="4" fontId="74" fillId="9" borderId="83">
      <alignment horizontal="right" vertical="center"/>
    </xf>
    <xf numFmtId="0" fontId="30" fillId="14" borderId="83">
      <alignment horizontal="right" vertical="center"/>
    </xf>
    <xf numFmtId="4" fontId="30" fillId="14" borderId="83">
      <alignment horizontal="right" vertical="center"/>
    </xf>
    <xf numFmtId="0" fontId="30" fillId="14" borderId="83">
      <alignment horizontal="right" vertical="center"/>
    </xf>
    <xf numFmtId="4" fontId="30" fillId="14" borderId="83">
      <alignment horizontal="right" vertical="center"/>
    </xf>
    <xf numFmtId="0" fontId="30" fillId="14" borderId="84">
      <alignment horizontal="right" vertical="center"/>
    </xf>
    <xf numFmtId="4" fontId="30" fillId="14" borderId="84">
      <alignment horizontal="right" vertical="center"/>
    </xf>
    <xf numFmtId="0" fontId="30" fillId="14" borderId="85">
      <alignment horizontal="right" vertical="center"/>
    </xf>
    <xf numFmtId="4" fontId="30" fillId="14" borderId="85">
      <alignment horizontal="right" vertical="center"/>
    </xf>
    <xf numFmtId="0" fontId="84" fillId="86" borderId="80" applyNumberFormat="0" applyAlignment="0" applyProtection="0"/>
    <xf numFmtId="0" fontId="34" fillId="14" borderId="86">
      <alignment horizontal="left" vertical="center" wrapText="1" indent="2"/>
    </xf>
    <xf numFmtId="0" fontId="34" fillId="0" borderId="86">
      <alignment horizontal="left" vertical="center" wrapText="1" indent="2"/>
    </xf>
    <xf numFmtId="0" fontId="34" fillId="9" borderId="84">
      <alignment horizontal="left" vertical="center"/>
    </xf>
    <xf numFmtId="0" fontId="96" fillId="73" borderId="80" applyNumberFormat="0" applyAlignment="0" applyProtection="0"/>
    <xf numFmtId="0" fontId="34" fillId="0" borderId="83">
      <alignment horizontal="right" vertical="center"/>
    </xf>
    <xf numFmtId="4" fontId="34" fillId="0" borderId="83">
      <alignment horizontal="right" vertical="center"/>
    </xf>
    <xf numFmtId="0" fontId="34" fillId="0" borderId="83" applyNumberFormat="0" applyFill="0" applyAlignment="0" applyProtection="0"/>
    <xf numFmtId="0" fontId="100" fillId="86" borderId="79" applyNumberFormat="0" applyAlignment="0" applyProtection="0"/>
    <xf numFmtId="175" fontId="34" fillId="90" borderId="83" applyNumberFormat="0" applyFont="0" applyBorder="0" applyAlignment="0" applyProtection="0">
      <alignment horizontal="right" vertical="center"/>
    </xf>
    <xf numFmtId="0" fontId="34" fillId="16" borderId="83"/>
    <xf numFmtId="4" fontId="34" fillId="16" borderId="83"/>
    <xf numFmtId="0" fontId="103" fillId="0" borderId="81" applyNumberFormat="0" applyFill="0" applyAlignment="0" applyProtection="0"/>
    <xf numFmtId="0" fontId="35" fillId="89" borderId="82" applyNumberFormat="0" applyFont="0" applyAlignment="0" applyProtection="0"/>
    <xf numFmtId="0" fontId="78" fillId="89" borderId="82" applyNumberFormat="0" applyFont="0" applyAlignment="0" applyProtection="0"/>
    <xf numFmtId="0" fontId="34" fillId="0" borderId="83" applyNumberFormat="0" applyFill="0" applyAlignment="0" applyProtection="0"/>
    <xf numFmtId="0" fontId="88" fillId="0" borderId="81" applyNumberFormat="0" applyFill="0" applyAlignment="0" applyProtection="0"/>
    <xf numFmtId="0" fontId="103" fillId="0" borderId="81" applyNumberFormat="0" applyFill="0" applyAlignment="0" applyProtection="0"/>
    <xf numFmtId="0" fontId="87" fillId="73" borderId="80" applyNumberFormat="0" applyAlignment="0" applyProtection="0"/>
    <xf numFmtId="0" fontId="84" fillId="86" borderId="80" applyNumberFormat="0" applyAlignment="0" applyProtection="0"/>
    <xf numFmtId="4" fontId="74" fillId="9" borderId="83">
      <alignment horizontal="right" vertical="center"/>
    </xf>
    <xf numFmtId="0" fontId="30" fillId="9" borderId="83">
      <alignment horizontal="right" vertical="center"/>
    </xf>
    <xf numFmtId="175" fontId="34" fillId="90" borderId="83" applyNumberFormat="0" applyFont="0" applyBorder="0" applyAlignment="0" applyProtection="0">
      <alignment horizontal="right" vertical="center"/>
    </xf>
    <xf numFmtId="0" fontId="88" fillId="0" borderId="81" applyNumberFormat="0" applyFill="0" applyAlignment="0" applyProtection="0"/>
    <xf numFmtId="49" fontId="34" fillId="0" borderId="83" applyNumberFormat="0" applyFont="0" applyFill="0" applyBorder="0" applyProtection="0">
      <alignment horizontal="left" vertical="center" indent="2"/>
    </xf>
    <xf numFmtId="49" fontId="34" fillId="0" borderId="84" applyNumberFormat="0" applyFont="0" applyFill="0" applyBorder="0" applyProtection="0">
      <alignment horizontal="left" vertical="center" indent="5"/>
    </xf>
    <xf numFmtId="49" fontId="34" fillId="0" borderId="83" applyNumberFormat="0" applyFont="0" applyFill="0" applyBorder="0" applyProtection="0">
      <alignment horizontal="left" vertical="center" indent="2"/>
    </xf>
    <xf numFmtId="4" fontId="34" fillId="0" borderId="83" applyFill="0" applyBorder="0" applyProtection="0">
      <alignment horizontal="right" vertical="center"/>
    </xf>
    <xf numFmtId="49" fontId="32" fillId="0" borderId="83" applyNumberFormat="0" applyFill="0" applyBorder="0" applyProtection="0">
      <alignment horizontal="left" vertical="center"/>
    </xf>
    <xf numFmtId="0" fontId="34" fillId="0" borderId="86">
      <alignment horizontal="left" vertical="center" wrapText="1" indent="2"/>
    </xf>
    <xf numFmtId="0" fontId="100" fillId="86" borderId="79" applyNumberFormat="0" applyAlignment="0" applyProtection="0"/>
    <xf numFmtId="0" fontId="30" fillId="14" borderId="85">
      <alignment horizontal="right" vertical="center"/>
    </xf>
    <xf numFmtId="0" fontId="87" fillId="73" borderId="80" applyNumberFormat="0" applyAlignment="0" applyProtection="0"/>
    <xf numFmtId="0" fontId="30" fillId="14" borderId="85">
      <alignment horizontal="right" vertical="center"/>
    </xf>
    <xf numFmtId="4" fontId="30" fillId="14" borderId="83">
      <alignment horizontal="right" vertical="center"/>
    </xf>
    <xf numFmtId="0" fontId="30" fillId="14" borderId="83">
      <alignment horizontal="right" vertical="center"/>
    </xf>
    <xf numFmtId="0" fontId="81" fillId="86" borderId="79" applyNumberFormat="0" applyAlignment="0" applyProtection="0"/>
    <xf numFmtId="0" fontId="83" fillId="86" borderId="80" applyNumberFormat="0" applyAlignment="0" applyProtection="0"/>
    <xf numFmtId="0" fontId="88" fillId="0" borderId="81" applyNumberFormat="0" applyFill="0" applyAlignment="0" applyProtection="0"/>
    <xf numFmtId="0" fontId="34" fillId="16" borderId="83"/>
    <xf numFmtId="4" fontId="34" fillId="16" borderId="83"/>
    <xf numFmtId="4" fontId="30" fillId="14" borderId="83">
      <alignment horizontal="right" vertical="center"/>
    </xf>
    <xf numFmtId="0" fontId="74" fillId="9" borderId="83">
      <alignment horizontal="right" vertical="center"/>
    </xf>
    <xf numFmtId="0" fontId="87" fillId="73" borderId="80" applyNumberFormat="0" applyAlignment="0" applyProtection="0"/>
    <xf numFmtId="0" fontId="84" fillId="86" borderId="80" applyNumberFormat="0" applyAlignment="0" applyProtection="0"/>
    <xf numFmtId="4" fontId="34" fillId="0" borderId="83">
      <alignment horizontal="right" vertical="center"/>
    </xf>
    <xf numFmtId="0" fontId="34" fillId="14" borderId="86">
      <alignment horizontal="left" vertical="center" wrapText="1" indent="2"/>
    </xf>
    <xf numFmtId="0" fontId="34" fillId="0" borderId="86">
      <alignment horizontal="left" vertical="center" wrapText="1" indent="2"/>
    </xf>
    <xf numFmtId="0" fontId="100" fillId="86" borderId="79" applyNumberFormat="0" applyAlignment="0" applyProtection="0"/>
    <xf numFmtId="0" fontId="96" fillId="73" borderId="80" applyNumberFormat="0" applyAlignment="0" applyProtection="0"/>
    <xf numFmtId="0" fontId="83" fillId="86" borderId="80" applyNumberFormat="0" applyAlignment="0" applyProtection="0"/>
    <xf numFmtId="0" fontId="81" fillId="86" borderId="79" applyNumberFormat="0" applyAlignment="0" applyProtection="0"/>
    <xf numFmtId="0" fontId="30" fillId="14" borderId="85">
      <alignment horizontal="right" vertical="center"/>
    </xf>
    <xf numFmtId="0" fontId="74" fillId="9" borderId="83">
      <alignment horizontal="right" vertical="center"/>
    </xf>
    <xf numFmtId="4" fontId="30" fillId="9" borderId="83">
      <alignment horizontal="right" vertical="center"/>
    </xf>
    <xf numFmtId="4" fontId="30" fillId="14" borderId="83">
      <alignment horizontal="right" vertical="center"/>
    </xf>
    <xf numFmtId="49" fontId="34" fillId="0" borderId="84" applyNumberFormat="0" applyFont="0" applyFill="0" applyBorder="0" applyProtection="0">
      <alignment horizontal="left" vertical="center" indent="5"/>
    </xf>
    <xf numFmtId="4" fontId="34" fillId="0" borderId="83" applyFill="0" applyBorder="0" applyProtection="0">
      <alignment horizontal="right" vertical="center"/>
    </xf>
    <xf numFmtId="4" fontId="30" fillId="9" borderId="83">
      <alignment horizontal="right" vertical="center"/>
    </xf>
    <xf numFmtId="0" fontId="96" fillId="73" borderId="80" applyNumberFormat="0" applyAlignment="0" applyProtection="0"/>
    <xf numFmtId="0" fontId="87" fillId="73" borderId="80" applyNumberFormat="0" applyAlignment="0" applyProtection="0"/>
    <xf numFmtId="0" fontId="83" fillId="86" borderId="80" applyNumberFormat="0" applyAlignment="0" applyProtection="0"/>
    <xf numFmtId="0" fontId="34" fillId="14" borderId="86">
      <alignment horizontal="left" vertical="center" wrapText="1" indent="2"/>
    </xf>
    <xf numFmtId="0" fontId="34" fillId="0" borderId="86">
      <alignment horizontal="left" vertical="center" wrapText="1" indent="2"/>
    </xf>
    <xf numFmtId="0" fontId="34" fillId="14" borderId="86">
      <alignment horizontal="left" vertical="center" wrapText="1" indent="2"/>
    </xf>
    <xf numFmtId="0" fontId="81" fillId="86" borderId="94" applyNumberFormat="0" applyAlignment="0" applyProtection="0"/>
    <xf numFmtId="0" fontId="100" fillId="86" borderId="94" applyNumberFormat="0" applyAlignment="0" applyProtection="0"/>
    <xf numFmtId="0" fontId="30" fillId="14" borderId="92">
      <alignment horizontal="right" vertical="center"/>
    </xf>
    <xf numFmtId="0" fontId="83" fillId="86" borderId="87" applyNumberFormat="0" applyAlignment="0" applyProtection="0"/>
    <xf numFmtId="4" fontId="30" fillId="14" borderId="90">
      <alignment horizontal="right" vertical="center"/>
    </xf>
    <xf numFmtId="4" fontId="34" fillId="16" borderId="90"/>
    <xf numFmtId="4" fontId="34" fillId="16" borderId="90"/>
    <xf numFmtId="0" fontId="30" fillId="14" borderId="90">
      <alignment horizontal="right" vertical="center"/>
    </xf>
    <xf numFmtId="0" fontId="30" fillId="14" borderId="90">
      <alignment horizontal="right" vertical="center"/>
    </xf>
    <xf numFmtId="0" fontId="34" fillId="16" borderId="90"/>
    <xf numFmtId="0" fontId="30" fillId="14" borderId="92">
      <alignment horizontal="right" vertical="center"/>
    </xf>
    <xf numFmtId="0" fontId="30" fillId="14" borderId="92">
      <alignment horizontal="right" vertical="center"/>
    </xf>
    <xf numFmtId="0" fontId="83" fillId="86" borderId="87" applyNumberFormat="0" applyAlignment="0" applyProtection="0"/>
    <xf numFmtId="0" fontId="30" fillId="14" borderId="91">
      <alignment horizontal="right" vertical="center"/>
    </xf>
    <xf numFmtId="0" fontId="34" fillId="0" borderId="90">
      <alignment horizontal="right" vertical="center"/>
    </xf>
    <xf numFmtId="4" fontId="34" fillId="0" borderId="90">
      <alignment horizontal="right" vertical="center"/>
    </xf>
    <xf numFmtId="0" fontId="103" fillId="0" borderId="88" applyNumberFormat="0" applyFill="0" applyAlignment="0" applyProtection="0"/>
    <xf numFmtId="0" fontId="84" fillId="86" borderId="87" applyNumberFormat="0" applyAlignment="0" applyProtection="0"/>
    <xf numFmtId="0" fontId="103" fillId="0" borderId="88" applyNumberFormat="0" applyFill="0" applyAlignment="0" applyProtection="0"/>
    <xf numFmtId="0" fontId="84" fillId="86" borderId="87" applyNumberFormat="0" applyAlignment="0" applyProtection="0"/>
    <xf numFmtId="49" fontId="32" fillId="0" borderId="90" applyNumberFormat="0" applyFill="0" applyBorder="0" applyProtection="0">
      <alignment horizontal="left" vertical="center"/>
    </xf>
    <xf numFmtId="0" fontId="78" fillId="89" borderId="89" applyNumberFormat="0" applyFont="0" applyAlignment="0" applyProtection="0"/>
    <xf numFmtId="0" fontId="30" fillId="9" borderId="90">
      <alignment horizontal="right" vertical="center"/>
    </xf>
    <xf numFmtId="0" fontId="30" fillId="14" borderId="90">
      <alignment horizontal="right" vertical="center"/>
    </xf>
    <xf numFmtId="0" fontId="84" fillId="86" borderId="87" applyNumberFormat="0" applyAlignment="0" applyProtection="0"/>
    <xf numFmtId="0" fontId="88" fillId="0" borderId="88" applyNumberFormat="0" applyFill="0" applyAlignment="0" applyProtection="0"/>
    <xf numFmtId="4" fontId="34" fillId="0" borderId="90" applyFill="0" applyBorder="0" applyProtection="0">
      <alignment horizontal="right" vertical="center"/>
    </xf>
    <xf numFmtId="0" fontId="96" fillId="73" borderId="95" applyNumberFormat="0" applyAlignment="0" applyProtection="0"/>
    <xf numFmtId="0" fontId="13" fillId="0" borderId="58" applyNumberFormat="0" applyFill="0" applyAlignment="0" applyProtection="0"/>
    <xf numFmtId="0" fontId="34" fillId="14" borderId="93">
      <alignment horizontal="left" vertical="center" wrapText="1" indent="2"/>
    </xf>
    <xf numFmtId="0" fontId="13" fillId="0" borderId="58" applyNumberFormat="0" applyFill="0" applyAlignment="0" applyProtection="0"/>
    <xf numFmtId="0" fontId="11" fillId="59" borderId="0" applyNumberFormat="0" applyBorder="0" applyAlignment="0" applyProtection="0"/>
    <xf numFmtId="49" fontId="34" fillId="0" borderId="98" applyNumberFormat="0" applyFont="0" applyFill="0" applyBorder="0" applyProtection="0">
      <alignment horizontal="left" vertical="center" indent="2"/>
    </xf>
    <xf numFmtId="0" fontId="72" fillId="64" borderId="0" applyNumberFormat="0" applyBorder="0" applyAlignment="0" applyProtection="0"/>
    <xf numFmtId="4" fontId="30" fillId="14" borderId="90">
      <alignment horizontal="right" vertical="center"/>
    </xf>
    <xf numFmtId="0" fontId="96" fillId="73" borderId="87" applyNumberFormat="0" applyAlignment="0" applyProtection="0"/>
    <xf numFmtId="0" fontId="84" fillId="86" borderId="87" applyNumberFormat="0" applyAlignment="0" applyProtection="0"/>
    <xf numFmtId="0" fontId="83" fillId="86" borderId="87" applyNumberFormat="0" applyAlignment="0" applyProtection="0"/>
    <xf numFmtId="0" fontId="34" fillId="9" borderId="91">
      <alignment horizontal="left" vertical="center"/>
    </xf>
    <xf numFmtId="0" fontId="11" fillId="53" borderId="0" applyNumberFormat="0" applyBorder="0" applyAlignment="0" applyProtection="0"/>
    <xf numFmtId="0" fontId="30" fillId="14" borderId="90">
      <alignment horizontal="right" vertical="center"/>
    </xf>
    <xf numFmtId="0" fontId="71" fillId="0" borderId="0" applyNumberFormat="0" applyFill="0" applyBorder="0" applyAlignment="0" applyProtection="0"/>
    <xf numFmtId="175" fontId="34" fillId="90" borderId="98" applyNumberFormat="0" applyFont="0" applyBorder="0" applyAlignment="0" applyProtection="0">
      <alignment horizontal="right" vertical="center"/>
    </xf>
    <xf numFmtId="0" fontId="72" fillId="49" borderId="0" applyNumberFormat="0" applyBorder="0" applyAlignment="0" applyProtection="0"/>
    <xf numFmtId="175" fontId="34" fillId="90" borderId="90" applyNumberFormat="0" applyFont="0" applyBorder="0" applyAlignment="0" applyProtection="0">
      <alignment horizontal="right" vertical="center"/>
    </xf>
    <xf numFmtId="0" fontId="69" fillId="46" borderId="56" applyNumberFormat="0" applyAlignment="0" applyProtection="0"/>
    <xf numFmtId="0" fontId="69" fillId="46" borderId="56" applyNumberFormat="0" applyAlignment="0" applyProtection="0"/>
    <xf numFmtId="0" fontId="34" fillId="0" borderId="93">
      <alignment horizontal="left" vertical="center" wrapText="1" indent="2"/>
    </xf>
    <xf numFmtId="175" fontId="34" fillId="90" borderId="90" applyNumberFormat="0" applyFont="0" applyBorder="0" applyAlignment="0" applyProtection="0">
      <alignment horizontal="right" vertical="center"/>
    </xf>
    <xf numFmtId="4" fontId="34" fillId="0" borderId="90" applyFill="0" applyBorder="0" applyProtection="0">
      <alignment horizontal="right" vertical="center"/>
    </xf>
    <xf numFmtId="0" fontId="71" fillId="0" borderId="0" applyNumberFormat="0" applyFill="0" applyBorder="0" applyAlignment="0" applyProtection="0"/>
    <xf numFmtId="0" fontId="96" fillId="73" borderId="87" applyNumberFormat="0" applyAlignment="0" applyProtection="0"/>
    <xf numFmtId="0" fontId="34" fillId="0" borderId="93">
      <alignment horizontal="left" vertical="center" wrapText="1" indent="2"/>
    </xf>
    <xf numFmtId="0" fontId="34" fillId="16" borderId="90"/>
    <xf numFmtId="0" fontId="103" fillId="0" borderId="96" applyNumberFormat="0" applyFill="0" applyAlignment="0" applyProtection="0"/>
    <xf numFmtId="0" fontId="34" fillId="0" borderId="90">
      <alignment horizontal="right" vertical="center"/>
    </xf>
    <xf numFmtId="0" fontId="34" fillId="16" borderId="90"/>
    <xf numFmtId="0" fontId="78" fillId="89" borderId="89" applyNumberFormat="0" applyFont="0" applyAlignment="0" applyProtection="0"/>
    <xf numFmtId="49" fontId="32" fillId="0" borderId="90" applyNumberFormat="0" applyFill="0" applyBorder="0" applyProtection="0">
      <alignment horizontal="left" vertical="center"/>
    </xf>
    <xf numFmtId="0" fontId="34" fillId="0" borderId="93">
      <alignment horizontal="left" vertical="center" wrapText="1" indent="2"/>
    </xf>
    <xf numFmtId="0" fontId="84" fillId="86" borderId="87" applyNumberFormat="0" applyAlignment="0" applyProtection="0"/>
    <xf numFmtId="49" fontId="34" fillId="0" borderId="90" applyNumberFormat="0" applyFont="0" applyFill="0" applyBorder="0" applyProtection="0">
      <alignment horizontal="left" vertical="center" indent="2"/>
    </xf>
    <xf numFmtId="0" fontId="34" fillId="14" borderId="93">
      <alignment horizontal="left" vertical="center" wrapText="1" indent="2"/>
    </xf>
    <xf numFmtId="0" fontId="100" fillId="86" borderId="94" applyNumberFormat="0" applyAlignment="0" applyProtection="0"/>
    <xf numFmtId="0" fontId="11" fillId="50" borderId="0" applyNumberFormat="0" applyBorder="0" applyAlignment="0" applyProtection="0"/>
    <xf numFmtId="0" fontId="13" fillId="0" borderId="58" applyNumberFormat="0" applyFill="0" applyAlignment="0" applyProtection="0"/>
    <xf numFmtId="0" fontId="74" fillId="9" borderId="90">
      <alignment horizontal="right" vertical="center"/>
    </xf>
    <xf numFmtId="0" fontId="11" fillId="63" borderId="0" applyNumberFormat="0" applyBorder="0" applyAlignment="0" applyProtection="0"/>
    <xf numFmtId="0" fontId="87" fillId="73" borderId="87" applyNumberFormat="0" applyAlignment="0" applyProtection="0"/>
    <xf numFmtId="4" fontId="74" fillId="9" borderId="90">
      <alignment horizontal="right" vertical="center"/>
    </xf>
    <xf numFmtId="0" fontId="87" fillId="73" borderId="87" applyNumberFormat="0" applyAlignment="0" applyProtection="0"/>
    <xf numFmtId="0" fontId="72" fillId="58" borderId="0" applyNumberFormat="0" applyBorder="0" applyAlignment="0" applyProtection="0"/>
    <xf numFmtId="0" fontId="83" fillId="86" borderId="87" applyNumberFormat="0" applyAlignment="0" applyProtection="0"/>
    <xf numFmtId="0" fontId="81" fillId="86" borderId="94" applyNumberFormat="0" applyAlignment="0" applyProtection="0"/>
    <xf numFmtId="0" fontId="11" fillId="54" borderId="0" applyNumberFormat="0" applyBorder="0" applyAlignment="0" applyProtection="0"/>
    <xf numFmtId="0" fontId="34" fillId="16" borderId="90"/>
    <xf numFmtId="0" fontId="30" fillId="14" borderId="90">
      <alignment horizontal="right" vertical="center"/>
    </xf>
    <xf numFmtId="0" fontId="74" fillId="9" borderId="90">
      <alignment horizontal="right" vertical="center"/>
    </xf>
    <xf numFmtId="0" fontId="100" fillId="86" borderId="94" applyNumberFormat="0" applyAlignment="0" applyProtection="0"/>
    <xf numFmtId="0" fontId="88" fillId="0" borderId="96" applyNumberFormat="0" applyFill="0" applyAlignment="0" applyProtection="0"/>
    <xf numFmtId="4" fontId="30" fillId="9" borderId="90">
      <alignment horizontal="right" vertical="center"/>
    </xf>
    <xf numFmtId="0" fontId="11" fillId="63" borderId="0" applyNumberFormat="0" applyBorder="0" applyAlignment="0" applyProtection="0"/>
    <xf numFmtId="0" fontId="88" fillId="0" borderId="88" applyNumberFormat="0" applyFill="0" applyAlignment="0" applyProtection="0"/>
    <xf numFmtId="0" fontId="88" fillId="0" borderId="88" applyNumberFormat="0" applyFill="0" applyAlignment="0" applyProtection="0"/>
    <xf numFmtId="0" fontId="100" fillId="86" borderId="94" applyNumberFormat="0" applyAlignment="0" applyProtection="0"/>
    <xf numFmtId="4" fontId="34" fillId="16" borderId="90"/>
    <xf numFmtId="0" fontId="72" fillId="52" borderId="0" applyNumberFormat="0" applyBorder="0" applyAlignment="0" applyProtection="0"/>
    <xf numFmtId="0" fontId="11" fillId="50" borderId="0" applyNumberFormat="0" applyBorder="0" applyAlignment="0" applyProtection="0"/>
    <xf numFmtId="0" fontId="30" fillId="14" borderId="92">
      <alignment horizontal="right" vertical="center"/>
    </xf>
    <xf numFmtId="0" fontId="70" fillId="0" borderId="0" applyNumberFormat="0" applyFill="0" applyBorder="0" applyAlignment="0" applyProtection="0"/>
    <xf numFmtId="0" fontId="81" fillId="86" borderId="94" applyNumberFormat="0" applyAlignment="0" applyProtection="0"/>
    <xf numFmtId="0" fontId="30" fillId="9" borderId="90">
      <alignment horizontal="right" vertical="center"/>
    </xf>
    <xf numFmtId="4" fontId="34" fillId="0" borderId="90">
      <alignment horizontal="right" vertical="center"/>
    </xf>
    <xf numFmtId="0" fontId="11" fillId="57" borderId="0" applyNumberFormat="0" applyBorder="0" applyAlignment="0" applyProtection="0"/>
    <xf numFmtId="0" fontId="34" fillId="0" borderId="101">
      <alignment horizontal="left" vertical="center" wrapText="1" indent="2"/>
    </xf>
    <xf numFmtId="49" fontId="34" fillId="0" borderId="90" applyNumberFormat="0" applyFont="0" applyFill="0" applyBorder="0" applyProtection="0">
      <alignment horizontal="left" vertical="center" indent="2"/>
    </xf>
    <xf numFmtId="0" fontId="34" fillId="14" borderId="93">
      <alignment horizontal="left" vertical="center" wrapText="1" indent="2"/>
    </xf>
    <xf numFmtId="0" fontId="30" fillId="14" borderId="91">
      <alignment horizontal="right" vertical="center"/>
    </xf>
    <xf numFmtId="4" fontId="34" fillId="16" borderId="90"/>
    <xf numFmtId="0" fontId="78" fillId="89" borderId="89" applyNumberFormat="0" applyFont="0" applyAlignment="0" applyProtection="0"/>
    <xf numFmtId="0" fontId="72" fillId="55" borderId="0" applyNumberFormat="0" applyBorder="0" applyAlignment="0" applyProtection="0"/>
    <xf numFmtId="4" fontId="30" fillId="14" borderId="90">
      <alignment horizontal="right" vertical="center"/>
    </xf>
    <xf numFmtId="0" fontId="72" fillId="49" borderId="0" applyNumberFormat="0" applyBorder="0" applyAlignment="0" applyProtection="0"/>
    <xf numFmtId="0" fontId="96" fillId="73" borderId="87" applyNumberFormat="0" applyAlignment="0" applyProtection="0"/>
    <xf numFmtId="0" fontId="81" fillId="86" borderId="94" applyNumberFormat="0" applyAlignment="0" applyProtection="0"/>
    <xf numFmtId="0" fontId="103" fillId="0" borderId="88" applyNumberFormat="0" applyFill="0" applyAlignment="0" applyProtection="0"/>
    <xf numFmtId="4" fontId="30" fillId="14" borderId="91">
      <alignment horizontal="right" vertical="center"/>
    </xf>
    <xf numFmtId="0" fontId="11" fillId="51" borderId="0" applyNumberFormat="0" applyBorder="0" applyAlignment="0" applyProtection="0"/>
    <xf numFmtId="4" fontId="74" fillId="9" borderId="90">
      <alignment horizontal="right" vertical="center"/>
    </xf>
    <xf numFmtId="0" fontId="30" fillId="14" borderId="90">
      <alignment horizontal="right" vertical="center"/>
    </xf>
    <xf numFmtId="0" fontId="72" fillId="52" borderId="0" applyNumberFormat="0" applyBorder="0" applyAlignment="0" applyProtection="0"/>
    <xf numFmtId="0" fontId="96" fillId="73" borderId="95" applyNumberFormat="0" applyAlignment="0" applyProtection="0"/>
    <xf numFmtId="0" fontId="11" fillId="59" borderId="0" applyNumberFormat="0" applyBorder="0" applyAlignment="0" applyProtection="0"/>
    <xf numFmtId="0" fontId="11" fillId="50" borderId="0" applyNumberFormat="0" applyBorder="0" applyAlignment="0" applyProtection="0"/>
    <xf numFmtId="0" fontId="83" fillId="86" borderId="87" applyNumberFormat="0" applyAlignment="0" applyProtection="0"/>
    <xf numFmtId="0" fontId="72" fillId="58" borderId="0" applyNumberFormat="0" applyBorder="0" applyAlignment="0" applyProtection="0"/>
    <xf numFmtId="0" fontId="30" fillId="9" borderId="90">
      <alignment horizontal="right" vertical="center"/>
    </xf>
    <xf numFmtId="0" fontId="84" fillId="86" borderId="87" applyNumberFormat="0" applyAlignment="0" applyProtection="0"/>
    <xf numFmtId="4" fontId="34" fillId="0" borderId="90" applyFill="0" applyBorder="0" applyProtection="0">
      <alignment horizontal="right" vertical="center"/>
    </xf>
    <xf numFmtId="0" fontId="34" fillId="14" borderId="93">
      <alignment horizontal="left" vertical="center" wrapText="1" indent="2"/>
    </xf>
    <xf numFmtId="4" fontId="34" fillId="16" borderId="90"/>
    <xf numFmtId="0" fontId="68" fillId="46" borderId="57" applyNumberFormat="0" applyAlignment="0" applyProtection="0"/>
    <xf numFmtId="0" fontId="84" fillId="86" borderId="87" applyNumberFormat="0" applyAlignment="0" applyProtection="0"/>
    <xf numFmtId="0" fontId="84" fillId="86" borderId="87" applyNumberFormat="0" applyAlignment="0" applyProtection="0"/>
    <xf numFmtId="0" fontId="11" fillId="48" borderId="0" applyNumberFormat="0" applyBorder="0" applyAlignment="0" applyProtection="0"/>
    <xf numFmtId="0" fontId="87" fillId="73" borderId="87" applyNumberFormat="0" applyAlignment="0" applyProtection="0"/>
    <xf numFmtId="4" fontId="34" fillId="16" borderId="98"/>
    <xf numFmtId="49" fontId="32" fillId="0" borderId="90" applyNumberFormat="0" applyFill="0" applyBorder="0" applyProtection="0">
      <alignment horizontal="left" vertical="center"/>
    </xf>
    <xf numFmtId="0" fontId="103" fillId="0" borderId="96" applyNumberFormat="0" applyFill="0" applyAlignment="0" applyProtection="0"/>
    <xf numFmtId="0" fontId="34" fillId="0" borderId="93">
      <alignment horizontal="left" vertical="center" wrapText="1" indent="2"/>
    </xf>
    <xf numFmtId="0" fontId="34" fillId="14" borderId="93">
      <alignment horizontal="left" vertical="center" wrapText="1" indent="2"/>
    </xf>
    <xf numFmtId="0" fontId="78" fillId="89" borderId="89" applyNumberFormat="0" applyFont="0" applyAlignment="0" applyProtection="0"/>
    <xf numFmtId="0" fontId="30" fillId="14" borderId="90">
      <alignment horizontal="right" vertical="center"/>
    </xf>
    <xf numFmtId="0" fontId="30" fillId="14" borderId="90">
      <alignment horizontal="right" vertical="center"/>
    </xf>
    <xf numFmtId="0" fontId="84" fillId="86" borderId="87" applyNumberFormat="0" applyAlignment="0" applyProtection="0"/>
    <xf numFmtId="0" fontId="72" fillId="55" borderId="0" applyNumberFormat="0" applyBorder="0" applyAlignment="0" applyProtection="0"/>
    <xf numFmtId="175" fontId="34" fillId="90" borderId="90" applyNumberFormat="0" applyFont="0" applyBorder="0" applyAlignment="0" applyProtection="0">
      <alignment horizontal="right" vertical="center"/>
    </xf>
    <xf numFmtId="0" fontId="11" fillId="60" borderId="0" applyNumberFormat="0" applyBorder="0" applyAlignment="0" applyProtection="0"/>
    <xf numFmtId="0" fontId="84" fillId="86" borderId="87" applyNumberFormat="0" applyAlignment="0" applyProtection="0"/>
    <xf numFmtId="0" fontId="100" fillId="86" borderId="94" applyNumberFormat="0" applyAlignment="0" applyProtection="0"/>
    <xf numFmtId="0" fontId="103" fillId="0" borderId="96" applyNumberFormat="0" applyFill="0" applyAlignment="0" applyProtection="0"/>
    <xf numFmtId="0" fontId="103" fillId="0" borderId="88" applyNumberFormat="0" applyFill="0" applyAlignment="0" applyProtection="0"/>
    <xf numFmtId="0" fontId="96" fillId="73" borderId="87" applyNumberFormat="0" applyAlignment="0" applyProtection="0"/>
    <xf numFmtId="0" fontId="30" fillId="9" borderId="90">
      <alignment horizontal="right" vertical="center"/>
    </xf>
    <xf numFmtId="0" fontId="34" fillId="0" borderId="101">
      <alignment horizontal="left" vertical="center" wrapText="1" indent="2"/>
    </xf>
    <xf numFmtId="0" fontId="72" fillId="49" borderId="0" applyNumberFormat="0" applyBorder="0" applyAlignment="0" applyProtection="0"/>
    <xf numFmtId="0" fontId="100" fillId="86" borderId="94" applyNumberFormat="0" applyAlignment="0" applyProtection="0"/>
    <xf numFmtId="0" fontId="11" fillId="54" borderId="0" applyNumberFormat="0" applyBorder="0" applyAlignment="0" applyProtection="0"/>
    <xf numFmtId="4" fontId="74" fillId="9" borderId="90">
      <alignment horizontal="right" vertical="center"/>
    </xf>
    <xf numFmtId="4" fontId="30" fillId="9" borderId="90">
      <alignment horizontal="right" vertical="center"/>
    </xf>
    <xf numFmtId="0" fontId="30" fillId="14" borderId="98">
      <alignment horizontal="right" vertical="center"/>
    </xf>
    <xf numFmtId="0" fontId="34" fillId="0" borderId="90" applyNumberFormat="0" applyFill="0" applyAlignment="0" applyProtection="0"/>
    <xf numFmtId="4" fontId="30" fillId="9" borderId="90">
      <alignment horizontal="right" vertical="center"/>
    </xf>
    <xf numFmtId="0" fontId="13" fillId="0" borderId="58" applyNumberFormat="0" applyFill="0" applyAlignment="0" applyProtection="0"/>
    <xf numFmtId="0" fontId="84" fillId="86" borderId="87" applyNumberFormat="0" applyAlignment="0" applyProtection="0"/>
    <xf numFmtId="0" fontId="11"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34" fillId="0" borderId="90" applyNumberFormat="0" applyFill="0" applyAlignment="0" applyProtection="0"/>
    <xf numFmtId="4" fontId="30" fillId="14" borderId="90">
      <alignment horizontal="right" vertical="center"/>
    </xf>
    <xf numFmtId="0" fontId="78" fillId="89" borderId="89" applyNumberFormat="0" applyFont="0" applyAlignment="0" applyProtection="0"/>
    <xf numFmtId="4" fontId="30" fillId="14" borderId="90">
      <alignment horizontal="right" vertical="center"/>
    </xf>
    <xf numFmtId="4" fontId="30" fillId="14" borderId="90">
      <alignment horizontal="right" vertical="center"/>
    </xf>
    <xf numFmtId="0" fontId="34" fillId="0" borderId="90">
      <alignment horizontal="right" vertical="center"/>
    </xf>
    <xf numFmtId="4" fontId="34" fillId="0" borderId="90">
      <alignment horizontal="right" vertical="center"/>
    </xf>
    <xf numFmtId="0" fontId="30" fillId="14" borderId="100">
      <alignment horizontal="right" vertical="center"/>
    </xf>
    <xf numFmtId="0" fontId="88" fillId="0" borderId="88" applyNumberFormat="0" applyFill="0" applyAlignment="0" applyProtection="0"/>
    <xf numFmtId="0" fontId="78" fillId="89" borderId="89" applyNumberFormat="0" applyFont="0" applyAlignment="0" applyProtection="0"/>
    <xf numFmtId="0" fontId="34" fillId="0" borderId="90" applyNumberFormat="0" applyFill="0" applyAlignment="0" applyProtection="0"/>
    <xf numFmtId="0" fontId="30" fillId="14" borderId="92">
      <alignment horizontal="right" vertical="center"/>
    </xf>
    <xf numFmtId="49" fontId="32" fillId="0" borderId="98" applyNumberFormat="0" applyFill="0" applyBorder="0" applyProtection="0">
      <alignment horizontal="left" vertical="center"/>
    </xf>
    <xf numFmtId="4" fontId="30" fillId="14" borderId="90">
      <alignment horizontal="right" vertical="center"/>
    </xf>
    <xf numFmtId="0" fontId="84" fillId="86" borderId="87" applyNumberFormat="0" applyAlignment="0" applyProtection="0"/>
    <xf numFmtId="0" fontId="30" fillId="14" borderId="90">
      <alignment horizontal="right" vertical="center"/>
    </xf>
    <xf numFmtId="0" fontId="34" fillId="16" borderId="98"/>
    <xf numFmtId="4" fontId="34" fillId="16" borderId="90"/>
    <xf numFmtId="0" fontId="87" fillId="73" borderId="87" applyNumberFormat="0" applyAlignment="0" applyProtection="0"/>
    <xf numFmtId="0" fontId="84" fillId="86" borderId="87" applyNumberFormat="0" applyAlignment="0" applyProtection="0"/>
    <xf numFmtId="0" fontId="103" fillId="0" borderId="88" applyNumberFormat="0" applyFill="0" applyAlignment="0" applyProtection="0"/>
    <xf numFmtId="0" fontId="34" fillId="9" borderId="91">
      <alignment horizontal="left" vertical="center"/>
    </xf>
    <xf numFmtId="0" fontId="87" fillId="73" borderId="87" applyNumberFormat="0" applyAlignment="0" applyProtection="0"/>
    <xf numFmtId="0" fontId="34" fillId="0" borderId="90" applyNumberFormat="0" applyFill="0" applyAlignment="0" applyProtection="0"/>
    <xf numFmtId="0" fontId="11" fillId="63" borderId="0" applyNumberFormat="0" applyBorder="0" applyAlignment="0" applyProtection="0"/>
    <xf numFmtId="0" fontId="34" fillId="0" borderId="90">
      <alignment horizontal="right" vertical="center"/>
    </xf>
    <xf numFmtId="0" fontId="34" fillId="9" borderId="91">
      <alignment horizontal="left" vertical="center"/>
    </xf>
    <xf numFmtId="4" fontId="30" fillId="14" borderId="92">
      <alignment horizontal="right" vertical="center"/>
    </xf>
    <xf numFmtId="49" fontId="32" fillId="0" borderId="90" applyNumberFormat="0" applyFill="0" applyBorder="0" applyProtection="0">
      <alignment horizontal="left" vertical="center"/>
    </xf>
    <xf numFmtId="0" fontId="100" fillId="86" borderId="94" applyNumberFormat="0" applyAlignment="0" applyProtection="0"/>
    <xf numFmtId="0" fontId="72" fillId="64" borderId="0" applyNumberFormat="0" applyBorder="0" applyAlignment="0" applyProtection="0"/>
    <xf numFmtId="0" fontId="11" fillId="62" borderId="0" applyNumberFormat="0" applyBorder="0" applyAlignment="0" applyProtection="0"/>
    <xf numFmtId="0" fontId="83" fillId="86" borderId="87" applyNumberFormat="0" applyAlignment="0" applyProtection="0"/>
    <xf numFmtId="0" fontId="96" fillId="73" borderId="87" applyNumberFormat="0" applyAlignment="0" applyProtection="0"/>
    <xf numFmtId="4" fontId="74" fillId="9" borderId="90">
      <alignment horizontal="right" vertical="center"/>
    </xf>
    <xf numFmtId="0" fontId="11" fillId="57" borderId="0" applyNumberFormat="0" applyBorder="0" applyAlignment="0" applyProtection="0"/>
    <xf numFmtId="0" fontId="30" fillId="14" borderId="91">
      <alignment horizontal="right" vertical="center"/>
    </xf>
    <xf numFmtId="0" fontId="34" fillId="14" borderId="93">
      <alignment horizontal="left" vertical="center" wrapText="1" indent="2"/>
    </xf>
    <xf numFmtId="0" fontId="83" fillId="86" borderId="87" applyNumberFormat="0" applyAlignment="0" applyProtection="0"/>
    <xf numFmtId="0" fontId="11" fillId="63" borderId="0" applyNumberFormat="0" applyBorder="0" applyAlignment="0" applyProtection="0"/>
    <xf numFmtId="0" fontId="30" fillId="14" borderId="99">
      <alignment horizontal="right" vertical="center"/>
    </xf>
    <xf numFmtId="4" fontId="30" fillId="14" borderId="91">
      <alignment horizontal="right" vertical="center"/>
    </xf>
    <xf numFmtId="0" fontId="35" fillId="89" borderId="89" applyNumberFormat="0" applyFont="0" applyAlignment="0" applyProtection="0"/>
    <xf numFmtId="0" fontId="11" fillId="62" borderId="0" applyNumberFormat="0" applyBorder="0" applyAlignment="0" applyProtection="0"/>
    <xf numFmtId="0" fontId="30" fillId="9" borderId="90">
      <alignment horizontal="right" vertical="center"/>
    </xf>
    <xf numFmtId="0" fontId="30" fillId="9" borderId="98">
      <alignment horizontal="right" vertical="center"/>
    </xf>
    <xf numFmtId="0" fontId="11" fillId="56" borderId="0" applyNumberFormat="0" applyBorder="0" applyAlignment="0" applyProtection="0"/>
    <xf numFmtId="0" fontId="96" fillId="73" borderId="87" applyNumberFormat="0" applyAlignment="0" applyProtection="0"/>
    <xf numFmtId="4" fontId="30" fillId="14" borderId="100">
      <alignment horizontal="right" vertical="center"/>
    </xf>
    <xf numFmtId="4" fontId="30" fillId="14" borderId="91">
      <alignment horizontal="right" vertical="center"/>
    </xf>
    <xf numFmtId="4" fontId="30" fillId="14" borderId="98">
      <alignment horizontal="right" vertical="center"/>
    </xf>
    <xf numFmtId="4" fontId="30" fillId="14" borderId="90">
      <alignment horizontal="right" vertical="center"/>
    </xf>
    <xf numFmtId="0" fontId="30" fillId="9" borderId="90">
      <alignment horizontal="right" vertical="center"/>
    </xf>
    <xf numFmtId="0" fontId="87" fillId="73" borderId="87" applyNumberFormat="0" applyAlignment="0" applyProtection="0"/>
    <xf numFmtId="0" fontId="11" fillId="54" borderId="0" applyNumberFormat="0" applyBorder="0" applyAlignment="0" applyProtection="0"/>
    <xf numFmtId="0" fontId="69" fillId="46" borderId="56" applyNumberFormat="0" applyAlignment="0" applyProtection="0"/>
    <xf numFmtId="0" fontId="88" fillId="0" borderId="88" applyNumberFormat="0" applyFill="0" applyAlignment="0" applyProtection="0"/>
    <xf numFmtId="0" fontId="74" fillId="9" borderId="90">
      <alignment horizontal="right" vertical="center"/>
    </xf>
    <xf numFmtId="0" fontId="100" fillId="86" borderId="94" applyNumberFormat="0" applyAlignment="0" applyProtection="0"/>
    <xf numFmtId="0" fontId="103" fillId="0" borderId="88" applyNumberFormat="0" applyFill="0" applyAlignment="0" applyProtection="0"/>
    <xf numFmtId="0" fontId="11" fillId="53" borderId="0" applyNumberFormat="0" applyBorder="0" applyAlignment="0" applyProtection="0"/>
    <xf numFmtId="175" fontId="34" fillId="90" borderId="90" applyNumberFormat="0" applyFont="0" applyBorder="0" applyAlignment="0" applyProtection="0">
      <alignment horizontal="right" vertical="center"/>
    </xf>
    <xf numFmtId="0" fontId="11" fillId="51" borderId="0" applyNumberFormat="0" applyBorder="0" applyAlignment="0" applyProtection="0"/>
    <xf numFmtId="0" fontId="84" fillId="86" borderId="95" applyNumberFormat="0" applyAlignment="0" applyProtection="0"/>
    <xf numFmtId="0" fontId="11" fillId="56" borderId="0" applyNumberFormat="0" applyBorder="0" applyAlignment="0" applyProtection="0"/>
    <xf numFmtId="0" fontId="72" fillId="61" borderId="0" applyNumberFormat="0" applyBorder="0" applyAlignment="0" applyProtection="0"/>
    <xf numFmtId="0" fontId="88" fillId="0" borderId="88" applyNumberFormat="0" applyFill="0" applyAlignment="0" applyProtection="0"/>
    <xf numFmtId="0" fontId="34" fillId="0" borderId="90">
      <alignment horizontal="right" vertical="center"/>
    </xf>
    <xf numFmtId="0" fontId="35" fillId="89" borderId="89" applyNumberFormat="0" applyFont="0" applyAlignment="0" applyProtection="0"/>
    <xf numFmtId="0" fontId="84" fillId="86" borderId="87" applyNumberFormat="0" applyAlignment="0" applyProtection="0"/>
    <xf numFmtId="0" fontId="103" fillId="0" borderId="88" applyNumberFormat="0" applyFill="0" applyAlignment="0" applyProtection="0"/>
    <xf numFmtId="0" fontId="11" fillId="48" borderId="0" applyNumberFormat="0" applyBorder="0" applyAlignment="0" applyProtection="0"/>
    <xf numFmtId="0" fontId="78" fillId="89" borderId="89" applyNumberFormat="0" applyFont="0" applyAlignment="0" applyProtection="0"/>
    <xf numFmtId="0" fontId="72" fillId="58" borderId="0" applyNumberFormat="0" applyBorder="0" applyAlignment="0" applyProtection="0"/>
    <xf numFmtId="0" fontId="34" fillId="0" borderId="90" applyNumberFormat="0" applyFill="0" applyAlignment="0" applyProtection="0"/>
    <xf numFmtId="0" fontId="11" fillId="57" borderId="0" applyNumberFormat="0" applyBorder="0" applyAlignment="0" applyProtection="0"/>
    <xf numFmtId="4" fontId="34" fillId="0" borderId="90" applyFill="0" applyBorder="0" applyProtection="0">
      <alignment horizontal="right" vertical="center"/>
    </xf>
    <xf numFmtId="0" fontId="11" fillId="47" borderId="0" applyNumberFormat="0" applyBorder="0" applyAlignment="0" applyProtection="0"/>
    <xf numFmtId="0" fontId="103" fillId="0" borderId="88" applyNumberFormat="0" applyFill="0" applyAlignment="0" applyProtection="0"/>
    <xf numFmtId="0" fontId="74" fillId="9" borderId="98">
      <alignment horizontal="right" vertical="center"/>
    </xf>
    <xf numFmtId="0" fontId="11" fillId="60" borderId="0" applyNumberFormat="0" applyBorder="0" applyAlignment="0" applyProtection="0"/>
    <xf numFmtId="0" fontId="34" fillId="9" borderId="99">
      <alignment horizontal="left" vertical="center"/>
    </xf>
    <xf numFmtId="0" fontId="74" fillId="9" borderId="90">
      <alignment horizontal="right" vertical="center"/>
    </xf>
    <xf numFmtId="0" fontId="87" fillId="73" borderId="87" applyNumberFormat="0" applyAlignment="0" applyProtection="0"/>
    <xf numFmtId="175" fontId="34" fillId="90" borderId="90" applyNumberFormat="0" applyFont="0" applyBorder="0" applyAlignment="0" applyProtection="0">
      <alignment horizontal="right" vertical="center"/>
    </xf>
    <xf numFmtId="0" fontId="87" fillId="73" borderId="87" applyNumberFormat="0" applyAlignment="0" applyProtection="0"/>
    <xf numFmtId="4" fontId="34" fillId="0" borderId="90">
      <alignment horizontal="right" vertical="center"/>
    </xf>
    <xf numFmtId="49" fontId="34" fillId="0" borderId="90" applyNumberFormat="0" applyFont="0" applyFill="0" applyBorder="0" applyProtection="0">
      <alignment horizontal="left" vertical="center" indent="2"/>
    </xf>
    <xf numFmtId="175" fontId="34" fillId="90" borderId="90" applyNumberFormat="0" applyFont="0" applyBorder="0" applyAlignment="0" applyProtection="0">
      <alignment horizontal="right" vertical="center"/>
    </xf>
    <xf numFmtId="0" fontId="96" fillId="73" borderId="87" applyNumberFormat="0" applyAlignment="0" applyProtection="0"/>
    <xf numFmtId="49" fontId="32" fillId="0" borderId="90" applyNumberFormat="0" applyFill="0" applyBorder="0" applyProtection="0">
      <alignment horizontal="left" vertical="center"/>
    </xf>
    <xf numFmtId="4" fontId="30" fillId="14" borderId="90">
      <alignment horizontal="right" vertical="center"/>
    </xf>
    <xf numFmtId="0" fontId="87" fillId="73" borderId="87" applyNumberFormat="0" applyAlignment="0" applyProtection="0"/>
    <xf numFmtId="0" fontId="84" fillId="86" borderId="87" applyNumberFormat="0" applyAlignment="0" applyProtection="0"/>
    <xf numFmtId="4" fontId="34" fillId="0" borderId="90">
      <alignment horizontal="right" vertical="center"/>
    </xf>
    <xf numFmtId="0" fontId="34" fillId="14" borderId="93">
      <alignment horizontal="left" vertical="center" wrapText="1" indent="2"/>
    </xf>
    <xf numFmtId="0" fontId="34" fillId="0" borderId="93">
      <alignment horizontal="left" vertical="center" wrapText="1" indent="2"/>
    </xf>
    <xf numFmtId="0" fontId="100" fillId="86" borderId="94" applyNumberFormat="0" applyAlignment="0" applyProtection="0"/>
    <xf numFmtId="0" fontId="96" fillId="73" borderId="87" applyNumberFormat="0" applyAlignment="0" applyProtection="0"/>
    <xf numFmtId="0" fontId="83" fillId="86" borderId="87" applyNumberFormat="0" applyAlignment="0" applyProtection="0"/>
    <xf numFmtId="0" fontId="81" fillId="86" borderId="94" applyNumberFormat="0" applyAlignment="0" applyProtection="0"/>
    <xf numFmtId="0" fontId="30" fillId="14" borderId="92">
      <alignment horizontal="right" vertical="center"/>
    </xf>
    <xf numFmtId="0" fontId="74" fillId="9" borderId="90">
      <alignment horizontal="right" vertical="center"/>
    </xf>
    <xf numFmtId="4" fontId="30" fillId="9" borderId="90">
      <alignment horizontal="right" vertical="center"/>
    </xf>
    <xf numFmtId="4" fontId="30" fillId="14" borderId="90">
      <alignment horizontal="right" vertical="center"/>
    </xf>
    <xf numFmtId="49" fontId="34" fillId="0" borderId="91" applyNumberFormat="0" applyFont="0" applyFill="0" applyBorder="0" applyProtection="0">
      <alignment horizontal="left" vertical="center" indent="5"/>
    </xf>
    <xf numFmtId="4" fontId="34" fillId="0" borderId="90" applyFill="0" applyBorder="0" applyProtection="0">
      <alignment horizontal="right" vertical="center"/>
    </xf>
    <xf numFmtId="4" fontId="30" fillId="9" borderId="90">
      <alignment horizontal="right" vertical="center"/>
    </xf>
    <xf numFmtId="0" fontId="96" fillId="73" borderId="87" applyNumberFormat="0" applyAlignment="0" applyProtection="0"/>
    <xf numFmtId="0" fontId="87" fillId="73" borderId="87" applyNumberFormat="0" applyAlignment="0" applyProtection="0"/>
    <xf numFmtId="0" fontId="83" fillId="86" borderId="87" applyNumberFormat="0" applyAlignment="0" applyProtection="0"/>
    <xf numFmtId="0" fontId="34" fillId="14" borderId="93">
      <alignment horizontal="left" vertical="center" wrapText="1" indent="2"/>
    </xf>
    <xf numFmtId="0" fontId="34" fillId="0" borderId="93">
      <alignment horizontal="left" vertical="center" wrapText="1" indent="2"/>
    </xf>
    <xf numFmtId="0" fontId="34" fillId="14" borderId="93">
      <alignment horizontal="left" vertical="center" wrapText="1" indent="2"/>
    </xf>
    <xf numFmtId="4" fontId="30" fillId="9" borderId="98">
      <alignment horizontal="right" vertical="center"/>
    </xf>
    <xf numFmtId="0" fontId="72" fillId="49" borderId="0" applyNumberFormat="0" applyBorder="0" applyAlignment="0" applyProtection="0"/>
    <xf numFmtId="0" fontId="72" fillId="61" borderId="0" applyNumberFormat="0" applyBorder="0" applyAlignment="0" applyProtection="0"/>
    <xf numFmtId="0" fontId="11" fillId="59" borderId="0" applyNumberFormat="0" applyBorder="0" applyAlignment="0" applyProtection="0"/>
    <xf numFmtId="0" fontId="11" fillId="56" borderId="0" applyNumberFormat="0" applyBorder="0" applyAlignment="0" applyProtection="0"/>
    <xf numFmtId="0" fontId="11" fillId="54" borderId="0" applyNumberFormat="0" applyBorder="0" applyAlignment="0" applyProtection="0"/>
    <xf numFmtId="0" fontId="11" fillId="48" borderId="0" applyNumberFormat="0" applyBorder="0" applyAlignment="0" applyProtection="0"/>
    <xf numFmtId="4" fontId="30" fillId="14" borderId="98">
      <alignment horizontal="right" vertical="center"/>
    </xf>
    <xf numFmtId="0" fontId="34" fillId="16" borderId="98"/>
    <xf numFmtId="0" fontId="83" fillId="86" borderId="95" applyNumberFormat="0" applyAlignment="0" applyProtection="0"/>
    <xf numFmtId="0" fontId="30" fillId="9" borderId="98">
      <alignment horizontal="right" vertical="center"/>
    </xf>
    <xf numFmtId="0" fontId="34" fillId="0" borderId="98">
      <alignment horizontal="right" vertical="center"/>
    </xf>
    <xf numFmtId="0" fontId="103" fillId="0" borderId="96" applyNumberFormat="0" applyFill="0" applyAlignment="0" applyProtection="0"/>
    <xf numFmtId="0" fontId="34" fillId="9" borderId="99">
      <alignment horizontal="left" vertical="center"/>
    </xf>
    <xf numFmtId="0" fontId="96" fillId="73" borderId="95" applyNumberFormat="0" applyAlignment="0" applyProtection="0"/>
    <xf numFmtId="175" fontId="34" fillId="90" borderId="98" applyNumberFormat="0" applyFont="0" applyBorder="0" applyAlignment="0" applyProtection="0">
      <alignment horizontal="right" vertical="center"/>
    </xf>
    <xf numFmtId="0" fontId="78" fillId="89" borderId="97" applyNumberFormat="0" applyFont="0" applyAlignment="0" applyProtection="0"/>
    <xf numFmtId="0" fontId="34" fillId="0" borderId="101">
      <alignment horizontal="left" vertical="center" wrapText="1" indent="2"/>
    </xf>
    <xf numFmtId="4" fontId="34" fillId="16" borderId="98"/>
    <xf numFmtId="49" fontId="32" fillId="0" borderId="98" applyNumberFormat="0" applyFill="0" applyBorder="0" applyProtection="0">
      <alignment horizontal="left" vertical="center"/>
    </xf>
    <xf numFmtId="0" fontId="34" fillId="0" borderId="98">
      <alignment horizontal="right" vertical="center"/>
    </xf>
    <xf numFmtId="4" fontId="30" fillId="14" borderId="100">
      <alignment horizontal="right" vertical="center"/>
    </xf>
    <xf numFmtId="4" fontId="30" fillId="14" borderId="98">
      <alignment horizontal="right" vertical="center"/>
    </xf>
    <xf numFmtId="4" fontId="30" fillId="14" borderId="98">
      <alignment horizontal="right" vertical="center"/>
    </xf>
    <xf numFmtId="0" fontId="74" fillId="9" borderId="98">
      <alignment horizontal="right" vertical="center"/>
    </xf>
    <xf numFmtId="0" fontId="30" fillId="9" borderId="98">
      <alignment horizontal="right" vertical="center"/>
    </xf>
    <xf numFmtId="49" fontId="34" fillId="0" borderId="98" applyNumberFormat="0" applyFont="0" applyFill="0" applyBorder="0" applyProtection="0">
      <alignment horizontal="left" vertical="center" indent="2"/>
    </xf>
    <xf numFmtId="0" fontId="96" fillId="73" borderId="95" applyNumberFormat="0" applyAlignment="0" applyProtection="0"/>
    <xf numFmtId="0" fontId="81" fillId="86" borderId="102" applyNumberFormat="0" applyAlignment="0" applyProtection="0"/>
    <xf numFmtId="49" fontId="34" fillId="0" borderId="98" applyNumberFormat="0" applyFont="0" applyFill="0" applyBorder="0" applyProtection="0">
      <alignment horizontal="left" vertical="center" indent="2"/>
    </xf>
    <xf numFmtId="0" fontId="87" fillId="73" borderId="95" applyNumberFormat="0" applyAlignment="0" applyProtection="0"/>
    <xf numFmtId="4" fontId="34" fillId="0" borderId="98" applyFill="0" applyBorder="0" applyProtection="0">
      <alignment horizontal="right" vertical="center"/>
    </xf>
    <xf numFmtId="0" fontId="84" fillId="86" borderId="95" applyNumberFormat="0" applyAlignment="0" applyProtection="0"/>
    <xf numFmtId="0" fontId="103" fillId="0" borderId="96" applyNumberFormat="0" applyFill="0" applyAlignment="0" applyProtection="0"/>
    <xf numFmtId="0" fontId="100" fillId="86" borderId="102" applyNumberFormat="0" applyAlignment="0" applyProtection="0"/>
    <xf numFmtId="0" fontId="34" fillId="0" borderId="98" applyNumberFormat="0" applyFill="0" applyAlignment="0" applyProtection="0"/>
    <xf numFmtId="4" fontId="34" fillId="0" borderId="98">
      <alignment horizontal="right" vertical="center"/>
    </xf>
    <xf numFmtId="0" fontId="34" fillId="0" borderId="98">
      <alignment horizontal="right" vertical="center"/>
    </xf>
    <xf numFmtId="0" fontId="96" fillId="73" borderId="95" applyNumberFormat="0" applyAlignment="0" applyProtection="0"/>
    <xf numFmtId="0" fontId="81" fillId="86" borderId="102" applyNumberFormat="0" applyAlignment="0" applyProtection="0"/>
    <xf numFmtId="0" fontId="83" fillId="86" borderId="95" applyNumberFormat="0" applyAlignment="0" applyProtection="0"/>
    <xf numFmtId="0" fontId="34" fillId="14" borderId="101">
      <alignment horizontal="left" vertical="center" wrapText="1" indent="2"/>
    </xf>
    <xf numFmtId="0" fontId="84" fillId="86" borderId="95" applyNumberFormat="0" applyAlignment="0" applyProtection="0"/>
    <xf numFmtId="0" fontId="84" fillId="86" borderId="95" applyNumberFormat="0" applyAlignment="0" applyProtection="0"/>
    <xf numFmtId="4" fontId="30" fillId="14" borderId="99">
      <alignment horizontal="right" vertical="center"/>
    </xf>
    <xf numFmtId="0" fontId="30" fillId="14" borderId="99">
      <alignment horizontal="right" vertical="center"/>
    </xf>
    <xf numFmtId="0" fontId="30" fillId="14" borderId="98">
      <alignment horizontal="right" vertical="center"/>
    </xf>
    <xf numFmtId="4" fontId="74" fillId="9" borderId="98">
      <alignment horizontal="right" vertical="center"/>
    </xf>
    <xf numFmtId="0" fontId="87" fillId="73" borderId="95" applyNumberFormat="0" applyAlignment="0" applyProtection="0"/>
    <xf numFmtId="0" fontId="88" fillId="0" borderId="96" applyNumberFormat="0" applyFill="0" applyAlignment="0" applyProtection="0"/>
    <xf numFmtId="0" fontId="103" fillId="0" borderId="96" applyNumberFormat="0" applyFill="0" applyAlignment="0" applyProtection="0"/>
    <xf numFmtId="0" fontId="78" fillId="89" borderId="97" applyNumberFormat="0" applyFont="0" applyAlignment="0" applyProtection="0"/>
    <xf numFmtId="0" fontId="96" fillId="73" borderId="95" applyNumberFormat="0" applyAlignment="0" applyProtection="0"/>
    <xf numFmtId="49" fontId="32" fillId="0" borderId="98" applyNumberFormat="0" applyFill="0" applyBorder="0" applyProtection="0">
      <alignment horizontal="left" vertical="center"/>
    </xf>
    <xf numFmtId="0" fontId="34" fillId="14" borderId="101">
      <alignment horizontal="left" vertical="center" wrapText="1" indent="2"/>
    </xf>
    <xf numFmtId="0" fontId="84" fillId="86" borderId="95" applyNumberFormat="0" applyAlignment="0" applyProtection="0"/>
    <xf numFmtId="0" fontId="34" fillId="0" borderId="101">
      <alignment horizontal="left" vertical="center" wrapText="1" indent="2"/>
    </xf>
    <xf numFmtId="0" fontId="78" fillId="89" borderId="97" applyNumberFormat="0" applyFont="0" applyAlignment="0" applyProtection="0"/>
    <xf numFmtId="0" fontId="35" fillId="89" borderId="97" applyNumberFormat="0" applyFont="0" applyAlignment="0" applyProtection="0"/>
    <xf numFmtId="0" fontId="100" fillId="86" borderId="102" applyNumberFormat="0" applyAlignment="0" applyProtection="0"/>
    <xf numFmtId="0" fontId="103" fillId="0" borderId="96" applyNumberFormat="0" applyFill="0" applyAlignment="0" applyProtection="0"/>
    <xf numFmtId="4" fontId="34" fillId="16" borderId="98"/>
    <xf numFmtId="0" fontId="30" fillId="14" borderId="98">
      <alignment horizontal="right" vertical="center"/>
    </xf>
    <xf numFmtId="0" fontId="103" fillId="0" borderId="96" applyNumberFormat="0" applyFill="0" applyAlignment="0" applyProtection="0"/>
    <xf numFmtId="4" fontId="30" fillId="14" borderId="100">
      <alignment horizontal="right" vertical="center"/>
    </xf>
    <xf numFmtId="0" fontId="83" fillId="86" borderId="95" applyNumberFormat="0" applyAlignment="0" applyProtection="0"/>
    <xf numFmtId="0" fontId="30" fillId="14" borderId="99">
      <alignment horizontal="right" vertical="center"/>
    </xf>
    <xf numFmtId="0" fontId="84" fillId="86" borderId="95" applyNumberFormat="0" applyAlignment="0" applyProtection="0"/>
    <xf numFmtId="0" fontId="88" fillId="0" borderId="96" applyNumberFormat="0" applyFill="0" applyAlignment="0" applyProtection="0"/>
    <xf numFmtId="0" fontId="78" fillId="89" borderId="97" applyNumberFormat="0" applyFont="0" applyAlignment="0" applyProtection="0"/>
    <xf numFmtId="4" fontId="30" fillId="14" borderId="99">
      <alignment horizontal="right" vertical="center"/>
    </xf>
    <xf numFmtId="0" fontId="34" fillId="14" borderId="101">
      <alignment horizontal="left" vertical="center" wrapText="1" indent="2"/>
    </xf>
    <xf numFmtId="0" fontId="34" fillId="16" borderId="98"/>
    <xf numFmtId="175" fontId="34" fillId="90" borderId="98" applyNumberFormat="0" applyFont="0" applyBorder="0" applyAlignment="0" applyProtection="0">
      <alignment horizontal="right" vertical="center"/>
    </xf>
    <xf numFmtId="0" fontId="34" fillId="0" borderId="98" applyNumberFormat="0" applyFill="0" applyAlignment="0" applyProtection="0"/>
    <xf numFmtId="4" fontId="34" fillId="0" borderId="98" applyFill="0" applyBorder="0" applyProtection="0">
      <alignment horizontal="right" vertical="center"/>
    </xf>
    <xf numFmtId="4" fontId="30" fillId="9" borderId="98">
      <alignment horizontal="right" vertical="center"/>
    </xf>
    <xf numFmtId="0" fontId="88" fillId="0" borderId="96" applyNumberFormat="0" applyFill="0" applyAlignment="0" applyProtection="0"/>
    <xf numFmtId="49" fontId="32" fillId="0" borderId="98" applyNumberFormat="0" applyFill="0" applyBorder="0" applyProtection="0">
      <alignment horizontal="left" vertical="center"/>
    </xf>
    <xf numFmtId="49" fontId="34" fillId="0" borderId="99" applyNumberFormat="0" applyFont="0" applyFill="0" applyBorder="0" applyProtection="0">
      <alignment horizontal="left" vertical="center" indent="5"/>
    </xf>
    <xf numFmtId="0" fontId="34" fillId="9" borderId="99">
      <alignment horizontal="left" vertical="center"/>
    </xf>
    <xf numFmtId="0" fontId="84" fillId="86" borderId="95" applyNumberFormat="0" applyAlignment="0" applyProtection="0"/>
    <xf numFmtId="4" fontId="30" fillId="14" borderId="100">
      <alignment horizontal="right" vertical="center"/>
    </xf>
    <xf numFmtId="0" fontId="96" fillId="73" borderId="95" applyNumberFormat="0" applyAlignment="0" applyProtection="0"/>
    <xf numFmtId="0" fontId="96" fillId="73" borderId="95" applyNumberFormat="0" applyAlignment="0" applyProtection="0"/>
    <xf numFmtId="0" fontId="78" fillId="89" borderId="97" applyNumberFormat="0" applyFont="0" applyAlignment="0" applyProtection="0"/>
    <xf numFmtId="0" fontId="100" fillId="86" borderId="102" applyNumberFormat="0" applyAlignment="0" applyProtection="0"/>
    <xf numFmtId="0" fontId="103" fillId="0" borderId="96" applyNumberFormat="0" applyFill="0" applyAlignment="0" applyProtection="0"/>
    <xf numFmtId="0" fontId="30" fillId="14" borderId="98">
      <alignment horizontal="right" vertical="center"/>
    </xf>
    <xf numFmtId="0" fontId="35" fillId="89" borderId="97" applyNumberFormat="0" applyFont="0" applyAlignment="0" applyProtection="0"/>
    <xf numFmtId="4" fontId="34" fillId="0" borderId="98">
      <alignment horizontal="right" vertical="center"/>
    </xf>
    <xf numFmtId="0" fontId="103" fillId="0" borderId="96" applyNumberFormat="0" applyFill="0" applyAlignment="0" applyProtection="0"/>
    <xf numFmtId="0" fontId="30" fillId="14" borderId="98">
      <alignment horizontal="right" vertical="center"/>
    </xf>
    <xf numFmtId="0" fontId="30" fillId="14" borderId="98">
      <alignment horizontal="right" vertical="center"/>
    </xf>
    <xf numFmtId="4" fontId="74" fillId="9" borderId="98">
      <alignment horizontal="right" vertical="center"/>
    </xf>
    <xf numFmtId="0" fontId="30" fillId="9" borderId="98">
      <alignment horizontal="right" vertical="center"/>
    </xf>
    <xf numFmtId="4" fontId="30" fillId="9" borderId="98">
      <alignment horizontal="right" vertical="center"/>
    </xf>
    <xf numFmtId="0" fontId="74" fillId="9" borderId="98">
      <alignment horizontal="right" vertical="center"/>
    </xf>
    <xf numFmtId="4" fontId="74" fillId="9" borderId="98">
      <alignment horizontal="right" vertical="center"/>
    </xf>
    <xf numFmtId="0" fontId="30" fillId="14" borderId="98">
      <alignment horizontal="right" vertical="center"/>
    </xf>
    <xf numFmtId="4" fontId="30" fillId="14" borderId="98">
      <alignment horizontal="right" vertical="center"/>
    </xf>
    <xf numFmtId="0" fontId="30" fillId="14" borderId="98">
      <alignment horizontal="right" vertical="center"/>
    </xf>
    <xf numFmtId="4" fontId="30" fillId="14" borderId="98">
      <alignment horizontal="right" vertical="center"/>
    </xf>
    <xf numFmtId="0" fontId="30" fillId="14" borderId="99">
      <alignment horizontal="right" vertical="center"/>
    </xf>
    <xf numFmtId="4" fontId="30" fillId="14" borderId="99">
      <alignment horizontal="right" vertical="center"/>
    </xf>
    <xf numFmtId="0" fontId="30" fillId="14" borderId="100">
      <alignment horizontal="right" vertical="center"/>
    </xf>
    <xf numFmtId="4" fontId="30" fillId="14" borderId="100">
      <alignment horizontal="right" vertical="center"/>
    </xf>
    <xf numFmtId="0" fontId="84" fillId="86" borderId="95" applyNumberFormat="0" applyAlignment="0" applyProtection="0"/>
    <xf numFmtId="0" fontId="34" fillId="14" borderId="101">
      <alignment horizontal="left" vertical="center" wrapText="1" indent="2"/>
    </xf>
    <xf numFmtId="0" fontId="34" fillId="0" borderId="101">
      <alignment horizontal="left" vertical="center" wrapText="1" indent="2"/>
    </xf>
    <xf numFmtId="0" fontId="34" fillId="9" borderId="99">
      <alignment horizontal="left" vertical="center"/>
    </xf>
    <xf numFmtId="0" fontId="96" fillId="73" borderId="95" applyNumberFormat="0" applyAlignment="0" applyProtection="0"/>
    <xf numFmtId="0" fontId="34" fillId="0" borderId="98">
      <alignment horizontal="right" vertical="center"/>
    </xf>
    <xf numFmtId="4" fontId="34" fillId="0" borderId="98">
      <alignment horizontal="right" vertical="center"/>
    </xf>
    <xf numFmtId="0" fontId="34" fillId="0" borderId="98" applyNumberFormat="0" applyFill="0" applyAlignment="0" applyProtection="0"/>
    <xf numFmtId="0" fontId="100" fillId="86" borderId="102" applyNumberFormat="0" applyAlignment="0" applyProtection="0"/>
    <xf numFmtId="175" fontId="34" fillId="90" borderId="98" applyNumberFormat="0" applyFont="0" applyBorder="0" applyAlignment="0" applyProtection="0">
      <alignment horizontal="right" vertical="center"/>
    </xf>
    <xf numFmtId="0" fontId="34" fillId="16" borderId="98"/>
    <xf numFmtId="4" fontId="34" fillId="16" borderId="98"/>
    <xf numFmtId="0" fontId="103" fillId="0" borderId="96" applyNumberFormat="0" applyFill="0" applyAlignment="0" applyProtection="0"/>
    <xf numFmtId="0" fontId="35" fillId="89" borderId="97" applyNumberFormat="0" applyFont="0" applyAlignment="0" applyProtection="0"/>
    <xf numFmtId="0" fontId="78" fillId="89" borderId="97" applyNumberFormat="0" applyFont="0" applyAlignment="0" applyProtection="0"/>
    <xf numFmtId="0" fontId="34" fillId="0" borderId="98" applyNumberFormat="0" applyFill="0" applyAlignment="0" applyProtection="0"/>
    <xf numFmtId="0" fontId="88" fillId="0" borderId="96" applyNumberFormat="0" applyFill="0" applyAlignment="0" applyProtection="0"/>
    <xf numFmtId="0" fontId="103" fillId="0" borderId="96" applyNumberFormat="0" applyFill="0" applyAlignment="0" applyProtection="0"/>
    <xf numFmtId="0" fontId="87" fillId="73" borderId="95" applyNumberFormat="0" applyAlignment="0" applyProtection="0"/>
    <xf numFmtId="0" fontId="84" fillId="86" borderId="95" applyNumberFormat="0" applyAlignment="0" applyProtection="0"/>
    <xf numFmtId="4" fontId="74" fillId="9" borderId="98">
      <alignment horizontal="right" vertical="center"/>
    </xf>
    <xf numFmtId="0" fontId="30" fillId="9" borderId="98">
      <alignment horizontal="right" vertical="center"/>
    </xf>
    <xf numFmtId="175" fontId="34" fillId="90" borderId="98" applyNumberFormat="0" applyFont="0" applyBorder="0" applyAlignment="0" applyProtection="0">
      <alignment horizontal="right" vertical="center"/>
    </xf>
    <xf numFmtId="0" fontId="88" fillId="0" borderId="96" applyNumberFormat="0" applyFill="0" applyAlignment="0" applyProtection="0"/>
    <xf numFmtId="49" fontId="34" fillId="0" borderId="98" applyNumberFormat="0" applyFont="0" applyFill="0" applyBorder="0" applyProtection="0">
      <alignment horizontal="left" vertical="center" indent="2"/>
    </xf>
    <xf numFmtId="49" fontId="34" fillId="0" borderId="99" applyNumberFormat="0" applyFont="0" applyFill="0" applyBorder="0" applyProtection="0">
      <alignment horizontal="left" vertical="center" indent="5"/>
    </xf>
    <xf numFmtId="49" fontId="34" fillId="0" borderId="98" applyNumberFormat="0" applyFont="0" applyFill="0" applyBorder="0" applyProtection="0">
      <alignment horizontal="left" vertical="center" indent="2"/>
    </xf>
    <xf numFmtId="4" fontId="34" fillId="0" borderId="98" applyFill="0" applyBorder="0" applyProtection="0">
      <alignment horizontal="right" vertical="center"/>
    </xf>
    <xf numFmtId="49" fontId="32" fillId="0" borderId="98" applyNumberFormat="0" applyFill="0" applyBorder="0" applyProtection="0">
      <alignment horizontal="left" vertical="center"/>
    </xf>
    <xf numFmtId="0" fontId="34" fillId="0" borderId="101">
      <alignment horizontal="left" vertical="center" wrapText="1" indent="2"/>
    </xf>
    <xf numFmtId="0" fontId="100" fillId="86" borderId="102" applyNumberFormat="0" applyAlignment="0" applyProtection="0"/>
    <xf numFmtId="0" fontId="30" fillId="14" borderId="100">
      <alignment horizontal="right" vertical="center"/>
    </xf>
    <xf numFmtId="0" fontId="87" fillId="73" borderId="95" applyNumberFormat="0" applyAlignment="0" applyProtection="0"/>
    <xf numFmtId="0" fontId="30" fillId="14" borderId="100">
      <alignment horizontal="right" vertical="center"/>
    </xf>
    <xf numFmtId="4" fontId="30" fillId="14" borderId="98">
      <alignment horizontal="right" vertical="center"/>
    </xf>
    <xf numFmtId="0" fontId="30" fillId="14" borderId="98">
      <alignment horizontal="right" vertical="center"/>
    </xf>
    <xf numFmtId="0" fontId="81" fillId="86" borderId="102" applyNumberFormat="0" applyAlignment="0" applyProtection="0"/>
    <xf numFmtId="0" fontId="83" fillId="86" borderId="95" applyNumberFormat="0" applyAlignment="0" applyProtection="0"/>
    <xf numFmtId="0" fontId="88" fillId="0" borderId="96" applyNumberFormat="0" applyFill="0" applyAlignment="0" applyProtection="0"/>
    <xf numFmtId="0" fontId="34" fillId="16" borderId="98"/>
    <xf numFmtId="4" fontId="34" fillId="16" borderId="98"/>
    <xf numFmtId="4" fontId="30" fillId="14" borderId="98">
      <alignment horizontal="right" vertical="center"/>
    </xf>
    <xf numFmtId="0" fontId="74" fillId="9" borderId="98">
      <alignment horizontal="right" vertical="center"/>
    </xf>
    <xf numFmtId="0" fontId="87" fillId="73" borderId="95" applyNumberFormat="0" applyAlignment="0" applyProtection="0"/>
    <xf numFmtId="0" fontId="84" fillId="86" borderId="95" applyNumberFormat="0" applyAlignment="0" applyProtection="0"/>
    <xf numFmtId="4" fontId="34" fillId="0" borderId="98">
      <alignment horizontal="right" vertical="center"/>
    </xf>
    <xf numFmtId="0" fontId="34" fillId="14" borderId="101">
      <alignment horizontal="left" vertical="center" wrapText="1" indent="2"/>
    </xf>
    <xf numFmtId="0" fontId="34" fillId="0" borderId="101">
      <alignment horizontal="left" vertical="center" wrapText="1" indent="2"/>
    </xf>
    <xf numFmtId="0" fontId="100" fillId="86" borderId="102" applyNumberFormat="0" applyAlignment="0" applyProtection="0"/>
    <xf numFmtId="0" fontId="96" fillId="73" borderId="95" applyNumberFormat="0" applyAlignment="0" applyProtection="0"/>
    <xf numFmtId="0" fontId="83" fillId="86" borderId="95" applyNumberFormat="0" applyAlignment="0" applyProtection="0"/>
    <xf numFmtId="0" fontId="81" fillId="86" borderId="102" applyNumberFormat="0" applyAlignment="0" applyProtection="0"/>
    <xf numFmtId="0" fontId="30" fillId="14" borderId="100">
      <alignment horizontal="right" vertical="center"/>
    </xf>
    <xf numFmtId="0" fontId="74" fillId="9" borderId="98">
      <alignment horizontal="right" vertical="center"/>
    </xf>
    <xf numFmtId="4" fontId="30" fillId="9" borderId="98">
      <alignment horizontal="right" vertical="center"/>
    </xf>
    <xf numFmtId="4" fontId="30" fillId="14" borderId="98">
      <alignment horizontal="right" vertical="center"/>
    </xf>
    <xf numFmtId="49" fontId="34" fillId="0" borderId="99" applyNumberFormat="0" applyFont="0" applyFill="0" applyBorder="0" applyProtection="0">
      <alignment horizontal="left" vertical="center" indent="5"/>
    </xf>
    <xf numFmtId="4" fontId="34" fillId="0" borderId="98" applyFill="0" applyBorder="0" applyProtection="0">
      <alignment horizontal="right" vertical="center"/>
    </xf>
    <xf numFmtId="4" fontId="30" fillId="9" borderId="98">
      <alignment horizontal="right" vertical="center"/>
    </xf>
    <xf numFmtId="0" fontId="96" fillId="73" borderId="95" applyNumberFormat="0" applyAlignment="0" applyProtection="0"/>
    <xf numFmtId="0" fontId="87" fillId="73" borderId="95" applyNumberFormat="0" applyAlignment="0" applyProtection="0"/>
    <xf numFmtId="0" fontId="83" fillId="86" borderId="95" applyNumberFormat="0" applyAlignment="0" applyProtection="0"/>
    <xf numFmtId="0" fontId="34" fillId="14" borderId="101">
      <alignment horizontal="left" vertical="center" wrapText="1" indent="2"/>
    </xf>
    <xf numFmtId="0" fontId="34" fillId="0" borderId="101">
      <alignment horizontal="left" vertical="center" wrapText="1" indent="2"/>
    </xf>
    <xf numFmtId="0" fontId="34" fillId="14" borderId="101">
      <alignment horizontal="left" vertical="center" wrapText="1" indent="2"/>
    </xf>
    <xf numFmtId="0" fontId="34" fillId="0" borderId="101">
      <alignment horizontal="left" vertical="center" wrapText="1" indent="2"/>
    </xf>
    <xf numFmtId="0" fontId="81" fillId="86" borderId="102" applyNumberFormat="0" applyAlignment="0" applyProtection="0"/>
    <xf numFmtId="0" fontId="83" fillId="86" borderId="95" applyNumberFormat="0" applyAlignment="0" applyProtection="0"/>
    <xf numFmtId="0" fontId="84" fillId="86" borderId="95" applyNumberFormat="0" applyAlignment="0" applyProtection="0"/>
    <xf numFmtId="0" fontId="87" fillId="73" borderId="95" applyNumberFormat="0" applyAlignment="0" applyProtection="0"/>
    <xf numFmtId="0" fontId="88" fillId="0" borderId="96" applyNumberFormat="0" applyFill="0" applyAlignment="0" applyProtection="0"/>
    <xf numFmtId="0" fontId="96" fillId="73" borderId="95" applyNumberFormat="0" applyAlignment="0" applyProtection="0"/>
    <xf numFmtId="0" fontId="78" fillId="89" borderId="97" applyNumberFormat="0" applyFont="0" applyAlignment="0" applyProtection="0"/>
    <xf numFmtId="0" fontId="35" fillId="89" borderId="97" applyNumberFormat="0" applyFont="0" applyAlignment="0" applyProtection="0"/>
    <xf numFmtId="0" fontId="100" fillId="86" borderId="102" applyNumberFormat="0" applyAlignment="0" applyProtection="0"/>
    <xf numFmtId="0" fontId="103" fillId="0" borderId="96" applyNumberFormat="0" applyFill="0" applyAlignment="0" applyProtection="0"/>
    <xf numFmtId="0" fontId="84" fillId="86" borderId="95" applyNumberFormat="0" applyAlignment="0" applyProtection="0"/>
    <xf numFmtId="0" fontId="96" fillId="73" borderId="95" applyNumberFormat="0" applyAlignment="0" applyProtection="0"/>
    <xf numFmtId="0" fontId="78" fillId="89" borderId="97" applyNumberFormat="0" applyFont="0" applyAlignment="0" applyProtection="0"/>
    <xf numFmtId="0" fontId="100" fillId="86" borderId="102" applyNumberFormat="0" applyAlignment="0" applyProtection="0"/>
    <xf numFmtId="0" fontId="103" fillId="0" borderId="96" applyNumberFormat="0" applyFill="0" applyAlignment="0" applyProtection="0"/>
    <xf numFmtId="0" fontId="84" fillId="86" borderId="95" applyNumberFormat="0" applyAlignment="0" applyProtection="0"/>
    <xf numFmtId="0" fontId="96" fillId="73" borderId="95" applyNumberFormat="0" applyAlignment="0" applyProtection="0"/>
    <xf numFmtId="0" fontId="100" fillId="86" borderId="102" applyNumberFormat="0" applyAlignment="0" applyProtection="0"/>
    <xf numFmtId="0" fontId="103" fillId="0" borderId="96" applyNumberFormat="0" applyFill="0" applyAlignment="0" applyProtection="0"/>
    <xf numFmtId="0" fontId="81" fillId="86" borderId="102" applyNumberFormat="0" applyAlignment="0" applyProtection="0"/>
    <xf numFmtId="0" fontId="83" fillId="86" borderId="95" applyNumberFormat="0" applyAlignment="0" applyProtection="0"/>
    <xf numFmtId="0" fontId="88" fillId="0" borderId="96" applyNumberFormat="0" applyFill="0" applyAlignment="0" applyProtection="0"/>
    <xf numFmtId="49" fontId="34" fillId="0" borderId="98" applyNumberFormat="0" applyFont="0" applyFill="0" applyBorder="0" applyProtection="0">
      <alignment horizontal="left" vertical="center" indent="2"/>
    </xf>
    <xf numFmtId="0" fontId="30" fillId="9" borderId="98">
      <alignment horizontal="right" vertical="center"/>
    </xf>
    <xf numFmtId="4" fontId="30" fillId="9" borderId="98">
      <alignment horizontal="right" vertical="center"/>
    </xf>
    <xf numFmtId="0" fontId="74" fillId="9" borderId="98">
      <alignment horizontal="right" vertical="center"/>
    </xf>
    <xf numFmtId="4" fontId="74" fillId="9" borderId="98">
      <alignment horizontal="right" vertical="center"/>
    </xf>
    <xf numFmtId="0" fontId="30" fillId="14" borderId="98">
      <alignment horizontal="right" vertical="center"/>
    </xf>
    <xf numFmtId="4" fontId="30" fillId="14" borderId="98">
      <alignment horizontal="right" vertical="center"/>
    </xf>
    <xf numFmtId="0" fontId="30" fillId="14" borderId="98">
      <alignment horizontal="right" vertical="center"/>
    </xf>
    <xf numFmtId="4" fontId="30" fillId="14" borderId="98">
      <alignment horizontal="right" vertical="center"/>
    </xf>
    <xf numFmtId="0" fontId="87" fillId="73" borderId="95" applyNumberFormat="0" applyAlignment="0" applyProtection="0"/>
    <xf numFmtId="0" fontId="34" fillId="0" borderId="98">
      <alignment horizontal="right" vertical="center"/>
    </xf>
    <xf numFmtId="4" fontId="34" fillId="0" borderId="98">
      <alignment horizontal="right" vertical="center"/>
    </xf>
    <xf numFmtId="4" fontId="34" fillId="0" borderId="98" applyFill="0" applyBorder="0" applyProtection="0">
      <alignment horizontal="right" vertical="center"/>
    </xf>
    <xf numFmtId="49" fontId="32" fillId="0" borderId="98" applyNumberFormat="0" applyFill="0" applyBorder="0" applyProtection="0">
      <alignment horizontal="left" vertical="center"/>
    </xf>
    <xf numFmtId="0" fontId="34" fillId="0" borderId="98" applyNumberFormat="0" applyFill="0" applyAlignment="0" applyProtection="0"/>
    <xf numFmtId="175" fontId="34" fillId="90" borderId="98" applyNumberFormat="0" applyFont="0" applyBorder="0" applyAlignment="0" applyProtection="0">
      <alignment horizontal="right" vertical="center"/>
    </xf>
    <xf numFmtId="0" fontId="34" fillId="16" borderId="98"/>
    <xf numFmtId="4" fontId="34" fillId="16" borderId="98"/>
    <xf numFmtId="4" fontId="30" fillId="14" borderId="98">
      <alignment horizontal="right" vertical="center"/>
    </xf>
    <xf numFmtId="0" fontId="34" fillId="16" borderId="98"/>
    <xf numFmtId="0" fontId="83" fillId="86" borderId="95" applyNumberFormat="0" applyAlignment="0" applyProtection="0"/>
    <xf numFmtId="0" fontId="30" fillId="9" borderId="98">
      <alignment horizontal="right" vertical="center"/>
    </xf>
    <xf numFmtId="0" fontId="34" fillId="0" borderId="98">
      <alignment horizontal="right" vertical="center"/>
    </xf>
    <xf numFmtId="0" fontId="103" fillId="0" borderId="96" applyNumberFormat="0" applyFill="0" applyAlignment="0" applyProtection="0"/>
    <xf numFmtId="0" fontId="34" fillId="9" borderId="99">
      <alignment horizontal="left" vertical="center"/>
    </xf>
    <xf numFmtId="0" fontId="96" fillId="73" borderId="95" applyNumberFormat="0" applyAlignment="0" applyProtection="0"/>
    <xf numFmtId="175" fontId="34" fillId="90" borderId="98" applyNumberFormat="0" applyFont="0" applyBorder="0" applyAlignment="0" applyProtection="0">
      <alignment horizontal="right" vertical="center"/>
    </xf>
    <xf numFmtId="0" fontId="78" fillId="89" borderId="97" applyNumberFormat="0" applyFont="0" applyAlignment="0" applyProtection="0"/>
    <xf numFmtId="0" fontId="34" fillId="0" borderId="101">
      <alignment horizontal="left" vertical="center" wrapText="1" indent="2"/>
    </xf>
    <xf numFmtId="4" fontId="34" fillId="16" borderId="98"/>
    <xf numFmtId="49" fontId="32" fillId="0" borderId="98" applyNumberFormat="0" applyFill="0" applyBorder="0" applyProtection="0">
      <alignment horizontal="left" vertical="center"/>
    </xf>
    <xf numFmtId="0" fontId="34" fillId="0" borderId="98">
      <alignment horizontal="right" vertical="center"/>
    </xf>
    <xf numFmtId="4" fontId="30" fillId="14" borderId="100">
      <alignment horizontal="right" vertical="center"/>
    </xf>
    <xf numFmtId="4" fontId="30" fillId="14" borderId="98">
      <alignment horizontal="right" vertical="center"/>
    </xf>
    <xf numFmtId="4" fontId="30" fillId="14" borderId="98">
      <alignment horizontal="right" vertical="center"/>
    </xf>
    <xf numFmtId="0" fontId="74" fillId="9" borderId="98">
      <alignment horizontal="right" vertical="center"/>
    </xf>
    <xf numFmtId="0" fontId="30" fillId="9" borderId="98">
      <alignment horizontal="right" vertical="center"/>
    </xf>
    <xf numFmtId="49" fontId="34" fillId="0" borderId="98" applyNumberFormat="0" applyFont="0" applyFill="0" applyBorder="0" applyProtection="0">
      <alignment horizontal="left" vertical="center" indent="2"/>
    </xf>
    <xf numFmtId="0" fontId="96" fillId="73" borderId="95" applyNumberFormat="0" applyAlignment="0" applyProtection="0"/>
    <xf numFmtId="0" fontId="81" fillId="86" borderId="102" applyNumberFormat="0" applyAlignment="0" applyProtection="0"/>
    <xf numFmtId="49" fontId="34" fillId="0" borderId="98" applyNumberFormat="0" applyFont="0" applyFill="0" applyBorder="0" applyProtection="0">
      <alignment horizontal="left" vertical="center" indent="2"/>
    </xf>
    <xf numFmtId="0" fontId="87" fillId="73" borderId="95" applyNumberFormat="0" applyAlignment="0" applyProtection="0"/>
    <xf numFmtId="4" fontId="34" fillId="0" borderId="98" applyFill="0" applyBorder="0" applyProtection="0">
      <alignment horizontal="right" vertical="center"/>
    </xf>
    <xf numFmtId="0" fontId="84" fillId="86" borderId="95" applyNumberFormat="0" applyAlignment="0" applyProtection="0"/>
    <xf numFmtId="0" fontId="103" fillId="0" borderId="96" applyNumberFormat="0" applyFill="0" applyAlignment="0" applyProtection="0"/>
    <xf numFmtId="0" fontId="100" fillId="86" borderId="102" applyNumberFormat="0" applyAlignment="0" applyProtection="0"/>
    <xf numFmtId="0" fontId="34" fillId="0" borderId="98" applyNumberFormat="0" applyFill="0" applyAlignment="0" applyProtection="0"/>
    <xf numFmtId="4" fontId="34" fillId="0" borderId="98">
      <alignment horizontal="right" vertical="center"/>
    </xf>
    <xf numFmtId="0" fontId="34" fillId="0" borderId="98">
      <alignment horizontal="right" vertical="center"/>
    </xf>
    <xf numFmtId="0" fontId="96" fillId="73" borderId="95" applyNumberFormat="0" applyAlignment="0" applyProtection="0"/>
    <xf numFmtId="0" fontId="81" fillId="86" borderId="102" applyNumberFormat="0" applyAlignment="0" applyProtection="0"/>
    <xf numFmtId="0" fontId="83" fillId="86" borderId="95" applyNumberFormat="0" applyAlignment="0" applyProtection="0"/>
    <xf numFmtId="0" fontId="34" fillId="14" borderId="101">
      <alignment horizontal="left" vertical="center" wrapText="1" indent="2"/>
    </xf>
    <xf numFmtId="0" fontId="84" fillId="86" borderId="95" applyNumberFormat="0" applyAlignment="0" applyProtection="0"/>
    <xf numFmtId="0" fontId="84" fillId="86" borderId="95" applyNumberFormat="0" applyAlignment="0" applyProtection="0"/>
    <xf numFmtId="4" fontId="30" fillId="14" borderId="99">
      <alignment horizontal="right" vertical="center"/>
    </xf>
    <xf numFmtId="0" fontId="30" fillId="14" borderId="99">
      <alignment horizontal="right" vertical="center"/>
    </xf>
    <xf numFmtId="0" fontId="30" fillId="14" borderId="98">
      <alignment horizontal="right" vertical="center"/>
    </xf>
    <xf numFmtId="4" fontId="74" fillId="9" borderId="98">
      <alignment horizontal="right" vertical="center"/>
    </xf>
    <xf numFmtId="0" fontId="87" fillId="73" borderId="95" applyNumberFormat="0" applyAlignment="0" applyProtection="0"/>
    <xf numFmtId="0" fontId="88" fillId="0" borderId="96" applyNumberFormat="0" applyFill="0" applyAlignment="0" applyProtection="0"/>
    <xf numFmtId="0" fontId="103" fillId="0" borderId="96" applyNumberFormat="0" applyFill="0" applyAlignment="0" applyProtection="0"/>
    <xf numFmtId="0" fontId="78" fillId="89" borderId="97" applyNumberFormat="0" applyFont="0" applyAlignment="0" applyProtection="0"/>
    <xf numFmtId="0" fontId="96" fillId="73" borderId="95" applyNumberFormat="0" applyAlignment="0" applyProtection="0"/>
    <xf numFmtId="49" fontId="32" fillId="0" borderId="98" applyNumberFormat="0" applyFill="0" applyBorder="0" applyProtection="0">
      <alignment horizontal="left" vertical="center"/>
    </xf>
    <xf numFmtId="0" fontId="34" fillId="14" borderId="101">
      <alignment horizontal="left" vertical="center" wrapText="1" indent="2"/>
    </xf>
    <xf numFmtId="0" fontId="84" fillId="86" borderId="95" applyNumberFormat="0" applyAlignment="0" applyProtection="0"/>
    <xf numFmtId="0" fontId="34" fillId="0" borderId="101">
      <alignment horizontal="left" vertical="center" wrapText="1" indent="2"/>
    </xf>
    <xf numFmtId="0" fontId="78" fillId="89" borderId="97" applyNumberFormat="0" applyFont="0" applyAlignment="0" applyProtection="0"/>
    <xf numFmtId="0" fontId="35" fillId="89" borderId="97" applyNumberFormat="0" applyFont="0" applyAlignment="0" applyProtection="0"/>
    <xf numFmtId="0" fontId="100" fillId="86" borderId="102" applyNumberFormat="0" applyAlignment="0" applyProtection="0"/>
    <xf numFmtId="0" fontId="103" fillId="0" borderId="96" applyNumberFormat="0" applyFill="0" applyAlignment="0" applyProtection="0"/>
    <xf numFmtId="4" fontId="34" fillId="16" borderId="98"/>
    <xf numFmtId="0" fontId="30" fillId="14" borderId="98">
      <alignment horizontal="right" vertical="center"/>
    </xf>
    <xf numFmtId="0" fontId="103" fillId="0" borderId="96" applyNumberFormat="0" applyFill="0" applyAlignment="0" applyProtection="0"/>
    <xf numFmtId="4" fontId="30" fillId="14" borderId="100">
      <alignment horizontal="right" vertical="center"/>
    </xf>
    <xf numFmtId="0" fontId="83" fillId="86" borderId="95" applyNumberFormat="0" applyAlignment="0" applyProtection="0"/>
    <xf numFmtId="0" fontId="30" fillId="14" borderId="99">
      <alignment horizontal="right" vertical="center"/>
    </xf>
    <xf numFmtId="0" fontId="84" fillId="86" borderId="95" applyNumberFormat="0" applyAlignment="0" applyProtection="0"/>
    <xf numFmtId="0" fontId="88" fillId="0" borderId="96" applyNumberFormat="0" applyFill="0" applyAlignment="0" applyProtection="0"/>
    <xf numFmtId="0" fontId="78" fillId="89" borderId="97" applyNumberFormat="0" applyFont="0" applyAlignment="0" applyProtection="0"/>
    <xf numFmtId="4" fontId="30" fillId="14" borderId="99">
      <alignment horizontal="right" vertical="center"/>
    </xf>
    <xf numFmtId="0" fontId="34" fillId="14" borderId="101">
      <alignment horizontal="left" vertical="center" wrapText="1" indent="2"/>
    </xf>
    <xf numFmtId="0" fontId="34" fillId="16" borderId="98"/>
    <xf numFmtId="175" fontId="34" fillId="90" borderId="98" applyNumberFormat="0" applyFont="0" applyBorder="0" applyAlignment="0" applyProtection="0">
      <alignment horizontal="right" vertical="center"/>
    </xf>
    <xf numFmtId="0" fontId="34" fillId="0" borderId="98" applyNumberFormat="0" applyFill="0" applyAlignment="0" applyProtection="0"/>
    <xf numFmtId="4" fontId="34" fillId="0" borderId="98" applyFill="0" applyBorder="0" applyProtection="0">
      <alignment horizontal="right" vertical="center"/>
    </xf>
    <xf numFmtId="4" fontId="30" fillId="9" borderId="98">
      <alignment horizontal="right" vertical="center"/>
    </xf>
    <xf numFmtId="0" fontId="88" fillId="0" borderId="96" applyNumberFormat="0" applyFill="0" applyAlignment="0" applyProtection="0"/>
    <xf numFmtId="49" fontId="32" fillId="0" borderId="98" applyNumberFormat="0" applyFill="0" applyBorder="0" applyProtection="0">
      <alignment horizontal="left" vertical="center"/>
    </xf>
    <xf numFmtId="49" fontId="34" fillId="0" borderId="99" applyNumberFormat="0" applyFont="0" applyFill="0" applyBorder="0" applyProtection="0">
      <alignment horizontal="left" vertical="center" indent="5"/>
    </xf>
    <xf numFmtId="0" fontId="34" fillId="9" borderId="99">
      <alignment horizontal="left" vertical="center"/>
    </xf>
    <xf numFmtId="0" fontId="84" fillId="86" borderId="95" applyNumberFormat="0" applyAlignment="0" applyProtection="0"/>
    <xf numFmtId="4" fontId="30" fillId="14" borderId="100">
      <alignment horizontal="right" vertical="center"/>
    </xf>
    <xf numFmtId="0" fontId="96" fillId="73" borderId="95" applyNumberFormat="0" applyAlignment="0" applyProtection="0"/>
    <xf numFmtId="0" fontId="96" fillId="73" borderId="95" applyNumberFormat="0" applyAlignment="0" applyProtection="0"/>
    <xf numFmtId="0" fontId="78" fillId="89" borderId="97" applyNumberFormat="0" applyFont="0" applyAlignment="0" applyProtection="0"/>
    <xf numFmtId="0" fontId="100" fillId="86" borderId="102" applyNumberFormat="0" applyAlignment="0" applyProtection="0"/>
    <xf numFmtId="0" fontId="103" fillId="0" borderId="96" applyNumberFormat="0" applyFill="0" applyAlignment="0" applyProtection="0"/>
    <xf numFmtId="0" fontId="30" fillId="14" borderId="98">
      <alignment horizontal="right" vertical="center"/>
    </xf>
    <xf numFmtId="0" fontId="35" fillId="89" borderId="97" applyNumberFormat="0" applyFont="0" applyAlignment="0" applyProtection="0"/>
    <xf numFmtId="4" fontId="34" fillId="0" borderId="98">
      <alignment horizontal="right" vertical="center"/>
    </xf>
    <xf numFmtId="0" fontId="103" fillId="0" borderId="96" applyNumberFormat="0" applyFill="0" applyAlignment="0" applyProtection="0"/>
    <xf numFmtId="0" fontId="30" fillId="14" borderId="98">
      <alignment horizontal="right" vertical="center"/>
    </xf>
    <xf numFmtId="0" fontId="30" fillId="14" borderId="98">
      <alignment horizontal="right" vertical="center"/>
    </xf>
    <xf numFmtId="4" fontId="74" fillId="9" borderId="98">
      <alignment horizontal="right" vertical="center"/>
    </xf>
    <xf numFmtId="0" fontId="30" fillId="9" borderId="98">
      <alignment horizontal="right" vertical="center"/>
    </xf>
    <xf numFmtId="4" fontId="30" fillId="9" borderId="98">
      <alignment horizontal="right" vertical="center"/>
    </xf>
    <xf numFmtId="0" fontId="74" fillId="9" borderId="98">
      <alignment horizontal="right" vertical="center"/>
    </xf>
    <xf numFmtId="4" fontId="74" fillId="9" borderId="98">
      <alignment horizontal="right" vertical="center"/>
    </xf>
    <xf numFmtId="0" fontId="30" fillId="14" borderId="98">
      <alignment horizontal="right" vertical="center"/>
    </xf>
    <xf numFmtId="4" fontId="30" fillId="14" borderId="98">
      <alignment horizontal="right" vertical="center"/>
    </xf>
    <xf numFmtId="0" fontId="30" fillId="14" borderId="98">
      <alignment horizontal="right" vertical="center"/>
    </xf>
    <xf numFmtId="4" fontId="30" fillId="14" borderId="98">
      <alignment horizontal="right" vertical="center"/>
    </xf>
    <xf numFmtId="0" fontId="30" fillId="14" borderId="99">
      <alignment horizontal="right" vertical="center"/>
    </xf>
    <xf numFmtId="4" fontId="30" fillId="14" borderId="99">
      <alignment horizontal="right" vertical="center"/>
    </xf>
    <xf numFmtId="0" fontId="30" fillId="14" borderId="100">
      <alignment horizontal="right" vertical="center"/>
    </xf>
    <xf numFmtId="4" fontId="30" fillId="14" borderId="100">
      <alignment horizontal="right" vertical="center"/>
    </xf>
    <xf numFmtId="0" fontId="84" fillId="86" borderId="95" applyNumberFormat="0" applyAlignment="0" applyProtection="0"/>
    <xf numFmtId="0" fontId="34" fillId="14" borderId="101">
      <alignment horizontal="left" vertical="center" wrapText="1" indent="2"/>
    </xf>
    <xf numFmtId="0" fontId="34" fillId="0" borderId="101">
      <alignment horizontal="left" vertical="center" wrapText="1" indent="2"/>
    </xf>
    <xf numFmtId="0" fontId="34" fillId="9" borderId="99">
      <alignment horizontal="left" vertical="center"/>
    </xf>
    <xf numFmtId="0" fontId="96" fillId="73" borderId="95" applyNumberFormat="0" applyAlignment="0" applyProtection="0"/>
    <xf numFmtId="0" fontId="34" fillId="0" borderId="98">
      <alignment horizontal="right" vertical="center"/>
    </xf>
    <xf numFmtId="4" fontId="34" fillId="0" borderId="98">
      <alignment horizontal="right" vertical="center"/>
    </xf>
    <xf numFmtId="0" fontId="34" fillId="0" borderId="98" applyNumberFormat="0" applyFill="0" applyAlignment="0" applyProtection="0"/>
    <xf numFmtId="0" fontId="100" fillId="86" borderId="102" applyNumberFormat="0" applyAlignment="0" applyProtection="0"/>
    <xf numFmtId="175" fontId="34" fillId="90" borderId="98" applyNumberFormat="0" applyFont="0" applyBorder="0" applyAlignment="0" applyProtection="0">
      <alignment horizontal="right" vertical="center"/>
    </xf>
    <xf numFmtId="0" fontId="34" fillId="16" borderId="98"/>
    <xf numFmtId="4" fontId="34" fillId="16" borderId="98"/>
    <xf numFmtId="0" fontId="103" fillId="0" borderId="96" applyNumberFormat="0" applyFill="0" applyAlignment="0" applyProtection="0"/>
    <xf numFmtId="0" fontId="35" fillId="89" borderId="97" applyNumberFormat="0" applyFont="0" applyAlignment="0" applyProtection="0"/>
    <xf numFmtId="0" fontId="78" fillId="89" borderId="97" applyNumberFormat="0" applyFont="0" applyAlignment="0" applyProtection="0"/>
    <xf numFmtId="0" fontId="34" fillId="0" borderId="98" applyNumberFormat="0" applyFill="0" applyAlignment="0" applyProtection="0"/>
    <xf numFmtId="0" fontId="88" fillId="0" borderId="96" applyNumberFormat="0" applyFill="0" applyAlignment="0" applyProtection="0"/>
    <xf numFmtId="0" fontId="103" fillId="0" borderId="96" applyNumberFormat="0" applyFill="0" applyAlignment="0" applyProtection="0"/>
    <xf numFmtId="0" fontId="87" fillId="73" borderId="95" applyNumberFormat="0" applyAlignment="0" applyProtection="0"/>
    <xf numFmtId="0" fontId="84" fillId="86" borderId="95" applyNumberFormat="0" applyAlignment="0" applyProtection="0"/>
    <xf numFmtId="4" fontId="74" fillId="9" borderId="98">
      <alignment horizontal="right" vertical="center"/>
    </xf>
    <xf numFmtId="0" fontId="30" fillId="9" borderId="98">
      <alignment horizontal="right" vertical="center"/>
    </xf>
    <xf numFmtId="175" fontId="34" fillId="90" borderId="98" applyNumberFormat="0" applyFont="0" applyBorder="0" applyAlignment="0" applyProtection="0">
      <alignment horizontal="right" vertical="center"/>
    </xf>
    <xf numFmtId="0" fontId="88" fillId="0" borderId="96" applyNumberFormat="0" applyFill="0" applyAlignment="0" applyProtection="0"/>
    <xf numFmtId="49" fontId="34" fillId="0" borderId="98" applyNumberFormat="0" applyFont="0" applyFill="0" applyBorder="0" applyProtection="0">
      <alignment horizontal="left" vertical="center" indent="2"/>
    </xf>
    <xf numFmtId="49" fontId="34" fillId="0" borderId="99" applyNumberFormat="0" applyFont="0" applyFill="0" applyBorder="0" applyProtection="0">
      <alignment horizontal="left" vertical="center" indent="5"/>
    </xf>
    <xf numFmtId="49" fontId="34" fillId="0" borderId="98" applyNumberFormat="0" applyFont="0" applyFill="0" applyBorder="0" applyProtection="0">
      <alignment horizontal="left" vertical="center" indent="2"/>
    </xf>
    <xf numFmtId="4" fontId="34" fillId="0" borderId="98" applyFill="0" applyBorder="0" applyProtection="0">
      <alignment horizontal="right" vertical="center"/>
    </xf>
    <xf numFmtId="49" fontId="32" fillId="0" borderId="98" applyNumberFormat="0" applyFill="0" applyBorder="0" applyProtection="0">
      <alignment horizontal="left" vertical="center"/>
    </xf>
    <xf numFmtId="0" fontId="34" fillId="0" borderId="101">
      <alignment horizontal="left" vertical="center" wrapText="1" indent="2"/>
    </xf>
    <xf numFmtId="0" fontId="100" fillId="86" borderId="102" applyNumberFormat="0" applyAlignment="0" applyProtection="0"/>
    <xf numFmtId="0" fontId="30" fillId="14" borderId="100">
      <alignment horizontal="right" vertical="center"/>
    </xf>
    <xf numFmtId="0" fontId="87" fillId="73" borderId="95" applyNumberFormat="0" applyAlignment="0" applyProtection="0"/>
    <xf numFmtId="0" fontId="30" fillId="14" borderId="100">
      <alignment horizontal="right" vertical="center"/>
    </xf>
    <xf numFmtId="4" fontId="30" fillId="14" borderId="98">
      <alignment horizontal="right" vertical="center"/>
    </xf>
    <xf numFmtId="0" fontId="30" fillId="14" borderId="98">
      <alignment horizontal="right" vertical="center"/>
    </xf>
    <xf numFmtId="0" fontId="81" fillId="86" borderId="102" applyNumberFormat="0" applyAlignment="0" applyProtection="0"/>
    <xf numFmtId="0" fontId="83" fillId="86" borderId="95" applyNumberFormat="0" applyAlignment="0" applyProtection="0"/>
    <xf numFmtId="0" fontId="88" fillId="0" borderId="96" applyNumberFormat="0" applyFill="0" applyAlignment="0" applyProtection="0"/>
    <xf numFmtId="0" fontId="34" fillId="16" borderId="98"/>
    <xf numFmtId="4" fontId="34" fillId="16" borderId="98"/>
    <xf numFmtId="4" fontId="30" fillId="14" borderId="98">
      <alignment horizontal="right" vertical="center"/>
    </xf>
    <xf numFmtId="0" fontId="74" fillId="9" borderId="98">
      <alignment horizontal="right" vertical="center"/>
    </xf>
    <xf numFmtId="0" fontId="87" fillId="73" borderId="95" applyNumberFormat="0" applyAlignment="0" applyProtection="0"/>
    <xf numFmtId="0" fontId="84" fillId="86" borderId="95" applyNumberFormat="0" applyAlignment="0" applyProtection="0"/>
    <xf numFmtId="4" fontId="34" fillId="0" borderId="98">
      <alignment horizontal="right" vertical="center"/>
    </xf>
    <xf numFmtId="0" fontId="34" fillId="14" borderId="101">
      <alignment horizontal="left" vertical="center" wrapText="1" indent="2"/>
    </xf>
    <xf numFmtId="0" fontId="34" fillId="0" borderId="101">
      <alignment horizontal="left" vertical="center" wrapText="1" indent="2"/>
    </xf>
    <xf numFmtId="0" fontId="100" fillId="86" borderId="102" applyNumberFormat="0" applyAlignment="0" applyProtection="0"/>
    <xf numFmtId="0" fontId="96" fillId="73" borderId="95" applyNumberFormat="0" applyAlignment="0" applyProtection="0"/>
    <xf numFmtId="0" fontId="83" fillId="86" borderId="95" applyNumberFormat="0" applyAlignment="0" applyProtection="0"/>
    <xf numFmtId="0" fontId="81" fillId="86" borderId="102" applyNumberFormat="0" applyAlignment="0" applyProtection="0"/>
    <xf numFmtId="0" fontId="30" fillId="14" borderId="100">
      <alignment horizontal="right" vertical="center"/>
    </xf>
    <xf numFmtId="0" fontId="74" fillId="9" borderId="98">
      <alignment horizontal="right" vertical="center"/>
    </xf>
    <xf numFmtId="4" fontId="30" fillId="9" borderId="98">
      <alignment horizontal="right" vertical="center"/>
    </xf>
    <xf numFmtId="4" fontId="30" fillId="14" borderId="98">
      <alignment horizontal="right" vertical="center"/>
    </xf>
    <xf numFmtId="49" fontId="34" fillId="0" borderId="99" applyNumberFormat="0" applyFont="0" applyFill="0" applyBorder="0" applyProtection="0">
      <alignment horizontal="left" vertical="center" indent="5"/>
    </xf>
    <xf numFmtId="4" fontId="34" fillId="0" borderId="98" applyFill="0" applyBorder="0" applyProtection="0">
      <alignment horizontal="right" vertical="center"/>
    </xf>
    <xf numFmtId="4" fontId="30" fillId="9" borderId="98">
      <alignment horizontal="right" vertical="center"/>
    </xf>
    <xf numFmtId="0" fontId="96" fillId="73" borderId="95" applyNumberFormat="0" applyAlignment="0" applyProtection="0"/>
    <xf numFmtId="0" fontId="87" fillId="73" borderId="95" applyNumberFormat="0" applyAlignment="0" applyProtection="0"/>
    <xf numFmtId="0" fontId="83" fillId="86" borderId="95" applyNumberFormat="0" applyAlignment="0" applyProtection="0"/>
    <xf numFmtId="0" fontId="34" fillId="14" borderId="101">
      <alignment horizontal="left" vertical="center" wrapText="1" indent="2"/>
    </xf>
    <xf numFmtId="0" fontId="34" fillId="0" borderId="101">
      <alignment horizontal="left" vertical="center" wrapText="1" indent="2"/>
    </xf>
    <xf numFmtId="0" fontId="34" fillId="14" borderId="101">
      <alignment horizontal="left" vertical="center" wrapText="1" indent="2"/>
    </xf>
    <xf numFmtId="0" fontId="11"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11"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11" fillId="60" borderId="0" applyNumberFormat="0" applyBorder="0" applyAlignment="0" applyProtection="0"/>
    <xf numFmtId="0" fontId="11" fillId="56" borderId="0" applyNumberFormat="0" applyBorder="0" applyAlignment="0" applyProtection="0"/>
    <xf numFmtId="0" fontId="70" fillId="0" borderId="0" applyNumberFormat="0" applyFill="0" applyBorder="0" applyAlignment="0" applyProtection="0"/>
    <xf numFmtId="0" fontId="11" fillId="57" borderId="0" applyNumberFormat="0" applyBorder="0" applyAlignment="0" applyProtection="0"/>
    <xf numFmtId="0" fontId="11" fillId="62" borderId="0" applyNumberFormat="0" applyBorder="0" applyAlignment="0" applyProtection="0"/>
    <xf numFmtId="0" fontId="11" fillId="54" borderId="0" applyNumberFormat="0" applyBorder="0" applyAlignment="0" applyProtection="0"/>
    <xf numFmtId="0" fontId="69" fillId="46" borderId="56" applyNumberFormat="0" applyAlignment="0" applyProtection="0"/>
    <xf numFmtId="0" fontId="11" fillId="51" borderId="0" applyNumberFormat="0" applyBorder="0" applyAlignment="0" applyProtection="0"/>
    <xf numFmtId="0" fontId="72" fillId="61" borderId="0" applyNumberFormat="0" applyBorder="0" applyAlignment="0" applyProtection="0"/>
    <xf numFmtId="43" fontId="14"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48" borderId="0" applyNumberFormat="0" applyBorder="0" applyAlignment="0" applyProtection="0"/>
    <xf numFmtId="0" fontId="30" fillId="14" borderId="99">
      <alignment horizontal="right" vertical="center"/>
    </xf>
    <xf numFmtId="0" fontId="30" fillId="14" borderId="98">
      <alignment horizontal="right" vertical="center"/>
    </xf>
    <xf numFmtId="0" fontId="34" fillId="0" borderId="101">
      <alignment horizontal="left" vertical="center" wrapText="1" indent="2"/>
    </xf>
    <xf numFmtId="0" fontId="30" fillId="14" borderId="99">
      <alignment horizontal="right" vertical="center"/>
    </xf>
    <xf numFmtId="0" fontId="84" fillId="86" borderId="95" applyNumberFormat="0" applyAlignment="0" applyProtection="0"/>
    <xf numFmtId="4" fontId="30" fillId="14" borderId="100">
      <alignment horizontal="right" vertical="center"/>
    </xf>
    <xf numFmtId="0" fontId="103" fillId="0" borderId="96" applyNumberFormat="0" applyFill="0" applyAlignment="0" applyProtection="0"/>
    <xf numFmtId="0" fontId="35" fillId="89" borderId="97" applyNumberFormat="0" applyFont="0" applyAlignment="0" applyProtection="0"/>
    <xf numFmtId="0" fontId="30" fillId="14" borderId="98">
      <alignment horizontal="right" vertical="center"/>
    </xf>
    <xf numFmtId="0" fontId="5" fillId="0" borderId="0"/>
    <xf numFmtId="4" fontId="74" fillId="9" borderId="98">
      <alignment horizontal="right" vertical="center"/>
    </xf>
    <xf numFmtId="4" fontId="34" fillId="16" borderId="98"/>
    <xf numFmtId="0" fontId="96" fillId="73" borderId="95" applyNumberFormat="0" applyAlignment="0" applyProtection="0"/>
    <xf numFmtId="0" fontId="103" fillId="0" borderId="96" applyNumberFormat="0" applyFill="0" applyAlignment="0" applyProtection="0"/>
    <xf numFmtId="0" fontId="74" fillId="9" borderId="98">
      <alignment horizontal="right" vertical="center"/>
    </xf>
    <xf numFmtId="0" fontId="68" fillId="46" borderId="57" applyNumberFormat="0" applyAlignment="0" applyProtection="0"/>
    <xf numFmtId="0" fontId="69" fillId="46" borderId="56" applyNumberFormat="0" applyAlignment="0" applyProtection="0"/>
    <xf numFmtId="0" fontId="88" fillId="0" borderId="96" applyNumberFormat="0" applyFill="0" applyAlignment="0" applyProtection="0"/>
    <xf numFmtId="0" fontId="78" fillId="89" borderId="97" applyNumberFormat="0" applyFont="0" applyAlignment="0" applyProtection="0"/>
    <xf numFmtId="0" fontId="70" fillId="0" borderId="0" applyNumberFormat="0" applyFill="0" applyBorder="0" applyAlignment="0" applyProtection="0"/>
    <xf numFmtId="0" fontId="5"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5" fillId="60" borderId="0" applyNumberFormat="0" applyBorder="0" applyAlignment="0" applyProtection="0"/>
    <xf numFmtId="0" fontId="5" fillId="47" borderId="0" applyNumberFormat="0" applyBorder="0" applyAlignment="0" applyProtection="0"/>
    <xf numFmtId="0" fontId="5" fillId="48" borderId="0" applyNumberFormat="0" applyBorder="0" applyAlignment="0" applyProtection="0"/>
    <xf numFmtId="0" fontId="72"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2" fillId="52" borderId="0" applyNumberFormat="0" applyBorder="0" applyAlignment="0" applyProtection="0"/>
    <xf numFmtId="49" fontId="32" fillId="0" borderId="98" applyNumberFormat="0" applyFill="0" applyBorder="0" applyProtection="0">
      <alignment horizontal="left" vertical="center"/>
    </xf>
    <xf numFmtId="0" fontId="5" fillId="53" borderId="0" applyNumberFormat="0" applyBorder="0" applyAlignment="0" applyProtection="0"/>
    <xf numFmtId="0" fontId="5" fillId="54" borderId="0" applyNumberFormat="0" applyBorder="0" applyAlignment="0" applyProtection="0"/>
    <xf numFmtId="0" fontId="72" fillId="55" borderId="0" applyNumberFormat="0" applyBorder="0" applyAlignment="0" applyProtection="0"/>
    <xf numFmtId="0" fontId="103" fillId="0" borderId="96" applyNumberFormat="0" applyFill="0" applyAlignment="0" applyProtection="0"/>
    <xf numFmtId="0" fontId="5" fillId="56" borderId="0" applyNumberFormat="0" applyBorder="0" applyAlignment="0" applyProtection="0"/>
    <xf numFmtId="0" fontId="5" fillId="57" borderId="0" applyNumberFormat="0" applyBorder="0" applyAlignment="0" applyProtection="0"/>
    <xf numFmtId="0" fontId="72" fillId="58" borderId="0" applyNumberFormat="0" applyBorder="0" applyAlignment="0" applyProtection="0"/>
    <xf numFmtId="0" fontId="96" fillId="73" borderId="95" applyNumberFormat="0" applyAlignment="0" applyProtection="0"/>
    <xf numFmtId="0" fontId="5" fillId="59" borderId="0" applyNumberFormat="0" applyBorder="0" applyAlignment="0" applyProtection="0"/>
    <xf numFmtId="0" fontId="5" fillId="60" borderId="0" applyNumberFormat="0" applyBorder="0" applyAlignment="0" applyProtection="0"/>
    <xf numFmtId="0" fontId="72" fillId="61" borderId="0" applyNumberFormat="0" applyBorder="0" applyAlignment="0" applyProtection="0"/>
    <xf numFmtId="49" fontId="34" fillId="0" borderId="98" applyNumberFormat="0" applyFont="0" applyFill="0" applyBorder="0" applyProtection="0">
      <alignment horizontal="left" vertical="center" indent="2"/>
    </xf>
    <xf numFmtId="0" fontId="5" fillId="62" borderId="0" applyNumberFormat="0" applyBorder="0" applyAlignment="0" applyProtection="0"/>
    <xf numFmtId="0" fontId="5" fillId="63" borderId="0" applyNumberFormat="0" applyBorder="0" applyAlignment="0" applyProtection="0"/>
    <xf numFmtId="0" fontId="72" fillId="64" borderId="0" applyNumberFormat="0" applyBorder="0" applyAlignment="0" applyProtection="0"/>
    <xf numFmtId="0" fontId="34" fillId="0" borderId="98" applyNumberFormat="0" applyFill="0" applyAlignment="0" applyProtection="0"/>
    <xf numFmtId="0" fontId="30" fillId="14" borderId="98">
      <alignment horizontal="right" vertical="center"/>
    </xf>
    <xf numFmtId="0" fontId="30" fillId="14" borderId="98">
      <alignment horizontal="right" vertical="center"/>
    </xf>
    <xf numFmtId="0" fontId="34" fillId="0" borderId="98">
      <alignment horizontal="right" vertical="center"/>
    </xf>
    <xf numFmtId="0" fontId="74" fillId="9" borderId="98">
      <alignment horizontal="right" vertical="center"/>
    </xf>
    <xf numFmtId="0" fontId="34" fillId="16" borderId="98"/>
    <xf numFmtId="0" fontId="30" fillId="9" borderId="98">
      <alignment horizontal="right" vertical="center"/>
    </xf>
    <xf numFmtId="174" fontId="123" fillId="0" borderId="0" applyFont="0" applyFill="0" applyBorder="0" applyAlignment="0" applyProtection="0"/>
    <xf numFmtId="0" fontId="123" fillId="0" borderId="0"/>
    <xf numFmtId="0" fontId="5" fillId="0" borderId="0"/>
    <xf numFmtId="4" fontId="34" fillId="0" borderId="98" applyFill="0" applyBorder="0" applyProtection="0">
      <alignment horizontal="right" vertical="center"/>
    </xf>
    <xf numFmtId="0" fontId="123" fillId="65" borderId="0" applyNumberFormat="0" applyFont="0" applyBorder="0" applyAlignment="0" applyProtection="0"/>
    <xf numFmtId="9" fontId="12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4" fontId="86" fillId="0" borderId="0" applyFont="0" applyFill="0" applyBorder="0" applyAlignment="0" applyProtection="0"/>
    <xf numFmtId="0" fontId="86" fillId="0" borderId="0"/>
    <xf numFmtId="0" fontId="5" fillId="0" borderId="0"/>
    <xf numFmtId="0" fontId="5" fillId="0" borderId="0"/>
    <xf numFmtId="0" fontId="5" fillId="0" borderId="0"/>
    <xf numFmtId="0" fontId="5" fillId="0" borderId="0"/>
    <xf numFmtId="0" fontId="86" fillId="65" borderId="0" applyNumberFormat="0" applyFont="0" applyBorder="0" applyAlignment="0" applyProtection="0"/>
    <xf numFmtId="9" fontId="8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4" fillId="0" borderId="101">
      <alignment horizontal="left" vertical="center" wrapText="1" indent="2"/>
    </xf>
    <xf numFmtId="0" fontId="78" fillId="89" borderId="97" applyNumberFormat="0" applyFont="0" applyAlignment="0" applyProtection="0"/>
    <xf numFmtId="0" fontId="100" fillId="86" borderId="102" applyNumberFormat="0" applyAlignment="0" applyProtection="0"/>
    <xf numFmtId="0" fontId="96" fillId="73" borderId="95" applyNumberFormat="0" applyAlignment="0" applyProtection="0"/>
    <xf numFmtId="0" fontId="88" fillId="0" borderId="96" applyNumberFormat="0" applyFill="0" applyAlignment="0" applyProtection="0"/>
    <xf numFmtId="49" fontId="34" fillId="0" borderId="98" applyNumberFormat="0" applyFont="0" applyFill="0" applyBorder="0" applyProtection="0">
      <alignment horizontal="left" vertical="center" indent="2"/>
    </xf>
    <xf numFmtId="175" fontId="34" fillId="90" borderId="98" applyNumberFormat="0" applyFont="0" applyBorder="0" applyAlignment="0" applyProtection="0">
      <alignment horizontal="right" vertical="center"/>
    </xf>
    <xf numFmtId="4" fontId="30" fillId="14" borderId="100">
      <alignment horizontal="right" vertical="center"/>
    </xf>
    <xf numFmtId="0" fontId="34" fillId="16" borderId="98"/>
    <xf numFmtId="0" fontId="71" fillId="0" borderId="0" applyNumberFormat="0" applyFill="0" applyBorder="0" applyAlignment="0" applyProtection="0"/>
    <xf numFmtId="0" fontId="87" fillId="73" borderId="95" applyNumberFormat="0" applyAlignment="0" applyProtection="0"/>
    <xf numFmtId="0" fontId="84" fillId="86" borderId="95" applyNumberFormat="0" applyAlignment="0" applyProtection="0"/>
    <xf numFmtId="0" fontId="30" fillId="14" borderId="98">
      <alignment horizontal="right" vertical="center"/>
    </xf>
    <xf numFmtId="0" fontId="30" fillId="14" borderId="98">
      <alignment horizontal="right" vertical="center"/>
    </xf>
    <xf numFmtId="0" fontId="78" fillId="89" borderId="97" applyNumberFormat="0" applyFont="0" applyAlignment="0" applyProtection="0"/>
    <xf numFmtId="0" fontId="68" fillId="46" borderId="57" applyNumberFormat="0" applyAlignment="0" applyProtection="0"/>
    <xf numFmtId="0" fontId="69" fillId="46" borderId="56" applyNumberFormat="0" applyAlignment="0" applyProtection="0"/>
    <xf numFmtId="49" fontId="34" fillId="0" borderId="99" applyNumberFormat="0" applyFont="0" applyFill="0" applyBorder="0" applyProtection="0">
      <alignment horizontal="left" vertical="center" indent="5"/>
    </xf>
    <xf numFmtId="0" fontId="70" fillId="0" borderId="0" applyNumberFormat="0" applyFill="0" applyBorder="0" applyAlignment="0" applyProtection="0"/>
    <xf numFmtId="0" fontId="30" fillId="14" borderId="98">
      <alignment horizontal="right" vertical="center"/>
    </xf>
    <xf numFmtId="0" fontId="71" fillId="0" borderId="0" applyNumberFormat="0" applyFill="0" applyBorder="0" applyAlignment="0" applyProtection="0"/>
    <xf numFmtId="0" fontId="13" fillId="0" borderId="58" applyNumberFormat="0" applyFill="0" applyAlignment="0" applyProtection="0"/>
    <xf numFmtId="0" fontId="5" fillId="47" borderId="0" applyNumberFormat="0" applyBorder="0" applyAlignment="0" applyProtection="0"/>
    <xf numFmtId="0" fontId="5" fillId="48" borderId="0" applyNumberFormat="0" applyBorder="0" applyAlignment="0" applyProtection="0"/>
    <xf numFmtId="0" fontId="72"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2"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2" fillId="55" borderId="0" applyNumberFormat="0" applyBorder="0" applyAlignment="0" applyProtection="0"/>
    <xf numFmtId="0" fontId="81" fillId="86" borderId="102" applyNumberFormat="0" applyAlignment="0" applyProtection="0"/>
    <xf numFmtId="0" fontId="5" fillId="56" borderId="0" applyNumberFormat="0" applyBorder="0" applyAlignment="0" applyProtection="0"/>
    <xf numFmtId="0" fontId="5" fillId="57" borderId="0" applyNumberFormat="0" applyBorder="0" applyAlignment="0" applyProtection="0"/>
    <xf numFmtId="0" fontId="72" fillId="58" borderId="0" applyNumberFormat="0" applyBorder="0" applyAlignment="0" applyProtection="0"/>
    <xf numFmtId="4" fontId="34" fillId="16" borderId="98"/>
    <xf numFmtId="0" fontId="5" fillId="59" borderId="0" applyNumberFormat="0" applyBorder="0" applyAlignment="0" applyProtection="0"/>
    <xf numFmtId="0" fontId="5" fillId="60" borderId="0" applyNumberFormat="0" applyBorder="0" applyAlignment="0" applyProtection="0"/>
    <xf numFmtId="0" fontId="72"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2" fillId="64" borderId="0" applyNumberFormat="0" applyBorder="0" applyAlignment="0" applyProtection="0"/>
    <xf numFmtId="49" fontId="34" fillId="0" borderId="99" applyNumberFormat="0" applyFont="0" applyFill="0" applyBorder="0" applyProtection="0">
      <alignment horizontal="left" vertical="center" indent="5"/>
    </xf>
    <xf numFmtId="0" fontId="34" fillId="0" borderId="98" applyNumberFormat="0" applyFill="0" applyAlignment="0" applyProtection="0"/>
    <xf numFmtId="0" fontId="81" fillId="86" borderId="102" applyNumberFormat="0" applyAlignment="0" applyProtection="0"/>
    <xf numFmtId="0" fontId="68" fillId="46" borderId="57" applyNumberFormat="0" applyAlignment="0" applyProtection="0"/>
    <xf numFmtId="0" fontId="96" fillId="73" borderId="95" applyNumberFormat="0" applyAlignment="0" applyProtection="0"/>
    <xf numFmtId="0" fontId="13" fillId="0" borderId="58" applyNumberFormat="0" applyFill="0" applyAlignment="0" applyProtection="0"/>
    <xf numFmtId="0" fontId="68" fillId="46" borderId="57" applyNumberFormat="0" applyAlignment="0" applyProtection="0"/>
    <xf numFmtId="0" fontId="84" fillId="86" borderId="95" applyNumberFormat="0" applyAlignment="0" applyProtection="0"/>
    <xf numFmtId="4" fontId="30" fillId="14" borderId="100">
      <alignment horizontal="right" vertical="center"/>
    </xf>
    <xf numFmtId="49" fontId="34" fillId="0" borderId="99" applyNumberFormat="0" applyFont="0" applyFill="0" applyBorder="0" applyProtection="0">
      <alignment horizontal="left" vertical="center" indent="5"/>
    </xf>
    <xf numFmtId="0" fontId="5" fillId="60" borderId="0" applyNumberFormat="0" applyBorder="0" applyAlignment="0" applyProtection="0"/>
    <xf numFmtId="49" fontId="34" fillId="0" borderId="99" applyNumberFormat="0" applyFont="0" applyFill="0" applyBorder="0" applyProtection="0">
      <alignment horizontal="left" vertical="center" indent="5"/>
    </xf>
    <xf numFmtId="4" fontId="34" fillId="16" borderId="98"/>
    <xf numFmtId="4" fontId="30" fillId="14" borderId="98">
      <alignment horizontal="right" vertical="center"/>
    </xf>
    <xf numFmtId="4" fontId="30" fillId="14" borderId="98">
      <alignment horizontal="right" vertical="center"/>
    </xf>
    <xf numFmtId="4" fontId="34" fillId="0" borderId="98" applyFill="0" applyBorder="0" applyProtection="0">
      <alignment horizontal="right" vertical="center"/>
    </xf>
    <xf numFmtId="0" fontId="30" fillId="9" borderId="98">
      <alignment horizontal="right" vertical="center"/>
    </xf>
    <xf numFmtId="0" fontId="30" fillId="14" borderId="98">
      <alignment horizontal="right" vertical="center"/>
    </xf>
    <xf numFmtId="0" fontId="72" fillId="58" borderId="0" applyNumberFormat="0" applyBorder="0" applyAlignment="0" applyProtection="0"/>
    <xf numFmtId="0" fontId="34" fillId="9" borderId="99">
      <alignment horizontal="left" vertical="center"/>
    </xf>
    <xf numFmtId="0" fontId="34" fillId="0" borderId="98" applyNumberFormat="0" applyFill="0" applyAlignment="0" applyProtection="0"/>
    <xf numFmtId="0" fontId="87" fillId="73" borderId="95" applyNumberFormat="0" applyAlignment="0" applyProtection="0"/>
    <xf numFmtId="0" fontId="72" fillId="64" borderId="0" applyNumberFormat="0" applyBorder="0" applyAlignment="0" applyProtection="0"/>
    <xf numFmtId="0" fontId="84" fillId="86" borderId="95" applyNumberFormat="0" applyAlignment="0" applyProtection="0"/>
    <xf numFmtId="0" fontId="103" fillId="0" borderId="96" applyNumberFormat="0" applyFill="0" applyAlignment="0" applyProtection="0"/>
    <xf numFmtId="0" fontId="88" fillId="0" borderId="96" applyNumberFormat="0" applyFill="0" applyAlignment="0" applyProtection="0"/>
    <xf numFmtId="0" fontId="84" fillId="86" borderId="95" applyNumberFormat="0" applyAlignment="0" applyProtection="0"/>
    <xf numFmtId="0" fontId="96" fillId="73" borderId="95" applyNumberFormat="0" applyAlignment="0" applyProtection="0"/>
    <xf numFmtId="0" fontId="84" fillId="86" borderId="95" applyNumberFormat="0" applyAlignment="0" applyProtection="0"/>
    <xf numFmtId="4" fontId="30" fillId="14" borderId="98">
      <alignment horizontal="right" vertical="center"/>
    </xf>
    <xf numFmtId="0" fontId="78" fillId="89" borderId="97" applyNumberFormat="0" applyFont="0" applyAlignment="0" applyProtection="0"/>
    <xf numFmtId="0" fontId="34" fillId="0" borderId="98">
      <alignment horizontal="right" vertical="center"/>
    </xf>
    <xf numFmtId="0" fontId="34" fillId="9" borderId="99">
      <alignment horizontal="left" vertical="center"/>
    </xf>
    <xf numFmtId="0" fontId="34" fillId="14" borderId="101">
      <alignment horizontal="left" vertical="center" wrapText="1" indent="2"/>
    </xf>
    <xf numFmtId="0" fontId="5" fillId="47" borderId="0" applyNumberFormat="0" applyBorder="0" applyAlignment="0" applyProtection="0"/>
    <xf numFmtId="0" fontId="34" fillId="16" borderId="98"/>
    <xf numFmtId="4" fontId="74" fillId="9" borderId="98">
      <alignment horizontal="right" vertical="center"/>
    </xf>
    <xf numFmtId="4" fontId="30" fillId="14" borderId="99">
      <alignment horizontal="right" vertical="center"/>
    </xf>
    <xf numFmtId="4" fontId="30" fillId="14" borderId="100">
      <alignment horizontal="right" vertical="center"/>
    </xf>
    <xf numFmtId="0" fontId="96" fillId="73" borderId="95" applyNumberFormat="0" applyAlignment="0" applyProtection="0"/>
    <xf numFmtId="4" fontId="30" fillId="14" borderId="98">
      <alignment horizontal="right" vertical="center"/>
    </xf>
    <xf numFmtId="0" fontId="5" fillId="57" borderId="0" applyNumberFormat="0" applyBorder="0" applyAlignment="0" applyProtection="0"/>
    <xf numFmtId="0" fontId="34" fillId="0" borderId="101">
      <alignment horizontal="left" vertical="center" wrapText="1" indent="2"/>
    </xf>
    <xf numFmtId="49" fontId="34" fillId="0" borderId="98" applyNumberFormat="0" applyFont="0" applyFill="0" applyBorder="0" applyProtection="0">
      <alignment horizontal="left" vertical="center" indent="2"/>
    </xf>
    <xf numFmtId="0" fontId="30" fillId="9" borderId="98">
      <alignment horizontal="right" vertical="center"/>
    </xf>
    <xf numFmtId="175" fontId="34" fillId="90" borderId="98" applyNumberFormat="0" applyFont="0" applyBorder="0" applyAlignment="0" applyProtection="0">
      <alignment horizontal="right" vertical="center"/>
    </xf>
    <xf numFmtId="0" fontId="84" fillId="86" borderId="95" applyNumberFormat="0" applyAlignment="0" applyProtection="0"/>
    <xf numFmtId="0" fontId="83" fillId="86" borderId="95" applyNumberFormat="0" applyAlignment="0" applyProtection="0"/>
    <xf numFmtId="4" fontId="34" fillId="16" borderId="98"/>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34" fillId="0" borderId="101">
      <alignment horizontal="left" vertical="center" wrapText="1" indent="2"/>
    </xf>
    <xf numFmtId="0" fontId="88" fillId="0" borderId="96" applyNumberFormat="0" applyFill="0" applyAlignment="0" applyProtection="0"/>
    <xf numFmtId="0" fontId="88" fillId="0" borderId="96" applyNumberFormat="0" applyFill="0" applyAlignment="0" applyProtection="0"/>
    <xf numFmtId="0" fontId="78" fillId="89" borderId="97" applyNumberFormat="0" applyFont="0" applyAlignment="0" applyProtection="0"/>
    <xf numFmtId="0" fontId="35" fillId="89" borderId="97" applyNumberFormat="0" applyFont="0" applyAlignment="0" applyProtection="0"/>
    <xf numFmtId="0" fontId="100" fillId="86" borderId="102" applyNumberFormat="0" applyAlignment="0" applyProtection="0"/>
    <xf numFmtId="49" fontId="34" fillId="0" borderId="99" applyNumberFormat="0" applyFont="0" applyFill="0" applyBorder="0" applyProtection="0">
      <alignment horizontal="left" vertical="center" indent="5"/>
    </xf>
    <xf numFmtId="4" fontId="30" fillId="9" borderId="98">
      <alignment horizontal="right" vertical="center"/>
    </xf>
    <xf numFmtId="0" fontId="103" fillId="0" borderId="96" applyNumberFormat="0" applyFill="0" applyAlignment="0" applyProtection="0"/>
    <xf numFmtId="0" fontId="34" fillId="0" borderId="101">
      <alignment horizontal="left" vertical="center" wrapText="1" indent="2"/>
    </xf>
    <xf numFmtId="0" fontId="103" fillId="0" borderId="96" applyNumberFormat="0" applyFill="0" applyAlignment="0" applyProtection="0"/>
    <xf numFmtId="0" fontId="34" fillId="14" borderId="101">
      <alignment horizontal="left" vertical="center" wrapText="1" indent="2"/>
    </xf>
    <xf numFmtId="0" fontId="96" fillId="73" borderId="95" applyNumberFormat="0" applyAlignment="0" applyProtection="0"/>
    <xf numFmtId="4" fontId="34" fillId="0" borderId="98">
      <alignment horizontal="right" vertical="center"/>
    </xf>
    <xf numFmtId="0" fontId="35" fillId="89" borderId="97" applyNumberFormat="0" applyFont="0" applyAlignment="0" applyProtection="0"/>
    <xf numFmtId="0" fontId="83" fillId="86" borderId="95" applyNumberFormat="0" applyAlignment="0" applyProtection="0"/>
    <xf numFmtId="0" fontId="34" fillId="16" borderId="98"/>
    <xf numFmtId="0" fontId="5" fillId="47" borderId="0" applyNumberFormat="0" applyBorder="0" applyAlignment="0" applyProtection="0"/>
    <xf numFmtId="0" fontId="34" fillId="14" borderId="101">
      <alignment horizontal="left" vertical="center" wrapText="1" indent="2"/>
    </xf>
    <xf numFmtId="0" fontId="81" fillId="86" borderId="102" applyNumberFormat="0" applyAlignment="0" applyProtection="0"/>
    <xf numFmtId="49" fontId="34" fillId="0" borderId="98" applyNumberFormat="0" applyFont="0" applyFill="0" applyBorder="0" applyProtection="0">
      <alignment horizontal="left" vertical="center" indent="2"/>
    </xf>
    <xf numFmtId="0" fontId="30" fillId="14" borderId="98">
      <alignment horizontal="right" vertical="center"/>
    </xf>
    <xf numFmtId="0" fontId="34" fillId="14" borderId="101">
      <alignment horizontal="left" vertical="center" wrapText="1" indent="2"/>
    </xf>
    <xf numFmtId="4" fontId="30" fillId="14" borderId="100">
      <alignment horizontal="right" vertical="center"/>
    </xf>
    <xf numFmtId="0" fontId="5" fillId="47" borderId="0" applyNumberFormat="0" applyBorder="0" applyAlignment="0" applyProtection="0"/>
    <xf numFmtId="0" fontId="96" fillId="73" borderId="95" applyNumberFormat="0" applyAlignment="0" applyProtection="0"/>
    <xf numFmtId="4" fontId="30" fillId="9" borderId="98">
      <alignment horizontal="right" vertical="center"/>
    </xf>
    <xf numFmtId="0" fontId="87" fillId="73" borderId="95" applyNumberFormat="0" applyAlignment="0" applyProtection="0"/>
    <xf numFmtId="0" fontId="34" fillId="16" borderId="98"/>
    <xf numFmtId="0" fontId="74" fillId="9" borderId="98">
      <alignment horizontal="right" vertical="center"/>
    </xf>
    <xf numFmtId="0" fontId="30" fillId="14" borderId="98">
      <alignment horizontal="right" vertical="center"/>
    </xf>
    <xf numFmtId="0" fontId="34" fillId="14" borderId="101">
      <alignment horizontal="left" vertical="center" wrapText="1" indent="2"/>
    </xf>
    <xf numFmtId="4" fontId="30" fillId="14" borderId="99">
      <alignment horizontal="right" vertical="center"/>
    </xf>
    <xf numFmtId="0" fontId="103" fillId="0" borderId="96" applyNumberFormat="0" applyFill="0" applyAlignment="0" applyProtection="0"/>
    <xf numFmtId="0" fontId="34" fillId="0" borderId="101">
      <alignment horizontal="left" vertical="center" wrapText="1" indent="2"/>
    </xf>
    <xf numFmtId="4" fontId="34" fillId="0" borderId="98" applyFill="0" applyBorder="0" applyProtection="0">
      <alignment horizontal="right" vertical="center"/>
    </xf>
    <xf numFmtId="0" fontId="84" fillId="86" borderId="95" applyNumberFormat="0" applyAlignment="0" applyProtection="0"/>
    <xf numFmtId="0" fontId="74" fillId="9" borderId="98">
      <alignment horizontal="right" vertical="center"/>
    </xf>
    <xf numFmtId="4" fontId="30" fillId="14" borderId="98">
      <alignment horizontal="right" vertical="center"/>
    </xf>
    <xf numFmtId="0" fontId="96" fillId="73" borderId="95" applyNumberFormat="0" applyAlignment="0" applyProtection="0"/>
    <xf numFmtId="4" fontId="74" fillId="9" borderId="98">
      <alignment horizontal="right" vertical="center"/>
    </xf>
    <xf numFmtId="0" fontId="34" fillId="9" borderId="99">
      <alignment horizontal="left" vertical="center"/>
    </xf>
    <xf numFmtId="0" fontId="78" fillId="89" borderId="97" applyNumberFormat="0" applyFont="0" applyAlignment="0" applyProtection="0"/>
    <xf numFmtId="0" fontId="100" fillId="86" borderId="102" applyNumberFormat="0" applyAlignment="0" applyProtection="0"/>
    <xf numFmtId="0" fontId="71" fillId="0" borderId="0" applyNumberFormat="0" applyFill="0" applyBorder="0" applyAlignment="0" applyProtection="0"/>
    <xf numFmtId="0" fontId="103" fillId="0" borderId="96" applyNumberFormat="0" applyFill="0" applyAlignment="0" applyProtection="0"/>
    <xf numFmtId="0" fontId="5" fillId="47" borderId="0" applyNumberFormat="0" applyBorder="0" applyAlignment="0" applyProtection="0"/>
    <xf numFmtId="0" fontId="72" fillId="52" borderId="0" applyNumberFormat="0" applyBorder="0" applyAlignment="0" applyProtection="0"/>
    <xf numFmtId="0" fontId="83" fillId="86" borderId="95" applyNumberFormat="0" applyAlignment="0" applyProtection="0"/>
    <xf numFmtId="0" fontId="30" fillId="9" borderId="98">
      <alignment horizontal="right" vertical="center"/>
    </xf>
    <xf numFmtId="0" fontId="96" fillId="73" borderId="95" applyNumberFormat="0" applyAlignment="0" applyProtection="0"/>
    <xf numFmtId="0" fontId="34" fillId="0" borderId="101">
      <alignment horizontal="left" vertical="center" wrapText="1" indent="2"/>
    </xf>
    <xf numFmtId="0" fontId="30" fillId="14" borderId="100">
      <alignment horizontal="right" vertical="center"/>
    </xf>
    <xf numFmtId="0" fontId="78" fillId="89" borderId="97" applyNumberFormat="0" applyFont="0" applyAlignment="0" applyProtection="0"/>
    <xf numFmtId="0" fontId="72" fillId="64" borderId="0" applyNumberFormat="0" applyBorder="0" applyAlignment="0" applyProtection="0"/>
    <xf numFmtId="49" fontId="32" fillId="0" borderId="98" applyNumberFormat="0" applyFill="0" applyBorder="0" applyProtection="0">
      <alignment horizontal="left" vertical="center"/>
    </xf>
    <xf numFmtId="0" fontId="35" fillId="89" borderId="97" applyNumberFormat="0" applyFont="0" applyAlignment="0" applyProtection="0"/>
    <xf numFmtId="0" fontId="72" fillId="61" borderId="0" applyNumberFormat="0" applyBorder="0" applyAlignment="0" applyProtection="0"/>
    <xf numFmtId="0" fontId="30" fillId="9" borderId="98">
      <alignment horizontal="right" vertical="center"/>
    </xf>
    <xf numFmtId="4" fontId="30" fillId="9" borderId="98">
      <alignment horizontal="right" vertical="center"/>
    </xf>
    <xf numFmtId="0" fontId="74" fillId="9" borderId="98">
      <alignment horizontal="right" vertical="center"/>
    </xf>
    <xf numFmtId="4" fontId="74" fillId="9" borderId="98">
      <alignment horizontal="right" vertical="center"/>
    </xf>
    <xf numFmtId="0" fontId="30" fillId="14" borderId="98">
      <alignment horizontal="right" vertical="center"/>
    </xf>
    <xf numFmtId="4" fontId="30" fillId="14" borderId="98">
      <alignment horizontal="right" vertical="center"/>
    </xf>
    <xf numFmtId="0" fontId="30" fillId="14" borderId="98">
      <alignment horizontal="right" vertical="center"/>
    </xf>
    <xf numFmtId="4" fontId="30" fillId="14" borderId="98">
      <alignment horizontal="right" vertical="center"/>
    </xf>
    <xf numFmtId="0" fontId="30" fillId="14" borderId="99">
      <alignment horizontal="right" vertical="center"/>
    </xf>
    <xf numFmtId="4" fontId="30" fillId="14" borderId="99">
      <alignment horizontal="right" vertical="center"/>
    </xf>
    <xf numFmtId="0" fontId="30" fillId="14" borderId="100">
      <alignment horizontal="right" vertical="center"/>
    </xf>
    <xf numFmtId="4" fontId="30" fillId="14" borderId="100">
      <alignment horizontal="right" vertical="center"/>
    </xf>
    <xf numFmtId="0" fontId="84" fillId="86" borderId="95" applyNumberFormat="0" applyAlignment="0" applyProtection="0"/>
    <xf numFmtId="0" fontId="34" fillId="14" borderId="101">
      <alignment horizontal="left" vertical="center" wrapText="1" indent="2"/>
    </xf>
    <xf numFmtId="0" fontId="34" fillId="0" borderId="101">
      <alignment horizontal="left" vertical="center" wrapText="1" indent="2"/>
    </xf>
    <xf numFmtId="0" fontId="34" fillId="9" borderId="99">
      <alignment horizontal="left" vertical="center"/>
    </xf>
    <xf numFmtId="4" fontId="34" fillId="0" borderId="98" applyFill="0" applyBorder="0" applyProtection="0">
      <alignment horizontal="right" vertical="center"/>
    </xf>
    <xf numFmtId="0" fontId="96" fillId="73" borderId="95" applyNumberFormat="0" applyAlignment="0" applyProtection="0"/>
    <xf numFmtId="0" fontId="34" fillId="0" borderId="98">
      <alignment horizontal="right" vertical="center"/>
    </xf>
    <xf numFmtId="4" fontId="34" fillId="0" borderId="98">
      <alignment horizontal="right" vertical="center"/>
    </xf>
    <xf numFmtId="49" fontId="34" fillId="0" borderId="98" applyNumberFormat="0" applyFont="0" applyFill="0" applyBorder="0" applyProtection="0">
      <alignment horizontal="left" vertical="center" indent="2"/>
    </xf>
    <xf numFmtId="0" fontId="34" fillId="0" borderId="98" applyNumberFormat="0" applyFill="0" applyAlignment="0" applyProtection="0"/>
    <xf numFmtId="0" fontId="100" fillId="86" borderId="102" applyNumberFormat="0" applyAlignment="0" applyProtection="0"/>
    <xf numFmtId="175" fontId="34" fillId="90" borderId="98" applyNumberFormat="0" applyFont="0" applyBorder="0" applyAlignment="0" applyProtection="0">
      <alignment horizontal="right" vertical="center"/>
    </xf>
    <xf numFmtId="0" fontId="34" fillId="16" borderId="98"/>
    <xf numFmtId="4" fontId="34" fillId="16" borderId="98"/>
    <xf numFmtId="0" fontId="103" fillId="0" borderId="96" applyNumberFormat="0" applyFill="0" applyAlignment="0" applyProtection="0"/>
    <xf numFmtId="0" fontId="81" fillId="86" borderId="102" applyNumberFormat="0" applyAlignment="0" applyProtection="0"/>
    <xf numFmtId="0" fontId="5" fillId="50" borderId="0" applyNumberFormat="0" applyBorder="0" applyAlignment="0" applyProtection="0"/>
    <xf numFmtId="0" fontId="5" fillId="62" borderId="0" applyNumberFormat="0" applyBorder="0" applyAlignment="0" applyProtection="0"/>
    <xf numFmtId="0" fontId="30" fillId="14" borderId="99">
      <alignment horizontal="right" vertical="center"/>
    </xf>
    <xf numFmtId="0" fontId="103" fillId="0" borderId="96" applyNumberFormat="0" applyFill="0" applyAlignment="0" applyProtection="0"/>
    <xf numFmtId="0" fontId="69" fillId="46" borderId="56" applyNumberFormat="0" applyAlignment="0" applyProtection="0"/>
    <xf numFmtId="0" fontId="78" fillId="89" borderId="97" applyNumberFormat="0" applyFont="0" applyAlignment="0" applyProtection="0"/>
    <xf numFmtId="4" fontId="34" fillId="0" borderId="98" applyFill="0" applyBorder="0" applyProtection="0">
      <alignment horizontal="right" vertical="center"/>
    </xf>
    <xf numFmtId="0" fontId="5" fillId="62" borderId="0" applyNumberFormat="0" applyBorder="0" applyAlignment="0" applyProtection="0"/>
    <xf numFmtId="0" fontId="5" fillId="48" borderId="0" applyNumberFormat="0" applyBorder="0" applyAlignment="0" applyProtection="0"/>
    <xf numFmtId="4" fontId="30" fillId="14" borderId="100">
      <alignment horizontal="right" vertical="center"/>
    </xf>
    <xf numFmtId="0" fontId="5" fillId="51" borderId="0" applyNumberFormat="0" applyBorder="0" applyAlignment="0" applyProtection="0"/>
    <xf numFmtId="0" fontId="30" fillId="14" borderId="98">
      <alignment horizontal="right" vertical="center"/>
    </xf>
    <xf numFmtId="0" fontId="100" fillId="86" borderId="102" applyNumberFormat="0" applyAlignment="0" applyProtection="0"/>
    <xf numFmtId="0" fontId="5" fillId="50" borderId="0" applyNumberFormat="0" applyBorder="0" applyAlignment="0" applyProtection="0"/>
    <xf numFmtId="0" fontId="83" fillId="86" borderId="95" applyNumberFormat="0" applyAlignment="0" applyProtection="0"/>
    <xf numFmtId="0" fontId="103" fillId="0" borderId="96" applyNumberFormat="0" applyFill="0" applyAlignment="0" applyProtection="0"/>
    <xf numFmtId="4" fontId="30" fillId="14" borderId="98">
      <alignment horizontal="right" vertical="center"/>
    </xf>
    <xf numFmtId="0" fontId="72" fillId="55" borderId="0" applyNumberFormat="0" applyBorder="0" applyAlignment="0" applyProtection="0"/>
    <xf numFmtId="0" fontId="34" fillId="0" borderId="98" applyNumberFormat="0" applyFill="0" applyAlignment="0" applyProtection="0"/>
    <xf numFmtId="0" fontId="5" fillId="56" borderId="0" applyNumberFormat="0" applyBorder="0" applyAlignment="0" applyProtection="0"/>
    <xf numFmtId="0" fontId="103" fillId="0" borderId="96" applyNumberFormat="0" applyFill="0" applyAlignment="0" applyProtection="0"/>
    <xf numFmtId="4" fontId="34" fillId="0" borderId="98">
      <alignment horizontal="right" vertical="center"/>
    </xf>
    <xf numFmtId="4" fontId="30" fillId="14" borderId="100">
      <alignment horizontal="right" vertical="center"/>
    </xf>
    <xf numFmtId="0" fontId="74" fillId="9" borderId="98">
      <alignment horizontal="right" vertical="center"/>
    </xf>
    <xf numFmtId="0" fontId="35" fillId="89" borderId="97" applyNumberFormat="0" applyFont="0" applyAlignment="0" applyProtection="0"/>
    <xf numFmtId="0" fontId="5" fillId="59" borderId="0" applyNumberFormat="0" applyBorder="0" applyAlignment="0" applyProtection="0"/>
    <xf numFmtId="0" fontId="96" fillId="73" borderId="95" applyNumberFormat="0" applyAlignment="0" applyProtection="0"/>
    <xf numFmtId="4" fontId="74" fillId="9" borderId="98">
      <alignment horizontal="right" vertical="center"/>
    </xf>
    <xf numFmtId="0" fontId="34" fillId="0" borderId="101">
      <alignment horizontal="left" vertical="center" wrapText="1" indent="2"/>
    </xf>
    <xf numFmtId="0" fontId="100" fillId="86" borderId="102" applyNumberFormat="0" applyAlignment="0" applyProtection="0"/>
    <xf numFmtId="0" fontId="78" fillId="89" borderId="97" applyNumberFormat="0" applyFont="0" applyAlignment="0" applyProtection="0"/>
    <xf numFmtId="0" fontId="87" fillId="73" borderId="95" applyNumberFormat="0" applyAlignment="0" applyProtection="0"/>
    <xf numFmtId="49" fontId="32" fillId="0" borderId="98" applyNumberFormat="0" applyFill="0" applyBorder="0" applyProtection="0">
      <alignment horizontal="left" vertical="center"/>
    </xf>
    <xf numFmtId="4" fontId="30" fillId="9" borderId="98">
      <alignment horizontal="right" vertical="center"/>
    </xf>
    <xf numFmtId="0" fontId="103" fillId="0" borderId="96" applyNumberFormat="0" applyFill="0" applyAlignment="0" applyProtection="0"/>
    <xf numFmtId="0" fontId="5" fillId="53" borderId="0" applyNumberFormat="0" applyBorder="0" applyAlignment="0" applyProtection="0"/>
    <xf numFmtId="0" fontId="100" fillId="86" borderId="102" applyNumberFormat="0" applyAlignment="0" applyProtection="0"/>
    <xf numFmtId="0" fontId="96" fillId="73" borderId="95" applyNumberFormat="0" applyAlignment="0" applyProtection="0"/>
    <xf numFmtId="0" fontId="5" fillId="51" borderId="0" applyNumberFormat="0" applyBorder="0" applyAlignment="0" applyProtection="0"/>
    <xf numFmtId="0" fontId="72" fillId="61" borderId="0" applyNumberFormat="0" applyBorder="0" applyAlignment="0" applyProtection="0"/>
    <xf numFmtId="0" fontId="5" fillId="47" borderId="0" applyNumberFormat="0" applyBorder="0" applyAlignment="0" applyProtection="0"/>
    <xf numFmtId="49" fontId="32" fillId="0" borderId="98" applyNumberFormat="0" applyFill="0" applyBorder="0" applyProtection="0">
      <alignment horizontal="left" vertical="center"/>
    </xf>
    <xf numFmtId="0" fontId="103" fillId="0" borderId="96" applyNumberFormat="0" applyFill="0" applyAlignment="0" applyProtection="0"/>
    <xf numFmtId="0" fontId="72" fillId="52" borderId="0" applyNumberFormat="0" applyBorder="0" applyAlignment="0" applyProtection="0"/>
    <xf numFmtId="49" fontId="34" fillId="0" borderId="98" applyNumberFormat="0" applyFont="0" applyFill="0" applyBorder="0" applyProtection="0">
      <alignment horizontal="left" vertical="center" indent="2"/>
    </xf>
    <xf numFmtId="49" fontId="34" fillId="0" borderId="99" applyNumberFormat="0" applyFont="0" applyFill="0" applyBorder="0" applyProtection="0">
      <alignment horizontal="left" vertical="center" indent="5"/>
    </xf>
    <xf numFmtId="0" fontId="96" fillId="73" borderId="95" applyNumberFormat="0" applyAlignment="0" applyProtection="0"/>
    <xf numFmtId="0" fontId="34" fillId="9" borderId="99">
      <alignment horizontal="left" vertical="center"/>
    </xf>
    <xf numFmtId="0" fontId="84" fillId="86" borderId="95" applyNumberFormat="0" applyAlignment="0" applyProtection="0"/>
    <xf numFmtId="0" fontId="103" fillId="0" borderId="96" applyNumberFormat="0" applyFill="0" applyAlignment="0" applyProtection="0"/>
    <xf numFmtId="4" fontId="30" fillId="14" borderId="99">
      <alignment horizontal="right" vertical="center"/>
    </xf>
    <xf numFmtId="0" fontId="35" fillId="89" borderId="97" applyNumberFormat="0" applyFont="0" applyAlignment="0" applyProtection="0"/>
    <xf numFmtId="4" fontId="34" fillId="0" borderId="98" applyFill="0" applyBorder="0" applyProtection="0">
      <alignment horizontal="right" vertical="center"/>
    </xf>
    <xf numFmtId="49" fontId="32" fillId="0" borderId="98" applyNumberFormat="0" applyFill="0" applyBorder="0" applyProtection="0">
      <alignment horizontal="left" vertical="center"/>
    </xf>
    <xf numFmtId="4" fontId="30" fillId="14" borderId="100">
      <alignment horizontal="right" vertical="center"/>
    </xf>
    <xf numFmtId="0" fontId="72" fillId="64" borderId="0" applyNumberFormat="0" applyBorder="0" applyAlignment="0" applyProtection="0"/>
    <xf numFmtId="0" fontId="103" fillId="0" borderId="96" applyNumberFormat="0" applyFill="0" applyAlignment="0" applyProtection="0"/>
    <xf numFmtId="0" fontId="87" fillId="73" borderId="95" applyNumberFormat="0" applyAlignment="0" applyProtection="0"/>
    <xf numFmtId="0" fontId="88" fillId="0" borderId="96" applyNumberFormat="0" applyFill="0" applyAlignment="0" applyProtection="0"/>
    <xf numFmtId="0" fontId="78" fillId="89" borderId="97" applyNumberFormat="0" applyFont="0" applyAlignment="0" applyProtection="0"/>
    <xf numFmtId="0" fontId="103" fillId="0" borderId="96" applyNumberFormat="0" applyFill="0" applyAlignment="0" applyProtection="0"/>
    <xf numFmtId="0" fontId="72" fillId="55" borderId="0" applyNumberFormat="0" applyBorder="0" applyAlignment="0" applyProtection="0"/>
    <xf numFmtId="0" fontId="78" fillId="89" borderId="97" applyNumberFormat="0" applyFont="0" applyAlignment="0" applyProtection="0"/>
    <xf numFmtId="0" fontId="34" fillId="0" borderId="98" applyNumberFormat="0" applyFill="0" applyAlignment="0" applyProtection="0"/>
    <xf numFmtId="49" fontId="34" fillId="0" borderId="99" applyNumberFormat="0" applyFont="0" applyFill="0" applyBorder="0" applyProtection="0">
      <alignment horizontal="left" vertical="center" indent="5"/>
    </xf>
    <xf numFmtId="0" fontId="34" fillId="0" borderId="98" applyNumberFormat="0" applyFill="0" applyAlignment="0" applyProtection="0"/>
    <xf numFmtId="4" fontId="34" fillId="0" borderId="98">
      <alignment horizontal="right" vertical="center"/>
    </xf>
    <xf numFmtId="4" fontId="34" fillId="0" borderId="98">
      <alignment horizontal="right" vertical="center"/>
    </xf>
    <xf numFmtId="0" fontId="30" fillId="14" borderId="98">
      <alignment horizontal="right" vertical="center"/>
    </xf>
    <xf numFmtId="0" fontId="34" fillId="14" borderId="101">
      <alignment horizontal="left" vertical="center" wrapText="1" indent="2"/>
    </xf>
    <xf numFmtId="0" fontId="96" fillId="73" borderId="95" applyNumberFormat="0" applyAlignment="0" applyProtection="0"/>
    <xf numFmtId="0" fontId="34" fillId="0" borderId="98">
      <alignment horizontal="right" vertical="center"/>
    </xf>
    <xf numFmtId="0" fontId="81" fillId="86" borderId="102" applyNumberFormat="0" applyAlignment="0" applyProtection="0"/>
    <xf numFmtId="0" fontId="83" fillId="86" borderId="95" applyNumberFormat="0" applyAlignment="0" applyProtection="0"/>
    <xf numFmtId="0" fontId="88" fillId="0" borderId="96" applyNumberFormat="0" applyFill="0" applyAlignment="0" applyProtection="0"/>
    <xf numFmtId="175" fontId="34" fillId="90" borderId="98" applyNumberFormat="0" applyFont="0" applyBorder="0" applyAlignment="0" applyProtection="0">
      <alignment horizontal="right" vertical="center"/>
    </xf>
    <xf numFmtId="0" fontId="68" fillId="46" borderId="57" applyNumberFormat="0" applyAlignment="0" applyProtection="0"/>
    <xf numFmtId="0" fontId="30" fillId="14" borderId="100">
      <alignment horizontal="right" vertical="center"/>
    </xf>
    <xf numFmtId="0" fontId="84" fillId="86" borderId="95" applyNumberFormat="0" applyAlignment="0" applyProtection="0"/>
    <xf numFmtId="0" fontId="83" fillId="86" borderId="95" applyNumberFormat="0" applyAlignment="0" applyProtection="0"/>
    <xf numFmtId="0" fontId="103" fillId="0" borderId="96" applyNumberFormat="0" applyFill="0" applyAlignment="0" applyProtection="0"/>
    <xf numFmtId="0" fontId="103" fillId="0" borderId="96" applyNumberFormat="0" applyFill="0" applyAlignment="0" applyProtection="0"/>
    <xf numFmtId="0" fontId="35" fillId="89" borderId="97" applyNumberFormat="0" applyFont="0" applyAlignment="0" applyProtection="0"/>
    <xf numFmtId="0" fontId="72" fillId="61" borderId="0" applyNumberFormat="0" applyBorder="0" applyAlignment="0" applyProtection="0"/>
    <xf numFmtId="0" fontId="30" fillId="14" borderId="100">
      <alignment horizontal="right" vertical="center"/>
    </xf>
    <xf numFmtId="0" fontId="5" fillId="59" borderId="0" applyNumberFormat="0" applyBorder="0" applyAlignment="0" applyProtection="0"/>
    <xf numFmtId="0" fontId="30" fillId="14" borderId="99">
      <alignment horizontal="right" vertical="center"/>
    </xf>
    <xf numFmtId="4" fontId="30" fillId="9" borderId="98">
      <alignment horizontal="right" vertical="center"/>
    </xf>
    <xf numFmtId="4" fontId="30" fillId="14" borderId="98">
      <alignment horizontal="right" vertical="center"/>
    </xf>
    <xf numFmtId="0" fontId="70" fillId="0" borderId="0" applyNumberFormat="0" applyFill="0" applyBorder="0" applyAlignment="0" applyProtection="0"/>
    <xf numFmtId="4" fontId="30" fillId="14" borderId="98">
      <alignment horizontal="right" vertical="center"/>
    </xf>
    <xf numFmtId="0" fontId="87" fillId="73" borderId="95" applyNumberFormat="0" applyAlignment="0" applyProtection="0"/>
    <xf numFmtId="0" fontId="30" fillId="14" borderId="98">
      <alignment horizontal="right" vertical="center"/>
    </xf>
    <xf numFmtId="4" fontId="30" fillId="14" borderId="98">
      <alignment horizontal="right" vertical="center"/>
    </xf>
    <xf numFmtId="0" fontId="100" fillId="86" borderId="102" applyNumberFormat="0" applyAlignment="0" applyProtection="0"/>
    <xf numFmtId="4" fontId="30" fillId="14" borderId="98">
      <alignment horizontal="right" vertical="center"/>
    </xf>
    <xf numFmtId="0" fontId="34" fillId="0" borderId="98">
      <alignment horizontal="right" vertical="center"/>
    </xf>
    <xf numFmtId="0" fontId="5"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34" fillId="0" borderId="101">
      <alignment horizontal="left" vertical="center" wrapText="1" indent="2"/>
    </xf>
    <xf numFmtId="0" fontId="34" fillId="16" borderId="98"/>
    <xf numFmtId="4" fontId="34" fillId="0" borderId="98" applyFill="0" applyBorder="0" applyProtection="0">
      <alignment horizontal="right" vertical="center"/>
    </xf>
    <xf numFmtId="0" fontId="84" fillId="86" borderId="95" applyNumberFormat="0" applyAlignment="0" applyProtection="0"/>
    <xf numFmtId="0" fontId="34" fillId="14" borderId="101">
      <alignment horizontal="left" vertical="center" wrapText="1" indent="2"/>
    </xf>
    <xf numFmtId="0" fontId="34" fillId="0" borderId="101">
      <alignment horizontal="left" vertical="center" wrapText="1" indent="2"/>
    </xf>
    <xf numFmtId="0" fontId="88" fillId="0" borderId="96" applyNumberFormat="0" applyFill="0" applyAlignment="0" applyProtection="0"/>
    <xf numFmtId="0" fontId="96" fillId="73" borderId="95" applyNumberFormat="0" applyAlignment="0" applyProtection="0"/>
    <xf numFmtId="0" fontId="34" fillId="0" borderId="98">
      <alignment horizontal="right" vertical="center"/>
    </xf>
    <xf numFmtId="49" fontId="34" fillId="0" borderId="98" applyNumberFormat="0" applyFont="0" applyFill="0" applyBorder="0" applyProtection="0">
      <alignment horizontal="left" vertical="center" indent="2"/>
    </xf>
    <xf numFmtId="0" fontId="83" fillId="86" borderId="95" applyNumberFormat="0" applyAlignment="0" applyProtection="0"/>
    <xf numFmtId="0" fontId="34" fillId="0" borderId="98">
      <alignment horizontal="right" vertical="center"/>
    </xf>
    <xf numFmtId="0" fontId="30" fillId="9" borderId="98">
      <alignment horizontal="right" vertical="center"/>
    </xf>
    <xf numFmtId="0" fontId="72" fillId="52" borderId="0" applyNumberFormat="0" applyBorder="0" applyAlignment="0" applyProtection="0"/>
    <xf numFmtId="4" fontId="34" fillId="0" borderId="98">
      <alignment horizontal="right" vertical="center"/>
    </xf>
    <xf numFmtId="175" fontId="34" fillId="90" borderId="98" applyNumberFormat="0" applyFont="0" applyBorder="0" applyAlignment="0" applyProtection="0">
      <alignment horizontal="right" vertical="center"/>
    </xf>
    <xf numFmtId="4" fontId="74" fillId="9" borderId="98">
      <alignment horizontal="right" vertical="center"/>
    </xf>
    <xf numFmtId="4" fontId="30" fillId="14" borderId="99">
      <alignment horizontal="right" vertical="center"/>
    </xf>
    <xf numFmtId="4" fontId="30" fillId="9" borderId="98">
      <alignment horizontal="right" vertical="center"/>
    </xf>
    <xf numFmtId="0" fontId="88" fillId="0" borderId="96" applyNumberFormat="0" applyFill="0" applyAlignment="0" applyProtection="0"/>
    <xf numFmtId="0" fontId="96" fillId="73" borderId="95" applyNumberFormat="0" applyAlignment="0" applyProtection="0"/>
    <xf numFmtId="0" fontId="34" fillId="16" borderId="98"/>
    <xf numFmtId="49" fontId="34" fillId="0" borderId="98" applyNumberFormat="0" applyFont="0" applyFill="0" applyBorder="0" applyProtection="0">
      <alignment horizontal="left" vertical="center" indent="2"/>
    </xf>
    <xf numFmtId="4" fontId="74" fillId="9" borderId="98">
      <alignment horizontal="right" vertical="center"/>
    </xf>
    <xf numFmtId="0" fontId="100" fillId="86" borderId="102" applyNumberFormat="0" applyAlignment="0" applyProtection="0"/>
    <xf numFmtId="0" fontId="5" fillId="62" borderId="0" applyNumberFormat="0" applyBorder="0" applyAlignment="0" applyProtection="0"/>
    <xf numFmtId="49" fontId="32" fillId="0" borderId="98" applyNumberFormat="0" applyFill="0" applyBorder="0" applyProtection="0">
      <alignment horizontal="left" vertical="center"/>
    </xf>
    <xf numFmtId="0" fontId="5" fillId="53" borderId="0" applyNumberFormat="0" applyBorder="0" applyAlignment="0" applyProtection="0"/>
    <xf numFmtId="0" fontId="5" fillId="51" borderId="0" applyNumberFormat="0" applyBorder="0" applyAlignment="0" applyProtection="0"/>
    <xf numFmtId="0" fontId="5" fillId="63" borderId="0" applyNumberFormat="0" applyBorder="0" applyAlignment="0" applyProtection="0"/>
    <xf numFmtId="0" fontId="74" fillId="9" borderId="98">
      <alignment horizontal="right" vertical="center"/>
    </xf>
    <xf numFmtId="0" fontId="72" fillId="49" borderId="0" applyNumberFormat="0" applyBorder="0" applyAlignment="0" applyProtection="0"/>
    <xf numFmtId="0" fontId="72" fillId="64" borderId="0" applyNumberFormat="0" applyBorder="0" applyAlignment="0" applyProtection="0"/>
    <xf numFmtId="0" fontId="5" fillId="57"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2" fillId="58" borderId="0" applyNumberFormat="0" applyBorder="0" applyAlignment="0" applyProtection="0"/>
    <xf numFmtId="0" fontId="5" fillId="54" borderId="0" applyNumberFormat="0" applyBorder="0" applyAlignment="0" applyProtection="0"/>
    <xf numFmtId="0" fontId="72" fillId="55" borderId="0" applyNumberFormat="0" applyBorder="0" applyAlignment="0" applyProtection="0"/>
    <xf numFmtId="0" fontId="88" fillId="0" borderId="96" applyNumberFormat="0" applyFill="0" applyAlignment="0" applyProtection="0"/>
    <xf numFmtId="0" fontId="34" fillId="14" borderId="101">
      <alignment horizontal="left" vertical="center" wrapText="1" indent="2"/>
    </xf>
    <xf numFmtId="0" fontId="81" fillId="86" borderId="102" applyNumberFormat="0" applyAlignment="0" applyProtection="0"/>
    <xf numFmtId="4" fontId="30" fillId="14" borderId="98">
      <alignment horizontal="right" vertical="center"/>
    </xf>
    <xf numFmtId="0" fontId="34" fillId="16" borderId="98"/>
    <xf numFmtId="0" fontId="83" fillId="86" borderId="95" applyNumberFormat="0" applyAlignment="0" applyProtection="0"/>
    <xf numFmtId="0" fontId="30" fillId="9" borderId="98">
      <alignment horizontal="right" vertical="center"/>
    </xf>
    <xf numFmtId="0" fontId="34" fillId="0" borderId="98">
      <alignment horizontal="right" vertical="center"/>
    </xf>
    <xf numFmtId="0" fontId="103" fillId="0" borderId="96" applyNumberFormat="0" applyFill="0" applyAlignment="0" applyProtection="0"/>
    <xf numFmtId="0" fontId="34" fillId="9" borderId="99">
      <alignment horizontal="left" vertical="center"/>
    </xf>
    <xf numFmtId="0" fontId="96" fillId="73" borderId="95" applyNumberFormat="0" applyAlignment="0" applyProtection="0"/>
    <xf numFmtId="175" fontId="34" fillId="90" borderId="98" applyNumberFormat="0" applyFont="0" applyBorder="0" applyAlignment="0" applyProtection="0">
      <alignment horizontal="right" vertical="center"/>
    </xf>
    <xf numFmtId="0" fontId="78" fillId="89" borderId="97" applyNumberFormat="0" applyFont="0" applyAlignment="0" applyProtection="0"/>
    <xf numFmtId="0" fontId="34" fillId="0" borderId="101">
      <alignment horizontal="left" vertical="center" wrapText="1" indent="2"/>
    </xf>
    <xf numFmtId="4" fontId="34" fillId="16" borderId="98"/>
    <xf numFmtId="49" fontId="32" fillId="0" borderId="98" applyNumberFormat="0" applyFill="0" applyBorder="0" applyProtection="0">
      <alignment horizontal="left" vertical="center"/>
    </xf>
    <xf numFmtId="0" fontId="34" fillId="0" borderId="98">
      <alignment horizontal="right" vertical="center"/>
    </xf>
    <xf numFmtId="4" fontId="30" fillId="14" borderId="100">
      <alignment horizontal="right" vertical="center"/>
    </xf>
    <xf numFmtId="4" fontId="30" fillId="14" borderId="98">
      <alignment horizontal="right" vertical="center"/>
    </xf>
    <xf numFmtId="4" fontId="30" fillId="14" borderId="98">
      <alignment horizontal="right" vertical="center"/>
    </xf>
    <xf numFmtId="0" fontId="74" fillId="9" borderId="98">
      <alignment horizontal="right" vertical="center"/>
    </xf>
    <xf numFmtId="0" fontId="30" fillId="9" borderId="98">
      <alignment horizontal="right" vertical="center"/>
    </xf>
    <xf numFmtId="49" fontId="34" fillId="0" borderId="98" applyNumberFormat="0" applyFont="0" applyFill="0" applyBorder="0" applyProtection="0">
      <alignment horizontal="left" vertical="center" indent="2"/>
    </xf>
    <xf numFmtId="0" fontId="96" fillId="73" borderId="95" applyNumberFormat="0" applyAlignment="0" applyProtection="0"/>
    <xf numFmtId="0" fontId="81" fillId="86" borderId="102" applyNumberFormat="0" applyAlignment="0" applyProtection="0"/>
    <xf numFmtId="49" fontId="34" fillId="0" borderId="98" applyNumberFormat="0" applyFont="0" applyFill="0" applyBorder="0" applyProtection="0">
      <alignment horizontal="left" vertical="center" indent="2"/>
    </xf>
    <xf numFmtId="0" fontId="87" fillId="73" borderId="95" applyNumberFormat="0" applyAlignment="0" applyProtection="0"/>
    <xf numFmtId="4" fontId="34" fillId="0" borderId="98" applyFill="0" applyBorder="0" applyProtection="0">
      <alignment horizontal="right" vertical="center"/>
    </xf>
    <xf numFmtId="0" fontId="84" fillId="86" borderId="95" applyNumberFormat="0" applyAlignment="0" applyProtection="0"/>
    <xf numFmtId="0" fontId="103" fillId="0" borderId="96" applyNumberFormat="0" applyFill="0" applyAlignment="0" applyProtection="0"/>
    <xf numFmtId="0" fontId="100" fillId="86" borderId="102" applyNumberFormat="0" applyAlignment="0" applyProtection="0"/>
    <xf numFmtId="0" fontId="34" fillId="0" borderId="98" applyNumberFormat="0" applyFill="0" applyAlignment="0" applyProtection="0"/>
    <xf numFmtId="4" fontId="34" fillId="0" borderId="98">
      <alignment horizontal="right" vertical="center"/>
    </xf>
    <xf numFmtId="0" fontId="34" fillId="0" borderId="98">
      <alignment horizontal="right" vertical="center"/>
    </xf>
    <xf numFmtId="0" fontId="96" fillId="73" borderId="95" applyNumberFormat="0" applyAlignment="0" applyProtection="0"/>
    <xf numFmtId="0" fontId="81" fillId="86" borderId="102" applyNumberFormat="0" applyAlignment="0" applyProtection="0"/>
    <xf numFmtId="0" fontId="83" fillId="86" borderId="95" applyNumberFormat="0" applyAlignment="0" applyProtection="0"/>
    <xf numFmtId="0" fontId="34" fillId="14" borderId="101">
      <alignment horizontal="left" vertical="center" wrapText="1" indent="2"/>
    </xf>
    <xf numFmtId="0" fontId="84" fillId="86" borderId="95" applyNumberFormat="0" applyAlignment="0" applyProtection="0"/>
    <xf numFmtId="0" fontId="84" fillId="86" borderId="95" applyNumberFormat="0" applyAlignment="0" applyProtection="0"/>
    <xf numFmtId="4" fontId="30" fillId="14" borderId="99">
      <alignment horizontal="right" vertical="center"/>
    </xf>
    <xf numFmtId="0" fontId="30" fillId="14" borderId="99">
      <alignment horizontal="right" vertical="center"/>
    </xf>
    <xf numFmtId="0" fontId="30" fillId="14" borderId="98">
      <alignment horizontal="right" vertical="center"/>
    </xf>
    <xf numFmtId="4" fontId="74" fillId="9" borderId="98">
      <alignment horizontal="right" vertical="center"/>
    </xf>
    <xf numFmtId="0" fontId="87" fillId="73" borderId="95" applyNumberFormat="0" applyAlignment="0" applyProtection="0"/>
    <xf numFmtId="0" fontId="88" fillId="0" borderId="96" applyNumberFormat="0" applyFill="0" applyAlignment="0" applyProtection="0"/>
    <xf numFmtId="0" fontId="103" fillId="0" borderId="96" applyNumberFormat="0" applyFill="0" applyAlignment="0" applyProtection="0"/>
    <xf numFmtId="0" fontId="78" fillId="89" borderId="97" applyNumberFormat="0" applyFont="0" applyAlignment="0" applyProtection="0"/>
    <xf numFmtId="0" fontId="96" fillId="73" borderId="95" applyNumberFormat="0" applyAlignment="0" applyProtection="0"/>
    <xf numFmtId="49" fontId="32" fillId="0" borderId="98" applyNumberFormat="0" applyFill="0" applyBorder="0" applyProtection="0">
      <alignment horizontal="left" vertical="center"/>
    </xf>
    <xf numFmtId="0" fontId="34" fillId="14" borderId="101">
      <alignment horizontal="left" vertical="center" wrapText="1" indent="2"/>
    </xf>
    <xf numFmtId="0" fontId="84" fillId="86" borderId="95" applyNumberFormat="0" applyAlignment="0" applyProtection="0"/>
    <xf numFmtId="0" fontId="34" fillId="0" borderId="101">
      <alignment horizontal="left" vertical="center" wrapText="1" indent="2"/>
    </xf>
    <xf numFmtId="0" fontId="78" fillId="89" borderId="97" applyNumberFormat="0" applyFont="0" applyAlignment="0" applyProtection="0"/>
    <xf numFmtId="0" fontId="35" fillId="89" borderId="97" applyNumberFormat="0" applyFont="0" applyAlignment="0" applyProtection="0"/>
    <xf numFmtId="0" fontId="100" fillId="86" borderId="102" applyNumberFormat="0" applyAlignment="0" applyProtection="0"/>
    <xf numFmtId="0" fontId="103" fillId="0" borderId="96" applyNumberFormat="0" applyFill="0" applyAlignment="0" applyProtection="0"/>
    <xf numFmtId="4" fontId="34" fillId="16" borderId="98"/>
    <xf numFmtId="0" fontId="30" fillId="14" borderId="98">
      <alignment horizontal="right" vertical="center"/>
    </xf>
    <xf numFmtId="0" fontId="103" fillId="0" borderId="96" applyNumberFormat="0" applyFill="0" applyAlignment="0" applyProtection="0"/>
    <xf numFmtId="4" fontId="30" fillId="14" borderId="100">
      <alignment horizontal="right" vertical="center"/>
    </xf>
    <xf numFmtId="0" fontId="83" fillId="86" borderId="95" applyNumberFormat="0" applyAlignment="0" applyProtection="0"/>
    <xf numFmtId="0" fontId="30" fillId="14" borderId="99">
      <alignment horizontal="right" vertical="center"/>
    </xf>
    <xf numFmtId="0" fontId="84" fillId="86" borderId="95" applyNumberFormat="0" applyAlignment="0" applyProtection="0"/>
    <xf numFmtId="0" fontId="88" fillId="0" borderId="96" applyNumberFormat="0" applyFill="0" applyAlignment="0" applyProtection="0"/>
    <xf numFmtId="0" fontId="78" fillId="89" borderId="97" applyNumberFormat="0" applyFont="0" applyAlignment="0" applyProtection="0"/>
    <xf numFmtId="4" fontId="30" fillId="14" borderId="99">
      <alignment horizontal="right" vertical="center"/>
    </xf>
    <xf numFmtId="0" fontId="34" fillId="14" borderId="101">
      <alignment horizontal="left" vertical="center" wrapText="1" indent="2"/>
    </xf>
    <xf numFmtId="0" fontId="34" fillId="16" borderId="98"/>
    <xf numFmtId="175" fontId="34" fillId="90" borderId="98" applyNumberFormat="0" applyFont="0" applyBorder="0" applyAlignment="0" applyProtection="0">
      <alignment horizontal="right" vertical="center"/>
    </xf>
    <xf numFmtId="0" fontId="34" fillId="0" borderId="98" applyNumberFormat="0" applyFill="0" applyAlignment="0" applyProtection="0"/>
    <xf numFmtId="4" fontId="34" fillId="0" borderId="98" applyFill="0" applyBorder="0" applyProtection="0">
      <alignment horizontal="right" vertical="center"/>
    </xf>
    <xf numFmtId="4" fontId="30" fillId="9" borderId="98">
      <alignment horizontal="right" vertical="center"/>
    </xf>
    <xf numFmtId="0" fontId="88" fillId="0" borderId="96" applyNumberFormat="0" applyFill="0" applyAlignment="0" applyProtection="0"/>
    <xf numFmtId="49" fontId="32" fillId="0" borderId="98" applyNumberFormat="0" applyFill="0" applyBorder="0" applyProtection="0">
      <alignment horizontal="left" vertical="center"/>
    </xf>
    <xf numFmtId="49" fontId="34" fillId="0" borderId="99" applyNumberFormat="0" applyFont="0" applyFill="0" applyBorder="0" applyProtection="0">
      <alignment horizontal="left" vertical="center" indent="5"/>
    </xf>
    <xf numFmtId="0" fontId="34" fillId="9" borderId="99">
      <alignment horizontal="left" vertical="center"/>
    </xf>
    <xf numFmtId="0" fontId="84" fillId="86" borderId="95" applyNumberFormat="0" applyAlignment="0" applyProtection="0"/>
    <xf numFmtId="4" fontId="30" fillId="14" borderId="100">
      <alignment horizontal="right" vertical="center"/>
    </xf>
    <xf numFmtId="0" fontId="96" fillId="73" borderId="95" applyNumberFormat="0" applyAlignment="0" applyProtection="0"/>
    <xf numFmtId="0" fontId="96" fillId="73" borderId="95" applyNumberFormat="0" applyAlignment="0" applyProtection="0"/>
    <xf numFmtId="0" fontId="78" fillId="89" borderId="97" applyNumberFormat="0" applyFont="0" applyAlignment="0" applyProtection="0"/>
    <xf numFmtId="0" fontId="100" fillId="86" borderId="102" applyNumberFormat="0" applyAlignment="0" applyProtection="0"/>
    <xf numFmtId="0" fontId="103" fillId="0" borderId="96" applyNumberFormat="0" applyFill="0" applyAlignment="0" applyProtection="0"/>
    <xf numFmtId="0" fontId="30" fillId="14" borderId="98">
      <alignment horizontal="right" vertical="center"/>
    </xf>
    <xf numFmtId="0" fontId="35" fillId="89" borderId="97" applyNumberFormat="0" applyFont="0" applyAlignment="0" applyProtection="0"/>
    <xf numFmtId="4" fontId="34" fillId="0" borderId="98">
      <alignment horizontal="right" vertical="center"/>
    </xf>
    <xf numFmtId="0" fontId="103" fillId="0" borderId="96" applyNumberFormat="0" applyFill="0" applyAlignment="0" applyProtection="0"/>
    <xf numFmtId="0" fontId="30" fillId="14" borderId="98">
      <alignment horizontal="right" vertical="center"/>
    </xf>
    <xf numFmtId="0" fontId="30" fillId="14" borderId="98">
      <alignment horizontal="right" vertical="center"/>
    </xf>
    <xf numFmtId="4" fontId="74" fillId="9" borderId="98">
      <alignment horizontal="right" vertical="center"/>
    </xf>
    <xf numFmtId="0" fontId="30" fillId="9" borderId="98">
      <alignment horizontal="right" vertical="center"/>
    </xf>
    <xf numFmtId="4" fontId="30" fillId="9" borderId="98">
      <alignment horizontal="right" vertical="center"/>
    </xf>
    <xf numFmtId="0" fontId="74" fillId="9" borderId="98">
      <alignment horizontal="right" vertical="center"/>
    </xf>
    <xf numFmtId="4" fontId="74" fillId="9" borderId="98">
      <alignment horizontal="right" vertical="center"/>
    </xf>
    <xf numFmtId="0" fontId="30" fillId="14" borderId="98">
      <alignment horizontal="right" vertical="center"/>
    </xf>
    <xf numFmtId="4" fontId="30" fillId="14" borderId="98">
      <alignment horizontal="right" vertical="center"/>
    </xf>
    <xf numFmtId="0" fontId="30" fillId="14" borderId="98">
      <alignment horizontal="right" vertical="center"/>
    </xf>
    <xf numFmtId="4" fontId="30" fillId="14" borderId="98">
      <alignment horizontal="right" vertical="center"/>
    </xf>
    <xf numFmtId="0" fontId="30" fillId="14" borderId="99">
      <alignment horizontal="right" vertical="center"/>
    </xf>
    <xf numFmtId="4" fontId="30" fillId="14" borderId="99">
      <alignment horizontal="right" vertical="center"/>
    </xf>
    <xf numFmtId="0" fontId="30" fillId="14" borderId="100">
      <alignment horizontal="right" vertical="center"/>
    </xf>
    <xf numFmtId="4" fontId="30" fillId="14" borderId="100">
      <alignment horizontal="right" vertical="center"/>
    </xf>
    <xf numFmtId="0" fontId="84" fillId="86" borderId="95" applyNumberFormat="0" applyAlignment="0" applyProtection="0"/>
    <xf numFmtId="0" fontId="34" fillId="14" borderId="101">
      <alignment horizontal="left" vertical="center" wrapText="1" indent="2"/>
    </xf>
    <xf numFmtId="0" fontId="34" fillId="0" borderId="101">
      <alignment horizontal="left" vertical="center" wrapText="1" indent="2"/>
    </xf>
    <xf numFmtId="0" fontId="34" fillId="9" borderId="99">
      <alignment horizontal="left" vertical="center"/>
    </xf>
    <xf numFmtId="0" fontId="96" fillId="73" borderId="95" applyNumberFormat="0" applyAlignment="0" applyProtection="0"/>
    <xf numFmtId="0" fontId="34" fillId="0" borderId="98">
      <alignment horizontal="right" vertical="center"/>
    </xf>
    <xf numFmtId="4" fontId="34" fillId="0" borderId="98">
      <alignment horizontal="right" vertical="center"/>
    </xf>
    <xf numFmtId="0" fontId="34" fillId="0" borderId="98" applyNumberFormat="0" applyFill="0" applyAlignment="0" applyProtection="0"/>
    <xf numFmtId="0" fontId="100" fillId="86" borderId="102" applyNumberFormat="0" applyAlignment="0" applyProtection="0"/>
    <xf numFmtId="175" fontId="34" fillId="90" borderId="98" applyNumberFormat="0" applyFont="0" applyBorder="0" applyAlignment="0" applyProtection="0">
      <alignment horizontal="right" vertical="center"/>
    </xf>
    <xf numFmtId="0" fontId="34" fillId="16" borderId="98"/>
    <xf numFmtId="4" fontId="34" fillId="16" borderId="98"/>
    <xf numFmtId="0" fontId="103" fillId="0" borderId="96" applyNumberFormat="0" applyFill="0" applyAlignment="0" applyProtection="0"/>
    <xf numFmtId="0" fontId="35" fillId="89" borderId="97" applyNumberFormat="0" applyFont="0" applyAlignment="0" applyProtection="0"/>
    <xf numFmtId="0" fontId="78" fillId="89" borderId="97" applyNumberFormat="0" applyFont="0" applyAlignment="0" applyProtection="0"/>
    <xf numFmtId="0" fontId="34" fillId="0" borderId="98" applyNumberFormat="0" applyFill="0" applyAlignment="0" applyProtection="0"/>
    <xf numFmtId="0" fontId="88" fillId="0" borderId="96" applyNumberFormat="0" applyFill="0" applyAlignment="0" applyProtection="0"/>
    <xf numFmtId="0" fontId="103" fillId="0" borderId="96" applyNumberFormat="0" applyFill="0" applyAlignment="0" applyProtection="0"/>
    <xf numFmtId="0" fontId="87" fillId="73" borderId="95" applyNumberFormat="0" applyAlignment="0" applyProtection="0"/>
    <xf numFmtId="0" fontId="84" fillId="86" borderId="95" applyNumberFormat="0" applyAlignment="0" applyProtection="0"/>
    <xf numFmtId="4" fontId="74" fillId="9" borderId="98">
      <alignment horizontal="right" vertical="center"/>
    </xf>
    <xf numFmtId="0" fontId="30" fillId="9" borderId="98">
      <alignment horizontal="right" vertical="center"/>
    </xf>
    <xf numFmtId="175" fontId="34" fillId="90" borderId="98" applyNumberFormat="0" applyFont="0" applyBorder="0" applyAlignment="0" applyProtection="0">
      <alignment horizontal="right" vertical="center"/>
    </xf>
    <xf numFmtId="0" fontId="88" fillId="0" borderId="96" applyNumberFormat="0" applyFill="0" applyAlignment="0" applyProtection="0"/>
    <xf numFmtId="49" fontId="34" fillId="0" borderId="98" applyNumberFormat="0" applyFont="0" applyFill="0" applyBorder="0" applyProtection="0">
      <alignment horizontal="left" vertical="center" indent="2"/>
    </xf>
    <xf numFmtId="49" fontId="34" fillId="0" borderId="99" applyNumberFormat="0" applyFont="0" applyFill="0" applyBorder="0" applyProtection="0">
      <alignment horizontal="left" vertical="center" indent="5"/>
    </xf>
    <xf numFmtId="49" fontId="34" fillId="0" borderId="98" applyNumberFormat="0" applyFont="0" applyFill="0" applyBorder="0" applyProtection="0">
      <alignment horizontal="left" vertical="center" indent="2"/>
    </xf>
    <xf numFmtId="4" fontId="34" fillId="0" borderId="98" applyFill="0" applyBorder="0" applyProtection="0">
      <alignment horizontal="right" vertical="center"/>
    </xf>
    <xf numFmtId="49" fontId="32" fillId="0" borderId="98" applyNumberFormat="0" applyFill="0" applyBorder="0" applyProtection="0">
      <alignment horizontal="left" vertical="center"/>
    </xf>
    <xf numFmtId="0" fontId="34" fillId="0" borderId="101">
      <alignment horizontal="left" vertical="center" wrapText="1" indent="2"/>
    </xf>
    <xf numFmtId="0" fontId="100" fillId="86" borderId="102" applyNumberFormat="0" applyAlignment="0" applyProtection="0"/>
    <xf numFmtId="0" fontId="30" fillId="14" borderId="100">
      <alignment horizontal="right" vertical="center"/>
    </xf>
    <xf numFmtId="0" fontId="87" fillId="73" borderId="95" applyNumberFormat="0" applyAlignment="0" applyProtection="0"/>
    <xf numFmtId="0" fontId="30" fillId="14" borderId="100">
      <alignment horizontal="right" vertical="center"/>
    </xf>
    <xf numFmtId="4" fontId="30" fillId="14" borderId="98">
      <alignment horizontal="right" vertical="center"/>
    </xf>
    <xf numFmtId="0" fontId="30" fillId="14" borderId="98">
      <alignment horizontal="right" vertical="center"/>
    </xf>
    <xf numFmtId="0" fontId="81" fillId="86" borderId="102" applyNumberFormat="0" applyAlignment="0" applyProtection="0"/>
    <xf numFmtId="0" fontId="83" fillId="86" borderId="95" applyNumberFormat="0" applyAlignment="0" applyProtection="0"/>
    <xf numFmtId="0" fontId="88" fillId="0" borderId="96" applyNumberFormat="0" applyFill="0" applyAlignment="0" applyProtection="0"/>
    <xf numFmtId="0" fontId="34" fillId="16" borderId="98"/>
    <xf numFmtId="4" fontId="34" fillId="16" borderId="98"/>
    <xf numFmtId="4" fontId="30" fillId="14" borderId="98">
      <alignment horizontal="right" vertical="center"/>
    </xf>
    <xf numFmtId="0" fontId="74" fillId="9" borderId="98">
      <alignment horizontal="right" vertical="center"/>
    </xf>
    <xf numFmtId="0" fontId="87" fillId="73" borderId="95" applyNumberFormat="0" applyAlignment="0" applyProtection="0"/>
    <xf numFmtId="0" fontId="84" fillId="86" borderId="95" applyNumberFormat="0" applyAlignment="0" applyProtection="0"/>
    <xf numFmtId="4" fontId="34" fillId="0" borderId="98">
      <alignment horizontal="right" vertical="center"/>
    </xf>
    <xf numFmtId="0" fontId="34" fillId="14" borderId="101">
      <alignment horizontal="left" vertical="center" wrapText="1" indent="2"/>
    </xf>
    <xf numFmtId="0" fontId="34" fillId="0" borderId="101">
      <alignment horizontal="left" vertical="center" wrapText="1" indent="2"/>
    </xf>
    <xf numFmtId="0" fontId="100" fillId="86" borderId="102" applyNumberFormat="0" applyAlignment="0" applyProtection="0"/>
    <xf numFmtId="0" fontId="96" fillId="73" borderId="95" applyNumberFormat="0" applyAlignment="0" applyProtection="0"/>
    <xf numFmtId="0" fontId="83" fillId="86" borderId="95" applyNumberFormat="0" applyAlignment="0" applyProtection="0"/>
    <xf numFmtId="0" fontId="81" fillId="86" borderId="102" applyNumberFormat="0" applyAlignment="0" applyProtection="0"/>
    <xf numFmtId="0" fontId="30" fillId="14" borderId="100">
      <alignment horizontal="right" vertical="center"/>
    </xf>
    <xf numFmtId="0" fontId="74" fillId="9" borderId="98">
      <alignment horizontal="right" vertical="center"/>
    </xf>
    <xf numFmtId="4" fontId="30" fillId="9" borderId="98">
      <alignment horizontal="right" vertical="center"/>
    </xf>
    <xf numFmtId="4" fontId="30" fillId="14" borderId="98">
      <alignment horizontal="right" vertical="center"/>
    </xf>
    <xf numFmtId="49" fontId="34" fillId="0" borderId="99" applyNumberFormat="0" applyFont="0" applyFill="0" applyBorder="0" applyProtection="0">
      <alignment horizontal="left" vertical="center" indent="5"/>
    </xf>
    <xf numFmtId="4" fontId="34" fillId="0" borderId="98" applyFill="0" applyBorder="0" applyProtection="0">
      <alignment horizontal="right" vertical="center"/>
    </xf>
    <xf numFmtId="4" fontId="30" fillId="9" borderId="98">
      <alignment horizontal="right" vertical="center"/>
    </xf>
    <xf numFmtId="0" fontId="96" fillId="73" borderId="95" applyNumberFormat="0" applyAlignment="0" applyProtection="0"/>
    <xf numFmtId="0" fontId="96" fillId="73" borderId="95" applyNumberFormat="0" applyAlignment="0" applyProtection="0"/>
    <xf numFmtId="0" fontId="87" fillId="73" borderId="95" applyNumberFormat="0" applyAlignment="0" applyProtection="0"/>
    <xf numFmtId="0" fontId="83" fillId="86" borderId="95" applyNumberFormat="0" applyAlignment="0" applyProtection="0"/>
    <xf numFmtId="0" fontId="34" fillId="14" borderId="101">
      <alignment horizontal="left" vertical="center" wrapText="1" indent="2"/>
    </xf>
    <xf numFmtId="0" fontId="34" fillId="0" borderId="101">
      <alignment horizontal="left" vertical="center" wrapText="1" indent="2"/>
    </xf>
    <xf numFmtId="0" fontId="34" fillId="14" borderId="101">
      <alignment horizontal="left" vertical="center" wrapText="1" indent="2"/>
    </xf>
    <xf numFmtId="0" fontId="34" fillId="0" borderId="101">
      <alignment horizontal="left" vertical="center" wrapText="1" indent="2"/>
    </xf>
    <xf numFmtId="0" fontId="81" fillId="86" borderId="102" applyNumberFormat="0" applyAlignment="0" applyProtection="0"/>
    <xf numFmtId="0" fontId="83" fillId="86" borderId="95" applyNumberFormat="0" applyAlignment="0" applyProtection="0"/>
    <xf numFmtId="0" fontId="84" fillId="86" borderId="95" applyNumberFormat="0" applyAlignment="0" applyProtection="0"/>
    <xf numFmtId="0" fontId="87" fillId="73" borderId="95" applyNumberFormat="0" applyAlignment="0" applyProtection="0"/>
    <xf numFmtId="0" fontId="88" fillId="0" borderId="96" applyNumberFormat="0" applyFill="0" applyAlignment="0" applyProtection="0"/>
    <xf numFmtId="0" fontId="96" fillId="73" borderId="95" applyNumberFormat="0" applyAlignment="0" applyProtection="0"/>
    <xf numFmtId="0" fontId="78" fillId="89" borderId="97" applyNumberFormat="0" applyFont="0" applyAlignment="0" applyProtection="0"/>
    <xf numFmtId="0" fontId="35" fillId="89" borderId="97" applyNumberFormat="0" applyFont="0" applyAlignment="0" applyProtection="0"/>
    <xf numFmtId="0" fontId="100" fillId="86" borderId="102" applyNumberFormat="0" applyAlignment="0" applyProtection="0"/>
    <xf numFmtId="0" fontId="103" fillId="0" borderId="96" applyNumberFormat="0" applyFill="0" applyAlignment="0" applyProtection="0"/>
    <xf numFmtId="0" fontId="84" fillId="86" borderId="95" applyNumberFormat="0" applyAlignment="0" applyProtection="0"/>
    <xf numFmtId="0" fontId="96" fillId="73" borderId="95" applyNumberFormat="0" applyAlignment="0" applyProtection="0"/>
    <xf numFmtId="0" fontId="78" fillId="89" borderId="97" applyNumberFormat="0" applyFont="0" applyAlignment="0" applyProtection="0"/>
    <xf numFmtId="0" fontId="100" fillId="86" borderId="102" applyNumberFormat="0" applyAlignment="0" applyProtection="0"/>
    <xf numFmtId="0" fontId="103" fillId="0" borderId="96" applyNumberFormat="0" applyFill="0" applyAlignment="0" applyProtection="0"/>
    <xf numFmtId="0" fontId="84" fillId="86" borderId="95" applyNumberFormat="0" applyAlignment="0" applyProtection="0"/>
    <xf numFmtId="0" fontId="96" fillId="73" borderId="95" applyNumberFormat="0" applyAlignment="0" applyProtection="0"/>
    <xf numFmtId="0" fontId="100" fillId="86" borderId="102" applyNumberFormat="0" applyAlignment="0" applyProtection="0"/>
    <xf numFmtId="0" fontId="103" fillId="0" borderId="96" applyNumberFormat="0" applyFill="0" applyAlignment="0" applyProtection="0"/>
    <xf numFmtId="0" fontId="5" fillId="53" borderId="0" applyNumberFormat="0" applyBorder="0" applyAlignment="0" applyProtection="0"/>
    <xf numFmtId="0" fontId="81" fillId="86" borderId="102" applyNumberFormat="0" applyAlignment="0" applyProtection="0"/>
    <xf numFmtId="0" fontId="83" fillId="86" borderId="95" applyNumberFormat="0" applyAlignment="0" applyProtection="0"/>
    <xf numFmtId="0" fontId="88" fillId="0" borderId="96" applyNumberFormat="0" applyFill="0" applyAlignment="0" applyProtection="0"/>
    <xf numFmtId="49" fontId="34" fillId="0" borderId="98" applyNumberFormat="0" applyFont="0" applyFill="0" applyBorder="0" applyProtection="0">
      <alignment horizontal="left" vertical="center" indent="2"/>
    </xf>
    <xf numFmtId="0" fontId="30" fillId="9" borderId="98">
      <alignment horizontal="right" vertical="center"/>
    </xf>
    <xf numFmtId="4" fontId="30" fillId="9" borderId="98">
      <alignment horizontal="right" vertical="center"/>
    </xf>
    <xf numFmtId="0" fontId="74" fillId="9" borderId="98">
      <alignment horizontal="right" vertical="center"/>
    </xf>
    <xf numFmtId="4" fontId="74" fillId="9" borderId="98">
      <alignment horizontal="right" vertical="center"/>
    </xf>
    <xf numFmtId="0" fontId="30" fillId="14" borderId="98">
      <alignment horizontal="right" vertical="center"/>
    </xf>
    <xf numFmtId="4" fontId="30" fillId="14" borderId="98">
      <alignment horizontal="right" vertical="center"/>
    </xf>
    <xf numFmtId="0" fontId="30" fillId="14" borderId="98">
      <alignment horizontal="right" vertical="center"/>
    </xf>
    <xf numFmtId="4" fontId="30" fillId="14" borderId="98">
      <alignment horizontal="right" vertical="center"/>
    </xf>
    <xf numFmtId="0" fontId="87" fillId="73" borderId="95" applyNumberFormat="0" applyAlignment="0" applyProtection="0"/>
    <xf numFmtId="0" fontId="34" fillId="0" borderId="98">
      <alignment horizontal="right" vertical="center"/>
    </xf>
    <xf numFmtId="4" fontId="34" fillId="0" borderId="98">
      <alignment horizontal="right" vertical="center"/>
    </xf>
    <xf numFmtId="4" fontId="34" fillId="0" borderId="98" applyFill="0" applyBorder="0" applyProtection="0">
      <alignment horizontal="right" vertical="center"/>
    </xf>
    <xf numFmtId="49" fontId="32" fillId="0" borderId="98" applyNumberFormat="0" applyFill="0" applyBorder="0" applyProtection="0">
      <alignment horizontal="left" vertical="center"/>
    </xf>
    <xf numFmtId="0" fontId="34" fillId="0" borderId="98" applyNumberFormat="0" applyFill="0" applyAlignment="0" applyProtection="0"/>
    <xf numFmtId="175" fontId="34" fillId="90" borderId="98" applyNumberFormat="0" applyFont="0" applyBorder="0" applyAlignment="0" applyProtection="0">
      <alignment horizontal="right" vertical="center"/>
    </xf>
    <xf numFmtId="0" fontId="34" fillId="16" borderId="98"/>
    <xf numFmtId="4" fontId="34" fillId="16" borderId="98"/>
    <xf numFmtId="4" fontId="30" fillId="14" borderId="98">
      <alignment horizontal="right" vertical="center"/>
    </xf>
    <xf numFmtId="0" fontId="34" fillId="16" borderId="98"/>
    <xf numFmtId="0" fontId="83" fillId="86" borderId="95" applyNumberFormat="0" applyAlignment="0" applyProtection="0"/>
    <xf numFmtId="0" fontId="30" fillId="9" borderId="98">
      <alignment horizontal="right" vertical="center"/>
    </xf>
    <xf numFmtId="0" fontId="34" fillId="0" borderId="98">
      <alignment horizontal="right" vertical="center"/>
    </xf>
    <xf numFmtId="0" fontId="103" fillId="0" borderId="96" applyNumberFormat="0" applyFill="0" applyAlignment="0" applyProtection="0"/>
    <xf numFmtId="0" fontId="34" fillId="9" borderId="99">
      <alignment horizontal="left" vertical="center"/>
    </xf>
    <xf numFmtId="0" fontId="96" fillId="73" borderId="95" applyNumberFormat="0" applyAlignment="0" applyProtection="0"/>
    <xf numFmtId="175" fontId="34" fillId="90" borderId="98" applyNumberFormat="0" applyFont="0" applyBorder="0" applyAlignment="0" applyProtection="0">
      <alignment horizontal="right" vertical="center"/>
    </xf>
    <xf numFmtId="0" fontId="78" fillId="89" borderId="97" applyNumberFormat="0" applyFont="0" applyAlignment="0" applyProtection="0"/>
    <xf numFmtId="0" fontId="34" fillId="0" borderId="101">
      <alignment horizontal="left" vertical="center" wrapText="1" indent="2"/>
    </xf>
    <xf numFmtId="4" fontId="34" fillId="16" borderId="98"/>
    <xf numFmtId="49" fontId="32" fillId="0" borderId="98" applyNumberFormat="0" applyFill="0" applyBorder="0" applyProtection="0">
      <alignment horizontal="left" vertical="center"/>
    </xf>
    <xf numFmtId="0" fontId="34" fillId="0" borderId="98">
      <alignment horizontal="right" vertical="center"/>
    </xf>
    <xf numFmtId="4" fontId="30" fillId="14" borderId="100">
      <alignment horizontal="right" vertical="center"/>
    </xf>
    <xf numFmtId="4" fontId="30" fillId="14" borderId="98">
      <alignment horizontal="right" vertical="center"/>
    </xf>
    <xf numFmtId="4" fontId="30" fillId="14" borderId="98">
      <alignment horizontal="right" vertical="center"/>
    </xf>
    <xf numFmtId="0" fontId="74" fillId="9" borderId="98">
      <alignment horizontal="right" vertical="center"/>
    </xf>
    <xf numFmtId="0" fontId="30" fillId="9" borderId="98">
      <alignment horizontal="right" vertical="center"/>
    </xf>
    <xf numFmtId="49" fontId="34" fillId="0" borderId="98" applyNumberFormat="0" applyFont="0" applyFill="0" applyBorder="0" applyProtection="0">
      <alignment horizontal="left" vertical="center" indent="2"/>
    </xf>
    <xf numFmtId="0" fontId="96" fillId="73" borderId="95" applyNumberFormat="0" applyAlignment="0" applyProtection="0"/>
    <xf numFmtId="0" fontId="81" fillId="86" borderId="102" applyNumberFormat="0" applyAlignment="0" applyProtection="0"/>
    <xf numFmtId="49" fontId="34" fillId="0" borderId="98" applyNumberFormat="0" applyFont="0" applyFill="0" applyBorder="0" applyProtection="0">
      <alignment horizontal="left" vertical="center" indent="2"/>
    </xf>
    <xf numFmtId="0" fontId="87" fillId="73" borderId="95" applyNumberFormat="0" applyAlignment="0" applyProtection="0"/>
    <xf numFmtId="4" fontId="34" fillId="0" borderId="98" applyFill="0" applyBorder="0" applyProtection="0">
      <alignment horizontal="right" vertical="center"/>
    </xf>
    <xf numFmtId="0" fontId="84" fillId="86" borderId="95" applyNumberFormat="0" applyAlignment="0" applyProtection="0"/>
    <xf numFmtId="0" fontId="103" fillId="0" borderId="96" applyNumberFormat="0" applyFill="0" applyAlignment="0" applyProtection="0"/>
    <xf numFmtId="0" fontId="100" fillId="86" borderId="102" applyNumberFormat="0" applyAlignment="0" applyProtection="0"/>
    <xf numFmtId="0" fontId="34" fillId="0" borderId="98" applyNumberFormat="0" applyFill="0" applyAlignment="0" applyProtection="0"/>
    <xf numFmtId="4" fontId="34" fillId="0" borderId="98">
      <alignment horizontal="right" vertical="center"/>
    </xf>
    <xf numFmtId="0" fontId="34" fillId="0" borderId="98">
      <alignment horizontal="right" vertical="center"/>
    </xf>
    <xf numFmtId="0" fontId="96" fillId="73" borderId="95" applyNumberFormat="0" applyAlignment="0" applyProtection="0"/>
    <xf numFmtId="0" fontId="81" fillId="86" borderId="102" applyNumberFormat="0" applyAlignment="0" applyProtection="0"/>
    <xf numFmtId="0" fontId="83" fillId="86" borderId="95" applyNumberFormat="0" applyAlignment="0" applyProtection="0"/>
    <xf numFmtId="0" fontId="34" fillId="14" borderId="101">
      <alignment horizontal="left" vertical="center" wrapText="1" indent="2"/>
    </xf>
    <xf numFmtId="0" fontId="84" fillId="86" borderId="95" applyNumberFormat="0" applyAlignment="0" applyProtection="0"/>
    <xf numFmtId="0" fontId="84" fillId="86" borderId="95" applyNumberFormat="0" applyAlignment="0" applyProtection="0"/>
    <xf numFmtId="4" fontId="30" fillId="14" borderId="99">
      <alignment horizontal="right" vertical="center"/>
    </xf>
    <xf numFmtId="0" fontId="30" fillId="14" borderId="99">
      <alignment horizontal="right" vertical="center"/>
    </xf>
    <xf numFmtId="0" fontId="30" fillId="14" borderId="98">
      <alignment horizontal="right" vertical="center"/>
    </xf>
    <xf numFmtId="4" fontId="74" fillId="9" borderId="98">
      <alignment horizontal="right" vertical="center"/>
    </xf>
    <xf numFmtId="0" fontId="87" fillId="73" borderId="95" applyNumberFormat="0" applyAlignment="0" applyProtection="0"/>
    <xf numFmtId="0" fontId="88" fillId="0" borderId="96" applyNumberFormat="0" applyFill="0" applyAlignment="0" applyProtection="0"/>
    <xf numFmtId="0" fontId="103" fillId="0" borderId="96" applyNumberFormat="0" applyFill="0" applyAlignment="0" applyProtection="0"/>
    <xf numFmtId="0" fontId="78" fillId="89" borderId="97" applyNumberFormat="0" applyFont="0" applyAlignment="0" applyProtection="0"/>
    <xf numFmtId="0" fontId="96" fillId="73" borderId="95" applyNumberFormat="0" applyAlignment="0" applyProtection="0"/>
    <xf numFmtId="49" fontId="32" fillId="0" borderId="98" applyNumberFormat="0" applyFill="0" applyBorder="0" applyProtection="0">
      <alignment horizontal="left" vertical="center"/>
    </xf>
    <xf numFmtId="0" fontId="34" fillId="14" borderId="101">
      <alignment horizontal="left" vertical="center" wrapText="1" indent="2"/>
    </xf>
    <xf numFmtId="0" fontId="84" fillId="86" borderId="95" applyNumberFormat="0" applyAlignment="0" applyProtection="0"/>
    <xf numFmtId="0" fontId="34" fillId="0" borderId="101">
      <alignment horizontal="left" vertical="center" wrapText="1" indent="2"/>
    </xf>
    <xf numFmtId="0" fontId="78" fillId="89" borderId="97" applyNumberFormat="0" applyFont="0" applyAlignment="0" applyProtection="0"/>
    <xf numFmtId="0" fontId="35" fillId="89" borderId="97" applyNumberFormat="0" applyFont="0" applyAlignment="0" applyProtection="0"/>
    <xf numFmtId="0" fontId="100" fillId="86" borderId="102" applyNumberFormat="0" applyAlignment="0" applyProtection="0"/>
    <xf numFmtId="0" fontId="103" fillId="0" borderId="96" applyNumberFormat="0" applyFill="0" applyAlignment="0" applyProtection="0"/>
    <xf numFmtId="4" fontId="34" fillId="16" borderId="98"/>
    <xf numFmtId="0" fontId="30" fillId="14" borderId="98">
      <alignment horizontal="right" vertical="center"/>
    </xf>
    <xf numFmtId="0" fontId="103" fillId="0" borderId="96" applyNumberFormat="0" applyFill="0" applyAlignment="0" applyProtection="0"/>
    <xf numFmtId="4" fontId="30" fillId="14" borderId="100">
      <alignment horizontal="right" vertical="center"/>
    </xf>
    <xf numFmtId="0" fontId="83" fillId="86" borderId="95" applyNumberFormat="0" applyAlignment="0" applyProtection="0"/>
    <xf numFmtId="0" fontId="30" fillId="14" borderId="99">
      <alignment horizontal="right" vertical="center"/>
    </xf>
    <xf numFmtId="0" fontId="84" fillId="86" borderId="95" applyNumberFormat="0" applyAlignment="0" applyProtection="0"/>
    <xf numFmtId="0" fontId="88" fillId="0" borderId="96" applyNumberFormat="0" applyFill="0" applyAlignment="0" applyProtection="0"/>
    <xf numFmtId="0" fontId="78" fillId="89" borderId="97" applyNumberFormat="0" applyFont="0" applyAlignment="0" applyProtection="0"/>
    <xf numFmtId="4" fontId="30" fillId="14" borderId="99">
      <alignment horizontal="right" vertical="center"/>
    </xf>
    <xf numFmtId="0" fontId="34" fillId="14" borderId="101">
      <alignment horizontal="left" vertical="center" wrapText="1" indent="2"/>
    </xf>
    <xf numFmtId="0" fontId="34" fillId="16" borderId="98"/>
    <xf numFmtId="175" fontId="34" fillId="90" borderId="98" applyNumberFormat="0" applyFont="0" applyBorder="0" applyAlignment="0" applyProtection="0">
      <alignment horizontal="right" vertical="center"/>
    </xf>
    <xf numFmtId="0" fontId="34" fillId="0" borderId="98" applyNumberFormat="0" applyFill="0" applyAlignment="0" applyProtection="0"/>
    <xf numFmtId="4" fontId="34" fillId="0" borderId="98" applyFill="0" applyBorder="0" applyProtection="0">
      <alignment horizontal="right" vertical="center"/>
    </xf>
    <xf numFmtId="4" fontId="30" fillId="9" borderId="98">
      <alignment horizontal="right" vertical="center"/>
    </xf>
    <xf numFmtId="0" fontId="88" fillId="0" borderId="96" applyNumberFormat="0" applyFill="0" applyAlignment="0" applyProtection="0"/>
    <xf numFmtId="49" fontId="32" fillId="0" borderId="98" applyNumberFormat="0" applyFill="0" applyBorder="0" applyProtection="0">
      <alignment horizontal="left" vertical="center"/>
    </xf>
    <xf numFmtId="49" fontId="34" fillId="0" borderId="99" applyNumberFormat="0" applyFont="0" applyFill="0" applyBorder="0" applyProtection="0">
      <alignment horizontal="left" vertical="center" indent="5"/>
    </xf>
    <xf numFmtId="0" fontId="34" fillId="9" borderId="99">
      <alignment horizontal="left" vertical="center"/>
    </xf>
    <xf numFmtId="0" fontId="84" fillId="86" borderId="95" applyNumberFormat="0" applyAlignment="0" applyProtection="0"/>
    <xf numFmtId="4" fontId="30" fillId="14" borderId="100">
      <alignment horizontal="right" vertical="center"/>
    </xf>
    <xf numFmtId="0" fontId="96" fillId="73" borderId="95" applyNumberFormat="0" applyAlignment="0" applyProtection="0"/>
    <xf numFmtId="0" fontId="96" fillId="73" borderId="95" applyNumberFormat="0" applyAlignment="0" applyProtection="0"/>
    <xf numFmtId="0" fontId="78" fillId="89" borderId="97" applyNumberFormat="0" applyFont="0" applyAlignment="0" applyProtection="0"/>
    <xf numFmtId="0" fontId="100" fillId="86" borderId="102" applyNumberFormat="0" applyAlignment="0" applyProtection="0"/>
    <xf numFmtId="0" fontId="103" fillId="0" borderId="96" applyNumberFormat="0" applyFill="0" applyAlignment="0" applyProtection="0"/>
    <xf numFmtId="0" fontId="30" fillId="14" borderId="98">
      <alignment horizontal="right" vertical="center"/>
    </xf>
    <xf numFmtId="0" fontId="35" fillId="89" borderId="97" applyNumberFormat="0" applyFont="0" applyAlignment="0" applyProtection="0"/>
    <xf numFmtId="4" fontId="34" fillId="0" borderId="98">
      <alignment horizontal="right" vertical="center"/>
    </xf>
    <xf numFmtId="0" fontId="103" fillId="0" borderId="96" applyNumberFormat="0" applyFill="0" applyAlignment="0" applyProtection="0"/>
    <xf numFmtId="0" fontId="30" fillId="14" borderId="98">
      <alignment horizontal="right" vertical="center"/>
    </xf>
    <xf numFmtId="0" fontId="30" fillId="14" borderId="98">
      <alignment horizontal="right" vertical="center"/>
    </xf>
    <xf numFmtId="4" fontId="74" fillId="9" borderId="98">
      <alignment horizontal="right" vertical="center"/>
    </xf>
    <xf numFmtId="0" fontId="30" fillId="9" borderId="98">
      <alignment horizontal="right" vertical="center"/>
    </xf>
    <xf numFmtId="4" fontId="30" fillId="9" borderId="98">
      <alignment horizontal="right" vertical="center"/>
    </xf>
    <xf numFmtId="0" fontId="74" fillId="9" borderId="98">
      <alignment horizontal="right" vertical="center"/>
    </xf>
    <xf numFmtId="4" fontId="74" fillId="9" borderId="98">
      <alignment horizontal="right" vertical="center"/>
    </xf>
    <xf numFmtId="0" fontId="30" fillId="14" borderId="98">
      <alignment horizontal="right" vertical="center"/>
    </xf>
    <xf numFmtId="4" fontId="30" fillId="14" borderId="98">
      <alignment horizontal="right" vertical="center"/>
    </xf>
    <xf numFmtId="0" fontId="30" fillId="14" borderId="98">
      <alignment horizontal="right" vertical="center"/>
    </xf>
    <xf numFmtId="4" fontId="30" fillId="14" borderId="98">
      <alignment horizontal="right" vertical="center"/>
    </xf>
    <xf numFmtId="0" fontId="30" fillId="14" borderId="99">
      <alignment horizontal="right" vertical="center"/>
    </xf>
    <xf numFmtId="4" fontId="30" fillId="14" borderId="99">
      <alignment horizontal="right" vertical="center"/>
    </xf>
    <xf numFmtId="0" fontId="30" fillId="14" borderId="100">
      <alignment horizontal="right" vertical="center"/>
    </xf>
    <xf numFmtId="4" fontId="30" fillId="14" borderId="100">
      <alignment horizontal="right" vertical="center"/>
    </xf>
    <xf numFmtId="0" fontId="84" fillId="86" borderId="95" applyNumberFormat="0" applyAlignment="0" applyProtection="0"/>
    <xf numFmtId="0" fontId="34" fillId="14" borderId="101">
      <alignment horizontal="left" vertical="center" wrapText="1" indent="2"/>
    </xf>
    <xf numFmtId="0" fontId="34" fillId="0" borderId="101">
      <alignment horizontal="left" vertical="center" wrapText="1" indent="2"/>
    </xf>
    <xf numFmtId="0" fontId="34" fillId="9" borderId="99">
      <alignment horizontal="left" vertical="center"/>
    </xf>
    <xf numFmtId="0" fontId="96" fillId="73" borderId="95" applyNumberFormat="0" applyAlignment="0" applyProtection="0"/>
    <xf numFmtId="0" fontId="34" fillId="0" borderId="98">
      <alignment horizontal="right" vertical="center"/>
    </xf>
    <xf numFmtId="4" fontId="34" fillId="0" borderId="98">
      <alignment horizontal="right" vertical="center"/>
    </xf>
    <xf numFmtId="0" fontId="34" fillId="0" borderId="98" applyNumberFormat="0" applyFill="0" applyAlignment="0" applyProtection="0"/>
    <xf numFmtId="0" fontId="100" fillId="86" borderId="102" applyNumberFormat="0" applyAlignment="0" applyProtection="0"/>
    <xf numFmtId="175" fontId="34" fillId="90" borderId="98" applyNumberFormat="0" applyFont="0" applyBorder="0" applyAlignment="0" applyProtection="0">
      <alignment horizontal="right" vertical="center"/>
    </xf>
    <xf numFmtId="0" fontId="34" fillId="16" borderId="98"/>
    <xf numFmtId="4" fontId="34" fillId="16" borderId="98"/>
    <xf numFmtId="0" fontId="103" fillId="0" borderId="96" applyNumberFormat="0" applyFill="0" applyAlignment="0" applyProtection="0"/>
    <xf numFmtId="0" fontId="35" fillId="89" borderId="97" applyNumberFormat="0" applyFont="0" applyAlignment="0" applyProtection="0"/>
    <xf numFmtId="0" fontId="78" fillId="89" borderId="97" applyNumberFormat="0" applyFont="0" applyAlignment="0" applyProtection="0"/>
    <xf numFmtId="0" fontId="34" fillId="0" borderId="98" applyNumberFormat="0" applyFill="0" applyAlignment="0" applyProtection="0"/>
    <xf numFmtId="0" fontId="88" fillId="0" borderId="96" applyNumberFormat="0" applyFill="0" applyAlignment="0" applyProtection="0"/>
    <xf numFmtId="0" fontId="103" fillId="0" borderId="96" applyNumberFormat="0" applyFill="0" applyAlignment="0" applyProtection="0"/>
    <xf numFmtId="0" fontId="87" fillId="73" borderId="95" applyNumberFormat="0" applyAlignment="0" applyProtection="0"/>
    <xf numFmtId="0" fontId="84" fillId="86" borderId="95" applyNumberFormat="0" applyAlignment="0" applyProtection="0"/>
    <xf numFmtId="4" fontId="74" fillId="9" borderId="98">
      <alignment horizontal="right" vertical="center"/>
    </xf>
    <xf numFmtId="0" fontId="30" fillId="9" borderId="98">
      <alignment horizontal="right" vertical="center"/>
    </xf>
    <xf numFmtId="175" fontId="34" fillId="90" borderId="98" applyNumberFormat="0" applyFont="0" applyBorder="0" applyAlignment="0" applyProtection="0">
      <alignment horizontal="right" vertical="center"/>
    </xf>
    <xf numFmtId="0" fontId="88" fillId="0" borderId="96" applyNumberFormat="0" applyFill="0" applyAlignment="0" applyProtection="0"/>
    <xf numFmtId="49" fontId="34" fillId="0" borderId="98" applyNumberFormat="0" applyFont="0" applyFill="0" applyBorder="0" applyProtection="0">
      <alignment horizontal="left" vertical="center" indent="2"/>
    </xf>
    <xf numFmtId="49" fontId="34" fillId="0" borderId="99" applyNumberFormat="0" applyFont="0" applyFill="0" applyBorder="0" applyProtection="0">
      <alignment horizontal="left" vertical="center" indent="5"/>
    </xf>
    <xf numFmtId="49" fontId="34" fillId="0" borderId="98" applyNumberFormat="0" applyFont="0" applyFill="0" applyBorder="0" applyProtection="0">
      <alignment horizontal="left" vertical="center" indent="2"/>
    </xf>
    <xf numFmtId="4" fontId="34" fillId="0" borderId="98" applyFill="0" applyBorder="0" applyProtection="0">
      <alignment horizontal="right" vertical="center"/>
    </xf>
    <xf numFmtId="49" fontId="32" fillId="0" borderId="98" applyNumberFormat="0" applyFill="0" applyBorder="0" applyProtection="0">
      <alignment horizontal="left" vertical="center"/>
    </xf>
    <xf numFmtId="0" fontId="34" fillId="0" borderId="101">
      <alignment horizontal="left" vertical="center" wrapText="1" indent="2"/>
    </xf>
    <xf numFmtId="0" fontId="100" fillId="86" borderId="102" applyNumberFormat="0" applyAlignment="0" applyProtection="0"/>
    <xf numFmtId="0" fontId="30" fillId="14" borderId="100">
      <alignment horizontal="right" vertical="center"/>
    </xf>
    <xf numFmtId="0" fontId="87" fillId="73" borderId="95" applyNumberFormat="0" applyAlignment="0" applyProtection="0"/>
    <xf numFmtId="0" fontId="30" fillId="14" borderId="100">
      <alignment horizontal="right" vertical="center"/>
    </xf>
    <xf numFmtId="4" fontId="30" fillId="14" borderId="98">
      <alignment horizontal="right" vertical="center"/>
    </xf>
    <xf numFmtId="0" fontId="30" fillId="14" borderId="98">
      <alignment horizontal="right" vertical="center"/>
    </xf>
    <xf numFmtId="0" fontId="81" fillId="86" borderId="102" applyNumberFormat="0" applyAlignment="0" applyProtection="0"/>
    <xf numFmtId="0" fontId="83" fillId="86" borderId="95" applyNumberFormat="0" applyAlignment="0" applyProtection="0"/>
    <xf numFmtId="0" fontId="88" fillId="0" borderId="96" applyNumberFormat="0" applyFill="0" applyAlignment="0" applyProtection="0"/>
    <xf numFmtId="0" fontId="34" fillId="16" borderId="98"/>
    <xf numFmtId="4" fontId="34" fillId="16" borderId="98"/>
    <xf numFmtId="4" fontId="30" fillId="14" borderId="98">
      <alignment horizontal="right" vertical="center"/>
    </xf>
    <xf numFmtId="0" fontId="74" fillId="9" borderId="98">
      <alignment horizontal="right" vertical="center"/>
    </xf>
    <xf numFmtId="0" fontId="87" fillId="73" borderId="95" applyNumberFormat="0" applyAlignment="0" applyProtection="0"/>
    <xf numFmtId="0" fontId="84" fillId="86" borderId="95" applyNumberFormat="0" applyAlignment="0" applyProtection="0"/>
    <xf numFmtId="4" fontId="34" fillId="0" borderId="98">
      <alignment horizontal="right" vertical="center"/>
    </xf>
    <xf numFmtId="0" fontId="34" fillId="14" borderId="101">
      <alignment horizontal="left" vertical="center" wrapText="1" indent="2"/>
    </xf>
    <xf numFmtId="0" fontId="34" fillId="0" borderId="101">
      <alignment horizontal="left" vertical="center" wrapText="1" indent="2"/>
    </xf>
    <xf numFmtId="0" fontId="100" fillId="86" borderId="102" applyNumberFormat="0" applyAlignment="0" applyProtection="0"/>
    <xf numFmtId="0" fontId="96" fillId="73" borderId="95" applyNumberFormat="0" applyAlignment="0" applyProtection="0"/>
    <xf numFmtId="0" fontId="83" fillId="86" borderId="95" applyNumberFormat="0" applyAlignment="0" applyProtection="0"/>
    <xf numFmtId="0" fontId="81" fillId="86" borderId="102" applyNumberFormat="0" applyAlignment="0" applyProtection="0"/>
    <xf numFmtId="0" fontId="30" fillId="14" borderId="100">
      <alignment horizontal="right" vertical="center"/>
    </xf>
    <xf numFmtId="0" fontId="74" fillId="9" borderId="98">
      <alignment horizontal="right" vertical="center"/>
    </xf>
    <xf numFmtId="4" fontId="30" fillId="9" borderId="98">
      <alignment horizontal="right" vertical="center"/>
    </xf>
    <xf numFmtId="4" fontId="30" fillId="14" borderId="98">
      <alignment horizontal="right" vertical="center"/>
    </xf>
    <xf numFmtId="49" fontId="34" fillId="0" borderId="99" applyNumberFormat="0" applyFont="0" applyFill="0" applyBorder="0" applyProtection="0">
      <alignment horizontal="left" vertical="center" indent="5"/>
    </xf>
    <xf numFmtId="4" fontId="34" fillId="0" borderId="98" applyFill="0" applyBorder="0" applyProtection="0">
      <alignment horizontal="right" vertical="center"/>
    </xf>
    <xf numFmtId="4" fontId="30" fillId="9" borderId="98">
      <alignment horizontal="right" vertical="center"/>
    </xf>
    <xf numFmtId="0" fontId="96" fillId="73" borderId="95" applyNumberFormat="0" applyAlignment="0" applyProtection="0"/>
    <xf numFmtId="0" fontId="87" fillId="73" borderId="95" applyNumberFormat="0" applyAlignment="0" applyProtection="0"/>
    <xf numFmtId="0" fontId="83" fillId="86" borderId="95" applyNumberFormat="0" applyAlignment="0" applyProtection="0"/>
    <xf numFmtId="0" fontId="34" fillId="14" borderId="101">
      <alignment horizontal="left" vertical="center" wrapText="1" indent="2"/>
    </xf>
    <xf numFmtId="0" fontId="34" fillId="0" borderId="101">
      <alignment horizontal="left" vertical="center" wrapText="1" indent="2"/>
    </xf>
    <xf numFmtId="0" fontId="34" fillId="14" borderId="101">
      <alignment horizontal="left" vertical="center" wrapText="1" indent="2"/>
    </xf>
    <xf numFmtId="0" fontId="81" fillId="86" borderId="102" applyNumberFormat="0" applyAlignment="0" applyProtection="0"/>
    <xf numFmtId="0" fontId="100" fillId="86" borderId="102" applyNumberFormat="0" applyAlignment="0" applyProtection="0"/>
    <xf numFmtId="0" fontId="30" fillId="14" borderId="100">
      <alignment horizontal="right" vertical="center"/>
    </xf>
    <xf numFmtId="0" fontId="83" fillId="86" borderId="95" applyNumberFormat="0" applyAlignment="0" applyProtection="0"/>
    <xf numFmtId="4" fontId="30" fillId="14" borderId="98">
      <alignment horizontal="right" vertical="center"/>
    </xf>
    <xf numFmtId="4" fontId="34" fillId="16" borderId="98"/>
    <xf numFmtId="4" fontId="34" fillId="16" borderId="98"/>
    <xf numFmtId="0" fontId="30" fillId="14" borderId="98">
      <alignment horizontal="right" vertical="center"/>
    </xf>
    <xf numFmtId="0" fontId="30" fillId="14" borderId="98">
      <alignment horizontal="right" vertical="center"/>
    </xf>
    <xf numFmtId="0" fontId="34" fillId="16" borderId="98"/>
    <xf numFmtId="0" fontId="30" fillId="14" borderId="100">
      <alignment horizontal="right" vertical="center"/>
    </xf>
    <xf numFmtId="0" fontId="30" fillId="14" borderId="100">
      <alignment horizontal="right" vertical="center"/>
    </xf>
    <xf numFmtId="0" fontId="83" fillId="86" borderId="95" applyNumberFormat="0" applyAlignment="0" applyProtection="0"/>
    <xf numFmtId="0" fontId="30" fillId="14" borderId="99">
      <alignment horizontal="right" vertical="center"/>
    </xf>
    <xf numFmtId="0" fontId="34" fillId="0" borderId="98">
      <alignment horizontal="right" vertical="center"/>
    </xf>
    <xf numFmtId="4" fontId="34" fillId="0" borderId="98">
      <alignment horizontal="right" vertical="center"/>
    </xf>
    <xf numFmtId="0" fontId="103" fillId="0" borderId="96" applyNumberFormat="0" applyFill="0" applyAlignment="0" applyProtection="0"/>
    <xf numFmtId="0" fontId="84" fillId="86" borderId="95" applyNumberFormat="0" applyAlignment="0" applyProtection="0"/>
    <xf numFmtId="0" fontId="103" fillId="0" borderId="96" applyNumberFormat="0" applyFill="0" applyAlignment="0" applyProtection="0"/>
    <xf numFmtId="0" fontId="84" fillId="86" borderId="95" applyNumberFormat="0" applyAlignment="0" applyProtection="0"/>
    <xf numFmtId="49" fontId="32" fillId="0" borderId="98" applyNumberFormat="0" applyFill="0" applyBorder="0" applyProtection="0">
      <alignment horizontal="left" vertical="center"/>
    </xf>
    <xf numFmtId="0" fontId="78" fillId="89" borderId="97" applyNumberFormat="0" applyFont="0" applyAlignment="0" applyProtection="0"/>
    <xf numFmtId="0" fontId="30" fillId="9" borderId="98">
      <alignment horizontal="right" vertical="center"/>
    </xf>
    <xf numFmtId="0" fontId="30" fillId="14" borderId="98">
      <alignment horizontal="right" vertical="center"/>
    </xf>
    <xf numFmtId="0" fontId="84" fillId="86" borderId="95" applyNumberFormat="0" applyAlignment="0" applyProtection="0"/>
    <xf numFmtId="0" fontId="88" fillId="0" borderId="96" applyNumberFormat="0" applyFill="0" applyAlignment="0" applyProtection="0"/>
    <xf numFmtId="4" fontId="34" fillId="0" borderId="98" applyFill="0" applyBorder="0" applyProtection="0">
      <alignment horizontal="right" vertical="center"/>
    </xf>
    <xf numFmtId="0" fontId="13" fillId="0" borderId="58" applyNumberFormat="0" applyFill="0" applyAlignment="0" applyProtection="0"/>
    <xf numFmtId="0" fontId="34" fillId="14" borderId="101">
      <alignment horizontal="left" vertical="center" wrapText="1" indent="2"/>
    </xf>
    <xf numFmtId="0" fontId="13" fillId="0" borderId="58" applyNumberFormat="0" applyFill="0" applyAlignment="0" applyProtection="0"/>
    <xf numFmtId="0" fontId="5" fillId="59" borderId="0" applyNumberFormat="0" applyBorder="0" applyAlignment="0" applyProtection="0"/>
    <xf numFmtId="0" fontId="72" fillId="64" borderId="0" applyNumberFormat="0" applyBorder="0" applyAlignment="0" applyProtection="0"/>
    <xf numFmtId="4" fontId="30" fillId="14" borderId="98">
      <alignment horizontal="right" vertical="center"/>
    </xf>
    <xf numFmtId="0" fontId="96" fillId="73" borderId="95" applyNumberFormat="0" applyAlignment="0" applyProtection="0"/>
    <xf numFmtId="0" fontId="84" fillId="86" borderId="95" applyNumberFormat="0" applyAlignment="0" applyProtection="0"/>
    <xf numFmtId="0" fontId="83" fillId="86" borderId="95" applyNumberFormat="0" applyAlignment="0" applyProtection="0"/>
    <xf numFmtId="0" fontId="34" fillId="9" borderId="99">
      <alignment horizontal="left" vertical="center"/>
    </xf>
    <xf numFmtId="0" fontId="5" fillId="53" borderId="0" applyNumberFormat="0" applyBorder="0" applyAlignment="0" applyProtection="0"/>
    <xf numFmtId="0" fontId="30" fillId="14" borderId="98">
      <alignment horizontal="right" vertical="center"/>
    </xf>
    <xf numFmtId="0" fontId="71" fillId="0" borderId="0" applyNumberFormat="0" applyFill="0" applyBorder="0" applyAlignment="0" applyProtection="0"/>
    <xf numFmtId="0" fontId="72" fillId="49" borderId="0" applyNumberFormat="0" applyBorder="0" applyAlignment="0" applyProtection="0"/>
    <xf numFmtId="175" fontId="34" fillId="90" borderId="98" applyNumberFormat="0" applyFont="0" applyBorder="0" applyAlignment="0" applyProtection="0">
      <alignment horizontal="right" vertical="center"/>
    </xf>
    <xf numFmtId="0" fontId="69" fillId="46" borderId="56" applyNumberFormat="0" applyAlignment="0" applyProtection="0"/>
    <xf numFmtId="0" fontId="69" fillId="46" borderId="56" applyNumberFormat="0" applyAlignment="0" applyProtection="0"/>
    <xf numFmtId="0" fontId="34" fillId="0" borderId="101">
      <alignment horizontal="left" vertical="center" wrapText="1" indent="2"/>
    </xf>
    <xf numFmtId="175" fontId="34" fillId="90" borderId="98" applyNumberFormat="0" applyFont="0" applyBorder="0" applyAlignment="0" applyProtection="0">
      <alignment horizontal="right" vertical="center"/>
    </xf>
    <xf numFmtId="4" fontId="34" fillId="0" borderId="98" applyFill="0" applyBorder="0" applyProtection="0">
      <alignment horizontal="right" vertical="center"/>
    </xf>
    <xf numFmtId="0" fontId="71" fillId="0" borderId="0" applyNumberFormat="0" applyFill="0" applyBorder="0" applyAlignment="0" applyProtection="0"/>
    <xf numFmtId="0" fontId="96" fillId="73" borderId="95" applyNumberFormat="0" applyAlignment="0" applyProtection="0"/>
    <xf numFmtId="0" fontId="34" fillId="0" borderId="101">
      <alignment horizontal="left" vertical="center" wrapText="1" indent="2"/>
    </xf>
    <xf numFmtId="0" fontId="34" fillId="16" borderId="98"/>
    <xf numFmtId="0" fontId="34" fillId="0" borderId="98">
      <alignment horizontal="right" vertical="center"/>
    </xf>
    <xf numFmtId="0" fontId="34" fillId="16" borderId="98"/>
    <xf numFmtId="0" fontId="78" fillId="89" borderId="97" applyNumberFormat="0" applyFont="0" applyAlignment="0" applyProtection="0"/>
    <xf numFmtId="49" fontId="32" fillId="0" borderId="98" applyNumberFormat="0" applyFill="0" applyBorder="0" applyProtection="0">
      <alignment horizontal="left" vertical="center"/>
    </xf>
    <xf numFmtId="0" fontId="34" fillId="0" borderId="101">
      <alignment horizontal="left" vertical="center" wrapText="1" indent="2"/>
    </xf>
    <xf numFmtId="0" fontId="84" fillId="86" borderId="95" applyNumberFormat="0" applyAlignment="0" applyProtection="0"/>
    <xf numFmtId="49" fontId="34" fillId="0" borderId="98" applyNumberFormat="0" applyFont="0" applyFill="0" applyBorder="0" applyProtection="0">
      <alignment horizontal="left" vertical="center" indent="2"/>
    </xf>
    <xf numFmtId="0" fontId="34" fillId="14" borderId="101">
      <alignment horizontal="left" vertical="center" wrapText="1" indent="2"/>
    </xf>
    <xf numFmtId="0" fontId="100" fillId="86" borderId="102" applyNumberFormat="0" applyAlignment="0" applyProtection="0"/>
    <xf numFmtId="0" fontId="5" fillId="50" borderId="0" applyNumberFormat="0" applyBorder="0" applyAlignment="0" applyProtection="0"/>
    <xf numFmtId="0" fontId="13" fillId="0" borderId="58" applyNumberFormat="0" applyFill="0" applyAlignment="0" applyProtection="0"/>
    <xf numFmtId="0" fontId="74" fillId="9" borderId="98">
      <alignment horizontal="right" vertical="center"/>
    </xf>
    <xf numFmtId="0" fontId="5" fillId="63" borderId="0" applyNumberFormat="0" applyBorder="0" applyAlignment="0" applyProtection="0"/>
    <xf numFmtId="0" fontId="87" fillId="73" borderId="95" applyNumberFormat="0" applyAlignment="0" applyProtection="0"/>
    <xf numFmtId="4" fontId="74" fillId="9" borderId="98">
      <alignment horizontal="right" vertical="center"/>
    </xf>
    <xf numFmtId="0" fontId="87" fillId="73" borderId="95" applyNumberFormat="0" applyAlignment="0" applyProtection="0"/>
    <xf numFmtId="0" fontId="72" fillId="58" borderId="0" applyNumberFormat="0" applyBorder="0" applyAlignment="0" applyProtection="0"/>
    <xf numFmtId="0" fontId="83" fillId="86" borderId="95" applyNumberFormat="0" applyAlignment="0" applyProtection="0"/>
    <xf numFmtId="0" fontId="81" fillId="86" borderId="102" applyNumberFormat="0" applyAlignment="0" applyProtection="0"/>
    <xf numFmtId="0" fontId="5" fillId="54" borderId="0" applyNumberFormat="0" applyBorder="0" applyAlignment="0" applyProtection="0"/>
    <xf numFmtId="0" fontId="34" fillId="16" borderId="98"/>
    <xf numFmtId="0" fontId="30" fillId="14" borderId="98">
      <alignment horizontal="right" vertical="center"/>
    </xf>
    <xf numFmtId="0" fontId="74" fillId="9" borderId="98">
      <alignment horizontal="right" vertical="center"/>
    </xf>
    <xf numFmtId="0" fontId="100" fillId="86" borderId="102" applyNumberFormat="0" applyAlignment="0" applyProtection="0"/>
    <xf numFmtId="4" fontId="30" fillId="9" borderId="98">
      <alignment horizontal="right" vertical="center"/>
    </xf>
    <xf numFmtId="0" fontId="5" fillId="63" borderId="0" applyNumberFormat="0" applyBorder="0" applyAlignment="0" applyProtection="0"/>
    <xf numFmtId="0" fontId="88" fillId="0" borderId="96" applyNumberFormat="0" applyFill="0" applyAlignment="0" applyProtection="0"/>
    <xf numFmtId="0" fontId="88" fillId="0" borderId="96" applyNumberFormat="0" applyFill="0" applyAlignment="0" applyProtection="0"/>
    <xf numFmtId="0" fontId="100" fillId="86" borderId="102" applyNumberFormat="0" applyAlignment="0" applyProtection="0"/>
    <xf numFmtId="4" fontId="34" fillId="16" borderId="98"/>
    <xf numFmtId="0" fontId="72" fillId="52" borderId="0" applyNumberFormat="0" applyBorder="0" applyAlignment="0" applyProtection="0"/>
    <xf numFmtId="0" fontId="5" fillId="50" borderId="0" applyNumberFormat="0" applyBorder="0" applyAlignment="0" applyProtection="0"/>
    <xf numFmtId="0" fontId="30" fillId="14" borderId="100">
      <alignment horizontal="right" vertical="center"/>
    </xf>
    <xf numFmtId="0" fontId="70" fillId="0" borderId="0" applyNumberFormat="0" applyFill="0" applyBorder="0" applyAlignment="0" applyProtection="0"/>
    <xf numFmtId="0" fontId="81" fillId="86" borderId="102" applyNumberFormat="0" applyAlignment="0" applyProtection="0"/>
    <xf numFmtId="0" fontId="30" fillId="9" borderId="98">
      <alignment horizontal="right" vertical="center"/>
    </xf>
    <xf numFmtId="4" fontId="34" fillId="0" borderId="98">
      <alignment horizontal="right" vertical="center"/>
    </xf>
    <xf numFmtId="0" fontId="5" fillId="57" borderId="0" applyNumberFormat="0" applyBorder="0" applyAlignment="0" applyProtection="0"/>
    <xf numFmtId="49" fontId="34" fillId="0" borderId="98" applyNumberFormat="0" applyFont="0" applyFill="0" applyBorder="0" applyProtection="0">
      <alignment horizontal="left" vertical="center" indent="2"/>
    </xf>
    <xf numFmtId="0" fontId="34" fillId="14" borderId="101">
      <alignment horizontal="left" vertical="center" wrapText="1" indent="2"/>
    </xf>
    <xf numFmtId="0" fontId="30" fillId="14" borderId="99">
      <alignment horizontal="right" vertical="center"/>
    </xf>
    <xf numFmtId="4" fontId="34" fillId="16" borderId="98"/>
    <xf numFmtId="0" fontId="78" fillId="89" borderId="97" applyNumberFormat="0" applyFont="0" applyAlignment="0" applyProtection="0"/>
    <xf numFmtId="0" fontId="72" fillId="55" borderId="0" applyNumberFormat="0" applyBorder="0" applyAlignment="0" applyProtection="0"/>
    <xf numFmtId="4" fontId="30" fillId="14" borderId="98">
      <alignment horizontal="right" vertical="center"/>
    </xf>
    <xf numFmtId="0" fontId="72" fillId="49" borderId="0" applyNumberFormat="0" applyBorder="0" applyAlignment="0" applyProtection="0"/>
    <xf numFmtId="0" fontId="96" fillId="73" borderId="95" applyNumberFormat="0" applyAlignment="0" applyProtection="0"/>
    <xf numFmtId="0" fontId="81" fillId="86" borderId="102" applyNumberFormat="0" applyAlignment="0" applyProtection="0"/>
    <xf numFmtId="0" fontId="103" fillId="0" borderId="96" applyNumberFormat="0" applyFill="0" applyAlignment="0" applyProtection="0"/>
    <xf numFmtId="4" fontId="30" fillId="14" borderId="99">
      <alignment horizontal="right" vertical="center"/>
    </xf>
    <xf numFmtId="0" fontId="5" fillId="51" borderId="0" applyNumberFormat="0" applyBorder="0" applyAlignment="0" applyProtection="0"/>
    <xf numFmtId="4" fontId="74" fillId="9" borderId="98">
      <alignment horizontal="right" vertical="center"/>
    </xf>
    <xf numFmtId="0" fontId="30" fillId="14" borderId="98">
      <alignment horizontal="right" vertical="center"/>
    </xf>
    <xf numFmtId="0" fontId="72" fillId="52" borderId="0" applyNumberFormat="0" applyBorder="0" applyAlignment="0" applyProtection="0"/>
    <xf numFmtId="0" fontId="5" fillId="59" borderId="0" applyNumberFormat="0" applyBorder="0" applyAlignment="0" applyProtection="0"/>
    <xf numFmtId="0" fontId="5" fillId="50" borderId="0" applyNumberFormat="0" applyBorder="0" applyAlignment="0" applyProtection="0"/>
    <xf numFmtId="0" fontId="83" fillId="86" borderId="95" applyNumberFormat="0" applyAlignment="0" applyProtection="0"/>
    <xf numFmtId="0" fontId="72" fillId="58" borderId="0" applyNumberFormat="0" applyBorder="0" applyAlignment="0" applyProtection="0"/>
    <xf numFmtId="0" fontId="30" fillId="9" borderId="98">
      <alignment horizontal="right" vertical="center"/>
    </xf>
    <xf numFmtId="0" fontId="84" fillId="86" borderId="95" applyNumberFormat="0" applyAlignment="0" applyProtection="0"/>
    <xf numFmtId="4" fontId="34" fillId="0" borderId="98" applyFill="0" applyBorder="0" applyProtection="0">
      <alignment horizontal="right" vertical="center"/>
    </xf>
    <xf numFmtId="0" fontId="34" fillId="14" borderId="101">
      <alignment horizontal="left" vertical="center" wrapText="1" indent="2"/>
    </xf>
    <xf numFmtId="4" fontId="34" fillId="16" borderId="98"/>
    <xf numFmtId="0" fontId="68" fillId="46" borderId="57" applyNumberFormat="0" applyAlignment="0" applyProtection="0"/>
    <xf numFmtId="0" fontId="84" fillId="86" borderId="95" applyNumberFormat="0" applyAlignment="0" applyProtection="0"/>
    <xf numFmtId="0" fontId="84" fillId="86" borderId="95" applyNumberFormat="0" applyAlignment="0" applyProtection="0"/>
    <xf numFmtId="0" fontId="5" fillId="48" borderId="0" applyNumberFormat="0" applyBorder="0" applyAlignment="0" applyProtection="0"/>
    <xf numFmtId="0" fontId="87" fillId="73" borderId="95" applyNumberFormat="0" applyAlignment="0" applyProtection="0"/>
    <xf numFmtId="49" fontId="32" fillId="0" borderId="98" applyNumberFormat="0" applyFill="0" applyBorder="0" applyProtection="0">
      <alignment horizontal="left" vertical="center"/>
    </xf>
    <xf numFmtId="0" fontId="34" fillId="0" borderId="101">
      <alignment horizontal="left" vertical="center" wrapText="1" indent="2"/>
    </xf>
    <xf numFmtId="0" fontId="34" fillId="14" borderId="101">
      <alignment horizontal="left" vertical="center" wrapText="1" indent="2"/>
    </xf>
    <xf numFmtId="0" fontId="78" fillId="89" borderId="97" applyNumberFormat="0" applyFont="0" applyAlignment="0" applyProtection="0"/>
    <xf numFmtId="0" fontId="30" fillId="14" borderId="98">
      <alignment horizontal="right" vertical="center"/>
    </xf>
    <xf numFmtId="0" fontId="30" fillId="14" borderId="98">
      <alignment horizontal="right" vertical="center"/>
    </xf>
    <xf numFmtId="0" fontId="84" fillId="86" borderId="95" applyNumberFormat="0" applyAlignment="0" applyProtection="0"/>
    <xf numFmtId="0" fontId="72" fillId="55" borderId="0" applyNumberFormat="0" applyBorder="0" applyAlignment="0" applyProtection="0"/>
    <xf numFmtId="175" fontId="34" fillId="90" borderId="98" applyNumberFormat="0" applyFont="0" applyBorder="0" applyAlignment="0" applyProtection="0">
      <alignment horizontal="right" vertical="center"/>
    </xf>
    <xf numFmtId="0" fontId="5" fillId="60" borderId="0" applyNumberFormat="0" applyBorder="0" applyAlignment="0" applyProtection="0"/>
    <xf numFmtId="0" fontId="84" fillId="86" borderId="95" applyNumberFormat="0" applyAlignment="0" applyProtection="0"/>
    <xf numFmtId="0" fontId="100" fillId="86" borderId="102" applyNumberFormat="0" applyAlignment="0" applyProtection="0"/>
    <xf numFmtId="0" fontId="103" fillId="0" borderId="96" applyNumberFormat="0" applyFill="0" applyAlignment="0" applyProtection="0"/>
    <xf numFmtId="0" fontId="96" fillId="73" borderId="95" applyNumberFormat="0" applyAlignment="0" applyProtection="0"/>
    <xf numFmtId="0" fontId="30" fillId="9" borderId="98">
      <alignment horizontal="right" vertical="center"/>
    </xf>
    <xf numFmtId="0" fontId="72" fillId="49" borderId="0" applyNumberFormat="0" applyBorder="0" applyAlignment="0" applyProtection="0"/>
    <xf numFmtId="0" fontId="100" fillId="86" borderId="102" applyNumberFormat="0" applyAlignment="0" applyProtection="0"/>
    <xf numFmtId="0" fontId="5" fillId="54" borderId="0" applyNumberFormat="0" applyBorder="0" applyAlignment="0" applyProtection="0"/>
    <xf numFmtId="4" fontId="74" fillId="9" borderId="98">
      <alignment horizontal="right" vertical="center"/>
    </xf>
    <xf numFmtId="4" fontId="30" fillId="9" borderId="98">
      <alignment horizontal="right" vertical="center"/>
    </xf>
    <xf numFmtId="0" fontId="34" fillId="0" borderId="98" applyNumberFormat="0" applyFill="0" applyAlignment="0" applyProtection="0"/>
    <xf numFmtId="4" fontId="30" fillId="9" borderId="98">
      <alignment horizontal="right" vertical="center"/>
    </xf>
    <xf numFmtId="0" fontId="13" fillId="0" borderId="58" applyNumberFormat="0" applyFill="0" applyAlignment="0" applyProtection="0"/>
    <xf numFmtId="0" fontId="84" fillId="86" borderId="95" applyNumberFormat="0" applyAlignment="0" applyProtection="0"/>
    <xf numFmtId="0" fontId="5"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34" fillId="0" borderId="98" applyNumberFormat="0" applyFill="0" applyAlignment="0" applyProtection="0"/>
    <xf numFmtId="4" fontId="30" fillId="14" borderId="98">
      <alignment horizontal="right" vertical="center"/>
    </xf>
    <xf numFmtId="0" fontId="78" fillId="89" borderId="97" applyNumberFormat="0" applyFont="0" applyAlignment="0" applyProtection="0"/>
    <xf numFmtId="4" fontId="30" fillId="14" borderId="98">
      <alignment horizontal="right" vertical="center"/>
    </xf>
    <xf numFmtId="4" fontId="30" fillId="14" borderId="98">
      <alignment horizontal="right" vertical="center"/>
    </xf>
    <xf numFmtId="0" fontId="34" fillId="0" borderId="98">
      <alignment horizontal="right" vertical="center"/>
    </xf>
    <xf numFmtId="4" fontId="34" fillId="0" borderId="98">
      <alignment horizontal="right" vertical="center"/>
    </xf>
    <xf numFmtId="0" fontId="88" fillId="0" borderId="96" applyNumberFormat="0" applyFill="0" applyAlignment="0" applyProtection="0"/>
    <xf numFmtId="0" fontId="78" fillId="89" borderId="97" applyNumberFormat="0" applyFont="0" applyAlignment="0" applyProtection="0"/>
    <xf numFmtId="0" fontId="34" fillId="0" borderId="98" applyNumberFormat="0" applyFill="0" applyAlignment="0" applyProtection="0"/>
    <xf numFmtId="0" fontId="30" fillId="14" borderId="100">
      <alignment horizontal="right" vertical="center"/>
    </xf>
    <xf numFmtId="4" fontId="30" fillId="14" borderId="98">
      <alignment horizontal="right" vertical="center"/>
    </xf>
    <xf numFmtId="0" fontId="84" fillId="86" borderId="95" applyNumberFormat="0" applyAlignment="0" applyProtection="0"/>
    <xf numFmtId="0" fontId="30" fillId="14" borderId="98">
      <alignment horizontal="right" vertical="center"/>
    </xf>
    <xf numFmtId="4" fontId="34" fillId="16" borderId="98"/>
    <xf numFmtId="0" fontId="87" fillId="73" borderId="95" applyNumberFormat="0" applyAlignment="0" applyProtection="0"/>
    <xf numFmtId="0" fontId="84" fillId="86" borderId="95" applyNumberFormat="0" applyAlignment="0" applyProtection="0"/>
    <xf numFmtId="0" fontId="103" fillId="0" borderId="96" applyNumberFormat="0" applyFill="0" applyAlignment="0" applyProtection="0"/>
    <xf numFmtId="0" fontId="34" fillId="9" borderId="99">
      <alignment horizontal="left" vertical="center"/>
    </xf>
    <xf numFmtId="0" fontId="87" fillId="73" borderId="95" applyNumberFormat="0" applyAlignment="0" applyProtection="0"/>
    <xf numFmtId="0" fontId="34" fillId="0" borderId="98" applyNumberFormat="0" applyFill="0" applyAlignment="0" applyProtection="0"/>
    <xf numFmtId="0" fontId="5" fillId="63" borderId="0" applyNumberFormat="0" applyBorder="0" applyAlignment="0" applyProtection="0"/>
    <xf numFmtId="0" fontId="34" fillId="0" borderId="98">
      <alignment horizontal="right" vertical="center"/>
    </xf>
    <xf numFmtId="0" fontId="34" fillId="9" borderId="99">
      <alignment horizontal="left" vertical="center"/>
    </xf>
    <xf numFmtId="4" fontId="30" fillId="14" borderId="100">
      <alignment horizontal="right" vertical="center"/>
    </xf>
    <xf numFmtId="49" fontId="32" fillId="0" borderId="98" applyNumberFormat="0" applyFill="0" applyBorder="0" applyProtection="0">
      <alignment horizontal="left" vertical="center"/>
    </xf>
    <xf numFmtId="0" fontId="100" fillId="86" borderId="102" applyNumberFormat="0" applyAlignment="0" applyProtection="0"/>
    <xf numFmtId="0" fontId="72" fillId="64" borderId="0" applyNumberFormat="0" applyBorder="0" applyAlignment="0" applyProtection="0"/>
    <xf numFmtId="0" fontId="5" fillId="62" borderId="0" applyNumberFormat="0" applyBorder="0" applyAlignment="0" applyProtection="0"/>
    <xf numFmtId="0" fontId="83" fillId="86" borderId="95" applyNumberFormat="0" applyAlignment="0" applyProtection="0"/>
    <xf numFmtId="0" fontId="96" fillId="73" borderId="95" applyNumberFormat="0" applyAlignment="0" applyProtection="0"/>
    <xf numFmtId="4" fontId="74" fillId="9" borderId="98">
      <alignment horizontal="right" vertical="center"/>
    </xf>
    <xf numFmtId="0" fontId="5" fillId="57" borderId="0" applyNumberFormat="0" applyBorder="0" applyAlignment="0" applyProtection="0"/>
    <xf numFmtId="0" fontId="30" fillId="14" borderId="99">
      <alignment horizontal="right" vertical="center"/>
    </xf>
    <xf numFmtId="0" fontId="34" fillId="14" borderId="101">
      <alignment horizontal="left" vertical="center" wrapText="1" indent="2"/>
    </xf>
    <xf numFmtId="0" fontId="83" fillId="86" borderId="95" applyNumberFormat="0" applyAlignment="0" applyProtection="0"/>
    <xf numFmtId="0" fontId="5" fillId="63" borderId="0" applyNumberFormat="0" applyBorder="0" applyAlignment="0" applyProtection="0"/>
    <xf numFmtId="4" fontId="30" fillId="14" borderId="99">
      <alignment horizontal="right" vertical="center"/>
    </xf>
    <xf numFmtId="0" fontId="35" fillId="89" borderId="97" applyNumberFormat="0" applyFont="0" applyAlignment="0" applyProtection="0"/>
    <xf numFmtId="0" fontId="5" fillId="62" borderId="0" applyNumberFormat="0" applyBorder="0" applyAlignment="0" applyProtection="0"/>
    <xf numFmtId="0" fontId="30" fillId="9" borderId="98">
      <alignment horizontal="right" vertical="center"/>
    </xf>
    <xf numFmtId="0" fontId="5" fillId="56" borderId="0" applyNumberFormat="0" applyBorder="0" applyAlignment="0" applyProtection="0"/>
    <xf numFmtId="0" fontId="96" fillId="73" borderId="95" applyNumberFormat="0" applyAlignment="0" applyProtection="0"/>
    <xf numFmtId="4" fontId="30" fillId="14" borderId="99">
      <alignment horizontal="right" vertical="center"/>
    </xf>
    <xf numFmtId="4" fontId="30" fillId="14" borderId="98">
      <alignment horizontal="right" vertical="center"/>
    </xf>
    <xf numFmtId="0" fontId="30" fillId="9" borderId="98">
      <alignment horizontal="right" vertical="center"/>
    </xf>
    <xf numFmtId="0" fontId="87" fillId="73" borderId="95" applyNumberFormat="0" applyAlignment="0" applyProtection="0"/>
    <xf numFmtId="0" fontId="5" fillId="54" borderId="0" applyNumberFormat="0" applyBorder="0" applyAlignment="0" applyProtection="0"/>
    <xf numFmtId="0" fontId="69" fillId="46" borderId="56" applyNumberFormat="0" applyAlignment="0" applyProtection="0"/>
    <xf numFmtId="0" fontId="88" fillId="0" borderId="96" applyNumberFormat="0" applyFill="0" applyAlignment="0" applyProtection="0"/>
    <xf numFmtId="0" fontId="74" fillId="9" borderId="98">
      <alignment horizontal="right" vertical="center"/>
    </xf>
    <xf numFmtId="0" fontId="100" fillId="86" borderId="102" applyNumberFormat="0" applyAlignment="0" applyProtection="0"/>
    <xf numFmtId="0" fontId="103" fillId="0" borderId="96" applyNumberFormat="0" applyFill="0" applyAlignment="0" applyProtection="0"/>
    <xf numFmtId="0" fontId="5" fillId="53" borderId="0" applyNumberFormat="0" applyBorder="0" applyAlignment="0" applyProtection="0"/>
    <xf numFmtId="175" fontId="34" fillId="90" borderId="98" applyNumberFormat="0" applyFont="0" applyBorder="0" applyAlignment="0" applyProtection="0">
      <alignment horizontal="right" vertical="center"/>
    </xf>
    <xf numFmtId="0" fontId="5" fillId="51" borderId="0" applyNumberFormat="0" applyBorder="0" applyAlignment="0" applyProtection="0"/>
    <xf numFmtId="0" fontId="5" fillId="56" borderId="0" applyNumberFormat="0" applyBorder="0" applyAlignment="0" applyProtection="0"/>
    <xf numFmtId="0" fontId="72" fillId="61" borderId="0" applyNumberFormat="0" applyBorder="0" applyAlignment="0" applyProtection="0"/>
    <xf numFmtId="0" fontId="88" fillId="0" borderId="96" applyNumberFormat="0" applyFill="0" applyAlignment="0" applyProtection="0"/>
    <xf numFmtId="0" fontId="34" fillId="0" borderId="98">
      <alignment horizontal="right" vertical="center"/>
    </xf>
    <xf numFmtId="0" fontId="35" fillId="89" borderId="97" applyNumberFormat="0" applyFont="0" applyAlignment="0" applyProtection="0"/>
    <xf numFmtId="0" fontId="84" fillId="86" borderId="95" applyNumberFormat="0" applyAlignment="0" applyProtection="0"/>
    <xf numFmtId="0" fontId="103" fillId="0" borderId="96" applyNumberFormat="0" applyFill="0" applyAlignment="0" applyProtection="0"/>
    <xf numFmtId="0" fontId="5" fillId="48" borderId="0" applyNumberFormat="0" applyBorder="0" applyAlignment="0" applyProtection="0"/>
    <xf numFmtId="0" fontId="78" fillId="89" borderId="97" applyNumberFormat="0" applyFont="0" applyAlignment="0" applyProtection="0"/>
    <xf numFmtId="0" fontId="72" fillId="58" borderId="0" applyNumberFormat="0" applyBorder="0" applyAlignment="0" applyProtection="0"/>
    <xf numFmtId="0" fontId="34" fillId="0" borderId="98" applyNumberFormat="0" applyFill="0" applyAlignment="0" applyProtection="0"/>
    <xf numFmtId="0" fontId="5" fillId="57" borderId="0" applyNumberFormat="0" applyBorder="0" applyAlignment="0" applyProtection="0"/>
    <xf numFmtId="4" fontId="34" fillId="0" borderId="98" applyFill="0" applyBorder="0" applyProtection="0">
      <alignment horizontal="right" vertical="center"/>
    </xf>
    <xf numFmtId="0" fontId="5" fillId="47" borderId="0" applyNumberFormat="0" applyBorder="0" applyAlignment="0" applyProtection="0"/>
    <xf numFmtId="0" fontId="103" fillId="0" borderId="96" applyNumberFormat="0" applyFill="0" applyAlignment="0" applyProtection="0"/>
    <xf numFmtId="0" fontId="5" fillId="60" borderId="0" applyNumberFormat="0" applyBorder="0" applyAlignment="0" applyProtection="0"/>
    <xf numFmtId="0" fontId="74" fillId="9" borderId="98">
      <alignment horizontal="right" vertical="center"/>
    </xf>
    <xf numFmtId="0" fontId="87" fillId="73" borderId="95" applyNumberFormat="0" applyAlignment="0" applyProtection="0"/>
    <xf numFmtId="175" fontId="34" fillId="90" borderId="98" applyNumberFormat="0" applyFont="0" applyBorder="0" applyAlignment="0" applyProtection="0">
      <alignment horizontal="right" vertical="center"/>
    </xf>
    <xf numFmtId="0" fontId="87" fillId="73" borderId="95" applyNumberFormat="0" applyAlignment="0" applyProtection="0"/>
    <xf numFmtId="4" fontId="34" fillId="0" borderId="98">
      <alignment horizontal="right" vertical="center"/>
    </xf>
    <xf numFmtId="49" fontId="34" fillId="0" borderId="98" applyNumberFormat="0" applyFont="0" applyFill="0" applyBorder="0" applyProtection="0">
      <alignment horizontal="left" vertical="center" indent="2"/>
    </xf>
    <xf numFmtId="175" fontId="34" fillId="90" borderId="98" applyNumberFormat="0" applyFont="0" applyBorder="0" applyAlignment="0" applyProtection="0">
      <alignment horizontal="right" vertical="center"/>
    </xf>
    <xf numFmtId="0" fontId="96" fillId="73" borderId="95" applyNumberFormat="0" applyAlignment="0" applyProtection="0"/>
    <xf numFmtId="49" fontId="32" fillId="0" borderId="98" applyNumberFormat="0" applyFill="0" applyBorder="0" applyProtection="0">
      <alignment horizontal="left" vertical="center"/>
    </xf>
    <xf numFmtId="4" fontId="30" fillId="14" borderId="98">
      <alignment horizontal="right" vertical="center"/>
    </xf>
    <xf numFmtId="0" fontId="87" fillId="73" borderId="95" applyNumberFormat="0" applyAlignment="0" applyProtection="0"/>
    <xf numFmtId="0" fontId="84" fillId="86" borderId="95" applyNumberFormat="0" applyAlignment="0" applyProtection="0"/>
    <xf numFmtId="4" fontId="34" fillId="0" borderId="98">
      <alignment horizontal="right" vertical="center"/>
    </xf>
    <xf numFmtId="0" fontId="34" fillId="14" borderId="101">
      <alignment horizontal="left" vertical="center" wrapText="1" indent="2"/>
    </xf>
    <xf numFmtId="0" fontId="34" fillId="0" borderId="101">
      <alignment horizontal="left" vertical="center" wrapText="1" indent="2"/>
    </xf>
    <xf numFmtId="0" fontId="100" fillId="86" borderId="102" applyNumberFormat="0" applyAlignment="0" applyProtection="0"/>
    <xf numFmtId="0" fontId="96" fillId="73" borderId="95" applyNumberFormat="0" applyAlignment="0" applyProtection="0"/>
    <xf numFmtId="0" fontId="83" fillId="86" borderId="95" applyNumberFormat="0" applyAlignment="0" applyProtection="0"/>
    <xf numFmtId="0" fontId="81" fillId="86" borderId="102" applyNumberFormat="0" applyAlignment="0" applyProtection="0"/>
    <xf numFmtId="0" fontId="30" fillId="14" borderId="100">
      <alignment horizontal="right" vertical="center"/>
    </xf>
    <xf numFmtId="0" fontId="74" fillId="9" borderId="98">
      <alignment horizontal="right" vertical="center"/>
    </xf>
    <xf numFmtId="4" fontId="30" fillId="9" borderId="98">
      <alignment horizontal="right" vertical="center"/>
    </xf>
    <xf numFmtId="4" fontId="30" fillId="14" borderId="98">
      <alignment horizontal="right" vertical="center"/>
    </xf>
    <xf numFmtId="49" fontId="34" fillId="0" borderId="99" applyNumberFormat="0" applyFont="0" applyFill="0" applyBorder="0" applyProtection="0">
      <alignment horizontal="left" vertical="center" indent="5"/>
    </xf>
    <xf numFmtId="4" fontId="34" fillId="0" borderId="98" applyFill="0" applyBorder="0" applyProtection="0">
      <alignment horizontal="right" vertical="center"/>
    </xf>
    <xf numFmtId="4" fontId="30" fillId="9" borderId="98">
      <alignment horizontal="right" vertical="center"/>
    </xf>
    <xf numFmtId="0" fontId="96" fillId="73" borderId="95" applyNumberFormat="0" applyAlignment="0" applyProtection="0"/>
    <xf numFmtId="0" fontId="87" fillId="73" borderId="95" applyNumberFormat="0" applyAlignment="0" applyProtection="0"/>
    <xf numFmtId="0" fontId="83" fillId="86" borderId="95" applyNumberFormat="0" applyAlignment="0" applyProtection="0"/>
    <xf numFmtId="0" fontId="34" fillId="14" borderId="101">
      <alignment horizontal="left" vertical="center" wrapText="1" indent="2"/>
    </xf>
    <xf numFmtId="0" fontId="34" fillId="0" borderId="101">
      <alignment horizontal="left" vertical="center" wrapText="1" indent="2"/>
    </xf>
    <xf numFmtId="0" fontId="34" fillId="14" borderId="101">
      <alignment horizontal="left" vertical="center" wrapText="1" indent="2"/>
    </xf>
    <xf numFmtId="0" fontId="72" fillId="49" borderId="0" applyNumberFormat="0" applyBorder="0" applyAlignment="0" applyProtection="0"/>
    <xf numFmtId="0" fontId="72" fillId="61" borderId="0" applyNumberFormat="0" applyBorder="0" applyAlignment="0" applyProtection="0"/>
    <xf numFmtId="0" fontId="5" fillId="59"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5" fillId="48" borderId="0" applyNumberFormat="0" applyBorder="0" applyAlignment="0" applyProtection="0"/>
    <xf numFmtId="0" fontId="5"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5"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5" fillId="60" borderId="0" applyNumberFormat="0" applyBorder="0" applyAlignment="0" applyProtection="0"/>
    <xf numFmtId="0" fontId="5" fillId="56" borderId="0" applyNumberFormat="0" applyBorder="0" applyAlignment="0" applyProtection="0"/>
    <xf numFmtId="0" fontId="70" fillId="0" borderId="0" applyNumberFormat="0" applyFill="0" applyBorder="0" applyAlignment="0" applyProtection="0"/>
    <xf numFmtId="0" fontId="5" fillId="57" borderId="0" applyNumberFormat="0" applyBorder="0" applyAlignment="0" applyProtection="0"/>
    <xf numFmtId="0" fontId="5" fillId="62" borderId="0" applyNumberFormat="0" applyBorder="0" applyAlignment="0" applyProtection="0"/>
    <xf numFmtId="0" fontId="5" fillId="54" borderId="0" applyNumberFormat="0" applyBorder="0" applyAlignment="0" applyProtection="0"/>
    <xf numFmtId="0" fontId="69" fillId="46" borderId="56" applyNumberFormat="0" applyAlignment="0" applyProtection="0"/>
    <xf numFmtId="0" fontId="5" fillId="51" borderId="0" applyNumberFormat="0" applyBorder="0" applyAlignment="0" applyProtection="0"/>
    <xf numFmtId="0" fontId="72" fillId="61" borderId="0" applyNumberFormat="0" applyBorder="0" applyAlignment="0" applyProtection="0"/>
    <xf numFmtId="9" fontId="3" fillId="0" borderId="0" applyFont="0" applyFill="0" applyBorder="0" applyAlignment="0" applyProtection="0"/>
    <xf numFmtId="175" fontId="34" fillId="90" borderId="108" applyNumberFormat="0" applyFont="0" applyBorder="0" applyAlignment="0" applyProtection="0">
      <alignment horizontal="right" vertical="center"/>
    </xf>
    <xf numFmtId="9" fontId="2" fillId="0" borderId="0" applyFont="0" applyFill="0" applyBorder="0" applyAlignment="0" applyProtection="0"/>
    <xf numFmtId="0" fontId="34" fillId="9" borderId="109">
      <alignment horizontal="left" vertical="center"/>
    </xf>
    <xf numFmtId="4" fontId="34" fillId="0" borderId="108" applyFill="0" applyBorder="0" applyProtection="0">
      <alignment horizontal="right" vertical="center"/>
    </xf>
    <xf numFmtId="0" fontId="34" fillId="9" borderId="109">
      <alignment horizontal="left" vertical="center"/>
    </xf>
    <xf numFmtId="0" fontId="34" fillId="16" borderId="108"/>
    <xf numFmtId="43" fontId="2" fillId="0" borderId="0" applyFont="0" applyFill="0" applyBorder="0" applyAlignment="0" applyProtection="0"/>
    <xf numFmtId="0" fontId="34" fillId="0" borderId="108" applyNumberFormat="0" applyFill="0" applyAlignment="0" applyProtection="0"/>
    <xf numFmtId="175" fontId="34" fillId="90" borderId="108" applyNumberFormat="0" applyFont="0" applyBorder="0" applyAlignment="0" applyProtection="0">
      <alignment horizontal="right" vertical="center"/>
    </xf>
    <xf numFmtId="0" fontId="34" fillId="0" borderId="108" applyNumberFormat="0" applyFill="0" applyAlignment="0" applyProtection="0"/>
    <xf numFmtId="0" fontId="83" fillId="86" borderId="105" applyNumberFormat="0" applyAlignment="0" applyProtection="0"/>
    <xf numFmtId="4" fontId="34" fillId="0" borderId="108">
      <alignment horizontal="right" vertical="center"/>
    </xf>
    <xf numFmtId="0" fontId="103" fillId="0" borderId="106" applyNumberFormat="0" applyFill="0" applyAlignment="0" applyProtection="0"/>
    <xf numFmtId="0" fontId="34" fillId="9" borderId="125">
      <alignment horizontal="left" vertical="center"/>
    </xf>
    <xf numFmtId="0" fontId="30" fillId="14" borderId="117">
      <alignment horizontal="right" vertical="center"/>
    </xf>
    <xf numFmtId="0" fontId="96" fillId="73" borderId="105" applyNumberFormat="0" applyAlignment="0" applyProtection="0"/>
    <xf numFmtId="0" fontId="96" fillId="73" borderId="105" applyNumberFormat="0" applyAlignment="0" applyProtection="0"/>
    <xf numFmtId="0" fontId="74" fillId="9" borderId="108">
      <alignment horizontal="right" vertical="center"/>
    </xf>
    <xf numFmtId="0" fontId="2" fillId="0" borderId="0"/>
    <xf numFmtId="0" fontId="96" fillId="73" borderId="105" applyNumberFormat="0" applyAlignment="0" applyProtection="0"/>
    <xf numFmtId="0" fontId="2" fillId="48" borderId="0" applyNumberFormat="0" applyBorder="0" applyAlignment="0" applyProtection="0"/>
    <xf numFmtId="49" fontId="34" fillId="0" borderId="108" applyNumberFormat="0" applyFont="0" applyFill="0" applyBorder="0" applyProtection="0">
      <alignment horizontal="left" vertical="center" indent="2"/>
    </xf>
    <xf numFmtId="4" fontId="74" fillId="9" borderId="108">
      <alignment horizontal="right" vertical="center"/>
    </xf>
    <xf numFmtId="0" fontId="96" fillId="73" borderId="105" applyNumberFormat="0" applyAlignment="0" applyProtection="0"/>
    <xf numFmtId="0" fontId="35" fillId="89" borderId="107" applyNumberFormat="0" applyFont="0" applyAlignment="0" applyProtection="0"/>
    <xf numFmtId="0" fontId="35" fillId="89" borderId="107" applyNumberFormat="0" applyFont="0" applyAlignment="0" applyProtection="0"/>
    <xf numFmtId="4" fontId="34" fillId="16" borderId="108"/>
    <xf numFmtId="0" fontId="83" fillId="86" borderId="105" applyNumberFormat="0" applyAlignment="0" applyProtection="0"/>
    <xf numFmtId="0" fontId="103" fillId="0" borderId="106" applyNumberFormat="0" applyFill="0" applyAlignment="0" applyProtection="0"/>
    <xf numFmtId="0" fontId="83" fillId="86" borderId="105" applyNumberFormat="0" applyAlignment="0" applyProtection="0"/>
    <xf numFmtId="0" fontId="78" fillId="89" borderId="107" applyNumberFormat="0" applyFont="0" applyAlignment="0" applyProtection="0"/>
    <xf numFmtId="0" fontId="35" fillId="89" borderId="107" applyNumberFormat="0" applyFont="0" applyAlignment="0" applyProtection="0"/>
    <xf numFmtId="0" fontId="81" fillId="86" borderId="104" applyNumberFormat="0" applyAlignment="0" applyProtection="0"/>
    <xf numFmtId="0" fontId="34" fillId="0" borderId="111">
      <alignment horizontal="left" vertical="center" wrapText="1" indent="2"/>
    </xf>
    <xf numFmtId="0" fontId="2" fillId="62" borderId="0" applyNumberFormat="0" applyBorder="0" applyAlignment="0" applyProtection="0"/>
    <xf numFmtId="0" fontId="78" fillId="89" borderId="107" applyNumberFormat="0" applyFont="0" applyAlignment="0" applyProtection="0"/>
    <xf numFmtId="0" fontId="74" fillId="9" borderId="108">
      <alignment horizontal="right" vertical="center"/>
    </xf>
    <xf numFmtId="0" fontId="87" fillId="73" borderId="105" applyNumberFormat="0" applyAlignment="0" applyProtection="0"/>
    <xf numFmtId="0" fontId="35" fillId="89" borderId="107" applyNumberFormat="0" applyFont="0" applyAlignment="0" applyProtection="0"/>
    <xf numFmtId="4" fontId="30" fillId="14" borderId="117">
      <alignment horizontal="right" vertical="center"/>
    </xf>
    <xf numFmtId="0" fontId="35" fillId="89" borderId="115" applyNumberFormat="0" applyFont="0" applyAlignment="0" applyProtection="0"/>
    <xf numFmtId="49" fontId="34" fillId="0" borderId="109" applyNumberFormat="0" applyFont="0" applyFill="0" applyBorder="0" applyProtection="0">
      <alignment horizontal="left" vertical="center" indent="5"/>
    </xf>
    <xf numFmtId="0" fontId="83" fillId="86" borderId="105" applyNumberFormat="0" applyAlignment="0" applyProtection="0"/>
    <xf numFmtId="0" fontId="78" fillId="89" borderId="107" applyNumberFormat="0" applyFont="0" applyAlignment="0" applyProtection="0"/>
    <xf numFmtId="0" fontId="34" fillId="0" borderId="124" applyNumberFormat="0" applyFill="0" applyAlignment="0" applyProtection="0"/>
    <xf numFmtId="0" fontId="34" fillId="9" borderId="109">
      <alignment horizontal="left" vertical="center"/>
    </xf>
    <xf numFmtId="0" fontId="103" fillId="0" borderId="122" applyNumberFormat="0" applyFill="0" applyAlignment="0" applyProtection="0"/>
    <xf numFmtId="0" fontId="96" fillId="73" borderId="105" applyNumberFormat="0" applyAlignment="0" applyProtection="0"/>
    <xf numFmtId="0" fontId="34" fillId="9" borderId="109">
      <alignment horizontal="left" vertical="center"/>
    </xf>
    <xf numFmtId="0" fontId="84" fillId="86" borderId="105" applyNumberFormat="0" applyAlignment="0" applyProtection="0"/>
    <xf numFmtId="0" fontId="34" fillId="14" borderId="111">
      <alignment horizontal="left" vertical="center" wrapText="1" indent="2"/>
    </xf>
    <xf numFmtId="0" fontId="87" fillId="73" borderId="113" applyNumberFormat="0" applyAlignment="0" applyProtection="0"/>
    <xf numFmtId="0" fontId="35" fillId="89" borderId="107" applyNumberFormat="0" applyFont="0" applyAlignment="0" applyProtection="0"/>
    <xf numFmtId="0" fontId="84" fillId="86" borderId="105" applyNumberFormat="0" applyAlignment="0" applyProtection="0"/>
    <xf numFmtId="0" fontId="83" fillId="86" borderId="105" applyNumberFormat="0" applyAlignment="0" applyProtection="0"/>
    <xf numFmtId="0" fontId="78" fillId="89" borderId="107" applyNumberFormat="0" applyFont="0" applyAlignment="0" applyProtection="0"/>
    <xf numFmtId="0" fontId="2" fillId="60" borderId="0" applyNumberFormat="0" applyBorder="0" applyAlignment="0" applyProtection="0"/>
    <xf numFmtId="0" fontId="30" fillId="14" borderId="108">
      <alignment horizontal="right" vertical="center"/>
    </xf>
    <xf numFmtId="0" fontId="30" fillId="9" borderId="108">
      <alignment horizontal="right" vertical="center"/>
    </xf>
    <xf numFmtId="0" fontId="2" fillId="0" borderId="0"/>
    <xf numFmtId="0" fontId="103" fillId="0" borderId="122" applyNumberFormat="0" applyFill="0" applyAlignment="0" applyProtection="0"/>
    <xf numFmtId="0" fontId="74" fillId="9" borderId="124">
      <alignment horizontal="right" vertical="center"/>
    </xf>
    <xf numFmtId="0" fontId="96" fillId="73" borderId="105" applyNumberFormat="0" applyAlignment="0" applyProtection="0"/>
    <xf numFmtId="49" fontId="32" fillId="0" borderId="124" applyNumberFormat="0" applyFill="0" applyBorder="0" applyProtection="0">
      <alignment horizontal="left" vertical="center"/>
    </xf>
    <xf numFmtId="0" fontId="69" fillId="46" borderId="56" applyNumberFormat="0" applyAlignment="0" applyProtection="0"/>
    <xf numFmtId="4" fontId="34" fillId="0" borderId="108">
      <alignment horizontal="right" vertical="center"/>
    </xf>
    <xf numFmtId="0" fontId="30" fillId="14" borderId="110">
      <alignment horizontal="right" vertical="center"/>
    </xf>
    <xf numFmtId="0" fontId="34" fillId="0" borderId="124">
      <alignment horizontal="right" vertical="center"/>
    </xf>
    <xf numFmtId="0" fontId="68" fillId="46" borderId="57" applyNumberFormat="0" applyAlignment="0" applyProtection="0"/>
    <xf numFmtId="0" fontId="69" fillId="46" borderId="56" applyNumberFormat="0" applyAlignment="0" applyProtection="0"/>
    <xf numFmtId="0" fontId="83" fillId="86" borderId="105" applyNumberFormat="0" applyAlignment="0" applyProtection="0"/>
    <xf numFmtId="175" fontId="34" fillId="90" borderId="116" applyNumberFormat="0" applyFont="0" applyBorder="0" applyAlignment="0" applyProtection="0">
      <alignment horizontal="right" vertical="center"/>
    </xf>
    <xf numFmtId="0" fontId="70" fillId="0" borderId="0" applyNumberFormat="0" applyFill="0" applyBorder="0" applyAlignment="0" applyProtection="0"/>
    <xf numFmtId="0" fontId="2"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96" fillId="73" borderId="105" applyNumberFormat="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49" fontId="32" fillId="0" borderId="108" applyNumberFormat="0" applyFill="0" applyBorder="0" applyProtection="0">
      <alignment horizontal="left" vertical="center"/>
    </xf>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103" fillId="0" borderId="106" applyNumberFormat="0" applyFill="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34" fillId="0" borderId="108" applyNumberFormat="0" applyFill="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4" fontId="30" fillId="14" borderId="108">
      <alignment horizontal="right" vertical="center"/>
    </xf>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4" fontId="34" fillId="0" borderId="124">
      <alignment horizontal="right" vertical="center"/>
    </xf>
    <xf numFmtId="0" fontId="103" fillId="0" borderId="106" applyNumberFormat="0" applyFill="0" applyAlignment="0" applyProtection="0"/>
    <xf numFmtId="0" fontId="34" fillId="0" borderId="108">
      <alignment horizontal="right" vertical="center"/>
    </xf>
    <xf numFmtId="0" fontId="78" fillId="89" borderId="107" applyNumberFormat="0" applyFont="0" applyAlignment="0" applyProtection="0"/>
    <xf numFmtId="0" fontId="34" fillId="0" borderId="111">
      <alignment horizontal="left" vertical="center" wrapText="1" indent="2"/>
    </xf>
    <xf numFmtId="175" fontId="34" fillId="90" borderId="108" applyNumberFormat="0" applyFont="0" applyBorder="0" applyAlignment="0" applyProtection="0">
      <alignment horizontal="right" vertical="center"/>
    </xf>
    <xf numFmtId="0" fontId="72" fillId="64" borderId="0" applyNumberFormat="0" applyBorder="0" applyAlignment="0" applyProtection="0"/>
    <xf numFmtId="0" fontId="34" fillId="16" borderId="116"/>
    <xf numFmtId="4" fontId="74" fillId="9" borderId="108">
      <alignment horizontal="right" vertical="center"/>
    </xf>
    <xf numFmtId="0" fontId="78" fillId="89" borderId="115" applyNumberFormat="0" applyFont="0" applyAlignment="0" applyProtection="0"/>
    <xf numFmtId="49" fontId="34" fillId="0" borderId="108" applyNumberFormat="0" applyFont="0" applyFill="0" applyBorder="0" applyProtection="0">
      <alignment horizontal="left" vertical="center" indent="2"/>
    </xf>
    <xf numFmtId="0" fontId="96" fillId="73" borderId="105" applyNumberFormat="0" applyAlignment="0" applyProtection="0"/>
    <xf numFmtId="4" fontId="30" fillId="9" borderId="108">
      <alignment horizontal="right" vertical="center"/>
    </xf>
    <xf numFmtId="4" fontId="74" fillId="9" borderId="108">
      <alignment horizontal="right" vertical="center"/>
    </xf>
    <xf numFmtId="4" fontId="34" fillId="0" borderId="108">
      <alignment horizontal="right" vertical="center"/>
    </xf>
    <xf numFmtId="0" fontId="30" fillId="9" borderId="108">
      <alignment horizontal="right" vertical="center"/>
    </xf>
    <xf numFmtId="49" fontId="34" fillId="0" borderId="108" applyNumberFormat="0" applyFont="0" applyFill="0" applyBorder="0" applyProtection="0">
      <alignment horizontal="left" vertical="center" indent="2"/>
    </xf>
    <xf numFmtId="0" fontId="34" fillId="0" borderId="108">
      <alignment horizontal="right" vertical="center"/>
    </xf>
    <xf numFmtId="0" fontId="96" fillId="73" borderId="105" applyNumberFormat="0" applyAlignment="0" applyProtection="0"/>
    <xf numFmtId="4" fontId="30" fillId="9" borderId="108">
      <alignment horizontal="right" vertical="center"/>
    </xf>
    <xf numFmtId="0" fontId="87" fillId="73" borderId="105" applyNumberFormat="0" applyAlignment="0" applyProtection="0"/>
    <xf numFmtId="0" fontId="100" fillId="86" borderId="104" applyNumberFormat="0" applyAlignment="0" applyProtection="0"/>
    <xf numFmtId="4" fontId="74" fillId="9" borderId="108">
      <alignment horizontal="right" vertical="center"/>
    </xf>
    <xf numFmtId="0" fontId="2" fillId="59" borderId="0" applyNumberFormat="0" applyBorder="0" applyAlignment="0" applyProtection="0"/>
    <xf numFmtId="0" fontId="74" fillId="9" borderId="108">
      <alignment horizontal="right" vertical="center"/>
    </xf>
    <xf numFmtId="0" fontId="103" fillId="0" borderId="106" applyNumberFormat="0" applyFill="0" applyAlignment="0" applyProtection="0"/>
    <xf numFmtId="0" fontId="2" fillId="56" borderId="0" applyNumberFormat="0" applyBorder="0" applyAlignment="0" applyProtection="0"/>
    <xf numFmtId="0" fontId="34" fillId="0" borderId="108" applyNumberFormat="0" applyFill="0" applyAlignment="0" applyProtection="0"/>
    <xf numFmtId="0" fontId="2" fillId="47" borderId="0" applyNumberFormat="0" applyBorder="0" applyAlignment="0" applyProtection="0"/>
    <xf numFmtId="0" fontId="71" fillId="0" borderId="0" applyNumberFormat="0" applyFill="0" applyBorder="0" applyAlignment="0" applyProtection="0"/>
    <xf numFmtId="0" fontId="78" fillId="89" borderId="107" applyNumberFormat="0" applyFont="0" applyAlignment="0" applyProtection="0"/>
    <xf numFmtId="4" fontId="74" fillId="9" borderId="108">
      <alignment horizontal="right" vertical="center"/>
    </xf>
    <xf numFmtId="4" fontId="30" fillId="14" borderId="108">
      <alignment horizontal="right" vertical="center"/>
    </xf>
    <xf numFmtId="0" fontId="84" fillId="86" borderId="105" applyNumberFormat="0" applyAlignment="0" applyProtection="0"/>
    <xf numFmtId="0" fontId="34" fillId="0" borderId="111">
      <alignment horizontal="left" vertical="center" wrapText="1" indent="2"/>
    </xf>
    <xf numFmtId="0" fontId="34" fillId="14" borderId="111">
      <alignment horizontal="left" vertical="center" wrapText="1" indent="2"/>
    </xf>
    <xf numFmtId="0" fontId="34" fillId="16" borderId="108"/>
    <xf numFmtId="0" fontId="96" fillId="73" borderId="105" applyNumberFormat="0" applyAlignment="0" applyProtection="0"/>
    <xf numFmtId="0" fontId="34" fillId="14" borderId="111">
      <alignment horizontal="left" vertical="center" wrapText="1" indent="2"/>
    </xf>
    <xf numFmtId="0" fontId="81" fillId="86" borderId="104" applyNumberFormat="0" applyAlignment="0" applyProtection="0"/>
    <xf numFmtId="0" fontId="34" fillId="16" borderId="108"/>
    <xf numFmtId="0" fontId="83" fillId="86" borderId="105" applyNumberFormat="0" applyAlignment="0" applyProtection="0"/>
    <xf numFmtId="4" fontId="34" fillId="0" borderId="108">
      <alignment horizontal="right" vertical="center"/>
    </xf>
    <xf numFmtId="0" fontId="34" fillId="14" borderId="111">
      <alignment horizontal="left" vertical="center" wrapText="1" indent="2"/>
    </xf>
    <xf numFmtId="4" fontId="30" fillId="9" borderId="108">
      <alignment horizontal="right" vertical="center"/>
    </xf>
    <xf numFmtId="0" fontId="88" fillId="0" borderId="106" applyNumberFormat="0" applyFill="0" applyAlignment="0" applyProtection="0"/>
    <xf numFmtId="0" fontId="74" fillId="9" borderId="116">
      <alignment horizontal="right" vertical="center"/>
    </xf>
    <xf numFmtId="49" fontId="34" fillId="0" borderId="108" applyNumberFormat="0" applyFont="0" applyFill="0" applyBorder="0" applyProtection="0">
      <alignment horizontal="left" vertical="center" indent="2"/>
    </xf>
    <xf numFmtId="0" fontId="34" fillId="14" borderId="111">
      <alignment horizontal="left" vertical="center" wrapText="1" indent="2"/>
    </xf>
    <xf numFmtId="0" fontId="103" fillId="0" borderId="106" applyNumberFormat="0" applyFill="0" applyAlignment="0" applyProtection="0"/>
    <xf numFmtId="4" fontId="30" fillId="9" borderId="108">
      <alignment horizontal="right" vertical="center"/>
    </xf>
    <xf numFmtId="4" fontId="34" fillId="0" borderId="108">
      <alignment horizontal="right" vertical="center"/>
    </xf>
    <xf numFmtId="0" fontId="84" fillId="86" borderId="105" applyNumberFormat="0" applyAlignment="0" applyProtection="0"/>
    <xf numFmtId="0" fontId="87" fillId="73" borderId="105" applyNumberFormat="0" applyAlignment="0" applyProtection="0"/>
    <xf numFmtId="4" fontId="30" fillId="14" borderId="108">
      <alignment horizontal="right" vertical="center"/>
    </xf>
    <xf numFmtId="49" fontId="32" fillId="0" borderId="108" applyNumberFormat="0" applyFill="0" applyBorder="0" applyProtection="0">
      <alignment horizontal="left" vertical="center"/>
    </xf>
    <xf numFmtId="0" fontId="96" fillId="73" borderId="105" applyNumberFormat="0" applyAlignment="0" applyProtection="0"/>
    <xf numFmtId="0" fontId="30" fillId="14" borderId="108">
      <alignment horizontal="right" vertical="center"/>
    </xf>
    <xf numFmtId="0" fontId="30" fillId="14" borderId="108">
      <alignment horizontal="right" vertical="center"/>
    </xf>
    <xf numFmtId="0" fontId="30" fillId="14" borderId="108">
      <alignment horizontal="right" vertical="center"/>
    </xf>
    <xf numFmtId="0" fontId="96" fillId="73" borderId="105" applyNumberFormat="0" applyAlignment="0" applyProtection="0"/>
    <xf numFmtId="49" fontId="34" fillId="0" borderId="109" applyNumberFormat="0" applyFont="0" applyFill="0" applyBorder="0" applyProtection="0">
      <alignment horizontal="left" vertical="center" indent="5"/>
    </xf>
    <xf numFmtId="49" fontId="32" fillId="0" borderId="108" applyNumberFormat="0" applyFill="0" applyBorder="0" applyProtection="0">
      <alignment horizontal="left" vertical="center"/>
    </xf>
    <xf numFmtId="0" fontId="34" fillId="0" borderId="108" applyNumberFormat="0" applyFill="0" applyAlignment="0" applyProtection="0"/>
    <xf numFmtId="0" fontId="34" fillId="14" borderId="111">
      <alignment horizontal="left" vertical="center" wrapText="1" indent="2"/>
    </xf>
    <xf numFmtId="0" fontId="96" fillId="73" borderId="105" applyNumberFormat="0" applyAlignment="0" applyProtection="0"/>
    <xf numFmtId="4" fontId="30" fillId="14" borderId="110">
      <alignment horizontal="right" vertical="center"/>
    </xf>
    <xf numFmtId="4" fontId="74" fillId="9" borderId="108">
      <alignment horizontal="right" vertical="center"/>
    </xf>
    <xf numFmtId="0" fontId="34" fillId="14" borderId="111">
      <alignment horizontal="left" vertical="center" wrapText="1" indent="2"/>
    </xf>
    <xf numFmtId="0" fontId="34" fillId="0" borderId="108">
      <alignment horizontal="right" vertical="center"/>
    </xf>
    <xf numFmtId="0" fontId="84" fillId="86" borderId="105" applyNumberFormat="0" applyAlignment="0" applyProtection="0"/>
    <xf numFmtId="0" fontId="88" fillId="0" borderId="106" applyNumberFormat="0" applyFill="0" applyAlignment="0" applyProtection="0"/>
    <xf numFmtId="0" fontId="84" fillId="86" borderId="105" applyNumberFormat="0" applyAlignment="0" applyProtection="0"/>
    <xf numFmtId="0" fontId="72" fillId="58" borderId="0" applyNumberFormat="0" applyBorder="0" applyAlignment="0" applyProtection="0"/>
    <xf numFmtId="0" fontId="81" fillId="86" borderId="104" applyNumberFormat="0" applyAlignment="0" applyProtection="0"/>
    <xf numFmtId="0" fontId="30" fillId="14" borderId="110">
      <alignment horizontal="right" vertical="center"/>
    </xf>
    <xf numFmtId="0" fontId="30" fillId="14" borderId="110">
      <alignment horizontal="right" vertical="center"/>
    </xf>
    <xf numFmtId="0" fontId="103" fillId="0" borderId="106" applyNumberFormat="0" applyFill="0" applyAlignment="0" applyProtection="0"/>
    <xf numFmtId="0" fontId="34" fillId="0" borderId="108">
      <alignment horizontal="right" vertical="center"/>
    </xf>
    <xf numFmtId="0" fontId="34" fillId="16" borderId="108"/>
    <xf numFmtId="4" fontId="34" fillId="16" borderId="108"/>
    <xf numFmtId="0" fontId="34" fillId="16" borderId="108"/>
    <xf numFmtId="4" fontId="34" fillId="0" borderId="108">
      <alignment horizontal="right" vertical="center"/>
    </xf>
    <xf numFmtId="0" fontId="34" fillId="0" borderId="108">
      <alignment horizontal="right" vertical="center"/>
    </xf>
    <xf numFmtId="0" fontId="87" fillId="73" borderId="105" applyNumberFormat="0" applyAlignment="0" applyProtection="0"/>
    <xf numFmtId="4" fontId="30" fillId="9" borderId="108">
      <alignment horizontal="right" vertical="center"/>
    </xf>
    <xf numFmtId="0" fontId="81" fillId="86" borderId="104" applyNumberFormat="0" applyAlignment="0" applyProtection="0"/>
    <xf numFmtId="0" fontId="88" fillId="0" borderId="114" applyNumberFormat="0" applyFill="0" applyAlignment="0" applyProtection="0"/>
    <xf numFmtId="0" fontId="103" fillId="0" borderId="106" applyNumberFormat="0" applyFill="0" applyAlignment="0" applyProtection="0"/>
    <xf numFmtId="0" fontId="96" fillId="73" borderId="113" applyNumberFormat="0" applyAlignment="0" applyProtection="0"/>
    <xf numFmtId="0" fontId="2" fillId="0" borderId="0"/>
    <xf numFmtId="0" fontId="103" fillId="0" borderId="106" applyNumberFormat="0" applyFill="0" applyAlignment="0" applyProtection="0"/>
    <xf numFmtId="0" fontId="100" fillId="86" borderId="104" applyNumberFormat="0" applyAlignment="0" applyProtection="0"/>
    <xf numFmtId="0" fontId="103" fillId="0" borderId="106" applyNumberFormat="0" applyFill="0" applyAlignment="0" applyProtection="0"/>
    <xf numFmtId="0" fontId="78" fillId="89" borderId="107" applyNumberFormat="0" applyFont="0" applyAlignment="0" applyProtection="0"/>
    <xf numFmtId="0" fontId="35" fillId="89" borderId="107" applyNumberFormat="0" applyFont="0" applyAlignment="0" applyProtection="0"/>
    <xf numFmtId="0" fontId="34" fillId="0" borderId="127">
      <alignment horizontal="left" vertical="center" wrapText="1" indent="2"/>
    </xf>
    <xf numFmtId="0" fontId="96" fillId="73" borderId="113" applyNumberFormat="0" applyAlignment="0" applyProtection="0"/>
    <xf numFmtId="0" fontId="103" fillId="0" borderId="122" applyNumberFormat="0" applyFill="0" applyAlignment="0" applyProtection="0"/>
    <xf numFmtId="0" fontId="96" fillId="73" borderId="121" applyNumberFormat="0" applyAlignment="0" applyProtection="0"/>
    <xf numFmtId="0" fontId="84" fillId="86" borderId="113" applyNumberFormat="0" applyAlignment="0" applyProtection="0"/>
    <xf numFmtId="0" fontId="34" fillId="14" borderId="127">
      <alignment horizontal="left" vertical="center" wrapText="1" indent="2"/>
    </xf>
    <xf numFmtId="0" fontId="34" fillId="9" borderId="109">
      <alignment horizontal="left" vertical="center"/>
    </xf>
    <xf numFmtId="0" fontId="35" fillId="89" borderId="115" applyNumberFormat="0" applyFont="0" applyAlignment="0" applyProtection="0"/>
    <xf numFmtId="0" fontId="103" fillId="0" borderId="114" applyNumberFormat="0" applyFill="0" applyAlignment="0" applyProtection="0"/>
    <xf numFmtId="0" fontId="103" fillId="0" borderId="114" applyNumberFormat="0" applyFill="0" applyAlignment="0" applyProtection="0"/>
    <xf numFmtId="0" fontId="78" fillId="89" borderId="115" applyNumberFormat="0" applyFont="0" applyAlignment="0" applyProtection="0"/>
    <xf numFmtId="0" fontId="88" fillId="0" borderId="114" applyNumberFormat="0" applyFill="0" applyAlignment="0" applyProtection="0"/>
    <xf numFmtId="49" fontId="34" fillId="0" borderId="116" applyNumberFormat="0" applyFont="0" applyFill="0" applyBorder="0" applyProtection="0">
      <alignment horizontal="left" vertical="center" indent="2"/>
    </xf>
    <xf numFmtId="4" fontId="30" fillId="14" borderId="116">
      <alignment horizontal="right" vertical="center"/>
    </xf>
    <xf numFmtId="0" fontId="34" fillId="9" borderId="117">
      <alignment horizontal="left" vertical="center"/>
    </xf>
    <xf numFmtId="0" fontId="30" fillId="14" borderId="125">
      <alignment horizontal="right" vertical="center"/>
    </xf>
    <xf numFmtId="4" fontId="34" fillId="16" borderId="116"/>
    <xf numFmtId="0" fontId="74" fillId="9" borderId="116">
      <alignment horizontal="right" vertical="center"/>
    </xf>
    <xf numFmtId="0" fontId="78" fillId="89" borderId="115" applyNumberFormat="0" applyFont="0" applyAlignment="0" applyProtection="0"/>
    <xf numFmtId="0" fontId="84" fillId="86" borderId="113" applyNumberFormat="0" applyAlignment="0" applyProtection="0"/>
    <xf numFmtId="0" fontId="34" fillId="0" borderId="119">
      <alignment horizontal="left" vertical="center" wrapText="1" indent="2"/>
    </xf>
    <xf numFmtId="0" fontId="96" fillId="73" borderId="113" applyNumberFormat="0" applyAlignment="0" applyProtection="0"/>
    <xf numFmtId="4" fontId="30" fillId="9" borderId="108">
      <alignment horizontal="right" vertical="center"/>
    </xf>
    <xf numFmtId="0" fontId="103" fillId="0" borderId="106" applyNumberFormat="0" applyFill="0" applyAlignment="0" applyProtection="0"/>
    <xf numFmtId="49" fontId="34" fillId="0" borderId="109" applyNumberFormat="0" applyFont="0" applyFill="0" applyBorder="0" applyProtection="0">
      <alignment horizontal="left" vertical="center" indent="5"/>
    </xf>
    <xf numFmtId="0" fontId="30" fillId="14" borderId="108">
      <alignment horizontal="right" vertical="center"/>
    </xf>
    <xf numFmtId="49" fontId="34" fillId="0" borderId="108" applyNumberFormat="0" applyFont="0" applyFill="0" applyBorder="0" applyProtection="0">
      <alignment horizontal="left" vertical="center" indent="2"/>
    </xf>
    <xf numFmtId="0" fontId="96" fillId="73" borderId="105" applyNumberFormat="0" applyAlignment="0" applyProtection="0"/>
    <xf numFmtId="4" fontId="30" fillId="14" borderId="125">
      <alignment horizontal="right" vertical="center"/>
    </xf>
    <xf numFmtId="0" fontId="87" fillId="73" borderId="113" applyNumberFormat="0" applyAlignment="0" applyProtection="0"/>
    <xf numFmtId="0" fontId="34" fillId="16" borderId="108"/>
    <xf numFmtId="0" fontId="88" fillId="0" borderId="106" applyNumberFormat="0" applyFill="0" applyAlignment="0" applyProtection="0"/>
    <xf numFmtId="4" fontId="30" fillId="14" borderId="109">
      <alignment horizontal="right" vertical="center"/>
    </xf>
    <xf numFmtId="175" fontId="34" fillId="90" borderId="108" applyNumberFormat="0" applyFont="0" applyBorder="0" applyAlignment="0" applyProtection="0">
      <alignment horizontal="right" vertical="center"/>
    </xf>
    <xf numFmtId="0" fontId="72" fillId="52" borderId="0" applyNumberFormat="0" applyBorder="0" applyAlignment="0" applyProtection="0"/>
    <xf numFmtId="0" fontId="34" fillId="0" borderId="108">
      <alignment horizontal="right" vertical="center"/>
    </xf>
    <xf numFmtId="49" fontId="32" fillId="0" borderId="108" applyNumberFormat="0" applyFill="0" applyBorder="0" applyProtection="0">
      <alignment horizontal="left" vertical="center"/>
    </xf>
    <xf numFmtId="0" fontId="78" fillId="89" borderId="107" applyNumberFormat="0" applyFont="0" applyAlignment="0" applyProtection="0"/>
    <xf numFmtId="0" fontId="34" fillId="0" borderId="111">
      <alignment horizontal="left" vertical="center" wrapText="1" indent="2"/>
    </xf>
    <xf numFmtId="0" fontId="96" fillId="73" borderId="105" applyNumberFormat="0" applyAlignment="0" applyProtection="0"/>
    <xf numFmtId="0" fontId="35" fillId="89" borderId="107" applyNumberFormat="0" applyFont="0" applyAlignment="0" applyProtection="0"/>
    <xf numFmtId="4" fontId="30" fillId="14" borderId="110">
      <alignment horizontal="right" vertical="center"/>
    </xf>
    <xf numFmtId="0" fontId="103" fillId="0" borderId="106" applyNumberFormat="0" applyFill="0" applyAlignment="0" applyProtection="0"/>
    <xf numFmtId="0" fontId="100" fillId="86" borderId="104" applyNumberFormat="0" applyAlignment="0" applyProtection="0"/>
    <xf numFmtId="0" fontId="34" fillId="9" borderId="109">
      <alignment horizontal="left" vertical="center"/>
    </xf>
    <xf numFmtId="0" fontId="96" fillId="73" borderId="105" applyNumberFormat="0" applyAlignment="0" applyProtection="0"/>
    <xf numFmtId="0" fontId="74" fillId="9" borderId="108">
      <alignment horizontal="right" vertical="center"/>
    </xf>
    <xf numFmtId="4" fontId="34" fillId="0" borderId="108" applyFill="0" applyBorder="0" applyProtection="0">
      <alignment horizontal="right" vertical="center"/>
    </xf>
    <xf numFmtId="0" fontId="103" fillId="0" borderId="106" applyNumberFormat="0" applyFill="0" applyAlignment="0" applyProtection="0"/>
    <xf numFmtId="0" fontId="30" fillId="14" borderId="108">
      <alignment horizontal="right" vertical="center"/>
    </xf>
    <xf numFmtId="0" fontId="87" fillId="73" borderId="105" applyNumberFormat="0" applyAlignment="0" applyProtection="0"/>
    <xf numFmtId="0" fontId="2" fillId="47" borderId="0" applyNumberFormat="0" applyBorder="0" applyAlignment="0" applyProtection="0"/>
    <xf numFmtId="0" fontId="30" fillId="14" borderId="108">
      <alignment horizontal="right" vertical="center"/>
    </xf>
    <xf numFmtId="0" fontId="34" fillId="14" borderId="111">
      <alignment horizontal="left" vertical="center" wrapText="1" indent="2"/>
    </xf>
    <xf numFmtId="4" fontId="30" fillId="9" borderId="108">
      <alignment horizontal="right" vertical="center"/>
    </xf>
    <xf numFmtId="49" fontId="34" fillId="0" borderId="108" applyNumberFormat="0" applyFont="0" applyFill="0" applyBorder="0" applyProtection="0">
      <alignment horizontal="left" vertical="center" indent="2"/>
    </xf>
    <xf numFmtId="4" fontId="30" fillId="14" borderId="110">
      <alignment horizontal="right" vertical="center"/>
    </xf>
    <xf numFmtId="4" fontId="30" fillId="14" borderId="109">
      <alignment horizontal="right" vertical="center"/>
    </xf>
    <xf numFmtId="0" fontId="34" fillId="16" borderId="108"/>
    <xf numFmtId="0" fontId="78" fillId="89" borderId="107" applyNumberFormat="0" applyFont="0" applyAlignment="0" applyProtection="0"/>
    <xf numFmtId="0" fontId="96" fillId="73" borderId="105" applyNumberFormat="0" applyAlignment="0" applyProtection="0"/>
    <xf numFmtId="0" fontId="103" fillId="0" borderId="106" applyNumberFormat="0" applyFill="0" applyAlignment="0" applyProtection="0"/>
    <xf numFmtId="0" fontId="72" fillId="64" borderId="0" applyNumberFormat="0" applyBorder="0" applyAlignment="0" applyProtection="0"/>
    <xf numFmtId="0" fontId="70" fillId="0" borderId="0" applyNumberFormat="0" applyFill="0" applyBorder="0" applyAlignment="0" applyProtection="0"/>
    <xf numFmtId="0" fontId="30" fillId="9" borderId="108">
      <alignment horizontal="right" vertical="center"/>
    </xf>
    <xf numFmtId="4" fontId="30" fillId="14" borderId="108">
      <alignment horizontal="right" vertical="center"/>
    </xf>
    <xf numFmtId="0" fontId="96" fillId="73" borderId="113" applyNumberFormat="0" applyAlignment="0" applyProtection="0"/>
    <xf numFmtId="0" fontId="103" fillId="0" borderId="114" applyNumberFormat="0" applyFill="0" applyAlignment="0" applyProtection="0"/>
    <xf numFmtId="0" fontId="30" fillId="14" borderId="116">
      <alignment horizontal="right" vertical="center"/>
    </xf>
    <xf numFmtId="0" fontId="88" fillId="0" borderId="122" applyNumberFormat="0" applyFill="0" applyAlignment="0" applyProtection="0"/>
    <xf numFmtId="0" fontId="83" fillId="86" borderId="113" applyNumberFormat="0" applyAlignment="0" applyProtection="0"/>
    <xf numFmtId="0" fontId="34" fillId="16" borderId="108"/>
    <xf numFmtId="0" fontId="2" fillId="57" borderId="0" applyNumberFormat="0" applyBorder="0" applyAlignment="0" applyProtection="0"/>
    <xf numFmtId="0" fontId="72" fillId="49" borderId="0" applyNumberFormat="0" applyBorder="0" applyAlignment="0" applyProtection="0"/>
    <xf numFmtId="0" fontId="2" fillId="63" borderId="0" applyNumberFormat="0" applyBorder="0" applyAlignment="0" applyProtection="0"/>
    <xf numFmtId="0" fontId="2" fillId="53" borderId="0" applyNumberFormat="0" applyBorder="0" applyAlignment="0" applyProtection="0"/>
    <xf numFmtId="0" fontId="2" fillId="62" borderId="0" applyNumberFormat="0" applyBorder="0" applyAlignment="0" applyProtection="0"/>
    <xf numFmtId="4" fontId="74" fillId="9" borderId="108">
      <alignment horizontal="right" vertical="center"/>
    </xf>
    <xf numFmtId="49" fontId="34" fillId="0" borderId="108" applyNumberFormat="0" applyFont="0" applyFill="0" applyBorder="0" applyProtection="0">
      <alignment horizontal="left" vertical="center" indent="2"/>
    </xf>
    <xf numFmtId="0" fontId="103" fillId="0" borderId="106" applyNumberFormat="0" applyFill="0" applyAlignment="0" applyProtection="0"/>
    <xf numFmtId="0" fontId="2" fillId="47" borderId="0" applyNumberFormat="0" applyBorder="0" applyAlignment="0" applyProtection="0"/>
    <xf numFmtId="0" fontId="2" fillId="51" borderId="0" applyNumberFormat="0" applyBorder="0" applyAlignment="0" applyProtection="0"/>
    <xf numFmtId="0" fontId="100" fillId="86" borderId="104" applyNumberFormat="0" applyAlignment="0" applyProtection="0"/>
    <xf numFmtId="0" fontId="103" fillId="0" borderId="106" applyNumberFormat="0" applyFill="0" applyAlignment="0" applyProtection="0"/>
    <xf numFmtId="0" fontId="72" fillId="61" borderId="0" applyNumberFormat="0" applyBorder="0" applyAlignment="0" applyProtection="0"/>
    <xf numFmtId="49" fontId="32" fillId="0" borderId="108" applyNumberFormat="0" applyFill="0" applyBorder="0" applyProtection="0">
      <alignment horizontal="left" vertical="center"/>
    </xf>
    <xf numFmtId="0" fontId="78" fillId="89" borderId="107" applyNumberFormat="0" applyFont="0" applyAlignment="0" applyProtection="0"/>
    <xf numFmtId="0" fontId="34" fillId="0" borderId="111">
      <alignment horizontal="left" vertical="center" wrapText="1" indent="2"/>
    </xf>
    <xf numFmtId="0" fontId="30" fillId="9" borderId="108">
      <alignment horizontal="right" vertical="center"/>
    </xf>
    <xf numFmtId="0" fontId="72" fillId="52" borderId="0" applyNumberFormat="0" applyBorder="0" applyAlignment="0" applyProtection="0"/>
    <xf numFmtId="0" fontId="69" fillId="46" borderId="56" applyNumberFormat="0" applyAlignment="0" applyProtection="0"/>
    <xf numFmtId="0" fontId="34" fillId="16" borderId="108"/>
    <xf numFmtId="4" fontId="30" fillId="9" borderId="124">
      <alignment horizontal="right" vertical="center"/>
    </xf>
    <xf numFmtId="0" fontId="34" fillId="0" borderId="111">
      <alignment horizontal="left" vertical="center" wrapText="1" indent="2"/>
    </xf>
    <xf numFmtId="0" fontId="13" fillId="0" borderId="58" applyNumberFormat="0" applyFill="0" applyAlignment="0" applyProtection="0"/>
    <xf numFmtId="0" fontId="96" fillId="73" borderId="105" applyNumberFormat="0" applyAlignment="0" applyProtection="0"/>
    <xf numFmtId="0" fontId="30" fillId="14" borderId="108">
      <alignment horizontal="right" vertical="center"/>
    </xf>
    <xf numFmtId="4" fontId="30" fillId="14" borderId="108">
      <alignment horizontal="right" vertical="center"/>
    </xf>
    <xf numFmtId="0" fontId="78" fillId="89" borderId="107" applyNumberFormat="0" applyFont="0" applyAlignment="0" applyProtection="0"/>
    <xf numFmtId="0" fontId="30" fillId="9" borderId="108">
      <alignment horizontal="right" vertical="center"/>
    </xf>
    <xf numFmtId="4" fontId="30" fillId="14" borderId="110">
      <alignment horizontal="right" vertical="center"/>
    </xf>
    <xf numFmtId="0" fontId="78" fillId="89" borderId="107" applyNumberFormat="0" applyFont="0" applyAlignment="0" applyProtection="0"/>
    <xf numFmtId="0" fontId="96" fillId="73" borderId="105" applyNumberFormat="0" applyAlignment="0" applyProtection="0"/>
    <xf numFmtId="0" fontId="30" fillId="9" borderId="108">
      <alignment horizontal="right" vertical="center"/>
    </xf>
    <xf numFmtId="4" fontId="30" fillId="14" borderId="110">
      <alignment horizontal="right" vertical="center"/>
    </xf>
    <xf numFmtId="0" fontId="96" fillId="73" borderId="105" applyNumberFormat="0" applyAlignment="0" applyProtection="0"/>
    <xf numFmtId="0" fontId="96" fillId="73" borderId="105" applyNumberFormat="0" applyAlignment="0" applyProtection="0"/>
    <xf numFmtId="0" fontId="78" fillId="89" borderId="107" applyNumberFormat="0" applyFont="0" applyAlignment="0" applyProtection="0"/>
    <xf numFmtId="4" fontId="34" fillId="16" borderId="108"/>
    <xf numFmtId="0" fontId="2" fillId="0" borderId="0"/>
    <xf numFmtId="0" fontId="96" fillId="73" borderId="105" applyNumberFormat="0" applyAlignment="0" applyProtection="0"/>
    <xf numFmtId="0" fontId="69" fillId="46" borderId="56" applyNumberFormat="0" applyAlignment="0" applyProtection="0"/>
    <xf numFmtId="0" fontId="34" fillId="16" borderId="116"/>
    <xf numFmtId="0" fontId="30" fillId="9" borderId="124">
      <alignment horizontal="right" vertical="center"/>
    </xf>
    <xf numFmtId="0" fontId="74" fillId="9" borderId="124">
      <alignment horizontal="right" vertical="center"/>
    </xf>
    <xf numFmtId="4" fontId="34" fillId="0" borderId="108" applyFill="0" applyBorder="0" applyProtection="0">
      <alignment horizontal="right" vertical="center"/>
    </xf>
    <xf numFmtId="0" fontId="96" fillId="73" borderId="113"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8" fillId="0" borderId="106" applyNumberFormat="0" applyFill="0" applyAlignment="0" applyProtection="0"/>
    <xf numFmtId="0" fontId="34" fillId="0" borderId="111">
      <alignment horizontal="left" vertical="center" wrapText="1" indent="2"/>
    </xf>
    <xf numFmtId="0" fontId="100" fillId="86" borderId="104" applyNumberFormat="0" applyAlignment="0" applyProtection="0"/>
    <xf numFmtId="4" fontId="30" fillId="14" borderId="108">
      <alignment horizontal="right" vertical="center"/>
    </xf>
    <xf numFmtId="0" fontId="88" fillId="0" borderId="122" applyNumberFormat="0" applyFill="0" applyAlignment="0" applyProtection="0"/>
    <xf numFmtId="4" fontId="30" fillId="9" borderId="108">
      <alignment horizontal="right" vertical="center"/>
    </xf>
    <xf numFmtId="4" fontId="30" fillId="14" borderId="108">
      <alignment horizontal="right" vertical="center"/>
    </xf>
    <xf numFmtId="4" fontId="30" fillId="14" borderId="109">
      <alignment horizontal="right" vertical="center"/>
    </xf>
    <xf numFmtId="0" fontId="74" fillId="9" borderId="108">
      <alignment horizontal="right" vertical="center"/>
    </xf>
    <xf numFmtId="4" fontId="30" fillId="9" borderId="108">
      <alignment horizontal="right" vertical="center"/>
    </xf>
    <xf numFmtId="4" fontId="30" fillId="14" borderId="110">
      <alignment horizontal="right" vertical="center"/>
    </xf>
    <xf numFmtId="49" fontId="34" fillId="0" borderId="108" applyNumberFormat="0" applyFont="0" applyFill="0" applyBorder="0" applyProtection="0">
      <alignment horizontal="left" vertical="center" indent="2"/>
    </xf>
    <xf numFmtId="0" fontId="2" fillId="47" borderId="0" applyNumberFormat="0" applyBorder="0" applyAlignment="0" applyProtection="0"/>
    <xf numFmtId="0" fontId="2" fillId="47" borderId="0" applyNumberFormat="0" applyBorder="0" applyAlignment="0" applyProtection="0"/>
    <xf numFmtId="0" fontId="88" fillId="0" borderId="106" applyNumberFormat="0" applyFill="0" applyAlignment="0" applyProtection="0"/>
    <xf numFmtId="4" fontId="34" fillId="0" borderId="116" applyFill="0" applyBorder="0" applyProtection="0">
      <alignment horizontal="right" vertical="center"/>
    </xf>
    <xf numFmtId="0" fontId="2" fillId="0" borderId="0"/>
    <xf numFmtId="0" fontId="78" fillId="89" borderId="115" applyNumberFormat="0" applyFont="0" applyAlignment="0" applyProtection="0"/>
    <xf numFmtId="4" fontId="30" fillId="14" borderId="108">
      <alignment horizontal="right" vertical="center"/>
    </xf>
    <xf numFmtId="0" fontId="100" fillId="86" borderId="112" applyNumberFormat="0" applyAlignment="0" applyProtection="0"/>
    <xf numFmtId="4" fontId="74" fillId="9" borderId="108">
      <alignment horizontal="right" vertical="center"/>
    </xf>
    <xf numFmtId="4" fontId="30" fillId="14" borderId="108">
      <alignment horizontal="right" vertical="center"/>
    </xf>
    <xf numFmtId="0" fontId="84" fillId="86" borderId="105" applyNumberFormat="0" applyAlignment="0" applyProtection="0"/>
    <xf numFmtId="4" fontId="30" fillId="14" borderId="108">
      <alignment horizontal="right" vertical="center"/>
    </xf>
    <xf numFmtId="0" fontId="87" fillId="73" borderId="105" applyNumberFormat="0" applyAlignment="0" applyProtection="0"/>
    <xf numFmtId="0" fontId="83" fillId="86" borderId="105" applyNumberFormat="0" applyAlignment="0" applyProtection="0"/>
    <xf numFmtId="0" fontId="84" fillId="86" borderId="105" applyNumberFormat="0" applyAlignment="0" applyProtection="0"/>
    <xf numFmtId="0" fontId="34" fillId="9" borderId="117">
      <alignment horizontal="left" vertical="center"/>
    </xf>
    <xf numFmtId="0" fontId="2" fillId="0" borderId="0"/>
    <xf numFmtId="0" fontId="34" fillId="0" borderId="108">
      <alignment horizontal="right" vertical="center"/>
    </xf>
    <xf numFmtId="0" fontId="2" fillId="59" borderId="0" applyNumberFormat="0" applyBorder="0" applyAlignment="0" applyProtection="0"/>
    <xf numFmtId="0" fontId="72" fillId="64" borderId="0" applyNumberFormat="0" applyBorder="0" applyAlignment="0" applyProtection="0"/>
    <xf numFmtId="0" fontId="74" fillId="9" borderId="108">
      <alignment horizontal="right" vertical="center"/>
    </xf>
    <xf numFmtId="0" fontId="2" fillId="51" borderId="0" applyNumberFormat="0" applyBorder="0" applyAlignment="0" applyProtection="0"/>
    <xf numFmtId="49" fontId="32" fillId="0" borderId="108" applyNumberFormat="0" applyFill="0" applyBorder="0" applyProtection="0">
      <alignment horizontal="left" vertical="center"/>
    </xf>
    <xf numFmtId="0" fontId="100" fillId="86" borderId="104" applyNumberFormat="0" applyAlignment="0" applyProtection="0"/>
    <xf numFmtId="49" fontId="34" fillId="0" borderId="109" applyNumberFormat="0" applyFont="0" applyFill="0" applyBorder="0" applyProtection="0">
      <alignment horizontal="left" vertical="center" indent="5"/>
    </xf>
    <xf numFmtId="0" fontId="72" fillId="52" borderId="0" applyNumberFormat="0" applyBorder="0" applyAlignment="0" applyProtection="0"/>
    <xf numFmtId="49" fontId="32" fillId="0" borderId="108" applyNumberFormat="0" applyFill="0" applyBorder="0" applyProtection="0">
      <alignment horizontal="left" vertical="center"/>
    </xf>
    <xf numFmtId="0" fontId="72" fillId="61" borderId="0" applyNumberFormat="0" applyBorder="0" applyAlignment="0" applyProtection="0"/>
    <xf numFmtId="0" fontId="96" fillId="73" borderId="105" applyNumberFormat="0" applyAlignment="0" applyProtection="0"/>
    <xf numFmtId="0" fontId="2" fillId="53" borderId="0" applyNumberFormat="0" applyBorder="0" applyAlignment="0" applyProtection="0"/>
    <xf numFmtId="0" fontId="30" fillId="9" borderId="108">
      <alignment horizontal="right" vertical="center"/>
    </xf>
    <xf numFmtId="0" fontId="35" fillId="89" borderId="107" applyNumberFormat="0" applyFont="0" applyAlignment="0" applyProtection="0"/>
    <xf numFmtId="0" fontId="72" fillId="64" borderId="0" applyNumberFormat="0" applyBorder="0" applyAlignment="0" applyProtection="0"/>
    <xf numFmtId="0" fontId="30" fillId="14" borderId="110">
      <alignment horizontal="right" vertical="center"/>
    </xf>
    <xf numFmtId="0" fontId="96" fillId="73" borderId="105" applyNumberFormat="0" applyAlignment="0" applyProtection="0"/>
    <xf numFmtId="0" fontId="83" fillId="86" borderId="105" applyNumberFormat="0" applyAlignment="0" applyProtection="0"/>
    <xf numFmtId="175" fontId="34" fillId="90" borderId="108" applyNumberFormat="0" applyFont="0" applyBorder="0" applyAlignment="0" applyProtection="0">
      <alignment horizontal="right" vertical="center"/>
    </xf>
    <xf numFmtId="0" fontId="2" fillId="54" borderId="0" applyNumberFormat="0" applyBorder="0" applyAlignment="0" applyProtection="0"/>
    <xf numFmtId="0" fontId="100" fillId="86" borderId="104" applyNumberFormat="0" applyAlignment="0" applyProtection="0"/>
    <xf numFmtId="4" fontId="30" fillId="14" borderId="108">
      <alignment horizontal="right" vertical="center"/>
    </xf>
    <xf numFmtId="0" fontId="2" fillId="0" borderId="0"/>
    <xf numFmtId="4" fontId="30" fillId="14" borderId="118">
      <alignment horizontal="right" vertical="center"/>
    </xf>
    <xf numFmtId="0" fontId="2" fillId="0" borderId="0"/>
    <xf numFmtId="0" fontId="2" fillId="0" borderId="0"/>
    <xf numFmtId="0" fontId="2" fillId="0" borderId="0"/>
    <xf numFmtId="0" fontId="88" fillId="0" borderId="106" applyNumberFormat="0" applyFill="0" applyAlignment="0" applyProtection="0"/>
    <xf numFmtId="0" fontId="72" fillId="55" borderId="0" applyNumberFormat="0" applyBorder="0" applyAlignment="0" applyProtection="0"/>
    <xf numFmtId="4" fontId="34" fillId="16" borderId="108"/>
    <xf numFmtId="0" fontId="88" fillId="0" borderId="106" applyNumberFormat="0" applyFill="0" applyAlignment="0" applyProtection="0"/>
    <xf numFmtId="0" fontId="72" fillId="64" borderId="0" applyNumberFormat="0" applyBorder="0" applyAlignment="0" applyProtection="0"/>
    <xf numFmtId="0" fontId="103" fillId="0" borderId="122" applyNumberFormat="0" applyFill="0" applyAlignment="0" applyProtection="0"/>
    <xf numFmtId="0" fontId="71" fillId="0" borderId="0" applyNumberFormat="0" applyFill="0" applyBorder="0" applyAlignment="0" applyProtection="0"/>
    <xf numFmtId="0" fontId="72" fillId="61" borderId="0" applyNumberFormat="0" applyBorder="0" applyAlignment="0" applyProtection="0"/>
    <xf numFmtId="0" fontId="30" fillId="14" borderId="108">
      <alignment horizontal="right" vertical="center"/>
    </xf>
    <xf numFmtId="0" fontId="84" fillId="86" borderId="105" applyNumberFormat="0" applyAlignment="0" applyProtection="0"/>
    <xf numFmtId="0" fontId="30" fillId="14" borderId="108">
      <alignment horizontal="right" vertical="center"/>
    </xf>
    <xf numFmtId="0" fontId="100" fillId="86" borderId="104" applyNumberFormat="0" applyAlignment="0" applyProtection="0"/>
    <xf numFmtId="0" fontId="81" fillId="86" borderId="104" applyNumberFormat="0" applyAlignment="0" applyProtection="0"/>
    <xf numFmtId="0" fontId="30" fillId="9" borderId="108">
      <alignment horizontal="right" vertical="center"/>
    </xf>
    <xf numFmtId="0" fontId="88" fillId="0" borderId="106" applyNumberFormat="0" applyFill="0" applyAlignment="0" applyProtection="0"/>
    <xf numFmtId="4" fontId="30" fillId="14" borderId="109">
      <alignment horizontal="right" vertical="center"/>
    </xf>
    <xf numFmtId="0" fontId="88" fillId="0" borderId="106" applyNumberFormat="0" applyFill="0" applyAlignment="0" applyProtection="0"/>
    <xf numFmtId="0" fontId="96" fillId="73" borderId="105" applyNumberFormat="0" applyAlignment="0" applyProtection="0"/>
    <xf numFmtId="4" fontId="34" fillId="0" borderId="108">
      <alignment horizontal="right" vertical="center"/>
    </xf>
    <xf numFmtId="4" fontId="30" fillId="9" borderId="108">
      <alignment horizontal="right" vertical="center"/>
    </xf>
    <xf numFmtId="0" fontId="100" fillId="86" borderId="104" applyNumberFormat="0" applyAlignment="0" applyProtection="0"/>
    <xf numFmtId="4" fontId="30" fillId="14" borderId="108">
      <alignment horizontal="right" vertical="center"/>
    </xf>
    <xf numFmtId="0" fontId="100" fillId="86" borderId="104" applyNumberFormat="0" applyAlignment="0" applyProtection="0"/>
    <xf numFmtId="4" fontId="34" fillId="0" borderId="116">
      <alignment horizontal="right" vertical="center"/>
    </xf>
    <xf numFmtId="0" fontId="2" fillId="0" borderId="0"/>
    <xf numFmtId="0" fontId="2" fillId="0" borderId="0"/>
    <xf numFmtId="0" fontId="2" fillId="0" borderId="0"/>
    <xf numFmtId="0" fontId="2" fillId="0" borderId="0"/>
    <xf numFmtId="0" fontId="30" fillId="9" borderId="116">
      <alignment horizontal="right" vertical="center"/>
    </xf>
    <xf numFmtId="0" fontId="74" fillId="9" borderId="116">
      <alignment horizontal="right" vertical="center"/>
    </xf>
    <xf numFmtId="0" fontId="96" fillId="73" borderId="105" applyNumberFormat="0" applyAlignment="0" applyProtection="0"/>
    <xf numFmtId="0" fontId="103" fillId="0" borderId="106" applyNumberFormat="0" applyFill="0" applyAlignment="0" applyProtection="0"/>
    <xf numFmtId="0" fontId="78" fillId="89" borderId="107" applyNumberFormat="0" applyFont="0" applyAlignment="0" applyProtection="0"/>
    <xf numFmtId="0" fontId="84" fillId="86" borderId="121" applyNumberFormat="0" applyAlignment="0" applyProtection="0"/>
    <xf numFmtId="0" fontId="34" fillId="0" borderId="111">
      <alignment horizontal="left" vertical="center" wrapText="1" indent="2"/>
    </xf>
    <xf numFmtId="0" fontId="103" fillId="0" borderId="114" applyNumberFormat="0" applyFill="0" applyAlignment="0" applyProtection="0"/>
    <xf numFmtId="0" fontId="103" fillId="0" borderId="114" applyNumberFormat="0" applyFill="0" applyAlignment="0" applyProtection="0"/>
    <xf numFmtId="0" fontId="30" fillId="14" borderId="116">
      <alignment horizontal="right" vertical="center"/>
    </xf>
    <xf numFmtId="0" fontId="78" fillId="89" borderId="107" applyNumberFormat="0" applyFont="0" applyAlignment="0" applyProtection="0"/>
    <xf numFmtId="0" fontId="87" fillId="73" borderId="105"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8" fillId="0" borderId="106" applyNumberFormat="0" applyFill="0" applyAlignment="0" applyProtection="0"/>
    <xf numFmtId="0" fontId="84" fillId="86" borderId="105" applyNumberFormat="0" applyAlignment="0" applyProtection="0"/>
    <xf numFmtId="0" fontId="34" fillId="0" borderId="108" applyNumberFormat="0" applyFill="0" applyAlignment="0" applyProtection="0"/>
    <xf numFmtId="0" fontId="2" fillId="48" borderId="0" applyNumberFormat="0" applyBorder="0" applyAlignment="0" applyProtection="0"/>
    <xf numFmtId="0" fontId="100" fillId="86" borderId="112" applyNumberFormat="0" applyAlignment="0" applyProtection="0"/>
    <xf numFmtId="0" fontId="84" fillId="86" borderId="105" applyNumberFormat="0" applyAlignment="0" applyProtection="0"/>
    <xf numFmtId="0" fontId="96" fillId="73" borderId="105" applyNumberFormat="0" applyAlignment="0" applyProtection="0"/>
    <xf numFmtId="0" fontId="84" fillId="86" borderId="105" applyNumberFormat="0" applyAlignment="0" applyProtection="0"/>
    <xf numFmtId="49" fontId="32" fillId="0" borderId="108" applyNumberFormat="0" applyFill="0" applyBorder="0" applyProtection="0">
      <alignment horizontal="left" vertical="center"/>
    </xf>
    <xf numFmtId="0" fontId="78" fillId="89" borderId="107" applyNumberFormat="0" applyFont="0" applyAlignment="0" applyProtection="0"/>
    <xf numFmtId="0" fontId="34" fillId="16" borderId="108"/>
    <xf numFmtId="4" fontId="34" fillId="0" borderId="116" applyFill="0" applyBorder="0" applyProtection="0">
      <alignment horizontal="right" vertical="center"/>
    </xf>
    <xf numFmtId="0" fontId="103" fillId="0" borderId="122" applyNumberFormat="0" applyFill="0" applyAlignment="0" applyProtection="0"/>
    <xf numFmtId="0" fontId="84" fillId="86" borderId="105" applyNumberFormat="0" applyAlignment="0" applyProtection="0"/>
    <xf numFmtId="0" fontId="34" fillId="0" borderId="116">
      <alignment horizontal="right" vertical="center"/>
    </xf>
    <xf numFmtId="4" fontId="34" fillId="16" borderId="108"/>
    <xf numFmtId="4" fontId="34" fillId="0" borderId="108" applyFill="0" applyBorder="0" applyProtection="0">
      <alignment horizontal="right" vertical="center"/>
    </xf>
    <xf numFmtId="4" fontId="74" fillId="9" borderId="108">
      <alignment horizontal="right" vertical="center"/>
    </xf>
    <xf numFmtId="0" fontId="34" fillId="14" borderId="119">
      <alignment horizontal="left" vertical="center" wrapText="1" indent="2"/>
    </xf>
    <xf numFmtId="0" fontId="2" fillId="60" borderId="0" applyNumberFormat="0" applyBorder="0" applyAlignment="0" applyProtection="0"/>
    <xf numFmtId="0" fontId="72" fillId="55" borderId="0" applyNumberFormat="0" applyBorder="0" applyAlignment="0" applyProtection="0"/>
    <xf numFmtId="0" fontId="72" fillId="58" borderId="0" applyNumberFormat="0" applyBorder="0" applyAlignment="0" applyProtection="0"/>
    <xf numFmtId="0" fontId="34" fillId="0" borderId="111">
      <alignment horizontal="left" vertical="center" wrapText="1" indent="2"/>
    </xf>
    <xf numFmtId="0" fontId="83" fillId="86" borderId="105" applyNumberFormat="0" applyAlignment="0" applyProtection="0"/>
    <xf numFmtId="0" fontId="2" fillId="57" borderId="0" applyNumberFormat="0" applyBorder="0" applyAlignment="0" applyProtection="0"/>
    <xf numFmtId="0" fontId="78" fillId="89" borderId="107" applyNumberFormat="0" applyFont="0" applyAlignment="0" applyProtection="0"/>
    <xf numFmtId="0" fontId="34" fillId="0" borderId="108">
      <alignment horizontal="right" vertical="center"/>
    </xf>
    <xf numFmtId="0" fontId="34" fillId="14" borderId="111">
      <alignment horizontal="left" vertical="center" wrapText="1" indent="2"/>
    </xf>
    <xf numFmtId="0" fontId="34" fillId="0" borderId="111">
      <alignment horizontal="left" vertical="center" wrapText="1" indent="2"/>
    </xf>
    <xf numFmtId="4" fontId="74" fillId="9" borderId="108">
      <alignment horizontal="right" vertical="center"/>
    </xf>
    <xf numFmtId="0" fontId="35" fillId="89" borderId="107" applyNumberFormat="0" applyFont="0" applyAlignment="0" applyProtection="0"/>
    <xf numFmtId="0" fontId="30" fillId="9" borderId="108">
      <alignment horizontal="right" vertical="center"/>
    </xf>
    <xf numFmtId="0" fontId="30" fillId="14" borderId="110">
      <alignment horizontal="right" vertical="center"/>
    </xf>
    <xf numFmtId="4" fontId="30" fillId="14" borderId="109">
      <alignment horizontal="right" vertical="center"/>
    </xf>
    <xf numFmtId="4" fontId="30" fillId="14" borderId="109">
      <alignment horizontal="right" vertical="center"/>
    </xf>
    <xf numFmtId="0" fontId="87" fillId="73" borderId="105" applyNumberFormat="0" applyAlignment="0" applyProtection="0"/>
    <xf numFmtId="0" fontId="96" fillId="73" borderId="105" applyNumberFormat="0" applyAlignment="0" applyProtection="0"/>
    <xf numFmtId="4" fontId="34" fillId="0" borderId="108" applyFill="0" applyBorder="0" applyProtection="0">
      <alignment horizontal="right" vertical="center"/>
    </xf>
    <xf numFmtId="4" fontId="34" fillId="16" borderId="108"/>
    <xf numFmtId="0" fontId="72" fillId="52" borderId="0" applyNumberFormat="0" applyBorder="0" applyAlignment="0" applyProtection="0"/>
    <xf numFmtId="0" fontId="34" fillId="0" borderId="111">
      <alignment horizontal="left" vertical="center" wrapText="1" indent="2"/>
    </xf>
    <xf numFmtId="0" fontId="30" fillId="9" borderId="108">
      <alignment horizontal="right" vertical="center"/>
    </xf>
    <xf numFmtId="0" fontId="96" fillId="73" borderId="105" applyNumberFormat="0" applyAlignment="0" applyProtection="0"/>
    <xf numFmtId="49" fontId="32" fillId="0" borderId="116" applyNumberFormat="0" applyFill="0" applyBorder="0" applyProtection="0">
      <alignment horizontal="left" vertical="center"/>
    </xf>
    <xf numFmtId="0" fontId="83" fillId="86" borderId="105" applyNumberFormat="0" applyAlignment="0" applyProtection="0"/>
    <xf numFmtId="4" fontId="74" fillId="9" borderId="108">
      <alignment horizontal="right" vertical="center"/>
    </xf>
    <xf numFmtId="0" fontId="96" fillId="73" borderId="121" applyNumberFormat="0" applyAlignment="0" applyProtection="0"/>
    <xf numFmtId="0" fontId="72" fillId="52" borderId="0" applyNumberFormat="0" applyBorder="0" applyAlignment="0" applyProtection="0"/>
    <xf numFmtId="0" fontId="30" fillId="14" borderId="108">
      <alignment horizontal="right" vertical="center"/>
    </xf>
    <xf numFmtId="4" fontId="34" fillId="0" borderId="108" applyFill="0" applyBorder="0" applyProtection="0">
      <alignment horizontal="right" vertical="center"/>
    </xf>
    <xf numFmtId="49" fontId="34" fillId="0" borderId="108" applyNumberFormat="0" applyFont="0" applyFill="0" applyBorder="0" applyProtection="0">
      <alignment horizontal="left" vertical="center" indent="2"/>
    </xf>
    <xf numFmtId="0" fontId="2" fillId="54" borderId="0" applyNumberFormat="0" applyBorder="0" applyAlignment="0" applyProtection="0"/>
    <xf numFmtId="0" fontId="30" fillId="14" borderId="109">
      <alignment horizontal="right" vertical="center"/>
    </xf>
    <xf numFmtId="0" fontId="84" fillId="86" borderId="113" applyNumberFormat="0" applyAlignment="0" applyProtection="0"/>
    <xf numFmtId="0" fontId="78" fillId="89" borderId="115" applyNumberFormat="0" applyFont="0" applyAlignment="0" applyProtection="0"/>
    <xf numFmtId="0" fontId="30" fillId="14" borderId="124">
      <alignment horizontal="right" vertical="center"/>
    </xf>
    <xf numFmtId="0" fontId="30" fillId="9" borderId="108">
      <alignment horizontal="right" vertical="center"/>
    </xf>
    <xf numFmtId="0" fontId="13" fillId="0" borderId="58" applyNumberFormat="0" applyFill="0" applyAlignment="0" applyProtection="0"/>
    <xf numFmtId="175" fontId="34" fillId="90" borderId="108" applyNumberFormat="0" applyFont="0" applyBorder="0" applyAlignment="0" applyProtection="0">
      <alignment horizontal="right" vertical="center"/>
    </xf>
    <xf numFmtId="175" fontId="34" fillId="90" borderId="116" applyNumberFormat="0" applyFont="0" applyBorder="0" applyAlignment="0" applyProtection="0">
      <alignment horizontal="right" vertical="center"/>
    </xf>
    <xf numFmtId="0" fontId="78" fillId="89" borderId="107" applyNumberFormat="0" applyFont="0" applyAlignment="0" applyProtection="0"/>
    <xf numFmtId="0" fontId="84" fillId="86" borderId="105" applyNumberFormat="0" applyAlignment="0" applyProtection="0"/>
    <xf numFmtId="175" fontId="34" fillId="90" borderId="108" applyNumberFormat="0" applyFont="0" applyBorder="0" applyAlignment="0" applyProtection="0">
      <alignment horizontal="right" vertical="center"/>
    </xf>
    <xf numFmtId="4" fontId="34" fillId="16" borderId="108"/>
    <xf numFmtId="0" fontId="30" fillId="14" borderId="108">
      <alignment horizontal="right" vertical="center"/>
    </xf>
    <xf numFmtId="0" fontId="103" fillId="0" borderId="114" applyNumberFormat="0" applyFill="0" applyAlignment="0" applyProtection="0"/>
    <xf numFmtId="0" fontId="74" fillId="9" borderId="108">
      <alignment horizontal="right" vertical="center"/>
    </xf>
    <xf numFmtId="0" fontId="84" fillId="86" borderId="105" applyNumberFormat="0" applyAlignment="0" applyProtection="0"/>
    <xf numFmtId="0" fontId="34" fillId="0" borderId="116" applyNumberFormat="0" applyFill="0" applyAlignment="0" applyProtection="0"/>
    <xf numFmtId="0" fontId="34" fillId="14" borderId="111">
      <alignment horizontal="left" vertical="center" wrapText="1" indent="2"/>
    </xf>
    <xf numFmtId="0" fontId="34" fillId="0" borderId="111">
      <alignment horizontal="left" vertical="center" wrapText="1" indent="2"/>
    </xf>
    <xf numFmtId="0" fontId="84" fillId="86" borderId="105" applyNumberFormat="0" applyAlignment="0" applyProtection="0"/>
    <xf numFmtId="0" fontId="34" fillId="0" borderId="111">
      <alignment horizontal="left" vertical="center" wrapText="1" indent="2"/>
    </xf>
    <xf numFmtId="0" fontId="74" fillId="9" borderId="108">
      <alignment horizontal="right" vertical="center"/>
    </xf>
    <xf numFmtId="0" fontId="103" fillId="0" borderId="106" applyNumberFormat="0" applyFill="0" applyAlignment="0" applyProtection="0"/>
    <xf numFmtId="0" fontId="103" fillId="0" borderId="106" applyNumberFormat="0" applyFill="0" applyAlignment="0" applyProtection="0"/>
    <xf numFmtId="0" fontId="78" fillId="89" borderId="107" applyNumberFormat="0" applyFont="0" applyAlignment="0" applyProtection="0"/>
    <xf numFmtId="0" fontId="88" fillId="0" borderId="106" applyNumberFormat="0" applyFill="0" applyAlignment="0" applyProtection="0"/>
    <xf numFmtId="0" fontId="78" fillId="89" borderId="107" applyNumberFormat="0" applyFont="0" applyAlignment="0" applyProtection="0"/>
    <xf numFmtId="175" fontId="34" fillId="90" borderId="108" applyNumberFormat="0" applyFont="0" applyBorder="0" applyAlignment="0" applyProtection="0">
      <alignment horizontal="right" vertical="center"/>
    </xf>
    <xf numFmtId="49" fontId="34" fillId="0" borderId="109" applyNumberFormat="0" applyFont="0" applyFill="0" applyBorder="0" applyProtection="0">
      <alignment horizontal="left" vertical="center" indent="5"/>
    </xf>
    <xf numFmtId="4" fontId="34" fillId="16" borderId="124"/>
    <xf numFmtId="4" fontId="74" fillId="9" borderId="108">
      <alignment horizontal="right" vertical="center"/>
    </xf>
    <xf numFmtId="4" fontId="30" fillId="14" borderId="108">
      <alignment horizontal="right" vertical="center"/>
    </xf>
    <xf numFmtId="0" fontId="34" fillId="0" borderId="119">
      <alignment horizontal="left" vertical="center" wrapText="1" indent="2"/>
    </xf>
    <xf numFmtId="0" fontId="34" fillId="0" borderId="111">
      <alignment horizontal="left" vertical="center" wrapText="1" indent="2"/>
    </xf>
    <xf numFmtId="0" fontId="103" fillId="0" borderId="106" applyNumberFormat="0" applyFill="0" applyAlignment="0" applyProtection="0"/>
    <xf numFmtId="49" fontId="32" fillId="0" borderId="108" applyNumberFormat="0" applyFill="0" applyBorder="0" applyProtection="0">
      <alignment horizontal="left" vertical="center"/>
    </xf>
    <xf numFmtId="0" fontId="30" fillId="14" borderId="109">
      <alignment horizontal="right" vertical="center"/>
    </xf>
    <xf numFmtId="0" fontId="103" fillId="0" borderId="114" applyNumberFormat="0" applyFill="0" applyAlignment="0" applyProtection="0"/>
    <xf numFmtId="0" fontId="68" fillId="46" borderId="57" applyNumberFormat="0" applyAlignment="0" applyProtection="0"/>
    <xf numFmtId="0" fontId="2" fillId="47" borderId="0" applyNumberFormat="0" applyBorder="0" applyAlignment="0" applyProtection="0"/>
    <xf numFmtId="0" fontId="103" fillId="0" borderId="122" applyNumberFormat="0" applyFill="0" applyAlignment="0" applyProtection="0"/>
    <xf numFmtId="0" fontId="30" fillId="14" borderId="124">
      <alignment horizontal="right" vertical="center"/>
    </xf>
    <xf numFmtId="0" fontId="34" fillId="14" borderId="111">
      <alignment horizontal="left" vertical="center" wrapText="1" indent="2"/>
    </xf>
    <xf numFmtId="0" fontId="71" fillId="0" borderId="0" applyNumberFormat="0" applyFill="0" applyBorder="0" applyAlignment="0" applyProtection="0"/>
    <xf numFmtId="49" fontId="34" fillId="0" borderId="108" applyNumberFormat="0" applyFont="0" applyFill="0" applyBorder="0" applyProtection="0">
      <alignment horizontal="left" vertical="center" indent="2"/>
    </xf>
    <xf numFmtId="0" fontId="103" fillId="0" borderId="106" applyNumberFormat="0" applyFill="0" applyAlignment="0" applyProtection="0"/>
    <xf numFmtId="0" fontId="30" fillId="14" borderId="110">
      <alignment horizontal="right" vertical="center"/>
    </xf>
    <xf numFmtId="0" fontId="96" fillId="73" borderId="105" applyNumberFormat="0" applyAlignment="0" applyProtection="0"/>
    <xf numFmtId="0" fontId="74" fillId="9" borderId="108">
      <alignment horizontal="right" vertical="center"/>
    </xf>
    <xf numFmtId="0" fontId="84" fillId="86" borderId="105" applyNumberFormat="0" applyAlignment="0" applyProtection="0"/>
    <xf numFmtId="4" fontId="34" fillId="16" borderId="108"/>
    <xf numFmtId="0" fontId="34" fillId="9" borderId="109">
      <alignment horizontal="left" vertical="center"/>
    </xf>
    <xf numFmtId="4" fontId="74" fillId="9" borderId="108">
      <alignment horizontal="right" vertical="center"/>
    </xf>
    <xf numFmtId="0" fontId="84" fillId="86" borderId="105" applyNumberFormat="0" applyAlignment="0" applyProtection="0"/>
    <xf numFmtId="0" fontId="100" fillId="86" borderId="104" applyNumberFormat="0" applyAlignment="0" applyProtection="0"/>
    <xf numFmtId="0" fontId="34" fillId="0" borderId="111">
      <alignment horizontal="left" vertical="center" wrapText="1" indent="2"/>
    </xf>
    <xf numFmtId="0" fontId="34" fillId="16" borderId="108"/>
    <xf numFmtId="0" fontId="34" fillId="0" borderId="108">
      <alignment horizontal="right" vertical="center"/>
    </xf>
    <xf numFmtId="0" fontId="2" fillId="54" borderId="0" applyNumberFormat="0" applyBorder="0" applyAlignment="0" applyProtection="0"/>
    <xf numFmtId="0" fontId="34" fillId="0" borderId="116" applyNumberFormat="0" applyFill="0" applyAlignment="0" applyProtection="0"/>
    <xf numFmtId="0" fontId="96" fillId="73" borderId="121" applyNumberFormat="0" applyAlignment="0" applyProtection="0"/>
    <xf numFmtId="0" fontId="34" fillId="9" borderId="109">
      <alignment horizontal="left" vertical="center"/>
    </xf>
    <xf numFmtId="175" fontId="34" fillId="90" borderId="116" applyNumberFormat="0" applyFont="0" applyBorder="0" applyAlignment="0" applyProtection="0">
      <alignment horizontal="right" vertical="center"/>
    </xf>
    <xf numFmtId="0" fontId="34" fillId="9" borderId="109">
      <alignment horizontal="left" vertical="center"/>
    </xf>
    <xf numFmtId="0" fontId="34" fillId="16" borderId="108"/>
    <xf numFmtId="49" fontId="34" fillId="0" borderId="108" applyNumberFormat="0" applyFont="0" applyFill="0" applyBorder="0" applyProtection="0">
      <alignment horizontal="left" vertical="center" indent="2"/>
    </xf>
    <xf numFmtId="4" fontId="34" fillId="0" borderId="108">
      <alignment horizontal="right" vertical="center"/>
    </xf>
    <xf numFmtId="0" fontId="96" fillId="73" borderId="105" applyNumberFormat="0" applyAlignment="0" applyProtection="0"/>
    <xf numFmtId="4" fontId="34" fillId="16" borderId="124"/>
    <xf numFmtId="49" fontId="34" fillId="0" borderId="116" applyNumberFormat="0" applyFont="0" applyFill="0" applyBorder="0" applyProtection="0">
      <alignment horizontal="left" vertical="center" indent="2"/>
    </xf>
    <xf numFmtId="0" fontId="100" fillId="86" borderId="104" applyNumberFormat="0" applyAlignment="0" applyProtection="0"/>
    <xf numFmtId="0" fontId="30" fillId="14" borderId="109">
      <alignment horizontal="right" vertical="center"/>
    </xf>
    <xf numFmtId="0" fontId="103" fillId="0" borderId="106" applyNumberFormat="0" applyFill="0" applyAlignment="0" applyProtection="0"/>
    <xf numFmtId="0" fontId="88" fillId="0" borderId="106" applyNumberFormat="0" applyFill="0" applyAlignment="0" applyProtection="0"/>
    <xf numFmtId="4" fontId="30" fillId="9" borderId="108">
      <alignment horizontal="right" vertical="center"/>
    </xf>
    <xf numFmtId="0" fontId="30" fillId="14" borderId="108">
      <alignment horizontal="right" vertical="center"/>
    </xf>
    <xf numFmtId="0" fontId="100" fillId="86" borderId="104" applyNumberFormat="0" applyAlignment="0" applyProtection="0"/>
    <xf numFmtId="0" fontId="103" fillId="0" borderId="106" applyNumberFormat="0" applyFill="0" applyAlignment="0" applyProtection="0"/>
    <xf numFmtId="4" fontId="30" fillId="14" borderId="108">
      <alignment horizontal="right" vertical="center"/>
    </xf>
    <xf numFmtId="0" fontId="34" fillId="0" borderId="108">
      <alignment horizontal="right" vertical="center"/>
    </xf>
    <xf numFmtId="4" fontId="30" fillId="14" borderId="110">
      <alignment horizontal="right" vertical="center"/>
    </xf>
    <xf numFmtId="0" fontId="2" fillId="53" borderId="0" applyNumberFormat="0" applyBorder="0" applyAlignment="0" applyProtection="0"/>
    <xf numFmtId="49" fontId="34" fillId="0" borderId="108" applyNumberFormat="0" applyFont="0" applyFill="0" applyBorder="0" applyProtection="0">
      <alignment horizontal="left" vertical="center" indent="2"/>
    </xf>
    <xf numFmtId="0" fontId="100" fillId="86" borderId="104" applyNumberFormat="0" applyAlignment="0" applyProtection="0"/>
    <xf numFmtId="0" fontId="2" fillId="53" borderId="0" applyNumberFormat="0" applyBorder="0" applyAlignment="0" applyProtection="0"/>
    <xf numFmtId="0" fontId="87" fillId="73" borderId="113" applyNumberFormat="0" applyAlignment="0" applyProtection="0"/>
    <xf numFmtId="0" fontId="100" fillId="86" borderId="104" applyNumberFormat="0" applyAlignment="0" applyProtection="0"/>
    <xf numFmtId="4" fontId="34" fillId="0" borderId="108" applyFill="0" applyBorder="0" applyProtection="0">
      <alignment horizontal="right" vertical="center"/>
    </xf>
    <xf numFmtId="0" fontId="84" fillId="86" borderId="113" applyNumberFormat="0" applyAlignment="0" applyProtection="0"/>
    <xf numFmtId="0" fontId="34" fillId="0" borderId="108" applyNumberFormat="0" applyFill="0" applyAlignment="0" applyProtection="0"/>
    <xf numFmtId="4" fontId="30" fillId="14" borderId="110">
      <alignment horizontal="right" vertical="center"/>
    </xf>
    <xf numFmtId="0" fontId="30" fillId="14" borderId="108">
      <alignment horizontal="right" vertical="center"/>
    </xf>
    <xf numFmtId="0" fontId="84" fillId="86" borderId="105" applyNumberFormat="0" applyAlignment="0" applyProtection="0"/>
    <xf numFmtId="49" fontId="34" fillId="0" borderId="109" applyNumberFormat="0" applyFont="0" applyFill="0" applyBorder="0" applyProtection="0">
      <alignment horizontal="left" vertical="center" indent="5"/>
    </xf>
    <xf numFmtId="0" fontId="84" fillId="86" borderId="105" applyNumberFormat="0" applyAlignment="0" applyProtection="0"/>
    <xf numFmtId="0" fontId="2" fillId="53" borderId="0" applyNumberFormat="0" applyBorder="0" applyAlignment="0" applyProtection="0"/>
    <xf numFmtId="0" fontId="34" fillId="0" borderId="108" applyNumberFormat="0" applyFill="0" applyAlignment="0" applyProtection="0"/>
    <xf numFmtId="4" fontId="30" fillId="9" borderId="108">
      <alignment horizontal="right" vertical="center"/>
    </xf>
    <xf numFmtId="0" fontId="2" fillId="60" borderId="0" applyNumberFormat="0" applyBorder="0" applyAlignment="0" applyProtection="0"/>
    <xf numFmtId="0" fontId="103" fillId="0" borderId="106" applyNumberFormat="0" applyFill="0" applyAlignment="0" applyProtection="0"/>
    <xf numFmtId="4" fontId="34" fillId="0" borderId="108">
      <alignment horizontal="right" vertical="center"/>
    </xf>
    <xf numFmtId="4" fontId="30" fillId="14" borderId="108">
      <alignment horizontal="right" vertical="center"/>
    </xf>
    <xf numFmtId="0" fontId="72" fillId="64" borderId="0" applyNumberFormat="0" applyBorder="0" applyAlignment="0" applyProtection="0"/>
    <xf numFmtId="49" fontId="32" fillId="0" borderId="108" applyNumberFormat="0" applyFill="0" applyBorder="0" applyProtection="0">
      <alignment horizontal="left" vertical="center"/>
    </xf>
    <xf numFmtId="0" fontId="72" fillId="64" borderId="0" applyNumberFormat="0" applyBorder="0" applyAlignment="0" applyProtection="0"/>
    <xf numFmtId="0" fontId="72" fillId="64" borderId="0" applyNumberFormat="0" applyBorder="0" applyAlignment="0" applyProtection="0"/>
    <xf numFmtId="0" fontId="96" fillId="73" borderId="105" applyNumberFormat="0" applyAlignment="0" applyProtection="0"/>
    <xf numFmtId="0" fontId="84" fillId="86" borderId="105" applyNumberFormat="0" applyAlignment="0" applyProtection="0"/>
    <xf numFmtId="0" fontId="83" fillId="86" borderId="105" applyNumberFormat="0" applyAlignment="0" applyProtection="0"/>
    <xf numFmtId="4" fontId="34" fillId="0" borderId="108" applyFill="0" applyBorder="0" applyProtection="0">
      <alignment horizontal="right" vertical="center"/>
    </xf>
    <xf numFmtId="0" fontId="87" fillId="73" borderId="105" applyNumberFormat="0" applyAlignment="0" applyProtection="0"/>
    <xf numFmtId="0" fontId="70" fillId="0" borderId="0" applyNumberFormat="0" applyFill="0" applyBorder="0" applyAlignment="0" applyProtection="0"/>
    <xf numFmtId="4" fontId="34" fillId="0" borderId="108">
      <alignment horizontal="right" vertical="center"/>
    </xf>
    <xf numFmtId="0" fontId="30" fillId="14" borderId="108">
      <alignment horizontal="right" vertical="center"/>
    </xf>
    <xf numFmtId="0" fontId="72" fillId="52" borderId="0" applyNumberFormat="0" applyBorder="0" applyAlignment="0" applyProtection="0"/>
    <xf numFmtId="0" fontId="84" fillId="86" borderId="105" applyNumberFormat="0" applyAlignment="0" applyProtection="0"/>
    <xf numFmtId="0" fontId="2" fillId="54" borderId="0" applyNumberFormat="0" applyBorder="0" applyAlignment="0" applyProtection="0"/>
    <xf numFmtId="0" fontId="78" fillId="89" borderId="115" applyNumberFormat="0" applyFont="0" applyAlignment="0" applyProtection="0"/>
    <xf numFmtId="0" fontId="84" fillId="86" borderId="113" applyNumberFormat="0" applyAlignment="0" applyProtection="0"/>
    <xf numFmtId="0" fontId="83" fillId="86" borderId="113" applyNumberFormat="0" applyAlignment="0" applyProtection="0"/>
    <xf numFmtId="0" fontId="70" fillId="0" borderId="0" applyNumberFormat="0" applyFill="0" applyBorder="0" applyAlignment="0" applyProtection="0"/>
    <xf numFmtId="4" fontId="74" fillId="9" borderId="108">
      <alignment horizontal="right" vertical="center"/>
    </xf>
    <xf numFmtId="0" fontId="96" fillId="73" borderId="105" applyNumberFormat="0" applyAlignment="0" applyProtection="0"/>
    <xf numFmtId="0" fontId="84" fillId="86" borderId="113" applyNumberFormat="0" applyAlignment="0" applyProtection="0"/>
    <xf numFmtId="175" fontId="34" fillId="90" borderId="108" applyNumberFormat="0" applyFont="0" applyBorder="0" applyAlignment="0" applyProtection="0">
      <alignment horizontal="right" vertical="center"/>
    </xf>
    <xf numFmtId="0" fontId="34" fillId="0" borderId="111">
      <alignment horizontal="left" vertical="center" wrapText="1" indent="2"/>
    </xf>
    <xf numFmtId="4" fontId="30" fillId="14" borderId="109">
      <alignment horizontal="right" vertical="center"/>
    </xf>
    <xf numFmtId="4" fontId="30" fillId="14" borderId="108">
      <alignment horizontal="right" vertical="center"/>
    </xf>
    <xf numFmtId="0" fontId="74" fillId="9" borderId="108">
      <alignment horizontal="right" vertical="center"/>
    </xf>
    <xf numFmtId="0" fontId="30" fillId="14" borderId="109">
      <alignment horizontal="right" vertical="center"/>
    </xf>
    <xf numFmtId="0" fontId="34" fillId="14" borderId="111">
      <alignment horizontal="left" vertical="center" wrapText="1" indent="2"/>
    </xf>
    <xf numFmtId="0" fontId="96" fillId="73" borderId="105" applyNumberFormat="0" applyAlignment="0" applyProtection="0"/>
    <xf numFmtId="0" fontId="103" fillId="0" borderId="106" applyNumberFormat="0" applyFill="0" applyAlignment="0" applyProtection="0"/>
    <xf numFmtId="0" fontId="30" fillId="14" borderId="109">
      <alignment horizontal="right" vertical="center"/>
    </xf>
    <xf numFmtId="0" fontId="70" fillId="0" borderId="0" applyNumberFormat="0" applyFill="0" applyBorder="0" applyAlignment="0" applyProtection="0"/>
    <xf numFmtId="0" fontId="72" fillId="64" borderId="0" applyNumberFormat="0" applyBorder="0" applyAlignment="0" applyProtection="0"/>
    <xf numFmtId="0" fontId="87" fillId="73" borderId="105" applyNumberFormat="0" applyAlignment="0" applyProtection="0"/>
    <xf numFmtId="4" fontId="30" fillId="14" borderId="108">
      <alignment horizontal="right" vertical="center"/>
    </xf>
    <xf numFmtId="0" fontId="84" fillId="86" borderId="105" applyNumberFormat="0" applyAlignment="0" applyProtection="0"/>
    <xf numFmtId="0" fontId="72" fillId="52" borderId="0" applyNumberFormat="0" applyBorder="0" applyAlignment="0" applyProtection="0"/>
    <xf numFmtId="0" fontId="81" fillId="86" borderId="104" applyNumberFormat="0" applyAlignment="0" applyProtection="0"/>
    <xf numFmtId="4" fontId="30" fillId="14" borderId="108">
      <alignment horizontal="right" vertical="center"/>
    </xf>
    <xf numFmtId="0" fontId="2" fillId="47" borderId="0" applyNumberFormat="0" applyBorder="0" applyAlignment="0" applyProtection="0"/>
    <xf numFmtId="0" fontId="2" fillId="57" borderId="0" applyNumberFormat="0" applyBorder="0" applyAlignment="0" applyProtection="0"/>
    <xf numFmtId="0" fontId="84" fillId="86" borderId="121" applyNumberFormat="0" applyAlignment="0" applyProtection="0"/>
    <xf numFmtId="0" fontId="74" fillId="9" borderId="108">
      <alignment horizontal="right" vertical="center"/>
    </xf>
    <xf numFmtId="0" fontId="2" fillId="51" borderId="0" applyNumberFormat="0" applyBorder="0" applyAlignment="0" applyProtection="0"/>
    <xf numFmtId="0" fontId="103" fillId="0" borderId="106" applyNumberFormat="0" applyFill="0" applyAlignment="0" applyProtection="0"/>
    <xf numFmtId="4" fontId="74" fillId="9" borderId="108">
      <alignment horizontal="right" vertical="center"/>
    </xf>
    <xf numFmtId="0" fontId="2" fillId="59" borderId="0" applyNumberFormat="0" applyBorder="0" applyAlignment="0" applyProtection="0"/>
    <xf numFmtId="0" fontId="103" fillId="0" borderId="106" applyNumberFormat="0" applyFill="0" applyAlignment="0" applyProtection="0"/>
    <xf numFmtId="0" fontId="103" fillId="0" borderId="106" applyNumberFormat="0" applyFill="0" applyAlignment="0" applyProtection="0"/>
    <xf numFmtId="0" fontId="34" fillId="14" borderId="111">
      <alignment horizontal="left" vertical="center" wrapText="1" indent="2"/>
    </xf>
    <xf numFmtId="4" fontId="30" fillId="14" borderId="110">
      <alignment horizontal="right" vertical="center"/>
    </xf>
    <xf numFmtId="4" fontId="30" fillId="14" borderId="109">
      <alignment horizontal="right" vertical="center"/>
    </xf>
    <xf numFmtId="4" fontId="30" fillId="9" borderId="108">
      <alignment horizontal="right" vertical="center"/>
    </xf>
    <xf numFmtId="0" fontId="88" fillId="0" borderId="114" applyNumberFormat="0" applyFill="0" applyAlignment="0" applyProtection="0"/>
    <xf numFmtId="49" fontId="34" fillId="0" borderId="116" applyNumberFormat="0" applyFont="0" applyFill="0" applyBorder="0" applyProtection="0">
      <alignment horizontal="left" vertical="center" indent="2"/>
    </xf>
    <xf numFmtId="0" fontId="30" fillId="14" borderId="108">
      <alignment horizontal="right" vertical="center"/>
    </xf>
    <xf numFmtId="4" fontId="34" fillId="16" borderId="116"/>
    <xf numFmtId="0" fontId="30" fillId="14" borderId="108">
      <alignment horizontal="right" vertical="center"/>
    </xf>
    <xf numFmtId="0" fontId="100" fillId="86" borderId="104" applyNumberFormat="0" applyAlignment="0" applyProtection="0"/>
    <xf numFmtId="4" fontId="34" fillId="0" borderId="108" applyFill="0" applyBorder="0" applyProtection="0">
      <alignment horizontal="right" vertical="center"/>
    </xf>
    <xf numFmtId="0" fontId="72" fillId="52" borderId="0" applyNumberFormat="0" applyBorder="0" applyAlignment="0" applyProtection="0"/>
    <xf numFmtId="0" fontId="34" fillId="0" borderId="111">
      <alignment horizontal="left" vertical="center" wrapText="1" indent="2"/>
    </xf>
    <xf numFmtId="0" fontId="34" fillId="0" borderId="111">
      <alignment horizontal="left" vertical="center" wrapText="1" indent="2"/>
    </xf>
    <xf numFmtId="0" fontId="87" fillId="73" borderId="113" applyNumberFormat="0" applyAlignment="0" applyProtection="0"/>
    <xf numFmtId="4" fontId="30" fillId="14" borderId="124">
      <alignment horizontal="right" vertical="center"/>
    </xf>
    <xf numFmtId="0" fontId="87" fillId="73" borderId="105" applyNumberFormat="0" applyAlignment="0" applyProtection="0"/>
    <xf numFmtId="0" fontId="34" fillId="0" borderId="116" applyNumberFormat="0" applyFill="0" applyAlignment="0" applyProtection="0"/>
    <xf numFmtId="0" fontId="34" fillId="16" borderId="108"/>
    <xf numFmtId="0" fontId="34" fillId="0" borderId="108" applyNumberFormat="0" applyFill="0" applyAlignment="0" applyProtection="0"/>
    <xf numFmtId="0" fontId="30" fillId="14" borderId="108">
      <alignment horizontal="right" vertical="center"/>
    </xf>
    <xf numFmtId="0" fontId="2" fillId="59" borderId="0" applyNumberFormat="0" applyBorder="0" applyAlignment="0" applyProtection="0"/>
    <xf numFmtId="0" fontId="30" fillId="14" borderId="116">
      <alignment horizontal="right" vertical="center"/>
    </xf>
    <xf numFmtId="0" fontId="2" fillId="57" borderId="0" applyNumberFormat="0" applyBorder="0" applyAlignment="0" applyProtection="0"/>
    <xf numFmtId="0" fontId="34" fillId="14" borderId="111">
      <alignment horizontal="left" vertical="center" wrapText="1" indent="2"/>
    </xf>
    <xf numFmtId="0" fontId="87" fillId="73" borderId="105" applyNumberFormat="0" applyAlignment="0" applyProtection="0"/>
    <xf numFmtId="0" fontId="34" fillId="0" borderId="108" applyNumberFormat="0" applyFill="0" applyAlignment="0" applyProtection="0"/>
    <xf numFmtId="0" fontId="72" fillId="55" borderId="0" applyNumberFormat="0" applyBorder="0" applyAlignment="0" applyProtection="0"/>
    <xf numFmtId="0" fontId="30" fillId="9" borderId="108">
      <alignment horizontal="right" vertical="center"/>
    </xf>
    <xf numFmtId="4" fontId="34" fillId="0" borderId="108">
      <alignment horizontal="right" vertical="center"/>
    </xf>
    <xf numFmtId="0" fontId="34" fillId="14" borderId="111">
      <alignment horizontal="left" vertical="center" wrapText="1" indent="2"/>
    </xf>
    <xf numFmtId="0" fontId="74" fillId="9" borderId="108">
      <alignment horizontal="right" vertical="center"/>
    </xf>
    <xf numFmtId="4" fontId="30" fillId="14" borderId="109">
      <alignment horizontal="right" vertical="center"/>
    </xf>
    <xf numFmtId="0" fontId="74" fillId="9" borderId="108">
      <alignment horizontal="right" vertical="center"/>
    </xf>
    <xf numFmtId="4" fontId="30" fillId="14" borderId="109">
      <alignment horizontal="right" vertical="center"/>
    </xf>
    <xf numFmtId="0" fontId="84" fillId="86" borderId="105" applyNumberFormat="0" applyAlignment="0" applyProtection="0"/>
    <xf numFmtId="0" fontId="30" fillId="9" borderId="108">
      <alignment horizontal="right" vertical="center"/>
    </xf>
    <xf numFmtId="0" fontId="34" fillId="9" borderId="109">
      <alignment horizontal="left" vertical="center"/>
    </xf>
    <xf numFmtId="0" fontId="71" fillId="0" borderId="0" applyNumberFormat="0" applyFill="0" applyBorder="0" applyAlignment="0" applyProtection="0"/>
    <xf numFmtId="4" fontId="34" fillId="0" borderId="108">
      <alignment horizontal="right" vertical="center"/>
    </xf>
    <xf numFmtId="4" fontId="34" fillId="16" borderId="108"/>
    <xf numFmtId="4" fontId="34" fillId="16" borderId="108"/>
    <xf numFmtId="0" fontId="34" fillId="14" borderId="111">
      <alignment horizontal="left" vertical="center" wrapText="1" indent="2"/>
    </xf>
    <xf numFmtId="4" fontId="74" fillId="9" borderId="108">
      <alignment horizontal="right" vertical="center"/>
    </xf>
    <xf numFmtId="0" fontId="34" fillId="9" borderId="109">
      <alignment horizontal="left" vertical="center"/>
    </xf>
    <xf numFmtId="0" fontId="30" fillId="14" borderId="116">
      <alignment horizontal="right" vertical="center"/>
    </xf>
    <xf numFmtId="0" fontId="84" fillId="86" borderId="105" applyNumberFormat="0" applyAlignment="0" applyProtection="0"/>
    <xf numFmtId="0" fontId="87" fillId="73" borderId="105" applyNumberFormat="0" applyAlignment="0" applyProtection="0"/>
    <xf numFmtId="4" fontId="30" fillId="14" borderId="116">
      <alignment horizontal="right" vertical="center"/>
    </xf>
    <xf numFmtId="0" fontId="103" fillId="0" borderId="114" applyNumberFormat="0" applyFill="0" applyAlignment="0" applyProtection="0"/>
    <xf numFmtId="0" fontId="30" fillId="9" borderId="108">
      <alignment horizontal="right" vertical="center"/>
    </xf>
    <xf numFmtId="0" fontId="34" fillId="0" borderId="108" applyNumberFormat="0" applyFill="0" applyAlignment="0" applyProtection="0"/>
    <xf numFmtId="0" fontId="88" fillId="0" borderId="106" applyNumberFormat="0" applyFill="0" applyAlignment="0" applyProtection="0"/>
    <xf numFmtId="0" fontId="81" fillId="86" borderId="104" applyNumberFormat="0" applyAlignment="0" applyProtection="0"/>
    <xf numFmtId="4" fontId="30" fillId="14" borderId="108">
      <alignment horizontal="right" vertical="center"/>
    </xf>
    <xf numFmtId="0" fontId="103" fillId="0" borderId="114" applyNumberFormat="0" applyFill="0" applyAlignment="0" applyProtection="0"/>
    <xf numFmtId="0" fontId="34" fillId="14" borderId="119">
      <alignment horizontal="left" vertical="center" wrapText="1" indent="2"/>
    </xf>
    <xf numFmtId="0" fontId="78" fillId="89" borderId="123" applyNumberFormat="0" applyFont="0" applyAlignment="0" applyProtection="0"/>
    <xf numFmtId="0" fontId="83" fillId="86" borderId="105" applyNumberFormat="0" applyAlignment="0" applyProtection="0"/>
    <xf numFmtId="0" fontId="2" fillId="60" borderId="0" applyNumberFormat="0" applyBorder="0" applyAlignment="0" applyProtection="0"/>
    <xf numFmtId="0" fontId="30" fillId="9" borderId="108">
      <alignment horizontal="right" vertical="center"/>
    </xf>
    <xf numFmtId="0" fontId="34" fillId="0" borderId="116">
      <alignment horizontal="right" vertical="center"/>
    </xf>
    <xf numFmtId="0" fontId="34" fillId="0" borderId="111">
      <alignment horizontal="left" vertical="center" wrapText="1" indent="2"/>
    </xf>
    <xf numFmtId="0" fontId="68" fillId="46" borderId="57" applyNumberFormat="0" applyAlignment="0" applyProtection="0"/>
    <xf numFmtId="0" fontId="100" fillId="86" borderId="104" applyNumberFormat="0" applyAlignment="0" applyProtection="0"/>
    <xf numFmtId="0" fontId="34" fillId="16" borderId="108"/>
    <xf numFmtId="0" fontId="2" fillId="51" borderId="0" applyNumberFormat="0" applyBorder="0" applyAlignment="0" applyProtection="0"/>
    <xf numFmtId="4" fontId="74" fillId="9" borderId="116">
      <alignment horizontal="right" vertical="center"/>
    </xf>
    <xf numFmtId="0" fontId="30" fillId="14" borderId="110">
      <alignment horizontal="right" vertical="center"/>
    </xf>
    <xf numFmtId="0" fontId="84" fillId="86" borderId="105" applyNumberFormat="0" applyAlignment="0" applyProtection="0"/>
    <xf numFmtId="0" fontId="96" fillId="73" borderId="105" applyNumberFormat="0" applyAlignment="0" applyProtection="0"/>
    <xf numFmtId="0" fontId="84" fillId="86" borderId="105" applyNumberFormat="0" applyAlignment="0" applyProtection="0"/>
    <xf numFmtId="0" fontId="84" fillId="86" borderId="105" applyNumberFormat="0" applyAlignment="0" applyProtection="0"/>
    <xf numFmtId="0" fontId="103" fillId="0" borderId="106" applyNumberFormat="0" applyFill="0" applyAlignment="0" applyProtection="0"/>
    <xf numFmtId="0" fontId="68" fillId="46" borderId="57" applyNumberFormat="0" applyAlignment="0" applyProtection="0"/>
    <xf numFmtId="4" fontId="30" fillId="14" borderId="110">
      <alignment horizontal="right" vertical="center"/>
    </xf>
    <xf numFmtId="0" fontId="100" fillId="86" borderId="104" applyNumberFormat="0" applyAlignment="0" applyProtection="0"/>
    <xf numFmtId="0" fontId="30" fillId="14" borderId="109">
      <alignment horizontal="right" vertical="center"/>
    </xf>
    <xf numFmtId="0" fontId="88" fillId="0" borderId="106" applyNumberFormat="0" applyFill="0" applyAlignment="0" applyProtection="0"/>
    <xf numFmtId="175" fontId="34" fillId="90" borderId="108" applyNumberFormat="0" applyFont="0" applyBorder="0" applyAlignment="0" applyProtection="0">
      <alignment horizontal="right" vertical="center"/>
    </xf>
    <xf numFmtId="0" fontId="88" fillId="0" borderId="106" applyNumberFormat="0" applyFill="0" applyAlignment="0" applyProtection="0"/>
    <xf numFmtId="49" fontId="34" fillId="0" borderId="108" applyNumberFormat="0" applyFont="0" applyFill="0" applyBorder="0" applyProtection="0">
      <alignment horizontal="left" vertical="center" indent="2"/>
    </xf>
    <xf numFmtId="0" fontId="69" fillId="46" borderId="56" applyNumberFormat="0" applyAlignment="0" applyProtection="0"/>
    <xf numFmtId="4" fontId="30" fillId="14" borderId="124">
      <alignment horizontal="right" vertical="center"/>
    </xf>
    <xf numFmtId="0" fontId="34" fillId="16" borderId="124"/>
    <xf numFmtId="4" fontId="34" fillId="0" borderId="124" applyFill="0" applyBorder="0" applyProtection="0">
      <alignment horizontal="right" vertical="center"/>
    </xf>
    <xf numFmtId="0" fontId="30" fillId="14" borderId="110">
      <alignment horizontal="right" vertical="center"/>
    </xf>
    <xf numFmtId="0" fontId="78" fillId="89" borderId="115" applyNumberFormat="0" applyFont="0" applyAlignment="0" applyProtection="0"/>
    <xf numFmtId="49" fontId="32" fillId="0" borderId="108" applyNumberFormat="0" applyFill="0" applyBorder="0" applyProtection="0">
      <alignment horizontal="left" vertical="center"/>
    </xf>
    <xf numFmtId="4" fontId="34" fillId="16" borderId="116"/>
    <xf numFmtId="4" fontId="34" fillId="0" borderId="108" applyFill="0" applyBorder="0" applyProtection="0">
      <alignment horizontal="right" vertical="center"/>
    </xf>
    <xf numFmtId="4" fontId="30" fillId="14" borderId="109">
      <alignment horizontal="right" vertical="center"/>
    </xf>
    <xf numFmtId="0" fontId="30" fillId="9" borderId="124">
      <alignment horizontal="right" vertical="center"/>
    </xf>
    <xf numFmtId="0" fontId="78" fillId="89" borderId="107" applyNumberFormat="0" applyFont="0" applyAlignment="0" applyProtection="0"/>
    <xf numFmtId="0" fontId="34" fillId="14" borderId="111">
      <alignment horizontal="left" vertical="center" wrapText="1" indent="2"/>
    </xf>
    <xf numFmtId="0" fontId="84" fillId="86" borderId="121" applyNumberFormat="0" applyAlignment="0" applyProtection="0"/>
    <xf numFmtId="4" fontId="34" fillId="0" borderId="108">
      <alignment horizontal="right" vertical="center"/>
    </xf>
    <xf numFmtId="0" fontId="2" fillId="50" borderId="0" applyNumberFormat="0" applyBorder="0" applyAlignment="0" applyProtection="0"/>
    <xf numFmtId="0" fontId="30" fillId="9" borderId="108">
      <alignment horizontal="right" vertical="center"/>
    </xf>
    <xf numFmtId="0" fontId="100" fillId="86" borderId="104" applyNumberFormat="0" applyAlignment="0" applyProtection="0"/>
    <xf numFmtId="0" fontId="87" fillId="73" borderId="105" applyNumberFormat="0" applyAlignment="0" applyProtection="0"/>
    <xf numFmtId="0" fontId="84" fillId="86" borderId="105" applyNumberFormat="0" applyAlignment="0" applyProtection="0"/>
    <xf numFmtId="4" fontId="30" fillId="14" borderId="108">
      <alignment horizontal="right" vertical="center"/>
    </xf>
    <xf numFmtId="0" fontId="34" fillId="9" borderId="109">
      <alignment horizontal="left" vertical="center"/>
    </xf>
    <xf numFmtId="0" fontId="30" fillId="14" borderId="109">
      <alignment horizontal="right" vertical="center"/>
    </xf>
    <xf numFmtId="0" fontId="103" fillId="0" borderId="106" applyNumberFormat="0" applyFill="0" applyAlignment="0" applyProtection="0"/>
    <xf numFmtId="0" fontId="84" fillId="86" borderId="105" applyNumberFormat="0" applyAlignment="0" applyProtection="0"/>
    <xf numFmtId="0" fontId="34" fillId="9" borderId="109">
      <alignment horizontal="left" vertical="center"/>
    </xf>
    <xf numFmtId="4" fontId="74" fillId="9" borderId="108">
      <alignment horizontal="right" vertical="center"/>
    </xf>
    <xf numFmtId="0" fontId="84" fillId="86" borderId="105" applyNumberFormat="0" applyAlignment="0" applyProtection="0"/>
    <xf numFmtId="175" fontId="34" fillId="90" borderId="108" applyNumberFormat="0" applyFont="0" applyBorder="0" applyAlignment="0" applyProtection="0">
      <alignment horizontal="right" vertical="center"/>
    </xf>
    <xf numFmtId="4" fontId="34" fillId="0" borderId="108">
      <alignment horizontal="right" vertical="center"/>
    </xf>
    <xf numFmtId="0" fontId="87" fillId="73" borderId="105" applyNumberFormat="0" applyAlignment="0" applyProtection="0"/>
    <xf numFmtId="0" fontId="30" fillId="9" borderId="116">
      <alignment horizontal="right" vertical="center"/>
    </xf>
    <xf numFmtId="4" fontId="34" fillId="0" borderId="116">
      <alignment horizontal="right" vertical="center"/>
    </xf>
    <xf numFmtId="4" fontId="34" fillId="16" borderId="124"/>
    <xf numFmtId="0" fontId="34" fillId="0" borderId="111">
      <alignment horizontal="left" vertical="center" wrapText="1" indent="2"/>
    </xf>
    <xf numFmtId="49" fontId="34" fillId="0" borderId="116" applyNumberFormat="0" applyFont="0" applyFill="0" applyBorder="0" applyProtection="0">
      <alignment horizontal="left" vertical="center" indent="2"/>
    </xf>
    <xf numFmtId="0" fontId="103" fillId="0" borderId="106" applyNumberFormat="0" applyFill="0" applyAlignment="0" applyProtection="0"/>
    <xf numFmtId="0" fontId="83" fillId="86" borderId="105" applyNumberFormat="0" applyAlignment="0" applyProtection="0"/>
    <xf numFmtId="0" fontId="72" fillId="61" borderId="0" applyNumberFormat="0" applyBorder="0" applyAlignment="0" applyProtection="0"/>
    <xf numFmtId="4" fontId="34" fillId="0" borderId="108">
      <alignment horizontal="right" vertical="center"/>
    </xf>
    <xf numFmtId="4" fontId="30" fillId="9" borderId="108">
      <alignment horizontal="right" vertical="center"/>
    </xf>
    <xf numFmtId="4" fontId="34" fillId="0" borderId="116" applyFill="0" applyBorder="0" applyProtection="0">
      <alignment horizontal="right" vertical="center"/>
    </xf>
    <xf numFmtId="0" fontId="103" fillId="0" borderId="122" applyNumberFormat="0" applyFill="0" applyAlignment="0" applyProtection="0"/>
    <xf numFmtId="4" fontId="34" fillId="0" borderId="116" applyFill="0" applyBorder="0" applyProtection="0">
      <alignment horizontal="right" vertical="center"/>
    </xf>
    <xf numFmtId="0" fontId="35" fillId="89" borderId="107" applyNumberFormat="0" applyFont="0" applyAlignment="0" applyProtection="0"/>
    <xf numFmtId="0" fontId="2" fillId="59" borderId="0" applyNumberFormat="0" applyBorder="0" applyAlignment="0" applyProtection="0"/>
    <xf numFmtId="0" fontId="83" fillId="86" borderId="105" applyNumberFormat="0" applyAlignment="0" applyProtection="0"/>
    <xf numFmtId="0" fontId="83" fillId="86" borderId="105" applyNumberFormat="0" applyAlignment="0" applyProtection="0"/>
    <xf numFmtId="4" fontId="34" fillId="0" borderId="108" applyFill="0" applyBorder="0" applyProtection="0">
      <alignment horizontal="right" vertical="center"/>
    </xf>
    <xf numFmtId="4" fontId="74" fillId="9" borderId="108">
      <alignment horizontal="right" vertical="center"/>
    </xf>
    <xf numFmtId="0" fontId="34" fillId="0" borderId="108" applyNumberFormat="0" applyFill="0" applyAlignment="0" applyProtection="0"/>
    <xf numFmtId="0" fontId="34" fillId="14" borderId="119">
      <alignment horizontal="left" vertical="center" wrapText="1" indent="2"/>
    </xf>
    <xf numFmtId="0" fontId="34" fillId="0" borderId="108">
      <alignment horizontal="right" vertical="center"/>
    </xf>
    <xf numFmtId="4" fontId="30" fillId="14" borderId="108">
      <alignment horizontal="right" vertical="center"/>
    </xf>
    <xf numFmtId="4" fontId="34" fillId="0" borderId="108" applyFill="0" applyBorder="0" applyProtection="0">
      <alignment horizontal="right" vertical="center"/>
    </xf>
    <xf numFmtId="0" fontId="30" fillId="14" borderId="110">
      <alignment horizontal="right" vertical="center"/>
    </xf>
    <xf numFmtId="0" fontId="34" fillId="14" borderId="111">
      <alignment horizontal="left" vertical="center" wrapText="1" indent="2"/>
    </xf>
    <xf numFmtId="4" fontId="34" fillId="0" borderId="108">
      <alignment horizontal="right" vertical="center"/>
    </xf>
    <xf numFmtId="0" fontId="72" fillId="49" borderId="0" applyNumberFormat="0" applyBorder="0" applyAlignment="0" applyProtection="0"/>
    <xf numFmtId="0" fontId="103" fillId="0" borderId="106" applyNumberFormat="0" applyFill="0" applyAlignment="0" applyProtection="0"/>
    <xf numFmtId="0" fontId="84" fillId="86" borderId="113" applyNumberFormat="0" applyAlignment="0" applyProtection="0"/>
    <xf numFmtId="0" fontId="35" fillId="89" borderId="107" applyNumberFormat="0" applyFont="0" applyAlignment="0" applyProtection="0"/>
    <xf numFmtId="0" fontId="34" fillId="0" borderId="108" applyNumberFormat="0" applyFill="0" applyAlignment="0" applyProtection="0"/>
    <xf numFmtId="0" fontId="103" fillId="0" borderId="114" applyNumberFormat="0" applyFill="0" applyAlignment="0" applyProtection="0"/>
    <xf numFmtId="0" fontId="100" fillId="86" borderId="104" applyNumberFormat="0" applyAlignment="0" applyProtection="0"/>
    <xf numFmtId="0" fontId="30" fillId="14" borderId="110">
      <alignment horizontal="right" vertical="center"/>
    </xf>
    <xf numFmtId="0" fontId="30" fillId="14" borderId="108">
      <alignment horizontal="right" vertical="center"/>
    </xf>
    <xf numFmtId="0" fontId="34" fillId="14" borderId="111">
      <alignment horizontal="left" vertical="center" wrapText="1" indent="2"/>
    </xf>
    <xf numFmtId="4" fontId="30" fillId="14" borderId="108">
      <alignment horizontal="right" vertical="center"/>
    </xf>
    <xf numFmtId="0" fontId="72" fillId="58" borderId="0" applyNumberFormat="0" applyBorder="0" applyAlignment="0" applyProtection="0"/>
    <xf numFmtId="49" fontId="34" fillId="0" borderId="109" applyNumberFormat="0" applyFont="0" applyFill="0" applyBorder="0" applyProtection="0">
      <alignment horizontal="left" vertical="center" indent="5"/>
    </xf>
    <xf numFmtId="0" fontId="34" fillId="9" borderId="109">
      <alignment horizontal="left" vertical="center"/>
    </xf>
    <xf numFmtId="0" fontId="78" fillId="89" borderId="107" applyNumberFormat="0" applyFont="0" applyAlignment="0" applyProtection="0"/>
    <xf numFmtId="0" fontId="34" fillId="14" borderId="111">
      <alignment horizontal="left" vertical="center" wrapText="1" indent="2"/>
    </xf>
    <xf numFmtId="0" fontId="100" fillId="86" borderId="120" applyNumberFormat="0" applyAlignment="0" applyProtection="0"/>
    <xf numFmtId="49" fontId="34" fillId="0" borderId="109" applyNumberFormat="0" applyFont="0" applyFill="0" applyBorder="0" applyProtection="0">
      <alignment horizontal="left" vertical="center" indent="5"/>
    </xf>
    <xf numFmtId="0" fontId="30" fillId="14" borderId="108">
      <alignment horizontal="right" vertical="center"/>
    </xf>
    <xf numFmtId="0" fontId="34" fillId="0" borderId="108">
      <alignment horizontal="right" vertical="center"/>
    </xf>
    <xf numFmtId="0" fontId="30" fillId="14" borderId="110">
      <alignment horizontal="right" vertical="center"/>
    </xf>
    <xf numFmtId="0" fontId="87" fillId="73" borderId="105" applyNumberFormat="0" applyAlignment="0" applyProtection="0"/>
    <xf numFmtId="0" fontId="2" fillId="63" borderId="0" applyNumberFormat="0" applyBorder="0" applyAlignment="0" applyProtection="0"/>
    <xf numFmtId="4" fontId="30" fillId="14" borderId="110">
      <alignment horizontal="right" vertical="center"/>
    </xf>
    <xf numFmtId="4" fontId="34" fillId="0" borderId="108" applyFill="0" applyBorder="0" applyProtection="0">
      <alignment horizontal="right" vertical="center"/>
    </xf>
    <xf numFmtId="0" fontId="30" fillId="14" borderId="109">
      <alignment horizontal="right" vertical="center"/>
    </xf>
    <xf numFmtId="0" fontId="81" fillId="86" borderId="104" applyNumberFormat="0" applyAlignment="0" applyProtection="0"/>
    <xf numFmtId="0" fontId="87" fillId="73" borderId="105" applyNumberFormat="0" applyAlignment="0" applyProtection="0"/>
    <xf numFmtId="0" fontId="2" fillId="0" borderId="0"/>
    <xf numFmtId="0" fontId="96" fillId="73" borderId="105" applyNumberFormat="0" applyAlignment="0" applyProtection="0"/>
    <xf numFmtId="0" fontId="30" fillId="14" borderId="118">
      <alignment horizontal="right" vertical="center"/>
    </xf>
    <xf numFmtId="0" fontId="2" fillId="51" borderId="0" applyNumberFormat="0" applyBorder="0" applyAlignment="0" applyProtection="0"/>
    <xf numFmtId="0" fontId="2" fillId="47" borderId="0" applyNumberFormat="0" applyBorder="0" applyAlignment="0" applyProtection="0"/>
    <xf numFmtId="0" fontId="87" fillId="73" borderId="105" applyNumberFormat="0" applyAlignment="0" applyProtection="0"/>
    <xf numFmtId="0" fontId="34" fillId="0" borderId="108" applyNumberFormat="0" applyFill="0" applyAlignment="0" applyProtection="0"/>
    <xf numFmtId="49" fontId="34" fillId="0" borderId="125" applyNumberFormat="0" applyFont="0" applyFill="0" applyBorder="0" applyProtection="0">
      <alignment horizontal="left" vertical="center" indent="5"/>
    </xf>
    <xf numFmtId="0" fontId="34" fillId="16" borderId="108"/>
    <xf numFmtId="0" fontId="84" fillId="86" borderId="105" applyNumberFormat="0" applyAlignment="0" applyProtection="0"/>
    <xf numFmtId="0" fontId="71" fillId="0" borderId="0" applyNumberFormat="0" applyFill="0" applyBorder="0" applyAlignment="0" applyProtection="0"/>
    <xf numFmtId="175" fontId="34" fillId="90" borderId="108" applyNumberFormat="0" applyFont="0" applyBorder="0" applyAlignment="0" applyProtection="0">
      <alignment horizontal="right" vertical="center"/>
    </xf>
    <xf numFmtId="0" fontId="74" fillId="9" borderId="108">
      <alignment horizontal="right" vertical="center"/>
    </xf>
    <xf numFmtId="0" fontId="30" fillId="9" borderId="108">
      <alignment horizontal="right" vertical="center"/>
    </xf>
    <xf numFmtId="0" fontId="34" fillId="16" borderId="108"/>
    <xf numFmtId="0" fontId="88" fillId="0" borderId="106" applyNumberFormat="0" applyFill="0" applyAlignment="0" applyProtection="0"/>
    <xf numFmtId="4" fontId="30" fillId="14" borderId="124">
      <alignment horizontal="right" vertical="center"/>
    </xf>
    <xf numFmtId="0" fontId="68" fillId="46" borderId="57" applyNumberFormat="0" applyAlignment="0" applyProtection="0"/>
    <xf numFmtId="0" fontId="69" fillId="46" borderId="56" applyNumberFormat="0" applyAlignment="0" applyProtection="0"/>
    <xf numFmtId="0" fontId="30" fillId="14" borderId="108">
      <alignment horizontal="right" vertical="center"/>
    </xf>
    <xf numFmtId="0" fontId="70" fillId="0" borderId="0" applyNumberFormat="0" applyFill="0" applyBorder="0" applyAlignment="0" applyProtection="0"/>
    <xf numFmtId="4" fontId="74" fillId="9" borderId="108">
      <alignment horizontal="right" vertical="center"/>
    </xf>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87" fillId="73" borderId="105" applyNumberFormat="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34" fillId="9" borderId="117">
      <alignment horizontal="left" vertical="center"/>
    </xf>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4" fontId="34" fillId="0" borderId="108">
      <alignment horizontal="right" vertical="center"/>
    </xf>
    <xf numFmtId="0" fontId="100" fillId="86" borderId="104" applyNumberFormat="0" applyAlignment="0" applyProtection="0"/>
    <xf numFmtId="0" fontId="81" fillId="86" borderId="104" applyNumberFormat="0" applyAlignment="0" applyProtection="0"/>
    <xf numFmtId="0" fontId="87" fillId="73" borderId="105" applyNumberFormat="0" applyAlignment="0" applyProtection="0"/>
    <xf numFmtId="0" fontId="68" fillId="46" borderId="57" applyNumberFormat="0" applyAlignment="0" applyProtection="0"/>
    <xf numFmtId="0" fontId="34" fillId="14" borderId="111">
      <alignment horizontal="left" vertical="center" wrapText="1" indent="2"/>
    </xf>
    <xf numFmtId="0" fontId="13" fillId="0" borderId="58" applyNumberFormat="0" applyFill="0" applyAlignment="0" applyProtection="0"/>
    <xf numFmtId="0" fontId="68" fillId="46" borderId="57" applyNumberFormat="0" applyAlignment="0" applyProtection="0"/>
    <xf numFmtId="0" fontId="88" fillId="0" borderId="106" applyNumberFormat="0" applyFill="0" applyAlignment="0" applyProtection="0"/>
    <xf numFmtId="0" fontId="72" fillId="55" borderId="0" applyNumberFormat="0" applyBorder="0" applyAlignment="0" applyProtection="0"/>
    <xf numFmtId="0" fontId="74" fillId="9" borderId="108">
      <alignment horizontal="right" vertical="center"/>
    </xf>
    <xf numFmtId="49" fontId="34" fillId="0" borderId="109" applyNumberFormat="0" applyFont="0" applyFill="0" applyBorder="0" applyProtection="0">
      <alignment horizontal="left" vertical="center" indent="5"/>
    </xf>
    <xf numFmtId="0" fontId="84" fillId="86" borderId="105" applyNumberFormat="0" applyAlignment="0" applyProtection="0"/>
    <xf numFmtId="4" fontId="34" fillId="0" borderId="108" applyFill="0" applyBorder="0" applyProtection="0">
      <alignment horizontal="right" vertical="center"/>
    </xf>
    <xf numFmtId="0" fontId="2" fillId="60" borderId="0" applyNumberFormat="0" applyBorder="0" applyAlignment="0" applyProtection="0"/>
    <xf numFmtId="0" fontId="30" fillId="14" borderId="108">
      <alignment horizontal="right" vertical="center"/>
    </xf>
    <xf numFmtId="175" fontId="34" fillId="90" borderId="108" applyNumberFormat="0" applyFont="0" applyBorder="0" applyAlignment="0" applyProtection="0">
      <alignment horizontal="right" vertical="center"/>
    </xf>
    <xf numFmtId="0" fontId="34" fillId="14" borderId="111">
      <alignment horizontal="left" vertical="center" wrapText="1" indent="2"/>
    </xf>
    <xf numFmtId="49" fontId="32" fillId="0" borderId="116" applyNumberFormat="0" applyFill="0" applyBorder="0" applyProtection="0">
      <alignment horizontal="left" vertical="center"/>
    </xf>
    <xf numFmtId="4" fontId="30" fillId="14" borderId="108">
      <alignment horizontal="right" vertical="center"/>
    </xf>
    <xf numFmtId="0" fontId="96" fillId="73" borderId="105" applyNumberFormat="0" applyAlignment="0" applyProtection="0"/>
    <xf numFmtId="0" fontId="74" fillId="9" borderId="108">
      <alignment horizontal="right" vertical="center"/>
    </xf>
    <xf numFmtId="175" fontId="34" fillId="90" borderId="124" applyNumberFormat="0" applyFont="0" applyBorder="0" applyAlignment="0" applyProtection="0">
      <alignment horizontal="right" vertical="center"/>
    </xf>
    <xf numFmtId="0" fontId="87" fillId="73" borderId="105" applyNumberFormat="0" applyAlignment="0" applyProtection="0"/>
    <xf numFmtId="0" fontId="72" fillId="58" borderId="0" applyNumberFormat="0" applyBorder="0" applyAlignment="0" applyProtection="0"/>
    <xf numFmtId="0" fontId="34" fillId="16" borderId="108"/>
    <xf numFmtId="4" fontId="30" fillId="14" borderId="110">
      <alignment horizontal="right" vertical="center"/>
    </xf>
    <xf numFmtId="4" fontId="30" fillId="14" borderId="108">
      <alignment horizontal="right" vertical="center"/>
    </xf>
    <xf numFmtId="0" fontId="72" fillId="64" borderId="0" applyNumberFormat="0" applyBorder="0" applyAlignment="0" applyProtection="0"/>
    <xf numFmtId="0" fontId="34" fillId="0" borderId="111">
      <alignment horizontal="left" vertical="center" wrapText="1" indent="2"/>
    </xf>
    <xf numFmtId="0" fontId="72" fillId="58" borderId="0" applyNumberFormat="0" applyBorder="0" applyAlignment="0" applyProtection="0"/>
    <xf numFmtId="0" fontId="84" fillId="86" borderId="105" applyNumberFormat="0" applyAlignment="0" applyProtection="0"/>
    <xf numFmtId="0" fontId="30" fillId="14" borderId="109">
      <alignment horizontal="right" vertical="center"/>
    </xf>
    <xf numFmtId="0" fontId="34" fillId="0" borderId="108" applyNumberFormat="0" applyFill="0" applyAlignment="0" applyProtection="0"/>
    <xf numFmtId="0" fontId="2" fillId="48" borderId="0" applyNumberFormat="0" applyBorder="0" applyAlignment="0" applyProtection="0"/>
    <xf numFmtId="0" fontId="34" fillId="0" borderId="111">
      <alignment horizontal="left" vertical="center" wrapText="1" indent="2"/>
    </xf>
    <xf numFmtId="0" fontId="72" fillId="55" borderId="0" applyNumberFormat="0" applyBorder="0" applyAlignment="0" applyProtection="0"/>
    <xf numFmtId="0" fontId="34" fillId="0" borderId="108" applyNumberFormat="0" applyFill="0" applyAlignment="0" applyProtection="0"/>
    <xf numFmtId="0" fontId="103" fillId="0" borderId="106" applyNumberFormat="0" applyFill="0" applyAlignment="0" applyProtection="0"/>
    <xf numFmtId="0" fontId="74" fillId="9" borderId="108">
      <alignment horizontal="right" vertical="center"/>
    </xf>
    <xf numFmtId="0" fontId="2" fillId="47" borderId="0" applyNumberFormat="0" applyBorder="0" applyAlignment="0" applyProtection="0"/>
    <xf numFmtId="49" fontId="32" fillId="0" borderId="116" applyNumberFormat="0" applyFill="0" applyBorder="0" applyProtection="0">
      <alignment horizontal="left" vertical="center"/>
    </xf>
    <xf numFmtId="4" fontId="30" fillId="14" borderId="126">
      <alignment horizontal="right" vertical="center"/>
    </xf>
    <xf numFmtId="0" fontId="88" fillId="0" borderId="106" applyNumberFormat="0" applyFill="0" applyAlignment="0" applyProtection="0"/>
    <xf numFmtId="0" fontId="88" fillId="0" borderId="106" applyNumberFormat="0" applyFill="0" applyAlignment="0" applyProtection="0"/>
    <xf numFmtId="0" fontId="2" fillId="48" borderId="0" applyNumberFormat="0" applyBorder="0" applyAlignment="0" applyProtection="0"/>
    <xf numFmtId="49" fontId="32" fillId="0" borderId="108" applyNumberFormat="0" applyFill="0" applyBorder="0" applyProtection="0">
      <alignment horizontal="left" vertical="center"/>
    </xf>
    <xf numFmtId="0" fontId="2" fillId="57" borderId="0" applyNumberFormat="0" applyBorder="0" applyAlignment="0" applyProtection="0"/>
    <xf numFmtId="0" fontId="30" fillId="14" borderId="108">
      <alignment horizontal="right" vertical="center"/>
    </xf>
    <xf numFmtId="49" fontId="32" fillId="0" borderId="108" applyNumberFormat="0" applyFill="0" applyBorder="0" applyProtection="0">
      <alignment horizontal="left" vertical="center"/>
    </xf>
    <xf numFmtId="0" fontId="103" fillId="0" borderId="114" applyNumberFormat="0" applyFill="0" applyAlignment="0" applyProtection="0"/>
    <xf numFmtId="0" fontId="34" fillId="0" borderId="119">
      <alignment horizontal="left" vertical="center" wrapText="1" indent="2"/>
    </xf>
    <xf numFmtId="0" fontId="87" fillId="73" borderId="105" applyNumberFormat="0" applyAlignment="0" applyProtection="0"/>
    <xf numFmtId="0" fontId="2" fillId="51" borderId="0" applyNumberFormat="0" applyBorder="0" applyAlignment="0" applyProtection="0"/>
    <xf numFmtId="175" fontId="34" fillId="90" borderId="124" applyNumberFormat="0" applyFont="0" applyBorder="0" applyAlignment="0" applyProtection="0">
      <alignment horizontal="right" vertical="center"/>
    </xf>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4" fontId="34" fillId="16" borderId="108"/>
    <xf numFmtId="0" fontId="96" fillId="73" borderId="105" applyNumberFormat="0" applyAlignment="0" applyProtection="0"/>
    <xf numFmtId="0" fontId="87" fillId="73" borderId="105" applyNumberFormat="0" applyAlignment="0" applyProtection="0"/>
    <xf numFmtId="0" fontId="35" fillId="89" borderId="115" applyNumberFormat="0" applyFont="0" applyAlignment="0" applyProtection="0"/>
    <xf numFmtId="4" fontId="74" fillId="9" borderId="124">
      <alignment horizontal="right" vertical="center"/>
    </xf>
    <xf numFmtId="0" fontId="30" fillId="14" borderId="110">
      <alignment horizontal="right" vertical="center"/>
    </xf>
    <xf numFmtId="49" fontId="32" fillId="0" borderId="116" applyNumberFormat="0" applyFill="0" applyBorder="0" applyProtection="0">
      <alignment horizontal="left" vertical="center"/>
    </xf>
    <xf numFmtId="0" fontId="88" fillId="0" borderId="106" applyNumberFormat="0" applyFill="0" applyAlignment="0" applyProtection="0"/>
    <xf numFmtId="0" fontId="30" fillId="14" borderId="108">
      <alignment horizontal="right" vertical="center"/>
    </xf>
    <xf numFmtId="0" fontId="103" fillId="0" borderId="106" applyNumberFormat="0" applyFill="0" applyAlignment="0" applyProtection="0"/>
    <xf numFmtId="0" fontId="2" fillId="53" borderId="0" applyNumberFormat="0" applyBorder="0" applyAlignment="0" applyProtection="0"/>
    <xf numFmtId="4" fontId="30" fillId="14" borderId="108">
      <alignment horizontal="right" vertical="center"/>
    </xf>
    <xf numFmtId="4" fontId="30" fillId="9" borderId="108">
      <alignment horizontal="right" vertical="center"/>
    </xf>
    <xf numFmtId="4" fontId="30" fillId="14" borderId="118">
      <alignment horizontal="right" vertical="center"/>
    </xf>
    <xf numFmtId="0" fontId="83" fillId="86" borderId="105" applyNumberFormat="0" applyAlignment="0" applyProtection="0"/>
    <xf numFmtId="49" fontId="32" fillId="0" borderId="116" applyNumberFormat="0" applyFill="0" applyBorder="0" applyProtection="0">
      <alignment horizontal="left" vertical="center"/>
    </xf>
    <xf numFmtId="0" fontId="2" fillId="47" borderId="0" applyNumberFormat="0" applyBorder="0" applyAlignment="0" applyProtection="0"/>
    <xf numFmtId="0" fontId="34" fillId="0" borderId="111">
      <alignment horizontal="left" vertical="center" wrapText="1" indent="2"/>
    </xf>
    <xf numFmtId="0" fontId="2" fillId="53" borderId="0" applyNumberFormat="0" applyBorder="0" applyAlignment="0" applyProtection="0"/>
    <xf numFmtId="0" fontId="34" fillId="16" borderId="108"/>
    <xf numFmtId="49" fontId="34" fillId="0" borderId="109" applyNumberFormat="0" applyFont="0" applyFill="0" applyBorder="0" applyProtection="0">
      <alignment horizontal="left" vertical="center" indent="5"/>
    </xf>
    <xf numFmtId="4" fontId="30" fillId="14" borderId="108">
      <alignment horizontal="right" vertical="center"/>
    </xf>
    <xf numFmtId="0" fontId="87" fillId="73" borderId="105" applyNumberFormat="0" applyAlignment="0" applyProtection="0"/>
    <xf numFmtId="0" fontId="2" fillId="47" borderId="0" applyNumberFormat="0" applyBorder="0" applyAlignment="0" applyProtection="0"/>
    <xf numFmtId="0" fontId="2" fillId="60" borderId="0" applyNumberFormat="0" applyBorder="0" applyAlignment="0" applyProtection="0"/>
    <xf numFmtId="4" fontId="30" fillId="14" borderId="110">
      <alignment horizontal="right" vertical="center"/>
    </xf>
    <xf numFmtId="0" fontId="96" fillId="73" borderId="105" applyNumberFormat="0" applyAlignment="0" applyProtection="0"/>
    <xf numFmtId="0" fontId="30" fillId="14" borderId="126">
      <alignment horizontal="right" vertical="center"/>
    </xf>
    <xf numFmtId="0" fontId="34" fillId="9" borderId="117">
      <alignment horizontal="left" vertical="center"/>
    </xf>
    <xf numFmtId="0" fontId="88" fillId="0" borderId="106" applyNumberFormat="0" applyFill="0" applyAlignment="0" applyProtection="0"/>
    <xf numFmtId="0" fontId="83" fillId="86" borderId="105" applyNumberFormat="0" applyAlignment="0" applyProtection="0"/>
    <xf numFmtId="0" fontId="96" fillId="73" borderId="105" applyNumberFormat="0" applyAlignment="0" applyProtection="0"/>
    <xf numFmtId="4" fontId="34" fillId="0" borderId="124">
      <alignment horizontal="right" vertical="center"/>
    </xf>
    <xf numFmtId="0" fontId="88" fillId="0" borderId="106" applyNumberFormat="0" applyFill="0" applyAlignment="0" applyProtection="0"/>
    <xf numFmtId="0" fontId="78" fillId="89" borderId="107" applyNumberFormat="0" applyFont="0" applyAlignment="0" applyProtection="0"/>
    <xf numFmtId="0" fontId="30" fillId="14" borderId="108">
      <alignment horizontal="right" vertical="center"/>
    </xf>
    <xf numFmtId="0" fontId="83" fillId="86" borderId="113" applyNumberFormat="0" applyAlignment="0" applyProtection="0"/>
    <xf numFmtId="0" fontId="2" fillId="62" borderId="0" applyNumberFormat="0" applyBorder="0" applyAlignment="0" applyProtection="0"/>
    <xf numFmtId="0" fontId="88" fillId="0" borderId="106" applyNumberFormat="0" applyFill="0" applyAlignment="0" applyProtection="0"/>
    <xf numFmtId="0" fontId="87" fillId="73" borderId="105" applyNumberFormat="0" applyAlignment="0" applyProtection="0"/>
    <xf numFmtId="4" fontId="30" fillId="14" borderId="124">
      <alignment horizontal="right" vertical="center"/>
    </xf>
    <xf numFmtId="49" fontId="32" fillId="0" borderId="108" applyNumberFormat="0" applyFill="0" applyBorder="0" applyProtection="0">
      <alignment horizontal="left" vertical="center"/>
    </xf>
    <xf numFmtId="4" fontId="34" fillId="16" borderId="116"/>
    <xf numFmtId="0" fontId="96" fillId="73" borderId="105" applyNumberFormat="0" applyAlignment="0" applyProtection="0"/>
    <xf numFmtId="0" fontId="71" fillId="0" borderId="0" applyNumberFormat="0" applyFill="0" applyBorder="0" applyAlignment="0" applyProtection="0"/>
    <xf numFmtId="0" fontId="2" fillId="48" borderId="0" applyNumberFormat="0" applyBorder="0" applyAlignment="0" applyProtection="0"/>
    <xf numFmtId="0" fontId="2" fillId="47" borderId="0" applyNumberFormat="0" applyBorder="0" applyAlignment="0" applyProtection="0"/>
    <xf numFmtId="0" fontId="72" fillId="52" borderId="0" applyNumberFormat="0" applyBorder="0" applyAlignment="0" applyProtection="0"/>
    <xf numFmtId="4" fontId="34" fillId="0" borderId="108" applyFill="0" applyBorder="0" applyProtection="0">
      <alignment horizontal="right" vertical="center"/>
    </xf>
    <xf numFmtId="0" fontId="35" fillId="89" borderId="123" applyNumberFormat="0" applyFont="0" applyAlignment="0" applyProtection="0"/>
    <xf numFmtId="0" fontId="78" fillId="89" borderId="107" applyNumberFormat="0" applyFont="0" applyAlignment="0" applyProtection="0"/>
    <xf numFmtId="4" fontId="74" fillId="9" borderId="108">
      <alignment horizontal="right" vertical="center"/>
    </xf>
    <xf numFmtId="0" fontId="100" fillId="86" borderId="104" applyNumberFormat="0" applyAlignment="0" applyProtection="0"/>
    <xf numFmtId="0" fontId="88" fillId="0" borderId="122" applyNumberFormat="0" applyFill="0" applyAlignment="0" applyProtection="0"/>
    <xf numFmtId="0" fontId="72" fillId="64" borderId="0" applyNumberFormat="0" applyBorder="0" applyAlignment="0" applyProtection="0"/>
    <xf numFmtId="4" fontId="34" fillId="0" borderId="108">
      <alignment horizontal="right" vertical="center"/>
    </xf>
    <xf numFmtId="0" fontId="100" fillId="86" borderId="112" applyNumberFormat="0" applyAlignment="0" applyProtection="0"/>
    <xf numFmtId="0" fontId="72" fillId="61"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74" fillId="9" borderId="108">
      <alignment horizontal="right" vertical="center"/>
    </xf>
    <xf numFmtId="4" fontId="34" fillId="16" borderId="124"/>
    <xf numFmtId="0" fontId="34" fillId="16" borderId="108"/>
    <xf numFmtId="0" fontId="68" fillId="46" borderId="57" applyNumberFormat="0" applyAlignment="0" applyProtection="0"/>
    <xf numFmtId="0" fontId="30" fillId="9" borderId="108">
      <alignment horizontal="right" vertical="center"/>
    </xf>
    <xf numFmtId="0" fontId="78" fillId="89" borderId="107" applyNumberFormat="0" applyFont="0" applyAlignment="0" applyProtection="0"/>
    <xf numFmtId="0" fontId="30" fillId="14" borderId="109">
      <alignment horizontal="right" vertical="center"/>
    </xf>
    <xf numFmtId="4" fontId="34" fillId="16" borderId="108"/>
    <xf numFmtId="0" fontId="30" fillId="14" borderId="110">
      <alignment horizontal="right" vertical="center"/>
    </xf>
    <xf numFmtId="4" fontId="30" fillId="14" borderId="109">
      <alignment horizontal="right" vertical="center"/>
    </xf>
    <xf numFmtId="0" fontId="34" fillId="16" borderId="108"/>
    <xf numFmtId="0" fontId="84" fillId="86" borderId="105" applyNumberFormat="0" applyAlignment="0" applyProtection="0"/>
    <xf numFmtId="4" fontId="34" fillId="0" borderId="108">
      <alignment horizontal="right" vertical="center"/>
    </xf>
    <xf numFmtId="4" fontId="30" fillId="14" borderId="109">
      <alignment horizontal="right" vertical="center"/>
    </xf>
    <xf numFmtId="0" fontId="83" fillId="86" borderId="105" applyNumberFormat="0" applyAlignment="0" applyProtection="0"/>
    <xf numFmtId="0" fontId="30" fillId="14" borderId="110">
      <alignment horizontal="right" vertical="center"/>
    </xf>
    <xf numFmtId="0" fontId="34" fillId="0" borderId="108">
      <alignment horizontal="right" vertical="center"/>
    </xf>
    <xf numFmtId="0" fontId="84" fillId="86" borderId="105" applyNumberFormat="0" applyAlignment="0" applyProtection="0"/>
    <xf numFmtId="0" fontId="88" fillId="0" borderId="106" applyNumberFormat="0" applyFill="0" applyAlignment="0" applyProtection="0"/>
    <xf numFmtId="0" fontId="72" fillId="52" borderId="0" applyNumberFormat="0" applyBorder="0" applyAlignment="0" applyProtection="0"/>
    <xf numFmtId="0" fontId="2" fillId="63" borderId="0" applyNumberFormat="0" applyBorder="0" applyAlignment="0" applyProtection="0"/>
    <xf numFmtId="4" fontId="74" fillId="9" borderId="116">
      <alignment horizontal="right" vertical="center"/>
    </xf>
    <xf numFmtId="0" fontId="34" fillId="14" borderId="119">
      <alignment horizontal="left" vertical="center" wrapText="1" indent="2"/>
    </xf>
    <xf numFmtId="0" fontId="30" fillId="14" borderId="118">
      <alignment horizontal="right" vertical="center"/>
    </xf>
    <xf numFmtId="4" fontId="30" fillId="14" borderId="109">
      <alignment horizontal="right" vertical="center"/>
    </xf>
    <xf numFmtId="0" fontId="103" fillId="0" borderId="106" applyNumberFormat="0" applyFill="0" applyAlignment="0" applyProtection="0"/>
    <xf numFmtId="0" fontId="2" fillId="50" borderId="0" applyNumberFormat="0" applyBorder="0" applyAlignment="0" applyProtection="0"/>
    <xf numFmtId="0" fontId="2" fillId="62" borderId="0" applyNumberFormat="0" applyBorder="0" applyAlignment="0" applyProtection="0"/>
    <xf numFmtId="0" fontId="34" fillId="0" borderId="108">
      <alignment horizontal="right" vertical="center"/>
    </xf>
    <xf numFmtId="0" fontId="81" fillId="86" borderId="112" applyNumberFormat="0" applyAlignment="0" applyProtection="0"/>
    <xf numFmtId="0" fontId="69" fillId="46" borderId="56" applyNumberFormat="0" applyAlignment="0" applyProtection="0"/>
    <xf numFmtId="0" fontId="87" fillId="73" borderId="113" applyNumberFormat="0" applyAlignment="0" applyProtection="0"/>
    <xf numFmtId="0" fontId="83" fillId="86" borderId="105" applyNumberFormat="0" applyAlignment="0" applyProtection="0"/>
    <xf numFmtId="0" fontId="2" fillId="62" borderId="0" applyNumberFormat="0" applyBorder="0" applyAlignment="0" applyProtection="0"/>
    <xf numFmtId="0" fontId="2" fillId="48" borderId="0" applyNumberFormat="0" applyBorder="0" applyAlignment="0" applyProtection="0"/>
    <xf numFmtId="49" fontId="32" fillId="0" borderId="108" applyNumberFormat="0" applyFill="0" applyBorder="0" applyProtection="0">
      <alignment horizontal="left" vertical="center"/>
    </xf>
    <xf numFmtId="0" fontId="2" fillId="51" borderId="0" applyNumberFormat="0" applyBorder="0" applyAlignment="0" applyProtection="0"/>
    <xf numFmtId="0" fontId="83" fillId="86" borderId="105" applyNumberFormat="0" applyAlignment="0" applyProtection="0"/>
    <xf numFmtId="0" fontId="83" fillId="86" borderId="105" applyNumberFormat="0" applyAlignment="0" applyProtection="0"/>
    <xf numFmtId="0" fontId="2" fillId="50" borderId="0" applyNumberFormat="0" applyBorder="0" applyAlignment="0" applyProtection="0"/>
    <xf numFmtId="0" fontId="87" fillId="73" borderId="105" applyNumberFormat="0" applyAlignment="0" applyProtection="0"/>
    <xf numFmtId="0" fontId="72" fillId="64" borderId="0" applyNumberFormat="0" applyBorder="0" applyAlignment="0" applyProtection="0"/>
    <xf numFmtId="0" fontId="103" fillId="0" borderId="106" applyNumberFormat="0" applyFill="0" applyAlignment="0" applyProtection="0"/>
    <xf numFmtId="0" fontId="72" fillId="55" borderId="0" applyNumberFormat="0" applyBorder="0" applyAlignment="0" applyProtection="0"/>
    <xf numFmtId="4" fontId="30" fillId="9" borderId="116">
      <alignment horizontal="right" vertical="center"/>
    </xf>
    <xf numFmtId="0" fontId="2" fillId="56" borderId="0" applyNumberFormat="0" applyBorder="0" applyAlignment="0" applyProtection="0"/>
    <xf numFmtId="0" fontId="13" fillId="0" borderId="58" applyNumberFormat="0" applyFill="0" applyAlignment="0" applyProtection="0"/>
    <xf numFmtId="4" fontId="34" fillId="0" borderId="108">
      <alignment horizontal="right" vertical="center"/>
    </xf>
    <xf numFmtId="4" fontId="34" fillId="0" borderId="108">
      <alignment horizontal="right" vertical="center"/>
    </xf>
    <xf numFmtId="0" fontId="30" fillId="14" borderId="108">
      <alignment horizontal="right" vertical="center"/>
    </xf>
    <xf numFmtId="4" fontId="30" fillId="9" borderId="116">
      <alignment horizontal="right" vertical="center"/>
    </xf>
    <xf numFmtId="0" fontId="2" fillId="59" borderId="0" applyNumberFormat="0" applyBorder="0" applyAlignment="0" applyProtection="0"/>
    <xf numFmtId="4" fontId="34" fillId="0" borderId="108" applyFill="0" applyBorder="0" applyProtection="0">
      <alignment horizontal="right" vertical="center"/>
    </xf>
    <xf numFmtId="0" fontId="34" fillId="0" borderId="111">
      <alignment horizontal="left" vertical="center" wrapText="1" indent="2"/>
    </xf>
    <xf numFmtId="4" fontId="30" fillId="9" borderId="124">
      <alignment horizontal="right" vertical="center"/>
    </xf>
    <xf numFmtId="0" fontId="30" fillId="14" borderId="116">
      <alignment horizontal="right" vertical="center"/>
    </xf>
    <xf numFmtId="0" fontId="2" fillId="53" borderId="0" applyNumberFormat="0" applyBorder="0" applyAlignment="0" applyProtection="0"/>
    <xf numFmtId="0" fontId="30" fillId="14" borderId="109">
      <alignment horizontal="right" vertical="center"/>
    </xf>
    <xf numFmtId="0" fontId="34" fillId="0" borderId="108" applyNumberFormat="0" applyFill="0" applyAlignment="0" applyProtection="0"/>
    <xf numFmtId="4" fontId="34" fillId="0" borderId="116" applyFill="0" applyBorder="0" applyProtection="0">
      <alignment horizontal="right" vertical="center"/>
    </xf>
    <xf numFmtId="0" fontId="2" fillId="53" borderId="0" applyNumberFormat="0" applyBorder="0" applyAlignment="0" applyProtection="0"/>
    <xf numFmtId="0" fontId="83" fillId="86" borderId="121" applyNumberFormat="0" applyAlignment="0" applyProtection="0"/>
    <xf numFmtId="0" fontId="96" fillId="73" borderId="105"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0" fontId="34" fillId="0" borderId="108" applyNumberFormat="0" applyFill="0" applyAlignment="0" applyProtection="0"/>
    <xf numFmtId="4" fontId="30" fillId="14" borderId="116">
      <alignment horizontal="right" vertical="center"/>
    </xf>
    <xf numFmtId="0" fontId="72" fillId="52" borderId="0" applyNumberFormat="0" applyBorder="0" applyAlignment="0" applyProtection="0"/>
    <xf numFmtId="4" fontId="30" fillId="14" borderId="109">
      <alignment horizontal="right" vertical="center"/>
    </xf>
    <xf numFmtId="0" fontId="30" fillId="14" borderId="108">
      <alignment horizontal="right" vertical="center"/>
    </xf>
    <xf numFmtId="175" fontId="34" fillId="90" borderId="108" applyNumberFormat="0" applyFont="0" applyBorder="0" applyAlignment="0" applyProtection="0">
      <alignment horizontal="right" vertical="center"/>
    </xf>
    <xf numFmtId="0" fontId="87" fillId="73" borderId="105" applyNumberFormat="0" applyAlignment="0" applyProtection="0"/>
    <xf numFmtId="0" fontId="13" fillId="0" borderId="58" applyNumberFormat="0" applyFill="0" applyAlignment="0" applyProtection="0"/>
    <xf numFmtId="0" fontId="84" fillId="86" borderId="105" applyNumberFormat="0" applyAlignment="0" applyProtection="0"/>
    <xf numFmtId="0" fontId="83" fillId="86" borderId="105" applyNumberFormat="0" applyAlignment="0" applyProtection="0"/>
    <xf numFmtId="4" fontId="74" fillId="9" borderId="116">
      <alignment horizontal="right" vertical="center"/>
    </xf>
    <xf numFmtId="175" fontId="34" fillId="90" borderId="108" applyNumberFormat="0" applyFont="0" applyBorder="0" applyAlignment="0" applyProtection="0">
      <alignment horizontal="right" vertical="center"/>
    </xf>
    <xf numFmtId="0" fontId="103" fillId="0" borderId="106" applyNumberFormat="0" applyFill="0" applyAlignment="0" applyProtection="0"/>
    <xf numFmtId="0" fontId="103" fillId="0" borderId="106" applyNumberFormat="0" applyFill="0" applyAlignment="0" applyProtection="0"/>
    <xf numFmtId="0" fontId="72" fillId="64" borderId="0" applyNumberFormat="0" applyBorder="0" applyAlignment="0" applyProtection="0"/>
    <xf numFmtId="0" fontId="30" fillId="14" borderId="108">
      <alignment horizontal="right" vertical="center"/>
    </xf>
    <xf numFmtId="49" fontId="32" fillId="0" borderId="108" applyNumberFormat="0" applyFill="0" applyBorder="0" applyProtection="0">
      <alignment horizontal="left" vertical="center"/>
    </xf>
    <xf numFmtId="0" fontId="2" fillId="62" borderId="0" applyNumberFormat="0" applyBorder="0" applyAlignment="0" applyProtection="0"/>
    <xf numFmtId="4" fontId="74" fillId="9" borderId="116">
      <alignment horizontal="right" vertical="center"/>
    </xf>
    <xf numFmtId="0" fontId="72" fillId="55" borderId="0" applyNumberFormat="0" applyBorder="0" applyAlignment="0" applyProtection="0"/>
    <xf numFmtId="0" fontId="72" fillId="55" borderId="0" applyNumberFormat="0" applyBorder="0" applyAlignment="0" applyProtection="0"/>
    <xf numFmtId="0" fontId="78" fillId="89" borderId="107" applyNumberFormat="0" applyFont="0" applyAlignment="0" applyProtection="0"/>
    <xf numFmtId="0" fontId="81" fillId="86" borderId="104" applyNumberFormat="0" applyAlignment="0" applyProtection="0"/>
    <xf numFmtId="0" fontId="34" fillId="0" borderId="127">
      <alignment horizontal="left" vertical="center" wrapText="1" indent="2"/>
    </xf>
    <xf numFmtId="4" fontId="74" fillId="9" borderId="108">
      <alignment horizontal="right" vertical="center"/>
    </xf>
    <xf numFmtId="0" fontId="96" fillId="73" borderId="105" applyNumberFormat="0" applyAlignment="0" applyProtection="0"/>
    <xf numFmtId="0" fontId="83" fillId="86" borderId="105" applyNumberFormat="0" applyAlignment="0" applyProtection="0"/>
    <xf numFmtId="175" fontId="34" fillId="90" borderId="108" applyNumberFormat="0" applyFont="0" applyBorder="0" applyAlignment="0" applyProtection="0">
      <alignment horizontal="right" vertical="center"/>
    </xf>
    <xf numFmtId="0" fontId="2" fillId="56" borderId="0" applyNumberFormat="0" applyBorder="0" applyAlignment="0" applyProtection="0"/>
    <xf numFmtId="4" fontId="74" fillId="9" borderId="108">
      <alignment horizontal="right" vertical="center"/>
    </xf>
    <xf numFmtId="0" fontId="74" fillId="9" borderId="108">
      <alignment horizontal="right" vertical="center"/>
    </xf>
    <xf numFmtId="0" fontId="81" fillId="86" borderId="104" applyNumberFormat="0" applyAlignment="0" applyProtection="0"/>
    <xf numFmtId="0" fontId="34" fillId="0" borderId="108" applyNumberFormat="0" applyFill="0" applyAlignment="0" applyProtection="0"/>
    <xf numFmtId="0" fontId="30" fillId="14" borderId="117">
      <alignment horizontal="right" vertical="center"/>
    </xf>
    <xf numFmtId="0" fontId="68" fillId="46" borderId="57" applyNumberFormat="0" applyAlignment="0" applyProtection="0"/>
    <xf numFmtId="0" fontId="83" fillId="86" borderId="105" applyNumberFormat="0" applyAlignment="0" applyProtection="0"/>
    <xf numFmtId="0" fontId="88" fillId="0" borderId="106" applyNumberFormat="0" applyFill="0" applyAlignment="0" applyProtection="0"/>
    <xf numFmtId="0" fontId="72" fillId="49" borderId="0" applyNumberFormat="0" applyBorder="0" applyAlignment="0" applyProtection="0"/>
    <xf numFmtId="0" fontId="69" fillId="46" borderId="56" applyNumberFormat="0" applyAlignment="0" applyProtection="0"/>
    <xf numFmtId="0" fontId="96" fillId="73" borderId="105" applyNumberFormat="0" applyAlignment="0" applyProtection="0"/>
    <xf numFmtId="4" fontId="34" fillId="0" borderId="108" applyFill="0" applyBorder="0" applyProtection="0">
      <alignment horizontal="right" vertical="center"/>
    </xf>
    <xf numFmtId="0" fontId="72" fillId="61" borderId="0" applyNumberFormat="0" applyBorder="0" applyAlignment="0" applyProtection="0"/>
    <xf numFmtId="0" fontId="34" fillId="0" borderId="108">
      <alignment horizontal="right" vertical="center"/>
    </xf>
    <xf numFmtId="0" fontId="2" fillId="59" borderId="0" applyNumberFormat="0" applyBorder="0" applyAlignment="0" applyProtection="0"/>
    <xf numFmtId="0" fontId="34" fillId="0" borderId="111">
      <alignment horizontal="left" vertical="center" wrapText="1" indent="2"/>
    </xf>
    <xf numFmtId="0" fontId="83" fillId="86" borderId="113" applyNumberFormat="0" applyAlignment="0" applyProtection="0"/>
    <xf numFmtId="0" fontId="13" fillId="0" borderId="58" applyNumberFormat="0" applyFill="0" applyAlignment="0" applyProtection="0"/>
    <xf numFmtId="0" fontId="2" fillId="53" borderId="0" applyNumberFormat="0" applyBorder="0" applyAlignment="0" applyProtection="0"/>
    <xf numFmtId="0" fontId="70" fillId="0" borderId="0" applyNumberFormat="0" applyFill="0" applyBorder="0" applyAlignment="0" applyProtection="0"/>
    <xf numFmtId="0" fontId="30" fillId="14" borderId="109">
      <alignment horizontal="right" vertical="center"/>
    </xf>
    <xf numFmtId="0" fontId="2" fillId="63" borderId="0" applyNumberFormat="0" applyBorder="0" applyAlignment="0" applyProtection="0"/>
    <xf numFmtId="0" fontId="34" fillId="0" borderId="111">
      <alignment horizontal="left" vertical="center" wrapText="1" indent="2"/>
    </xf>
    <xf numFmtId="0" fontId="2" fillId="57" borderId="0" applyNumberFormat="0" applyBorder="0" applyAlignment="0" applyProtection="0"/>
    <xf numFmtId="49" fontId="34" fillId="0" borderId="124" applyNumberFormat="0" applyFont="0" applyFill="0" applyBorder="0" applyProtection="0">
      <alignment horizontal="left" vertical="center" indent="2"/>
    </xf>
    <xf numFmtId="0" fontId="96" fillId="73" borderId="105" applyNumberFormat="0" applyAlignment="0" applyProtection="0"/>
    <xf numFmtId="0" fontId="81" fillId="86" borderId="104" applyNumberFormat="0" applyAlignment="0" applyProtection="0"/>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96" fillId="73" borderId="105" applyNumberFormat="0" applyAlignment="0" applyProtection="0"/>
    <xf numFmtId="4" fontId="34" fillId="16" borderId="116"/>
    <xf numFmtId="0" fontId="96" fillId="73" borderId="105" applyNumberFormat="0" applyAlignment="0" applyProtection="0"/>
    <xf numFmtId="0" fontId="34" fillId="14" borderId="111">
      <alignment horizontal="left" vertical="center" wrapText="1" indent="2"/>
    </xf>
    <xf numFmtId="49" fontId="32" fillId="0" borderId="108" applyNumberFormat="0" applyFill="0" applyBorder="0" applyProtection="0">
      <alignment horizontal="left" vertical="center"/>
    </xf>
    <xf numFmtId="49" fontId="34" fillId="0" borderId="108" applyNumberFormat="0" applyFont="0" applyFill="0" applyBorder="0" applyProtection="0">
      <alignment horizontal="left" vertical="center" indent="2"/>
    </xf>
    <xf numFmtId="0" fontId="2" fillId="56" borderId="0" applyNumberFormat="0" applyBorder="0" applyAlignment="0" applyProtection="0"/>
    <xf numFmtId="49" fontId="34" fillId="0" borderId="108" applyNumberFormat="0" applyFont="0" applyFill="0" applyBorder="0" applyProtection="0">
      <alignment horizontal="left" vertical="center" indent="2"/>
    </xf>
    <xf numFmtId="0" fontId="83" fillId="86" borderId="105" applyNumberFormat="0" applyAlignment="0" applyProtection="0"/>
    <xf numFmtId="0" fontId="35" fillId="89" borderId="107" applyNumberFormat="0" applyFont="0" applyAlignment="0" applyProtection="0"/>
    <xf numFmtId="0" fontId="34" fillId="0" borderId="111">
      <alignment horizontal="left" vertical="center" wrapText="1" indent="2"/>
    </xf>
    <xf numFmtId="0" fontId="34" fillId="14" borderId="111">
      <alignment horizontal="left" vertical="center" wrapText="1" indent="2"/>
    </xf>
    <xf numFmtId="0" fontId="72" fillId="55" borderId="0" applyNumberFormat="0" applyBorder="0" applyAlignment="0" applyProtection="0"/>
    <xf numFmtId="0" fontId="81" fillId="86" borderId="104" applyNumberFormat="0" applyAlignment="0" applyProtection="0"/>
    <xf numFmtId="0" fontId="72" fillId="52" borderId="0" applyNumberFormat="0" applyBorder="0" applyAlignment="0" applyProtection="0"/>
    <xf numFmtId="49" fontId="34" fillId="0" borderId="109" applyNumberFormat="0" applyFont="0" applyFill="0" applyBorder="0" applyProtection="0">
      <alignment horizontal="left" vertical="center" indent="5"/>
    </xf>
    <xf numFmtId="0" fontId="96" fillId="73" borderId="113" applyNumberFormat="0" applyAlignment="0" applyProtection="0"/>
    <xf numFmtId="0" fontId="35" fillId="89" borderId="107" applyNumberFormat="0" applyFont="0" applyAlignment="0" applyProtection="0"/>
    <xf numFmtId="0" fontId="72" fillId="61" borderId="0" applyNumberFormat="0" applyBorder="0" applyAlignment="0" applyProtection="0"/>
    <xf numFmtId="4" fontId="30" fillId="9" borderId="108">
      <alignment horizontal="right" vertical="center"/>
    </xf>
    <xf numFmtId="0" fontId="34" fillId="14" borderId="111">
      <alignment horizontal="left" vertical="center" wrapText="1" indent="2"/>
    </xf>
    <xf numFmtId="4" fontId="34" fillId="0" borderId="116">
      <alignment horizontal="right" vertical="center"/>
    </xf>
    <xf numFmtId="0" fontId="34" fillId="0" borderId="108">
      <alignment horizontal="right" vertical="center"/>
    </xf>
    <xf numFmtId="0" fontId="96" fillId="73" borderId="121" applyNumberFormat="0" applyAlignment="0" applyProtection="0"/>
    <xf numFmtId="4" fontId="30" fillId="14" borderId="125">
      <alignment horizontal="right" vertical="center"/>
    </xf>
    <xf numFmtId="0" fontId="30" fillId="14" borderId="108">
      <alignment horizontal="right" vertical="center"/>
    </xf>
    <xf numFmtId="0" fontId="2" fillId="62" borderId="0" applyNumberFormat="0" applyBorder="0" applyAlignment="0" applyProtection="0"/>
    <xf numFmtId="4" fontId="34" fillId="16" borderId="108"/>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0" fillId="0" borderId="0" applyNumberFormat="0" applyFill="0" applyBorder="0" applyAlignment="0" applyProtection="0"/>
    <xf numFmtId="0" fontId="72" fillId="49" borderId="0" applyNumberFormat="0" applyBorder="0" applyAlignment="0" applyProtection="0"/>
    <xf numFmtId="0" fontId="78" fillId="89" borderId="107" applyNumberFormat="0" applyFont="0" applyAlignment="0" applyProtection="0"/>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81" fillId="86" borderId="104" applyNumberFormat="0" applyAlignment="0" applyProtection="0"/>
    <xf numFmtId="0" fontId="35" fillId="89" borderId="107" applyNumberFormat="0" applyFont="0" applyAlignment="0" applyProtection="0"/>
    <xf numFmtId="0" fontId="2" fillId="48" borderId="0" applyNumberFormat="0" applyBorder="0" applyAlignment="0" applyProtection="0"/>
    <xf numFmtId="0" fontId="34" fillId="0" borderId="111">
      <alignment horizontal="left" vertical="center" wrapText="1" indent="2"/>
    </xf>
    <xf numFmtId="0" fontId="100" fillId="86" borderId="112" applyNumberFormat="0" applyAlignment="0" applyProtection="0"/>
    <xf numFmtId="49" fontId="32" fillId="0" borderId="108" applyNumberFormat="0" applyFill="0" applyBorder="0" applyProtection="0">
      <alignment horizontal="left" vertical="center"/>
    </xf>
    <xf numFmtId="0" fontId="2" fillId="51" borderId="0" applyNumberFormat="0" applyBorder="0" applyAlignment="0" applyProtection="0"/>
    <xf numFmtId="0" fontId="30" fillId="9" borderId="108">
      <alignment horizontal="right" vertical="center"/>
    </xf>
    <xf numFmtId="0" fontId="2" fillId="47" borderId="0" applyNumberFormat="0" applyBorder="0" applyAlignment="0" applyProtection="0"/>
    <xf numFmtId="0" fontId="103" fillId="0" borderId="106" applyNumberFormat="0" applyFill="0" applyAlignment="0" applyProtection="0"/>
    <xf numFmtId="0" fontId="100" fillId="86" borderId="104" applyNumberFormat="0" applyAlignment="0" applyProtection="0"/>
    <xf numFmtId="0" fontId="72" fillId="55" borderId="0" applyNumberFormat="0" applyBorder="0" applyAlignment="0" applyProtection="0"/>
    <xf numFmtId="0" fontId="30" fillId="14" borderId="126">
      <alignment horizontal="right" vertical="center"/>
    </xf>
    <xf numFmtId="0" fontId="83" fillId="86" borderId="105" applyNumberFormat="0" applyAlignment="0" applyProtection="0"/>
    <xf numFmtId="4" fontId="74" fillId="9" borderId="116">
      <alignment horizontal="right" vertical="center"/>
    </xf>
    <xf numFmtId="0" fontId="96" fillId="73" borderId="105" applyNumberFormat="0" applyAlignment="0" applyProtection="0"/>
    <xf numFmtId="0" fontId="88" fillId="0" borderId="106" applyNumberFormat="0" applyFill="0" applyAlignment="0" applyProtection="0"/>
    <xf numFmtId="0" fontId="103" fillId="0" borderId="106" applyNumberFormat="0" applyFill="0" applyAlignment="0" applyProtection="0"/>
    <xf numFmtId="0" fontId="2" fillId="62"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72" fillId="49" borderId="0" applyNumberFormat="0" applyBorder="0" applyAlignment="0" applyProtection="0"/>
    <xf numFmtId="4" fontId="30" fillId="9" borderId="108">
      <alignment horizontal="right" vertical="center"/>
    </xf>
    <xf numFmtId="0" fontId="35" fillId="89" borderId="107" applyNumberFormat="0" applyFont="0" applyAlignment="0" applyProtection="0"/>
    <xf numFmtId="0" fontId="72" fillId="64" borderId="0" applyNumberFormat="0" applyBorder="0" applyAlignment="0" applyProtection="0"/>
    <xf numFmtId="0" fontId="88" fillId="0" borderId="106" applyNumberFormat="0" applyFill="0" applyAlignment="0" applyProtection="0"/>
    <xf numFmtId="0" fontId="34" fillId="16" borderId="108"/>
    <xf numFmtId="4" fontId="34" fillId="16" borderId="108"/>
    <xf numFmtId="0" fontId="72" fillId="64" borderId="0" applyNumberFormat="0" applyBorder="0" applyAlignment="0" applyProtection="0"/>
    <xf numFmtId="0" fontId="2" fillId="57" borderId="0" applyNumberFormat="0" applyBorder="0" applyAlignment="0" applyProtection="0"/>
    <xf numFmtId="4" fontId="34" fillId="16" borderId="108"/>
    <xf numFmtId="4" fontId="74" fillId="9" borderId="108">
      <alignment horizontal="right" vertical="center"/>
    </xf>
    <xf numFmtId="0" fontId="34" fillId="0" borderId="108">
      <alignment horizontal="right" vertical="center"/>
    </xf>
    <xf numFmtId="0" fontId="88" fillId="0" borderId="106" applyNumberFormat="0" applyFill="0" applyAlignment="0" applyProtection="0"/>
    <xf numFmtId="0" fontId="30" fillId="14" borderId="108">
      <alignment horizontal="right" vertical="center"/>
    </xf>
    <xf numFmtId="175" fontId="34" fillId="90" borderId="108" applyNumberFormat="0" applyFont="0" applyBorder="0" applyAlignment="0" applyProtection="0">
      <alignment horizontal="right" vertical="center"/>
    </xf>
    <xf numFmtId="0" fontId="30" fillId="14" borderId="108">
      <alignment horizontal="right" vertical="center"/>
    </xf>
    <xf numFmtId="0" fontId="34" fillId="14" borderId="111">
      <alignment horizontal="left" vertical="center" wrapText="1" indent="2"/>
    </xf>
    <xf numFmtId="0" fontId="88" fillId="0" borderId="106" applyNumberFormat="0" applyFill="0" applyAlignment="0" applyProtection="0"/>
    <xf numFmtId="4" fontId="30" fillId="9" borderId="108">
      <alignment horizontal="right" vertical="center"/>
    </xf>
    <xf numFmtId="0" fontId="78" fillId="89" borderId="107" applyNumberFormat="0" applyFont="0" applyAlignment="0" applyProtection="0"/>
    <xf numFmtId="4" fontId="30" fillId="14" borderId="108">
      <alignment horizontal="right" vertical="center"/>
    </xf>
    <xf numFmtId="49" fontId="32" fillId="0" borderId="124" applyNumberFormat="0" applyFill="0" applyBorder="0" applyProtection="0">
      <alignment horizontal="left" vertical="center"/>
    </xf>
    <xf numFmtId="0" fontId="81" fillId="86" borderId="104" applyNumberFormat="0" applyAlignment="0" applyProtection="0"/>
    <xf numFmtId="0" fontId="30" fillId="14" borderId="108">
      <alignment horizontal="right" vertical="center"/>
    </xf>
    <xf numFmtId="49" fontId="32" fillId="0" borderId="116" applyNumberFormat="0" applyFill="0" applyBorder="0" applyProtection="0">
      <alignment horizontal="left" vertical="center"/>
    </xf>
    <xf numFmtId="0" fontId="34" fillId="14" borderId="119">
      <alignment horizontal="left" vertical="center" wrapText="1" indent="2"/>
    </xf>
    <xf numFmtId="0" fontId="34" fillId="14" borderId="111">
      <alignment horizontal="left" vertical="center" wrapText="1" indent="2"/>
    </xf>
    <xf numFmtId="0" fontId="88" fillId="0" borderId="106" applyNumberFormat="0" applyFill="0" applyAlignment="0" applyProtection="0"/>
    <xf numFmtId="0" fontId="96" fillId="73" borderId="105" applyNumberFormat="0" applyAlignment="0" applyProtection="0"/>
    <xf numFmtId="0" fontId="2" fillId="63" borderId="0" applyNumberFormat="0" applyBorder="0" applyAlignment="0" applyProtection="0"/>
    <xf numFmtId="4" fontId="30" fillId="9" borderId="108">
      <alignment horizontal="right" vertical="center"/>
    </xf>
    <xf numFmtId="4" fontId="30" fillId="14" borderId="116">
      <alignment horizontal="right" vertical="center"/>
    </xf>
    <xf numFmtId="0" fontId="78" fillId="89" borderId="107" applyNumberFormat="0" applyFont="0" applyAlignment="0" applyProtection="0"/>
    <xf numFmtId="4" fontId="30" fillId="14" borderId="117">
      <alignment horizontal="right" vertical="center"/>
    </xf>
    <xf numFmtId="0" fontId="34" fillId="0" borderId="108" applyNumberFormat="0" applyFill="0" applyAlignment="0" applyProtection="0"/>
    <xf numFmtId="4" fontId="30" fillId="14" borderId="116">
      <alignment horizontal="right" vertical="center"/>
    </xf>
    <xf numFmtId="0" fontId="103" fillId="0" borderId="106" applyNumberFormat="0" applyFill="0" applyAlignment="0" applyProtection="0"/>
    <xf numFmtId="0" fontId="72" fillId="58" borderId="0" applyNumberFormat="0" applyBorder="0" applyAlignment="0" applyProtection="0"/>
    <xf numFmtId="0" fontId="34" fillId="0" borderId="111">
      <alignment horizontal="left" vertical="center" wrapText="1" indent="2"/>
    </xf>
    <xf numFmtId="0" fontId="96" fillId="73" borderId="105" applyNumberFormat="0" applyAlignment="0" applyProtection="0"/>
    <xf numFmtId="0" fontId="69" fillId="46" borderId="56" applyNumberFormat="0" applyAlignment="0" applyProtection="0"/>
    <xf numFmtId="0" fontId="30" fillId="9" borderId="116">
      <alignment horizontal="right" vertical="center"/>
    </xf>
    <xf numFmtId="0" fontId="34" fillId="14" borderId="111">
      <alignment horizontal="left" vertical="center" wrapText="1" indent="2"/>
    </xf>
    <xf numFmtId="4" fontId="34" fillId="0" borderId="108">
      <alignment horizontal="right" vertical="center"/>
    </xf>
    <xf numFmtId="0" fontId="81" fillId="86" borderId="112" applyNumberFormat="0" applyAlignment="0" applyProtection="0"/>
    <xf numFmtId="0" fontId="30" fillId="14" borderId="108">
      <alignment horizontal="right" vertical="center"/>
    </xf>
    <xf numFmtId="0" fontId="88" fillId="0" borderId="106" applyNumberFormat="0" applyFill="0" applyAlignment="0" applyProtection="0"/>
    <xf numFmtId="0" fontId="87" fillId="73" borderId="105" applyNumberFormat="0" applyAlignment="0" applyProtection="0"/>
    <xf numFmtId="0" fontId="84" fillId="86" borderId="105" applyNumberFormat="0" applyAlignment="0" applyProtection="0"/>
    <xf numFmtId="4" fontId="30" fillId="14" borderId="108">
      <alignment horizontal="right" vertical="center"/>
    </xf>
    <xf numFmtId="0" fontId="34" fillId="9" borderId="109">
      <alignment horizontal="left" vertical="center"/>
    </xf>
    <xf numFmtId="0" fontId="34" fillId="16" borderId="108"/>
    <xf numFmtId="0" fontId="30" fillId="14" borderId="108">
      <alignment horizontal="right" vertical="center"/>
    </xf>
    <xf numFmtId="0" fontId="88" fillId="0" borderId="106" applyNumberFormat="0" applyFill="0" applyAlignment="0" applyProtection="0"/>
    <xf numFmtId="0" fontId="30" fillId="14" borderId="108">
      <alignment horizontal="right" vertical="center"/>
    </xf>
    <xf numFmtId="0" fontId="34" fillId="0" borderId="111">
      <alignment horizontal="left" vertical="center" wrapText="1" indent="2"/>
    </xf>
    <xf numFmtId="0" fontId="84" fillId="86" borderId="105" applyNumberFormat="0" applyAlignment="0" applyProtection="0"/>
    <xf numFmtId="0" fontId="2" fillId="54" borderId="0" applyNumberFormat="0" applyBorder="0" applyAlignment="0" applyProtection="0"/>
    <xf numFmtId="0" fontId="96" fillId="73" borderId="113" applyNumberFormat="0" applyAlignment="0" applyProtection="0"/>
    <xf numFmtId="4" fontId="34" fillId="0" borderId="108" applyFill="0" applyBorder="0" applyProtection="0">
      <alignment horizontal="right" vertical="center"/>
    </xf>
    <xf numFmtId="0" fontId="84" fillId="86" borderId="113" applyNumberFormat="0" applyAlignment="0" applyProtection="0"/>
    <xf numFmtId="175" fontId="34" fillId="90" borderId="108" applyNumberFormat="0" applyFont="0" applyBorder="0" applyAlignment="0" applyProtection="0">
      <alignment horizontal="right" vertical="center"/>
    </xf>
    <xf numFmtId="0" fontId="74" fillId="9" borderId="116">
      <alignment horizontal="right" vertical="center"/>
    </xf>
    <xf numFmtId="4" fontId="30" fillId="14" borderId="108">
      <alignment horizontal="right" vertical="center"/>
    </xf>
    <xf numFmtId="0" fontId="96" fillId="73" borderId="105" applyNumberFormat="0" applyAlignment="0" applyProtection="0"/>
    <xf numFmtId="4" fontId="34" fillId="0" borderId="116">
      <alignment horizontal="right" vertical="center"/>
    </xf>
    <xf numFmtId="0" fontId="34" fillId="16" borderId="108"/>
    <xf numFmtId="0" fontId="96" fillId="73" borderId="105" applyNumberFormat="0" applyAlignment="0" applyProtection="0"/>
    <xf numFmtId="0" fontId="34" fillId="16" borderId="108"/>
    <xf numFmtId="0" fontId="74" fillId="9" borderId="108">
      <alignment horizontal="right" vertical="center"/>
    </xf>
    <xf numFmtId="49" fontId="32" fillId="0" borderId="108" applyNumberFormat="0" applyFill="0" applyBorder="0" applyProtection="0">
      <alignment horizontal="left" vertical="center"/>
    </xf>
    <xf numFmtId="0" fontId="34" fillId="9" borderId="109">
      <alignment horizontal="left" vertical="center"/>
    </xf>
    <xf numFmtId="49" fontId="34" fillId="0" borderId="108" applyNumberFormat="0" applyFont="0" applyFill="0" applyBorder="0" applyProtection="0">
      <alignment horizontal="left" vertical="center" indent="2"/>
    </xf>
    <xf numFmtId="0" fontId="88" fillId="0" borderId="106" applyNumberFormat="0" applyFill="0" applyAlignment="0" applyProtection="0"/>
    <xf numFmtId="0" fontId="34" fillId="0" borderId="111">
      <alignment horizontal="left" vertical="center" wrapText="1" indent="2"/>
    </xf>
    <xf numFmtId="0" fontId="34" fillId="0" borderId="108" applyNumberFormat="0" applyFill="0" applyAlignment="0" applyProtection="0"/>
    <xf numFmtId="0" fontId="30" fillId="9" borderId="108">
      <alignment horizontal="right" vertical="center"/>
    </xf>
    <xf numFmtId="4" fontId="34" fillId="16" borderId="108"/>
    <xf numFmtId="0" fontId="35" fillId="89" borderId="107" applyNumberFormat="0" applyFont="0" applyAlignment="0" applyProtection="0"/>
    <xf numFmtId="0" fontId="34" fillId="0" borderId="108" applyNumberFormat="0" applyFill="0" applyAlignment="0" applyProtection="0"/>
    <xf numFmtId="4" fontId="30" fillId="14" borderId="109">
      <alignment horizontal="right" vertical="center"/>
    </xf>
    <xf numFmtId="0" fontId="88" fillId="0" borderId="106" applyNumberFormat="0" applyFill="0" applyAlignment="0" applyProtection="0"/>
    <xf numFmtId="0" fontId="34" fillId="9" borderId="109">
      <alignment horizontal="left" vertical="center"/>
    </xf>
    <xf numFmtId="0" fontId="87" fillId="73" borderId="105" applyNumberFormat="0" applyAlignment="0" applyProtection="0"/>
    <xf numFmtId="0" fontId="96" fillId="73" borderId="105" applyNumberFormat="0" applyAlignment="0" applyProtection="0"/>
    <xf numFmtId="0" fontId="103" fillId="0" borderId="114" applyNumberFormat="0" applyFill="0" applyAlignment="0" applyProtection="0"/>
    <xf numFmtId="4" fontId="30" fillId="14" borderId="124">
      <alignment horizontal="right" vertical="center"/>
    </xf>
    <xf numFmtId="0" fontId="30" fillId="14" borderId="109">
      <alignment horizontal="right" vertical="center"/>
    </xf>
    <xf numFmtId="0" fontId="35" fillId="89" borderId="115" applyNumberFormat="0" applyFont="0" applyAlignment="0" applyProtection="0"/>
    <xf numFmtId="0" fontId="83" fillId="86" borderId="121" applyNumberFormat="0" applyAlignment="0" applyProtection="0"/>
    <xf numFmtId="0" fontId="100" fillId="86" borderId="112" applyNumberFormat="0" applyAlignment="0" applyProtection="0"/>
    <xf numFmtId="0" fontId="34" fillId="0" borderId="111">
      <alignment horizontal="left" vertical="center" wrapText="1" indent="2"/>
    </xf>
    <xf numFmtId="0" fontId="2" fillId="56" borderId="0" applyNumberFormat="0" applyBorder="0" applyAlignment="0" applyProtection="0"/>
    <xf numFmtId="0" fontId="103" fillId="0" borderId="106" applyNumberFormat="0" applyFill="0" applyAlignment="0" applyProtection="0"/>
    <xf numFmtId="0" fontId="30" fillId="14" borderId="110">
      <alignment horizontal="right" vertical="center"/>
    </xf>
    <xf numFmtId="0" fontId="74" fillId="9" borderId="116">
      <alignment horizontal="right" vertical="center"/>
    </xf>
    <xf numFmtId="0" fontId="35" fillId="89" borderId="115" applyNumberFormat="0" applyFont="0" applyAlignment="0" applyProtection="0"/>
    <xf numFmtId="0" fontId="100" fillId="86" borderId="112" applyNumberFormat="0" applyAlignment="0" applyProtection="0"/>
    <xf numFmtId="0" fontId="69" fillId="46" borderId="56" applyNumberFormat="0" applyAlignment="0" applyProtection="0"/>
    <xf numFmtId="0" fontId="83" fillId="86" borderId="105" applyNumberFormat="0" applyAlignment="0" applyProtection="0"/>
    <xf numFmtId="0" fontId="2" fillId="48" borderId="0" applyNumberFormat="0" applyBorder="0" applyAlignment="0" applyProtection="0"/>
    <xf numFmtId="4" fontId="34" fillId="0" borderId="108">
      <alignment horizontal="right" vertical="center"/>
    </xf>
    <xf numFmtId="0" fontId="81" fillId="86" borderId="104" applyNumberFormat="0" applyAlignment="0" applyProtection="0"/>
    <xf numFmtId="0" fontId="30" fillId="14" borderId="108">
      <alignment horizontal="right" vertical="center"/>
    </xf>
    <xf numFmtId="0" fontId="34" fillId="14" borderId="111">
      <alignment horizontal="left" vertical="center" wrapText="1" indent="2"/>
    </xf>
    <xf numFmtId="0" fontId="72" fillId="58" borderId="0" applyNumberFormat="0" applyBorder="0" applyAlignment="0" applyProtection="0"/>
    <xf numFmtId="0" fontId="2" fillId="54" borderId="0" applyNumberFormat="0" applyBorder="0" applyAlignment="0" applyProtection="0"/>
    <xf numFmtId="0" fontId="78" fillId="89" borderId="107" applyNumberFormat="0" applyFont="0" applyAlignment="0" applyProtection="0"/>
    <xf numFmtId="4" fontId="34" fillId="0" borderId="108">
      <alignment horizontal="right" vertical="center"/>
    </xf>
    <xf numFmtId="0" fontId="30" fillId="14" borderId="108">
      <alignment horizontal="right" vertical="center"/>
    </xf>
    <xf numFmtId="4" fontId="30" fillId="9" borderId="108">
      <alignment horizontal="right" vertical="center"/>
    </xf>
    <xf numFmtId="0" fontId="2" fillId="60" borderId="0" applyNumberFormat="0" applyBorder="0" applyAlignment="0" applyProtection="0"/>
    <xf numFmtId="0" fontId="100" fillId="86" borderId="104" applyNumberFormat="0" applyAlignment="0" applyProtection="0"/>
    <xf numFmtId="0" fontId="34" fillId="0" borderId="111">
      <alignment horizontal="left" vertical="center" wrapText="1" indent="2"/>
    </xf>
    <xf numFmtId="0" fontId="87" fillId="73" borderId="113" applyNumberFormat="0" applyAlignment="0" applyProtection="0"/>
    <xf numFmtId="0" fontId="100" fillId="86" borderId="120" applyNumberFormat="0" applyAlignment="0" applyProtection="0"/>
    <xf numFmtId="0" fontId="88" fillId="0" borderId="106" applyNumberFormat="0" applyFill="0" applyAlignment="0" applyProtection="0"/>
    <xf numFmtId="0" fontId="30" fillId="14" borderId="124">
      <alignment horizontal="right" vertical="center"/>
    </xf>
    <xf numFmtId="0" fontId="81" fillId="86" borderId="104" applyNumberFormat="0" applyAlignment="0" applyProtection="0"/>
    <xf numFmtId="0" fontId="30" fillId="14" borderId="108">
      <alignment horizontal="right" vertical="center"/>
    </xf>
    <xf numFmtId="0" fontId="100" fillId="86" borderId="104" applyNumberFormat="0" applyAlignment="0" applyProtection="0"/>
    <xf numFmtId="0" fontId="87" fillId="73" borderId="105" applyNumberFormat="0" applyAlignment="0" applyProtection="0"/>
    <xf numFmtId="0" fontId="96" fillId="73" borderId="105" applyNumberFormat="0" applyAlignment="0" applyProtection="0"/>
    <xf numFmtId="0" fontId="68" fillId="46" borderId="57" applyNumberFormat="0" applyAlignment="0" applyProtection="0"/>
    <xf numFmtId="49" fontId="34" fillId="0" borderId="108" applyNumberFormat="0" applyFont="0" applyFill="0" applyBorder="0" applyProtection="0">
      <alignment horizontal="left" vertical="center" indent="2"/>
    </xf>
    <xf numFmtId="4" fontId="30" fillId="14" borderId="108">
      <alignment horizontal="right" vertical="center"/>
    </xf>
    <xf numFmtId="4" fontId="30" fillId="9" borderId="108">
      <alignment horizontal="right" vertical="center"/>
    </xf>
    <xf numFmtId="0" fontId="103" fillId="0" borderId="122" applyNumberFormat="0" applyFill="0" applyAlignment="0" applyProtection="0"/>
    <xf numFmtId="0" fontId="68" fillId="46" borderId="57" applyNumberFormat="0" applyAlignment="0" applyProtection="0"/>
    <xf numFmtId="0" fontId="34" fillId="0" borderId="111">
      <alignment horizontal="left" vertical="center" wrapText="1" indent="2"/>
    </xf>
    <xf numFmtId="0" fontId="84" fillId="86" borderId="105" applyNumberFormat="0" applyAlignment="0" applyProtection="0"/>
    <xf numFmtId="4" fontId="34" fillId="0" borderId="108" applyFill="0" applyBorder="0" applyProtection="0">
      <alignment horizontal="right" vertical="center"/>
    </xf>
    <xf numFmtId="4" fontId="34" fillId="0" borderId="108" applyFill="0" applyBorder="0" applyProtection="0">
      <alignment horizontal="right" vertical="center"/>
    </xf>
    <xf numFmtId="4" fontId="30" fillId="14" borderId="108">
      <alignment horizontal="right" vertical="center"/>
    </xf>
    <xf numFmtId="0" fontId="72" fillId="58" borderId="0" applyNumberFormat="0" applyBorder="0" applyAlignment="0" applyProtection="0"/>
    <xf numFmtId="0" fontId="84" fillId="86" borderId="105" applyNumberFormat="0" applyAlignment="0" applyProtection="0"/>
    <xf numFmtId="49" fontId="32" fillId="0" borderId="108" applyNumberFormat="0" applyFill="0" applyBorder="0" applyProtection="0">
      <alignment horizontal="left" vertical="center"/>
    </xf>
    <xf numFmtId="0" fontId="103" fillId="0" borderId="106" applyNumberFormat="0" applyFill="0" applyAlignment="0" applyProtection="0"/>
    <xf numFmtId="0" fontId="87" fillId="73" borderId="105" applyNumberFormat="0" applyAlignment="0" applyProtection="0"/>
    <xf numFmtId="0" fontId="74" fillId="9" borderId="108">
      <alignment horizontal="right" vertical="center"/>
    </xf>
    <xf numFmtId="0" fontId="30" fillId="14" borderId="110">
      <alignment horizontal="right" vertical="center"/>
    </xf>
    <xf numFmtId="0" fontId="2" fillId="56" borderId="0" applyNumberFormat="0" applyBorder="0" applyAlignment="0" applyProtection="0"/>
    <xf numFmtId="0" fontId="34" fillId="0" borderId="108">
      <alignment horizontal="right" vertical="center"/>
    </xf>
    <xf numFmtId="4" fontId="30" fillId="14" borderId="108">
      <alignment horizontal="right" vertical="center"/>
    </xf>
    <xf numFmtId="0" fontId="103" fillId="0" borderId="106" applyNumberFormat="0" applyFill="0" applyAlignment="0" applyProtection="0"/>
    <xf numFmtId="175" fontId="34" fillId="90" borderId="108" applyNumberFormat="0" applyFont="0" applyBorder="0" applyAlignment="0" applyProtection="0">
      <alignment horizontal="right" vertical="center"/>
    </xf>
    <xf numFmtId="0" fontId="2" fillId="53" borderId="0" applyNumberFormat="0" applyBorder="0" applyAlignment="0" applyProtection="0"/>
    <xf numFmtId="0" fontId="81" fillId="86" borderId="112" applyNumberFormat="0" applyAlignment="0" applyProtection="0"/>
    <xf numFmtId="0" fontId="30" fillId="14" borderId="116">
      <alignment horizontal="right" vertical="center"/>
    </xf>
    <xf numFmtId="0" fontId="83" fillId="86" borderId="113" applyNumberFormat="0" applyAlignment="0" applyProtection="0"/>
    <xf numFmtId="0" fontId="78" fillId="89" borderId="107" applyNumberFormat="0" applyFont="0" applyAlignment="0" applyProtection="0"/>
    <xf numFmtId="0" fontId="30" fillId="14" borderId="108">
      <alignment horizontal="right" vertical="center"/>
    </xf>
    <xf numFmtId="0" fontId="100" fillId="86" borderId="104" applyNumberFormat="0" applyAlignment="0" applyProtection="0"/>
    <xf numFmtId="4" fontId="74" fillId="9" borderId="116">
      <alignment horizontal="right" vertical="center"/>
    </xf>
    <xf numFmtId="0" fontId="100" fillId="86" borderId="104" applyNumberFormat="0" applyAlignment="0" applyProtection="0"/>
    <xf numFmtId="0" fontId="30" fillId="14" borderId="108">
      <alignment horizontal="right" vertical="center"/>
    </xf>
    <xf numFmtId="49" fontId="34" fillId="0" borderId="108" applyNumberFormat="0" applyFont="0" applyFill="0" applyBorder="0" applyProtection="0">
      <alignment horizontal="left" vertical="center" indent="2"/>
    </xf>
    <xf numFmtId="4" fontId="30" fillId="14" borderId="108">
      <alignment horizontal="right" vertical="center"/>
    </xf>
    <xf numFmtId="0" fontId="100" fillId="86" borderId="104" applyNumberFormat="0" applyAlignment="0" applyProtection="0"/>
    <xf numFmtId="0" fontId="74" fillId="9" borderId="108">
      <alignment horizontal="right" vertical="center"/>
    </xf>
    <xf numFmtId="0" fontId="2" fillId="53" borderId="0" applyNumberFormat="0" applyBorder="0" applyAlignment="0" applyProtection="0"/>
    <xf numFmtId="0" fontId="2" fillId="51" borderId="0" applyNumberFormat="0" applyBorder="0" applyAlignment="0" applyProtection="0"/>
    <xf numFmtId="0" fontId="30" fillId="14" borderId="108">
      <alignment horizontal="right" vertical="center"/>
    </xf>
    <xf numFmtId="0" fontId="103" fillId="0" borderId="106" applyNumberFormat="0" applyFill="0" applyAlignment="0" applyProtection="0"/>
    <xf numFmtId="0" fontId="30" fillId="14" borderId="108">
      <alignment horizontal="right" vertical="center"/>
    </xf>
    <xf numFmtId="0" fontId="13" fillId="0" borderId="58" applyNumberFormat="0" applyFill="0" applyAlignment="0" applyProtection="0"/>
    <xf numFmtId="4" fontId="30" fillId="14" borderId="108">
      <alignment horizontal="right" vertical="center"/>
    </xf>
    <xf numFmtId="0" fontId="103" fillId="0" borderId="122" applyNumberFormat="0" applyFill="0" applyAlignment="0" applyProtection="0"/>
    <xf numFmtId="0" fontId="83" fillId="86" borderId="121" applyNumberFormat="0" applyAlignment="0" applyProtection="0"/>
    <xf numFmtId="0" fontId="30" fillId="14" borderId="110">
      <alignment horizontal="right" vertical="center"/>
    </xf>
    <xf numFmtId="0" fontId="2" fillId="50" borderId="0" applyNumberFormat="0" applyBorder="0" applyAlignment="0" applyProtection="0"/>
    <xf numFmtId="0" fontId="84" fillId="86" borderId="105" applyNumberFormat="0" applyAlignment="0" applyProtection="0"/>
    <xf numFmtId="0" fontId="30" fillId="14" borderId="108">
      <alignment horizontal="right" vertical="center"/>
    </xf>
    <xf numFmtId="0" fontId="2" fillId="57" borderId="0" applyNumberFormat="0" applyBorder="0" applyAlignment="0" applyProtection="0"/>
    <xf numFmtId="0" fontId="30" fillId="14" borderId="108">
      <alignment horizontal="right" vertical="center"/>
    </xf>
    <xf numFmtId="0" fontId="88" fillId="0" borderId="106" applyNumberFormat="0" applyFill="0" applyAlignment="0" applyProtection="0"/>
    <xf numFmtId="0" fontId="34" fillId="0" borderId="111">
      <alignment horizontal="left" vertical="center" wrapText="1" indent="2"/>
    </xf>
    <xf numFmtId="0" fontId="30" fillId="14" borderId="110">
      <alignment horizontal="right" vertical="center"/>
    </xf>
    <xf numFmtId="0" fontId="84" fillId="86" borderId="105" applyNumberFormat="0" applyAlignment="0" applyProtection="0"/>
    <xf numFmtId="0" fontId="30" fillId="9" borderId="108">
      <alignment horizontal="right" vertical="center"/>
    </xf>
    <xf numFmtId="0" fontId="96" fillId="73" borderId="113" applyNumberFormat="0" applyAlignment="0" applyProtection="0"/>
    <xf numFmtId="4" fontId="30" fillId="9" borderId="116">
      <alignment horizontal="right" vertical="center"/>
    </xf>
    <xf numFmtId="0" fontId="35" fillId="89" borderId="107" applyNumberFormat="0" applyFont="0" applyAlignment="0" applyProtection="0"/>
    <xf numFmtId="0" fontId="103" fillId="0" borderId="114" applyNumberFormat="0" applyFill="0" applyAlignment="0" applyProtection="0"/>
    <xf numFmtId="0" fontId="30" fillId="14" borderId="108">
      <alignment horizontal="right" vertical="center"/>
    </xf>
    <xf numFmtId="0" fontId="78" fillId="89" borderId="107" applyNumberFormat="0" applyFont="0" applyAlignment="0" applyProtection="0"/>
    <xf numFmtId="0" fontId="87" fillId="73" borderId="105" applyNumberFormat="0" applyAlignment="0" applyProtection="0"/>
    <xf numFmtId="0" fontId="2" fillId="51" borderId="0" applyNumberFormat="0" applyBorder="0" applyAlignment="0" applyProtection="0"/>
    <xf numFmtId="0" fontId="84" fillId="86" borderId="105" applyNumberFormat="0" applyAlignment="0" applyProtection="0"/>
    <xf numFmtId="0" fontId="70" fillId="0" borderId="0" applyNumberFormat="0" applyFill="0" applyBorder="0" applyAlignment="0" applyProtection="0"/>
    <xf numFmtId="0" fontId="83" fillId="86" borderId="121" applyNumberFormat="0" applyAlignment="0" applyProtection="0"/>
    <xf numFmtId="0" fontId="30" fillId="14" borderId="124">
      <alignment horizontal="right" vertical="center"/>
    </xf>
    <xf numFmtId="0" fontId="74" fillId="9" borderId="108">
      <alignment horizontal="right" vertical="center"/>
    </xf>
    <xf numFmtId="175" fontId="34" fillId="90" borderId="116" applyNumberFormat="0" applyFont="0" applyBorder="0" applyAlignment="0" applyProtection="0">
      <alignment horizontal="right" vertical="center"/>
    </xf>
    <xf numFmtId="175" fontId="34" fillId="90" borderId="108" applyNumberFormat="0" applyFont="0" applyBorder="0" applyAlignment="0" applyProtection="0">
      <alignment horizontal="right" vertical="center"/>
    </xf>
    <xf numFmtId="175" fontId="34" fillId="90" borderId="108" applyNumberFormat="0" applyFont="0" applyBorder="0" applyAlignment="0" applyProtection="0">
      <alignment horizontal="right" vertical="center"/>
    </xf>
    <xf numFmtId="0" fontId="30" fillId="14" borderId="108">
      <alignment horizontal="right" vertical="center"/>
    </xf>
    <xf numFmtId="0" fontId="78" fillId="89" borderId="115" applyNumberFormat="0" applyFont="0" applyAlignment="0" applyProtection="0"/>
    <xf numFmtId="0" fontId="96" fillId="73" borderId="105" applyNumberFormat="0" applyAlignment="0" applyProtection="0"/>
    <xf numFmtId="0" fontId="30" fillId="14" borderId="124">
      <alignment horizontal="right" vertical="center"/>
    </xf>
    <xf numFmtId="0" fontId="2" fillId="56" borderId="0" applyNumberFormat="0" applyBorder="0" applyAlignment="0" applyProtection="0"/>
    <xf numFmtId="0" fontId="84" fillId="86" borderId="105" applyNumberFormat="0" applyAlignment="0" applyProtection="0"/>
    <xf numFmtId="0" fontId="96" fillId="73" borderId="105" applyNumberFormat="0" applyAlignment="0" applyProtection="0"/>
    <xf numFmtId="0" fontId="72" fillId="58" borderId="0" applyNumberFormat="0" applyBorder="0" applyAlignment="0" applyProtection="0"/>
    <xf numFmtId="0" fontId="103" fillId="0" borderId="106" applyNumberFormat="0" applyFill="0" applyAlignment="0" applyProtection="0"/>
    <xf numFmtId="0" fontId="83" fillId="86" borderId="105" applyNumberFormat="0" applyAlignment="0" applyProtection="0"/>
    <xf numFmtId="0" fontId="84" fillId="86" borderId="105" applyNumberFormat="0" applyAlignment="0" applyProtection="0"/>
    <xf numFmtId="4" fontId="34" fillId="0" borderId="108">
      <alignment horizontal="right" vertical="center"/>
    </xf>
    <xf numFmtId="4" fontId="30" fillId="9" borderId="108">
      <alignment horizontal="right" vertical="center"/>
    </xf>
    <xf numFmtId="0" fontId="30" fillId="14" borderId="109">
      <alignment horizontal="right" vertical="center"/>
    </xf>
    <xf numFmtId="4" fontId="30" fillId="14" borderId="108">
      <alignment horizontal="right" vertical="center"/>
    </xf>
    <xf numFmtId="0" fontId="30" fillId="14" borderId="109">
      <alignment horizontal="right" vertical="center"/>
    </xf>
    <xf numFmtId="0" fontId="84" fillId="86" borderId="105" applyNumberFormat="0" applyAlignment="0" applyProtection="0"/>
    <xf numFmtId="0" fontId="34" fillId="0" borderId="108">
      <alignment horizontal="right" vertical="center"/>
    </xf>
    <xf numFmtId="0" fontId="103" fillId="0" borderId="106" applyNumberFormat="0" applyFill="0" applyAlignment="0" applyProtection="0"/>
    <xf numFmtId="4" fontId="34" fillId="0" borderId="108" applyFill="0" applyBorder="0" applyProtection="0">
      <alignment horizontal="right" vertical="center"/>
    </xf>
    <xf numFmtId="0" fontId="34" fillId="0" borderId="108">
      <alignment horizontal="right" vertical="center"/>
    </xf>
    <xf numFmtId="4" fontId="30" fillId="14" borderId="108">
      <alignment horizontal="right" vertical="center"/>
    </xf>
    <xf numFmtId="0" fontId="100" fillId="86" borderId="104" applyNumberFormat="0" applyAlignment="0" applyProtection="0"/>
    <xf numFmtId="0" fontId="34" fillId="0" borderId="111">
      <alignment horizontal="left" vertical="center" wrapText="1" indent="2"/>
    </xf>
    <xf numFmtId="0" fontId="84" fillId="86" borderId="105" applyNumberFormat="0" applyAlignment="0" applyProtection="0"/>
    <xf numFmtId="0" fontId="103" fillId="0" borderId="106" applyNumberFormat="0" applyFill="0" applyAlignment="0" applyProtection="0"/>
    <xf numFmtId="4" fontId="34" fillId="0" borderId="116" applyFill="0" applyBorder="0" applyProtection="0">
      <alignment horizontal="right" vertical="center"/>
    </xf>
    <xf numFmtId="0" fontId="30" fillId="14" borderId="110">
      <alignment horizontal="right" vertical="center"/>
    </xf>
    <xf numFmtId="4" fontId="30" fillId="9" borderId="108">
      <alignment horizontal="right" vertical="center"/>
    </xf>
    <xf numFmtId="49" fontId="32" fillId="0" borderId="116" applyNumberFormat="0" applyFill="0" applyBorder="0" applyProtection="0">
      <alignment horizontal="left" vertical="center"/>
    </xf>
    <xf numFmtId="0" fontId="30" fillId="14" borderId="116">
      <alignment horizontal="right" vertical="center"/>
    </xf>
    <xf numFmtId="4" fontId="34" fillId="0" borderId="108" applyFill="0" applyBorder="0" applyProtection="0">
      <alignment horizontal="right" vertical="center"/>
    </xf>
    <xf numFmtId="175" fontId="34" fillId="90" borderId="108" applyNumberFormat="0" applyFont="0" applyBorder="0" applyAlignment="0" applyProtection="0">
      <alignment horizontal="right" vertical="center"/>
    </xf>
    <xf numFmtId="0" fontId="83" fillId="86" borderId="105" applyNumberFormat="0" applyAlignment="0" applyProtection="0"/>
    <xf numFmtId="0" fontId="83" fillId="86" borderId="105" applyNumberFormat="0" applyAlignment="0" applyProtection="0"/>
    <xf numFmtId="0" fontId="30" fillId="14" borderId="108">
      <alignment horizontal="right" vertical="center"/>
    </xf>
    <xf numFmtId="0" fontId="96" fillId="73" borderId="113" applyNumberFormat="0" applyAlignment="0" applyProtection="0"/>
    <xf numFmtId="175" fontId="34" fillId="90" borderId="116" applyNumberFormat="0" applyFont="0" applyBorder="0" applyAlignment="0" applyProtection="0">
      <alignment horizontal="right" vertical="center"/>
    </xf>
    <xf numFmtId="0" fontId="100" fillId="86" borderId="120" applyNumberFormat="0" applyAlignment="0" applyProtection="0"/>
    <xf numFmtId="0" fontId="72" fillId="52" borderId="0" applyNumberFormat="0" applyBorder="0" applyAlignment="0" applyProtection="0"/>
    <xf numFmtId="4" fontId="74" fillId="9" borderId="108">
      <alignment horizontal="right" vertical="center"/>
    </xf>
    <xf numFmtId="0" fontId="34" fillId="16" borderId="116"/>
    <xf numFmtId="0" fontId="84" fillId="86" borderId="105" applyNumberFormat="0" applyAlignment="0" applyProtection="0"/>
    <xf numFmtId="4" fontId="34" fillId="16" borderId="108"/>
    <xf numFmtId="0" fontId="34" fillId="0" borderId="108" applyNumberFormat="0" applyFill="0" applyAlignment="0" applyProtection="0"/>
    <xf numFmtId="175" fontId="34" fillId="90" borderId="108" applyNumberFormat="0" applyFont="0" applyBorder="0" applyAlignment="0" applyProtection="0">
      <alignment horizontal="right" vertical="center"/>
    </xf>
    <xf numFmtId="4" fontId="30" fillId="14" borderId="110">
      <alignment horizontal="right" vertical="center"/>
    </xf>
    <xf numFmtId="4" fontId="30" fillId="9" borderId="116">
      <alignment horizontal="right" vertical="center"/>
    </xf>
    <xf numFmtId="0" fontId="81" fillId="86" borderId="104" applyNumberFormat="0" applyAlignment="0" applyProtection="0"/>
    <xf numFmtId="0" fontId="34" fillId="14" borderId="111">
      <alignment horizontal="left" vertical="center" wrapText="1" indent="2"/>
    </xf>
    <xf numFmtId="175" fontId="34" fillId="90" borderId="116" applyNumberFormat="0" applyFont="0" applyBorder="0" applyAlignment="0" applyProtection="0">
      <alignment horizontal="right" vertical="center"/>
    </xf>
    <xf numFmtId="4" fontId="30" fillId="14" borderId="110">
      <alignment horizontal="right" vertical="center"/>
    </xf>
    <xf numFmtId="0" fontId="34" fillId="14" borderId="111">
      <alignment horizontal="left" vertical="center" wrapText="1" indent="2"/>
    </xf>
    <xf numFmtId="0" fontId="100" fillId="86" borderId="104" applyNumberFormat="0" applyAlignment="0" applyProtection="0"/>
    <xf numFmtId="0" fontId="69" fillId="46" borderId="56" applyNumberFormat="0" applyAlignment="0" applyProtection="0"/>
    <xf numFmtId="4" fontId="34" fillId="0" borderId="108">
      <alignment horizontal="right" vertical="center"/>
    </xf>
    <xf numFmtId="0" fontId="78" fillId="89" borderId="107" applyNumberFormat="0" applyFont="0" applyAlignment="0" applyProtection="0"/>
    <xf numFmtId="0" fontId="2" fillId="62" borderId="0" applyNumberFormat="0" applyBorder="0" applyAlignment="0" applyProtection="0"/>
    <xf numFmtId="0" fontId="84" fillId="86" borderId="105" applyNumberFormat="0" applyAlignment="0" applyProtection="0"/>
    <xf numFmtId="0" fontId="30" fillId="9" borderId="108">
      <alignment horizontal="right" vertical="center"/>
    </xf>
    <xf numFmtId="0" fontId="84" fillId="86" borderId="105" applyNumberFormat="0" applyAlignment="0" applyProtection="0"/>
    <xf numFmtId="4" fontId="34" fillId="0" borderId="108" applyFill="0" applyBorder="0" applyProtection="0">
      <alignment horizontal="right" vertical="center"/>
    </xf>
    <xf numFmtId="0" fontId="68" fillId="46" borderId="57" applyNumberFormat="0" applyAlignment="0" applyProtection="0"/>
    <xf numFmtId="49" fontId="34" fillId="0" borderId="124" applyNumberFormat="0" applyFont="0" applyFill="0" applyBorder="0" applyProtection="0">
      <alignment horizontal="left" vertical="center" indent="2"/>
    </xf>
    <xf numFmtId="175" fontId="34" fillId="90" borderId="124" applyNumberFormat="0" applyFont="0" applyBorder="0" applyAlignment="0" applyProtection="0">
      <alignment horizontal="right" vertical="center"/>
    </xf>
    <xf numFmtId="0" fontId="78" fillId="89" borderId="115" applyNumberFormat="0" applyFont="0" applyAlignment="0" applyProtection="0"/>
    <xf numFmtId="0" fontId="87" fillId="73" borderId="105" applyNumberFormat="0" applyAlignment="0" applyProtection="0"/>
    <xf numFmtId="4" fontId="34" fillId="0" borderId="108" applyFill="0" applyBorder="0" applyProtection="0">
      <alignment horizontal="right" vertical="center"/>
    </xf>
    <xf numFmtId="0" fontId="88" fillId="0" borderId="114" applyNumberFormat="0" applyFill="0" applyAlignment="0" applyProtection="0"/>
    <xf numFmtId="4" fontId="34" fillId="0" borderId="108">
      <alignment horizontal="right" vertical="center"/>
    </xf>
    <xf numFmtId="0" fontId="84" fillId="86" borderId="105" applyNumberFormat="0" applyAlignment="0" applyProtection="0"/>
    <xf numFmtId="0" fontId="34" fillId="14" borderId="127">
      <alignment horizontal="left" vertical="center" wrapText="1" indent="2"/>
    </xf>
    <xf numFmtId="0" fontId="30" fillId="14" borderId="108">
      <alignment horizontal="right" vertical="center"/>
    </xf>
    <xf numFmtId="0" fontId="34" fillId="9" borderId="109">
      <alignment horizontal="left" vertical="center"/>
    </xf>
    <xf numFmtId="0" fontId="78" fillId="89" borderId="123" applyNumberFormat="0" applyFont="0" applyAlignment="0" applyProtection="0"/>
    <xf numFmtId="0" fontId="84" fillId="86" borderId="105" applyNumberFormat="0" applyAlignment="0" applyProtection="0"/>
    <xf numFmtId="0" fontId="70" fillId="0" borderId="0" applyNumberFormat="0" applyFill="0" applyBorder="0" applyAlignment="0" applyProtection="0"/>
    <xf numFmtId="0" fontId="74" fillId="9" borderId="108">
      <alignment horizontal="right" vertical="center"/>
    </xf>
    <xf numFmtId="0" fontId="78" fillId="89" borderId="107" applyNumberFormat="0" applyFont="0" applyAlignment="0" applyProtection="0"/>
    <xf numFmtId="0" fontId="30" fillId="14" borderId="110">
      <alignment horizontal="right" vertical="center"/>
    </xf>
    <xf numFmtId="0" fontId="103" fillId="0" borderId="106" applyNumberFormat="0" applyFill="0" applyAlignment="0" applyProtection="0"/>
    <xf numFmtId="4" fontId="30" fillId="14" borderId="108">
      <alignment horizontal="right" vertical="center"/>
    </xf>
    <xf numFmtId="49" fontId="34" fillId="0" borderId="109" applyNumberFormat="0" applyFont="0" applyFill="0" applyBorder="0" applyProtection="0">
      <alignment horizontal="left" vertical="center" indent="5"/>
    </xf>
    <xf numFmtId="0" fontId="34" fillId="14" borderId="111">
      <alignment horizontal="left" vertical="center" wrapText="1" indent="2"/>
    </xf>
    <xf numFmtId="0" fontId="34" fillId="0" borderId="108">
      <alignment horizontal="right" vertical="center"/>
    </xf>
    <xf numFmtId="0" fontId="87" fillId="73" borderId="105" applyNumberFormat="0" applyAlignment="0" applyProtection="0"/>
    <xf numFmtId="49" fontId="34" fillId="0" borderId="109" applyNumberFormat="0" applyFont="0" applyFill="0" applyBorder="0" applyProtection="0">
      <alignment horizontal="left" vertical="center" indent="5"/>
    </xf>
    <xf numFmtId="49" fontId="34" fillId="0" borderId="108" applyNumberFormat="0" applyFont="0" applyFill="0" applyBorder="0" applyProtection="0">
      <alignment horizontal="left" vertical="center" indent="2"/>
    </xf>
    <xf numFmtId="0" fontId="34" fillId="14" borderId="111">
      <alignment horizontal="left" vertical="center" wrapText="1" indent="2"/>
    </xf>
    <xf numFmtId="0" fontId="100" fillId="86" borderId="104" applyNumberFormat="0" applyAlignment="0" applyProtection="0"/>
    <xf numFmtId="0" fontId="34" fillId="0" borderId="108" applyNumberFormat="0" applyFill="0" applyAlignment="0" applyProtection="0"/>
    <xf numFmtId="0" fontId="30" fillId="9" borderId="108">
      <alignment horizontal="right" vertical="center"/>
    </xf>
    <xf numFmtId="0" fontId="74" fillId="9" borderId="116">
      <alignment horizontal="right" vertical="center"/>
    </xf>
    <xf numFmtId="4" fontId="34" fillId="16" borderId="116"/>
    <xf numFmtId="0" fontId="34" fillId="14" borderId="111">
      <alignment horizontal="left" vertical="center" wrapText="1" indent="2"/>
    </xf>
    <xf numFmtId="49" fontId="34" fillId="0" borderId="116" applyNumberFormat="0" applyFont="0" applyFill="0" applyBorder="0" applyProtection="0">
      <alignment horizontal="left" vertical="center" indent="2"/>
    </xf>
    <xf numFmtId="0" fontId="34" fillId="0" borderId="108">
      <alignment horizontal="right" vertical="center"/>
    </xf>
    <xf numFmtId="0" fontId="35" fillId="89" borderId="107" applyNumberFormat="0" applyFont="0" applyAlignment="0" applyProtection="0"/>
    <xf numFmtId="0" fontId="2" fillId="60" borderId="0" applyNumberFormat="0" applyBorder="0" applyAlignment="0" applyProtection="0"/>
    <xf numFmtId="0" fontId="34" fillId="0" borderId="108" applyNumberFormat="0" applyFill="0" applyAlignment="0" applyProtection="0"/>
    <xf numFmtId="4" fontId="34" fillId="0" borderId="108" applyFill="0" applyBorder="0" applyProtection="0">
      <alignment horizontal="right" vertical="center"/>
    </xf>
    <xf numFmtId="0" fontId="84" fillId="86" borderId="113" applyNumberFormat="0" applyAlignment="0" applyProtection="0"/>
    <xf numFmtId="0" fontId="84" fillId="86" borderId="121" applyNumberFormat="0" applyAlignment="0" applyProtection="0"/>
    <xf numFmtId="0" fontId="100" fillId="86" borderId="112" applyNumberFormat="0" applyAlignment="0" applyProtection="0"/>
    <xf numFmtId="0" fontId="78" fillId="89" borderId="107" applyNumberFormat="0" applyFont="0" applyAlignment="0" applyProtection="0"/>
    <xf numFmtId="0" fontId="30" fillId="14" borderId="110">
      <alignment horizontal="right" vertical="center"/>
    </xf>
    <xf numFmtId="0" fontId="2" fillId="50" borderId="0" applyNumberFormat="0" applyBorder="0" applyAlignment="0" applyProtection="0"/>
    <xf numFmtId="0" fontId="81" fillId="86" borderId="104" applyNumberFormat="0" applyAlignment="0" applyProtection="0"/>
    <xf numFmtId="49" fontId="34" fillId="0" borderId="109" applyNumberFormat="0" applyFont="0" applyFill="0" applyBorder="0" applyProtection="0">
      <alignment horizontal="left" vertical="center" indent="5"/>
    </xf>
    <xf numFmtId="0" fontId="74" fillId="9" borderId="108">
      <alignment horizontal="right" vertical="center"/>
    </xf>
    <xf numFmtId="4" fontId="34" fillId="0" borderId="108">
      <alignment horizontal="right" vertical="center"/>
    </xf>
    <xf numFmtId="0" fontId="30" fillId="9" borderId="108">
      <alignment horizontal="right" vertical="center"/>
    </xf>
    <xf numFmtId="4" fontId="30" fillId="14" borderId="110">
      <alignment horizontal="right" vertical="center"/>
    </xf>
    <xf numFmtId="0" fontId="87" fillId="73" borderId="105" applyNumberFormat="0" applyAlignment="0" applyProtection="0"/>
    <xf numFmtId="4" fontId="30" fillId="14" borderId="109">
      <alignment horizontal="right" vertical="center"/>
    </xf>
    <xf numFmtId="0" fontId="34" fillId="0" borderId="111">
      <alignment horizontal="left" vertical="center" wrapText="1" indent="2"/>
    </xf>
    <xf numFmtId="0" fontId="87" fillId="73" borderId="105" applyNumberFormat="0" applyAlignment="0" applyProtection="0"/>
    <xf numFmtId="0" fontId="34" fillId="0" borderId="111">
      <alignment horizontal="left" vertical="center" wrapText="1" indent="2"/>
    </xf>
    <xf numFmtId="4" fontId="30" fillId="9" borderId="108">
      <alignment horizontal="right" vertical="center"/>
    </xf>
    <xf numFmtId="0" fontId="103" fillId="0" borderId="114" applyNumberFormat="0" applyFill="0" applyAlignment="0" applyProtection="0"/>
    <xf numFmtId="0" fontId="78" fillId="89" borderId="107" applyNumberFormat="0" applyFont="0" applyAlignment="0" applyProtection="0"/>
    <xf numFmtId="175" fontId="34" fillId="90" borderId="108" applyNumberFormat="0" applyFont="0" applyBorder="0" applyAlignment="0" applyProtection="0">
      <alignment horizontal="right" vertical="center"/>
    </xf>
    <xf numFmtId="4" fontId="74" fillId="9" borderId="124">
      <alignment horizontal="right" vertical="center"/>
    </xf>
    <xf numFmtId="0" fontId="103" fillId="0" borderId="106" applyNumberFormat="0" applyFill="0" applyAlignment="0" applyProtection="0"/>
    <xf numFmtId="4" fontId="30" fillId="14" borderId="109">
      <alignment horizontal="right" vertical="center"/>
    </xf>
    <xf numFmtId="0" fontId="103" fillId="0" borderId="106" applyNumberFormat="0" applyFill="0" applyAlignment="0" applyProtection="0"/>
    <xf numFmtId="49" fontId="32" fillId="0" borderId="108" applyNumberFormat="0" applyFill="0" applyBorder="0" applyProtection="0">
      <alignment horizontal="left" vertical="center"/>
    </xf>
    <xf numFmtId="4" fontId="30" fillId="9" borderId="108">
      <alignment horizontal="right" vertical="center"/>
    </xf>
    <xf numFmtId="49" fontId="34" fillId="0" borderId="124" applyNumberFormat="0" applyFont="0" applyFill="0" applyBorder="0" applyProtection="0">
      <alignment horizontal="left" vertical="center" indent="2"/>
    </xf>
    <xf numFmtId="0" fontId="83" fillId="86" borderId="105" applyNumberFormat="0" applyAlignment="0" applyProtection="0"/>
    <xf numFmtId="0" fontId="83" fillId="86" borderId="105" applyNumberFormat="0" applyAlignment="0" applyProtection="0"/>
    <xf numFmtId="0" fontId="88" fillId="0" borderId="106" applyNumberFormat="0" applyFill="0" applyAlignment="0" applyProtection="0"/>
    <xf numFmtId="0" fontId="34" fillId="0" borderId="111">
      <alignment horizontal="left" vertical="center" wrapText="1" indent="2"/>
    </xf>
    <xf numFmtId="0" fontId="2" fillId="57" borderId="0" applyNumberFormat="0" applyBorder="0" applyAlignment="0" applyProtection="0"/>
    <xf numFmtId="4" fontId="30" fillId="14" borderId="110">
      <alignment horizontal="right" vertical="center"/>
    </xf>
    <xf numFmtId="4" fontId="34" fillId="16" borderId="108"/>
    <xf numFmtId="0" fontId="96" fillId="73" borderId="105" applyNumberFormat="0" applyAlignment="0" applyProtection="0"/>
    <xf numFmtId="0" fontId="87" fillId="73" borderId="105" applyNumberFormat="0" applyAlignment="0" applyProtection="0"/>
    <xf numFmtId="0" fontId="34" fillId="0" borderId="108" applyNumberFormat="0" applyFill="0" applyAlignment="0" applyProtection="0"/>
    <xf numFmtId="0" fontId="2" fillId="62" borderId="0" applyNumberFormat="0" applyBorder="0" applyAlignment="0" applyProtection="0"/>
    <xf numFmtId="49" fontId="32" fillId="0" borderId="108" applyNumberFormat="0" applyFill="0" applyBorder="0" applyProtection="0">
      <alignment horizontal="left" vertical="center"/>
    </xf>
    <xf numFmtId="0" fontId="88" fillId="0" borderId="106" applyNumberFormat="0" applyFill="0" applyAlignment="0" applyProtection="0"/>
    <xf numFmtId="0" fontId="83" fillId="86" borderId="105" applyNumberFormat="0" applyAlignment="0" applyProtection="0"/>
    <xf numFmtId="0" fontId="34" fillId="0" borderId="111">
      <alignment horizontal="left" vertical="center" wrapText="1" indent="2"/>
    </xf>
    <xf numFmtId="49" fontId="34" fillId="0" borderId="108" applyNumberFormat="0" applyFont="0" applyFill="0" applyBorder="0" applyProtection="0">
      <alignment horizontal="left" vertical="center" indent="2"/>
    </xf>
    <xf numFmtId="4" fontId="30" fillId="14" borderId="108">
      <alignment horizontal="right" vertical="center"/>
    </xf>
    <xf numFmtId="0" fontId="103" fillId="0" borderId="106" applyNumberFormat="0" applyFill="0" applyAlignment="0" applyProtection="0"/>
    <xf numFmtId="175" fontId="34" fillId="90" borderId="108" applyNumberFormat="0" applyFont="0" applyBorder="0" applyAlignment="0" applyProtection="0">
      <alignment horizontal="right" vertical="center"/>
    </xf>
    <xf numFmtId="0" fontId="103" fillId="0" borderId="106" applyNumberFormat="0" applyFill="0" applyAlignment="0" applyProtection="0"/>
    <xf numFmtId="0" fontId="2" fillId="48" borderId="0" applyNumberFormat="0" applyBorder="0" applyAlignment="0" applyProtection="0"/>
    <xf numFmtId="0" fontId="34" fillId="0" borderId="127">
      <alignment horizontal="left" vertical="center" wrapText="1" indent="2"/>
    </xf>
    <xf numFmtId="0" fontId="103" fillId="0" borderId="114" applyNumberFormat="0" applyFill="0" applyAlignment="0" applyProtection="0"/>
    <xf numFmtId="4" fontId="30" fillId="14" borderId="108">
      <alignment horizontal="right" vertical="center"/>
    </xf>
    <xf numFmtId="0" fontId="74" fillId="9" borderId="108">
      <alignment horizontal="right" vertical="center"/>
    </xf>
    <xf numFmtId="0" fontId="81" fillId="86" borderId="112" applyNumberFormat="0" applyAlignment="0" applyProtection="0"/>
    <xf numFmtId="0" fontId="81" fillId="86" borderId="104" applyNumberFormat="0" applyAlignment="0" applyProtection="0"/>
    <xf numFmtId="0" fontId="34" fillId="16" borderId="108"/>
    <xf numFmtId="0" fontId="96" fillId="73" borderId="105" applyNumberFormat="0" applyAlignment="0" applyProtection="0"/>
    <xf numFmtId="0" fontId="103" fillId="0" borderId="106" applyNumberFormat="0" applyFill="0" applyAlignment="0" applyProtection="0"/>
    <xf numFmtId="4" fontId="30" fillId="14" borderId="108">
      <alignment horizontal="right" vertical="center"/>
    </xf>
    <xf numFmtId="0" fontId="30" fillId="14" borderId="108">
      <alignment horizontal="right" vertical="center"/>
    </xf>
    <xf numFmtId="0" fontId="72" fillId="61" borderId="0" applyNumberFormat="0" applyBorder="0" applyAlignment="0" applyProtection="0"/>
    <xf numFmtId="0" fontId="30" fillId="14" borderId="110">
      <alignment horizontal="right" vertical="center"/>
    </xf>
    <xf numFmtId="0" fontId="34" fillId="0" borderId="119">
      <alignment horizontal="left" vertical="center" wrapText="1" indent="2"/>
    </xf>
    <xf numFmtId="0" fontId="87" fillId="73" borderId="105" applyNumberFormat="0" applyAlignment="0" applyProtection="0"/>
    <xf numFmtId="0" fontId="34" fillId="14" borderId="111">
      <alignment horizontal="left" vertical="center" wrapText="1" indent="2"/>
    </xf>
    <xf numFmtId="0" fontId="103" fillId="0" borderId="114" applyNumberFormat="0" applyFill="0" applyAlignment="0" applyProtection="0"/>
    <xf numFmtId="0" fontId="84" fillId="86" borderId="105" applyNumberFormat="0" applyAlignment="0" applyProtection="0"/>
    <xf numFmtId="0" fontId="34" fillId="14" borderId="111">
      <alignment horizontal="left" vertical="center" wrapText="1" indent="2"/>
    </xf>
    <xf numFmtId="4" fontId="30" fillId="14" borderId="108">
      <alignment horizontal="right" vertical="center"/>
    </xf>
    <xf numFmtId="0" fontId="88" fillId="0" borderId="106" applyNumberFormat="0" applyFill="0" applyAlignment="0" applyProtection="0"/>
    <xf numFmtId="4" fontId="30" fillId="9" borderId="108">
      <alignment horizontal="right" vertical="center"/>
    </xf>
    <xf numFmtId="0" fontId="34" fillId="16" borderId="108"/>
    <xf numFmtId="0" fontId="13" fillId="0" borderId="58" applyNumberFormat="0" applyFill="0" applyAlignment="0" applyProtection="0"/>
    <xf numFmtId="0" fontId="81" fillId="86" borderId="104" applyNumberFormat="0" applyAlignment="0" applyProtection="0"/>
    <xf numFmtId="0" fontId="13" fillId="0" borderId="58" applyNumberFormat="0" applyFill="0" applyAlignment="0" applyProtection="0"/>
    <xf numFmtId="0" fontId="2" fillId="59" borderId="0" applyNumberFormat="0" applyBorder="0" applyAlignment="0" applyProtection="0"/>
    <xf numFmtId="0" fontId="96" fillId="73" borderId="105" applyNumberFormat="0" applyAlignment="0" applyProtection="0"/>
    <xf numFmtId="0" fontId="72" fillId="64" borderId="0" applyNumberFormat="0" applyBorder="0" applyAlignment="0" applyProtection="0"/>
    <xf numFmtId="0" fontId="2" fillId="51" borderId="0" applyNumberFormat="0" applyBorder="0" applyAlignment="0" applyProtection="0"/>
    <xf numFmtId="0" fontId="30" fillId="14" borderId="110">
      <alignment horizontal="right" vertical="center"/>
    </xf>
    <xf numFmtId="0" fontId="103" fillId="0" borderId="106" applyNumberFormat="0" applyFill="0" applyAlignment="0" applyProtection="0"/>
    <xf numFmtId="0" fontId="2" fillId="60" borderId="0" applyNumberFormat="0" applyBorder="0" applyAlignment="0" applyProtection="0"/>
    <xf numFmtId="0" fontId="84" fillId="86" borderId="105" applyNumberFormat="0" applyAlignment="0" applyProtection="0"/>
    <xf numFmtId="0" fontId="2" fillId="53" borderId="0" applyNumberFormat="0" applyBorder="0" applyAlignment="0" applyProtection="0"/>
    <xf numFmtId="0" fontId="100" fillId="86" borderId="104" applyNumberFormat="0" applyAlignment="0" applyProtection="0"/>
    <xf numFmtId="0" fontId="71" fillId="0" borderId="0" applyNumberFormat="0" applyFill="0" applyBorder="0" applyAlignment="0" applyProtection="0"/>
    <xf numFmtId="0" fontId="34" fillId="0" borderId="119">
      <alignment horizontal="left" vertical="center" wrapText="1" indent="2"/>
    </xf>
    <xf numFmtId="0" fontId="72" fillId="49" borderId="0" applyNumberFormat="0" applyBorder="0" applyAlignment="0" applyProtection="0"/>
    <xf numFmtId="0" fontId="96" fillId="73" borderId="113" applyNumberFormat="0" applyAlignment="0" applyProtection="0"/>
    <xf numFmtId="0" fontId="69" fillId="46" borderId="56" applyNumberFormat="0" applyAlignment="0" applyProtection="0"/>
    <xf numFmtId="0" fontId="69" fillId="46" borderId="56" applyNumberFormat="0" applyAlignment="0" applyProtection="0"/>
    <xf numFmtId="0" fontId="34" fillId="0" borderId="111">
      <alignment horizontal="left" vertical="center" wrapText="1" indent="2"/>
    </xf>
    <xf numFmtId="0" fontId="30" fillId="9" borderId="116">
      <alignment horizontal="right" vertical="center"/>
    </xf>
    <xf numFmtId="4" fontId="74" fillId="9" borderId="108">
      <alignment horizontal="right" vertical="center"/>
    </xf>
    <xf numFmtId="0" fontId="71" fillId="0" borderId="0" applyNumberFormat="0" applyFill="0" applyBorder="0" applyAlignment="0" applyProtection="0"/>
    <xf numFmtId="0" fontId="30" fillId="14" borderId="108">
      <alignment horizontal="right" vertical="center"/>
    </xf>
    <xf numFmtId="4" fontId="30" fillId="14" borderId="110">
      <alignment horizontal="right" vertical="center"/>
    </xf>
    <xf numFmtId="0" fontId="34" fillId="0" borderId="119">
      <alignment horizontal="left" vertical="center" wrapText="1" indent="2"/>
    </xf>
    <xf numFmtId="0" fontId="100" fillId="86" borderId="112" applyNumberFormat="0" applyAlignment="0" applyProtection="0"/>
    <xf numFmtId="0" fontId="103" fillId="0" borderId="106" applyNumberFormat="0" applyFill="0" applyAlignment="0" applyProtection="0"/>
    <xf numFmtId="4" fontId="34" fillId="0" borderId="124" applyFill="0" applyBorder="0" applyProtection="0">
      <alignment horizontal="right" vertical="center"/>
    </xf>
    <xf numFmtId="0" fontId="34" fillId="0" borderId="111">
      <alignment horizontal="left" vertical="center" wrapText="1" indent="2"/>
    </xf>
    <xf numFmtId="49" fontId="34" fillId="0" borderId="108" applyNumberFormat="0" applyFont="0" applyFill="0" applyBorder="0" applyProtection="0">
      <alignment horizontal="left" vertical="center" indent="2"/>
    </xf>
    <xf numFmtId="0" fontId="84" fillId="86" borderId="105" applyNumberFormat="0" applyAlignment="0" applyProtection="0"/>
    <xf numFmtId="0" fontId="96" fillId="73" borderId="105" applyNumberFormat="0" applyAlignment="0" applyProtection="0"/>
    <xf numFmtId="0" fontId="100" fillId="86" borderId="104" applyNumberFormat="0" applyAlignment="0" applyProtection="0"/>
    <xf numFmtId="4" fontId="30" fillId="14" borderId="110">
      <alignment horizontal="right" vertical="center"/>
    </xf>
    <xf numFmtId="0" fontId="2" fillId="50" borderId="0" applyNumberFormat="0" applyBorder="0" applyAlignment="0" applyProtection="0"/>
    <xf numFmtId="0" fontId="13" fillId="0" borderId="58" applyNumberFormat="0" applyFill="0" applyAlignment="0" applyProtection="0"/>
    <xf numFmtId="0" fontId="2" fillId="63" borderId="0" applyNumberFormat="0" applyBorder="0" applyAlignment="0" applyProtection="0"/>
    <xf numFmtId="0" fontId="96" fillId="73" borderId="105" applyNumberFormat="0" applyAlignment="0" applyProtection="0"/>
    <xf numFmtId="0" fontId="34" fillId="0" borderId="108" applyNumberFormat="0" applyFill="0" applyAlignment="0" applyProtection="0"/>
    <xf numFmtId="0" fontId="72" fillId="58" borderId="0" applyNumberFormat="0" applyBorder="0" applyAlignment="0" applyProtection="0"/>
    <xf numFmtId="0" fontId="2" fillId="50" borderId="0" applyNumberFormat="0" applyBorder="0" applyAlignment="0" applyProtection="0"/>
    <xf numFmtId="4" fontId="30" fillId="14" borderId="108">
      <alignment horizontal="right" vertical="center"/>
    </xf>
    <xf numFmtId="0" fontId="2" fillId="54" borderId="0" applyNumberFormat="0" applyBorder="0" applyAlignment="0" applyProtection="0"/>
    <xf numFmtId="0" fontId="34" fillId="9" borderId="117">
      <alignment horizontal="left" vertical="center"/>
    </xf>
    <xf numFmtId="0" fontId="100" fillId="86" borderId="104" applyNumberFormat="0" applyAlignment="0" applyProtection="0"/>
    <xf numFmtId="49" fontId="32" fillId="0" borderId="116" applyNumberFormat="0" applyFill="0" applyBorder="0" applyProtection="0">
      <alignment horizontal="left" vertical="center"/>
    </xf>
    <xf numFmtId="0" fontId="96" fillId="73" borderId="105" applyNumberFormat="0" applyAlignment="0" applyProtection="0"/>
    <xf numFmtId="0" fontId="78" fillId="89" borderId="107" applyNumberFormat="0" applyFont="0" applyAlignment="0" applyProtection="0"/>
    <xf numFmtId="0" fontId="2" fillId="63" borderId="0" applyNumberFormat="0" applyBorder="0" applyAlignment="0" applyProtection="0"/>
    <xf numFmtId="0" fontId="96" fillId="73" borderId="105" applyNumberFormat="0" applyAlignment="0" applyProtection="0"/>
    <xf numFmtId="0" fontId="34" fillId="16" borderId="108"/>
    <xf numFmtId="4" fontId="30" fillId="14" borderId="108">
      <alignment horizontal="right" vertical="center"/>
    </xf>
    <xf numFmtId="0" fontId="35" fillId="89" borderId="115" applyNumberFormat="0" applyFont="0" applyAlignment="0" applyProtection="0"/>
    <xf numFmtId="0" fontId="72" fillId="52" borderId="0" applyNumberFormat="0" applyBorder="0" applyAlignment="0" applyProtection="0"/>
    <xf numFmtId="0" fontId="2" fillId="50" borderId="0" applyNumberFormat="0" applyBorder="0" applyAlignment="0" applyProtection="0"/>
    <xf numFmtId="49" fontId="34" fillId="0" borderId="109" applyNumberFormat="0" applyFont="0" applyFill="0" applyBorder="0" applyProtection="0">
      <alignment horizontal="left" vertical="center" indent="5"/>
    </xf>
    <xf numFmtId="0" fontId="70" fillId="0" borderId="0" applyNumberFormat="0" applyFill="0" applyBorder="0" applyAlignment="0" applyProtection="0"/>
    <xf numFmtId="0" fontId="88" fillId="0" borderId="106" applyNumberFormat="0" applyFill="0" applyAlignment="0" applyProtection="0"/>
    <xf numFmtId="0" fontId="2" fillId="50" borderId="0" applyNumberFormat="0" applyBorder="0" applyAlignment="0" applyProtection="0"/>
    <xf numFmtId="0" fontId="34" fillId="14" borderId="111">
      <alignment horizontal="left" vertical="center" wrapText="1" indent="2"/>
    </xf>
    <xf numFmtId="0" fontId="2" fillId="57" borderId="0" applyNumberFormat="0" applyBorder="0" applyAlignment="0" applyProtection="0"/>
    <xf numFmtId="0" fontId="100" fillId="86" borderId="104" applyNumberFormat="0" applyAlignment="0" applyProtection="0"/>
    <xf numFmtId="0" fontId="84" fillId="86" borderId="105" applyNumberFormat="0" applyAlignment="0" applyProtection="0"/>
    <xf numFmtId="0" fontId="103" fillId="0" borderId="106" applyNumberFormat="0" applyFill="0" applyAlignment="0" applyProtection="0"/>
    <xf numFmtId="0" fontId="30" fillId="14" borderId="108">
      <alignment horizontal="right" vertical="center"/>
    </xf>
    <xf numFmtId="0" fontId="35" fillId="89" borderId="115" applyNumberFormat="0" applyFont="0" applyAlignment="0" applyProtection="0"/>
    <xf numFmtId="0" fontId="34" fillId="0" borderId="119">
      <alignment horizontal="left" vertical="center" wrapText="1" indent="2"/>
    </xf>
    <xf numFmtId="0" fontId="72" fillId="55" borderId="0" applyNumberFormat="0" applyBorder="0" applyAlignment="0" applyProtection="0"/>
    <xf numFmtId="0" fontId="74" fillId="9" borderId="108">
      <alignment horizontal="right" vertical="center"/>
    </xf>
    <xf numFmtId="0" fontId="72" fillId="49" borderId="0" applyNumberFormat="0" applyBorder="0" applyAlignment="0" applyProtection="0"/>
    <xf numFmtId="0" fontId="96" fillId="73" borderId="105" applyNumberFormat="0" applyAlignment="0" applyProtection="0"/>
    <xf numFmtId="0" fontId="13" fillId="0" borderId="58" applyNumberFormat="0" applyFill="0" applyAlignment="0" applyProtection="0"/>
    <xf numFmtId="4" fontId="30" fillId="14" borderId="110">
      <alignment horizontal="right" vertical="center"/>
    </xf>
    <xf numFmtId="0" fontId="84" fillId="86" borderId="105" applyNumberFormat="0" applyAlignment="0" applyProtection="0"/>
    <xf numFmtId="0" fontId="2" fillId="51" borderId="0" applyNumberFormat="0" applyBorder="0" applyAlignment="0" applyProtection="0"/>
    <xf numFmtId="4" fontId="30" fillId="14" borderId="116">
      <alignment horizontal="right" vertical="center"/>
    </xf>
    <xf numFmtId="0" fontId="87" fillId="73" borderId="105" applyNumberFormat="0" applyAlignment="0" applyProtection="0"/>
    <xf numFmtId="0" fontId="72" fillId="52" borderId="0" applyNumberFormat="0" applyBorder="0" applyAlignment="0" applyProtection="0"/>
    <xf numFmtId="0" fontId="103" fillId="0" borderId="106" applyNumberFormat="0" applyFill="0" applyAlignment="0" applyProtection="0"/>
    <xf numFmtId="0" fontId="2" fillId="59" borderId="0" applyNumberFormat="0" applyBorder="0" applyAlignment="0" applyProtection="0"/>
    <xf numFmtId="0" fontId="2" fillId="50" borderId="0" applyNumberFormat="0" applyBorder="0" applyAlignment="0" applyProtection="0"/>
    <xf numFmtId="0" fontId="34" fillId="14" borderId="111">
      <alignment horizontal="left" vertical="center" wrapText="1" indent="2"/>
    </xf>
    <xf numFmtId="0" fontId="72" fillId="58" borderId="0" applyNumberFormat="0" applyBorder="0" applyAlignment="0" applyProtection="0"/>
    <xf numFmtId="0" fontId="34" fillId="9" borderId="125">
      <alignment horizontal="left" vertical="center"/>
    </xf>
    <xf numFmtId="0" fontId="78" fillId="89" borderId="107" applyNumberFormat="0" applyFont="0" applyAlignment="0" applyProtection="0"/>
    <xf numFmtId="0" fontId="83" fillId="86" borderId="105" applyNumberFormat="0" applyAlignment="0" applyProtection="0"/>
    <xf numFmtId="0" fontId="30" fillId="14" borderId="108">
      <alignment horizontal="right" vertical="center"/>
    </xf>
    <xf numFmtId="0" fontId="88" fillId="0" borderId="114" applyNumberFormat="0" applyFill="0" applyAlignment="0" applyProtection="0"/>
    <xf numFmtId="0" fontId="68" fillId="46" borderId="57" applyNumberFormat="0" applyAlignment="0" applyProtection="0"/>
    <xf numFmtId="0" fontId="103" fillId="0" borderId="106" applyNumberFormat="0" applyFill="0" applyAlignment="0" applyProtection="0"/>
    <xf numFmtId="0" fontId="74" fillId="9" borderId="108">
      <alignment horizontal="right" vertical="center"/>
    </xf>
    <xf numFmtId="0" fontId="2" fillId="48" borderId="0" applyNumberFormat="0" applyBorder="0" applyAlignment="0" applyProtection="0"/>
    <xf numFmtId="0" fontId="34" fillId="14" borderId="111">
      <alignment horizontal="left" vertical="center" wrapText="1" indent="2"/>
    </xf>
    <xf numFmtId="0" fontId="34" fillId="16" borderId="116"/>
    <xf numFmtId="0" fontId="96" fillId="73" borderId="105" applyNumberFormat="0" applyAlignment="0" applyProtection="0"/>
    <xf numFmtId="0" fontId="34" fillId="16" borderId="108"/>
    <xf numFmtId="0" fontId="30" fillId="14" borderId="108">
      <alignment horizontal="right" vertical="center"/>
    </xf>
    <xf numFmtId="4" fontId="30" fillId="14" borderId="108">
      <alignment horizontal="right" vertical="center"/>
    </xf>
    <xf numFmtId="0" fontId="83" fillId="86" borderId="105" applyNumberFormat="0" applyAlignment="0" applyProtection="0"/>
    <xf numFmtId="4" fontId="34" fillId="0" borderId="108">
      <alignment horizontal="right" vertical="center"/>
    </xf>
    <xf numFmtId="0" fontId="87" fillId="73" borderId="105" applyNumberFormat="0" applyAlignment="0" applyProtection="0"/>
    <xf numFmtId="0" fontId="87" fillId="73" borderId="105" applyNumberFormat="0" applyAlignment="0" applyProtection="0"/>
    <xf numFmtId="0" fontId="72" fillId="55" borderId="0" applyNumberFormat="0" applyBorder="0" applyAlignment="0" applyProtection="0"/>
    <xf numFmtId="0" fontId="83" fillId="86" borderId="113" applyNumberFormat="0" applyAlignment="0" applyProtection="0"/>
    <xf numFmtId="0" fontId="2" fillId="60" borderId="0" applyNumberFormat="0" applyBorder="0" applyAlignment="0" applyProtection="0"/>
    <xf numFmtId="0" fontId="34" fillId="0" borderId="111">
      <alignment horizontal="left" vertical="center" wrapText="1" indent="2"/>
    </xf>
    <xf numFmtId="0" fontId="96" fillId="73" borderId="105" applyNumberFormat="0" applyAlignment="0" applyProtection="0"/>
    <xf numFmtId="49" fontId="34" fillId="0" borderId="117" applyNumberFormat="0" applyFont="0" applyFill="0" applyBorder="0" applyProtection="0">
      <alignment horizontal="left" vertical="center" indent="5"/>
    </xf>
    <xf numFmtId="4" fontId="74" fillId="9" borderId="108">
      <alignment horizontal="right" vertical="center"/>
    </xf>
    <xf numFmtId="0" fontId="35" fillId="89" borderId="107" applyNumberFormat="0" applyFont="0" applyAlignment="0" applyProtection="0"/>
    <xf numFmtId="0" fontId="30" fillId="14" borderId="118">
      <alignment horizontal="right" vertical="center"/>
    </xf>
    <xf numFmtId="175" fontId="34" fillId="90" borderId="108" applyNumberFormat="0" applyFont="0" applyBorder="0" applyAlignment="0" applyProtection="0">
      <alignment horizontal="right" vertical="center"/>
    </xf>
    <xf numFmtId="0" fontId="72" fillId="49" borderId="0" applyNumberFormat="0" applyBorder="0" applyAlignment="0" applyProtection="0"/>
    <xf numFmtId="0" fontId="30" fillId="9" borderId="108">
      <alignment horizontal="right" vertical="center"/>
    </xf>
    <xf numFmtId="0" fontId="2" fillId="54" borderId="0" applyNumberFormat="0" applyBorder="0" applyAlignment="0" applyProtection="0"/>
    <xf numFmtId="0" fontId="72" fillId="49" borderId="0" applyNumberFormat="0" applyBorder="0" applyAlignment="0" applyProtection="0"/>
    <xf numFmtId="4" fontId="30" fillId="14" borderId="108">
      <alignment horizontal="right" vertical="center"/>
    </xf>
    <xf numFmtId="0" fontId="81" fillId="86" borderId="104" applyNumberFormat="0" applyAlignment="0" applyProtection="0"/>
    <xf numFmtId="4" fontId="74" fillId="9" borderId="108">
      <alignment horizontal="right" vertical="center"/>
    </xf>
    <xf numFmtId="0" fontId="30" fillId="9" borderId="108">
      <alignment horizontal="right" vertical="center"/>
    </xf>
    <xf numFmtId="0" fontId="13" fillId="0" borderId="58" applyNumberFormat="0" applyFill="0" applyAlignment="0" applyProtection="0"/>
    <xf numFmtId="0" fontId="34" fillId="0" borderId="111">
      <alignment horizontal="left" vertical="center" wrapText="1" indent="2"/>
    </xf>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34" fillId="14" borderId="111">
      <alignment horizontal="left" vertical="center" wrapText="1" indent="2"/>
    </xf>
    <xf numFmtId="0" fontId="34" fillId="14" borderId="111">
      <alignment horizontal="left" vertical="center" wrapText="1" indent="2"/>
    </xf>
    <xf numFmtId="0" fontId="78" fillId="89" borderId="123" applyNumberFormat="0" applyFont="0" applyAlignment="0" applyProtection="0"/>
    <xf numFmtId="4" fontId="30" fillId="14" borderId="110">
      <alignment horizontal="right" vertical="center"/>
    </xf>
    <xf numFmtId="0" fontId="30" fillId="14" borderId="109">
      <alignment horizontal="right" vertical="center"/>
    </xf>
    <xf numFmtId="4" fontId="34" fillId="16" borderId="108"/>
    <xf numFmtId="49" fontId="34" fillId="0" borderId="109" applyNumberFormat="0" applyFont="0" applyFill="0" applyBorder="0" applyProtection="0">
      <alignment horizontal="left" vertical="center" indent="5"/>
    </xf>
    <xf numFmtId="0" fontId="100" fillId="86" borderId="104" applyNumberFormat="0" applyAlignment="0" applyProtection="0"/>
    <xf numFmtId="4" fontId="34" fillId="0" borderId="108">
      <alignment horizontal="right" vertical="center"/>
    </xf>
    <xf numFmtId="0" fontId="96" fillId="73" borderId="105" applyNumberFormat="0" applyAlignment="0" applyProtection="0"/>
    <xf numFmtId="0" fontId="2" fillId="59" borderId="0" applyNumberFormat="0" applyBorder="0" applyAlignment="0" applyProtection="0"/>
    <xf numFmtId="0" fontId="100" fillId="86" borderId="104" applyNumberFormat="0" applyAlignment="0" applyProtection="0"/>
    <xf numFmtId="0" fontId="34" fillId="14" borderId="111">
      <alignment horizontal="left" vertical="center" wrapText="1" indent="2"/>
    </xf>
    <xf numFmtId="4" fontId="34" fillId="0" borderId="108" applyFill="0" applyBorder="0" applyProtection="0">
      <alignment horizontal="right" vertical="center"/>
    </xf>
    <xf numFmtId="49" fontId="34" fillId="0" borderId="109" applyNumberFormat="0" applyFont="0" applyFill="0" applyBorder="0" applyProtection="0">
      <alignment horizontal="left" vertical="center" indent="5"/>
    </xf>
    <xf numFmtId="0" fontId="100" fillId="86" borderId="112" applyNumberFormat="0" applyAlignment="0" applyProtection="0"/>
    <xf numFmtId="4" fontId="30" fillId="14" borderId="124">
      <alignment horizontal="right" vertical="center"/>
    </xf>
    <xf numFmtId="0" fontId="88" fillId="0" borderId="106" applyNumberFormat="0" applyFill="0" applyAlignment="0" applyProtection="0"/>
    <xf numFmtId="0" fontId="70" fillId="0" borderId="0" applyNumberFormat="0" applyFill="0" applyBorder="0" applyAlignment="0" applyProtection="0"/>
    <xf numFmtId="4" fontId="34" fillId="16" borderId="108"/>
    <xf numFmtId="0" fontId="83" fillId="86" borderId="105" applyNumberFormat="0" applyAlignment="0" applyProtection="0"/>
    <xf numFmtId="49" fontId="34" fillId="0" borderId="108" applyNumberFormat="0" applyFont="0" applyFill="0" applyBorder="0" applyProtection="0">
      <alignment horizontal="left" vertical="center" indent="2"/>
    </xf>
    <xf numFmtId="0" fontId="83" fillId="86" borderId="105" applyNumberFormat="0" applyAlignment="0" applyProtection="0"/>
    <xf numFmtId="0" fontId="2" fillId="63" borderId="0" applyNumberFormat="0" applyBorder="0" applyAlignment="0" applyProtection="0"/>
    <xf numFmtId="0" fontId="30" fillId="14" borderId="109">
      <alignment horizontal="right" vertical="center"/>
    </xf>
    <xf numFmtId="0" fontId="88" fillId="0" borderId="106" applyNumberFormat="0" applyFill="0" applyAlignment="0" applyProtection="0"/>
    <xf numFmtId="0" fontId="83" fillId="86" borderId="105" applyNumberFormat="0" applyAlignment="0" applyProtection="0"/>
    <xf numFmtId="0" fontId="30" fillId="9" borderId="108">
      <alignment horizontal="right" vertical="center"/>
    </xf>
    <xf numFmtId="0" fontId="2" fillId="54" borderId="0" applyNumberFormat="0" applyBorder="0" applyAlignment="0" applyProtection="0"/>
    <xf numFmtId="0" fontId="72" fillId="64" borderId="0" applyNumberFormat="0" applyBorder="0" applyAlignment="0" applyProtection="0"/>
    <xf numFmtId="0" fontId="2" fillId="62" borderId="0" applyNumberFormat="0" applyBorder="0" applyAlignment="0" applyProtection="0"/>
    <xf numFmtId="0" fontId="13" fillId="0" borderId="58" applyNumberFormat="0" applyFill="0" applyAlignment="0" applyProtection="0"/>
    <xf numFmtId="0" fontId="34" fillId="14" borderId="111">
      <alignment horizontal="left" vertical="center" wrapText="1" indent="2"/>
    </xf>
    <xf numFmtId="4" fontId="34" fillId="16" borderId="124"/>
    <xf numFmtId="0" fontId="2" fillId="57" borderId="0" applyNumberFormat="0" applyBorder="0" applyAlignment="0" applyProtection="0"/>
    <xf numFmtId="0" fontId="84" fillId="86" borderId="105" applyNumberFormat="0" applyAlignment="0" applyProtection="0"/>
    <xf numFmtId="0" fontId="100" fillId="86" borderId="104" applyNumberFormat="0" applyAlignment="0" applyProtection="0"/>
    <xf numFmtId="175" fontId="34" fillId="90" borderId="108" applyNumberFormat="0" applyFont="0" applyBorder="0" applyAlignment="0" applyProtection="0">
      <alignment horizontal="right" vertical="center"/>
    </xf>
    <xf numFmtId="0" fontId="2" fillId="63" borderId="0" applyNumberFormat="0" applyBorder="0" applyAlignment="0" applyProtection="0"/>
    <xf numFmtId="0" fontId="30" fillId="14" borderId="108">
      <alignment horizontal="right" vertical="center"/>
    </xf>
    <xf numFmtId="49" fontId="34" fillId="0" borderId="109" applyNumberFormat="0" applyFont="0" applyFill="0" applyBorder="0" applyProtection="0">
      <alignment horizontal="left" vertical="center" indent="5"/>
    </xf>
    <xf numFmtId="0" fontId="74" fillId="9" borderId="116">
      <alignment horizontal="right" vertical="center"/>
    </xf>
    <xf numFmtId="0" fontId="2" fillId="62" borderId="0" applyNumberFormat="0" applyBorder="0" applyAlignment="0" applyProtection="0"/>
    <xf numFmtId="0" fontId="30" fillId="14" borderId="108">
      <alignment horizontal="right" vertical="center"/>
    </xf>
    <xf numFmtId="0" fontId="100" fillId="86" borderId="120" applyNumberFormat="0" applyAlignment="0" applyProtection="0"/>
    <xf numFmtId="0" fontId="2" fillId="56" borderId="0" applyNumberFormat="0" applyBorder="0" applyAlignment="0" applyProtection="0"/>
    <xf numFmtId="0" fontId="71" fillId="0" borderId="0" applyNumberFormat="0" applyFill="0" applyBorder="0" applyAlignment="0" applyProtection="0"/>
    <xf numFmtId="0" fontId="83" fillId="86" borderId="105" applyNumberFormat="0" applyAlignment="0" applyProtection="0"/>
    <xf numFmtId="0" fontId="84" fillId="86" borderId="105" applyNumberFormat="0" applyAlignment="0" applyProtection="0"/>
    <xf numFmtId="4" fontId="74" fillId="9" borderId="108">
      <alignment horizontal="right" vertical="center"/>
    </xf>
    <xf numFmtId="0" fontId="88" fillId="0" borderId="106" applyNumberFormat="0" applyFill="0" applyAlignment="0" applyProtection="0"/>
    <xf numFmtId="175" fontId="34" fillId="90" borderId="108" applyNumberFormat="0" applyFont="0" applyBorder="0" applyAlignment="0" applyProtection="0">
      <alignment horizontal="right" vertical="center"/>
    </xf>
    <xf numFmtId="0" fontId="2" fillId="54"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13" fillId="0" borderId="58" applyNumberFormat="0" applyFill="0" applyAlignment="0" applyProtection="0"/>
    <xf numFmtId="0" fontId="78" fillId="89" borderId="123" applyNumberFormat="0" applyFont="0" applyAlignment="0" applyProtection="0"/>
    <xf numFmtId="4" fontId="34" fillId="0" borderId="108" applyFill="0" applyBorder="0" applyProtection="0">
      <alignment horizontal="right" vertical="center"/>
    </xf>
    <xf numFmtId="0" fontId="2" fillId="53" borderId="0" applyNumberFormat="0" applyBorder="0" applyAlignment="0" applyProtection="0"/>
    <xf numFmtId="0" fontId="30" fillId="14" borderId="116">
      <alignment horizontal="right" vertical="center"/>
    </xf>
    <xf numFmtId="0" fontId="2" fillId="51" borderId="0" applyNumberFormat="0" applyBorder="0" applyAlignment="0" applyProtection="0"/>
    <xf numFmtId="0" fontId="34" fillId="0" borderId="111">
      <alignment horizontal="left" vertical="center" wrapText="1" indent="2"/>
    </xf>
    <xf numFmtId="0" fontId="2" fillId="56" borderId="0" applyNumberFormat="0" applyBorder="0" applyAlignment="0" applyProtection="0"/>
    <xf numFmtId="0" fontId="72" fillId="61" borderId="0" applyNumberFormat="0" applyBorder="0" applyAlignment="0" applyProtection="0"/>
    <xf numFmtId="49" fontId="34" fillId="0" borderId="108" applyNumberFormat="0" applyFont="0" applyFill="0" applyBorder="0" applyProtection="0">
      <alignment horizontal="left" vertical="center" indent="2"/>
    </xf>
    <xf numFmtId="0" fontId="96" fillId="73" borderId="105" applyNumberFormat="0" applyAlignment="0" applyProtection="0"/>
    <xf numFmtId="0" fontId="30" fillId="9" borderId="116">
      <alignment horizontal="right" vertical="center"/>
    </xf>
    <xf numFmtId="0" fontId="100" fillId="86" borderId="104" applyNumberFormat="0" applyAlignment="0" applyProtection="0"/>
    <xf numFmtId="0" fontId="30" fillId="14" borderId="108">
      <alignment horizontal="right" vertical="center"/>
    </xf>
    <xf numFmtId="0" fontId="2" fillId="48" borderId="0" applyNumberFormat="0" applyBorder="0" applyAlignment="0" applyProtection="0"/>
    <xf numFmtId="0" fontId="84" fillId="86" borderId="121" applyNumberFormat="0" applyAlignment="0" applyProtection="0"/>
    <xf numFmtId="0" fontId="72" fillId="58" borderId="0" applyNumberFormat="0" applyBorder="0" applyAlignment="0" applyProtection="0"/>
    <xf numFmtId="0" fontId="103" fillId="0" borderId="106" applyNumberFormat="0" applyFill="0" applyAlignment="0" applyProtection="0"/>
    <xf numFmtId="0" fontId="2" fillId="57" borderId="0" applyNumberFormat="0" applyBorder="0" applyAlignment="0" applyProtection="0"/>
    <xf numFmtId="49" fontId="34" fillId="0" borderId="109" applyNumberFormat="0" applyFont="0" applyFill="0" applyBorder="0" applyProtection="0">
      <alignment horizontal="left" vertical="center" indent="5"/>
    </xf>
    <xf numFmtId="0" fontId="2" fillId="47" borderId="0" applyNumberFormat="0" applyBorder="0" applyAlignment="0" applyProtection="0"/>
    <xf numFmtId="0" fontId="96" fillId="73" borderId="113" applyNumberFormat="0" applyAlignment="0" applyProtection="0"/>
    <xf numFmtId="0" fontId="34" fillId="0" borderId="108" applyNumberFormat="0" applyFill="0" applyAlignment="0" applyProtection="0"/>
    <xf numFmtId="0" fontId="2" fillId="60" borderId="0" applyNumberFormat="0" applyBorder="0" applyAlignment="0" applyProtection="0"/>
    <xf numFmtId="0" fontId="83" fillId="86" borderId="105" applyNumberFormat="0" applyAlignment="0" applyProtection="0"/>
    <xf numFmtId="175" fontId="34" fillId="90" borderId="124" applyNumberFormat="0" applyFont="0" applyBorder="0" applyAlignment="0" applyProtection="0">
      <alignment horizontal="right" vertical="center"/>
    </xf>
    <xf numFmtId="0" fontId="96" fillId="73" borderId="105" applyNumberFormat="0" applyAlignment="0" applyProtection="0"/>
    <xf numFmtId="0" fontId="30" fillId="14" borderId="108">
      <alignment horizontal="right" vertical="center"/>
    </xf>
    <xf numFmtId="0" fontId="2" fillId="47" borderId="0" applyNumberFormat="0" applyBorder="0" applyAlignment="0" applyProtection="0"/>
    <xf numFmtId="0" fontId="78" fillId="89" borderId="107" applyNumberFormat="0" applyFont="0" applyAlignment="0" applyProtection="0"/>
    <xf numFmtId="0" fontId="30" fillId="14" borderId="110">
      <alignment horizontal="right" vertical="center"/>
    </xf>
    <xf numFmtId="4" fontId="30" fillId="14" borderId="109">
      <alignment horizontal="right" vertical="center"/>
    </xf>
    <xf numFmtId="0" fontId="13" fillId="0" borderId="58" applyNumberFormat="0" applyFill="0" applyAlignment="0" applyProtection="0"/>
    <xf numFmtId="0" fontId="30" fillId="14" borderId="109">
      <alignment horizontal="right" vertical="center"/>
    </xf>
    <xf numFmtId="0" fontId="70" fillId="0" borderId="0" applyNumberFormat="0" applyFill="0" applyBorder="0" applyAlignment="0" applyProtection="0"/>
    <xf numFmtId="4" fontId="34" fillId="0" borderId="108" applyFill="0" applyBorder="0" applyProtection="0">
      <alignment horizontal="right" vertical="center"/>
    </xf>
    <xf numFmtId="4" fontId="30" fillId="14" borderId="108">
      <alignment horizontal="right" vertical="center"/>
    </xf>
    <xf numFmtId="0" fontId="35" fillId="89" borderId="107" applyNumberFormat="0" applyFont="0" applyAlignment="0" applyProtection="0"/>
    <xf numFmtId="0" fontId="78" fillId="89" borderId="107" applyNumberFormat="0" applyFont="0" applyAlignment="0" applyProtection="0"/>
    <xf numFmtId="0" fontId="30" fillId="14" borderId="110">
      <alignment horizontal="right" vertical="center"/>
    </xf>
    <xf numFmtId="0" fontId="81" fillId="86" borderId="112" applyNumberFormat="0" applyAlignment="0" applyProtection="0"/>
    <xf numFmtId="0" fontId="68" fillId="46" borderId="57" applyNumberFormat="0" applyAlignment="0" applyProtection="0"/>
    <xf numFmtId="0" fontId="96" fillId="73" borderId="105" applyNumberFormat="0" applyAlignment="0" applyProtection="0"/>
    <xf numFmtId="4" fontId="34" fillId="0" borderId="108">
      <alignment horizontal="right" vertical="center"/>
    </xf>
    <xf numFmtId="0" fontId="83" fillId="86" borderId="105" applyNumberFormat="0" applyAlignment="0" applyProtection="0"/>
    <xf numFmtId="0" fontId="30" fillId="14" borderId="124">
      <alignment horizontal="right" vertical="center"/>
    </xf>
    <xf numFmtId="0" fontId="68" fillId="46" borderId="57" applyNumberFormat="0" applyAlignment="0" applyProtection="0"/>
    <xf numFmtId="0" fontId="100" fillId="86" borderId="104" applyNumberFormat="0" applyAlignment="0" applyProtection="0"/>
    <xf numFmtId="0" fontId="34" fillId="9" borderId="109">
      <alignment horizontal="left" vertical="center"/>
    </xf>
    <xf numFmtId="0" fontId="100" fillId="86" borderId="104" applyNumberFormat="0" applyAlignment="0" applyProtection="0"/>
    <xf numFmtId="0" fontId="72" fillId="58" borderId="0" applyNumberFormat="0" applyBorder="0" applyAlignment="0" applyProtection="0"/>
    <xf numFmtId="0" fontId="2" fillId="60" borderId="0" applyNumberFormat="0" applyBorder="0" applyAlignment="0" applyProtection="0"/>
    <xf numFmtId="0" fontId="35" fillId="89" borderId="107" applyNumberFormat="0" applyFont="0" applyAlignment="0" applyProtection="0"/>
    <xf numFmtId="0" fontId="30" fillId="14" borderId="108">
      <alignment horizontal="right" vertical="center"/>
    </xf>
    <xf numFmtId="0" fontId="103" fillId="0" borderId="106" applyNumberFormat="0" applyFill="0" applyAlignment="0" applyProtection="0"/>
    <xf numFmtId="0" fontId="34" fillId="0" borderId="111">
      <alignment horizontal="left" vertical="center" wrapText="1" indent="2"/>
    </xf>
    <xf numFmtId="0" fontId="96" fillId="73" borderId="105" applyNumberFormat="0" applyAlignment="0" applyProtection="0"/>
    <xf numFmtId="0" fontId="2" fillId="59" borderId="0" applyNumberFormat="0" applyBorder="0" applyAlignment="0" applyProtection="0"/>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96" fillId="73" borderId="113" applyNumberFormat="0" applyAlignment="0" applyProtection="0"/>
    <xf numFmtId="4" fontId="74" fillId="9" borderId="116">
      <alignment horizontal="right" vertical="center"/>
    </xf>
    <xf numFmtId="0" fontId="84" fillId="86" borderId="105" applyNumberFormat="0" applyAlignment="0" applyProtection="0"/>
    <xf numFmtId="0" fontId="84" fillId="86" borderId="121" applyNumberFormat="0" applyAlignment="0" applyProtection="0"/>
    <xf numFmtId="4" fontId="30" fillId="14" borderId="110">
      <alignment horizontal="right" vertical="center"/>
    </xf>
    <xf numFmtId="0" fontId="2" fillId="50" borderId="0" applyNumberFormat="0" applyBorder="0" applyAlignment="0" applyProtection="0"/>
    <xf numFmtId="0" fontId="30" fillId="14" borderId="108">
      <alignment horizontal="right" vertical="center"/>
    </xf>
    <xf numFmtId="4" fontId="30" fillId="14" borderId="108">
      <alignment horizontal="right" vertical="center"/>
    </xf>
    <xf numFmtId="0" fontId="30" fillId="9" borderId="116">
      <alignment horizontal="right" vertical="center"/>
    </xf>
    <xf numFmtId="4" fontId="30" fillId="14" borderId="116">
      <alignment horizontal="right" vertical="center"/>
    </xf>
    <xf numFmtId="0" fontId="30" fillId="14" borderId="110">
      <alignment horizontal="right" vertical="center"/>
    </xf>
    <xf numFmtId="4" fontId="30" fillId="14" borderId="116">
      <alignment horizontal="right" vertical="center"/>
    </xf>
    <xf numFmtId="0" fontId="84" fillId="86" borderId="105" applyNumberFormat="0" applyAlignment="0" applyProtection="0"/>
    <xf numFmtId="4" fontId="30" fillId="14" borderId="110">
      <alignment horizontal="right" vertical="center"/>
    </xf>
    <xf numFmtId="0" fontId="96" fillId="73" borderId="105" applyNumberFormat="0" applyAlignment="0" applyProtection="0"/>
    <xf numFmtId="0" fontId="2" fillId="60" borderId="0" applyNumberFormat="0" applyBorder="0" applyAlignment="0" applyProtection="0"/>
    <xf numFmtId="0" fontId="72" fillId="52" borderId="0" applyNumberFormat="0" applyBorder="0" applyAlignment="0" applyProtection="0"/>
    <xf numFmtId="0" fontId="34" fillId="14" borderId="127">
      <alignment horizontal="left" vertical="center" wrapText="1" indent="2"/>
    </xf>
    <xf numFmtId="0" fontId="2" fillId="48" borderId="0" applyNumberFormat="0" applyBorder="0" applyAlignment="0" applyProtection="0"/>
    <xf numFmtId="0" fontId="100" fillId="86" borderId="104" applyNumberFormat="0" applyAlignment="0" applyProtection="0"/>
    <xf numFmtId="0" fontId="83" fillId="86" borderId="105" applyNumberFormat="0" applyAlignment="0" applyProtection="0"/>
    <xf numFmtId="0" fontId="2" fillId="56" borderId="0" applyNumberFormat="0" applyBorder="0" applyAlignment="0" applyProtection="0"/>
    <xf numFmtId="0" fontId="35" fillId="89" borderId="107" applyNumberFormat="0" applyFont="0" applyAlignment="0" applyProtection="0"/>
    <xf numFmtId="0" fontId="2" fillId="60" borderId="0" applyNumberFormat="0" applyBorder="0" applyAlignment="0" applyProtection="0"/>
    <xf numFmtId="0" fontId="30" fillId="14" borderId="108">
      <alignment horizontal="right" vertical="center"/>
    </xf>
    <xf numFmtId="0" fontId="81" fillId="86" borderId="104" applyNumberFormat="0" applyAlignment="0" applyProtection="0"/>
    <xf numFmtId="0" fontId="96" fillId="73" borderId="105" applyNumberFormat="0" applyAlignment="0" applyProtection="0"/>
    <xf numFmtId="0" fontId="2" fillId="62" borderId="0" applyNumberFormat="0" applyBorder="0" applyAlignment="0" applyProtection="0"/>
    <xf numFmtId="0" fontId="96" fillId="73" borderId="105" applyNumberFormat="0" applyAlignment="0" applyProtection="0"/>
    <xf numFmtId="4" fontId="74" fillId="9" borderId="108">
      <alignment horizontal="right" vertical="center"/>
    </xf>
    <xf numFmtId="0" fontId="103" fillId="0" borderId="106" applyNumberFormat="0" applyFill="0" applyAlignment="0" applyProtection="0"/>
    <xf numFmtId="4" fontId="34" fillId="0" borderId="108" applyFill="0" applyBorder="0" applyProtection="0">
      <alignment horizontal="right" vertical="center"/>
    </xf>
    <xf numFmtId="0" fontId="30" fillId="14" borderId="110">
      <alignment horizontal="right" vertical="center"/>
    </xf>
    <xf numFmtId="0" fontId="30" fillId="14" borderId="108">
      <alignment horizontal="right" vertical="center"/>
    </xf>
    <xf numFmtId="0" fontId="30" fillId="9" borderId="108">
      <alignment horizontal="right" vertical="center"/>
    </xf>
    <xf numFmtId="0" fontId="87" fillId="73" borderId="105" applyNumberFormat="0" applyAlignment="0" applyProtection="0"/>
    <xf numFmtId="0" fontId="34" fillId="16" borderId="108"/>
    <xf numFmtId="4" fontId="30" fillId="9" borderId="108">
      <alignment horizontal="right" vertical="center"/>
    </xf>
    <xf numFmtId="0" fontId="34" fillId="16" borderId="108"/>
    <xf numFmtId="0" fontId="34" fillId="0" borderId="108" applyNumberFormat="0" applyFill="0" applyAlignment="0" applyProtection="0"/>
    <xf numFmtId="0" fontId="100" fillId="86" borderId="120" applyNumberFormat="0" applyAlignment="0" applyProtection="0"/>
    <xf numFmtId="0" fontId="30" fillId="14" borderId="108">
      <alignment horizontal="right" vertical="center"/>
    </xf>
    <xf numFmtId="0" fontId="2" fillId="47" borderId="0" applyNumberFormat="0" applyBorder="0" applyAlignment="0" applyProtection="0"/>
    <xf numFmtId="0" fontId="103" fillId="0" borderId="114" applyNumberFormat="0" applyFill="0" applyAlignment="0" applyProtection="0"/>
    <xf numFmtId="0" fontId="81" fillId="86" borderId="112" applyNumberFormat="0" applyAlignment="0" applyProtection="0"/>
    <xf numFmtId="4" fontId="30" fillId="14" borderId="110">
      <alignment horizontal="right" vertical="center"/>
    </xf>
    <xf numFmtId="4" fontId="30" fillId="14" borderId="110">
      <alignment horizontal="right" vertical="center"/>
    </xf>
    <xf numFmtId="0" fontId="78" fillId="89" borderId="107" applyNumberFormat="0" applyFont="0" applyAlignment="0" applyProtection="0"/>
    <xf numFmtId="0" fontId="100" fillId="86" borderId="104" applyNumberFormat="0" applyAlignment="0" applyProtection="0"/>
    <xf numFmtId="0" fontId="30" fillId="14" borderId="108">
      <alignment horizontal="right" vertical="center"/>
    </xf>
    <xf numFmtId="4" fontId="74" fillId="9" borderId="116">
      <alignment horizontal="right" vertical="center"/>
    </xf>
    <xf numFmtId="4" fontId="30" fillId="14" borderId="108">
      <alignment horizontal="right" vertical="center"/>
    </xf>
    <xf numFmtId="4" fontId="30" fillId="14" borderId="117">
      <alignment horizontal="right" vertical="center"/>
    </xf>
    <xf numFmtId="4" fontId="34" fillId="16" borderId="108"/>
    <xf numFmtId="0" fontId="2" fillId="62" borderId="0" applyNumberFormat="0" applyBorder="0" applyAlignment="0" applyProtection="0"/>
    <xf numFmtId="0" fontId="30" fillId="14" borderId="108">
      <alignment horizontal="right" vertical="center"/>
    </xf>
    <xf numFmtId="0" fontId="96" fillId="73" borderId="105" applyNumberFormat="0" applyAlignment="0" applyProtection="0"/>
    <xf numFmtId="0" fontId="30" fillId="14" borderId="110">
      <alignment horizontal="right" vertical="center"/>
    </xf>
    <xf numFmtId="0" fontId="84" fillId="86" borderId="105" applyNumberFormat="0" applyAlignment="0" applyProtection="0"/>
    <xf numFmtId="0" fontId="2" fillId="50" borderId="0" applyNumberFormat="0" applyBorder="0" applyAlignment="0" applyProtection="0"/>
    <xf numFmtId="49" fontId="32" fillId="0" borderId="116" applyNumberFormat="0" applyFill="0" applyBorder="0" applyProtection="0">
      <alignment horizontal="left" vertical="center"/>
    </xf>
    <xf numFmtId="0" fontId="74" fillId="9" borderId="108">
      <alignment horizontal="right" vertical="center"/>
    </xf>
    <xf numFmtId="0" fontId="84" fillId="86" borderId="105" applyNumberFormat="0" applyAlignment="0" applyProtection="0"/>
    <xf numFmtId="0" fontId="81" fillId="86" borderId="112" applyNumberFormat="0" applyAlignment="0" applyProtection="0"/>
    <xf numFmtId="0" fontId="74" fillId="9" borderId="108">
      <alignment horizontal="right" vertical="center"/>
    </xf>
    <xf numFmtId="0" fontId="30" fillId="14" borderId="109">
      <alignment horizontal="right" vertical="center"/>
    </xf>
    <xf numFmtId="0" fontId="34" fillId="0" borderId="111">
      <alignment horizontal="left" vertical="center" wrapText="1" indent="2"/>
    </xf>
    <xf numFmtId="0" fontId="34" fillId="0" borderId="111">
      <alignment horizontal="left" vertical="center" wrapText="1" indent="2"/>
    </xf>
    <xf numFmtId="0" fontId="100" fillId="86" borderId="104" applyNumberFormat="0" applyAlignment="0" applyProtection="0"/>
    <xf numFmtId="4" fontId="30" fillId="9" borderId="108">
      <alignment horizontal="right" vertical="center"/>
    </xf>
    <xf numFmtId="49" fontId="34" fillId="0" borderId="108" applyNumberFormat="0" applyFont="0" applyFill="0" applyBorder="0" applyProtection="0">
      <alignment horizontal="left" vertical="center" indent="2"/>
    </xf>
    <xf numFmtId="0" fontId="35" fillId="89" borderId="107" applyNumberFormat="0" applyFont="0" applyAlignment="0" applyProtection="0"/>
    <xf numFmtId="0" fontId="103" fillId="0" borderId="106" applyNumberFormat="0" applyFill="0" applyAlignment="0" applyProtection="0"/>
    <xf numFmtId="0" fontId="35" fillId="89" borderId="107" applyNumberFormat="0" applyFont="0" applyAlignment="0" applyProtection="0"/>
    <xf numFmtId="0" fontId="34" fillId="14" borderId="111">
      <alignment horizontal="left" vertical="center" wrapText="1" indent="2"/>
    </xf>
    <xf numFmtId="4" fontId="30" fillId="14" borderId="110">
      <alignment horizontal="right" vertical="center"/>
    </xf>
    <xf numFmtId="0" fontId="78" fillId="89" borderId="115" applyNumberFormat="0" applyFont="0" applyAlignment="0" applyProtection="0"/>
    <xf numFmtId="0" fontId="87" fillId="73" borderId="121" applyNumberFormat="0" applyAlignment="0" applyProtection="0"/>
    <xf numFmtId="0" fontId="88" fillId="0" borderId="106" applyNumberFormat="0" applyFill="0" applyAlignment="0" applyProtection="0"/>
    <xf numFmtId="0" fontId="83" fillId="86" borderId="113" applyNumberFormat="0" applyAlignment="0" applyProtection="0"/>
    <xf numFmtId="0" fontId="87" fillId="73" borderId="105" applyNumberFormat="0" applyAlignment="0" applyProtection="0"/>
    <xf numFmtId="0" fontId="88" fillId="0" borderId="114" applyNumberFormat="0" applyFill="0" applyAlignment="0" applyProtection="0"/>
    <xf numFmtId="4" fontId="30" fillId="9" borderId="108">
      <alignment horizontal="right" vertical="center"/>
    </xf>
    <xf numFmtId="0" fontId="100" fillId="86" borderId="104" applyNumberFormat="0" applyAlignment="0" applyProtection="0"/>
    <xf numFmtId="0" fontId="88" fillId="0" borderId="122" applyNumberFormat="0" applyFill="0" applyAlignment="0" applyProtection="0"/>
    <xf numFmtId="0" fontId="88" fillId="0" borderId="106" applyNumberFormat="0" applyFill="0" applyAlignment="0" applyProtection="0"/>
    <xf numFmtId="0" fontId="84" fillId="86" borderId="105" applyNumberFormat="0" applyAlignment="0" applyProtection="0"/>
    <xf numFmtId="0" fontId="96" fillId="73" borderId="113" applyNumberFormat="0" applyAlignment="0" applyProtection="0"/>
    <xf numFmtId="0" fontId="30" fillId="14" borderId="108">
      <alignment horizontal="right" vertical="center"/>
    </xf>
    <xf numFmtId="4" fontId="74" fillId="9" borderId="108">
      <alignment horizontal="right" vertical="center"/>
    </xf>
    <xf numFmtId="175" fontId="34" fillId="90" borderId="108" applyNumberFormat="0" applyFont="0" applyBorder="0" applyAlignment="0" applyProtection="0">
      <alignment horizontal="right" vertical="center"/>
    </xf>
    <xf numFmtId="4" fontId="30" fillId="9" borderId="108">
      <alignment horizontal="right" vertical="center"/>
    </xf>
    <xf numFmtId="175" fontId="34" fillId="90" borderId="108" applyNumberFormat="0" applyFont="0" applyBorder="0" applyAlignment="0" applyProtection="0">
      <alignment horizontal="right" vertical="center"/>
    </xf>
    <xf numFmtId="0" fontId="81" fillId="86" borderId="104" applyNumberFormat="0" applyAlignment="0" applyProtection="0"/>
    <xf numFmtId="0" fontId="34" fillId="9" borderId="109">
      <alignment horizontal="left" vertical="center"/>
    </xf>
    <xf numFmtId="4" fontId="30" fillId="14" borderId="109">
      <alignment horizontal="right" vertical="center"/>
    </xf>
    <xf numFmtId="0" fontId="2" fillId="50" borderId="0" applyNumberFormat="0" applyBorder="0" applyAlignment="0" applyProtection="0"/>
    <xf numFmtId="49" fontId="32" fillId="0" borderId="108" applyNumberFormat="0" applyFill="0" applyBorder="0" applyProtection="0">
      <alignment horizontal="left" vertical="center"/>
    </xf>
    <xf numFmtId="175" fontId="34" fillId="90" borderId="108" applyNumberFormat="0" applyFont="0" applyBorder="0" applyAlignment="0" applyProtection="0">
      <alignment horizontal="right" vertical="center"/>
    </xf>
    <xf numFmtId="4" fontId="30" fillId="14" borderId="109">
      <alignment horizontal="right" vertical="center"/>
    </xf>
    <xf numFmtId="0" fontId="72" fillId="52" borderId="0" applyNumberFormat="0" applyBorder="0" applyAlignment="0" applyProtection="0"/>
    <xf numFmtId="0" fontId="30" fillId="14" borderId="109">
      <alignment horizontal="right" vertical="center"/>
    </xf>
    <xf numFmtId="4" fontId="30" fillId="14" borderId="110">
      <alignment horizontal="right" vertical="center"/>
    </xf>
    <xf numFmtId="49" fontId="34" fillId="0" borderId="108" applyNumberFormat="0" applyFont="0" applyFill="0" applyBorder="0" applyProtection="0">
      <alignment horizontal="left" vertical="center" indent="2"/>
    </xf>
    <xf numFmtId="0" fontId="2" fillId="62" borderId="0" applyNumberFormat="0" applyBorder="0" applyAlignment="0" applyProtection="0"/>
    <xf numFmtId="49" fontId="34" fillId="0" borderId="117" applyNumberFormat="0" applyFont="0" applyFill="0" applyBorder="0" applyProtection="0">
      <alignment horizontal="left" vertical="center" indent="5"/>
    </xf>
    <xf numFmtId="0" fontId="30" fillId="14" borderId="116">
      <alignment horizontal="right" vertical="center"/>
    </xf>
    <xf numFmtId="4" fontId="34" fillId="0" borderId="124" applyFill="0" applyBorder="0" applyProtection="0">
      <alignment horizontal="right" vertical="center"/>
    </xf>
    <xf numFmtId="0" fontId="30" fillId="14" borderId="108">
      <alignment horizontal="right" vertical="center"/>
    </xf>
    <xf numFmtId="49" fontId="34" fillId="0" borderId="116" applyNumberFormat="0" applyFont="0" applyFill="0" applyBorder="0" applyProtection="0">
      <alignment horizontal="left" vertical="center" indent="2"/>
    </xf>
    <xf numFmtId="0" fontId="30" fillId="9" borderId="124">
      <alignment horizontal="right" vertical="center"/>
    </xf>
    <xf numFmtId="0" fontId="34" fillId="0" borderId="124">
      <alignment horizontal="right" vertical="center"/>
    </xf>
    <xf numFmtId="49" fontId="34" fillId="0" borderId="109" applyNumberFormat="0" applyFont="0" applyFill="0" applyBorder="0" applyProtection="0">
      <alignment horizontal="left" vertical="center" indent="5"/>
    </xf>
    <xf numFmtId="0" fontId="2" fillId="53" borderId="0" applyNumberFormat="0" applyBorder="0" applyAlignment="0" applyProtection="0"/>
    <xf numFmtId="0" fontId="103" fillId="0" borderId="106" applyNumberFormat="0" applyFill="0" applyAlignment="0" applyProtection="0"/>
    <xf numFmtId="0" fontId="100" fillId="86" borderId="104" applyNumberFormat="0" applyAlignment="0" applyProtection="0"/>
    <xf numFmtId="4" fontId="30" fillId="14" borderId="124">
      <alignment horizontal="right" vertical="center"/>
    </xf>
    <xf numFmtId="0" fontId="103" fillId="0" borderId="122" applyNumberFormat="0" applyFill="0" applyAlignment="0" applyProtection="0"/>
    <xf numFmtId="4" fontId="30" fillId="14" borderId="117">
      <alignment horizontal="right" vertical="center"/>
    </xf>
    <xf numFmtId="0" fontId="83" fillId="86" borderId="105" applyNumberFormat="0" applyAlignment="0" applyProtection="0"/>
    <xf numFmtId="175" fontId="34" fillId="90" borderId="108" applyNumberFormat="0" applyFont="0" applyBorder="0" applyAlignment="0" applyProtection="0">
      <alignment horizontal="right" vertical="center"/>
    </xf>
    <xf numFmtId="0" fontId="69" fillId="46" borderId="56" applyNumberFormat="0" applyAlignment="0" applyProtection="0"/>
    <xf numFmtId="0" fontId="34" fillId="0" borderId="108" applyNumberFormat="0" applyFill="0" applyAlignment="0" applyProtection="0"/>
    <xf numFmtId="0" fontId="34" fillId="0" borderId="111">
      <alignment horizontal="left" vertical="center" wrapText="1" indent="2"/>
    </xf>
    <xf numFmtId="0" fontId="30" fillId="14" borderId="108">
      <alignment horizontal="right" vertical="center"/>
    </xf>
    <xf numFmtId="4" fontId="30" fillId="14" borderId="109">
      <alignment horizontal="right" vertical="center"/>
    </xf>
    <xf numFmtId="0" fontId="34" fillId="16" borderId="108"/>
    <xf numFmtId="0" fontId="72" fillId="49" borderId="0" applyNumberFormat="0" applyBorder="0" applyAlignment="0" applyProtection="0"/>
    <xf numFmtId="0" fontId="103" fillId="0" borderId="106" applyNumberFormat="0" applyFill="0" applyAlignment="0" applyProtection="0"/>
    <xf numFmtId="0" fontId="84" fillId="86" borderId="105" applyNumberFormat="0" applyAlignment="0" applyProtection="0"/>
    <xf numFmtId="0" fontId="30" fillId="9" borderId="108">
      <alignment horizontal="right" vertical="center"/>
    </xf>
    <xf numFmtId="4" fontId="30" fillId="9" borderId="108">
      <alignment horizontal="right" vertical="center"/>
    </xf>
    <xf numFmtId="4" fontId="34" fillId="0" borderId="108" applyFill="0" applyBorder="0" applyProtection="0">
      <alignment horizontal="right" vertical="center"/>
    </xf>
    <xf numFmtId="0" fontId="72" fillId="55" borderId="0" applyNumberFormat="0" applyBorder="0" applyAlignment="0" applyProtection="0"/>
    <xf numFmtId="0" fontId="35" fillId="89" borderId="107" applyNumberFormat="0" applyFont="0" applyAlignment="0" applyProtection="0"/>
    <xf numFmtId="0" fontId="78" fillId="89" borderId="115" applyNumberFormat="0" applyFont="0" applyAlignment="0" applyProtection="0"/>
    <xf numFmtId="0" fontId="70" fillId="0" borderId="0" applyNumberFormat="0" applyFill="0" applyBorder="0" applyAlignment="0" applyProtection="0"/>
    <xf numFmtId="4" fontId="30" fillId="14" borderId="110">
      <alignment horizontal="right" vertical="center"/>
    </xf>
    <xf numFmtId="0" fontId="74" fillId="9" borderId="108">
      <alignment horizontal="right" vertical="center"/>
    </xf>
    <xf numFmtId="0" fontId="30" fillId="9" borderId="108">
      <alignment horizontal="right" vertical="center"/>
    </xf>
    <xf numFmtId="4" fontId="30" fillId="14" borderId="110">
      <alignment horizontal="right" vertical="center"/>
    </xf>
    <xf numFmtId="4" fontId="30" fillId="14" borderId="109">
      <alignment horizontal="right" vertical="center"/>
    </xf>
    <xf numFmtId="4" fontId="34" fillId="0" borderId="108">
      <alignment horizontal="right" vertical="center"/>
    </xf>
    <xf numFmtId="0" fontId="84" fillId="86" borderId="113" applyNumberFormat="0" applyAlignment="0" applyProtection="0"/>
    <xf numFmtId="0" fontId="30" fillId="14" borderId="108">
      <alignment horizontal="right" vertical="center"/>
    </xf>
    <xf numFmtId="0" fontId="13" fillId="0" borderId="58" applyNumberFormat="0" applyFill="0" applyAlignment="0" applyProtection="0"/>
    <xf numFmtId="0" fontId="70" fillId="0" borderId="0" applyNumberFormat="0" applyFill="0" applyBorder="0" applyAlignment="0" applyProtection="0"/>
    <xf numFmtId="4" fontId="30" fillId="9" borderId="108">
      <alignment horizontal="right" vertical="center"/>
    </xf>
    <xf numFmtId="0" fontId="34" fillId="16" borderId="108"/>
    <xf numFmtId="0" fontId="72" fillId="64" borderId="0" applyNumberFormat="0" applyBorder="0" applyAlignment="0" applyProtection="0"/>
    <xf numFmtId="0" fontId="96" fillId="73" borderId="105" applyNumberFormat="0" applyAlignment="0" applyProtection="0"/>
    <xf numFmtId="0" fontId="30" fillId="14" borderId="109">
      <alignment horizontal="right" vertical="center"/>
    </xf>
    <xf numFmtId="0" fontId="88" fillId="0" borderId="106" applyNumberFormat="0" applyFill="0" applyAlignment="0" applyProtection="0"/>
    <xf numFmtId="49" fontId="34" fillId="0" borderId="109" applyNumberFormat="0" applyFont="0" applyFill="0" applyBorder="0" applyProtection="0">
      <alignment horizontal="left" vertical="center" indent="5"/>
    </xf>
    <xf numFmtId="0" fontId="72" fillId="55" borderId="0" applyNumberFormat="0" applyBorder="0" applyAlignment="0" applyProtection="0"/>
    <xf numFmtId="49" fontId="34" fillId="0" borderId="108" applyNumberFormat="0" applyFont="0" applyFill="0" applyBorder="0" applyProtection="0">
      <alignment horizontal="left" vertical="center" indent="2"/>
    </xf>
    <xf numFmtId="0" fontId="103" fillId="0" borderId="106" applyNumberFormat="0" applyFill="0" applyAlignment="0" applyProtection="0"/>
    <xf numFmtId="0" fontId="34" fillId="0" borderId="111">
      <alignment horizontal="left" vertical="center" wrapText="1" indent="2"/>
    </xf>
    <xf numFmtId="4" fontId="34" fillId="0" borderId="108" applyFill="0" applyBorder="0" applyProtection="0">
      <alignment horizontal="right" vertical="center"/>
    </xf>
    <xf numFmtId="0" fontId="34" fillId="0" borderId="108">
      <alignment horizontal="right" vertical="center"/>
    </xf>
    <xf numFmtId="4" fontId="34" fillId="0" borderId="108" applyFill="0" applyBorder="0" applyProtection="0">
      <alignment horizontal="right" vertical="center"/>
    </xf>
    <xf numFmtId="0" fontId="34" fillId="0" borderId="108" applyNumberFormat="0" applyFill="0" applyAlignment="0" applyProtection="0"/>
    <xf numFmtId="0" fontId="30" fillId="14" borderId="110">
      <alignment horizontal="right" vertical="center"/>
    </xf>
    <xf numFmtId="0" fontId="100" fillId="86" borderId="104" applyNumberFormat="0" applyAlignment="0" applyProtection="0"/>
    <xf numFmtId="0" fontId="2" fillId="51" borderId="0" applyNumberFormat="0" applyBorder="0" applyAlignment="0" applyProtection="0"/>
    <xf numFmtId="0" fontId="2" fillId="57" borderId="0" applyNumberFormat="0" applyBorder="0" applyAlignment="0" applyProtection="0"/>
    <xf numFmtId="0" fontId="72" fillId="49" borderId="0" applyNumberFormat="0" applyBorder="0" applyAlignment="0" applyProtection="0"/>
    <xf numFmtId="49" fontId="34" fillId="0" borderId="116" applyNumberFormat="0" applyFont="0" applyFill="0" applyBorder="0" applyProtection="0">
      <alignment horizontal="left" vertical="center" indent="2"/>
    </xf>
    <xf numFmtId="0" fontId="74" fillId="9" borderId="108">
      <alignment horizontal="right" vertical="center"/>
    </xf>
    <xf numFmtId="0" fontId="35" fillId="89" borderId="107" applyNumberFormat="0" applyFont="0" applyAlignment="0" applyProtection="0"/>
    <xf numFmtId="0" fontId="84" fillId="86" borderId="105" applyNumberFormat="0" applyAlignment="0" applyProtection="0"/>
    <xf numFmtId="0" fontId="78" fillId="89" borderId="123" applyNumberFormat="0" applyFont="0" applyAlignment="0" applyProtection="0"/>
    <xf numFmtId="0" fontId="34" fillId="0" borderId="108">
      <alignment horizontal="right" vertical="center"/>
    </xf>
    <xf numFmtId="0" fontId="30" fillId="14" borderId="109">
      <alignment horizontal="right" vertical="center"/>
    </xf>
    <xf numFmtId="0" fontId="78" fillId="89" borderId="107" applyNumberFormat="0" applyFont="0" applyAlignment="0" applyProtection="0"/>
    <xf numFmtId="0" fontId="2" fillId="59" borderId="0" applyNumberFormat="0" applyBorder="0" applyAlignment="0" applyProtection="0"/>
    <xf numFmtId="0" fontId="34" fillId="0" borderId="108">
      <alignment horizontal="right" vertical="center"/>
    </xf>
    <xf numFmtId="0" fontId="103" fillId="0" borderId="106" applyNumberFormat="0" applyFill="0" applyAlignment="0" applyProtection="0"/>
    <xf numFmtId="0" fontId="100" fillId="86" borderId="104" applyNumberFormat="0" applyAlignment="0" applyProtection="0"/>
    <xf numFmtId="0" fontId="103" fillId="0" borderId="106" applyNumberFormat="0" applyFill="0" applyAlignment="0" applyProtection="0"/>
    <xf numFmtId="0" fontId="100" fillId="86" borderId="104" applyNumberFormat="0" applyAlignment="0" applyProtection="0"/>
    <xf numFmtId="4" fontId="30" fillId="14" borderId="108">
      <alignment horizontal="right" vertical="center"/>
    </xf>
    <xf numFmtId="49" fontId="34" fillId="0" borderId="109" applyNumberFormat="0" applyFont="0" applyFill="0" applyBorder="0" applyProtection="0">
      <alignment horizontal="left" vertical="center" indent="5"/>
    </xf>
    <xf numFmtId="4" fontId="74" fillId="9" borderId="108">
      <alignment horizontal="right" vertical="center"/>
    </xf>
    <xf numFmtId="0" fontId="34" fillId="0" borderId="116" applyNumberFormat="0" applyFill="0" applyAlignment="0" applyProtection="0"/>
    <xf numFmtId="0" fontId="30" fillId="14" borderId="124">
      <alignment horizontal="right" vertical="center"/>
    </xf>
    <xf numFmtId="0" fontId="100" fillId="86" borderId="104" applyNumberFormat="0" applyAlignment="0" applyProtection="0"/>
    <xf numFmtId="0" fontId="2" fillId="60" borderId="0" applyNumberFormat="0" applyBorder="0" applyAlignment="0" applyProtection="0"/>
    <xf numFmtId="0" fontId="81" fillId="86" borderId="104" applyNumberFormat="0" applyAlignment="0" applyProtection="0"/>
    <xf numFmtId="0" fontId="35" fillId="89" borderId="107" applyNumberFormat="0" applyFont="0" applyAlignment="0" applyProtection="0"/>
    <xf numFmtId="0" fontId="74" fillId="9" borderId="108">
      <alignment horizontal="right" vertical="center"/>
    </xf>
    <xf numFmtId="0" fontId="35" fillId="89" borderId="107" applyNumberFormat="0" applyFont="0" applyAlignment="0" applyProtection="0"/>
    <xf numFmtId="0" fontId="103" fillId="0" borderId="106" applyNumberFormat="0" applyFill="0" applyAlignment="0" applyProtection="0"/>
    <xf numFmtId="0" fontId="96" fillId="73" borderId="105" applyNumberFormat="0" applyAlignment="0" applyProtection="0"/>
    <xf numFmtId="0" fontId="30" fillId="14" borderId="108">
      <alignment horizontal="right" vertical="center"/>
    </xf>
    <xf numFmtId="0" fontId="81" fillId="86" borderId="104" applyNumberFormat="0" applyAlignment="0" applyProtection="0"/>
    <xf numFmtId="4" fontId="30" fillId="14" borderId="117">
      <alignment horizontal="right" vertical="center"/>
    </xf>
    <xf numFmtId="0" fontId="103" fillId="0" borderId="114" applyNumberFormat="0" applyFill="0" applyAlignment="0" applyProtection="0"/>
    <xf numFmtId="0" fontId="78" fillId="89" borderId="123" applyNumberFormat="0" applyFont="0" applyAlignment="0" applyProtection="0"/>
    <xf numFmtId="0" fontId="30" fillId="14" borderId="109">
      <alignment horizontal="right" vertical="center"/>
    </xf>
    <xf numFmtId="0" fontId="96" fillId="73" borderId="113" applyNumberFormat="0" applyAlignment="0" applyProtection="0"/>
    <xf numFmtId="0" fontId="103" fillId="0" borderId="106" applyNumberFormat="0" applyFill="0" applyAlignment="0" applyProtection="0"/>
    <xf numFmtId="0" fontId="81" fillId="86" borderId="120" applyNumberFormat="0" applyAlignment="0" applyProtection="0"/>
    <xf numFmtId="49" fontId="34" fillId="0" borderId="108" applyNumberFormat="0" applyFont="0" applyFill="0" applyBorder="0" applyProtection="0">
      <alignment horizontal="left" vertical="center" indent="2"/>
    </xf>
    <xf numFmtId="0" fontId="2" fillId="48" borderId="0" applyNumberFormat="0" applyBorder="0" applyAlignment="0" applyProtection="0"/>
    <xf numFmtId="0" fontId="78" fillId="89" borderId="107" applyNumberFormat="0" applyFont="0" applyAlignment="0" applyProtection="0"/>
    <xf numFmtId="4" fontId="30" fillId="14" borderId="108">
      <alignment horizontal="right" vertical="center"/>
    </xf>
    <xf numFmtId="0" fontId="78" fillId="89" borderId="107" applyNumberFormat="0" applyFont="0" applyAlignment="0" applyProtection="0"/>
    <xf numFmtId="0" fontId="88" fillId="0" borderId="106" applyNumberFormat="0" applyFill="0" applyAlignment="0" applyProtection="0"/>
    <xf numFmtId="0" fontId="87" fillId="73" borderId="121" applyNumberFormat="0" applyAlignment="0" applyProtection="0"/>
    <xf numFmtId="0" fontId="34" fillId="0" borderId="108">
      <alignment horizontal="right" vertical="center"/>
    </xf>
    <xf numFmtId="0" fontId="78" fillId="89" borderId="107" applyNumberFormat="0" applyFont="0" applyAlignment="0" applyProtection="0"/>
    <xf numFmtId="0" fontId="30" fillId="14" borderId="108">
      <alignment horizontal="right" vertical="center"/>
    </xf>
    <xf numFmtId="0" fontId="2" fillId="54" borderId="0" applyNumberFormat="0" applyBorder="0" applyAlignment="0" applyProtection="0"/>
    <xf numFmtId="0" fontId="103" fillId="0" borderId="106" applyNumberFormat="0" applyFill="0" applyAlignment="0" applyProtection="0"/>
    <xf numFmtId="175" fontId="34" fillId="90" borderId="116" applyNumberFormat="0" applyFont="0" applyBorder="0" applyAlignment="0" applyProtection="0">
      <alignment horizontal="right" vertical="center"/>
    </xf>
    <xf numFmtId="0" fontId="2" fillId="53" borderId="0" applyNumberFormat="0" applyBorder="0" applyAlignment="0" applyProtection="0"/>
    <xf numFmtId="0" fontId="70" fillId="0" borderId="0" applyNumberFormat="0" applyFill="0" applyBorder="0" applyAlignment="0" applyProtection="0"/>
    <xf numFmtId="4" fontId="30" fillId="14" borderId="108">
      <alignment horizontal="right" vertical="center"/>
    </xf>
    <xf numFmtId="0" fontId="84" fillId="86" borderId="105" applyNumberFormat="0" applyAlignment="0" applyProtection="0"/>
    <xf numFmtId="0" fontId="103" fillId="0" borderId="106" applyNumberFormat="0" applyFill="0" applyAlignment="0" applyProtection="0"/>
    <xf numFmtId="0" fontId="34" fillId="14" borderId="111">
      <alignment horizontal="left" vertical="center" wrapText="1" indent="2"/>
    </xf>
    <xf numFmtId="4" fontId="34" fillId="16" borderId="108"/>
    <xf numFmtId="4" fontId="30" fillId="14" borderId="108">
      <alignment horizontal="right" vertical="center"/>
    </xf>
    <xf numFmtId="49" fontId="32" fillId="0" borderId="108" applyNumberFormat="0" applyFill="0" applyBorder="0" applyProtection="0">
      <alignment horizontal="left" vertical="center"/>
    </xf>
    <xf numFmtId="0" fontId="30" fillId="14" borderId="109">
      <alignment horizontal="right" vertical="center"/>
    </xf>
    <xf numFmtId="49" fontId="32" fillId="0" borderId="108" applyNumberFormat="0" applyFill="0" applyBorder="0" applyProtection="0">
      <alignment horizontal="left" vertical="center"/>
    </xf>
    <xf numFmtId="0" fontId="30" fillId="14" borderId="108">
      <alignment horizontal="right" vertical="center"/>
    </xf>
    <xf numFmtId="0" fontId="96" fillId="73" borderId="105" applyNumberFormat="0" applyAlignment="0" applyProtection="0"/>
    <xf numFmtId="0" fontId="96" fillId="73" borderId="105" applyNumberFormat="0" applyAlignment="0" applyProtection="0"/>
    <xf numFmtId="0" fontId="34" fillId="16" borderId="108"/>
    <xf numFmtId="0" fontId="69" fillId="46" borderId="56" applyNumberFormat="0" applyAlignment="0" applyProtection="0"/>
    <xf numFmtId="4" fontId="30" fillId="14" borderId="108">
      <alignment horizontal="right" vertical="center"/>
    </xf>
    <xf numFmtId="0" fontId="81" fillId="86" borderId="104" applyNumberFormat="0" applyAlignment="0" applyProtection="0"/>
    <xf numFmtId="4" fontId="30" fillId="9" borderId="108">
      <alignment horizontal="right" vertical="center"/>
    </xf>
    <xf numFmtId="0" fontId="96" fillId="73" borderId="105" applyNumberFormat="0" applyAlignment="0" applyProtection="0"/>
    <xf numFmtId="0" fontId="34" fillId="0" borderId="108" applyNumberFormat="0" applyFill="0" applyAlignment="0" applyProtection="0"/>
    <xf numFmtId="0" fontId="34" fillId="16" borderId="108"/>
    <xf numFmtId="4" fontId="30" fillId="14" borderId="116">
      <alignment horizontal="right" vertical="center"/>
    </xf>
    <xf numFmtId="0" fontId="83" fillId="86" borderId="105" applyNumberFormat="0" applyAlignment="0" applyProtection="0"/>
    <xf numFmtId="0" fontId="34" fillId="14" borderId="111">
      <alignment horizontal="left" vertical="center" wrapText="1" indent="2"/>
    </xf>
    <xf numFmtId="0" fontId="96" fillId="73" borderId="113" applyNumberFormat="0" applyAlignment="0" applyProtection="0"/>
    <xf numFmtId="0" fontId="87" fillId="73" borderId="105" applyNumberFormat="0" applyAlignment="0" applyProtection="0"/>
    <xf numFmtId="0" fontId="78" fillId="89" borderId="107" applyNumberFormat="0" applyFont="0" applyAlignment="0" applyProtection="0"/>
    <xf numFmtId="0" fontId="78" fillId="89" borderId="107" applyNumberFormat="0" applyFont="0" applyAlignment="0" applyProtection="0"/>
    <xf numFmtId="0" fontId="100" fillId="86" borderId="104" applyNumberFormat="0" applyAlignment="0" applyProtection="0"/>
    <xf numFmtId="0" fontId="87" fillId="73" borderId="105" applyNumberFormat="0" applyAlignment="0" applyProtection="0"/>
    <xf numFmtId="0" fontId="74" fillId="9" borderId="108">
      <alignment horizontal="right" vertical="center"/>
    </xf>
    <xf numFmtId="0" fontId="30" fillId="14" borderId="126">
      <alignment horizontal="right" vertical="center"/>
    </xf>
    <xf numFmtId="4" fontId="30" fillId="14" borderId="116">
      <alignment horizontal="right" vertical="center"/>
    </xf>
    <xf numFmtId="0" fontId="100" fillId="86" borderId="104" applyNumberFormat="0" applyAlignment="0" applyProtection="0"/>
    <xf numFmtId="0" fontId="83" fillId="86" borderId="113" applyNumberFormat="0" applyAlignment="0" applyProtection="0"/>
    <xf numFmtId="0" fontId="88" fillId="0" borderId="106" applyNumberFormat="0" applyFill="0" applyAlignment="0" applyProtection="0"/>
    <xf numFmtId="0" fontId="34" fillId="0" borderId="116" applyNumberFormat="0" applyFill="0" applyAlignment="0" applyProtection="0"/>
    <xf numFmtId="0" fontId="78" fillId="89" borderId="107" applyNumberFormat="0" applyFont="0" applyAlignment="0" applyProtection="0"/>
    <xf numFmtId="0" fontId="30" fillId="9" borderId="108">
      <alignment horizontal="right" vertical="center"/>
    </xf>
    <xf numFmtId="0" fontId="34" fillId="9" borderId="109">
      <alignment horizontal="left" vertical="center"/>
    </xf>
    <xf numFmtId="0" fontId="34" fillId="0" borderId="108">
      <alignment horizontal="right" vertical="center"/>
    </xf>
    <xf numFmtId="0" fontId="78" fillId="89" borderId="107" applyNumberFormat="0" applyFont="0" applyAlignment="0" applyProtection="0"/>
    <xf numFmtId="175" fontId="34" fillId="90" borderId="116" applyNumberFormat="0" applyFont="0" applyBorder="0" applyAlignment="0" applyProtection="0">
      <alignment horizontal="right" vertical="center"/>
    </xf>
    <xf numFmtId="0" fontId="34" fillId="0" borderId="111">
      <alignment horizontal="left" vertical="center" wrapText="1" indent="2"/>
    </xf>
    <xf numFmtId="0" fontId="34" fillId="0" borderId="108">
      <alignment horizontal="right" vertical="center"/>
    </xf>
    <xf numFmtId="0" fontId="30" fillId="14" borderId="118">
      <alignment horizontal="right" vertical="center"/>
    </xf>
    <xf numFmtId="4" fontId="30" fillId="14" borderId="108">
      <alignment horizontal="right" vertical="center"/>
    </xf>
    <xf numFmtId="0" fontId="103" fillId="0" borderId="106" applyNumberFormat="0" applyFill="0" applyAlignment="0" applyProtection="0"/>
    <xf numFmtId="0" fontId="88" fillId="0" borderId="106" applyNumberFormat="0" applyFill="0" applyAlignment="0" applyProtection="0"/>
    <xf numFmtId="0" fontId="83" fillId="86" borderId="105" applyNumberFormat="0" applyAlignment="0" applyProtection="0"/>
    <xf numFmtId="0" fontId="72" fillId="55" borderId="0" applyNumberFormat="0" applyBorder="0" applyAlignment="0" applyProtection="0"/>
    <xf numFmtId="0" fontId="84" fillId="86" borderId="105" applyNumberFormat="0" applyAlignment="0" applyProtection="0"/>
    <xf numFmtId="4" fontId="34" fillId="16" borderId="108"/>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78" fillId="89" borderId="107" applyNumberFormat="0" applyFont="0" applyAlignment="0" applyProtection="0"/>
    <xf numFmtId="0" fontId="30" fillId="14" borderId="108">
      <alignment horizontal="right" vertical="center"/>
    </xf>
    <xf numFmtId="0" fontId="2" fillId="50" borderId="0" applyNumberFormat="0" applyBorder="0" applyAlignment="0" applyProtection="0"/>
    <xf numFmtId="0" fontId="30" fillId="9" borderId="116">
      <alignment horizontal="right" vertical="center"/>
    </xf>
    <xf numFmtId="0" fontId="30" fillId="14" borderId="117">
      <alignment horizontal="right" vertical="center"/>
    </xf>
    <xf numFmtId="49" fontId="32" fillId="0" borderId="108" applyNumberFormat="0" applyFill="0" applyBorder="0" applyProtection="0">
      <alignment horizontal="left" vertical="center"/>
    </xf>
    <xf numFmtId="0" fontId="88" fillId="0" borderId="106" applyNumberFormat="0" applyFill="0" applyAlignment="0" applyProtection="0"/>
    <xf numFmtId="0" fontId="84" fillId="86" borderId="113" applyNumberFormat="0" applyAlignment="0" applyProtection="0"/>
    <xf numFmtId="0" fontId="30" fillId="14" borderId="108">
      <alignment horizontal="right" vertical="center"/>
    </xf>
    <xf numFmtId="0" fontId="81" fillId="86" borderId="104" applyNumberFormat="0" applyAlignment="0" applyProtection="0"/>
    <xf numFmtId="0" fontId="71" fillId="0" borderId="0" applyNumberFormat="0" applyFill="0" applyBorder="0" applyAlignment="0" applyProtection="0"/>
    <xf numFmtId="0" fontId="84" fillId="86" borderId="105" applyNumberFormat="0" applyAlignment="0" applyProtection="0"/>
    <xf numFmtId="4" fontId="34" fillId="16" borderId="108"/>
    <xf numFmtId="0" fontId="68" fillId="46" borderId="57" applyNumberFormat="0" applyAlignment="0" applyProtection="0"/>
    <xf numFmtId="0" fontId="34" fillId="0" borderId="108">
      <alignment horizontal="right" vertical="center"/>
    </xf>
    <xf numFmtId="0" fontId="84" fillId="86" borderId="105" applyNumberFormat="0" applyAlignment="0" applyProtection="0"/>
    <xf numFmtId="4" fontId="34" fillId="0" borderId="108" applyFill="0" applyBorder="0" applyProtection="0">
      <alignment horizontal="right" vertical="center"/>
    </xf>
    <xf numFmtId="0" fontId="96" fillId="73" borderId="105" applyNumberFormat="0" applyAlignment="0" applyProtection="0"/>
    <xf numFmtId="4" fontId="34" fillId="16" borderId="108"/>
    <xf numFmtId="4" fontId="34" fillId="0" borderId="108" applyFill="0" applyBorder="0" applyProtection="0">
      <alignment horizontal="right" vertical="center"/>
    </xf>
    <xf numFmtId="4" fontId="34" fillId="0" borderId="108">
      <alignment horizontal="right" vertical="center"/>
    </xf>
    <xf numFmtId="4" fontId="30" fillId="14" borderId="108">
      <alignment horizontal="right" vertical="center"/>
    </xf>
    <xf numFmtId="0" fontId="78" fillId="89" borderId="107" applyNumberFormat="0" applyFont="0" applyAlignment="0" applyProtection="0"/>
    <xf numFmtId="4" fontId="34" fillId="0" borderId="108" applyFill="0" applyBorder="0" applyProtection="0">
      <alignment horizontal="right" vertical="center"/>
    </xf>
    <xf numFmtId="4" fontId="30" fillId="9" borderId="108">
      <alignment horizontal="right" vertical="center"/>
    </xf>
    <xf numFmtId="0" fontId="103" fillId="0" borderId="106" applyNumberFormat="0" applyFill="0" applyAlignment="0" applyProtection="0"/>
    <xf numFmtId="0" fontId="96" fillId="73" borderId="105" applyNumberFormat="0" applyAlignment="0" applyProtection="0"/>
    <xf numFmtId="4" fontId="34" fillId="0" borderId="108" applyFill="0" applyBorder="0" applyProtection="0">
      <alignment horizontal="right" vertical="center"/>
    </xf>
    <xf numFmtId="4" fontId="30" fillId="14" borderId="110">
      <alignment horizontal="right" vertical="center"/>
    </xf>
    <xf numFmtId="0" fontId="30" fillId="14" borderId="118">
      <alignment horizontal="right" vertical="center"/>
    </xf>
    <xf numFmtId="0" fontId="96" fillId="73" borderId="113" applyNumberFormat="0" applyAlignment="0" applyProtection="0"/>
    <xf numFmtId="0" fontId="34" fillId="14" borderId="127">
      <alignment horizontal="left" vertical="center" wrapText="1" indent="2"/>
    </xf>
    <xf numFmtId="4" fontId="30" fillId="14" borderId="109">
      <alignment horizontal="right" vertical="center"/>
    </xf>
    <xf numFmtId="0" fontId="34" fillId="9" borderId="125">
      <alignment horizontal="left" vertical="center"/>
    </xf>
    <xf numFmtId="4" fontId="74" fillId="9" borderId="124">
      <alignment horizontal="right" vertical="center"/>
    </xf>
    <xf numFmtId="4" fontId="30" fillId="14" borderId="108">
      <alignment horizontal="right" vertical="center"/>
    </xf>
    <xf numFmtId="0" fontId="103" fillId="0" borderId="106" applyNumberFormat="0" applyFill="0" applyAlignment="0" applyProtection="0"/>
    <xf numFmtId="0" fontId="2" fillId="57" borderId="0" applyNumberFormat="0" applyBorder="0" applyAlignment="0" applyProtection="0"/>
    <xf numFmtId="0" fontId="72" fillId="55" borderId="0" applyNumberFormat="0" applyBorder="0" applyAlignment="0" applyProtection="0"/>
    <xf numFmtId="0" fontId="74" fillId="9" borderId="108">
      <alignment horizontal="right" vertical="center"/>
    </xf>
    <xf numFmtId="0" fontId="34" fillId="0" borderId="124">
      <alignment horizontal="right" vertical="center"/>
    </xf>
    <xf numFmtId="0" fontId="30" fillId="14" borderId="126">
      <alignment horizontal="right" vertical="center"/>
    </xf>
    <xf numFmtId="0" fontId="84" fillId="86" borderId="105" applyNumberFormat="0" applyAlignment="0" applyProtection="0"/>
    <xf numFmtId="0" fontId="68" fillId="46" borderId="57" applyNumberFormat="0" applyAlignment="0" applyProtection="0"/>
    <xf numFmtId="0" fontId="103" fillId="0" borderId="106" applyNumberFormat="0" applyFill="0" applyAlignment="0" applyProtection="0"/>
    <xf numFmtId="4" fontId="30" fillId="14" borderId="110">
      <alignment horizontal="right" vertical="center"/>
    </xf>
    <xf numFmtId="0" fontId="30" fillId="14" borderId="108">
      <alignment horizontal="right" vertical="center"/>
    </xf>
    <xf numFmtId="0" fontId="30" fillId="14" borderId="110">
      <alignment horizontal="right" vertical="center"/>
    </xf>
    <xf numFmtId="0" fontId="30" fillId="14" borderId="108">
      <alignment horizontal="right" vertical="center"/>
    </xf>
    <xf numFmtId="0" fontId="34" fillId="0" borderId="111">
      <alignment horizontal="left" vertical="center" wrapText="1" indent="2"/>
    </xf>
    <xf numFmtId="0" fontId="35" fillId="89" borderId="115" applyNumberFormat="0" applyFont="0" applyAlignment="0" applyProtection="0"/>
    <xf numFmtId="0" fontId="2" fillId="48" borderId="0" applyNumberFormat="0" applyBorder="0" applyAlignment="0" applyProtection="0"/>
    <xf numFmtId="0" fontId="34" fillId="0" borderId="111">
      <alignment horizontal="left" vertical="center" wrapText="1" indent="2"/>
    </xf>
    <xf numFmtId="49" fontId="34" fillId="0" borderId="108" applyNumberFormat="0" applyFont="0" applyFill="0" applyBorder="0" applyProtection="0">
      <alignment horizontal="left" vertical="center" indent="2"/>
    </xf>
    <xf numFmtId="4" fontId="30" fillId="14" borderId="108">
      <alignment horizontal="right" vertical="center"/>
    </xf>
    <xf numFmtId="0" fontId="96" fillId="73" borderId="105" applyNumberFormat="0" applyAlignment="0" applyProtection="0"/>
    <xf numFmtId="0" fontId="34" fillId="9" borderId="109">
      <alignment horizontal="left" vertical="center"/>
    </xf>
    <xf numFmtId="0" fontId="103" fillId="0" borderId="106" applyNumberFormat="0" applyFill="0" applyAlignment="0" applyProtection="0"/>
    <xf numFmtId="0" fontId="100" fillId="86" borderId="104" applyNumberFormat="0" applyAlignment="0" applyProtection="0"/>
    <xf numFmtId="0" fontId="30" fillId="14" borderId="117">
      <alignment horizontal="right" vertical="center"/>
    </xf>
    <xf numFmtId="0" fontId="78" fillId="89" borderId="107" applyNumberFormat="0" applyFont="0" applyAlignment="0" applyProtection="0"/>
    <xf numFmtId="0" fontId="81" fillId="86" borderId="112" applyNumberFormat="0" applyAlignment="0" applyProtection="0"/>
    <xf numFmtId="49" fontId="34" fillId="0" borderId="108" applyNumberFormat="0" applyFont="0" applyFill="0" applyBorder="0" applyProtection="0">
      <alignment horizontal="left" vertical="center" indent="2"/>
    </xf>
    <xf numFmtId="4" fontId="30" fillId="14" borderId="108">
      <alignment horizontal="right" vertical="center"/>
    </xf>
    <xf numFmtId="0" fontId="103" fillId="0" borderId="106" applyNumberFormat="0" applyFill="0" applyAlignment="0" applyProtection="0"/>
    <xf numFmtId="0" fontId="88" fillId="0" borderId="106" applyNumberFormat="0" applyFill="0" applyAlignment="0" applyProtection="0"/>
    <xf numFmtId="0" fontId="83" fillId="86" borderId="105" applyNumberFormat="0" applyAlignment="0" applyProtection="0"/>
    <xf numFmtId="0" fontId="100" fillId="86" borderId="120" applyNumberFormat="0" applyAlignment="0" applyProtection="0"/>
    <xf numFmtId="0" fontId="96" fillId="73" borderId="105" applyNumberFormat="0" applyAlignment="0" applyProtection="0"/>
    <xf numFmtId="0" fontId="72" fillId="64" borderId="0" applyNumberFormat="0" applyBorder="0" applyAlignment="0" applyProtection="0"/>
    <xf numFmtId="4" fontId="30" fillId="14" borderId="108">
      <alignment horizontal="right" vertical="center"/>
    </xf>
    <xf numFmtId="0" fontId="96" fillId="73" borderId="105" applyNumberFormat="0" applyAlignment="0" applyProtection="0"/>
    <xf numFmtId="4" fontId="34" fillId="0" borderId="108" applyFill="0" applyBorder="0" applyProtection="0">
      <alignment horizontal="right" vertical="center"/>
    </xf>
    <xf numFmtId="0" fontId="96" fillId="73" borderId="105" applyNumberFormat="0" applyAlignment="0" applyProtection="0"/>
    <xf numFmtId="0" fontId="78" fillId="89" borderId="107" applyNumberFormat="0" applyFont="0" applyAlignment="0" applyProtection="0"/>
    <xf numFmtId="0" fontId="34" fillId="14" borderId="111">
      <alignment horizontal="left" vertical="center" wrapText="1" indent="2"/>
    </xf>
    <xf numFmtId="49" fontId="32" fillId="0" borderId="108" applyNumberFormat="0" applyFill="0" applyBorder="0" applyProtection="0">
      <alignment horizontal="left" vertical="center"/>
    </xf>
    <xf numFmtId="0" fontId="30" fillId="9" borderId="108">
      <alignment horizontal="right" vertical="center"/>
    </xf>
    <xf numFmtId="4" fontId="34" fillId="16" borderId="108"/>
    <xf numFmtId="0" fontId="103" fillId="0" borderId="106" applyNumberFormat="0" applyFill="0" applyAlignment="0" applyProtection="0"/>
    <xf numFmtId="0" fontId="78" fillId="89" borderId="107" applyNumberFormat="0" applyFont="0" applyAlignment="0" applyProtection="0"/>
    <xf numFmtId="4" fontId="34" fillId="16" borderId="108"/>
    <xf numFmtId="0" fontId="83" fillId="86" borderId="105" applyNumberFormat="0" applyAlignment="0" applyProtection="0"/>
    <xf numFmtId="0" fontId="30" fillId="9" borderId="108">
      <alignment horizontal="right" vertical="center"/>
    </xf>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34" fillId="9" borderId="109">
      <alignment horizontal="left" vertical="center"/>
    </xf>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48" borderId="0" applyNumberFormat="0" applyBorder="0" applyAlignment="0" applyProtection="0"/>
    <xf numFmtId="0" fontId="88" fillId="0" borderId="106" applyNumberFormat="0" applyFill="0" applyAlignment="0" applyProtection="0"/>
    <xf numFmtId="0" fontId="103" fillId="0" borderId="106" applyNumberFormat="0" applyFill="0" applyAlignment="0" applyProtection="0"/>
    <xf numFmtId="0" fontId="34" fillId="16" borderId="108"/>
    <xf numFmtId="4" fontId="34" fillId="16" borderId="108"/>
    <xf numFmtId="0" fontId="96" fillId="73" borderId="105" applyNumberFormat="0" applyAlignment="0" applyProtection="0"/>
    <xf numFmtId="0" fontId="96" fillId="73" borderId="105" applyNumberFormat="0" applyAlignment="0" applyProtection="0"/>
    <xf numFmtId="49" fontId="34" fillId="0" borderId="108" applyNumberFormat="0" applyFont="0" applyFill="0" applyBorder="0" applyProtection="0">
      <alignment horizontal="left" vertical="center" indent="2"/>
    </xf>
    <xf numFmtId="0" fontId="87" fillId="73" borderId="105" applyNumberFormat="0" applyAlignment="0" applyProtection="0"/>
    <xf numFmtId="0" fontId="2" fillId="0" borderId="0"/>
    <xf numFmtId="0" fontId="30" fillId="14" borderId="116">
      <alignment horizontal="right" vertical="center"/>
    </xf>
    <xf numFmtId="0" fontId="88" fillId="0" borderId="114" applyNumberFormat="0" applyFill="0" applyAlignment="0" applyProtection="0"/>
    <xf numFmtId="0" fontId="30" fillId="14" borderId="108">
      <alignment horizontal="right" vertical="center"/>
    </xf>
    <xf numFmtId="0" fontId="34" fillId="0" borderId="111">
      <alignment horizontal="left" vertical="center" wrapText="1" indent="2"/>
    </xf>
    <xf numFmtId="4" fontId="30" fillId="14" borderId="126">
      <alignment horizontal="right" vertical="center"/>
    </xf>
    <xf numFmtId="0" fontId="68" fillId="46" borderId="57" applyNumberFormat="0" applyAlignment="0" applyProtection="0"/>
    <xf numFmtId="0" fontId="69" fillId="46" borderId="56" applyNumberFormat="0" applyAlignment="0" applyProtection="0"/>
    <xf numFmtId="0" fontId="2" fillId="50" borderId="0" applyNumberFormat="0" applyBorder="0" applyAlignment="0" applyProtection="0"/>
    <xf numFmtId="0" fontId="100" fillId="86" borderId="112" applyNumberFormat="0" applyAlignment="0" applyProtection="0"/>
    <xf numFmtId="0" fontId="70" fillId="0" borderId="0" applyNumberFormat="0" applyFill="0" applyBorder="0" applyAlignment="0" applyProtection="0"/>
    <xf numFmtId="0" fontId="2"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88" fillId="0" borderId="106" applyNumberFormat="0" applyFill="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71" fillId="0" borderId="0" applyNumberFormat="0" applyFill="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49" fontId="34" fillId="0" borderId="109" applyNumberFormat="0" applyFont="0" applyFill="0" applyBorder="0" applyProtection="0">
      <alignment horizontal="left" vertical="center" indent="5"/>
    </xf>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70" fillId="0" borderId="0" applyNumberFormat="0" applyFill="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84" fillId="86" borderId="121" applyNumberFormat="0" applyAlignment="0" applyProtection="0"/>
    <xf numFmtId="0" fontId="100" fillId="86" borderId="104" applyNumberFormat="0" applyAlignment="0" applyProtection="0"/>
    <xf numFmtId="0" fontId="96" fillId="73" borderId="105" applyNumberFormat="0" applyAlignment="0" applyProtection="0"/>
    <xf numFmtId="0" fontId="96" fillId="73" borderId="105" applyNumberFormat="0" applyAlignment="0" applyProtection="0"/>
    <xf numFmtId="0" fontId="2" fillId="63" borderId="0" applyNumberFormat="0" applyBorder="0" applyAlignment="0" applyProtection="0"/>
    <xf numFmtId="0" fontId="103" fillId="0" borderId="114" applyNumberFormat="0" applyFill="0" applyAlignment="0" applyProtection="0"/>
    <xf numFmtId="0" fontId="30" fillId="9" borderId="124">
      <alignment horizontal="right" vertical="center"/>
    </xf>
    <xf numFmtId="4" fontId="34" fillId="0" borderId="108" applyFill="0" applyBorder="0" applyProtection="0">
      <alignment horizontal="right" vertical="center"/>
    </xf>
    <xf numFmtId="4" fontId="30" fillId="14" borderId="108">
      <alignment horizontal="right" vertical="center"/>
    </xf>
    <xf numFmtId="0" fontId="2" fillId="0" borderId="0"/>
    <xf numFmtId="0" fontId="88" fillId="0" borderId="106" applyNumberFormat="0" applyFill="0" applyAlignment="0" applyProtection="0"/>
    <xf numFmtId="0" fontId="35" fillId="89" borderId="123" applyNumberFormat="0" applyFont="0" applyAlignment="0" applyProtection="0"/>
    <xf numFmtId="0" fontId="96" fillId="73" borderId="113"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 fontId="30" fillId="9" borderId="108">
      <alignment horizontal="right" vertical="center"/>
    </xf>
    <xf numFmtId="0" fontId="30" fillId="14" borderId="108">
      <alignment horizontal="right" vertical="center"/>
    </xf>
    <xf numFmtId="0" fontId="2" fillId="0" borderId="0"/>
    <xf numFmtId="0" fontId="2" fillId="0" borderId="0"/>
    <xf numFmtId="0" fontId="2" fillId="0" borderId="0"/>
    <xf numFmtId="0" fontId="2" fillId="0" borderId="0"/>
    <xf numFmtId="0" fontId="72" fillId="61" borderId="0" applyNumberFormat="0" applyBorder="0" applyAlignment="0" applyProtection="0"/>
    <xf numFmtId="0" fontId="30" fillId="14" borderId="116">
      <alignment horizontal="righ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4" fillId="9" borderId="109">
      <alignment horizontal="left" vertical="center"/>
    </xf>
    <xf numFmtId="4" fontId="74" fillId="9" borderId="116">
      <alignment horizontal="right" vertical="center"/>
    </xf>
    <xf numFmtId="0" fontId="34" fillId="0" borderId="124" applyNumberFormat="0" applyFill="0" applyAlignment="0" applyProtection="0"/>
    <xf numFmtId="0" fontId="2" fillId="50" borderId="0" applyNumberFormat="0" applyBorder="0" applyAlignment="0" applyProtection="0"/>
    <xf numFmtId="4" fontId="30" fillId="14" borderId="110">
      <alignment horizontal="right" vertical="center"/>
    </xf>
    <xf numFmtId="49" fontId="34" fillId="0" borderId="109" applyNumberFormat="0" applyFont="0" applyFill="0" applyBorder="0" applyProtection="0">
      <alignment horizontal="left" vertical="center" indent="5"/>
    </xf>
    <xf numFmtId="0" fontId="100" fillId="86" borderId="104" applyNumberFormat="0" applyAlignment="0" applyProtection="0"/>
    <xf numFmtId="0" fontId="34" fillId="14" borderId="111">
      <alignment horizontal="left" vertical="center" wrapText="1" indent="2"/>
    </xf>
    <xf numFmtId="0" fontId="84" fillId="86" borderId="113" applyNumberFormat="0" applyAlignment="0" applyProtection="0"/>
    <xf numFmtId="0" fontId="71" fillId="0" borderId="0" applyNumberFormat="0" applyFill="0" applyBorder="0" applyAlignment="0" applyProtection="0"/>
    <xf numFmtId="0" fontId="88" fillId="0" borderId="106" applyNumberFormat="0" applyFill="0" applyAlignment="0" applyProtection="0"/>
    <xf numFmtId="0" fontId="30" fillId="14" borderId="108">
      <alignment horizontal="right" vertical="center"/>
    </xf>
    <xf numFmtId="0" fontId="83" fillId="86" borderId="105" applyNumberFormat="0" applyAlignment="0" applyProtection="0"/>
    <xf numFmtId="175" fontId="34" fillId="90" borderId="108" applyNumberFormat="0" applyFont="0" applyBorder="0" applyAlignment="0" applyProtection="0">
      <alignment horizontal="right" vertical="center"/>
    </xf>
    <xf numFmtId="0" fontId="68" fillId="46" borderId="57" applyNumberFormat="0" applyAlignment="0" applyProtection="0"/>
    <xf numFmtId="0" fontId="69" fillId="46" borderId="56" applyNumberFormat="0" applyAlignment="0" applyProtection="0"/>
    <xf numFmtId="4" fontId="74" fillId="9" borderId="108">
      <alignment horizontal="right" vertical="center"/>
    </xf>
    <xf numFmtId="0" fontId="70" fillId="0" borderId="0" applyNumberFormat="0" applyFill="0" applyBorder="0" applyAlignment="0" applyProtection="0"/>
    <xf numFmtId="0" fontId="74" fillId="9" borderId="108">
      <alignment horizontal="right" vertical="center"/>
    </xf>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74" fillId="9" borderId="108">
      <alignment horizontal="right" vertical="center"/>
    </xf>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34" fillId="0" borderId="116">
      <alignment horizontal="right" vertical="center"/>
    </xf>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34" fillId="0" borderId="108" applyNumberFormat="0" applyFill="0" applyAlignment="0" applyProtection="0"/>
    <xf numFmtId="0" fontId="96" fillId="73" borderId="105" applyNumberFormat="0" applyAlignment="0" applyProtection="0"/>
    <xf numFmtId="4" fontId="34" fillId="16" borderId="108"/>
    <xf numFmtId="0" fontId="68" fillId="46" borderId="57" applyNumberFormat="0" applyAlignment="0" applyProtection="0"/>
    <xf numFmtId="4" fontId="34" fillId="0" borderId="108">
      <alignment horizontal="right" vertical="center"/>
    </xf>
    <xf numFmtId="0" fontId="13" fillId="0" borderId="58" applyNumberFormat="0" applyFill="0" applyAlignment="0" applyProtection="0"/>
    <xf numFmtId="0" fontId="68" fillId="46" borderId="57" applyNumberFormat="0" applyAlignment="0" applyProtection="0"/>
    <xf numFmtId="0" fontId="2" fillId="63" borderId="0" applyNumberFormat="0" applyBorder="0" applyAlignment="0" applyProtection="0"/>
    <xf numFmtId="0" fontId="34" fillId="14" borderId="111">
      <alignment horizontal="left" vertical="center" wrapText="1" indent="2"/>
    </xf>
    <xf numFmtId="0" fontId="78" fillId="89" borderId="107" applyNumberFormat="0" applyFont="0" applyAlignment="0" applyProtection="0"/>
    <xf numFmtId="0" fontId="2" fillId="60" borderId="0" applyNumberFormat="0" applyBorder="0" applyAlignment="0" applyProtection="0"/>
    <xf numFmtId="0" fontId="2" fillId="51" borderId="0" applyNumberFormat="0" applyBorder="0" applyAlignment="0" applyProtection="0"/>
    <xf numFmtId="49" fontId="34" fillId="0" borderId="117" applyNumberFormat="0" applyFont="0" applyFill="0" applyBorder="0" applyProtection="0">
      <alignment horizontal="left" vertical="center" indent="5"/>
    </xf>
    <xf numFmtId="0" fontId="30" fillId="14" borderId="108">
      <alignment horizontal="right" vertical="center"/>
    </xf>
    <xf numFmtId="4" fontId="30" fillId="14" borderId="110">
      <alignment horizontal="right" vertical="center"/>
    </xf>
    <xf numFmtId="4" fontId="30" fillId="14" borderId="108">
      <alignment horizontal="right" vertical="center"/>
    </xf>
    <xf numFmtId="4" fontId="30" fillId="14" borderId="126">
      <alignment horizontal="right" vertical="center"/>
    </xf>
    <xf numFmtId="0" fontId="103" fillId="0" borderId="106" applyNumberFormat="0" applyFill="0" applyAlignment="0" applyProtection="0"/>
    <xf numFmtId="0" fontId="72" fillId="58" borderId="0" applyNumberFormat="0" applyBorder="0" applyAlignment="0" applyProtection="0"/>
    <xf numFmtId="0" fontId="34" fillId="14" borderId="111">
      <alignment horizontal="left" vertical="center" wrapText="1" indent="2"/>
    </xf>
    <xf numFmtId="0" fontId="34" fillId="0" borderId="108">
      <alignment horizontal="right" vertical="center"/>
    </xf>
    <xf numFmtId="0" fontId="81" fillId="86" borderId="104" applyNumberFormat="0" applyAlignment="0" applyProtection="0"/>
    <xf numFmtId="0" fontId="72" fillId="64" borderId="0" applyNumberFormat="0" applyBorder="0" applyAlignment="0" applyProtection="0"/>
    <xf numFmtId="0" fontId="2" fillId="57" borderId="0" applyNumberFormat="0" applyBorder="0" applyAlignment="0" applyProtection="0"/>
    <xf numFmtId="0" fontId="30" fillId="14" borderId="109">
      <alignment horizontal="right" vertical="center"/>
    </xf>
    <xf numFmtId="0" fontId="2" fillId="62" borderId="0" applyNumberFormat="0" applyBorder="0" applyAlignment="0" applyProtection="0"/>
    <xf numFmtId="4" fontId="34" fillId="0" borderId="108">
      <alignment horizontal="right" vertical="center"/>
    </xf>
    <xf numFmtId="0" fontId="34" fillId="0" borderId="108">
      <alignment horizontal="right" vertical="center"/>
    </xf>
    <xf numFmtId="49" fontId="32" fillId="0" borderId="108" applyNumberFormat="0" applyFill="0" applyBorder="0" applyProtection="0">
      <alignment horizontal="left" vertical="center"/>
    </xf>
    <xf numFmtId="0" fontId="2" fillId="63" borderId="0" applyNumberFormat="0" applyBorder="0" applyAlignment="0" applyProtection="0"/>
    <xf numFmtId="0" fontId="34" fillId="16" borderId="116"/>
    <xf numFmtId="0" fontId="100" fillId="86" borderId="104" applyNumberFormat="0" applyAlignment="0" applyProtection="0"/>
    <xf numFmtId="0" fontId="100" fillId="86" borderId="104" applyNumberFormat="0" applyAlignment="0" applyProtection="0"/>
    <xf numFmtId="4" fontId="30" fillId="9" borderId="108">
      <alignment horizontal="right" vertical="center"/>
    </xf>
    <xf numFmtId="0" fontId="2" fillId="47" borderId="0" applyNumberFormat="0" applyBorder="0" applyAlignment="0" applyProtection="0"/>
    <xf numFmtId="0" fontId="84" fillId="86" borderId="113" applyNumberFormat="0" applyAlignment="0" applyProtection="0"/>
    <xf numFmtId="0" fontId="83" fillId="86" borderId="105" applyNumberFormat="0" applyAlignment="0" applyProtection="0"/>
    <xf numFmtId="4" fontId="30" fillId="9" borderId="108">
      <alignment horizontal="right" vertical="center"/>
    </xf>
    <xf numFmtId="0" fontId="2" fillId="47" borderId="0" applyNumberFormat="0" applyBorder="0" applyAlignment="0" applyProtection="0"/>
    <xf numFmtId="0" fontId="88" fillId="0" borderId="106" applyNumberFormat="0" applyFill="0" applyAlignment="0" applyProtection="0"/>
    <xf numFmtId="0" fontId="2" fillId="57" borderId="0" applyNumberFormat="0" applyBorder="0" applyAlignment="0" applyProtection="0"/>
    <xf numFmtId="4" fontId="30" fillId="14" borderId="108">
      <alignment horizontal="right" vertical="center"/>
    </xf>
    <xf numFmtId="4" fontId="34" fillId="0" borderId="108" applyFill="0" applyBorder="0" applyProtection="0">
      <alignment horizontal="right" vertical="center"/>
    </xf>
    <xf numFmtId="0" fontId="34" fillId="0" borderId="124" applyNumberFormat="0" applyFill="0" applyAlignment="0" applyProtection="0"/>
    <xf numFmtId="0" fontId="96" fillId="73" borderId="105" applyNumberFormat="0" applyAlignment="0" applyProtection="0"/>
    <xf numFmtId="0" fontId="74" fillId="9" borderId="108">
      <alignment horizontal="right" vertical="center"/>
    </xf>
    <xf numFmtId="4" fontId="30" fillId="14" borderId="109">
      <alignment horizontal="right" vertical="center"/>
    </xf>
    <xf numFmtId="0" fontId="78" fillId="89" borderId="123" applyNumberFormat="0" applyFont="0" applyAlignment="0" applyProtection="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34" fillId="16" borderId="108"/>
    <xf numFmtId="0" fontId="34" fillId="14" borderId="111">
      <alignment horizontal="left" vertical="center" wrapText="1" indent="2"/>
    </xf>
    <xf numFmtId="0" fontId="78" fillId="89" borderId="107" applyNumberFormat="0" applyFont="0" applyAlignment="0" applyProtection="0"/>
    <xf numFmtId="0" fontId="30" fillId="14" borderId="116">
      <alignment horizontal="right" vertical="center"/>
    </xf>
    <xf numFmtId="4" fontId="30" fillId="14" borderId="118">
      <alignment horizontal="right" vertical="center"/>
    </xf>
    <xf numFmtId="0" fontId="84" fillId="86" borderId="113" applyNumberFormat="0" applyAlignment="0" applyProtection="0"/>
    <xf numFmtId="4" fontId="30" fillId="14" borderId="109">
      <alignment horizontal="right" vertical="center"/>
    </xf>
    <xf numFmtId="0" fontId="103" fillId="0" borderId="106" applyNumberFormat="0" applyFill="0" applyAlignment="0" applyProtection="0"/>
    <xf numFmtId="4" fontId="34" fillId="0" borderId="116">
      <alignment horizontal="right" vertical="center"/>
    </xf>
    <xf numFmtId="4" fontId="74" fillId="9" borderId="108">
      <alignment horizontal="right" vertical="center"/>
    </xf>
    <xf numFmtId="0" fontId="96" fillId="73" borderId="105" applyNumberFormat="0" applyAlignment="0" applyProtection="0"/>
    <xf numFmtId="0" fontId="103" fillId="0" borderId="106" applyNumberFormat="0" applyFill="0" applyAlignment="0" applyProtection="0"/>
    <xf numFmtId="4" fontId="34" fillId="16" borderId="108"/>
    <xf numFmtId="0" fontId="30" fillId="9" borderId="108">
      <alignment horizontal="right" vertical="center"/>
    </xf>
    <xf numFmtId="0" fontId="87" fillId="73" borderId="113" applyNumberFormat="0" applyAlignment="0" applyProtection="0"/>
    <xf numFmtId="0" fontId="30" fillId="14" borderId="110">
      <alignment horizontal="right" vertical="center"/>
    </xf>
    <xf numFmtId="0" fontId="30" fillId="14" borderId="118">
      <alignment horizontal="right" vertical="center"/>
    </xf>
    <xf numFmtId="0" fontId="2" fillId="47" borderId="0" applyNumberFormat="0" applyBorder="0" applyAlignment="0" applyProtection="0"/>
    <xf numFmtId="0" fontId="78" fillId="89" borderId="107" applyNumberFormat="0" applyFont="0" applyAlignment="0" applyProtection="0"/>
    <xf numFmtId="0" fontId="103" fillId="0" borderId="106" applyNumberFormat="0" applyFill="0" applyAlignment="0" applyProtection="0"/>
    <xf numFmtId="0" fontId="34" fillId="0" borderId="111">
      <alignment horizontal="left" vertical="center" wrapText="1" indent="2"/>
    </xf>
    <xf numFmtId="49" fontId="34" fillId="0" borderId="108" applyNumberFormat="0" applyFont="0" applyFill="0" applyBorder="0" applyProtection="0">
      <alignment horizontal="left" vertical="center" indent="2"/>
    </xf>
    <xf numFmtId="0" fontId="30" fillId="14" borderId="108">
      <alignment horizontal="right" vertical="center"/>
    </xf>
    <xf numFmtId="4" fontId="74" fillId="9" borderId="108">
      <alignment horizontal="right" vertical="center"/>
    </xf>
    <xf numFmtId="0" fontId="2" fillId="47" borderId="0" applyNumberFormat="0" applyBorder="0" applyAlignment="0" applyProtection="0"/>
    <xf numFmtId="49" fontId="34" fillId="0" borderId="109" applyNumberFormat="0" applyFont="0" applyFill="0" applyBorder="0" applyProtection="0">
      <alignment horizontal="left" vertical="center" indent="5"/>
    </xf>
    <xf numFmtId="4" fontId="30" fillId="14" borderId="109">
      <alignment horizontal="right" vertical="center"/>
    </xf>
    <xf numFmtId="0" fontId="34" fillId="9" borderId="109">
      <alignment horizontal="left" vertical="center"/>
    </xf>
    <xf numFmtId="4" fontId="34" fillId="0" borderId="116">
      <alignment horizontal="right" vertical="center"/>
    </xf>
    <xf numFmtId="0" fontId="34" fillId="16" borderId="124"/>
    <xf numFmtId="0" fontId="83" fillId="86" borderId="105" applyNumberFormat="0" applyAlignment="0" applyProtection="0"/>
    <xf numFmtId="0" fontId="34" fillId="16" borderId="108"/>
    <xf numFmtId="0" fontId="100" fillId="86" borderId="104" applyNumberFormat="0" applyAlignment="0" applyProtection="0"/>
    <xf numFmtId="0" fontId="100" fillId="86" borderId="112" applyNumberFormat="0" applyAlignment="0" applyProtection="0"/>
    <xf numFmtId="0" fontId="34" fillId="0" borderId="108" applyNumberFormat="0" applyFill="0" applyAlignment="0" applyProtection="0"/>
    <xf numFmtId="0" fontId="96" fillId="73" borderId="105" applyNumberFormat="0" applyAlignment="0" applyProtection="0"/>
    <xf numFmtId="0" fontId="103" fillId="0" borderId="106" applyNumberFormat="0" applyFill="0" applyAlignment="0" applyProtection="0"/>
    <xf numFmtId="0" fontId="30" fillId="9" borderId="108">
      <alignment horizontal="right" vertical="center"/>
    </xf>
    <xf numFmtId="0" fontId="69" fillId="46" borderId="56" applyNumberFormat="0" applyAlignment="0" applyProtection="0"/>
    <xf numFmtId="0" fontId="74" fillId="9" borderId="108">
      <alignment horizontal="right" vertical="center"/>
    </xf>
    <xf numFmtId="0" fontId="103" fillId="0" borderId="122" applyNumberFormat="0" applyFill="0" applyAlignment="0" applyProtection="0"/>
    <xf numFmtId="0" fontId="96" fillId="73" borderId="105" applyNumberFormat="0" applyAlignment="0" applyProtection="0"/>
    <xf numFmtId="0" fontId="88" fillId="0" borderId="106" applyNumberFormat="0" applyFill="0" applyAlignment="0" applyProtection="0"/>
    <xf numFmtId="0" fontId="34" fillId="16" borderId="116"/>
    <xf numFmtId="0" fontId="71" fillId="0" borderId="0" applyNumberFormat="0" applyFill="0" applyBorder="0" applyAlignment="0" applyProtection="0"/>
    <xf numFmtId="0" fontId="87" fillId="73" borderId="113" applyNumberFormat="0" applyAlignment="0" applyProtection="0"/>
    <xf numFmtId="0" fontId="2" fillId="47" borderId="0" applyNumberFormat="0" applyBorder="0" applyAlignment="0" applyProtection="0"/>
    <xf numFmtId="0" fontId="72" fillId="52" borderId="0" applyNumberFormat="0" applyBorder="0" applyAlignment="0" applyProtection="0"/>
    <xf numFmtId="0" fontId="84" fillId="86" borderId="105" applyNumberFormat="0" applyAlignment="0" applyProtection="0"/>
    <xf numFmtId="0" fontId="34" fillId="14" borderId="127">
      <alignment horizontal="left" vertical="center" wrapText="1" indent="2"/>
    </xf>
    <xf numFmtId="0" fontId="30" fillId="14" borderId="109">
      <alignment horizontal="right" vertical="center"/>
    </xf>
    <xf numFmtId="0" fontId="30" fillId="14" borderId="108">
      <alignment horizontal="right" vertical="center"/>
    </xf>
    <xf numFmtId="0" fontId="103" fillId="0" borderId="106" applyNumberFormat="0" applyFill="0" applyAlignment="0" applyProtection="0"/>
    <xf numFmtId="0" fontId="84" fillId="86" borderId="121" applyNumberFormat="0" applyAlignment="0" applyProtection="0"/>
    <xf numFmtId="0" fontId="72" fillId="64" borderId="0" applyNumberFormat="0" applyBorder="0" applyAlignment="0" applyProtection="0"/>
    <xf numFmtId="0" fontId="35" fillId="89" borderId="107" applyNumberFormat="0" applyFont="0" applyAlignment="0" applyProtection="0"/>
    <xf numFmtId="0" fontId="34" fillId="0" borderId="116">
      <alignment horizontal="right" vertical="center"/>
    </xf>
    <xf numFmtId="0" fontId="72" fillId="61" borderId="0" applyNumberFormat="0" applyBorder="0" applyAlignment="0" applyProtection="0"/>
    <xf numFmtId="0" fontId="34" fillId="0" borderId="124" applyNumberFormat="0" applyFill="0" applyAlignment="0" applyProtection="0"/>
    <xf numFmtId="0" fontId="2" fillId="62" borderId="0" applyNumberFormat="0" applyBorder="0" applyAlignment="0" applyProtection="0"/>
    <xf numFmtId="0" fontId="34" fillId="0" borderId="108">
      <alignment horizontal="right" vertical="center"/>
    </xf>
    <xf numFmtId="0" fontId="88" fillId="0" borderId="122" applyNumberFormat="0" applyFill="0" applyAlignment="0" applyProtection="0"/>
    <xf numFmtId="175" fontId="34" fillId="90" borderId="108" applyNumberFormat="0" applyFont="0" applyBorder="0" applyAlignment="0" applyProtection="0">
      <alignment horizontal="right" vertical="center"/>
    </xf>
    <xf numFmtId="0" fontId="72" fillId="52" borderId="0" applyNumberFormat="0" applyBorder="0" applyAlignment="0" applyProtection="0"/>
    <xf numFmtId="49" fontId="34" fillId="0" borderId="108" applyNumberFormat="0" applyFont="0" applyFill="0" applyBorder="0" applyProtection="0">
      <alignment horizontal="left" vertical="center" indent="2"/>
    </xf>
    <xf numFmtId="0" fontId="103" fillId="0" borderId="106" applyNumberFormat="0" applyFill="0" applyAlignment="0" applyProtection="0"/>
    <xf numFmtId="4" fontId="30" fillId="14" borderId="108">
      <alignment horizontal="right" vertical="center"/>
    </xf>
    <xf numFmtId="0" fontId="34" fillId="16" borderId="108"/>
    <xf numFmtId="0" fontId="81" fillId="86" borderId="104" applyNumberFormat="0" applyAlignment="0" applyProtection="0"/>
    <xf numFmtId="0" fontId="84" fillId="86" borderId="105" applyNumberFormat="0" applyAlignment="0" applyProtection="0"/>
    <xf numFmtId="0" fontId="34" fillId="0" borderId="108">
      <alignment horizontal="right" vertical="center"/>
    </xf>
    <xf numFmtId="0" fontId="103" fillId="0" borderId="106" applyNumberFormat="0" applyFill="0" applyAlignment="0" applyProtection="0"/>
    <xf numFmtId="0" fontId="35" fillId="89" borderId="107" applyNumberFormat="0" applyFont="0" applyAlignment="0" applyProtection="0"/>
    <xf numFmtId="0" fontId="84" fillId="86" borderId="105" applyNumberFormat="0" applyAlignment="0" applyProtection="0"/>
    <xf numFmtId="0" fontId="81" fillId="86" borderId="104" applyNumberFormat="0" applyAlignment="0" applyProtection="0"/>
    <xf numFmtId="0" fontId="72" fillId="61" borderId="0" applyNumberFormat="0" applyBorder="0" applyAlignment="0" applyProtection="0"/>
    <xf numFmtId="49" fontId="32" fillId="0" borderId="108" applyNumberFormat="0" applyFill="0" applyBorder="0" applyProtection="0">
      <alignment horizontal="left" vertical="center"/>
    </xf>
    <xf numFmtId="0" fontId="34" fillId="9" borderId="109">
      <alignment horizontal="left" vertical="center"/>
    </xf>
    <xf numFmtId="0" fontId="87" fillId="73" borderId="105" applyNumberFormat="0" applyAlignment="0" applyProtection="0"/>
    <xf numFmtId="0" fontId="100" fillId="86" borderId="120" applyNumberFormat="0" applyAlignment="0" applyProtection="0"/>
    <xf numFmtId="0" fontId="34" fillId="0" borderId="108" applyNumberFormat="0" applyFill="0" applyAlignment="0" applyProtection="0"/>
    <xf numFmtId="0" fontId="103" fillId="0" borderId="114" applyNumberFormat="0" applyFill="0" applyAlignment="0" applyProtection="0"/>
    <xf numFmtId="0" fontId="34" fillId="0" borderId="119">
      <alignment horizontal="left" vertical="center" wrapText="1" indent="2"/>
    </xf>
    <xf numFmtId="0" fontId="84" fillId="86" borderId="113" applyNumberFormat="0" applyAlignment="0" applyProtection="0"/>
    <xf numFmtId="0" fontId="34" fillId="14" borderId="111">
      <alignment horizontal="left" vertical="center" wrapText="1" indent="2"/>
    </xf>
    <xf numFmtId="0" fontId="2" fillId="47"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96" fillId="73" borderId="105" applyNumberFormat="0" applyAlignment="0" applyProtection="0"/>
    <xf numFmtId="0" fontId="34" fillId="16" borderId="116"/>
    <xf numFmtId="0" fontId="69" fillId="46" borderId="56" applyNumberFormat="0" applyAlignment="0" applyProtection="0"/>
    <xf numFmtId="0" fontId="34" fillId="16" borderId="116"/>
    <xf numFmtId="0" fontId="81" fillId="86" borderId="104"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96" fillId="73" borderId="105" applyNumberFormat="0" applyAlignment="0" applyProtection="0"/>
    <xf numFmtId="0" fontId="2" fillId="51" borderId="0" applyNumberFormat="0" applyBorder="0" applyAlignment="0" applyProtection="0"/>
    <xf numFmtId="0" fontId="96" fillId="73" borderId="105" applyNumberFormat="0" applyAlignment="0" applyProtection="0"/>
    <xf numFmtId="0" fontId="34" fillId="14" borderId="111">
      <alignment horizontal="left" vertical="center" wrapText="1" indent="2"/>
    </xf>
    <xf numFmtId="0" fontId="2" fillId="50" borderId="0" applyNumberFormat="0" applyBorder="0" applyAlignment="0" applyProtection="0"/>
    <xf numFmtId="0" fontId="2" fillId="48" borderId="0" applyNumberFormat="0" applyBorder="0" applyAlignment="0" applyProtection="0"/>
    <xf numFmtId="0" fontId="2" fillId="63" borderId="0" applyNumberFormat="0" applyBorder="0" applyAlignment="0" applyProtection="0"/>
    <xf numFmtId="4" fontId="34" fillId="0" borderId="108">
      <alignment horizontal="right" vertical="center"/>
    </xf>
    <xf numFmtId="0" fontId="72" fillId="55" borderId="0" applyNumberFormat="0" applyBorder="0" applyAlignment="0" applyProtection="0"/>
    <xf numFmtId="0" fontId="74" fillId="9" borderId="124">
      <alignment horizontal="right" vertical="center"/>
    </xf>
    <xf numFmtId="0" fontId="2" fillId="56" borderId="0" applyNumberFormat="0" applyBorder="0" applyAlignment="0" applyProtection="0"/>
    <xf numFmtId="0" fontId="71" fillId="0" borderId="0" applyNumberFormat="0" applyFill="0" applyBorder="0" applyAlignment="0" applyProtection="0"/>
    <xf numFmtId="0" fontId="34" fillId="0" borderId="108">
      <alignment horizontal="right" vertical="center"/>
    </xf>
    <xf numFmtId="0" fontId="35" fillId="89" borderId="107" applyNumberFormat="0" applyFont="0" applyAlignment="0" applyProtection="0"/>
    <xf numFmtId="0" fontId="30" fillId="14" borderId="108">
      <alignment horizontal="right" vertical="center"/>
    </xf>
    <xf numFmtId="4" fontId="74" fillId="9" borderId="116">
      <alignment horizontal="right" vertical="center"/>
    </xf>
    <xf numFmtId="0" fontId="2" fillId="59" borderId="0" applyNumberFormat="0" applyBorder="0" applyAlignment="0" applyProtection="0"/>
    <xf numFmtId="49" fontId="34" fillId="0" borderId="109" applyNumberFormat="0" applyFont="0" applyFill="0" applyBorder="0" applyProtection="0">
      <alignment horizontal="left" vertical="center" indent="5"/>
    </xf>
    <xf numFmtId="0" fontId="34" fillId="14" borderId="111">
      <alignment horizontal="left" vertical="center" wrapText="1" indent="2"/>
    </xf>
    <xf numFmtId="0" fontId="87" fillId="73" borderId="121" applyNumberFormat="0" applyAlignment="0" applyProtection="0"/>
    <xf numFmtId="0" fontId="34" fillId="0" borderId="111">
      <alignment horizontal="left" vertical="center" wrapText="1" indent="2"/>
    </xf>
    <xf numFmtId="49" fontId="32" fillId="0" borderId="108" applyNumberFormat="0" applyFill="0" applyBorder="0" applyProtection="0">
      <alignment horizontal="left" vertical="center"/>
    </xf>
    <xf numFmtId="0" fontId="83" fillId="86" borderId="105" applyNumberFormat="0" applyAlignment="0" applyProtection="0"/>
    <xf numFmtId="49" fontId="34" fillId="0" borderId="109" applyNumberFormat="0" applyFont="0" applyFill="0" applyBorder="0" applyProtection="0">
      <alignment horizontal="left" vertical="center" indent="5"/>
    </xf>
    <xf numFmtId="49" fontId="34" fillId="0" borderId="116" applyNumberFormat="0" applyFont="0" applyFill="0" applyBorder="0" applyProtection="0">
      <alignment horizontal="left" vertical="center" indent="2"/>
    </xf>
    <xf numFmtId="0" fontId="2" fillId="53" borderId="0" applyNumberFormat="0" applyBorder="0" applyAlignment="0" applyProtection="0"/>
    <xf numFmtId="0" fontId="88" fillId="0" borderId="106" applyNumberFormat="0" applyFill="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4" fontId="34" fillId="0" borderId="108">
      <alignment horizontal="right" vertical="center"/>
    </xf>
    <xf numFmtId="4" fontId="34" fillId="0" borderId="116" applyFill="0" applyBorder="0" applyProtection="0">
      <alignment horizontal="right" vertical="center"/>
    </xf>
    <xf numFmtId="0" fontId="72" fillId="52" borderId="0" applyNumberFormat="0" applyBorder="0" applyAlignment="0" applyProtection="0"/>
    <xf numFmtId="0" fontId="103" fillId="0" borderId="106" applyNumberFormat="0" applyFill="0" applyAlignment="0" applyProtection="0"/>
    <xf numFmtId="4" fontId="30" fillId="14" borderId="108">
      <alignment horizontal="right" vertical="center"/>
    </xf>
    <xf numFmtId="4" fontId="34" fillId="0" borderId="108">
      <alignment horizontal="right" vertical="center"/>
    </xf>
    <xf numFmtId="4" fontId="74" fillId="9" borderId="108">
      <alignment horizontal="right" vertical="center"/>
    </xf>
    <xf numFmtId="0" fontId="2" fillId="50" borderId="0" applyNumberFormat="0" applyBorder="0" applyAlignment="0" applyProtection="0"/>
    <xf numFmtId="0" fontId="72" fillId="49" borderId="0" applyNumberFormat="0" applyBorder="0" applyAlignment="0" applyProtection="0"/>
    <xf numFmtId="0" fontId="87" fillId="73" borderId="105" applyNumberFormat="0" applyAlignment="0" applyProtection="0"/>
    <xf numFmtId="0" fontId="88" fillId="0" borderId="114" applyNumberFormat="0" applyFill="0" applyAlignment="0" applyProtection="0"/>
    <xf numFmtId="0" fontId="30" fillId="9" borderId="108">
      <alignment horizontal="right" vertical="center"/>
    </xf>
    <xf numFmtId="0" fontId="30" fillId="14" borderId="108">
      <alignment horizontal="right" vertical="center"/>
    </xf>
    <xf numFmtId="0" fontId="100" fillId="86" borderId="104" applyNumberFormat="0" applyAlignment="0" applyProtection="0"/>
    <xf numFmtId="0" fontId="72" fillId="64" borderId="0" applyNumberFormat="0" applyBorder="0" applyAlignment="0" applyProtection="0"/>
    <xf numFmtId="0" fontId="74" fillId="9" borderId="108">
      <alignment horizontal="right" vertical="center"/>
    </xf>
    <xf numFmtId="4" fontId="34" fillId="16" borderId="108"/>
    <xf numFmtId="4" fontId="34" fillId="0" borderId="108" applyFill="0" applyBorder="0" applyProtection="0">
      <alignment horizontal="right" vertical="center"/>
    </xf>
    <xf numFmtId="0" fontId="84" fillId="86" borderId="113" applyNumberFormat="0" applyAlignment="0" applyProtection="0"/>
    <xf numFmtId="0" fontId="2" fillId="54" borderId="0" applyNumberFormat="0" applyBorder="0" applyAlignment="0" applyProtection="0"/>
    <xf numFmtId="0" fontId="72" fillId="55" borderId="0" applyNumberFormat="0" applyBorder="0" applyAlignment="0" applyProtection="0"/>
    <xf numFmtId="0" fontId="74" fillId="9" borderId="124">
      <alignment horizontal="right" vertical="center"/>
    </xf>
    <xf numFmtId="175" fontId="34" fillId="90" borderId="108" applyNumberFormat="0" applyFont="0" applyBorder="0" applyAlignment="0" applyProtection="0">
      <alignment horizontal="right" vertical="center"/>
    </xf>
    <xf numFmtId="0" fontId="103" fillId="0" borderId="106" applyNumberFormat="0" applyFill="0" applyAlignment="0" applyProtection="0"/>
    <xf numFmtId="0" fontId="88" fillId="0" borderId="122" applyNumberFormat="0" applyFill="0" applyAlignment="0" applyProtection="0"/>
    <xf numFmtId="0" fontId="84" fillId="86" borderId="105" applyNumberFormat="0" applyAlignment="0" applyProtection="0"/>
    <xf numFmtId="0" fontId="96" fillId="73" borderId="105" applyNumberFormat="0" applyAlignment="0" applyProtection="0"/>
    <xf numFmtId="0" fontId="81" fillId="86" borderId="104" applyNumberFormat="0" applyAlignment="0" applyProtection="0"/>
    <xf numFmtId="0" fontId="34" fillId="0" borderId="108" applyNumberFormat="0" applyFill="0" applyAlignment="0" applyProtection="0"/>
    <xf numFmtId="0" fontId="81" fillId="86" borderId="104" applyNumberFormat="0" applyAlignment="0" applyProtection="0"/>
    <xf numFmtId="0" fontId="30" fillId="14" borderId="108">
      <alignment horizontal="right" vertical="center"/>
    </xf>
    <xf numFmtId="0" fontId="88" fillId="0" borderId="106" applyNumberFormat="0" applyFill="0" applyAlignment="0" applyProtection="0"/>
    <xf numFmtId="0" fontId="96" fillId="73" borderId="105" applyNumberFormat="0" applyAlignment="0" applyProtection="0"/>
    <xf numFmtId="49" fontId="34" fillId="0" borderId="108" applyNumberFormat="0" applyFont="0" applyFill="0" applyBorder="0" applyProtection="0">
      <alignment horizontal="left" vertical="center" indent="2"/>
    </xf>
    <xf numFmtId="0" fontId="88" fillId="0" borderId="114" applyNumberFormat="0" applyFill="0" applyAlignment="0" applyProtection="0"/>
    <xf numFmtId="0" fontId="68" fillId="46" borderId="57" applyNumberFormat="0" applyAlignment="0" applyProtection="0"/>
    <xf numFmtId="0" fontId="96" fillId="73" borderId="105" applyNumberFormat="0" applyAlignment="0" applyProtection="0"/>
    <xf numFmtId="0" fontId="83" fillId="86" borderId="105" applyNumberFormat="0" applyAlignment="0" applyProtection="0"/>
    <xf numFmtId="4" fontId="30" fillId="14" borderId="108">
      <alignment horizontal="right" vertical="center"/>
    </xf>
    <xf numFmtId="0" fontId="68" fillId="46" borderId="57" applyNumberFormat="0" applyAlignment="0" applyProtection="0"/>
    <xf numFmtId="0" fontId="72" fillId="58" borderId="0" applyNumberFormat="0" applyBorder="0" applyAlignment="0" applyProtection="0"/>
    <xf numFmtId="0" fontId="103" fillId="0" borderId="122" applyNumberFormat="0" applyFill="0" applyAlignment="0" applyProtection="0"/>
    <xf numFmtId="0" fontId="72" fillId="61" borderId="0" applyNumberFormat="0" applyBorder="0" applyAlignment="0" applyProtection="0"/>
    <xf numFmtId="49" fontId="32" fillId="0" borderId="108" applyNumberFormat="0" applyFill="0" applyBorder="0" applyProtection="0">
      <alignment horizontal="left" vertical="center"/>
    </xf>
    <xf numFmtId="0" fontId="2" fillId="59" borderId="0" applyNumberFormat="0" applyBorder="0" applyAlignment="0" applyProtection="0"/>
    <xf numFmtId="49" fontId="32" fillId="0" borderId="108" applyNumberFormat="0" applyFill="0" applyBorder="0" applyProtection="0">
      <alignment horizontal="left" vertical="center"/>
    </xf>
    <xf numFmtId="4" fontId="34" fillId="16" borderId="108"/>
    <xf numFmtId="49" fontId="32" fillId="0" borderId="108" applyNumberFormat="0" applyFill="0" applyBorder="0" applyProtection="0">
      <alignment horizontal="left" vertical="center"/>
    </xf>
    <xf numFmtId="0" fontId="70" fillId="0" borderId="0" applyNumberFormat="0" applyFill="0" applyBorder="0" applyAlignment="0" applyProtection="0"/>
    <xf numFmtId="0" fontId="2" fillId="48" borderId="0" applyNumberFormat="0" applyBorder="0" applyAlignment="0" applyProtection="0"/>
    <xf numFmtId="0" fontId="2" fillId="51" borderId="0" applyNumberFormat="0" applyBorder="0" applyAlignment="0" applyProtection="0"/>
    <xf numFmtId="0" fontId="78" fillId="89" borderId="107" applyNumberFormat="0" applyFont="0" applyAlignment="0" applyProtection="0"/>
    <xf numFmtId="0" fontId="2" fillId="56" borderId="0" applyNumberFormat="0" applyBorder="0" applyAlignment="0" applyProtection="0"/>
    <xf numFmtId="0" fontId="34" fillId="0" borderId="124">
      <alignment horizontal="right" vertical="center"/>
    </xf>
    <xf numFmtId="4" fontId="34" fillId="16" borderId="108"/>
    <xf numFmtId="0" fontId="96" fillId="73" borderId="105" applyNumberFormat="0" applyAlignment="0" applyProtection="0"/>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4" fontId="30" fillId="9" borderId="108">
      <alignment horizontal="right" vertical="center"/>
    </xf>
    <xf numFmtId="4" fontId="30" fillId="14" borderId="116">
      <alignment horizontal="right" vertical="center"/>
    </xf>
    <xf numFmtId="0" fontId="100" fillId="86" borderId="104" applyNumberFormat="0" applyAlignment="0" applyProtection="0"/>
    <xf numFmtId="0" fontId="83" fillId="86" borderId="105" applyNumberFormat="0" applyAlignment="0" applyProtection="0"/>
    <xf numFmtId="4" fontId="34" fillId="16" borderId="108"/>
    <xf numFmtId="49" fontId="34" fillId="0" borderId="109" applyNumberFormat="0" applyFont="0" applyFill="0" applyBorder="0" applyProtection="0">
      <alignment horizontal="left" vertical="center" indent="5"/>
    </xf>
    <xf numFmtId="0" fontId="34" fillId="0" borderId="108" applyNumberFormat="0" applyFill="0" applyAlignment="0" applyProtection="0"/>
    <xf numFmtId="0" fontId="34" fillId="0" borderId="108">
      <alignment horizontal="right" vertical="center"/>
    </xf>
    <xf numFmtId="0" fontId="81" fillId="86" borderId="104" applyNumberFormat="0" applyAlignment="0" applyProtection="0"/>
    <xf numFmtId="0" fontId="103" fillId="0" borderId="106" applyNumberFormat="0" applyFill="0" applyAlignment="0" applyProtection="0"/>
    <xf numFmtId="0" fontId="69" fillId="46" borderId="56" applyNumberFormat="0" applyAlignment="0" applyProtection="0"/>
    <xf numFmtId="4" fontId="30" fillId="14" borderId="109">
      <alignment horizontal="right" vertical="center"/>
    </xf>
    <xf numFmtId="0" fontId="2" fillId="54" borderId="0" applyNumberFormat="0" applyBorder="0" applyAlignment="0" applyProtection="0"/>
    <xf numFmtId="0" fontId="72" fillId="52" borderId="0" applyNumberFormat="0" applyBorder="0" applyAlignment="0" applyProtection="0"/>
    <xf numFmtId="49" fontId="32" fillId="0" borderId="108" applyNumberFormat="0" applyFill="0" applyBorder="0" applyProtection="0">
      <alignment horizontal="left" vertical="center"/>
    </xf>
    <xf numFmtId="0" fontId="34" fillId="14" borderId="119">
      <alignment horizontal="left" vertical="center" wrapText="1" indent="2"/>
    </xf>
    <xf numFmtId="4" fontId="74" fillId="9" borderId="124">
      <alignment horizontal="right" vertical="center"/>
    </xf>
    <xf numFmtId="0" fontId="78" fillId="89" borderId="107" applyNumberFormat="0" applyFont="0" applyAlignment="0" applyProtection="0"/>
    <xf numFmtId="0" fontId="2" fillId="60" borderId="0" applyNumberFormat="0" applyBorder="0" applyAlignment="0" applyProtection="0"/>
    <xf numFmtId="0" fontId="35" fillId="89" borderId="107" applyNumberFormat="0" applyFont="0" applyAlignment="0" applyProtection="0"/>
    <xf numFmtId="0" fontId="84" fillId="86" borderId="105" applyNumberFormat="0" applyAlignment="0" applyProtection="0"/>
    <xf numFmtId="0" fontId="30" fillId="14" borderId="116">
      <alignment horizontal="right" vertical="center"/>
    </xf>
    <xf numFmtId="4" fontId="30" fillId="14" borderId="108">
      <alignment horizontal="right" vertical="center"/>
    </xf>
    <xf numFmtId="49" fontId="34" fillId="0" borderId="124" applyNumberFormat="0" applyFont="0" applyFill="0" applyBorder="0" applyProtection="0">
      <alignment horizontal="left" vertical="center" indent="2"/>
    </xf>
    <xf numFmtId="0" fontId="2" fillId="62" borderId="0" applyNumberFormat="0" applyBorder="0" applyAlignment="0" applyProtection="0"/>
    <xf numFmtId="0" fontId="103" fillId="0" borderId="106" applyNumberFormat="0" applyFill="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4" fontId="30" fillId="14" borderId="126">
      <alignment horizontal="right" vertical="center"/>
    </xf>
    <xf numFmtId="0" fontId="72" fillId="49" borderId="0" applyNumberFormat="0" applyBorder="0" applyAlignment="0" applyProtection="0"/>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34" fillId="14" borderId="111">
      <alignment horizontal="left" vertical="center" wrapText="1" indent="2"/>
    </xf>
    <xf numFmtId="0" fontId="78" fillId="89" borderId="107" applyNumberFormat="0" applyFont="0" applyAlignment="0" applyProtection="0"/>
    <xf numFmtId="0" fontId="103" fillId="0" borderId="106" applyNumberFormat="0" applyFill="0" applyAlignment="0" applyProtection="0"/>
    <xf numFmtId="0" fontId="30" fillId="14" borderId="108">
      <alignment horizontal="right" vertical="center"/>
    </xf>
    <xf numFmtId="0" fontId="30" fillId="14" borderId="116">
      <alignment horizontal="right" vertical="center"/>
    </xf>
    <xf numFmtId="4" fontId="34" fillId="16" borderId="108"/>
    <xf numFmtId="0" fontId="34" fillId="0" borderId="124" applyNumberFormat="0" applyFill="0" applyAlignment="0" applyProtection="0"/>
    <xf numFmtId="0" fontId="74" fillId="9" borderId="108">
      <alignment horizontal="right" vertical="center"/>
    </xf>
    <xf numFmtId="0" fontId="2" fillId="60" borderId="0" applyNumberFormat="0" applyBorder="0" applyAlignment="0" applyProtection="0"/>
    <xf numFmtId="0" fontId="88" fillId="0" borderId="106" applyNumberFormat="0" applyFill="0" applyAlignment="0" applyProtection="0"/>
    <xf numFmtId="4" fontId="30" fillId="14" borderId="108">
      <alignment horizontal="right" vertical="center"/>
    </xf>
    <xf numFmtId="4" fontId="30" fillId="14" borderId="118">
      <alignment horizontal="right" vertical="center"/>
    </xf>
    <xf numFmtId="0" fontId="81" fillId="86" borderId="104" applyNumberFormat="0" applyAlignment="0" applyProtection="0"/>
    <xf numFmtId="4" fontId="34" fillId="16" borderId="116"/>
    <xf numFmtId="0" fontId="34" fillId="9" borderId="109">
      <alignment horizontal="left" vertical="center"/>
    </xf>
    <xf numFmtId="0" fontId="84" fillId="86" borderId="105" applyNumberFormat="0" applyAlignment="0" applyProtection="0"/>
    <xf numFmtId="0" fontId="100" fillId="86" borderId="104" applyNumberFormat="0" applyAlignment="0" applyProtection="0"/>
    <xf numFmtId="0" fontId="2" fillId="57" borderId="0" applyNumberFormat="0" applyBorder="0" applyAlignment="0" applyProtection="0"/>
    <xf numFmtId="0" fontId="2" fillId="54" borderId="0" applyNumberFormat="0" applyBorder="0" applyAlignment="0" applyProtection="0"/>
    <xf numFmtId="49" fontId="32" fillId="0" borderId="124" applyNumberFormat="0" applyFill="0" applyBorder="0" applyProtection="0">
      <alignment horizontal="left" vertical="center"/>
    </xf>
    <xf numFmtId="0" fontId="2" fillId="51" borderId="0" applyNumberFormat="0" applyBorder="0" applyAlignment="0" applyProtection="0"/>
    <xf numFmtId="0" fontId="2" fillId="48" borderId="0" applyNumberFormat="0" applyBorder="0" applyAlignment="0" applyProtection="0"/>
    <xf numFmtId="0" fontId="74" fillId="9" borderId="108">
      <alignment horizontal="right" vertical="center"/>
    </xf>
    <xf numFmtId="0" fontId="34" fillId="0" borderId="108">
      <alignment horizontal="right" vertical="center"/>
    </xf>
    <xf numFmtId="4" fontId="30" fillId="14" borderId="110">
      <alignment horizontal="right" vertical="center"/>
    </xf>
    <xf numFmtId="0" fontId="72" fillId="55" borderId="0" applyNumberFormat="0" applyBorder="0" applyAlignment="0" applyProtection="0"/>
    <xf numFmtId="0" fontId="88" fillId="0" borderId="106" applyNumberFormat="0" applyFill="0" applyAlignment="0" applyProtection="0"/>
    <xf numFmtId="0" fontId="34" fillId="16" borderId="108"/>
    <xf numFmtId="0" fontId="78" fillId="89" borderId="107" applyNumberFormat="0" applyFont="0" applyAlignment="0" applyProtection="0"/>
    <xf numFmtId="4" fontId="74" fillId="9" borderId="108">
      <alignment horizontal="right" vertical="center"/>
    </xf>
    <xf numFmtId="0" fontId="34" fillId="0" borderId="111">
      <alignment horizontal="left" vertical="center" wrapText="1" indent="2"/>
    </xf>
    <xf numFmtId="0" fontId="74" fillId="9" borderId="108">
      <alignment horizontal="right" vertical="center"/>
    </xf>
    <xf numFmtId="4" fontId="34" fillId="0" borderId="108">
      <alignment horizontal="right" vertical="center"/>
    </xf>
    <xf numFmtId="0" fontId="34" fillId="0" borderId="111">
      <alignment horizontal="left" vertical="center" wrapText="1" indent="2"/>
    </xf>
    <xf numFmtId="0" fontId="84" fillId="86" borderId="105" applyNumberFormat="0" applyAlignment="0" applyProtection="0"/>
    <xf numFmtId="0" fontId="72" fillId="49" borderId="0" applyNumberFormat="0" applyBorder="0" applyAlignment="0" applyProtection="0"/>
    <xf numFmtId="4" fontId="74" fillId="9" borderId="108">
      <alignment horizontal="right" vertical="center"/>
    </xf>
    <xf numFmtId="0" fontId="34" fillId="0" borderId="111">
      <alignment horizontal="left" vertical="center" wrapText="1" indent="2"/>
    </xf>
    <xf numFmtId="0" fontId="100" fillId="86" borderId="104" applyNumberFormat="0" applyAlignment="0" applyProtection="0"/>
    <xf numFmtId="4" fontId="34" fillId="0" borderId="108" applyFill="0" applyBorder="0" applyProtection="0">
      <alignment horizontal="right" vertical="center"/>
    </xf>
    <xf numFmtId="0" fontId="35" fillId="89" borderId="107" applyNumberFormat="0" applyFont="0" applyAlignment="0" applyProtection="0"/>
    <xf numFmtId="4" fontId="34" fillId="16" borderId="108"/>
    <xf numFmtId="0" fontId="30" fillId="14" borderId="125">
      <alignment horizontal="right" vertical="center"/>
    </xf>
    <xf numFmtId="0" fontId="34" fillId="0" borderId="108">
      <alignment horizontal="right" vertical="center"/>
    </xf>
    <xf numFmtId="49" fontId="34" fillId="0" borderId="108" applyNumberFormat="0" applyFont="0" applyFill="0" applyBorder="0" applyProtection="0">
      <alignment horizontal="left" vertical="center" indent="2"/>
    </xf>
    <xf numFmtId="0" fontId="30" fillId="14" borderId="108">
      <alignment horizontal="right" vertical="center"/>
    </xf>
    <xf numFmtId="4" fontId="30" fillId="14" borderId="116">
      <alignment horizontal="right" vertical="center"/>
    </xf>
    <xf numFmtId="49" fontId="34" fillId="0" borderId="109" applyNumberFormat="0" applyFont="0" applyFill="0" applyBorder="0" applyProtection="0">
      <alignment horizontal="left" vertical="center" indent="5"/>
    </xf>
    <xf numFmtId="0" fontId="84" fillId="86" borderId="105" applyNumberFormat="0" applyAlignment="0" applyProtection="0"/>
    <xf numFmtId="0" fontId="84" fillId="86" borderId="105" applyNumberFormat="0" applyAlignment="0" applyProtection="0"/>
    <xf numFmtId="0" fontId="74" fillId="9" borderId="108">
      <alignment horizontal="right" vertical="center"/>
    </xf>
    <xf numFmtId="0" fontId="30" fillId="9" borderId="108">
      <alignment horizontal="right" vertical="center"/>
    </xf>
    <xf numFmtId="0" fontId="34" fillId="0" borderId="127">
      <alignment horizontal="left" vertical="center" wrapText="1" indent="2"/>
    </xf>
    <xf numFmtId="4" fontId="30" fillId="14" borderId="117">
      <alignment horizontal="right" vertical="center"/>
    </xf>
    <xf numFmtId="4" fontId="30" fillId="14" borderId="118">
      <alignment horizontal="right" vertical="center"/>
    </xf>
    <xf numFmtId="0" fontId="34" fillId="9" borderId="109">
      <alignment horizontal="left" vertical="center"/>
    </xf>
    <xf numFmtId="0" fontId="88" fillId="0" borderId="114" applyNumberFormat="0" applyFill="0" applyAlignment="0" applyProtection="0"/>
    <xf numFmtId="0" fontId="78" fillId="89" borderId="107" applyNumberFormat="0" applyFont="0" applyAlignment="0" applyProtection="0"/>
    <xf numFmtId="0" fontId="96" fillId="73" borderId="113" applyNumberFormat="0" applyAlignment="0" applyProtection="0"/>
    <xf numFmtId="0" fontId="88" fillId="0" borderId="106" applyNumberFormat="0" applyFill="0" applyAlignment="0" applyProtection="0"/>
    <xf numFmtId="0" fontId="83" fillId="86" borderId="105" applyNumberFormat="0" applyAlignment="0" applyProtection="0"/>
    <xf numFmtId="0" fontId="34" fillId="14" borderId="111">
      <alignment horizontal="left" vertical="center" wrapText="1" indent="2"/>
    </xf>
    <xf numFmtId="0" fontId="34" fillId="9" borderId="109">
      <alignment horizontal="left" vertical="center"/>
    </xf>
    <xf numFmtId="0" fontId="103" fillId="0" borderId="106" applyNumberFormat="0" applyFill="0" applyAlignment="0" applyProtection="0"/>
    <xf numFmtId="0" fontId="83" fillId="86" borderId="113" applyNumberFormat="0" applyAlignment="0" applyProtection="0"/>
    <xf numFmtId="4" fontId="34" fillId="0" borderId="108">
      <alignment horizontal="right" vertical="center"/>
    </xf>
    <xf numFmtId="0" fontId="34" fillId="0" borderId="108" applyNumberFormat="0" applyFill="0" applyAlignment="0" applyProtection="0"/>
    <xf numFmtId="0" fontId="88" fillId="0" borderId="114" applyNumberFormat="0" applyFill="0" applyAlignment="0" applyProtection="0"/>
    <xf numFmtId="4" fontId="30" fillId="14" borderId="108">
      <alignment horizontal="right" vertical="center"/>
    </xf>
    <xf numFmtId="0" fontId="87" fillId="73" borderId="105" applyNumberFormat="0" applyAlignment="0" applyProtection="0"/>
    <xf numFmtId="0" fontId="84" fillId="86" borderId="105" applyNumberFormat="0" applyAlignment="0" applyProtection="0"/>
    <xf numFmtId="175" fontId="34" fillId="90" borderId="108" applyNumberFormat="0" applyFont="0" applyBorder="0" applyAlignment="0" applyProtection="0">
      <alignment horizontal="right" vertical="center"/>
    </xf>
    <xf numFmtId="0" fontId="103" fillId="0" borderId="106" applyNumberFormat="0" applyFill="0" applyAlignment="0" applyProtection="0"/>
    <xf numFmtId="49" fontId="34" fillId="0" borderId="109" applyNumberFormat="0" applyFont="0" applyFill="0" applyBorder="0" applyProtection="0">
      <alignment horizontal="left" vertical="center" indent="5"/>
    </xf>
    <xf numFmtId="175" fontId="34" fillId="90" borderId="108" applyNumberFormat="0" applyFont="0" applyBorder="0" applyAlignment="0" applyProtection="0">
      <alignment horizontal="right" vertical="center"/>
    </xf>
    <xf numFmtId="4" fontId="34" fillId="16" borderId="108"/>
    <xf numFmtId="0" fontId="34" fillId="0" borderId="108" applyNumberFormat="0" applyFill="0" applyAlignment="0" applyProtection="0"/>
    <xf numFmtId="4" fontId="34" fillId="16" borderId="108"/>
    <xf numFmtId="0" fontId="74" fillId="9" borderId="116">
      <alignment horizontal="right" vertical="center"/>
    </xf>
    <xf numFmtId="0" fontId="87" fillId="73" borderId="105" applyNumberFormat="0" applyAlignment="0" applyProtection="0"/>
    <xf numFmtId="0" fontId="2" fillId="53" borderId="0" applyNumberFormat="0" applyBorder="0" applyAlignment="0" applyProtection="0"/>
    <xf numFmtId="4" fontId="30" fillId="14" borderId="124">
      <alignment horizontal="right" vertical="center"/>
    </xf>
    <xf numFmtId="49" fontId="34" fillId="0" borderId="108" applyNumberFormat="0" applyFont="0" applyFill="0" applyBorder="0" applyProtection="0">
      <alignment horizontal="left" vertical="center" indent="2"/>
    </xf>
    <xf numFmtId="4" fontId="30" fillId="14" borderId="116">
      <alignment horizontal="right" vertical="center"/>
    </xf>
    <xf numFmtId="0" fontId="30" fillId="9" borderId="108">
      <alignment horizontal="right" vertical="center"/>
    </xf>
    <xf numFmtId="4" fontId="30" fillId="14" borderId="110">
      <alignment horizontal="right" vertical="center"/>
    </xf>
    <xf numFmtId="0" fontId="30" fillId="14" borderId="108">
      <alignment horizontal="right" vertical="center"/>
    </xf>
    <xf numFmtId="0" fontId="34" fillId="0" borderId="108">
      <alignment horizontal="right" vertical="center"/>
    </xf>
    <xf numFmtId="0" fontId="88" fillId="0" borderId="122" applyNumberFormat="0" applyFill="0" applyAlignment="0" applyProtection="0"/>
    <xf numFmtId="4" fontId="30" fillId="14" borderId="110">
      <alignment horizontal="right" vertical="center"/>
    </xf>
    <xf numFmtId="0" fontId="84" fillId="86" borderId="105" applyNumberFormat="0" applyAlignment="0" applyProtection="0"/>
    <xf numFmtId="4" fontId="34" fillId="16" borderId="124"/>
    <xf numFmtId="4" fontId="30" fillId="14" borderId="116">
      <alignment horizontal="right" vertical="center"/>
    </xf>
    <xf numFmtId="0" fontId="88" fillId="0" borderId="106" applyNumberFormat="0" applyFill="0" applyAlignment="0" applyProtection="0"/>
    <xf numFmtId="0" fontId="103" fillId="0" borderId="106" applyNumberFormat="0" applyFill="0" applyAlignment="0" applyProtection="0"/>
    <xf numFmtId="4" fontId="34" fillId="16" borderId="108"/>
    <xf numFmtId="49" fontId="34" fillId="0" borderId="109" applyNumberFormat="0" applyFont="0" applyFill="0" applyBorder="0" applyProtection="0">
      <alignment horizontal="left" vertical="center" indent="5"/>
    </xf>
    <xf numFmtId="49" fontId="34" fillId="0" borderId="109" applyNumberFormat="0" applyFont="0" applyFill="0" applyBorder="0" applyProtection="0">
      <alignment horizontal="left" vertical="center" indent="5"/>
    </xf>
    <xf numFmtId="0" fontId="87" fillId="73" borderId="105" applyNumberFormat="0" applyAlignment="0" applyProtection="0"/>
    <xf numFmtId="0" fontId="78" fillId="89" borderId="107" applyNumberFormat="0" applyFont="0" applyAlignment="0" applyProtection="0"/>
    <xf numFmtId="175" fontId="34" fillId="90" borderId="108" applyNumberFormat="0" applyFont="0" applyBorder="0" applyAlignment="0" applyProtection="0">
      <alignment horizontal="right" vertical="center"/>
    </xf>
    <xf numFmtId="0" fontId="81" fillId="86" borderId="104" applyNumberFormat="0" applyAlignment="0" applyProtection="0"/>
    <xf numFmtId="0" fontId="34" fillId="16" borderId="108"/>
    <xf numFmtId="0" fontId="103" fillId="0" borderId="106" applyNumberFormat="0" applyFill="0" applyAlignment="0" applyProtection="0"/>
    <xf numFmtId="175" fontId="34" fillId="90" borderId="108" applyNumberFormat="0" applyFont="0" applyBorder="0" applyAlignment="0" applyProtection="0">
      <alignment horizontal="right" vertical="center"/>
    </xf>
    <xf numFmtId="4" fontId="74" fillId="9" borderId="108">
      <alignment horizontal="right" vertical="center"/>
    </xf>
    <xf numFmtId="0" fontId="87" fillId="73" borderId="105" applyNumberFormat="0" applyAlignment="0" applyProtection="0"/>
    <xf numFmtId="0" fontId="34" fillId="0" borderId="111">
      <alignment horizontal="left" vertical="center" wrapText="1" indent="2"/>
    </xf>
    <xf numFmtId="49" fontId="34" fillId="0" borderId="108" applyNumberFormat="0" applyFont="0" applyFill="0" applyBorder="0" applyProtection="0">
      <alignment horizontal="left" vertical="center" indent="2"/>
    </xf>
    <xf numFmtId="0" fontId="2" fillId="56" borderId="0" applyNumberFormat="0" applyBorder="0" applyAlignment="0" applyProtection="0"/>
    <xf numFmtId="0" fontId="84" fillId="86" borderId="113" applyNumberFormat="0" applyAlignment="0" applyProtection="0"/>
    <xf numFmtId="0" fontId="84" fillId="86" borderId="113" applyNumberFormat="0" applyAlignment="0" applyProtection="0"/>
    <xf numFmtId="0" fontId="103" fillId="0" borderId="122" applyNumberFormat="0" applyFill="0" applyAlignment="0" applyProtection="0"/>
    <xf numFmtId="4" fontId="30" fillId="14" borderId="108">
      <alignment horizontal="right" vertical="center"/>
    </xf>
    <xf numFmtId="0" fontId="34" fillId="14" borderId="119">
      <alignment horizontal="left" vertical="center" wrapText="1" indent="2"/>
    </xf>
    <xf numFmtId="0" fontId="30" fillId="9" borderId="124">
      <alignment horizontal="right" vertical="center"/>
    </xf>
    <xf numFmtId="4" fontId="30" fillId="9" borderId="116">
      <alignment horizontal="right" vertical="center"/>
    </xf>
    <xf numFmtId="0" fontId="103" fillId="0" borderId="106" applyNumberFormat="0" applyFill="0" applyAlignment="0" applyProtection="0"/>
    <xf numFmtId="0" fontId="103" fillId="0" borderId="106" applyNumberFormat="0" applyFill="0" applyAlignment="0" applyProtection="0"/>
    <xf numFmtId="0" fontId="78" fillId="89" borderId="107" applyNumberFormat="0" applyFont="0" applyAlignment="0" applyProtection="0"/>
    <xf numFmtId="0" fontId="81" fillId="86" borderId="104" applyNumberFormat="0" applyAlignment="0" applyProtection="0"/>
    <xf numFmtId="0" fontId="103" fillId="0" borderId="122" applyNumberFormat="0" applyFill="0" applyAlignment="0" applyProtection="0"/>
    <xf numFmtId="0" fontId="34" fillId="0" borderId="116" applyNumberFormat="0" applyFill="0" applyAlignment="0" applyProtection="0"/>
    <xf numFmtId="0" fontId="71" fillId="0" borderId="0" applyNumberFormat="0" applyFill="0" applyBorder="0" applyAlignment="0" applyProtection="0"/>
    <xf numFmtId="0" fontId="84" fillId="86" borderId="105" applyNumberFormat="0" applyAlignment="0" applyProtection="0"/>
    <xf numFmtId="0" fontId="2" fillId="62" borderId="0" applyNumberFormat="0" applyBorder="0" applyAlignment="0" applyProtection="0"/>
    <xf numFmtId="4" fontId="34" fillId="0" borderId="108">
      <alignment horizontal="right" vertical="center"/>
    </xf>
    <xf numFmtId="0" fontId="83" fillId="86" borderId="105" applyNumberFormat="0" applyAlignment="0" applyProtection="0"/>
    <xf numFmtId="0" fontId="103" fillId="0" borderId="106" applyNumberFormat="0" applyFill="0" applyAlignment="0" applyProtection="0"/>
    <xf numFmtId="0" fontId="84" fillId="86" borderId="105" applyNumberFormat="0" applyAlignment="0" applyProtection="0"/>
    <xf numFmtId="0" fontId="96" fillId="73" borderId="121" applyNumberFormat="0" applyAlignment="0" applyProtection="0"/>
    <xf numFmtId="0" fontId="2" fillId="56" borderId="0" applyNumberFormat="0" applyBorder="0" applyAlignment="0" applyProtection="0"/>
    <xf numFmtId="175" fontId="34" fillId="90" borderId="108" applyNumberFormat="0" applyFont="0" applyBorder="0" applyAlignment="0" applyProtection="0">
      <alignment horizontal="right" vertical="center"/>
    </xf>
    <xf numFmtId="0" fontId="34" fillId="0" borderId="108" applyNumberFormat="0" applyFill="0" applyAlignment="0" applyProtection="0"/>
    <xf numFmtId="4" fontId="74" fillId="9" borderId="108">
      <alignment horizontal="right" vertical="center"/>
    </xf>
    <xf numFmtId="4" fontId="34" fillId="0" borderId="108" applyFill="0" applyBorder="0" applyProtection="0">
      <alignment horizontal="right" vertical="center"/>
    </xf>
    <xf numFmtId="0" fontId="74" fillId="9" borderId="108">
      <alignment horizontal="right" vertical="center"/>
    </xf>
    <xf numFmtId="0" fontId="84" fillId="86" borderId="105" applyNumberFormat="0" applyAlignment="0" applyProtection="0"/>
    <xf numFmtId="4" fontId="74" fillId="9" borderId="108">
      <alignment horizontal="right" vertical="center"/>
    </xf>
    <xf numFmtId="0" fontId="78" fillId="89" borderId="115" applyNumberFormat="0" applyFont="0" applyAlignment="0" applyProtection="0"/>
    <xf numFmtId="0" fontId="34" fillId="0" borderId="116" applyNumberFormat="0" applyFill="0" applyAlignment="0" applyProtection="0"/>
    <xf numFmtId="0" fontId="84" fillId="86" borderId="105" applyNumberFormat="0" applyAlignment="0" applyProtection="0"/>
    <xf numFmtId="0" fontId="88" fillId="0" borderId="122" applyNumberFormat="0" applyFill="0" applyAlignment="0" applyProtection="0"/>
    <xf numFmtId="0" fontId="96" fillId="73" borderId="105" applyNumberFormat="0" applyAlignment="0" applyProtection="0"/>
    <xf numFmtId="4" fontId="74" fillId="9" borderId="108">
      <alignment horizontal="right" vertical="center"/>
    </xf>
    <xf numFmtId="0" fontId="78" fillId="89" borderId="107" applyNumberFormat="0" applyFont="0" applyAlignment="0" applyProtection="0"/>
    <xf numFmtId="4" fontId="74" fillId="9" borderId="108">
      <alignment horizontal="right" vertical="center"/>
    </xf>
    <xf numFmtId="0" fontId="100" fillId="86" borderId="104" applyNumberFormat="0" applyAlignment="0" applyProtection="0"/>
    <xf numFmtId="0" fontId="72" fillId="61" borderId="0" applyNumberFormat="0" applyBorder="0" applyAlignment="0" applyProtection="0"/>
    <xf numFmtId="0" fontId="81" fillId="86" borderId="104" applyNumberFormat="0" applyAlignment="0" applyProtection="0"/>
    <xf numFmtId="0" fontId="2" fillId="59" borderId="0" applyNumberFormat="0" applyBorder="0" applyAlignment="0" applyProtection="0"/>
    <xf numFmtId="0" fontId="78" fillId="89" borderId="107" applyNumberFormat="0" applyFont="0" applyAlignment="0" applyProtection="0"/>
    <xf numFmtId="4" fontId="34" fillId="0" borderId="108" applyFill="0" applyBorder="0" applyProtection="0">
      <alignment horizontal="right" vertical="center"/>
    </xf>
    <xf numFmtId="0" fontId="34" fillId="0" borderId="116" applyNumberFormat="0" applyFill="0" applyAlignment="0" applyProtection="0"/>
    <xf numFmtId="0" fontId="81" fillId="86" borderId="104" applyNumberFormat="0" applyAlignment="0" applyProtection="0"/>
    <xf numFmtId="0" fontId="84" fillId="86" borderId="105" applyNumberFormat="0" applyAlignment="0" applyProtection="0"/>
    <xf numFmtId="4" fontId="30" fillId="14" borderId="110">
      <alignment horizontal="right" vertical="center"/>
    </xf>
    <xf numFmtId="49" fontId="34" fillId="0" borderId="108" applyNumberFormat="0" applyFont="0" applyFill="0" applyBorder="0" applyProtection="0">
      <alignment horizontal="left" vertical="center" indent="2"/>
    </xf>
    <xf numFmtId="4" fontId="30" fillId="14" borderId="108">
      <alignment horizontal="right" vertical="center"/>
    </xf>
    <xf numFmtId="4" fontId="34" fillId="16" borderId="108"/>
    <xf numFmtId="0" fontId="2" fillId="57" borderId="0" applyNumberFormat="0" applyBorder="0" applyAlignment="0" applyProtection="0"/>
    <xf numFmtId="0" fontId="34" fillId="9" borderId="109">
      <alignment horizontal="left" vertical="center"/>
    </xf>
    <xf numFmtId="0" fontId="84" fillId="86" borderId="105" applyNumberFormat="0" applyAlignment="0" applyProtection="0"/>
    <xf numFmtId="0" fontId="100" fillId="86" borderId="104" applyNumberFormat="0" applyAlignment="0" applyProtection="0"/>
    <xf numFmtId="0" fontId="96" fillId="73" borderId="105" applyNumberFormat="0" applyAlignment="0" applyProtection="0"/>
    <xf numFmtId="4" fontId="30" fillId="14" borderId="108">
      <alignment horizontal="right" vertical="center"/>
    </xf>
    <xf numFmtId="0" fontId="100" fillId="86" borderId="104" applyNumberFormat="0" applyAlignment="0" applyProtection="0"/>
    <xf numFmtId="0" fontId="84" fillId="86" borderId="105" applyNumberFormat="0" applyAlignment="0" applyProtection="0"/>
    <xf numFmtId="0" fontId="30" fillId="14" borderId="109">
      <alignment horizontal="right" vertical="center"/>
    </xf>
    <xf numFmtId="0" fontId="30" fillId="14" borderId="110">
      <alignment horizontal="right" vertical="center"/>
    </xf>
    <xf numFmtId="49" fontId="32" fillId="0" borderId="108" applyNumberFormat="0" applyFill="0" applyBorder="0" applyProtection="0">
      <alignment horizontal="left" vertical="center"/>
    </xf>
    <xf numFmtId="0" fontId="30" fillId="9" borderId="108">
      <alignment horizontal="right" vertical="center"/>
    </xf>
    <xf numFmtId="0" fontId="72" fillId="52" borderId="0" applyNumberFormat="0" applyBorder="0" applyAlignment="0" applyProtection="0"/>
    <xf numFmtId="0" fontId="34" fillId="14" borderId="119">
      <alignment horizontal="left" vertical="center" wrapText="1" indent="2"/>
    </xf>
    <xf numFmtId="0" fontId="88" fillId="0" borderId="114" applyNumberFormat="0" applyFill="0" applyAlignment="0" applyProtection="0"/>
    <xf numFmtId="0" fontId="88" fillId="0" borderId="106" applyNumberFormat="0" applyFill="0" applyAlignment="0" applyProtection="0"/>
    <xf numFmtId="0" fontId="30" fillId="14" borderId="108">
      <alignment horizontal="right" vertical="center"/>
    </xf>
    <xf numFmtId="0" fontId="34" fillId="0" borderId="111">
      <alignment horizontal="left" vertical="center" wrapText="1" indent="2"/>
    </xf>
    <xf numFmtId="4" fontId="34" fillId="16" borderId="124"/>
    <xf numFmtId="0" fontId="34" fillId="0" borderId="108" applyNumberFormat="0" applyFill="0" applyAlignment="0" applyProtection="0"/>
    <xf numFmtId="0" fontId="34" fillId="0" borderId="116">
      <alignment horizontal="right" vertical="center"/>
    </xf>
    <xf numFmtId="0" fontId="84" fillId="86" borderId="105" applyNumberFormat="0" applyAlignment="0" applyProtection="0"/>
    <xf numFmtId="4" fontId="30" fillId="9" borderId="108">
      <alignment horizontal="right" vertical="center"/>
    </xf>
    <xf numFmtId="49" fontId="32" fillId="0" borderId="108" applyNumberFormat="0" applyFill="0" applyBorder="0" applyProtection="0">
      <alignment horizontal="left" vertical="center"/>
    </xf>
    <xf numFmtId="0" fontId="84" fillId="86" borderId="105" applyNumberFormat="0" applyAlignment="0" applyProtection="0"/>
    <xf numFmtId="0" fontId="2" fillId="53" borderId="0" applyNumberFormat="0" applyBorder="0" applyAlignment="0" applyProtection="0"/>
    <xf numFmtId="175" fontId="34" fillId="90" borderId="108" applyNumberFormat="0" applyFont="0" applyBorder="0" applyAlignment="0" applyProtection="0">
      <alignment horizontal="right" vertical="center"/>
    </xf>
    <xf numFmtId="4" fontId="74" fillId="9" borderId="108">
      <alignment horizontal="right" vertical="center"/>
    </xf>
    <xf numFmtId="4" fontId="34" fillId="16" borderId="108"/>
    <xf numFmtId="0" fontId="87" fillId="73" borderId="105" applyNumberFormat="0" applyAlignment="0" applyProtection="0"/>
    <xf numFmtId="0" fontId="71" fillId="0" borderId="0" applyNumberFormat="0" applyFill="0" applyBorder="0" applyAlignment="0" applyProtection="0"/>
    <xf numFmtId="0" fontId="96" fillId="73" borderId="105" applyNumberFormat="0" applyAlignment="0" applyProtection="0"/>
    <xf numFmtId="0" fontId="81" fillId="86" borderId="104" applyNumberFormat="0" applyAlignment="0" applyProtection="0"/>
    <xf numFmtId="0" fontId="72" fillId="49" borderId="0" applyNumberFormat="0" applyBorder="0" applyAlignment="0" applyProtection="0"/>
    <xf numFmtId="4" fontId="34" fillId="0" borderId="108" applyFill="0" applyBorder="0" applyProtection="0">
      <alignment horizontal="right" vertical="center"/>
    </xf>
    <xf numFmtId="0" fontId="30" fillId="14" borderId="108">
      <alignment horizontal="right" vertical="center"/>
    </xf>
    <xf numFmtId="0" fontId="72" fillId="64" borderId="0" applyNumberFormat="0" applyBorder="0" applyAlignment="0" applyProtection="0"/>
    <xf numFmtId="4" fontId="34" fillId="16" borderId="108"/>
    <xf numFmtId="0" fontId="34" fillId="0" borderId="108" applyNumberFormat="0" applyFill="0" applyAlignment="0" applyProtection="0"/>
    <xf numFmtId="0" fontId="34" fillId="14" borderId="111">
      <alignment horizontal="left" vertical="center" wrapText="1" indent="2"/>
    </xf>
    <xf numFmtId="4" fontId="30" fillId="14" borderId="109">
      <alignment horizontal="right" vertical="center"/>
    </xf>
    <xf numFmtId="0" fontId="84" fillId="86" borderId="105" applyNumberFormat="0" applyAlignment="0" applyProtection="0"/>
    <xf numFmtId="4" fontId="30" fillId="14" borderId="118">
      <alignment horizontal="right" vertical="center"/>
    </xf>
    <xf numFmtId="0" fontId="103" fillId="0" borderId="114" applyNumberFormat="0" applyFill="0" applyAlignment="0" applyProtection="0"/>
    <xf numFmtId="0" fontId="96" fillId="73" borderId="121" applyNumberFormat="0" applyAlignment="0" applyProtection="0"/>
    <xf numFmtId="0" fontId="103" fillId="0" borderId="106" applyNumberFormat="0" applyFill="0" applyAlignment="0" applyProtection="0"/>
    <xf numFmtId="49" fontId="34" fillId="0" borderId="117" applyNumberFormat="0" applyFont="0" applyFill="0" applyBorder="0" applyProtection="0">
      <alignment horizontal="left" vertical="center" indent="5"/>
    </xf>
    <xf numFmtId="0" fontId="78" fillId="89" borderId="107" applyNumberFormat="0" applyFont="0" applyAlignment="0" applyProtection="0"/>
    <xf numFmtId="0" fontId="34" fillId="0" borderId="111">
      <alignment horizontal="left" vertical="center" wrapText="1" indent="2"/>
    </xf>
    <xf numFmtId="49" fontId="34" fillId="0" borderId="108" applyNumberFormat="0" applyFont="0" applyFill="0" applyBorder="0" applyProtection="0">
      <alignment horizontal="left" vertical="center" indent="2"/>
    </xf>
    <xf numFmtId="0" fontId="2" fillId="50" borderId="0" applyNumberFormat="0" applyBorder="0" applyAlignment="0" applyProtection="0"/>
    <xf numFmtId="0" fontId="34" fillId="14" borderId="111">
      <alignment horizontal="left" vertical="center" wrapText="1" indent="2"/>
    </xf>
    <xf numFmtId="0" fontId="72" fillId="49" borderId="0" applyNumberFormat="0" applyBorder="0" applyAlignment="0" applyProtection="0"/>
    <xf numFmtId="0" fontId="103" fillId="0" borderId="106" applyNumberFormat="0" applyFill="0" applyAlignment="0" applyProtection="0"/>
    <xf numFmtId="4" fontId="30" fillId="14" borderId="108">
      <alignment horizontal="right" vertical="center"/>
    </xf>
    <xf numFmtId="4" fontId="34" fillId="16" borderId="116"/>
    <xf numFmtId="0" fontId="100" fillId="86" borderId="104" applyNumberFormat="0" applyAlignment="0" applyProtection="0"/>
    <xf numFmtId="0" fontId="34" fillId="16" borderId="108"/>
    <xf numFmtId="0" fontId="103" fillId="0" borderId="106" applyNumberFormat="0" applyFill="0" applyAlignment="0" applyProtection="0"/>
    <xf numFmtId="0" fontId="72" fillId="61" borderId="0" applyNumberFormat="0" applyBorder="0" applyAlignment="0" applyProtection="0"/>
    <xf numFmtId="0" fontId="72" fillId="58" borderId="0" applyNumberFormat="0" applyBorder="0" applyAlignment="0" applyProtection="0"/>
    <xf numFmtId="0" fontId="81" fillId="86" borderId="104" applyNumberFormat="0" applyAlignment="0" applyProtection="0"/>
    <xf numFmtId="4" fontId="34" fillId="0" borderId="108" applyFill="0" applyBorder="0" applyProtection="0">
      <alignment horizontal="right" vertical="center"/>
    </xf>
    <xf numFmtId="4" fontId="30" fillId="9" borderId="108">
      <alignment horizontal="right" vertical="center"/>
    </xf>
    <xf numFmtId="0" fontId="78" fillId="89" borderId="107" applyNumberFormat="0" applyFont="0" applyAlignment="0" applyProtection="0"/>
    <xf numFmtId="0" fontId="78" fillId="89" borderId="107" applyNumberFormat="0" applyFont="0" applyAlignment="0" applyProtection="0"/>
    <xf numFmtId="0" fontId="34" fillId="16" borderId="108"/>
    <xf numFmtId="0" fontId="87" fillId="73" borderId="105" applyNumberFormat="0" applyAlignment="0" applyProtection="0"/>
    <xf numFmtId="0" fontId="84" fillId="86" borderId="105" applyNumberFormat="0" applyAlignment="0" applyProtection="0"/>
    <xf numFmtId="0" fontId="30" fillId="9" borderId="108">
      <alignment horizontal="right" vertical="center"/>
    </xf>
    <xf numFmtId="0" fontId="2" fillId="63" borderId="0" applyNumberFormat="0" applyBorder="0" applyAlignment="0" applyProtection="0"/>
    <xf numFmtId="4" fontId="30" fillId="14" borderId="108">
      <alignment horizontal="right" vertical="center"/>
    </xf>
    <xf numFmtId="4" fontId="30" fillId="14" borderId="108">
      <alignment horizontal="right" vertical="center"/>
    </xf>
    <xf numFmtId="0" fontId="34" fillId="14" borderId="111">
      <alignment horizontal="left" vertical="center" wrapText="1" indent="2"/>
    </xf>
    <xf numFmtId="0" fontId="83" fillId="86" borderId="105" applyNumberFormat="0" applyAlignment="0" applyProtection="0"/>
    <xf numFmtId="0" fontId="84" fillId="86" borderId="105" applyNumberFormat="0" applyAlignment="0" applyProtection="0"/>
    <xf numFmtId="175" fontId="34" fillId="90" borderId="108" applyNumberFormat="0" applyFont="0" applyBorder="0" applyAlignment="0" applyProtection="0">
      <alignment horizontal="right" vertical="center"/>
    </xf>
    <xf numFmtId="0" fontId="87" fillId="73" borderId="105" applyNumberFormat="0" applyAlignment="0" applyProtection="0"/>
    <xf numFmtId="0" fontId="83" fillId="86" borderId="105" applyNumberFormat="0" applyAlignment="0" applyProtection="0"/>
    <xf numFmtId="0" fontId="88" fillId="0" borderId="106" applyNumberFormat="0" applyFill="0" applyAlignment="0" applyProtection="0"/>
    <xf numFmtId="0" fontId="34" fillId="14" borderId="111">
      <alignment horizontal="left" vertical="center" wrapText="1" indent="2"/>
    </xf>
    <xf numFmtId="0" fontId="87" fillId="73" borderId="105" applyNumberFormat="0" applyAlignment="0" applyProtection="0"/>
    <xf numFmtId="0" fontId="34" fillId="0" borderId="108">
      <alignment horizontal="right" vertical="center"/>
    </xf>
    <xf numFmtId="0" fontId="96" fillId="73" borderId="121" applyNumberFormat="0" applyAlignment="0" applyProtection="0"/>
    <xf numFmtId="0" fontId="68" fillId="46" borderId="57" applyNumberFormat="0" applyAlignment="0" applyProtection="0"/>
    <xf numFmtId="0" fontId="96" fillId="73" borderId="105" applyNumberFormat="0" applyAlignment="0" applyProtection="0"/>
    <xf numFmtId="0" fontId="30" fillId="14" borderId="116">
      <alignment horizontal="right" vertical="center"/>
    </xf>
    <xf numFmtId="4" fontId="30" fillId="9" borderId="116">
      <alignment horizontal="right" vertical="center"/>
    </xf>
    <xf numFmtId="4" fontId="30" fillId="14" borderId="108">
      <alignment horizontal="right" vertical="center"/>
    </xf>
    <xf numFmtId="0" fontId="34" fillId="16" borderId="108"/>
    <xf numFmtId="0" fontId="81" fillId="86" borderId="104" applyNumberFormat="0" applyAlignment="0" applyProtection="0"/>
    <xf numFmtId="0" fontId="72" fillId="58" borderId="0" applyNumberFormat="0" applyBorder="0" applyAlignment="0" applyProtection="0"/>
    <xf numFmtId="4" fontId="30" fillId="14" borderId="108">
      <alignment horizontal="right" vertical="center"/>
    </xf>
    <xf numFmtId="0" fontId="34" fillId="16" borderId="124"/>
    <xf numFmtId="4" fontId="34" fillId="0" borderId="116" applyFill="0" applyBorder="0" applyProtection="0">
      <alignment horizontal="right" vertical="center"/>
    </xf>
    <xf numFmtId="0" fontId="2" fillId="47" borderId="0" applyNumberFormat="0" applyBorder="0" applyAlignment="0" applyProtection="0"/>
    <xf numFmtId="0" fontId="100" fillId="86" borderId="112" applyNumberFormat="0" applyAlignment="0" applyProtection="0"/>
    <xf numFmtId="0" fontId="84" fillId="86" borderId="105" applyNumberFormat="0" applyAlignment="0" applyProtection="0"/>
    <xf numFmtId="0" fontId="34" fillId="0" borderId="116" applyNumberFormat="0" applyFill="0" applyAlignment="0" applyProtection="0"/>
    <xf numFmtId="0" fontId="34" fillId="14" borderId="111">
      <alignment horizontal="left" vertical="center" wrapText="1" indent="2"/>
    </xf>
    <xf numFmtId="0" fontId="34" fillId="14" borderId="111">
      <alignment horizontal="left" vertical="center" wrapText="1" indent="2"/>
    </xf>
    <xf numFmtId="4" fontId="34" fillId="0" borderId="108">
      <alignment horizontal="right" vertical="center"/>
    </xf>
    <xf numFmtId="0" fontId="100" fillId="86" borderId="104" applyNumberFormat="0" applyAlignment="0" applyProtection="0"/>
    <xf numFmtId="0" fontId="2" fillId="48" borderId="0" applyNumberFormat="0" applyBorder="0" applyAlignment="0" applyProtection="0"/>
    <xf numFmtId="0" fontId="34" fillId="0" borderId="116">
      <alignment horizontal="right" vertical="center"/>
    </xf>
    <xf numFmtId="0" fontId="83" fillId="86" borderId="105" applyNumberFormat="0" applyAlignment="0" applyProtection="0"/>
    <xf numFmtId="0" fontId="83" fillId="86" borderId="105" applyNumberFormat="0" applyAlignment="0" applyProtection="0"/>
    <xf numFmtId="49" fontId="34" fillId="0" borderId="117" applyNumberFormat="0" applyFont="0" applyFill="0" applyBorder="0" applyProtection="0">
      <alignment horizontal="left" vertical="center" indent="5"/>
    </xf>
    <xf numFmtId="0" fontId="30" fillId="14" borderId="110">
      <alignment horizontal="right" vertical="center"/>
    </xf>
    <xf numFmtId="49" fontId="32" fillId="0" borderId="108" applyNumberFormat="0" applyFill="0" applyBorder="0" applyProtection="0">
      <alignment horizontal="left" vertical="center"/>
    </xf>
    <xf numFmtId="0" fontId="35" fillId="89" borderId="107" applyNumberFormat="0" applyFont="0" applyAlignment="0" applyProtection="0"/>
    <xf numFmtId="0" fontId="71" fillId="0" borderId="0" applyNumberFormat="0" applyFill="0" applyBorder="0" applyAlignment="0" applyProtection="0"/>
    <xf numFmtId="0" fontId="103" fillId="0" borderId="106" applyNumberFormat="0" applyFill="0" applyAlignment="0" applyProtection="0"/>
    <xf numFmtId="0" fontId="96" fillId="73" borderId="105" applyNumberFormat="0" applyAlignment="0" applyProtection="0"/>
    <xf numFmtId="0" fontId="2" fillId="50" borderId="0" applyNumberFormat="0" applyBorder="0" applyAlignment="0" applyProtection="0"/>
    <xf numFmtId="0" fontId="30" fillId="14" borderId="109">
      <alignment horizontal="right" vertical="center"/>
    </xf>
    <xf numFmtId="4" fontId="74" fillId="9" borderId="108">
      <alignment horizontal="right" vertical="center"/>
    </xf>
    <xf numFmtId="0" fontId="30" fillId="14" borderId="109">
      <alignment horizontal="right" vertical="center"/>
    </xf>
    <xf numFmtId="0" fontId="88" fillId="0" borderId="106" applyNumberFormat="0" applyFill="0" applyAlignment="0" applyProtection="0"/>
    <xf numFmtId="0" fontId="78" fillId="89" borderId="107" applyNumberFormat="0" applyFont="0" applyAlignment="0" applyProtection="0"/>
    <xf numFmtId="0" fontId="71" fillId="0" borderId="0" applyNumberFormat="0" applyFill="0" applyBorder="0" applyAlignment="0" applyProtection="0"/>
    <xf numFmtId="0" fontId="87" fillId="73" borderId="121" applyNumberFormat="0" applyAlignment="0" applyProtection="0"/>
    <xf numFmtId="175" fontId="34" fillId="90" borderId="116" applyNumberFormat="0" applyFont="0" applyBorder="0" applyAlignment="0" applyProtection="0">
      <alignment horizontal="right" vertical="center"/>
    </xf>
    <xf numFmtId="0" fontId="30" fillId="14" borderId="110">
      <alignment horizontal="right" vertical="center"/>
    </xf>
    <xf numFmtId="49" fontId="32" fillId="0" borderId="108" applyNumberFormat="0" applyFill="0" applyBorder="0" applyProtection="0">
      <alignment horizontal="left" vertical="center"/>
    </xf>
    <xf numFmtId="49" fontId="34" fillId="0" borderId="108" applyNumberFormat="0" applyFont="0" applyFill="0" applyBorder="0" applyProtection="0">
      <alignment horizontal="left" vertical="center" indent="2"/>
    </xf>
    <xf numFmtId="0" fontId="34" fillId="0" borderId="108">
      <alignment horizontal="right" vertical="center"/>
    </xf>
    <xf numFmtId="0" fontId="34" fillId="0" borderId="108">
      <alignment horizontal="right" vertical="center"/>
    </xf>
    <xf numFmtId="0" fontId="84" fillId="86" borderId="105" applyNumberFormat="0" applyAlignment="0" applyProtection="0"/>
    <xf numFmtId="0" fontId="84" fillId="86" borderId="121" applyNumberFormat="0" applyAlignment="0" applyProtection="0"/>
    <xf numFmtId="0" fontId="30" fillId="14" borderId="108">
      <alignment horizontal="right" vertical="center"/>
    </xf>
    <xf numFmtId="0" fontId="34" fillId="0" borderId="108">
      <alignment horizontal="right" vertical="center"/>
    </xf>
    <xf numFmtId="0" fontId="34" fillId="0" borderId="124">
      <alignment horizontal="right" vertical="center"/>
    </xf>
    <xf numFmtId="0" fontId="87" fillId="73" borderId="105" applyNumberFormat="0" applyAlignment="0" applyProtection="0"/>
    <xf numFmtId="0" fontId="78" fillId="89" borderId="107" applyNumberFormat="0" applyFont="0" applyAlignment="0" applyProtection="0"/>
    <xf numFmtId="4" fontId="30" fillId="14" borderId="108">
      <alignment horizontal="right" vertical="center"/>
    </xf>
    <xf numFmtId="0" fontId="96" fillId="73" borderId="105" applyNumberFormat="0" applyAlignment="0" applyProtection="0"/>
    <xf numFmtId="0" fontId="100" fillId="86" borderId="104" applyNumberFormat="0" applyAlignment="0" applyProtection="0"/>
    <xf numFmtId="0" fontId="100" fillId="86" borderId="104" applyNumberFormat="0" applyAlignment="0" applyProtection="0"/>
    <xf numFmtId="4" fontId="30" fillId="14" borderId="110">
      <alignment horizontal="right" vertical="center"/>
    </xf>
    <xf numFmtId="49" fontId="32" fillId="0" borderId="108" applyNumberFormat="0" applyFill="0" applyBorder="0" applyProtection="0">
      <alignment horizontal="left" vertical="center"/>
    </xf>
    <xf numFmtId="49" fontId="34" fillId="0" borderId="108" applyNumberFormat="0" applyFont="0" applyFill="0" applyBorder="0" applyProtection="0">
      <alignment horizontal="left" vertical="center" indent="2"/>
    </xf>
    <xf numFmtId="0" fontId="30" fillId="9" borderId="108">
      <alignment horizontal="right" vertical="center"/>
    </xf>
    <xf numFmtId="0" fontId="103" fillId="0" borderId="106" applyNumberFormat="0" applyFill="0" applyAlignment="0" applyProtection="0"/>
    <xf numFmtId="49" fontId="32" fillId="0" borderId="108" applyNumberFormat="0" applyFill="0" applyBorder="0" applyProtection="0">
      <alignment horizontal="left" vertical="center"/>
    </xf>
    <xf numFmtId="0" fontId="34" fillId="16" borderId="108"/>
    <xf numFmtId="49" fontId="32" fillId="0" borderId="108" applyNumberFormat="0" applyFill="0" applyBorder="0" applyProtection="0">
      <alignment horizontal="left" vertical="center"/>
    </xf>
    <xf numFmtId="0" fontId="34" fillId="0" borderId="108" applyNumberFormat="0" applyFill="0" applyAlignment="0" applyProtection="0"/>
    <xf numFmtId="0" fontId="100" fillId="86" borderId="104" applyNumberFormat="0" applyAlignment="0" applyProtection="0"/>
    <xf numFmtId="4" fontId="30" fillId="14" borderId="108">
      <alignment horizontal="right" vertical="center"/>
    </xf>
    <xf numFmtId="0" fontId="30" fillId="14" borderId="116">
      <alignment horizontal="right" vertical="center"/>
    </xf>
    <xf numFmtId="0" fontId="34" fillId="0" borderId="116">
      <alignment horizontal="right" vertical="center"/>
    </xf>
    <xf numFmtId="0" fontId="34" fillId="9" borderId="125">
      <alignment horizontal="left" vertical="center"/>
    </xf>
    <xf numFmtId="0" fontId="84" fillId="86" borderId="105" applyNumberFormat="0" applyAlignment="0" applyProtection="0"/>
    <xf numFmtId="49" fontId="32" fillId="0" borderId="116" applyNumberFormat="0" applyFill="0" applyBorder="0" applyProtection="0">
      <alignment horizontal="left" vertical="center"/>
    </xf>
    <xf numFmtId="0" fontId="30" fillId="14" borderId="124">
      <alignment horizontal="right" vertical="center"/>
    </xf>
    <xf numFmtId="0" fontId="30" fillId="9" borderId="108">
      <alignment horizontal="right" vertical="center"/>
    </xf>
    <xf numFmtId="4" fontId="34" fillId="0" borderId="108">
      <alignment horizontal="right" vertical="center"/>
    </xf>
    <xf numFmtId="0" fontId="2" fillId="59" borderId="0" applyNumberFormat="0" applyBorder="0" applyAlignment="0" applyProtection="0"/>
    <xf numFmtId="49" fontId="34" fillId="0" borderId="109" applyNumberFormat="0" applyFont="0" applyFill="0" applyBorder="0" applyProtection="0">
      <alignment horizontal="left" vertical="center" indent="5"/>
    </xf>
    <xf numFmtId="49" fontId="34" fillId="0" borderId="109" applyNumberFormat="0" applyFont="0" applyFill="0" applyBorder="0" applyProtection="0">
      <alignment horizontal="left" vertical="center" indent="5"/>
    </xf>
    <xf numFmtId="0" fontId="35" fillId="89" borderId="115" applyNumberFormat="0" applyFont="0" applyAlignment="0" applyProtection="0"/>
    <xf numFmtId="0" fontId="96" fillId="73" borderId="121" applyNumberFormat="0" applyAlignment="0" applyProtection="0"/>
    <xf numFmtId="0" fontId="30" fillId="14" borderId="116">
      <alignment horizontal="right" vertical="center"/>
    </xf>
    <xf numFmtId="0" fontId="88" fillId="0" borderId="106" applyNumberFormat="0" applyFill="0" applyAlignment="0" applyProtection="0"/>
    <xf numFmtId="0" fontId="72" fillId="61" borderId="0" applyNumberFormat="0" applyBorder="0" applyAlignment="0" applyProtection="0"/>
    <xf numFmtId="0" fontId="100" fillId="86" borderId="104" applyNumberFormat="0" applyAlignment="0" applyProtection="0"/>
    <xf numFmtId="0" fontId="34" fillId="0" borderId="108">
      <alignment horizontal="right" vertical="center"/>
    </xf>
    <xf numFmtId="4" fontId="30" fillId="14" borderId="108">
      <alignment horizontal="right" vertical="center"/>
    </xf>
    <xf numFmtId="4" fontId="30" fillId="9" borderId="108">
      <alignment horizontal="right" vertical="center"/>
    </xf>
    <xf numFmtId="0" fontId="34" fillId="0" borderId="108">
      <alignment horizontal="right" vertical="center"/>
    </xf>
    <xf numFmtId="0" fontId="83" fillId="86" borderId="105" applyNumberFormat="0" applyAlignment="0" applyProtection="0"/>
    <xf numFmtId="0" fontId="34" fillId="0" borderId="108">
      <alignment horizontal="right" vertical="center"/>
    </xf>
    <xf numFmtId="49" fontId="34" fillId="0" borderId="108" applyNumberFormat="0" applyFont="0" applyFill="0" applyBorder="0" applyProtection="0">
      <alignment horizontal="left" vertical="center" indent="2"/>
    </xf>
    <xf numFmtId="0" fontId="30" fillId="14" borderId="109">
      <alignment horizontal="right" vertical="center"/>
    </xf>
    <xf numFmtId="0" fontId="34" fillId="14" borderId="111">
      <alignment horizontal="left" vertical="center" wrapText="1" indent="2"/>
    </xf>
    <xf numFmtId="175" fontId="34" fillId="90" borderId="108" applyNumberFormat="0" applyFont="0" applyBorder="0" applyAlignment="0" applyProtection="0">
      <alignment horizontal="right" vertical="center"/>
    </xf>
    <xf numFmtId="0" fontId="30" fillId="9" borderId="108">
      <alignment horizontal="right" vertical="center"/>
    </xf>
    <xf numFmtId="49" fontId="32" fillId="0" borderId="108" applyNumberFormat="0" applyFill="0" applyBorder="0" applyProtection="0">
      <alignment horizontal="left" vertical="center"/>
    </xf>
    <xf numFmtId="4" fontId="34" fillId="0" borderId="116">
      <alignment horizontal="right" vertical="center"/>
    </xf>
    <xf numFmtId="0" fontId="34" fillId="0" borderId="127">
      <alignment horizontal="left" vertical="center" wrapText="1" indent="2"/>
    </xf>
    <xf numFmtId="0" fontId="34" fillId="16" borderId="108"/>
    <xf numFmtId="0" fontId="84" fillId="86" borderId="105" applyNumberFormat="0" applyAlignment="0" applyProtection="0"/>
    <xf numFmtId="0" fontId="30" fillId="14" borderId="109">
      <alignment horizontal="right" vertical="center"/>
    </xf>
    <xf numFmtId="4" fontId="34" fillId="0" borderId="108">
      <alignment horizontal="right" vertical="center"/>
    </xf>
    <xf numFmtId="0" fontId="96" fillId="73" borderId="105" applyNumberFormat="0" applyAlignment="0" applyProtection="0"/>
    <xf numFmtId="0" fontId="74" fillId="9" borderId="108">
      <alignment horizontal="right" vertical="center"/>
    </xf>
    <xf numFmtId="175" fontId="34" fillId="90" borderId="124" applyNumberFormat="0" applyFont="0" applyBorder="0" applyAlignment="0" applyProtection="0">
      <alignment horizontal="right" vertical="center"/>
    </xf>
    <xf numFmtId="0" fontId="84" fillId="86" borderId="105" applyNumberFormat="0" applyAlignment="0" applyProtection="0"/>
    <xf numFmtId="0" fontId="84" fillId="86" borderId="105" applyNumberFormat="0" applyAlignment="0" applyProtection="0"/>
    <xf numFmtId="0" fontId="30" fillId="14" borderId="110">
      <alignment horizontal="right" vertical="center"/>
    </xf>
    <xf numFmtId="0" fontId="34" fillId="14" borderId="111">
      <alignment horizontal="left" vertical="center" wrapText="1" indent="2"/>
    </xf>
    <xf numFmtId="0" fontId="2" fillId="53" borderId="0" applyNumberFormat="0" applyBorder="0" applyAlignment="0" applyProtection="0"/>
    <xf numFmtId="0" fontId="84" fillId="86" borderId="105" applyNumberFormat="0" applyAlignment="0" applyProtection="0"/>
    <xf numFmtId="0" fontId="103" fillId="0" borderId="106" applyNumberFormat="0" applyFill="0" applyAlignment="0" applyProtection="0"/>
    <xf numFmtId="4" fontId="34" fillId="0" borderId="108" applyFill="0" applyBorder="0" applyProtection="0">
      <alignment horizontal="right" vertical="center"/>
    </xf>
    <xf numFmtId="0" fontId="30" fillId="14" borderId="110">
      <alignment horizontal="right" vertical="center"/>
    </xf>
    <xf numFmtId="0" fontId="34" fillId="9" borderId="109">
      <alignment horizontal="left" vertical="center"/>
    </xf>
    <xf numFmtId="0" fontId="72" fillId="61" borderId="0" applyNumberFormat="0" applyBorder="0" applyAlignment="0" applyProtection="0"/>
    <xf numFmtId="4" fontId="34" fillId="0" borderId="108" applyFill="0" applyBorder="0" applyProtection="0">
      <alignment horizontal="right" vertical="center"/>
    </xf>
    <xf numFmtId="0" fontId="84" fillId="86" borderId="105" applyNumberFormat="0" applyAlignment="0" applyProtection="0"/>
    <xf numFmtId="4" fontId="30" fillId="14" borderId="110">
      <alignment horizontal="right" vertical="center"/>
    </xf>
    <xf numFmtId="0" fontId="34" fillId="14" borderId="111">
      <alignment horizontal="left" vertical="center" wrapText="1" indent="2"/>
    </xf>
    <xf numFmtId="0" fontId="81" fillId="86" borderId="104" applyNumberFormat="0" applyAlignment="0" applyProtection="0"/>
    <xf numFmtId="0" fontId="34" fillId="0" borderId="108" applyNumberFormat="0" applyFill="0" applyAlignment="0" applyProtection="0"/>
    <xf numFmtId="4" fontId="34" fillId="16" borderId="108"/>
    <xf numFmtId="0" fontId="96" fillId="73" borderId="105" applyNumberFormat="0" applyAlignment="0" applyProtection="0"/>
    <xf numFmtId="0" fontId="84" fillId="86" borderId="105" applyNumberFormat="0" applyAlignment="0" applyProtection="0"/>
    <xf numFmtId="0" fontId="2" fillId="47" borderId="0" applyNumberFormat="0" applyBorder="0" applyAlignment="0" applyProtection="0"/>
    <xf numFmtId="0" fontId="84" fillId="86" borderId="121" applyNumberFormat="0" applyAlignment="0" applyProtection="0"/>
    <xf numFmtId="4" fontId="30" fillId="14" borderId="118">
      <alignment horizontal="right" vertical="center"/>
    </xf>
    <xf numFmtId="4" fontId="30" fillId="14" borderId="110">
      <alignment horizontal="right" vertical="center"/>
    </xf>
    <xf numFmtId="4" fontId="30" fillId="14" borderId="108">
      <alignment horizontal="right" vertical="center"/>
    </xf>
    <xf numFmtId="0" fontId="84" fillId="86" borderId="113" applyNumberFormat="0" applyAlignment="0" applyProtection="0"/>
    <xf numFmtId="0" fontId="96" fillId="73" borderId="105" applyNumberFormat="0" applyAlignment="0" applyProtection="0"/>
    <xf numFmtId="4" fontId="30" fillId="14" borderId="108">
      <alignment horizontal="right" vertical="center"/>
    </xf>
    <xf numFmtId="0" fontId="103" fillId="0" borderId="106" applyNumberFormat="0" applyFill="0" applyAlignment="0" applyProtection="0"/>
    <xf numFmtId="0" fontId="88" fillId="0" borderId="106" applyNumberFormat="0" applyFill="0" applyAlignment="0" applyProtection="0"/>
    <xf numFmtId="4" fontId="30" fillId="14" borderId="108">
      <alignment horizontal="right" vertical="center"/>
    </xf>
    <xf numFmtId="4" fontId="30" fillId="14" borderId="108">
      <alignment horizontal="right" vertical="center"/>
    </xf>
    <xf numFmtId="0" fontId="35" fillId="89" borderId="107" applyNumberFormat="0" applyFont="0" applyAlignment="0" applyProtection="0"/>
    <xf numFmtId="0" fontId="100" fillId="86" borderId="104" applyNumberFormat="0" applyAlignment="0" applyProtection="0"/>
    <xf numFmtId="0" fontId="71" fillId="0" borderId="0" applyNumberFormat="0" applyFill="0" applyBorder="0" applyAlignment="0" applyProtection="0"/>
    <xf numFmtId="4" fontId="74" fillId="9" borderId="108">
      <alignment horizontal="right" vertical="center"/>
    </xf>
    <xf numFmtId="4" fontId="30" fillId="14" borderId="109">
      <alignment horizontal="right" vertical="center"/>
    </xf>
    <xf numFmtId="0" fontId="68" fillId="46" borderId="57" applyNumberFormat="0" applyAlignment="0" applyProtection="0"/>
    <xf numFmtId="0" fontId="87" fillId="73" borderId="105" applyNumberFormat="0" applyAlignment="0" applyProtection="0"/>
    <xf numFmtId="0" fontId="83" fillId="86" borderId="105" applyNumberFormat="0" applyAlignment="0" applyProtection="0"/>
    <xf numFmtId="4" fontId="30" fillId="9" borderId="108">
      <alignment horizontal="right" vertical="center"/>
    </xf>
    <xf numFmtId="0" fontId="34" fillId="0" borderId="111">
      <alignment horizontal="left" vertical="center" wrapText="1" indent="2"/>
    </xf>
    <xf numFmtId="0" fontId="74" fillId="9" borderId="108">
      <alignment horizontal="right" vertical="center"/>
    </xf>
    <xf numFmtId="0" fontId="13" fillId="0" borderId="58" applyNumberFormat="0" applyFill="0" applyAlignment="0" applyProtection="0"/>
    <xf numFmtId="0" fontId="96" fillId="73" borderId="105" applyNumberFormat="0" applyAlignment="0" applyProtection="0"/>
    <xf numFmtId="0" fontId="13" fillId="0" borderId="58" applyNumberFormat="0" applyFill="0" applyAlignment="0" applyProtection="0"/>
    <xf numFmtId="0" fontId="2" fillId="59" borderId="0" applyNumberFormat="0" applyBorder="0" applyAlignment="0" applyProtection="0"/>
    <xf numFmtId="0" fontId="72" fillId="64" borderId="0" applyNumberFormat="0" applyBorder="0" applyAlignment="0" applyProtection="0"/>
    <xf numFmtId="0" fontId="69" fillId="46" borderId="56" applyNumberFormat="0" applyAlignment="0" applyProtection="0"/>
    <xf numFmtId="0" fontId="81" fillId="86" borderId="104" applyNumberFormat="0" applyAlignment="0" applyProtection="0"/>
    <xf numFmtId="4" fontId="34" fillId="0" borderId="108">
      <alignment horizontal="right" vertical="center"/>
    </xf>
    <xf numFmtId="175" fontId="34" fillId="90" borderId="108" applyNumberFormat="0" applyFont="0" applyBorder="0" applyAlignment="0" applyProtection="0">
      <alignment horizontal="right" vertical="center"/>
    </xf>
    <xf numFmtId="0" fontId="34" fillId="14" borderId="111">
      <alignment horizontal="left" vertical="center" wrapText="1" indent="2"/>
    </xf>
    <xf numFmtId="0" fontId="2" fillId="53" borderId="0" applyNumberFormat="0" applyBorder="0" applyAlignment="0" applyProtection="0"/>
    <xf numFmtId="0" fontId="34" fillId="0" borderId="111">
      <alignment horizontal="left" vertical="center" wrapText="1" indent="2"/>
    </xf>
    <xf numFmtId="0" fontId="71" fillId="0" borderId="0" applyNumberFormat="0" applyFill="0" applyBorder="0" applyAlignment="0" applyProtection="0"/>
    <xf numFmtId="0" fontId="72" fillId="49" borderId="0" applyNumberFormat="0" applyBorder="0" applyAlignment="0" applyProtection="0"/>
    <xf numFmtId="0" fontId="34" fillId="14" borderId="119">
      <alignment horizontal="left" vertical="center" wrapText="1" indent="2"/>
    </xf>
    <xf numFmtId="0" fontId="69" fillId="46" borderId="56" applyNumberFormat="0" applyAlignment="0" applyProtection="0"/>
    <xf numFmtId="0" fontId="69" fillId="46" borderId="56" applyNumberFormat="0" applyAlignment="0" applyProtection="0"/>
    <xf numFmtId="49" fontId="32" fillId="0" borderId="108" applyNumberFormat="0" applyFill="0" applyBorder="0" applyProtection="0">
      <alignment horizontal="left" vertical="center"/>
    </xf>
    <xf numFmtId="0" fontId="88" fillId="0" borderId="114" applyNumberFormat="0" applyFill="0" applyAlignment="0" applyProtection="0"/>
    <xf numFmtId="0" fontId="84" fillId="86" borderId="105" applyNumberFormat="0" applyAlignment="0" applyProtection="0"/>
    <xf numFmtId="0" fontId="71" fillId="0" borderId="0" applyNumberFormat="0" applyFill="0" applyBorder="0" applyAlignment="0" applyProtection="0"/>
    <xf numFmtId="0" fontId="87" fillId="73" borderId="105" applyNumberFormat="0" applyAlignment="0" applyProtection="0"/>
    <xf numFmtId="0" fontId="30" fillId="14" borderId="110">
      <alignment horizontal="right" vertical="center"/>
    </xf>
    <xf numFmtId="0" fontId="96" fillId="73" borderId="113" applyNumberFormat="0" applyAlignment="0" applyProtection="0"/>
    <xf numFmtId="0" fontId="100" fillId="86" borderId="104" applyNumberFormat="0" applyAlignment="0" applyProtection="0"/>
    <xf numFmtId="0" fontId="83" fillId="86" borderId="113" applyNumberFormat="0" applyAlignment="0" applyProtection="0"/>
    <xf numFmtId="49" fontId="34" fillId="0" borderId="124" applyNumberFormat="0" applyFont="0" applyFill="0" applyBorder="0" applyProtection="0">
      <alignment horizontal="left" vertical="center" indent="2"/>
    </xf>
    <xf numFmtId="0" fontId="34" fillId="14" borderId="111">
      <alignment horizontal="left" vertical="center" wrapText="1" indent="2"/>
    </xf>
    <xf numFmtId="0" fontId="88" fillId="0" borderId="106" applyNumberFormat="0" applyFill="0" applyAlignment="0" applyProtection="0"/>
    <xf numFmtId="0" fontId="87" fillId="73" borderId="105" applyNumberFormat="0" applyAlignment="0" applyProtection="0"/>
    <xf numFmtId="0" fontId="34" fillId="14" borderId="111">
      <alignment horizontal="left" vertical="center" wrapText="1" indent="2"/>
    </xf>
    <xf numFmtId="0" fontId="103" fillId="0" borderId="106" applyNumberFormat="0" applyFill="0" applyAlignment="0" applyProtection="0"/>
    <xf numFmtId="0" fontId="34" fillId="9" borderId="109">
      <alignment horizontal="left" vertical="center"/>
    </xf>
    <xf numFmtId="0" fontId="2" fillId="50" borderId="0" applyNumberFormat="0" applyBorder="0" applyAlignment="0" applyProtection="0"/>
    <xf numFmtId="0" fontId="13" fillId="0" borderId="58" applyNumberFormat="0" applyFill="0" applyAlignment="0" applyProtection="0"/>
    <xf numFmtId="0" fontId="2" fillId="63" borderId="0" applyNumberFormat="0" applyBorder="0" applyAlignment="0" applyProtection="0"/>
    <xf numFmtId="49" fontId="34" fillId="0" borderId="109" applyNumberFormat="0" applyFont="0" applyFill="0" applyBorder="0" applyProtection="0">
      <alignment horizontal="left" vertical="center" indent="5"/>
    </xf>
    <xf numFmtId="49" fontId="32" fillId="0" borderId="124" applyNumberFormat="0" applyFill="0" applyBorder="0" applyProtection="0">
      <alignment horizontal="left" vertical="center"/>
    </xf>
    <xf numFmtId="0" fontId="78" fillId="89" borderId="107" applyNumberFormat="0" applyFont="0" applyAlignment="0" applyProtection="0"/>
    <xf numFmtId="0" fontId="72" fillId="58" borderId="0" applyNumberFormat="0" applyBorder="0" applyAlignment="0" applyProtection="0"/>
    <xf numFmtId="0" fontId="2" fillId="59" borderId="0" applyNumberFormat="0" applyBorder="0" applyAlignment="0" applyProtection="0"/>
    <xf numFmtId="49" fontId="32" fillId="0" borderId="108" applyNumberFormat="0" applyFill="0" applyBorder="0" applyProtection="0">
      <alignment horizontal="left" vertical="center"/>
    </xf>
    <xf numFmtId="0" fontId="2" fillId="54" borderId="0" applyNumberFormat="0" applyBorder="0" applyAlignment="0" applyProtection="0"/>
    <xf numFmtId="0" fontId="84" fillId="86" borderId="113" applyNumberFormat="0" applyAlignment="0" applyProtection="0"/>
    <xf numFmtId="0" fontId="34" fillId="0" borderId="108" applyNumberFormat="0" applyFill="0" applyAlignment="0" applyProtection="0"/>
    <xf numFmtId="0" fontId="103" fillId="0" borderId="114" applyNumberFormat="0" applyFill="0" applyAlignment="0" applyProtection="0"/>
    <xf numFmtId="0" fontId="74" fillId="9" borderId="116">
      <alignment horizontal="right" vertical="center"/>
    </xf>
    <xf numFmtId="4" fontId="30" fillId="14" borderId="108">
      <alignment horizontal="right" vertical="center"/>
    </xf>
    <xf numFmtId="0" fontId="2" fillId="63" borderId="0" applyNumberFormat="0" applyBorder="0" applyAlignment="0" applyProtection="0"/>
    <xf numFmtId="0" fontId="2" fillId="59" borderId="0" applyNumberFormat="0" applyBorder="0" applyAlignment="0" applyProtection="0"/>
    <xf numFmtId="175" fontId="34" fillId="90" borderId="108" applyNumberFormat="0" applyFont="0" applyBorder="0" applyAlignment="0" applyProtection="0">
      <alignment horizontal="right" vertical="center"/>
    </xf>
    <xf numFmtId="4" fontId="30" fillId="14" borderId="109">
      <alignment horizontal="right" vertical="center"/>
    </xf>
    <xf numFmtId="0" fontId="72" fillId="52" borderId="0" applyNumberFormat="0" applyBorder="0" applyAlignment="0" applyProtection="0"/>
    <xf numFmtId="0" fontId="2" fillId="50" borderId="0" applyNumberFormat="0" applyBorder="0" applyAlignment="0" applyProtection="0"/>
    <xf numFmtId="4" fontId="30" fillId="14" borderId="108">
      <alignment horizontal="right" vertical="center"/>
    </xf>
    <xf numFmtId="0" fontId="70" fillId="0" borderId="0" applyNumberFormat="0" applyFill="0" applyBorder="0" applyAlignment="0" applyProtection="0"/>
    <xf numFmtId="0" fontId="72" fillId="61" borderId="0" applyNumberFormat="0" applyBorder="0" applyAlignment="0" applyProtection="0"/>
    <xf numFmtId="0" fontId="72" fillId="49" borderId="0" applyNumberFormat="0" applyBorder="0" applyAlignment="0" applyProtection="0"/>
    <xf numFmtId="0" fontId="84" fillId="86" borderId="105" applyNumberFormat="0" applyAlignment="0" applyProtection="0"/>
    <xf numFmtId="0" fontId="2" fillId="57" borderId="0" applyNumberFormat="0" applyBorder="0" applyAlignment="0" applyProtection="0"/>
    <xf numFmtId="0" fontId="34" fillId="9" borderId="109">
      <alignment horizontal="left" vertical="center"/>
    </xf>
    <xf numFmtId="0" fontId="100" fillId="86" borderId="104" applyNumberFormat="0" applyAlignment="0" applyProtection="0"/>
    <xf numFmtId="4" fontId="30" fillId="14" borderId="108">
      <alignment horizontal="right" vertical="center"/>
    </xf>
    <xf numFmtId="0" fontId="34" fillId="0" borderId="116" applyNumberFormat="0" applyFill="0" applyAlignment="0" applyProtection="0"/>
    <xf numFmtId="0" fontId="78" fillId="89" borderId="115" applyNumberFormat="0" applyFont="0" applyAlignment="0" applyProtection="0"/>
    <xf numFmtId="0" fontId="72" fillId="55" borderId="0" applyNumberFormat="0" applyBorder="0" applyAlignment="0" applyProtection="0"/>
    <xf numFmtId="4" fontId="30" fillId="9" borderId="108">
      <alignment horizontal="right" vertical="center"/>
    </xf>
    <xf numFmtId="0" fontId="72" fillId="49" borderId="0" applyNumberFormat="0" applyBorder="0" applyAlignment="0" applyProtection="0"/>
    <xf numFmtId="0" fontId="100" fillId="86" borderId="104" applyNumberFormat="0" applyAlignment="0" applyProtection="0"/>
    <xf numFmtId="4" fontId="30" fillId="9" borderId="108">
      <alignment horizontal="right" vertical="center"/>
    </xf>
    <xf numFmtId="0" fontId="30" fillId="14" borderId="110">
      <alignment horizontal="right" vertical="center"/>
    </xf>
    <xf numFmtId="0" fontId="87" fillId="73" borderId="105" applyNumberFormat="0" applyAlignment="0" applyProtection="0"/>
    <xf numFmtId="0" fontId="2" fillId="51" borderId="0" applyNumberFormat="0" applyBorder="0" applyAlignment="0" applyProtection="0"/>
    <xf numFmtId="175" fontId="34" fillId="90" borderId="116" applyNumberFormat="0" applyFont="0" applyBorder="0" applyAlignment="0" applyProtection="0">
      <alignment horizontal="right" vertical="center"/>
    </xf>
    <xf numFmtId="49" fontId="34" fillId="0" borderId="108" applyNumberFormat="0" applyFont="0" applyFill="0" applyBorder="0" applyProtection="0">
      <alignment horizontal="left" vertical="center" indent="2"/>
    </xf>
    <xf numFmtId="0" fontId="72"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34" fillId="0" borderId="111">
      <alignment horizontal="left" vertical="center" wrapText="1" indent="2"/>
    </xf>
    <xf numFmtId="0" fontId="72" fillId="58" borderId="0" applyNumberFormat="0" applyBorder="0" applyAlignment="0" applyProtection="0"/>
    <xf numFmtId="0" fontId="30" fillId="14" borderId="124">
      <alignment horizontal="right" vertical="center"/>
    </xf>
    <xf numFmtId="0" fontId="35" fillId="89" borderId="107" applyNumberFormat="0" applyFont="0" applyAlignment="0" applyProtection="0"/>
    <xf numFmtId="0" fontId="87" fillId="73" borderId="105" applyNumberFormat="0" applyAlignment="0" applyProtection="0"/>
    <xf numFmtId="0" fontId="30" fillId="14" borderId="109">
      <alignment horizontal="right" vertical="center"/>
    </xf>
    <xf numFmtId="0" fontId="78" fillId="89" borderId="115" applyNumberFormat="0" applyFont="0" applyAlignment="0" applyProtection="0"/>
    <xf numFmtId="0" fontId="68" fillId="46" borderId="57" applyNumberFormat="0" applyAlignment="0" applyProtection="0"/>
    <xf numFmtId="0" fontId="34" fillId="16" borderId="108"/>
    <xf numFmtId="4" fontId="30" fillId="9" borderId="108">
      <alignment horizontal="right" vertical="center"/>
    </xf>
    <xf numFmtId="0" fontId="2" fillId="48" borderId="0" applyNumberFormat="0" applyBorder="0" applyAlignment="0" applyProtection="0"/>
    <xf numFmtId="0" fontId="72" fillId="49" borderId="0" applyNumberFormat="0" applyBorder="0" applyAlignment="0" applyProtection="0"/>
    <xf numFmtId="4" fontId="30" fillId="14" borderId="110">
      <alignment horizontal="right" vertical="center"/>
    </xf>
    <xf numFmtId="0" fontId="103" fillId="0" borderId="106" applyNumberFormat="0" applyFill="0" applyAlignment="0" applyProtection="0"/>
    <xf numFmtId="4" fontId="30" fillId="14" borderId="110">
      <alignment horizontal="right" vertical="center"/>
    </xf>
    <xf numFmtId="0" fontId="81" fillId="86" borderId="104" applyNumberFormat="0" applyAlignment="0" applyProtection="0"/>
    <xf numFmtId="0" fontId="34" fillId="0" borderId="108" applyNumberFormat="0" applyFill="0" applyAlignment="0" applyProtection="0"/>
    <xf numFmtId="4" fontId="30" fillId="14" borderId="108">
      <alignment horizontal="right" vertical="center"/>
    </xf>
    <xf numFmtId="0" fontId="30" fillId="14" borderId="110">
      <alignment horizontal="right" vertical="center"/>
    </xf>
    <xf numFmtId="0" fontId="72" fillId="55" borderId="0" applyNumberFormat="0" applyBorder="0" applyAlignment="0" applyProtection="0"/>
    <xf numFmtId="0" fontId="100" fillId="86" borderId="112" applyNumberFormat="0" applyAlignment="0" applyProtection="0"/>
    <xf numFmtId="0" fontId="2" fillId="60" borderId="0" applyNumberFormat="0" applyBorder="0" applyAlignment="0" applyProtection="0"/>
    <xf numFmtId="49" fontId="32" fillId="0" borderId="108" applyNumberFormat="0" applyFill="0" applyBorder="0" applyProtection="0">
      <alignment horizontal="left" vertical="center"/>
    </xf>
    <xf numFmtId="0" fontId="83" fillId="86" borderId="105" applyNumberFormat="0" applyAlignment="0" applyProtection="0"/>
    <xf numFmtId="0" fontId="96" fillId="73" borderId="105" applyNumberFormat="0" applyAlignment="0" applyProtection="0"/>
    <xf numFmtId="0" fontId="103" fillId="0" borderId="106" applyNumberFormat="0" applyFill="0" applyAlignment="0" applyProtection="0"/>
    <xf numFmtId="4" fontId="30" fillId="14" borderId="118">
      <alignment horizontal="right" vertical="center"/>
    </xf>
    <xf numFmtId="0" fontId="72" fillId="49" borderId="0" applyNumberFormat="0" applyBorder="0" applyAlignment="0" applyProtection="0"/>
    <xf numFmtId="0" fontId="30" fillId="9" borderId="108">
      <alignment horizontal="right" vertical="center"/>
    </xf>
    <xf numFmtId="0" fontId="2" fillId="54" borderId="0" applyNumberFormat="0" applyBorder="0" applyAlignment="0" applyProtection="0"/>
    <xf numFmtId="0" fontId="34" fillId="16" borderId="124"/>
    <xf numFmtId="4" fontId="34" fillId="16" borderId="108"/>
    <xf numFmtId="0" fontId="30" fillId="14" borderId="108">
      <alignment horizontal="right" vertical="center"/>
    </xf>
    <xf numFmtId="49" fontId="34" fillId="0" borderId="108" applyNumberFormat="0" applyFont="0" applyFill="0" applyBorder="0" applyProtection="0">
      <alignment horizontal="left" vertical="center" indent="2"/>
    </xf>
    <xf numFmtId="0" fontId="13" fillId="0" borderId="58" applyNumberFormat="0" applyFill="0" applyAlignment="0" applyProtection="0"/>
    <xf numFmtId="0" fontId="34" fillId="14" borderId="111">
      <alignment horizontal="left" vertical="center" wrapText="1" indent="2"/>
    </xf>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83" fillId="86" borderId="105" applyNumberFormat="0" applyAlignment="0" applyProtection="0"/>
    <xf numFmtId="4" fontId="30" fillId="14" borderId="109">
      <alignment horizontal="right" vertical="center"/>
    </xf>
    <xf numFmtId="0" fontId="87" fillId="73" borderId="113" applyNumberFormat="0" applyAlignment="0" applyProtection="0"/>
    <xf numFmtId="0" fontId="84" fillId="86" borderId="105" applyNumberFormat="0" applyAlignment="0" applyProtection="0"/>
    <xf numFmtId="0" fontId="83" fillId="86" borderId="105" applyNumberFormat="0" applyAlignment="0" applyProtection="0"/>
    <xf numFmtId="0" fontId="34" fillId="0" borderId="111">
      <alignment horizontal="left" vertical="center" wrapText="1" indent="2"/>
    </xf>
    <xf numFmtId="49" fontId="34" fillId="0" borderId="108" applyNumberFormat="0" applyFont="0" applyFill="0" applyBorder="0" applyProtection="0">
      <alignment horizontal="left" vertical="center" indent="2"/>
    </xf>
    <xf numFmtId="0" fontId="34" fillId="0" borderId="108">
      <alignment horizontal="right" vertical="center"/>
    </xf>
    <xf numFmtId="4" fontId="74" fillId="9" borderId="124">
      <alignment horizontal="right" vertical="center"/>
    </xf>
    <xf numFmtId="0" fontId="78" fillId="89" borderId="107" applyNumberFormat="0" applyFont="0" applyAlignment="0" applyProtection="0"/>
    <xf numFmtId="0" fontId="72" fillId="61" borderId="0" applyNumberFormat="0" applyBorder="0" applyAlignment="0" applyProtection="0"/>
    <xf numFmtId="49" fontId="32" fillId="0" borderId="108" applyNumberFormat="0" applyFill="0" applyBorder="0" applyProtection="0">
      <alignment horizontal="left" vertical="center"/>
    </xf>
    <xf numFmtId="49" fontId="34" fillId="0" borderId="108" applyNumberFormat="0" applyFont="0" applyFill="0" applyBorder="0" applyProtection="0">
      <alignment horizontal="left" vertical="center" indent="2"/>
    </xf>
    <xf numFmtId="4" fontId="30" fillId="14" borderId="108">
      <alignment horizontal="right" vertical="center"/>
    </xf>
    <xf numFmtId="0" fontId="103" fillId="0" borderId="106" applyNumberFormat="0" applyFill="0" applyAlignment="0" applyProtection="0"/>
    <xf numFmtId="0" fontId="87" fillId="73" borderId="105" applyNumberFormat="0" applyAlignment="0" applyProtection="0"/>
    <xf numFmtId="0" fontId="30" fillId="14" borderId="110">
      <alignment horizontal="right" vertical="center"/>
    </xf>
    <xf numFmtId="0" fontId="34" fillId="0" borderId="108" applyNumberFormat="0" applyFill="0" applyAlignment="0" applyProtection="0"/>
    <xf numFmtId="4" fontId="30" fillId="14" borderId="110">
      <alignment horizontal="right" vertical="center"/>
    </xf>
    <xf numFmtId="0" fontId="30" fillId="9" borderId="108">
      <alignment horizontal="right" vertical="center"/>
    </xf>
    <xf numFmtId="0" fontId="34" fillId="16" borderId="108"/>
    <xf numFmtId="0" fontId="2" fillId="63" borderId="0" applyNumberFormat="0" applyBorder="0" applyAlignment="0" applyProtection="0"/>
    <xf numFmtId="0" fontId="83" fillId="86" borderId="105" applyNumberFormat="0" applyAlignment="0" applyProtection="0"/>
    <xf numFmtId="4" fontId="30" fillId="9" borderId="108">
      <alignment horizontal="right" vertical="center"/>
    </xf>
    <xf numFmtId="4" fontId="30" fillId="14" borderId="110">
      <alignment horizontal="right" vertical="center"/>
    </xf>
    <xf numFmtId="4" fontId="74" fillId="9" borderId="108">
      <alignment horizontal="right" vertical="center"/>
    </xf>
    <xf numFmtId="4" fontId="34" fillId="0" borderId="108">
      <alignment horizontal="right" vertical="center"/>
    </xf>
    <xf numFmtId="0" fontId="72" fillId="64" borderId="0" applyNumberFormat="0" applyBorder="0" applyAlignment="0" applyProtection="0"/>
    <xf numFmtId="0" fontId="2" fillId="62" borderId="0" applyNumberFormat="0" applyBorder="0" applyAlignment="0" applyProtection="0"/>
    <xf numFmtId="0" fontId="34" fillId="14" borderId="111">
      <alignment horizontal="left" vertical="center" wrapText="1" indent="2"/>
    </xf>
    <xf numFmtId="0" fontId="34" fillId="0" borderId="111">
      <alignment horizontal="left" vertical="center" wrapText="1" indent="2"/>
    </xf>
    <xf numFmtId="0" fontId="88" fillId="0" borderId="122" applyNumberFormat="0" applyFill="0" applyAlignment="0" applyProtection="0"/>
    <xf numFmtId="0" fontId="2" fillId="57" borderId="0" applyNumberFormat="0" applyBorder="0" applyAlignment="0" applyProtection="0"/>
    <xf numFmtId="4" fontId="30" fillId="14" borderId="110">
      <alignment horizontal="right" vertical="center"/>
    </xf>
    <xf numFmtId="0" fontId="35" fillId="89" borderId="107" applyNumberFormat="0" applyFont="0" applyAlignment="0" applyProtection="0"/>
    <xf numFmtId="0" fontId="71" fillId="0" borderId="0" applyNumberFormat="0" applyFill="0" applyBorder="0" applyAlignment="0" applyProtection="0"/>
    <xf numFmtId="0" fontId="2" fillId="63" borderId="0" applyNumberFormat="0" applyBorder="0" applyAlignment="0" applyProtection="0"/>
    <xf numFmtId="4" fontId="30" fillId="14" borderId="108">
      <alignment horizontal="right" vertical="center"/>
    </xf>
    <xf numFmtId="4" fontId="30" fillId="14" borderId="116">
      <alignment horizontal="right" vertical="center"/>
    </xf>
    <xf numFmtId="0" fontId="2" fillId="62" borderId="0" applyNumberFormat="0" applyBorder="0" applyAlignment="0" applyProtection="0"/>
    <xf numFmtId="0" fontId="70" fillId="0" borderId="0" applyNumberFormat="0" applyFill="0" applyBorder="0" applyAlignment="0" applyProtection="0"/>
    <xf numFmtId="0" fontId="2" fillId="56" borderId="0" applyNumberFormat="0" applyBorder="0" applyAlignment="0" applyProtection="0"/>
    <xf numFmtId="0" fontId="34" fillId="16" borderId="108"/>
    <xf numFmtId="0" fontId="83" fillId="86" borderId="105" applyNumberFormat="0" applyAlignment="0" applyProtection="0"/>
    <xf numFmtId="0" fontId="87" fillId="73" borderId="105" applyNumberFormat="0" applyAlignment="0" applyProtection="0"/>
    <xf numFmtId="49" fontId="34" fillId="0" borderId="108" applyNumberFormat="0" applyFont="0" applyFill="0" applyBorder="0" applyProtection="0">
      <alignment horizontal="left" vertical="center" indent="2"/>
    </xf>
    <xf numFmtId="0" fontId="72" fillId="58"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4" fontId="34" fillId="16" borderId="108"/>
    <xf numFmtId="0" fontId="100" fillId="86" borderId="120" applyNumberFormat="0" applyAlignment="0" applyProtection="0"/>
    <xf numFmtId="0" fontId="34" fillId="0" borderId="119">
      <alignment horizontal="left" vertical="center" wrapText="1" indent="2"/>
    </xf>
    <xf numFmtId="0" fontId="34" fillId="0" borderId="111">
      <alignment horizontal="left" vertical="center" wrapText="1" indent="2"/>
    </xf>
    <xf numFmtId="0" fontId="2" fillId="53" borderId="0" applyNumberFormat="0" applyBorder="0" applyAlignment="0" applyProtection="0"/>
    <xf numFmtId="0" fontId="30" fillId="14" borderId="117">
      <alignment horizontal="right" vertical="center"/>
    </xf>
    <xf numFmtId="0" fontId="2" fillId="51" borderId="0" applyNumberFormat="0" applyBorder="0" applyAlignment="0" applyProtection="0"/>
    <xf numFmtId="0" fontId="2" fillId="56" borderId="0" applyNumberFormat="0" applyBorder="0" applyAlignment="0" applyProtection="0"/>
    <xf numFmtId="0" fontId="72" fillId="61" borderId="0" applyNumberFormat="0" applyBorder="0" applyAlignment="0" applyProtection="0"/>
    <xf numFmtId="0" fontId="34" fillId="0" borderId="111">
      <alignment horizontal="left" vertical="center" wrapText="1" indent="2"/>
    </xf>
    <xf numFmtId="0" fontId="78" fillId="89" borderId="107" applyNumberFormat="0" applyFont="0" applyAlignment="0" applyProtection="0"/>
    <xf numFmtId="0" fontId="103" fillId="0" borderId="114" applyNumberFormat="0" applyFill="0" applyAlignment="0" applyProtection="0"/>
    <xf numFmtId="0" fontId="78" fillId="89" borderId="107" applyNumberFormat="0" applyFont="0" applyAlignment="0" applyProtection="0"/>
    <xf numFmtId="4" fontId="30" fillId="14" borderId="108">
      <alignment horizontal="right" vertical="center"/>
    </xf>
    <xf numFmtId="0" fontId="2" fillId="48" borderId="0" applyNumberFormat="0" applyBorder="0" applyAlignment="0" applyProtection="0"/>
    <xf numFmtId="4" fontId="30" fillId="14" borderId="126">
      <alignment horizontal="right" vertical="center"/>
    </xf>
    <xf numFmtId="0" fontId="72" fillId="58" borderId="0" applyNumberFormat="0" applyBorder="0" applyAlignment="0" applyProtection="0"/>
    <xf numFmtId="0" fontId="84" fillId="86" borderId="105" applyNumberFormat="0" applyAlignment="0" applyProtection="0"/>
    <xf numFmtId="0" fontId="2" fillId="57" borderId="0" applyNumberFormat="0" applyBorder="0" applyAlignment="0" applyProtection="0"/>
    <xf numFmtId="49" fontId="34" fillId="0" borderId="108" applyNumberFormat="0" applyFont="0" applyFill="0" applyBorder="0" applyProtection="0">
      <alignment horizontal="left" vertical="center" indent="2"/>
    </xf>
    <xf numFmtId="0" fontId="2" fillId="47" borderId="0" applyNumberFormat="0" applyBorder="0" applyAlignment="0" applyProtection="0"/>
    <xf numFmtId="0" fontId="34" fillId="14" borderId="119">
      <alignment horizontal="left" vertical="center" wrapText="1" indent="2"/>
    </xf>
    <xf numFmtId="0" fontId="2" fillId="60" borderId="0" applyNumberFormat="0" applyBorder="0" applyAlignment="0" applyProtection="0"/>
    <xf numFmtId="0" fontId="100" fillId="86" borderId="120" applyNumberFormat="0" applyAlignment="0" applyProtection="0"/>
    <xf numFmtId="0" fontId="34" fillId="14" borderId="111">
      <alignment horizontal="left" vertical="center" wrapText="1" indent="2"/>
    </xf>
    <xf numFmtId="4" fontId="74" fillId="9" borderId="108">
      <alignment horizontal="right" vertical="center"/>
    </xf>
    <xf numFmtId="0" fontId="72" fillId="61" borderId="0" applyNumberFormat="0" applyBorder="0" applyAlignment="0" applyProtection="0"/>
    <xf numFmtId="0" fontId="35" fillId="89" borderId="107" applyNumberFormat="0" applyFont="0" applyAlignment="0" applyProtection="0"/>
    <xf numFmtId="0" fontId="68" fillId="46" borderId="57" applyNumberFormat="0" applyAlignment="0" applyProtection="0"/>
    <xf numFmtId="0" fontId="30" fillId="14" borderId="109">
      <alignment horizontal="right" vertical="center"/>
    </xf>
    <xf numFmtId="0" fontId="71" fillId="0" borderId="0" applyNumberFormat="0" applyFill="0" applyBorder="0" applyAlignment="0" applyProtection="0"/>
    <xf numFmtId="4" fontId="30" fillId="14" borderId="108">
      <alignment horizontal="right" vertical="center"/>
    </xf>
    <xf numFmtId="0" fontId="2" fillId="56" borderId="0" applyNumberFormat="0" applyBorder="0" applyAlignment="0" applyProtection="0"/>
    <xf numFmtId="0" fontId="87" fillId="73" borderId="105" applyNumberFormat="0" applyAlignment="0" applyProtection="0"/>
    <xf numFmtId="0" fontId="30" fillId="14" borderId="108">
      <alignment horizontal="right" vertical="center"/>
    </xf>
    <xf numFmtId="0" fontId="30" fillId="14" borderId="108">
      <alignment horizontal="right" vertical="center"/>
    </xf>
    <xf numFmtId="0" fontId="103" fillId="0" borderId="106" applyNumberFormat="0" applyFill="0" applyAlignment="0" applyProtection="0"/>
    <xf numFmtId="0" fontId="81" fillId="86" borderId="104" applyNumberFormat="0" applyAlignment="0" applyProtection="0"/>
    <xf numFmtId="4" fontId="34" fillId="0" borderId="116" applyFill="0" applyBorder="0" applyProtection="0">
      <alignment horizontal="right" vertical="center"/>
    </xf>
    <xf numFmtId="0" fontId="13" fillId="0" borderId="58" applyNumberFormat="0" applyFill="0" applyAlignment="0" applyProtection="0"/>
    <xf numFmtId="4" fontId="30" fillId="14" borderId="108">
      <alignment horizontal="right" vertical="center"/>
    </xf>
    <xf numFmtId="0" fontId="34" fillId="0" borderId="108">
      <alignment horizontal="right" vertical="center"/>
    </xf>
    <xf numFmtId="0" fontId="87" fillId="73" borderId="105" applyNumberFormat="0" applyAlignment="0" applyProtection="0"/>
    <xf numFmtId="0" fontId="96" fillId="73" borderId="121" applyNumberFormat="0" applyAlignment="0" applyProtection="0"/>
    <xf numFmtId="0" fontId="13" fillId="0" borderId="58" applyNumberFormat="0" applyFill="0" applyAlignment="0" applyProtection="0"/>
    <xf numFmtId="0" fontId="35" fillId="89" borderId="107" applyNumberFormat="0" applyFont="0" applyAlignment="0" applyProtection="0"/>
    <xf numFmtId="0" fontId="34" fillId="0" borderId="111">
      <alignment horizontal="left" vertical="center" wrapText="1" indent="2"/>
    </xf>
    <xf numFmtId="0" fontId="34" fillId="0" borderId="111">
      <alignment horizontal="left" vertical="center" wrapText="1" indent="2"/>
    </xf>
    <xf numFmtId="0" fontId="30" fillId="14" borderId="108">
      <alignment horizontal="right" vertical="center"/>
    </xf>
    <xf numFmtId="0" fontId="2" fillId="59" borderId="0" applyNumberFormat="0" applyBorder="0" applyAlignment="0" applyProtection="0"/>
    <xf numFmtId="4" fontId="30" fillId="14" borderId="109">
      <alignment horizontal="right" vertical="center"/>
    </xf>
    <xf numFmtId="0" fontId="30" fillId="9" borderId="108">
      <alignment horizontal="right" vertical="center"/>
    </xf>
    <xf numFmtId="0" fontId="30" fillId="14" borderId="108">
      <alignment horizontal="right" vertical="center"/>
    </xf>
    <xf numFmtId="0" fontId="34" fillId="14" borderId="111">
      <alignment horizontal="left" vertical="center" wrapText="1" indent="2"/>
    </xf>
    <xf numFmtId="49" fontId="34" fillId="0" borderId="108" applyNumberFormat="0" applyFont="0" applyFill="0" applyBorder="0" applyProtection="0">
      <alignment horizontal="left" vertical="center" indent="2"/>
    </xf>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48" borderId="0" applyNumberFormat="0" applyBorder="0" applyAlignment="0" applyProtection="0"/>
    <xf numFmtId="0" fontId="2" fillId="0" borderId="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2"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1" fillId="0" borderId="0" applyNumberFormat="0" applyFill="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68" fillId="46" borderId="57" applyNumberFormat="0" applyAlignment="0" applyProtection="0"/>
    <xf numFmtId="0" fontId="13" fillId="0" borderId="58" applyNumberFormat="0" applyFill="0" applyAlignment="0" applyProtection="0"/>
    <xf numFmtId="0" fontId="68" fillId="46" borderId="57" applyNumberFormat="0" applyAlignment="0" applyProtection="0"/>
    <xf numFmtId="0" fontId="2" fillId="60" borderId="0" applyNumberFormat="0" applyBorder="0" applyAlignment="0" applyProtection="0"/>
    <xf numFmtId="0" fontId="72" fillId="58" borderId="0" applyNumberFormat="0" applyBorder="0" applyAlignment="0" applyProtection="0"/>
    <xf numFmtId="0" fontId="72"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1" fillId="0" borderId="0" applyNumberFormat="0" applyFill="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69"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55" borderId="0" applyNumberFormat="0" applyBorder="0" applyAlignment="0" applyProtection="0"/>
    <xf numFmtId="0" fontId="68" fillId="46" borderId="57" applyNumberFormat="0" applyAlignment="0" applyProtection="0"/>
    <xf numFmtId="0" fontId="72" fillId="61" borderId="0" applyNumberFormat="0" applyBorder="0" applyAlignment="0" applyProtection="0"/>
    <xf numFmtId="0" fontId="2" fillId="59" borderId="0" applyNumberFormat="0" applyBorder="0" applyAlignment="0" applyProtection="0"/>
    <xf numFmtId="0" fontId="70" fillId="0" borderId="0" applyNumberFormat="0" applyFill="0" applyBorder="0" applyAlignment="0" applyProtection="0"/>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72"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2" fillId="49" borderId="0" applyNumberFormat="0" applyBorder="0" applyAlignment="0" applyProtection="0"/>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3" borderId="0" applyNumberFormat="0" applyBorder="0" applyAlignment="0" applyProtection="0"/>
    <xf numFmtId="0" fontId="13" fillId="0" borderId="58" applyNumberFormat="0" applyFill="0" applyAlignment="0" applyProtection="0"/>
    <xf numFmtId="0" fontId="13" fillId="0" borderId="58" applyNumberFormat="0" applyFill="0" applyAlignment="0" applyProtection="0"/>
    <xf numFmtId="0" fontId="2" fillId="59" borderId="0" applyNumberFormat="0" applyBorder="0" applyAlignment="0" applyProtection="0"/>
    <xf numFmtId="0" fontId="72" fillId="64"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49" borderId="0" applyNumberFormat="0" applyBorder="0" applyAlignment="0" applyProtection="0"/>
    <xf numFmtId="0" fontId="69" fillId="46" borderId="56" applyNumberFormat="0" applyAlignment="0" applyProtection="0"/>
    <xf numFmtId="0" fontId="69" fillId="46" borderId="56" applyNumberFormat="0" applyAlignment="0" applyProtection="0"/>
    <xf numFmtId="0" fontId="71" fillId="0" borderId="0" applyNumberFormat="0" applyFill="0" applyBorder="0" applyAlignment="0" applyProtection="0"/>
    <xf numFmtId="0" fontId="2" fillId="50" borderId="0" applyNumberFormat="0" applyBorder="0" applyAlignment="0" applyProtection="0"/>
    <xf numFmtId="0" fontId="13" fillId="0" borderId="58" applyNumberFormat="0" applyFill="0" applyAlignment="0" applyProtection="0"/>
    <xf numFmtId="0" fontId="2" fillId="63"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2" fillId="52" borderId="0" applyNumberFormat="0" applyBorder="0" applyAlignment="0" applyProtection="0"/>
    <xf numFmtId="0" fontId="2" fillId="50"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72" fillId="55" borderId="0" applyNumberFormat="0" applyBorder="0" applyAlignment="0" applyProtection="0"/>
    <xf numFmtId="0" fontId="72" fillId="49"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2" fillId="58" borderId="0" applyNumberFormat="0" applyBorder="0" applyAlignment="0" applyProtection="0"/>
    <xf numFmtId="0" fontId="68" fillId="46" borderId="57" applyNumberFormat="0" applyAlignment="0" applyProtection="0"/>
    <xf numFmtId="0" fontId="2" fillId="48" borderId="0" applyNumberFormat="0" applyBorder="0" applyAlignment="0" applyProtection="0"/>
    <xf numFmtId="0" fontId="72" fillId="55"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2" fillId="54" borderId="0" applyNumberFormat="0" applyBorder="0" applyAlignment="0" applyProtection="0"/>
    <xf numFmtId="0" fontId="13" fillId="0" borderId="58" applyNumberFormat="0" applyFill="0" applyAlignment="0" applyProtection="0"/>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2" fillId="63" borderId="0" applyNumberFormat="0" applyBorder="0" applyAlignment="0" applyProtection="0"/>
    <xf numFmtId="0" fontId="72"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2" fillId="61" borderId="0" applyNumberFormat="0" applyBorder="0" applyAlignment="0" applyProtection="0"/>
    <xf numFmtId="0" fontId="2" fillId="48" borderId="0" applyNumberFormat="0" applyBorder="0" applyAlignment="0" applyProtection="0"/>
    <xf numFmtId="0" fontId="72"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48" borderId="0" applyNumberFormat="0" applyBorder="0" applyAlignment="0" applyProtection="0"/>
    <xf numFmtId="0" fontId="2" fillId="0" borderId="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2"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1" fillId="0" borderId="0" applyNumberFormat="0" applyFill="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68" fillId="46" borderId="57" applyNumberFormat="0" applyAlignment="0" applyProtection="0"/>
    <xf numFmtId="0" fontId="13" fillId="0" borderId="58" applyNumberFormat="0" applyFill="0" applyAlignment="0" applyProtection="0"/>
    <xf numFmtId="0" fontId="68" fillId="46" borderId="57" applyNumberFormat="0" applyAlignment="0" applyProtection="0"/>
    <xf numFmtId="0" fontId="2" fillId="60" borderId="0" applyNumberFormat="0" applyBorder="0" applyAlignment="0" applyProtection="0"/>
    <xf numFmtId="0" fontId="72" fillId="58" borderId="0" applyNumberFormat="0" applyBorder="0" applyAlignment="0" applyProtection="0"/>
    <xf numFmtId="0" fontId="72"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1" fillId="0" borderId="0" applyNumberFormat="0" applyFill="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69"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55" borderId="0" applyNumberFormat="0" applyBorder="0" applyAlignment="0" applyProtection="0"/>
    <xf numFmtId="0" fontId="68" fillId="46" borderId="57" applyNumberFormat="0" applyAlignment="0" applyProtection="0"/>
    <xf numFmtId="0" fontId="72" fillId="61" borderId="0" applyNumberFormat="0" applyBorder="0" applyAlignment="0" applyProtection="0"/>
    <xf numFmtId="0" fontId="2" fillId="59" borderId="0" applyNumberFormat="0" applyBorder="0" applyAlignment="0" applyProtection="0"/>
    <xf numFmtId="0" fontId="70" fillId="0" borderId="0" applyNumberFormat="0" applyFill="0" applyBorder="0" applyAlignment="0" applyProtection="0"/>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72"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2" fillId="49" borderId="0" applyNumberFormat="0" applyBorder="0" applyAlignment="0" applyProtection="0"/>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3" borderId="0" applyNumberFormat="0" applyBorder="0" applyAlignment="0" applyProtection="0"/>
    <xf numFmtId="0" fontId="13" fillId="0" borderId="58" applyNumberFormat="0" applyFill="0" applyAlignment="0" applyProtection="0"/>
    <xf numFmtId="0" fontId="13" fillId="0" borderId="58" applyNumberFormat="0" applyFill="0" applyAlignment="0" applyProtection="0"/>
    <xf numFmtId="0" fontId="2" fillId="59" borderId="0" applyNumberFormat="0" applyBorder="0" applyAlignment="0" applyProtection="0"/>
    <xf numFmtId="0" fontId="72" fillId="64"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49" borderId="0" applyNumberFormat="0" applyBorder="0" applyAlignment="0" applyProtection="0"/>
    <xf numFmtId="0" fontId="69" fillId="46" borderId="56" applyNumberFormat="0" applyAlignment="0" applyProtection="0"/>
    <xf numFmtId="0" fontId="69" fillId="46" borderId="56" applyNumberFormat="0" applyAlignment="0" applyProtection="0"/>
    <xf numFmtId="0" fontId="71" fillId="0" borderId="0" applyNumberFormat="0" applyFill="0" applyBorder="0" applyAlignment="0" applyProtection="0"/>
    <xf numFmtId="0" fontId="2" fillId="50" borderId="0" applyNumberFormat="0" applyBorder="0" applyAlignment="0" applyProtection="0"/>
    <xf numFmtId="0" fontId="13" fillId="0" borderId="58" applyNumberFormat="0" applyFill="0" applyAlignment="0" applyProtection="0"/>
    <xf numFmtId="0" fontId="2" fillId="63"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2" fillId="52" borderId="0" applyNumberFormat="0" applyBorder="0" applyAlignment="0" applyProtection="0"/>
    <xf numFmtId="0" fontId="2" fillId="50"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72" fillId="55" borderId="0" applyNumberFormat="0" applyBorder="0" applyAlignment="0" applyProtection="0"/>
    <xf numFmtId="0" fontId="72" fillId="49"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2" fillId="58" borderId="0" applyNumberFormat="0" applyBorder="0" applyAlignment="0" applyProtection="0"/>
    <xf numFmtId="0" fontId="68" fillId="46" borderId="57" applyNumberFormat="0" applyAlignment="0" applyProtection="0"/>
    <xf numFmtId="0" fontId="2" fillId="48" borderId="0" applyNumberFormat="0" applyBorder="0" applyAlignment="0" applyProtection="0"/>
    <xf numFmtId="0" fontId="72" fillId="55"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2" fillId="54" borderId="0" applyNumberFormat="0" applyBorder="0" applyAlignment="0" applyProtection="0"/>
    <xf numFmtId="0" fontId="13" fillId="0" borderId="58" applyNumberFormat="0" applyFill="0" applyAlignment="0" applyProtection="0"/>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2" fillId="63" borderId="0" applyNumberFormat="0" applyBorder="0" applyAlignment="0" applyProtection="0"/>
    <xf numFmtId="0" fontId="72"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2" fillId="61" borderId="0" applyNumberFormat="0" applyBorder="0" applyAlignment="0" applyProtection="0"/>
    <xf numFmtId="0" fontId="2" fillId="48" borderId="0" applyNumberFormat="0" applyBorder="0" applyAlignment="0" applyProtection="0"/>
    <xf numFmtId="0" fontId="72"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9" fontId="2" fillId="0" borderId="0" applyFont="0" applyFill="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88" fillId="0" borderId="106" applyNumberFormat="0" applyFill="0" applyAlignment="0" applyProtection="0"/>
    <xf numFmtId="0" fontId="34" fillId="14" borderId="111">
      <alignment horizontal="left" vertical="center" wrapText="1" indent="2"/>
    </xf>
    <xf numFmtId="0" fontId="81" fillId="86" borderId="104" applyNumberFormat="0" applyAlignment="0" applyProtection="0"/>
    <xf numFmtId="4" fontId="30" fillId="14" borderId="108">
      <alignment horizontal="right" vertical="center"/>
    </xf>
    <xf numFmtId="0" fontId="34" fillId="16" borderId="108"/>
    <xf numFmtId="0" fontId="83" fillId="86" borderId="105" applyNumberFormat="0" applyAlignment="0" applyProtection="0"/>
    <xf numFmtId="0" fontId="30" fillId="9" borderId="108">
      <alignment horizontal="right" vertical="center"/>
    </xf>
    <xf numFmtId="0" fontId="34" fillId="0" borderId="108">
      <alignment horizontal="right" vertical="center"/>
    </xf>
    <xf numFmtId="0" fontId="103" fillId="0" borderId="106" applyNumberFormat="0" applyFill="0" applyAlignment="0" applyProtection="0"/>
    <xf numFmtId="0" fontId="34" fillId="9" borderId="109">
      <alignment horizontal="left" vertical="center"/>
    </xf>
    <xf numFmtId="0" fontId="96" fillId="73" borderId="105" applyNumberFormat="0" applyAlignment="0" applyProtection="0"/>
    <xf numFmtId="175" fontId="34" fillId="90" borderId="108" applyNumberFormat="0" applyFont="0" applyBorder="0" applyAlignment="0" applyProtection="0">
      <alignment horizontal="right" vertical="center"/>
    </xf>
    <xf numFmtId="0" fontId="78" fillId="89" borderId="107" applyNumberFormat="0" applyFont="0" applyAlignment="0" applyProtection="0"/>
    <xf numFmtId="0" fontId="34" fillId="0" borderId="111">
      <alignment horizontal="left" vertical="center" wrapText="1" indent="2"/>
    </xf>
    <xf numFmtId="4" fontId="34" fillId="16" borderId="108"/>
    <xf numFmtId="49" fontId="32" fillId="0" borderId="108" applyNumberFormat="0" applyFill="0" applyBorder="0" applyProtection="0">
      <alignment horizontal="left" vertical="center"/>
    </xf>
    <xf numFmtId="0" fontId="34" fillId="0" borderId="108">
      <alignment horizontal="right" vertical="center"/>
    </xf>
    <xf numFmtId="4" fontId="30" fillId="14" borderId="110">
      <alignment horizontal="right" vertical="center"/>
    </xf>
    <xf numFmtId="4" fontId="30" fillId="14" borderId="108">
      <alignment horizontal="right" vertical="center"/>
    </xf>
    <xf numFmtId="4" fontId="30" fillId="14" borderId="108">
      <alignment horizontal="right" vertical="center"/>
    </xf>
    <xf numFmtId="0" fontId="74" fillId="9" borderId="108">
      <alignment horizontal="right" vertical="center"/>
    </xf>
    <xf numFmtId="0" fontId="30" fillId="9" borderId="108">
      <alignment horizontal="right" vertical="center"/>
    </xf>
    <xf numFmtId="49" fontId="34" fillId="0" borderId="108" applyNumberFormat="0" applyFont="0" applyFill="0" applyBorder="0" applyProtection="0">
      <alignment horizontal="left" vertical="center" indent="2"/>
    </xf>
    <xf numFmtId="0" fontId="96" fillId="73" borderId="105" applyNumberFormat="0" applyAlignment="0" applyProtection="0"/>
    <xf numFmtId="0" fontId="81" fillId="86" borderId="104" applyNumberFormat="0" applyAlignment="0" applyProtection="0"/>
    <xf numFmtId="49" fontId="34" fillId="0" borderId="108" applyNumberFormat="0" applyFont="0" applyFill="0" applyBorder="0" applyProtection="0">
      <alignment horizontal="left" vertical="center" indent="2"/>
    </xf>
    <xf numFmtId="0" fontId="87" fillId="73" borderId="105" applyNumberFormat="0" applyAlignment="0" applyProtection="0"/>
    <xf numFmtId="4" fontId="34" fillId="0" borderId="108" applyFill="0" applyBorder="0" applyProtection="0">
      <alignment horizontal="right" vertical="center"/>
    </xf>
    <xf numFmtId="0" fontId="84" fillId="86" borderId="105" applyNumberFormat="0" applyAlignment="0" applyProtection="0"/>
    <xf numFmtId="0" fontId="103" fillId="0" borderId="106" applyNumberFormat="0" applyFill="0" applyAlignment="0" applyProtection="0"/>
    <xf numFmtId="0" fontId="100" fillId="86" borderId="104" applyNumberFormat="0" applyAlignment="0" applyProtection="0"/>
    <xf numFmtId="0" fontId="34" fillId="0" borderId="108" applyNumberFormat="0" applyFill="0" applyAlignment="0" applyProtection="0"/>
    <xf numFmtId="4" fontId="34" fillId="0" borderId="108">
      <alignment horizontal="right" vertical="center"/>
    </xf>
    <xf numFmtId="0" fontId="34" fillId="0" borderId="108">
      <alignment horizontal="right" vertical="center"/>
    </xf>
    <xf numFmtId="0" fontId="96" fillId="73" borderId="105" applyNumberFormat="0" applyAlignment="0" applyProtection="0"/>
    <xf numFmtId="0" fontId="81" fillId="86" borderId="104" applyNumberFormat="0" applyAlignment="0" applyProtection="0"/>
    <xf numFmtId="0" fontId="83" fillId="86" borderId="105" applyNumberFormat="0" applyAlignment="0" applyProtection="0"/>
    <xf numFmtId="0" fontId="34" fillId="14" borderId="111">
      <alignment horizontal="left" vertical="center" wrapText="1" indent="2"/>
    </xf>
    <xf numFmtId="0" fontId="84" fillId="86" borderId="105" applyNumberFormat="0" applyAlignment="0" applyProtection="0"/>
    <xf numFmtId="0" fontId="84" fillId="86" borderId="105" applyNumberFormat="0" applyAlignment="0" applyProtection="0"/>
    <xf numFmtId="4" fontId="30" fillId="14" borderId="109">
      <alignment horizontal="right" vertical="center"/>
    </xf>
    <xf numFmtId="0" fontId="30" fillId="14" borderId="109">
      <alignment horizontal="right" vertical="center"/>
    </xf>
    <xf numFmtId="0" fontId="30" fillId="14" borderId="108">
      <alignment horizontal="right" vertical="center"/>
    </xf>
    <xf numFmtId="4" fontId="74" fillId="9" borderId="108">
      <alignment horizontal="right" vertical="center"/>
    </xf>
    <xf numFmtId="0" fontId="87" fillId="73" borderId="105" applyNumberFormat="0" applyAlignment="0" applyProtection="0"/>
    <xf numFmtId="0" fontId="88" fillId="0" borderId="106" applyNumberFormat="0" applyFill="0" applyAlignment="0" applyProtection="0"/>
    <xf numFmtId="0" fontId="103" fillId="0" borderId="106" applyNumberFormat="0" applyFill="0" applyAlignment="0" applyProtection="0"/>
    <xf numFmtId="0" fontId="78" fillId="89" borderId="107" applyNumberFormat="0" applyFont="0" applyAlignment="0" applyProtection="0"/>
    <xf numFmtId="0" fontId="96" fillId="73" borderId="105" applyNumberFormat="0" applyAlignment="0" applyProtection="0"/>
    <xf numFmtId="49" fontId="32" fillId="0" borderId="108" applyNumberFormat="0" applyFill="0" applyBorder="0" applyProtection="0">
      <alignment horizontal="left" vertical="center"/>
    </xf>
    <xf numFmtId="0" fontId="34" fillId="14" borderId="111">
      <alignment horizontal="left" vertical="center" wrapText="1" indent="2"/>
    </xf>
    <xf numFmtId="0" fontId="84" fillId="86" borderId="105" applyNumberFormat="0" applyAlignment="0" applyProtection="0"/>
    <xf numFmtId="0" fontId="34" fillId="0" borderId="111">
      <alignment horizontal="left" vertical="center" wrapText="1" indent="2"/>
    </xf>
    <xf numFmtId="0" fontId="78" fillId="89" borderId="107" applyNumberFormat="0" applyFont="0" applyAlignment="0" applyProtection="0"/>
    <xf numFmtId="0" fontId="35" fillId="89" borderId="107" applyNumberFormat="0" applyFont="0" applyAlignment="0" applyProtection="0"/>
    <xf numFmtId="0" fontId="100" fillId="86" borderId="104" applyNumberFormat="0" applyAlignment="0" applyProtection="0"/>
    <xf numFmtId="0" fontId="103" fillId="0" borderId="106" applyNumberFormat="0" applyFill="0" applyAlignment="0" applyProtection="0"/>
    <xf numFmtId="4" fontId="34" fillId="16" borderId="108"/>
    <xf numFmtId="0" fontId="30" fillId="14" borderId="108">
      <alignment horizontal="right" vertical="center"/>
    </xf>
    <xf numFmtId="0" fontId="103" fillId="0" borderId="106" applyNumberFormat="0" applyFill="0" applyAlignment="0" applyProtection="0"/>
    <xf numFmtId="4" fontId="30" fillId="14" borderId="110">
      <alignment horizontal="right" vertical="center"/>
    </xf>
    <xf numFmtId="0" fontId="83" fillId="86" borderId="105" applyNumberFormat="0" applyAlignment="0" applyProtection="0"/>
    <xf numFmtId="0" fontId="30" fillId="14" borderId="109">
      <alignment horizontal="right" vertical="center"/>
    </xf>
    <xf numFmtId="0" fontId="84" fillId="86" borderId="105" applyNumberFormat="0" applyAlignment="0" applyProtection="0"/>
    <xf numFmtId="0" fontId="88" fillId="0" borderId="106" applyNumberFormat="0" applyFill="0" applyAlignment="0" applyProtection="0"/>
    <xf numFmtId="0" fontId="78" fillId="89" borderId="107" applyNumberFormat="0" applyFont="0" applyAlignment="0" applyProtection="0"/>
    <xf numFmtId="4" fontId="30" fillId="14" borderId="109">
      <alignment horizontal="right" vertical="center"/>
    </xf>
    <xf numFmtId="0" fontId="34" fillId="14" borderId="111">
      <alignment horizontal="left" vertical="center" wrapText="1" indent="2"/>
    </xf>
    <xf numFmtId="0" fontId="34" fillId="16" borderId="108"/>
    <xf numFmtId="175" fontId="34" fillId="90" borderId="108" applyNumberFormat="0" applyFont="0" applyBorder="0" applyAlignment="0" applyProtection="0">
      <alignment horizontal="right" vertical="center"/>
    </xf>
    <xf numFmtId="0" fontId="34" fillId="0" borderId="108" applyNumberFormat="0" applyFill="0" applyAlignment="0" applyProtection="0"/>
    <xf numFmtId="4" fontId="34" fillId="0" borderId="108" applyFill="0" applyBorder="0" applyProtection="0">
      <alignment horizontal="right" vertical="center"/>
    </xf>
    <xf numFmtId="4" fontId="30" fillId="9" borderId="108">
      <alignment horizontal="right" vertical="center"/>
    </xf>
    <xf numFmtId="0" fontId="88" fillId="0" borderId="106" applyNumberFormat="0" applyFill="0" applyAlignment="0" applyProtection="0"/>
    <xf numFmtId="49" fontId="32" fillId="0" borderId="108" applyNumberFormat="0" applyFill="0" applyBorder="0" applyProtection="0">
      <alignment horizontal="left" vertical="center"/>
    </xf>
    <xf numFmtId="49" fontId="34" fillId="0" borderId="109" applyNumberFormat="0" applyFont="0" applyFill="0" applyBorder="0" applyProtection="0">
      <alignment horizontal="left" vertical="center" indent="5"/>
    </xf>
    <xf numFmtId="0" fontId="34" fillId="9" borderId="109">
      <alignment horizontal="left" vertical="center"/>
    </xf>
    <xf numFmtId="0" fontId="84" fillId="86" borderId="105" applyNumberFormat="0" applyAlignment="0" applyProtection="0"/>
    <xf numFmtId="4" fontId="30" fillId="14" borderId="110">
      <alignment horizontal="right" vertical="center"/>
    </xf>
    <xf numFmtId="0" fontId="96" fillId="73" borderId="105" applyNumberFormat="0" applyAlignment="0" applyProtection="0"/>
    <xf numFmtId="0" fontId="96" fillId="73" borderId="105" applyNumberFormat="0" applyAlignment="0" applyProtection="0"/>
    <xf numFmtId="0" fontId="78" fillId="89" borderId="107" applyNumberFormat="0" applyFont="0" applyAlignment="0" applyProtection="0"/>
    <xf numFmtId="0" fontId="100" fillId="86" borderId="104" applyNumberFormat="0" applyAlignment="0" applyProtection="0"/>
    <xf numFmtId="0" fontId="103" fillId="0" borderId="106" applyNumberFormat="0" applyFill="0" applyAlignment="0" applyProtection="0"/>
    <xf numFmtId="0" fontId="30" fillId="14" borderId="108">
      <alignment horizontal="right" vertical="center"/>
    </xf>
    <xf numFmtId="0" fontId="35" fillId="89" borderId="107" applyNumberFormat="0" applyFont="0" applyAlignment="0" applyProtection="0"/>
    <xf numFmtId="4" fontId="34" fillId="0" borderId="108">
      <alignment horizontal="right" vertical="center"/>
    </xf>
    <xf numFmtId="0" fontId="103" fillId="0" borderId="106" applyNumberFormat="0" applyFill="0" applyAlignment="0" applyProtection="0"/>
    <xf numFmtId="0" fontId="30" fillId="14" borderId="108">
      <alignment horizontal="right" vertical="center"/>
    </xf>
    <xf numFmtId="0" fontId="30" fillId="14" borderId="108">
      <alignment horizontal="right" vertical="center"/>
    </xf>
    <xf numFmtId="4" fontId="74" fillId="9" borderId="108">
      <alignment horizontal="right" vertical="center"/>
    </xf>
    <xf numFmtId="0" fontId="30" fillId="9" borderId="108">
      <alignment horizontal="right" vertical="center"/>
    </xf>
    <xf numFmtId="4" fontId="30" fillId="9" borderId="108">
      <alignment horizontal="right" vertical="center"/>
    </xf>
    <xf numFmtId="0" fontId="74" fillId="9" borderId="108">
      <alignment horizontal="right" vertical="center"/>
    </xf>
    <xf numFmtId="4" fontId="74" fillId="9" borderId="108">
      <alignment horizontal="right" vertical="center"/>
    </xf>
    <xf numFmtId="0" fontId="30" fillId="14" borderId="108">
      <alignment horizontal="right" vertical="center"/>
    </xf>
    <xf numFmtId="4" fontId="30" fillId="14" borderId="108">
      <alignment horizontal="right" vertical="center"/>
    </xf>
    <xf numFmtId="0" fontId="30" fillId="14" borderId="108">
      <alignment horizontal="right" vertical="center"/>
    </xf>
    <xf numFmtId="4" fontId="30" fillId="14" borderId="108">
      <alignment horizontal="right" vertical="center"/>
    </xf>
    <xf numFmtId="0" fontId="30" fillId="14" borderId="109">
      <alignment horizontal="right" vertical="center"/>
    </xf>
    <xf numFmtId="4" fontId="30" fillId="14" borderId="109">
      <alignment horizontal="right" vertical="center"/>
    </xf>
    <xf numFmtId="0" fontId="30" fillId="14" borderId="110">
      <alignment horizontal="right" vertical="center"/>
    </xf>
    <xf numFmtId="4" fontId="30" fillId="14" borderId="110">
      <alignment horizontal="right" vertical="center"/>
    </xf>
    <xf numFmtId="0" fontId="84" fillId="86" borderId="105" applyNumberFormat="0" applyAlignment="0" applyProtection="0"/>
    <xf numFmtId="0" fontId="34" fillId="14" borderId="111">
      <alignment horizontal="left" vertical="center" wrapText="1" indent="2"/>
    </xf>
    <xf numFmtId="0" fontId="34" fillId="0" borderId="111">
      <alignment horizontal="left" vertical="center" wrapText="1" indent="2"/>
    </xf>
    <xf numFmtId="0" fontId="34" fillId="9" borderId="109">
      <alignment horizontal="left" vertical="center"/>
    </xf>
    <xf numFmtId="0" fontId="96" fillId="73" borderId="105" applyNumberFormat="0" applyAlignment="0" applyProtection="0"/>
    <xf numFmtId="0" fontId="34" fillId="0" borderId="108">
      <alignment horizontal="right" vertical="center"/>
    </xf>
    <xf numFmtId="4" fontId="34" fillId="0" borderId="108">
      <alignment horizontal="right" vertical="center"/>
    </xf>
    <xf numFmtId="0" fontId="34" fillId="0" borderId="108" applyNumberFormat="0" applyFill="0" applyAlignment="0" applyProtection="0"/>
    <xf numFmtId="0" fontId="100" fillId="86" borderId="104" applyNumberFormat="0" applyAlignment="0" applyProtection="0"/>
    <xf numFmtId="175" fontId="34" fillId="90" borderId="108" applyNumberFormat="0" applyFont="0" applyBorder="0" applyAlignment="0" applyProtection="0">
      <alignment horizontal="right" vertical="center"/>
    </xf>
    <xf numFmtId="0" fontId="34" fillId="16" borderId="108"/>
    <xf numFmtId="4" fontId="34" fillId="16" borderId="108"/>
    <xf numFmtId="0" fontId="103" fillId="0" borderId="106" applyNumberFormat="0" applyFill="0" applyAlignment="0" applyProtection="0"/>
    <xf numFmtId="0" fontId="35" fillId="89" borderId="107" applyNumberFormat="0" applyFont="0" applyAlignment="0" applyProtection="0"/>
    <xf numFmtId="0" fontId="78" fillId="89" borderId="107" applyNumberFormat="0" applyFont="0" applyAlignment="0" applyProtection="0"/>
    <xf numFmtId="0" fontId="34" fillId="0" borderId="108" applyNumberFormat="0" applyFill="0" applyAlignment="0" applyProtection="0"/>
    <xf numFmtId="0" fontId="88" fillId="0" borderId="106" applyNumberFormat="0" applyFill="0" applyAlignment="0" applyProtection="0"/>
    <xf numFmtId="0" fontId="103" fillId="0" borderId="106" applyNumberFormat="0" applyFill="0" applyAlignment="0" applyProtection="0"/>
    <xf numFmtId="0" fontId="87" fillId="73" borderId="105" applyNumberFormat="0" applyAlignment="0" applyProtection="0"/>
    <xf numFmtId="0" fontId="84" fillId="86" borderId="105" applyNumberFormat="0" applyAlignment="0" applyProtection="0"/>
    <xf numFmtId="4" fontId="74" fillId="9" borderId="108">
      <alignment horizontal="right" vertical="center"/>
    </xf>
    <xf numFmtId="0" fontId="30" fillId="9" borderId="108">
      <alignment horizontal="right" vertical="center"/>
    </xf>
    <xf numFmtId="175" fontId="34" fillId="90" borderId="108" applyNumberFormat="0" applyFont="0" applyBorder="0" applyAlignment="0" applyProtection="0">
      <alignment horizontal="right" vertical="center"/>
    </xf>
    <xf numFmtId="0" fontId="88" fillId="0" borderId="106" applyNumberFormat="0" applyFill="0" applyAlignment="0" applyProtection="0"/>
    <xf numFmtId="49" fontId="34" fillId="0" borderId="108" applyNumberFormat="0" applyFont="0" applyFill="0" applyBorder="0" applyProtection="0">
      <alignment horizontal="left" vertical="center" indent="2"/>
    </xf>
    <xf numFmtId="49" fontId="34" fillId="0" borderId="109" applyNumberFormat="0" applyFont="0" applyFill="0" applyBorder="0" applyProtection="0">
      <alignment horizontal="left" vertical="center" indent="5"/>
    </xf>
    <xf numFmtId="49" fontId="34" fillId="0" borderId="108" applyNumberFormat="0" applyFont="0" applyFill="0" applyBorder="0" applyProtection="0">
      <alignment horizontal="left" vertical="center" indent="2"/>
    </xf>
    <xf numFmtId="4" fontId="34" fillId="0" borderId="108" applyFill="0" applyBorder="0" applyProtection="0">
      <alignment horizontal="right" vertical="center"/>
    </xf>
    <xf numFmtId="49" fontId="32" fillId="0" borderId="108" applyNumberFormat="0" applyFill="0" applyBorder="0" applyProtection="0">
      <alignment horizontal="left" vertical="center"/>
    </xf>
    <xf numFmtId="0" fontId="34" fillId="0" borderId="111">
      <alignment horizontal="left" vertical="center" wrapText="1" indent="2"/>
    </xf>
    <xf numFmtId="0" fontId="100" fillId="86" borderId="104" applyNumberFormat="0" applyAlignment="0" applyProtection="0"/>
    <xf numFmtId="0" fontId="30" fillId="14" borderId="110">
      <alignment horizontal="right" vertical="center"/>
    </xf>
    <xf numFmtId="0" fontId="87" fillId="73" borderId="105" applyNumberFormat="0" applyAlignment="0" applyProtection="0"/>
    <xf numFmtId="0" fontId="30" fillId="14" borderId="110">
      <alignment horizontal="right" vertical="center"/>
    </xf>
    <xf numFmtId="4" fontId="30" fillId="14" borderId="108">
      <alignment horizontal="right" vertical="center"/>
    </xf>
    <xf numFmtId="0" fontId="30" fillId="14" borderId="108">
      <alignment horizontal="right" vertical="center"/>
    </xf>
    <xf numFmtId="0" fontId="81" fillId="86" borderId="104" applyNumberFormat="0" applyAlignment="0" applyProtection="0"/>
    <xf numFmtId="0" fontId="83" fillId="86" borderId="105" applyNumberFormat="0" applyAlignment="0" applyProtection="0"/>
    <xf numFmtId="0" fontId="88" fillId="0" borderId="106" applyNumberFormat="0" applyFill="0" applyAlignment="0" applyProtection="0"/>
    <xf numFmtId="0" fontId="34" fillId="16" borderId="108"/>
    <xf numFmtId="4" fontId="34" fillId="16" borderId="108"/>
    <xf numFmtId="4" fontId="30" fillId="14" borderId="108">
      <alignment horizontal="right" vertical="center"/>
    </xf>
    <xf numFmtId="0" fontId="74" fillId="9" borderId="108">
      <alignment horizontal="right" vertical="center"/>
    </xf>
    <xf numFmtId="0" fontId="87" fillId="73" borderId="105" applyNumberFormat="0" applyAlignment="0" applyProtection="0"/>
    <xf numFmtId="0" fontId="84" fillId="86" borderId="105" applyNumberFormat="0" applyAlignment="0" applyProtection="0"/>
    <xf numFmtId="4" fontId="34" fillId="0" borderId="108">
      <alignment horizontal="right" vertical="center"/>
    </xf>
    <xf numFmtId="0" fontId="34" fillId="14" borderId="111">
      <alignment horizontal="left" vertical="center" wrapText="1" indent="2"/>
    </xf>
    <xf numFmtId="0" fontId="34" fillId="0" borderId="111">
      <alignment horizontal="left" vertical="center" wrapText="1" indent="2"/>
    </xf>
    <xf numFmtId="0" fontId="100" fillId="86" borderId="104" applyNumberFormat="0" applyAlignment="0" applyProtection="0"/>
    <xf numFmtId="0" fontId="96" fillId="73" borderId="105" applyNumberFormat="0" applyAlignment="0" applyProtection="0"/>
    <xf numFmtId="0" fontId="83" fillId="86" borderId="105" applyNumberFormat="0" applyAlignment="0" applyProtection="0"/>
    <xf numFmtId="0" fontId="81" fillId="86" borderId="104" applyNumberFormat="0" applyAlignment="0" applyProtection="0"/>
    <xf numFmtId="0" fontId="30" fillId="14" borderId="110">
      <alignment horizontal="right" vertical="center"/>
    </xf>
    <xf numFmtId="0" fontId="74" fillId="9" borderId="108">
      <alignment horizontal="right" vertical="center"/>
    </xf>
    <xf numFmtId="4" fontId="30" fillId="9" borderId="108">
      <alignment horizontal="right" vertical="center"/>
    </xf>
    <xf numFmtId="4" fontId="30" fillId="14" borderId="108">
      <alignment horizontal="right" vertical="center"/>
    </xf>
    <xf numFmtId="49" fontId="34" fillId="0" borderId="109" applyNumberFormat="0" applyFont="0" applyFill="0" applyBorder="0" applyProtection="0">
      <alignment horizontal="left" vertical="center" indent="5"/>
    </xf>
    <xf numFmtId="4" fontId="34" fillId="0" borderId="108" applyFill="0" applyBorder="0" applyProtection="0">
      <alignment horizontal="right" vertical="center"/>
    </xf>
    <xf numFmtId="4" fontId="30" fillId="9" borderId="108">
      <alignment horizontal="right" vertical="center"/>
    </xf>
    <xf numFmtId="0" fontId="96" fillId="73" borderId="105" applyNumberFormat="0" applyAlignment="0" applyProtection="0"/>
    <xf numFmtId="0" fontId="96" fillId="73" borderId="105" applyNumberFormat="0" applyAlignment="0" applyProtection="0"/>
    <xf numFmtId="0" fontId="87" fillId="73" borderId="105" applyNumberFormat="0" applyAlignment="0" applyProtection="0"/>
    <xf numFmtId="0" fontId="83" fillId="86" borderId="105" applyNumberFormat="0" applyAlignment="0" applyProtection="0"/>
    <xf numFmtId="0" fontId="34" fillId="14" borderId="111">
      <alignment horizontal="left" vertical="center" wrapText="1" indent="2"/>
    </xf>
    <xf numFmtId="0" fontId="34" fillId="0" borderId="111">
      <alignment horizontal="left" vertical="center" wrapText="1" indent="2"/>
    </xf>
    <xf numFmtId="0" fontId="34" fillId="14" borderId="111">
      <alignment horizontal="left" vertical="center" wrapText="1" indent="2"/>
    </xf>
    <xf numFmtId="0" fontId="34" fillId="0" borderId="111">
      <alignment horizontal="left" vertical="center" wrapText="1" indent="2"/>
    </xf>
    <xf numFmtId="0" fontId="81" fillId="86" borderId="104" applyNumberFormat="0" applyAlignment="0" applyProtection="0"/>
    <xf numFmtId="0" fontId="83" fillId="86" borderId="105" applyNumberFormat="0" applyAlignment="0" applyProtection="0"/>
    <xf numFmtId="0" fontId="84" fillId="86" borderId="105" applyNumberFormat="0" applyAlignment="0" applyProtection="0"/>
    <xf numFmtId="0" fontId="87" fillId="73" borderId="105" applyNumberFormat="0" applyAlignment="0" applyProtection="0"/>
    <xf numFmtId="0" fontId="88" fillId="0" borderId="106" applyNumberFormat="0" applyFill="0" applyAlignment="0" applyProtection="0"/>
    <xf numFmtId="0" fontId="96" fillId="73" borderId="105" applyNumberFormat="0" applyAlignment="0" applyProtection="0"/>
    <xf numFmtId="0" fontId="78" fillId="89" borderId="107" applyNumberFormat="0" applyFont="0" applyAlignment="0" applyProtection="0"/>
    <xf numFmtId="0" fontId="35" fillId="89" borderId="107" applyNumberFormat="0" applyFont="0" applyAlignment="0" applyProtection="0"/>
    <xf numFmtId="0" fontId="100" fillId="86" borderId="104" applyNumberFormat="0" applyAlignment="0" applyProtection="0"/>
    <xf numFmtId="0" fontId="103" fillId="0" borderId="106" applyNumberFormat="0" applyFill="0" applyAlignment="0" applyProtection="0"/>
    <xf numFmtId="0" fontId="84" fillId="86" borderId="105" applyNumberFormat="0" applyAlignment="0" applyProtection="0"/>
    <xf numFmtId="0" fontId="96" fillId="73" borderId="105" applyNumberFormat="0" applyAlignment="0" applyProtection="0"/>
    <xf numFmtId="0" fontId="78" fillId="89" borderId="107" applyNumberFormat="0" applyFont="0" applyAlignment="0" applyProtection="0"/>
    <xf numFmtId="0" fontId="100" fillId="86" borderId="104" applyNumberFormat="0" applyAlignment="0" applyProtection="0"/>
    <xf numFmtId="0" fontId="103" fillId="0" borderId="106" applyNumberFormat="0" applyFill="0" applyAlignment="0" applyProtection="0"/>
    <xf numFmtId="0" fontId="84" fillId="86" borderId="105" applyNumberFormat="0" applyAlignment="0" applyProtection="0"/>
    <xf numFmtId="0" fontId="96" fillId="73" borderId="105" applyNumberFormat="0" applyAlignment="0" applyProtection="0"/>
    <xf numFmtId="0" fontId="100" fillId="86" borderId="104" applyNumberFormat="0" applyAlignment="0" applyProtection="0"/>
    <xf numFmtId="0" fontId="103" fillId="0" borderId="106" applyNumberFormat="0" applyFill="0" applyAlignment="0" applyProtection="0"/>
    <xf numFmtId="0" fontId="2" fillId="53" borderId="0" applyNumberFormat="0" applyBorder="0" applyAlignment="0" applyProtection="0"/>
    <xf numFmtId="0" fontId="81" fillId="86" borderId="104" applyNumberFormat="0" applyAlignment="0" applyProtection="0"/>
    <xf numFmtId="0" fontId="83" fillId="86" borderId="105" applyNumberFormat="0" applyAlignment="0" applyProtection="0"/>
    <xf numFmtId="0" fontId="88" fillId="0" borderId="106" applyNumberFormat="0" applyFill="0" applyAlignment="0" applyProtection="0"/>
    <xf numFmtId="49" fontId="34" fillId="0" borderId="108" applyNumberFormat="0" applyFont="0" applyFill="0" applyBorder="0" applyProtection="0">
      <alignment horizontal="left" vertical="center" indent="2"/>
    </xf>
    <xf numFmtId="0" fontId="30" fillId="9" borderId="108">
      <alignment horizontal="right" vertical="center"/>
    </xf>
    <xf numFmtId="4" fontId="30" fillId="9" borderId="108">
      <alignment horizontal="right" vertical="center"/>
    </xf>
    <xf numFmtId="0" fontId="74" fillId="9" borderId="108">
      <alignment horizontal="right" vertical="center"/>
    </xf>
    <xf numFmtId="4" fontId="74" fillId="9" borderId="108">
      <alignment horizontal="right" vertical="center"/>
    </xf>
    <xf numFmtId="0" fontId="30" fillId="14" borderId="108">
      <alignment horizontal="right" vertical="center"/>
    </xf>
    <xf numFmtId="4" fontId="30" fillId="14" borderId="108">
      <alignment horizontal="right" vertical="center"/>
    </xf>
    <xf numFmtId="0" fontId="30" fillId="14" borderId="108">
      <alignment horizontal="right" vertical="center"/>
    </xf>
    <xf numFmtId="4" fontId="30" fillId="14" borderId="108">
      <alignment horizontal="right" vertical="center"/>
    </xf>
    <xf numFmtId="0" fontId="87" fillId="73" borderId="105" applyNumberFormat="0" applyAlignment="0" applyProtection="0"/>
    <xf numFmtId="0" fontId="34" fillId="0" borderId="108">
      <alignment horizontal="right" vertical="center"/>
    </xf>
    <xf numFmtId="4" fontId="34" fillId="0" borderId="108">
      <alignment horizontal="right" vertical="center"/>
    </xf>
    <xf numFmtId="4" fontId="34" fillId="0" borderId="108" applyFill="0" applyBorder="0" applyProtection="0">
      <alignment horizontal="right" vertical="center"/>
    </xf>
    <xf numFmtId="49" fontId="32" fillId="0" borderId="108" applyNumberFormat="0" applyFill="0" applyBorder="0" applyProtection="0">
      <alignment horizontal="left" vertical="center"/>
    </xf>
    <xf numFmtId="0" fontId="34" fillId="0" borderId="108" applyNumberFormat="0" applyFill="0" applyAlignment="0" applyProtection="0"/>
    <xf numFmtId="175" fontId="34" fillId="90" borderId="108" applyNumberFormat="0" applyFont="0" applyBorder="0" applyAlignment="0" applyProtection="0">
      <alignment horizontal="right" vertical="center"/>
    </xf>
    <xf numFmtId="0" fontId="34" fillId="16" borderId="108"/>
    <xf numFmtId="4" fontId="34" fillId="16" borderId="108"/>
    <xf numFmtId="4" fontId="30" fillId="14" borderId="108">
      <alignment horizontal="right" vertical="center"/>
    </xf>
    <xf numFmtId="0" fontId="34" fillId="16" borderId="108"/>
    <xf numFmtId="0" fontId="83" fillId="86" borderId="105" applyNumberFormat="0" applyAlignment="0" applyProtection="0"/>
    <xf numFmtId="0" fontId="30" fillId="9" borderId="108">
      <alignment horizontal="right" vertical="center"/>
    </xf>
    <xf numFmtId="0" fontId="34" fillId="0" borderId="108">
      <alignment horizontal="right" vertical="center"/>
    </xf>
    <xf numFmtId="0" fontId="103" fillId="0" borderId="106" applyNumberFormat="0" applyFill="0" applyAlignment="0" applyProtection="0"/>
    <xf numFmtId="0" fontId="34" fillId="9" borderId="109">
      <alignment horizontal="left" vertical="center"/>
    </xf>
    <xf numFmtId="0" fontId="96" fillId="73" borderId="105" applyNumberFormat="0" applyAlignment="0" applyProtection="0"/>
    <xf numFmtId="175" fontId="34" fillId="90" borderId="108" applyNumberFormat="0" applyFont="0" applyBorder="0" applyAlignment="0" applyProtection="0">
      <alignment horizontal="right" vertical="center"/>
    </xf>
    <xf numFmtId="0" fontId="78" fillId="89" borderId="107" applyNumberFormat="0" applyFont="0" applyAlignment="0" applyProtection="0"/>
    <xf numFmtId="0" fontId="34" fillId="0" borderId="111">
      <alignment horizontal="left" vertical="center" wrapText="1" indent="2"/>
    </xf>
    <xf numFmtId="4" fontId="34" fillId="16" borderId="108"/>
    <xf numFmtId="49" fontId="32" fillId="0" borderId="108" applyNumberFormat="0" applyFill="0" applyBorder="0" applyProtection="0">
      <alignment horizontal="left" vertical="center"/>
    </xf>
    <xf numFmtId="0" fontId="34" fillId="0" borderId="108">
      <alignment horizontal="right" vertical="center"/>
    </xf>
    <xf numFmtId="4" fontId="30" fillId="14" borderId="110">
      <alignment horizontal="right" vertical="center"/>
    </xf>
    <xf numFmtId="4" fontId="30" fillId="14" borderId="108">
      <alignment horizontal="right" vertical="center"/>
    </xf>
    <xf numFmtId="4" fontId="30" fillId="14" borderId="108">
      <alignment horizontal="right" vertical="center"/>
    </xf>
    <xf numFmtId="0" fontId="74" fillId="9" borderId="108">
      <alignment horizontal="right" vertical="center"/>
    </xf>
    <xf numFmtId="0" fontId="30" fillId="9" borderId="108">
      <alignment horizontal="right" vertical="center"/>
    </xf>
    <xf numFmtId="49" fontId="34" fillId="0" borderId="108" applyNumberFormat="0" applyFont="0" applyFill="0" applyBorder="0" applyProtection="0">
      <alignment horizontal="left" vertical="center" indent="2"/>
    </xf>
    <xf numFmtId="0" fontId="96" fillId="73" borderId="105" applyNumberFormat="0" applyAlignment="0" applyProtection="0"/>
    <xf numFmtId="0" fontId="81" fillId="86" borderId="104" applyNumberFormat="0" applyAlignment="0" applyProtection="0"/>
    <xf numFmtId="49" fontId="34" fillId="0" borderId="108" applyNumberFormat="0" applyFont="0" applyFill="0" applyBorder="0" applyProtection="0">
      <alignment horizontal="left" vertical="center" indent="2"/>
    </xf>
    <xf numFmtId="0" fontId="87" fillId="73" borderId="105" applyNumberFormat="0" applyAlignment="0" applyProtection="0"/>
    <xf numFmtId="4" fontId="34" fillId="0" borderId="108" applyFill="0" applyBorder="0" applyProtection="0">
      <alignment horizontal="right" vertical="center"/>
    </xf>
    <xf numFmtId="0" fontId="84" fillId="86" borderId="105" applyNumberFormat="0" applyAlignment="0" applyProtection="0"/>
    <xf numFmtId="0" fontId="103" fillId="0" borderId="106" applyNumberFormat="0" applyFill="0" applyAlignment="0" applyProtection="0"/>
    <xf numFmtId="0" fontId="100" fillId="86" borderId="104" applyNumberFormat="0" applyAlignment="0" applyProtection="0"/>
    <xf numFmtId="0" fontId="34" fillId="0" borderId="108" applyNumberFormat="0" applyFill="0" applyAlignment="0" applyProtection="0"/>
    <xf numFmtId="4" fontId="34" fillId="0" borderId="108">
      <alignment horizontal="right" vertical="center"/>
    </xf>
    <xf numFmtId="0" fontId="34" fillId="0" borderId="108">
      <alignment horizontal="right" vertical="center"/>
    </xf>
    <xf numFmtId="0" fontId="96" fillId="73" borderId="105" applyNumberFormat="0" applyAlignment="0" applyProtection="0"/>
    <xf numFmtId="0" fontId="81" fillId="86" borderId="104" applyNumberFormat="0" applyAlignment="0" applyProtection="0"/>
    <xf numFmtId="0" fontId="83" fillId="86" borderId="105" applyNumberFormat="0" applyAlignment="0" applyProtection="0"/>
    <xf numFmtId="0" fontId="34" fillId="14" borderId="111">
      <alignment horizontal="left" vertical="center" wrapText="1" indent="2"/>
    </xf>
    <xf numFmtId="0" fontId="84" fillId="86" borderId="105" applyNumberFormat="0" applyAlignment="0" applyProtection="0"/>
    <xf numFmtId="0" fontId="84" fillId="86" borderId="105" applyNumberFormat="0" applyAlignment="0" applyProtection="0"/>
    <xf numFmtId="4" fontId="30" fillId="14" borderId="109">
      <alignment horizontal="right" vertical="center"/>
    </xf>
    <xf numFmtId="0" fontId="30" fillId="14" borderId="109">
      <alignment horizontal="right" vertical="center"/>
    </xf>
    <xf numFmtId="0" fontId="30" fillId="14" borderId="108">
      <alignment horizontal="right" vertical="center"/>
    </xf>
    <xf numFmtId="4" fontId="74" fillId="9" borderId="108">
      <alignment horizontal="right" vertical="center"/>
    </xf>
    <xf numFmtId="0" fontId="87" fillId="73" borderId="105" applyNumberFormat="0" applyAlignment="0" applyProtection="0"/>
    <xf numFmtId="0" fontId="88" fillId="0" borderId="106" applyNumberFormat="0" applyFill="0" applyAlignment="0" applyProtection="0"/>
    <xf numFmtId="0" fontId="103" fillId="0" borderId="106" applyNumberFormat="0" applyFill="0" applyAlignment="0" applyProtection="0"/>
    <xf numFmtId="0" fontId="78" fillId="89" borderId="107" applyNumberFormat="0" applyFont="0" applyAlignment="0" applyProtection="0"/>
    <xf numFmtId="0" fontId="96" fillId="73" borderId="105" applyNumberFormat="0" applyAlignment="0" applyProtection="0"/>
    <xf numFmtId="49" fontId="32" fillId="0" borderId="108" applyNumberFormat="0" applyFill="0" applyBorder="0" applyProtection="0">
      <alignment horizontal="left" vertical="center"/>
    </xf>
    <xf numFmtId="0" fontId="34" fillId="14" borderId="111">
      <alignment horizontal="left" vertical="center" wrapText="1" indent="2"/>
    </xf>
    <xf numFmtId="0" fontId="84" fillId="86" borderId="105" applyNumberFormat="0" applyAlignment="0" applyProtection="0"/>
    <xf numFmtId="0" fontId="34" fillId="0" borderId="111">
      <alignment horizontal="left" vertical="center" wrapText="1" indent="2"/>
    </xf>
    <xf numFmtId="0" fontId="78" fillId="89" borderId="107" applyNumberFormat="0" applyFont="0" applyAlignment="0" applyProtection="0"/>
    <xf numFmtId="0" fontId="35" fillId="89" borderId="107" applyNumberFormat="0" applyFont="0" applyAlignment="0" applyProtection="0"/>
    <xf numFmtId="0" fontId="100" fillId="86" borderId="104" applyNumberFormat="0" applyAlignment="0" applyProtection="0"/>
    <xf numFmtId="0" fontId="103" fillId="0" borderId="106" applyNumberFormat="0" applyFill="0" applyAlignment="0" applyProtection="0"/>
    <xf numFmtId="4" fontId="34" fillId="16" borderId="108"/>
    <xf numFmtId="0" fontId="30" fillId="14" borderId="108">
      <alignment horizontal="right" vertical="center"/>
    </xf>
    <xf numFmtId="0" fontId="103" fillId="0" borderId="106" applyNumberFormat="0" applyFill="0" applyAlignment="0" applyProtection="0"/>
    <xf numFmtId="4" fontId="30" fillId="14" borderId="110">
      <alignment horizontal="right" vertical="center"/>
    </xf>
    <xf numFmtId="0" fontId="83" fillId="86" borderId="105" applyNumberFormat="0" applyAlignment="0" applyProtection="0"/>
    <xf numFmtId="0" fontId="30" fillId="14" borderId="109">
      <alignment horizontal="right" vertical="center"/>
    </xf>
    <xf numFmtId="0" fontId="84" fillId="86" borderId="105" applyNumberFormat="0" applyAlignment="0" applyProtection="0"/>
    <xf numFmtId="0" fontId="88" fillId="0" borderId="106" applyNumberFormat="0" applyFill="0" applyAlignment="0" applyProtection="0"/>
    <xf numFmtId="0" fontId="78" fillId="89" borderId="107" applyNumberFormat="0" applyFont="0" applyAlignment="0" applyProtection="0"/>
    <xf numFmtId="4" fontId="30" fillId="14" borderId="109">
      <alignment horizontal="right" vertical="center"/>
    </xf>
    <xf numFmtId="0" fontId="34" fillId="14" borderId="111">
      <alignment horizontal="left" vertical="center" wrapText="1" indent="2"/>
    </xf>
    <xf numFmtId="0" fontId="34" fillId="16" borderId="108"/>
    <xf numFmtId="175" fontId="34" fillId="90" borderId="108" applyNumberFormat="0" applyFont="0" applyBorder="0" applyAlignment="0" applyProtection="0">
      <alignment horizontal="right" vertical="center"/>
    </xf>
    <xf numFmtId="0" fontId="34" fillId="0" borderId="108" applyNumberFormat="0" applyFill="0" applyAlignment="0" applyProtection="0"/>
    <xf numFmtId="4" fontId="34" fillId="0" borderId="108" applyFill="0" applyBorder="0" applyProtection="0">
      <alignment horizontal="right" vertical="center"/>
    </xf>
    <xf numFmtId="4" fontId="30" fillId="9" borderId="108">
      <alignment horizontal="right" vertical="center"/>
    </xf>
    <xf numFmtId="0" fontId="88" fillId="0" borderId="106" applyNumberFormat="0" applyFill="0" applyAlignment="0" applyProtection="0"/>
    <xf numFmtId="49" fontId="32" fillId="0" borderId="108" applyNumberFormat="0" applyFill="0" applyBorder="0" applyProtection="0">
      <alignment horizontal="left" vertical="center"/>
    </xf>
    <xf numFmtId="49" fontId="34" fillId="0" borderId="109" applyNumberFormat="0" applyFont="0" applyFill="0" applyBorder="0" applyProtection="0">
      <alignment horizontal="left" vertical="center" indent="5"/>
    </xf>
    <xf numFmtId="0" fontId="34" fillId="9" borderId="109">
      <alignment horizontal="left" vertical="center"/>
    </xf>
    <xf numFmtId="0" fontId="84" fillId="86" borderId="105" applyNumberFormat="0" applyAlignment="0" applyProtection="0"/>
    <xf numFmtId="4" fontId="30" fillId="14" borderId="110">
      <alignment horizontal="right" vertical="center"/>
    </xf>
    <xf numFmtId="0" fontId="96" fillId="73" borderId="105" applyNumberFormat="0" applyAlignment="0" applyProtection="0"/>
    <xf numFmtId="0" fontId="96" fillId="73" borderId="105" applyNumberFormat="0" applyAlignment="0" applyProtection="0"/>
    <xf numFmtId="0" fontId="78" fillId="89" borderId="107" applyNumberFormat="0" applyFont="0" applyAlignment="0" applyProtection="0"/>
    <xf numFmtId="0" fontId="100" fillId="86" borderId="104" applyNumberFormat="0" applyAlignment="0" applyProtection="0"/>
    <xf numFmtId="0" fontId="103" fillId="0" borderId="106" applyNumberFormat="0" applyFill="0" applyAlignment="0" applyProtection="0"/>
    <xf numFmtId="0" fontId="30" fillId="14" borderId="108">
      <alignment horizontal="right" vertical="center"/>
    </xf>
    <xf numFmtId="0" fontId="35" fillId="89" borderId="107" applyNumberFormat="0" applyFont="0" applyAlignment="0" applyProtection="0"/>
    <xf numFmtId="4" fontId="34" fillId="0" borderId="108">
      <alignment horizontal="right" vertical="center"/>
    </xf>
    <xf numFmtId="0" fontId="103" fillId="0" borderId="106" applyNumberFormat="0" applyFill="0" applyAlignment="0" applyProtection="0"/>
    <xf numFmtId="0" fontId="30" fillId="14" borderId="108">
      <alignment horizontal="right" vertical="center"/>
    </xf>
    <xf numFmtId="0" fontId="30" fillId="14" borderId="108">
      <alignment horizontal="right" vertical="center"/>
    </xf>
    <xf numFmtId="4" fontId="74" fillId="9" borderId="108">
      <alignment horizontal="right" vertical="center"/>
    </xf>
    <xf numFmtId="0" fontId="30" fillId="9" borderId="108">
      <alignment horizontal="right" vertical="center"/>
    </xf>
    <xf numFmtId="4" fontId="30" fillId="9" borderId="108">
      <alignment horizontal="right" vertical="center"/>
    </xf>
    <xf numFmtId="0" fontId="74" fillId="9" borderId="108">
      <alignment horizontal="right" vertical="center"/>
    </xf>
    <xf numFmtId="4" fontId="74" fillId="9" borderId="108">
      <alignment horizontal="right" vertical="center"/>
    </xf>
    <xf numFmtId="0" fontId="30" fillId="14" borderId="108">
      <alignment horizontal="right" vertical="center"/>
    </xf>
    <xf numFmtId="4" fontId="30" fillId="14" borderId="108">
      <alignment horizontal="right" vertical="center"/>
    </xf>
    <xf numFmtId="0" fontId="30" fillId="14" borderId="108">
      <alignment horizontal="right" vertical="center"/>
    </xf>
    <xf numFmtId="4" fontId="30" fillId="14" borderId="108">
      <alignment horizontal="right" vertical="center"/>
    </xf>
    <xf numFmtId="0" fontId="30" fillId="14" borderId="109">
      <alignment horizontal="right" vertical="center"/>
    </xf>
    <xf numFmtId="4" fontId="30" fillId="14" borderId="109">
      <alignment horizontal="right" vertical="center"/>
    </xf>
    <xf numFmtId="0" fontId="30" fillId="14" borderId="110">
      <alignment horizontal="right" vertical="center"/>
    </xf>
    <xf numFmtId="4" fontId="30" fillId="14" borderId="110">
      <alignment horizontal="right" vertical="center"/>
    </xf>
    <xf numFmtId="0" fontId="84" fillId="86" borderId="105" applyNumberFormat="0" applyAlignment="0" applyProtection="0"/>
    <xf numFmtId="0" fontId="34" fillId="14" borderId="111">
      <alignment horizontal="left" vertical="center" wrapText="1" indent="2"/>
    </xf>
    <xf numFmtId="0" fontId="34" fillId="0" borderId="111">
      <alignment horizontal="left" vertical="center" wrapText="1" indent="2"/>
    </xf>
    <xf numFmtId="0" fontId="34" fillId="9" borderId="109">
      <alignment horizontal="left" vertical="center"/>
    </xf>
    <xf numFmtId="0" fontId="96" fillId="73" borderId="105" applyNumberFormat="0" applyAlignment="0" applyProtection="0"/>
    <xf numFmtId="0" fontId="34" fillId="0" borderId="108">
      <alignment horizontal="right" vertical="center"/>
    </xf>
    <xf numFmtId="4" fontId="34" fillId="0" borderId="108">
      <alignment horizontal="right" vertical="center"/>
    </xf>
    <xf numFmtId="0" fontId="34" fillId="0" borderId="108" applyNumberFormat="0" applyFill="0" applyAlignment="0" applyProtection="0"/>
    <xf numFmtId="0" fontId="100" fillId="86" borderId="104" applyNumberFormat="0" applyAlignment="0" applyProtection="0"/>
    <xf numFmtId="175" fontId="34" fillId="90" borderId="108" applyNumberFormat="0" applyFont="0" applyBorder="0" applyAlignment="0" applyProtection="0">
      <alignment horizontal="right" vertical="center"/>
    </xf>
    <xf numFmtId="0" fontId="34" fillId="16" borderId="108"/>
    <xf numFmtId="4" fontId="34" fillId="16" borderId="108"/>
    <xf numFmtId="0" fontId="103" fillId="0" borderId="106" applyNumberFormat="0" applyFill="0" applyAlignment="0" applyProtection="0"/>
    <xf numFmtId="0" fontId="35" fillId="89" borderId="107" applyNumberFormat="0" applyFont="0" applyAlignment="0" applyProtection="0"/>
    <xf numFmtId="0" fontId="78" fillId="89" borderId="107" applyNumberFormat="0" applyFont="0" applyAlignment="0" applyProtection="0"/>
    <xf numFmtId="0" fontId="34" fillId="0" borderId="108" applyNumberFormat="0" applyFill="0" applyAlignment="0" applyProtection="0"/>
    <xf numFmtId="0" fontId="88" fillId="0" borderId="106" applyNumberFormat="0" applyFill="0" applyAlignment="0" applyProtection="0"/>
    <xf numFmtId="0" fontId="103" fillId="0" borderId="106" applyNumberFormat="0" applyFill="0" applyAlignment="0" applyProtection="0"/>
    <xf numFmtId="0" fontId="87" fillId="73" borderId="105" applyNumberFormat="0" applyAlignment="0" applyProtection="0"/>
    <xf numFmtId="0" fontId="84" fillId="86" borderId="105" applyNumberFormat="0" applyAlignment="0" applyProtection="0"/>
    <xf numFmtId="4" fontId="74" fillId="9" borderId="108">
      <alignment horizontal="right" vertical="center"/>
    </xf>
    <xf numFmtId="0" fontId="30" fillId="9" borderId="108">
      <alignment horizontal="right" vertical="center"/>
    </xf>
    <xf numFmtId="175" fontId="34" fillId="90" borderId="108" applyNumberFormat="0" applyFont="0" applyBorder="0" applyAlignment="0" applyProtection="0">
      <alignment horizontal="right" vertical="center"/>
    </xf>
    <xf numFmtId="0" fontId="88" fillId="0" borderId="106" applyNumberFormat="0" applyFill="0" applyAlignment="0" applyProtection="0"/>
    <xf numFmtId="49" fontId="34" fillId="0" borderId="108" applyNumberFormat="0" applyFont="0" applyFill="0" applyBorder="0" applyProtection="0">
      <alignment horizontal="left" vertical="center" indent="2"/>
    </xf>
    <xf numFmtId="49" fontId="34" fillId="0" borderId="109" applyNumberFormat="0" applyFont="0" applyFill="0" applyBorder="0" applyProtection="0">
      <alignment horizontal="left" vertical="center" indent="5"/>
    </xf>
    <xf numFmtId="49" fontId="34" fillId="0" borderId="108" applyNumberFormat="0" applyFont="0" applyFill="0" applyBorder="0" applyProtection="0">
      <alignment horizontal="left" vertical="center" indent="2"/>
    </xf>
    <xf numFmtId="4" fontId="34" fillId="0" borderId="108" applyFill="0" applyBorder="0" applyProtection="0">
      <alignment horizontal="right" vertical="center"/>
    </xf>
    <xf numFmtId="49" fontId="32" fillId="0" borderId="108" applyNumberFormat="0" applyFill="0" applyBorder="0" applyProtection="0">
      <alignment horizontal="left" vertical="center"/>
    </xf>
    <xf numFmtId="0" fontId="34" fillId="0" borderId="111">
      <alignment horizontal="left" vertical="center" wrapText="1" indent="2"/>
    </xf>
    <xf numFmtId="0" fontId="100" fillId="86" borderId="104" applyNumberFormat="0" applyAlignment="0" applyProtection="0"/>
    <xf numFmtId="0" fontId="30" fillId="14" borderId="110">
      <alignment horizontal="right" vertical="center"/>
    </xf>
    <xf numFmtId="0" fontId="87" fillId="73" borderId="105" applyNumberFormat="0" applyAlignment="0" applyProtection="0"/>
    <xf numFmtId="0" fontId="30" fillId="14" borderId="110">
      <alignment horizontal="right" vertical="center"/>
    </xf>
    <xf numFmtId="4" fontId="30" fillId="14" borderId="108">
      <alignment horizontal="right" vertical="center"/>
    </xf>
    <xf numFmtId="0" fontId="30" fillId="14" borderId="108">
      <alignment horizontal="right" vertical="center"/>
    </xf>
    <xf numFmtId="0" fontId="81" fillId="86" borderId="104" applyNumberFormat="0" applyAlignment="0" applyProtection="0"/>
    <xf numFmtId="0" fontId="83" fillId="86" borderId="105" applyNumberFormat="0" applyAlignment="0" applyProtection="0"/>
    <xf numFmtId="0" fontId="88" fillId="0" borderId="106" applyNumberFormat="0" applyFill="0" applyAlignment="0" applyProtection="0"/>
    <xf numFmtId="0" fontId="34" fillId="16" borderId="108"/>
    <xf numFmtId="4" fontId="34" fillId="16" borderId="108"/>
    <xf numFmtId="4" fontId="30" fillId="14" borderId="108">
      <alignment horizontal="right" vertical="center"/>
    </xf>
    <xf numFmtId="0" fontId="74" fillId="9" borderId="108">
      <alignment horizontal="right" vertical="center"/>
    </xf>
    <xf numFmtId="0" fontId="87" fillId="73" borderId="105" applyNumberFormat="0" applyAlignment="0" applyProtection="0"/>
    <xf numFmtId="0" fontId="84" fillId="86" borderId="105" applyNumberFormat="0" applyAlignment="0" applyProtection="0"/>
    <xf numFmtId="4" fontId="34" fillId="0" borderId="108">
      <alignment horizontal="right" vertical="center"/>
    </xf>
    <xf numFmtId="0" fontId="34" fillId="14" borderId="111">
      <alignment horizontal="left" vertical="center" wrapText="1" indent="2"/>
    </xf>
    <xf numFmtId="0" fontId="34" fillId="0" borderId="111">
      <alignment horizontal="left" vertical="center" wrapText="1" indent="2"/>
    </xf>
    <xf numFmtId="0" fontId="100" fillId="86" borderId="104" applyNumberFormat="0" applyAlignment="0" applyProtection="0"/>
    <xf numFmtId="0" fontId="96" fillId="73" borderId="105" applyNumberFormat="0" applyAlignment="0" applyProtection="0"/>
    <xf numFmtId="0" fontId="83" fillId="86" borderId="105" applyNumberFormat="0" applyAlignment="0" applyProtection="0"/>
    <xf numFmtId="0" fontId="81" fillId="86" borderId="104" applyNumberFormat="0" applyAlignment="0" applyProtection="0"/>
    <xf numFmtId="0" fontId="30" fillId="14" borderId="110">
      <alignment horizontal="right" vertical="center"/>
    </xf>
    <xf numFmtId="0" fontId="74" fillId="9" borderId="108">
      <alignment horizontal="right" vertical="center"/>
    </xf>
    <xf numFmtId="4" fontId="30" fillId="9" borderId="108">
      <alignment horizontal="right" vertical="center"/>
    </xf>
    <xf numFmtId="4" fontId="30" fillId="14" borderId="108">
      <alignment horizontal="right" vertical="center"/>
    </xf>
    <xf numFmtId="49" fontId="34" fillId="0" borderId="109" applyNumberFormat="0" applyFont="0" applyFill="0" applyBorder="0" applyProtection="0">
      <alignment horizontal="left" vertical="center" indent="5"/>
    </xf>
    <xf numFmtId="4" fontId="34" fillId="0" borderId="108" applyFill="0" applyBorder="0" applyProtection="0">
      <alignment horizontal="right" vertical="center"/>
    </xf>
    <xf numFmtId="4" fontId="30" fillId="9" borderId="108">
      <alignment horizontal="right" vertical="center"/>
    </xf>
    <xf numFmtId="0" fontId="96" fillId="73" borderId="105" applyNumberFormat="0" applyAlignment="0" applyProtection="0"/>
    <xf numFmtId="0" fontId="87" fillId="73" borderId="105" applyNumberFormat="0" applyAlignment="0" applyProtection="0"/>
    <xf numFmtId="0" fontId="83" fillId="86" borderId="105" applyNumberFormat="0" applyAlignment="0" applyProtection="0"/>
    <xf numFmtId="0" fontId="34" fillId="14" borderId="111">
      <alignment horizontal="left" vertical="center" wrapText="1" indent="2"/>
    </xf>
    <xf numFmtId="0" fontId="34" fillId="0" borderId="111">
      <alignment horizontal="left" vertical="center" wrapText="1" indent="2"/>
    </xf>
    <xf numFmtId="0" fontId="34" fillId="14" borderId="111">
      <alignment horizontal="left" vertical="center" wrapText="1" indent="2"/>
    </xf>
    <xf numFmtId="0" fontId="81" fillId="86" borderId="104" applyNumberFormat="0" applyAlignment="0" applyProtection="0"/>
    <xf numFmtId="0" fontId="100" fillId="86" borderId="104" applyNumberFormat="0" applyAlignment="0" applyProtection="0"/>
    <xf numFmtId="0" fontId="30" fillId="14" borderId="110">
      <alignment horizontal="right" vertical="center"/>
    </xf>
    <xf numFmtId="0" fontId="83" fillId="86" borderId="105" applyNumberFormat="0" applyAlignment="0" applyProtection="0"/>
    <xf numFmtId="4" fontId="30" fillId="14" borderId="108">
      <alignment horizontal="right" vertical="center"/>
    </xf>
    <xf numFmtId="4" fontId="34" fillId="16" borderId="108"/>
    <xf numFmtId="4" fontId="34" fillId="16" borderId="108"/>
    <xf numFmtId="0" fontId="30" fillId="14" borderId="108">
      <alignment horizontal="right" vertical="center"/>
    </xf>
    <xf numFmtId="0" fontId="30" fillId="14" borderId="108">
      <alignment horizontal="right" vertical="center"/>
    </xf>
    <xf numFmtId="0" fontId="34" fillId="16" borderId="108"/>
    <xf numFmtId="0" fontId="30" fillId="14" borderId="110">
      <alignment horizontal="right" vertical="center"/>
    </xf>
    <xf numFmtId="0" fontId="30" fillId="14" borderId="110">
      <alignment horizontal="right" vertical="center"/>
    </xf>
    <xf numFmtId="0" fontId="83" fillId="86" borderId="105" applyNumberFormat="0" applyAlignment="0" applyProtection="0"/>
    <xf numFmtId="0" fontId="30" fillId="14" borderId="109">
      <alignment horizontal="right" vertical="center"/>
    </xf>
    <xf numFmtId="0" fontId="34" fillId="0" borderId="108">
      <alignment horizontal="right" vertical="center"/>
    </xf>
    <xf numFmtId="4" fontId="34" fillId="0" borderId="108">
      <alignment horizontal="right" vertical="center"/>
    </xf>
    <xf numFmtId="0" fontId="103" fillId="0" borderId="106" applyNumberFormat="0" applyFill="0" applyAlignment="0" applyProtection="0"/>
    <xf numFmtId="0" fontId="84" fillId="86" borderId="105" applyNumberFormat="0" applyAlignment="0" applyProtection="0"/>
    <xf numFmtId="0" fontId="103" fillId="0" borderId="106" applyNumberFormat="0" applyFill="0" applyAlignment="0" applyProtection="0"/>
    <xf numFmtId="0" fontId="84" fillId="86" borderId="105" applyNumberFormat="0" applyAlignment="0" applyProtection="0"/>
    <xf numFmtId="49" fontId="32" fillId="0" borderId="108" applyNumberFormat="0" applyFill="0" applyBorder="0" applyProtection="0">
      <alignment horizontal="left" vertical="center"/>
    </xf>
    <xf numFmtId="0" fontId="78" fillId="89" borderId="107" applyNumberFormat="0" applyFont="0" applyAlignment="0" applyProtection="0"/>
    <xf numFmtId="0" fontId="30" fillId="9" borderId="108">
      <alignment horizontal="right" vertical="center"/>
    </xf>
    <xf numFmtId="0" fontId="30" fillId="14" borderId="108">
      <alignment horizontal="right" vertical="center"/>
    </xf>
    <xf numFmtId="0" fontId="84" fillId="86" borderId="105" applyNumberFormat="0" applyAlignment="0" applyProtection="0"/>
    <xf numFmtId="0" fontId="88" fillId="0" borderId="106" applyNumberFormat="0" applyFill="0" applyAlignment="0" applyProtection="0"/>
    <xf numFmtId="4" fontId="34" fillId="0" borderId="108" applyFill="0" applyBorder="0" applyProtection="0">
      <alignment horizontal="right" vertical="center"/>
    </xf>
    <xf numFmtId="0" fontId="13" fillId="0" borderId="58" applyNumberFormat="0" applyFill="0" applyAlignment="0" applyProtection="0"/>
    <xf numFmtId="0" fontId="34" fillId="14" borderId="111">
      <alignment horizontal="left" vertical="center" wrapText="1" indent="2"/>
    </xf>
    <xf numFmtId="0" fontId="13" fillId="0" borderId="58" applyNumberFormat="0" applyFill="0" applyAlignment="0" applyProtection="0"/>
    <xf numFmtId="0" fontId="2" fillId="59" borderId="0" applyNumberFormat="0" applyBorder="0" applyAlignment="0" applyProtection="0"/>
    <xf numFmtId="0" fontId="72" fillId="64" borderId="0" applyNumberFormat="0" applyBorder="0" applyAlignment="0" applyProtection="0"/>
    <xf numFmtId="4" fontId="30" fillId="14" borderId="108">
      <alignment horizontal="right" vertical="center"/>
    </xf>
    <xf numFmtId="0" fontId="96" fillId="73" borderId="105" applyNumberFormat="0" applyAlignment="0" applyProtection="0"/>
    <xf numFmtId="0" fontId="84" fillId="86" borderId="105" applyNumberFormat="0" applyAlignment="0" applyProtection="0"/>
    <xf numFmtId="0" fontId="83" fillId="86" borderId="105" applyNumberFormat="0" applyAlignment="0" applyProtection="0"/>
    <xf numFmtId="0" fontId="34" fillId="9" borderId="109">
      <alignment horizontal="left" vertical="center"/>
    </xf>
    <xf numFmtId="0" fontId="2" fillId="53" borderId="0" applyNumberFormat="0" applyBorder="0" applyAlignment="0" applyProtection="0"/>
    <xf numFmtId="0" fontId="30" fillId="14" borderId="108">
      <alignment horizontal="right" vertical="center"/>
    </xf>
    <xf numFmtId="0" fontId="71" fillId="0" borderId="0" applyNumberFormat="0" applyFill="0" applyBorder="0" applyAlignment="0" applyProtection="0"/>
    <xf numFmtId="0" fontId="72" fillId="49" borderId="0" applyNumberFormat="0" applyBorder="0" applyAlignment="0" applyProtection="0"/>
    <xf numFmtId="175" fontId="34" fillId="90" borderId="108" applyNumberFormat="0" applyFont="0" applyBorder="0" applyAlignment="0" applyProtection="0">
      <alignment horizontal="right" vertical="center"/>
    </xf>
    <xf numFmtId="0" fontId="69" fillId="46" borderId="56" applyNumberFormat="0" applyAlignment="0" applyProtection="0"/>
    <xf numFmtId="0" fontId="69" fillId="46" borderId="56" applyNumberFormat="0" applyAlignment="0" applyProtection="0"/>
    <xf numFmtId="0" fontId="34" fillId="0" borderId="111">
      <alignment horizontal="left" vertical="center" wrapText="1" indent="2"/>
    </xf>
    <xf numFmtId="175" fontId="34" fillId="90" borderId="108" applyNumberFormat="0" applyFont="0" applyBorder="0" applyAlignment="0" applyProtection="0">
      <alignment horizontal="right" vertical="center"/>
    </xf>
    <xf numFmtId="4" fontId="34" fillId="0" borderId="108" applyFill="0" applyBorder="0" applyProtection="0">
      <alignment horizontal="right" vertical="center"/>
    </xf>
    <xf numFmtId="0" fontId="71" fillId="0" borderId="0" applyNumberFormat="0" applyFill="0" applyBorder="0" applyAlignment="0" applyProtection="0"/>
    <xf numFmtId="0" fontId="96" fillId="73" borderId="105" applyNumberFormat="0" applyAlignment="0" applyProtection="0"/>
    <xf numFmtId="0" fontId="34" fillId="0" borderId="111">
      <alignment horizontal="left" vertical="center" wrapText="1" indent="2"/>
    </xf>
    <xf numFmtId="0" fontId="34" fillId="16" borderId="108"/>
    <xf numFmtId="0" fontId="34" fillId="0" borderId="108">
      <alignment horizontal="right" vertical="center"/>
    </xf>
    <xf numFmtId="0" fontId="34" fillId="16" borderId="108"/>
    <xf numFmtId="0" fontId="78" fillId="89" borderId="107" applyNumberFormat="0" applyFont="0" applyAlignment="0" applyProtection="0"/>
    <xf numFmtId="49" fontId="32" fillId="0" borderId="108" applyNumberFormat="0" applyFill="0" applyBorder="0" applyProtection="0">
      <alignment horizontal="left" vertical="center"/>
    </xf>
    <xf numFmtId="0" fontId="34" fillId="0" borderId="111">
      <alignment horizontal="left" vertical="center" wrapText="1" indent="2"/>
    </xf>
    <xf numFmtId="0" fontId="84" fillId="86" borderId="105" applyNumberFormat="0" applyAlignment="0" applyProtection="0"/>
    <xf numFmtId="49" fontId="34" fillId="0" borderId="108" applyNumberFormat="0" applyFont="0" applyFill="0" applyBorder="0" applyProtection="0">
      <alignment horizontal="left" vertical="center" indent="2"/>
    </xf>
    <xf numFmtId="0" fontId="34" fillId="14" borderId="111">
      <alignment horizontal="left" vertical="center" wrapText="1" indent="2"/>
    </xf>
    <xf numFmtId="0" fontId="100" fillId="86" borderId="104" applyNumberFormat="0" applyAlignment="0" applyProtection="0"/>
    <xf numFmtId="0" fontId="2" fillId="50" borderId="0" applyNumberFormat="0" applyBorder="0" applyAlignment="0" applyProtection="0"/>
    <xf numFmtId="0" fontId="13" fillId="0" borderId="58" applyNumberFormat="0" applyFill="0" applyAlignment="0" applyProtection="0"/>
    <xf numFmtId="0" fontId="74" fillId="9" borderId="108">
      <alignment horizontal="right" vertical="center"/>
    </xf>
    <xf numFmtId="0" fontId="2" fillId="63" borderId="0" applyNumberFormat="0" applyBorder="0" applyAlignment="0" applyProtection="0"/>
    <xf numFmtId="0" fontId="87" fillId="73" borderId="105" applyNumberFormat="0" applyAlignment="0" applyProtection="0"/>
    <xf numFmtId="4" fontId="74" fillId="9" borderId="108">
      <alignment horizontal="right" vertical="center"/>
    </xf>
    <xf numFmtId="0" fontId="87" fillId="73" borderId="105" applyNumberFormat="0" applyAlignment="0" applyProtection="0"/>
    <xf numFmtId="0" fontId="72" fillId="58" borderId="0" applyNumberFormat="0" applyBorder="0" applyAlignment="0" applyProtection="0"/>
    <xf numFmtId="0" fontId="83" fillId="86" borderId="105" applyNumberFormat="0" applyAlignment="0" applyProtection="0"/>
    <xf numFmtId="0" fontId="81" fillId="86" borderId="104" applyNumberFormat="0" applyAlignment="0" applyProtection="0"/>
    <xf numFmtId="0" fontId="2" fillId="54" borderId="0" applyNumberFormat="0" applyBorder="0" applyAlignment="0" applyProtection="0"/>
    <xf numFmtId="0" fontId="34" fillId="16" borderId="108"/>
    <xf numFmtId="0" fontId="30" fillId="14" borderId="108">
      <alignment horizontal="right" vertical="center"/>
    </xf>
    <xf numFmtId="0" fontId="74" fillId="9" borderId="108">
      <alignment horizontal="right" vertical="center"/>
    </xf>
    <xf numFmtId="0" fontId="100" fillId="86" borderId="104" applyNumberFormat="0" applyAlignment="0" applyProtection="0"/>
    <xf numFmtId="4" fontId="30" fillId="9" borderId="108">
      <alignment horizontal="right" vertical="center"/>
    </xf>
    <xf numFmtId="0" fontId="2" fillId="63" borderId="0" applyNumberFormat="0" applyBorder="0" applyAlignment="0" applyProtection="0"/>
    <xf numFmtId="0" fontId="88" fillId="0" borderId="106" applyNumberFormat="0" applyFill="0" applyAlignment="0" applyProtection="0"/>
    <xf numFmtId="0" fontId="88" fillId="0" borderId="106" applyNumberFormat="0" applyFill="0" applyAlignment="0" applyProtection="0"/>
    <xf numFmtId="0" fontId="100" fillId="86" borderId="104" applyNumberFormat="0" applyAlignment="0" applyProtection="0"/>
    <xf numFmtId="4" fontId="34" fillId="16" borderId="108"/>
    <xf numFmtId="0" fontId="72" fillId="52" borderId="0" applyNumberFormat="0" applyBorder="0" applyAlignment="0" applyProtection="0"/>
    <xf numFmtId="0" fontId="2" fillId="50" borderId="0" applyNumberFormat="0" applyBorder="0" applyAlignment="0" applyProtection="0"/>
    <xf numFmtId="0" fontId="30" fillId="14" borderId="110">
      <alignment horizontal="right" vertical="center"/>
    </xf>
    <xf numFmtId="0" fontId="70" fillId="0" borderId="0" applyNumberFormat="0" applyFill="0" applyBorder="0" applyAlignment="0" applyProtection="0"/>
    <xf numFmtId="0" fontId="81" fillId="86" borderId="104" applyNumberFormat="0" applyAlignment="0" applyProtection="0"/>
    <xf numFmtId="0" fontId="30" fillId="9" borderId="108">
      <alignment horizontal="right" vertical="center"/>
    </xf>
    <xf numFmtId="4" fontId="34" fillId="0" borderId="108">
      <alignment horizontal="right" vertical="center"/>
    </xf>
    <xf numFmtId="0" fontId="2" fillId="57" borderId="0" applyNumberFormat="0" applyBorder="0" applyAlignment="0" applyProtection="0"/>
    <xf numFmtId="49" fontId="34" fillId="0" borderId="108" applyNumberFormat="0" applyFont="0" applyFill="0" applyBorder="0" applyProtection="0">
      <alignment horizontal="left" vertical="center" indent="2"/>
    </xf>
    <xf numFmtId="0" fontId="34" fillId="14" borderId="111">
      <alignment horizontal="left" vertical="center" wrapText="1" indent="2"/>
    </xf>
    <xf numFmtId="0" fontId="30" fillId="14" borderId="109">
      <alignment horizontal="right" vertical="center"/>
    </xf>
    <xf numFmtId="4" fontId="34" fillId="16" borderId="108"/>
    <xf numFmtId="0" fontId="78" fillId="89" borderId="107" applyNumberFormat="0" applyFont="0" applyAlignment="0" applyProtection="0"/>
    <xf numFmtId="0" fontId="72" fillId="55" borderId="0" applyNumberFormat="0" applyBorder="0" applyAlignment="0" applyProtection="0"/>
    <xf numFmtId="4" fontId="30" fillId="14" borderId="108">
      <alignment horizontal="right" vertical="center"/>
    </xf>
    <xf numFmtId="0" fontId="72" fillId="49" borderId="0" applyNumberFormat="0" applyBorder="0" applyAlignment="0" applyProtection="0"/>
    <xf numFmtId="0" fontId="96" fillId="73" borderId="105" applyNumberFormat="0" applyAlignment="0" applyProtection="0"/>
    <xf numFmtId="0" fontId="81" fillId="86" borderId="104" applyNumberFormat="0" applyAlignment="0" applyProtection="0"/>
    <xf numFmtId="0" fontId="103" fillId="0" borderId="106" applyNumberFormat="0" applyFill="0" applyAlignment="0" applyProtection="0"/>
    <xf numFmtId="4" fontId="30" fillId="14" borderId="109">
      <alignment horizontal="right" vertical="center"/>
    </xf>
    <xf numFmtId="0" fontId="2" fillId="51" borderId="0" applyNumberFormat="0" applyBorder="0" applyAlignment="0" applyProtection="0"/>
    <xf numFmtId="4" fontId="74" fillId="9" borderId="108">
      <alignment horizontal="right" vertical="center"/>
    </xf>
    <xf numFmtId="0" fontId="30" fillId="14" borderId="108">
      <alignment horizontal="right" vertical="center"/>
    </xf>
    <xf numFmtId="0" fontId="72"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83" fillId="86" borderId="105" applyNumberFormat="0" applyAlignment="0" applyProtection="0"/>
    <xf numFmtId="0" fontId="72" fillId="58" borderId="0" applyNumberFormat="0" applyBorder="0" applyAlignment="0" applyProtection="0"/>
    <xf numFmtId="0" fontId="30" fillId="9" borderId="108">
      <alignment horizontal="right" vertical="center"/>
    </xf>
    <xf numFmtId="0" fontId="84" fillId="86" borderId="105" applyNumberFormat="0" applyAlignment="0" applyProtection="0"/>
    <xf numFmtId="4" fontId="34" fillId="0" borderId="108" applyFill="0" applyBorder="0" applyProtection="0">
      <alignment horizontal="right" vertical="center"/>
    </xf>
    <xf numFmtId="0" fontId="34" fillId="14" borderId="111">
      <alignment horizontal="left" vertical="center" wrapText="1" indent="2"/>
    </xf>
    <xf numFmtId="4" fontId="34" fillId="16" borderId="108"/>
    <xf numFmtId="0" fontId="68" fillId="46" borderId="57" applyNumberFormat="0" applyAlignment="0" applyProtection="0"/>
    <xf numFmtId="0" fontId="84" fillId="86" borderId="105" applyNumberFormat="0" applyAlignment="0" applyProtection="0"/>
    <xf numFmtId="0" fontId="84" fillId="86" borderId="105" applyNumberFormat="0" applyAlignment="0" applyProtection="0"/>
    <xf numFmtId="0" fontId="2" fillId="48" borderId="0" applyNumberFormat="0" applyBorder="0" applyAlignment="0" applyProtection="0"/>
    <xf numFmtId="0" fontId="87" fillId="73" borderId="105" applyNumberFormat="0" applyAlignment="0" applyProtection="0"/>
    <xf numFmtId="49" fontId="32" fillId="0" borderId="108" applyNumberFormat="0" applyFill="0" applyBorder="0" applyProtection="0">
      <alignment horizontal="left" vertical="center"/>
    </xf>
    <xf numFmtId="0" fontId="34" fillId="0" borderId="111">
      <alignment horizontal="left" vertical="center" wrapText="1" indent="2"/>
    </xf>
    <xf numFmtId="0" fontId="34" fillId="14" borderId="111">
      <alignment horizontal="left" vertical="center" wrapText="1" indent="2"/>
    </xf>
    <xf numFmtId="0" fontId="78" fillId="89" borderId="107" applyNumberFormat="0" applyFont="0" applyAlignment="0" applyProtection="0"/>
    <xf numFmtId="0" fontId="30" fillId="14" borderId="108">
      <alignment horizontal="right" vertical="center"/>
    </xf>
    <xf numFmtId="0" fontId="30" fillId="14" borderId="108">
      <alignment horizontal="right" vertical="center"/>
    </xf>
    <xf numFmtId="0" fontId="84" fillId="86" borderId="105" applyNumberFormat="0" applyAlignment="0" applyProtection="0"/>
    <xf numFmtId="0" fontId="72" fillId="55" borderId="0" applyNumberFormat="0" applyBorder="0" applyAlignment="0" applyProtection="0"/>
    <xf numFmtId="175" fontId="34" fillId="90" borderId="108" applyNumberFormat="0" applyFont="0" applyBorder="0" applyAlignment="0" applyProtection="0">
      <alignment horizontal="right" vertical="center"/>
    </xf>
    <xf numFmtId="0" fontId="2" fillId="60" borderId="0" applyNumberFormat="0" applyBorder="0" applyAlignment="0" applyProtection="0"/>
    <xf numFmtId="0" fontId="84" fillId="86" borderId="105" applyNumberFormat="0" applyAlignment="0" applyProtection="0"/>
    <xf numFmtId="0" fontId="100" fillId="86" borderId="104" applyNumberFormat="0" applyAlignment="0" applyProtection="0"/>
    <xf numFmtId="0" fontId="103" fillId="0" borderId="106" applyNumberFormat="0" applyFill="0" applyAlignment="0" applyProtection="0"/>
    <xf numFmtId="0" fontId="96" fillId="73" borderId="105" applyNumberFormat="0" applyAlignment="0" applyProtection="0"/>
    <xf numFmtId="0" fontId="30" fillId="9" borderId="108">
      <alignment horizontal="right" vertical="center"/>
    </xf>
    <xf numFmtId="0" fontId="72" fillId="49" borderId="0" applyNumberFormat="0" applyBorder="0" applyAlignment="0" applyProtection="0"/>
    <xf numFmtId="0" fontId="100" fillId="86" borderId="104" applyNumberFormat="0" applyAlignment="0" applyProtection="0"/>
    <xf numFmtId="0" fontId="2" fillId="54" borderId="0" applyNumberFormat="0" applyBorder="0" applyAlignment="0" applyProtection="0"/>
    <xf numFmtId="4" fontId="74" fillId="9" borderId="108">
      <alignment horizontal="right" vertical="center"/>
    </xf>
    <xf numFmtId="4" fontId="30" fillId="9" borderId="108">
      <alignment horizontal="right" vertical="center"/>
    </xf>
    <xf numFmtId="0" fontId="34" fillId="0" borderId="108" applyNumberFormat="0" applyFill="0" applyAlignment="0" applyProtection="0"/>
    <xf numFmtId="4" fontId="30" fillId="9" borderId="108">
      <alignment horizontal="right" vertical="center"/>
    </xf>
    <xf numFmtId="0" fontId="13" fillId="0" borderId="58" applyNumberFormat="0" applyFill="0" applyAlignment="0" applyProtection="0"/>
    <xf numFmtId="0" fontId="84" fillId="86" borderId="105" applyNumberFormat="0" applyAlignment="0" applyProtection="0"/>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34" fillId="0" borderId="108" applyNumberFormat="0" applyFill="0" applyAlignment="0" applyProtection="0"/>
    <xf numFmtId="4" fontId="30" fillId="14" borderId="108">
      <alignment horizontal="right" vertical="center"/>
    </xf>
    <xf numFmtId="0" fontId="78" fillId="89" borderId="107" applyNumberFormat="0" applyFont="0" applyAlignment="0" applyProtection="0"/>
    <xf numFmtId="4" fontId="30" fillId="14" borderId="108">
      <alignment horizontal="right" vertical="center"/>
    </xf>
    <xf numFmtId="4" fontId="30" fillId="14" borderId="108">
      <alignment horizontal="right" vertical="center"/>
    </xf>
    <xf numFmtId="0" fontId="34" fillId="0" borderId="108">
      <alignment horizontal="right" vertical="center"/>
    </xf>
    <xf numFmtId="4" fontId="34" fillId="0" borderId="108">
      <alignment horizontal="right" vertical="center"/>
    </xf>
    <xf numFmtId="0" fontId="88" fillId="0" borderId="106" applyNumberFormat="0" applyFill="0" applyAlignment="0" applyProtection="0"/>
    <xf numFmtId="0" fontId="78" fillId="89" borderId="107" applyNumberFormat="0" applyFont="0" applyAlignment="0" applyProtection="0"/>
    <xf numFmtId="0" fontId="34" fillId="0" borderId="108" applyNumberFormat="0" applyFill="0" applyAlignment="0" applyProtection="0"/>
    <xf numFmtId="0" fontId="30" fillId="14" borderId="110">
      <alignment horizontal="right" vertical="center"/>
    </xf>
    <xf numFmtId="4" fontId="30" fillId="14" borderId="108">
      <alignment horizontal="right" vertical="center"/>
    </xf>
    <xf numFmtId="0" fontId="84" fillId="86" borderId="105" applyNumberFormat="0" applyAlignment="0" applyProtection="0"/>
    <xf numFmtId="0" fontId="30" fillId="14" borderId="108">
      <alignment horizontal="right" vertical="center"/>
    </xf>
    <xf numFmtId="4" fontId="34" fillId="16" borderId="108"/>
    <xf numFmtId="0" fontId="87" fillId="73" borderId="105" applyNumberFormat="0" applyAlignment="0" applyProtection="0"/>
    <xf numFmtId="0" fontId="84" fillId="86" borderId="105" applyNumberFormat="0" applyAlignment="0" applyProtection="0"/>
    <xf numFmtId="0" fontId="103" fillId="0" borderId="106" applyNumberFormat="0" applyFill="0" applyAlignment="0" applyProtection="0"/>
    <xf numFmtId="0" fontId="34" fillId="9" borderId="109">
      <alignment horizontal="left" vertical="center"/>
    </xf>
    <xf numFmtId="0" fontId="87" fillId="73" borderId="105" applyNumberFormat="0" applyAlignment="0" applyProtection="0"/>
    <xf numFmtId="0" fontId="34" fillId="0" borderId="108" applyNumberFormat="0" applyFill="0" applyAlignment="0" applyProtection="0"/>
    <xf numFmtId="0" fontId="2" fillId="63" borderId="0" applyNumberFormat="0" applyBorder="0" applyAlignment="0" applyProtection="0"/>
    <xf numFmtId="0" fontId="34" fillId="0" borderId="108">
      <alignment horizontal="right" vertical="center"/>
    </xf>
    <xf numFmtId="0" fontId="34" fillId="9" borderId="109">
      <alignment horizontal="left" vertical="center"/>
    </xf>
    <xf numFmtId="4" fontId="30" fillId="14" borderId="110">
      <alignment horizontal="right" vertical="center"/>
    </xf>
    <xf numFmtId="49" fontId="32" fillId="0" borderId="108" applyNumberFormat="0" applyFill="0" applyBorder="0" applyProtection="0">
      <alignment horizontal="left" vertical="center"/>
    </xf>
    <xf numFmtId="0" fontId="100" fillId="86" borderId="104" applyNumberFormat="0" applyAlignment="0" applyProtection="0"/>
    <xf numFmtId="0" fontId="72" fillId="64" borderId="0" applyNumberFormat="0" applyBorder="0" applyAlignment="0" applyProtection="0"/>
    <xf numFmtId="0" fontId="2" fillId="62" borderId="0" applyNumberFormat="0" applyBorder="0" applyAlignment="0" applyProtection="0"/>
    <xf numFmtId="0" fontId="83" fillId="86" borderId="105" applyNumberFormat="0" applyAlignment="0" applyProtection="0"/>
    <xf numFmtId="0" fontId="96" fillId="73" borderId="105" applyNumberFormat="0" applyAlignment="0" applyProtection="0"/>
    <xf numFmtId="4" fontId="74" fillId="9" borderId="108">
      <alignment horizontal="right" vertical="center"/>
    </xf>
    <xf numFmtId="0" fontId="2" fillId="57" borderId="0" applyNumberFormat="0" applyBorder="0" applyAlignment="0" applyProtection="0"/>
    <xf numFmtId="0" fontId="30" fillId="14" borderId="109">
      <alignment horizontal="right" vertical="center"/>
    </xf>
    <xf numFmtId="0" fontId="34" fillId="14" borderId="111">
      <alignment horizontal="left" vertical="center" wrapText="1" indent="2"/>
    </xf>
    <xf numFmtId="0" fontId="83" fillId="86" borderId="105" applyNumberFormat="0" applyAlignment="0" applyProtection="0"/>
    <xf numFmtId="0" fontId="2" fillId="63" borderId="0" applyNumberFormat="0" applyBorder="0" applyAlignment="0" applyProtection="0"/>
    <xf numFmtId="4" fontId="30" fillId="14" borderId="109">
      <alignment horizontal="right" vertical="center"/>
    </xf>
    <xf numFmtId="0" fontId="35" fillId="89" borderId="107" applyNumberFormat="0" applyFont="0" applyAlignment="0" applyProtection="0"/>
    <xf numFmtId="0" fontId="2" fillId="62" borderId="0" applyNumberFormat="0" applyBorder="0" applyAlignment="0" applyProtection="0"/>
    <xf numFmtId="0" fontId="30" fillId="9" borderId="108">
      <alignment horizontal="right" vertical="center"/>
    </xf>
    <xf numFmtId="0" fontId="2" fillId="56" borderId="0" applyNumberFormat="0" applyBorder="0" applyAlignment="0" applyProtection="0"/>
    <xf numFmtId="0" fontId="96" fillId="73" borderId="105" applyNumberFormat="0" applyAlignment="0" applyProtection="0"/>
    <xf numFmtId="4" fontId="30" fillId="14" borderId="109">
      <alignment horizontal="right" vertical="center"/>
    </xf>
    <xf numFmtId="4" fontId="30" fillId="14" borderId="108">
      <alignment horizontal="right" vertical="center"/>
    </xf>
    <xf numFmtId="0" fontId="30" fillId="9" borderId="108">
      <alignment horizontal="right" vertical="center"/>
    </xf>
    <xf numFmtId="0" fontId="87" fillId="73" borderId="105" applyNumberFormat="0" applyAlignment="0" applyProtection="0"/>
    <xf numFmtId="0" fontId="2" fillId="54" borderId="0" applyNumberFormat="0" applyBorder="0" applyAlignment="0" applyProtection="0"/>
    <xf numFmtId="0" fontId="69" fillId="46" borderId="56" applyNumberFormat="0" applyAlignment="0" applyProtection="0"/>
    <xf numFmtId="0" fontId="88" fillId="0" borderId="106" applyNumberFormat="0" applyFill="0" applyAlignment="0" applyProtection="0"/>
    <xf numFmtId="0" fontId="74" fillId="9" borderId="108">
      <alignment horizontal="right" vertical="center"/>
    </xf>
    <xf numFmtId="0" fontId="100" fillId="86" borderId="104" applyNumberFormat="0" applyAlignment="0" applyProtection="0"/>
    <xf numFmtId="0" fontId="103" fillId="0" borderId="106" applyNumberFormat="0" applyFill="0" applyAlignment="0" applyProtection="0"/>
    <xf numFmtId="0" fontId="2" fillId="53" borderId="0" applyNumberFormat="0" applyBorder="0" applyAlignment="0" applyProtection="0"/>
    <xf numFmtId="175" fontId="34" fillId="90" borderId="108" applyNumberFormat="0" applyFont="0" applyBorder="0" applyAlignment="0" applyProtection="0">
      <alignment horizontal="right" vertical="center"/>
    </xf>
    <xf numFmtId="0" fontId="2" fillId="51" borderId="0" applyNumberFormat="0" applyBorder="0" applyAlignment="0" applyProtection="0"/>
    <xf numFmtId="0" fontId="2" fillId="56" borderId="0" applyNumberFormat="0" applyBorder="0" applyAlignment="0" applyProtection="0"/>
    <xf numFmtId="0" fontId="72" fillId="61" borderId="0" applyNumberFormat="0" applyBorder="0" applyAlignment="0" applyProtection="0"/>
    <xf numFmtId="0" fontId="88" fillId="0" borderId="106" applyNumberFormat="0" applyFill="0" applyAlignment="0" applyProtection="0"/>
    <xf numFmtId="0" fontId="34" fillId="0" borderId="108">
      <alignment horizontal="right" vertical="center"/>
    </xf>
    <xf numFmtId="0" fontId="35" fillId="89" borderId="107" applyNumberFormat="0" applyFont="0" applyAlignment="0" applyProtection="0"/>
    <xf numFmtId="0" fontId="84" fillId="86" borderId="105" applyNumberFormat="0" applyAlignment="0" applyProtection="0"/>
    <xf numFmtId="0" fontId="103" fillId="0" borderId="106" applyNumberFormat="0" applyFill="0" applyAlignment="0" applyProtection="0"/>
    <xf numFmtId="0" fontId="2" fillId="48" borderId="0" applyNumberFormat="0" applyBorder="0" applyAlignment="0" applyProtection="0"/>
    <xf numFmtId="0" fontId="78" fillId="89" borderId="107" applyNumberFormat="0" applyFont="0" applyAlignment="0" applyProtection="0"/>
    <xf numFmtId="0" fontId="72" fillId="58" borderId="0" applyNumberFormat="0" applyBorder="0" applyAlignment="0" applyProtection="0"/>
    <xf numFmtId="0" fontId="34" fillId="0" borderId="108" applyNumberFormat="0" applyFill="0" applyAlignment="0" applyProtection="0"/>
    <xf numFmtId="0" fontId="2" fillId="57" borderId="0" applyNumberFormat="0" applyBorder="0" applyAlignment="0" applyProtection="0"/>
    <xf numFmtId="4" fontId="34" fillId="0" borderId="108" applyFill="0" applyBorder="0" applyProtection="0">
      <alignment horizontal="right" vertical="center"/>
    </xf>
    <xf numFmtId="0" fontId="2" fillId="47" borderId="0" applyNumberFormat="0" applyBorder="0" applyAlignment="0" applyProtection="0"/>
    <xf numFmtId="0" fontId="103" fillId="0" borderId="106" applyNumberFormat="0" applyFill="0" applyAlignment="0" applyProtection="0"/>
    <xf numFmtId="0" fontId="2" fillId="60" borderId="0" applyNumberFormat="0" applyBorder="0" applyAlignment="0" applyProtection="0"/>
    <xf numFmtId="0" fontId="74" fillId="9" borderId="108">
      <alignment horizontal="right" vertical="center"/>
    </xf>
    <xf numFmtId="0" fontId="87" fillId="73" borderId="105" applyNumberFormat="0" applyAlignment="0" applyProtection="0"/>
    <xf numFmtId="175" fontId="34" fillId="90" borderId="108" applyNumberFormat="0" applyFont="0" applyBorder="0" applyAlignment="0" applyProtection="0">
      <alignment horizontal="right" vertical="center"/>
    </xf>
    <xf numFmtId="0" fontId="87" fillId="73" borderId="105" applyNumberFormat="0" applyAlignment="0" applyProtection="0"/>
    <xf numFmtId="4" fontId="34" fillId="0" borderId="108">
      <alignment horizontal="right" vertical="center"/>
    </xf>
    <xf numFmtId="49" fontId="34" fillId="0" borderId="108" applyNumberFormat="0" applyFont="0" applyFill="0" applyBorder="0" applyProtection="0">
      <alignment horizontal="left" vertical="center" indent="2"/>
    </xf>
    <xf numFmtId="175" fontId="34" fillId="90" borderId="108" applyNumberFormat="0" applyFont="0" applyBorder="0" applyAlignment="0" applyProtection="0">
      <alignment horizontal="right" vertical="center"/>
    </xf>
    <xf numFmtId="0" fontId="96" fillId="73" borderId="105" applyNumberFormat="0" applyAlignment="0" applyProtection="0"/>
    <xf numFmtId="49" fontId="32" fillId="0" borderId="108" applyNumberFormat="0" applyFill="0" applyBorder="0" applyProtection="0">
      <alignment horizontal="left" vertical="center"/>
    </xf>
    <xf numFmtId="4" fontId="30" fillId="14" borderId="108">
      <alignment horizontal="right" vertical="center"/>
    </xf>
    <xf numFmtId="0" fontId="87" fillId="73" borderId="105" applyNumberFormat="0" applyAlignment="0" applyProtection="0"/>
    <xf numFmtId="0" fontId="84" fillId="86" borderId="105" applyNumberFormat="0" applyAlignment="0" applyProtection="0"/>
    <xf numFmtId="4" fontId="34" fillId="0" borderId="108">
      <alignment horizontal="right" vertical="center"/>
    </xf>
    <xf numFmtId="0" fontId="34" fillId="14" borderId="111">
      <alignment horizontal="left" vertical="center" wrapText="1" indent="2"/>
    </xf>
    <xf numFmtId="0" fontId="34" fillId="0" borderId="111">
      <alignment horizontal="left" vertical="center" wrapText="1" indent="2"/>
    </xf>
    <xf numFmtId="0" fontId="100" fillId="86" borderId="104" applyNumberFormat="0" applyAlignment="0" applyProtection="0"/>
    <xf numFmtId="0" fontId="96" fillId="73" borderId="105" applyNumberFormat="0" applyAlignment="0" applyProtection="0"/>
    <xf numFmtId="0" fontId="83" fillId="86" borderId="105" applyNumberFormat="0" applyAlignment="0" applyProtection="0"/>
    <xf numFmtId="0" fontId="81" fillId="86" borderId="104" applyNumberFormat="0" applyAlignment="0" applyProtection="0"/>
    <xf numFmtId="0" fontId="30" fillId="14" borderId="110">
      <alignment horizontal="right" vertical="center"/>
    </xf>
    <xf numFmtId="0" fontId="74" fillId="9" borderId="108">
      <alignment horizontal="right" vertical="center"/>
    </xf>
    <xf numFmtId="4" fontId="30" fillId="9" borderId="108">
      <alignment horizontal="right" vertical="center"/>
    </xf>
    <xf numFmtId="4" fontId="30" fillId="14" borderId="108">
      <alignment horizontal="right" vertical="center"/>
    </xf>
    <xf numFmtId="49" fontId="34" fillId="0" borderId="109" applyNumberFormat="0" applyFont="0" applyFill="0" applyBorder="0" applyProtection="0">
      <alignment horizontal="left" vertical="center" indent="5"/>
    </xf>
    <xf numFmtId="4" fontId="34" fillId="0" borderId="108" applyFill="0" applyBorder="0" applyProtection="0">
      <alignment horizontal="right" vertical="center"/>
    </xf>
    <xf numFmtId="4" fontId="30" fillId="9" borderId="108">
      <alignment horizontal="right" vertical="center"/>
    </xf>
    <xf numFmtId="0" fontId="96" fillId="73" borderId="105" applyNumberFormat="0" applyAlignment="0" applyProtection="0"/>
    <xf numFmtId="0" fontId="87" fillId="73" borderId="105" applyNumberFormat="0" applyAlignment="0" applyProtection="0"/>
    <xf numFmtId="0" fontId="83" fillId="86" borderId="105" applyNumberFormat="0" applyAlignment="0" applyProtection="0"/>
    <xf numFmtId="0" fontId="34" fillId="14" borderId="111">
      <alignment horizontal="left" vertical="center" wrapText="1" indent="2"/>
    </xf>
    <xf numFmtId="0" fontId="34" fillId="0" borderId="111">
      <alignment horizontal="left" vertical="center" wrapText="1" indent="2"/>
    </xf>
    <xf numFmtId="0" fontId="34" fillId="14" borderId="111">
      <alignment horizontal="left" vertical="center" wrapText="1" indent="2"/>
    </xf>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49" fontId="32" fillId="0" borderId="124" applyNumberFormat="0" applyFill="0" applyBorder="0" applyProtection="0">
      <alignment horizontal="left" vertical="center"/>
    </xf>
    <xf numFmtId="0" fontId="34" fillId="14" borderId="119">
      <alignment horizontal="left" vertical="center" wrapText="1" indent="2"/>
    </xf>
    <xf numFmtId="0" fontId="84" fillId="86" borderId="113" applyNumberFormat="0" applyAlignment="0" applyProtection="0"/>
    <xf numFmtId="0" fontId="2" fillId="48" borderId="0" applyNumberFormat="0" applyBorder="0" applyAlignment="0" applyProtection="0"/>
    <xf numFmtId="0" fontId="96" fillId="73" borderId="121" applyNumberFormat="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2"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4" fontId="30" fillId="9" borderId="124">
      <alignment horizontal="right" vertical="center"/>
    </xf>
    <xf numFmtId="0" fontId="103" fillId="0" borderId="114" applyNumberFormat="0" applyFill="0" applyAlignment="0" applyProtection="0"/>
    <xf numFmtId="0" fontId="84" fillId="86" borderId="121" applyNumberFormat="0" applyAlignment="0" applyProtection="0"/>
    <xf numFmtId="0" fontId="34" fillId="0" borderId="119">
      <alignment horizontal="left" vertical="center" wrapText="1" indent="2"/>
    </xf>
    <xf numFmtId="4" fontId="34" fillId="0" borderId="124" applyFill="0" applyBorder="0" applyProtection="0">
      <alignment horizontal="right" vertical="center"/>
    </xf>
    <xf numFmtId="0" fontId="30" fillId="14" borderId="124">
      <alignment horizontal="right" vertical="center"/>
    </xf>
    <xf numFmtId="49" fontId="34" fillId="0" borderId="116" applyNumberFormat="0" applyFont="0" applyFill="0" applyBorder="0" applyProtection="0">
      <alignment horizontal="left" vertical="center" indent="2"/>
    </xf>
    <xf numFmtId="4" fontId="74" fillId="9" borderId="124">
      <alignment horizontal="right" vertical="center"/>
    </xf>
    <xf numFmtId="0" fontId="2" fillId="60" borderId="0" applyNumberFormat="0" applyBorder="0" applyAlignment="0" applyProtection="0"/>
    <xf numFmtId="0" fontId="30" fillId="9" borderId="116">
      <alignment horizontal="right" vertical="center"/>
    </xf>
    <xf numFmtId="0" fontId="34" fillId="14" borderId="119">
      <alignment horizontal="left" vertical="center" wrapText="1" indent="2"/>
    </xf>
    <xf numFmtId="0" fontId="83" fillId="86" borderId="121" applyNumberFormat="0" applyAlignment="0" applyProtection="0"/>
    <xf numFmtId="49" fontId="32" fillId="0" borderId="116" applyNumberFormat="0" applyFill="0" applyBorder="0" applyProtection="0">
      <alignment horizontal="left" vertical="center"/>
    </xf>
    <xf numFmtId="0" fontId="83" fillId="86" borderId="113" applyNumberFormat="0" applyAlignment="0" applyProtection="0"/>
    <xf numFmtId="0" fontId="35" fillId="89" borderId="123" applyNumberFormat="0" applyFont="0" applyAlignment="0" applyProtection="0"/>
    <xf numFmtId="0" fontId="88" fillId="0" borderId="122" applyNumberFormat="0" applyFill="0" applyAlignment="0" applyProtection="0"/>
    <xf numFmtId="0" fontId="34" fillId="0" borderId="124" applyNumberFormat="0" applyFill="0" applyAlignment="0" applyProtection="0"/>
    <xf numFmtId="0" fontId="103" fillId="0" borderId="122" applyNumberFormat="0" applyFill="0" applyAlignment="0" applyProtection="0"/>
    <xf numFmtId="0" fontId="87" fillId="73" borderId="121" applyNumberFormat="0" applyAlignment="0" applyProtection="0"/>
    <xf numFmtId="0" fontId="103" fillId="0" borderId="114" applyNumberFormat="0" applyFill="0" applyAlignment="0" applyProtection="0"/>
    <xf numFmtId="0" fontId="87" fillId="73" borderId="113" applyNumberFormat="0" applyAlignment="0" applyProtection="0"/>
    <xf numFmtId="0" fontId="34" fillId="0" borderId="119">
      <alignment horizontal="left" vertical="center" wrapText="1" indent="2"/>
    </xf>
    <xf numFmtId="0" fontId="34" fillId="16" borderId="124"/>
    <xf numFmtId="4" fontId="74" fillId="9" borderId="124">
      <alignment horizontal="right" vertical="center"/>
    </xf>
    <xf numFmtId="0" fontId="83" fillId="86" borderId="121" applyNumberFormat="0" applyAlignment="0" applyProtection="0"/>
    <xf numFmtId="4" fontId="30" fillId="9" borderId="124">
      <alignment horizontal="right" vertical="center"/>
    </xf>
    <xf numFmtId="4" fontId="74" fillId="9" borderId="124">
      <alignment horizontal="right" vertical="center"/>
    </xf>
    <xf numFmtId="0" fontId="34" fillId="14" borderId="127">
      <alignment horizontal="left" vertical="center" wrapText="1" indent="2"/>
    </xf>
    <xf numFmtId="0" fontId="34" fillId="0" borderId="116" applyNumberFormat="0" applyFill="0" applyAlignment="0" applyProtection="0"/>
    <xf numFmtId="0" fontId="78" fillId="89" borderId="123" applyNumberFormat="0" applyFont="0" applyAlignment="0" applyProtection="0"/>
    <xf numFmtId="0" fontId="30" fillId="14" borderId="125">
      <alignment horizontal="right" vertical="center"/>
    </xf>
    <xf numFmtId="0" fontId="30" fillId="14" borderId="116">
      <alignment horizontal="right" vertical="center"/>
    </xf>
    <xf numFmtId="0" fontId="34" fillId="0" borderId="127">
      <alignment horizontal="left" vertical="center" wrapText="1" indent="2"/>
    </xf>
    <xf numFmtId="0" fontId="2" fillId="62" borderId="0" applyNumberFormat="0" applyBorder="0" applyAlignment="0" applyProtection="0"/>
    <xf numFmtId="0" fontId="81" fillId="86" borderId="120" applyNumberFormat="0" applyAlignment="0" applyProtection="0"/>
    <xf numFmtId="49" fontId="34" fillId="0" borderId="125" applyNumberFormat="0" applyFont="0" applyFill="0" applyBorder="0" applyProtection="0">
      <alignment horizontal="left" vertical="center" indent="5"/>
    </xf>
    <xf numFmtId="49" fontId="34" fillId="0" borderId="125" applyNumberFormat="0" applyFont="0" applyFill="0" applyBorder="0" applyProtection="0">
      <alignment horizontal="left" vertical="center" indent="5"/>
    </xf>
    <xf numFmtId="0" fontId="87" fillId="73" borderId="121" applyNumberFormat="0" applyAlignment="0" applyProtection="0"/>
    <xf numFmtId="0" fontId="78" fillId="89" borderId="123" applyNumberFormat="0" applyFont="0" applyAlignment="0" applyProtection="0"/>
    <xf numFmtId="0" fontId="2" fillId="47" borderId="0" applyNumberFormat="0" applyBorder="0" applyAlignment="0" applyProtection="0"/>
    <xf numFmtId="0" fontId="96" fillId="73" borderId="121" applyNumberFormat="0" applyAlignment="0" applyProtection="0"/>
    <xf numFmtId="0" fontId="30" fillId="9" borderId="116">
      <alignment horizontal="right" vertical="center"/>
    </xf>
    <xf numFmtId="175" fontId="34" fillId="90" borderId="124" applyNumberFormat="0" applyFont="0" applyBorder="0" applyAlignment="0" applyProtection="0">
      <alignment horizontal="right" vertical="center"/>
    </xf>
    <xf numFmtId="0" fontId="30" fillId="14" borderId="116">
      <alignment horizontal="right" vertical="center"/>
    </xf>
    <xf numFmtId="0" fontId="78" fillId="89" borderId="123" applyNumberFormat="0" applyFont="0" applyAlignment="0" applyProtection="0"/>
    <xf numFmtId="0" fontId="103" fillId="0" borderId="114" applyNumberFormat="0" applyFill="0" applyAlignment="0" applyProtection="0"/>
    <xf numFmtId="0" fontId="34" fillId="14" borderId="127">
      <alignment horizontal="left" vertical="center" wrapText="1" indent="2"/>
    </xf>
    <xf numFmtId="4" fontId="30" fillId="14" borderId="126">
      <alignment horizontal="right" vertical="center"/>
    </xf>
    <xf numFmtId="0" fontId="84" fillId="86" borderId="113" applyNumberFormat="0" applyAlignment="0" applyProtection="0"/>
    <xf numFmtId="4" fontId="74" fillId="9" borderId="116">
      <alignment horizontal="right" vertical="center"/>
    </xf>
    <xf numFmtId="4" fontId="34" fillId="0" borderId="116">
      <alignment horizontal="right" vertical="center"/>
    </xf>
    <xf numFmtId="0" fontId="2" fillId="50" borderId="0" applyNumberFormat="0" applyBorder="0" applyAlignment="0" applyProtection="0"/>
    <xf numFmtId="49" fontId="34" fillId="0" borderId="116" applyNumberFormat="0" applyFont="0" applyFill="0" applyBorder="0" applyProtection="0">
      <alignment horizontal="left" vertical="center" indent="2"/>
    </xf>
    <xf numFmtId="4" fontId="30" fillId="14" borderId="117">
      <alignment horizontal="right" vertical="center"/>
    </xf>
    <xf numFmtId="0" fontId="78" fillId="89" borderId="115" applyNumberFormat="0" applyFont="0" applyAlignment="0" applyProtection="0"/>
    <xf numFmtId="4" fontId="34" fillId="0" borderId="116">
      <alignment horizontal="right" vertical="center"/>
    </xf>
    <xf numFmtId="0" fontId="34" fillId="9" borderId="117">
      <alignment horizontal="left" vertical="center"/>
    </xf>
    <xf numFmtId="0" fontId="34" fillId="0" borderId="116">
      <alignment horizontal="right" vertical="center"/>
    </xf>
    <xf numFmtId="4" fontId="30" fillId="9" borderId="124">
      <alignment horizontal="right" vertical="center"/>
    </xf>
    <xf numFmtId="0" fontId="84" fillId="86" borderId="121" applyNumberFormat="0" applyAlignment="0" applyProtection="0"/>
    <xf numFmtId="0" fontId="34" fillId="14" borderId="127">
      <alignment horizontal="left" vertical="center" wrapText="1" indent="2"/>
    </xf>
    <xf numFmtId="0" fontId="34" fillId="14" borderId="119">
      <alignment horizontal="left" vertical="center" wrapText="1" indent="2"/>
    </xf>
    <xf numFmtId="0" fontId="81" fillId="86" borderId="120" applyNumberFormat="0" applyAlignment="0" applyProtection="0"/>
    <xf numFmtId="175" fontId="34" fillId="90" borderId="124" applyNumberFormat="0" applyFont="0" applyBorder="0" applyAlignment="0" applyProtection="0">
      <alignment horizontal="right" vertical="center"/>
    </xf>
    <xf numFmtId="4" fontId="30" fillId="14" borderId="125">
      <alignment horizontal="right" vertical="center"/>
    </xf>
    <xf numFmtId="0" fontId="78" fillId="89" borderId="123" applyNumberFormat="0" applyFont="0" applyAlignment="0" applyProtection="0"/>
    <xf numFmtId="0" fontId="34" fillId="14" borderId="127">
      <alignment horizontal="left" vertical="center" wrapText="1" indent="2"/>
    </xf>
    <xf numFmtId="0" fontId="34" fillId="0" borderId="127">
      <alignment horizontal="left" vertical="center" wrapText="1" indent="2"/>
    </xf>
    <xf numFmtId="4" fontId="30" fillId="14" borderId="124">
      <alignment horizontal="right" vertical="center"/>
    </xf>
    <xf numFmtId="4" fontId="30" fillId="14" borderId="124">
      <alignment horizontal="right" vertical="center"/>
    </xf>
    <xf numFmtId="49" fontId="34" fillId="0" borderId="116" applyNumberFormat="0" applyFont="0" applyFill="0" applyBorder="0" applyProtection="0">
      <alignment horizontal="left" vertical="center" indent="2"/>
    </xf>
    <xf numFmtId="0" fontId="96" fillId="73" borderId="113" applyNumberFormat="0" applyAlignment="0" applyProtection="0"/>
    <xf numFmtId="4" fontId="34" fillId="0" borderId="124" applyFill="0" applyBorder="0" applyProtection="0">
      <alignment horizontal="right" vertical="center"/>
    </xf>
    <xf numFmtId="0" fontId="83" fillId="86" borderId="121" applyNumberFormat="0" applyAlignment="0" applyProtection="0"/>
    <xf numFmtId="0" fontId="34" fillId="16" borderId="116"/>
    <xf numFmtId="0" fontId="30" fillId="9" borderId="124">
      <alignment horizontal="right" vertical="center"/>
    </xf>
    <xf numFmtId="0" fontId="30" fillId="9" borderId="116">
      <alignment horizontal="right" vertical="center"/>
    </xf>
    <xf numFmtId="4" fontId="30" fillId="14" borderId="116">
      <alignment horizontal="right" vertical="center"/>
    </xf>
    <xf numFmtId="0" fontId="74" fillId="9" borderId="124">
      <alignment horizontal="right" vertical="center"/>
    </xf>
    <xf numFmtId="4" fontId="34" fillId="0" borderId="124" applyFill="0" applyBorder="0" applyProtection="0">
      <alignment horizontal="right" vertical="center"/>
    </xf>
    <xf numFmtId="0" fontId="78" fillId="89" borderId="115" applyNumberFormat="0" applyFont="0" applyAlignment="0" applyProtection="0"/>
    <xf numFmtId="0" fontId="96" fillId="73" borderId="121" applyNumberFormat="0" applyAlignment="0" applyProtection="0"/>
    <xf numFmtId="0" fontId="35" fillId="89" borderId="123" applyNumberFormat="0" applyFont="0" applyAlignment="0" applyProtection="0"/>
    <xf numFmtId="0" fontId="30" fillId="14" borderId="124">
      <alignment horizontal="right" vertical="center"/>
    </xf>
    <xf numFmtId="4" fontId="74" fillId="9" borderId="124">
      <alignment horizontal="right" vertical="center"/>
    </xf>
    <xf numFmtId="0" fontId="96" fillId="73" borderId="113" applyNumberFormat="0" applyAlignment="0" applyProtection="0"/>
    <xf numFmtId="0" fontId="88" fillId="0" borderId="122" applyNumberFormat="0" applyFill="0" applyAlignment="0" applyProtection="0"/>
    <xf numFmtId="0" fontId="34" fillId="9" borderId="125">
      <alignment horizontal="left" vertical="center"/>
    </xf>
    <xf numFmtId="4" fontId="30" fillId="14" borderId="125">
      <alignment horizontal="right" vertical="center"/>
    </xf>
    <xf numFmtId="49" fontId="32" fillId="0" borderId="124" applyNumberFormat="0" applyFill="0" applyBorder="0" applyProtection="0">
      <alignment horizontal="left" vertical="center"/>
    </xf>
    <xf numFmtId="0" fontId="88" fillId="0" borderId="122" applyNumberFormat="0" applyFill="0" applyAlignment="0" applyProtection="0"/>
    <xf numFmtId="0" fontId="100" fillId="86" borderId="120" applyNumberFormat="0" applyAlignment="0" applyProtection="0"/>
    <xf numFmtId="0" fontId="81" fillId="86" borderId="120" applyNumberFormat="0" applyAlignment="0" applyProtection="0"/>
    <xf numFmtId="4" fontId="34" fillId="16" borderId="124"/>
    <xf numFmtId="0" fontId="100" fillId="86" borderId="120" applyNumberFormat="0" applyAlignment="0" applyProtection="0"/>
    <xf numFmtId="175" fontId="34" fillId="90" borderId="124" applyNumberFormat="0" applyFont="0" applyBorder="0" applyAlignment="0" applyProtection="0">
      <alignment horizontal="right" vertical="center"/>
    </xf>
    <xf numFmtId="0" fontId="100" fillId="86" borderId="120" applyNumberFormat="0" applyAlignment="0" applyProtection="0"/>
    <xf numFmtId="0" fontId="96" fillId="73" borderId="121" applyNumberFormat="0" applyAlignment="0" applyProtection="0"/>
    <xf numFmtId="0" fontId="84" fillId="86" borderId="113" applyNumberFormat="0" applyAlignment="0" applyProtection="0"/>
    <xf numFmtId="0" fontId="30" fillId="14" borderId="117">
      <alignment horizontal="right" vertical="center"/>
    </xf>
    <xf numFmtId="0" fontId="30" fillId="14" borderId="117">
      <alignment horizontal="right" vertical="center"/>
    </xf>
    <xf numFmtId="0" fontId="83" fillId="86" borderId="113" applyNumberFormat="0" applyAlignment="0" applyProtection="0"/>
    <xf numFmtId="0" fontId="71" fillId="0" borderId="0" applyNumberFormat="0" applyFill="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68" fillId="46" borderId="57" applyNumberFormat="0" applyAlignment="0" applyProtection="0"/>
    <xf numFmtId="0" fontId="13" fillId="0" borderId="58" applyNumberFormat="0" applyFill="0" applyAlignment="0" applyProtection="0"/>
    <xf numFmtId="0" fontId="68" fillId="46" borderId="57" applyNumberFormat="0" applyAlignment="0" applyProtection="0"/>
    <xf numFmtId="0" fontId="2" fillId="60" borderId="0" applyNumberFormat="0" applyBorder="0" applyAlignment="0" applyProtection="0"/>
    <xf numFmtId="0" fontId="72" fillId="58" borderId="0" applyNumberFormat="0" applyBorder="0" applyAlignment="0" applyProtection="0"/>
    <xf numFmtId="0" fontId="72"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1" fillId="0" borderId="0" applyNumberFormat="0" applyFill="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69"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55" borderId="0" applyNumberFormat="0" applyBorder="0" applyAlignment="0" applyProtection="0"/>
    <xf numFmtId="0" fontId="68" fillId="46" borderId="57" applyNumberFormat="0" applyAlignment="0" applyProtection="0"/>
    <xf numFmtId="0" fontId="72" fillId="61" borderId="0" applyNumberFormat="0" applyBorder="0" applyAlignment="0" applyProtection="0"/>
    <xf numFmtId="0" fontId="2" fillId="59" borderId="0" applyNumberFormat="0" applyBorder="0" applyAlignment="0" applyProtection="0"/>
    <xf numFmtId="0" fontId="70" fillId="0" borderId="0" applyNumberFormat="0" applyFill="0" applyBorder="0" applyAlignment="0" applyProtection="0"/>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72"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2" fillId="49" borderId="0" applyNumberFormat="0" applyBorder="0" applyAlignment="0" applyProtection="0"/>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3" borderId="0" applyNumberFormat="0" applyBorder="0" applyAlignment="0" applyProtection="0"/>
    <xf numFmtId="0" fontId="13" fillId="0" borderId="58" applyNumberFormat="0" applyFill="0" applyAlignment="0" applyProtection="0"/>
    <xf numFmtId="0" fontId="13" fillId="0" borderId="58" applyNumberFormat="0" applyFill="0" applyAlignment="0" applyProtection="0"/>
    <xf numFmtId="0" fontId="2" fillId="59" borderId="0" applyNumberFormat="0" applyBorder="0" applyAlignment="0" applyProtection="0"/>
    <xf numFmtId="0" fontId="72" fillId="64"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49" borderId="0" applyNumberFormat="0" applyBorder="0" applyAlignment="0" applyProtection="0"/>
    <xf numFmtId="0" fontId="69" fillId="46" borderId="56" applyNumberFormat="0" applyAlignment="0" applyProtection="0"/>
    <xf numFmtId="0" fontId="69" fillId="46" borderId="56" applyNumberFormat="0" applyAlignment="0" applyProtection="0"/>
    <xf numFmtId="0" fontId="71" fillId="0" borderId="0" applyNumberFormat="0" applyFill="0" applyBorder="0" applyAlignment="0" applyProtection="0"/>
    <xf numFmtId="0" fontId="2" fillId="50" borderId="0" applyNumberFormat="0" applyBorder="0" applyAlignment="0" applyProtection="0"/>
    <xf numFmtId="0" fontId="13" fillId="0" borderId="58" applyNumberFormat="0" applyFill="0" applyAlignment="0" applyProtection="0"/>
    <xf numFmtId="0" fontId="2" fillId="63"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2" fillId="52" borderId="0" applyNumberFormat="0" applyBorder="0" applyAlignment="0" applyProtection="0"/>
    <xf numFmtId="0" fontId="2" fillId="50"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72" fillId="55" borderId="0" applyNumberFormat="0" applyBorder="0" applyAlignment="0" applyProtection="0"/>
    <xf numFmtId="0" fontId="72" fillId="49"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2" fillId="58" borderId="0" applyNumberFormat="0" applyBorder="0" applyAlignment="0" applyProtection="0"/>
    <xf numFmtId="0" fontId="68" fillId="46" borderId="57" applyNumberFormat="0" applyAlignment="0" applyProtection="0"/>
    <xf numFmtId="0" fontId="2" fillId="48" borderId="0" applyNumberFormat="0" applyBorder="0" applyAlignment="0" applyProtection="0"/>
    <xf numFmtId="0" fontId="72" fillId="55"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2" fillId="54" borderId="0" applyNumberFormat="0" applyBorder="0" applyAlignment="0" applyProtection="0"/>
    <xf numFmtId="0" fontId="13" fillId="0" borderId="58" applyNumberFormat="0" applyFill="0" applyAlignment="0" applyProtection="0"/>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2" fillId="63" borderId="0" applyNumberFormat="0" applyBorder="0" applyAlignment="0" applyProtection="0"/>
    <xf numFmtId="0" fontId="72"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2" fillId="61" borderId="0" applyNumberFormat="0" applyBorder="0" applyAlignment="0" applyProtection="0"/>
    <xf numFmtId="0" fontId="2" fillId="48" borderId="0" applyNumberFormat="0" applyBorder="0" applyAlignment="0" applyProtection="0"/>
    <xf numFmtId="0" fontId="72"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96" fillId="73" borderId="121" applyNumberFormat="0" applyAlignment="0" applyProtection="0"/>
    <xf numFmtId="0" fontId="34" fillId="0" borderId="119">
      <alignment horizontal="left" vertical="center" wrapText="1" indent="2"/>
    </xf>
    <xf numFmtId="4" fontId="30" fillId="14" borderId="118">
      <alignment horizontal="right" vertical="center"/>
    </xf>
    <xf numFmtId="0" fontId="2" fillId="48" borderId="0" applyNumberFormat="0" applyBorder="0" applyAlignment="0" applyProtection="0"/>
    <xf numFmtId="0" fontId="87" fillId="73" borderId="121" applyNumberFormat="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2"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4" fontId="74" fillId="9" borderId="124">
      <alignment horizontal="right" vertical="center"/>
    </xf>
    <xf numFmtId="0" fontId="2" fillId="56" borderId="0" applyNumberFormat="0" applyBorder="0" applyAlignment="0" applyProtection="0"/>
    <xf numFmtId="0" fontId="34" fillId="9" borderId="117">
      <alignment horizontal="left" vertical="center"/>
    </xf>
    <xf numFmtId="49" fontId="34" fillId="0" borderId="125" applyNumberFormat="0" applyFont="0" applyFill="0" applyBorder="0" applyProtection="0">
      <alignment horizontal="left" vertical="center" indent="5"/>
    </xf>
    <xf numFmtId="4" fontId="34" fillId="0" borderId="124">
      <alignment horizontal="right" vertical="center"/>
    </xf>
    <xf numFmtId="0" fontId="96" fillId="73" borderId="113" applyNumberFormat="0" applyAlignment="0" applyProtection="0"/>
    <xf numFmtId="0" fontId="87" fillId="73" borderId="121" applyNumberFormat="0" applyAlignment="0" applyProtection="0"/>
    <xf numFmtId="0" fontId="13" fillId="0" borderId="58" applyNumberFormat="0" applyFill="0" applyAlignment="0" applyProtection="0"/>
    <xf numFmtId="0" fontId="84" fillId="86" borderId="121" applyNumberFormat="0" applyAlignment="0" applyProtection="0"/>
    <xf numFmtId="0" fontId="34" fillId="0" borderId="116">
      <alignment horizontal="right" vertical="center"/>
    </xf>
    <xf numFmtId="0" fontId="84" fillId="86" borderId="113" applyNumberFormat="0" applyAlignment="0" applyProtection="0"/>
    <xf numFmtId="0" fontId="30" fillId="14" borderId="124">
      <alignment horizontal="right" vertical="center"/>
    </xf>
    <xf numFmtId="0" fontId="88" fillId="0" borderId="114" applyNumberFormat="0" applyFill="0" applyAlignment="0" applyProtection="0"/>
    <xf numFmtId="0" fontId="30" fillId="14" borderId="125">
      <alignment horizontal="right" vertical="center"/>
    </xf>
    <xf numFmtId="0" fontId="34" fillId="16" borderId="124"/>
    <xf numFmtId="0" fontId="34" fillId="16" borderId="124"/>
    <xf numFmtId="0" fontId="35" fillId="89" borderId="123" applyNumberFormat="0" applyFont="0" applyAlignment="0" applyProtection="0"/>
    <xf numFmtId="0" fontId="30" fillId="14" borderId="125">
      <alignment horizontal="right" vertical="center"/>
    </xf>
    <xf numFmtId="0" fontId="100" fillId="86" borderId="112" applyNumberFormat="0" applyAlignment="0" applyProtection="0"/>
    <xf numFmtId="0" fontId="88" fillId="0" borderId="114" applyNumberFormat="0" applyFill="0" applyAlignment="0" applyProtection="0"/>
    <xf numFmtId="4" fontId="34" fillId="16" borderId="116"/>
    <xf numFmtId="0" fontId="96" fillId="73" borderId="121" applyNumberFormat="0" applyAlignment="0" applyProtection="0"/>
    <xf numFmtId="4" fontId="30" fillId="14" borderId="125">
      <alignment horizontal="right" vertical="center"/>
    </xf>
    <xf numFmtId="0" fontId="34" fillId="0" borderId="124">
      <alignment horizontal="right" vertical="center"/>
    </xf>
    <xf numFmtId="4" fontId="34" fillId="0" borderId="124" applyFill="0" applyBorder="0" applyProtection="0">
      <alignment horizontal="right" vertical="center"/>
    </xf>
    <xf numFmtId="0" fontId="84" fillId="86" borderId="121" applyNumberFormat="0" applyAlignment="0" applyProtection="0"/>
    <xf numFmtId="0" fontId="35" fillId="89" borderId="123" applyNumberFormat="0" applyFont="0" applyAlignment="0" applyProtection="0"/>
    <xf numFmtId="0" fontId="100" fillId="86" borderId="112" applyNumberFormat="0" applyAlignment="0" applyProtection="0"/>
    <xf numFmtId="0" fontId="30" fillId="14" borderId="124">
      <alignment horizontal="right" vertical="center"/>
    </xf>
    <xf numFmtId="4" fontId="30" fillId="14" borderId="116">
      <alignment horizontal="right" vertical="center"/>
    </xf>
    <xf numFmtId="4" fontId="30" fillId="14" borderId="126">
      <alignment horizontal="right" vertical="center"/>
    </xf>
    <xf numFmtId="0" fontId="2" fillId="63" borderId="0" applyNumberFormat="0" applyBorder="0" applyAlignment="0" applyProtection="0"/>
    <xf numFmtId="0" fontId="30" fillId="14" borderId="126">
      <alignment horizontal="right" vertical="center"/>
    </xf>
    <xf numFmtId="49" fontId="32" fillId="0" borderId="124" applyNumberFormat="0" applyFill="0" applyBorder="0" applyProtection="0">
      <alignment horizontal="left" vertical="center"/>
    </xf>
    <xf numFmtId="0" fontId="103" fillId="0" borderId="122" applyNumberFormat="0" applyFill="0" applyAlignment="0" applyProtection="0"/>
    <xf numFmtId="0" fontId="96" fillId="73" borderId="121" applyNumberFormat="0" applyAlignment="0" applyProtection="0"/>
    <xf numFmtId="0" fontId="103" fillId="0" borderId="122" applyNumberFormat="0" applyFill="0" applyAlignment="0" applyProtection="0"/>
    <xf numFmtId="0" fontId="2" fillId="48" borderId="0" applyNumberFormat="0" applyBorder="0" applyAlignment="0" applyProtection="0"/>
    <xf numFmtId="0" fontId="30" fillId="14" borderId="124">
      <alignment horizontal="right" vertical="center"/>
    </xf>
    <xf numFmtId="4" fontId="30" fillId="9" borderId="116">
      <alignment horizontal="right" vertical="center"/>
    </xf>
    <xf numFmtId="0" fontId="34" fillId="0" borderId="124" applyNumberFormat="0" applyFill="0" applyAlignment="0" applyProtection="0"/>
    <xf numFmtId="0" fontId="34" fillId="0" borderId="119">
      <alignment horizontal="left" vertical="center" wrapText="1" indent="2"/>
    </xf>
    <xf numFmtId="0" fontId="88" fillId="0" borderId="122" applyNumberFormat="0" applyFill="0" applyAlignment="0" applyProtection="0"/>
    <xf numFmtId="0" fontId="30" fillId="14" borderId="116">
      <alignment horizontal="right" vertical="center"/>
    </xf>
    <xf numFmtId="0" fontId="87" fillId="73" borderId="113" applyNumberFormat="0" applyAlignment="0" applyProtection="0"/>
    <xf numFmtId="0" fontId="35" fillId="89" borderId="123" applyNumberFormat="0" applyFont="0" applyAlignment="0" applyProtection="0"/>
    <xf numFmtId="0" fontId="103" fillId="0" borderId="122" applyNumberFormat="0" applyFill="0" applyAlignment="0" applyProtection="0"/>
    <xf numFmtId="0" fontId="30" fillId="14" borderId="116">
      <alignment horizontal="right" vertical="center"/>
    </xf>
    <xf numFmtId="0" fontId="103" fillId="0" borderId="114" applyNumberFormat="0" applyFill="0" applyAlignment="0" applyProtection="0"/>
    <xf numFmtId="0" fontId="68" fillId="46" borderId="57" applyNumberFormat="0" applyAlignment="0" applyProtection="0"/>
    <xf numFmtId="0" fontId="87" fillId="73" borderId="113" applyNumberFormat="0" applyAlignment="0" applyProtection="0"/>
    <xf numFmtId="0" fontId="30" fillId="14" borderId="117">
      <alignment horizontal="right" vertical="center"/>
    </xf>
    <xf numFmtId="0" fontId="96" fillId="73" borderId="113" applyNumberFormat="0" applyAlignment="0" applyProtection="0"/>
    <xf numFmtId="0" fontId="34" fillId="0" borderId="116">
      <alignment horizontal="right" vertical="center"/>
    </xf>
    <xf numFmtId="0" fontId="96" fillId="73" borderId="113" applyNumberFormat="0" applyAlignment="0" applyProtection="0"/>
    <xf numFmtId="4" fontId="30" fillId="14" borderId="118">
      <alignment horizontal="right" vertical="center"/>
    </xf>
    <xf numFmtId="0" fontId="100" fillId="86" borderId="120" applyNumberFormat="0" applyAlignment="0" applyProtection="0"/>
    <xf numFmtId="0" fontId="81" fillId="86" borderId="120" applyNumberFormat="0" applyAlignment="0" applyProtection="0"/>
    <xf numFmtId="0" fontId="34" fillId="0" borderId="119">
      <alignment horizontal="left" vertical="center" wrapText="1" indent="2"/>
    </xf>
    <xf numFmtId="0" fontId="87" fillId="73" borderId="121" applyNumberFormat="0" applyAlignment="0" applyProtection="0"/>
    <xf numFmtId="4" fontId="30" fillId="9" borderId="124">
      <alignment horizontal="right" vertical="center"/>
    </xf>
    <xf numFmtId="49" fontId="32" fillId="0" borderId="124" applyNumberFormat="0" applyFill="0" applyBorder="0" applyProtection="0">
      <alignment horizontal="left" vertical="center"/>
    </xf>
    <xf numFmtId="4" fontId="30" fillId="14" borderId="124">
      <alignment horizontal="right" vertical="center"/>
    </xf>
    <xf numFmtId="0" fontId="34" fillId="0" borderId="127">
      <alignment horizontal="left" vertical="center" wrapText="1" indent="2"/>
    </xf>
    <xf numFmtId="0" fontId="78" fillId="89" borderId="123" applyNumberFormat="0" applyFont="0" applyAlignment="0" applyProtection="0"/>
    <xf numFmtId="49" fontId="34" fillId="0" borderId="124" applyNumberFormat="0" applyFont="0" applyFill="0" applyBorder="0" applyProtection="0">
      <alignment horizontal="left" vertical="center" indent="2"/>
    </xf>
    <xf numFmtId="0" fontId="74" fillId="9" borderId="124">
      <alignment horizontal="right" vertical="center"/>
    </xf>
    <xf numFmtId="0" fontId="84" fillId="86" borderId="121" applyNumberFormat="0" applyAlignment="0" applyProtection="0"/>
    <xf numFmtId="49" fontId="34" fillId="0" borderId="117" applyNumberFormat="0" applyFont="0" applyFill="0" applyBorder="0" applyProtection="0">
      <alignment horizontal="left" vertical="center" indent="5"/>
    </xf>
    <xf numFmtId="0" fontId="34" fillId="0" borderId="116">
      <alignment horizontal="right" vertical="center"/>
    </xf>
    <xf numFmtId="0" fontId="84" fillId="86" borderId="121" applyNumberFormat="0" applyAlignment="0" applyProtection="0"/>
    <xf numFmtId="0" fontId="81" fillId="86" borderId="120" applyNumberFormat="0" applyAlignment="0" applyProtection="0"/>
    <xf numFmtId="0" fontId="83" fillId="86" borderId="121" applyNumberFormat="0" applyAlignment="0" applyProtection="0"/>
    <xf numFmtId="4" fontId="34" fillId="16" borderId="116"/>
    <xf numFmtId="0" fontId="84" fillId="86" borderId="121" applyNumberFormat="0" applyAlignment="0" applyProtection="0"/>
    <xf numFmtId="4" fontId="30" fillId="9" borderId="116">
      <alignment horizontal="right" vertical="center"/>
    </xf>
    <xf numFmtId="0" fontId="30" fillId="14" borderId="117">
      <alignment horizontal="right" vertical="center"/>
    </xf>
    <xf numFmtId="0" fontId="30" fillId="9" borderId="124">
      <alignment horizontal="right" vertical="center"/>
    </xf>
    <xf numFmtId="49" fontId="34" fillId="0" borderId="124" applyNumberFormat="0" applyFont="0" applyFill="0" applyBorder="0" applyProtection="0">
      <alignment horizontal="left" vertical="center" indent="2"/>
    </xf>
    <xf numFmtId="0" fontId="100" fillId="86" borderId="112" applyNumberFormat="0" applyAlignment="0" applyProtection="0"/>
    <xf numFmtId="0" fontId="34" fillId="0" borderId="124" applyNumberFormat="0" applyFill="0" applyAlignment="0" applyProtection="0"/>
    <xf numFmtId="0" fontId="34" fillId="0" borderId="127">
      <alignment horizontal="left" vertical="center" wrapText="1" indent="2"/>
    </xf>
    <xf numFmtId="0" fontId="103" fillId="0" borderId="122" applyNumberFormat="0" applyFill="0" applyAlignment="0" applyProtection="0"/>
    <xf numFmtId="0" fontId="2" fillId="59" borderId="0" applyNumberFormat="0" applyBorder="0" applyAlignment="0" applyProtection="0"/>
    <xf numFmtId="0" fontId="69" fillId="46" borderId="56" applyNumberFormat="0" applyAlignment="0" applyProtection="0"/>
    <xf numFmtId="0" fontId="78" fillId="89" borderId="115" applyNumberFormat="0" applyFont="0" applyAlignment="0" applyProtection="0"/>
    <xf numFmtId="0" fontId="84" fillId="86" borderId="121" applyNumberFormat="0" applyAlignment="0" applyProtection="0"/>
    <xf numFmtId="0" fontId="83" fillId="86" borderId="121" applyNumberFormat="0" applyAlignment="0" applyProtection="0"/>
    <xf numFmtId="49" fontId="34" fillId="0" borderId="125" applyNumberFormat="0" applyFont="0" applyFill="0" applyBorder="0" applyProtection="0">
      <alignment horizontal="left" vertical="center" indent="5"/>
    </xf>
    <xf numFmtId="0" fontId="81" fillId="86" borderId="120" applyNumberFormat="0" applyAlignment="0" applyProtection="0"/>
    <xf numFmtId="0" fontId="96" fillId="73" borderId="121" applyNumberFormat="0" applyAlignment="0" applyProtection="0"/>
    <xf numFmtId="4" fontId="34" fillId="0" borderId="124">
      <alignment horizontal="right" vertical="center"/>
    </xf>
    <xf numFmtId="0" fontId="34" fillId="0" borderId="124">
      <alignment horizontal="right" vertical="center"/>
    </xf>
    <xf numFmtId="0" fontId="78" fillId="89" borderId="123" applyNumberFormat="0" applyFont="0" applyAlignment="0" applyProtection="0"/>
    <xf numFmtId="49" fontId="34" fillId="0" borderId="124" applyNumberFormat="0" applyFont="0" applyFill="0" applyBorder="0" applyProtection="0">
      <alignment horizontal="left" vertical="center" indent="2"/>
    </xf>
    <xf numFmtId="4" fontId="34" fillId="0" borderId="124">
      <alignment horizontal="right" vertical="center"/>
    </xf>
    <xf numFmtId="4" fontId="30" fillId="14" borderId="124">
      <alignment horizontal="right" vertical="center"/>
    </xf>
    <xf numFmtId="0" fontId="2" fillId="50" borderId="0" applyNumberFormat="0" applyBorder="0" applyAlignment="0" applyProtection="0"/>
    <xf numFmtId="0" fontId="34" fillId="16" borderId="124"/>
    <xf numFmtId="0" fontId="84" fillId="86" borderId="113" applyNumberFormat="0" applyAlignment="0" applyProtection="0"/>
    <xf numFmtId="0" fontId="81" fillId="86" borderId="112" applyNumberFormat="0" applyAlignment="0" applyProtection="0"/>
    <xf numFmtId="0" fontId="71" fillId="0" borderId="0" applyNumberFormat="0" applyFill="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68" fillId="46" borderId="57" applyNumberFormat="0" applyAlignment="0" applyProtection="0"/>
    <xf numFmtId="0" fontId="13" fillId="0" borderId="58" applyNumberFormat="0" applyFill="0" applyAlignment="0" applyProtection="0"/>
    <xf numFmtId="0" fontId="68" fillId="46" borderId="57" applyNumberFormat="0" applyAlignment="0" applyProtection="0"/>
    <xf numFmtId="0" fontId="2" fillId="60" borderId="0" applyNumberFormat="0" applyBorder="0" applyAlignment="0" applyProtection="0"/>
    <xf numFmtId="0" fontId="72" fillId="58" borderId="0" applyNumberFormat="0" applyBorder="0" applyAlignment="0" applyProtection="0"/>
    <xf numFmtId="0" fontId="72"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1" fillId="0" borderId="0" applyNumberFormat="0" applyFill="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69"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55" borderId="0" applyNumberFormat="0" applyBorder="0" applyAlignment="0" applyProtection="0"/>
    <xf numFmtId="0" fontId="68" fillId="46" borderId="57" applyNumberFormat="0" applyAlignment="0" applyProtection="0"/>
    <xf numFmtId="0" fontId="72" fillId="61" borderId="0" applyNumberFormat="0" applyBorder="0" applyAlignment="0" applyProtection="0"/>
    <xf numFmtId="0" fontId="2" fillId="59" borderId="0" applyNumberFormat="0" applyBorder="0" applyAlignment="0" applyProtection="0"/>
    <xf numFmtId="0" fontId="70" fillId="0" borderId="0" applyNumberFormat="0" applyFill="0" applyBorder="0" applyAlignment="0" applyProtection="0"/>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72"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2" fillId="49" borderId="0" applyNumberFormat="0" applyBorder="0" applyAlignment="0" applyProtection="0"/>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3" borderId="0" applyNumberFormat="0" applyBorder="0" applyAlignment="0" applyProtection="0"/>
    <xf numFmtId="0" fontId="13" fillId="0" borderId="58" applyNumberFormat="0" applyFill="0" applyAlignment="0" applyProtection="0"/>
    <xf numFmtId="0" fontId="13" fillId="0" borderId="58" applyNumberFormat="0" applyFill="0" applyAlignment="0" applyProtection="0"/>
    <xf numFmtId="0" fontId="2" fillId="59" borderId="0" applyNumberFormat="0" applyBorder="0" applyAlignment="0" applyProtection="0"/>
    <xf numFmtId="0" fontId="72" fillId="64"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49" borderId="0" applyNumberFormat="0" applyBorder="0" applyAlignment="0" applyProtection="0"/>
    <xf numFmtId="0" fontId="69" fillId="46" borderId="56" applyNumberFormat="0" applyAlignment="0" applyProtection="0"/>
    <xf numFmtId="0" fontId="69" fillId="46" borderId="56" applyNumberFormat="0" applyAlignment="0" applyProtection="0"/>
    <xf numFmtId="0" fontId="71" fillId="0" borderId="0" applyNumberFormat="0" applyFill="0" applyBorder="0" applyAlignment="0" applyProtection="0"/>
    <xf numFmtId="0" fontId="2" fillId="50" borderId="0" applyNumberFormat="0" applyBorder="0" applyAlignment="0" applyProtection="0"/>
    <xf numFmtId="0" fontId="13" fillId="0" borderId="58" applyNumberFormat="0" applyFill="0" applyAlignment="0" applyProtection="0"/>
    <xf numFmtId="0" fontId="2" fillId="63"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2" fillId="52" borderId="0" applyNumberFormat="0" applyBorder="0" applyAlignment="0" applyProtection="0"/>
    <xf numFmtId="0" fontId="2" fillId="50"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72" fillId="55" borderId="0" applyNumberFormat="0" applyBorder="0" applyAlignment="0" applyProtection="0"/>
    <xf numFmtId="0" fontId="72" fillId="49"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2" fillId="58" borderId="0" applyNumberFormat="0" applyBorder="0" applyAlignment="0" applyProtection="0"/>
    <xf numFmtId="0" fontId="68" fillId="46" borderId="57" applyNumberFormat="0" applyAlignment="0" applyProtection="0"/>
    <xf numFmtId="0" fontId="2" fillId="48" borderId="0" applyNumberFormat="0" applyBorder="0" applyAlignment="0" applyProtection="0"/>
    <xf numFmtId="0" fontId="72" fillId="55"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2" fillId="54" borderId="0" applyNumberFormat="0" applyBorder="0" applyAlignment="0" applyProtection="0"/>
    <xf numFmtId="0" fontId="13" fillId="0" borderId="58" applyNumberFormat="0" applyFill="0" applyAlignment="0" applyProtection="0"/>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2" fillId="63" borderId="0" applyNumberFormat="0" applyBorder="0" applyAlignment="0" applyProtection="0"/>
    <xf numFmtId="0" fontId="72"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2" fillId="61" borderId="0" applyNumberFormat="0" applyBorder="0" applyAlignment="0" applyProtection="0"/>
    <xf numFmtId="0" fontId="2" fillId="48" borderId="0" applyNumberFormat="0" applyBorder="0" applyAlignment="0" applyProtection="0"/>
    <xf numFmtId="0" fontId="72"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4" fontId="34" fillId="0" borderId="124">
      <alignment horizontal="right" vertical="center"/>
    </xf>
    <xf numFmtId="0" fontId="100" fillId="86" borderId="112" applyNumberFormat="0" applyAlignment="0" applyProtection="0"/>
    <xf numFmtId="0" fontId="30" fillId="14" borderId="118">
      <alignment horizontal="right" vertical="center"/>
    </xf>
    <xf numFmtId="0" fontId="87" fillId="73" borderId="113" applyNumberFormat="0" applyAlignment="0" applyProtection="0"/>
    <xf numFmtId="0" fontId="30" fillId="14" borderId="118">
      <alignment horizontal="right" vertical="center"/>
    </xf>
    <xf numFmtId="4" fontId="30" fillId="14" borderId="116">
      <alignment horizontal="right" vertical="center"/>
    </xf>
    <xf numFmtId="0" fontId="30" fillId="14" borderId="116">
      <alignment horizontal="right" vertical="center"/>
    </xf>
    <xf numFmtId="0" fontId="81" fillId="86" borderId="112" applyNumberFormat="0" applyAlignment="0" applyProtection="0"/>
    <xf numFmtId="0" fontId="83" fillId="86" borderId="113" applyNumberFormat="0" applyAlignment="0" applyProtection="0"/>
    <xf numFmtId="0" fontId="88" fillId="0" borderId="114" applyNumberFormat="0" applyFill="0" applyAlignment="0" applyProtection="0"/>
    <xf numFmtId="0" fontId="34" fillId="16" borderId="116"/>
    <xf numFmtId="4" fontId="34" fillId="16" borderId="116"/>
    <xf numFmtId="4" fontId="30" fillId="14" borderId="116">
      <alignment horizontal="right" vertical="center"/>
    </xf>
    <xf numFmtId="0" fontId="74" fillId="9" borderId="116">
      <alignment horizontal="right" vertical="center"/>
    </xf>
    <xf numFmtId="0" fontId="87" fillId="73" borderId="113" applyNumberFormat="0" applyAlignment="0" applyProtection="0"/>
    <xf numFmtId="0" fontId="84" fillId="86" borderId="113" applyNumberFormat="0" applyAlignment="0" applyProtection="0"/>
    <xf numFmtId="4" fontId="34" fillId="0" borderId="116">
      <alignment horizontal="right" vertical="center"/>
    </xf>
    <xf numFmtId="0" fontId="34" fillId="14" borderId="119">
      <alignment horizontal="left" vertical="center" wrapText="1" indent="2"/>
    </xf>
    <xf numFmtId="0" fontId="34" fillId="0" borderId="119">
      <alignment horizontal="left" vertical="center" wrapText="1" indent="2"/>
    </xf>
    <xf numFmtId="0" fontId="100" fillId="86" borderId="112" applyNumberFormat="0" applyAlignment="0" applyProtection="0"/>
    <xf numFmtId="0" fontId="96" fillId="73" borderId="113" applyNumberFormat="0" applyAlignment="0" applyProtection="0"/>
    <xf numFmtId="0" fontId="83" fillId="86" borderId="113" applyNumberFormat="0" applyAlignment="0" applyProtection="0"/>
    <xf numFmtId="0" fontId="81" fillId="86" borderId="112" applyNumberFormat="0" applyAlignment="0" applyProtection="0"/>
    <xf numFmtId="0" fontId="30" fillId="14" borderId="118">
      <alignment horizontal="right" vertical="center"/>
    </xf>
    <xf numFmtId="0" fontId="74" fillId="9" borderId="116">
      <alignment horizontal="right" vertical="center"/>
    </xf>
    <xf numFmtId="4" fontId="30" fillId="9" borderId="116">
      <alignment horizontal="right" vertical="center"/>
    </xf>
    <xf numFmtId="4" fontId="30" fillId="14" borderId="116">
      <alignment horizontal="right" vertical="center"/>
    </xf>
    <xf numFmtId="49" fontId="34" fillId="0" borderId="117" applyNumberFormat="0" applyFont="0" applyFill="0" applyBorder="0" applyProtection="0">
      <alignment horizontal="left" vertical="center" indent="5"/>
    </xf>
    <xf numFmtId="4" fontId="34" fillId="0" borderId="116" applyFill="0" applyBorder="0" applyProtection="0">
      <alignment horizontal="right" vertical="center"/>
    </xf>
    <xf numFmtId="4" fontId="30" fillId="9" borderId="116">
      <alignment horizontal="right" vertical="center"/>
    </xf>
    <xf numFmtId="0" fontId="96" fillId="73" borderId="113" applyNumberFormat="0" applyAlignment="0" applyProtection="0"/>
    <xf numFmtId="0" fontId="87" fillId="73" borderId="113" applyNumberFormat="0" applyAlignment="0" applyProtection="0"/>
    <xf numFmtId="0" fontId="83"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14" borderId="119">
      <alignment horizontal="left" vertical="center" wrapText="1" indent="2"/>
    </xf>
    <xf numFmtId="0" fontId="74" fillId="9" borderId="124">
      <alignment horizontal="right" vertical="center"/>
    </xf>
    <xf numFmtId="0" fontId="34" fillId="0" borderId="119">
      <alignment horizontal="left" vertical="center" wrapText="1" indent="2"/>
    </xf>
    <xf numFmtId="0" fontId="78" fillId="89" borderId="115" applyNumberFormat="0" applyFont="0" applyAlignment="0" applyProtection="0"/>
    <xf numFmtId="0" fontId="100" fillId="86" borderId="112" applyNumberFormat="0" applyAlignment="0" applyProtection="0"/>
    <xf numFmtId="0" fontId="96" fillId="73" borderId="113" applyNumberFormat="0" applyAlignment="0" applyProtection="0"/>
    <xf numFmtId="0" fontId="88" fillId="0" borderId="114" applyNumberFormat="0" applyFill="0" applyAlignment="0" applyProtection="0"/>
    <xf numFmtId="4" fontId="34" fillId="0" borderId="116" applyFill="0" applyBorder="0" applyProtection="0">
      <alignment horizontal="right" vertical="center"/>
    </xf>
    <xf numFmtId="49" fontId="34" fillId="0" borderId="116" applyNumberFormat="0" applyFont="0" applyFill="0" applyBorder="0" applyProtection="0">
      <alignment horizontal="left" vertical="center" indent="2"/>
    </xf>
    <xf numFmtId="175" fontId="34" fillId="90" borderId="116" applyNumberFormat="0" applyFont="0" applyBorder="0" applyAlignment="0" applyProtection="0">
      <alignment horizontal="right" vertical="center"/>
    </xf>
    <xf numFmtId="4" fontId="30" fillId="14" borderId="118">
      <alignment horizontal="right" vertical="center"/>
    </xf>
    <xf numFmtId="0" fontId="34" fillId="16" borderId="116"/>
    <xf numFmtId="0" fontId="71" fillId="0" borderId="0" applyNumberFormat="0" applyFill="0" applyBorder="0" applyAlignment="0" applyProtection="0"/>
    <xf numFmtId="0" fontId="87" fillId="73" borderId="113" applyNumberFormat="0" applyAlignment="0" applyProtection="0"/>
    <xf numFmtId="0" fontId="84" fillId="86" borderId="113" applyNumberFormat="0" applyAlignment="0" applyProtection="0"/>
    <xf numFmtId="0" fontId="30" fillId="14" borderId="116">
      <alignment horizontal="right" vertical="center"/>
    </xf>
    <xf numFmtId="0" fontId="30" fillId="14" borderId="116">
      <alignment horizontal="right" vertical="center"/>
    </xf>
    <xf numFmtId="4" fontId="34" fillId="0" borderId="116">
      <alignment horizontal="right" vertical="center"/>
    </xf>
    <xf numFmtId="0" fontId="78" fillId="89" borderId="115" applyNumberFormat="0" applyFont="0" applyAlignment="0" applyProtection="0"/>
    <xf numFmtId="0" fontId="68" fillId="46" borderId="57" applyNumberFormat="0" applyAlignment="0" applyProtection="0"/>
    <xf numFmtId="0" fontId="69" fillId="46" borderId="56" applyNumberFormat="0" applyAlignment="0" applyProtection="0"/>
    <xf numFmtId="49" fontId="34" fillId="0" borderId="117" applyNumberFormat="0" applyFont="0" applyFill="0" applyBorder="0" applyProtection="0">
      <alignment horizontal="left" vertical="center" indent="5"/>
    </xf>
    <xf numFmtId="0" fontId="70" fillId="0" borderId="0" applyNumberFormat="0" applyFill="0" applyBorder="0" applyAlignment="0" applyProtection="0"/>
    <xf numFmtId="0" fontId="30" fillId="14" borderId="116">
      <alignment horizontal="right" vertical="center"/>
    </xf>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81" fillId="86" borderId="112" applyNumberFormat="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4" fontId="34" fillId="16" borderId="116"/>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30" fillId="14" borderId="116">
      <alignment horizontal="right" vertical="center"/>
    </xf>
    <xf numFmtId="49" fontId="34" fillId="0" borderId="117" applyNumberFormat="0" applyFont="0" applyFill="0" applyBorder="0" applyProtection="0">
      <alignment horizontal="left" vertical="center" indent="5"/>
    </xf>
    <xf numFmtId="0" fontId="34" fillId="0" borderId="116" applyNumberFormat="0" applyFill="0" applyAlignment="0" applyProtection="0"/>
    <xf numFmtId="0" fontId="81" fillId="86" borderId="112" applyNumberFormat="0" applyAlignment="0" applyProtection="0"/>
    <xf numFmtId="0" fontId="68" fillId="46" borderId="57" applyNumberFormat="0" applyAlignment="0" applyProtection="0"/>
    <xf numFmtId="0" fontId="96" fillId="73" borderId="113" applyNumberFormat="0" applyAlignment="0" applyProtection="0"/>
    <xf numFmtId="0" fontId="13" fillId="0" borderId="58" applyNumberFormat="0" applyFill="0" applyAlignment="0" applyProtection="0"/>
    <xf numFmtId="0" fontId="68" fillId="46" borderId="57" applyNumberFormat="0" applyAlignment="0" applyProtection="0"/>
    <xf numFmtId="0" fontId="84" fillId="86" borderId="113" applyNumberFormat="0" applyAlignment="0" applyProtection="0"/>
    <xf numFmtId="0" fontId="83" fillId="86" borderId="113" applyNumberFormat="0" applyAlignment="0" applyProtection="0"/>
    <xf numFmtId="49" fontId="34" fillId="0" borderId="117" applyNumberFormat="0" applyFont="0" applyFill="0" applyBorder="0" applyProtection="0">
      <alignment horizontal="left" vertical="center" indent="5"/>
    </xf>
    <xf numFmtId="0" fontId="84" fillId="86" borderId="113" applyNumberFormat="0" applyAlignment="0" applyProtection="0"/>
    <xf numFmtId="4" fontId="30" fillId="14" borderId="118">
      <alignment horizontal="right" vertical="center"/>
    </xf>
    <xf numFmtId="49" fontId="34" fillId="0" borderId="117" applyNumberFormat="0" applyFont="0" applyFill="0" applyBorder="0" applyProtection="0">
      <alignment horizontal="left" vertical="center" indent="5"/>
    </xf>
    <xf numFmtId="0" fontId="2" fillId="60" borderId="0" applyNumberFormat="0" applyBorder="0" applyAlignment="0" applyProtection="0"/>
    <xf numFmtId="49" fontId="34" fillId="0" borderId="117" applyNumberFormat="0" applyFont="0" applyFill="0" applyBorder="0" applyProtection="0">
      <alignment horizontal="left" vertical="center" indent="5"/>
    </xf>
    <xf numFmtId="0" fontId="34" fillId="14" borderId="119">
      <alignment horizontal="left" vertical="center" wrapText="1" indent="2"/>
    </xf>
    <xf numFmtId="0" fontId="78" fillId="89" borderId="115" applyNumberFormat="0" applyFont="0" applyAlignment="0" applyProtection="0"/>
    <xf numFmtId="4" fontId="34" fillId="16" borderId="116"/>
    <xf numFmtId="4" fontId="30" fillId="14" borderId="116">
      <alignment horizontal="right" vertical="center"/>
    </xf>
    <xf numFmtId="4" fontId="30" fillId="14" borderId="116">
      <alignment horizontal="right" vertical="center"/>
    </xf>
    <xf numFmtId="4" fontId="34" fillId="0" borderId="116" applyFill="0" applyBorder="0" applyProtection="0">
      <alignment horizontal="right" vertical="center"/>
    </xf>
    <xf numFmtId="0" fontId="30" fillId="9" borderId="116">
      <alignment horizontal="right" vertical="center"/>
    </xf>
    <xf numFmtId="0" fontId="30" fillId="14" borderId="116">
      <alignment horizontal="right" vertical="center"/>
    </xf>
    <xf numFmtId="0" fontId="72" fillId="58" borderId="0" applyNumberFormat="0" applyBorder="0" applyAlignment="0" applyProtection="0"/>
    <xf numFmtId="0" fontId="34" fillId="9" borderId="117">
      <alignment horizontal="left" vertical="center"/>
    </xf>
    <xf numFmtId="0" fontId="34" fillId="0" borderId="116" applyNumberFormat="0" applyFill="0" applyAlignment="0" applyProtection="0"/>
    <xf numFmtId="0" fontId="87" fillId="73" borderId="113" applyNumberFormat="0" applyAlignment="0" applyProtection="0"/>
    <xf numFmtId="0" fontId="72" fillId="64" borderId="0" applyNumberFormat="0" applyBorder="0" applyAlignment="0" applyProtection="0"/>
    <xf numFmtId="0" fontId="84" fillId="86" borderId="113" applyNumberFormat="0" applyAlignment="0" applyProtection="0"/>
    <xf numFmtId="4" fontId="30" fillId="14" borderId="116">
      <alignment horizontal="right" vertical="center"/>
    </xf>
    <xf numFmtId="0" fontId="103" fillId="0" borderId="114" applyNumberFormat="0" applyFill="0" applyAlignment="0" applyProtection="0"/>
    <xf numFmtId="0" fontId="88" fillId="0" borderId="114" applyNumberFormat="0" applyFill="0" applyAlignment="0" applyProtection="0"/>
    <xf numFmtId="0" fontId="84" fillId="86" borderId="113" applyNumberFormat="0" applyAlignment="0" applyProtection="0"/>
    <xf numFmtId="0" fontId="96" fillId="73" borderId="113" applyNumberFormat="0" applyAlignment="0" applyProtection="0"/>
    <xf numFmtId="0" fontId="84" fillId="86" borderId="113" applyNumberFormat="0" applyAlignment="0" applyProtection="0"/>
    <xf numFmtId="4" fontId="30" fillId="14" borderId="116">
      <alignment horizontal="right" vertical="center"/>
    </xf>
    <xf numFmtId="0" fontId="78" fillId="89" borderId="115" applyNumberFormat="0" applyFont="0" applyAlignment="0" applyProtection="0"/>
    <xf numFmtId="0" fontId="34" fillId="0" borderId="116">
      <alignment horizontal="right" vertical="center"/>
    </xf>
    <xf numFmtId="0" fontId="34" fillId="9" borderId="117">
      <alignment horizontal="left" vertical="center"/>
    </xf>
    <xf numFmtId="0" fontId="34" fillId="14" borderId="119">
      <alignment horizontal="left" vertical="center" wrapText="1" indent="2"/>
    </xf>
    <xf numFmtId="0" fontId="2" fillId="47" borderId="0" applyNumberFormat="0" applyBorder="0" applyAlignment="0" applyProtection="0"/>
    <xf numFmtId="0" fontId="34" fillId="16" borderId="116"/>
    <xf numFmtId="4" fontId="74" fillId="9" borderId="116">
      <alignment horizontal="right" vertical="center"/>
    </xf>
    <xf numFmtId="4" fontId="30" fillId="14" borderId="117">
      <alignment horizontal="right" vertical="center"/>
    </xf>
    <xf numFmtId="4" fontId="30" fillId="14" borderId="118">
      <alignment horizontal="right" vertical="center"/>
    </xf>
    <xf numFmtId="0" fontId="96" fillId="73" borderId="113" applyNumberFormat="0" applyAlignment="0" applyProtection="0"/>
    <xf numFmtId="4" fontId="30" fillId="14" borderId="116">
      <alignment horizontal="right" vertical="center"/>
    </xf>
    <xf numFmtId="0" fontId="2" fillId="57" borderId="0" applyNumberFormat="0" applyBorder="0" applyAlignment="0" applyProtection="0"/>
    <xf numFmtId="0" fontId="34" fillId="0" borderId="119">
      <alignment horizontal="left" vertical="center" wrapText="1" indent="2"/>
    </xf>
    <xf numFmtId="49" fontId="34" fillId="0" borderId="116" applyNumberFormat="0" applyFont="0" applyFill="0" applyBorder="0" applyProtection="0">
      <alignment horizontal="left" vertical="center" indent="2"/>
    </xf>
    <xf numFmtId="0" fontId="30" fillId="9" borderId="116">
      <alignment horizontal="right" vertical="center"/>
    </xf>
    <xf numFmtId="175" fontId="34" fillId="90" borderId="116" applyNumberFormat="0" applyFont="0" applyBorder="0" applyAlignment="0" applyProtection="0">
      <alignment horizontal="right" vertical="center"/>
    </xf>
    <xf numFmtId="0" fontId="84" fillId="86" borderId="113" applyNumberFormat="0" applyAlignment="0" applyProtection="0"/>
    <xf numFmtId="0" fontId="83" fillId="86" borderId="113" applyNumberFormat="0" applyAlignment="0" applyProtection="0"/>
    <xf numFmtId="4" fontId="34" fillId="16" borderId="116"/>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34" fillId="0" borderId="119">
      <alignment horizontal="left" vertical="center" wrapText="1" indent="2"/>
    </xf>
    <xf numFmtId="0" fontId="88" fillId="0" borderId="114" applyNumberFormat="0" applyFill="0" applyAlignment="0" applyProtection="0"/>
    <xf numFmtId="0" fontId="88" fillId="0" borderId="114" applyNumberFormat="0" applyFill="0" applyAlignment="0" applyProtection="0"/>
    <xf numFmtId="0" fontId="78" fillId="89" borderId="115" applyNumberFormat="0" applyFont="0" applyAlignment="0" applyProtection="0"/>
    <xf numFmtId="0" fontId="35" fillId="89" borderId="115" applyNumberFormat="0" applyFont="0" applyAlignment="0" applyProtection="0"/>
    <xf numFmtId="0" fontId="100" fillId="86" borderId="112" applyNumberFormat="0" applyAlignment="0" applyProtection="0"/>
    <xf numFmtId="49" fontId="34" fillId="0" borderId="117" applyNumberFormat="0" applyFont="0" applyFill="0" applyBorder="0" applyProtection="0">
      <alignment horizontal="left" vertical="center" indent="5"/>
    </xf>
    <xf numFmtId="0" fontId="35" fillId="89" borderId="115" applyNumberFormat="0" applyFont="0" applyAlignment="0" applyProtection="0"/>
    <xf numFmtId="4" fontId="30" fillId="9" borderId="116">
      <alignment horizontal="right" vertical="center"/>
    </xf>
    <xf numFmtId="0" fontId="103" fillId="0" borderId="114" applyNumberFormat="0" applyFill="0" applyAlignment="0" applyProtection="0"/>
    <xf numFmtId="0" fontId="34" fillId="0" borderId="119">
      <alignment horizontal="left" vertical="center" wrapText="1" indent="2"/>
    </xf>
    <xf numFmtId="0" fontId="103" fillId="0" borderId="114" applyNumberFormat="0" applyFill="0" applyAlignment="0" applyProtection="0"/>
    <xf numFmtId="0" fontId="34" fillId="14" borderId="119">
      <alignment horizontal="left" vertical="center" wrapText="1" indent="2"/>
    </xf>
    <xf numFmtId="0" fontId="96" fillId="73" borderId="113" applyNumberFormat="0" applyAlignment="0" applyProtection="0"/>
    <xf numFmtId="4" fontId="34" fillId="0" borderId="116">
      <alignment horizontal="right" vertical="center"/>
    </xf>
    <xf numFmtId="0" fontId="35" fillId="89" borderId="115" applyNumberFormat="0" applyFont="0" applyAlignment="0" applyProtection="0"/>
    <xf numFmtId="0" fontId="83" fillId="86" borderId="113" applyNumberFormat="0" applyAlignment="0" applyProtection="0"/>
    <xf numFmtId="0" fontId="34" fillId="16" borderId="116"/>
    <xf numFmtId="0" fontId="2" fillId="47" borderId="0" applyNumberFormat="0" applyBorder="0" applyAlignment="0" applyProtection="0"/>
    <xf numFmtId="0" fontId="34" fillId="14" borderId="119">
      <alignment horizontal="left" vertical="center" wrapText="1" indent="2"/>
    </xf>
    <xf numFmtId="0" fontId="81" fillId="86" borderId="112" applyNumberFormat="0" applyAlignment="0" applyProtection="0"/>
    <xf numFmtId="49" fontId="34" fillId="0" borderId="116" applyNumberFormat="0" applyFont="0" applyFill="0" applyBorder="0" applyProtection="0">
      <alignment horizontal="left" vertical="center" indent="2"/>
    </xf>
    <xf numFmtId="0" fontId="30" fillId="14" borderId="116">
      <alignment horizontal="right" vertical="center"/>
    </xf>
    <xf numFmtId="0" fontId="34" fillId="14" borderId="119">
      <alignment horizontal="left" vertical="center" wrapText="1" indent="2"/>
    </xf>
    <xf numFmtId="4" fontId="30" fillId="14" borderId="118">
      <alignment horizontal="right" vertical="center"/>
    </xf>
    <xf numFmtId="0" fontId="2" fillId="47" borderId="0" applyNumberFormat="0" applyBorder="0" applyAlignment="0" applyProtection="0"/>
    <xf numFmtId="0" fontId="96" fillId="73" borderId="113" applyNumberFormat="0" applyAlignment="0" applyProtection="0"/>
    <xf numFmtId="4" fontId="30" fillId="9" borderId="116">
      <alignment horizontal="right" vertical="center"/>
    </xf>
    <xf numFmtId="0" fontId="87" fillId="73" borderId="113" applyNumberFormat="0" applyAlignment="0" applyProtection="0"/>
    <xf numFmtId="4" fontId="74" fillId="9" borderId="116">
      <alignment horizontal="right" vertical="center"/>
    </xf>
    <xf numFmtId="0" fontId="34" fillId="16" borderId="116"/>
    <xf numFmtId="0" fontId="74" fillId="9" borderId="116">
      <alignment horizontal="right" vertical="center"/>
    </xf>
    <xf numFmtId="0" fontId="30" fillId="14" borderId="116">
      <alignment horizontal="right" vertical="center"/>
    </xf>
    <xf numFmtId="0" fontId="34" fillId="14" borderId="119">
      <alignment horizontal="left" vertical="center" wrapText="1" indent="2"/>
    </xf>
    <xf numFmtId="4" fontId="30" fillId="14" borderId="117">
      <alignment horizontal="right" vertical="center"/>
    </xf>
    <xf numFmtId="0" fontId="103" fillId="0" borderId="114" applyNumberFormat="0" applyFill="0" applyAlignment="0" applyProtection="0"/>
    <xf numFmtId="0" fontId="34" fillId="0" borderId="119">
      <alignment horizontal="left" vertical="center" wrapText="1" indent="2"/>
    </xf>
    <xf numFmtId="4" fontId="34" fillId="0" borderId="116" applyFill="0" applyBorder="0" applyProtection="0">
      <alignment horizontal="right" vertical="center"/>
    </xf>
    <xf numFmtId="0" fontId="84" fillId="86" borderId="113" applyNumberFormat="0" applyAlignment="0" applyProtection="0"/>
    <xf numFmtId="0" fontId="74" fillId="9" borderId="116">
      <alignment horizontal="right" vertical="center"/>
    </xf>
    <xf numFmtId="0" fontId="87" fillId="73" borderId="113" applyNumberFormat="0" applyAlignment="0" applyProtection="0"/>
    <xf numFmtId="4" fontId="30" fillId="14" borderId="116">
      <alignment horizontal="right" vertical="center"/>
    </xf>
    <xf numFmtId="0" fontId="96" fillId="73" borderId="113" applyNumberFormat="0" applyAlignment="0" applyProtection="0"/>
    <xf numFmtId="4" fontId="74" fillId="9" borderId="116">
      <alignment horizontal="right" vertical="center"/>
    </xf>
    <xf numFmtId="0" fontId="34" fillId="9" borderId="117">
      <alignment horizontal="left" vertical="center"/>
    </xf>
    <xf numFmtId="0" fontId="78" fillId="89" borderId="115" applyNumberFormat="0" applyFont="0" applyAlignment="0" applyProtection="0"/>
    <xf numFmtId="0" fontId="100" fillId="86" borderId="112" applyNumberFormat="0" applyAlignment="0" applyProtection="0"/>
    <xf numFmtId="0" fontId="71" fillId="0" borderId="0" applyNumberFormat="0" applyFill="0" applyBorder="0" applyAlignment="0" applyProtection="0"/>
    <xf numFmtId="0" fontId="103" fillId="0" borderId="114" applyNumberFormat="0" applyFill="0" applyAlignment="0" applyProtection="0"/>
    <xf numFmtId="0" fontId="2" fillId="47" borderId="0" applyNumberFormat="0" applyBorder="0" applyAlignment="0" applyProtection="0"/>
    <xf numFmtId="0" fontId="72" fillId="52" borderId="0" applyNumberFormat="0" applyBorder="0" applyAlignment="0" applyProtection="0"/>
    <xf numFmtId="0" fontId="83" fillId="86" borderId="113" applyNumberFormat="0" applyAlignment="0" applyProtection="0"/>
    <xf numFmtId="0" fontId="30" fillId="9" borderId="116">
      <alignment horizontal="right" vertical="center"/>
    </xf>
    <xf numFmtId="0" fontId="96" fillId="73" borderId="113" applyNumberFormat="0" applyAlignment="0" applyProtection="0"/>
    <xf numFmtId="0" fontId="34" fillId="0" borderId="119">
      <alignment horizontal="left" vertical="center" wrapText="1" indent="2"/>
    </xf>
    <xf numFmtId="0" fontId="30" fillId="14" borderId="118">
      <alignment horizontal="right" vertical="center"/>
    </xf>
    <xf numFmtId="0" fontId="78" fillId="89" borderId="115" applyNumberFormat="0" applyFont="0" applyAlignment="0" applyProtection="0"/>
    <xf numFmtId="0" fontId="72" fillId="64" borderId="0" applyNumberFormat="0" applyBorder="0" applyAlignment="0" applyProtection="0"/>
    <xf numFmtId="49" fontId="32" fillId="0" borderId="116" applyNumberFormat="0" applyFill="0" applyBorder="0" applyProtection="0">
      <alignment horizontal="left" vertical="center"/>
    </xf>
    <xf numFmtId="0" fontId="35" fillId="89" borderId="115" applyNumberFormat="0" applyFont="0" applyAlignment="0" applyProtection="0"/>
    <xf numFmtId="0" fontId="72" fillId="61" borderId="0" applyNumberFormat="0" applyBorder="0" applyAlignment="0" applyProtection="0"/>
    <xf numFmtId="0" fontId="30" fillId="9" borderId="116">
      <alignment horizontal="right" vertical="center"/>
    </xf>
    <xf numFmtId="4" fontId="30" fillId="9" borderId="116">
      <alignment horizontal="right" vertical="center"/>
    </xf>
    <xf numFmtId="0" fontId="74" fillId="9" borderId="116">
      <alignment horizontal="right" vertical="center"/>
    </xf>
    <xf numFmtId="4" fontId="74" fillId="9" borderId="116">
      <alignment horizontal="right" vertical="center"/>
    </xf>
    <xf numFmtId="0" fontId="30" fillId="14" borderId="116">
      <alignment horizontal="right" vertical="center"/>
    </xf>
    <xf numFmtId="4" fontId="30" fillId="14" borderId="116">
      <alignment horizontal="right" vertical="center"/>
    </xf>
    <xf numFmtId="0" fontId="30" fillId="14" borderId="116">
      <alignment horizontal="right" vertical="center"/>
    </xf>
    <xf numFmtId="4" fontId="30" fillId="14" borderId="116">
      <alignment horizontal="right" vertical="center"/>
    </xf>
    <xf numFmtId="0" fontId="30" fillId="14" borderId="117">
      <alignment horizontal="right" vertical="center"/>
    </xf>
    <xf numFmtId="4" fontId="30" fillId="14" borderId="117">
      <alignment horizontal="right" vertical="center"/>
    </xf>
    <xf numFmtId="0" fontId="30" fillId="14" borderId="118">
      <alignment horizontal="right" vertical="center"/>
    </xf>
    <xf numFmtId="4" fontId="30" fillId="14" borderId="118">
      <alignment horizontal="right" vertical="center"/>
    </xf>
    <xf numFmtId="0" fontId="84"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9" borderId="117">
      <alignment horizontal="left" vertical="center"/>
    </xf>
    <xf numFmtId="4" fontId="34" fillId="0" borderId="116" applyFill="0" applyBorder="0" applyProtection="0">
      <alignment horizontal="right" vertical="center"/>
    </xf>
    <xf numFmtId="0" fontId="96" fillId="73" borderId="113" applyNumberFormat="0" applyAlignment="0" applyProtection="0"/>
    <xf numFmtId="0" fontId="34" fillId="0" borderId="116">
      <alignment horizontal="right" vertical="center"/>
    </xf>
    <xf numFmtId="4" fontId="34" fillId="0" borderId="116">
      <alignment horizontal="right" vertical="center"/>
    </xf>
    <xf numFmtId="49" fontId="34" fillId="0" borderId="116" applyNumberFormat="0" applyFont="0" applyFill="0" applyBorder="0" applyProtection="0">
      <alignment horizontal="left" vertical="center" indent="2"/>
    </xf>
    <xf numFmtId="0" fontId="34" fillId="0" borderId="116" applyNumberFormat="0" applyFill="0" applyAlignment="0" applyProtection="0"/>
    <xf numFmtId="0" fontId="100" fillId="86" borderId="112" applyNumberFormat="0" applyAlignment="0" applyProtection="0"/>
    <xf numFmtId="175" fontId="34" fillId="90" borderId="116" applyNumberFormat="0" applyFont="0" applyBorder="0" applyAlignment="0" applyProtection="0">
      <alignment horizontal="right" vertical="center"/>
    </xf>
    <xf numFmtId="0" fontId="34" fillId="16" borderId="116"/>
    <xf numFmtId="4" fontId="34" fillId="16" borderId="116"/>
    <xf numFmtId="0" fontId="103" fillId="0" borderId="114" applyNumberFormat="0" applyFill="0" applyAlignment="0" applyProtection="0"/>
    <xf numFmtId="0" fontId="81" fillId="86" borderId="112" applyNumberFormat="0" applyAlignment="0" applyProtection="0"/>
    <xf numFmtId="0" fontId="2" fillId="50" borderId="0" applyNumberFormat="0" applyBorder="0" applyAlignment="0" applyProtection="0"/>
    <xf numFmtId="0" fontId="2" fillId="62" borderId="0" applyNumberFormat="0" applyBorder="0" applyAlignment="0" applyProtection="0"/>
    <xf numFmtId="0" fontId="30" fillId="14" borderId="117">
      <alignment horizontal="right" vertical="center"/>
    </xf>
    <xf numFmtId="0" fontId="103" fillId="0" borderId="114" applyNumberFormat="0" applyFill="0" applyAlignment="0" applyProtection="0"/>
    <xf numFmtId="0" fontId="69" fillId="46" borderId="56" applyNumberFormat="0" applyAlignment="0" applyProtection="0"/>
    <xf numFmtId="0" fontId="78" fillId="89" borderId="115" applyNumberFormat="0" applyFont="0" applyAlignment="0" applyProtection="0"/>
    <xf numFmtId="4" fontId="34" fillId="0" borderId="116" applyFill="0" applyBorder="0" applyProtection="0">
      <alignment horizontal="right" vertical="center"/>
    </xf>
    <xf numFmtId="0" fontId="2" fillId="62" borderId="0" applyNumberFormat="0" applyBorder="0" applyAlignment="0" applyProtection="0"/>
    <xf numFmtId="0" fontId="2" fillId="48" borderId="0" applyNumberFormat="0" applyBorder="0" applyAlignment="0" applyProtection="0"/>
    <xf numFmtId="4" fontId="30" fillId="14" borderId="118">
      <alignment horizontal="right" vertical="center"/>
    </xf>
    <xf numFmtId="0" fontId="2" fillId="51" borderId="0" applyNumberFormat="0" applyBorder="0" applyAlignment="0" applyProtection="0"/>
    <xf numFmtId="0" fontId="30" fillId="14" borderId="116">
      <alignment horizontal="right" vertical="center"/>
    </xf>
    <xf numFmtId="0" fontId="100" fillId="86" borderId="112" applyNumberFormat="0" applyAlignment="0" applyProtection="0"/>
    <xf numFmtId="0" fontId="2" fillId="50" borderId="0" applyNumberFormat="0" applyBorder="0" applyAlignment="0" applyProtection="0"/>
    <xf numFmtId="0" fontId="83" fillId="86" borderId="113" applyNumberFormat="0" applyAlignment="0" applyProtection="0"/>
    <xf numFmtId="0" fontId="103" fillId="0" borderId="114" applyNumberFormat="0" applyFill="0" applyAlignment="0" applyProtection="0"/>
    <xf numFmtId="4" fontId="30" fillId="14" borderId="116">
      <alignment horizontal="right" vertical="center"/>
    </xf>
    <xf numFmtId="0" fontId="72" fillId="55" borderId="0" applyNumberFormat="0" applyBorder="0" applyAlignment="0" applyProtection="0"/>
    <xf numFmtId="0" fontId="34" fillId="0" borderId="116" applyNumberFormat="0" applyFill="0" applyAlignment="0" applyProtection="0"/>
    <xf numFmtId="0" fontId="2" fillId="56" borderId="0" applyNumberFormat="0" applyBorder="0" applyAlignment="0" applyProtection="0"/>
    <xf numFmtId="0" fontId="103" fillId="0" borderId="114" applyNumberFormat="0" applyFill="0" applyAlignment="0" applyProtection="0"/>
    <xf numFmtId="4" fontId="34" fillId="0" borderId="116">
      <alignment horizontal="right" vertical="center"/>
    </xf>
    <xf numFmtId="4" fontId="30" fillId="14" borderId="118">
      <alignment horizontal="right" vertical="center"/>
    </xf>
    <xf numFmtId="0" fontId="74" fillId="9" borderId="116">
      <alignment horizontal="right" vertical="center"/>
    </xf>
    <xf numFmtId="0" fontId="35" fillId="89" borderId="115" applyNumberFormat="0" applyFont="0" applyAlignment="0" applyProtection="0"/>
    <xf numFmtId="0" fontId="2" fillId="59" borderId="0" applyNumberFormat="0" applyBorder="0" applyAlignment="0" applyProtection="0"/>
    <xf numFmtId="0" fontId="96" fillId="73" borderId="113" applyNumberFormat="0" applyAlignment="0" applyProtection="0"/>
    <xf numFmtId="4" fontId="74" fillId="9" borderId="116">
      <alignment horizontal="right" vertical="center"/>
    </xf>
    <xf numFmtId="0" fontId="34" fillId="0" borderId="119">
      <alignment horizontal="left" vertical="center" wrapText="1" indent="2"/>
    </xf>
    <xf numFmtId="0" fontId="100" fillId="86" borderId="112" applyNumberFormat="0" applyAlignment="0" applyProtection="0"/>
    <xf numFmtId="0" fontId="78" fillId="89" borderId="115" applyNumberFormat="0" applyFont="0" applyAlignment="0" applyProtection="0"/>
    <xf numFmtId="0" fontId="87" fillId="73" borderId="113" applyNumberFormat="0" applyAlignment="0" applyProtection="0"/>
    <xf numFmtId="49" fontId="32" fillId="0" borderId="116" applyNumberFormat="0" applyFill="0" applyBorder="0" applyProtection="0">
      <alignment horizontal="left" vertical="center"/>
    </xf>
    <xf numFmtId="4" fontId="30" fillId="9" borderId="116">
      <alignment horizontal="right" vertical="center"/>
    </xf>
    <xf numFmtId="0" fontId="103" fillId="0" borderId="114" applyNumberFormat="0" applyFill="0" applyAlignment="0" applyProtection="0"/>
    <xf numFmtId="0" fontId="2" fillId="53" borderId="0" applyNumberFormat="0" applyBorder="0" applyAlignment="0" applyProtection="0"/>
    <xf numFmtId="0" fontId="100" fillId="86" borderId="112" applyNumberFormat="0" applyAlignment="0" applyProtection="0"/>
    <xf numFmtId="0" fontId="96" fillId="73" borderId="113"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49" fontId="32" fillId="0" borderId="116" applyNumberFormat="0" applyFill="0" applyBorder="0" applyProtection="0">
      <alignment horizontal="left" vertical="center"/>
    </xf>
    <xf numFmtId="0" fontId="103" fillId="0" borderId="114" applyNumberFormat="0" applyFill="0" applyAlignment="0" applyProtection="0"/>
    <xf numFmtId="0" fontId="72" fillId="52" borderId="0" applyNumberFormat="0" applyBorder="0" applyAlignment="0" applyProtection="0"/>
    <xf numFmtId="49" fontId="34" fillId="0" borderId="116" applyNumberFormat="0" applyFont="0" applyFill="0" applyBorder="0" applyProtection="0">
      <alignment horizontal="left" vertical="center" indent="2"/>
    </xf>
    <xf numFmtId="49" fontId="34" fillId="0" borderId="117" applyNumberFormat="0" applyFont="0" applyFill="0" applyBorder="0" applyProtection="0">
      <alignment horizontal="left" vertical="center" indent="5"/>
    </xf>
    <xf numFmtId="0" fontId="96" fillId="73" borderId="113" applyNumberFormat="0" applyAlignment="0" applyProtection="0"/>
    <xf numFmtId="0" fontId="34" fillId="9" borderId="117">
      <alignment horizontal="left" vertical="center"/>
    </xf>
    <xf numFmtId="0" fontId="84" fillId="86" borderId="113" applyNumberFormat="0" applyAlignment="0" applyProtection="0"/>
    <xf numFmtId="0" fontId="103" fillId="0" borderId="114" applyNumberFormat="0" applyFill="0" applyAlignment="0" applyProtection="0"/>
    <xf numFmtId="4" fontId="30" fillId="14" borderId="117">
      <alignment horizontal="right" vertical="center"/>
    </xf>
    <xf numFmtId="0" fontId="35" fillId="89" borderId="115" applyNumberFormat="0" applyFont="0" applyAlignment="0" applyProtection="0"/>
    <xf numFmtId="4" fontId="34" fillId="0" borderId="116" applyFill="0" applyBorder="0" applyProtection="0">
      <alignment horizontal="right" vertical="center"/>
    </xf>
    <xf numFmtId="49" fontId="32" fillId="0" borderId="116" applyNumberFormat="0" applyFill="0" applyBorder="0" applyProtection="0">
      <alignment horizontal="left" vertical="center"/>
    </xf>
    <xf numFmtId="4" fontId="30" fillId="14" borderId="118">
      <alignment horizontal="right" vertical="center"/>
    </xf>
    <xf numFmtId="0" fontId="72" fillId="64" borderId="0" applyNumberFormat="0" applyBorder="0" applyAlignment="0" applyProtection="0"/>
    <xf numFmtId="0" fontId="103" fillId="0" borderId="114" applyNumberFormat="0" applyFill="0" applyAlignment="0" applyProtection="0"/>
    <xf numFmtId="0" fontId="87" fillId="73" borderId="113" applyNumberFormat="0" applyAlignment="0" applyProtection="0"/>
    <xf numFmtId="0" fontId="88" fillId="0" borderId="114" applyNumberFormat="0" applyFill="0" applyAlignment="0" applyProtection="0"/>
    <xf numFmtId="0" fontId="78" fillId="89" borderId="115" applyNumberFormat="0" applyFont="0" applyAlignment="0" applyProtection="0"/>
    <xf numFmtId="0" fontId="103" fillId="0" borderId="114" applyNumberFormat="0" applyFill="0" applyAlignment="0" applyProtection="0"/>
    <xf numFmtId="0" fontId="72" fillId="55" borderId="0" applyNumberFormat="0" applyBorder="0" applyAlignment="0" applyProtection="0"/>
    <xf numFmtId="0" fontId="78" fillId="89" borderId="115" applyNumberFormat="0" applyFont="0" applyAlignment="0" applyProtection="0"/>
    <xf numFmtId="0" fontId="34" fillId="0" borderId="116" applyNumberFormat="0" applyFill="0" applyAlignment="0" applyProtection="0"/>
    <xf numFmtId="49" fontId="34" fillId="0" borderId="117" applyNumberFormat="0" applyFont="0" applyFill="0" applyBorder="0" applyProtection="0">
      <alignment horizontal="left" vertical="center" indent="5"/>
    </xf>
    <xf numFmtId="0" fontId="34" fillId="0" borderId="116" applyNumberFormat="0" applyFill="0" applyAlignment="0" applyProtection="0"/>
    <xf numFmtId="4" fontId="34" fillId="0" borderId="116">
      <alignment horizontal="right" vertical="center"/>
    </xf>
    <xf numFmtId="4" fontId="34" fillId="0" borderId="116">
      <alignment horizontal="right" vertical="center"/>
    </xf>
    <xf numFmtId="0" fontId="30" fillId="14" borderId="116">
      <alignment horizontal="right" vertical="center"/>
    </xf>
    <xf numFmtId="0" fontId="34" fillId="14" borderId="119">
      <alignment horizontal="left" vertical="center" wrapText="1" indent="2"/>
    </xf>
    <xf numFmtId="0" fontId="96" fillId="73" borderId="113" applyNumberFormat="0" applyAlignment="0" applyProtection="0"/>
    <xf numFmtId="0" fontId="34" fillId="0" borderId="116">
      <alignment horizontal="right" vertical="center"/>
    </xf>
    <xf numFmtId="0" fontId="81" fillId="86" borderId="112" applyNumberFormat="0" applyAlignment="0" applyProtection="0"/>
    <xf numFmtId="0" fontId="83" fillId="86" borderId="113" applyNumberFormat="0" applyAlignment="0" applyProtection="0"/>
    <xf numFmtId="0" fontId="88" fillId="0" borderId="114" applyNumberFormat="0" applyFill="0" applyAlignment="0" applyProtection="0"/>
    <xf numFmtId="175" fontId="34" fillId="90" borderId="116" applyNumberFormat="0" applyFont="0" applyBorder="0" applyAlignment="0" applyProtection="0">
      <alignment horizontal="right" vertical="center"/>
    </xf>
    <xf numFmtId="0" fontId="68" fillId="46" borderId="57" applyNumberFormat="0" applyAlignment="0" applyProtection="0"/>
    <xf numFmtId="0" fontId="30" fillId="14" borderId="118">
      <alignment horizontal="right" vertical="center"/>
    </xf>
    <xf numFmtId="0" fontId="84" fillId="86" borderId="113" applyNumberFormat="0" applyAlignment="0" applyProtection="0"/>
    <xf numFmtId="0" fontId="83" fillId="86" borderId="113" applyNumberFormat="0" applyAlignment="0" applyProtection="0"/>
    <xf numFmtId="0" fontId="103" fillId="0" borderId="114" applyNumberFormat="0" applyFill="0" applyAlignment="0" applyProtection="0"/>
    <xf numFmtId="0" fontId="103" fillId="0" borderId="114" applyNumberFormat="0" applyFill="0" applyAlignment="0" applyProtection="0"/>
    <xf numFmtId="0" fontId="35" fillId="89" borderId="115" applyNumberFormat="0" applyFont="0" applyAlignment="0" applyProtection="0"/>
    <xf numFmtId="0" fontId="72" fillId="61" borderId="0" applyNumberFormat="0" applyBorder="0" applyAlignment="0" applyProtection="0"/>
    <xf numFmtId="0" fontId="30" fillId="14" borderId="118">
      <alignment horizontal="right" vertical="center"/>
    </xf>
    <xf numFmtId="0" fontId="2" fillId="59" borderId="0" applyNumberFormat="0" applyBorder="0" applyAlignment="0" applyProtection="0"/>
    <xf numFmtId="0" fontId="30" fillId="14" borderId="117">
      <alignment horizontal="right" vertical="center"/>
    </xf>
    <xf numFmtId="0" fontId="78" fillId="89" borderId="115" applyNumberFormat="0" applyFont="0" applyAlignment="0" applyProtection="0"/>
    <xf numFmtId="4" fontId="30" fillId="9" borderId="116">
      <alignment horizontal="right" vertical="center"/>
    </xf>
    <xf numFmtId="4" fontId="30" fillId="14" borderId="116">
      <alignment horizontal="right" vertical="center"/>
    </xf>
    <xf numFmtId="0" fontId="70" fillId="0" borderId="0" applyNumberFormat="0" applyFill="0" applyBorder="0" applyAlignment="0" applyProtection="0"/>
    <xf numFmtId="4" fontId="30" fillId="14" borderId="116">
      <alignment horizontal="right" vertical="center"/>
    </xf>
    <xf numFmtId="0" fontId="87" fillId="73" borderId="113" applyNumberFormat="0" applyAlignment="0" applyProtection="0"/>
    <xf numFmtId="0" fontId="30" fillId="14" borderId="116">
      <alignment horizontal="right" vertical="center"/>
    </xf>
    <xf numFmtId="4" fontId="30" fillId="14" borderId="116">
      <alignment horizontal="right" vertical="center"/>
    </xf>
    <xf numFmtId="0" fontId="100" fillId="86" borderId="112" applyNumberFormat="0" applyAlignment="0" applyProtection="0"/>
    <xf numFmtId="4" fontId="30" fillId="14" borderId="116">
      <alignment horizontal="right" vertical="center"/>
    </xf>
    <xf numFmtId="0" fontId="34" fillId="0" borderId="116">
      <alignment horizontal="right" vertical="center"/>
    </xf>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34" fillId="0" borderId="119">
      <alignment horizontal="left" vertical="center" wrapText="1" indent="2"/>
    </xf>
    <xf numFmtId="0" fontId="34" fillId="16" borderId="116"/>
    <xf numFmtId="4" fontId="34" fillId="0" borderId="116" applyFill="0" applyBorder="0" applyProtection="0">
      <alignment horizontal="right" vertical="center"/>
    </xf>
    <xf numFmtId="0" fontId="84"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88" fillId="0" borderId="114" applyNumberFormat="0" applyFill="0" applyAlignment="0" applyProtection="0"/>
    <xf numFmtId="0" fontId="96" fillId="73" borderId="113" applyNumberFormat="0" applyAlignment="0" applyProtection="0"/>
    <xf numFmtId="0" fontId="34" fillId="0" borderId="116">
      <alignment horizontal="right" vertical="center"/>
    </xf>
    <xf numFmtId="49" fontId="34" fillId="0" borderId="116" applyNumberFormat="0" applyFont="0" applyFill="0" applyBorder="0" applyProtection="0">
      <alignment horizontal="left" vertical="center" indent="2"/>
    </xf>
    <xf numFmtId="0" fontId="83" fillId="86" borderId="113" applyNumberFormat="0" applyAlignment="0" applyProtection="0"/>
    <xf numFmtId="0" fontId="34" fillId="0" borderId="116">
      <alignment horizontal="right" vertical="center"/>
    </xf>
    <xf numFmtId="0" fontId="30" fillId="9" borderId="116">
      <alignment horizontal="right" vertical="center"/>
    </xf>
    <xf numFmtId="4" fontId="30" fillId="14" borderId="117">
      <alignment horizontal="right" vertical="center"/>
    </xf>
    <xf numFmtId="0" fontId="72" fillId="52" borderId="0" applyNumberFormat="0" applyBorder="0" applyAlignment="0" applyProtection="0"/>
    <xf numFmtId="4" fontId="34" fillId="0" borderId="116">
      <alignment horizontal="right" vertical="center"/>
    </xf>
    <xf numFmtId="175" fontId="34" fillId="90" borderId="116" applyNumberFormat="0" applyFont="0" applyBorder="0" applyAlignment="0" applyProtection="0">
      <alignment horizontal="right" vertical="center"/>
    </xf>
    <xf numFmtId="4" fontId="74" fillId="9" borderId="116">
      <alignment horizontal="right" vertical="center"/>
    </xf>
    <xf numFmtId="4" fontId="30" fillId="14" borderId="117">
      <alignment horizontal="right" vertical="center"/>
    </xf>
    <xf numFmtId="4" fontId="30" fillId="9" borderId="116">
      <alignment horizontal="right" vertical="center"/>
    </xf>
    <xf numFmtId="0" fontId="88" fillId="0" borderId="114" applyNumberFormat="0" applyFill="0" applyAlignment="0" applyProtection="0"/>
    <xf numFmtId="0" fontId="96" fillId="73" borderId="113" applyNumberFormat="0" applyAlignment="0" applyProtection="0"/>
    <xf numFmtId="0" fontId="34" fillId="16" borderId="116"/>
    <xf numFmtId="49" fontId="34" fillId="0" borderId="116" applyNumberFormat="0" applyFont="0" applyFill="0" applyBorder="0" applyProtection="0">
      <alignment horizontal="left" vertical="center" indent="2"/>
    </xf>
    <xf numFmtId="4" fontId="74" fillId="9" borderId="116">
      <alignment horizontal="right" vertical="center"/>
    </xf>
    <xf numFmtId="0" fontId="100" fillId="86" borderId="112" applyNumberFormat="0" applyAlignment="0" applyProtection="0"/>
    <xf numFmtId="0" fontId="96" fillId="73" borderId="113" applyNumberFormat="0" applyAlignment="0" applyProtection="0"/>
    <xf numFmtId="0" fontId="2" fillId="62" borderId="0" applyNumberFormat="0" applyBorder="0" applyAlignment="0" applyProtection="0"/>
    <xf numFmtId="49" fontId="32" fillId="0" borderId="116" applyNumberFormat="0" applyFill="0" applyBorder="0" applyProtection="0">
      <alignment horizontal="left" vertical="center"/>
    </xf>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4" fillId="9" borderId="116">
      <alignment horizontal="right" vertical="center"/>
    </xf>
    <xf numFmtId="0" fontId="72" fillId="49" borderId="0" applyNumberFormat="0" applyBorder="0" applyAlignment="0" applyProtection="0"/>
    <xf numFmtId="0" fontId="34" fillId="14" borderId="119">
      <alignment horizontal="left" vertical="center" wrapText="1" indent="2"/>
    </xf>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88" fillId="0" borderId="114" applyNumberFormat="0" applyFill="0" applyAlignment="0" applyProtection="0"/>
    <xf numFmtId="0" fontId="34" fillId="14" borderId="119">
      <alignment horizontal="left" vertical="center" wrapText="1" indent="2"/>
    </xf>
    <xf numFmtId="0" fontId="81" fillId="86" borderId="112" applyNumberFormat="0" applyAlignment="0" applyProtection="0"/>
    <xf numFmtId="4" fontId="30" fillId="14" borderId="116">
      <alignment horizontal="right" vertical="center"/>
    </xf>
    <xf numFmtId="0" fontId="34" fillId="16" borderId="116"/>
    <xf numFmtId="0" fontId="83" fillId="86" borderId="113" applyNumberFormat="0" applyAlignment="0" applyProtection="0"/>
    <xf numFmtId="0" fontId="30" fillId="9" borderId="116">
      <alignment horizontal="right" vertical="center"/>
    </xf>
    <xf numFmtId="0" fontId="34" fillId="0" borderId="116">
      <alignment horizontal="right" vertical="center"/>
    </xf>
    <xf numFmtId="0" fontId="103" fillId="0" borderId="114" applyNumberFormat="0" applyFill="0" applyAlignment="0" applyProtection="0"/>
    <xf numFmtId="0" fontId="34" fillId="9" borderId="117">
      <alignment horizontal="left" vertical="center"/>
    </xf>
    <xf numFmtId="0" fontId="96" fillId="73" borderId="113" applyNumberFormat="0" applyAlignment="0" applyProtection="0"/>
    <xf numFmtId="175" fontId="34" fillId="90" borderId="116" applyNumberFormat="0" applyFont="0" applyBorder="0" applyAlignment="0" applyProtection="0">
      <alignment horizontal="right" vertical="center"/>
    </xf>
    <xf numFmtId="0" fontId="78" fillId="89" borderId="115" applyNumberFormat="0" applyFont="0" applyAlignment="0" applyProtection="0"/>
    <xf numFmtId="0" fontId="34" fillId="0" borderId="119">
      <alignment horizontal="left" vertical="center" wrapText="1" indent="2"/>
    </xf>
    <xf numFmtId="4" fontId="34" fillId="16" borderId="116"/>
    <xf numFmtId="49" fontId="32" fillId="0" borderId="116" applyNumberFormat="0" applyFill="0" applyBorder="0" applyProtection="0">
      <alignment horizontal="left" vertical="center"/>
    </xf>
    <xf numFmtId="0" fontId="34" fillId="0" borderId="116">
      <alignment horizontal="right" vertical="center"/>
    </xf>
    <xf numFmtId="4" fontId="30" fillId="14" borderId="118">
      <alignment horizontal="right" vertical="center"/>
    </xf>
    <xf numFmtId="4" fontId="30" fillId="14" borderId="116">
      <alignment horizontal="right" vertical="center"/>
    </xf>
    <xf numFmtId="4" fontId="30" fillId="14" borderId="116">
      <alignment horizontal="right" vertical="center"/>
    </xf>
    <xf numFmtId="0" fontId="74" fillId="9" borderId="116">
      <alignment horizontal="right" vertical="center"/>
    </xf>
    <xf numFmtId="0" fontId="30" fillId="9" borderId="116">
      <alignment horizontal="right" vertical="center"/>
    </xf>
    <xf numFmtId="49" fontId="34" fillId="0" borderId="116" applyNumberFormat="0" applyFont="0" applyFill="0" applyBorder="0" applyProtection="0">
      <alignment horizontal="left" vertical="center" indent="2"/>
    </xf>
    <xf numFmtId="0" fontId="96" fillId="73" borderId="113" applyNumberFormat="0" applyAlignment="0" applyProtection="0"/>
    <xf numFmtId="0" fontId="81" fillId="86" borderId="112" applyNumberFormat="0" applyAlignment="0" applyProtection="0"/>
    <xf numFmtId="49" fontId="34" fillId="0" borderId="116" applyNumberFormat="0" applyFont="0" applyFill="0" applyBorder="0" applyProtection="0">
      <alignment horizontal="left" vertical="center" indent="2"/>
    </xf>
    <xf numFmtId="0" fontId="87" fillId="73" borderId="113" applyNumberFormat="0" applyAlignment="0" applyProtection="0"/>
    <xf numFmtId="4" fontId="34" fillId="0" borderId="116" applyFill="0" applyBorder="0" applyProtection="0">
      <alignment horizontal="right" vertical="center"/>
    </xf>
    <xf numFmtId="0" fontId="84" fillId="86" borderId="113" applyNumberFormat="0" applyAlignment="0" applyProtection="0"/>
    <xf numFmtId="0" fontId="103" fillId="0" borderId="114" applyNumberFormat="0" applyFill="0" applyAlignment="0" applyProtection="0"/>
    <xf numFmtId="0" fontId="100" fillId="86" borderId="112" applyNumberFormat="0" applyAlignment="0" applyProtection="0"/>
    <xf numFmtId="0" fontId="34" fillId="0" borderId="116" applyNumberFormat="0" applyFill="0" applyAlignment="0" applyProtection="0"/>
    <xf numFmtId="4" fontId="34" fillId="0" borderId="116">
      <alignment horizontal="right" vertical="center"/>
    </xf>
    <xf numFmtId="0" fontId="34" fillId="0" borderId="116">
      <alignment horizontal="right" vertical="center"/>
    </xf>
    <xf numFmtId="0" fontId="96" fillId="73" borderId="113" applyNumberFormat="0" applyAlignment="0" applyProtection="0"/>
    <xf numFmtId="0" fontId="81" fillId="86" borderId="112" applyNumberFormat="0" applyAlignment="0" applyProtection="0"/>
    <xf numFmtId="0" fontId="83" fillId="86" borderId="113" applyNumberFormat="0" applyAlignment="0" applyProtection="0"/>
    <xf numFmtId="0" fontId="34" fillId="14" borderId="119">
      <alignment horizontal="left" vertical="center" wrapText="1" indent="2"/>
    </xf>
    <xf numFmtId="0" fontId="84" fillId="86" borderId="113" applyNumberFormat="0" applyAlignment="0" applyProtection="0"/>
    <xf numFmtId="0" fontId="84" fillId="86" borderId="113" applyNumberFormat="0" applyAlignment="0" applyProtection="0"/>
    <xf numFmtId="4" fontId="30" fillId="14" borderId="117">
      <alignment horizontal="right" vertical="center"/>
    </xf>
    <xf numFmtId="0" fontId="30" fillId="14" borderId="117">
      <alignment horizontal="right" vertical="center"/>
    </xf>
    <xf numFmtId="0" fontId="30" fillId="14" borderId="116">
      <alignment horizontal="right" vertical="center"/>
    </xf>
    <xf numFmtId="4" fontId="74" fillId="9" borderId="116">
      <alignment horizontal="right" vertical="center"/>
    </xf>
    <xf numFmtId="0" fontId="87" fillId="73" borderId="113" applyNumberFormat="0" applyAlignment="0" applyProtection="0"/>
    <xf numFmtId="0" fontId="88" fillId="0" borderId="114" applyNumberFormat="0" applyFill="0" applyAlignment="0" applyProtection="0"/>
    <xf numFmtId="0" fontId="103" fillId="0" borderId="114" applyNumberFormat="0" applyFill="0" applyAlignment="0" applyProtection="0"/>
    <xf numFmtId="0" fontId="78" fillId="89" borderId="115" applyNumberFormat="0" applyFont="0" applyAlignment="0" applyProtection="0"/>
    <xf numFmtId="0" fontId="96" fillId="73" borderId="113" applyNumberFormat="0" applyAlignment="0" applyProtection="0"/>
    <xf numFmtId="49" fontId="32" fillId="0" borderId="116" applyNumberFormat="0" applyFill="0" applyBorder="0" applyProtection="0">
      <alignment horizontal="left" vertical="center"/>
    </xf>
    <xf numFmtId="0" fontId="34" fillId="14" borderId="119">
      <alignment horizontal="left" vertical="center" wrapText="1" indent="2"/>
    </xf>
    <xf numFmtId="0" fontId="84" fillId="86" borderId="113" applyNumberFormat="0" applyAlignment="0" applyProtection="0"/>
    <xf numFmtId="0" fontId="34" fillId="0" borderId="119">
      <alignment horizontal="left" vertical="center" wrapText="1" indent="2"/>
    </xf>
    <xf numFmtId="0" fontId="78" fillId="89" borderId="115" applyNumberFormat="0" applyFont="0" applyAlignment="0" applyProtection="0"/>
    <xf numFmtId="0" fontId="35"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4" fontId="34" fillId="16" borderId="116"/>
    <xf numFmtId="0" fontId="30" fillId="14" borderId="116">
      <alignment horizontal="right" vertical="center"/>
    </xf>
    <xf numFmtId="0" fontId="103" fillId="0" borderId="114" applyNumberFormat="0" applyFill="0" applyAlignment="0" applyProtection="0"/>
    <xf numFmtId="4" fontId="30" fillId="14" borderId="118">
      <alignment horizontal="right" vertical="center"/>
    </xf>
    <xf numFmtId="0" fontId="83" fillId="86" borderId="113" applyNumberFormat="0" applyAlignment="0" applyProtection="0"/>
    <xf numFmtId="0" fontId="30" fillId="14" borderId="117">
      <alignment horizontal="right" vertical="center"/>
    </xf>
    <xf numFmtId="0" fontId="84" fillId="86" borderId="113" applyNumberFormat="0" applyAlignment="0" applyProtection="0"/>
    <xf numFmtId="0" fontId="88" fillId="0" borderId="114" applyNumberFormat="0" applyFill="0" applyAlignment="0" applyProtection="0"/>
    <xf numFmtId="0" fontId="78" fillId="89" borderId="115" applyNumberFormat="0" applyFont="0" applyAlignment="0" applyProtection="0"/>
    <xf numFmtId="4" fontId="30" fillId="14" borderId="117">
      <alignment horizontal="right" vertical="center"/>
    </xf>
    <xf numFmtId="0" fontId="34" fillId="14" borderId="119">
      <alignment horizontal="left" vertical="center" wrapText="1" indent="2"/>
    </xf>
    <xf numFmtId="0" fontId="34" fillId="16" borderId="116"/>
    <xf numFmtId="175" fontId="34" fillId="90" borderId="116" applyNumberFormat="0" applyFont="0" applyBorder="0" applyAlignment="0" applyProtection="0">
      <alignment horizontal="right" vertical="center"/>
    </xf>
    <xf numFmtId="0" fontId="34" fillId="0" borderId="116" applyNumberFormat="0" applyFill="0" applyAlignment="0" applyProtection="0"/>
    <xf numFmtId="4" fontId="34" fillId="0" borderId="116" applyFill="0" applyBorder="0" applyProtection="0">
      <alignment horizontal="right" vertical="center"/>
    </xf>
    <xf numFmtId="4" fontId="30" fillId="9" borderId="116">
      <alignment horizontal="right" vertical="center"/>
    </xf>
    <xf numFmtId="0" fontId="88" fillId="0" borderId="114" applyNumberFormat="0" applyFill="0" applyAlignment="0" applyProtection="0"/>
    <xf numFmtId="49" fontId="32" fillId="0" borderId="116" applyNumberFormat="0" applyFill="0" applyBorder="0" applyProtection="0">
      <alignment horizontal="left" vertical="center"/>
    </xf>
    <xf numFmtId="49" fontId="34" fillId="0" borderId="117" applyNumberFormat="0" applyFont="0" applyFill="0" applyBorder="0" applyProtection="0">
      <alignment horizontal="left" vertical="center" indent="5"/>
    </xf>
    <xf numFmtId="0" fontId="34" fillId="9" borderId="117">
      <alignment horizontal="left" vertical="center"/>
    </xf>
    <xf numFmtId="0" fontId="84" fillId="86" borderId="113" applyNumberFormat="0" applyAlignment="0" applyProtection="0"/>
    <xf numFmtId="4" fontId="30" fillId="14" borderId="118">
      <alignment horizontal="right" vertical="center"/>
    </xf>
    <xf numFmtId="0" fontId="96" fillId="73" borderId="113" applyNumberFormat="0" applyAlignment="0" applyProtection="0"/>
    <xf numFmtId="0" fontId="96" fillId="73" borderId="113" applyNumberFormat="0" applyAlignment="0" applyProtection="0"/>
    <xf numFmtId="0" fontId="78"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0" fontId="30" fillId="14" borderId="116">
      <alignment horizontal="right" vertical="center"/>
    </xf>
    <xf numFmtId="0" fontId="35" fillId="89" borderId="115" applyNumberFormat="0" applyFont="0" applyAlignment="0" applyProtection="0"/>
    <xf numFmtId="4" fontId="34" fillId="0" borderId="116">
      <alignment horizontal="right" vertical="center"/>
    </xf>
    <xf numFmtId="0" fontId="103" fillId="0" borderId="114" applyNumberFormat="0" applyFill="0" applyAlignment="0" applyProtection="0"/>
    <xf numFmtId="0" fontId="30" fillId="14" borderId="116">
      <alignment horizontal="right" vertical="center"/>
    </xf>
    <xf numFmtId="0" fontId="30" fillId="14" borderId="116">
      <alignment horizontal="right" vertical="center"/>
    </xf>
    <xf numFmtId="4" fontId="74" fillId="9" borderId="116">
      <alignment horizontal="right" vertical="center"/>
    </xf>
    <xf numFmtId="0" fontId="30" fillId="9" borderId="116">
      <alignment horizontal="right" vertical="center"/>
    </xf>
    <xf numFmtId="4" fontId="30" fillId="9" borderId="116">
      <alignment horizontal="right" vertical="center"/>
    </xf>
    <xf numFmtId="0" fontId="74" fillId="9" borderId="116">
      <alignment horizontal="right" vertical="center"/>
    </xf>
    <xf numFmtId="4" fontId="74" fillId="9" borderId="116">
      <alignment horizontal="right" vertical="center"/>
    </xf>
    <xf numFmtId="0" fontId="30" fillId="14" borderId="116">
      <alignment horizontal="right" vertical="center"/>
    </xf>
    <xf numFmtId="4" fontId="30" fillId="14" borderId="116">
      <alignment horizontal="right" vertical="center"/>
    </xf>
    <xf numFmtId="0" fontId="30" fillId="14" borderId="116">
      <alignment horizontal="right" vertical="center"/>
    </xf>
    <xf numFmtId="4" fontId="30" fillId="14" borderId="116">
      <alignment horizontal="right" vertical="center"/>
    </xf>
    <xf numFmtId="0" fontId="30" fillId="14" borderId="117">
      <alignment horizontal="right" vertical="center"/>
    </xf>
    <xf numFmtId="4" fontId="30" fillId="14" borderId="117">
      <alignment horizontal="right" vertical="center"/>
    </xf>
    <xf numFmtId="0" fontId="30" fillId="14" borderId="118">
      <alignment horizontal="right" vertical="center"/>
    </xf>
    <xf numFmtId="4" fontId="30" fillId="14" borderId="118">
      <alignment horizontal="right" vertical="center"/>
    </xf>
    <xf numFmtId="0" fontId="84"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9" borderId="117">
      <alignment horizontal="left" vertical="center"/>
    </xf>
    <xf numFmtId="0" fontId="96" fillId="73" borderId="113" applyNumberFormat="0" applyAlignment="0" applyProtection="0"/>
    <xf numFmtId="0" fontId="34" fillId="0" borderId="116">
      <alignment horizontal="right" vertical="center"/>
    </xf>
    <xf numFmtId="4" fontId="34" fillId="0" borderId="116">
      <alignment horizontal="right" vertical="center"/>
    </xf>
    <xf numFmtId="0" fontId="34" fillId="0" borderId="116" applyNumberFormat="0" applyFill="0" applyAlignment="0" applyProtection="0"/>
    <xf numFmtId="0" fontId="100" fillId="86" borderId="112" applyNumberFormat="0" applyAlignment="0" applyProtection="0"/>
    <xf numFmtId="175" fontId="34" fillId="90" borderId="116" applyNumberFormat="0" applyFont="0" applyBorder="0" applyAlignment="0" applyProtection="0">
      <alignment horizontal="right" vertical="center"/>
    </xf>
    <xf numFmtId="0" fontId="34" fillId="16" borderId="116"/>
    <xf numFmtId="4" fontId="34" fillId="16" borderId="116"/>
    <xf numFmtId="0" fontId="103" fillId="0" borderId="114" applyNumberFormat="0" applyFill="0" applyAlignment="0" applyProtection="0"/>
    <xf numFmtId="0" fontId="35" fillId="89" borderId="115" applyNumberFormat="0" applyFont="0" applyAlignment="0" applyProtection="0"/>
    <xf numFmtId="0" fontId="78" fillId="89" borderId="115" applyNumberFormat="0" applyFont="0" applyAlignment="0" applyProtection="0"/>
    <xf numFmtId="0" fontId="34" fillId="0" borderId="116" applyNumberFormat="0" applyFill="0" applyAlignment="0" applyProtection="0"/>
    <xf numFmtId="0" fontId="88" fillId="0" borderId="114" applyNumberFormat="0" applyFill="0" applyAlignment="0" applyProtection="0"/>
    <xf numFmtId="0" fontId="103" fillId="0" borderId="114" applyNumberFormat="0" applyFill="0" applyAlignment="0" applyProtection="0"/>
    <xf numFmtId="0" fontId="87" fillId="73" borderId="113" applyNumberFormat="0" applyAlignment="0" applyProtection="0"/>
    <xf numFmtId="0" fontId="84" fillId="86" borderId="113" applyNumberFormat="0" applyAlignment="0" applyProtection="0"/>
    <xf numFmtId="4" fontId="74" fillId="9" borderId="116">
      <alignment horizontal="right" vertical="center"/>
    </xf>
    <xf numFmtId="0" fontId="30" fillId="9" borderId="116">
      <alignment horizontal="right" vertical="center"/>
    </xf>
    <xf numFmtId="175" fontId="34" fillId="90" borderId="116" applyNumberFormat="0" applyFont="0" applyBorder="0" applyAlignment="0" applyProtection="0">
      <alignment horizontal="right" vertical="center"/>
    </xf>
    <xf numFmtId="0" fontId="88" fillId="0" borderId="114" applyNumberFormat="0" applyFill="0" applyAlignment="0" applyProtection="0"/>
    <xf numFmtId="49" fontId="34" fillId="0" borderId="116" applyNumberFormat="0" applyFont="0" applyFill="0" applyBorder="0" applyProtection="0">
      <alignment horizontal="left" vertical="center" indent="2"/>
    </xf>
    <xf numFmtId="49" fontId="34" fillId="0" borderId="117" applyNumberFormat="0" applyFont="0" applyFill="0" applyBorder="0" applyProtection="0">
      <alignment horizontal="left" vertical="center" indent="5"/>
    </xf>
    <xf numFmtId="49" fontId="34" fillId="0" borderId="116" applyNumberFormat="0" applyFont="0" applyFill="0" applyBorder="0" applyProtection="0">
      <alignment horizontal="left" vertical="center" indent="2"/>
    </xf>
    <xf numFmtId="4" fontId="34" fillId="0" borderId="116" applyFill="0" applyBorder="0" applyProtection="0">
      <alignment horizontal="right" vertical="center"/>
    </xf>
    <xf numFmtId="49" fontId="32" fillId="0" borderId="116" applyNumberFormat="0" applyFill="0" applyBorder="0" applyProtection="0">
      <alignment horizontal="left" vertical="center"/>
    </xf>
    <xf numFmtId="0" fontId="34" fillId="0" borderId="119">
      <alignment horizontal="left" vertical="center" wrapText="1" indent="2"/>
    </xf>
    <xf numFmtId="0" fontId="100" fillId="86" borderId="112" applyNumberFormat="0" applyAlignment="0" applyProtection="0"/>
    <xf numFmtId="0" fontId="30" fillId="14" borderId="118">
      <alignment horizontal="right" vertical="center"/>
    </xf>
    <xf numFmtId="0" fontId="87" fillId="73" borderId="113" applyNumberFormat="0" applyAlignment="0" applyProtection="0"/>
    <xf numFmtId="0" fontId="30" fillId="14" borderId="118">
      <alignment horizontal="right" vertical="center"/>
    </xf>
    <xf numFmtId="4" fontId="30" fillId="14" borderId="116">
      <alignment horizontal="right" vertical="center"/>
    </xf>
    <xf numFmtId="0" fontId="30" fillId="14" borderId="116">
      <alignment horizontal="right" vertical="center"/>
    </xf>
    <xf numFmtId="0" fontId="81" fillId="86" borderId="112" applyNumberFormat="0" applyAlignment="0" applyProtection="0"/>
    <xf numFmtId="0" fontId="83" fillId="86" borderId="113" applyNumberFormat="0" applyAlignment="0" applyProtection="0"/>
    <xf numFmtId="0" fontId="88" fillId="0" borderId="114" applyNumberFormat="0" applyFill="0" applyAlignment="0" applyProtection="0"/>
    <xf numFmtId="0" fontId="34" fillId="16" borderId="116"/>
    <xf numFmtId="4" fontId="34" fillId="16" borderId="116"/>
    <xf numFmtId="4" fontId="30" fillId="14" borderId="116">
      <alignment horizontal="right" vertical="center"/>
    </xf>
    <xf numFmtId="0" fontId="74" fillId="9" borderId="116">
      <alignment horizontal="right" vertical="center"/>
    </xf>
    <xf numFmtId="0" fontId="87" fillId="73" borderId="113" applyNumberFormat="0" applyAlignment="0" applyProtection="0"/>
    <xf numFmtId="0" fontId="84" fillId="86" borderId="113" applyNumberFormat="0" applyAlignment="0" applyProtection="0"/>
    <xf numFmtId="4" fontId="34" fillId="0" borderId="116">
      <alignment horizontal="right" vertical="center"/>
    </xf>
    <xf numFmtId="0" fontId="34" fillId="14" borderId="119">
      <alignment horizontal="left" vertical="center" wrapText="1" indent="2"/>
    </xf>
    <xf numFmtId="0" fontId="34" fillId="0" borderId="119">
      <alignment horizontal="left" vertical="center" wrapText="1" indent="2"/>
    </xf>
    <xf numFmtId="0" fontId="100" fillId="86" borderId="112" applyNumberFormat="0" applyAlignment="0" applyProtection="0"/>
    <xf numFmtId="0" fontId="96" fillId="73" borderId="113" applyNumberFormat="0" applyAlignment="0" applyProtection="0"/>
    <xf numFmtId="0" fontId="83" fillId="86" borderId="113" applyNumberFormat="0" applyAlignment="0" applyProtection="0"/>
    <xf numFmtId="0" fontId="81" fillId="86" borderId="112" applyNumberFormat="0" applyAlignment="0" applyProtection="0"/>
    <xf numFmtId="0" fontId="30" fillId="14" borderId="118">
      <alignment horizontal="right" vertical="center"/>
    </xf>
    <xf numFmtId="0" fontId="74" fillId="9" borderId="116">
      <alignment horizontal="right" vertical="center"/>
    </xf>
    <xf numFmtId="4" fontId="30" fillId="9" borderId="116">
      <alignment horizontal="right" vertical="center"/>
    </xf>
    <xf numFmtId="4" fontId="30" fillId="14" borderId="116">
      <alignment horizontal="right" vertical="center"/>
    </xf>
    <xf numFmtId="49" fontId="34" fillId="0" borderId="117" applyNumberFormat="0" applyFont="0" applyFill="0" applyBorder="0" applyProtection="0">
      <alignment horizontal="left" vertical="center" indent="5"/>
    </xf>
    <xf numFmtId="4" fontId="34" fillId="0" borderId="116" applyFill="0" applyBorder="0" applyProtection="0">
      <alignment horizontal="right" vertical="center"/>
    </xf>
    <xf numFmtId="4" fontId="30" fillId="9" borderId="116">
      <alignment horizontal="right" vertical="center"/>
    </xf>
    <xf numFmtId="0" fontId="96" fillId="73" borderId="113" applyNumberFormat="0" applyAlignment="0" applyProtection="0"/>
    <xf numFmtId="0" fontId="96" fillId="73" borderId="113" applyNumberFormat="0" applyAlignment="0" applyProtection="0"/>
    <xf numFmtId="0" fontId="87" fillId="73" borderId="113" applyNumberFormat="0" applyAlignment="0" applyProtection="0"/>
    <xf numFmtId="0" fontId="83"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14" borderId="119">
      <alignment horizontal="left" vertical="center" wrapText="1" indent="2"/>
    </xf>
    <xf numFmtId="0" fontId="34" fillId="0" borderId="119">
      <alignment horizontal="left" vertical="center" wrapText="1" indent="2"/>
    </xf>
    <xf numFmtId="0" fontId="81" fillId="86" borderId="112" applyNumberFormat="0" applyAlignment="0" applyProtection="0"/>
    <xf numFmtId="0" fontId="83" fillId="86" borderId="113" applyNumberFormat="0" applyAlignment="0" applyProtection="0"/>
    <xf numFmtId="0" fontId="84" fillId="86" borderId="113" applyNumberFormat="0" applyAlignment="0" applyProtection="0"/>
    <xf numFmtId="0" fontId="87" fillId="73" borderId="113" applyNumberFormat="0" applyAlignment="0" applyProtection="0"/>
    <xf numFmtId="0" fontId="88" fillId="0" borderId="114" applyNumberFormat="0" applyFill="0" applyAlignment="0" applyProtection="0"/>
    <xf numFmtId="0" fontId="96" fillId="73" borderId="113" applyNumberFormat="0" applyAlignment="0" applyProtection="0"/>
    <xf numFmtId="0" fontId="78" fillId="89" borderId="115" applyNumberFormat="0" applyFont="0" applyAlignment="0" applyProtection="0"/>
    <xf numFmtId="0" fontId="35"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0" fontId="84" fillId="86" borderId="113" applyNumberFormat="0" applyAlignment="0" applyProtection="0"/>
    <xf numFmtId="0" fontId="96" fillId="73" borderId="113" applyNumberFormat="0" applyAlignment="0" applyProtection="0"/>
    <xf numFmtId="0" fontId="78"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0" fontId="84" fillId="86" borderId="113" applyNumberFormat="0" applyAlignment="0" applyProtection="0"/>
    <xf numFmtId="0" fontId="96" fillId="73" borderId="113" applyNumberFormat="0" applyAlignment="0" applyProtection="0"/>
    <xf numFmtId="0" fontId="100" fillId="86" borderId="112" applyNumberFormat="0" applyAlignment="0" applyProtection="0"/>
    <xf numFmtId="0" fontId="103" fillId="0" borderId="114" applyNumberFormat="0" applyFill="0" applyAlignment="0" applyProtection="0"/>
    <xf numFmtId="0" fontId="2" fillId="53" borderId="0" applyNumberFormat="0" applyBorder="0" applyAlignment="0" applyProtection="0"/>
    <xf numFmtId="0" fontId="81" fillId="86" borderId="112" applyNumberFormat="0" applyAlignment="0" applyProtection="0"/>
    <xf numFmtId="0" fontId="83" fillId="86" borderId="113" applyNumberFormat="0" applyAlignment="0" applyProtection="0"/>
    <xf numFmtId="0" fontId="88" fillId="0" borderId="114" applyNumberFormat="0" applyFill="0" applyAlignment="0" applyProtection="0"/>
    <xf numFmtId="49" fontId="34" fillId="0" borderId="116" applyNumberFormat="0" applyFont="0" applyFill="0" applyBorder="0" applyProtection="0">
      <alignment horizontal="left" vertical="center" indent="2"/>
    </xf>
    <xf numFmtId="0" fontId="30" fillId="9" borderId="116">
      <alignment horizontal="right" vertical="center"/>
    </xf>
    <xf numFmtId="4" fontId="30" fillId="9" borderId="116">
      <alignment horizontal="right" vertical="center"/>
    </xf>
    <xf numFmtId="0" fontId="74" fillId="9" borderId="116">
      <alignment horizontal="right" vertical="center"/>
    </xf>
    <xf numFmtId="4" fontId="74" fillId="9" borderId="116">
      <alignment horizontal="right" vertical="center"/>
    </xf>
    <xf numFmtId="0" fontId="30" fillId="14" borderId="116">
      <alignment horizontal="right" vertical="center"/>
    </xf>
    <xf numFmtId="4" fontId="30" fillId="14" borderId="116">
      <alignment horizontal="right" vertical="center"/>
    </xf>
    <xf numFmtId="0" fontId="30" fillId="14" borderId="116">
      <alignment horizontal="right" vertical="center"/>
    </xf>
    <xf numFmtId="4" fontId="30" fillId="14" borderId="116">
      <alignment horizontal="right" vertical="center"/>
    </xf>
    <xf numFmtId="0" fontId="87" fillId="73" borderId="113" applyNumberFormat="0" applyAlignment="0" applyProtection="0"/>
    <xf numFmtId="0" fontId="34" fillId="0" borderId="116">
      <alignment horizontal="right" vertical="center"/>
    </xf>
    <xf numFmtId="4" fontId="34" fillId="0" borderId="116">
      <alignment horizontal="right" vertical="center"/>
    </xf>
    <xf numFmtId="4" fontId="34" fillId="0" borderId="116" applyFill="0" applyBorder="0" applyProtection="0">
      <alignment horizontal="right" vertical="center"/>
    </xf>
    <xf numFmtId="49" fontId="32" fillId="0" borderId="116" applyNumberFormat="0" applyFill="0" applyBorder="0" applyProtection="0">
      <alignment horizontal="left" vertical="center"/>
    </xf>
    <xf numFmtId="0" fontId="34" fillId="0" borderId="116" applyNumberFormat="0" applyFill="0" applyAlignment="0" applyProtection="0"/>
    <xf numFmtId="175" fontId="34" fillId="90" borderId="116" applyNumberFormat="0" applyFont="0" applyBorder="0" applyAlignment="0" applyProtection="0">
      <alignment horizontal="right" vertical="center"/>
    </xf>
    <xf numFmtId="0" fontId="34" fillId="16" borderId="116"/>
    <xf numFmtId="4" fontId="34" fillId="16" borderId="116"/>
    <xf numFmtId="4" fontId="30" fillId="14" borderId="116">
      <alignment horizontal="right" vertical="center"/>
    </xf>
    <xf numFmtId="0" fontId="34" fillId="16" borderId="116"/>
    <xf numFmtId="0" fontId="83" fillId="86" borderId="113" applyNumberFormat="0" applyAlignment="0" applyProtection="0"/>
    <xf numFmtId="0" fontId="30" fillId="9" borderId="116">
      <alignment horizontal="right" vertical="center"/>
    </xf>
    <xf numFmtId="0" fontId="34" fillId="0" borderId="116">
      <alignment horizontal="right" vertical="center"/>
    </xf>
    <xf numFmtId="0" fontId="103" fillId="0" borderId="114" applyNumberFormat="0" applyFill="0" applyAlignment="0" applyProtection="0"/>
    <xf numFmtId="0" fontId="34" fillId="9" borderId="117">
      <alignment horizontal="left" vertical="center"/>
    </xf>
    <xf numFmtId="0" fontId="96" fillId="73" borderId="113" applyNumberFormat="0" applyAlignment="0" applyProtection="0"/>
    <xf numFmtId="175" fontId="34" fillId="90" borderId="116" applyNumberFormat="0" applyFont="0" applyBorder="0" applyAlignment="0" applyProtection="0">
      <alignment horizontal="right" vertical="center"/>
    </xf>
    <xf numFmtId="0" fontId="78" fillId="89" borderId="115" applyNumberFormat="0" applyFont="0" applyAlignment="0" applyProtection="0"/>
    <xf numFmtId="0" fontId="34" fillId="0" borderId="119">
      <alignment horizontal="left" vertical="center" wrapText="1" indent="2"/>
    </xf>
    <xf numFmtId="4" fontId="34" fillId="16" borderId="116"/>
    <xf numFmtId="49" fontId="32" fillId="0" borderId="116" applyNumberFormat="0" applyFill="0" applyBorder="0" applyProtection="0">
      <alignment horizontal="left" vertical="center"/>
    </xf>
    <xf numFmtId="0" fontId="34" fillId="0" borderId="116">
      <alignment horizontal="right" vertical="center"/>
    </xf>
    <xf numFmtId="4" fontId="30" fillId="14" borderId="118">
      <alignment horizontal="right" vertical="center"/>
    </xf>
    <xf numFmtId="4" fontId="30" fillId="14" borderId="116">
      <alignment horizontal="right" vertical="center"/>
    </xf>
    <xf numFmtId="4" fontId="30" fillId="14" borderId="116">
      <alignment horizontal="right" vertical="center"/>
    </xf>
    <xf numFmtId="0" fontId="74" fillId="9" borderId="116">
      <alignment horizontal="right" vertical="center"/>
    </xf>
    <xf numFmtId="0" fontId="30" fillId="9" borderId="116">
      <alignment horizontal="right" vertical="center"/>
    </xf>
    <xf numFmtId="49" fontId="34" fillId="0" borderId="116" applyNumberFormat="0" applyFont="0" applyFill="0" applyBorder="0" applyProtection="0">
      <alignment horizontal="left" vertical="center" indent="2"/>
    </xf>
    <xf numFmtId="0" fontId="96" fillId="73" borderId="113" applyNumberFormat="0" applyAlignment="0" applyProtection="0"/>
    <xf numFmtId="0" fontId="81" fillId="86" borderId="112" applyNumberFormat="0" applyAlignment="0" applyProtection="0"/>
    <xf numFmtId="49" fontId="34" fillId="0" borderId="116" applyNumberFormat="0" applyFont="0" applyFill="0" applyBorder="0" applyProtection="0">
      <alignment horizontal="left" vertical="center" indent="2"/>
    </xf>
    <xf numFmtId="0" fontId="87" fillId="73" borderId="113" applyNumberFormat="0" applyAlignment="0" applyProtection="0"/>
    <xf numFmtId="4" fontId="34" fillId="0" borderId="116" applyFill="0" applyBorder="0" applyProtection="0">
      <alignment horizontal="right" vertical="center"/>
    </xf>
    <xf numFmtId="0" fontId="84" fillId="86" borderId="113" applyNumberFormat="0" applyAlignment="0" applyProtection="0"/>
    <xf numFmtId="0" fontId="103" fillId="0" borderId="114" applyNumberFormat="0" applyFill="0" applyAlignment="0" applyProtection="0"/>
    <xf numFmtId="0" fontId="100" fillId="86" borderId="112" applyNumberFormat="0" applyAlignment="0" applyProtection="0"/>
    <xf numFmtId="0" fontId="34" fillId="0" borderId="116" applyNumberFormat="0" applyFill="0" applyAlignment="0" applyProtection="0"/>
    <xf numFmtId="4" fontId="34" fillId="0" borderId="116">
      <alignment horizontal="right" vertical="center"/>
    </xf>
    <xf numFmtId="0" fontId="34" fillId="0" borderId="116">
      <alignment horizontal="right" vertical="center"/>
    </xf>
    <xf numFmtId="0" fontId="96" fillId="73" borderId="113" applyNumberFormat="0" applyAlignment="0" applyProtection="0"/>
    <xf numFmtId="0" fontId="81" fillId="86" borderId="112" applyNumberFormat="0" applyAlignment="0" applyProtection="0"/>
    <xf numFmtId="0" fontId="83" fillId="86" borderId="113" applyNumberFormat="0" applyAlignment="0" applyProtection="0"/>
    <xf numFmtId="0" fontId="34" fillId="14" borderId="119">
      <alignment horizontal="left" vertical="center" wrapText="1" indent="2"/>
    </xf>
    <xf numFmtId="0" fontId="84" fillId="86" borderId="113" applyNumberFormat="0" applyAlignment="0" applyProtection="0"/>
    <xf numFmtId="0" fontId="84" fillId="86" borderId="113" applyNumberFormat="0" applyAlignment="0" applyProtection="0"/>
    <xf numFmtId="4" fontId="30" fillId="14" borderId="117">
      <alignment horizontal="right" vertical="center"/>
    </xf>
    <xf numFmtId="0" fontId="30" fillId="14" borderId="117">
      <alignment horizontal="right" vertical="center"/>
    </xf>
    <xf numFmtId="0" fontId="30" fillId="14" borderId="116">
      <alignment horizontal="right" vertical="center"/>
    </xf>
    <xf numFmtId="4" fontId="74" fillId="9" borderId="116">
      <alignment horizontal="right" vertical="center"/>
    </xf>
    <xf numFmtId="0" fontId="87" fillId="73" borderId="113" applyNumberFormat="0" applyAlignment="0" applyProtection="0"/>
    <xf numFmtId="0" fontId="88" fillId="0" borderId="114" applyNumberFormat="0" applyFill="0" applyAlignment="0" applyProtection="0"/>
    <xf numFmtId="0" fontId="103" fillId="0" borderId="114" applyNumberFormat="0" applyFill="0" applyAlignment="0" applyProtection="0"/>
    <xf numFmtId="0" fontId="78" fillId="89" borderId="115" applyNumberFormat="0" applyFont="0" applyAlignment="0" applyProtection="0"/>
    <xf numFmtId="0" fontId="96" fillId="73" borderId="113" applyNumberFormat="0" applyAlignment="0" applyProtection="0"/>
    <xf numFmtId="49" fontId="32" fillId="0" borderId="116" applyNumberFormat="0" applyFill="0" applyBorder="0" applyProtection="0">
      <alignment horizontal="left" vertical="center"/>
    </xf>
    <xf numFmtId="0" fontId="34" fillId="14" borderId="119">
      <alignment horizontal="left" vertical="center" wrapText="1" indent="2"/>
    </xf>
    <xf numFmtId="0" fontId="84" fillId="86" borderId="113" applyNumberFormat="0" applyAlignment="0" applyProtection="0"/>
    <xf numFmtId="0" fontId="34" fillId="0" borderId="119">
      <alignment horizontal="left" vertical="center" wrapText="1" indent="2"/>
    </xf>
    <xf numFmtId="0" fontId="78" fillId="89" borderId="115" applyNumberFormat="0" applyFont="0" applyAlignment="0" applyProtection="0"/>
    <xf numFmtId="0" fontId="35"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4" fontId="34" fillId="16" borderId="116"/>
    <xf numFmtId="0" fontId="30" fillId="14" borderId="116">
      <alignment horizontal="right" vertical="center"/>
    </xf>
    <xf numFmtId="0" fontId="103" fillId="0" borderId="114" applyNumberFormat="0" applyFill="0" applyAlignment="0" applyProtection="0"/>
    <xf numFmtId="4" fontId="30" fillId="14" borderId="118">
      <alignment horizontal="right" vertical="center"/>
    </xf>
    <xf numFmtId="0" fontId="83" fillId="86" borderId="113" applyNumberFormat="0" applyAlignment="0" applyProtection="0"/>
    <xf numFmtId="0" fontId="30" fillId="14" borderId="117">
      <alignment horizontal="right" vertical="center"/>
    </xf>
    <xf numFmtId="0" fontId="84" fillId="86" borderId="113" applyNumberFormat="0" applyAlignment="0" applyProtection="0"/>
    <xf numFmtId="0" fontId="88" fillId="0" borderId="114" applyNumberFormat="0" applyFill="0" applyAlignment="0" applyProtection="0"/>
    <xf numFmtId="0" fontId="78" fillId="89" borderId="115" applyNumberFormat="0" applyFont="0" applyAlignment="0" applyProtection="0"/>
    <xf numFmtId="4" fontId="30" fillId="14" borderId="117">
      <alignment horizontal="right" vertical="center"/>
    </xf>
    <xf numFmtId="0" fontId="34" fillId="14" borderId="119">
      <alignment horizontal="left" vertical="center" wrapText="1" indent="2"/>
    </xf>
    <xf numFmtId="0" fontId="34" fillId="16" borderId="116"/>
    <xf numFmtId="175" fontId="34" fillId="90" borderId="116" applyNumberFormat="0" applyFont="0" applyBorder="0" applyAlignment="0" applyProtection="0">
      <alignment horizontal="right" vertical="center"/>
    </xf>
    <xf numFmtId="0" fontId="34" fillId="0" borderId="116" applyNumberFormat="0" applyFill="0" applyAlignment="0" applyProtection="0"/>
    <xf numFmtId="4" fontId="34" fillId="0" borderId="116" applyFill="0" applyBorder="0" applyProtection="0">
      <alignment horizontal="right" vertical="center"/>
    </xf>
    <xf numFmtId="4" fontId="30" fillId="9" borderId="116">
      <alignment horizontal="right" vertical="center"/>
    </xf>
    <xf numFmtId="0" fontId="88" fillId="0" borderId="114" applyNumberFormat="0" applyFill="0" applyAlignment="0" applyProtection="0"/>
    <xf numFmtId="49" fontId="32" fillId="0" borderId="116" applyNumberFormat="0" applyFill="0" applyBorder="0" applyProtection="0">
      <alignment horizontal="left" vertical="center"/>
    </xf>
    <xf numFmtId="49" fontId="34" fillId="0" borderId="117" applyNumberFormat="0" applyFont="0" applyFill="0" applyBorder="0" applyProtection="0">
      <alignment horizontal="left" vertical="center" indent="5"/>
    </xf>
    <xf numFmtId="0" fontId="34" fillId="9" borderId="117">
      <alignment horizontal="left" vertical="center"/>
    </xf>
    <xf numFmtId="0" fontId="84" fillId="86" borderId="113" applyNumberFormat="0" applyAlignment="0" applyProtection="0"/>
    <xf numFmtId="4" fontId="30" fillId="14" borderId="118">
      <alignment horizontal="right" vertical="center"/>
    </xf>
    <xf numFmtId="0" fontId="96" fillId="73" borderId="113" applyNumberFormat="0" applyAlignment="0" applyProtection="0"/>
    <xf numFmtId="0" fontId="96" fillId="73" borderId="113" applyNumberFormat="0" applyAlignment="0" applyProtection="0"/>
    <xf numFmtId="0" fontId="78"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0" fontId="30" fillId="14" borderId="116">
      <alignment horizontal="right" vertical="center"/>
    </xf>
    <xf numFmtId="0" fontId="35" fillId="89" borderId="115" applyNumberFormat="0" applyFont="0" applyAlignment="0" applyProtection="0"/>
    <xf numFmtId="4" fontId="34" fillId="0" borderId="116">
      <alignment horizontal="right" vertical="center"/>
    </xf>
    <xf numFmtId="0" fontId="103" fillId="0" borderId="114" applyNumberFormat="0" applyFill="0" applyAlignment="0" applyProtection="0"/>
    <xf numFmtId="0" fontId="30" fillId="14" borderId="116">
      <alignment horizontal="right" vertical="center"/>
    </xf>
    <xf numFmtId="0" fontId="30" fillId="14" borderId="116">
      <alignment horizontal="right" vertical="center"/>
    </xf>
    <xf numFmtId="4" fontId="74" fillId="9" borderId="116">
      <alignment horizontal="right" vertical="center"/>
    </xf>
    <xf numFmtId="0" fontId="30" fillId="9" borderId="116">
      <alignment horizontal="right" vertical="center"/>
    </xf>
    <xf numFmtId="4" fontId="30" fillId="9" borderId="116">
      <alignment horizontal="right" vertical="center"/>
    </xf>
    <xf numFmtId="0" fontId="74" fillId="9" borderId="116">
      <alignment horizontal="right" vertical="center"/>
    </xf>
    <xf numFmtId="4" fontId="74" fillId="9" borderId="116">
      <alignment horizontal="right" vertical="center"/>
    </xf>
    <xf numFmtId="0" fontId="30" fillId="14" borderId="116">
      <alignment horizontal="right" vertical="center"/>
    </xf>
    <xf numFmtId="4" fontId="30" fillId="14" borderId="116">
      <alignment horizontal="right" vertical="center"/>
    </xf>
    <xf numFmtId="0" fontId="30" fillId="14" borderId="116">
      <alignment horizontal="right" vertical="center"/>
    </xf>
    <xf numFmtId="4" fontId="30" fillId="14" borderId="116">
      <alignment horizontal="right" vertical="center"/>
    </xf>
    <xf numFmtId="0" fontId="30" fillId="14" borderId="117">
      <alignment horizontal="right" vertical="center"/>
    </xf>
    <xf numFmtId="4" fontId="30" fillId="14" borderId="117">
      <alignment horizontal="right" vertical="center"/>
    </xf>
    <xf numFmtId="0" fontId="30" fillId="14" borderId="118">
      <alignment horizontal="right" vertical="center"/>
    </xf>
    <xf numFmtId="4" fontId="30" fillId="14" borderId="118">
      <alignment horizontal="right" vertical="center"/>
    </xf>
    <xf numFmtId="0" fontId="84"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9" borderId="117">
      <alignment horizontal="left" vertical="center"/>
    </xf>
    <xf numFmtId="0" fontId="96" fillId="73" borderId="113" applyNumberFormat="0" applyAlignment="0" applyProtection="0"/>
    <xf numFmtId="0" fontId="34" fillId="0" borderId="116">
      <alignment horizontal="right" vertical="center"/>
    </xf>
    <xf numFmtId="4" fontId="34" fillId="0" borderId="116">
      <alignment horizontal="right" vertical="center"/>
    </xf>
    <xf numFmtId="0" fontId="34" fillId="0" borderId="116" applyNumberFormat="0" applyFill="0" applyAlignment="0" applyProtection="0"/>
    <xf numFmtId="0" fontId="100" fillId="86" borderId="112" applyNumberFormat="0" applyAlignment="0" applyProtection="0"/>
    <xf numFmtId="175" fontId="34" fillId="90" borderId="116" applyNumberFormat="0" applyFont="0" applyBorder="0" applyAlignment="0" applyProtection="0">
      <alignment horizontal="right" vertical="center"/>
    </xf>
    <xf numFmtId="0" fontId="34" fillId="16" borderId="116"/>
    <xf numFmtId="4" fontId="34" fillId="16" borderId="116"/>
    <xf numFmtId="0" fontId="103" fillId="0" borderId="114" applyNumberFormat="0" applyFill="0" applyAlignment="0" applyProtection="0"/>
    <xf numFmtId="0" fontId="35" fillId="89" borderId="115" applyNumberFormat="0" applyFont="0" applyAlignment="0" applyProtection="0"/>
    <xf numFmtId="0" fontId="78" fillId="89" borderId="115" applyNumberFormat="0" applyFont="0" applyAlignment="0" applyProtection="0"/>
    <xf numFmtId="0" fontId="34" fillId="0" borderId="116" applyNumberFormat="0" applyFill="0" applyAlignment="0" applyProtection="0"/>
    <xf numFmtId="0" fontId="88" fillId="0" borderId="114" applyNumberFormat="0" applyFill="0" applyAlignment="0" applyProtection="0"/>
    <xf numFmtId="0" fontId="103" fillId="0" borderId="114" applyNumberFormat="0" applyFill="0" applyAlignment="0" applyProtection="0"/>
    <xf numFmtId="0" fontId="87" fillId="73" borderId="113" applyNumberFormat="0" applyAlignment="0" applyProtection="0"/>
    <xf numFmtId="0" fontId="84" fillId="86" borderId="113" applyNumberFormat="0" applyAlignment="0" applyProtection="0"/>
    <xf numFmtId="4" fontId="74" fillId="9" borderId="116">
      <alignment horizontal="right" vertical="center"/>
    </xf>
    <xf numFmtId="0" fontId="30" fillId="9" borderId="116">
      <alignment horizontal="right" vertical="center"/>
    </xf>
    <xf numFmtId="175" fontId="34" fillId="90" borderId="116" applyNumberFormat="0" applyFont="0" applyBorder="0" applyAlignment="0" applyProtection="0">
      <alignment horizontal="right" vertical="center"/>
    </xf>
    <xf numFmtId="0" fontId="88" fillId="0" borderId="114" applyNumberFormat="0" applyFill="0" applyAlignment="0" applyProtection="0"/>
    <xf numFmtId="49" fontId="34" fillId="0" borderId="116" applyNumberFormat="0" applyFont="0" applyFill="0" applyBorder="0" applyProtection="0">
      <alignment horizontal="left" vertical="center" indent="2"/>
    </xf>
    <xf numFmtId="49" fontId="34" fillId="0" borderId="117" applyNumberFormat="0" applyFont="0" applyFill="0" applyBorder="0" applyProtection="0">
      <alignment horizontal="left" vertical="center" indent="5"/>
    </xf>
    <xf numFmtId="49" fontId="34" fillId="0" borderId="116" applyNumberFormat="0" applyFont="0" applyFill="0" applyBorder="0" applyProtection="0">
      <alignment horizontal="left" vertical="center" indent="2"/>
    </xf>
    <xf numFmtId="4" fontId="34" fillId="0" borderId="116" applyFill="0" applyBorder="0" applyProtection="0">
      <alignment horizontal="right" vertical="center"/>
    </xf>
    <xf numFmtId="49" fontId="32" fillId="0" borderId="116" applyNumberFormat="0" applyFill="0" applyBorder="0" applyProtection="0">
      <alignment horizontal="left" vertical="center"/>
    </xf>
    <xf numFmtId="0" fontId="34" fillId="0" borderId="119">
      <alignment horizontal="left" vertical="center" wrapText="1" indent="2"/>
    </xf>
    <xf numFmtId="0" fontId="100" fillId="86" borderId="112" applyNumberFormat="0" applyAlignment="0" applyProtection="0"/>
    <xf numFmtId="0" fontId="30" fillId="14" borderId="118">
      <alignment horizontal="right" vertical="center"/>
    </xf>
    <xf numFmtId="0" fontId="87" fillId="73" borderId="113" applyNumberFormat="0" applyAlignment="0" applyProtection="0"/>
    <xf numFmtId="0" fontId="30" fillId="14" borderId="118">
      <alignment horizontal="right" vertical="center"/>
    </xf>
    <xf numFmtId="4" fontId="30" fillId="14" borderId="116">
      <alignment horizontal="right" vertical="center"/>
    </xf>
    <xf numFmtId="0" fontId="30" fillId="14" borderId="116">
      <alignment horizontal="right" vertical="center"/>
    </xf>
    <xf numFmtId="0" fontId="81" fillId="86" borderId="112" applyNumberFormat="0" applyAlignment="0" applyProtection="0"/>
    <xf numFmtId="0" fontId="83" fillId="86" borderId="113" applyNumberFormat="0" applyAlignment="0" applyProtection="0"/>
    <xf numFmtId="0" fontId="88" fillId="0" borderId="114" applyNumberFormat="0" applyFill="0" applyAlignment="0" applyProtection="0"/>
    <xf numFmtId="0" fontId="34" fillId="16" borderId="116"/>
    <xf numFmtId="4" fontId="34" fillId="16" borderId="116"/>
    <xf numFmtId="4" fontId="30" fillId="14" borderId="116">
      <alignment horizontal="right" vertical="center"/>
    </xf>
    <xf numFmtId="0" fontId="74" fillId="9" borderId="116">
      <alignment horizontal="right" vertical="center"/>
    </xf>
    <xf numFmtId="0" fontId="87" fillId="73" borderId="113" applyNumberFormat="0" applyAlignment="0" applyProtection="0"/>
    <xf numFmtId="0" fontId="84" fillId="86" borderId="113" applyNumberFormat="0" applyAlignment="0" applyProtection="0"/>
    <xf numFmtId="4" fontId="34" fillId="0" borderId="116">
      <alignment horizontal="right" vertical="center"/>
    </xf>
    <xf numFmtId="0" fontId="34" fillId="14" borderId="119">
      <alignment horizontal="left" vertical="center" wrapText="1" indent="2"/>
    </xf>
    <xf numFmtId="0" fontId="34" fillId="0" borderId="119">
      <alignment horizontal="left" vertical="center" wrapText="1" indent="2"/>
    </xf>
    <xf numFmtId="0" fontId="100" fillId="86" borderId="112" applyNumberFormat="0" applyAlignment="0" applyProtection="0"/>
    <xf numFmtId="0" fontId="96" fillId="73" borderId="113" applyNumberFormat="0" applyAlignment="0" applyProtection="0"/>
    <xf numFmtId="0" fontId="83" fillId="86" borderId="113" applyNumberFormat="0" applyAlignment="0" applyProtection="0"/>
    <xf numFmtId="0" fontId="81" fillId="86" borderId="112" applyNumberFormat="0" applyAlignment="0" applyProtection="0"/>
    <xf numFmtId="0" fontId="30" fillId="14" borderId="118">
      <alignment horizontal="right" vertical="center"/>
    </xf>
    <xf numFmtId="0" fontId="74" fillId="9" borderId="116">
      <alignment horizontal="right" vertical="center"/>
    </xf>
    <xf numFmtId="4" fontId="30" fillId="9" borderId="116">
      <alignment horizontal="right" vertical="center"/>
    </xf>
    <xf numFmtId="4" fontId="30" fillId="14" borderId="116">
      <alignment horizontal="right" vertical="center"/>
    </xf>
    <xf numFmtId="49" fontId="34" fillId="0" borderId="117" applyNumberFormat="0" applyFont="0" applyFill="0" applyBorder="0" applyProtection="0">
      <alignment horizontal="left" vertical="center" indent="5"/>
    </xf>
    <xf numFmtId="4" fontId="34" fillId="0" borderId="116" applyFill="0" applyBorder="0" applyProtection="0">
      <alignment horizontal="right" vertical="center"/>
    </xf>
    <xf numFmtId="4" fontId="30" fillId="9" borderId="116">
      <alignment horizontal="right" vertical="center"/>
    </xf>
    <xf numFmtId="0" fontId="96" fillId="73" borderId="113" applyNumberFormat="0" applyAlignment="0" applyProtection="0"/>
    <xf numFmtId="0" fontId="87" fillId="73" borderId="113" applyNumberFormat="0" applyAlignment="0" applyProtection="0"/>
    <xf numFmtId="0" fontId="83"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14" borderId="119">
      <alignment horizontal="left" vertical="center" wrapText="1" indent="2"/>
    </xf>
    <xf numFmtId="0" fontId="81" fillId="86" borderId="112" applyNumberFormat="0" applyAlignment="0" applyProtection="0"/>
    <xf numFmtId="0" fontId="100" fillId="86" borderId="112" applyNumberFormat="0" applyAlignment="0" applyProtection="0"/>
    <xf numFmtId="0" fontId="30" fillId="14" borderId="118">
      <alignment horizontal="right" vertical="center"/>
    </xf>
    <xf numFmtId="0" fontId="83" fillId="86" borderId="113" applyNumberFormat="0" applyAlignment="0" applyProtection="0"/>
    <xf numFmtId="4" fontId="30" fillId="14" borderId="116">
      <alignment horizontal="right" vertical="center"/>
    </xf>
    <xf numFmtId="4" fontId="34" fillId="16" borderId="116"/>
    <xf numFmtId="4" fontId="34" fillId="16" borderId="116"/>
    <xf numFmtId="0" fontId="30" fillId="14" borderId="116">
      <alignment horizontal="right" vertical="center"/>
    </xf>
    <xf numFmtId="0" fontId="30" fillId="14" borderId="116">
      <alignment horizontal="right" vertical="center"/>
    </xf>
    <xf numFmtId="0" fontId="34" fillId="16" borderId="116"/>
    <xf numFmtId="0" fontId="30" fillId="14" borderId="118">
      <alignment horizontal="right" vertical="center"/>
    </xf>
    <xf numFmtId="0" fontId="30" fillId="14" borderId="118">
      <alignment horizontal="right" vertical="center"/>
    </xf>
    <xf numFmtId="0" fontId="83" fillId="86" borderId="113" applyNumberFormat="0" applyAlignment="0" applyProtection="0"/>
    <xf numFmtId="0" fontId="30" fillId="14" borderId="117">
      <alignment horizontal="right" vertical="center"/>
    </xf>
    <xf numFmtId="0" fontId="34" fillId="0" borderId="116">
      <alignment horizontal="right" vertical="center"/>
    </xf>
    <xf numFmtId="4" fontId="34" fillId="0" borderId="116">
      <alignment horizontal="right" vertical="center"/>
    </xf>
    <xf numFmtId="0" fontId="103" fillId="0" borderId="114" applyNumberFormat="0" applyFill="0" applyAlignment="0" applyProtection="0"/>
    <xf numFmtId="0" fontId="84" fillId="86" borderId="113" applyNumberFormat="0" applyAlignment="0" applyProtection="0"/>
    <xf numFmtId="0" fontId="103" fillId="0" borderId="114" applyNumberFormat="0" applyFill="0" applyAlignment="0" applyProtection="0"/>
    <xf numFmtId="0" fontId="84" fillId="86" borderId="113" applyNumberFormat="0" applyAlignment="0" applyProtection="0"/>
    <xf numFmtId="49" fontId="32" fillId="0" borderId="116" applyNumberFormat="0" applyFill="0" applyBorder="0" applyProtection="0">
      <alignment horizontal="left" vertical="center"/>
    </xf>
    <xf numFmtId="0" fontId="78" fillId="89" borderId="115" applyNumberFormat="0" applyFont="0" applyAlignment="0" applyProtection="0"/>
    <xf numFmtId="0" fontId="30" fillId="9" borderId="116">
      <alignment horizontal="right" vertical="center"/>
    </xf>
    <xf numFmtId="0" fontId="30" fillId="14" borderId="116">
      <alignment horizontal="right" vertical="center"/>
    </xf>
    <xf numFmtId="0" fontId="84" fillId="86" borderId="113" applyNumberFormat="0" applyAlignment="0" applyProtection="0"/>
    <xf numFmtId="0" fontId="88" fillId="0" borderId="114" applyNumberFormat="0" applyFill="0" applyAlignment="0" applyProtection="0"/>
    <xf numFmtId="4" fontId="34" fillId="0" borderId="116" applyFill="0" applyBorder="0" applyProtection="0">
      <alignment horizontal="right" vertical="center"/>
    </xf>
    <xf numFmtId="0" fontId="96" fillId="73" borderId="113" applyNumberFormat="0" applyAlignment="0" applyProtection="0"/>
    <xf numFmtId="0" fontId="13" fillId="0" borderId="58" applyNumberFormat="0" applyFill="0" applyAlignment="0" applyProtection="0"/>
    <xf numFmtId="0" fontId="34" fillId="14" borderId="119">
      <alignment horizontal="left" vertical="center" wrapText="1" indent="2"/>
    </xf>
    <xf numFmtId="0" fontId="13" fillId="0" borderId="58" applyNumberFormat="0" applyFill="0" applyAlignment="0" applyProtection="0"/>
    <xf numFmtId="0" fontId="2" fillId="59" borderId="0" applyNumberFormat="0" applyBorder="0" applyAlignment="0" applyProtection="0"/>
    <xf numFmtId="49" fontId="34" fillId="0" borderId="116" applyNumberFormat="0" applyFont="0" applyFill="0" applyBorder="0" applyProtection="0">
      <alignment horizontal="left" vertical="center" indent="2"/>
    </xf>
    <xf numFmtId="0" fontId="72" fillId="64" borderId="0" applyNumberFormat="0" applyBorder="0" applyAlignment="0" applyProtection="0"/>
    <xf numFmtId="4" fontId="30" fillId="14" borderId="116">
      <alignment horizontal="right" vertical="center"/>
    </xf>
    <xf numFmtId="0" fontId="96" fillId="73" borderId="113" applyNumberFormat="0" applyAlignment="0" applyProtection="0"/>
    <xf numFmtId="0" fontId="84" fillId="86" borderId="113" applyNumberFormat="0" applyAlignment="0" applyProtection="0"/>
    <xf numFmtId="0" fontId="83" fillId="86" borderId="113" applyNumberFormat="0" applyAlignment="0" applyProtection="0"/>
    <xf numFmtId="0" fontId="34" fillId="9" borderId="117">
      <alignment horizontal="left" vertical="center"/>
    </xf>
    <xf numFmtId="0" fontId="2" fillId="53" borderId="0" applyNumberFormat="0" applyBorder="0" applyAlignment="0" applyProtection="0"/>
    <xf numFmtId="0" fontId="30" fillId="14" borderId="116">
      <alignment horizontal="right" vertical="center"/>
    </xf>
    <xf numFmtId="0" fontId="71" fillId="0" borderId="0" applyNumberFormat="0" applyFill="0" applyBorder="0" applyAlignment="0" applyProtection="0"/>
    <xf numFmtId="175" fontId="34" fillId="90" borderId="116" applyNumberFormat="0" applyFont="0" applyBorder="0" applyAlignment="0" applyProtection="0">
      <alignment horizontal="right" vertical="center"/>
    </xf>
    <xf numFmtId="0" fontId="72" fillId="49" borderId="0" applyNumberFormat="0" applyBorder="0" applyAlignment="0" applyProtection="0"/>
    <xf numFmtId="175" fontId="34" fillId="90" borderId="116" applyNumberFormat="0" applyFont="0" applyBorder="0" applyAlignment="0" applyProtection="0">
      <alignment horizontal="right" vertical="center"/>
    </xf>
    <xf numFmtId="0" fontId="69" fillId="46" borderId="56" applyNumberFormat="0" applyAlignment="0" applyProtection="0"/>
    <xf numFmtId="0" fontId="69" fillId="46" borderId="56" applyNumberFormat="0" applyAlignment="0" applyProtection="0"/>
    <xf numFmtId="0" fontId="34" fillId="0" borderId="119">
      <alignment horizontal="left" vertical="center" wrapText="1" indent="2"/>
    </xf>
    <xf numFmtId="175" fontId="34" fillId="90" borderId="116" applyNumberFormat="0" applyFont="0" applyBorder="0" applyAlignment="0" applyProtection="0">
      <alignment horizontal="right" vertical="center"/>
    </xf>
    <xf numFmtId="4" fontId="34" fillId="0" borderId="116" applyFill="0" applyBorder="0" applyProtection="0">
      <alignment horizontal="right" vertical="center"/>
    </xf>
    <xf numFmtId="0" fontId="71" fillId="0" borderId="0" applyNumberFormat="0" applyFill="0" applyBorder="0" applyAlignment="0" applyProtection="0"/>
    <xf numFmtId="0" fontId="96" fillId="73" borderId="113" applyNumberFormat="0" applyAlignment="0" applyProtection="0"/>
    <xf numFmtId="0" fontId="34" fillId="0" borderId="119">
      <alignment horizontal="left" vertical="center" wrapText="1" indent="2"/>
    </xf>
    <xf numFmtId="0" fontId="34" fillId="16" borderId="116"/>
    <xf numFmtId="0" fontId="103" fillId="0" borderId="114" applyNumberFormat="0" applyFill="0" applyAlignment="0" applyProtection="0"/>
    <xf numFmtId="0" fontId="34" fillId="0" borderId="116">
      <alignment horizontal="right" vertical="center"/>
    </xf>
    <xf numFmtId="0" fontId="34" fillId="16" borderId="116"/>
    <xf numFmtId="0" fontId="78" fillId="89" borderId="115" applyNumberFormat="0" applyFont="0" applyAlignment="0" applyProtection="0"/>
    <xf numFmtId="49" fontId="32" fillId="0" borderId="116" applyNumberFormat="0" applyFill="0" applyBorder="0" applyProtection="0">
      <alignment horizontal="left" vertical="center"/>
    </xf>
    <xf numFmtId="0" fontId="34" fillId="0" borderId="119">
      <alignment horizontal="left" vertical="center" wrapText="1" indent="2"/>
    </xf>
    <xf numFmtId="0" fontId="84" fillId="86" borderId="113" applyNumberFormat="0" applyAlignment="0" applyProtection="0"/>
    <xf numFmtId="49" fontId="34" fillId="0" borderId="116" applyNumberFormat="0" applyFont="0" applyFill="0" applyBorder="0" applyProtection="0">
      <alignment horizontal="left" vertical="center" indent="2"/>
    </xf>
    <xf numFmtId="0" fontId="34" fillId="14" borderId="119">
      <alignment horizontal="left" vertical="center" wrapText="1" indent="2"/>
    </xf>
    <xf numFmtId="0" fontId="100" fillId="86" borderId="112" applyNumberFormat="0" applyAlignment="0" applyProtection="0"/>
    <xf numFmtId="0" fontId="2" fillId="50" borderId="0" applyNumberFormat="0" applyBorder="0" applyAlignment="0" applyProtection="0"/>
    <xf numFmtId="0" fontId="13" fillId="0" borderId="58" applyNumberFormat="0" applyFill="0" applyAlignment="0" applyProtection="0"/>
    <xf numFmtId="0" fontId="74" fillId="9" borderId="116">
      <alignment horizontal="right" vertical="center"/>
    </xf>
    <xf numFmtId="0" fontId="2" fillId="63" borderId="0" applyNumberFormat="0" applyBorder="0" applyAlignment="0" applyProtection="0"/>
    <xf numFmtId="0" fontId="87" fillId="73" borderId="113" applyNumberFormat="0" applyAlignment="0" applyProtection="0"/>
    <xf numFmtId="4" fontId="74" fillId="9" borderId="116">
      <alignment horizontal="right" vertical="center"/>
    </xf>
    <xf numFmtId="0" fontId="87" fillId="73" borderId="113" applyNumberFormat="0" applyAlignment="0" applyProtection="0"/>
    <xf numFmtId="0" fontId="72" fillId="58" borderId="0" applyNumberFormat="0" applyBorder="0" applyAlignment="0" applyProtection="0"/>
    <xf numFmtId="0" fontId="83" fillId="86" borderId="113" applyNumberFormat="0" applyAlignment="0" applyProtection="0"/>
    <xf numFmtId="0" fontId="81" fillId="86" borderId="112" applyNumberFormat="0" applyAlignment="0" applyProtection="0"/>
    <xf numFmtId="0" fontId="2" fillId="54" borderId="0" applyNumberFormat="0" applyBorder="0" applyAlignment="0" applyProtection="0"/>
    <xf numFmtId="0" fontId="34" fillId="16" borderId="116"/>
    <xf numFmtId="0" fontId="30" fillId="14" borderId="116">
      <alignment horizontal="right" vertical="center"/>
    </xf>
    <xf numFmtId="0" fontId="74" fillId="9" borderId="116">
      <alignment horizontal="right" vertical="center"/>
    </xf>
    <xf numFmtId="0" fontId="100" fillId="86" borderId="112" applyNumberFormat="0" applyAlignment="0" applyProtection="0"/>
    <xf numFmtId="0" fontId="88" fillId="0" borderId="114" applyNumberFormat="0" applyFill="0" applyAlignment="0" applyProtection="0"/>
    <xf numFmtId="4" fontId="30" fillId="9" borderId="116">
      <alignment horizontal="right" vertical="center"/>
    </xf>
    <xf numFmtId="0" fontId="2" fillId="63" borderId="0" applyNumberFormat="0" applyBorder="0" applyAlignment="0" applyProtection="0"/>
    <xf numFmtId="0" fontId="88" fillId="0" borderId="114" applyNumberFormat="0" applyFill="0" applyAlignment="0" applyProtection="0"/>
    <xf numFmtId="0" fontId="88" fillId="0" borderId="114" applyNumberFormat="0" applyFill="0" applyAlignment="0" applyProtection="0"/>
    <xf numFmtId="0" fontId="100" fillId="86" borderId="112" applyNumberFormat="0" applyAlignment="0" applyProtection="0"/>
    <xf numFmtId="4" fontId="34" fillId="16" borderId="116"/>
    <xf numFmtId="0" fontId="72" fillId="52" borderId="0" applyNumberFormat="0" applyBorder="0" applyAlignment="0" applyProtection="0"/>
    <xf numFmtId="0" fontId="2" fillId="50" borderId="0" applyNumberFormat="0" applyBorder="0" applyAlignment="0" applyProtection="0"/>
    <xf numFmtId="0" fontId="30" fillId="14" borderId="118">
      <alignment horizontal="right" vertical="center"/>
    </xf>
    <xf numFmtId="0" fontId="70" fillId="0" borderId="0" applyNumberFormat="0" applyFill="0" applyBorder="0" applyAlignment="0" applyProtection="0"/>
    <xf numFmtId="0" fontId="81" fillId="86" borderId="112" applyNumberFormat="0" applyAlignment="0" applyProtection="0"/>
    <xf numFmtId="0" fontId="30" fillId="9" borderId="116">
      <alignment horizontal="right" vertical="center"/>
    </xf>
    <xf numFmtId="4" fontId="34" fillId="0" borderId="116">
      <alignment horizontal="right" vertical="center"/>
    </xf>
    <xf numFmtId="0" fontId="2" fillId="57" borderId="0" applyNumberFormat="0" applyBorder="0" applyAlignment="0" applyProtection="0"/>
    <xf numFmtId="0" fontId="34" fillId="0" borderId="119">
      <alignment horizontal="left" vertical="center" wrapText="1" indent="2"/>
    </xf>
    <xf numFmtId="49" fontId="34" fillId="0" borderId="116" applyNumberFormat="0" applyFont="0" applyFill="0" applyBorder="0" applyProtection="0">
      <alignment horizontal="left" vertical="center" indent="2"/>
    </xf>
    <xf numFmtId="0" fontId="34" fillId="14" borderId="119">
      <alignment horizontal="left" vertical="center" wrapText="1" indent="2"/>
    </xf>
    <xf numFmtId="0" fontId="30" fillId="14" borderId="117">
      <alignment horizontal="right" vertical="center"/>
    </xf>
    <xf numFmtId="4" fontId="34" fillId="16" borderId="116"/>
    <xf numFmtId="0" fontId="78" fillId="89" borderId="115" applyNumberFormat="0" applyFont="0" applyAlignment="0" applyProtection="0"/>
    <xf numFmtId="0" fontId="72" fillId="55" borderId="0" applyNumberFormat="0" applyBorder="0" applyAlignment="0" applyProtection="0"/>
    <xf numFmtId="4" fontId="30" fillId="14" borderId="116">
      <alignment horizontal="right" vertical="center"/>
    </xf>
    <xf numFmtId="0" fontId="72" fillId="49" borderId="0" applyNumberFormat="0" applyBorder="0" applyAlignment="0" applyProtection="0"/>
    <xf numFmtId="0" fontId="96" fillId="73" borderId="113" applyNumberFormat="0" applyAlignment="0" applyProtection="0"/>
    <xf numFmtId="0" fontId="81" fillId="86" borderId="112" applyNumberFormat="0" applyAlignment="0" applyProtection="0"/>
    <xf numFmtId="0" fontId="103" fillId="0" borderId="114" applyNumberFormat="0" applyFill="0" applyAlignment="0" applyProtection="0"/>
    <xf numFmtId="4" fontId="30" fillId="14" borderId="117">
      <alignment horizontal="right" vertical="center"/>
    </xf>
    <xf numFmtId="0" fontId="2" fillId="51" borderId="0" applyNumberFormat="0" applyBorder="0" applyAlignment="0" applyProtection="0"/>
    <xf numFmtId="4" fontId="74" fillId="9" borderId="116">
      <alignment horizontal="right" vertical="center"/>
    </xf>
    <xf numFmtId="0" fontId="30" fillId="14" borderId="116">
      <alignment horizontal="right" vertical="center"/>
    </xf>
    <xf numFmtId="0" fontId="72" fillId="52" borderId="0" applyNumberFormat="0" applyBorder="0" applyAlignment="0" applyProtection="0"/>
    <xf numFmtId="0" fontId="96" fillId="73" borderId="113" applyNumberFormat="0" applyAlignment="0" applyProtection="0"/>
    <xf numFmtId="0" fontId="2" fillId="59" borderId="0" applyNumberFormat="0" applyBorder="0" applyAlignment="0" applyProtection="0"/>
    <xf numFmtId="0" fontId="2" fillId="50" borderId="0" applyNumberFormat="0" applyBorder="0" applyAlignment="0" applyProtection="0"/>
    <xf numFmtId="0" fontId="83" fillId="86" borderId="113" applyNumberFormat="0" applyAlignment="0" applyProtection="0"/>
    <xf numFmtId="0" fontId="72" fillId="58" borderId="0" applyNumberFormat="0" applyBorder="0" applyAlignment="0" applyProtection="0"/>
    <xf numFmtId="0" fontId="30" fillId="9" borderId="116">
      <alignment horizontal="right" vertical="center"/>
    </xf>
    <xf numFmtId="0" fontId="84" fillId="86" borderId="113" applyNumberFormat="0" applyAlignment="0" applyProtection="0"/>
    <xf numFmtId="4" fontId="34" fillId="0" borderId="116" applyFill="0" applyBorder="0" applyProtection="0">
      <alignment horizontal="right" vertical="center"/>
    </xf>
    <xf numFmtId="0" fontId="34" fillId="14" borderId="119">
      <alignment horizontal="left" vertical="center" wrapText="1" indent="2"/>
    </xf>
    <xf numFmtId="4" fontId="34" fillId="16" borderId="116"/>
    <xf numFmtId="0" fontId="68" fillId="46" borderId="57" applyNumberFormat="0" applyAlignment="0" applyProtection="0"/>
    <xf numFmtId="0" fontId="84" fillId="86" borderId="113" applyNumberFormat="0" applyAlignment="0" applyProtection="0"/>
    <xf numFmtId="0" fontId="84" fillId="86" borderId="113" applyNumberFormat="0" applyAlignment="0" applyProtection="0"/>
    <xf numFmtId="0" fontId="2" fillId="48" borderId="0" applyNumberFormat="0" applyBorder="0" applyAlignment="0" applyProtection="0"/>
    <xf numFmtId="0" fontId="87" fillId="73" borderId="113" applyNumberFormat="0" applyAlignment="0" applyProtection="0"/>
    <xf numFmtId="4" fontId="34" fillId="16" borderId="116"/>
    <xf numFmtId="49" fontId="32" fillId="0" borderId="116" applyNumberFormat="0" applyFill="0" applyBorder="0" applyProtection="0">
      <alignment horizontal="left" vertical="center"/>
    </xf>
    <xf numFmtId="0" fontId="103" fillId="0" borderId="114" applyNumberFormat="0" applyFill="0" applyAlignment="0" applyProtection="0"/>
    <xf numFmtId="0" fontId="34" fillId="0" borderId="119">
      <alignment horizontal="left" vertical="center" wrapText="1" indent="2"/>
    </xf>
    <xf numFmtId="0" fontId="34" fillId="14" borderId="119">
      <alignment horizontal="left" vertical="center" wrapText="1" indent="2"/>
    </xf>
    <xf numFmtId="0" fontId="78" fillId="89" borderId="115" applyNumberFormat="0" applyFont="0" applyAlignment="0" applyProtection="0"/>
    <xf numFmtId="0" fontId="30" fillId="14" borderId="116">
      <alignment horizontal="right" vertical="center"/>
    </xf>
    <xf numFmtId="0" fontId="30" fillId="14" borderId="116">
      <alignment horizontal="right" vertical="center"/>
    </xf>
    <xf numFmtId="0" fontId="84" fillId="86" borderId="113" applyNumberFormat="0" applyAlignment="0" applyProtection="0"/>
    <xf numFmtId="0" fontId="72" fillId="55" borderId="0" applyNumberFormat="0" applyBorder="0" applyAlignment="0" applyProtection="0"/>
    <xf numFmtId="175" fontId="34" fillId="90" borderId="116" applyNumberFormat="0" applyFont="0" applyBorder="0" applyAlignment="0" applyProtection="0">
      <alignment horizontal="right" vertical="center"/>
    </xf>
    <xf numFmtId="0" fontId="2" fillId="60" borderId="0" applyNumberFormat="0" applyBorder="0" applyAlignment="0" applyProtection="0"/>
    <xf numFmtId="0" fontId="84" fillId="86" borderId="113" applyNumberFormat="0" applyAlignment="0" applyProtection="0"/>
    <xf numFmtId="0" fontId="100" fillId="86" borderId="112" applyNumberFormat="0" applyAlignment="0" applyProtection="0"/>
    <xf numFmtId="0" fontId="103" fillId="0" borderId="114" applyNumberFormat="0" applyFill="0" applyAlignment="0" applyProtection="0"/>
    <xf numFmtId="0" fontId="103" fillId="0" borderId="114" applyNumberFormat="0" applyFill="0" applyAlignment="0" applyProtection="0"/>
    <xf numFmtId="0" fontId="96" fillId="73" borderId="113" applyNumberFormat="0" applyAlignment="0" applyProtection="0"/>
    <xf numFmtId="0" fontId="30" fillId="9" borderId="116">
      <alignment horizontal="right" vertical="center"/>
    </xf>
    <xf numFmtId="0" fontId="34" fillId="0" borderId="119">
      <alignment horizontal="left" vertical="center" wrapText="1" indent="2"/>
    </xf>
    <xf numFmtId="0" fontId="72" fillId="49" borderId="0" applyNumberFormat="0" applyBorder="0" applyAlignment="0" applyProtection="0"/>
    <xf numFmtId="0" fontId="100" fillId="86" borderId="112" applyNumberFormat="0" applyAlignment="0" applyProtection="0"/>
    <xf numFmtId="0" fontId="2" fillId="54" borderId="0" applyNumberFormat="0" applyBorder="0" applyAlignment="0" applyProtection="0"/>
    <xf numFmtId="4" fontId="74" fillId="9" borderId="116">
      <alignment horizontal="right" vertical="center"/>
    </xf>
    <xf numFmtId="4" fontId="30" fillId="9" borderId="116">
      <alignment horizontal="right" vertical="center"/>
    </xf>
    <xf numFmtId="0" fontId="30" fillId="14" borderId="116">
      <alignment horizontal="right" vertical="center"/>
    </xf>
    <xf numFmtId="0" fontId="34" fillId="0" borderId="116" applyNumberFormat="0" applyFill="0" applyAlignment="0" applyProtection="0"/>
    <xf numFmtId="4" fontId="30" fillId="9" borderId="116">
      <alignment horizontal="right" vertical="center"/>
    </xf>
    <xf numFmtId="0" fontId="13" fillId="0" borderId="58" applyNumberFormat="0" applyFill="0" applyAlignment="0" applyProtection="0"/>
    <xf numFmtId="0" fontId="84" fillId="86" borderId="113" applyNumberFormat="0" applyAlignment="0" applyProtection="0"/>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34" fillId="0" borderId="116" applyNumberFormat="0" applyFill="0" applyAlignment="0" applyProtection="0"/>
    <xf numFmtId="4" fontId="30" fillId="14" borderId="116">
      <alignment horizontal="right" vertical="center"/>
    </xf>
    <xf numFmtId="0" fontId="78" fillId="89" borderId="115" applyNumberFormat="0" applyFont="0" applyAlignment="0" applyProtection="0"/>
    <xf numFmtId="4" fontId="30" fillId="14" borderId="116">
      <alignment horizontal="right" vertical="center"/>
    </xf>
    <xf numFmtId="4" fontId="30" fillId="14" borderId="116">
      <alignment horizontal="right" vertical="center"/>
    </xf>
    <xf numFmtId="0" fontId="34" fillId="0" borderId="116">
      <alignment horizontal="right" vertical="center"/>
    </xf>
    <xf numFmtId="4" fontId="34" fillId="0" borderId="116">
      <alignment horizontal="right" vertical="center"/>
    </xf>
    <xf numFmtId="0" fontId="30" fillId="14" borderId="118">
      <alignment horizontal="right" vertical="center"/>
    </xf>
    <xf numFmtId="0" fontId="88" fillId="0" borderId="114" applyNumberFormat="0" applyFill="0" applyAlignment="0" applyProtection="0"/>
    <xf numFmtId="0" fontId="78" fillId="89" borderId="115" applyNumberFormat="0" applyFont="0" applyAlignment="0" applyProtection="0"/>
    <xf numFmtId="0" fontId="34" fillId="0" borderId="116" applyNumberFormat="0" applyFill="0" applyAlignment="0" applyProtection="0"/>
    <xf numFmtId="0" fontId="30" fillId="14" borderId="118">
      <alignment horizontal="right" vertical="center"/>
    </xf>
    <xf numFmtId="49" fontId="32" fillId="0" borderId="116" applyNumberFormat="0" applyFill="0" applyBorder="0" applyProtection="0">
      <alignment horizontal="left" vertical="center"/>
    </xf>
    <xf numFmtId="4" fontId="30" fillId="14" borderId="116">
      <alignment horizontal="right" vertical="center"/>
    </xf>
    <xf numFmtId="0" fontId="84" fillId="86" borderId="113" applyNumberFormat="0" applyAlignment="0" applyProtection="0"/>
    <xf numFmtId="0" fontId="30" fillId="14" borderId="116">
      <alignment horizontal="right" vertical="center"/>
    </xf>
    <xf numFmtId="0" fontId="34" fillId="16" borderId="116"/>
    <xf numFmtId="4" fontId="34" fillId="16" borderId="116"/>
    <xf numFmtId="0" fontId="87" fillId="73" borderId="113" applyNumberFormat="0" applyAlignment="0" applyProtection="0"/>
    <xf numFmtId="0" fontId="84" fillId="86" borderId="113" applyNumberFormat="0" applyAlignment="0" applyProtection="0"/>
    <xf numFmtId="0" fontId="103" fillId="0" borderId="114" applyNumberFormat="0" applyFill="0" applyAlignment="0" applyProtection="0"/>
    <xf numFmtId="0" fontId="34" fillId="9" borderId="117">
      <alignment horizontal="left" vertical="center"/>
    </xf>
    <xf numFmtId="0" fontId="87" fillId="73" borderId="113" applyNumberFormat="0" applyAlignment="0" applyProtection="0"/>
    <xf numFmtId="0" fontId="34" fillId="0" borderId="116" applyNumberFormat="0" applyFill="0" applyAlignment="0" applyProtection="0"/>
    <xf numFmtId="0" fontId="2" fillId="63" borderId="0" applyNumberFormat="0" applyBorder="0" applyAlignment="0" applyProtection="0"/>
    <xf numFmtId="0" fontId="34" fillId="0" borderId="116">
      <alignment horizontal="right" vertical="center"/>
    </xf>
    <xf numFmtId="0" fontId="34" fillId="9" borderId="117">
      <alignment horizontal="left" vertical="center"/>
    </xf>
    <xf numFmtId="4" fontId="30" fillId="14" borderId="118">
      <alignment horizontal="right" vertical="center"/>
    </xf>
    <xf numFmtId="49" fontId="32" fillId="0" borderId="116" applyNumberFormat="0" applyFill="0" applyBorder="0" applyProtection="0">
      <alignment horizontal="left" vertical="center"/>
    </xf>
    <xf numFmtId="0" fontId="100" fillId="86" borderId="112" applyNumberFormat="0" applyAlignment="0" applyProtection="0"/>
    <xf numFmtId="0" fontId="72" fillId="64" borderId="0" applyNumberFormat="0" applyBorder="0" applyAlignment="0" applyProtection="0"/>
    <xf numFmtId="0" fontId="2" fillId="62" borderId="0" applyNumberFormat="0" applyBorder="0" applyAlignment="0" applyProtection="0"/>
    <xf numFmtId="0" fontId="83" fillId="86" borderId="113" applyNumberFormat="0" applyAlignment="0" applyProtection="0"/>
    <xf numFmtId="0" fontId="96" fillId="73" borderId="113" applyNumberFormat="0" applyAlignment="0" applyProtection="0"/>
    <xf numFmtId="4" fontId="74" fillId="9" borderId="116">
      <alignment horizontal="right" vertical="center"/>
    </xf>
    <xf numFmtId="0" fontId="2" fillId="57" borderId="0" applyNumberFormat="0" applyBorder="0" applyAlignment="0" applyProtection="0"/>
    <xf numFmtId="0" fontId="30" fillId="14" borderId="117">
      <alignment horizontal="right" vertical="center"/>
    </xf>
    <xf numFmtId="0" fontId="34" fillId="14" borderId="119">
      <alignment horizontal="left" vertical="center" wrapText="1" indent="2"/>
    </xf>
    <xf numFmtId="0" fontId="83" fillId="86" borderId="113" applyNumberFormat="0" applyAlignment="0" applyProtection="0"/>
    <xf numFmtId="0" fontId="2" fillId="63" borderId="0" applyNumberFormat="0" applyBorder="0" applyAlignment="0" applyProtection="0"/>
    <xf numFmtId="0" fontId="30" fillId="14" borderId="117">
      <alignment horizontal="right" vertical="center"/>
    </xf>
    <xf numFmtId="4" fontId="30" fillId="14" borderId="117">
      <alignment horizontal="right" vertical="center"/>
    </xf>
    <xf numFmtId="0" fontId="35" fillId="89" borderId="115" applyNumberFormat="0" applyFont="0" applyAlignment="0" applyProtection="0"/>
    <xf numFmtId="0" fontId="2" fillId="62" borderId="0" applyNumberFormat="0" applyBorder="0" applyAlignment="0" applyProtection="0"/>
    <xf numFmtId="0" fontId="30" fillId="9" borderId="116">
      <alignment horizontal="right" vertical="center"/>
    </xf>
    <xf numFmtId="0" fontId="30" fillId="9" borderId="116">
      <alignment horizontal="right" vertical="center"/>
    </xf>
    <xf numFmtId="0" fontId="2" fillId="56" borderId="0" applyNumberFormat="0" applyBorder="0" applyAlignment="0" applyProtection="0"/>
    <xf numFmtId="0" fontId="96" fillId="73" borderId="113" applyNumberFormat="0" applyAlignment="0" applyProtection="0"/>
    <xf numFmtId="4" fontId="30" fillId="14" borderId="118">
      <alignment horizontal="right" vertical="center"/>
    </xf>
    <xf numFmtId="4" fontId="30" fillId="14" borderId="117">
      <alignment horizontal="right" vertical="center"/>
    </xf>
    <xf numFmtId="4" fontId="30" fillId="14" borderId="116">
      <alignment horizontal="right" vertical="center"/>
    </xf>
    <xf numFmtId="4" fontId="30" fillId="14" borderId="116">
      <alignment horizontal="right" vertical="center"/>
    </xf>
    <xf numFmtId="0" fontId="30" fillId="9" borderId="116">
      <alignment horizontal="right" vertical="center"/>
    </xf>
    <xf numFmtId="0" fontId="87" fillId="73" borderId="113" applyNumberFormat="0" applyAlignment="0" applyProtection="0"/>
    <xf numFmtId="0" fontId="2" fillId="54" borderId="0" applyNumberFormat="0" applyBorder="0" applyAlignment="0" applyProtection="0"/>
    <xf numFmtId="0" fontId="69" fillId="46" borderId="56" applyNumberFormat="0" applyAlignment="0" applyProtection="0"/>
    <xf numFmtId="0" fontId="88" fillId="0" borderId="114" applyNumberFormat="0" applyFill="0" applyAlignment="0" applyProtection="0"/>
    <xf numFmtId="0" fontId="74" fillId="9" borderId="116">
      <alignment horizontal="right" vertical="center"/>
    </xf>
    <xf numFmtId="0" fontId="100" fillId="86" borderId="112" applyNumberFormat="0" applyAlignment="0" applyProtection="0"/>
    <xf numFmtId="0" fontId="103" fillId="0" borderId="114" applyNumberFormat="0" applyFill="0" applyAlignment="0" applyProtection="0"/>
    <xf numFmtId="0" fontId="2" fillId="53" borderId="0" applyNumberFormat="0" applyBorder="0" applyAlignment="0" applyProtection="0"/>
    <xf numFmtId="175" fontId="34" fillId="90" borderId="116" applyNumberFormat="0" applyFont="0" applyBorder="0" applyAlignment="0" applyProtection="0">
      <alignment horizontal="right" vertical="center"/>
    </xf>
    <xf numFmtId="0" fontId="2" fillId="51" borderId="0" applyNumberFormat="0" applyBorder="0" applyAlignment="0" applyProtection="0"/>
    <xf numFmtId="0" fontId="84" fillId="86" borderId="113" applyNumberFormat="0" applyAlignment="0" applyProtection="0"/>
    <xf numFmtId="0" fontId="2" fillId="56" borderId="0" applyNumberFormat="0" applyBorder="0" applyAlignment="0" applyProtection="0"/>
    <xf numFmtId="0" fontId="72" fillId="61" borderId="0" applyNumberFormat="0" applyBorder="0" applyAlignment="0" applyProtection="0"/>
    <xf numFmtId="0" fontId="88" fillId="0" borderId="114" applyNumberFormat="0" applyFill="0" applyAlignment="0" applyProtection="0"/>
    <xf numFmtId="0" fontId="34" fillId="0" borderId="116">
      <alignment horizontal="right" vertical="center"/>
    </xf>
    <xf numFmtId="0" fontId="35" fillId="89" borderId="115" applyNumberFormat="0" applyFont="0" applyAlignment="0" applyProtection="0"/>
    <xf numFmtId="0" fontId="84" fillId="86" borderId="113" applyNumberFormat="0" applyAlignment="0" applyProtection="0"/>
    <xf numFmtId="0" fontId="103" fillId="0" borderId="114" applyNumberFormat="0" applyFill="0" applyAlignment="0" applyProtection="0"/>
    <xf numFmtId="0" fontId="2" fillId="48" borderId="0" applyNumberFormat="0" applyBorder="0" applyAlignment="0" applyProtection="0"/>
    <xf numFmtId="0" fontId="78" fillId="89" borderId="115" applyNumberFormat="0" applyFont="0" applyAlignment="0" applyProtection="0"/>
    <xf numFmtId="0" fontId="72" fillId="58" borderId="0" applyNumberFormat="0" applyBorder="0" applyAlignment="0" applyProtection="0"/>
    <xf numFmtId="0" fontId="34" fillId="0" borderId="116" applyNumberFormat="0" applyFill="0" applyAlignment="0" applyProtection="0"/>
    <xf numFmtId="0" fontId="2" fillId="57" borderId="0" applyNumberFormat="0" applyBorder="0" applyAlignment="0" applyProtection="0"/>
    <xf numFmtId="4" fontId="34" fillId="0" borderId="116" applyFill="0" applyBorder="0" applyProtection="0">
      <alignment horizontal="right" vertical="center"/>
    </xf>
    <xf numFmtId="0" fontId="2" fillId="47" borderId="0" applyNumberFormat="0" applyBorder="0" applyAlignment="0" applyProtection="0"/>
    <xf numFmtId="0" fontId="103" fillId="0" borderId="114" applyNumberFormat="0" applyFill="0" applyAlignment="0" applyProtection="0"/>
    <xf numFmtId="0" fontId="74" fillId="9" borderId="116">
      <alignment horizontal="right" vertical="center"/>
    </xf>
    <xf numFmtId="0" fontId="2" fillId="60" borderId="0" applyNumberFormat="0" applyBorder="0" applyAlignment="0" applyProtection="0"/>
    <xf numFmtId="0" fontId="34" fillId="9" borderId="117">
      <alignment horizontal="left" vertical="center"/>
    </xf>
    <xf numFmtId="0" fontId="74" fillId="9" borderId="116">
      <alignment horizontal="right" vertical="center"/>
    </xf>
    <xf numFmtId="0" fontId="87" fillId="73" borderId="113" applyNumberFormat="0" applyAlignment="0" applyProtection="0"/>
    <xf numFmtId="175" fontId="34" fillId="90" borderId="116" applyNumberFormat="0" applyFont="0" applyBorder="0" applyAlignment="0" applyProtection="0">
      <alignment horizontal="right" vertical="center"/>
    </xf>
    <xf numFmtId="0" fontId="87" fillId="73" borderId="113" applyNumberFormat="0" applyAlignment="0" applyProtection="0"/>
    <xf numFmtId="4" fontId="34" fillId="0" borderId="116">
      <alignment horizontal="right" vertical="center"/>
    </xf>
    <xf numFmtId="49" fontId="34" fillId="0" borderId="116" applyNumberFormat="0" applyFont="0" applyFill="0" applyBorder="0" applyProtection="0">
      <alignment horizontal="left" vertical="center" indent="2"/>
    </xf>
    <xf numFmtId="175" fontId="34" fillId="90" borderId="116" applyNumberFormat="0" applyFont="0" applyBorder="0" applyAlignment="0" applyProtection="0">
      <alignment horizontal="right" vertical="center"/>
    </xf>
    <xf numFmtId="0" fontId="96" fillId="73" borderId="113" applyNumberFormat="0" applyAlignment="0" applyProtection="0"/>
    <xf numFmtId="49" fontId="32" fillId="0" borderId="116" applyNumberFormat="0" applyFill="0" applyBorder="0" applyProtection="0">
      <alignment horizontal="left" vertical="center"/>
    </xf>
    <xf numFmtId="4" fontId="30" fillId="14" borderId="116">
      <alignment horizontal="right" vertical="center"/>
    </xf>
    <xf numFmtId="0" fontId="87" fillId="73" borderId="113" applyNumberFormat="0" applyAlignment="0" applyProtection="0"/>
    <xf numFmtId="0" fontId="84" fillId="86" borderId="113" applyNumberFormat="0" applyAlignment="0" applyProtection="0"/>
    <xf numFmtId="4" fontId="34" fillId="0" borderId="116">
      <alignment horizontal="right" vertical="center"/>
    </xf>
    <xf numFmtId="0" fontId="34" fillId="14" borderId="119">
      <alignment horizontal="left" vertical="center" wrapText="1" indent="2"/>
    </xf>
    <xf numFmtId="0" fontId="34" fillId="0" borderId="119">
      <alignment horizontal="left" vertical="center" wrapText="1" indent="2"/>
    </xf>
    <xf numFmtId="0" fontId="100" fillId="86" borderId="112" applyNumberFormat="0" applyAlignment="0" applyProtection="0"/>
    <xf numFmtId="0" fontId="96" fillId="73" borderId="113" applyNumberFormat="0" applyAlignment="0" applyProtection="0"/>
    <xf numFmtId="0" fontId="83" fillId="86" borderId="113" applyNumberFormat="0" applyAlignment="0" applyProtection="0"/>
    <xf numFmtId="0" fontId="81" fillId="86" borderId="112" applyNumberFormat="0" applyAlignment="0" applyProtection="0"/>
    <xf numFmtId="0" fontId="30" fillId="14" borderId="118">
      <alignment horizontal="right" vertical="center"/>
    </xf>
    <xf numFmtId="0" fontId="74" fillId="9" borderId="116">
      <alignment horizontal="right" vertical="center"/>
    </xf>
    <xf numFmtId="4" fontId="30" fillId="9" borderId="116">
      <alignment horizontal="right" vertical="center"/>
    </xf>
    <xf numFmtId="4" fontId="30" fillId="14" borderId="116">
      <alignment horizontal="right" vertical="center"/>
    </xf>
    <xf numFmtId="49" fontId="34" fillId="0" borderId="117" applyNumberFormat="0" applyFont="0" applyFill="0" applyBorder="0" applyProtection="0">
      <alignment horizontal="left" vertical="center" indent="5"/>
    </xf>
    <xf numFmtId="4" fontId="34" fillId="0" borderId="116" applyFill="0" applyBorder="0" applyProtection="0">
      <alignment horizontal="right" vertical="center"/>
    </xf>
    <xf numFmtId="4" fontId="30" fillId="9" borderId="116">
      <alignment horizontal="right" vertical="center"/>
    </xf>
    <xf numFmtId="0" fontId="96" fillId="73" borderId="113" applyNumberFormat="0" applyAlignment="0" applyProtection="0"/>
    <xf numFmtId="0" fontId="87" fillId="73" borderId="113" applyNumberFormat="0" applyAlignment="0" applyProtection="0"/>
    <xf numFmtId="0" fontId="83"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14" borderId="119">
      <alignment horizontal="left" vertical="center" wrapText="1" indent="2"/>
    </xf>
    <xf numFmtId="4" fontId="30" fillId="9" borderId="116">
      <alignment horizontal="right" vertical="center"/>
    </xf>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4" fontId="30" fillId="14" borderId="116">
      <alignment horizontal="right" vertical="center"/>
    </xf>
    <xf numFmtId="0" fontId="34" fillId="16" borderId="116"/>
    <xf numFmtId="0" fontId="83" fillId="86" borderId="113" applyNumberFormat="0" applyAlignment="0" applyProtection="0"/>
    <xf numFmtId="0" fontId="30" fillId="9" borderId="116">
      <alignment horizontal="right" vertical="center"/>
    </xf>
    <xf numFmtId="0" fontId="34" fillId="0" borderId="116">
      <alignment horizontal="right" vertical="center"/>
    </xf>
    <xf numFmtId="0" fontId="103" fillId="0" borderId="114" applyNumberFormat="0" applyFill="0" applyAlignment="0" applyProtection="0"/>
    <xf numFmtId="0" fontId="34" fillId="9" borderId="117">
      <alignment horizontal="left" vertical="center"/>
    </xf>
    <xf numFmtId="0" fontId="96" fillId="73" borderId="113" applyNumberFormat="0" applyAlignment="0" applyProtection="0"/>
    <xf numFmtId="175" fontId="34" fillId="90" borderId="116" applyNumberFormat="0" applyFont="0" applyBorder="0" applyAlignment="0" applyProtection="0">
      <alignment horizontal="right" vertical="center"/>
    </xf>
    <xf numFmtId="0" fontId="78" fillId="89" borderId="115" applyNumberFormat="0" applyFont="0" applyAlignment="0" applyProtection="0"/>
    <xf numFmtId="0" fontId="34" fillId="0" borderId="119">
      <alignment horizontal="left" vertical="center" wrapText="1" indent="2"/>
    </xf>
    <xf numFmtId="4" fontId="34" fillId="16" borderId="116"/>
    <xf numFmtId="49" fontId="32" fillId="0" borderId="116" applyNumberFormat="0" applyFill="0" applyBorder="0" applyProtection="0">
      <alignment horizontal="left" vertical="center"/>
    </xf>
    <xf numFmtId="0" fontId="34" fillId="0" borderId="116">
      <alignment horizontal="right" vertical="center"/>
    </xf>
    <xf numFmtId="4" fontId="30" fillId="14" borderId="118">
      <alignment horizontal="right" vertical="center"/>
    </xf>
    <xf numFmtId="4" fontId="30" fillId="14" borderId="116">
      <alignment horizontal="right" vertical="center"/>
    </xf>
    <xf numFmtId="4" fontId="30" fillId="14" borderId="116">
      <alignment horizontal="right" vertical="center"/>
    </xf>
    <xf numFmtId="0" fontId="74" fillId="9" borderId="116">
      <alignment horizontal="right" vertical="center"/>
    </xf>
    <xf numFmtId="0" fontId="30" fillId="9" borderId="116">
      <alignment horizontal="right" vertical="center"/>
    </xf>
    <xf numFmtId="49" fontId="34" fillId="0" borderId="116" applyNumberFormat="0" applyFont="0" applyFill="0" applyBorder="0" applyProtection="0">
      <alignment horizontal="left" vertical="center" indent="2"/>
    </xf>
    <xf numFmtId="0" fontId="96" fillId="73" borderId="113" applyNumberFormat="0" applyAlignment="0" applyProtection="0"/>
    <xf numFmtId="0" fontId="81" fillId="86" borderId="112" applyNumberFormat="0" applyAlignment="0" applyProtection="0"/>
    <xf numFmtId="49" fontId="34" fillId="0" borderId="116" applyNumberFormat="0" applyFont="0" applyFill="0" applyBorder="0" applyProtection="0">
      <alignment horizontal="left" vertical="center" indent="2"/>
    </xf>
    <xf numFmtId="0" fontId="87" fillId="73" borderId="113" applyNumberFormat="0" applyAlignment="0" applyProtection="0"/>
    <xf numFmtId="4" fontId="34" fillId="0" borderId="116" applyFill="0" applyBorder="0" applyProtection="0">
      <alignment horizontal="right" vertical="center"/>
    </xf>
    <xf numFmtId="0" fontId="84" fillId="86" borderId="113" applyNumberFormat="0" applyAlignment="0" applyProtection="0"/>
    <xf numFmtId="0" fontId="103" fillId="0" borderId="114" applyNumberFormat="0" applyFill="0" applyAlignment="0" applyProtection="0"/>
    <xf numFmtId="0" fontId="100" fillId="86" borderId="112" applyNumberFormat="0" applyAlignment="0" applyProtection="0"/>
    <xf numFmtId="0" fontId="34" fillId="0" borderId="116" applyNumberFormat="0" applyFill="0" applyAlignment="0" applyProtection="0"/>
    <xf numFmtId="4" fontId="34" fillId="0" borderId="116">
      <alignment horizontal="right" vertical="center"/>
    </xf>
    <xf numFmtId="0" fontId="34" fillId="0" borderId="116">
      <alignment horizontal="right" vertical="center"/>
    </xf>
    <xf numFmtId="0" fontId="96" fillId="73" borderId="113" applyNumberFormat="0" applyAlignment="0" applyProtection="0"/>
    <xf numFmtId="0" fontId="81" fillId="86" borderId="112" applyNumberFormat="0" applyAlignment="0" applyProtection="0"/>
    <xf numFmtId="0" fontId="83" fillId="86" borderId="113" applyNumberFormat="0" applyAlignment="0" applyProtection="0"/>
    <xf numFmtId="0" fontId="34" fillId="14" borderId="119">
      <alignment horizontal="left" vertical="center" wrapText="1" indent="2"/>
    </xf>
    <xf numFmtId="0" fontId="84" fillId="86" borderId="113" applyNumberFormat="0" applyAlignment="0" applyProtection="0"/>
    <xf numFmtId="0" fontId="84" fillId="86" borderId="113" applyNumberFormat="0" applyAlignment="0" applyProtection="0"/>
    <xf numFmtId="4" fontId="30" fillId="14" borderId="117">
      <alignment horizontal="right" vertical="center"/>
    </xf>
    <xf numFmtId="0" fontId="30" fillId="14" borderId="117">
      <alignment horizontal="right" vertical="center"/>
    </xf>
    <xf numFmtId="0" fontId="30" fillId="14" borderId="116">
      <alignment horizontal="right" vertical="center"/>
    </xf>
    <xf numFmtId="4" fontId="74" fillId="9" borderId="116">
      <alignment horizontal="right" vertical="center"/>
    </xf>
    <xf numFmtId="0" fontId="87" fillId="73" borderId="113" applyNumberFormat="0" applyAlignment="0" applyProtection="0"/>
    <xf numFmtId="0" fontId="88" fillId="0" borderId="114" applyNumberFormat="0" applyFill="0" applyAlignment="0" applyProtection="0"/>
    <xf numFmtId="0" fontId="103" fillId="0" borderId="114" applyNumberFormat="0" applyFill="0" applyAlignment="0" applyProtection="0"/>
    <xf numFmtId="0" fontId="78" fillId="89" borderId="115" applyNumberFormat="0" applyFont="0" applyAlignment="0" applyProtection="0"/>
    <xf numFmtId="0" fontId="96" fillId="73" borderId="113" applyNumberFormat="0" applyAlignment="0" applyProtection="0"/>
    <xf numFmtId="49" fontId="32" fillId="0" borderId="116" applyNumberFormat="0" applyFill="0" applyBorder="0" applyProtection="0">
      <alignment horizontal="left" vertical="center"/>
    </xf>
    <xf numFmtId="0" fontId="34" fillId="14" borderId="119">
      <alignment horizontal="left" vertical="center" wrapText="1" indent="2"/>
    </xf>
    <xf numFmtId="0" fontId="84" fillId="86" borderId="113" applyNumberFormat="0" applyAlignment="0" applyProtection="0"/>
    <xf numFmtId="0" fontId="34" fillId="0" borderId="119">
      <alignment horizontal="left" vertical="center" wrapText="1" indent="2"/>
    </xf>
    <xf numFmtId="0" fontId="78" fillId="89" borderId="115" applyNumberFormat="0" applyFont="0" applyAlignment="0" applyProtection="0"/>
    <xf numFmtId="0" fontId="35"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4" fontId="34" fillId="16" borderId="116"/>
    <xf numFmtId="0" fontId="30" fillId="14" borderId="116">
      <alignment horizontal="right" vertical="center"/>
    </xf>
    <xf numFmtId="0" fontId="103" fillId="0" borderId="114" applyNumberFormat="0" applyFill="0" applyAlignment="0" applyProtection="0"/>
    <xf numFmtId="4" fontId="30" fillId="14" borderId="118">
      <alignment horizontal="right" vertical="center"/>
    </xf>
    <xf numFmtId="0" fontId="83" fillId="86" borderId="113" applyNumberFormat="0" applyAlignment="0" applyProtection="0"/>
    <xf numFmtId="0" fontId="30" fillId="14" borderId="117">
      <alignment horizontal="right" vertical="center"/>
    </xf>
    <xf numFmtId="0" fontId="84" fillId="86" borderId="113" applyNumberFormat="0" applyAlignment="0" applyProtection="0"/>
    <xf numFmtId="0" fontId="88" fillId="0" borderId="114" applyNumberFormat="0" applyFill="0" applyAlignment="0" applyProtection="0"/>
    <xf numFmtId="0" fontId="78" fillId="89" borderId="115" applyNumberFormat="0" applyFont="0" applyAlignment="0" applyProtection="0"/>
    <xf numFmtId="4" fontId="30" fillId="14" borderId="117">
      <alignment horizontal="right" vertical="center"/>
    </xf>
    <xf numFmtId="0" fontId="34" fillId="14" borderId="119">
      <alignment horizontal="left" vertical="center" wrapText="1" indent="2"/>
    </xf>
    <xf numFmtId="0" fontId="34" fillId="16" borderId="116"/>
    <xf numFmtId="175" fontId="34" fillId="90" borderId="116" applyNumberFormat="0" applyFont="0" applyBorder="0" applyAlignment="0" applyProtection="0">
      <alignment horizontal="right" vertical="center"/>
    </xf>
    <xf numFmtId="0" fontId="34" fillId="0" borderId="116" applyNumberFormat="0" applyFill="0" applyAlignment="0" applyProtection="0"/>
    <xf numFmtId="4" fontId="34" fillId="0" borderId="116" applyFill="0" applyBorder="0" applyProtection="0">
      <alignment horizontal="right" vertical="center"/>
    </xf>
    <xf numFmtId="4" fontId="30" fillId="9" borderId="116">
      <alignment horizontal="right" vertical="center"/>
    </xf>
    <xf numFmtId="0" fontId="88" fillId="0" borderId="114" applyNumberFormat="0" applyFill="0" applyAlignment="0" applyProtection="0"/>
    <xf numFmtId="49" fontId="32" fillId="0" borderId="116" applyNumberFormat="0" applyFill="0" applyBorder="0" applyProtection="0">
      <alignment horizontal="left" vertical="center"/>
    </xf>
    <xf numFmtId="49" fontId="34" fillId="0" borderId="117" applyNumberFormat="0" applyFont="0" applyFill="0" applyBorder="0" applyProtection="0">
      <alignment horizontal="left" vertical="center" indent="5"/>
    </xf>
    <xf numFmtId="0" fontId="34" fillId="9" borderId="117">
      <alignment horizontal="left" vertical="center"/>
    </xf>
    <xf numFmtId="0" fontId="84" fillId="86" borderId="113" applyNumberFormat="0" applyAlignment="0" applyProtection="0"/>
    <xf numFmtId="4" fontId="30" fillId="14" borderId="118">
      <alignment horizontal="right" vertical="center"/>
    </xf>
    <xf numFmtId="0" fontId="96" fillId="73" borderId="113" applyNumberFormat="0" applyAlignment="0" applyProtection="0"/>
    <xf numFmtId="0" fontId="96" fillId="73" borderId="113" applyNumberFormat="0" applyAlignment="0" applyProtection="0"/>
    <xf numFmtId="0" fontId="78"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0" fontId="30" fillId="14" borderId="116">
      <alignment horizontal="right" vertical="center"/>
    </xf>
    <xf numFmtId="0" fontId="35" fillId="89" borderId="115" applyNumberFormat="0" applyFont="0" applyAlignment="0" applyProtection="0"/>
    <xf numFmtId="4" fontId="34" fillId="0" borderId="116">
      <alignment horizontal="right" vertical="center"/>
    </xf>
    <xf numFmtId="0" fontId="103" fillId="0" borderId="114" applyNumberFormat="0" applyFill="0" applyAlignment="0" applyProtection="0"/>
    <xf numFmtId="0" fontId="30" fillId="14" borderId="116">
      <alignment horizontal="right" vertical="center"/>
    </xf>
    <xf numFmtId="0" fontId="30" fillId="14" borderId="116">
      <alignment horizontal="right" vertical="center"/>
    </xf>
    <xf numFmtId="4" fontId="74" fillId="9" borderId="116">
      <alignment horizontal="right" vertical="center"/>
    </xf>
    <xf numFmtId="0" fontId="30" fillId="9" borderId="116">
      <alignment horizontal="right" vertical="center"/>
    </xf>
    <xf numFmtId="4" fontId="30" fillId="9" borderId="116">
      <alignment horizontal="right" vertical="center"/>
    </xf>
    <xf numFmtId="0" fontId="74" fillId="9" borderId="116">
      <alignment horizontal="right" vertical="center"/>
    </xf>
    <xf numFmtId="4" fontId="74" fillId="9" borderId="116">
      <alignment horizontal="right" vertical="center"/>
    </xf>
    <xf numFmtId="0" fontId="30" fillId="14" borderId="116">
      <alignment horizontal="right" vertical="center"/>
    </xf>
    <xf numFmtId="4" fontId="30" fillId="14" borderId="116">
      <alignment horizontal="right" vertical="center"/>
    </xf>
    <xf numFmtId="0" fontId="30" fillId="14" borderId="116">
      <alignment horizontal="right" vertical="center"/>
    </xf>
    <xf numFmtId="4" fontId="30" fillId="14" borderId="116">
      <alignment horizontal="right" vertical="center"/>
    </xf>
    <xf numFmtId="0" fontId="30" fillId="14" borderId="117">
      <alignment horizontal="right" vertical="center"/>
    </xf>
    <xf numFmtId="4" fontId="30" fillId="14" borderId="117">
      <alignment horizontal="right" vertical="center"/>
    </xf>
    <xf numFmtId="0" fontId="30" fillId="14" borderId="118">
      <alignment horizontal="right" vertical="center"/>
    </xf>
    <xf numFmtId="4" fontId="30" fillId="14" borderId="118">
      <alignment horizontal="right" vertical="center"/>
    </xf>
    <xf numFmtId="0" fontId="84"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9" borderId="117">
      <alignment horizontal="left" vertical="center"/>
    </xf>
    <xf numFmtId="0" fontId="96" fillId="73" borderId="113" applyNumberFormat="0" applyAlignment="0" applyProtection="0"/>
    <xf numFmtId="0" fontId="34" fillId="0" borderId="116">
      <alignment horizontal="right" vertical="center"/>
    </xf>
    <xf numFmtId="4" fontId="34" fillId="0" borderId="116">
      <alignment horizontal="right" vertical="center"/>
    </xf>
    <xf numFmtId="0" fontId="34" fillId="0" borderId="116" applyNumberFormat="0" applyFill="0" applyAlignment="0" applyProtection="0"/>
    <xf numFmtId="0" fontId="100" fillId="86" borderId="112" applyNumberFormat="0" applyAlignment="0" applyProtection="0"/>
    <xf numFmtId="175" fontId="34" fillId="90" borderId="116" applyNumberFormat="0" applyFont="0" applyBorder="0" applyAlignment="0" applyProtection="0">
      <alignment horizontal="right" vertical="center"/>
    </xf>
    <xf numFmtId="0" fontId="34" fillId="16" borderId="116"/>
    <xf numFmtId="4" fontId="34" fillId="16" borderId="116"/>
    <xf numFmtId="0" fontId="103" fillId="0" borderId="114" applyNumberFormat="0" applyFill="0" applyAlignment="0" applyProtection="0"/>
    <xf numFmtId="0" fontId="35" fillId="89" borderId="115" applyNumberFormat="0" applyFont="0" applyAlignment="0" applyProtection="0"/>
    <xf numFmtId="0" fontId="78" fillId="89" borderId="115" applyNumberFormat="0" applyFont="0" applyAlignment="0" applyProtection="0"/>
    <xf numFmtId="0" fontId="34" fillId="0" borderId="116" applyNumberFormat="0" applyFill="0" applyAlignment="0" applyProtection="0"/>
    <xf numFmtId="0" fontId="88" fillId="0" borderId="114" applyNumberFormat="0" applyFill="0" applyAlignment="0" applyProtection="0"/>
    <xf numFmtId="0" fontId="103" fillId="0" borderId="114" applyNumberFormat="0" applyFill="0" applyAlignment="0" applyProtection="0"/>
    <xf numFmtId="0" fontId="87" fillId="73" borderId="113" applyNumberFormat="0" applyAlignment="0" applyProtection="0"/>
    <xf numFmtId="0" fontId="84" fillId="86" borderId="113" applyNumberFormat="0" applyAlignment="0" applyProtection="0"/>
    <xf numFmtId="4" fontId="74" fillId="9" borderId="116">
      <alignment horizontal="right" vertical="center"/>
    </xf>
    <xf numFmtId="0" fontId="30" fillId="9" borderId="116">
      <alignment horizontal="right" vertical="center"/>
    </xf>
    <xf numFmtId="175" fontId="34" fillId="90" borderId="116" applyNumberFormat="0" applyFont="0" applyBorder="0" applyAlignment="0" applyProtection="0">
      <alignment horizontal="right" vertical="center"/>
    </xf>
    <xf numFmtId="0" fontId="88" fillId="0" borderId="114" applyNumberFormat="0" applyFill="0" applyAlignment="0" applyProtection="0"/>
    <xf numFmtId="49" fontId="34" fillId="0" borderId="116" applyNumberFormat="0" applyFont="0" applyFill="0" applyBorder="0" applyProtection="0">
      <alignment horizontal="left" vertical="center" indent="2"/>
    </xf>
    <xf numFmtId="49" fontId="34" fillId="0" borderId="117" applyNumberFormat="0" applyFont="0" applyFill="0" applyBorder="0" applyProtection="0">
      <alignment horizontal="left" vertical="center" indent="5"/>
    </xf>
    <xf numFmtId="49" fontId="34" fillId="0" borderId="116" applyNumberFormat="0" applyFont="0" applyFill="0" applyBorder="0" applyProtection="0">
      <alignment horizontal="left" vertical="center" indent="2"/>
    </xf>
    <xf numFmtId="4" fontId="34" fillId="0" borderId="116" applyFill="0" applyBorder="0" applyProtection="0">
      <alignment horizontal="right" vertical="center"/>
    </xf>
    <xf numFmtId="49" fontId="32" fillId="0" borderId="116" applyNumberFormat="0" applyFill="0" applyBorder="0" applyProtection="0">
      <alignment horizontal="left" vertical="center"/>
    </xf>
    <xf numFmtId="0" fontId="34" fillId="0" borderId="119">
      <alignment horizontal="left" vertical="center" wrapText="1" indent="2"/>
    </xf>
    <xf numFmtId="0" fontId="100" fillId="86" borderId="112" applyNumberFormat="0" applyAlignment="0" applyProtection="0"/>
    <xf numFmtId="0" fontId="30" fillId="14" borderId="118">
      <alignment horizontal="right" vertical="center"/>
    </xf>
    <xf numFmtId="0" fontId="87" fillId="73" borderId="113" applyNumberFormat="0" applyAlignment="0" applyProtection="0"/>
    <xf numFmtId="0" fontId="30" fillId="14" borderId="118">
      <alignment horizontal="right" vertical="center"/>
    </xf>
    <xf numFmtId="4" fontId="30" fillId="14" borderId="116">
      <alignment horizontal="right" vertical="center"/>
    </xf>
    <xf numFmtId="0" fontId="30" fillId="14" borderId="116">
      <alignment horizontal="right" vertical="center"/>
    </xf>
    <xf numFmtId="0" fontId="81" fillId="86" borderId="112" applyNumberFormat="0" applyAlignment="0" applyProtection="0"/>
    <xf numFmtId="0" fontId="83" fillId="86" borderId="113" applyNumberFormat="0" applyAlignment="0" applyProtection="0"/>
    <xf numFmtId="0" fontId="88" fillId="0" borderId="114" applyNumberFormat="0" applyFill="0" applyAlignment="0" applyProtection="0"/>
    <xf numFmtId="0" fontId="34" fillId="16" borderId="116"/>
    <xf numFmtId="4" fontId="34" fillId="16" borderId="116"/>
    <xf numFmtId="4" fontId="30" fillId="14" borderId="116">
      <alignment horizontal="right" vertical="center"/>
    </xf>
    <xf numFmtId="0" fontId="74" fillId="9" borderId="116">
      <alignment horizontal="right" vertical="center"/>
    </xf>
    <xf numFmtId="0" fontId="87" fillId="73" borderId="113" applyNumberFormat="0" applyAlignment="0" applyProtection="0"/>
    <xf numFmtId="0" fontId="84" fillId="86" borderId="113" applyNumberFormat="0" applyAlignment="0" applyProtection="0"/>
    <xf numFmtId="4" fontId="34" fillId="0" borderId="116">
      <alignment horizontal="right" vertical="center"/>
    </xf>
    <xf numFmtId="0" fontId="34" fillId="14" borderId="119">
      <alignment horizontal="left" vertical="center" wrapText="1" indent="2"/>
    </xf>
    <xf numFmtId="0" fontId="34" fillId="0" borderId="119">
      <alignment horizontal="left" vertical="center" wrapText="1" indent="2"/>
    </xf>
    <xf numFmtId="0" fontId="100" fillId="86" borderId="112" applyNumberFormat="0" applyAlignment="0" applyProtection="0"/>
    <xf numFmtId="0" fontId="96" fillId="73" borderId="113" applyNumberFormat="0" applyAlignment="0" applyProtection="0"/>
    <xf numFmtId="0" fontId="83" fillId="86" borderId="113" applyNumberFormat="0" applyAlignment="0" applyProtection="0"/>
    <xf numFmtId="0" fontId="81" fillId="86" borderId="112" applyNumberFormat="0" applyAlignment="0" applyProtection="0"/>
    <xf numFmtId="0" fontId="30" fillId="14" borderId="118">
      <alignment horizontal="right" vertical="center"/>
    </xf>
    <xf numFmtId="0" fontId="74" fillId="9" borderId="116">
      <alignment horizontal="right" vertical="center"/>
    </xf>
    <xf numFmtId="4" fontId="30" fillId="9" borderId="116">
      <alignment horizontal="right" vertical="center"/>
    </xf>
    <xf numFmtId="4" fontId="30" fillId="14" borderId="116">
      <alignment horizontal="right" vertical="center"/>
    </xf>
    <xf numFmtId="49" fontId="34" fillId="0" borderId="117" applyNumberFormat="0" applyFont="0" applyFill="0" applyBorder="0" applyProtection="0">
      <alignment horizontal="left" vertical="center" indent="5"/>
    </xf>
    <xf numFmtId="4" fontId="34" fillId="0" borderId="116" applyFill="0" applyBorder="0" applyProtection="0">
      <alignment horizontal="right" vertical="center"/>
    </xf>
    <xf numFmtId="4" fontId="30" fillId="9" borderId="116">
      <alignment horizontal="right" vertical="center"/>
    </xf>
    <xf numFmtId="0" fontId="96" fillId="73" borderId="113" applyNumberFormat="0" applyAlignment="0" applyProtection="0"/>
    <xf numFmtId="0" fontId="87" fillId="73" borderId="113" applyNumberFormat="0" applyAlignment="0" applyProtection="0"/>
    <xf numFmtId="0" fontId="83"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14" borderId="119">
      <alignment horizontal="left" vertical="center" wrapText="1" indent="2"/>
    </xf>
    <xf numFmtId="0" fontId="34" fillId="0" borderId="119">
      <alignment horizontal="left" vertical="center" wrapText="1" indent="2"/>
    </xf>
    <xf numFmtId="0" fontId="81" fillId="86" borderId="112" applyNumberFormat="0" applyAlignment="0" applyProtection="0"/>
    <xf numFmtId="0" fontId="83" fillId="86" borderId="113" applyNumberFormat="0" applyAlignment="0" applyProtection="0"/>
    <xf numFmtId="0" fontId="84" fillId="86" borderId="113" applyNumberFormat="0" applyAlignment="0" applyProtection="0"/>
    <xf numFmtId="0" fontId="87" fillId="73" borderId="113" applyNumberFormat="0" applyAlignment="0" applyProtection="0"/>
    <xf numFmtId="0" fontId="88" fillId="0" borderId="114" applyNumberFormat="0" applyFill="0" applyAlignment="0" applyProtection="0"/>
    <xf numFmtId="0" fontId="96" fillId="73" borderId="113" applyNumberFormat="0" applyAlignment="0" applyProtection="0"/>
    <xf numFmtId="0" fontId="78" fillId="89" borderId="115" applyNumberFormat="0" applyFont="0" applyAlignment="0" applyProtection="0"/>
    <xf numFmtId="0" fontId="35"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0" fontId="84" fillId="86" borderId="113" applyNumberFormat="0" applyAlignment="0" applyProtection="0"/>
    <xf numFmtId="0" fontId="96" fillId="73" borderId="113" applyNumberFormat="0" applyAlignment="0" applyProtection="0"/>
    <xf numFmtId="0" fontId="78"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0" fontId="84" fillId="86" borderId="113" applyNumberFormat="0" applyAlignment="0" applyProtection="0"/>
    <xf numFmtId="0" fontId="96" fillId="73" borderId="113" applyNumberFormat="0" applyAlignment="0" applyProtection="0"/>
    <xf numFmtId="0" fontId="100" fillId="86" borderId="112" applyNumberFormat="0" applyAlignment="0" applyProtection="0"/>
    <xf numFmtId="0" fontId="103" fillId="0" borderId="114" applyNumberFormat="0" applyFill="0" applyAlignment="0" applyProtection="0"/>
    <xf numFmtId="0" fontId="81" fillId="86" borderId="112" applyNumberFormat="0" applyAlignment="0" applyProtection="0"/>
    <xf numFmtId="0" fontId="83" fillId="86" borderId="113" applyNumberFormat="0" applyAlignment="0" applyProtection="0"/>
    <xf numFmtId="0" fontId="88" fillId="0" borderId="114" applyNumberFormat="0" applyFill="0" applyAlignment="0" applyProtection="0"/>
    <xf numFmtId="49" fontId="34" fillId="0" borderId="116" applyNumberFormat="0" applyFont="0" applyFill="0" applyBorder="0" applyProtection="0">
      <alignment horizontal="left" vertical="center" indent="2"/>
    </xf>
    <xf numFmtId="0" fontId="30" fillId="9" borderId="116">
      <alignment horizontal="right" vertical="center"/>
    </xf>
    <xf numFmtId="4" fontId="30" fillId="9" borderId="116">
      <alignment horizontal="right" vertical="center"/>
    </xf>
    <xf numFmtId="0" fontId="74" fillId="9" borderId="116">
      <alignment horizontal="right" vertical="center"/>
    </xf>
    <xf numFmtId="4" fontId="74" fillId="9" borderId="116">
      <alignment horizontal="right" vertical="center"/>
    </xf>
    <xf numFmtId="0" fontId="30" fillId="14" borderId="116">
      <alignment horizontal="right" vertical="center"/>
    </xf>
    <xf numFmtId="4" fontId="30" fillId="14" borderId="116">
      <alignment horizontal="right" vertical="center"/>
    </xf>
    <xf numFmtId="0" fontId="30" fillId="14" borderId="116">
      <alignment horizontal="right" vertical="center"/>
    </xf>
    <xf numFmtId="4" fontId="30" fillId="14" borderId="116">
      <alignment horizontal="right" vertical="center"/>
    </xf>
    <xf numFmtId="0" fontId="87" fillId="73" borderId="113" applyNumberFormat="0" applyAlignment="0" applyProtection="0"/>
    <xf numFmtId="0" fontId="34" fillId="0" borderId="116">
      <alignment horizontal="right" vertical="center"/>
    </xf>
    <xf numFmtId="4" fontId="34" fillId="0" borderId="116">
      <alignment horizontal="right" vertical="center"/>
    </xf>
    <xf numFmtId="4" fontId="34" fillId="0" borderId="116" applyFill="0" applyBorder="0" applyProtection="0">
      <alignment horizontal="right" vertical="center"/>
    </xf>
    <xf numFmtId="49" fontId="32" fillId="0" borderId="116" applyNumberFormat="0" applyFill="0" applyBorder="0" applyProtection="0">
      <alignment horizontal="left" vertical="center"/>
    </xf>
    <xf numFmtId="0" fontId="34" fillId="0" borderId="116" applyNumberFormat="0" applyFill="0" applyAlignment="0" applyProtection="0"/>
    <xf numFmtId="175" fontId="34" fillId="90" borderId="116" applyNumberFormat="0" applyFont="0" applyBorder="0" applyAlignment="0" applyProtection="0">
      <alignment horizontal="right" vertical="center"/>
    </xf>
    <xf numFmtId="0" fontId="34" fillId="16" borderId="116"/>
    <xf numFmtId="4" fontId="34" fillId="16" borderId="116"/>
    <xf numFmtId="4" fontId="30" fillId="14" borderId="116">
      <alignment horizontal="right" vertical="center"/>
    </xf>
    <xf numFmtId="0" fontId="34" fillId="16" borderId="116"/>
    <xf numFmtId="0" fontId="83" fillId="86" borderId="113" applyNumberFormat="0" applyAlignment="0" applyProtection="0"/>
    <xf numFmtId="0" fontId="30" fillId="9" borderId="116">
      <alignment horizontal="right" vertical="center"/>
    </xf>
    <xf numFmtId="0" fontId="34" fillId="0" borderId="116">
      <alignment horizontal="right" vertical="center"/>
    </xf>
    <xf numFmtId="0" fontId="103" fillId="0" borderId="114" applyNumberFormat="0" applyFill="0" applyAlignment="0" applyProtection="0"/>
    <xf numFmtId="0" fontId="34" fillId="9" borderId="117">
      <alignment horizontal="left" vertical="center"/>
    </xf>
    <xf numFmtId="0" fontId="96" fillId="73" borderId="113" applyNumberFormat="0" applyAlignment="0" applyProtection="0"/>
    <xf numFmtId="175" fontId="34" fillId="90" borderId="116" applyNumberFormat="0" applyFont="0" applyBorder="0" applyAlignment="0" applyProtection="0">
      <alignment horizontal="right" vertical="center"/>
    </xf>
    <xf numFmtId="0" fontId="78" fillId="89" borderId="115" applyNumberFormat="0" applyFont="0" applyAlignment="0" applyProtection="0"/>
    <xf numFmtId="0" fontId="34" fillId="0" borderId="119">
      <alignment horizontal="left" vertical="center" wrapText="1" indent="2"/>
    </xf>
    <xf numFmtId="4" fontId="34" fillId="16" borderId="116"/>
    <xf numFmtId="49" fontId="32" fillId="0" borderId="116" applyNumberFormat="0" applyFill="0" applyBorder="0" applyProtection="0">
      <alignment horizontal="left" vertical="center"/>
    </xf>
    <xf numFmtId="0" fontId="34" fillId="0" borderId="116">
      <alignment horizontal="right" vertical="center"/>
    </xf>
    <xf numFmtId="4" fontId="30" fillId="14" borderId="118">
      <alignment horizontal="right" vertical="center"/>
    </xf>
    <xf numFmtId="4" fontId="30" fillId="14" borderId="116">
      <alignment horizontal="right" vertical="center"/>
    </xf>
    <xf numFmtId="4" fontId="30" fillId="14" borderId="116">
      <alignment horizontal="right" vertical="center"/>
    </xf>
    <xf numFmtId="0" fontId="74" fillId="9" borderId="116">
      <alignment horizontal="right" vertical="center"/>
    </xf>
    <xf numFmtId="0" fontId="30" fillId="9" borderId="116">
      <alignment horizontal="right" vertical="center"/>
    </xf>
    <xf numFmtId="49" fontId="34" fillId="0" borderId="116" applyNumberFormat="0" applyFont="0" applyFill="0" applyBorder="0" applyProtection="0">
      <alignment horizontal="left" vertical="center" indent="2"/>
    </xf>
    <xf numFmtId="0" fontId="96" fillId="73" borderId="113" applyNumberFormat="0" applyAlignment="0" applyProtection="0"/>
    <xf numFmtId="0" fontId="81" fillId="86" borderId="112" applyNumberFormat="0" applyAlignment="0" applyProtection="0"/>
    <xf numFmtId="49" fontId="34" fillId="0" borderId="116" applyNumberFormat="0" applyFont="0" applyFill="0" applyBorder="0" applyProtection="0">
      <alignment horizontal="left" vertical="center" indent="2"/>
    </xf>
    <xf numFmtId="0" fontId="87" fillId="73" borderId="113" applyNumberFormat="0" applyAlignment="0" applyProtection="0"/>
    <xf numFmtId="4" fontId="34" fillId="0" borderId="116" applyFill="0" applyBorder="0" applyProtection="0">
      <alignment horizontal="right" vertical="center"/>
    </xf>
    <xf numFmtId="0" fontId="84" fillId="86" borderId="113" applyNumberFormat="0" applyAlignment="0" applyProtection="0"/>
    <xf numFmtId="0" fontId="103" fillId="0" borderId="114" applyNumberFormat="0" applyFill="0" applyAlignment="0" applyProtection="0"/>
    <xf numFmtId="0" fontId="100" fillId="86" borderId="112" applyNumberFormat="0" applyAlignment="0" applyProtection="0"/>
    <xf numFmtId="0" fontId="34" fillId="0" borderId="116" applyNumberFormat="0" applyFill="0" applyAlignment="0" applyProtection="0"/>
    <xf numFmtId="4" fontId="34" fillId="0" borderId="116">
      <alignment horizontal="right" vertical="center"/>
    </xf>
    <xf numFmtId="0" fontId="34" fillId="0" borderId="116">
      <alignment horizontal="right" vertical="center"/>
    </xf>
    <xf numFmtId="0" fontId="96" fillId="73" borderId="113" applyNumberFormat="0" applyAlignment="0" applyProtection="0"/>
    <xf numFmtId="0" fontId="81" fillId="86" borderId="112" applyNumberFormat="0" applyAlignment="0" applyProtection="0"/>
    <xf numFmtId="0" fontId="83" fillId="86" borderId="113" applyNumberFormat="0" applyAlignment="0" applyProtection="0"/>
    <xf numFmtId="0" fontId="34" fillId="14" borderId="119">
      <alignment horizontal="left" vertical="center" wrapText="1" indent="2"/>
    </xf>
    <xf numFmtId="0" fontId="84" fillId="86" borderId="113" applyNumberFormat="0" applyAlignment="0" applyProtection="0"/>
    <xf numFmtId="0" fontId="84" fillId="86" borderId="113" applyNumberFormat="0" applyAlignment="0" applyProtection="0"/>
    <xf numFmtId="4" fontId="30" fillId="14" borderId="117">
      <alignment horizontal="right" vertical="center"/>
    </xf>
    <xf numFmtId="0" fontId="30" fillId="14" borderId="117">
      <alignment horizontal="right" vertical="center"/>
    </xf>
    <xf numFmtId="0" fontId="30" fillId="14" borderId="116">
      <alignment horizontal="right" vertical="center"/>
    </xf>
    <xf numFmtId="4" fontId="74" fillId="9" borderId="116">
      <alignment horizontal="right" vertical="center"/>
    </xf>
    <xf numFmtId="0" fontId="87" fillId="73" borderId="113" applyNumberFormat="0" applyAlignment="0" applyProtection="0"/>
    <xf numFmtId="0" fontId="88" fillId="0" borderId="114" applyNumberFormat="0" applyFill="0" applyAlignment="0" applyProtection="0"/>
    <xf numFmtId="0" fontId="103" fillId="0" borderId="114" applyNumberFormat="0" applyFill="0" applyAlignment="0" applyProtection="0"/>
    <xf numFmtId="0" fontId="78" fillId="89" borderId="115" applyNumberFormat="0" applyFont="0" applyAlignment="0" applyProtection="0"/>
    <xf numFmtId="0" fontId="96" fillId="73" borderId="113" applyNumberFormat="0" applyAlignment="0" applyProtection="0"/>
    <xf numFmtId="49" fontId="32" fillId="0" borderId="116" applyNumberFormat="0" applyFill="0" applyBorder="0" applyProtection="0">
      <alignment horizontal="left" vertical="center"/>
    </xf>
    <xf numFmtId="0" fontId="34" fillId="14" borderId="119">
      <alignment horizontal="left" vertical="center" wrapText="1" indent="2"/>
    </xf>
    <xf numFmtId="0" fontId="84" fillId="86" borderId="113" applyNumberFormat="0" applyAlignment="0" applyProtection="0"/>
    <xf numFmtId="0" fontId="34" fillId="0" borderId="119">
      <alignment horizontal="left" vertical="center" wrapText="1" indent="2"/>
    </xf>
    <xf numFmtId="0" fontId="78" fillId="89" borderId="115" applyNumberFormat="0" applyFont="0" applyAlignment="0" applyProtection="0"/>
    <xf numFmtId="0" fontId="35"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4" fontId="34" fillId="16" borderId="116"/>
    <xf numFmtId="0" fontId="30" fillId="14" borderId="116">
      <alignment horizontal="right" vertical="center"/>
    </xf>
    <xf numFmtId="0" fontId="103" fillId="0" borderId="114" applyNumberFormat="0" applyFill="0" applyAlignment="0" applyProtection="0"/>
    <xf numFmtId="4" fontId="30" fillId="14" borderId="118">
      <alignment horizontal="right" vertical="center"/>
    </xf>
    <xf numFmtId="0" fontId="83" fillId="86" borderId="113" applyNumberFormat="0" applyAlignment="0" applyProtection="0"/>
    <xf numFmtId="0" fontId="30" fillId="14" borderId="117">
      <alignment horizontal="right" vertical="center"/>
    </xf>
    <xf numFmtId="0" fontId="84" fillId="86" borderId="113" applyNumberFormat="0" applyAlignment="0" applyProtection="0"/>
    <xf numFmtId="0" fontId="88" fillId="0" borderId="114" applyNumberFormat="0" applyFill="0" applyAlignment="0" applyProtection="0"/>
    <xf numFmtId="0" fontId="78" fillId="89" borderId="115" applyNumberFormat="0" applyFont="0" applyAlignment="0" applyProtection="0"/>
    <xf numFmtId="4" fontId="30" fillId="14" borderId="117">
      <alignment horizontal="right" vertical="center"/>
    </xf>
    <xf numFmtId="0" fontId="34" fillId="14" borderId="119">
      <alignment horizontal="left" vertical="center" wrapText="1" indent="2"/>
    </xf>
    <xf numFmtId="0" fontId="34" fillId="16" borderId="116"/>
    <xf numFmtId="175" fontId="34" fillId="90" borderId="116" applyNumberFormat="0" applyFont="0" applyBorder="0" applyAlignment="0" applyProtection="0">
      <alignment horizontal="right" vertical="center"/>
    </xf>
    <xf numFmtId="0" fontId="34" fillId="0" borderId="116" applyNumberFormat="0" applyFill="0" applyAlignment="0" applyProtection="0"/>
    <xf numFmtId="4" fontId="34" fillId="0" borderId="116" applyFill="0" applyBorder="0" applyProtection="0">
      <alignment horizontal="right" vertical="center"/>
    </xf>
    <xf numFmtId="4" fontId="30" fillId="9" borderId="116">
      <alignment horizontal="right" vertical="center"/>
    </xf>
    <xf numFmtId="0" fontId="88" fillId="0" borderId="114" applyNumberFormat="0" applyFill="0" applyAlignment="0" applyProtection="0"/>
    <xf numFmtId="49" fontId="32" fillId="0" borderId="116" applyNumberFormat="0" applyFill="0" applyBorder="0" applyProtection="0">
      <alignment horizontal="left" vertical="center"/>
    </xf>
    <xf numFmtId="49" fontId="34" fillId="0" borderId="117" applyNumberFormat="0" applyFont="0" applyFill="0" applyBorder="0" applyProtection="0">
      <alignment horizontal="left" vertical="center" indent="5"/>
    </xf>
    <xf numFmtId="0" fontId="34" fillId="9" borderId="117">
      <alignment horizontal="left" vertical="center"/>
    </xf>
    <xf numFmtId="0" fontId="84" fillId="86" borderId="113" applyNumberFormat="0" applyAlignment="0" applyProtection="0"/>
    <xf numFmtId="4" fontId="30" fillId="14" borderId="118">
      <alignment horizontal="right" vertical="center"/>
    </xf>
    <xf numFmtId="0" fontId="96" fillId="73" borderId="113" applyNumberFormat="0" applyAlignment="0" applyProtection="0"/>
    <xf numFmtId="0" fontId="96" fillId="73" borderId="113" applyNumberFormat="0" applyAlignment="0" applyProtection="0"/>
    <xf numFmtId="0" fontId="78"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0" fontId="30" fillId="14" borderId="116">
      <alignment horizontal="right" vertical="center"/>
    </xf>
    <xf numFmtId="0" fontId="35" fillId="89" borderId="115" applyNumberFormat="0" applyFont="0" applyAlignment="0" applyProtection="0"/>
    <xf numFmtId="4" fontId="34" fillId="0" borderId="116">
      <alignment horizontal="right" vertical="center"/>
    </xf>
    <xf numFmtId="0" fontId="103" fillId="0" borderId="114" applyNumberFormat="0" applyFill="0" applyAlignment="0" applyProtection="0"/>
    <xf numFmtId="0" fontId="30" fillId="14" borderId="116">
      <alignment horizontal="right" vertical="center"/>
    </xf>
    <xf numFmtId="0" fontId="30" fillId="14" borderId="116">
      <alignment horizontal="right" vertical="center"/>
    </xf>
    <xf numFmtId="4" fontId="74" fillId="9" borderId="116">
      <alignment horizontal="right" vertical="center"/>
    </xf>
    <xf numFmtId="0" fontId="30" fillId="9" borderId="116">
      <alignment horizontal="right" vertical="center"/>
    </xf>
    <xf numFmtId="4" fontId="30" fillId="9" borderId="116">
      <alignment horizontal="right" vertical="center"/>
    </xf>
    <xf numFmtId="0" fontId="74" fillId="9" borderId="116">
      <alignment horizontal="right" vertical="center"/>
    </xf>
    <xf numFmtId="4" fontId="74" fillId="9" borderId="116">
      <alignment horizontal="right" vertical="center"/>
    </xf>
    <xf numFmtId="0" fontId="30" fillId="14" borderId="116">
      <alignment horizontal="right" vertical="center"/>
    </xf>
    <xf numFmtId="4" fontId="30" fillId="14" borderId="116">
      <alignment horizontal="right" vertical="center"/>
    </xf>
    <xf numFmtId="0" fontId="30" fillId="14" borderId="116">
      <alignment horizontal="right" vertical="center"/>
    </xf>
    <xf numFmtId="4" fontId="30" fillId="14" borderId="116">
      <alignment horizontal="right" vertical="center"/>
    </xf>
    <xf numFmtId="0" fontId="30" fillId="14" borderId="117">
      <alignment horizontal="right" vertical="center"/>
    </xf>
    <xf numFmtId="4" fontId="30" fillId="14" borderId="117">
      <alignment horizontal="right" vertical="center"/>
    </xf>
    <xf numFmtId="0" fontId="30" fillId="14" borderId="118">
      <alignment horizontal="right" vertical="center"/>
    </xf>
    <xf numFmtId="4" fontId="30" fillId="14" borderId="118">
      <alignment horizontal="right" vertical="center"/>
    </xf>
    <xf numFmtId="0" fontId="84"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9" borderId="117">
      <alignment horizontal="left" vertical="center"/>
    </xf>
    <xf numFmtId="0" fontId="96" fillId="73" borderId="113" applyNumberFormat="0" applyAlignment="0" applyProtection="0"/>
    <xf numFmtId="0" fontId="34" fillId="0" borderId="116">
      <alignment horizontal="right" vertical="center"/>
    </xf>
    <xf numFmtId="4" fontId="34" fillId="0" borderId="116">
      <alignment horizontal="right" vertical="center"/>
    </xf>
    <xf numFmtId="0" fontId="34" fillId="0" borderId="116" applyNumberFormat="0" applyFill="0" applyAlignment="0" applyProtection="0"/>
    <xf numFmtId="0" fontId="100" fillId="86" borderId="112" applyNumberFormat="0" applyAlignment="0" applyProtection="0"/>
    <xf numFmtId="175" fontId="34" fillId="90" borderId="116" applyNumberFormat="0" applyFont="0" applyBorder="0" applyAlignment="0" applyProtection="0">
      <alignment horizontal="right" vertical="center"/>
    </xf>
    <xf numFmtId="0" fontId="34" fillId="16" borderId="116"/>
    <xf numFmtId="4" fontId="34" fillId="16" borderId="116"/>
    <xf numFmtId="0" fontId="103" fillId="0" borderId="114" applyNumberFormat="0" applyFill="0" applyAlignment="0" applyProtection="0"/>
    <xf numFmtId="0" fontId="35" fillId="89" borderId="115" applyNumberFormat="0" applyFont="0" applyAlignment="0" applyProtection="0"/>
    <xf numFmtId="0" fontId="78" fillId="89" borderId="115" applyNumberFormat="0" applyFont="0" applyAlignment="0" applyProtection="0"/>
    <xf numFmtId="0" fontId="34" fillId="0" borderId="116" applyNumberFormat="0" applyFill="0" applyAlignment="0" applyProtection="0"/>
    <xf numFmtId="0" fontId="88" fillId="0" borderId="114" applyNumberFormat="0" applyFill="0" applyAlignment="0" applyProtection="0"/>
    <xf numFmtId="0" fontId="103" fillId="0" borderId="114" applyNumberFormat="0" applyFill="0" applyAlignment="0" applyProtection="0"/>
    <xf numFmtId="0" fontId="87" fillId="73" borderId="113" applyNumberFormat="0" applyAlignment="0" applyProtection="0"/>
    <xf numFmtId="0" fontId="84" fillId="86" borderId="113" applyNumberFormat="0" applyAlignment="0" applyProtection="0"/>
    <xf numFmtId="4" fontId="74" fillId="9" borderId="116">
      <alignment horizontal="right" vertical="center"/>
    </xf>
    <xf numFmtId="0" fontId="30" fillId="9" borderId="116">
      <alignment horizontal="right" vertical="center"/>
    </xf>
    <xf numFmtId="175" fontId="34" fillId="90" borderId="116" applyNumberFormat="0" applyFont="0" applyBorder="0" applyAlignment="0" applyProtection="0">
      <alignment horizontal="right" vertical="center"/>
    </xf>
    <xf numFmtId="0" fontId="88" fillId="0" borderId="114" applyNumberFormat="0" applyFill="0" applyAlignment="0" applyProtection="0"/>
    <xf numFmtId="49" fontId="34" fillId="0" borderId="116" applyNumberFormat="0" applyFont="0" applyFill="0" applyBorder="0" applyProtection="0">
      <alignment horizontal="left" vertical="center" indent="2"/>
    </xf>
    <xf numFmtId="49" fontId="34" fillId="0" borderId="117" applyNumberFormat="0" applyFont="0" applyFill="0" applyBorder="0" applyProtection="0">
      <alignment horizontal="left" vertical="center" indent="5"/>
    </xf>
    <xf numFmtId="49" fontId="34" fillId="0" borderId="116" applyNumberFormat="0" applyFont="0" applyFill="0" applyBorder="0" applyProtection="0">
      <alignment horizontal="left" vertical="center" indent="2"/>
    </xf>
    <xf numFmtId="4" fontId="34" fillId="0" borderId="116" applyFill="0" applyBorder="0" applyProtection="0">
      <alignment horizontal="right" vertical="center"/>
    </xf>
    <xf numFmtId="49" fontId="32" fillId="0" borderId="116" applyNumberFormat="0" applyFill="0" applyBorder="0" applyProtection="0">
      <alignment horizontal="left" vertical="center"/>
    </xf>
    <xf numFmtId="0" fontId="34" fillId="0" borderId="119">
      <alignment horizontal="left" vertical="center" wrapText="1" indent="2"/>
    </xf>
    <xf numFmtId="0" fontId="100" fillId="86" borderId="112" applyNumberFormat="0" applyAlignment="0" applyProtection="0"/>
    <xf numFmtId="0" fontId="30" fillId="14" borderId="118">
      <alignment horizontal="right" vertical="center"/>
    </xf>
    <xf numFmtId="0" fontId="87" fillId="73" borderId="113" applyNumberFormat="0" applyAlignment="0" applyProtection="0"/>
    <xf numFmtId="0" fontId="30" fillId="14" borderId="118">
      <alignment horizontal="right" vertical="center"/>
    </xf>
    <xf numFmtId="4" fontId="30" fillId="14" borderId="116">
      <alignment horizontal="right" vertical="center"/>
    </xf>
    <xf numFmtId="0" fontId="30" fillId="14" borderId="116">
      <alignment horizontal="right" vertical="center"/>
    </xf>
    <xf numFmtId="0" fontId="81" fillId="86" borderId="112" applyNumberFormat="0" applyAlignment="0" applyProtection="0"/>
    <xf numFmtId="0" fontId="83" fillId="86" borderId="113" applyNumberFormat="0" applyAlignment="0" applyProtection="0"/>
    <xf numFmtId="0" fontId="88" fillId="0" borderId="114" applyNumberFormat="0" applyFill="0" applyAlignment="0" applyProtection="0"/>
    <xf numFmtId="0" fontId="34" fillId="16" borderId="116"/>
    <xf numFmtId="4" fontId="34" fillId="16" borderId="116"/>
    <xf numFmtId="4" fontId="30" fillId="14" borderId="116">
      <alignment horizontal="right" vertical="center"/>
    </xf>
    <xf numFmtId="0" fontId="74" fillId="9" borderId="116">
      <alignment horizontal="right" vertical="center"/>
    </xf>
    <xf numFmtId="0" fontId="87" fillId="73" borderId="113" applyNumberFormat="0" applyAlignment="0" applyProtection="0"/>
    <xf numFmtId="0" fontId="84" fillId="86" borderId="113" applyNumberFormat="0" applyAlignment="0" applyProtection="0"/>
    <xf numFmtId="4" fontId="34" fillId="0" borderId="116">
      <alignment horizontal="right" vertical="center"/>
    </xf>
    <xf numFmtId="0" fontId="34" fillId="14" borderId="119">
      <alignment horizontal="left" vertical="center" wrapText="1" indent="2"/>
    </xf>
    <xf numFmtId="0" fontId="34" fillId="0" borderId="119">
      <alignment horizontal="left" vertical="center" wrapText="1" indent="2"/>
    </xf>
    <xf numFmtId="0" fontId="100" fillId="86" borderId="112" applyNumberFormat="0" applyAlignment="0" applyProtection="0"/>
    <xf numFmtId="0" fontId="96" fillId="73" borderId="113" applyNumberFormat="0" applyAlignment="0" applyProtection="0"/>
    <xf numFmtId="0" fontId="83" fillId="86" borderId="113" applyNumberFormat="0" applyAlignment="0" applyProtection="0"/>
    <xf numFmtId="0" fontId="81" fillId="86" borderId="112" applyNumberFormat="0" applyAlignment="0" applyProtection="0"/>
    <xf numFmtId="0" fontId="30" fillId="14" borderId="118">
      <alignment horizontal="right" vertical="center"/>
    </xf>
    <xf numFmtId="0" fontId="74" fillId="9" borderId="116">
      <alignment horizontal="right" vertical="center"/>
    </xf>
    <xf numFmtId="4" fontId="30" fillId="9" borderId="116">
      <alignment horizontal="right" vertical="center"/>
    </xf>
    <xf numFmtId="4" fontId="30" fillId="14" borderId="116">
      <alignment horizontal="right" vertical="center"/>
    </xf>
    <xf numFmtId="49" fontId="34" fillId="0" borderId="117" applyNumberFormat="0" applyFont="0" applyFill="0" applyBorder="0" applyProtection="0">
      <alignment horizontal="left" vertical="center" indent="5"/>
    </xf>
    <xf numFmtId="4" fontId="34" fillId="0" borderId="116" applyFill="0" applyBorder="0" applyProtection="0">
      <alignment horizontal="right" vertical="center"/>
    </xf>
    <xf numFmtId="4" fontId="30" fillId="9" borderId="116">
      <alignment horizontal="right" vertical="center"/>
    </xf>
    <xf numFmtId="0" fontId="96" fillId="73" borderId="113" applyNumberFormat="0" applyAlignment="0" applyProtection="0"/>
    <xf numFmtId="0" fontId="87" fillId="73" borderId="113" applyNumberFormat="0" applyAlignment="0" applyProtection="0"/>
    <xf numFmtId="0" fontId="83"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14" borderId="119">
      <alignment horizontal="left" vertical="center" wrapText="1" indent="2"/>
    </xf>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78" fillId="89" borderId="123" applyNumberFormat="0" applyFont="0" applyAlignment="0" applyProtection="0"/>
    <xf numFmtId="0" fontId="34" fillId="14" borderId="127">
      <alignment horizontal="left" vertical="center" wrapText="1" indent="2"/>
    </xf>
    <xf numFmtId="0" fontId="96" fillId="73" borderId="121" applyNumberFormat="0" applyAlignment="0" applyProtection="0"/>
    <xf numFmtId="0" fontId="2" fillId="48" borderId="0" applyNumberFormat="0" applyBorder="0" applyAlignment="0" applyProtection="0"/>
    <xf numFmtId="0" fontId="30" fillId="14" borderId="117">
      <alignment horizontal="right" vertical="center"/>
    </xf>
    <xf numFmtId="0" fontId="30" fillId="14" borderId="116">
      <alignment horizontal="right" vertical="center"/>
    </xf>
    <xf numFmtId="0" fontId="34" fillId="0" borderId="119">
      <alignment horizontal="left" vertical="center" wrapText="1" indent="2"/>
    </xf>
    <xf numFmtId="0" fontId="30" fillId="14" borderId="117">
      <alignment horizontal="right" vertical="center"/>
    </xf>
    <xf numFmtId="0" fontId="84" fillId="86" borderId="113" applyNumberFormat="0" applyAlignment="0" applyProtection="0"/>
    <xf numFmtId="4" fontId="30" fillId="14" borderId="118">
      <alignment horizontal="right" vertical="center"/>
    </xf>
    <xf numFmtId="0" fontId="103" fillId="0" borderId="114" applyNumberFormat="0" applyFill="0" applyAlignment="0" applyProtection="0"/>
    <xf numFmtId="0" fontId="35" fillId="89" borderId="115" applyNumberFormat="0" applyFont="0" applyAlignment="0" applyProtection="0"/>
    <xf numFmtId="0" fontId="30" fillId="14" borderId="116">
      <alignment horizontal="right" vertical="center"/>
    </xf>
    <xf numFmtId="0" fontId="2" fillId="48" borderId="0" applyNumberFormat="0" applyBorder="0" applyAlignment="0" applyProtection="0"/>
    <xf numFmtId="4" fontId="74" fillId="9" borderId="116">
      <alignment horizontal="right" vertical="center"/>
    </xf>
    <xf numFmtId="4" fontId="34" fillId="16" borderId="116"/>
    <xf numFmtId="0" fontId="96" fillId="73" borderId="113" applyNumberFormat="0" applyAlignment="0" applyProtection="0"/>
    <xf numFmtId="0" fontId="103" fillId="0" borderId="114" applyNumberFormat="0" applyFill="0" applyAlignment="0" applyProtection="0"/>
    <xf numFmtId="0" fontId="74" fillId="9" borderId="116">
      <alignment horizontal="right" vertical="center"/>
    </xf>
    <xf numFmtId="0" fontId="68" fillId="46" borderId="57" applyNumberFormat="0" applyAlignment="0" applyProtection="0"/>
    <xf numFmtId="0" fontId="69" fillId="46" borderId="56" applyNumberFormat="0" applyAlignment="0" applyProtection="0"/>
    <xf numFmtId="0" fontId="88" fillId="0" borderId="114" applyNumberFormat="0" applyFill="0" applyAlignment="0" applyProtection="0"/>
    <xf numFmtId="0" fontId="78" fillId="89" borderId="115" applyNumberFormat="0" applyFont="0" applyAlignment="0" applyProtection="0"/>
    <xf numFmtId="0" fontId="70" fillId="0" borderId="0" applyNumberFormat="0" applyFill="0" applyBorder="0" applyAlignment="0" applyProtection="0"/>
    <xf numFmtId="0" fontId="2"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49" fontId="32" fillId="0" borderId="116" applyNumberFormat="0" applyFill="0" applyBorder="0" applyProtection="0">
      <alignment horizontal="left" vertical="center"/>
    </xf>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103" fillId="0" borderId="114" applyNumberFormat="0" applyFill="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96" fillId="73" borderId="113" applyNumberFormat="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49" fontId="34" fillId="0" borderId="116" applyNumberFormat="0" applyFont="0" applyFill="0" applyBorder="0" applyProtection="0">
      <alignment horizontal="left" vertical="center" indent="2"/>
    </xf>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34" fillId="0" borderId="116" applyNumberFormat="0" applyFill="0" applyAlignment="0" applyProtection="0"/>
    <xf numFmtId="0" fontId="30" fillId="14" borderId="116">
      <alignment horizontal="right" vertical="center"/>
    </xf>
    <xf numFmtId="0" fontId="30" fillId="14" borderId="116">
      <alignment horizontal="right" vertical="center"/>
    </xf>
    <xf numFmtId="0" fontId="34" fillId="0" borderId="116">
      <alignment horizontal="right" vertical="center"/>
    </xf>
    <xf numFmtId="0" fontId="74" fillId="9" borderId="116">
      <alignment horizontal="right" vertical="center"/>
    </xf>
    <xf numFmtId="0" fontId="34" fillId="16" borderId="116"/>
    <xf numFmtId="0" fontId="30" fillId="9" borderId="116">
      <alignment horizontal="right" vertical="center"/>
    </xf>
    <xf numFmtId="0" fontId="83" fillId="86" borderId="121" applyNumberFormat="0" applyAlignment="0" applyProtection="0"/>
    <xf numFmtId="0" fontId="34" fillId="0" borderId="124" applyNumberFormat="0" applyFill="0" applyAlignment="0" applyProtection="0"/>
    <xf numFmtId="4" fontId="34" fillId="0" borderId="116" applyFill="0" applyBorder="0" applyProtection="0">
      <alignment horizontal="right" vertical="center"/>
    </xf>
    <xf numFmtId="0" fontId="2" fillId="57" borderId="0" applyNumberFormat="0" applyBorder="0" applyAlignment="0" applyProtection="0"/>
    <xf numFmtId="0" fontId="81" fillId="86" borderId="120" applyNumberFormat="0" applyAlignment="0" applyProtection="0"/>
    <xf numFmtId="0" fontId="103" fillId="0" borderId="122" applyNumberFormat="0" applyFill="0" applyAlignment="0" applyProtection="0"/>
    <xf numFmtId="0" fontId="84" fillId="86" borderId="121" applyNumberFormat="0" applyAlignment="0" applyProtection="0"/>
    <xf numFmtId="0" fontId="34" fillId="0" borderId="124" applyNumberFormat="0" applyFill="0" applyAlignment="0" applyProtection="0"/>
    <xf numFmtId="0" fontId="103" fillId="0" borderId="122" applyNumberFormat="0" applyFill="0" applyAlignment="0" applyProtection="0"/>
    <xf numFmtId="49" fontId="32" fillId="0" borderId="124" applyNumberFormat="0" applyFill="0" applyBorder="0" applyProtection="0">
      <alignment horizontal="left" vertical="center"/>
    </xf>
    <xf numFmtId="175" fontId="34" fillId="90" borderId="124" applyNumberFormat="0" applyFont="0" applyBorder="0" applyAlignment="0" applyProtection="0">
      <alignment horizontal="right" vertical="center"/>
    </xf>
    <xf numFmtId="0" fontId="30" fillId="14" borderId="124">
      <alignment horizontal="right" vertical="center"/>
    </xf>
    <xf numFmtId="0" fontId="72" fillId="64" borderId="0" applyNumberFormat="0" applyBorder="0" applyAlignment="0" applyProtection="0"/>
    <xf numFmtId="0" fontId="72" fillId="49" borderId="0" applyNumberFormat="0" applyBorder="0" applyAlignment="0" applyProtection="0"/>
    <xf numFmtId="0" fontId="74" fillId="9" borderId="124">
      <alignment horizontal="right" vertical="center"/>
    </xf>
    <xf numFmtId="0" fontId="35" fillId="89" borderId="123" applyNumberFormat="0" applyFont="0" applyAlignment="0" applyProtection="0"/>
    <xf numFmtId="0" fontId="84" fillId="86" borderId="121" applyNumberFormat="0" applyAlignment="0" applyProtection="0"/>
    <xf numFmtId="4" fontId="34" fillId="0" borderId="124" applyFill="0" applyBorder="0" applyProtection="0">
      <alignment horizontal="right" vertical="center"/>
    </xf>
    <xf numFmtId="4" fontId="30" fillId="14" borderId="124">
      <alignment horizontal="right" vertical="center"/>
    </xf>
    <xf numFmtId="0" fontId="30" fillId="14" borderId="124">
      <alignment horizontal="right" vertical="center"/>
    </xf>
    <xf numFmtId="4" fontId="34" fillId="0" borderId="124" applyFill="0" applyBorder="0" applyProtection="0">
      <alignment horizontal="right" vertical="center"/>
    </xf>
    <xf numFmtId="0" fontId="30" fillId="14" borderId="124">
      <alignment horizontal="right" vertical="center"/>
    </xf>
    <xf numFmtId="49" fontId="32" fillId="0" borderId="124" applyNumberFormat="0" applyFill="0" applyBorder="0" applyProtection="0">
      <alignment horizontal="left" vertical="center"/>
    </xf>
    <xf numFmtId="0" fontId="96" fillId="73" borderId="121" applyNumberFormat="0" applyAlignment="0" applyProtection="0"/>
    <xf numFmtId="175" fontId="34" fillId="90" borderId="124" applyNumberFormat="0" applyFont="0" applyBorder="0" applyAlignment="0" applyProtection="0">
      <alignment horizontal="right" vertical="center"/>
    </xf>
    <xf numFmtId="4" fontId="30" fillId="14" borderId="124">
      <alignment horizontal="right" vertical="center"/>
    </xf>
    <xf numFmtId="4" fontId="30" fillId="14" borderId="124">
      <alignment horizontal="right" vertical="center"/>
    </xf>
    <xf numFmtId="4" fontId="34" fillId="0" borderId="124">
      <alignment horizontal="right" vertical="center"/>
    </xf>
    <xf numFmtId="0" fontId="103" fillId="0" borderId="122" applyNumberFormat="0" applyFill="0" applyAlignment="0" applyProtection="0"/>
    <xf numFmtId="0" fontId="74" fillId="9" borderId="124">
      <alignment horizontal="right" vertical="center"/>
    </xf>
    <xf numFmtId="4" fontId="30" fillId="14" borderId="125">
      <alignment horizontal="right" vertical="center"/>
    </xf>
    <xf numFmtId="0" fontId="2" fillId="60" borderId="0" applyNumberFormat="0" applyBorder="0" applyAlignment="0" applyProtection="0"/>
    <xf numFmtId="0" fontId="103" fillId="0" borderId="122" applyNumberFormat="0" applyFill="0" applyAlignment="0" applyProtection="0"/>
    <xf numFmtId="0" fontId="35" fillId="89" borderId="123" applyNumberFormat="0" applyFont="0" applyAlignment="0" applyProtection="0"/>
    <xf numFmtId="0" fontId="2" fillId="51" borderId="0" applyNumberFormat="0" applyBorder="0" applyAlignment="0" applyProtection="0"/>
    <xf numFmtId="4" fontId="30" fillId="14" borderId="126">
      <alignment horizontal="right" vertical="center"/>
    </xf>
    <xf numFmtId="0" fontId="30" fillId="14" borderId="126">
      <alignment horizontal="right" vertical="center"/>
    </xf>
    <xf numFmtId="0" fontId="34" fillId="0" borderId="119">
      <alignment horizontal="left" vertical="center" wrapText="1" indent="2"/>
    </xf>
    <xf numFmtId="0" fontId="78" fillId="89" borderId="115" applyNumberFormat="0" applyFont="0" applyAlignment="0" applyProtection="0"/>
    <xf numFmtId="0" fontId="100" fillId="86" borderId="112" applyNumberFormat="0" applyAlignment="0" applyProtection="0"/>
    <xf numFmtId="0" fontId="96" fillId="73" borderId="113" applyNumberFormat="0" applyAlignment="0" applyProtection="0"/>
    <xf numFmtId="0" fontId="88" fillId="0" borderId="114" applyNumberFormat="0" applyFill="0" applyAlignment="0" applyProtection="0"/>
    <xf numFmtId="49" fontId="34" fillId="0" borderId="116" applyNumberFormat="0" applyFont="0" applyFill="0" applyBorder="0" applyProtection="0">
      <alignment horizontal="left" vertical="center" indent="2"/>
    </xf>
    <xf numFmtId="175" fontId="34" fillId="90" borderId="116" applyNumberFormat="0" applyFont="0" applyBorder="0" applyAlignment="0" applyProtection="0">
      <alignment horizontal="right" vertical="center"/>
    </xf>
    <xf numFmtId="4" fontId="30" fillId="14" borderId="118">
      <alignment horizontal="right" vertical="center"/>
    </xf>
    <xf numFmtId="0" fontId="34" fillId="16" borderId="116"/>
    <xf numFmtId="0" fontId="71" fillId="0" borderId="0" applyNumberFormat="0" applyFill="0" applyBorder="0" applyAlignment="0" applyProtection="0"/>
    <xf numFmtId="0" fontId="87" fillId="73" borderId="113" applyNumberFormat="0" applyAlignment="0" applyProtection="0"/>
    <xf numFmtId="0" fontId="84" fillId="86" borderId="113" applyNumberFormat="0" applyAlignment="0" applyProtection="0"/>
    <xf numFmtId="0" fontId="30" fillId="14" borderId="116">
      <alignment horizontal="right" vertical="center"/>
    </xf>
    <xf numFmtId="0" fontId="30" fillId="14" borderId="116">
      <alignment horizontal="right" vertical="center"/>
    </xf>
    <xf numFmtId="0" fontId="78" fillId="89" borderId="115" applyNumberFormat="0" applyFont="0" applyAlignment="0" applyProtection="0"/>
    <xf numFmtId="0" fontId="68" fillId="46" borderId="57" applyNumberFormat="0" applyAlignment="0" applyProtection="0"/>
    <xf numFmtId="0" fontId="69" fillId="46" borderId="56" applyNumberFormat="0" applyAlignment="0" applyProtection="0"/>
    <xf numFmtId="49" fontId="34" fillId="0" borderId="117" applyNumberFormat="0" applyFont="0" applyFill="0" applyBorder="0" applyProtection="0">
      <alignment horizontal="left" vertical="center" indent="5"/>
    </xf>
    <xf numFmtId="0" fontId="70" fillId="0" borderId="0" applyNumberFormat="0" applyFill="0" applyBorder="0" applyAlignment="0" applyProtection="0"/>
    <xf numFmtId="0" fontId="30" fillId="14" borderId="116">
      <alignment horizontal="right" vertical="center"/>
    </xf>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81" fillId="86" borderId="112" applyNumberFormat="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4" fontId="34" fillId="16" borderId="116"/>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49" fontId="34" fillId="0" borderId="117" applyNumberFormat="0" applyFont="0" applyFill="0" applyBorder="0" applyProtection="0">
      <alignment horizontal="left" vertical="center" indent="5"/>
    </xf>
    <xf numFmtId="0" fontId="34" fillId="0" borderId="116" applyNumberFormat="0" applyFill="0" applyAlignment="0" applyProtection="0"/>
    <xf numFmtId="0" fontId="81" fillId="86" borderId="112" applyNumberFormat="0" applyAlignment="0" applyProtection="0"/>
    <xf numFmtId="0" fontId="68" fillId="46" borderId="57" applyNumberFormat="0" applyAlignment="0" applyProtection="0"/>
    <xf numFmtId="0" fontId="96" fillId="73" borderId="113" applyNumberFormat="0" applyAlignment="0" applyProtection="0"/>
    <xf numFmtId="0" fontId="13" fillId="0" borderId="58" applyNumberFormat="0" applyFill="0" applyAlignment="0" applyProtection="0"/>
    <xf numFmtId="0" fontId="68" fillId="46" borderId="57" applyNumberFormat="0" applyAlignment="0" applyProtection="0"/>
    <xf numFmtId="0" fontId="84" fillId="86" borderId="113" applyNumberFormat="0" applyAlignment="0" applyProtection="0"/>
    <xf numFmtId="4" fontId="30" fillId="14" borderId="118">
      <alignment horizontal="right" vertical="center"/>
    </xf>
    <xf numFmtId="49" fontId="34" fillId="0" borderId="117" applyNumberFormat="0" applyFont="0" applyFill="0" applyBorder="0" applyProtection="0">
      <alignment horizontal="left" vertical="center" indent="5"/>
    </xf>
    <xf numFmtId="0" fontId="2" fillId="60" borderId="0" applyNumberFormat="0" applyBorder="0" applyAlignment="0" applyProtection="0"/>
    <xf numFmtId="49" fontId="34" fillId="0" borderId="117" applyNumberFormat="0" applyFont="0" applyFill="0" applyBorder="0" applyProtection="0">
      <alignment horizontal="left" vertical="center" indent="5"/>
    </xf>
    <xf numFmtId="4" fontId="34" fillId="16" borderId="116"/>
    <xf numFmtId="4" fontId="30" fillId="14" borderId="116">
      <alignment horizontal="right" vertical="center"/>
    </xf>
    <xf numFmtId="4" fontId="30" fillId="14" borderId="116">
      <alignment horizontal="right" vertical="center"/>
    </xf>
    <xf numFmtId="4" fontId="34" fillId="0" borderId="116" applyFill="0" applyBorder="0" applyProtection="0">
      <alignment horizontal="right" vertical="center"/>
    </xf>
    <xf numFmtId="0" fontId="30" fillId="9" borderId="116">
      <alignment horizontal="right" vertical="center"/>
    </xf>
    <xf numFmtId="0" fontId="30" fillId="14" borderId="116">
      <alignment horizontal="right" vertical="center"/>
    </xf>
    <xf numFmtId="0" fontId="72" fillId="58" borderId="0" applyNumberFormat="0" applyBorder="0" applyAlignment="0" applyProtection="0"/>
    <xf numFmtId="0" fontId="34" fillId="9" borderId="117">
      <alignment horizontal="left" vertical="center"/>
    </xf>
    <xf numFmtId="0" fontId="34" fillId="0" borderId="116" applyNumberFormat="0" applyFill="0" applyAlignment="0" applyProtection="0"/>
    <xf numFmtId="0" fontId="87" fillId="73" borderId="113" applyNumberFormat="0" applyAlignment="0" applyProtection="0"/>
    <xf numFmtId="0" fontId="72" fillId="64" borderId="0" applyNumberFormat="0" applyBorder="0" applyAlignment="0" applyProtection="0"/>
    <xf numFmtId="0" fontId="84" fillId="86" borderId="113" applyNumberFormat="0" applyAlignment="0" applyProtection="0"/>
    <xf numFmtId="0" fontId="103" fillId="0" borderId="114" applyNumberFormat="0" applyFill="0" applyAlignment="0" applyProtection="0"/>
    <xf numFmtId="0" fontId="88" fillId="0" borderId="114" applyNumberFormat="0" applyFill="0" applyAlignment="0" applyProtection="0"/>
    <xf numFmtId="0" fontId="84" fillId="86" borderId="113" applyNumberFormat="0" applyAlignment="0" applyProtection="0"/>
    <xf numFmtId="0" fontId="96" fillId="73" borderId="113" applyNumberFormat="0" applyAlignment="0" applyProtection="0"/>
    <xf numFmtId="0" fontId="84" fillId="86" borderId="113" applyNumberFormat="0" applyAlignment="0" applyProtection="0"/>
    <xf numFmtId="4" fontId="30" fillId="14" borderId="116">
      <alignment horizontal="right" vertical="center"/>
    </xf>
    <xf numFmtId="0" fontId="78" fillId="89" borderId="115" applyNumberFormat="0" applyFont="0" applyAlignment="0" applyProtection="0"/>
    <xf numFmtId="0" fontId="34" fillId="0" borderId="116">
      <alignment horizontal="right" vertical="center"/>
    </xf>
    <xf numFmtId="0" fontId="34" fillId="9" borderId="117">
      <alignment horizontal="left" vertical="center"/>
    </xf>
    <xf numFmtId="0" fontId="34" fillId="14" borderId="119">
      <alignment horizontal="left" vertical="center" wrapText="1" indent="2"/>
    </xf>
    <xf numFmtId="0" fontId="2" fillId="47" borderId="0" applyNumberFormat="0" applyBorder="0" applyAlignment="0" applyProtection="0"/>
    <xf numFmtId="0" fontId="34" fillId="16" borderId="116"/>
    <xf numFmtId="4" fontId="74" fillId="9" borderId="116">
      <alignment horizontal="right" vertical="center"/>
    </xf>
    <xf numFmtId="4" fontId="30" fillId="14" borderId="117">
      <alignment horizontal="right" vertical="center"/>
    </xf>
    <xf numFmtId="4" fontId="30" fillId="14" borderId="118">
      <alignment horizontal="right" vertical="center"/>
    </xf>
    <xf numFmtId="0" fontId="96" fillId="73" borderId="113" applyNumberFormat="0" applyAlignment="0" applyProtection="0"/>
    <xf numFmtId="4" fontId="30" fillId="14" borderId="116">
      <alignment horizontal="right" vertical="center"/>
    </xf>
    <xf numFmtId="0" fontId="2" fillId="57" borderId="0" applyNumberFormat="0" applyBorder="0" applyAlignment="0" applyProtection="0"/>
    <xf numFmtId="0" fontId="34" fillId="0" borderId="119">
      <alignment horizontal="left" vertical="center" wrapText="1" indent="2"/>
    </xf>
    <xf numFmtId="49" fontId="34" fillId="0" borderId="116" applyNumberFormat="0" applyFont="0" applyFill="0" applyBorder="0" applyProtection="0">
      <alignment horizontal="left" vertical="center" indent="2"/>
    </xf>
    <xf numFmtId="0" fontId="30" fillId="9" borderId="116">
      <alignment horizontal="right" vertical="center"/>
    </xf>
    <xf numFmtId="175" fontId="34" fillId="90" borderId="116" applyNumberFormat="0" applyFont="0" applyBorder="0" applyAlignment="0" applyProtection="0">
      <alignment horizontal="right" vertical="center"/>
    </xf>
    <xf numFmtId="0" fontId="84" fillId="86" borderId="113" applyNumberFormat="0" applyAlignment="0" applyProtection="0"/>
    <xf numFmtId="0" fontId="83" fillId="86" borderId="113" applyNumberFormat="0" applyAlignment="0" applyProtection="0"/>
    <xf numFmtId="4" fontId="34" fillId="16" borderId="116"/>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34" fillId="0" borderId="119">
      <alignment horizontal="left" vertical="center" wrapText="1" indent="2"/>
    </xf>
    <xf numFmtId="0" fontId="88" fillId="0" borderId="114" applyNumberFormat="0" applyFill="0" applyAlignment="0" applyProtection="0"/>
    <xf numFmtId="0" fontId="88" fillId="0" borderId="114" applyNumberFormat="0" applyFill="0" applyAlignment="0" applyProtection="0"/>
    <xf numFmtId="0" fontId="78" fillId="89" borderId="115" applyNumberFormat="0" applyFont="0" applyAlignment="0" applyProtection="0"/>
    <xf numFmtId="0" fontId="35" fillId="89" borderId="115" applyNumberFormat="0" applyFont="0" applyAlignment="0" applyProtection="0"/>
    <xf numFmtId="0" fontId="100" fillId="86" borderId="112" applyNumberFormat="0" applyAlignment="0" applyProtection="0"/>
    <xf numFmtId="49" fontId="34" fillId="0" borderId="117" applyNumberFormat="0" applyFont="0" applyFill="0" applyBorder="0" applyProtection="0">
      <alignment horizontal="left" vertical="center" indent="5"/>
    </xf>
    <xf numFmtId="4" fontId="30" fillId="9" borderId="116">
      <alignment horizontal="right" vertical="center"/>
    </xf>
    <xf numFmtId="0" fontId="103" fillId="0" borderId="114" applyNumberFormat="0" applyFill="0" applyAlignment="0" applyProtection="0"/>
    <xf numFmtId="0" fontId="34" fillId="0" borderId="119">
      <alignment horizontal="left" vertical="center" wrapText="1" indent="2"/>
    </xf>
    <xf numFmtId="0" fontId="103" fillId="0" borderId="114" applyNumberFormat="0" applyFill="0" applyAlignment="0" applyProtection="0"/>
    <xf numFmtId="0" fontId="34" fillId="14" borderId="119">
      <alignment horizontal="left" vertical="center" wrapText="1" indent="2"/>
    </xf>
    <xf numFmtId="0" fontId="96" fillId="73" borderId="113" applyNumberFormat="0" applyAlignment="0" applyProtection="0"/>
    <xf numFmtId="4" fontId="34" fillId="0" borderId="116">
      <alignment horizontal="right" vertical="center"/>
    </xf>
    <xf numFmtId="0" fontId="35" fillId="89" borderId="115" applyNumberFormat="0" applyFont="0" applyAlignment="0" applyProtection="0"/>
    <xf numFmtId="0" fontId="83" fillId="86" borderId="113" applyNumberFormat="0" applyAlignment="0" applyProtection="0"/>
    <xf numFmtId="0" fontId="34" fillId="16" borderId="116"/>
    <xf numFmtId="0" fontId="2" fillId="47" borderId="0" applyNumberFormat="0" applyBorder="0" applyAlignment="0" applyProtection="0"/>
    <xf numFmtId="0" fontId="34" fillId="14" borderId="119">
      <alignment horizontal="left" vertical="center" wrapText="1" indent="2"/>
    </xf>
    <xf numFmtId="0" fontId="81" fillId="86" borderId="112" applyNumberFormat="0" applyAlignment="0" applyProtection="0"/>
    <xf numFmtId="49" fontId="34" fillId="0" borderId="116" applyNumberFormat="0" applyFont="0" applyFill="0" applyBorder="0" applyProtection="0">
      <alignment horizontal="left" vertical="center" indent="2"/>
    </xf>
    <xf numFmtId="0" fontId="30" fillId="14" borderId="116">
      <alignment horizontal="right" vertical="center"/>
    </xf>
    <xf numFmtId="0" fontId="34" fillId="14" borderId="119">
      <alignment horizontal="left" vertical="center" wrapText="1" indent="2"/>
    </xf>
    <xf numFmtId="4" fontId="30" fillId="14" borderId="118">
      <alignment horizontal="right" vertical="center"/>
    </xf>
    <xf numFmtId="0" fontId="2" fillId="47" borderId="0" applyNumberFormat="0" applyBorder="0" applyAlignment="0" applyProtection="0"/>
    <xf numFmtId="0" fontId="96" fillId="73" borderId="113" applyNumberFormat="0" applyAlignment="0" applyProtection="0"/>
    <xf numFmtId="4" fontId="30" fillId="9" borderId="116">
      <alignment horizontal="right" vertical="center"/>
    </xf>
    <xf numFmtId="0" fontId="87" fillId="73" borderId="113" applyNumberFormat="0" applyAlignment="0" applyProtection="0"/>
    <xf numFmtId="0" fontId="34" fillId="16" borderId="116"/>
    <xf numFmtId="0" fontId="74" fillId="9" borderId="116">
      <alignment horizontal="right" vertical="center"/>
    </xf>
    <xf numFmtId="0" fontId="30" fillId="14" borderId="116">
      <alignment horizontal="right" vertical="center"/>
    </xf>
    <xf numFmtId="0" fontId="34" fillId="14" borderId="119">
      <alignment horizontal="left" vertical="center" wrapText="1" indent="2"/>
    </xf>
    <xf numFmtId="4" fontId="30" fillId="14" borderId="117">
      <alignment horizontal="right" vertical="center"/>
    </xf>
    <xf numFmtId="0" fontId="103" fillId="0" borderId="114" applyNumberFormat="0" applyFill="0" applyAlignment="0" applyProtection="0"/>
    <xf numFmtId="0" fontId="34" fillId="0" borderId="119">
      <alignment horizontal="left" vertical="center" wrapText="1" indent="2"/>
    </xf>
    <xf numFmtId="4" fontId="34" fillId="0" borderId="116" applyFill="0" applyBorder="0" applyProtection="0">
      <alignment horizontal="right" vertical="center"/>
    </xf>
    <xf numFmtId="0" fontId="84" fillId="86" borderId="113" applyNumberFormat="0" applyAlignment="0" applyProtection="0"/>
    <xf numFmtId="0" fontId="74" fillId="9" borderId="116">
      <alignment horizontal="right" vertical="center"/>
    </xf>
    <xf numFmtId="4" fontId="30" fillId="14" borderId="116">
      <alignment horizontal="right" vertical="center"/>
    </xf>
    <xf numFmtId="0" fontId="96" fillId="73" borderId="113" applyNumberFormat="0" applyAlignment="0" applyProtection="0"/>
    <xf numFmtId="4" fontId="74" fillId="9" borderId="116">
      <alignment horizontal="right" vertical="center"/>
    </xf>
    <xf numFmtId="0" fontId="34" fillId="9" borderId="117">
      <alignment horizontal="left" vertical="center"/>
    </xf>
    <xf numFmtId="0" fontId="78" fillId="89" borderId="115" applyNumberFormat="0" applyFont="0" applyAlignment="0" applyProtection="0"/>
    <xf numFmtId="0" fontId="100" fillId="86" borderId="112" applyNumberFormat="0" applyAlignment="0" applyProtection="0"/>
    <xf numFmtId="0" fontId="71" fillId="0" borderId="0" applyNumberFormat="0" applyFill="0" applyBorder="0" applyAlignment="0" applyProtection="0"/>
    <xf numFmtId="0" fontId="103" fillId="0" borderId="114" applyNumberFormat="0" applyFill="0" applyAlignment="0" applyProtection="0"/>
    <xf numFmtId="0" fontId="2" fillId="47" borderId="0" applyNumberFormat="0" applyBorder="0" applyAlignment="0" applyProtection="0"/>
    <xf numFmtId="0" fontId="72" fillId="52" borderId="0" applyNumberFormat="0" applyBorder="0" applyAlignment="0" applyProtection="0"/>
    <xf numFmtId="0" fontId="83" fillId="86" borderId="113" applyNumberFormat="0" applyAlignment="0" applyProtection="0"/>
    <xf numFmtId="0" fontId="30" fillId="9" borderId="116">
      <alignment horizontal="right" vertical="center"/>
    </xf>
    <xf numFmtId="0" fontId="96" fillId="73" borderId="113" applyNumberFormat="0" applyAlignment="0" applyProtection="0"/>
    <xf numFmtId="0" fontId="34" fillId="0" borderId="119">
      <alignment horizontal="left" vertical="center" wrapText="1" indent="2"/>
    </xf>
    <xf numFmtId="0" fontId="30" fillId="14" borderId="118">
      <alignment horizontal="right" vertical="center"/>
    </xf>
    <xf numFmtId="0" fontId="78" fillId="89" borderId="115" applyNumberFormat="0" applyFont="0" applyAlignment="0" applyProtection="0"/>
    <xf numFmtId="0" fontId="72" fillId="64" borderId="0" applyNumberFormat="0" applyBorder="0" applyAlignment="0" applyProtection="0"/>
    <xf numFmtId="49" fontId="32" fillId="0" borderId="116" applyNumberFormat="0" applyFill="0" applyBorder="0" applyProtection="0">
      <alignment horizontal="left" vertical="center"/>
    </xf>
    <xf numFmtId="0" fontId="35" fillId="89" borderId="115" applyNumberFormat="0" applyFont="0" applyAlignment="0" applyProtection="0"/>
    <xf numFmtId="0" fontId="72" fillId="61" borderId="0" applyNumberFormat="0" applyBorder="0" applyAlignment="0" applyProtection="0"/>
    <xf numFmtId="0" fontId="30" fillId="9" borderId="116">
      <alignment horizontal="right" vertical="center"/>
    </xf>
    <xf numFmtId="4" fontId="30" fillId="9" borderId="116">
      <alignment horizontal="right" vertical="center"/>
    </xf>
    <xf numFmtId="0" fontId="74" fillId="9" borderId="116">
      <alignment horizontal="right" vertical="center"/>
    </xf>
    <xf numFmtId="4" fontId="74" fillId="9" borderId="116">
      <alignment horizontal="right" vertical="center"/>
    </xf>
    <xf numFmtId="0" fontId="30" fillId="14" borderId="116">
      <alignment horizontal="right" vertical="center"/>
    </xf>
    <xf numFmtId="4" fontId="30" fillId="14" borderId="116">
      <alignment horizontal="right" vertical="center"/>
    </xf>
    <xf numFmtId="0" fontId="30" fillId="14" borderId="116">
      <alignment horizontal="right" vertical="center"/>
    </xf>
    <xf numFmtId="4" fontId="30" fillId="14" borderId="116">
      <alignment horizontal="right" vertical="center"/>
    </xf>
    <xf numFmtId="0" fontId="30" fillId="14" borderId="117">
      <alignment horizontal="right" vertical="center"/>
    </xf>
    <xf numFmtId="4" fontId="30" fillId="14" borderId="117">
      <alignment horizontal="right" vertical="center"/>
    </xf>
    <xf numFmtId="0" fontId="30" fillId="14" borderId="118">
      <alignment horizontal="right" vertical="center"/>
    </xf>
    <xf numFmtId="4" fontId="30" fillId="14" borderId="118">
      <alignment horizontal="right" vertical="center"/>
    </xf>
    <xf numFmtId="0" fontId="84"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9" borderId="117">
      <alignment horizontal="left" vertical="center"/>
    </xf>
    <xf numFmtId="4" fontId="34" fillId="0" borderId="116" applyFill="0" applyBorder="0" applyProtection="0">
      <alignment horizontal="right" vertical="center"/>
    </xf>
    <xf numFmtId="0" fontId="96" fillId="73" borderId="113" applyNumberFormat="0" applyAlignment="0" applyProtection="0"/>
    <xf numFmtId="0" fontId="34" fillId="0" borderId="116">
      <alignment horizontal="right" vertical="center"/>
    </xf>
    <xf numFmtId="4" fontId="34" fillId="0" borderId="116">
      <alignment horizontal="right" vertical="center"/>
    </xf>
    <xf numFmtId="49" fontId="34" fillId="0" borderId="116" applyNumberFormat="0" applyFont="0" applyFill="0" applyBorder="0" applyProtection="0">
      <alignment horizontal="left" vertical="center" indent="2"/>
    </xf>
    <xf numFmtId="0" fontId="34" fillId="0" borderId="116" applyNumberFormat="0" applyFill="0" applyAlignment="0" applyProtection="0"/>
    <xf numFmtId="0" fontId="100" fillId="86" borderId="112" applyNumberFormat="0" applyAlignment="0" applyProtection="0"/>
    <xf numFmtId="175" fontId="34" fillId="90" borderId="116" applyNumberFormat="0" applyFont="0" applyBorder="0" applyAlignment="0" applyProtection="0">
      <alignment horizontal="right" vertical="center"/>
    </xf>
    <xf numFmtId="0" fontId="34" fillId="16" borderId="116"/>
    <xf numFmtId="4" fontId="34" fillId="16" borderId="116"/>
    <xf numFmtId="0" fontId="103" fillId="0" borderId="114" applyNumberFormat="0" applyFill="0" applyAlignment="0" applyProtection="0"/>
    <xf numFmtId="0" fontId="81" fillId="86" borderId="112" applyNumberFormat="0" applyAlignment="0" applyProtection="0"/>
    <xf numFmtId="0" fontId="2" fillId="50" borderId="0" applyNumberFormat="0" applyBorder="0" applyAlignment="0" applyProtection="0"/>
    <xf numFmtId="0" fontId="2" fillId="62" borderId="0" applyNumberFormat="0" applyBorder="0" applyAlignment="0" applyProtection="0"/>
    <xf numFmtId="0" fontId="30" fillId="14" borderId="117">
      <alignment horizontal="right" vertical="center"/>
    </xf>
    <xf numFmtId="0" fontId="103" fillId="0" borderId="114" applyNumberFormat="0" applyFill="0" applyAlignment="0" applyProtection="0"/>
    <xf numFmtId="0" fontId="69" fillId="46" borderId="56" applyNumberFormat="0" applyAlignment="0" applyProtection="0"/>
    <xf numFmtId="0" fontId="78" fillId="89" borderId="115" applyNumberFormat="0" applyFont="0" applyAlignment="0" applyProtection="0"/>
    <xf numFmtId="4" fontId="34" fillId="0" borderId="116" applyFill="0" applyBorder="0" applyProtection="0">
      <alignment horizontal="right" vertical="center"/>
    </xf>
    <xf numFmtId="0" fontId="2" fillId="62" borderId="0" applyNumberFormat="0" applyBorder="0" applyAlignment="0" applyProtection="0"/>
    <xf numFmtId="0" fontId="2" fillId="48" borderId="0" applyNumberFormat="0" applyBorder="0" applyAlignment="0" applyProtection="0"/>
    <xf numFmtId="4" fontId="30" fillId="14" borderId="118">
      <alignment horizontal="right" vertical="center"/>
    </xf>
    <xf numFmtId="0" fontId="2" fillId="51" borderId="0" applyNumberFormat="0" applyBorder="0" applyAlignment="0" applyProtection="0"/>
    <xf numFmtId="0" fontId="30" fillId="14" borderId="116">
      <alignment horizontal="right" vertical="center"/>
    </xf>
    <xf numFmtId="0" fontId="100" fillId="86" borderId="112" applyNumberFormat="0" applyAlignment="0" applyProtection="0"/>
    <xf numFmtId="0" fontId="2" fillId="50" borderId="0" applyNumberFormat="0" applyBorder="0" applyAlignment="0" applyProtection="0"/>
    <xf numFmtId="0" fontId="83" fillId="86" borderId="113" applyNumberFormat="0" applyAlignment="0" applyProtection="0"/>
    <xf numFmtId="0" fontId="103" fillId="0" borderId="114" applyNumberFormat="0" applyFill="0" applyAlignment="0" applyProtection="0"/>
    <xf numFmtId="4" fontId="30" fillId="14" borderId="116">
      <alignment horizontal="right" vertical="center"/>
    </xf>
    <xf numFmtId="0" fontId="72" fillId="55" borderId="0" applyNumberFormat="0" applyBorder="0" applyAlignment="0" applyProtection="0"/>
    <xf numFmtId="0" fontId="34" fillId="0" borderId="116" applyNumberFormat="0" applyFill="0" applyAlignment="0" applyProtection="0"/>
    <xf numFmtId="0" fontId="2" fillId="56" borderId="0" applyNumberFormat="0" applyBorder="0" applyAlignment="0" applyProtection="0"/>
    <xf numFmtId="0" fontId="103" fillId="0" borderId="114" applyNumberFormat="0" applyFill="0" applyAlignment="0" applyProtection="0"/>
    <xf numFmtId="4" fontId="34" fillId="0" borderId="116">
      <alignment horizontal="right" vertical="center"/>
    </xf>
    <xf numFmtId="4" fontId="30" fillId="14" borderId="118">
      <alignment horizontal="right" vertical="center"/>
    </xf>
    <xf numFmtId="0" fontId="74" fillId="9" borderId="116">
      <alignment horizontal="right" vertical="center"/>
    </xf>
    <xf numFmtId="0" fontId="35" fillId="89" borderId="115" applyNumberFormat="0" applyFont="0" applyAlignment="0" applyProtection="0"/>
    <xf numFmtId="0" fontId="2" fillId="59" borderId="0" applyNumberFormat="0" applyBorder="0" applyAlignment="0" applyProtection="0"/>
    <xf numFmtId="0" fontId="96" fillId="73" borderId="113" applyNumberFormat="0" applyAlignment="0" applyProtection="0"/>
    <xf numFmtId="4" fontId="74" fillId="9" borderId="116">
      <alignment horizontal="right" vertical="center"/>
    </xf>
    <xf numFmtId="0" fontId="34" fillId="0" borderId="119">
      <alignment horizontal="left" vertical="center" wrapText="1" indent="2"/>
    </xf>
    <xf numFmtId="0" fontId="100" fillId="86" borderId="112" applyNumberFormat="0" applyAlignment="0" applyProtection="0"/>
    <xf numFmtId="0" fontId="78" fillId="89" borderId="115" applyNumberFormat="0" applyFont="0" applyAlignment="0" applyProtection="0"/>
    <xf numFmtId="0" fontId="87" fillId="73" borderId="113" applyNumberFormat="0" applyAlignment="0" applyProtection="0"/>
    <xf numFmtId="49" fontId="32" fillId="0" borderId="116" applyNumberFormat="0" applyFill="0" applyBorder="0" applyProtection="0">
      <alignment horizontal="left" vertical="center"/>
    </xf>
    <xf numFmtId="4" fontId="30" fillId="9" borderId="116">
      <alignment horizontal="right" vertical="center"/>
    </xf>
    <xf numFmtId="0" fontId="103" fillId="0" borderId="114" applyNumberFormat="0" applyFill="0" applyAlignment="0" applyProtection="0"/>
    <xf numFmtId="0" fontId="2" fillId="53" borderId="0" applyNumberFormat="0" applyBorder="0" applyAlignment="0" applyProtection="0"/>
    <xf numFmtId="0" fontId="100" fillId="86" borderId="112" applyNumberFormat="0" applyAlignment="0" applyProtection="0"/>
    <xf numFmtId="0" fontId="96" fillId="73" borderId="113"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49" fontId="32" fillId="0" borderId="116" applyNumberFormat="0" applyFill="0" applyBorder="0" applyProtection="0">
      <alignment horizontal="left" vertical="center"/>
    </xf>
    <xf numFmtId="0" fontId="103" fillId="0" borderId="114" applyNumberFormat="0" applyFill="0" applyAlignment="0" applyProtection="0"/>
    <xf numFmtId="0" fontId="72" fillId="52" borderId="0" applyNumberFormat="0" applyBorder="0" applyAlignment="0" applyProtection="0"/>
    <xf numFmtId="49" fontId="34" fillId="0" borderId="116" applyNumberFormat="0" applyFont="0" applyFill="0" applyBorder="0" applyProtection="0">
      <alignment horizontal="left" vertical="center" indent="2"/>
    </xf>
    <xf numFmtId="49" fontId="34" fillId="0" borderId="117" applyNumberFormat="0" applyFont="0" applyFill="0" applyBorder="0" applyProtection="0">
      <alignment horizontal="left" vertical="center" indent="5"/>
    </xf>
    <xf numFmtId="0" fontId="96" fillId="73" borderId="113" applyNumberFormat="0" applyAlignment="0" applyProtection="0"/>
    <xf numFmtId="0" fontId="34" fillId="9" borderId="117">
      <alignment horizontal="left" vertical="center"/>
    </xf>
    <xf numFmtId="0" fontId="84" fillId="86" borderId="113" applyNumberFormat="0" applyAlignment="0" applyProtection="0"/>
    <xf numFmtId="0" fontId="103" fillId="0" borderId="114" applyNumberFormat="0" applyFill="0" applyAlignment="0" applyProtection="0"/>
    <xf numFmtId="4" fontId="30" fillId="14" borderId="117">
      <alignment horizontal="right" vertical="center"/>
    </xf>
    <xf numFmtId="0" fontId="35" fillId="89" borderId="115" applyNumberFormat="0" applyFont="0" applyAlignment="0" applyProtection="0"/>
    <xf numFmtId="4" fontId="34" fillId="0" borderId="116" applyFill="0" applyBorder="0" applyProtection="0">
      <alignment horizontal="right" vertical="center"/>
    </xf>
    <xf numFmtId="49" fontId="32" fillId="0" borderId="116" applyNumberFormat="0" applyFill="0" applyBorder="0" applyProtection="0">
      <alignment horizontal="left" vertical="center"/>
    </xf>
    <xf numFmtId="4" fontId="30" fillId="14" borderId="118">
      <alignment horizontal="right" vertical="center"/>
    </xf>
    <xf numFmtId="0" fontId="72" fillId="64" borderId="0" applyNumberFormat="0" applyBorder="0" applyAlignment="0" applyProtection="0"/>
    <xf numFmtId="0" fontId="103" fillId="0" borderId="114" applyNumberFormat="0" applyFill="0" applyAlignment="0" applyProtection="0"/>
    <xf numFmtId="0" fontId="87" fillId="73" borderId="113" applyNumberFormat="0" applyAlignment="0" applyProtection="0"/>
    <xf numFmtId="0" fontId="88" fillId="0" borderId="114" applyNumberFormat="0" applyFill="0" applyAlignment="0" applyProtection="0"/>
    <xf numFmtId="0" fontId="78" fillId="89" borderId="115" applyNumberFormat="0" applyFont="0" applyAlignment="0" applyProtection="0"/>
    <xf numFmtId="0" fontId="103" fillId="0" borderId="114" applyNumberFormat="0" applyFill="0" applyAlignment="0" applyProtection="0"/>
    <xf numFmtId="0" fontId="72" fillId="55" borderId="0" applyNumberFormat="0" applyBorder="0" applyAlignment="0" applyProtection="0"/>
    <xf numFmtId="0" fontId="78" fillId="89" borderId="115" applyNumberFormat="0" applyFont="0" applyAlignment="0" applyProtection="0"/>
    <xf numFmtId="0" fontId="34" fillId="0" borderId="116" applyNumberFormat="0" applyFill="0" applyAlignment="0" applyProtection="0"/>
    <xf numFmtId="49" fontId="34" fillId="0" borderId="117" applyNumberFormat="0" applyFont="0" applyFill="0" applyBorder="0" applyProtection="0">
      <alignment horizontal="left" vertical="center" indent="5"/>
    </xf>
    <xf numFmtId="0" fontId="34" fillId="0" borderId="116" applyNumberFormat="0" applyFill="0" applyAlignment="0" applyProtection="0"/>
    <xf numFmtId="4" fontId="34" fillId="0" borderId="116">
      <alignment horizontal="right" vertical="center"/>
    </xf>
    <xf numFmtId="4" fontId="34" fillId="0" borderId="116">
      <alignment horizontal="right" vertical="center"/>
    </xf>
    <xf numFmtId="0" fontId="30" fillId="14" borderId="116">
      <alignment horizontal="right" vertical="center"/>
    </xf>
    <xf numFmtId="0" fontId="34" fillId="14" borderId="119">
      <alignment horizontal="left" vertical="center" wrapText="1" indent="2"/>
    </xf>
    <xf numFmtId="0" fontId="96" fillId="73" borderId="113" applyNumberFormat="0" applyAlignment="0" applyProtection="0"/>
    <xf numFmtId="0" fontId="34" fillId="0" borderId="116">
      <alignment horizontal="right" vertical="center"/>
    </xf>
    <xf numFmtId="0" fontId="81" fillId="86" borderId="112" applyNumberFormat="0" applyAlignment="0" applyProtection="0"/>
    <xf numFmtId="0" fontId="83" fillId="86" borderId="113" applyNumberFormat="0" applyAlignment="0" applyProtection="0"/>
    <xf numFmtId="0" fontId="88" fillId="0" borderId="114" applyNumberFormat="0" applyFill="0" applyAlignment="0" applyProtection="0"/>
    <xf numFmtId="175" fontId="34" fillId="90" borderId="116" applyNumberFormat="0" applyFont="0" applyBorder="0" applyAlignment="0" applyProtection="0">
      <alignment horizontal="right" vertical="center"/>
    </xf>
    <xf numFmtId="0" fontId="68" fillId="46" borderId="57" applyNumberFormat="0" applyAlignment="0" applyProtection="0"/>
    <xf numFmtId="0" fontId="30" fillId="14" borderId="118">
      <alignment horizontal="right" vertical="center"/>
    </xf>
    <xf numFmtId="0" fontId="84" fillId="86" borderId="113" applyNumberFormat="0" applyAlignment="0" applyProtection="0"/>
    <xf numFmtId="0" fontId="83" fillId="86" borderId="113" applyNumberFormat="0" applyAlignment="0" applyProtection="0"/>
    <xf numFmtId="0" fontId="103" fillId="0" borderId="114" applyNumberFormat="0" applyFill="0" applyAlignment="0" applyProtection="0"/>
    <xf numFmtId="0" fontId="103" fillId="0" borderId="114" applyNumberFormat="0" applyFill="0" applyAlignment="0" applyProtection="0"/>
    <xf numFmtId="0" fontId="35" fillId="89" borderId="115" applyNumberFormat="0" applyFont="0" applyAlignment="0" applyProtection="0"/>
    <xf numFmtId="0" fontId="72" fillId="61" borderId="0" applyNumberFormat="0" applyBorder="0" applyAlignment="0" applyProtection="0"/>
    <xf numFmtId="0" fontId="30" fillId="14" borderId="118">
      <alignment horizontal="right" vertical="center"/>
    </xf>
    <xf numFmtId="0" fontId="2" fillId="59" borderId="0" applyNumberFormat="0" applyBorder="0" applyAlignment="0" applyProtection="0"/>
    <xf numFmtId="0" fontId="30" fillId="14" borderId="117">
      <alignment horizontal="right" vertical="center"/>
    </xf>
    <xf numFmtId="4" fontId="30" fillId="9" borderId="116">
      <alignment horizontal="right" vertical="center"/>
    </xf>
    <xf numFmtId="4" fontId="30" fillId="14" borderId="116">
      <alignment horizontal="right" vertical="center"/>
    </xf>
    <xf numFmtId="0" fontId="70" fillId="0" borderId="0" applyNumberFormat="0" applyFill="0" applyBorder="0" applyAlignment="0" applyProtection="0"/>
    <xf numFmtId="4" fontId="30" fillId="14" borderId="116">
      <alignment horizontal="right" vertical="center"/>
    </xf>
    <xf numFmtId="0" fontId="87" fillId="73" borderId="113" applyNumberFormat="0" applyAlignment="0" applyProtection="0"/>
    <xf numFmtId="0" fontId="30" fillId="14" borderId="116">
      <alignment horizontal="right" vertical="center"/>
    </xf>
    <xf numFmtId="4" fontId="30" fillId="14" borderId="116">
      <alignment horizontal="right" vertical="center"/>
    </xf>
    <xf numFmtId="0" fontId="100" fillId="86" borderId="112" applyNumberFormat="0" applyAlignment="0" applyProtection="0"/>
    <xf numFmtId="4" fontId="30" fillId="14" borderId="116">
      <alignment horizontal="right" vertical="center"/>
    </xf>
    <xf numFmtId="0" fontId="34" fillId="0" borderId="116">
      <alignment horizontal="right" vertical="center"/>
    </xf>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34" fillId="0" borderId="119">
      <alignment horizontal="left" vertical="center" wrapText="1" indent="2"/>
    </xf>
    <xf numFmtId="0" fontId="34" fillId="16" borderId="116"/>
    <xf numFmtId="4" fontId="34" fillId="0" borderId="116" applyFill="0" applyBorder="0" applyProtection="0">
      <alignment horizontal="right" vertical="center"/>
    </xf>
    <xf numFmtId="0" fontId="84"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88" fillId="0" borderId="114" applyNumberFormat="0" applyFill="0" applyAlignment="0" applyProtection="0"/>
    <xf numFmtId="0" fontId="96" fillId="73" borderId="113" applyNumberFormat="0" applyAlignment="0" applyProtection="0"/>
    <xf numFmtId="0" fontId="34" fillId="0" borderId="116">
      <alignment horizontal="right" vertical="center"/>
    </xf>
    <xf numFmtId="49" fontId="34" fillId="0" borderId="116" applyNumberFormat="0" applyFont="0" applyFill="0" applyBorder="0" applyProtection="0">
      <alignment horizontal="left" vertical="center" indent="2"/>
    </xf>
    <xf numFmtId="0" fontId="83" fillId="86" borderId="113" applyNumberFormat="0" applyAlignment="0" applyProtection="0"/>
    <xf numFmtId="0" fontId="34" fillId="0" borderId="116">
      <alignment horizontal="right" vertical="center"/>
    </xf>
    <xf numFmtId="0" fontId="30" fillId="9" borderId="116">
      <alignment horizontal="right" vertical="center"/>
    </xf>
    <xf numFmtId="0" fontId="72" fillId="52" borderId="0" applyNumberFormat="0" applyBorder="0" applyAlignment="0" applyProtection="0"/>
    <xf numFmtId="4" fontId="34" fillId="0" borderId="116">
      <alignment horizontal="right" vertical="center"/>
    </xf>
    <xf numFmtId="175" fontId="34" fillId="90" borderId="116" applyNumberFormat="0" applyFont="0" applyBorder="0" applyAlignment="0" applyProtection="0">
      <alignment horizontal="right" vertical="center"/>
    </xf>
    <xf numFmtId="4" fontId="74" fillId="9" borderId="116">
      <alignment horizontal="right" vertical="center"/>
    </xf>
    <xf numFmtId="4" fontId="30" fillId="14" borderId="117">
      <alignment horizontal="right" vertical="center"/>
    </xf>
    <xf numFmtId="4" fontId="30" fillId="9" borderId="116">
      <alignment horizontal="right" vertical="center"/>
    </xf>
    <xf numFmtId="0" fontId="88" fillId="0" borderId="114" applyNumberFormat="0" applyFill="0" applyAlignment="0" applyProtection="0"/>
    <xf numFmtId="0" fontId="96" fillId="73" borderId="113" applyNumberFormat="0" applyAlignment="0" applyProtection="0"/>
    <xf numFmtId="0" fontId="34" fillId="16" borderId="116"/>
    <xf numFmtId="49" fontId="34" fillId="0" borderId="116" applyNumberFormat="0" applyFont="0" applyFill="0" applyBorder="0" applyProtection="0">
      <alignment horizontal="left" vertical="center" indent="2"/>
    </xf>
    <xf numFmtId="4" fontId="74" fillId="9" borderId="116">
      <alignment horizontal="right" vertical="center"/>
    </xf>
    <xf numFmtId="0" fontId="100" fillId="86" borderId="112" applyNumberFormat="0" applyAlignment="0" applyProtection="0"/>
    <xf numFmtId="0" fontId="2" fillId="62" borderId="0" applyNumberFormat="0" applyBorder="0" applyAlignment="0" applyProtection="0"/>
    <xf numFmtId="49" fontId="32" fillId="0" borderId="116" applyNumberFormat="0" applyFill="0" applyBorder="0" applyProtection="0">
      <alignment horizontal="left" vertical="center"/>
    </xf>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4" fillId="9" borderId="116">
      <alignment horizontal="right" vertical="center"/>
    </xf>
    <xf numFmtId="0" fontId="72" fillId="49" borderId="0" applyNumberFormat="0" applyBorder="0" applyAlignment="0" applyProtection="0"/>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88" fillId="0" borderId="114" applyNumberFormat="0" applyFill="0" applyAlignment="0" applyProtection="0"/>
    <xf numFmtId="0" fontId="34" fillId="14" borderId="119">
      <alignment horizontal="left" vertical="center" wrapText="1" indent="2"/>
    </xf>
    <xf numFmtId="0" fontId="81" fillId="86" borderId="112" applyNumberFormat="0" applyAlignment="0" applyProtection="0"/>
    <xf numFmtId="4" fontId="30" fillId="14" borderId="116">
      <alignment horizontal="right" vertical="center"/>
    </xf>
    <xf numFmtId="0" fontId="34" fillId="16" borderId="116"/>
    <xf numFmtId="0" fontId="83" fillId="86" borderId="113" applyNumberFormat="0" applyAlignment="0" applyProtection="0"/>
    <xf numFmtId="0" fontId="30" fillId="9" borderId="116">
      <alignment horizontal="right" vertical="center"/>
    </xf>
    <xf numFmtId="0" fontId="34" fillId="0" borderId="116">
      <alignment horizontal="right" vertical="center"/>
    </xf>
    <xf numFmtId="0" fontId="103" fillId="0" borderId="114" applyNumberFormat="0" applyFill="0" applyAlignment="0" applyProtection="0"/>
    <xf numFmtId="0" fontId="34" fillId="9" borderId="117">
      <alignment horizontal="left" vertical="center"/>
    </xf>
    <xf numFmtId="0" fontId="96" fillId="73" borderId="113" applyNumberFormat="0" applyAlignment="0" applyProtection="0"/>
    <xf numFmtId="175" fontId="34" fillId="90" borderId="116" applyNumberFormat="0" applyFont="0" applyBorder="0" applyAlignment="0" applyProtection="0">
      <alignment horizontal="right" vertical="center"/>
    </xf>
    <xf numFmtId="0" fontId="78" fillId="89" borderId="115" applyNumberFormat="0" applyFont="0" applyAlignment="0" applyProtection="0"/>
    <xf numFmtId="0" fontId="34" fillId="0" borderId="119">
      <alignment horizontal="left" vertical="center" wrapText="1" indent="2"/>
    </xf>
    <xf numFmtId="4" fontId="34" fillId="16" borderId="116"/>
    <xf numFmtId="49" fontId="32" fillId="0" borderId="116" applyNumberFormat="0" applyFill="0" applyBorder="0" applyProtection="0">
      <alignment horizontal="left" vertical="center"/>
    </xf>
    <xf numFmtId="0" fontId="34" fillId="0" borderId="116">
      <alignment horizontal="right" vertical="center"/>
    </xf>
    <xf numFmtId="4" fontId="30" fillId="14" borderId="118">
      <alignment horizontal="right" vertical="center"/>
    </xf>
    <xf numFmtId="4" fontId="30" fillId="14" borderId="116">
      <alignment horizontal="right" vertical="center"/>
    </xf>
    <xf numFmtId="4" fontId="30" fillId="14" borderId="116">
      <alignment horizontal="right" vertical="center"/>
    </xf>
    <xf numFmtId="0" fontId="74" fillId="9" borderId="116">
      <alignment horizontal="right" vertical="center"/>
    </xf>
    <xf numFmtId="0" fontId="30" fillId="9" borderId="116">
      <alignment horizontal="right" vertical="center"/>
    </xf>
    <xf numFmtId="49" fontId="34" fillId="0" borderId="116" applyNumberFormat="0" applyFont="0" applyFill="0" applyBorder="0" applyProtection="0">
      <alignment horizontal="left" vertical="center" indent="2"/>
    </xf>
    <xf numFmtId="0" fontId="96" fillId="73" borderId="113" applyNumberFormat="0" applyAlignment="0" applyProtection="0"/>
    <xf numFmtId="0" fontId="81" fillId="86" borderId="112" applyNumberFormat="0" applyAlignment="0" applyProtection="0"/>
    <xf numFmtId="49" fontId="34" fillId="0" borderId="116" applyNumberFormat="0" applyFont="0" applyFill="0" applyBorder="0" applyProtection="0">
      <alignment horizontal="left" vertical="center" indent="2"/>
    </xf>
    <xf numFmtId="0" fontId="87" fillId="73" borderId="113" applyNumberFormat="0" applyAlignment="0" applyProtection="0"/>
    <xf numFmtId="4" fontId="34" fillId="0" borderId="116" applyFill="0" applyBorder="0" applyProtection="0">
      <alignment horizontal="right" vertical="center"/>
    </xf>
    <xf numFmtId="0" fontId="84" fillId="86" borderId="113" applyNumberFormat="0" applyAlignment="0" applyProtection="0"/>
    <xf numFmtId="0" fontId="103" fillId="0" borderId="114" applyNumberFormat="0" applyFill="0" applyAlignment="0" applyProtection="0"/>
    <xf numFmtId="0" fontId="100" fillId="86" borderId="112" applyNumberFormat="0" applyAlignment="0" applyProtection="0"/>
    <xf numFmtId="0" fontId="34" fillId="0" borderId="116" applyNumberFormat="0" applyFill="0" applyAlignment="0" applyProtection="0"/>
    <xf numFmtId="4" fontId="34" fillId="0" borderId="116">
      <alignment horizontal="right" vertical="center"/>
    </xf>
    <xf numFmtId="0" fontId="34" fillId="0" borderId="116">
      <alignment horizontal="right" vertical="center"/>
    </xf>
    <xf numFmtId="0" fontId="96" fillId="73" borderId="113" applyNumberFormat="0" applyAlignment="0" applyProtection="0"/>
    <xf numFmtId="0" fontId="81" fillId="86" borderId="112" applyNumberFormat="0" applyAlignment="0" applyProtection="0"/>
    <xf numFmtId="0" fontId="83" fillId="86" borderId="113" applyNumberFormat="0" applyAlignment="0" applyProtection="0"/>
    <xf numFmtId="0" fontId="34" fillId="14" borderId="119">
      <alignment horizontal="left" vertical="center" wrapText="1" indent="2"/>
    </xf>
    <xf numFmtId="0" fontId="84" fillId="86" borderId="113" applyNumberFormat="0" applyAlignment="0" applyProtection="0"/>
    <xf numFmtId="0" fontId="84" fillId="86" borderId="113" applyNumberFormat="0" applyAlignment="0" applyProtection="0"/>
    <xf numFmtId="4" fontId="30" fillId="14" borderId="117">
      <alignment horizontal="right" vertical="center"/>
    </xf>
    <xf numFmtId="0" fontId="30" fillId="14" borderId="117">
      <alignment horizontal="right" vertical="center"/>
    </xf>
    <xf numFmtId="0" fontId="30" fillId="14" borderId="116">
      <alignment horizontal="right" vertical="center"/>
    </xf>
    <xf numFmtId="4" fontId="74" fillId="9" borderId="116">
      <alignment horizontal="right" vertical="center"/>
    </xf>
    <xf numFmtId="0" fontId="87" fillId="73" borderId="113" applyNumberFormat="0" applyAlignment="0" applyProtection="0"/>
    <xf numFmtId="0" fontId="88" fillId="0" borderId="114" applyNumberFormat="0" applyFill="0" applyAlignment="0" applyProtection="0"/>
    <xf numFmtId="0" fontId="103" fillId="0" borderId="114" applyNumberFormat="0" applyFill="0" applyAlignment="0" applyProtection="0"/>
    <xf numFmtId="0" fontId="78" fillId="89" borderId="115" applyNumberFormat="0" applyFont="0" applyAlignment="0" applyProtection="0"/>
    <xf numFmtId="0" fontId="96" fillId="73" borderId="113" applyNumberFormat="0" applyAlignment="0" applyProtection="0"/>
    <xf numFmtId="49" fontId="32" fillId="0" borderId="116" applyNumberFormat="0" applyFill="0" applyBorder="0" applyProtection="0">
      <alignment horizontal="left" vertical="center"/>
    </xf>
    <xf numFmtId="0" fontId="34" fillId="14" borderId="119">
      <alignment horizontal="left" vertical="center" wrapText="1" indent="2"/>
    </xf>
    <xf numFmtId="0" fontId="84" fillId="86" borderId="113" applyNumberFormat="0" applyAlignment="0" applyProtection="0"/>
    <xf numFmtId="0" fontId="34" fillId="0" borderId="119">
      <alignment horizontal="left" vertical="center" wrapText="1" indent="2"/>
    </xf>
    <xf numFmtId="0" fontId="78" fillId="89" borderId="115" applyNumberFormat="0" applyFont="0" applyAlignment="0" applyProtection="0"/>
    <xf numFmtId="0" fontId="35"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4" fontId="34" fillId="16" borderId="116"/>
    <xf numFmtId="0" fontId="30" fillId="14" borderId="116">
      <alignment horizontal="right" vertical="center"/>
    </xf>
    <xf numFmtId="0" fontId="103" fillId="0" borderId="114" applyNumberFormat="0" applyFill="0" applyAlignment="0" applyProtection="0"/>
    <xf numFmtId="4" fontId="30" fillId="14" borderId="118">
      <alignment horizontal="right" vertical="center"/>
    </xf>
    <xf numFmtId="0" fontId="83" fillId="86" borderId="113" applyNumberFormat="0" applyAlignment="0" applyProtection="0"/>
    <xf numFmtId="0" fontId="30" fillId="14" borderId="117">
      <alignment horizontal="right" vertical="center"/>
    </xf>
    <xf numFmtId="0" fontId="84" fillId="86" borderId="113" applyNumberFormat="0" applyAlignment="0" applyProtection="0"/>
    <xf numFmtId="0" fontId="88" fillId="0" borderId="114" applyNumberFormat="0" applyFill="0" applyAlignment="0" applyProtection="0"/>
    <xf numFmtId="0" fontId="78" fillId="89" borderId="115" applyNumberFormat="0" applyFont="0" applyAlignment="0" applyProtection="0"/>
    <xf numFmtId="4" fontId="30" fillId="14" borderId="117">
      <alignment horizontal="right" vertical="center"/>
    </xf>
    <xf numFmtId="0" fontId="34" fillId="14" borderId="119">
      <alignment horizontal="left" vertical="center" wrapText="1" indent="2"/>
    </xf>
    <xf numFmtId="0" fontId="34" fillId="16" borderId="116"/>
    <xf numFmtId="175" fontId="34" fillId="90" borderId="116" applyNumberFormat="0" applyFont="0" applyBorder="0" applyAlignment="0" applyProtection="0">
      <alignment horizontal="right" vertical="center"/>
    </xf>
    <xf numFmtId="0" fontId="34" fillId="0" borderId="116" applyNumberFormat="0" applyFill="0" applyAlignment="0" applyProtection="0"/>
    <xf numFmtId="4" fontId="34" fillId="0" borderId="116" applyFill="0" applyBorder="0" applyProtection="0">
      <alignment horizontal="right" vertical="center"/>
    </xf>
    <xf numFmtId="4" fontId="30" fillId="9" borderId="116">
      <alignment horizontal="right" vertical="center"/>
    </xf>
    <xf numFmtId="0" fontId="88" fillId="0" borderId="114" applyNumberFormat="0" applyFill="0" applyAlignment="0" applyProtection="0"/>
    <xf numFmtId="49" fontId="32" fillId="0" borderId="116" applyNumberFormat="0" applyFill="0" applyBorder="0" applyProtection="0">
      <alignment horizontal="left" vertical="center"/>
    </xf>
    <xf numFmtId="49" fontId="34" fillId="0" borderId="117" applyNumberFormat="0" applyFont="0" applyFill="0" applyBorder="0" applyProtection="0">
      <alignment horizontal="left" vertical="center" indent="5"/>
    </xf>
    <xf numFmtId="0" fontId="34" fillId="9" borderId="117">
      <alignment horizontal="left" vertical="center"/>
    </xf>
    <xf numFmtId="0" fontId="84" fillId="86" borderId="113" applyNumberFormat="0" applyAlignment="0" applyProtection="0"/>
    <xf numFmtId="4" fontId="30" fillId="14" borderId="118">
      <alignment horizontal="right" vertical="center"/>
    </xf>
    <xf numFmtId="0" fontId="96" fillId="73" borderId="113" applyNumberFormat="0" applyAlignment="0" applyProtection="0"/>
    <xf numFmtId="0" fontId="96" fillId="73" borderId="113" applyNumberFormat="0" applyAlignment="0" applyProtection="0"/>
    <xf numFmtId="0" fontId="78"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0" fontId="30" fillId="14" borderId="116">
      <alignment horizontal="right" vertical="center"/>
    </xf>
    <xf numFmtId="0" fontId="35" fillId="89" borderId="115" applyNumberFormat="0" applyFont="0" applyAlignment="0" applyProtection="0"/>
    <xf numFmtId="4" fontId="34" fillId="0" borderId="116">
      <alignment horizontal="right" vertical="center"/>
    </xf>
    <xf numFmtId="0" fontId="103" fillId="0" borderId="114" applyNumberFormat="0" applyFill="0" applyAlignment="0" applyProtection="0"/>
    <xf numFmtId="0" fontId="30" fillId="14" borderId="116">
      <alignment horizontal="right" vertical="center"/>
    </xf>
    <xf numFmtId="0" fontId="30" fillId="14" borderId="116">
      <alignment horizontal="right" vertical="center"/>
    </xf>
    <xf numFmtId="4" fontId="74" fillId="9" borderId="116">
      <alignment horizontal="right" vertical="center"/>
    </xf>
    <xf numFmtId="0" fontId="30" fillId="9" borderId="116">
      <alignment horizontal="right" vertical="center"/>
    </xf>
    <xf numFmtId="4" fontId="30" fillId="9" borderId="116">
      <alignment horizontal="right" vertical="center"/>
    </xf>
    <xf numFmtId="0" fontId="74" fillId="9" borderId="116">
      <alignment horizontal="right" vertical="center"/>
    </xf>
    <xf numFmtId="4" fontId="74" fillId="9" borderId="116">
      <alignment horizontal="right" vertical="center"/>
    </xf>
    <xf numFmtId="0" fontId="30" fillId="14" borderId="116">
      <alignment horizontal="right" vertical="center"/>
    </xf>
    <xf numFmtId="4" fontId="30" fillId="14" borderId="116">
      <alignment horizontal="right" vertical="center"/>
    </xf>
    <xf numFmtId="0" fontId="30" fillId="14" borderId="116">
      <alignment horizontal="right" vertical="center"/>
    </xf>
    <xf numFmtId="4" fontId="30" fillId="14" borderId="116">
      <alignment horizontal="right" vertical="center"/>
    </xf>
    <xf numFmtId="0" fontId="30" fillId="14" borderId="117">
      <alignment horizontal="right" vertical="center"/>
    </xf>
    <xf numFmtId="4" fontId="30" fillId="14" borderId="117">
      <alignment horizontal="right" vertical="center"/>
    </xf>
    <xf numFmtId="0" fontId="30" fillId="14" borderId="118">
      <alignment horizontal="right" vertical="center"/>
    </xf>
    <xf numFmtId="4" fontId="30" fillId="14" borderId="118">
      <alignment horizontal="right" vertical="center"/>
    </xf>
    <xf numFmtId="0" fontId="84"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9" borderId="117">
      <alignment horizontal="left" vertical="center"/>
    </xf>
    <xf numFmtId="0" fontId="96" fillId="73" borderId="113" applyNumberFormat="0" applyAlignment="0" applyProtection="0"/>
    <xf numFmtId="0" fontId="34" fillId="0" borderId="116">
      <alignment horizontal="right" vertical="center"/>
    </xf>
    <xf numFmtId="4" fontId="34" fillId="0" borderId="116">
      <alignment horizontal="right" vertical="center"/>
    </xf>
    <xf numFmtId="0" fontId="34" fillId="0" borderId="116" applyNumberFormat="0" applyFill="0" applyAlignment="0" applyProtection="0"/>
    <xf numFmtId="0" fontId="100" fillId="86" borderId="112" applyNumberFormat="0" applyAlignment="0" applyProtection="0"/>
    <xf numFmtId="175" fontId="34" fillId="90" borderId="116" applyNumberFormat="0" applyFont="0" applyBorder="0" applyAlignment="0" applyProtection="0">
      <alignment horizontal="right" vertical="center"/>
    </xf>
    <xf numFmtId="0" fontId="34" fillId="16" borderId="116"/>
    <xf numFmtId="4" fontId="34" fillId="16" borderId="116"/>
    <xf numFmtId="0" fontId="103" fillId="0" borderId="114" applyNumberFormat="0" applyFill="0" applyAlignment="0" applyProtection="0"/>
    <xf numFmtId="0" fontId="35" fillId="89" borderId="115" applyNumberFormat="0" applyFont="0" applyAlignment="0" applyProtection="0"/>
    <xf numFmtId="0" fontId="78" fillId="89" borderId="115" applyNumberFormat="0" applyFont="0" applyAlignment="0" applyProtection="0"/>
    <xf numFmtId="0" fontId="34" fillId="0" borderId="116" applyNumberFormat="0" applyFill="0" applyAlignment="0" applyProtection="0"/>
    <xf numFmtId="0" fontId="88" fillId="0" borderId="114" applyNumberFormat="0" applyFill="0" applyAlignment="0" applyProtection="0"/>
    <xf numFmtId="0" fontId="103" fillId="0" borderId="114" applyNumberFormat="0" applyFill="0" applyAlignment="0" applyProtection="0"/>
    <xf numFmtId="0" fontId="87" fillId="73" borderId="113" applyNumberFormat="0" applyAlignment="0" applyProtection="0"/>
    <xf numFmtId="0" fontId="84" fillId="86" borderId="113" applyNumberFormat="0" applyAlignment="0" applyProtection="0"/>
    <xf numFmtId="4" fontId="74" fillId="9" borderId="116">
      <alignment horizontal="right" vertical="center"/>
    </xf>
    <xf numFmtId="0" fontId="30" fillId="9" borderId="116">
      <alignment horizontal="right" vertical="center"/>
    </xf>
    <xf numFmtId="175" fontId="34" fillId="90" borderId="116" applyNumberFormat="0" applyFont="0" applyBorder="0" applyAlignment="0" applyProtection="0">
      <alignment horizontal="right" vertical="center"/>
    </xf>
    <xf numFmtId="0" fontId="88" fillId="0" borderId="114" applyNumberFormat="0" applyFill="0" applyAlignment="0" applyProtection="0"/>
    <xf numFmtId="49" fontId="34" fillId="0" borderId="116" applyNumberFormat="0" applyFont="0" applyFill="0" applyBorder="0" applyProtection="0">
      <alignment horizontal="left" vertical="center" indent="2"/>
    </xf>
    <xf numFmtId="49" fontId="34" fillId="0" borderId="117" applyNumberFormat="0" applyFont="0" applyFill="0" applyBorder="0" applyProtection="0">
      <alignment horizontal="left" vertical="center" indent="5"/>
    </xf>
    <xf numFmtId="49" fontId="34" fillId="0" borderId="116" applyNumberFormat="0" applyFont="0" applyFill="0" applyBorder="0" applyProtection="0">
      <alignment horizontal="left" vertical="center" indent="2"/>
    </xf>
    <xf numFmtId="4" fontId="34" fillId="0" borderId="116" applyFill="0" applyBorder="0" applyProtection="0">
      <alignment horizontal="right" vertical="center"/>
    </xf>
    <xf numFmtId="49" fontId="32" fillId="0" borderId="116" applyNumberFormat="0" applyFill="0" applyBorder="0" applyProtection="0">
      <alignment horizontal="left" vertical="center"/>
    </xf>
    <xf numFmtId="0" fontId="34" fillId="0" borderId="119">
      <alignment horizontal="left" vertical="center" wrapText="1" indent="2"/>
    </xf>
    <xf numFmtId="0" fontId="100" fillId="86" borderId="112" applyNumberFormat="0" applyAlignment="0" applyProtection="0"/>
    <xf numFmtId="0" fontId="30" fillId="14" borderId="118">
      <alignment horizontal="right" vertical="center"/>
    </xf>
    <xf numFmtId="0" fontId="87" fillId="73" borderId="113" applyNumberFormat="0" applyAlignment="0" applyProtection="0"/>
    <xf numFmtId="0" fontId="30" fillId="14" borderId="118">
      <alignment horizontal="right" vertical="center"/>
    </xf>
    <xf numFmtId="4" fontId="30" fillId="14" borderId="116">
      <alignment horizontal="right" vertical="center"/>
    </xf>
    <xf numFmtId="0" fontId="30" fillId="14" borderId="116">
      <alignment horizontal="right" vertical="center"/>
    </xf>
    <xf numFmtId="0" fontId="81" fillId="86" borderId="112" applyNumberFormat="0" applyAlignment="0" applyProtection="0"/>
    <xf numFmtId="0" fontId="83" fillId="86" borderId="113" applyNumberFormat="0" applyAlignment="0" applyProtection="0"/>
    <xf numFmtId="0" fontId="88" fillId="0" borderId="114" applyNumberFormat="0" applyFill="0" applyAlignment="0" applyProtection="0"/>
    <xf numFmtId="0" fontId="34" fillId="16" borderId="116"/>
    <xf numFmtId="4" fontId="34" fillId="16" borderId="116"/>
    <xf numFmtId="4" fontId="30" fillId="14" borderId="116">
      <alignment horizontal="right" vertical="center"/>
    </xf>
    <xf numFmtId="0" fontId="74" fillId="9" borderId="116">
      <alignment horizontal="right" vertical="center"/>
    </xf>
    <xf numFmtId="0" fontId="87" fillId="73" borderId="113" applyNumberFormat="0" applyAlignment="0" applyProtection="0"/>
    <xf numFmtId="0" fontId="84" fillId="86" borderId="113" applyNumberFormat="0" applyAlignment="0" applyProtection="0"/>
    <xf numFmtId="4" fontId="34" fillId="0" borderId="116">
      <alignment horizontal="right" vertical="center"/>
    </xf>
    <xf numFmtId="0" fontId="34" fillId="14" borderId="119">
      <alignment horizontal="left" vertical="center" wrapText="1" indent="2"/>
    </xf>
    <xf numFmtId="0" fontId="34" fillId="0" borderId="119">
      <alignment horizontal="left" vertical="center" wrapText="1" indent="2"/>
    </xf>
    <xf numFmtId="0" fontId="100" fillId="86" borderId="112" applyNumberFormat="0" applyAlignment="0" applyProtection="0"/>
    <xf numFmtId="0" fontId="96" fillId="73" borderId="113" applyNumberFormat="0" applyAlignment="0" applyProtection="0"/>
    <xf numFmtId="0" fontId="83" fillId="86" borderId="113" applyNumberFormat="0" applyAlignment="0" applyProtection="0"/>
    <xf numFmtId="0" fontId="81" fillId="86" borderId="112" applyNumberFormat="0" applyAlignment="0" applyProtection="0"/>
    <xf numFmtId="0" fontId="30" fillId="14" borderId="118">
      <alignment horizontal="right" vertical="center"/>
    </xf>
    <xf numFmtId="0" fontId="74" fillId="9" borderId="116">
      <alignment horizontal="right" vertical="center"/>
    </xf>
    <xf numFmtId="4" fontId="30" fillId="9" borderId="116">
      <alignment horizontal="right" vertical="center"/>
    </xf>
    <xf numFmtId="4" fontId="30" fillId="14" borderId="116">
      <alignment horizontal="right" vertical="center"/>
    </xf>
    <xf numFmtId="49" fontId="34" fillId="0" borderId="117" applyNumberFormat="0" applyFont="0" applyFill="0" applyBorder="0" applyProtection="0">
      <alignment horizontal="left" vertical="center" indent="5"/>
    </xf>
    <xf numFmtId="4" fontId="34" fillId="0" borderId="116" applyFill="0" applyBorder="0" applyProtection="0">
      <alignment horizontal="right" vertical="center"/>
    </xf>
    <xf numFmtId="4" fontId="30" fillId="9" borderId="116">
      <alignment horizontal="right" vertical="center"/>
    </xf>
    <xf numFmtId="0" fontId="96" fillId="73" borderId="113" applyNumberFormat="0" applyAlignment="0" applyProtection="0"/>
    <xf numFmtId="0" fontId="96" fillId="73" borderId="113" applyNumberFormat="0" applyAlignment="0" applyProtection="0"/>
    <xf numFmtId="0" fontId="87" fillId="73" borderId="113" applyNumberFormat="0" applyAlignment="0" applyProtection="0"/>
    <xf numFmtId="0" fontId="83"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14" borderId="119">
      <alignment horizontal="left" vertical="center" wrapText="1" indent="2"/>
    </xf>
    <xf numFmtId="0" fontId="34" fillId="0" borderId="119">
      <alignment horizontal="left" vertical="center" wrapText="1" indent="2"/>
    </xf>
    <xf numFmtId="0" fontId="81" fillId="86" borderId="112" applyNumberFormat="0" applyAlignment="0" applyProtection="0"/>
    <xf numFmtId="0" fontId="83" fillId="86" borderId="113" applyNumberFormat="0" applyAlignment="0" applyProtection="0"/>
    <xf numFmtId="0" fontId="84" fillId="86" borderId="113" applyNumberFormat="0" applyAlignment="0" applyProtection="0"/>
    <xf numFmtId="0" fontId="87" fillId="73" borderId="113" applyNumberFormat="0" applyAlignment="0" applyProtection="0"/>
    <xf numFmtId="0" fontId="88" fillId="0" borderId="114" applyNumberFormat="0" applyFill="0" applyAlignment="0" applyProtection="0"/>
    <xf numFmtId="0" fontId="96" fillId="73" borderId="113" applyNumberFormat="0" applyAlignment="0" applyProtection="0"/>
    <xf numFmtId="0" fontId="78" fillId="89" borderId="115" applyNumberFormat="0" applyFont="0" applyAlignment="0" applyProtection="0"/>
    <xf numFmtId="0" fontId="35"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0" fontId="84" fillId="86" borderId="113" applyNumberFormat="0" applyAlignment="0" applyProtection="0"/>
    <xf numFmtId="0" fontId="96" fillId="73" borderId="113" applyNumberFormat="0" applyAlignment="0" applyProtection="0"/>
    <xf numFmtId="0" fontId="78"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0" fontId="84" fillId="86" borderId="113" applyNumberFormat="0" applyAlignment="0" applyProtection="0"/>
    <xf numFmtId="0" fontId="96" fillId="73" borderId="113" applyNumberFormat="0" applyAlignment="0" applyProtection="0"/>
    <xf numFmtId="0" fontId="100" fillId="86" borderId="112" applyNumberFormat="0" applyAlignment="0" applyProtection="0"/>
    <xf numFmtId="0" fontId="103" fillId="0" borderId="114" applyNumberFormat="0" applyFill="0" applyAlignment="0" applyProtection="0"/>
    <xf numFmtId="0" fontId="2" fillId="53" borderId="0" applyNumberFormat="0" applyBorder="0" applyAlignment="0" applyProtection="0"/>
    <xf numFmtId="0" fontId="81" fillId="86" borderId="112" applyNumberFormat="0" applyAlignment="0" applyProtection="0"/>
    <xf numFmtId="0" fontId="83" fillId="86" borderId="113" applyNumberFormat="0" applyAlignment="0" applyProtection="0"/>
    <xf numFmtId="0" fontId="88" fillId="0" borderId="114" applyNumberFormat="0" applyFill="0" applyAlignment="0" applyProtection="0"/>
    <xf numFmtId="49" fontId="34" fillId="0" borderId="116" applyNumberFormat="0" applyFont="0" applyFill="0" applyBorder="0" applyProtection="0">
      <alignment horizontal="left" vertical="center" indent="2"/>
    </xf>
    <xf numFmtId="0" fontId="30" fillId="9" borderId="116">
      <alignment horizontal="right" vertical="center"/>
    </xf>
    <xf numFmtId="4" fontId="30" fillId="9" borderId="116">
      <alignment horizontal="right" vertical="center"/>
    </xf>
    <xf numFmtId="0" fontId="74" fillId="9" borderId="116">
      <alignment horizontal="right" vertical="center"/>
    </xf>
    <xf numFmtId="4" fontId="74" fillId="9" borderId="116">
      <alignment horizontal="right" vertical="center"/>
    </xf>
    <xf numFmtId="0" fontId="30" fillId="14" borderId="116">
      <alignment horizontal="right" vertical="center"/>
    </xf>
    <xf numFmtId="4" fontId="30" fillId="14" borderId="116">
      <alignment horizontal="right" vertical="center"/>
    </xf>
    <xf numFmtId="0" fontId="30" fillId="14" borderId="116">
      <alignment horizontal="right" vertical="center"/>
    </xf>
    <xf numFmtId="4" fontId="30" fillId="14" borderId="116">
      <alignment horizontal="right" vertical="center"/>
    </xf>
    <xf numFmtId="0" fontId="87" fillId="73" borderId="113" applyNumberFormat="0" applyAlignment="0" applyProtection="0"/>
    <xf numFmtId="0" fontId="34" fillId="0" borderId="116">
      <alignment horizontal="right" vertical="center"/>
    </xf>
    <xf numFmtId="4" fontId="34" fillId="0" borderId="116">
      <alignment horizontal="right" vertical="center"/>
    </xf>
    <xf numFmtId="4" fontId="34" fillId="0" borderId="116" applyFill="0" applyBorder="0" applyProtection="0">
      <alignment horizontal="right" vertical="center"/>
    </xf>
    <xf numFmtId="49" fontId="32" fillId="0" borderId="116" applyNumberFormat="0" applyFill="0" applyBorder="0" applyProtection="0">
      <alignment horizontal="left" vertical="center"/>
    </xf>
    <xf numFmtId="0" fontId="34" fillId="0" borderId="116" applyNumberFormat="0" applyFill="0" applyAlignment="0" applyProtection="0"/>
    <xf numFmtId="175" fontId="34" fillId="90" borderId="116" applyNumberFormat="0" applyFont="0" applyBorder="0" applyAlignment="0" applyProtection="0">
      <alignment horizontal="right" vertical="center"/>
    </xf>
    <xf numFmtId="0" fontId="34" fillId="16" borderId="116"/>
    <xf numFmtId="4" fontId="34" fillId="16" borderId="116"/>
    <xf numFmtId="4" fontId="30" fillId="14" borderId="116">
      <alignment horizontal="right" vertical="center"/>
    </xf>
    <xf numFmtId="0" fontId="34" fillId="16" borderId="116"/>
    <xf numFmtId="0" fontId="83" fillId="86" borderId="113" applyNumberFormat="0" applyAlignment="0" applyProtection="0"/>
    <xf numFmtId="0" fontId="30" fillId="9" borderId="116">
      <alignment horizontal="right" vertical="center"/>
    </xf>
    <xf numFmtId="0" fontId="34" fillId="0" borderId="116">
      <alignment horizontal="right" vertical="center"/>
    </xf>
    <xf numFmtId="0" fontId="103" fillId="0" borderId="114" applyNumberFormat="0" applyFill="0" applyAlignment="0" applyProtection="0"/>
    <xf numFmtId="0" fontId="34" fillId="9" borderId="117">
      <alignment horizontal="left" vertical="center"/>
    </xf>
    <xf numFmtId="0" fontId="96" fillId="73" borderId="113" applyNumberFormat="0" applyAlignment="0" applyProtection="0"/>
    <xf numFmtId="175" fontId="34" fillId="90" borderId="116" applyNumberFormat="0" applyFont="0" applyBorder="0" applyAlignment="0" applyProtection="0">
      <alignment horizontal="right" vertical="center"/>
    </xf>
    <xf numFmtId="0" fontId="78" fillId="89" borderId="115" applyNumberFormat="0" applyFont="0" applyAlignment="0" applyProtection="0"/>
    <xf numFmtId="0" fontId="34" fillId="0" borderId="119">
      <alignment horizontal="left" vertical="center" wrapText="1" indent="2"/>
    </xf>
    <xf numFmtId="4" fontId="34" fillId="16" borderId="116"/>
    <xf numFmtId="49" fontId="32" fillId="0" borderId="116" applyNumberFormat="0" applyFill="0" applyBorder="0" applyProtection="0">
      <alignment horizontal="left" vertical="center"/>
    </xf>
    <xf numFmtId="0" fontId="34" fillId="0" borderId="116">
      <alignment horizontal="right" vertical="center"/>
    </xf>
    <xf numFmtId="4" fontId="30" fillId="14" borderId="118">
      <alignment horizontal="right" vertical="center"/>
    </xf>
    <xf numFmtId="4" fontId="30" fillId="14" borderId="116">
      <alignment horizontal="right" vertical="center"/>
    </xf>
    <xf numFmtId="4" fontId="30" fillId="14" borderId="116">
      <alignment horizontal="right" vertical="center"/>
    </xf>
    <xf numFmtId="0" fontId="74" fillId="9" borderId="116">
      <alignment horizontal="right" vertical="center"/>
    </xf>
    <xf numFmtId="0" fontId="30" fillId="9" borderId="116">
      <alignment horizontal="right" vertical="center"/>
    </xf>
    <xf numFmtId="49" fontId="34" fillId="0" borderId="116" applyNumberFormat="0" applyFont="0" applyFill="0" applyBorder="0" applyProtection="0">
      <alignment horizontal="left" vertical="center" indent="2"/>
    </xf>
    <xf numFmtId="0" fontId="96" fillId="73" borderId="113" applyNumberFormat="0" applyAlignment="0" applyProtection="0"/>
    <xf numFmtId="0" fontId="81" fillId="86" borderId="112" applyNumberFormat="0" applyAlignment="0" applyProtection="0"/>
    <xf numFmtId="49" fontId="34" fillId="0" borderId="116" applyNumberFormat="0" applyFont="0" applyFill="0" applyBorder="0" applyProtection="0">
      <alignment horizontal="left" vertical="center" indent="2"/>
    </xf>
    <xf numFmtId="0" fontId="87" fillId="73" borderId="113" applyNumberFormat="0" applyAlignment="0" applyProtection="0"/>
    <xf numFmtId="4" fontId="34" fillId="0" borderId="116" applyFill="0" applyBorder="0" applyProtection="0">
      <alignment horizontal="right" vertical="center"/>
    </xf>
    <xf numFmtId="0" fontId="84" fillId="86" borderId="113" applyNumberFormat="0" applyAlignment="0" applyProtection="0"/>
    <xf numFmtId="0" fontId="103" fillId="0" borderId="114" applyNumberFormat="0" applyFill="0" applyAlignment="0" applyProtection="0"/>
    <xf numFmtId="0" fontId="100" fillId="86" borderId="112" applyNumberFormat="0" applyAlignment="0" applyProtection="0"/>
    <xf numFmtId="0" fontId="34" fillId="0" borderId="116" applyNumberFormat="0" applyFill="0" applyAlignment="0" applyProtection="0"/>
    <xf numFmtId="4" fontId="34" fillId="0" borderId="116">
      <alignment horizontal="right" vertical="center"/>
    </xf>
    <xf numFmtId="0" fontId="34" fillId="0" borderId="116">
      <alignment horizontal="right" vertical="center"/>
    </xf>
    <xf numFmtId="0" fontId="96" fillId="73" borderId="113" applyNumberFormat="0" applyAlignment="0" applyProtection="0"/>
    <xf numFmtId="0" fontId="81" fillId="86" borderId="112" applyNumberFormat="0" applyAlignment="0" applyProtection="0"/>
    <xf numFmtId="0" fontId="83" fillId="86" borderId="113" applyNumberFormat="0" applyAlignment="0" applyProtection="0"/>
    <xf numFmtId="0" fontId="34" fillId="14" borderId="119">
      <alignment horizontal="left" vertical="center" wrapText="1" indent="2"/>
    </xf>
    <xf numFmtId="0" fontId="84" fillId="86" borderId="113" applyNumberFormat="0" applyAlignment="0" applyProtection="0"/>
    <xf numFmtId="0" fontId="84" fillId="86" borderId="113" applyNumberFormat="0" applyAlignment="0" applyProtection="0"/>
    <xf numFmtId="4" fontId="30" fillId="14" borderId="117">
      <alignment horizontal="right" vertical="center"/>
    </xf>
    <xf numFmtId="0" fontId="30" fillId="14" borderId="117">
      <alignment horizontal="right" vertical="center"/>
    </xf>
    <xf numFmtId="0" fontId="30" fillId="14" borderId="116">
      <alignment horizontal="right" vertical="center"/>
    </xf>
    <xf numFmtId="4" fontId="74" fillId="9" borderId="116">
      <alignment horizontal="right" vertical="center"/>
    </xf>
    <xf numFmtId="0" fontId="87" fillId="73" borderId="113" applyNumberFormat="0" applyAlignment="0" applyProtection="0"/>
    <xf numFmtId="0" fontId="88" fillId="0" borderId="114" applyNumberFormat="0" applyFill="0" applyAlignment="0" applyProtection="0"/>
    <xf numFmtId="0" fontId="103" fillId="0" borderId="114" applyNumberFormat="0" applyFill="0" applyAlignment="0" applyProtection="0"/>
    <xf numFmtId="0" fontId="78" fillId="89" borderId="115" applyNumberFormat="0" applyFont="0" applyAlignment="0" applyProtection="0"/>
    <xf numFmtId="0" fontId="96" fillId="73" borderId="113" applyNumberFormat="0" applyAlignment="0" applyProtection="0"/>
    <xf numFmtId="49" fontId="32" fillId="0" borderId="116" applyNumberFormat="0" applyFill="0" applyBorder="0" applyProtection="0">
      <alignment horizontal="left" vertical="center"/>
    </xf>
    <xf numFmtId="0" fontId="34" fillId="14" borderId="119">
      <alignment horizontal="left" vertical="center" wrapText="1" indent="2"/>
    </xf>
    <xf numFmtId="0" fontId="84" fillId="86" borderId="113" applyNumberFormat="0" applyAlignment="0" applyProtection="0"/>
    <xf numFmtId="0" fontId="34" fillId="0" borderId="119">
      <alignment horizontal="left" vertical="center" wrapText="1" indent="2"/>
    </xf>
    <xf numFmtId="0" fontId="78" fillId="89" borderId="115" applyNumberFormat="0" applyFont="0" applyAlignment="0" applyProtection="0"/>
    <xf numFmtId="0" fontId="35"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4" fontId="34" fillId="16" borderId="116"/>
    <xf numFmtId="0" fontId="30" fillId="14" borderId="116">
      <alignment horizontal="right" vertical="center"/>
    </xf>
    <xf numFmtId="0" fontId="103" fillId="0" borderId="114" applyNumberFormat="0" applyFill="0" applyAlignment="0" applyProtection="0"/>
    <xf numFmtId="4" fontId="30" fillId="14" borderId="118">
      <alignment horizontal="right" vertical="center"/>
    </xf>
    <xf numFmtId="0" fontId="83" fillId="86" borderId="113" applyNumberFormat="0" applyAlignment="0" applyProtection="0"/>
    <xf numFmtId="0" fontId="30" fillId="14" borderId="117">
      <alignment horizontal="right" vertical="center"/>
    </xf>
    <xf numFmtId="0" fontId="84" fillId="86" borderId="113" applyNumberFormat="0" applyAlignment="0" applyProtection="0"/>
    <xf numFmtId="0" fontId="88" fillId="0" borderId="114" applyNumberFormat="0" applyFill="0" applyAlignment="0" applyProtection="0"/>
    <xf numFmtId="0" fontId="78" fillId="89" borderId="115" applyNumberFormat="0" applyFont="0" applyAlignment="0" applyProtection="0"/>
    <xf numFmtId="4" fontId="30" fillId="14" borderId="117">
      <alignment horizontal="right" vertical="center"/>
    </xf>
    <xf numFmtId="0" fontId="34" fillId="14" borderId="119">
      <alignment horizontal="left" vertical="center" wrapText="1" indent="2"/>
    </xf>
    <xf numFmtId="0" fontId="34" fillId="16" borderId="116"/>
    <xf numFmtId="175" fontId="34" fillId="90" borderId="116" applyNumberFormat="0" applyFont="0" applyBorder="0" applyAlignment="0" applyProtection="0">
      <alignment horizontal="right" vertical="center"/>
    </xf>
    <xf numFmtId="0" fontId="34" fillId="0" borderId="116" applyNumberFormat="0" applyFill="0" applyAlignment="0" applyProtection="0"/>
    <xf numFmtId="4" fontId="34" fillId="0" borderId="116" applyFill="0" applyBorder="0" applyProtection="0">
      <alignment horizontal="right" vertical="center"/>
    </xf>
    <xf numFmtId="4" fontId="30" fillId="9" borderId="116">
      <alignment horizontal="right" vertical="center"/>
    </xf>
    <xf numFmtId="0" fontId="88" fillId="0" borderId="114" applyNumberFormat="0" applyFill="0" applyAlignment="0" applyProtection="0"/>
    <xf numFmtId="49" fontId="32" fillId="0" borderId="116" applyNumberFormat="0" applyFill="0" applyBorder="0" applyProtection="0">
      <alignment horizontal="left" vertical="center"/>
    </xf>
    <xf numFmtId="49" fontId="34" fillId="0" borderId="117" applyNumberFormat="0" applyFont="0" applyFill="0" applyBorder="0" applyProtection="0">
      <alignment horizontal="left" vertical="center" indent="5"/>
    </xf>
    <xf numFmtId="0" fontId="34" fillId="9" borderId="117">
      <alignment horizontal="left" vertical="center"/>
    </xf>
    <xf numFmtId="0" fontId="84" fillId="86" borderId="113" applyNumberFormat="0" applyAlignment="0" applyProtection="0"/>
    <xf numFmtId="4" fontId="30" fillId="14" borderId="118">
      <alignment horizontal="right" vertical="center"/>
    </xf>
    <xf numFmtId="0" fontId="96" fillId="73" borderId="113" applyNumberFormat="0" applyAlignment="0" applyProtection="0"/>
    <xf numFmtId="0" fontId="96" fillId="73" borderId="113" applyNumberFormat="0" applyAlignment="0" applyProtection="0"/>
    <xf numFmtId="0" fontId="78" fillId="89" borderId="115" applyNumberFormat="0" applyFont="0" applyAlignment="0" applyProtection="0"/>
    <xf numFmtId="0" fontId="100" fillId="86" borderId="112" applyNumberFormat="0" applyAlignment="0" applyProtection="0"/>
    <xf numFmtId="0" fontId="103" fillId="0" borderId="114" applyNumberFormat="0" applyFill="0" applyAlignment="0" applyProtection="0"/>
    <xf numFmtId="0" fontId="30" fillId="14" borderId="116">
      <alignment horizontal="right" vertical="center"/>
    </xf>
    <xf numFmtId="0" fontId="35" fillId="89" borderId="115" applyNumberFormat="0" applyFont="0" applyAlignment="0" applyProtection="0"/>
    <xf numFmtId="4" fontId="34" fillId="0" borderId="116">
      <alignment horizontal="right" vertical="center"/>
    </xf>
    <xf numFmtId="0" fontId="103" fillId="0" borderId="114" applyNumberFormat="0" applyFill="0" applyAlignment="0" applyProtection="0"/>
    <xf numFmtId="0" fontId="30" fillId="14" borderId="116">
      <alignment horizontal="right" vertical="center"/>
    </xf>
    <xf numFmtId="0" fontId="30" fillId="14" borderId="116">
      <alignment horizontal="right" vertical="center"/>
    </xf>
    <xf numFmtId="4" fontId="74" fillId="9" borderId="116">
      <alignment horizontal="right" vertical="center"/>
    </xf>
    <xf numFmtId="0" fontId="30" fillId="9" borderId="116">
      <alignment horizontal="right" vertical="center"/>
    </xf>
    <xf numFmtId="4" fontId="30" fillId="9" borderId="116">
      <alignment horizontal="right" vertical="center"/>
    </xf>
    <xf numFmtId="0" fontId="74" fillId="9" borderId="116">
      <alignment horizontal="right" vertical="center"/>
    </xf>
    <xf numFmtId="4" fontId="74" fillId="9" borderId="116">
      <alignment horizontal="right" vertical="center"/>
    </xf>
    <xf numFmtId="0" fontId="30" fillId="14" borderId="116">
      <alignment horizontal="right" vertical="center"/>
    </xf>
    <xf numFmtId="4" fontId="30" fillId="14" borderId="116">
      <alignment horizontal="right" vertical="center"/>
    </xf>
    <xf numFmtId="0" fontId="30" fillId="14" borderId="116">
      <alignment horizontal="right" vertical="center"/>
    </xf>
    <xf numFmtId="4" fontId="30" fillId="14" borderId="116">
      <alignment horizontal="right" vertical="center"/>
    </xf>
    <xf numFmtId="0" fontId="30" fillId="14" borderId="117">
      <alignment horizontal="right" vertical="center"/>
    </xf>
    <xf numFmtId="4" fontId="30" fillId="14" borderId="117">
      <alignment horizontal="right" vertical="center"/>
    </xf>
    <xf numFmtId="0" fontId="30" fillId="14" borderId="118">
      <alignment horizontal="right" vertical="center"/>
    </xf>
    <xf numFmtId="4" fontId="30" fillId="14" borderId="118">
      <alignment horizontal="right" vertical="center"/>
    </xf>
    <xf numFmtId="0" fontId="84"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9" borderId="117">
      <alignment horizontal="left" vertical="center"/>
    </xf>
    <xf numFmtId="0" fontId="96" fillId="73" borderId="113" applyNumberFormat="0" applyAlignment="0" applyProtection="0"/>
    <xf numFmtId="0" fontId="34" fillId="0" borderId="116">
      <alignment horizontal="right" vertical="center"/>
    </xf>
    <xf numFmtId="4" fontId="34" fillId="0" borderId="116">
      <alignment horizontal="right" vertical="center"/>
    </xf>
    <xf numFmtId="0" fontId="34" fillId="0" borderId="116" applyNumberFormat="0" applyFill="0" applyAlignment="0" applyProtection="0"/>
    <xf numFmtId="0" fontId="100" fillId="86" borderId="112" applyNumberFormat="0" applyAlignment="0" applyProtection="0"/>
    <xf numFmtId="175" fontId="34" fillId="90" borderId="116" applyNumberFormat="0" applyFont="0" applyBorder="0" applyAlignment="0" applyProtection="0">
      <alignment horizontal="right" vertical="center"/>
    </xf>
    <xf numFmtId="0" fontId="34" fillId="16" borderId="116"/>
    <xf numFmtId="4" fontId="34" fillId="16" borderId="116"/>
    <xf numFmtId="0" fontId="103" fillId="0" borderId="114" applyNumberFormat="0" applyFill="0" applyAlignment="0" applyProtection="0"/>
    <xf numFmtId="0" fontId="35" fillId="89" borderId="115" applyNumberFormat="0" applyFont="0" applyAlignment="0" applyProtection="0"/>
    <xf numFmtId="0" fontId="78" fillId="89" borderId="115" applyNumberFormat="0" applyFont="0" applyAlignment="0" applyProtection="0"/>
    <xf numFmtId="0" fontId="34" fillId="0" borderId="116" applyNumberFormat="0" applyFill="0" applyAlignment="0" applyProtection="0"/>
    <xf numFmtId="0" fontId="88" fillId="0" borderId="114" applyNumberFormat="0" applyFill="0" applyAlignment="0" applyProtection="0"/>
    <xf numFmtId="0" fontId="103" fillId="0" borderId="114" applyNumberFormat="0" applyFill="0" applyAlignment="0" applyProtection="0"/>
    <xf numFmtId="0" fontId="87" fillId="73" borderId="113" applyNumberFormat="0" applyAlignment="0" applyProtection="0"/>
    <xf numFmtId="0" fontId="84" fillId="86" borderId="113" applyNumberFormat="0" applyAlignment="0" applyProtection="0"/>
    <xf numFmtId="4" fontId="74" fillId="9" borderId="116">
      <alignment horizontal="right" vertical="center"/>
    </xf>
    <xf numFmtId="0" fontId="30" fillId="9" borderId="116">
      <alignment horizontal="right" vertical="center"/>
    </xf>
    <xf numFmtId="175" fontId="34" fillId="90" borderId="116" applyNumberFormat="0" applyFont="0" applyBorder="0" applyAlignment="0" applyProtection="0">
      <alignment horizontal="right" vertical="center"/>
    </xf>
    <xf numFmtId="0" fontId="88" fillId="0" borderId="114" applyNumberFormat="0" applyFill="0" applyAlignment="0" applyProtection="0"/>
    <xf numFmtId="49" fontId="34" fillId="0" borderId="116" applyNumberFormat="0" applyFont="0" applyFill="0" applyBorder="0" applyProtection="0">
      <alignment horizontal="left" vertical="center" indent="2"/>
    </xf>
    <xf numFmtId="49" fontId="34" fillId="0" borderId="117" applyNumberFormat="0" applyFont="0" applyFill="0" applyBorder="0" applyProtection="0">
      <alignment horizontal="left" vertical="center" indent="5"/>
    </xf>
    <xf numFmtId="49" fontId="34" fillId="0" borderId="116" applyNumberFormat="0" applyFont="0" applyFill="0" applyBorder="0" applyProtection="0">
      <alignment horizontal="left" vertical="center" indent="2"/>
    </xf>
    <xf numFmtId="4" fontId="34" fillId="0" borderId="116" applyFill="0" applyBorder="0" applyProtection="0">
      <alignment horizontal="right" vertical="center"/>
    </xf>
    <xf numFmtId="49" fontId="32" fillId="0" borderId="116" applyNumberFormat="0" applyFill="0" applyBorder="0" applyProtection="0">
      <alignment horizontal="left" vertical="center"/>
    </xf>
    <xf numFmtId="0" fontId="34" fillId="0" borderId="119">
      <alignment horizontal="left" vertical="center" wrapText="1" indent="2"/>
    </xf>
    <xf numFmtId="0" fontId="100" fillId="86" borderId="112" applyNumberFormat="0" applyAlignment="0" applyProtection="0"/>
    <xf numFmtId="0" fontId="30" fillId="14" borderId="118">
      <alignment horizontal="right" vertical="center"/>
    </xf>
    <xf numFmtId="0" fontId="87" fillId="73" borderId="113" applyNumberFormat="0" applyAlignment="0" applyProtection="0"/>
    <xf numFmtId="0" fontId="30" fillId="14" borderId="118">
      <alignment horizontal="right" vertical="center"/>
    </xf>
    <xf numFmtId="4" fontId="30" fillId="14" borderId="116">
      <alignment horizontal="right" vertical="center"/>
    </xf>
    <xf numFmtId="0" fontId="30" fillId="14" borderId="116">
      <alignment horizontal="right" vertical="center"/>
    </xf>
    <xf numFmtId="0" fontId="81" fillId="86" borderId="112" applyNumberFormat="0" applyAlignment="0" applyProtection="0"/>
    <xf numFmtId="0" fontId="83" fillId="86" borderId="113" applyNumberFormat="0" applyAlignment="0" applyProtection="0"/>
    <xf numFmtId="0" fontId="88" fillId="0" borderId="114" applyNumberFormat="0" applyFill="0" applyAlignment="0" applyProtection="0"/>
    <xf numFmtId="0" fontId="34" fillId="16" borderId="116"/>
    <xf numFmtId="4" fontId="34" fillId="16" borderId="116"/>
    <xf numFmtId="4" fontId="30" fillId="14" borderId="116">
      <alignment horizontal="right" vertical="center"/>
    </xf>
    <xf numFmtId="0" fontId="74" fillId="9" borderId="116">
      <alignment horizontal="right" vertical="center"/>
    </xf>
    <xf numFmtId="0" fontId="87" fillId="73" borderId="113" applyNumberFormat="0" applyAlignment="0" applyProtection="0"/>
    <xf numFmtId="0" fontId="84" fillId="86" borderId="113" applyNumberFormat="0" applyAlignment="0" applyProtection="0"/>
    <xf numFmtId="4" fontId="34" fillId="0" borderId="116">
      <alignment horizontal="right" vertical="center"/>
    </xf>
    <xf numFmtId="0" fontId="34" fillId="14" borderId="119">
      <alignment horizontal="left" vertical="center" wrapText="1" indent="2"/>
    </xf>
    <xf numFmtId="0" fontId="34" fillId="0" borderId="119">
      <alignment horizontal="left" vertical="center" wrapText="1" indent="2"/>
    </xf>
    <xf numFmtId="0" fontId="100" fillId="86" borderId="112" applyNumberFormat="0" applyAlignment="0" applyProtection="0"/>
    <xf numFmtId="0" fontId="96" fillId="73" borderId="113" applyNumberFormat="0" applyAlignment="0" applyProtection="0"/>
    <xf numFmtId="0" fontId="83" fillId="86" borderId="113" applyNumberFormat="0" applyAlignment="0" applyProtection="0"/>
    <xf numFmtId="0" fontId="81" fillId="86" borderId="112" applyNumberFormat="0" applyAlignment="0" applyProtection="0"/>
    <xf numFmtId="0" fontId="30" fillId="14" borderId="118">
      <alignment horizontal="right" vertical="center"/>
    </xf>
    <xf numFmtId="0" fontId="74" fillId="9" borderId="116">
      <alignment horizontal="right" vertical="center"/>
    </xf>
    <xf numFmtId="4" fontId="30" fillId="9" borderId="116">
      <alignment horizontal="right" vertical="center"/>
    </xf>
    <xf numFmtId="4" fontId="30" fillId="14" borderId="116">
      <alignment horizontal="right" vertical="center"/>
    </xf>
    <xf numFmtId="49" fontId="34" fillId="0" borderId="117" applyNumberFormat="0" applyFont="0" applyFill="0" applyBorder="0" applyProtection="0">
      <alignment horizontal="left" vertical="center" indent="5"/>
    </xf>
    <xf numFmtId="4" fontId="34" fillId="0" borderId="116" applyFill="0" applyBorder="0" applyProtection="0">
      <alignment horizontal="right" vertical="center"/>
    </xf>
    <xf numFmtId="4" fontId="30" fillId="9" borderId="116">
      <alignment horizontal="right" vertical="center"/>
    </xf>
    <xf numFmtId="0" fontId="96" fillId="73" borderId="113" applyNumberFormat="0" applyAlignment="0" applyProtection="0"/>
    <xf numFmtId="0" fontId="87" fillId="73" borderId="113" applyNumberFormat="0" applyAlignment="0" applyProtection="0"/>
    <xf numFmtId="0" fontId="83"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14" borderId="119">
      <alignment horizontal="left" vertical="center" wrapText="1" indent="2"/>
    </xf>
    <xf numFmtId="0" fontId="81" fillId="86" borderId="112" applyNumberFormat="0" applyAlignment="0" applyProtection="0"/>
    <xf numFmtId="0" fontId="100" fillId="86" borderId="112" applyNumberFormat="0" applyAlignment="0" applyProtection="0"/>
    <xf numFmtId="0" fontId="30" fillId="14" borderId="118">
      <alignment horizontal="right" vertical="center"/>
    </xf>
    <xf numFmtId="0" fontId="83" fillId="86" borderId="113" applyNumberFormat="0" applyAlignment="0" applyProtection="0"/>
    <xf numFmtId="4" fontId="30" fillId="14" borderId="116">
      <alignment horizontal="right" vertical="center"/>
    </xf>
    <xf numFmtId="4" fontId="34" fillId="16" borderId="116"/>
    <xf numFmtId="4" fontId="34" fillId="16" borderId="116"/>
    <xf numFmtId="0" fontId="30" fillId="14" borderId="116">
      <alignment horizontal="right" vertical="center"/>
    </xf>
    <xf numFmtId="0" fontId="30" fillId="14" borderId="116">
      <alignment horizontal="right" vertical="center"/>
    </xf>
    <xf numFmtId="0" fontId="34" fillId="16" borderId="116"/>
    <xf numFmtId="0" fontId="30" fillId="14" borderId="118">
      <alignment horizontal="right" vertical="center"/>
    </xf>
    <xf numFmtId="0" fontId="30" fillId="14" borderId="118">
      <alignment horizontal="right" vertical="center"/>
    </xf>
    <xf numFmtId="0" fontId="83" fillId="86" borderId="113" applyNumberFormat="0" applyAlignment="0" applyProtection="0"/>
    <xf numFmtId="0" fontId="30" fillId="14" borderId="117">
      <alignment horizontal="right" vertical="center"/>
    </xf>
    <xf numFmtId="0" fontId="34" fillId="0" borderId="116">
      <alignment horizontal="right" vertical="center"/>
    </xf>
    <xf numFmtId="4" fontId="34" fillId="0" borderId="116">
      <alignment horizontal="right" vertical="center"/>
    </xf>
    <xf numFmtId="0" fontId="103" fillId="0" borderId="114" applyNumberFormat="0" applyFill="0" applyAlignment="0" applyProtection="0"/>
    <xf numFmtId="0" fontId="84" fillId="86" borderId="113" applyNumberFormat="0" applyAlignment="0" applyProtection="0"/>
    <xf numFmtId="0" fontId="103" fillId="0" borderId="114" applyNumberFormat="0" applyFill="0" applyAlignment="0" applyProtection="0"/>
    <xf numFmtId="0" fontId="84" fillId="86" borderId="113" applyNumberFormat="0" applyAlignment="0" applyProtection="0"/>
    <xf numFmtId="49" fontId="32" fillId="0" borderId="116" applyNumberFormat="0" applyFill="0" applyBorder="0" applyProtection="0">
      <alignment horizontal="left" vertical="center"/>
    </xf>
    <xf numFmtId="0" fontId="78" fillId="89" borderId="115" applyNumberFormat="0" applyFont="0" applyAlignment="0" applyProtection="0"/>
    <xf numFmtId="0" fontId="30" fillId="9" borderId="116">
      <alignment horizontal="right" vertical="center"/>
    </xf>
    <xf numFmtId="0" fontId="30" fillId="14" borderId="116">
      <alignment horizontal="right" vertical="center"/>
    </xf>
    <xf numFmtId="0" fontId="84" fillId="86" borderId="113" applyNumberFormat="0" applyAlignment="0" applyProtection="0"/>
    <xf numFmtId="0" fontId="88" fillId="0" borderId="114" applyNumberFormat="0" applyFill="0" applyAlignment="0" applyProtection="0"/>
    <xf numFmtId="4" fontId="34" fillId="0" borderId="116" applyFill="0" applyBorder="0" applyProtection="0">
      <alignment horizontal="right" vertical="center"/>
    </xf>
    <xf numFmtId="0" fontId="13" fillId="0" borderId="58" applyNumberFormat="0" applyFill="0" applyAlignment="0" applyProtection="0"/>
    <xf numFmtId="0" fontId="34" fillId="14" borderId="119">
      <alignment horizontal="left" vertical="center" wrapText="1" indent="2"/>
    </xf>
    <xf numFmtId="0" fontId="13" fillId="0" borderId="58" applyNumberFormat="0" applyFill="0" applyAlignment="0" applyProtection="0"/>
    <xf numFmtId="0" fontId="2" fillId="59" borderId="0" applyNumberFormat="0" applyBorder="0" applyAlignment="0" applyProtection="0"/>
    <xf numFmtId="0" fontId="72" fillId="64" borderId="0" applyNumberFormat="0" applyBorder="0" applyAlignment="0" applyProtection="0"/>
    <xf numFmtId="4" fontId="30" fillId="14" borderId="116">
      <alignment horizontal="right" vertical="center"/>
    </xf>
    <xf numFmtId="0" fontId="96" fillId="73" borderId="113" applyNumberFormat="0" applyAlignment="0" applyProtection="0"/>
    <xf numFmtId="0" fontId="84" fillId="86" borderId="113" applyNumberFormat="0" applyAlignment="0" applyProtection="0"/>
    <xf numFmtId="0" fontId="83" fillId="86" borderId="113" applyNumberFormat="0" applyAlignment="0" applyProtection="0"/>
    <xf numFmtId="0" fontId="34" fillId="9" borderId="117">
      <alignment horizontal="left" vertical="center"/>
    </xf>
    <xf numFmtId="0" fontId="2" fillId="53" borderId="0" applyNumberFormat="0" applyBorder="0" applyAlignment="0" applyProtection="0"/>
    <xf numFmtId="0" fontId="30" fillId="14" borderId="116">
      <alignment horizontal="right" vertical="center"/>
    </xf>
    <xf numFmtId="0" fontId="71" fillId="0" borderId="0" applyNumberFormat="0" applyFill="0" applyBorder="0" applyAlignment="0" applyProtection="0"/>
    <xf numFmtId="0" fontId="72" fillId="49" borderId="0" applyNumberFormat="0" applyBorder="0" applyAlignment="0" applyProtection="0"/>
    <xf numFmtId="175" fontId="34" fillId="90" borderId="116" applyNumberFormat="0" applyFont="0" applyBorder="0" applyAlignment="0" applyProtection="0">
      <alignment horizontal="right" vertical="center"/>
    </xf>
    <xf numFmtId="0" fontId="69" fillId="46" borderId="56" applyNumberFormat="0" applyAlignment="0" applyProtection="0"/>
    <xf numFmtId="0" fontId="69" fillId="46" borderId="56" applyNumberFormat="0" applyAlignment="0" applyProtection="0"/>
    <xf numFmtId="0" fontId="34" fillId="0" borderId="119">
      <alignment horizontal="left" vertical="center" wrapText="1" indent="2"/>
    </xf>
    <xf numFmtId="175" fontId="34" fillId="90" borderId="116" applyNumberFormat="0" applyFont="0" applyBorder="0" applyAlignment="0" applyProtection="0">
      <alignment horizontal="right" vertical="center"/>
    </xf>
    <xf numFmtId="4" fontId="34" fillId="0" borderId="116" applyFill="0" applyBorder="0" applyProtection="0">
      <alignment horizontal="right" vertical="center"/>
    </xf>
    <xf numFmtId="0" fontId="71" fillId="0" borderId="0" applyNumberFormat="0" applyFill="0" applyBorder="0" applyAlignment="0" applyProtection="0"/>
    <xf numFmtId="0" fontId="96" fillId="73" borderId="113" applyNumberFormat="0" applyAlignment="0" applyProtection="0"/>
    <xf numFmtId="0" fontId="34" fillId="0" borderId="119">
      <alignment horizontal="left" vertical="center" wrapText="1" indent="2"/>
    </xf>
    <xf numFmtId="0" fontId="34" fillId="16" borderId="116"/>
    <xf numFmtId="0" fontId="34" fillId="0" borderId="116">
      <alignment horizontal="right" vertical="center"/>
    </xf>
    <xf numFmtId="0" fontId="34" fillId="16" borderId="116"/>
    <xf numFmtId="0" fontId="78" fillId="89" borderId="115" applyNumberFormat="0" applyFont="0" applyAlignment="0" applyProtection="0"/>
    <xf numFmtId="49" fontId="32" fillId="0" borderId="116" applyNumberFormat="0" applyFill="0" applyBorder="0" applyProtection="0">
      <alignment horizontal="left" vertical="center"/>
    </xf>
    <xf numFmtId="0" fontId="34" fillId="0" borderId="119">
      <alignment horizontal="left" vertical="center" wrapText="1" indent="2"/>
    </xf>
    <xf numFmtId="0" fontId="84" fillId="86" borderId="113" applyNumberFormat="0" applyAlignment="0" applyProtection="0"/>
    <xf numFmtId="49" fontId="34" fillId="0" borderId="116" applyNumberFormat="0" applyFont="0" applyFill="0" applyBorder="0" applyProtection="0">
      <alignment horizontal="left" vertical="center" indent="2"/>
    </xf>
    <xf numFmtId="0" fontId="34" fillId="14" borderId="119">
      <alignment horizontal="left" vertical="center" wrapText="1" indent="2"/>
    </xf>
    <xf numFmtId="0" fontId="100" fillId="86" borderId="112" applyNumberFormat="0" applyAlignment="0" applyProtection="0"/>
    <xf numFmtId="0" fontId="2" fillId="50" borderId="0" applyNumberFormat="0" applyBorder="0" applyAlignment="0" applyProtection="0"/>
    <xf numFmtId="0" fontId="13" fillId="0" borderId="58" applyNumberFormat="0" applyFill="0" applyAlignment="0" applyProtection="0"/>
    <xf numFmtId="0" fontId="74" fillId="9" borderId="116">
      <alignment horizontal="right" vertical="center"/>
    </xf>
    <xf numFmtId="0" fontId="2" fillId="63" borderId="0" applyNumberFormat="0" applyBorder="0" applyAlignment="0" applyProtection="0"/>
    <xf numFmtId="0" fontId="87" fillId="73" borderId="113" applyNumberFormat="0" applyAlignment="0" applyProtection="0"/>
    <xf numFmtId="4" fontId="74" fillId="9" borderId="116">
      <alignment horizontal="right" vertical="center"/>
    </xf>
    <xf numFmtId="0" fontId="87" fillId="73" borderId="113" applyNumberFormat="0" applyAlignment="0" applyProtection="0"/>
    <xf numFmtId="0" fontId="72" fillId="58" borderId="0" applyNumberFormat="0" applyBorder="0" applyAlignment="0" applyProtection="0"/>
    <xf numFmtId="0" fontId="83" fillId="86" borderId="113" applyNumberFormat="0" applyAlignment="0" applyProtection="0"/>
    <xf numFmtId="0" fontId="81" fillId="86" borderId="112" applyNumberFormat="0" applyAlignment="0" applyProtection="0"/>
    <xf numFmtId="0" fontId="2" fillId="54" borderId="0" applyNumberFormat="0" applyBorder="0" applyAlignment="0" applyProtection="0"/>
    <xf numFmtId="0" fontId="34" fillId="16" borderId="116"/>
    <xf numFmtId="0" fontId="30" fillId="14" borderId="116">
      <alignment horizontal="right" vertical="center"/>
    </xf>
    <xf numFmtId="0" fontId="74" fillId="9" borderId="116">
      <alignment horizontal="right" vertical="center"/>
    </xf>
    <xf numFmtId="0" fontId="100" fillId="86" borderId="112" applyNumberFormat="0" applyAlignment="0" applyProtection="0"/>
    <xf numFmtId="4" fontId="30" fillId="9" borderId="116">
      <alignment horizontal="right" vertical="center"/>
    </xf>
    <xf numFmtId="0" fontId="2" fillId="63" borderId="0" applyNumberFormat="0" applyBorder="0" applyAlignment="0" applyProtection="0"/>
    <xf numFmtId="0" fontId="88" fillId="0" borderId="114" applyNumberFormat="0" applyFill="0" applyAlignment="0" applyProtection="0"/>
    <xf numFmtId="0" fontId="88" fillId="0" borderId="114" applyNumberFormat="0" applyFill="0" applyAlignment="0" applyProtection="0"/>
    <xf numFmtId="0" fontId="100" fillId="86" borderId="112" applyNumberFormat="0" applyAlignment="0" applyProtection="0"/>
    <xf numFmtId="4" fontId="34" fillId="16" borderId="116"/>
    <xf numFmtId="0" fontId="72" fillId="52" borderId="0" applyNumberFormat="0" applyBorder="0" applyAlignment="0" applyProtection="0"/>
    <xf numFmtId="0" fontId="2" fillId="50" borderId="0" applyNumberFormat="0" applyBorder="0" applyAlignment="0" applyProtection="0"/>
    <xf numFmtId="0" fontId="30" fillId="14" borderId="118">
      <alignment horizontal="right" vertical="center"/>
    </xf>
    <xf numFmtId="0" fontId="70" fillId="0" borderId="0" applyNumberFormat="0" applyFill="0" applyBorder="0" applyAlignment="0" applyProtection="0"/>
    <xf numFmtId="0" fontId="81" fillId="86" borderId="112" applyNumberFormat="0" applyAlignment="0" applyProtection="0"/>
    <xf numFmtId="0" fontId="30" fillId="9" borderId="116">
      <alignment horizontal="right" vertical="center"/>
    </xf>
    <xf numFmtId="4" fontId="34" fillId="0" borderId="116">
      <alignment horizontal="right" vertical="center"/>
    </xf>
    <xf numFmtId="0" fontId="2" fillId="57" borderId="0" applyNumberFormat="0" applyBorder="0" applyAlignment="0" applyProtection="0"/>
    <xf numFmtId="49" fontId="34" fillId="0" borderId="116" applyNumberFormat="0" applyFont="0" applyFill="0" applyBorder="0" applyProtection="0">
      <alignment horizontal="left" vertical="center" indent="2"/>
    </xf>
    <xf numFmtId="0" fontId="34" fillId="14" borderId="119">
      <alignment horizontal="left" vertical="center" wrapText="1" indent="2"/>
    </xf>
    <xf numFmtId="0" fontId="30" fillId="14" borderId="117">
      <alignment horizontal="right" vertical="center"/>
    </xf>
    <xf numFmtId="4" fontId="34" fillId="16" borderId="116"/>
    <xf numFmtId="0" fontId="78" fillId="89" borderId="115" applyNumberFormat="0" applyFont="0" applyAlignment="0" applyProtection="0"/>
    <xf numFmtId="0" fontId="72" fillId="55" borderId="0" applyNumberFormat="0" applyBorder="0" applyAlignment="0" applyProtection="0"/>
    <xf numFmtId="4" fontId="30" fillId="14" borderId="116">
      <alignment horizontal="right" vertical="center"/>
    </xf>
    <xf numFmtId="0" fontId="72" fillId="49" borderId="0" applyNumberFormat="0" applyBorder="0" applyAlignment="0" applyProtection="0"/>
    <xf numFmtId="0" fontId="96" fillId="73" borderId="113" applyNumberFormat="0" applyAlignment="0" applyProtection="0"/>
    <xf numFmtId="0" fontId="81" fillId="86" borderId="112" applyNumberFormat="0" applyAlignment="0" applyProtection="0"/>
    <xf numFmtId="0" fontId="103" fillId="0" borderId="114" applyNumberFormat="0" applyFill="0" applyAlignment="0" applyProtection="0"/>
    <xf numFmtId="4" fontId="30" fillId="14" borderId="117">
      <alignment horizontal="right" vertical="center"/>
    </xf>
    <xf numFmtId="0" fontId="2" fillId="51" borderId="0" applyNumberFormat="0" applyBorder="0" applyAlignment="0" applyProtection="0"/>
    <xf numFmtId="4" fontId="74" fillId="9" borderId="116">
      <alignment horizontal="right" vertical="center"/>
    </xf>
    <xf numFmtId="0" fontId="30" fillId="14" borderId="116">
      <alignment horizontal="right" vertical="center"/>
    </xf>
    <xf numFmtId="0" fontId="72"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83" fillId="86" borderId="113" applyNumberFormat="0" applyAlignment="0" applyProtection="0"/>
    <xf numFmtId="0" fontId="72" fillId="58" borderId="0" applyNumberFormat="0" applyBorder="0" applyAlignment="0" applyProtection="0"/>
    <xf numFmtId="0" fontId="30" fillId="9" borderId="116">
      <alignment horizontal="right" vertical="center"/>
    </xf>
    <xf numFmtId="0" fontId="84" fillId="86" borderId="113" applyNumberFormat="0" applyAlignment="0" applyProtection="0"/>
    <xf numFmtId="4" fontId="34" fillId="0" borderId="116" applyFill="0" applyBorder="0" applyProtection="0">
      <alignment horizontal="right" vertical="center"/>
    </xf>
    <xf numFmtId="0" fontId="34" fillId="14" borderId="119">
      <alignment horizontal="left" vertical="center" wrapText="1" indent="2"/>
    </xf>
    <xf numFmtId="4" fontId="34" fillId="16" borderId="116"/>
    <xf numFmtId="0" fontId="68" fillId="46" borderId="57" applyNumberFormat="0" applyAlignment="0" applyProtection="0"/>
    <xf numFmtId="0" fontId="84" fillId="86" borderId="113" applyNumberFormat="0" applyAlignment="0" applyProtection="0"/>
    <xf numFmtId="0" fontId="84" fillId="86" borderId="113" applyNumberFormat="0" applyAlignment="0" applyProtection="0"/>
    <xf numFmtId="0" fontId="2" fillId="48" borderId="0" applyNumberFormat="0" applyBorder="0" applyAlignment="0" applyProtection="0"/>
    <xf numFmtId="0" fontId="87" fillId="73" borderId="113" applyNumberFormat="0" applyAlignment="0" applyProtection="0"/>
    <xf numFmtId="49" fontId="32" fillId="0" borderId="116" applyNumberFormat="0" applyFill="0" applyBorder="0" applyProtection="0">
      <alignment horizontal="left" vertical="center"/>
    </xf>
    <xf numFmtId="0" fontId="34" fillId="0" borderId="119">
      <alignment horizontal="left" vertical="center" wrapText="1" indent="2"/>
    </xf>
    <xf numFmtId="0" fontId="34" fillId="14" borderId="119">
      <alignment horizontal="left" vertical="center" wrapText="1" indent="2"/>
    </xf>
    <xf numFmtId="0" fontId="78" fillId="89" borderId="115" applyNumberFormat="0" applyFont="0" applyAlignment="0" applyProtection="0"/>
    <xf numFmtId="0" fontId="30" fillId="14" borderId="116">
      <alignment horizontal="right" vertical="center"/>
    </xf>
    <xf numFmtId="0" fontId="30" fillId="14" borderId="116">
      <alignment horizontal="right" vertical="center"/>
    </xf>
    <xf numFmtId="0" fontId="84" fillId="86" borderId="113" applyNumberFormat="0" applyAlignment="0" applyProtection="0"/>
    <xf numFmtId="0" fontId="72" fillId="55" borderId="0" applyNumberFormat="0" applyBorder="0" applyAlignment="0" applyProtection="0"/>
    <xf numFmtId="175" fontId="34" fillId="90" borderId="116" applyNumberFormat="0" applyFont="0" applyBorder="0" applyAlignment="0" applyProtection="0">
      <alignment horizontal="right" vertical="center"/>
    </xf>
    <xf numFmtId="0" fontId="2" fillId="60" borderId="0" applyNumberFormat="0" applyBorder="0" applyAlignment="0" applyProtection="0"/>
    <xf numFmtId="0" fontId="84" fillId="86" borderId="113" applyNumberFormat="0" applyAlignment="0" applyProtection="0"/>
    <xf numFmtId="0" fontId="100" fillId="86" borderId="112" applyNumberFormat="0" applyAlignment="0" applyProtection="0"/>
    <xf numFmtId="0" fontId="103" fillId="0" borderId="114" applyNumberFormat="0" applyFill="0" applyAlignment="0" applyProtection="0"/>
    <xf numFmtId="0" fontId="96" fillId="73" borderId="113" applyNumberFormat="0" applyAlignment="0" applyProtection="0"/>
    <xf numFmtId="0" fontId="30" fillId="9" borderId="116">
      <alignment horizontal="right" vertical="center"/>
    </xf>
    <xf numFmtId="0" fontId="72" fillId="49" borderId="0" applyNumberFormat="0" applyBorder="0" applyAlignment="0" applyProtection="0"/>
    <xf numFmtId="0" fontId="100" fillId="86" borderId="112" applyNumberFormat="0" applyAlignment="0" applyProtection="0"/>
    <xf numFmtId="0" fontId="2" fillId="54" borderId="0" applyNumberFormat="0" applyBorder="0" applyAlignment="0" applyProtection="0"/>
    <xf numFmtId="4" fontId="74" fillId="9" borderId="116">
      <alignment horizontal="right" vertical="center"/>
    </xf>
    <xf numFmtId="4" fontId="30" fillId="9" borderId="116">
      <alignment horizontal="right" vertical="center"/>
    </xf>
    <xf numFmtId="0" fontId="34" fillId="0" borderId="116" applyNumberFormat="0" applyFill="0" applyAlignment="0" applyProtection="0"/>
    <xf numFmtId="4" fontId="30" fillId="9" borderId="116">
      <alignment horizontal="right" vertical="center"/>
    </xf>
    <xf numFmtId="0" fontId="13" fillId="0" borderId="58" applyNumberFormat="0" applyFill="0" applyAlignment="0" applyProtection="0"/>
    <xf numFmtId="0" fontId="84" fillId="86" borderId="113" applyNumberFormat="0" applyAlignment="0" applyProtection="0"/>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34" fillId="0" borderId="116" applyNumberFormat="0" applyFill="0" applyAlignment="0" applyProtection="0"/>
    <xf numFmtId="4" fontId="30" fillId="14" borderId="116">
      <alignment horizontal="right" vertical="center"/>
    </xf>
    <xf numFmtId="0" fontId="78" fillId="89" borderId="115" applyNumberFormat="0" applyFont="0" applyAlignment="0" applyProtection="0"/>
    <xf numFmtId="4" fontId="30" fillId="14" borderId="116">
      <alignment horizontal="right" vertical="center"/>
    </xf>
    <xf numFmtId="4" fontId="30" fillId="14" borderId="116">
      <alignment horizontal="right" vertical="center"/>
    </xf>
    <xf numFmtId="0" fontId="34" fillId="0" borderId="116">
      <alignment horizontal="right" vertical="center"/>
    </xf>
    <xf numFmtId="4" fontId="34" fillId="0" borderId="116">
      <alignment horizontal="right" vertical="center"/>
    </xf>
    <xf numFmtId="0" fontId="88" fillId="0" borderId="114" applyNumberFormat="0" applyFill="0" applyAlignment="0" applyProtection="0"/>
    <xf numFmtId="0" fontId="78" fillId="89" borderId="115" applyNumberFormat="0" applyFont="0" applyAlignment="0" applyProtection="0"/>
    <xf numFmtId="0" fontId="34" fillId="0" borderId="116" applyNumberFormat="0" applyFill="0" applyAlignment="0" applyProtection="0"/>
    <xf numFmtId="0" fontId="30" fillId="14" borderId="118">
      <alignment horizontal="right" vertical="center"/>
    </xf>
    <xf numFmtId="4" fontId="30" fillId="14" borderId="116">
      <alignment horizontal="right" vertical="center"/>
    </xf>
    <xf numFmtId="0" fontId="84" fillId="86" borderId="113" applyNumberFormat="0" applyAlignment="0" applyProtection="0"/>
    <xf numFmtId="0" fontId="30" fillId="14" borderId="116">
      <alignment horizontal="right" vertical="center"/>
    </xf>
    <xf numFmtId="4" fontId="34" fillId="16" borderId="116"/>
    <xf numFmtId="0" fontId="87" fillId="73" borderId="113" applyNumberFormat="0" applyAlignment="0" applyProtection="0"/>
    <xf numFmtId="0" fontId="84" fillId="86" borderId="113" applyNumberFormat="0" applyAlignment="0" applyProtection="0"/>
    <xf numFmtId="0" fontId="103" fillId="0" borderId="114" applyNumberFormat="0" applyFill="0" applyAlignment="0" applyProtection="0"/>
    <xf numFmtId="0" fontId="34" fillId="9" borderId="117">
      <alignment horizontal="left" vertical="center"/>
    </xf>
    <xf numFmtId="0" fontId="87" fillId="73" borderId="113" applyNumberFormat="0" applyAlignment="0" applyProtection="0"/>
    <xf numFmtId="0" fontId="34" fillId="0" borderId="116" applyNumberFormat="0" applyFill="0" applyAlignment="0" applyProtection="0"/>
    <xf numFmtId="0" fontId="2" fillId="63" borderId="0" applyNumberFormat="0" applyBorder="0" applyAlignment="0" applyProtection="0"/>
    <xf numFmtId="0" fontId="34" fillId="0" borderId="116">
      <alignment horizontal="right" vertical="center"/>
    </xf>
    <xf numFmtId="0" fontId="34" fillId="9" borderId="117">
      <alignment horizontal="left" vertical="center"/>
    </xf>
    <xf numFmtId="4" fontId="30" fillId="14" borderId="118">
      <alignment horizontal="right" vertical="center"/>
    </xf>
    <xf numFmtId="49" fontId="32" fillId="0" borderId="116" applyNumberFormat="0" applyFill="0" applyBorder="0" applyProtection="0">
      <alignment horizontal="left" vertical="center"/>
    </xf>
    <xf numFmtId="0" fontId="100" fillId="86" borderId="112" applyNumberFormat="0" applyAlignment="0" applyProtection="0"/>
    <xf numFmtId="0" fontId="72" fillId="64" borderId="0" applyNumberFormat="0" applyBorder="0" applyAlignment="0" applyProtection="0"/>
    <xf numFmtId="0" fontId="2" fillId="62" borderId="0" applyNumberFormat="0" applyBorder="0" applyAlignment="0" applyProtection="0"/>
    <xf numFmtId="0" fontId="83" fillId="86" borderId="113" applyNumberFormat="0" applyAlignment="0" applyProtection="0"/>
    <xf numFmtId="0" fontId="96" fillId="73" borderId="113" applyNumberFormat="0" applyAlignment="0" applyProtection="0"/>
    <xf numFmtId="4" fontId="74" fillId="9" borderId="116">
      <alignment horizontal="right" vertical="center"/>
    </xf>
    <xf numFmtId="0" fontId="2" fillId="57" borderId="0" applyNumberFormat="0" applyBorder="0" applyAlignment="0" applyProtection="0"/>
    <xf numFmtId="0" fontId="30" fillId="14" borderId="117">
      <alignment horizontal="right" vertical="center"/>
    </xf>
    <xf numFmtId="0" fontId="34" fillId="14" borderId="119">
      <alignment horizontal="left" vertical="center" wrapText="1" indent="2"/>
    </xf>
    <xf numFmtId="0" fontId="83" fillId="86" borderId="113" applyNumberFormat="0" applyAlignment="0" applyProtection="0"/>
    <xf numFmtId="0" fontId="2" fillId="63" borderId="0" applyNumberFormat="0" applyBorder="0" applyAlignment="0" applyProtection="0"/>
    <xf numFmtId="4" fontId="30" fillId="14" borderId="117">
      <alignment horizontal="right" vertical="center"/>
    </xf>
    <xf numFmtId="0" fontId="35" fillId="89" borderId="115" applyNumberFormat="0" applyFont="0" applyAlignment="0" applyProtection="0"/>
    <xf numFmtId="0" fontId="2" fillId="62" borderId="0" applyNumberFormat="0" applyBorder="0" applyAlignment="0" applyProtection="0"/>
    <xf numFmtId="0" fontId="30" fillId="9" borderId="116">
      <alignment horizontal="right" vertical="center"/>
    </xf>
    <xf numFmtId="0" fontId="2" fillId="56" borderId="0" applyNumberFormat="0" applyBorder="0" applyAlignment="0" applyProtection="0"/>
    <xf numFmtId="0" fontId="96" fillId="73" borderId="113" applyNumberFormat="0" applyAlignment="0" applyProtection="0"/>
    <xf numFmtId="4" fontId="30" fillId="14" borderId="117">
      <alignment horizontal="right" vertical="center"/>
    </xf>
    <xf numFmtId="4" fontId="30" fillId="14" borderId="116">
      <alignment horizontal="right" vertical="center"/>
    </xf>
    <xf numFmtId="0" fontId="30" fillId="9" borderId="116">
      <alignment horizontal="right" vertical="center"/>
    </xf>
    <xf numFmtId="0" fontId="87" fillId="73" borderId="113" applyNumberFormat="0" applyAlignment="0" applyProtection="0"/>
    <xf numFmtId="0" fontId="2" fillId="54" borderId="0" applyNumberFormat="0" applyBorder="0" applyAlignment="0" applyProtection="0"/>
    <xf numFmtId="0" fontId="69" fillId="46" borderId="56" applyNumberFormat="0" applyAlignment="0" applyProtection="0"/>
    <xf numFmtId="0" fontId="88" fillId="0" borderId="114" applyNumberFormat="0" applyFill="0" applyAlignment="0" applyProtection="0"/>
    <xf numFmtId="0" fontId="74" fillId="9" borderId="116">
      <alignment horizontal="right" vertical="center"/>
    </xf>
    <xf numFmtId="0" fontId="100" fillId="86" borderId="112" applyNumberFormat="0" applyAlignment="0" applyProtection="0"/>
    <xf numFmtId="0" fontId="103" fillId="0" borderId="114" applyNumberFormat="0" applyFill="0" applyAlignment="0" applyProtection="0"/>
    <xf numFmtId="0" fontId="2" fillId="53" borderId="0" applyNumberFormat="0" applyBorder="0" applyAlignment="0" applyProtection="0"/>
    <xf numFmtId="175" fontId="34" fillId="90" borderId="116" applyNumberFormat="0" applyFont="0" applyBorder="0" applyAlignment="0" applyProtection="0">
      <alignment horizontal="right" vertical="center"/>
    </xf>
    <xf numFmtId="0" fontId="2" fillId="51" borderId="0" applyNumberFormat="0" applyBorder="0" applyAlignment="0" applyProtection="0"/>
    <xf numFmtId="0" fontId="2" fillId="56" borderId="0" applyNumberFormat="0" applyBorder="0" applyAlignment="0" applyProtection="0"/>
    <xf numFmtId="0" fontId="72" fillId="61" borderId="0" applyNumberFormat="0" applyBorder="0" applyAlignment="0" applyProtection="0"/>
    <xf numFmtId="0" fontId="88" fillId="0" borderId="114" applyNumberFormat="0" applyFill="0" applyAlignment="0" applyProtection="0"/>
    <xf numFmtId="0" fontId="34" fillId="0" borderId="116">
      <alignment horizontal="right" vertical="center"/>
    </xf>
    <xf numFmtId="0" fontId="35" fillId="89" borderId="115" applyNumberFormat="0" applyFont="0" applyAlignment="0" applyProtection="0"/>
    <xf numFmtId="0" fontId="84" fillId="86" borderId="113" applyNumberFormat="0" applyAlignment="0" applyProtection="0"/>
    <xf numFmtId="0" fontId="103" fillId="0" borderId="114" applyNumberFormat="0" applyFill="0" applyAlignment="0" applyProtection="0"/>
    <xf numFmtId="0" fontId="2" fillId="48" borderId="0" applyNumberFormat="0" applyBorder="0" applyAlignment="0" applyProtection="0"/>
    <xf numFmtId="0" fontId="78" fillId="89" borderId="115" applyNumberFormat="0" applyFont="0" applyAlignment="0" applyProtection="0"/>
    <xf numFmtId="0" fontId="72" fillId="58" borderId="0" applyNumberFormat="0" applyBorder="0" applyAlignment="0" applyProtection="0"/>
    <xf numFmtId="0" fontId="34" fillId="0" borderId="116" applyNumberFormat="0" applyFill="0" applyAlignment="0" applyProtection="0"/>
    <xf numFmtId="0" fontId="2" fillId="57" borderId="0" applyNumberFormat="0" applyBorder="0" applyAlignment="0" applyProtection="0"/>
    <xf numFmtId="4" fontId="34" fillId="0" borderId="116" applyFill="0" applyBorder="0" applyProtection="0">
      <alignment horizontal="right" vertical="center"/>
    </xf>
    <xf numFmtId="0" fontId="2" fillId="47" borderId="0" applyNumberFormat="0" applyBorder="0" applyAlignment="0" applyProtection="0"/>
    <xf numFmtId="0" fontId="103" fillId="0" borderId="114" applyNumberFormat="0" applyFill="0" applyAlignment="0" applyProtection="0"/>
    <xf numFmtId="0" fontId="2" fillId="60" borderId="0" applyNumberFormat="0" applyBorder="0" applyAlignment="0" applyProtection="0"/>
    <xf numFmtId="0" fontId="74" fillId="9" borderId="116">
      <alignment horizontal="right" vertical="center"/>
    </xf>
    <xf numFmtId="0" fontId="87" fillId="73" borderId="113" applyNumberFormat="0" applyAlignment="0" applyProtection="0"/>
    <xf numFmtId="175" fontId="34" fillId="90" borderId="116" applyNumberFormat="0" applyFont="0" applyBorder="0" applyAlignment="0" applyProtection="0">
      <alignment horizontal="right" vertical="center"/>
    </xf>
    <xf numFmtId="0" fontId="87" fillId="73" borderId="113" applyNumberFormat="0" applyAlignment="0" applyProtection="0"/>
    <xf numFmtId="4" fontId="34" fillId="0" borderId="116">
      <alignment horizontal="right" vertical="center"/>
    </xf>
    <xf numFmtId="49" fontId="34" fillId="0" borderId="116" applyNumberFormat="0" applyFont="0" applyFill="0" applyBorder="0" applyProtection="0">
      <alignment horizontal="left" vertical="center" indent="2"/>
    </xf>
    <xf numFmtId="175" fontId="34" fillId="90" borderId="116" applyNumberFormat="0" applyFont="0" applyBorder="0" applyAlignment="0" applyProtection="0">
      <alignment horizontal="right" vertical="center"/>
    </xf>
    <xf numFmtId="0" fontId="96" fillId="73" borderId="113" applyNumberFormat="0" applyAlignment="0" applyProtection="0"/>
    <xf numFmtId="49" fontId="32" fillId="0" borderId="116" applyNumberFormat="0" applyFill="0" applyBorder="0" applyProtection="0">
      <alignment horizontal="left" vertical="center"/>
    </xf>
    <xf numFmtId="4" fontId="30" fillId="14" borderId="116">
      <alignment horizontal="right" vertical="center"/>
    </xf>
    <xf numFmtId="0" fontId="87" fillId="73" borderId="113" applyNumberFormat="0" applyAlignment="0" applyProtection="0"/>
    <xf numFmtId="0" fontId="84" fillId="86" borderId="113" applyNumberFormat="0" applyAlignment="0" applyProtection="0"/>
    <xf numFmtId="4" fontId="34" fillId="0" borderId="116">
      <alignment horizontal="right" vertical="center"/>
    </xf>
    <xf numFmtId="0" fontId="34" fillId="14" borderId="119">
      <alignment horizontal="left" vertical="center" wrapText="1" indent="2"/>
    </xf>
    <xf numFmtId="0" fontId="34" fillId="0" borderId="119">
      <alignment horizontal="left" vertical="center" wrapText="1" indent="2"/>
    </xf>
    <xf numFmtId="0" fontId="100" fillId="86" borderId="112" applyNumberFormat="0" applyAlignment="0" applyProtection="0"/>
    <xf numFmtId="0" fontId="96" fillId="73" borderId="113" applyNumberFormat="0" applyAlignment="0" applyProtection="0"/>
    <xf numFmtId="0" fontId="83" fillId="86" borderId="113" applyNumberFormat="0" applyAlignment="0" applyProtection="0"/>
    <xf numFmtId="0" fontId="81" fillId="86" borderId="112" applyNumberFormat="0" applyAlignment="0" applyProtection="0"/>
    <xf numFmtId="0" fontId="30" fillId="14" borderId="118">
      <alignment horizontal="right" vertical="center"/>
    </xf>
    <xf numFmtId="0" fontId="74" fillId="9" borderId="116">
      <alignment horizontal="right" vertical="center"/>
    </xf>
    <xf numFmtId="4" fontId="30" fillId="9" borderId="116">
      <alignment horizontal="right" vertical="center"/>
    </xf>
    <xf numFmtId="4" fontId="30" fillId="14" borderId="116">
      <alignment horizontal="right" vertical="center"/>
    </xf>
    <xf numFmtId="49" fontId="34" fillId="0" borderId="117" applyNumberFormat="0" applyFont="0" applyFill="0" applyBorder="0" applyProtection="0">
      <alignment horizontal="left" vertical="center" indent="5"/>
    </xf>
    <xf numFmtId="4" fontId="34" fillId="0" borderId="116" applyFill="0" applyBorder="0" applyProtection="0">
      <alignment horizontal="right" vertical="center"/>
    </xf>
    <xf numFmtId="4" fontId="30" fillId="9" borderId="116">
      <alignment horizontal="right" vertical="center"/>
    </xf>
    <xf numFmtId="0" fontId="96" fillId="73" borderId="113" applyNumberFormat="0" applyAlignment="0" applyProtection="0"/>
    <xf numFmtId="0" fontId="87" fillId="73" borderId="113" applyNumberFormat="0" applyAlignment="0" applyProtection="0"/>
    <xf numFmtId="0" fontId="83" fillId="86" borderId="113" applyNumberFormat="0" applyAlignment="0" applyProtection="0"/>
    <xf numFmtId="0" fontId="34" fillId="14" borderId="119">
      <alignment horizontal="left" vertical="center" wrapText="1" indent="2"/>
    </xf>
    <xf numFmtId="0" fontId="34" fillId="0" borderId="119">
      <alignment horizontal="left" vertical="center" wrapText="1" indent="2"/>
    </xf>
    <xf numFmtId="0" fontId="34" fillId="14" borderId="119">
      <alignment horizontal="left" vertical="center" wrapText="1" indent="2"/>
    </xf>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34" fillId="14" borderId="127">
      <alignment horizontal="left" vertical="center" wrapText="1" indent="2"/>
    </xf>
    <xf numFmtId="0" fontId="84" fillId="86" borderId="121" applyNumberFormat="0" applyAlignment="0" applyProtection="0"/>
    <xf numFmtId="0" fontId="2" fillId="48" borderId="0" applyNumberFormat="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2"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103" fillId="0" borderId="122" applyNumberFormat="0" applyFill="0" applyAlignment="0" applyProtection="0"/>
    <xf numFmtId="0" fontId="34" fillId="0" borderId="127">
      <alignment horizontal="left" vertical="center" wrapText="1" indent="2"/>
    </xf>
    <xf numFmtId="49" fontId="34" fillId="0" borderId="124" applyNumberFormat="0" applyFont="0" applyFill="0" applyBorder="0" applyProtection="0">
      <alignment horizontal="left" vertical="center" indent="2"/>
    </xf>
    <xf numFmtId="0" fontId="30" fillId="9" borderId="124">
      <alignment horizontal="right" vertical="center"/>
    </xf>
    <xf numFmtId="0" fontId="34" fillId="14" borderId="127">
      <alignment horizontal="left" vertical="center" wrapText="1" indent="2"/>
    </xf>
    <xf numFmtId="49" fontId="32" fillId="0" borderId="124" applyNumberFormat="0" applyFill="0" applyBorder="0" applyProtection="0">
      <alignment horizontal="left" vertical="center"/>
    </xf>
    <xf numFmtId="0" fontId="83" fillId="86" borderId="121" applyNumberFormat="0" applyAlignment="0" applyProtection="0"/>
    <xf numFmtId="0" fontId="103" fillId="0" borderId="122" applyNumberFormat="0" applyFill="0" applyAlignment="0" applyProtection="0"/>
    <xf numFmtId="0" fontId="87" fillId="73" borderId="121" applyNumberFormat="0" applyAlignment="0" applyProtection="0"/>
    <xf numFmtId="0" fontId="34" fillId="0" borderId="127">
      <alignment horizontal="left" vertical="center" wrapText="1" indent="2"/>
    </xf>
    <xf numFmtId="0" fontId="34" fillId="0" borderId="124" applyNumberFormat="0" applyFill="0" applyAlignment="0" applyProtection="0"/>
    <xf numFmtId="0" fontId="30" fillId="14" borderId="124">
      <alignment horizontal="right" vertical="center"/>
    </xf>
    <xf numFmtId="0" fontId="2" fillId="62" borderId="0" applyNumberFormat="0" applyBorder="0" applyAlignment="0" applyProtection="0"/>
    <xf numFmtId="0" fontId="2" fillId="47" borderId="0" applyNumberFormat="0" applyBorder="0" applyAlignment="0" applyProtection="0"/>
    <xf numFmtId="0" fontId="30" fillId="9" borderId="124">
      <alignment horizontal="right" vertical="center"/>
    </xf>
    <xf numFmtId="0" fontId="30" fillId="14" borderId="124">
      <alignment horizontal="right" vertical="center"/>
    </xf>
    <xf numFmtId="0" fontId="103" fillId="0" borderId="122" applyNumberFormat="0" applyFill="0" applyAlignment="0" applyProtection="0"/>
    <xf numFmtId="0" fontId="84" fillId="86" borderId="121" applyNumberFormat="0" applyAlignment="0" applyProtection="0"/>
    <xf numFmtId="4" fontId="74" fillId="9" borderId="124">
      <alignment horizontal="right" vertical="center"/>
    </xf>
    <xf numFmtId="4" fontId="34" fillId="0" borderId="124">
      <alignment horizontal="right" vertical="center"/>
    </xf>
    <xf numFmtId="49" fontId="34" fillId="0" borderId="124" applyNumberFormat="0" applyFont="0" applyFill="0" applyBorder="0" applyProtection="0">
      <alignment horizontal="left" vertical="center" indent="2"/>
    </xf>
    <xf numFmtId="4" fontId="30" fillId="14" borderId="125">
      <alignment horizontal="right" vertical="center"/>
    </xf>
    <xf numFmtId="0" fontId="78" fillId="89" borderId="123" applyNumberFormat="0" applyFont="0" applyAlignment="0" applyProtection="0"/>
    <xf numFmtId="4" fontId="34" fillId="0" borderId="124">
      <alignment horizontal="right" vertical="center"/>
    </xf>
    <xf numFmtId="0" fontId="34" fillId="9" borderId="125">
      <alignment horizontal="left" vertical="center"/>
    </xf>
    <xf numFmtId="0" fontId="34" fillId="0" borderId="124">
      <alignment horizontal="right" vertical="center"/>
    </xf>
    <xf numFmtId="0" fontId="34" fillId="14" borderId="127">
      <alignment horizontal="left" vertical="center" wrapText="1" indent="2"/>
    </xf>
    <xf numFmtId="49" fontId="34" fillId="0" borderId="124" applyNumberFormat="0" applyFont="0" applyFill="0" applyBorder="0" applyProtection="0">
      <alignment horizontal="left" vertical="center" indent="2"/>
    </xf>
    <xf numFmtId="0" fontId="96" fillId="73" borderId="121" applyNumberFormat="0" applyAlignment="0" applyProtection="0"/>
    <xf numFmtId="0" fontId="34" fillId="16" borderId="124"/>
    <xf numFmtId="0" fontId="30" fillId="9" borderId="124">
      <alignment horizontal="right" vertical="center"/>
    </xf>
    <xf numFmtId="4" fontId="30" fillId="14" borderId="124">
      <alignment horizontal="right" vertical="center"/>
    </xf>
    <xf numFmtId="0" fontId="78" fillId="89" borderId="123" applyNumberFormat="0" applyFont="0" applyAlignment="0" applyProtection="0"/>
    <xf numFmtId="0" fontId="96" fillId="73" borderId="121" applyNumberFormat="0" applyAlignment="0" applyProtection="0"/>
    <xf numFmtId="0" fontId="84" fillId="86" borderId="121" applyNumberFormat="0" applyAlignment="0" applyProtection="0"/>
    <xf numFmtId="0" fontId="30" fillId="14" borderId="125">
      <alignment horizontal="right" vertical="center"/>
    </xf>
    <xf numFmtId="0" fontId="30" fillId="14" borderId="125">
      <alignment horizontal="right" vertical="center"/>
    </xf>
    <xf numFmtId="0" fontId="83" fillId="86" borderId="121" applyNumberFormat="0" applyAlignment="0" applyProtection="0"/>
    <xf numFmtId="0" fontId="71" fillId="0" borderId="0" applyNumberFormat="0" applyFill="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68" fillId="46" borderId="57" applyNumberFormat="0" applyAlignment="0" applyProtection="0"/>
    <xf numFmtId="0" fontId="13" fillId="0" borderId="58" applyNumberFormat="0" applyFill="0" applyAlignment="0" applyProtection="0"/>
    <xf numFmtId="0" fontId="68" fillId="46" borderId="57" applyNumberFormat="0" applyAlignment="0" applyProtection="0"/>
    <xf numFmtId="0" fontId="2" fillId="60" borderId="0" applyNumberFormat="0" applyBorder="0" applyAlignment="0" applyProtection="0"/>
    <xf numFmtId="0" fontId="72" fillId="58" borderId="0" applyNumberFormat="0" applyBorder="0" applyAlignment="0" applyProtection="0"/>
    <xf numFmtId="0" fontId="72"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1" fillId="0" borderId="0" applyNumberFormat="0" applyFill="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69"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55" borderId="0" applyNumberFormat="0" applyBorder="0" applyAlignment="0" applyProtection="0"/>
    <xf numFmtId="0" fontId="68" fillId="46" borderId="57" applyNumberFormat="0" applyAlignment="0" applyProtection="0"/>
    <xf numFmtId="0" fontId="72" fillId="61" borderId="0" applyNumberFormat="0" applyBorder="0" applyAlignment="0" applyProtection="0"/>
    <xf numFmtId="0" fontId="2" fillId="59" borderId="0" applyNumberFormat="0" applyBorder="0" applyAlignment="0" applyProtection="0"/>
    <xf numFmtId="0" fontId="70" fillId="0" borderId="0" applyNumberFormat="0" applyFill="0" applyBorder="0" applyAlignment="0" applyProtection="0"/>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72"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2" fillId="49" borderId="0" applyNumberFormat="0" applyBorder="0" applyAlignment="0" applyProtection="0"/>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3" borderId="0" applyNumberFormat="0" applyBorder="0" applyAlignment="0" applyProtection="0"/>
    <xf numFmtId="0" fontId="13" fillId="0" borderId="58" applyNumberFormat="0" applyFill="0" applyAlignment="0" applyProtection="0"/>
    <xf numFmtId="0" fontId="13" fillId="0" borderId="58" applyNumberFormat="0" applyFill="0" applyAlignment="0" applyProtection="0"/>
    <xf numFmtId="0" fontId="2" fillId="59" borderId="0" applyNumberFormat="0" applyBorder="0" applyAlignment="0" applyProtection="0"/>
    <xf numFmtId="0" fontId="72" fillId="64"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49" borderId="0" applyNumberFormat="0" applyBorder="0" applyAlignment="0" applyProtection="0"/>
    <xf numFmtId="0" fontId="69" fillId="46" borderId="56" applyNumberFormat="0" applyAlignment="0" applyProtection="0"/>
    <xf numFmtId="0" fontId="69" fillId="46" borderId="56" applyNumberFormat="0" applyAlignment="0" applyProtection="0"/>
    <xf numFmtId="0" fontId="71" fillId="0" borderId="0" applyNumberFormat="0" applyFill="0" applyBorder="0" applyAlignment="0" applyProtection="0"/>
    <xf numFmtId="0" fontId="2" fillId="50" borderId="0" applyNumberFormat="0" applyBorder="0" applyAlignment="0" applyProtection="0"/>
    <xf numFmtId="0" fontId="13" fillId="0" borderId="58" applyNumberFormat="0" applyFill="0" applyAlignment="0" applyProtection="0"/>
    <xf numFmtId="0" fontId="2" fillId="63"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2" fillId="52" borderId="0" applyNumberFormat="0" applyBorder="0" applyAlignment="0" applyProtection="0"/>
    <xf numFmtId="0" fontId="2" fillId="50"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72" fillId="55" borderId="0" applyNumberFormat="0" applyBorder="0" applyAlignment="0" applyProtection="0"/>
    <xf numFmtId="0" fontId="72" fillId="49"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2" fillId="58" borderId="0" applyNumberFormat="0" applyBorder="0" applyAlignment="0" applyProtection="0"/>
    <xf numFmtId="0" fontId="68" fillId="46" borderId="57" applyNumberFormat="0" applyAlignment="0" applyProtection="0"/>
    <xf numFmtId="0" fontId="2" fillId="48" borderId="0" applyNumberFormat="0" applyBorder="0" applyAlignment="0" applyProtection="0"/>
    <xf numFmtId="0" fontId="72" fillId="55"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2" fillId="54" borderId="0" applyNumberFormat="0" applyBorder="0" applyAlignment="0" applyProtection="0"/>
    <xf numFmtId="0" fontId="13" fillId="0" borderId="58" applyNumberFormat="0" applyFill="0" applyAlignment="0" applyProtection="0"/>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2" fillId="63" borderId="0" applyNumberFormat="0" applyBorder="0" applyAlignment="0" applyProtection="0"/>
    <xf numFmtId="0" fontId="72"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2" fillId="61" borderId="0" applyNumberFormat="0" applyBorder="0" applyAlignment="0" applyProtection="0"/>
    <xf numFmtId="0" fontId="2" fillId="48" borderId="0" applyNumberFormat="0" applyBorder="0" applyAlignment="0" applyProtection="0"/>
    <xf numFmtId="0" fontId="72"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34" fillId="0" borderId="127">
      <alignment horizontal="left" vertical="center" wrapText="1" indent="2"/>
    </xf>
    <xf numFmtId="4" fontId="30" fillId="14" borderId="126">
      <alignment horizontal="right" vertical="center"/>
    </xf>
    <xf numFmtId="0" fontId="2" fillId="48" borderId="0" applyNumberFormat="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2"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2" fillId="56" borderId="0" applyNumberFormat="0" applyBorder="0" applyAlignment="0" applyProtection="0"/>
    <xf numFmtId="0" fontId="34" fillId="9" borderId="125">
      <alignment horizontal="left" vertical="center"/>
    </xf>
    <xf numFmtId="0" fontId="96" fillId="73" borderId="121" applyNumberFormat="0" applyAlignment="0" applyProtection="0"/>
    <xf numFmtId="0" fontId="34" fillId="0" borderId="124">
      <alignment horizontal="right" vertical="center"/>
    </xf>
    <xf numFmtId="0" fontId="84" fillId="86" borderId="121" applyNumberFormat="0" applyAlignment="0" applyProtection="0"/>
    <xf numFmtId="0" fontId="88" fillId="0" borderId="122" applyNumberFormat="0" applyFill="0" applyAlignment="0" applyProtection="0"/>
    <xf numFmtId="0" fontId="100" fillId="86" borderId="120" applyNumberFormat="0" applyAlignment="0" applyProtection="0"/>
    <xf numFmtId="0" fontId="88" fillId="0" borderId="122" applyNumberFormat="0" applyFill="0" applyAlignment="0" applyProtection="0"/>
    <xf numFmtId="4" fontId="34" fillId="16" borderId="124"/>
    <xf numFmtId="0" fontId="100" fillId="86" borderId="120" applyNumberFormat="0" applyAlignment="0" applyProtection="0"/>
    <xf numFmtId="4" fontId="30" fillId="14" borderId="124">
      <alignment horizontal="right" vertical="center"/>
    </xf>
    <xf numFmtId="0" fontId="2" fillId="63" borderId="0" applyNumberFormat="0" applyBorder="0" applyAlignment="0" applyProtection="0"/>
    <xf numFmtId="0" fontId="2" fillId="48" borderId="0" applyNumberFormat="0" applyBorder="0" applyAlignment="0" applyProtection="0"/>
    <xf numFmtId="4" fontId="30" fillId="9" borderId="124">
      <alignment horizontal="right" vertical="center"/>
    </xf>
    <xf numFmtId="0" fontId="34" fillId="0" borderId="127">
      <alignment horizontal="left" vertical="center" wrapText="1" indent="2"/>
    </xf>
    <xf numFmtId="0" fontId="30" fillId="14" borderId="124">
      <alignment horizontal="right" vertical="center"/>
    </xf>
    <xf numFmtId="0" fontId="87" fillId="73" borderId="121" applyNumberFormat="0" applyAlignment="0" applyProtection="0"/>
    <xf numFmtId="0" fontId="30" fillId="14" borderId="124">
      <alignment horizontal="right" vertical="center"/>
    </xf>
    <xf numFmtId="0" fontId="103" fillId="0" borderId="122" applyNumberFormat="0" applyFill="0" applyAlignment="0" applyProtection="0"/>
    <xf numFmtId="0" fontId="87" fillId="73" borderId="121" applyNumberFormat="0" applyAlignment="0" applyProtection="0"/>
    <xf numFmtId="0" fontId="30" fillId="14" borderId="125">
      <alignment horizontal="right" vertical="center"/>
    </xf>
    <xf numFmtId="0" fontId="96" fillId="73" borderId="121" applyNumberFormat="0" applyAlignment="0" applyProtection="0"/>
    <xf numFmtId="0" fontId="34" fillId="0" borderId="124">
      <alignment horizontal="right" vertical="center"/>
    </xf>
    <xf numFmtId="0" fontId="96" fillId="73" borderId="121" applyNumberFormat="0" applyAlignment="0" applyProtection="0"/>
    <xf numFmtId="4" fontId="30" fillId="14" borderId="126">
      <alignment horizontal="right" vertical="center"/>
    </xf>
    <xf numFmtId="0" fontId="34" fillId="0" borderId="127">
      <alignment horizontal="left" vertical="center" wrapText="1" indent="2"/>
    </xf>
    <xf numFmtId="49" fontId="34" fillId="0" borderId="125" applyNumberFormat="0" applyFont="0" applyFill="0" applyBorder="0" applyProtection="0">
      <alignment horizontal="left" vertical="center" indent="5"/>
    </xf>
    <xf numFmtId="0" fontId="34" fillId="0" borderId="124">
      <alignment horizontal="right" vertical="center"/>
    </xf>
    <xf numFmtId="4" fontId="34" fillId="16" borderId="124"/>
    <xf numFmtId="4" fontId="30" fillId="9" borderId="124">
      <alignment horizontal="right" vertical="center"/>
    </xf>
    <xf numFmtId="0" fontId="30" fillId="14" borderId="125">
      <alignment horizontal="right" vertical="center"/>
    </xf>
    <xf numFmtId="0" fontId="100" fillId="86" borderId="120" applyNumberFormat="0" applyAlignment="0" applyProtection="0"/>
    <xf numFmtId="0" fontId="2" fillId="59" borderId="0" applyNumberFormat="0" applyBorder="0" applyAlignment="0" applyProtection="0"/>
    <xf numFmtId="0" fontId="78" fillId="89" borderId="123" applyNumberFormat="0" applyFont="0" applyAlignment="0" applyProtection="0"/>
    <xf numFmtId="0" fontId="2" fillId="50" borderId="0" applyNumberFormat="0" applyBorder="0" applyAlignment="0" applyProtection="0"/>
    <xf numFmtId="0" fontId="84" fillId="86" borderId="121" applyNumberFormat="0" applyAlignment="0" applyProtection="0"/>
    <xf numFmtId="0" fontId="81" fillId="86" borderId="120" applyNumberFormat="0" applyAlignment="0" applyProtection="0"/>
    <xf numFmtId="0" fontId="71" fillId="0" borderId="0" applyNumberFormat="0" applyFill="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68" fillId="46" borderId="57" applyNumberFormat="0" applyAlignment="0" applyProtection="0"/>
    <xf numFmtId="0" fontId="13" fillId="0" borderId="58" applyNumberFormat="0" applyFill="0" applyAlignment="0" applyProtection="0"/>
    <xf numFmtId="0" fontId="68" fillId="46" borderId="57" applyNumberFormat="0" applyAlignment="0" applyProtection="0"/>
    <xf numFmtId="0" fontId="2" fillId="60" borderId="0" applyNumberFormat="0" applyBorder="0" applyAlignment="0" applyProtection="0"/>
    <xf numFmtId="0" fontId="72" fillId="58" borderId="0" applyNumberFormat="0" applyBorder="0" applyAlignment="0" applyProtection="0"/>
    <xf numFmtId="0" fontId="72"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1" fillId="0" borderId="0" applyNumberFormat="0" applyFill="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69"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55" borderId="0" applyNumberFormat="0" applyBorder="0" applyAlignment="0" applyProtection="0"/>
    <xf numFmtId="0" fontId="68" fillId="46" borderId="57" applyNumberFormat="0" applyAlignment="0" applyProtection="0"/>
    <xf numFmtId="0" fontId="72" fillId="61" borderId="0" applyNumberFormat="0" applyBorder="0" applyAlignment="0" applyProtection="0"/>
    <xf numFmtId="0" fontId="2" fillId="59" borderId="0" applyNumberFormat="0" applyBorder="0" applyAlignment="0" applyProtection="0"/>
    <xf numFmtId="0" fontId="70" fillId="0" borderId="0" applyNumberFormat="0" applyFill="0" applyBorder="0" applyAlignment="0" applyProtection="0"/>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72"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2" fillId="49" borderId="0" applyNumberFormat="0" applyBorder="0" applyAlignment="0" applyProtection="0"/>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3" borderId="0" applyNumberFormat="0" applyBorder="0" applyAlignment="0" applyProtection="0"/>
    <xf numFmtId="0" fontId="13" fillId="0" borderId="58" applyNumberFormat="0" applyFill="0" applyAlignment="0" applyProtection="0"/>
    <xf numFmtId="0" fontId="13" fillId="0" borderId="58" applyNumberFormat="0" applyFill="0" applyAlignment="0" applyProtection="0"/>
    <xf numFmtId="0" fontId="2" fillId="59" borderId="0" applyNumberFormat="0" applyBorder="0" applyAlignment="0" applyProtection="0"/>
    <xf numFmtId="0" fontId="72" fillId="64"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49" borderId="0" applyNumberFormat="0" applyBorder="0" applyAlignment="0" applyProtection="0"/>
    <xf numFmtId="0" fontId="69" fillId="46" borderId="56" applyNumberFormat="0" applyAlignment="0" applyProtection="0"/>
    <xf numFmtId="0" fontId="69" fillId="46" borderId="56" applyNumberFormat="0" applyAlignment="0" applyProtection="0"/>
    <xf numFmtId="0" fontId="71" fillId="0" borderId="0" applyNumberFormat="0" applyFill="0" applyBorder="0" applyAlignment="0" applyProtection="0"/>
    <xf numFmtId="0" fontId="2" fillId="50" borderId="0" applyNumberFormat="0" applyBorder="0" applyAlignment="0" applyProtection="0"/>
    <xf numFmtId="0" fontId="13" fillId="0" borderId="58" applyNumberFormat="0" applyFill="0" applyAlignment="0" applyProtection="0"/>
    <xf numFmtId="0" fontId="2" fillId="63"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2" fillId="52" borderId="0" applyNumberFormat="0" applyBorder="0" applyAlignment="0" applyProtection="0"/>
    <xf numFmtId="0" fontId="2" fillId="50"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72" fillId="55" borderId="0" applyNumberFormat="0" applyBorder="0" applyAlignment="0" applyProtection="0"/>
    <xf numFmtId="0" fontId="72" fillId="49"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2" fillId="58" borderId="0" applyNumberFormat="0" applyBorder="0" applyAlignment="0" applyProtection="0"/>
    <xf numFmtId="0" fontId="68" fillId="46" borderId="57" applyNumberFormat="0" applyAlignment="0" applyProtection="0"/>
    <xf numFmtId="0" fontId="2" fillId="48" borderId="0" applyNumberFormat="0" applyBorder="0" applyAlignment="0" applyProtection="0"/>
    <xf numFmtId="0" fontId="72" fillId="55"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2" fillId="54" borderId="0" applyNumberFormat="0" applyBorder="0" applyAlignment="0" applyProtection="0"/>
    <xf numFmtId="0" fontId="13" fillId="0" borderId="58" applyNumberFormat="0" applyFill="0" applyAlignment="0" applyProtection="0"/>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2" fillId="63" borderId="0" applyNumberFormat="0" applyBorder="0" applyAlignment="0" applyProtection="0"/>
    <xf numFmtId="0" fontId="72"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2" fillId="61" borderId="0" applyNumberFormat="0" applyBorder="0" applyAlignment="0" applyProtection="0"/>
    <xf numFmtId="0" fontId="2" fillId="48" borderId="0" applyNumberFormat="0" applyBorder="0" applyAlignment="0" applyProtection="0"/>
    <xf numFmtId="0" fontId="72"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100" fillId="86" borderId="120" applyNumberFormat="0" applyAlignment="0" applyProtection="0"/>
    <xf numFmtId="0" fontId="30" fillId="14" borderId="126">
      <alignment horizontal="right" vertical="center"/>
    </xf>
    <xf numFmtId="0" fontId="87" fillId="73" borderId="121" applyNumberFormat="0" applyAlignment="0" applyProtection="0"/>
    <xf numFmtId="0" fontId="30" fillId="14" borderId="126">
      <alignment horizontal="right" vertical="center"/>
    </xf>
    <xf numFmtId="4" fontId="30" fillId="14" borderId="124">
      <alignment horizontal="right" vertical="center"/>
    </xf>
    <xf numFmtId="0" fontId="30" fillId="14" borderId="124">
      <alignment horizontal="right" vertical="center"/>
    </xf>
    <xf numFmtId="0" fontId="81" fillId="86" borderId="120" applyNumberFormat="0" applyAlignment="0" applyProtection="0"/>
    <xf numFmtId="0" fontId="83" fillId="86" borderId="121" applyNumberFormat="0" applyAlignment="0" applyProtection="0"/>
    <xf numFmtId="0" fontId="88" fillId="0" borderId="122" applyNumberFormat="0" applyFill="0" applyAlignment="0" applyProtection="0"/>
    <xf numFmtId="0" fontId="34" fillId="16" borderId="124"/>
    <xf numFmtId="4" fontId="34" fillId="16" borderId="124"/>
    <xf numFmtId="4" fontId="30" fillId="14" borderId="124">
      <alignment horizontal="right" vertical="center"/>
    </xf>
    <xf numFmtId="0" fontId="74" fillId="9" borderId="124">
      <alignment horizontal="right" vertical="center"/>
    </xf>
    <xf numFmtId="0" fontId="87" fillId="73" borderId="121" applyNumberFormat="0" applyAlignment="0" applyProtection="0"/>
    <xf numFmtId="0" fontId="84" fillId="86" borderId="121" applyNumberFormat="0" applyAlignment="0" applyProtection="0"/>
    <xf numFmtId="4" fontId="34" fillId="0" borderId="124">
      <alignment horizontal="right" vertical="center"/>
    </xf>
    <xf numFmtId="0" fontId="34" fillId="14" borderId="127">
      <alignment horizontal="left" vertical="center" wrapText="1" indent="2"/>
    </xf>
    <xf numFmtId="0" fontId="34" fillId="0" borderId="127">
      <alignment horizontal="left" vertical="center" wrapText="1" indent="2"/>
    </xf>
    <xf numFmtId="0" fontId="100" fillId="86" borderId="120" applyNumberFormat="0" applyAlignment="0" applyProtection="0"/>
    <xf numFmtId="0" fontId="96" fillId="73" borderId="121" applyNumberFormat="0" applyAlignment="0" applyProtection="0"/>
    <xf numFmtId="0" fontId="83" fillId="86" borderId="121" applyNumberFormat="0" applyAlignment="0" applyProtection="0"/>
    <xf numFmtId="0" fontId="81" fillId="86" borderId="120" applyNumberFormat="0" applyAlignment="0" applyProtection="0"/>
    <xf numFmtId="0" fontId="30" fillId="14" borderId="126">
      <alignment horizontal="right" vertical="center"/>
    </xf>
    <xf numFmtId="0" fontId="74" fillId="9" borderId="124">
      <alignment horizontal="right" vertical="center"/>
    </xf>
    <xf numFmtId="4" fontId="30" fillId="9" borderId="124">
      <alignment horizontal="right" vertical="center"/>
    </xf>
    <xf numFmtId="4" fontId="30" fillId="14" borderId="124">
      <alignment horizontal="right" vertical="center"/>
    </xf>
    <xf numFmtId="49" fontId="34" fillId="0" borderId="125" applyNumberFormat="0" applyFont="0" applyFill="0" applyBorder="0" applyProtection="0">
      <alignment horizontal="left" vertical="center" indent="5"/>
    </xf>
    <xf numFmtId="4" fontId="34" fillId="0" borderId="124" applyFill="0" applyBorder="0" applyProtection="0">
      <alignment horizontal="right" vertical="center"/>
    </xf>
    <xf numFmtId="4" fontId="30" fillId="9" borderId="124">
      <alignment horizontal="right" vertical="center"/>
    </xf>
    <xf numFmtId="0" fontId="96" fillId="73" borderId="121" applyNumberFormat="0" applyAlignment="0" applyProtection="0"/>
    <xf numFmtId="0" fontId="87" fillId="73" borderId="121" applyNumberFormat="0" applyAlignment="0" applyProtection="0"/>
    <xf numFmtId="0" fontId="83"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14" borderId="127">
      <alignment horizontal="left" vertical="center" wrapText="1" indent="2"/>
    </xf>
    <xf numFmtId="0" fontId="34" fillId="0" borderId="127">
      <alignment horizontal="left" vertical="center" wrapText="1" indent="2"/>
    </xf>
    <xf numFmtId="0" fontId="78" fillId="89" borderId="123" applyNumberFormat="0" applyFont="0" applyAlignment="0" applyProtection="0"/>
    <xf numFmtId="0" fontId="100" fillId="86" borderId="120" applyNumberFormat="0" applyAlignment="0" applyProtection="0"/>
    <xf numFmtId="0" fontId="96" fillId="73" borderId="121" applyNumberFormat="0" applyAlignment="0" applyProtection="0"/>
    <xf numFmtId="0" fontId="88" fillId="0" borderId="122" applyNumberFormat="0" applyFill="0" applyAlignment="0" applyProtection="0"/>
    <xf numFmtId="4" fontId="34" fillId="0" borderId="124" applyFill="0" applyBorder="0" applyProtection="0">
      <alignment horizontal="right" vertical="center"/>
    </xf>
    <xf numFmtId="49" fontId="34" fillId="0" borderId="124" applyNumberFormat="0" applyFont="0" applyFill="0" applyBorder="0" applyProtection="0">
      <alignment horizontal="left" vertical="center" indent="2"/>
    </xf>
    <xf numFmtId="175" fontId="34" fillId="90" borderId="124" applyNumberFormat="0" applyFont="0" applyBorder="0" applyAlignment="0" applyProtection="0">
      <alignment horizontal="right" vertical="center"/>
    </xf>
    <xf numFmtId="4" fontId="30" fillId="14" borderId="126">
      <alignment horizontal="right" vertical="center"/>
    </xf>
    <xf numFmtId="0" fontId="34" fillId="16" borderId="124"/>
    <xf numFmtId="0" fontId="71" fillId="0" borderId="0" applyNumberFormat="0" applyFill="0" applyBorder="0" applyAlignment="0" applyProtection="0"/>
    <xf numFmtId="0" fontId="87" fillId="73" borderId="121" applyNumberFormat="0" applyAlignment="0" applyProtection="0"/>
    <xf numFmtId="0" fontId="84" fillId="86" borderId="121" applyNumberFormat="0" applyAlignment="0" applyProtection="0"/>
    <xf numFmtId="0" fontId="30" fillId="14" borderId="124">
      <alignment horizontal="right" vertical="center"/>
    </xf>
    <xf numFmtId="0" fontId="30" fillId="14" borderId="124">
      <alignment horizontal="right" vertical="center"/>
    </xf>
    <xf numFmtId="4" fontId="34" fillId="0" borderId="124">
      <alignment horizontal="right" vertical="center"/>
    </xf>
    <xf numFmtId="0" fontId="78" fillId="89" borderId="123" applyNumberFormat="0" applyFont="0" applyAlignment="0" applyProtection="0"/>
    <xf numFmtId="0" fontId="68" fillId="46" borderId="57" applyNumberFormat="0" applyAlignment="0" applyProtection="0"/>
    <xf numFmtId="0" fontId="69" fillId="46" borderId="56" applyNumberFormat="0" applyAlignment="0" applyProtection="0"/>
    <xf numFmtId="49" fontId="34" fillId="0" borderId="125" applyNumberFormat="0" applyFont="0" applyFill="0" applyBorder="0" applyProtection="0">
      <alignment horizontal="left" vertical="center" indent="5"/>
    </xf>
    <xf numFmtId="0" fontId="70" fillId="0" borderId="0" applyNumberFormat="0" applyFill="0" applyBorder="0" applyAlignment="0" applyProtection="0"/>
    <xf numFmtId="0" fontId="30" fillId="14" borderId="124">
      <alignment horizontal="right" vertical="center"/>
    </xf>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81" fillId="86" borderId="120" applyNumberFormat="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4" fontId="34" fillId="16" borderId="124"/>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30" fillId="14" borderId="124">
      <alignment horizontal="right" vertical="center"/>
    </xf>
    <xf numFmtId="49" fontId="34" fillId="0" borderId="125" applyNumberFormat="0" applyFont="0" applyFill="0" applyBorder="0" applyProtection="0">
      <alignment horizontal="left" vertical="center" indent="5"/>
    </xf>
    <xf numFmtId="0" fontId="34" fillId="0" borderId="124" applyNumberFormat="0" applyFill="0" applyAlignment="0" applyProtection="0"/>
    <xf numFmtId="0" fontId="81" fillId="86" borderId="120" applyNumberFormat="0" applyAlignment="0" applyProtection="0"/>
    <xf numFmtId="0" fontId="68" fillId="46" borderId="57" applyNumberFormat="0" applyAlignment="0" applyProtection="0"/>
    <xf numFmtId="0" fontId="96" fillId="73" borderId="121" applyNumberFormat="0" applyAlignment="0" applyProtection="0"/>
    <xf numFmtId="0" fontId="13" fillId="0" borderId="58" applyNumberFormat="0" applyFill="0" applyAlignment="0" applyProtection="0"/>
    <xf numFmtId="0" fontId="68" fillId="46" borderId="57" applyNumberFormat="0" applyAlignment="0" applyProtection="0"/>
    <xf numFmtId="0" fontId="84" fillId="86" borderId="121" applyNumberFormat="0" applyAlignment="0" applyProtection="0"/>
    <xf numFmtId="0" fontId="83" fillId="86" borderId="121" applyNumberFormat="0" applyAlignment="0" applyProtection="0"/>
    <xf numFmtId="49" fontId="34" fillId="0" borderId="125" applyNumberFormat="0" applyFont="0" applyFill="0" applyBorder="0" applyProtection="0">
      <alignment horizontal="left" vertical="center" indent="5"/>
    </xf>
    <xf numFmtId="0" fontId="84" fillId="86" borderId="121" applyNumberFormat="0" applyAlignment="0" applyProtection="0"/>
    <xf numFmtId="4" fontId="30" fillId="14" borderId="126">
      <alignment horizontal="right" vertical="center"/>
    </xf>
    <xf numFmtId="49" fontId="34" fillId="0" borderId="125" applyNumberFormat="0" applyFont="0" applyFill="0" applyBorder="0" applyProtection="0">
      <alignment horizontal="left" vertical="center" indent="5"/>
    </xf>
    <xf numFmtId="0" fontId="2" fillId="60" borderId="0" applyNumberFormat="0" applyBorder="0" applyAlignment="0" applyProtection="0"/>
    <xf numFmtId="49" fontId="34" fillId="0" borderId="125" applyNumberFormat="0" applyFont="0" applyFill="0" applyBorder="0" applyProtection="0">
      <alignment horizontal="left" vertical="center" indent="5"/>
    </xf>
    <xf numFmtId="0" fontId="34" fillId="14" borderId="127">
      <alignment horizontal="left" vertical="center" wrapText="1" indent="2"/>
    </xf>
    <xf numFmtId="0" fontId="78" fillId="89" borderId="123" applyNumberFormat="0" applyFont="0" applyAlignment="0" applyProtection="0"/>
    <xf numFmtId="4" fontId="34" fillId="16" borderId="124"/>
    <xf numFmtId="4" fontId="30" fillId="14" borderId="124">
      <alignment horizontal="right" vertical="center"/>
    </xf>
    <xf numFmtId="4" fontId="30" fillId="14" borderId="124">
      <alignment horizontal="right" vertical="center"/>
    </xf>
    <xf numFmtId="4" fontId="34" fillId="0" borderId="124" applyFill="0" applyBorder="0" applyProtection="0">
      <alignment horizontal="right" vertical="center"/>
    </xf>
    <xf numFmtId="0" fontId="30" fillId="9" borderId="124">
      <alignment horizontal="right" vertical="center"/>
    </xf>
    <xf numFmtId="0" fontId="30" fillId="14" borderId="124">
      <alignment horizontal="right" vertical="center"/>
    </xf>
    <xf numFmtId="0" fontId="72" fillId="58" borderId="0" applyNumberFormat="0" applyBorder="0" applyAlignment="0" applyProtection="0"/>
    <xf numFmtId="0" fontId="34" fillId="9" borderId="125">
      <alignment horizontal="left" vertical="center"/>
    </xf>
    <xf numFmtId="0" fontId="34" fillId="0" borderId="124" applyNumberFormat="0" applyFill="0" applyAlignment="0" applyProtection="0"/>
    <xf numFmtId="0" fontId="87" fillId="73" borderId="121" applyNumberFormat="0" applyAlignment="0" applyProtection="0"/>
    <xf numFmtId="0" fontId="72" fillId="64" borderId="0" applyNumberFormat="0" applyBorder="0" applyAlignment="0" applyProtection="0"/>
    <xf numFmtId="0" fontId="84" fillId="86" borderId="121" applyNumberFormat="0" applyAlignment="0" applyProtection="0"/>
    <xf numFmtId="4" fontId="30" fillId="14" borderId="124">
      <alignment horizontal="right" vertical="center"/>
    </xf>
    <xf numFmtId="0" fontId="103" fillId="0" borderId="122" applyNumberFormat="0" applyFill="0" applyAlignment="0" applyProtection="0"/>
    <xf numFmtId="0" fontId="88" fillId="0" borderId="122" applyNumberFormat="0" applyFill="0" applyAlignment="0" applyProtection="0"/>
    <xf numFmtId="0" fontId="84" fillId="86" borderId="121" applyNumberFormat="0" applyAlignment="0" applyProtection="0"/>
    <xf numFmtId="0" fontId="96" fillId="73" borderId="121" applyNumberFormat="0" applyAlignment="0" applyProtection="0"/>
    <xf numFmtId="0" fontId="84" fillId="86" borderId="121" applyNumberFormat="0" applyAlignment="0" applyProtection="0"/>
    <xf numFmtId="4" fontId="30" fillId="14" borderId="124">
      <alignment horizontal="right" vertical="center"/>
    </xf>
    <xf numFmtId="0" fontId="78" fillId="89" borderId="123" applyNumberFormat="0" applyFont="0" applyAlignment="0" applyProtection="0"/>
    <xf numFmtId="0" fontId="34" fillId="0" borderId="124">
      <alignment horizontal="right" vertical="center"/>
    </xf>
    <xf numFmtId="0" fontId="34" fillId="9" borderId="125">
      <alignment horizontal="left" vertical="center"/>
    </xf>
    <xf numFmtId="0" fontId="34" fillId="14" borderId="127">
      <alignment horizontal="left" vertical="center" wrapText="1" indent="2"/>
    </xf>
    <xf numFmtId="0" fontId="2" fillId="47" borderId="0" applyNumberFormat="0" applyBorder="0" applyAlignment="0" applyProtection="0"/>
    <xf numFmtId="0" fontId="34" fillId="16" borderId="124"/>
    <xf numFmtId="4" fontId="74" fillId="9" borderId="124">
      <alignment horizontal="right" vertical="center"/>
    </xf>
    <xf numFmtId="4" fontId="30" fillId="14" borderId="125">
      <alignment horizontal="right" vertical="center"/>
    </xf>
    <xf numFmtId="4" fontId="30" fillId="14" borderId="126">
      <alignment horizontal="right" vertical="center"/>
    </xf>
    <xf numFmtId="0" fontId="96" fillId="73" borderId="121" applyNumberFormat="0" applyAlignment="0" applyProtection="0"/>
    <xf numFmtId="4" fontId="30" fillId="14" borderId="124">
      <alignment horizontal="right" vertical="center"/>
    </xf>
    <xf numFmtId="0" fontId="2" fillId="57" borderId="0" applyNumberFormat="0" applyBorder="0" applyAlignment="0" applyProtection="0"/>
    <xf numFmtId="0" fontId="34" fillId="0" borderId="127">
      <alignment horizontal="left" vertical="center" wrapText="1" indent="2"/>
    </xf>
    <xf numFmtId="49" fontId="34" fillId="0" borderId="124" applyNumberFormat="0" applyFont="0" applyFill="0" applyBorder="0" applyProtection="0">
      <alignment horizontal="left" vertical="center" indent="2"/>
    </xf>
    <xf numFmtId="0" fontId="30" fillId="9" borderId="124">
      <alignment horizontal="right" vertical="center"/>
    </xf>
    <xf numFmtId="175" fontId="34" fillId="90" borderId="124" applyNumberFormat="0" applyFont="0" applyBorder="0" applyAlignment="0" applyProtection="0">
      <alignment horizontal="right" vertical="center"/>
    </xf>
    <xf numFmtId="0" fontId="84" fillId="86" borderId="121" applyNumberFormat="0" applyAlignment="0" applyProtection="0"/>
    <xf numFmtId="0" fontId="83" fillId="86" borderId="121" applyNumberFormat="0" applyAlignment="0" applyProtection="0"/>
    <xf numFmtId="4" fontId="34" fillId="16" borderId="124"/>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34" fillId="0" borderId="127">
      <alignment horizontal="left" vertical="center" wrapText="1" indent="2"/>
    </xf>
    <xf numFmtId="0" fontId="88" fillId="0" borderId="122" applyNumberFormat="0" applyFill="0" applyAlignment="0" applyProtection="0"/>
    <xf numFmtId="0" fontId="88" fillId="0" borderId="122" applyNumberFormat="0" applyFill="0" applyAlignment="0" applyProtection="0"/>
    <xf numFmtId="0" fontId="78" fillId="89" borderId="123" applyNumberFormat="0" applyFont="0" applyAlignment="0" applyProtection="0"/>
    <xf numFmtId="0" fontId="35" fillId="89" borderId="123" applyNumberFormat="0" applyFont="0" applyAlignment="0" applyProtection="0"/>
    <xf numFmtId="0" fontId="100" fillId="86" borderId="120" applyNumberFormat="0" applyAlignment="0" applyProtection="0"/>
    <xf numFmtId="49" fontId="34" fillId="0" borderId="125" applyNumberFormat="0" applyFont="0" applyFill="0" applyBorder="0" applyProtection="0">
      <alignment horizontal="left" vertical="center" indent="5"/>
    </xf>
    <xf numFmtId="0" fontId="35" fillId="89" borderId="123" applyNumberFormat="0" applyFont="0" applyAlignment="0" applyProtection="0"/>
    <xf numFmtId="4" fontId="30" fillId="9" borderId="124">
      <alignment horizontal="right" vertical="center"/>
    </xf>
    <xf numFmtId="0" fontId="103" fillId="0" borderId="122" applyNumberFormat="0" applyFill="0" applyAlignment="0" applyProtection="0"/>
    <xf numFmtId="0" fontId="34" fillId="0" borderId="127">
      <alignment horizontal="left" vertical="center" wrapText="1" indent="2"/>
    </xf>
    <xf numFmtId="0" fontId="103" fillId="0" borderId="122" applyNumberFormat="0" applyFill="0" applyAlignment="0" applyProtection="0"/>
    <xf numFmtId="0" fontId="34" fillId="14" borderId="127">
      <alignment horizontal="left" vertical="center" wrapText="1" indent="2"/>
    </xf>
    <xf numFmtId="0" fontId="96" fillId="73" borderId="121" applyNumberFormat="0" applyAlignment="0" applyProtection="0"/>
    <xf numFmtId="4" fontId="34" fillId="0" borderId="124">
      <alignment horizontal="right" vertical="center"/>
    </xf>
    <xf numFmtId="0" fontId="35" fillId="89" borderId="123" applyNumberFormat="0" applyFont="0" applyAlignment="0" applyProtection="0"/>
    <xf numFmtId="0" fontId="83" fillId="86" borderId="121" applyNumberFormat="0" applyAlignment="0" applyProtection="0"/>
    <xf numFmtId="0" fontId="34" fillId="16" borderId="124"/>
    <xf numFmtId="0" fontId="2" fillId="47" borderId="0" applyNumberFormat="0" applyBorder="0" applyAlignment="0" applyProtection="0"/>
    <xf numFmtId="0" fontId="34" fillId="14" borderId="127">
      <alignment horizontal="left" vertical="center" wrapText="1" indent="2"/>
    </xf>
    <xf numFmtId="0" fontId="81" fillId="86" borderId="120" applyNumberFormat="0" applyAlignment="0" applyProtection="0"/>
    <xf numFmtId="49" fontId="34" fillId="0" borderId="124" applyNumberFormat="0" applyFont="0" applyFill="0" applyBorder="0" applyProtection="0">
      <alignment horizontal="left" vertical="center" indent="2"/>
    </xf>
    <xf numFmtId="0" fontId="30" fillId="14" borderId="124">
      <alignment horizontal="right" vertical="center"/>
    </xf>
    <xf numFmtId="0" fontId="34" fillId="14" borderId="127">
      <alignment horizontal="left" vertical="center" wrapText="1" indent="2"/>
    </xf>
    <xf numFmtId="4" fontId="30" fillId="14" borderId="126">
      <alignment horizontal="right" vertical="center"/>
    </xf>
    <xf numFmtId="0" fontId="2" fillId="47" borderId="0" applyNumberFormat="0" applyBorder="0" applyAlignment="0" applyProtection="0"/>
    <xf numFmtId="0" fontId="96" fillId="73" borderId="121" applyNumberFormat="0" applyAlignment="0" applyProtection="0"/>
    <xf numFmtId="4" fontId="30" fillId="9" borderId="124">
      <alignment horizontal="right" vertical="center"/>
    </xf>
    <xf numFmtId="0" fontId="87" fillId="73" borderId="121" applyNumberFormat="0" applyAlignment="0" applyProtection="0"/>
    <xf numFmtId="4" fontId="74" fillId="9" borderId="124">
      <alignment horizontal="right" vertical="center"/>
    </xf>
    <xf numFmtId="0" fontId="34" fillId="16" borderId="124"/>
    <xf numFmtId="0" fontId="74" fillId="9" borderId="124">
      <alignment horizontal="right" vertical="center"/>
    </xf>
    <xf numFmtId="0" fontId="30" fillId="14" borderId="124">
      <alignment horizontal="right" vertical="center"/>
    </xf>
    <xf numFmtId="0" fontId="34" fillId="14" borderId="127">
      <alignment horizontal="left" vertical="center" wrapText="1" indent="2"/>
    </xf>
    <xf numFmtId="4" fontId="30" fillId="14" borderId="125">
      <alignment horizontal="right" vertical="center"/>
    </xf>
    <xf numFmtId="0" fontId="103" fillId="0" borderId="122" applyNumberFormat="0" applyFill="0" applyAlignment="0" applyProtection="0"/>
    <xf numFmtId="0" fontId="34" fillId="0" borderId="127">
      <alignment horizontal="left" vertical="center" wrapText="1" indent="2"/>
    </xf>
    <xf numFmtId="4" fontId="34" fillId="0" borderId="124" applyFill="0" applyBorder="0" applyProtection="0">
      <alignment horizontal="right" vertical="center"/>
    </xf>
    <xf numFmtId="0" fontId="84" fillId="86" borderId="121" applyNumberFormat="0" applyAlignment="0" applyProtection="0"/>
    <xf numFmtId="0" fontId="74" fillId="9" borderId="124">
      <alignment horizontal="right" vertical="center"/>
    </xf>
    <xf numFmtId="0" fontId="87" fillId="73" borderId="121" applyNumberFormat="0" applyAlignment="0" applyProtection="0"/>
    <xf numFmtId="4" fontId="30" fillId="14" borderId="124">
      <alignment horizontal="right" vertical="center"/>
    </xf>
    <xf numFmtId="0" fontId="96" fillId="73" borderId="121" applyNumberFormat="0" applyAlignment="0" applyProtection="0"/>
    <xf numFmtId="4" fontId="74" fillId="9" borderId="124">
      <alignment horizontal="right" vertical="center"/>
    </xf>
    <xf numFmtId="0" fontId="34" fillId="9" borderId="125">
      <alignment horizontal="left" vertical="center"/>
    </xf>
    <xf numFmtId="0" fontId="78" fillId="89" borderId="123" applyNumberFormat="0" applyFont="0" applyAlignment="0" applyProtection="0"/>
    <xf numFmtId="0" fontId="100" fillId="86" borderId="120" applyNumberFormat="0" applyAlignment="0" applyProtection="0"/>
    <xf numFmtId="0" fontId="71" fillId="0" borderId="0" applyNumberFormat="0" applyFill="0" applyBorder="0" applyAlignment="0" applyProtection="0"/>
    <xf numFmtId="0" fontId="103" fillId="0" borderId="122" applyNumberFormat="0" applyFill="0" applyAlignment="0" applyProtection="0"/>
    <xf numFmtId="0" fontId="2" fillId="47" borderId="0" applyNumberFormat="0" applyBorder="0" applyAlignment="0" applyProtection="0"/>
    <xf numFmtId="0" fontId="72" fillId="52" borderId="0" applyNumberFormat="0" applyBorder="0" applyAlignment="0" applyProtection="0"/>
    <xf numFmtId="0" fontId="83" fillId="86" borderId="121" applyNumberFormat="0" applyAlignment="0" applyProtection="0"/>
    <xf numFmtId="0" fontId="30" fillId="9" borderId="124">
      <alignment horizontal="right" vertical="center"/>
    </xf>
    <xf numFmtId="0" fontId="96" fillId="73" borderId="121" applyNumberFormat="0" applyAlignment="0" applyProtection="0"/>
    <xf numFmtId="0" fontId="34" fillId="0" borderId="127">
      <alignment horizontal="left" vertical="center" wrapText="1" indent="2"/>
    </xf>
    <xf numFmtId="0" fontId="30" fillId="14" borderId="126">
      <alignment horizontal="right" vertical="center"/>
    </xf>
    <xf numFmtId="0" fontId="78" fillId="89" borderId="123" applyNumberFormat="0" applyFont="0" applyAlignment="0" applyProtection="0"/>
    <xf numFmtId="0" fontId="72" fillId="64" borderId="0" applyNumberFormat="0" applyBorder="0" applyAlignment="0" applyProtection="0"/>
    <xf numFmtId="49" fontId="32" fillId="0" borderId="124" applyNumberFormat="0" applyFill="0" applyBorder="0" applyProtection="0">
      <alignment horizontal="left" vertical="center"/>
    </xf>
    <xf numFmtId="0" fontId="35" fillId="89" borderId="123" applyNumberFormat="0" applyFont="0" applyAlignment="0" applyProtection="0"/>
    <xf numFmtId="0" fontId="72" fillId="61" borderId="0" applyNumberFormat="0" applyBorder="0" applyAlignment="0" applyProtection="0"/>
    <xf numFmtId="0" fontId="30" fillId="9" borderId="124">
      <alignment horizontal="right" vertical="center"/>
    </xf>
    <xf numFmtId="4" fontId="30" fillId="9" borderId="124">
      <alignment horizontal="right" vertical="center"/>
    </xf>
    <xf numFmtId="0" fontId="74" fillId="9" borderId="124">
      <alignment horizontal="right" vertical="center"/>
    </xf>
    <xf numFmtId="4" fontId="74" fillId="9" borderId="124">
      <alignment horizontal="right" vertical="center"/>
    </xf>
    <xf numFmtId="0" fontId="30" fillId="14" borderId="124">
      <alignment horizontal="right" vertical="center"/>
    </xf>
    <xf numFmtId="4" fontId="30" fillId="14" borderId="124">
      <alignment horizontal="right" vertical="center"/>
    </xf>
    <xf numFmtId="0" fontId="30" fillId="14" borderId="124">
      <alignment horizontal="right" vertical="center"/>
    </xf>
    <xf numFmtId="4" fontId="30" fillId="14" borderId="124">
      <alignment horizontal="right" vertical="center"/>
    </xf>
    <xf numFmtId="0" fontId="30" fillId="14" borderId="125">
      <alignment horizontal="right" vertical="center"/>
    </xf>
    <xf numFmtId="4" fontId="30" fillId="14" borderId="125">
      <alignment horizontal="right" vertical="center"/>
    </xf>
    <xf numFmtId="0" fontId="30" fillId="14" borderId="126">
      <alignment horizontal="right" vertical="center"/>
    </xf>
    <xf numFmtId="4" fontId="30" fillId="14" borderId="126">
      <alignment horizontal="right" vertical="center"/>
    </xf>
    <xf numFmtId="0" fontId="84"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9" borderId="125">
      <alignment horizontal="left" vertical="center"/>
    </xf>
    <xf numFmtId="4" fontId="34" fillId="0" borderId="124" applyFill="0" applyBorder="0" applyProtection="0">
      <alignment horizontal="right" vertical="center"/>
    </xf>
    <xf numFmtId="0" fontId="96" fillId="73" borderId="121" applyNumberFormat="0" applyAlignment="0" applyProtection="0"/>
    <xf numFmtId="0" fontId="34" fillId="0" borderId="124">
      <alignment horizontal="right" vertical="center"/>
    </xf>
    <xf numFmtId="4" fontId="34" fillId="0" borderId="124">
      <alignment horizontal="right" vertical="center"/>
    </xf>
    <xf numFmtId="49" fontId="34" fillId="0" borderId="124" applyNumberFormat="0" applyFont="0" applyFill="0" applyBorder="0" applyProtection="0">
      <alignment horizontal="left" vertical="center" indent="2"/>
    </xf>
    <xf numFmtId="0" fontId="34" fillId="0" borderId="124" applyNumberFormat="0" applyFill="0" applyAlignment="0" applyProtection="0"/>
    <xf numFmtId="0" fontId="100" fillId="86" borderId="120" applyNumberFormat="0" applyAlignment="0" applyProtection="0"/>
    <xf numFmtId="175" fontId="34" fillId="90" borderId="124" applyNumberFormat="0" applyFont="0" applyBorder="0" applyAlignment="0" applyProtection="0">
      <alignment horizontal="right" vertical="center"/>
    </xf>
    <xf numFmtId="0" fontId="34" fillId="16" borderId="124"/>
    <xf numFmtId="4" fontId="34" fillId="16" borderId="124"/>
    <xf numFmtId="0" fontId="103" fillId="0" borderId="122" applyNumberFormat="0" applyFill="0" applyAlignment="0" applyProtection="0"/>
    <xf numFmtId="0" fontId="81" fillId="86" borderId="120" applyNumberFormat="0" applyAlignment="0" applyProtection="0"/>
    <xf numFmtId="0" fontId="2" fillId="50" borderId="0" applyNumberFormat="0" applyBorder="0" applyAlignment="0" applyProtection="0"/>
    <xf numFmtId="0" fontId="2" fillId="62" borderId="0" applyNumberFormat="0" applyBorder="0" applyAlignment="0" applyProtection="0"/>
    <xf numFmtId="0" fontId="30" fillId="14" borderId="125">
      <alignment horizontal="right" vertical="center"/>
    </xf>
    <xf numFmtId="0" fontId="103" fillId="0" borderId="122" applyNumberFormat="0" applyFill="0" applyAlignment="0" applyProtection="0"/>
    <xf numFmtId="0" fontId="69" fillId="46" borderId="56" applyNumberFormat="0" applyAlignment="0" applyProtection="0"/>
    <xf numFmtId="0" fontId="78" fillId="89" borderId="123" applyNumberFormat="0" applyFont="0" applyAlignment="0" applyProtection="0"/>
    <xf numFmtId="4" fontId="34" fillId="0" borderId="124" applyFill="0" applyBorder="0" applyProtection="0">
      <alignment horizontal="right" vertical="center"/>
    </xf>
    <xf numFmtId="0" fontId="2" fillId="62" borderId="0" applyNumberFormat="0" applyBorder="0" applyAlignment="0" applyProtection="0"/>
    <xf numFmtId="0" fontId="2" fillId="48" borderId="0" applyNumberFormat="0" applyBorder="0" applyAlignment="0" applyProtection="0"/>
    <xf numFmtId="4" fontId="30" fillId="14" borderId="126">
      <alignment horizontal="right" vertical="center"/>
    </xf>
    <xf numFmtId="0" fontId="2" fillId="51" borderId="0" applyNumberFormat="0" applyBorder="0" applyAlignment="0" applyProtection="0"/>
    <xf numFmtId="0" fontId="30" fillId="14" borderId="124">
      <alignment horizontal="right" vertical="center"/>
    </xf>
    <xf numFmtId="0" fontId="100" fillId="86" borderId="120" applyNumberFormat="0" applyAlignment="0" applyProtection="0"/>
    <xf numFmtId="0" fontId="2" fillId="50" borderId="0" applyNumberFormat="0" applyBorder="0" applyAlignment="0" applyProtection="0"/>
    <xf numFmtId="0" fontId="83" fillId="86" borderId="121" applyNumberFormat="0" applyAlignment="0" applyProtection="0"/>
    <xf numFmtId="0" fontId="103" fillId="0" borderId="122" applyNumberFormat="0" applyFill="0" applyAlignment="0" applyProtection="0"/>
    <xf numFmtId="4" fontId="30" fillId="14" borderId="124">
      <alignment horizontal="right" vertical="center"/>
    </xf>
    <xf numFmtId="0" fontId="72" fillId="55" borderId="0" applyNumberFormat="0" applyBorder="0" applyAlignment="0" applyProtection="0"/>
    <xf numFmtId="0" fontId="34" fillId="0" borderId="124" applyNumberFormat="0" applyFill="0" applyAlignment="0" applyProtection="0"/>
    <xf numFmtId="0" fontId="2" fillId="56" borderId="0" applyNumberFormat="0" applyBorder="0" applyAlignment="0" applyProtection="0"/>
    <xf numFmtId="0" fontId="103" fillId="0" borderId="122" applyNumberFormat="0" applyFill="0" applyAlignment="0" applyProtection="0"/>
    <xf numFmtId="4" fontId="34" fillId="0" borderId="124">
      <alignment horizontal="right" vertical="center"/>
    </xf>
    <xf numFmtId="4" fontId="30" fillId="14" borderId="126">
      <alignment horizontal="right" vertical="center"/>
    </xf>
    <xf numFmtId="0" fontId="74" fillId="9" borderId="124">
      <alignment horizontal="right" vertical="center"/>
    </xf>
    <xf numFmtId="0" fontId="35" fillId="89" borderId="123" applyNumberFormat="0" applyFont="0" applyAlignment="0" applyProtection="0"/>
    <xf numFmtId="0" fontId="2" fillId="59" borderId="0" applyNumberFormat="0" applyBorder="0" applyAlignment="0" applyProtection="0"/>
    <xf numFmtId="0" fontId="96" fillId="73" borderId="121" applyNumberFormat="0" applyAlignment="0" applyProtection="0"/>
    <xf numFmtId="4" fontId="74" fillId="9" borderId="124">
      <alignment horizontal="right" vertical="center"/>
    </xf>
    <xf numFmtId="0" fontId="34" fillId="0" borderId="127">
      <alignment horizontal="left" vertical="center" wrapText="1" indent="2"/>
    </xf>
    <xf numFmtId="0" fontId="100" fillId="86" borderId="120" applyNumberFormat="0" applyAlignment="0" applyProtection="0"/>
    <xf numFmtId="0" fontId="78" fillId="89" borderId="123" applyNumberFormat="0" applyFont="0" applyAlignment="0" applyProtection="0"/>
    <xf numFmtId="0" fontId="87" fillId="73" borderId="121" applyNumberFormat="0" applyAlignment="0" applyProtection="0"/>
    <xf numFmtId="49" fontId="32" fillId="0" borderId="124" applyNumberFormat="0" applyFill="0" applyBorder="0" applyProtection="0">
      <alignment horizontal="left" vertical="center"/>
    </xf>
    <xf numFmtId="4" fontId="30" fillId="9" borderId="124">
      <alignment horizontal="right" vertical="center"/>
    </xf>
    <xf numFmtId="0" fontId="103" fillId="0" borderId="122" applyNumberFormat="0" applyFill="0" applyAlignment="0" applyProtection="0"/>
    <xf numFmtId="0" fontId="2" fillId="53" borderId="0" applyNumberFormat="0" applyBorder="0" applyAlignment="0" applyProtection="0"/>
    <xf numFmtId="0" fontId="100" fillId="86" borderId="120" applyNumberFormat="0" applyAlignment="0" applyProtection="0"/>
    <xf numFmtId="0" fontId="96" fillId="73" borderId="121"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49" fontId="32" fillId="0" borderId="124" applyNumberFormat="0" applyFill="0" applyBorder="0" applyProtection="0">
      <alignment horizontal="left" vertical="center"/>
    </xf>
    <xf numFmtId="0" fontId="103" fillId="0" borderId="122" applyNumberFormat="0" applyFill="0" applyAlignment="0" applyProtection="0"/>
    <xf numFmtId="0" fontId="72" fillId="52" borderId="0" applyNumberFormat="0" applyBorder="0" applyAlignment="0" applyProtection="0"/>
    <xf numFmtId="49" fontId="34" fillId="0" borderId="124" applyNumberFormat="0" applyFont="0" applyFill="0" applyBorder="0" applyProtection="0">
      <alignment horizontal="left" vertical="center" indent="2"/>
    </xf>
    <xf numFmtId="49" fontId="34" fillId="0" borderId="125" applyNumberFormat="0" applyFont="0" applyFill="0" applyBorder="0" applyProtection="0">
      <alignment horizontal="left" vertical="center" indent="5"/>
    </xf>
    <xf numFmtId="0" fontId="96" fillId="73" borderId="121" applyNumberFormat="0" applyAlignment="0" applyProtection="0"/>
    <xf numFmtId="0" fontId="34" fillId="9" borderId="125">
      <alignment horizontal="left" vertical="center"/>
    </xf>
    <xf numFmtId="0" fontId="84" fillId="86" borderId="121" applyNumberFormat="0" applyAlignment="0" applyProtection="0"/>
    <xf numFmtId="0" fontId="103" fillId="0" borderId="122" applyNumberFormat="0" applyFill="0" applyAlignment="0" applyProtection="0"/>
    <xf numFmtId="4" fontId="30" fillId="14" borderId="125">
      <alignment horizontal="right" vertical="center"/>
    </xf>
    <xf numFmtId="0" fontId="35" fillId="89" borderId="123" applyNumberFormat="0" applyFont="0" applyAlignment="0" applyProtection="0"/>
    <xf numFmtId="4" fontId="34" fillId="0" borderId="124" applyFill="0" applyBorder="0" applyProtection="0">
      <alignment horizontal="right" vertical="center"/>
    </xf>
    <xf numFmtId="49" fontId="32" fillId="0" borderId="124" applyNumberFormat="0" applyFill="0" applyBorder="0" applyProtection="0">
      <alignment horizontal="left" vertical="center"/>
    </xf>
    <xf numFmtId="4" fontId="30" fillId="14" borderId="126">
      <alignment horizontal="right" vertical="center"/>
    </xf>
    <xf numFmtId="0" fontId="72" fillId="64" borderId="0" applyNumberFormat="0" applyBorder="0" applyAlignment="0" applyProtection="0"/>
    <xf numFmtId="0" fontId="103" fillId="0" borderId="122" applyNumberFormat="0" applyFill="0" applyAlignment="0" applyProtection="0"/>
    <xf numFmtId="0" fontId="87" fillId="73" borderId="121" applyNumberFormat="0" applyAlignment="0" applyProtection="0"/>
    <xf numFmtId="0" fontId="88" fillId="0" borderId="122" applyNumberFormat="0" applyFill="0" applyAlignment="0" applyProtection="0"/>
    <xf numFmtId="0" fontId="78" fillId="89" borderId="123" applyNumberFormat="0" applyFont="0" applyAlignment="0" applyProtection="0"/>
    <xf numFmtId="0" fontId="103" fillId="0" borderId="122" applyNumberFormat="0" applyFill="0" applyAlignment="0" applyProtection="0"/>
    <xf numFmtId="0" fontId="72" fillId="55" borderId="0" applyNumberFormat="0" applyBorder="0" applyAlignment="0" applyProtection="0"/>
    <xf numFmtId="0" fontId="78" fillId="89" borderId="123" applyNumberFormat="0" applyFont="0" applyAlignment="0" applyProtection="0"/>
    <xf numFmtId="0" fontId="34" fillId="0" borderId="124" applyNumberFormat="0" applyFill="0" applyAlignment="0" applyProtection="0"/>
    <xf numFmtId="49" fontId="34" fillId="0" borderId="125" applyNumberFormat="0" applyFont="0" applyFill="0" applyBorder="0" applyProtection="0">
      <alignment horizontal="left" vertical="center" indent="5"/>
    </xf>
    <xf numFmtId="0" fontId="34" fillId="0" borderId="124" applyNumberFormat="0" applyFill="0" applyAlignment="0" applyProtection="0"/>
    <xf numFmtId="4" fontId="34" fillId="0" borderId="124">
      <alignment horizontal="right" vertical="center"/>
    </xf>
    <xf numFmtId="4" fontId="34" fillId="0" borderId="124">
      <alignment horizontal="right" vertical="center"/>
    </xf>
    <xf numFmtId="0" fontId="30" fillId="14" borderId="124">
      <alignment horizontal="right" vertical="center"/>
    </xf>
    <xf numFmtId="0" fontId="34" fillId="14" borderId="127">
      <alignment horizontal="left" vertical="center" wrapText="1" indent="2"/>
    </xf>
    <xf numFmtId="0" fontId="96" fillId="73" borderId="121" applyNumberFormat="0" applyAlignment="0" applyProtection="0"/>
    <xf numFmtId="0" fontId="34" fillId="0" borderId="124">
      <alignment horizontal="right" vertical="center"/>
    </xf>
    <xf numFmtId="0" fontId="81" fillId="86" borderId="120" applyNumberFormat="0" applyAlignment="0" applyProtection="0"/>
    <xf numFmtId="0" fontId="83" fillId="86" borderId="121" applyNumberFormat="0" applyAlignment="0" applyProtection="0"/>
    <xf numFmtId="0" fontId="88" fillId="0" borderId="122" applyNumberFormat="0" applyFill="0" applyAlignment="0" applyProtection="0"/>
    <xf numFmtId="175" fontId="34" fillId="90" borderId="124" applyNumberFormat="0" applyFont="0" applyBorder="0" applyAlignment="0" applyProtection="0">
      <alignment horizontal="right" vertical="center"/>
    </xf>
    <xf numFmtId="0" fontId="68" fillId="46" borderId="57" applyNumberFormat="0" applyAlignment="0" applyProtection="0"/>
    <xf numFmtId="0" fontId="30" fillId="14" borderId="126">
      <alignment horizontal="right" vertical="center"/>
    </xf>
    <xf numFmtId="0" fontId="84" fillId="86" borderId="121" applyNumberFormat="0" applyAlignment="0" applyProtection="0"/>
    <xf numFmtId="0" fontId="83" fillId="86" borderId="121" applyNumberFormat="0" applyAlignment="0" applyProtection="0"/>
    <xf numFmtId="0" fontId="103" fillId="0" borderId="122" applyNumberFormat="0" applyFill="0" applyAlignment="0" applyProtection="0"/>
    <xf numFmtId="0" fontId="103" fillId="0" borderId="122" applyNumberFormat="0" applyFill="0" applyAlignment="0" applyProtection="0"/>
    <xf numFmtId="0" fontId="35" fillId="89" borderId="123" applyNumberFormat="0" applyFont="0" applyAlignment="0" applyProtection="0"/>
    <xf numFmtId="0" fontId="72" fillId="61" borderId="0" applyNumberFormat="0" applyBorder="0" applyAlignment="0" applyProtection="0"/>
    <xf numFmtId="0" fontId="30" fillId="14" borderId="126">
      <alignment horizontal="right" vertical="center"/>
    </xf>
    <xf numFmtId="0" fontId="2" fillId="59" borderId="0" applyNumberFormat="0" applyBorder="0" applyAlignment="0" applyProtection="0"/>
    <xf numFmtId="0" fontId="30" fillId="14" borderId="125">
      <alignment horizontal="right" vertical="center"/>
    </xf>
    <xf numFmtId="0" fontId="78" fillId="89" borderId="123" applyNumberFormat="0" applyFont="0" applyAlignment="0" applyProtection="0"/>
    <xf numFmtId="4" fontId="30" fillId="9" borderId="124">
      <alignment horizontal="right" vertical="center"/>
    </xf>
    <xf numFmtId="4" fontId="30" fillId="14" borderId="124">
      <alignment horizontal="right" vertical="center"/>
    </xf>
    <xf numFmtId="0" fontId="70" fillId="0" borderId="0" applyNumberFormat="0" applyFill="0" applyBorder="0" applyAlignment="0" applyProtection="0"/>
    <xf numFmtId="4" fontId="30" fillId="14" borderId="124">
      <alignment horizontal="right" vertical="center"/>
    </xf>
    <xf numFmtId="0" fontId="87" fillId="73" borderId="121" applyNumberFormat="0" applyAlignment="0" applyProtection="0"/>
    <xf numFmtId="0" fontId="30" fillId="14" borderId="124">
      <alignment horizontal="right" vertical="center"/>
    </xf>
    <xf numFmtId="4" fontId="30" fillId="14" borderId="124">
      <alignment horizontal="right" vertical="center"/>
    </xf>
    <xf numFmtId="0" fontId="100" fillId="86" borderId="120" applyNumberFormat="0" applyAlignment="0" applyProtection="0"/>
    <xf numFmtId="4" fontId="30" fillId="14" borderId="124">
      <alignment horizontal="right" vertical="center"/>
    </xf>
    <xf numFmtId="0" fontId="34" fillId="0" borderId="124">
      <alignment horizontal="right" vertical="center"/>
    </xf>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34" fillId="0" borderId="127">
      <alignment horizontal="left" vertical="center" wrapText="1" indent="2"/>
    </xf>
    <xf numFmtId="0" fontId="34" fillId="16" borderId="124"/>
    <xf numFmtId="4" fontId="34" fillId="0" borderId="124" applyFill="0" applyBorder="0" applyProtection="0">
      <alignment horizontal="right" vertical="center"/>
    </xf>
    <xf numFmtId="0" fontId="84"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88" fillId="0" borderId="122" applyNumberFormat="0" applyFill="0" applyAlignment="0" applyProtection="0"/>
    <xf numFmtId="0" fontId="96" fillId="73" borderId="121" applyNumberFormat="0" applyAlignment="0" applyProtection="0"/>
    <xf numFmtId="0" fontId="34" fillId="0" borderId="124">
      <alignment horizontal="right" vertical="center"/>
    </xf>
    <xf numFmtId="49" fontId="34" fillId="0" borderId="124" applyNumberFormat="0" applyFont="0" applyFill="0" applyBorder="0" applyProtection="0">
      <alignment horizontal="left" vertical="center" indent="2"/>
    </xf>
    <xf numFmtId="0" fontId="83" fillId="86" borderId="121" applyNumberFormat="0" applyAlignment="0" applyProtection="0"/>
    <xf numFmtId="0" fontId="34" fillId="0" borderId="124">
      <alignment horizontal="right" vertical="center"/>
    </xf>
    <xf numFmtId="0" fontId="30" fillId="9" borderId="124">
      <alignment horizontal="right" vertical="center"/>
    </xf>
    <xf numFmtId="4" fontId="30" fillId="14" borderId="125">
      <alignment horizontal="right" vertical="center"/>
    </xf>
    <xf numFmtId="0" fontId="72" fillId="52" borderId="0" applyNumberFormat="0" applyBorder="0" applyAlignment="0" applyProtection="0"/>
    <xf numFmtId="4" fontId="34" fillId="0" borderId="124">
      <alignment horizontal="right" vertical="center"/>
    </xf>
    <xf numFmtId="175" fontId="34" fillId="90" borderId="124" applyNumberFormat="0" applyFont="0" applyBorder="0" applyAlignment="0" applyProtection="0">
      <alignment horizontal="right" vertical="center"/>
    </xf>
    <xf numFmtId="4" fontId="74" fillId="9" borderId="124">
      <alignment horizontal="right" vertical="center"/>
    </xf>
    <xf numFmtId="4" fontId="30" fillId="14" borderId="125">
      <alignment horizontal="right" vertical="center"/>
    </xf>
    <xf numFmtId="4" fontId="30" fillId="9" borderId="124">
      <alignment horizontal="right" vertical="center"/>
    </xf>
    <xf numFmtId="0" fontId="88" fillId="0" borderId="122" applyNumberFormat="0" applyFill="0" applyAlignment="0" applyProtection="0"/>
    <xf numFmtId="0" fontId="96" fillId="73" borderId="121" applyNumberFormat="0" applyAlignment="0" applyProtection="0"/>
    <xf numFmtId="0" fontId="34" fillId="16" borderId="124"/>
    <xf numFmtId="49" fontId="34" fillId="0" borderId="124" applyNumberFormat="0" applyFont="0" applyFill="0" applyBorder="0" applyProtection="0">
      <alignment horizontal="left" vertical="center" indent="2"/>
    </xf>
    <xf numFmtId="4" fontId="74" fillId="9" borderId="124">
      <alignment horizontal="right" vertical="center"/>
    </xf>
    <xf numFmtId="0" fontId="100" fillId="86" borderId="120" applyNumberFormat="0" applyAlignment="0" applyProtection="0"/>
    <xf numFmtId="0" fontId="96" fillId="73" borderId="121" applyNumberFormat="0" applyAlignment="0" applyProtection="0"/>
    <xf numFmtId="0" fontId="2" fillId="62" borderId="0" applyNumberFormat="0" applyBorder="0" applyAlignment="0" applyProtection="0"/>
    <xf numFmtId="49" fontId="32" fillId="0" borderId="124" applyNumberFormat="0" applyFill="0" applyBorder="0" applyProtection="0">
      <alignment horizontal="left" vertical="center"/>
    </xf>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4" fillId="9" borderId="124">
      <alignment horizontal="right" vertical="center"/>
    </xf>
    <xf numFmtId="0" fontId="72" fillId="49" borderId="0" applyNumberFormat="0" applyBorder="0" applyAlignment="0" applyProtection="0"/>
    <xf numFmtId="0" fontId="34" fillId="14" borderId="127">
      <alignment horizontal="left" vertical="center" wrapText="1" indent="2"/>
    </xf>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88" fillId="0" borderId="122" applyNumberFormat="0" applyFill="0" applyAlignment="0" applyProtection="0"/>
    <xf numFmtId="0" fontId="34" fillId="14" borderId="127">
      <alignment horizontal="left" vertical="center" wrapText="1" indent="2"/>
    </xf>
    <xf numFmtId="0" fontId="81" fillId="86" borderId="120" applyNumberFormat="0" applyAlignment="0" applyProtection="0"/>
    <xf numFmtId="4" fontId="30" fillId="14" borderId="124">
      <alignment horizontal="right" vertical="center"/>
    </xf>
    <xf numFmtId="0" fontId="34" fillId="16" borderId="124"/>
    <xf numFmtId="0" fontId="83" fillId="86" borderId="121" applyNumberFormat="0" applyAlignment="0" applyProtection="0"/>
    <xf numFmtId="0" fontId="30" fillId="9" borderId="124">
      <alignment horizontal="right" vertical="center"/>
    </xf>
    <xf numFmtId="0" fontId="34" fillId="0" borderId="124">
      <alignment horizontal="right" vertical="center"/>
    </xf>
    <xf numFmtId="0" fontId="103" fillId="0" borderId="122" applyNumberFormat="0" applyFill="0" applyAlignment="0" applyProtection="0"/>
    <xf numFmtId="0" fontId="34" fillId="9" borderId="125">
      <alignment horizontal="left" vertical="center"/>
    </xf>
    <xf numFmtId="0" fontId="96" fillId="73" borderId="121" applyNumberFormat="0" applyAlignment="0" applyProtection="0"/>
    <xf numFmtId="175" fontId="34" fillId="90" borderId="124" applyNumberFormat="0" applyFont="0" applyBorder="0" applyAlignment="0" applyProtection="0">
      <alignment horizontal="right" vertical="center"/>
    </xf>
    <xf numFmtId="0" fontId="78" fillId="89" borderId="123" applyNumberFormat="0" applyFont="0" applyAlignment="0" applyProtection="0"/>
    <xf numFmtId="0" fontId="34" fillId="0" borderId="127">
      <alignment horizontal="left" vertical="center" wrapText="1" indent="2"/>
    </xf>
    <xf numFmtId="4" fontId="34" fillId="16" borderId="124"/>
    <xf numFmtId="49" fontId="32" fillId="0" borderId="124" applyNumberFormat="0" applyFill="0" applyBorder="0" applyProtection="0">
      <alignment horizontal="left" vertical="center"/>
    </xf>
    <xf numFmtId="0" fontId="34" fillId="0" borderId="124">
      <alignment horizontal="right" vertical="center"/>
    </xf>
    <xf numFmtId="4" fontId="30" fillId="14" borderId="126">
      <alignment horizontal="right" vertical="center"/>
    </xf>
    <xf numFmtId="4" fontId="30" fillId="14" borderId="124">
      <alignment horizontal="right" vertical="center"/>
    </xf>
    <xf numFmtId="4" fontId="30" fillId="14" borderId="124">
      <alignment horizontal="right" vertical="center"/>
    </xf>
    <xf numFmtId="0" fontId="74" fillId="9" borderId="124">
      <alignment horizontal="right" vertical="center"/>
    </xf>
    <xf numFmtId="0" fontId="30" fillId="9" borderId="124">
      <alignment horizontal="right" vertical="center"/>
    </xf>
    <xf numFmtId="49" fontId="34" fillId="0" borderId="124" applyNumberFormat="0" applyFont="0" applyFill="0" applyBorder="0" applyProtection="0">
      <alignment horizontal="left" vertical="center" indent="2"/>
    </xf>
    <xf numFmtId="0" fontId="96" fillId="73" borderId="121" applyNumberFormat="0" applyAlignment="0" applyProtection="0"/>
    <xf numFmtId="0" fontId="81" fillId="86" borderId="120" applyNumberFormat="0" applyAlignment="0" applyProtection="0"/>
    <xf numFmtId="49" fontId="34" fillId="0" borderId="124" applyNumberFormat="0" applyFont="0" applyFill="0" applyBorder="0" applyProtection="0">
      <alignment horizontal="left" vertical="center" indent="2"/>
    </xf>
    <xf numFmtId="0" fontId="87" fillId="73" borderId="121" applyNumberFormat="0" applyAlignment="0" applyProtection="0"/>
    <xf numFmtId="4" fontId="34" fillId="0" borderId="124" applyFill="0" applyBorder="0" applyProtection="0">
      <alignment horizontal="right" vertical="center"/>
    </xf>
    <xf numFmtId="0" fontId="84" fillId="86" borderId="121" applyNumberFormat="0" applyAlignment="0" applyProtection="0"/>
    <xf numFmtId="0" fontId="103" fillId="0" borderId="122" applyNumberFormat="0" applyFill="0" applyAlignment="0" applyProtection="0"/>
    <xf numFmtId="0" fontId="100" fillId="86" borderId="120" applyNumberFormat="0" applyAlignment="0" applyProtection="0"/>
    <xf numFmtId="0" fontId="34" fillId="0" borderId="124" applyNumberFormat="0" applyFill="0" applyAlignment="0" applyProtection="0"/>
    <xf numFmtId="4" fontId="34" fillId="0" borderId="124">
      <alignment horizontal="right" vertical="center"/>
    </xf>
    <xf numFmtId="0" fontId="34" fillId="0" borderId="124">
      <alignment horizontal="right" vertical="center"/>
    </xf>
    <xf numFmtId="0" fontId="96" fillId="73" borderId="121" applyNumberFormat="0" applyAlignment="0" applyProtection="0"/>
    <xf numFmtId="0" fontId="81" fillId="86" borderId="120" applyNumberFormat="0" applyAlignment="0" applyProtection="0"/>
    <xf numFmtId="0" fontId="83" fillId="86" borderId="121" applyNumberFormat="0" applyAlignment="0" applyProtection="0"/>
    <xf numFmtId="0" fontId="34" fillId="14" borderId="127">
      <alignment horizontal="left" vertical="center" wrapText="1" indent="2"/>
    </xf>
    <xf numFmtId="0" fontId="84" fillId="86" borderId="121" applyNumberFormat="0" applyAlignment="0" applyProtection="0"/>
    <xf numFmtId="0" fontId="84" fillId="86" borderId="121" applyNumberFormat="0" applyAlignment="0" applyProtection="0"/>
    <xf numFmtId="4" fontId="30" fillId="14" borderId="125">
      <alignment horizontal="right" vertical="center"/>
    </xf>
    <xf numFmtId="0" fontId="30" fillId="14" borderId="125">
      <alignment horizontal="right" vertical="center"/>
    </xf>
    <xf numFmtId="0" fontId="30" fillId="14" borderId="124">
      <alignment horizontal="right" vertical="center"/>
    </xf>
    <xf numFmtId="4" fontId="74" fillId="9" borderId="124">
      <alignment horizontal="right" vertical="center"/>
    </xf>
    <xf numFmtId="0" fontId="87" fillId="73" borderId="121" applyNumberFormat="0" applyAlignment="0" applyProtection="0"/>
    <xf numFmtId="0" fontId="88" fillId="0" borderId="122" applyNumberFormat="0" applyFill="0" applyAlignment="0" applyProtection="0"/>
    <xf numFmtId="0" fontId="103" fillId="0" borderId="122" applyNumberFormat="0" applyFill="0" applyAlignment="0" applyProtection="0"/>
    <xf numFmtId="0" fontId="78" fillId="89" borderId="123" applyNumberFormat="0" applyFont="0" applyAlignment="0" applyProtection="0"/>
    <xf numFmtId="0" fontId="96" fillId="73" borderId="121" applyNumberFormat="0" applyAlignment="0" applyProtection="0"/>
    <xf numFmtId="49" fontId="32" fillId="0" borderId="124" applyNumberFormat="0" applyFill="0" applyBorder="0" applyProtection="0">
      <alignment horizontal="left" vertical="center"/>
    </xf>
    <xf numFmtId="0" fontId="34" fillId="14" borderId="127">
      <alignment horizontal="left" vertical="center" wrapText="1" indent="2"/>
    </xf>
    <xf numFmtId="0" fontId="84" fillId="86" borderId="121" applyNumberFormat="0" applyAlignment="0" applyProtection="0"/>
    <xf numFmtId="0" fontId="34" fillId="0" borderId="127">
      <alignment horizontal="left" vertical="center" wrapText="1" indent="2"/>
    </xf>
    <xf numFmtId="0" fontId="78" fillId="89" borderId="123" applyNumberFormat="0" applyFont="0" applyAlignment="0" applyProtection="0"/>
    <xf numFmtId="0" fontId="35"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4" fontId="34" fillId="16" borderId="124"/>
    <xf numFmtId="0" fontId="30" fillId="14" borderId="124">
      <alignment horizontal="right" vertical="center"/>
    </xf>
    <xf numFmtId="0" fontId="103" fillId="0" borderId="122" applyNumberFormat="0" applyFill="0" applyAlignment="0" applyProtection="0"/>
    <xf numFmtId="4" fontId="30" fillId="14" borderId="126">
      <alignment horizontal="right" vertical="center"/>
    </xf>
    <xf numFmtId="0" fontId="83" fillId="86" borderId="121" applyNumberFormat="0" applyAlignment="0" applyProtection="0"/>
    <xf numFmtId="0" fontId="30" fillId="14" borderId="125">
      <alignment horizontal="right" vertical="center"/>
    </xf>
    <xf numFmtId="0" fontId="84" fillId="86" borderId="121" applyNumberFormat="0" applyAlignment="0" applyProtection="0"/>
    <xf numFmtId="0" fontId="88" fillId="0" borderId="122" applyNumberFormat="0" applyFill="0" applyAlignment="0" applyProtection="0"/>
    <xf numFmtId="0" fontId="78" fillId="89" borderId="123" applyNumberFormat="0" applyFont="0" applyAlignment="0" applyProtection="0"/>
    <xf numFmtId="4" fontId="30" fillId="14" borderId="125">
      <alignment horizontal="right" vertical="center"/>
    </xf>
    <xf numFmtId="0" fontId="34" fillId="14" borderId="127">
      <alignment horizontal="left" vertical="center" wrapText="1" indent="2"/>
    </xf>
    <xf numFmtId="0" fontId="34" fillId="16" borderId="124"/>
    <xf numFmtId="175" fontId="34" fillId="90" borderId="124" applyNumberFormat="0" applyFont="0" applyBorder="0" applyAlignment="0" applyProtection="0">
      <alignment horizontal="right" vertical="center"/>
    </xf>
    <xf numFmtId="0" fontId="34" fillId="0" borderId="124" applyNumberFormat="0" applyFill="0" applyAlignment="0" applyProtection="0"/>
    <xf numFmtId="4" fontId="34" fillId="0" borderId="124" applyFill="0" applyBorder="0" applyProtection="0">
      <alignment horizontal="right" vertical="center"/>
    </xf>
    <xf numFmtId="4" fontId="30" fillId="9" borderId="124">
      <alignment horizontal="right" vertical="center"/>
    </xf>
    <xf numFmtId="0" fontId="88" fillId="0" borderId="122" applyNumberFormat="0" applyFill="0" applyAlignment="0" applyProtection="0"/>
    <xf numFmtId="49" fontId="32" fillId="0" borderId="124" applyNumberFormat="0" applyFill="0" applyBorder="0" applyProtection="0">
      <alignment horizontal="left" vertical="center"/>
    </xf>
    <xf numFmtId="49" fontId="34" fillId="0" borderId="125" applyNumberFormat="0" applyFont="0" applyFill="0" applyBorder="0" applyProtection="0">
      <alignment horizontal="left" vertical="center" indent="5"/>
    </xf>
    <xf numFmtId="0" fontId="34" fillId="9" borderId="125">
      <alignment horizontal="left" vertical="center"/>
    </xf>
    <xf numFmtId="0" fontId="84" fillId="86" borderId="121" applyNumberFormat="0" applyAlignment="0" applyProtection="0"/>
    <xf numFmtId="4" fontId="30" fillId="14" borderId="126">
      <alignment horizontal="right" vertical="center"/>
    </xf>
    <xf numFmtId="0" fontId="96" fillId="73" borderId="121" applyNumberFormat="0" applyAlignment="0" applyProtection="0"/>
    <xf numFmtId="0" fontId="96" fillId="73" borderId="121" applyNumberFormat="0" applyAlignment="0" applyProtection="0"/>
    <xf numFmtId="0" fontId="78"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0" fontId="30" fillId="14" borderId="124">
      <alignment horizontal="right" vertical="center"/>
    </xf>
    <xf numFmtId="0" fontId="35" fillId="89" borderId="123" applyNumberFormat="0" applyFont="0" applyAlignment="0" applyProtection="0"/>
    <xf numFmtId="4" fontId="34" fillId="0" borderId="124">
      <alignment horizontal="right" vertical="center"/>
    </xf>
    <xf numFmtId="0" fontId="103" fillId="0" borderId="122" applyNumberFormat="0" applyFill="0" applyAlignment="0" applyProtection="0"/>
    <xf numFmtId="0" fontId="30" fillId="14" borderId="124">
      <alignment horizontal="right" vertical="center"/>
    </xf>
    <xf numFmtId="0" fontId="30" fillId="14" borderId="124">
      <alignment horizontal="right" vertical="center"/>
    </xf>
    <xf numFmtId="4" fontId="74" fillId="9" borderId="124">
      <alignment horizontal="right" vertical="center"/>
    </xf>
    <xf numFmtId="0" fontId="30" fillId="9" borderId="124">
      <alignment horizontal="right" vertical="center"/>
    </xf>
    <xf numFmtId="4" fontId="30" fillId="9" borderId="124">
      <alignment horizontal="right" vertical="center"/>
    </xf>
    <xf numFmtId="0" fontId="74" fillId="9" borderId="124">
      <alignment horizontal="right" vertical="center"/>
    </xf>
    <xf numFmtId="4" fontId="74" fillId="9" borderId="124">
      <alignment horizontal="right" vertical="center"/>
    </xf>
    <xf numFmtId="0" fontId="30" fillId="14" borderId="124">
      <alignment horizontal="right" vertical="center"/>
    </xf>
    <xf numFmtId="4" fontId="30" fillId="14" borderId="124">
      <alignment horizontal="right" vertical="center"/>
    </xf>
    <xf numFmtId="0" fontId="30" fillId="14" borderId="124">
      <alignment horizontal="right" vertical="center"/>
    </xf>
    <xf numFmtId="4" fontId="30" fillId="14" borderId="124">
      <alignment horizontal="right" vertical="center"/>
    </xf>
    <xf numFmtId="0" fontId="30" fillId="14" borderId="125">
      <alignment horizontal="right" vertical="center"/>
    </xf>
    <xf numFmtId="4" fontId="30" fillId="14" borderId="125">
      <alignment horizontal="right" vertical="center"/>
    </xf>
    <xf numFmtId="0" fontId="30" fillId="14" borderId="126">
      <alignment horizontal="right" vertical="center"/>
    </xf>
    <xf numFmtId="4" fontId="30" fillId="14" borderId="126">
      <alignment horizontal="right" vertical="center"/>
    </xf>
    <xf numFmtId="0" fontId="84"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9" borderId="125">
      <alignment horizontal="left" vertical="center"/>
    </xf>
    <xf numFmtId="0" fontId="96" fillId="73" borderId="121" applyNumberFormat="0" applyAlignment="0" applyProtection="0"/>
    <xf numFmtId="0" fontId="34" fillId="0" borderId="124">
      <alignment horizontal="right" vertical="center"/>
    </xf>
    <xf numFmtId="4" fontId="34" fillId="0" borderId="124">
      <alignment horizontal="right" vertical="center"/>
    </xf>
    <xf numFmtId="0" fontId="34" fillId="0" borderId="124" applyNumberFormat="0" applyFill="0" applyAlignment="0" applyProtection="0"/>
    <xf numFmtId="0" fontId="100" fillId="86" borderId="120" applyNumberFormat="0" applyAlignment="0" applyProtection="0"/>
    <xf numFmtId="175" fontId="34" fillId="90" borderId="124" applyNumberFormat="0" applyFont="0" applyBorder="0" applyAlignment="0" applyProtection="0">
      <alignment horizontal="right" vertical="center"/>
    </xf>
    <xf numFmtId="0" fontId="34" fillId="16" borderId="124"/>
    <xf numFmtId="4" fontId="34" fillId="16" borderId="124"/>
    <xf numFmtId="0" fontId="103" fillId="0" borderId="122" applyNumberFormat="0" applyFill="0" applyAlignment="0" applyProtection="0"/>
    <xf numFmtId="0" fontId="35" fillId="89" borderId="123" applyNumberFormat="0" applyFont="0" applyAlignment="0" applyProtection="0"/>
    <xf numFmtId="0" fontId="78" fillId="89" borderId="123" applyNumberFormat="0" applyFont="0" applyAlignment="0" applyProtection="0"/>
    <xf numFmtId="0" fontId="34" fillId="0" borderId="124" applyNumberFormat="0" applyFill="0" applyAlignment="0" applyProtection="0"/>
    <xf numFmtId="0" fontId="88" fillId="0" borderId="122" applyNumberFormat="0" applyFill="0" applyAlignment="0" applyProtection="0"/>
    <xf numFmtId="0" fontId="103" fillId="0" borderId="122" applyNumberFormat="0" applyFill="0" applyAlignment="0" applyProtection="0"/>
    <xf numFmtId="0" fontId="87" fillId="73" borderId="121" applyNumberFormat="0" applyAlignment="0" applyProtection="0"/>
    <xf numFmtId="0" fontId="84" fillId="86" borderId="121" applyNumberFormat="0" applyAlignment="0" applyProtection="0"/>
    <xf numFmtId="4" fontId="74" fillId="9" borderId="124">
      <alignment horizontal="right" vertical="center"/>
    </xf>
    <xf numFmtId="0" fontId="30" fillId="9" borderId="124">
      <alignment horizontal="right" vertical="center"/>
    </xf>
    <xf numFmtId="175" fontId="34" fillId="90" borderId="124" applyNumberFormat="0" applyFont="0" applyBorder="0" applyAlignment="0" applyProtection="0">
      <alignment horizontal="right" vertical="center"/>
    </xf>
    <xf numFmtId="0" fontId="88" fillId="0" borderId="122" applyNumberFormat="0" applyFill="0" applyAlignment="0" applyProtection="0"/>
    <xf numFmtId="49" fontId="34" fillId="0" borderId="124" applyNumberFormat="0" applyFont="0" applyFill="0" applyBorder="0" applyProtection="0">
      <alignment horizontal="left" vertical="center" indent="2"/>
    </xf>
    <xf numFmtId="49" fontId="34" fillId="0" borderId="125" applyNumberFormat="0" applyFont="0" applyFill="0" applyBorder="0" applyProtection="0">
      <alignment horizontal="left" vertical="center" indent="5"/>
    </xf>
    <xf numFmtId="49" fontId="34" fillId="0" borderId="124" applyNumberFormat="0" applyFont="0" applyFill="0" applyBorder="0" applyProtection="0">
      <alignment horizontal="left" vertical="center" indent="2"/>
    </xf>
    <xf numFmtId="4" fontId="34" fillId="0" borderId="124" applyFill="0" applyBorder="0" applyProtection="0">
      <alignment horizontal="right" vertical="center"/>
    </xf>
    <xf numFmtId="49" fontId="32" fillId="0" borderId="124" applyNumberFormat="0" applyFill="0" applyBorder="0" applyProtection="0">
      <alignment horizontal="left" vertical="center"/>
    </xf>
    <xf numFmtId="0" fontId="34" fillId="0" borderId="127">
      <alignment horizontal="left" vertical="center" wrapText="1" indent="2"/>
    </xf>
    <xf numFmtId="0" fontId="100" fillId="86" borderId="120" applyNumberFormat="0" applyAlignment="0" applyProtection="0"/>
    <xf numFmtId="0" fontId="30" fillId="14" borderId="126">
      <alignment horizontal="right" vertical="center"/>
    </xf>
    <xf numFmtId="0" fontId="87" fillId="73" borderId="121" applyNumberFormat="0" applyAlignment="0" applyProtection="0"/>
    <xf numFmtId="0" fontId="30" fillId="14" borderId="126">
      <alignment horizontal="right" vertical="center"/>
    </xf>
    <xf numFmtId="4" fontId="30" fillId="14" borderId="124">
      <alignment horizontal="right" vertical="center"/>
    </xf>
    <xf numFmtId="0" fontId="30" fillId="14" borderId="124">
      <alignment horizontal="right" vertical="center"/>
    </xf>
    <xf numFmtId="0" fontId="81" fillId="86" borderId="120" applyNumberFormat="0" applyAlignment="0" applyProtection="0"/>
    <xf numFmtId="0" fontId="83" fillId="86" borderId="121" applyNumberFormat="0" applyAlignment="0" applyProtection="0"/>
    <xf numFmtId="0" fontId="88" fillId="0" borderId="122" applyNumberFormat="0" applyFill="0" applyAlignment="0" applyProtection="0"/>
    <xf numFmtId="0" fontId="34" fillId="16" borderId="124"/>
    <xf numFmtId="4" fontId="34" fillId="16" borderId="124"/>
    <xf numFmtId="4" fontId="30" fillId="14" borderId="124">
      <alignment horizontal="right" vertical="center"/>
    </xf>
    <xf numFmtId="0" fontId="74" fillId="9" borderId="124">
      <alignment horizontal="right" vertical="center"/>
    </xf>
    <xf numFmtId="0" fontId="87" fillId="73" borderId="121" applyNumberFormat="0" applyAlignment="0" applyProtection="0"/>
    <xf numFmtId="0" fontId="84" fillId="86" borderId="121" applyNumberFormat="0" applyAlignment="0" applyProtection="0"/>
    <xf numFmtId="4" fontId="34" fillId="0" borderId="124">
      <alignment horizontal="right" vertical="center"/>
    </xf>
    <xf numFmtId="0" fontId="34" fillId="14" borderId="127">
      <alignment horizontal="left" vertical="center" wrapText="1" indent="2"/>
    </xf>
    <xf numFmtId="0" fontId="34" fillId="0" borderId="127">
      <alignment horizontal="left" vertical="center" wrapText="1" indent="2"/>
    </xf>
    <xf numFmtId="0" fontId="100" fillId="86" borderId="120" applyNumberFormat="0" applyAlignment="0" applyProtection="0"/>
    <xf numFmtId="0" fontId="96" fillId="73" borderId="121" applyNumberFormat="0" applyAlignment="0" applyProtection="0"/>
    <xf numFmtId="0" fontId="83" fillId="86" borderId="121" applyNumberFormat="0" applyAlignment="0" applyProtection="0"/>
    <xf numFmtId="0" fontId="81" fillId="86" borderId="120" applyNumberFormat="0" applyAlignment="0" applyProtection="0"/>
    <xf numFmtId="0" fontId="30" fillId="14" borderId="126">
      <alignment horizontal="right" vertical="center"/>
    </xf>
    <xf numFmtId="0" fontId="74" fillId="9" borderId="124">
      <alignment horizontal="right" vertical="center"/>
    </xf>
    <xf numFmtId="4" fontId="30" fillId="9" borderId="124">
      <alignment horizontal="right" vertical="center"/>
    </xf>
    <xf numFmtId="4" fontId="30" fillId="14" borderId="124">
      <alignment horizontal="right" vertical="center"/>
    </xf>
    <xf numFmtId="49" fontId="34" fillId="0" borderId="125" applyNumberFormat="0" applyFont="0" applyFill="0" applyBorder="0" applyProtection="0">
      <alignment horizontal="left" vertical="center" indent="5"/>
    </xf>
    <xf numFmtId="4" fontId="34" fillId="0" borderId="124" applyFill="0" applyBorder="0" applyProtection="0">
      <alignment horizontal="right" vertical="center"/>
    </xf>
    <xf numFmtId="4" fontId="30" fillId="9" borderId="124">
      <alignment horizontal="right" vertical="center"/>
    </xf>
    <xf numFmtId="0" fontId="96" fillId="73" borderId="121" applyNumberFormat="0" applyAlignment="0" applyProtection="0"/>
    <xf numFmtId="0" fontId="96" fillId="73" borderId="121" applyNumberFormat="0" applyAlignment="0" applyProtection="0"/>
    <xf numFmtId="0" fontId="87" fillId="73" borderId="121" applyNumberFormat="0" applyAlignment="0" applyProtection="0"/>
    <xf numFmtId="0" fontId="83"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14" borderId="127">
      <alignment horizontal="left" vertical="center" wrapText="1" indent="2"/>
    </xf>
    <xf numFmtId="0" fontId="34" fillId="0" borderId="127">
      <alignment horizontal="left" vertical="center" wrapText="1" indent="2"/>
    </xf>
    <xf numFmtId="0" fontId="81" fillId="86" borderId="120" applyNumberFormat="0" applyAlignment="0" applyProtection="0"/>
    <xf numFmtId="0" fontId="83" fillId="86" borderId="121" applyNumberFormat="0" applyAlignment="0" applyProtection="0"/>
    <xf numFmtId="0" fontId="84" fillId="86" borderId="121" applyNumberFormat="0" applyAlignment="0" applyProtection="0"/>
    <xf numFmtId="0" fontId="87" fillId="73" borderId="121" applyNumberFormat="0" applyAlignment="0" applyProtection="0"/>
    <xf numFmtId="0" fontId="88" fillId="0" borderId="122" applyNumberFormat="0" applyFill="0" applyAlignment="0" applyProtection="0"/>
    <xf numFmtId="0" fontId="96" fillId="73" borderId="121" applyNumberFormat="0" applyAlignment="0" applyProtection="0"/>
    <xf numFmtId="0" fontId="78" fillId="89" borderId="123" applyNumberFormat="0" applyFont="0" applyAlignment="0" applyProtection="0"/>
    <xf numFmtId="0" fontId="35"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0" fontId="84" fillId="86" borderId="121" applyNumberFormat="0" applyAlignment="0" applyProtection="0"/>
    <xf numFmtId="0" fontId="96" fillId="73" borderId="121" applyNumberFormat="0" applyAlignment="0" applyProtection="0"/>
    <xf numFmtId="0" fontId="78"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0" fontId="84" fillId="86" borderId="121" applyNumberFormat="0" applyAlignment="0" applyProtection="0"/>
    <xf numFmtId="0" fontId="96" fillId="73" borderId="121" applyNumberFormat="0" applyAlignment="0" applyProtection="0"/>
    <xf numFmtId="0" fontId="100" fillId="86" borderId="120" applyNumberFormat="0" applyAlignment="0" applyProtection="0"/>
    <xf numFmtId="0" fontId="103" fillId="0" borderId="122" applyNumberFormat="0" applyFill="0" applyAlignment="0" applyProtection="0"/>
    <xf numFmtId="0" fontId="2" fillId="53" borderId="0" applyNumberFormat="0" applyBorder="0" applyAlignment="0" applyProtection="0"/>
    <xf numFmtId="0" fontId="81" fillId="86" borderId="120" applyNumberFormat="0" applyAlignment="0" applyProtection="0"/>
    <xf numFmtId="0" fontId="83" fillId="86" borderId="121" applyNumberFormat="0" applyAlignment="0" applyProtection="0"/>
    <xf numFmtId="0" fontId="88" fillId="0" borderId="122" applyNumberFormat="0" applyFill="0" applyAlignment="0" applyProtection="0"/>
    <xf numFmtId="49" fontId="34" fillId="0" borderId="124" applyNumberFormat="0" applyFont="0" applyFill="0" applyBorder="0" applyProtection="0">
      <alignment horizontal="left" vertical="center" indent="2"/>
    </xf>
    <xf numFmtId="0" fontId="30" fillId="9" borderId="124">
      <alignment horizontal="right" vertical="center"/>
    </xf>
    <xf numFmtId="4" fontId="30" fillId="9" borderId="124">
      <alignment horizontal="right" vertical="center"/>
    </xf>
    <xf numFmtId="0" fontId="74" fillId="9" borderId="124">
      <alignment horizontal="right" vertical="center"/>
    </xf>
    <xf numFmtId="4" fontId="74" fillId="9" borderId="124">
      <alignment horizontal="right" vertical="center"/>
    </xf>
    <xf numFmtId="0" fontId="30" fillId="14" borderId="124">
      <alignment horizontal="right" vertical="center"/>
    </xf>
    <xf numFmtId="4" fontId="30" fillId="14" borderId="124">
      <alignment horizontal="right" vertical="center"/>
    </xf>
    <xf numFmtId="0" fontId="30" fillId="14" borderId="124">
      <alignment horizontal="right" vertical="center"/>
    </xf>
    <xf numFmtId="4" fontId="30" fillId="14" borderId="124">
      <alignment horizontal="right" vertical="center"/>
    </xf>
    <xf numFmtId="0" fontId="87" fillId="73" borderId="121" applyNumberFormat="0" applyAlignment="0" applyProtection="0"/>
    <xf numFmtId="0" fontId="34" fillId="0" borderId="124">
      <alignment horizontal="right" vertical="center"/>
    </xf>
    <xf numFmtId="4" fontId="34" fillId="0" borderId="124">
      <alignment horizontal="right" vertical="center"/>
    </xf>
    <xf numFmtId="4" fontId="34" fillId="0" borderId="124" applyFill="0" applyBorder="0" applyProtection="0">
      <alignment horizontal="right" vertical="center"/>
    </xf>
    <xf numFmtId="49" fontId="32" fillId="0" borderId="124" applyNumberFormat="0" applyFill="0" applyBorder="0" applyProtection="0">
      <alignment horizontal="left" vertical="center"/>
    </xf>
    <xf numFmtId="0" fontId="34" fillId="0" borderId="124" applyNumberFormat="0" applyFill="0" applyAlignment="0" applyProtection="0"/>
    <xf numFmtId="175" fontId="34" fillId="90" borderId="124" applyNumberFormat="0" applyFont="0" applyBorder="0" applyAlignment="0" applyProtection="0">
      <alignment horizontal="right" vertical="center"/>
    </xf>
    <xf numFmtId="0" fontId="34" fillId="16" borderId="124"/>
    <xf numFmtId="4" fontId="34" fillId="16" borderId="124"/>
    <xf numFmtId="4" fontId="30" fillId="14" borderId="124">
      <alignment horizontal="right" vertical="center"/>
    </xf>
    <xf numFmtId="0" fontId="34" fillId="16" borderId="124"/>
    <xf numFmtId="0" fontId="83" fillId="86" borderId="121" applyNumberFormat="0" applyAlignment="0" applyProtection="0"/>
    <xf numFmtId="0" fontId="30" fillId="9" borderId="124">
      <alignment horizontal="right" vertical="center"/>
    </xf>
    <xf numFmtId="0" fontId="34" fillId="0" borderId="124">
      <alignment horizontal="right" vertical="center"/>
    </xf>
    <xf numFmtId="0" fontId="103" fillId="0" borderId="122" applyNumberFormat="0" applyFill="0" applyAlignment="0" applyProtection="0"/>
    <xf numFmtId="0" fontId="34" fillId="9" borderId="125">
      <alignment horizontal="left" vertical="center"/>
    </xf>
    <xf numFmtId="0" fontId="96" fillId="73" borderId="121" applyNumberFormat="0" applyAlignment="0" applyProtection="0"/>
    <xf numFmtId="175" fontId="34" fillId="90" borderId="124" applyNumberFormat="0" applyFont="0" applyBorder="0" applyAlignment="0" applyProtection="0">
      <alignment horizontal="right" vertical="center"/>
    </xf>
    <xf numFmtId="0" fontId="78" fillId="89" borderId="123" applyNumberFormat="0" applyFont="0" applyAlignment="0" applyProtection="0"/>
    <xf numFmtId="0" fontId="34" fillId="0" borderId="127">
      <alignment horizontal="left" vertical="center" wrapText="1" indent="2"/>
    </xf>
    <xf numFmtId="4" fontId="34" fillId="16" borderId="124"/>
    <xf numFmtId="49" fontId="32" fillId="0" borderId="124" applyNumberFormat="0" applyFill="0" applyBorder="0" applyProtection="0">
      <alignment horizontal="left" vertical="center"/>
    </xf>
    <xf numFmtId="0" fontId="34" fillId="0" borderId="124">
      <alignment horizontal="right" vertical="center"/>
    </xf>
    <xf numFmtId="4" fontId="30" fillId="14" borderId="126">
      <alignment horizontal="right" vertical="center"/>
    </xf>
    <xf numFmtId="4" fontId="30" fillId="14" borderId="124">
      <alignment horizontal="right" vertical="center"/>
    </xf>
    <xf numFmtId="4" fontId="30" fillId="14" borderId="124">
      <alignment horizontal="right" vertical="center"/>
    </xf>
    <xf numFmtId="0" fontId="74" fillId="9" borderId="124">
      <alignment horizontal="right" vertical="center"/>
    </xf>
    <xf numFmtId="0" fontId="30" fillId="9" borderId="124">
      <alignment horizontal="right" vertical="center"/>
    </xf>
    <xf numFmtId="49" fontId="34" fillId="0" borderId="124" applyNumberFormat="0" applyFont="0" applyFill="0" applyBorder="0" applyProtection="0">
      <alignment horizontal="left" vertical="center" indent="2"/>
    </xf>
    <xf numFmtId="0" fontId="96" fillId="73" borderId="121" applyNumberFormat="0" applyAlignment="0" applyProtection="0"/>
    <xf numFmtId="0" fontId="81" fillId="86" borderId="120" applyNumberFormat="0" applyAlignment="0" applyProtection="0"/>
    <xf numFmtId="49" fontId="34" fillId="0" borderId="124" applyNumberFormat="0" applyFont="0" applyFill="0" applyBorder="0" applyProtection="0">
      <alignment horizontal="left" vertical="center" indent="2"/>
    </xf>
    <xf numFmtId="0" fontId="87" fillId="73" borderId="121" applyNumberFormat="0" applyAlignment="0" applyProtection="0"/>
    <xf numFmtId="4" fontId="34" fillId="0" borderId="124" applyFill="0" applyBorder="0" applyProtection="0">
      <alignment horizontal="right" vertical="center"/>
    </xf>
    <xf numFmtId="0" fontId="84" fillId="86" borderId="121" applyNumberFormat="0" applyAlignment="0" applyProtection="0"/>
    <xf numFmtId="0" fontId="103" fillId="0" borderId="122" applyNumberFormat="0" applyFill="0" applyAlignment="0" applyProtection="0"/>
    <xf numFmtId="0" fontId="100" fillId="86" borderId="120" applyNumberFormat="0" applyAlignment="0" applyProtection="0"/>
    <xf numFmtId="0" fontId="34" fillId="0" borderId="124" applyNumberFormat="0" applyFill="0" applyAlignment="0" applyProtection="0"/>
    <xf numFmtId="4" fontId="34" fillId="0" borderId="124">
      <alignment horizontal="right" vertical="center"/>
    </xf>
    <xf numFmtId="0" fontId="34" fillId="0" borderId="124">
      <alignment horizontal="right" vertical="center"/>
    </xf>
    <xf numFmtId="0" fontId="96" fillId="73" borderId="121" applyNumberFormat="0" applyAlignment="0" applyProtection="0"/>
    <xf numFmtId="0" fontId="81" fillId="86" borderId="120" applyNumberFormat="0" applyAlignment="0" applyProtection="0"/>
    <xf numFmtId="0" fontId="83" fillId="86" borderId="121" applyNumberFormat="0" applyAlignment="0" applyProtection="0"/>
    <xf numFmtId="0" fontId="34" fillId="14" borderId="127">
      <alignment horizontal="left" vertical="center" wrapText="1" indent="2"/>
    </xf>
    <xf numFmtId="0" fontId="84" fillId="86" borderId="121" applyNumberFormat="0" applyAlignment="0" applyProtection="0"/>
    <xf numFmtId="0" fontId="84" fillId="86" borderId="121" applyNumberFormat="0" applyAlignment="0" applyProtection="0"/>
    <xf numFmtId="4" fontId="30" fillId="14" borderId="125">
      <alignment horizontal="right" vertical="center"/>
    </xf>
    <xf numFmtId="0" fontId="30" fillId="14" borderId="125">
      <alignment horizontal="right" vertical="center"/>
    </xf>
    <xf numFmtId="0" fontId="30" fillId="14" borderId="124">
      <alignment horizontal="right" vertical="center"/>
    </xf>
    <xf numFmtId="4" fontId="74" fillId="9" borderId="124">
      <alignment horizontal="right" vertical="center"/>
    </xf>
    <xf numFmtId="0" fontId="87" fillId="73" borderId="121" applyNumberFormat="0" applyAlignment="0" applyProtection="0"/>
    <xf numFmtId="0" fontId="88" fillId="0" borderId="122" applyNumberFormat="0" applyFill="0" applyAlignment="0" applyProtection="0"/>
    <xf numFmtId="0" fontId="103" fillId="0" borderId="122" applyNumberFormat="0" applyFill="0" applyAlignment="0" applyProtection="0"/>
    <xf numFmtId="0" fontId="78" fillId="89" borderId="123" applyNumberFormat="0" applyFont="0" applyAlignment="0" applyProtection="0"/>
    <xf numFmtId="0" fontId="96" fillId="73" borderId="121" applyNumberFormat="0" applyAlignment="0" applyProtection="0"/>
    <xf numFmtId="49" fontId="32" fillId="0" borderId="124" applyNumberFormat="0" applyFill="0" applyBorder="0" applyProtection="0">
      <alignment horizontal="left" vertical="center"/>
    </xf>
    <xf numFmtId="0" fontId="34" fillId="14" borderId="127">
      <alignment horizontal="left" vertical="center" wrapText="1" indent="2"/>
    </xf>
    <xf numFmtId="0" fontId="84" fillId="86" borderId="121" applyNumberFormat="0" applyAlignment="0" applyProtection="0"/>
    <xf numFmtId="0" fontId="34" fillId="0" borderId="127">
      <alignment horizontal="left" vertical="center" wrapText="1" indent="2"/>
    </xf>
    <xf numFmtId="0" fontId="78" fillId="89" borderId="123" applyNumberFormat="0" applyFont="0" applyAlignment="0" applyProtection="0"/>
    <xf numFmtId="0" fontId="35"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4" fontId="34" fillId="16" borderId="124"/>
    <xf numFmtId="0" fontId="30" fillId="14" borderId="124">
      <alignment horizontal="right" vertical="center"/>
    </xf>
    <xf numFmtId="0" fontId="103" fillId="0" borderId="122" applyNumberFormat="0" applyFill="0" applyAlignment="0" applyProtection="0"/>
    <xf numFmtId="4" fontId="30" fillId="14" borderId="126">
      <alignment horizontal="right" vertical="center"/>
    </xf>
    <xf numFmtId="0" fontId="83" fillId="86" borderId="121" applyNumberFormat="0" applyAlignment="0" applyProtection="0"/>
    <xf numFmtId="0" fontId="30" fillId="14" borderId="125">
      <alignment horizontal="right" vertical="center"/>
    </xf>
    <xf numFmtId="0" fontId="84" fillId="86" borderId="121" applyNumberFormat="0" applyAlignment="0" applyProtection="0"/>
    <xf numFmtId="0" fontId="88" fillId="0" borderId="122" applyNumberFormat="0" applyFill="0" applyAlignment="0" applyProtection="0"/>
    <xf numFmtId="0" fontId="78" fillId="89" borderId="123" applyNumberFormat="0" applyFont="0" applyAlignment="0" applyProtection="0"/>
    <xf numFmtId="4" fontId="30" fillId="14" borderId="125">
      <alignment horizontal="right" vertical="center"/>
    </xf>
    <xf numFmtId="0" fontId="34" fillId="14" borderId="127">
      <alignment horizontal="left" vertical="center" wrapText="1" indent="2"/>
    </xf>
    <xf numFmtId="0" fontId="34" fillId="16" borderId="124"/>
    <xf numFmtId="175" fontId="34" fillId="90" borderId="124" applyNumberFormat="0" applyFont="0" applyBorder="0" applyAlignment="0" applyProtection="0">
      <alignment horizontal="right" vertical="center"/>
    </xf>
    <xf numFmtId="0" fontId="34" fillId="0" borderId="124" applyNumberFormat="0" applyFill="0" applyAlignment="0" applyProtection="0"/>
    <xf numFmtId="4" fontId="34" fillId="0" borderId="124" applyFill="0" applyBorder="0" applyProtection="0">
      <alignment horizontal="right" vertical="center"/>
    </xf>
    <xf numFmtId="4" fontId="30" fillId="9" borderId="124">
      <alignment horizontal="right" vertical="center"/>
    </xf>
    <xf numFmtId="0" fontId="88" fillId="0" borderId="122" applyNumberFormat="0" applyFill="0" applyAlignment="0" applyProtection="0"/>
    <xf numFmtId="49" fontId="32" fillId="0" borderId="124" applyNumberFormat="0" applyFill="0" applyBorder="0" applyProtection="0">
      <alignment horizontal="left" vertical="center"/>
    </xf>
    <xf numFmtId="49" fontId="34" fillId="0" borderId="125" applyNumberFormat="0" applyFont="0" applyFill="0" applyBorder="0" applyProtection="0">
      <alignment horizontal="left" vertical="center" indent="5"/>
    </xf>
    <xf numFmtId="0" fontId="34" fillId="9" borderId="125">
      <alignment horizontal="left" vertical="center"/>
    </xf>
    <xf numFmtId="0" fontId="84" fillId="86" borderId="121" applyNumberFormat="0" applyAlignment="0" applyProtection="0"/>
    <xf numFmtId="4" fontId="30" fillId="14" borderId="126">
      <alignment horizontal="right" vertical="center"/>
    </xf>
    <xf numFmtId="0" fontId="96" fillId="73" borderId="121" applyNumberFormat="0" applyAlignment="0" applyProtection="0"/>
    <xf numFmtId="0" fontId="96" fillId="73" borderId="121" applyNumberFormat="0" applyAlignment="0" applyProtection="0"/>
    <xf numFmtId="0" fontId="78"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0" fontId="30" fillId="14" borderId="124">
      <alignment horizontal="right" vertical="center"/>
    </xf>
    <xf numFmtId="0" fontId="35" fillId="89" borderId="123" applyNumberFormat="0" applyFont="0" applyAlignment="0" applyProtection="0"/>
    <xf numFmtId="4" fontId="34" fillId="0" borderId="124">
      <alignment horizontal="right" vertical="center"/>
    </xf>
    <xf numFmtId="0" fontId="103" fillId="0" borderId="122" applyNumberFormat="0" applyFill="0" applyAlignment="0" applyProtection="0"/>
    <xf numFmtId="0" fontId="30" fillId="14" borderId="124">
      <alignment horizontal="right" vertical="center"/>
    </xf>
    <xf numFmtId="0" fontId="30" fillId="14" borderId="124">
      <alignment horizontal="right" vertical="center"/>
    </xf>
    <xf numFmtId="4" fontId="74" fillId="9" borderId="124">
      <alignment horizontal="right" vertical="center"/>
    </xf>
    <xf numFmtId="0" fontId="30" fillId="9" borderId="124">
      <alignment horizontal="right" vertical="center"/>
    </xf>
    <xf numFmtId="4" fontId="30" fillId="9" borderId="124">
      <alignment horizontal="right" vertical="center"/>
    </xf>
    <xf numFmtId="0" fontId="74" fillId="9" borderId="124">
      <alignment horizontal="right" vertical="center"/>
    </xf>
    <xf numFmtId="4" fontId="74" fillId="9" borderId="124">
      <alignment horizontal="right" vertical="center"/>
    </xf>
    <xf numFmtId="0" fontId="30" fillId="14" borderId="124">
      <alignment horizontal="right" vertical="center"/>
    </xf>
    <xf numFmtId="4" fontId="30" fillId="14" borderId="124">
      <alignment horizontal="right" vertical="center"/>
    </xf>
    <xf numFmtId="0" fontId="30" fillId="14" borderId="124">
      <alignment horizontal="right" vertical="center"/>
    </xf>
    <xf numFmtId="4" fontId="30" fillId="14" borderId="124">
      <alignment horizontal="right" vertical="center"/>
    </xf>
    <xf numFmtId="0" fontId="30" fillId="14" borderId="125">
      <alignment horizontal="right" vertical="center"/>
    </xf>
    <xf numFmtId="4" fontId="30" fillId="14" borderId="125">
      <alignment horizontal="right" vertical="center"/>
    </xf>
    <xf numFmtId="0" fontId="30" fillId="14" borderId="126">
      <alignment horizontal="right" vertical="center"/>
    </xf>
    <xf numFmtId="4" fontId="30" fillId="14" borderId="126">
      <alignment horizontal="right" vertical="center"/>
    </xf>
    <xf numFmtId="0" fontId="84"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9" borderId="125">
      <alignment horizontal="left" vertical="center"/>
    </xf>
    <xf numFmtId="0" fontId="96" fillId="73" borderId="121" applyNumberFormat="0" applyAlignment="0" applyProtection="0"/>
    <xf numFmtId="0" fontId="34" fillId="0" borderId="124">
      <alignment horizontal="right" vertical="center"/>
    </xf>
    <xf numFmtId="4" fontId="34" fillId="0" borderId="124">
      <alignment horizontal="right" vertical="center"/>
    </xf>
    <xf numFmtId="0" fontId="34" fillId="0" borderId="124" applyNumberFormat="0" applyFill="0" applyAlignment="0" applyProtection="0"/>
    <xf numFmtId="0" fontId="100" fillId="86" borderId="120" applyNumberFormat="0" applyAlignment="0" applyProtection="0"/>
    <xf numFmtId="175" fontId="34" fillId="90" borderId="124" applyNumberFormat="0" applyFont="0" applyBorder="0" applyAlignment="0" applyProtection="0">
      <alignment horizontal="right" vertical="center"/>
    </xf>
    <xf numFmtId="0" fontId="34" fillId="16" borderId="124"/>
    <xf numFmtId="4" fontId="34" fillId="16" borderId="124"/>
    <xf numFmtId="0" fontId="103" fillId="0" borderId="122" applyNumberFormat="0" applyFill="0" applyAlignment="0" applyProtection="0"/>
    <xf numFmtId="0" fontId="35" fillId="89" borderId="123" applyNumberFormat="0" applyFont="0" applyAlignment="0" applyProtection="0"/>
    <xf numFmtId="0" fontId="78" fillId="89" borderId="123" applyNumberFormat="0" applyFont="0" applyAlignment="0" applyProtection="0"/>
    <xf numFmtId="0" fontId="34" fillId="0" borderId="124" applyNumberFormat="0" applyFill="0" applyAlignment="0" applyProtection="0"/>
    <xf numFmtId="0" fontId="88" fillId="0" borderId="122" applyNumberFormat="0" applyFill="0" applyAlignment="0" applyProtection="0"/>
    <xf numFmtId="0" fontId="103" fillId="0" borderId="122" applyNumberFormat="0" applyFill="0" applyAlignment="0" applyProtection="0"/>
    <xf numFmtId="0" fontId="87" fillId="73" borderId="121" applyNumberFormat="0" applyAlignment="0" applyProtection="0"/>
    <xf numFmtId="0" fontId="84" fillId="86" borderId="121" applyNumberFormat="0" applyAlignment="0" applyProtection="0"/>
    <xf numFmtId="4" fontId="74" fillId="9" borderId="124">
      <alignment horizontal="right" vertical="center"/>
    </xf>
    <xf numFmtId="0" fontId="30" fillId="9" borderId="124">
      <alignment horizontal="right" vertical="center"/>
    </xf>
    <xf numFmtId="175" fontId="34" fillId="90" borderId="124" applyNumberFormat="0" applyFont="0" applyBorder="0" applyAlignment="0" applyProtection="0">
      <alignment horizontal="right" vertical="center"/>
    </xf>
    <xf numFmtId="0" fontId="88" fillId="0" borderId="122" applyNumberFormat="0" applyFill="0" applyAlignment="0" applyProtection="0"/>
    <xf numFmtId="49" fontId="34" fillId="0" borderId="124" applyNumberFormat="0" applyFont="0" applyFill="0" applyBorder="0" applyProtection="0">
      <alignment horizontal="left" vertical="center" indent="2"/>
    </xf>
    <xf numFmtId="49" fontId="34" fillId="0" borderId="125" applyNumberFormat="0" applyFont="0" applyFill="0" applyBorder="0" applyProtection="0">
      <alignment horizontal="left" vertical="center" indent="5"/>
    </xf>
    <xf numFmtId="49" fontId="34" fillId="0" borderId="124" applyNumberFormat="0" applyFont="0" applyFill="0" applyBorder="0" applyProtection="0">
      <alignment horizontal="left" vertical="center" indent="2"/>
    </xf>
    <xf numFmtId="4" fontId="34" fillId="0" borderId="124" applyFill="0" applyBorder="0" applyProtection="0">
      <alignment horizontal="right" vertical="center"/>
    </xf>
    <xf numFmtId="49" fontId="32" fillId="0" borderId="124" applyNumberFormat="0" applyFill="0" applyBorder="0" applyProtection="0">
      <alignment horizontal="left" vertical="center"/>
    </xf>
    <xf numFmtId="0" fontId="34" fillId="0" borderId="127">
      <alignment horizontal="left" vertical="center" wrapText="1" indent="2"/>
    </xf>
    <xf numFmtId="0" fontId="100" fillId="86" borderId="120" applyNumberFormat="0" applyAlignment="0" applyProtection="0"/>
    <xf numFmtId="0" fontId="30" fillId="14" borderId="126">
      <alignment horizontal="right" vertical="center"/>
    </xf>
    <xf numFmtId="0" fontId="87" fillId="73" borderId="121" applyNumberFormat="0" applyAlignment="0" applyProtection="0"/>
    <xf numFmtId="0" fontId="30" fillId="14" borderId="126">
      <alignment horizontal="right" vertical="center"/>
    </xf>
    <xf numFmtId="4" fontId="30" fillId="14" borderId="124">
      <alignment horizontal="right" vertical="center"/>
    </xf>
    <xf numFmtId="0" fontId="30" fillId="14" borderId="124">
      <alignment horizontal="right" vertical="center"/>
    </xf>
    <xf numFmtId="0" fontId="81" fillId="86" borderId="120" applyNumberFormat="0" applyAlignment="0" applyProtection="0"/>
    <xf numFmtId="0" fontId="83" fillId="86" borderId="121" applyNumberFormat="0" applyAlignment="0" applyProtection="0"/>
    <xf numFmtId="0" fontId="88" fillId="0" borderId="122" applyNumberFormat="0" applyFill="0" applyAlignment="0" applyProtection="0"/>
    <xf numFmtId="0" fontId="34" fillId="16" borderId="124"/>
    <xf numFmtId="4" fontId="34" fillId="16" borderId="124"/>
    <xf numFmtId="4" fontId="30" fillId="14" borderId="124">
      <alignment horizontal="right" vertical="center"/>
    </xf>
    <xf numFmtId="0" fontId="74" fillId="9" borderId="124">
      <alignment horizontal="right" vertical="center"/>
    </xf>
    <xf numFmtId="0" fontId="87" fillId="73" borderId="121" applyNumberFormat="0" applyAlignment="0" applyProtection="0"/>
    <xf numFmtId="0" fontId="84" fillId="86" borderId="121" applyNumberFormat="0" applyAlignment="0" applyProtection="0"/>
    <xf numFmtId="4" fontId="34" fillId="0" borderId="124">
      <alignment horizontal="right" vertical="center"/>
    </xf>
    <xf numFmtId="0" fontId="34" fillId="14" borderId="127">
      <alignment horizontal="left" vertical="center" wrapText="1" indent="2"/>
    </xf>
    <xf numFmtId="0" fontId="34" fillId="0" borderId="127">
      <alignment horizontal="left" vertical="center" wrapText="1" indent="2"/>
    </xf>
    <xf numFmtId="0" fontId="100" fillId="86" borderId="120" applyNumberFormat="0" applyAlignment="0" applyProtection="0"/>
    <xf numFmtId="0" fontId="96" fillId="73" borderId="121" applyNumberFormat="0" applyAlignment="0" applyProtection="0"/>
    <xf numFmtId="0" fontId="83" fillId="86" borderId="121" applyNumberFormat="0" applyAlignment="0" applyProtection="0"/>
    <xf numFmtId="0" fontId="81" fillId="86" borderId="120" applyNumberFormat="0" applyAlignment="0" applyProtection="0"/>
    <xf numFmtId="0" fontId="30" fillId="14" borderId="126">
      <alignment horizontal="right" vertical="center"/>
    </xf>
    <xf numFmtId="0" fontId="74" fillId="9" borderId="124">
      <alignment horizontal="right" vertical="center"/>
    </xf>
    <xf numFmtId="4" fontId="30" fillId="9" borderId="124">
      <alignment horizontal="right" vertical="center"/>
    </xf>
    <xf numFmtId="4" fontId="30" fillId="14" borderId="124">
      <alignment horizontal="right" vertical="center"/>
    </xf>
    <xf numFmtId="49" fontId="34" fillId="0" borderId="125" applyNumberFormat="0" applyFont="0" applyFill="0" applyBorder="0" applyProtection="0">
      <alignment horizontal="left" vertical="center" indent="5"/>
    </xf>
    <xf numFmtId="4" fontId="34" fillId="0" borderId="124" applyFill="0" applyBorder="0" applyProtection="0">
      <alignment horizontal="right" vertical="center"/>
    </xf>
    <xf numFmtId="4" fontId="30" fillId="9" borderId="124">
      <alignment horizontal="right" vertical="center"/>
    </xf>
    <xf numFmtId="0" fontId="96" fillId="73" borderId="121" applyNumberFormat="0" applyAlignment="0" applyProtection="0"/>
    <xf numFmtId="0" fontId="87" fillId="73" borderId="121" applyNumberFormat="0" applyAlignment="0" applyProtection="0"/>
    <xf numFmtId="0" fontId="83"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14" borderId="127">
      <alignment horizontal="left" vertical="center" wrapText="1" indent="2"/>
    </xf>
    <xf numFmtId="0" fontId="81" fillId="86" borderId="120" applyNumberFormat="0" applyAlignment="0" applyProtection="0"/>
    <xf numFmtId="0" fontId="100" fillId="86" borderId="120" applyNumberFormat="0" applyAlignment="0" applyProtection="0"/>
    <xf numFmtId="0" fontId="30" fillId="14" borderId="126">
      <alignment horizontal="right" vertical="center"/>
    </xf>
    <xf numFmtId="0" fontId="83" fillId="86" borderId="121" applyNumberFormat="0" applyAlignment="0" applyProtection="0"/>
    <xf numFmtId="4" fontId="30" fillId="14" borderId="124">
      <alignment horizontal="right" vertical="center"/>
    </xf>
    <xf numFmtId="4" fontId="34" fillId="16" borderId="124"/>
    <xf numFmtId="4" fontId="34" fillId="16" borderId="124"/>
    <xf numFmtId="0" fontId="30" fillId="14" borderId="124">
      <alignment horizontal="right" vertical="center"/>
    </xf>
    <xf numFmtId="0" fontId="30" fillId="14" borderId="124">
      <alignment horizontal="right" vertical="center"/>
    </xf>
    <xf numFmtId="0" fontId="34" fillId="16" borderId="124"/>
    <xf numFmtId="0" fontId="30" fillId="14" borderId="126">
      <alignment horizontal="right" vertical="center"/>
    </xf>
    <xf numFmtId="0" fontId="30" fillId="14" borderId="126">
      <alignment horizontal="right" vertical="center"/>
    </xf>
    <xf numFmtId="0" fontId="83" fillId="86" borderId="121" applyNumberFormat="0" applyAlignment="0" applyProtection="0"/>
    <xf numFmtId="0" fontId="30" fillId="14" borderId="125">
      <alignment horizontal="right" vertical="center"/>
    </xf>
    <xf numFmtId="0" fontId="34" fillId="0" borderId="124">
      <alignment horizontal="right" vertical="center"/>
    </xf>
    <xf numFmtId="4" fontId="34" fillId="0" borderId="124">
      <alignment horizontal="right" vertical="center"/>
    </xf>
    <xf numFmtId="0" fontId="103" fillId="0" borderId="122" applyNumberFormat="0" applyFill="0" applyAlignment="0" applyProtection="0"/>
    <xf numFmtId="0" fontId="84" fillId="86" borderId="121" applyNumberFormat="0" applyAlignment="0" applyProtection="0"/>
    <xf numFmtId="0" fontId="103" fillId="0" borderId="122" applyNumberFormat="0" applyFill="0" applyAlignment="0" applyProtection="0"/>
    <xf numFmtId="0" fontId="84" fillId="86" borderId="121" applyNumberFormat="0" applyAlignment="0" applyProtection="0"/>
    <xf numFmtId="49" fontId="32" fillId="0" borderId="124" applyNumberFormat="0" applyFill="0" applyBorder="0" applyProtection="0">
      <alignment horizontal="left" vertical="center"/>
    </xf>
    <xf numFmtId="0" fontId="78" fillId="89" borderId="123" applyNumberFormat="0" applyFont="0" applyAlignment="0" applyProtection="0"/>
    <xf numFmtId="0" fontId="30" fillId="9" borderId="124">
      <alignment horizontal="right" vertical="center"/>
    </xf>
    <xf numFmtId="0" fontId="30" fillId="14" borderId="124">
      <alignment horizontal="right" vertical="center"/>
    </xf>
    <xf numFmtId="0" fontId="84" fillId="86" borderId="121" applyNumberFormat="0" applyAlignment="0" applyProtection="0"/>
    <xf numFmtId="0" fontId="88" fillId="0" borderId="122" applyNumberFormat="0" applyFill="0" applyAlignment="0" applyProtection="0"/>
    <xf numFmtId="4" fontId="34" fillId="0" borderId="124" applyFill="0" applyBorder="0" applyProtection="0">
      <alignment horizontal="right" vertical="center"/>
    </xf>
    <xf numFmtId="0" fontId="96" fillId="73" borderId="121" applyNumberFormat="0" applyAlignment="0" applyProtection="0"/>
    <xf numFmtId="0" fontId="13" fillId="0" borderId="58" applyNumberFormat="0" applyFill="0" applyAlignment="0" applyProtection="0"/>
    <xf numFmtId="0" fontId="34" fillId="14" borderId="127">
      <alignment horizontal="left" vertical="center" wrapText="1" indent="2"/>
    </xf>
    <xf numFmtId="0" fontId="13" fillId="0" borderId="58" applyNumberFormat="0" applyFill="0" applyAlignment="0" applyProtection="0"/>
    <xf numFmtId="0" fontId="2" fillId="59" borderId="0" applyNumberFormat="0" applyBorder="0" applyAlignment="0" applyProtection="0"/>
    <xf numFmtId="49" fontId="34" fillId="0" borderId="124" applyNumberFormat="0" applyFont="0" applyFill="0" applyBorder="0" applyProtection="0">
      <alignment horizontal="left" vertical="center" indent="2"/>
    </xf>
    <xf numFmtId="0" fontId="72" fillId="64" borderId="0" applyNumberFormat="0" applyBorder="0" applyAlignment="0" applyProtection="0"/>
    <xf numFmtId="4" fontId="30" fillId="14" borderId="124">
      <alignment horizontal="right" vertical="center"/>
    </xf>
    <xf numFmtId="0" fontId="96" fillId="73" borderId="121" applyNumberFormat="0" applyAlignment="0" applyProtection="0"/>
    <xf numFmtId="0" fontId="84" fillId="86" borderId="121" applyNumberFormat="0" applyAlignment="0" applyProtection="0"/>
    <xf numFmtId="0" fontId="83" fillId="86" borderId="121" applyNumberFormat="0" applyAlignment="0" applyProtection="0"/>
    <xf numFmtId="0" fontId="34" fillId="9" borderId="125">
      <alignment horizontal="left" vertical="center"/>
    </xf>
    <xf numFmtId="0" fontId="2" fillId="53" borderId="0" applyNumberFormat="0" applyBorder="0" applyAlignment="0" applyProtection="0"/>
    <xf numFmtId="0" fontId="30" fillId="14" borderId="124">
      <alignment horizontal="right" vertical="center"/>
    </xf>
    <xf numFmtId="0" fontId="71" fillId="0" borderId="0" applyNumberFormat="0" applyFill="0" applyBorder="0" applyAlignment="0" applyProtection="0"/>
    <xf numFmtId="175" fontId="34" fillId="90" borderId="124" applyNumberFormat="0" applyFont="0" applyBorder="0" applyAlignment="0" applyProtection="0">
      <alignment horizontal="right" vertical="center"/>
    </xf>
    <xf numFmtId="0" fontId="72" fillId="49" borderId="0" applyNumberFormat="0" applyBorder="0" applyAlignment="0" applyProtection="0"/>
    <xf numFmtId="175" fontId="34" fillId="90" borderId="124" applyNumberFormat="0" applyFont="0" applyBorder="0" applyAlignment="0" applyProtection="0">
      <alignment horizontal="right" vertical="center"/>
    </xf>
    <xf numFmtId="0" fontId="69" fillId="46" borderId="56" applyNumberFormat="0" applyAlignment="0" applyProtection="0"/>
    <xf numFmtId="0" fontId="69" fillId="46" borderId="56" applyNumberFormat="0" applyAlignment="0" applyProtection="0"/>
    <xf numFmtId="0" fontId="34" fillId="0" borderId="127">
      <alignment horizontal="left" vertical="center" wrapText="1" indent="2"/>
    </xf>
    <xf numFmtId="175" fontId="34" fillId="90" borderId="124" applyNumberFormat="0" applyFont="0" applyBorder="0" applyAlignment="0" applyProtection="0">
      <alignment horizontal="right" vertical="center"/>
    </xf>
    <xf numFmtId="4" fontId="34" fillId="0" borderId="124" applyFill="0" applyBorder="0" applyProtection="0">
      <alignment horizontal="right" vertical="center"/>
    </xf>
    <xf numFmtId="0" fontId="71" fillId="0" borderId="0" applyNumberFormat="0" applyFill="0" applyBorder="0" applyAlignment="0" applyProtection="0"/>
    <xf numFmtId="0" fontId="96" fillId="73" borderId="121" applyNumberFormat="0" applyAlignment="0" applyProtection="0"/>
    <xf numFmtId="0" fontId="34" fillId="0" borderId="127">
      <alignment horizontal="left" vertical="center" wrapText="1" indent="2"/>
    </xf>
    <xf numFmtId="0" fontId="34" fillId="16" borderId="124"/>
    <xf numFmtId="0" fontId="103" fillId="0" borderId="122" applyNumberFormat="0" applyFill="0" applyAlignment="0" applyProtection="0"/>
    <xf numFmtId="0" fontId="34" fillId="0" borderId="124">
      <alignment horizontal="right" vertical="center"/>
    </xf>
    <xf numFmtId="0" fontId="34" fillId="16" borderId="124"/>
    <xf numFmtId="0" fontId="78" fillId="89" borderId="123" applyNumberFormat="0" applyFont="0" applyAlignment="0" applyProtection="0"/>
    <xf numFmtId="49" fontId="32" fillId="0" borderId="124" applyNumberFormat="0" applyFill="0" applyBorder="0" applyProtection="0">
      <alignment horizontal="left" vertical="center"/>
    </xf>
    <xf numFmtId="0" fontId="34" fillId="0" borderId="127">
      <alignment horizontal="left" vertical="center" wrapText="1" indent="2"/>
    </xf>
    <xf numFmtId="0" fontId="84" fillId="86" borderId="121" applyNumberFormat="0" applyAlignment="0" applyProtection="0"/>
    <xf numFmtId="49" fontId="34" fillId="0" borderId="124" applyNumberFormat="0" applyFont="0" applyFill="0" applyBorder="0" applyProtection="0">
      <alignment horizontal="left" vertical="center" indent="2"/>
    </xf>
    <xf numFmtId="0" fontId="34" fillId="14" borderId="127">
      <alignment horizontal="left" vertical="center" wrapText="1" indent="2"/>
    </xf>
    <xf numFmtId="0" fontId="100" fillId="86" borderId="120" applyNumberFormat="0" applyAlignment="0" applyProtection="0"/>
    <xf numFmtId="0" fontId="2" fillId="50" borderId="0" applyNumberFormat="0" applyBorder="0" applyAlignment="0" applyProtection="0"/>
    <xf numFmtId="0" fontId="13" fillId="0" borderId="58" applyNumberFormat="0" applyFill="0" applyAlignment="0" applyProtection="0"/>
    <xf numFmtId="0" fontId="74" fillId="9" borderId="124">
      <alignment horizontal="right" vertical="center"/>
    </xf>
    <xf numFmtId="0" fontId="2" fillId="63" borderId="0" applyNumberFormat="0" applyBorder="0" applyAlignment="0" applyProtection="0"/>
    <xf numFmtId="0" fontId="87" fillId="73" borderId="121" applyNumberFormat="0" applyAlignment="0" applyProtection="0"/>
    <xf numFmtId="4" fontId="74" fillId="9" borderId="124">
      <alignment horizontal="right" vertical="center"/>
    </xf>
    <xf numFmtId="0" fontId="87" fillId="73" borderId="121" applyNumberFormat="0" applyAlignment="0" applyProtection="0"/>
    <xf numFmtId="0" fontId="72" fillId="58" borderId="0" applyNumberFormat="0" applyBorder="0" applyAlignment="0" applyProtection="0"/>
    <xf numFmtId="0" fontId="83" fillId="86" borderId="121" applyNumberFormat="0" applyAlignment="0" applyProtection="0"/>
    <xf numFmtId="0" fontId="81" fillId="86" borderId="120" applyNumberFormat="0" applyAlignment="0" applyProtection="0"/>
    <xf numFmtId="0" fontId="2" fillId="54" borderId="0" applyNumberFormat="0" applyBorder="0" applyAlignment="0" applyProtection="0"/>
    <xf numFmtId="0" fontId="34" fillId="16" borderId="124"/>
    <xf numFmtId="0" fontId="30" fillId="14" borderId="124">
      <alignment horizontal="right" vertical="center"/>
    </xf>
    <xf numFmtId="0" fontId="74" fillId="9" borderId="124">
      <alignment horizontal="right" vertical="center"/>
    </xf>
    <xf numFmtId="0" fontId="100" fillId="86" borderId="120" applyNumberFormat="0" applyAlignment="0" applyProtection="0"/>
    <xf numFmtId="0" fontId="88" fillId="0" borderId="122" applyNumberFormat="0" applyFill="0" applyAlignment="0" applyProtection="0"/>
    <xf numFmtId="4" fontId="30" fillId="9" borderId="124">
      <alignment horizontal="right" vertical="center"/>
    </xf>
    <xf numFmtId="0" fontId="2" fillId="63" borderId="0" applyNumberFormat="0" applyBorder="0" applyAlignment="0" applyProtection="0"/>
    <xf numFmtId="0" fontId="88" fillId="0" borderId="122" applyNumberFormat="0" applyFill="0" applyAlignment="0" applyProtection="0"/>
    <xf numFmtId="0" fontId="88" fillId="0" borderId="122" applyNumberFormat="0" applyFill="0" applyAlignment="0" applyProtection="0"/>
    <xf numFmtId="0" fontId="100" fillId="86" borderId="120" applyNumberFormat="0" applyAlignment="0" applyProtection="0"/>
    <xf numFmtId="4" fontId="34" fillId="16" borderId="124"/>
    <xf numFmtId="0" fontId="72" fillId="52" borderId="0" applyNumberFormat="0" applyBorder="0" applyAlignment="0" applyProtection="0"/>
    <xf numFmtId="0" fontId="2" fillId="50" borderId="0" applyNumberFormat="0" applyBorder="0" applyAlignment="0" applyProtection="0"/>
    <xf numFmtId="0" fontId="30" fillId="14" borderId="126">
      <alignment horizontal="right" vertical="center"/>
    </xf>
    <xf numFmtId="0" fontId="70" fillId="0" borderId="0" applyNumberFormat="0" applyFill="0" applyBorder="0" applyAlignment="0" applyProtection="0"/>
    <xf numFmtId="0" fontId="81" fillId="86" borderId="120" applyNumberFormat="0" applyAlignment="0" applyProtection="0"/>
    <xf numFmtId="0" fontId="30" fillId="9" borderId="124">
      <alignment horizontal="right" vertical="center"/>
    </xf>
    <xf numFmtId="4" fontId="34" fillId="0" borderId="124">
      <alignment horizontal="right" vertical="center"/>
    </xf>
    <xf numFmtId="0" fontId="2" fillId="57" borderId="0" applyNumberFormat="0" applyBorder="0" applyAlignment="0" applyProtection="0"/>
    <xf numFmtId="0" fontId="34" fillId="0" borderId="127">
      <alignment horizontal="left" vertical="center" wrapText="1" indent="2"/>
    </xf>
    <xf numFmtId="49" fontId="34" fillId="0" borderId="124" applyNumberFormat="0" applyFont="0" applyFill="0" applyBorder="0" applyProtection="0">
      <alignment horizontal="left" vertical="center" indent="2"/>
    </xf>
    <xf numFmtId="0" fontId="34" fillId="14" borderId="127">
      <alignment horizontal="left" vertical="center" wrapText="1" indent="2"/>
    </xf>
    <xf numFmtId="0" fontId="30" fillId="14" borderId="125">
      <alignment horizontal="right" vertical="center"/>
    </xf>
    <xf numFmtId="4" fontId="34" fillId="16" borderId="124"/>
    <xf numFmtId="0" fontId="78" fillId="89" borderId="123" applyNumberFormat="0" applyFont="0" applyAlignment="0" applyProtection="0"/>
    <xf numFmtId="0" fontId="72" fillId="55" borderId="0" applyNumberFormat="0" applyBorder="0" applyAlignment="0" applyProtection="0"/>
    <xf numFmtId="4" fontId="30" fillId="14" borderId="124">
      <alignment horizontal="right" vertical="center"/>
    </xf>
    <xf numFmtId="0" fontId="72" fillId="49" borderId="0" applyNumberFormat="0" applyBorder="0" applyAlignment="0" applyProtection="0"/>
    <xf numFmtId="0" fontId="96" fillId="73" borderId="121" applyNumberFormat="0" applyAlignment="0" applyProtection="0"/>
    <xf numFmtId="0" fontId="81" fillId="86" borderId="120" applyNumberFormat="0" applyAlignment="0" applyProtection="0"/>
    <xf numFmtId="0" fontId="103" fillId="0" borderId="122" applyNumberFormat="0" applyFill="0" applyAlignment="0" applyProtection="0"/>
    <xf numFmtId="4" fontId="30" fillId="14" borderId="125">
      <alignment horizontal="right" vertical="center"/>
    </xf>
    <xf numFmtId="0" fontId="2" fillId="51" borderId="0" applyNumberFormat="0" applyBorder="0" applyAlignment="0" applyProtection="0"/>
    <xf numFmtId="4" fontId="74" fillId="9" borderId="124">
      <alignment horizontal="right" vertical="center"/>
    </xf>
    <xf numFmtId="0" fontId="30" fillId="14" borderId="124">
      <alignment horizontal="right" vertical="center"/>
    </xf>
    <xf numFmtId="0" fontId="72" fillId="52" borderId="0" applyNumberFormat="0" applyBorder="0" applyAlignment="0" applyProtection="0"/>
    <xf numFmtId="0" fontId="96" fillId="73" borderId="121" applyNumberFormat="0" applyAlignment="0" applyProtection="0"/>
    <xf numFmtId="0" fontId="2" fillId="59" borderId="0" applyNumberFormat="0" applyBorder="0" applyAlignment="0" applyProtection="0"/>
    <xf numFmtId="0" fontId="2" fillId="50" borderId="0" applyNumberFormat="0" applyBorder="0" applyAlignment="0" applyProtection="0"/>
    <xf numFmtId="0" fontId="83" fillId="86" borderId="121" applyNumberFormat="0" applyAlignment="0" applyProtection="0"/>
    <xf numFmtId="0" fontId="72" fillId="58" borderId="0" applyNumberFormat="0" applyBorder="0" applyAlignment="0" applyProtection="0"/>
    <xf numFmtId="0" fontId="30" fillId="9" borderId="124">
      <alignment horizontal="right" vertical="center"/>
    </xf>
    <xf numFmtId="0" fontId="84" fillId="86" borderId="121" applyNumberFormat="0" applyAlignment="0" applyProtection="0"/>
    <xf numFmtId="4" fontId="34" fillId="0" borderId="124" applyFill="0" applyBorder="0" applyProtection="0">
      <alignment horizontal="right" vertical="center"/>
    </xf>
    <xf numFmtId="0" fontId="34" fillId="14" borderId="127">
      <alignment horizontal="left" vertical="center" wrapText="1" indent="2"/>
    </xf>
    <xf numFmtId="4" fontId="34" fillId="16" borderId="124"/>
    <xf numFmtId="0" fontId="68" fillId="46" borderId="57" applyNumberFormat="0" applyAlignment="0" applyProtection="0"/>
    <xf numFmtId="0" fontId="84" fillId="86" borderId="121" applyNumberFormat="0" applyAlignment="0" applyProtection="0"/>
    <xf numFmtId="0" fontId="84" fillId="86" borderId="121" applyNumberFormat="0" applyAlignment="0" applyProtection="0"/>
    <xf numFmtId="0" fontId="2" fillId="48" borderId="0" applyNumberFormat="0" applyBorder="0" applyAlignment="0" applyProtection="0"/>
    <xf numFmtId="0" fontId="87" fillId="73" borderId="121" applyNumberFormat="0" applyAlignment="0" applyProtection="0"/>
    <xf numFmtId="4" fontId="34" fillId="16" borderId="124"/>
    <xf numFmtId="49" fontId="32" fillId="0" borderId="124" applyNumberFormat="0" applyFill="0" applyBorder="0" applyProtection="0">
      <alignment horizontal="left" vertical="center"/>
    </xf>
    <xf numFmtId="0" fontId="103" fillId="0" borderId="122" applyNumberFormat="0" applyFill="0" applyAlignment="0" applyProtection="0"/>
    <xf numFmtId="0" fontId="34" fillId="0" borderId="127">
      <alignment horizontal="left" vertical="center" wrapText="1" indent="2"/>
    </xf>
    <xf numFmtId="0" fontId="34" fillId="14" borderId="127">
      <alignment horizontal="left" vertical="center" wrapText="1" indent="2"/>
    </xf>
    <xf numFmtId="0" fontId="78" fillId="89" borderId="123" applyNumberFormat="0" applyFont="0" applyAlignment="0" applyProtection="0"/>
    <xf numFmtId="0" fontId="30" fillId="14" borderId="124">
      <alignment horizontal="right" vertical="center"/>
    </xf>
    <xf numFmtId="0" fontId="30" fillId="14" borderId="124">
      <alignment horizontal="right" vertical="center"/>
    </xf>
    <xf numFmtId="0" fontId="84" fillId="86" borderId="121" applyNumberFormat="0" applyAlignment="0" applyProtection="0"/>
    <xf numFmtId="0" fontId="72" fillId="55" borderId="0" applyNumberFormat="0" applyBorder="0" applyAlignment="0" applyProtection="0"/>
    <xf numFmtId="175" fontId="34" fillId="90" borderId="124" applyNumberFormat="0" applyFont="0" applyBorder="0" applyAlignment="0" applyProtection="0">
      <alignment horizontal="right" vertical="center"/>
    </xf>
    <xf numFmtId="0" fontId="2" fillId="60" borderId="0" applyNumberFormat="0" applyBorder="0" applyAlignment="0" applyProtection="0"/>
    <xf numFmtId="0" fontId="84" fillId="86" borderId="121" applyNumberFormat="0" applyAlignment="0" applyProtection="0"/>
    <xf numFmtId="0" fontId="100" fillId="86" borderId="120" applyNumberFormat="0" applyAlignment="0" applyProtection="0"/>
    <xf numFmtId="0" fontId="103" fillId="0" borderId="122" applyNumberFormat="0" applyFill="0" applyAlignment="0" applyProtection="0"/>
    <xf numFmtId="0" fontId="103" fillId="0" borderId="122" applyNumberFormat="0" applyFill="0" applyAlignment="0" applyProtection="0"/>
    <xf numFmtId="0" fontId="96" fillId="73" borderId="121" applyNumberFormat="0" applyAlignment="0" applyProtection="0"/>
    <xf numFmtId="0" fontId="30" fillId="9" borderId="124">
      <alignment horizontal="right" vertical="center"/>
    </xf>
    <xf numFmtId="0" fontId="34" fillId="0" borderId="127">
      <alignment horizontal="left" vertical="center" wrapText="1" indent="2"/>
    </xf>
    <xf numFmtId="0" fontId="72" fillId="49" borderId="0" applyNumberFormat="0" applyBorder="0" applyAlignment="0" applyProtection="0"/>
    <xf numFmtId="0" fontId="100" fillId="86" borderId="120" applyNumberFormat="0" applyAlignment="0" applyProtection="0"/>
    <xf numFmtId="0" fontId="2" fillId="54" borderId="0" applyNumberFormat="0" applyBorder="0" applyAlignment="0" applyProtection="0"/>
    <xf numFmtId="4" fontId="74" fillId="9" borderId="124">
      <alignment horizontal="right" vertical="center"/>
    </xf>
    <xf numFmtId="4" fontId="30" fillId="9" borderId="124">
      <alignment horizontal="right" vertical="center"/>
    </xf>
    <xf numFmtId="0" fontId="30" fillId="14" borderId="124">
      <alignment horizontal="right" vertical="center"/>
    </xf>
    <xf numFmtId="0" fontId="34" fillId="0" borderId="124" applyNumberFormat="0" applyFill="0" applyAlignment="0" applyProtection="0"/>
    <xf numFmtId="4" fontId="30" fillId="9" borderId="124">
      <alignment horizontal="right" vertical="center"/>
    </xf>
    <xf numFmtId="0" fontId="13" fillId="0" borderId="58" applyNumberFormat="0" applyFill="0" applyAlignment="0" applyProtection="0"/>
    <xf numFmtId="0" fontId="84" fillId="86" borderId="121" applyNumberFormat="0" applyAlignment="0" applyProtection="0"/>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34" fillId="0" borderId="124" applyNumberFormat="0" applyFill="0" applyAlignment="0" applyProtection="0"/>
    <xf numFmtId="4" fontId="30" fillId="14" borderId="124">
      <alignment horizontal="right" vertical="center"/>
    </xf>
    <xf numFmtId="0" fontId="78" fillId="89" borderId="123" applyNumberFormat="0" applyFont="0" applyAlignment="0" applyProtection="0"/>
    <xf numFmtId="4" fontId="30" fillId="14" borderId="124">
      <alignment horizontal="right" vertical="center"/>
    </xf>
    <xf numFmtId="4" fontId="30" fillId="14" borderId="124">
      <alignment horizontal="right" vertical="center"/>
    </xf>
    <xf numFmtId="0" fontId="34" fillId="0" borderId="124">
      <alignment horizontal="right" vertical="center"/>
    </xf>
    <xf numFmtId="4" fontId="34" fillId="0" borderId="124">
      <alignment horizontal="right" vertical="center"/>
    </xf>
    <xf numFmtId="0" fontId="30" fillId="14" borderId="126">
      <alignment horizontal="right" vertical="center"/>
    </xf>
    <xf numFmtId="0" fontId="88" fillId="0" borderId="122" applyNumberFormat="0" applyFill="0" applyAlignment="0" applyProtection="0"/>
    <xf numFmtId="0" fontId="78" fillId="89" borderId="123" applyNumberFormat="0" applyFont="0" applyAlignment="0" applyProtection="0"/>
    <xf numFmtId="0" fontId="34" fillId="0" borderId="124" applyNumberFormat="0" applyFill="0" applyAlignment="0" applyProtection="0"/>
    <xf numFmtId="0" fontId="30" fillId="14" borderId="126">
      <alignment horizontal="right" vertical="center"/>
    </xf>
    <xf numFmtId="49" fontId="32" fillId="0" borderId="124" applyNumberFormat="0" applyFill="0" applyBorder="0" applyProtection="0">
      <alignment horizontal="left" vertical="center"/>
    </xf>
    <xf numFmtId="4" fontId="30" fillId="14" borderId="124">
      <alignment horizontal="right" vertical="center"/>
    </xf>
    <xf numFmtId="0" fontId="84" fillId="86" borderId="121" applyNumberFormat="0" applyAlignment="0" applyProtection="0"/>
    <xf numFmtId="0" fontId="30" fillId="14" borderId="124">
      <alignment horizontal="right" vertical="center"/>
    </xf>
    <xf numFmtId="0" fontId="34" fillId="16" borderId="124"/>
    <xf numFmtId="4" fontId="34" fillId="16" borderId="124"/>
    <xf numFmtId="0" fontId="87" fillId="73" borderId="121" applyNumberFormat="0" applyAlignment="0" applyProtection="0"/>
    <xf numFmtId="0" fontId="84" fillId="86" borderId="121" applyNumberFormat="0" applyAlignment="0" applyProtection="0"/>
    <xf numFmtId="0" fontId="103" fillId="0" borderId="122" applyNumberFormat="0" applyFill="0" applyAlignment="0" applyProtection="0"/>
    <xf numFmtId="0" fontId="34" fillId="9" borderId="125">
      <alignment horizontal="left" vertical="center"/>
    </xf>
    <xf numFmtId="0" fontId="87" fillId="73" borderId="121" applyNumberFormat="0" applyAlignment="0" applyProtection="0"/>
    <xf numFmtId="0" fontId="34" fillId="0" borderId="124" applyNumberFormat="0" applyFill="0" applyAlignment="0" applyProtection="0"/>
    <xf numFmtId="0" fontId="2" fillId="63" borderId="0" applyNumberFormat="0" applyBorder="0" applyAlignment="0" applyProtection="0"/>
    <xf numFmtId="0" fontId="34" fillId="0" borderId="124">
      <alignment horizontal="right" vertical="center"/>
    </xf>
    <xf numFmtId="0" fontId="34" fillId="9" borderId="125">
      <alignment horizontal="left" vertical="center"/>
    </xf>
    <xf numFmtId="4" fontId="30" fillId="14" borderId="126">
      <alignment horizontal="right" vertical="center"/>
    </xf>
    <xf numFmtId="49" fontId="32" fillId="0" borderId="124" applyNumberFormat="0" applyFill="0" applyBorder="0" applyProtection="0">
      <alignment horizontal="left" vertical="center"/>
    </xf>
    <xf numFmtId="0" fontId="100" fillId="86" borderId="120" applyNumberFormat="0" applyAlignment="0" applyProtection="0"/>
    <xf numFmtId="0" fontId="72" fillId="64" borderId="0" applyNumberFormat="0" applyBorder="0" applyAlignment="0" applyProtection="0"/>
    <xf numFmtId="0" fontId="2" fillId="62" borderId="0" applyNumberFormat="0" applyBorder="0" applyAlignment="0" applyProtection="0"/>
    <xf numFmtId="0" fontId="83" fillId="86" borderId="121" applyNumberFormat="0" applyAlignment="0" applyProtection="0"/>
    <xf numFmtId="0" fontId="96" fillId="73" borderId="121" applyNumberFormat="0" applyAlignment="0" applyProtection="0"/>
    <xf numFmtId="4" fontId="74" fillId="9" borderId="124">
      <alignment horizontal="right" vertical="center"/>
    </xf>
    <xf numFmtId="0" fontId="2" fillId="57" borderId="0" applyNumberFormat="0" applyBorder="0" applyAlignment="0" applyProtection="0"/>
    <xf numFmtId="0" fontId="30" fillId="14" borderId="125">
      <alignment horizontal="right" vertical="center"/>
    </xf>
    <xf numFmtId="0" fontId="34" fillId="14" borderId="127">
      <alignment horizontal="left" vertical="center" wrapText="1" indent="2"/>
    </xf>
    <xf numFmtId="0" fontId="83" fillId="86" borderId="121" applyNumberFormat="0" applyAlignment="0" applyProtection="0"/>
    <xf numFmtId="0" fontId="2" fillId="63" borderId="0" applyNumberFormat="0" applyBorder="0" applyAlignment="0" applyProtection="0"/>
    <xf numFmtId="0" fontId="30" fillId="14" borderId="125">
      <alignment horizontal="right" vertical="center"/>
    </xf>
    <xf numFmtId="4" fontId="30" fillId="14" borderId="125">
      <alignment horizontal="right" vertical="center"/>
    </xf>
    <xf numFmtId="0" fontId="35" fillId="89" borderId="123" applyNumberFormat="0" applyFont="0" applyAlignment="0" applyProtection="0"/>
    <xf numFmtId="0" fontId="2" fillId="62" borderId="0" applyNumberFormat="0" applyBorder="0" applyAlignment="0" applyProtection="0"/>
    <xf numFmtId="0" fontId="30" fillId="9" borderId="124">
      <alignment horizontal="right" vertical="center"/>
    </xf>
    <xf numFmtId="0" fontId="30" fillId="9" borderId="124">
      <alignment horizontal="right" vertical="center"/>
    </xf>
    <xf numFmtId="0" fontId="2" fillId="56" borderId="0" applyNumberFormat="0" applyBorder="0" applyAlignment="0" applyProtection="0"/>
    <xf numFmtId="0" fontId="96" fillId="73" borderId="121" applyNumberFormat="0" applyAlignment="0" applyProtection="0"/>
    <xf numFmtId="4" fontId="30" fillId="14" borderId="126">
      <alignment horizontal="right" vertical="center"/>
    </xf>
    <xf numFmtId="4" fontId="30" fillId="14" borderId="125">
      <alignment horizontal="right" vertical="center"/>
    </xf>
    <xf numFmtId="4" fontId="30" fillId="14" borderId="124">
      <alignment horizontal="right" vertical="center"/>
    </xf>
    <xf numFmtId="4" fontId="30" fillId="14" borderId="124">
      <alignment horizontal="right" vertical="center"/>
    </xf>
    <xf numFmtId="0" fontId="30" fillId="9" borderId="124">
      <alignment horizontal="right" vertical="center"/>
    </xf>
    <xf numFmtId="0" fontId="87" fillId="73" borderId="121" applyNumberFormat="0" applyAlignment="0" applyProtection="0"/>
    <xf numFmtId="0" fontId="2" fillId="54" borderId="0" applyNumberFormat="0" applyBorder="0" applyAlignment="0" applyProtection="0"/>
    <xf numFmtId="0" fontId="69" fillId="46" borderId="56" applyNumberFormat="0" applyAlignment="0" applyProtection="0"/>
    <xf numFmtId="0" fontId="88" fillId="0" borderId="122" applyNumberFormat="0" applyFill="0" applyAlignment="0" applyProtection="0"/>
    <xf numFmtId="0" fontId="74" fillId="9" borderId="124">
      <alignment horizontal="right" vertical="center"/>
    </xf>
    <xf numFmtId="0" fontId="100" fillId="86" borderId="120" applyNumberFormat="0" applyAlignment="0" applyProtection="0"/>
    <xf numFmtId="0" fontId="103" fillId="0" borderId="122" applyNumberFormat="0" applyFill="0" applyAlignment="0" applyProtection="0"/>
    <xf numFmtId="0" fontId="2" fillId="53" borderId="0" applyNumberFormat="0" applyBorder="0" applyAlignment="0" applyProtection="0"/>
    <xf numFmtId="175" fontId="34" fillId="90" borderId="124" applyNumberFormat="0" applyFont="0" applyBorder="0" applyAlignment="0" applyProtection="0">
      <alignment horizontal="right" vertical="center"/>
    </xf>
    <xf numFmtId="0" fontId="2" fillId="51" borderId="0" applyNumberFormat="0" applyBorder="0" applyAlignment="0" applyProtection="0"/>
    <xf numFmtId="0" fontId="84" fillId="86" borderId="121" applyNumberFormat="0" applyAlignment="0" applyProtection="0"/>
    <xf numFmtId="0" fontId="2" fillId="56" borderId="0" applyNumberFormat="0" applyBorder="0" applyAlignment="0" applyProtection="0"/>
    <xf numFmtId="0" fontId="72" fillId="61" borderId="0" applyNumberFormat="0" applyBorder="0" applyAlignment="0" applyProtection="0"/>
    <xf numFmtId="0" fontId="88" fillId="0" borderId="122" applyNumberFormat="0" applyFill="0" applyAlignment="0" applyProtection="0"/>
    <xf numFmtId="0" fontId="34" fillId="0" borderId="124">
      <alignment horizontal="right" vertical="center"/>
    </xf>
    <xf numFmtId="0" fontId="35" fillId="89" borderId="123" applyNumberFormat="0" applyFont="0" applyAlignment="0" applyProtection="0"/>
    <xf numFmtId="0" fontId="84" fillId="86" borderId="121" applyNumberFormat="0" applyAlignment="0" applyProtection="0"/>
    <xf numFmtId="0" fontId="103" fillId="0" borderId="122" applyNumberFormat="0" applyFill="0" applyAlignment="0" applyProtection="0"/>
    <xf numFmtId="0" fontId="2" fillId="48" borderId="0" applyNumberFormat="0" applyBorder="0" applyAlignment="0" applyProtection="0"/>
    <xf numFmtId="0" fontId="78" fillId="89" borderId="123" applyNumberFormat="0" applyFont="0" applyAlignment="0" applyProtection="0"/>
    <xf numFmtId="0" fontId="72" fillId="58" borderId="0" applyNumberFormat="0" applyBorder="0" applyAlignment="0" applyProtection="0"/>
    <xf numFmtId="0" fontId="34" fillId="0" borderId="124" applyNumberFormat="0" applyFill="0" applyAlignment="0" applyProtection="0"/>
    <xf numFmtId="0" fontId="2" fillId="57" borderId="0" applyNumberFormat="0" applyBorder="0" applyAlignment="0" applyProtection="0"/>
    <xf numFmtId="4" fontId="34" fillId="0" borderId="124" applyFill="0" applyBorder="0" applyProtection="0">
      <alignment horizontal="right" vertical="center"/>
    </xf>
    <xf numFmtId="0" fontId="2" fillId="47" borderId="0" applyNumberFormat="0" applyBorder="0" applyAlignment="0" applyProtection="0"/>
    <xf numFmtId="0" fontId="103" fillId="0" borderId="122" applyNumberFormat="0" applyFill="0" applyAlignment="0" applyProtection="0"/>
    <xf numFmtId="0" fontId="74" fillId="9" borderId="124">
      <alignment horizontal="right" vertical="center"/>
    </xf>
    <xf numFmtId="0" fontId="2" fillId="60" borderId="0" applyNumberFormat="0" applyBorder="0" applyAlignment="0" applyProtection="0"/>
    <xf numFmtId="0" fontId="34" fillId="9" borderId="125">
      <alignment horizontal="left" vertical="center"/>
    </xf>
    <xf numFmtId="0" fontId="74" fillId="9" borderId="124">
      <alignment horizontal="right" vertical="center"/>
    </xf>
    <xf numFmtId="0" fontId="87" fillId="73" borderId="121" applyNumberFormat="0" applyAlignment="0" applyProtection="0"/>
    <xf numFmtId="175" fontId="34" fillId="90" borderId="124" applyNumberFormat="0" applyFont="0" applyBorder="0" applyAlignment="0" applyProtection="0">
      <alignment horizontal="right" vertical="center"/>
    </xf>
    <xf numFmtId="0" fontId="87" fillId="73" borderId="121" applyNumberFormat="0" applyAlignment="0" applyProtection="0"/>
    <xf numFmtId="4" fontId="34" fillId="0" borderId="124">
      <alignment horizontal="right" vertical="center"/>
    </xf>
    <xf numFmtId="49" fontId="34" fillId="0" borderId="124" applyNumberFormat="0" applyFont="0" applyFill="0" applyBorder="0" applyProtection="0">
      <alignment horizontal="left" vertical="center" indent="2"/>
    </xf>
    <xf numFmtId="175" fontId="34" fillId="90" borderId="124" applyNumberFormat="0" applyFont="0" applyBorder="0" applyAlignment="0" applyProtection="0">
      <alignment horizontal="right" vertical="center"/>
    </xf>
    <xf numFmtId="0" fontId="96" fillId="73" borderId="121" applyNumberFormat="0" applyAlignment="0" applyProtection="0"/>
    <xf numFmtId="49" fontId="32" fillId="0" borderId="124" applyNumberFormat="0" applyFill="0" applyBorder="0" applyProtection="0">
      <alignment horizontal="left" vertical="center"/>
    </xf>
    <xf numFmtId="4" fontId="30" fillId="14" borderId="124">
      <alignment horizontal="right" vertical="center"/>
    </xf>
    <xf numFmtId="0" fontId="87" fillId="73" borderId="121" applyNumberFormat="0" applyAlignment="0" applyProtection="0"/>
    <xf numFmtId="0" fontId="84" fillId="86" borderId="121" applyNumberFormat="0" applyAlignment="0" applyProtection="0"/>
    <xf numFmtId="4" fontId="34" fillId="0" borderId="124">
      <alignment horizontal="right" vertical="center"/>
    </xf>
    <xf numFmtId="0" fontId="34" fillId="14" borderId="127">
      <alignment horizontal="left" vertical="center" wrapText="1" indent="2"/>
    </xf>
    <xf numFmtId="0" fontId="34" fillId="0" borderId="127">
      <alignment horizontal="left" vertical="center" wrapText="1" indent="2"/>
    </xf>
    <xf numFmtId="0" fontId="100" fillId="86" borderId="120" applyNumberFormat="0" applyAlignment="0" applyProtection="0"/>
    <xf numFmtId="0" fontId="96" fillId="73" borderId="121" applyNumberFormat="0" applyAlignment="0" applyProtection="0"/>
    <xf numFmtId="0" fontId="83" fillId="86" borderId="121" applyNumberFormat="0" applyAlignment="0" applyProtection="0"/>
    <xf numFmtId="0" fontId="81" fillId="86" borderId="120" applyNumberFormat="0" applyAlignment="0" applyProtection="0"/>
    <xf numFmtId="0" fontId="30" fillId="14" borderId="126">
      <alignment horizontal="right" vertical="center"/>
    </xf>
    <xf numFmtId="0" fontId="74" fillId="9" borderId="124">
      <alignment horizontal="right" vertical="center"/>
    </xf>
    <xf numFmtId="4" fontId="30" fillId="9" borderId="124">
      <alignment horizontal="right" vertical="center"/>
    </xf>
    <xf numFmtId="4" fontId="30" fillId="14" borderId="124">
      <alignment horizontal="right" vertical="center"/>
    </xf>
    <xf numFmtId="49" fontId="34" fillId="0" borderId="125" applyNumberFormat="0" applyFont="0" applyFill="0" applyBorder="0" applyProtection="0">
      <alignment horizontal="left" vertical="center" indent="5"/>
    </xf>
    <xf numFmtId="4" fontId="34" fillId="0" borderId="124" applyFill="0" applyBorder="0" applyProtection="0">
      <alignment horizontal="right" vertical="center"/>
    </xf>
    <xf numFmtId="4" fontId="30" fillId="9" borderId="124">
      <alignment horizontal="right" vertical="center"/>
    </xf>
    <xf numFmtId="0" fontId="96" fillId="73" borderId="121" applyNumberFormat="0" applyAlignment="0" applyProtection="0"/>
    <xf numFmtId="0" fontId="87" fillId="73" borderId="121" applyNumberFormat="0" applyAlignment="0" applyProtection="0"/>
    <xf numFmtId="0" fontId="83"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14" borderId="127">
      <alignment horizontal="left" vertical="center" wrapText="1" indent="2"/>
    </xf>
    <xf numFmtId="4" fontId="30" fillId="9" borderId="124">
      <alignment horizontal="right" vertical="center"/>
    </xf>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4" fontId="30" fillId="14" borderId="124">
      <alignment horizontal="right" vertical="center"/>
    </xf>
    <xf numFmtId="0" fontId="34" fillId="16" borderId="124"/>
    <xf numFmtId="0" fontId="83" fillId="86" borderId="121" applyNumberFormat="0" applyAlignment="0" applyProtection="0"/>
    <xf numFmtId="0" fontId="30" fillId="9" borderId="124">
      <alignment horizontal="right" vertical="center"/>
    </xf>
    <xf numFmtId="0" fontId="34" fillId="0" borderId="124">
      <alignment horizontal="right" vertical="center"/>
    </xf>
    <xf numFmtId="0" fontId="103" fillId="0" borderId="122" applyNumberFormat="0" applyFill="0" applyAlignment="0" applyProtection="0"/>
    <xf numFmtId="0" fontId="34" fillId="9" borderId="125">
      <alignment horizontal="left" vertical="center"/>
    </xf>
    <xf numFmtId="0" fontId="96" fillId="73" borderId="121" applyNumberFormat="0" applyAlignment="0" applyProtection="0"/>
    <xf numFmtId="175" fontId="34" fillId="90" borderId="124" applyNumberFormat="0" applyFont="0" applyBorder="0" applyAlignment="0" applyProtection="0">
      <alignment horizontal="right" vertical="center"/>
    </xf>
    <xf numFmtId="0" fontId="78" fillId="89" borderId="123" applyNumberFormat="0" applyFont="0" applyAlignment="0" applyProtection="0"/>
    <xf numFmtId="0" fontId="34" fillId="0" borderId="127">
      <alignment horizontal="left" vertical="center" wrapText="1" indent="2"/>
    </xf>
    <xf numFmtId="4" fontId="34" fillId="16" borderId="124"/>
    <xf numFmtId="49" fontId="32" fillId="0" borderId="124" applyNumberFormat="0" applyFill="0" applyBorder="0" applyProtection="0">
      <alignment horizontal="left" vertical="center"/>
    </xf>
    <xf numFmtId="0" fontId="34" fillId="0" borderId="124">
      <alignment horizontal="right" vertical="center"/>
    </xf>
    <xf numFmtId="4" fontId="30" fillId="14" borderId="126">
      <alignment horizontal="right" vertical="center"/>
    </xf>
    <xf numFmtId="4" fontId="30" fillId="14" borderId="124">
      <alignment horizontal="right" vertical="center"/>
    </xf>
    <xf numFmtId="4" fontId="30" fillId="14" borderId="124">
      <alignment horizontal="right" vertical="center"/>
    </xf>
    <xf numFmtId="0" fontId="74" fillId="9" borderId="124">
      <alignment horizontal="right" vertical="center"/>
    </xf>
    <xf numFmtId="0" fontId="30" fillId="9" borderId="124">
      <alignment horizontal="right" vertical="center"/>
    </xf>
    <xf numFmtId="49" fontId="34" fillId="0" borderId="124" applyNumberFormat="0" applyFont="0" applyFill="0" applyBorder="0" applyProtection="0">
      <alignment horizontal="left" vertical="center" indent="2"/>
    </xf>
    <xf numFmtId="0" fontId="96" fillId="73" borderId="121" applyNumberFormat="0" applyAlignment="0" applyProtection="0"/>
    <xf numFmtId="0" fontId="81" fillId="86" borderId="120" applyNumberFormat="0" applyAlignment="0" applyProtection="0"/>
    <xf numFmtId="49" fontId="34" fillId="0" borderId="124" applyNumberFormat="0" applyFont="0" applyFill="0" applyBorder="0" applyProtection="0">
      <alignment horizontal="left" vertical="center" indent="2"/>
    </xf>
    <xf numFmtId="0" fontId="87" fillId="73" borderId="121" applyNumberFormat="0" applyAlignment="0" applyProtection="0"/>
    <xf numFmtId="4" fontId="34" fillId="0" borderId="124" applyFill="0" applyBorder="0" applyProtection="0">
      <alignment horizontal="right" vertical="center"/>
    </xf>
    <xf numFmtId="0" fontId="84" fillId="86" borderId="121" applyNumberFormat="0" applyAlignment="0" applyProtection="0"/>
    <xf numFmtId="0" fontId="103" fillId="0" borderId="122" applyNumberFormat="0" applyFill="0" applyAlignment="0" applyProtection="0"/>
    <xf numFmtId="0" fontId="100" fillId="86" borderId="120" applyNumberFormat="0" applyAlignment="0" applyProtection="0"/>
    <xf numFmtId="0" fontId="34" fillId="0" borderId="124" applyNumberFormat="0" applyFill="0" applyAlignment="0" applyProtection="0"/>
    <xf numFmtId="4" fontId="34" fillId="0" borderId="124">
      <alignment horizontal="right" vertical="center"/>
    </xf>
    <xf numFmtId="0" fontId="34" fillId="0" borderId="124">
      <alignment horizontal="right" vertical="center"/>
    </xf>
    <xf numFmtId="0" fontId="96" fillId="73" borderId="121" applyNumberFormat="0" applyAlignment="0" applyProtection="0"/>
    <xf numFmtId="0" fontId="81" fillId="86" borderId="120" applyNumberFormat="0" applyAlignment="0" applyProtection="0"/>
    <xf numFmtId="0" fontId="83" fillId="86" borderId="121" applyNumberFormat="0" applyAlignment="0" applyProtection="0"/>
    <xf numFmtId="0" fontId="34" fillId="14" borderId="127">
      <alignment horizontal="left" vertical="center" wrapText="1" indent="2"/>
    </xf>
    <xf numFmtId="0" fontId="84" fillId="86" borderId="121" applyNumberFormat="0" applyAlignment="0" applyProtection="0"/>
    <xf numFmtId="0" fontId="84" fillId="86" borderId="121" applyNumberFormat="0" applyAlignment="0" applyProtection="0"/>
    <xf numFmtId="4" fontId="30" fillId="14" borderId="125">
      <alignment horizontal="right" vertical="center"/>
    </xf>
    <xf numFmtId="0" fontId="30" fillId="14" borderId="125">
      <alignment horizontal="right" vertical="center"/>
    </xf>
    <xf numFmtId="0" fontId="30" fillId="14" borderId="124">
      <alignment horizontal="right" vertical="center"/>
    </xf>
    <xf numFmtId="4" fontId="74" fillId="9" borderId="124">
      <alignment horizontal="right" vertical="center"/>
    </xf>
    <xf numFmtId="0" fontId="87" fillId="73" borderId="121" applyNumberFormat="0" applyAlignment="0" applyProtection="0"/>
    <xf numFmtId="0" fontId="88" fillId="0" borderId="122" applyNumberFormat="0" applyFill="0" applyAlignment="0" applyProtection="0"/>
    <xf numFmtId="0" fontId="103" fillId="0" borderId="122" applyNumberFormat="0" applyFill="0" applyAlignment="0" applyProtection="0"/>
    <xf numFmtId="0" fontId="78" fillId="89" borderId="123" applyNumberFormat="0" applyFont="0" applyAlignment="0" applyProtection="0"/>
    <xf numFmtId="0" fontId="96" fillId="73" borderId="121" applyNumberFormat="0" applyAlignment="0" applyProtection="0"/>
    <xf numFmtId="49" fontId="32" fillId="0" borderId="124" applyNumberFormat="0" applyFill="0" applyBorder="0" applyProtection="0">
      <alignment horizontal="left" vertical="center"/>
    </xf>
    <xf numFmtId="0" fontId="34" fillId="14" borderId="127">
      <alignment horizontal="left" vertical="center" wrapText="1" indent="2"/>
    </xf>
    <xf numFmtId="0" fontId="84" fillId="86" borderId="121" applyNumberFormat="0" applyAlignment="0" applyProtection="0"/>
    <xf numFmtId="0" fontId="34" fillId="0" borderId="127">
      <alignment horizontal="left" vertical="center" wrapText="1" indent="2"/>
    </xf>
    <xf numFmtId="0" fontId="78" fillId="89" borderId="123" applyNumberFormat="0" applyFont="0" applyAlignment="0" applyProtection="0"/>
    <xf numFmtId="0" fontId="35"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4" fontId="34" fillId="16" borderId="124"/>
    <xf numFmtId="0" fontId="30" fillId="14" borderId="124">
      <alignment horizontal="right" vertical="center"/>
    </xf>
    <xf numFmtId="0" fontId="103" fillId="0" borderId="122" applyNumberFormat="0" applyFill="0" applyAlignment="0" applyProtection="0"/>
    <xf numFmtId="4" fontId="30" fillId="14" borderId="126">
      <alignment horizontal="right" vertical="center"/>
    </xf>
    <xf numFmtId="0" fontId="83" fillId="86" borderId="121" applyNumberFormat="0" applyAlignment="0" applyProtection="0"/>
    <xf numFmtId="0" fontId="30" fillId="14" borderId="125">
      <alignment horizontal="right" vertical="center"/>
    </xf>
    <xf numFmtId="0" fontId="84" fillId="86" borderId="121" applyNumberFormat="0" applyAlignment="0" applyProtection="0"/>
    <xf numFmtId="0" fontId="88" fillId="0" borderId="122" applyNumberFormat="0" applyFill="0" applyAlignment="0" applyProtection="0"/>
    <xf numFmtId="0" fontId="78" fillId="89" borderId="123" applyNumberFormat="0" applyFont="0" applyAlignment="0" applyProtection="0"/>
    <xf numFmtId="4" fontId="30" fillId="14" borderId="125">
      <alignment horizontal="right" vertical="center"/>
    </xf>
    <xf numFmtId="0" fontId="34" fillId="14" borderId="127">
      <alignment horizontal="left" vertical="center" wrapText="1" indent="2"/>
    </xf>
    <xf numFmtId="0" fontId="34" fillId="16" borderId="124"/>
    <xf numFmtId="175" fontId="34" fillId="90" borderId="124" applyNumberFormat="0" applyFont="0" applyBorder="0" applyAlignment="0" applyProtection="0">
      <alignment horizontal="right" vertical="center"/>
    </xf>
    <xf numFmtId="0" fontId="34" fillId="0" borderId="124" applyNumberFormat="0" applyFill="0" applyAlignment="0" applyProtection="0"/>
    <xf numFmtId="4" fontId="34" fillId="0" borderId="124" applyFill="0" applyBorder="0" applyProtection="0">
      <alignment horizontal="right" vertical="center"/>
    </xf>
    <xf numFmtId="4" fontId="30" fillId="9" borderId="124">
      <alignment horizontal="right" vertical="center"/>
    </xf>
    <xf numFmtId="0" fontId="88" fillId="0" borderId="122" applyNumberFormat="0" applyFill="0" applyAlignment="0" applyProtection="0"/>
    <xf numFmtId="49" fontId="32" fillId="0" borderId="124" applyNumberFormat="0" applyFill="0" applyBorder="0" applyProtection="0">
      <alignment horizontal="left" vertical="center"/>
    </xf>
    <xf numFmtId="49" fontId="34" fillId="0" borderId="125" applyNumberFormat="0" applyFont="0" applyFill="0" applyBorder="0" applyProtection="0">
      <alignment horizontal="left" vertical="center" indent="5"/>
    </xf>
    <xf numFmtId="0" fontId="34" fillId="9" borderId="125">
      <alignment horizontal="left" vertical="center"/>
    </xf>
    <xf numFmtId="0" fontId="84" fillId="86" borderId="121" applyNumberFormat="0" applyAlignment="0" applyProtection="0"/>
    <xf numFmtId="4" fontId="30" fillId="14" borderId="126">
      <alignment horizontal="right" vertical="center"/>
    </xf>
    <xf numFmtId="0" fontId="96" fillId="73" borderId="121" applyNumberFormat="0" applyAlignment="0" applyProtection="0"/>
    <xf numFmtId="0" fontId="96" fillId="73" borderId="121" applyNumberFormat="0" applyAlignment="0" applyProtection="0"/>
    <xf numFmtId="0" fontId="78"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0" fontId="30" fillId="14" borderId="124">
      <alignment horizontal="right" vertical="center"/>
    </xf>
    <xf numFmtId="0" fontId="35" fillId="89" borderId="123" applyNumberFormat="0" applyFont="0" applyAlignment="0" applyProtection="0"/>
    <xf numFmtId="4" fontId="34" fillId="0" borderId="124">
      <alignment horizontal="right" vertical="center"/>
    </xf>
    <xf numFmtId="0" fontId="103" fillId="0" borderId="122" applyNumberFormat="0" applyFill="0" applyAlignment="0" applyProtection="0"/>
    <xf numFmtId="0" fontId="30" fillId="14" borderId="124">
      <alignment horizontal="right" vertical="center"/>
    </xf>
    <xf numFmtId="0" fontId="30" fillId="14" borderId="124">
      <alignment horizontal="right" vertical="center"/>
    </xf>
    <xf numFmtId="4" fontId="74" fillId="9" borderId="124">
      <alignment horizontal="right" vertical="center"/>
    </xf>
    <xf numFmtId="0" fontId="30" fillId="9" borderId="124">
      <alignment horizontal="right" vertical="center"/>
    </xf>
    <xf numFmtId="4" fontId="30" fillId="9" borderId="124">
      <alignment horizontal="right" vertical="center"/>
    </xf>
    <xf numFmtId="0" fontId="74" fillId="9" borderId="124">
      <alignment horizontal="right" vertical="center"/>
    </xf>
    <xf numFmtId="4" fontId="74" fillId="9" borderId="124">
      <alignment horizontal="right" vertical="center"/>
    </xf>
    <xf numFmtId="0" fontId="30" fillId="14" borderId="124">
      <alignment horizontal="right" vertical="center"/>
    </xf>
    <xf numFmtId="4" fontId="30" fillId="14" borderId="124">
      <alignment horizontal="right" vertical="center"/>
    </xf>
    <xf numFmtId="0" fontId="30" fillId="14" borderId="124">
      <alignment horizontal="right" vertical="center"/>
    </xf>
    <xf numFmtId="4" fontId="30" fillId="14" borderId="124">
      <alignment horizontal="right" vertical="center"/>
    </xf>
    <xf numFmtId="0" fontId="30" fillId="14" borderId="125">
      <alignment horizontal="right" vertical="center"/>
    </xf>
    <xf numFmtId="4" fontId="30" fillId="14" borderId="125">
      <alignment horizontal="right" vertical="center"/>
    </xf>
    <xf numFmtId="0" fontId="30" fillId="14" borderId="126">
      <alignment horizontal="right" vertical="center"/>
    </xf>
    <xf numFmtId="4" fontId="30" fillId="14" borderId="126">
      <alignment horizontal="right" vertical="center"/>
    </xf>
    <xf numFmtId="0" fontId="84"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9" borderId="125">
      <alignment horizontal="left" vertical="center"/>
    </xf>
    <xf numFmtId="0" fontId="96" fillId="73" borderId="121" applyNumberFormat="0" applyAlignment="0" applyProtection="0"/>
    <xf numFmtId="0" fontId="34" fillId="0" borderId="124">
      <alignment horizontal="right" vertical="center"/>
    </xf>
    <xf numFmtId="4" fontId="34" fillId="0" borderId="124">
      <alignment horizontal="right" vertical="center"/>
    </xf>
    <xf numFmtId="0" fontId="34" fillId="0" borderId="124" applyNumberFormat="0" applyFill="0" applyAlignment="0" applyProtection="0"/>
    <xf numFmtId="0" fontId="100" fillId="86" borderId="120" applyNumberFormat="0" applyAlignment="0" applyProtection="0"/>
    <xf numFmtId="175" fontId="34" fillId="90" borderId="124" applyNumberFormat="0" applyFont="0" applyBorder="0" applyAlignment="0" applyProtection="0">
      <alignment horizontal="right" vertical="center"/>
    </xf>
    <xf numFmtId="0" fontId="34" fillId="16" borderId="124"/>
    <xf numFmtId="4" fontId="34" fillId="16" borderId="124"/>
    <xf numFmtId="0" fontId="103" fillId="0" borderId="122" applyNumberFormat="0" applyFill="0" applyAlignment="0" applyProtection="0"/>
    <xf numFmtId="0" fontId="35" fillId="89" borderId="123" applyNumberFormat="0" applyFont="0" applyAlignment="0" applyProtection="0"/>
    <xf numFmtId="0" fontId="78" fillId="89" borderId="123" applyNumberFormat="0" applyFont="0" applyAlignment="0" applyProtection="0"/>
    <xf numFmtId="0" fontId="34" fillId="0" borderId="124" applyNumberFormat="0" applyFill="0" applyAlignment="0" applyProtection="0"/>
    <xf numFmtId="0" fontId="88" fillId="0" borderId="122" applyNumberFormat="0" applyFill="0" applyAlignment="0" applyProtection="0"/>
    <xf numFmtId="0" fontId="103" fillId="0" borderId="122" applyNumberFormat="0" applyFill="0" applyAlignment="0" applyProtection="0"/>
    <xf numFmtId="0" fontId="87" fillId="73" borderId="121" applyNumberFormat="0" applyAlignment="0" applyProtection="0"/>
    <xf numFmtId="0" fontId="84" fillId="86" borderId="121" applyNumberFormat="0" applyAlignment="0" applyProtection="0"/>
    <xf numFmtId="4" fontId="74" fillId="9" borderId="124">
      <alignment horizontal="right" vertical="center"/>
    </xf>
    <xf numFmtId="0" fontId="30" fillId="9" borderId="124">
      <alignment horizontal="right" vertical="center"/>
    </xf>
    <xf numFmtId="175" fontId="34" fillId="90" borderId="124" applyNumberFormat="0" applyFont="0" applyBorder="0" applyAlignment="0" applyProtection="0">
      <alignment horizontal="right" vertical="center"/>
    </xf>
    <xf numFmtId="0" fontId="88" fillId="0" borderId="122" applyNumberFormat="0" applyFill="0" applyAlignment="0" applyProtection="0"/>
    <xf numFmtId="49" fontId="34" fillId="0" borderId="124" applyNumberFormat="0" applyFont="0" applyFill="0" applyBorder="0" applyProtection="0">
      <alignment horizontal="left" vertical="center" indent="2"/>
    </xf>
    <xf numFmtId="49" fontId="34" fillId="0" borderId="125" applyNumberFormat="0" applyFont="0" applyFill="0" applyBorder="0" applyProtection="0">
      <alignment horizontal="left" vertical="center" indent="5"/>
    </xf>
    <xf numFmtId="49" fontId="34" fillId="0" borderId="124" applyNumberFormat="0" applyFont="0" applyFill="0" applyBorder="0" applyProtection="0">
      <alignment horizontal="left" vertical="center" indent="2"/>
    </xf>
    <xf numFmtId="4" fontId="34" fillId="0" borderId="124" applyFill="0" applyBorder="0" applyProtection="0">
      <alignment horizontal="right" vertical="center"/>
    </xf>
    <xf numFmtId="49" fontId="32" fillId="0" borderId="124" applyNumberFormat="0" applyFill="0" applyBorder="0" applyProtection="0">
      <alignment horizontal="left" vertical="center"/>
    </xf>
    <xf numFmtId="0" fontId="34" fillId="0" borderId="127">
      <alignment horizontal="left" vertical="center" wrapText="1" indent="2"/>
    </xf>
    <xf numFmtId="0" fontId="100" fillId="86" borderId="120" applyNumberFormat="0" applyAlignment="0" applyProtection="0"/>
    <xf numFmtId="0" fontId="30" fillId="14" borderId="126">
      <alignment horizontal="right" vertical="center"/>
    </xf>
    <xf numFmtId="0" fontId="87" fillId="73" borderId="121" applyNumberFormat="0" applyAlignment="0" applyProtection="0"/>
    <xf numFmtId="0" fontId="30" fillId="14" borderId="126">
      <alignment horizontal="right" vertical="center"/>
    </xf>
    <xf numFmtId="4" fontId="30" fillId="14" borderId="124">
      <alignment horizontal="right" vertical="center"/>
    </xf>
    <xf numFmtId="0" fontId="30" fillId="14" borderId="124">
      <alignment horizontal="right" vertical="center"/>
    </xf>
    <xf numFmtId="0" fontId="81" fillId="86" borderId="120" applyNumberFormat="0" applyAlignment="0" applyProtection="0"/>
    <xf numFmtId="0" fontId="83" fillId="86" borderId="121" applyNumberFormat="0" applyAlignment="0" applyProtection="0"/>
    <xf numFmtId="0" fontId="88" fillId="0" borderId="122" applyNumberFormat="0" applyFill="0" applyAlignment="0" applyProtection="0"/>
    <xf numFmtId="0" fontId="34" fillId="16" borderId="124"/>
    <xf numFmtId="4" fontId="34" fillId="16" borderId="124"/>
    <xf numFmtId="4" fontId="30" fillId="14" borderId="124">
      <alignment horizontal="right" vertical="center"/>
    </xf>
    <xf numFmtId="0" fontId="74" fillId="9" borderId="124">
      <alignment horizontal="right" vertical="center"/>
    </xf>
    <xf numFmtId="0" fontId="87" fillId="73" borderId="121" applyNumberFormat="0" applyAlignment="0" applyProtection="0"/>
    <xf numFmtId="0" fontId="84" fillId="86" borderId="121" applyNumberFormat="0" applyAlignment="0" applyProtection="0"/>
    <xf numFmtId="4" fontId="34" fillId="0" borderId="124">
      <alignment horizontal="right" vertical="center"/>
    </xf>
    <xf numFmtId="0" fontId="34" fillId="14" borderId="127">
      <alignment horizontal="left" vertical="center" wrapText="1" indent="2"/>
    </xf>
    <xf numFmtId="0" fontId="34" fillId="0" borderId="127">
      <alignment horizontal="left" vertical="center" wrapText="1" indent="2"/>
    </xf>
    <xf numFmtId="0" fontId="100" fillId="86" borderId="120" applyNumberFormat="0" applyAlignment="0" applyProtection="0"/>
    <xf numFmtId="0" fontId="96" fillId="73" borderId="121" applyNumberFormat="0" applyAlignment="0" applyProtection="0"/>
    <xf numFmtId="0" fontId="83" fillId="86" borderId="121" applyNumberFormat="0" applyAlignment="0" applyProtection="0"/>
    <xf numFmtId="0" fontId="81" fillId="86" borderId="120" applyNumberFormat="0" applyAlignment="0" applyProtection="0"/>
    <xf numFmtId="0" fontId="30" fillId="14" borderId="126">
      <alignment horizontal="right" vertical="center"/>
    </xf>
    <xf numFmtId="0" fontId="74" fillId="9" borderId="124">
      <alignment horizontal="right" vertical="center"/>
    </xf>
    <xf numFmtId="4" fontId="30" fillId="9" borderId="124">
      <alignment horizontal="right" vertical="center"/>
    </xf>
    <xf numFmtId="4" fontId="30" fillId="14" borderId="124">
      <alignment horizontal="right" vertical="center"/>
    </xf>
    <xf numFmtId="49" fontId="34" fillId="0" borderId="125" applyNumberFormat="0" applyFont="0" applyFill="0" applyBorder="0" applyProtection="0">
      <alignment horizontal="left" vertical="center" indent="5"/>
    </xf>
    <xf numFmtId="4" fontId="34" fillId="0" borderId="124" applyFill="0" applyBorder="0" applyProtection="0">
      <alignment horizontal="right" vertical="center"/>
    </xf>
    <xf numFmtId="4" fontId="30" fillId="9" borderId="124">
      <alignment horizontal="right" vertical="center"/>
    </xf>
    <xf numFmtId="0" fontId="96" fillId="73" borderId="121" applyNumberFormat="0" applyAlignment="0" applyProtection="0"/>
    <xf numFmtId="0" fontId="87" fillId="73" borderId="121" applyNumberFormat="0" applyAlignment="0" applyProtection="0"/>
    <xf numFmtId="0" fontId="83"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14" borderId="127">
      <alignment horizontal="left" vertical="center" wrapText="1" indent="2"/>
    </xf>
    <xf numFmtId="0" fontId="34" fillId="0" borderId="127">
      <alignment horizontal="left" vertical="center" wrapText="1" indent="2"/>
    </xf>
    <xf numFmtId="0" fontId="81" fillId="86" borderId="120" applyNumberFormat="0" applyAlignment="0" applyProtection="0"/>
    <xf numFmtId="0" fontId="83" fillId="86" borderId="121" applyNumberFormat="0" applyAlignment="0" applyProtection="0"/>
    <xf numFmtId="0" fontId="84" fillId="86" borderId="121" applyNumberFormat="0" applyAlignment="0" applyProtection="0"/>
    <xf numFmtId="0" fontId="87" fillId="73" borderId="121" applyNumberFormat="0" applyAlignment="0" applyProtection="0"/>
    <xf numFmtId="0" fontId="88" fillId="0" borderId="122" applyNumberFormat="0" applyFill="0" applyAlignment="0" applyProtection="0"/>
    <xf numFmtId="0" fontId="96" fillId="73" borderId="121" applyNumberFormat="0" applyAlignment="0" applyProtection="0"/>
    <xf numFmtId="0" fontId="78" fillId="89" borderId="123" applyNumberFormat="0" applyFont="0" applyAlignment="0" applyProtection="0"/>
    <xf numFmtId="0" fontId="35"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0" fontId="84" fillId="86" borderId="121" applyNumberFormat="0" applyAlignment="0" applyProtection="0"/>
    <xf numFmtId="0" fontId="96" fillId="73" borderId="121" applyNumberFormat="0" applyAlignment="0" applyProtection="0"/>
    <xf numFmtId="0" fontId="78"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0" fontId="84" fillId="86" borderId="121" applyNumberFormat="0" applyAlignment="0" applyProtection="0"/>
    <xf numFmtId="0" fontId="96" fillId="73" borderId="121" applyNumberFormat="0" applyAlignment="0" applyProtection="0"/>
    <xf numFmtId="0" fontId="100" fillId="86" borderId="120" applyNumberFormat="0" applyAlignment="0" applyProtection="0"/>
    <xf numFmtId="0" fontId="103" fillId="0" borderId="122" applyNumberFormat="0" applyFill="0" applyAlignment="0" applyProtection="0"/>
    <xf numFmtId="0" fontId="81" fillId="86" borderId="120" applyNumberFormat="0" applyAlignment="0" applyProtection="0"/>
    <xf numFmtId="0" fontId="83" fillId="86" borderId="121" applyNumberFormat="0" applyAlignment="0" applyProtection="0"/>
    <xf numFmtId="0" fontId="88" fillId="0" borderId="122" applyNumberFormat="0" applyFill="0" applyAlignment="0" applyProtection="0"/>
    <xf numFmtId="49" fontId="34" fillId="0" borderId="124" applyNumberFormat="0" applyFont="0" applyFill="0" applyBorder="0" applyProtection="0">
      <alignment horizontal="left" vertical="center" indent="2"/>
    </xf>
    <xf numFmtId="0" fontId="30" fillId="9" borderId="124">
      <alignment horizontal="right" vertical="center"/>
    </xf>
    <xf numFmtId="4" fontId="30" fillId="9" borderId="124">
      <alignment horizontal="right" vertical="center"/>
    </xf>
    <xf numFmtId="0" fontId="74" fillId="9" borderId="124">
      <alignment horizontal="right" vertical="center"/>
    </xf>
    <xf numFmtId="4" fontId="74" fillId="9" borderId="124">
      <alignment horizontal="right" vertical="center"/>
    </xf>
    <xf numFmtId="0" fontId="30" fillId="14" borderId="124">
      <alignment horizontal="right" vertical="center"/>
    </xf>
    <xf numFmtId="4" fontId="30" fillId="14" borderId="124">
      <alignment horizontal="right" vertical="center"/>
    </xf>
    <xf numFmtId="0" fontId="30" fillId="14" borderId="124">
      <alignment horizontal="right" vertical="center"/>
    </xf>
    <xf numFmtId="4" fontId="30" fillId="14" borderId="124">
      <alignment horizontal="right" vertical="center"/>
    </xf>
    <xf numFmtId="0" fontId="87" fillId="73" borderId="121" applyNumberFormat="0" applyAlignment="0" applyProtection="0"/>
    <xf numFmtId="0" fontId="34" fillId="0" borderId="124">
      <alignment horizontal="right" vertical="center"/>
    </xf>
    <xf numFmtId="4" fontId="34" fillId="0" borderId="124">
      <alignment horizontal="right" vertical="center"/>
    </xf>
    <xf numFmtId="4" fontId="34" fillId="0" borderId="124" applyFill="0" applyBorder="0" applyProtection="0">
      <alignment horizontal="right" vertical="center"/>
    </xf>
    <xf numFmtId="49" fontId="32" fillId="0" borderId="124" applyNumberFormat="0" applyFill="0" applyBorder="0" applyProtection="0">
      <alignment horizontal="left" vertical="center"/>
    </xf>
    <xf numFmtId="0" fontId="34" fillId="0" borderId="124" applyNumberFormat="0" applyFill="0" applyAlignment="0" applyProtection="0"/>
    <xf numFmtId="175" fontId="34" fillId="90" borderId="124" applyNumberFormat="0" applyFont="0" applyBorder="0" applyAlignment="0" applyProtection="0">
      <alignment horizontal="right" vertical="center"/>
    </xf>
    <xf numFmtId="0" fontId="34" fillId="16" borderId="124"/>
    <xf numFmtId="4" fontId="34" fillId="16" borderId="124"/>
    <xf numFmtId="4" fontId="30" fillId="14" borderId="124">
      <alignment horizontal="right" vertical="center"/>
    </xf>
    <xf numFmtId="0" fontId="34" fillId="16" borderId="124"/>
    <xf numFmtId="0" fontId="83" fillId="86" borderId="121" applyNumberFormat="0" applyAlignment="0" applyProtection="0"/>
    <xf numFmtId="0" fontId="30" fillId="9" borderId="124">
      <alignment horizontal="right" vertical="center"/>
    </xf>
    <xf numFmtId="0" fontId="34" fillId="0" borderId="124">
      <alignment horizontal="right" vertical="center"/>
    </xf>
    <xf numFmtId="0" fontId="103" fillId="0" borderId="122" applyNumberFormat="0" applyFill="0" applyAlignment="0" applyProtection="0"/>
    <xf numFmtId="0" fontId="34" fillId="9" borderId="125">
      <alignment horizontal="left" vertical="center"/>
    </xf>
    <xf numFmtId="0" fontId="96" fillId="73" borderId="121" applyNumberFormat="0" applyAlignment="0" applyProtection="0"/>
    <xf numFmtId="175" fontId="34" fillId="90" borderId="124" applyNumberFormat="0" applyFont="0" applyBorder="0" applyAlignment="0" applyProtection="0">
      <alignment horizontal="right" vertical="center"/>
    </xf>
    <xf numFmtId="0" fontId="78" fillId="89" borderId="123" applyNumberFormat="0" applyFont="0" applyAlignment="0" applyProtection="0"/>
    <xf numFmtId="0" fontId="34" fillId="0" borderId="127">
      <alignment horizontal="left" vertical="center" wrapText="1" indent="2"/>
    </xf>
    <xf numFmtId="4" fontId="34" fillId="16" borderId="124"/>
    <xf numFmtId="49" fontId="32" fillId="0" borderId="124" applyNumberFormat="0" applyFill="0" applyBorder="0" applyProtection="0">
      <alignment horizontal="left" vertical="center"/>
    </xf>
    <xf numFmtId="0" fontId="34" fillId="0" borderId="124">
      <alignment horizontal="right" vertical="center"/>
    </xf>
    <xf numFmtId="4" fontId="30" fillId="14" borderId="126">
      <alignment horizontal="right" vertical="center"/>
    </xf>
    <xf numFmtId="4" fontId="30" fillId="14" borderId="124">
      <alignment horizontal="right" vertical="center"/>
    </xf>
    <xf numFmtId="4" fontId="30" fillId="14" borderId="124">
      <alignment horizontal="right" vertical="center"/>
    </xf>
    <xf numFmtId="0" fontId="74" fillId="9" borderId="124">
      <alignment horizontal="right" vertical="center"/>
    </xf>
    <xf numFmtId="0" fontId="30" fillId="9" borderId="124">
      <alignment horizontal="right" vertical="center"/>
    </xf>
    <xf numFmtId="49" fontId="34" fillId="0" borderId="124" applyNumberFormat="0" applyFont="0" applyFill="0" applyBorder="0" applyProtection="0">
      <alignment horizontal="left" vertical="center" indent="2"/>
    </xf>
    <xf numFmtId="0" fontId="96" fillId="73" borderId="121" applyNumberFormat="0" applyAlignment="0" applyProtection="0"/>
    <xf numFmtId="0" fontId="81" fillId="86" borderId="120" applyNumberFormat="0" applyAlignment="0" applyProtection="0"/>
    <xf numFmtId="49" fontId="34" fillId="0" borderId="124" applyNumberFormat="0" applyFont="0" applyFill="0" applyBorder="0" applyProtection="0">
      <alignment horizontal="left" vertical="center" indent="2"/>
    </xf>
    <xf numFmtId="0" fontId="87" fillId="73" borderId="121" applyNumberFormat="0" applyAlignment="0" applyProtection="0"/>
    <xf numFmtId="4" fontId="34" fillId="0" borderId="124" applyFill="0" applyBorder="0" applyProtection="0">
      <alignment horizontal="right" vertical="center"/>
    </xf>
    <xf numFmtId="0" fontId="84" fillId="86" borderId="121" applyNumberFormat="0" applyAlignment="0" applyProtection="0"/>
    <xf numFmtId="0" fontId="103" fillId="0" borderId="122" applyNumberFormat="0" applyFill="0" applyAlignment="0" applyProtection="0"/>
    <xf numFmtId="0" fontId="100" fillId="86" borderId="120" applyNumberFormat="0" applyAlignment="0" applyProtection="0"/>
    <xf numFmtId="0" fontId="34" fillId="0" borderId="124" applyNumberFormat="0" applyFill="0" applyAlignment="0" applyProtection="0"/>
    <xf numFmtId="4" fontId="34" fillId="0" borderId="124">
      <alignment horizontal="right" vertical="center"/>
    </xf>
    <xf numFmtId="0" fontId="34" fillId="0" borderId="124">
      <alignment horizontal="right" vertical="center"/>
    </xf>
    <xf numFmtId="0" fontId="96" fillId="73" borderId="121" applyNumberFormat="0" applyAlignment="0" applyProtection="0"/>
    <xf numFmtId="0" fontId="81" fillId="86" borderId="120" applyNumberFormat="0" applyAlignment="0" applyProtection="0"/>
    <xf numFmtId="0" fontId="83" fillId="86" borderId="121" applyNumberFormat="0" applyAlignment="0" applyProtection="0"/>
    <xf numFmtId="0" fontId="34" fillId="14" borderId="127">
      <alignment horizontal="left" vertical="center" wrapText="1" indent="2"/>
    </xf>
    <xf numFmtId="0" fontId="84" fillId="86" borderId="121" applyNumberFormat="0" applyAlignment="0" applyProtection="0"/>
    <xf numFmtId="0" fontId="84" fillId="86" borderId="121" applyNumberFormat="0" applyAlignment="0" applyProtection="0"/>
    <xf numFmtId="4" fontId="30" fillId="14" borderId="125">
      <alignment horizontal="right" vertical="center"/>
    </xf>
    <xf numFmtId="0" fontId="30" fillId="14" borderId="125">
      <alignment horizontal="right" vertical="center"/>
    </xf>
    <xf numFmtId="0" fontId="30" fillId="14" borderId="124">
      <alignment horizontal="right" vertical="center"/>
    </xf>
    <xf numFmtId="4" fontId="74" fillId="9" borderId="124">
      <alignment horizontal="right" vertical="center"/>
    </xf>
    <xf numFmtId="0" fontId="87" fillId="73" borderId="121" applyNumberFormat="0" applyAlignment="0" applyProtection="0"/>
    <xf numFmtId="0" fontId="88" fillId="0" borderId="122" applyNumberFormat="0" applyFill="0" applyAlignment="0" applyProtection="0"/>
    <xf numFmtId="0" fontId="103" fillId="0" borderId="122" applyNumberFormat="0" applyFill="0" applyAlignment="0" applyProtection="0"/>
    <xf numFmtId="0" fontId="78" fillId="89" borderId="123" applyNumberFormat="0" applyFont="0" applyAlignment="0" applyProtection="0"/>
    <xf numFmtId="0" fontId="96" fillId="73" borderId="121" applyNumberFormat="0" applyAlignment="0" applyProtection="0"/>
    <xf numFmtId="49" fontId="32" fillId="0" borderId="124" applyNumberFormat="0" applyFill="0" applyBorder="0" applyProtection="0">
      <alignment horizontal="left" vertical="center"/>
    </xf>
    <xf numFmtId="0" fontId="34" fillId="14" borderId="127">
      <alignment horizontal="left" vertical="center" wrapText="1" indent="2"/>
    </xf>
    <xf numFmtId="0" fontId="84" fillId="86" borderId="121" applyNumberFormat="0" applyAlignment="0" applyProtection="0"/>
    <xf numFmtId="0" fontId="34" fillId="0" borderId="127">
      <alignment horizontal="left" vertical="center" wrapText="1" indent="2"/>
    </xf>
    <xf numFmtId="0" fontId="78" fillId="89" borderId="123" applyNumberFormat="0" applyFont="0" applyAlignment="0" applyProtection="0"/>
    <xf numFmtId="0" fontId="35"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4" fontId="34" fillId="16" borderId="124"/>
    <xf numFmtId="0" fontId="30" fillId="14" borderId="124">
      <alignment horizontal="right" vertical="center"/>
    </xf>
    <xf numFmtId="0" fontId="103" fillId="0" borderId="122" applyNumberFormat="0" applyFill="0" applyAlignment="0" applyProtection="0"/>
    <xf numFmtId="4" fontId="30" fillId="14" borderId="126">
      <alignment horizontal="right" vertical="center"/>
    </xf>
    <xf numFmtId="0" fontId="83" fillId="86" borderId="121" applyNumberFormat="0" applyAlignment="0" applyProtection="0"/>
    <xf numFmtId="0" fontId="30" fillId="14" borderId="125">
      <alignment horizontal="right" vertical="center"/>
    </xf>
    <xf numFmtId="0" fontId="84" fillId="86" borderId="121" applyNumberFormat="0" applyAlignment="0" applyProtection="0"/>
    <xf numFmtId="0" fontId="88" fillId="0" borderId="122" applyNumberFormat="0" applyFill="0" applyAlignment="0" applyProtection="0"/>
    <xf numFmtId="0" fontId="78" fillId="89" borderId="123" applyNumberFormat="0" applyFont="0" applyAlignment="0" applyProtection="0"/>
    <xf numFmtId="4" fontId="30" fillId="14" borderId="125">
      <alignment horizontal="right" vertical="center"/>
    </xf>
    <xf numFmtId="0" fontId="34" fillId="14" borderId="127">
      <alignment horizontal="left" vertical="center" wrapText="1" indent="2"/>
    </xf>
    <xf numFmtId="0" fontId="34" fillId="16" borderId="124"/>
    <xf numFmtId="175" fontId="34" fillId="90" borderId="124" applyNumberFormat="0" applyFont="0" applyBorder="0" applyAlignment="0" applyProtection="0">
      <alignment horizontal="right" vertical="center"/>
    </xf>
    <xf numFmtId="0" fontId="34" fillId="0" borderId="124" applyNumberFormat="0" applyFill="0" applyAlignment="0" applyProtection="0"/>
    <xf numFmtId="4" fontId="34" fillId="0" borderId="124" applyFill="0" applyBorder="0" applyProtection="0">
      <alignment horizontal="right" vertical="center"/>
    </xf>
    <xf numFmtId="4" fontId="30" fillId="9" borderId="124">
      <alignment horizontal="right" vertical="center"/>
    </xf>
    <xf numFmtId="0" fontId="88" fillId="0" borderId="122" applyNumberFormat="0" applyFill="0" applyAlignment="0" applyProtection="0"/>
    <xf numFmtId="49" fontId="32" fillId="0" borderId="124" applyNumberFormat="0" applyFill="0" applyBorder="0" applyProtection="0">
      <alignment horizontal="left" vertical="center"/>
    </xf>
    <xf numFmtId="49" fontId="34" fillId="0" borderId="125" applyNumberFormat="0" applyFont="0" applyFill="0" applyBorder="0" applyProtection="0">
      <alignment horizontal="left" vertical="center" indent="5"/>
    </xf>
    <xf numFmtId="0" fontId="34" fillId="9" borderId="125">
      <alignment horizontal="left" vertical="center"/>
    </xf>
    <xf numFmtId="0" fontId="84" fillId="86" borderId="121" applyNumberFormat="0" applyAlignment="0" applyProtection="0"/>
    <xf numFmtId="4" fontId="30" fillId="14" borderId="126">
      <alignment horizontal="right" vertical="center"/>
    </xf>
    <xf numFmtId="0" fontId="96" fillId="73" borderId="121" applyNumberFormat="0" applyAlignment="0" applyProtection="0"/>
    <xf numFmtId="0" fontId="96" fillId="73" borderId="121" applyNumberFormat="0" applyAlignment="0" applyProtection="0"/>
    <xf numFmtId="0" fontId="78"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0" fontId="30" fillId="14" borderId="124">
      <alignment horizontal="right" vertical="center"/>
    </xf>
    <xf numFmtId="0" fontId="35" fillId="89" borderId="123" applyNumberFormat="0" applyFont="0" applyAlignment="0" applyProtection="0"/>
    <xf numFmtId="4" fontId="34" fillId="0" borderId="124">
      <alignment horizontal="right" vertical="center"/>
    </xf>
    <xf numFmtId="0" fontId="103" fillId="0" borderId="122" applyNumberFormat="0" applyFill="0" applyAlignment="0" applyProtection="0"/>
    <xf numFmtId="0" fontId="30" fillId="14" borderId="124">
      <alignment horizontal="right" vertical="center"/>
    </xf>
    <xf numFmtId="0" fontId="30" fillId="14" borderId="124">
      <alignment horizontal="right" vertical="center"/>
    </xf>
    <xf numFmtId="4" fontId="74" fillId="9" borderId="124">
      <alignment horizontal="right" vertical="center"/>
    </xf>
    <xf numFmtId="0" fontId="30" fillId="9" borderId="124">
      <alignment horizontal="right" vertical="center"/>
    </xf>
    <xf numFmtId="4" fontId="30" fillId="9" borderId="124">
      <alignment horizontal="right" vertical="center"/>
    </xf>
    <xf numFmtId="0" fontId="74" fillId="9" borderId="124">
      <alignment horizontal="right" vertical="center"/>
    </xf>
    <xf numFmtId="4" fontId="74" fillId="9" borderId="124">
      <alignment horizontal="right" vertical="center"/>
    </xf>
    <xf numFmtId="0" fontId="30" fillId="14" borderId="124">
      <alignment horizontal="right" vertical="center"/>
    </xf>
    <xf numFmtId="4" fontId="30" fillId="14" borderId="124">
      <alignment horizontal="right" vertical="center"/>
    </xf>
    <xf numFmtId="0" fontId="30" fillId="14" borderId="124">
      <alignment horizontal="right" vertical="center"/>
    </xf>
    <xf numFmtId="4" fontId="30" fillId="14" borderId="124">
      <alignment horizontal="right" vertical="center"/>
    </xf>
    <xf numFmtId="0" fontId="30" fillId="14" borderId="125">
      <alignment horizontal="right" vertical="center"/>
    </xf>
    <xf numFmtId="4" fontId="30" fillId="14" borderId="125">
      <alignment horizontal="right" vertical="center"/>
    </xf>
    <xf numFmtId="0" fontId="30" fillId="14" borderId="126">
      <alignment horizontal="right" vertical="center"/>
    </xf>
    <xf numFmtId="4" fontId="30" fillId="14" borderId="126">
      <alignment horizontal="right" vertical="center"/>
    </xf>
    <xf numFmtId="0" fontId="84"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9" borderId="125">
      <alignment horizontal="left" vertical="center"/>
    </xf>
    <xf numFmtId="0" fontId="96" fillId="73" borderId="121" applyNumberFormat="0" applyAlignment="0" applyProtection="0"/>
    <xf numFmtId="0" fontId="34" fillId="0" borderId="124">
      <alignment horizontal="right" vertical="center"/>
    </xf>
    <xf numFmtId="4" fontId="34" fillId="0" borderId="124">
      <alignment horizontal="right" vertical="center"/>
    </xf>
    <xf numFmtId="0" fontId="34" fillId="0" borderId="124" applyNumberFormat="0" applyFill="0" applyAlignment="0" applyProtection="0"/>
    <xf numFmtId="0" fontId="100" fillId="86" borderId="120" applyNumberFormat="0" applyAlignment="0" applyProtection="0"/>
    <xf numFmtId="175" fontId="34" fillId="90" borderId="124" applyNumberFormat="0" applyFont="0" applyBorder="0" applyAlignment="0" applyProtection="0">
      <alignment horizontal="right" vertical="center"/>
    </xf>
    <xf numFmtId="0" fontId="34" fillId="16" borderId="124"/>
    <xf numFmtId="4" fontId="34" fillId="16" borderId="124"/>
    <xf numFmtId="0" fontId="103" fillId="0" borderId="122" applyNumberFormat="0" applyFill="0" applyAlignment="0" applyProtection="0"/>
    <xf numFmtId="0" fontId="35" fillId="89" borderId="123" applyNumberFormat="0" applyFont="0" applyAlignment="0" applyProtection="0"/>
    <xf numFmtId="0" fontId="78" fillId="89" borderId="123" applyNumberFormat="0" applyFont="0" applyAlignment="0" applyProtection="0"/>
    <xf numFmtId="0" fontId="34" fillId="0" borderId="124" applyNumberFormat="0" applyFill="0" applyAlignment="0" applyProtection="0"/>
    <xf numFmtId="0" fontId="88" fillId="0" borderId="122" applyNumberFormat="0" applyFill="0" applyAlignment="0" applyProtection="0"/>
    <xf numFmtId="0" fontId="103" fillId="0" borderId="122" applyNumberFormat="0" applyFill="0" applyAlignment="0" applyProtection="0"/>
    <xf numFmtId="0" fontId="87" fillId="73" borderId="121" applyNumberFormat="0" applyAlignment="0" applyProtection="0"/>
    <xf numFmtId="0" fontId="84" fillId="86" borderId="121" applyNumberFormat="0" applyAlignment="0" applyProtection="0"/>
    <xf numFmtId="4" fontId="74" fillId="9" borderId="124">
      <alignment horizontal="right" vertical="center"/>
    </xf>
    <xf numFmtId="0" fontId="30" fillId="9" borderId="124">
      <alignment horizontal="right" vertical="center"/>
    </xf>
    <xf numFmtId="175" fontId="34" fillId="90" borderId="124" applyNumberFormat="0" applyFont="0" applyBorder="0" applyAlignment="0" applyProtection="0">
      <alignment horizontal="right" vertical="center"/>
    </xf>
    <xf numFmtId="0" fontId="88" fillId="0" borderId="122" applyNumberFormat="0" applyFill="0" applyAlignment="0" applyProtection="0"/>
    <xf numFmtId="49" fontId="34" fillId="0" borderId="124" applyNumberFormat="0" applyFont="0" applyFill="0" applyBorder="0" applyProtection="0">
      <alignment horizontal="left" vertical="center" indent="2"/>
    </xf>
    <xf numFmtId="49" fontId="34" fillId="0" borderId="125" applyNumberFormat="0" applyFont="0" applyFill="0" applyBorder="0" applyProtection="0">
      <alignment horizontal="left" vertical="center" indent="5"/>
    </xf>
    <xf numFmtId="49" fontId="34" fillId="0" borderId="124" applyNumberFormat="0" applyFont="0" applyFill="0" applyBorder="0" applyProtection="0">
      <alignment horizontal="left" vertical="center" indent="2"/>
    </xf>
    <xf numFmtId="4" fontId="34" fillId="0" borderId="124" applyFill="0" applyBorder="0" applyProtection="0">
      <alignment horizontal="right" vertical="center"/>
    </xf>
    <xf numFmtId="49" fontId="32" fillId="0" borderId="124" applyNumberFormat="0" applyFill="0" applyBorder="0" applyProtection="0">
      <alignment horizontal="left" vertical="center"/>
    </xf>
    <xf numFmtId="0" fontId="34" fillId="0" borderId="127">
      <alignment horizontal="left" vertical="center" wrapText="1" indent="2"/>
    </xf>
    <xf numFmtId="0" fontId="100" fillId="86" borderId="120" applyNumberFormat="0" applyAlignment="0" applyProtection="0"/>
    <xf numFmtId="0" fontId="30" fillId="14" borderId="126">
      <alignment horizontal="right" vertical="center"/>
    </xf>
    <xf numFmtId="0" fontId="87" fillId="73" borderId="121" applyNumberFormat="0" applyAlignment="0" applyProtection="0"/>
    <xf numFmtId="0" fontId="30" fillId="14" borderId="126">
      <alignment horizontal="right" vertical="center"/>
    </xf>
    <xf numFmtId="4" fontId="30" fillId="14" borderId="124">
      <alignment horizontal="right" vertical="center"/>
    </xf>
    <xf numFmtId="0" fontId="30" fillId="14" borderId="124">
      <alignment horizontal="right" vertical="center"/>
    </xf>
    <xf numFmtId="0" fontId="81" fillId="86" borderId="120" applyNumberFormat="0" applyAlignment="0" applyProtection="0"/>
    <xf numFmtId="0" fontId="83" fillId="86" borderId="121" applyNumberFormat="0" applyAlignment="0" applyProtection="0"/>
    <xf numFmtId="0" fontId="88" fillId="0" borderId="122" applyNumberFormat="0" applyFill="0" applyAlignment="0" applyProtection="0"/>
    <xf numFmtId="0" fontId="34" fillId="16" borderId="124"/>
    <xf numFmtId="4" fontId="34" fillId="16" borderId="124"/>
    <xf numFmtId="4" fontId="30" fillId="14" borderId="124">
      <alignment horizontal="right" vertical="center"/>
    </xf>
    <xf numFmtId="0" fontId="74" fillId="9" borderId="124">
      <alignment horizontal="right" vertical="center"/>
    </xf>
    <xf numFmtId="0" fontId="87" fillId="73" borderId="121" applyNumberFormat="0" applyAlignment="0" applyProtection="0"/>
    <xf numFmtId="0" fontId="84" fillId="86" borderId="121" applyNumberFormat="0" applyAlignment="0" applyProtection="0"/>
    <xf numFmtId="4" fontId="34" fillId="0" borderId="124">
      <alignment horizontal="right" vertical="center"/>
    </xf>
    <xf numFmtId="0" fontId="34" fillId="14" borderId="127">
      <alignment horizontal="left" vertical="center" wrapText="1" indent="2"/>
    </xf>
    <xf numFmtId="0" fontId="34" fillId="0" borderId="127">
      <alignment horizontal="left" vertical="center" wrapText="1" indent="2"/>
    </xf>
    <xf numFmtId="0" fontId="100" fillId="86" borderId="120" applyNumberFormat="0" applyAlignment="0" applyProtection="0"/>
    <xf numFmtId="0" fontId="96" fillId="73" borderId="121" applyNumberFormat="0" applyAlignment="0" applyProtection="0"/>
    <xf numFmtId="0" fontId="83" fillId="86" borderId="121" applyNumberFormat="0" applyAlignment="0" applyProtection="0"/>
    <xf numFmtId="0" fontId="81" fillId="86" borderId="120" applyNumberFormat="0" applyAlignment="0" applyProtection="0"/>
    <xf numFmtId="0" fontId="30" fillId="14" borderId="126">
      <alignment horizontal="right" vertical="center"/>
    </xf>
    <xf numFmtId="0" fontId="74" fillId="9" borderId="124">
      <alignment horizontal="right" vertical="center"/>
    </xf>
    <xf numFmtId="4" fontId="30" fillId="9" borderId="124">
      <alignment horizontal="right" vertical="center"/>
    </xf>
    <xf numFmtId="4" fontId="30" fillId="14" borderId="124">
      <alignment horizontal="right" vertical="center"/>
    </xf>
    <xf numFmtId="49" fontId="34" fillId="0" borderId="125" applyNumberFormat="0" applyFont="0" applyFill="0" applyBorder="0" applyProtection="0">
      <alignment horizontal="left" vertical="center" indent="5"/>
    </xf>
    <xf numFmtId="4" fontId="34" fillId="0" borderId="124" applyFill="0" applyBorder="0" applyProtection="0">
      <alignment horizontal="right" vertical="center"/>
    </xf>
    <xf numFmtId="4" fontId="30" fillId="9" borderId="124">
      <alignment horizontal="right" vertical="center"/>
    </xf>
    <xf numFmtId="0" fontId="96" fillId="73" borderId="121" applyNumberFormat="0" applyAlignment="0" applyProtection="0"/>
    <xf numFmtId="0" fontId="87" fillId="73" borderId="121" applyNumberFormat="0" applyAlignment="0" applyProtection="0"/>
    <xf numFmtId="0" fontId="83"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14" borderId="127">
      <alignment horizontal="left" vertical="center" wrapText="1" indent="2"/>
    </xf>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2" fillId="48" borderId="0" applyNumberFormat="0" applyBorder="0" applyAlignment="0" applyProtection="0"/>
    <xf numFmtId="0" fontId="30" fillId="14" borderId="125">
      <alignment horizontal="right" vertical="center"/>
    </xf>
    <xf numFmtId="0" fontId="30" fillId="14" borderId="124">
      <alignment horizontal="right" vertical="center"/>
    </xf>
    <xf numFmtId="0" fontId="34" fillId="0" borderId="127">
      <alignment horizontal="left" vertical="center" wrapText="1" indent="2"/>
    </xf>
    <xf numFmtId="0" fontId="30" fillId="14" borderId="125">
      <alignment horizontal="right" vertical="center"/>
    </xf>
    <xf numFmtId="0" fontId="84" fillId="86" borderId="121" applyNumberFormat="0" applyAlignment="0" applyProtection="0"/>
    <xf numFmtId="4" fontId="30" fillId="14" borderId="126">
      <alignment horizontal="right" vertical="center"/>
    </xf>
    <xf numFmtId="0" fontId="103" fillId="0" borderId="122" applyNumberFormat="0" applyFill="0" applyAlignment="0" applyProtection="0"/>
    <xf numFmtId="0" fontId="35" fillId="89" borderId="123" applyNumberFormat="0" applyFont="0" applyAlignment="0" applyProtection="0"/>
    <xf numFmtId="0" fontId="30" fillId="14" borderId="124">
      <alignment horizontal="right" vertical="center"/>
    </xf>
    <xf numFmtId="4" fontId="74" fillId="9" borderId="124">
      <alignment horizontal="right" vertical="center"/>
    </xf>
    <xf numFmtId="4" fontId="34" fillId="16" borderId="124"/>
    <xf numFmtId="0" fontId="96" fillId="73" borderId="121" applyNumberFormat="0" applyAlignment="0" applyProtection="0"/>
    <xf numFmtId="0" fontId="103" fillId="0" borderId="122" applyNumberFormat="0" applyFill="0" applyAlignment="0" applyProtection="0"/>
    <xf numFmtId="0" fontId="74" fillId="9" borderId="124">
      <alignment horizontal="right" vertical="center"/>
    </xf>
    <xf numFmtId="0" fontId="68" fillId="46" borderId="57" applyNumberFormat="0" applyAlignment="0" applyProtection="0"/>
    <xf numFmtId="0" fontId="69" fillId="46" borderId="56" applyNumberFormat="0" applyAlignment="0" applyProtection="0"/>
    <xf numFmtId="0" fontId="88" fillId="0" borderId="122" applyNumberFormat="0" applyFill="0" applyAlignment="0" applyProtection="0"/>
    <xf numFmtId="0" fontId="78" fillId="89" borderId="123" applyNumberFormat="0" applyFont="0" applyAlignment="0" applyProtection="0"/>
    <xf numFmtId="0" fontId="70" fillId="0" borderId="0" applyNumberFormat="0" applyFill="0" applyBorder="0" applyAlignment="0" applyProtection="0"/>
    <xf numFmtId="0" fontId="2"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49" fontId="32" fillId="0" borderId="124" applyNumberFormat="0" applyFill="0" applyBorder="0" applyProtection="0">
      <alignment horizontal="left" vertical="center"/>
    </xf>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103" fillId="0" borderId="122" applyNumberFormat="0" applyFill="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96" fillId="73" borderId="121" applyNumberFormat="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49" fontId="34" fillId="0" borderId="124" applyNumberFormat="0" applyFont="0" applyFill="0" applyBorder="0" applyProtection="0">
      <alignment horizontal="left" vertical="center" indent="2"/>
    </xf>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34" fillId="0" borderId="124" applyNumberFormat="0" applyFill="0" applyAlignment="0" applyProtection="0"/>
    <xf numFmtId="0" fontId="30" fillId="14" borderId="124">
      <alignment horizontal="right" vertical="center"/>
    </xf>
    <xf numFmtId="0" fontId="30" fillId="14" borderId="124">
      <alignment horizontal="right" vertical="center"/>
    </xf>
    <xf numFmtId="0" fontId="34" fillId="0" borderId="124">
      <alignment horizontal="right" vertical="center"/>
    </xf>
    <xf numFmtId="0" fontId="74" fillId="9" borderId="124">
      <alignment horizontal="right" vertical="center"/>
    </xf>
    <xf numFmtId="0" fontId="34" fillId="16" borderId="124"/>
    <xf numFmtId="0" fontId="30" fillId="9" borderId="124">
      <alignment horizontal="right" vertical="center"/>
    </xf>
    <xf numFmtId="4" fontId="34" fillId="0" borderId="124" applyFill="0" applyBorder="0" applyProtection="0">
      <alignment horizontal="right" vertical="center"/>
    </xf>
    <xf numFmtId="0" fontId="34" fillId="0" borderId="127">
      <alignment horizontal="left" vertical="center" wrapText="1" indent="2"/>
    </xf>
    <xf numFmtId="0" fontId="78" fillId="89" borderId="123" applyNumberFormat="0" applyFont="0" applyAlignment="0" applyProtection="0"/>
    <xf numFmtId="0" fontId="100" fillId="86" borderId="120" applyNumberFormat="0" applyAlignment="0" applyProtection="0"/>
    <xf numFmtId="0" fontId="96" fillId="73" borderId="121" applyNumberFormat="0" applyAlignment="0" applyProtection="0"/>
    <xf numFmtId="0" fontId="88" fillId="0" borderId="122" applyNumberFormat="0" applyFill="0" applyAlignment="0" applyProtection="0"/>
    <xf numFmtId="49" fontId="34" fillId="0" borderId="124" applyNumberFormat="0" applyFont="0" applyFill="0" applyBorder="0" applyProtection="0">
      <alignment horizontal="left" vertical="center" indent="2"/>
    </xf>
    <xf numFmtId="175" fontId="34" fillId="90" borderId="124" applyNumberFormat="0" applyFont="0" applyBorder="0" applyAlignment="0" applyProtection="0">
      <alignment horizontal="right" vertical="center"/>
    </xf>
    <xf numFmtId="4" fontId="30" fillId="14" borderId="126">
      <alignment horizontal="right" vertical="center"/>
    </xf>
    <xf numFmtId="0" fontId="34" fillId="16" borderId="124"/>
    <xf numFmtId="0" fontId="71" fillId="0" borderId="0" applyNumberFormat="0" applyFill="0" applyBorder="0" applyAlignment="0" applyProtection="0"/>
    <xf numFmtId="0" fontId="87" fillId="73" borderId="121" applyNumberFormat="0" applyAlignment="0" applyProtection="0"/>
    <xf numFmtId="0" fontId="84" fillId="86" borderId="121" applyNumberFormat="0" applyAlignment="0" applyProtection="0"/>
    <xf numFmtId="0" fontId="30" fillId="14" borderId="124">
      <alignment horizontal="right" vertical="center"/>
    </xf>
    <xf numFmtId="0" fontId="30" fillId="14" borderId="124">
      <alignment horizontal="right" vertical="center"/>
    </xf>
    <xf numFmtId="0" fontId="78" fillId="89" borderId="123" applyNumberFormat="0" applyFont="0" applyAlignment="0" applyProtection="0"/>
    <xf numFmtId="0" fontId="68" fillId="46" borderId="57" applyNumberFormat="0" applyAlignment="0" applyProtection="0"/>
    <xf numFmtId="0" fontId="69" fillId="46" borderId="56" applyNumberFormat="0" applyAlignment="0" applyProtection="0"/>
    <xf numFmtId="49" fontId="34" fillId="0" borderId="125" applyNumberFormat="0" applyFont="0" applyFill="0" applyBorder="0" applyProtection="0">
      <alignment horizontal="left" vertical="center" indent="5"/>
    </xf>
    <xf numFmtId="0" fontId="70" fillId="0" borderId="0" applyNumberFormat="0" applyFill="0" applyBorder="0" applyAlignment="0" applyProtection="0"/>
    <xf numFmtId="0" fontId="30" fillId="14" borderId="124">
      <alignment horizontal="right" vertical="center"/>
    </xf>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81" fillId="86" borderId="120" applyNumberFormat="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4" fontId="34" fillId="16" borderId="124"/>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49" fontId="34" fillId="0" borderId="125" applyNumberFormat="0" applyFont="0" applyFill="0" applyBorder="0" applyProtection="0">
      <alignment horizontal="left" vertical="center" indent="5"/>
    </xf>
    <xf numFmtId="0" fontId="34" fillId="0" borderId="124" applyNumberFormat="0" applyFill="0" applyAlignment="0" applyProtection="0"/>
    <xf numFmtId="0" fontId="81" fillId="86" borderId="120" applyNumberFormat="0" applyAlignment="0" applyProtection="0"/>
    <xf numFmtId="0" fontId="68" fillId="46" borderId="57" applyNumberFormat="0" applyAlignment="0" applyProtection="0"/>
    <xf numFmtId="0" fontId="96" fillId="73" borderId="121" applyNumberFormat="0" applyAlignment="0" applyProtection="0"/>
    <xf numFmtId="0" fontId="13" fillId="0" borderId="58" applyNumberFormat="0" applyFill="0" applyAlignment="0" applyProtection="0"/>
    <xf numFmtId="0" fontId="68" fillId="46" borderId="57" applyNumberFormat="0" applyAlignment="0" applyProtection="0"/>
    <xf numFmtId="0" fontId="84" fillId="86" borderId="121" applyNumberFormat="0" applyAlignment="0" applyProtection="0"/>
    <xf numFmtId="4" fontId="30" fillId="14" borderId="126">
      <alignment horizontal="right" vertical="center"/>
    </xf>
    <xf numFmtId="49" fontId="34" fillId="0" borderId="125" applyNumberFormat="0" applyFont="0" applyFill="0" applyBorder="0" applyProtection="0">
      <alignment horizontal="left" vertical="center" indent="5"/>
    </xf>
    <xf numFmtId="0" fontId="2" fillId="60" borderId="0" applyNumberFormat="0" applyBorder="0" applyAlignment="0" applyProtection="0"/>
    <xf numFmtId="49" fontId="34" fillId="0" borderId="125" applyNumberFormat="0" applyFont="0" applyFill="0" applyBorder="0" applyProtection="0">
      <alignment horizontal="left" vertical="center" indent="5"/>
    </xf>
    <xf numFmtId="4" fontId="34" fillId="16" borderId="124"/>
    <xf numFmtId="4" fontId="30" fillId="14" borderId="124">
      <alignment horizontal="right" vertical="center"/>
    </xf>
    <xf numFmtId="4" fontId="30" fillId="14" borderId="124">
      <alignment horizontal="right" vertical="center"/>
    </xf>
    <xf numFmtId="4" fontId="34" fillId="0" borderId="124" applyFill="0" applyBorder="0" applyProtection="0">
      <alignment horizontal="right" vertical="center"/>
    </xf>
    <xf numFmtId="0" fontId="30" fillId="9" borderId="124">
      <alignment horizontal="right" vertical="center"/>
    </xf>
    <xf numFmtId="0" fontId="30" fillId="14" borderId="124">
      <alignment horizontal="right" vertical="center"/>
    </xf>
    <xf numFmtId="0" fontId="72" fillId="58" borderId="0" applyNumberFormat="0" applyBorder="0" applyAlignment="0" applyProtection="0"/>
    <xf numFmtId="0" fontId="34" fillId="9" borderId="125">
      <alignment horizontal="left" vertical="center"/>
    </xf>
    <xf numFmtId="0" fontId="34" fillId="0" borderId="124" applyNumberFormat="0" applyFill="0" applyAlignment="0" applyProtection="0"/>
    <xf numFmtId="0" fontId="87" fillId="73" borderId="121" applyNumberFormat="0" applyAlignment="0" applyProtection="0"/>
    <xf numFmtId="0" fontId="72" fillId="64" borderId="0" applyNumberFormat="0" applyBorder="0" applyAlignment="0" applyProtection="0"/>
    <xf numFmtId="0" fontId="84" fillId="86" borderId="121" applyNumberFormat="0" applyAlignment="0" applyProtection="0"/>
    <xf numFmtId="0" fontId="103" fillId="0" borderId="122" applyNumberFormat="0" applyFill="0" applyAlignment="0" applyProtection="0"/>
    <xf numFmtId="0" fontId="88" fillId="0" borderId="122" applyNumberFormat="0" applyFill="0" applyAlignment="0" applyProtection="0"/>
    <xf numFmtId="0" fontId="84" fillId="86" borderId="121" applyNumberFormat="0" applyAlignment="0" applyProtection="0"/>
    <xf numFmtId="0" fontId="96" fillId="73" borderId="121" applyNumberFormat="0" applyAlignment="0" applyProtection="0"/>
    <xf numFmtId="0" fontId="84" fillId="86" borderId="121" applyNumberFormat="0" applyAlignment="0" applyProtection="0"/>
    <xf numFmtId="4" fontId="30" fillId="14" borderId="124">
      <alignment horizontal="right" vertical="center"/>
    </xf>
    <xf numFmtId="0" fontId="78" fillId="89" borderId="123" applyNumberFormat="0" applyFont="0" applyAlignment="0" applyProtection="0"/>
    <xf numFmtId="0" fontId="34" fillId="0" borderId="124">
      <alignment horizontal="right" vertical="center"/>
    </xf>
    <xf numFmtId="0" fontId="34" fillId="9" borderId="125">
      <alignment horizontal="left" vertical="center"/>
    </xf>
    <xf numFmtId="0" fontId="34" fillId="14" borderId="127">
      <alignment horizontal="left" vertical="center" wrapText="1" indent="2"/>
    </xf>
    <xf numFmtId="0" fontId="2" fillId="47" borderId="0" applyNumberFormat="0" applyBorder="0" applyAlignment="0" applyProtection="0"/>
    <xf numFmtId="0" fontId="34" fillId="16" borderId="124"/>
    <xf numFmtId="4" fontId="74" fillId="9" borderId="124">
      <alignment horizontal="right" vertical="center"/>
    </xf>
    <xf numFmtId="4" fontId="30" fillId="14" borderId="125">
      <alignment horizontal="right" vertical="center"/>
    </xf>
    <xf numFmtId="4" fontId="30" fillId="14" borderId="126">
      <alignment horizontal="right" vertical="center"/>
    </xf>
    <xf numFmtId="0" fontId="96" fillId="73" borderId="121" applyNumberFormat="0" applyAlignment="0" applyProtection="0"/>
    <xf numFmtId="4" fontId="30" fillId="14" borderId="124">
      <alignment horizontal="right" vertical="center"/>
    </xf>
    <xf numFmtId="0" fontId="2" fillId="57" borderId="0" applyNumberFormat="0" applyBorder="0" applyAlignment="0" applyProtection="0"/>
    <xf numFmtId="0" fontId="34" fillId="0" borderId="127">
      <alignment horizontal="left" vertical="center" wrapText="1" indent="2"/>
    </xf>
    <xf numFmtId="49" fontId="34" fillId="0" borderId="124" applyNumberFormat="0" applyFont="0" applyFill="0" applyBorder="0" applyProtection="0">
      <alignment horizontal="left" vertical="center" indent="2"/>
    </xf>
    <xf numFmtId="0" fontId="30" fillId="9" borderId="124">
      <alignment horizontal="right" vertical="center"/>
    </xf>
    <xf numFmtId="175" fontId="34" fillId="90" borderId="124" applyNumberFormat="0" applyFont="0" applyBorder="0" applyAlignment="0" applyProtection="0">
      <alignment horizontal="right" vertical="center"/>
    </xf>
    <xf numFmtId="0" fontId="84" fillId="86" borderId="121" applyNumberFormat="0" applyAlignment="0" applyProtection="0"/>
    <xf numFmtId="0" fontId="83" fillId="86" borderId="121" applyNumberFormat="0" applyAlignment="0" applyProtection="0"/>
    <xf numFmtId="4" fontId="34" fillId="16" borderId="124"/>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34" fillId="0" borderId="127">
      <alignment horizontal="left" vertical="center" wrapText="1" indent="2"/>
    </xf>
    <xf numFmtId="0" fontId="88" fillId="0" borderId="122" applyNumberFormat="0" applyFill="0" applyAlignment="0" applyProtection="0"/>
    <xf numFmtId="0" fontId="88" fillId="0" borderId="122" applyNumberFormat="0" applyFill="0" applyAlignment="0" applyProtection="0"/>
    <xf numFmtId="0" fontId="78" fillId="89" borderId="123" applyNumberFormat="0" applyFont="0" applyAlignment="0" applyProtection="0"/>
    <xf numFmtId="0" fontId="35" fillId="89" borderId="123" applyNumberFormat="0" applyFont="0" applyAlignment="0" applyProtection="0"/>
    <xf numFmtId="0" fontId="100" fillId="86" borderId="120" applyNumberFormat="0" applyAlignment="0" applyProtection="0"/>
    <xf numFmtId="49" fontId="34" fillId="0" borderId="125" applyNumberFormat="0" applyFont="0" applyFill="0" applyBorder="0" applyProtection="0">
      <alignment horizontal="left" vertical="center" indent="5"/>
    </xf>
    <xf numFmtId="4" fontId="30" fillId="9" borderId="124">
      <alignment horizontal="right" vertical="center"/>
    </xf>
    <xf numFmtId="0" fontId="103" fillId="0" borderId="122" applyNumberFormat="0" applyFill="0" applyAlignment="0" applyProtection="0"/>
    <xf numFmtId="0" fontId="34" fillId="0" borderId="127">
      <alignment horizontal="left" vertical="center" wrapText="1" indent="2"/>
    </xf>
    <xf numFmtId="0" fontId="103" fillId="0" borderId="122" applyNumberFormat="0" applyFill="0" applyAlignment="0" applyProtection="0"/>
    <xf numFmtId="0" fontId="34" fillId="14" borderId="127">
      <alignment horizontal="left" vertical="center" wrapText="1" indent="2"/>
    </xf>
    <xf numFmtId="0" fontId="96" fillId="73" borderId="121" applyNumberFormat="0" applyAlignment="0" applyProtection="0"/>
    <xf numFmtId="4" fontId="34" fillId="0" borderId="124">
      <alignment horizontal="right" vertical="center"/>
    </xf>
    <xf numFmtId="0" fontId="35" fillId="89" borderId="123" applyNumberFormat="0" applyFont="0" applyAlignment="0" applyProtection="0"/>
    <xf numFmtId="0" fontId="83" fillId="86" borderId="121" applyNumberFormat="0" applyAlignment="0" applyProtection="0"/>
    <xf numFmtId="0" fontId="34" fillId="16" borderId="124"/>
    <xf numFmtId="0" fontId="2" fillId="47" borderId="0" applyNumberFormat="0" applyBorder="0" applyAlignment="0" applyProtection="0"/>
    <xf numFmtId="0" fontId="34" fillId="14" borderId="127">
      <alignment horizontal="left" vertical="center" wrapText="1" indent="2"/>
    </xf>
    <xf numFmtId="0" fontId="81" fillId="86" borderId="120" applyNumberFormat="0" applyAlignment="0" applyProtection="0"/>
    <xf numFmtId="49" fontId="34" fillId="0" borderId="124" applyNumberFormat="0" applyFont="0" applyFill="0" applyBorder="0" applyProtection="0">
      <alignment horizontal="left" vertical="center" indent="2"/>
    </xf>
    <xf numFmtId="0" fontId="30" fillId="14" borderId="124">
      <alignment horizontal="right" vertical="center"/>
    </xf>
    <xf numFmtId="0" fontId="34" fillId="14" borderId="127">
      <alignment horizontal="left" vertical="center" wrapText="1" indent="2"/>
    </xf>
    <xf numFmtId="4" fontId="30" fillId="14" borderId="126">
      <alignment horizontal="right" vertical="center"/>
    </xf>
    <xf numFmtId="0" fontId="2" fillId="47" borderId="0" applyNumberFormat="0" applyBorder="0" applyAlignment="0" applyProtection="0"/>
    <xf numFmtId="0" fontId="96" fillId="73" borderId="121" applyNumberFormat="0" applyAlignment="0" applyProtection="0"/>
    <xf numFmtId="4" fontId="30" fillId="9" borderId="124">
      <alignment horizontal="right" vertical="center"/>
    </xf>
    <xf numFmtId="0" fontId="87" fillId="73" borderId="121" applyNumberFormat="0" applyAlignment="0" applyProtection="0"/>
    <xf numFmtId="0" fontId="34" fillId="16" borderId="124"/>
    <xf numFmtId="0" fontId="74" fillId="9" borderId="124">
      <alignment horizontal="right" vertical="center"/>
    </xf>
    <xf numFmtId="0" fontId="30" fillId="14" borderId="124">
      <alignment horizontal="right" vertical="center"/>
    </xf>
    <xf numFmtId="0" fontId="34" fillId="14" borderId="127">
      <alignment horizontal="left" vertical="center" wrapText="1" indent="2"/>
    </xf>
    <xf numFmtId="4" fontId="30" fillId="14" borderId="125">
      <alignment horizontal="right" vertical="center"/>
    </xf>
    <xf numFmtId="0" fontId="103" fillId="0" borderId="122" applyNumberFormat="0" applyFill="0" applyAlignment="0" applyProtection="0"/>
    <xf numFmtId="0" fontId="34" fillId="0" borderId="127">
      <alignment horizontal="left" vertical="center" wrapText="1" indent="2"/>
    </xf>
    <xf numFmtId="4" fontId="34" fillId="0" borderId="124" applyFill="0" applyBorder="0" applyProtection="0">
      <alignment horizontal="right" vertical="center"/>
    </xf>
    <xf numFmtId="0" fontId="84" fillId="86" borderId="121" applyNumberFormat="0" applyAlignment="0" applyProtection="0"/>
    <xf numFmtId="0" fontId="74" fillId="9" borderId="124">
      <alignment horizontal="right" vertical="center"/>
    </xf>
    <xf numFmtId="4" fontId="30" fillId="14" borderId="124">
      <alignment horizontal="right" vertical="center"/>
    </xf>
    <xf numFmtId="0" fontId="96" fillId="73" borderId="121" applyNumberFormat="0" applyAlignment="0" applyProtection="0"/>
    <xf numFmtId="4" fontId="74" fillId="9" borderId="124">
      <alignment horizontal="right" vertical="center"/>
    </xf>
    <xf numFmtId="0" fontId="34" fillId="9" borderId="125">
      <alignment horizontal="left" vertical="center"/>
    </xf>
    <xf numFmtId="0" fontId="78" fillId="89" borderId="123" applyNumberFormat="0" applyFont="0" applyAlignment="0" applyProtection="0"/>
    <xf numFmtId="0" fontId="100" fillId="86" borderId="120" applyNumberFormat="0" applyAlignment="0" applyProtection="0"/>
    <xf numFmtId="0" fontId="71" fillId="0" borderId="0" applyNumberFormat="0" applyFill="0" applyBorder="0" applyAlignment="0" applyProtection="0"/>
    <xf numFmtId="0" fontId="103" fillId="0" borderId="122" applyNumberFormat="0" applyFill="0" applyAlignment="0" applyProtection="0"/>
    <xf numFmtId="0" fontId="2" fillId="47" borderId="0" applyNumberFormat="0" applyBorder="0" applyAlignment="0" applyProtection="0"/>
    <xf numFmtId="0" fontId="72" fillId="52" borderId="0" applyNumberFormat="0" applyBorder="0" applyAlignment="0" applyProtection="0"/>
    <xf numFmtId="0" fontId="83" fillId="86" borderId="121" applyNumberFormat="0" applyAlignment="0" applyProtection="0"/>
    <xf numFmtId="0" fontId="30" fillId="9" borderId="124">
      <alignment horizontal="right" vertical="center"/>
    </xf>
    <xf numFmtId="0" fontId="96" fillId="73" borderId="121" applyNumberFormat="0" applyAlignment="0" applyProtection="0"/>
    <xf numFmtId="0" fontId="34" fillId="0" borderId="127">
      <alignment horizontal="left" vertical="center" wrapText="1" indent="2"/>
    </xf>
    <xf numFmtId="0" fontId="30" fillId="14" borderId="126">
      <alignment horizontal="right" vertical="center"/>
    </xf>
    <xf numFmtId="0" fontId="78" fillId="89" borderId="123" applyNumberFormat="0" applyFont="0" applyAlignment="0" applyProtection="0"/>
    <xf numFmtId="0" fontId="72" fillId="64" borderId="0" applyNumberFormat="0" applyBorder="0" applyAlignment="0" applyProtection="0"/>
    <xf numFmtId="49" fontId="32" fillId="0" borderId="124" applyNumberFormat="0" applyFill="0" applyBorder="0" applyProtection="0">
      <alignment horizontal="left" vertical="center"/>
    </xf>
    <xf numFmtId="0" fontId="35" fillId="89" borderId="123" applyNumberFormat="0" applyFont="0" applyAlignment="0" applyProtection="0"/>
    <xf numFmtId="0" fontId="72" fillId="61" borderId="0" applyNumberFormat="0" applyBorder="0" applyAlignment="0" applyProtection="0"/>
    <xf numFmtId="0" fontId="30" fillId="9" borderId="124">
      <alignment horizontal="right" vertical="center"/>
    </xf>
    <xf numFmtId="4" fontId="30" fillId="9" borderId="124">
      <alignment horizontal="right" vertical="center"/>
    </xf>
    <xf numFmtId="0" fontId="74" fillId="9" borderId="124">
      <alignment horizontal="right" vertical="center"/>
    </xf>
    <xf numFmtId="4" fontId="74" fillId="9" borderId="124">
      <alignment horizontal="right" vertical="center"/>
    </xf>
    <xf numFmtId="0" fontId="30" fillId="14" borderId="124">
      <alignment horizontal="right" vertical="center"/>
    </xf>
    <xf numFmtId="4" fontId="30" fillId="14" borderId="124">
      <alignment horizontal="right" vertical="center"/>
    </xf>
    <xf numFmtId="0" fontId="30" fillId="14" borderId="124">
      <alignment horizontal="right" vertical="center"/>
    </xf>
    <xf numFmtId="4" fontId="30" fillId="14" borderId="124">
      <alignment horizontal="right" vertical="center"/>
    </xf>
    <xf numFmtId="0" fontId="30" fillId="14" borderId="125">
      <alignment horizontal="right" vertical="center"/>
    </xf>
    <xf numFmtId="4" fontId="30" fillId="14" borderId="125">
      <alignment horizontal="right" vertical="center"/>
    </xf>
    <xf numFmtId="0" fontId="30" fillId="14" borderId="126">
      <alignment horizontal="right" vertical="center"/>
    </xf>
    <xf numFmtId="4" fontId="30" fillId="14" borderId="126">
      <alignment horizontal="right" vertical="center"/>
    </xf>
    <xf numFmtId="0" fontId="84"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9" borderId="125">
      <alignment horizontal="left" vertical="center"/>
    </xf>
    <xf numFmtId="4" fontId="34" fillId="0" borderId="124" applyFill="0" applyBorder="0" applyProtection="0">
      <alignment horizontal="right" vertical="center"/>
    </xf>
    <xf numFmtId="0" fontId="96" fillId="73" borderId="121" applyNumberFormat="0" applyAlignment="0" applyProtection="0"/>
    <xf numFmtId="0" fontId="34" fillId="0" borderId="124">
      <alignment horizontal="right" vertical="center"/>
    </xf>
    <xf numFmtId="4" fontId="34" fillId="0" borderId="124">
      <alignment horizontal="right" vertical="center"/>
    </xf>
    <xf numFmtId="49" fontId="34" fillId="0" borderId="124" applyNumberFormat="0" applyFont="0" applyFill="0" applyBorder="0" applyProtection="0">
      <alignment horizontal="left" vertical="center" indent="2"/>
    </xf>
    <xf numFmtId="0" fontId="34" fillId="0" borderId="124" applyNumberFormat="0" applyFill="0" applyAlignment="0" applyProtection="0"/>
    <xf numFmtId="0" fontId="100" fillId="86" borderId="120" applyNumberFormat="0" applyAlignment="0" applyProtection="0"/>
    <xf numFmtId="175" fontId="34" fillId="90" borderId="124" applyNumberFormat="0" applyFont="0" applyBorder="0" applyAlignment="0" applyProtection="0">
      <alignment horizontal="right" vertical="center"/>
    </xf>
    <xf numFmtId="0" fontId="34" fillId="16" borderId="124"/>
    <xf numFmtId="4" fontId="34" fillId="16" borderId="124"/>
    <xf numFmtId="0" fontId="103" fillId="0" borderId="122" applyNumberFormat="0" applyFill="0" applyAlignment="0" applyProtection="0"/>
    <xf numFmtId="0" fontId="81" fillId="86" borderId="120" applyNumberFormat="0" applyAlignment="0" applyProtection="0"/>
    <xf numFmtId="0" fontId="2" fillId="50" borderId="0" applyNumberFormat="0" applyBorder="0" applyAlignment="0" applyProtection="0"/>
    <xf numFmtId="0" fontId="2" fillId="62" borderId="0" applyNumberFormat="0" applyBorder="0" applyAlignment="0" applyProtection="0"/>
    <xf numFmtId="0" fontId="30" fillId="14" borderId="125">
      <alignment horizontal="right" vertical="center"/>
    </xf>
    <xf numFmtId="0" fontId="103" fillId="0" borderId="122" applyNumberFormat="0" applyFill="0" applyAlignment="0" applyProtection="0"/>
    <xf numFmtId="0" fontId="69" fillId="46" borderId="56" applyNumberFormat="0" applyAlignment="0" applyProtection="0"/>
    <xf numFmtId="0" fontId="78" fillId="89" borderId="123" applyNumberFormat="0" applyFont="0" applyAlignment="0" applyProtection="0"/>
    <xf numFmtId="4" fontId="34" fillId="0" borderId="124" applyFill="0" applyBorder="0" applyProtection="0">
      <alignment horizontal="right" vertical="center"/>
    </xf>
    <xf numFmtId="0" fontId="2" fillId="62" borderId="0" applyNumberFormat="0" applyBorder="0" applyAlignment="0" applyProtection="0"/>
    <xf numFmtId="0" fontId="2" fillId="48" borderId="0" applyNumberFormat="0" applyBorder="0" applyAlignment="0" applyProtection="0"/>
    <xf numFmtId="4" fontId="30" fillId="14" borderId="126">
      <alignment horizontal="right" vertical="center"/>
    </xf>
    <xf numFmtId="0" fontId="2" fillId="51" borderId="0" applyNumberFormat="0" applyBorder="0" applyAlignment="0" applyProtection="0"/>
    <xf numFmtId="0" fontId="30" fillId="14" borderId="124">
      <alignment horizontal="right" vertical="center"/>
    </xf>
    <xf numFmtId="0" fontId="100" fillId="86" borderId="120" applyNumberFormat="0" applyAlignment="0" applyProtection="0"/>
    <xf numFmtId="0" fontId="2" fillId="50" borderId="0" applyNumberFormat="0" applyBorder="0" applyAlignment="0" applyProtection="0"/>
    <xf numFmtId="0" fontId="83" fillId="86" borderId="121" applyNumberFormat="0" applyAlignment="0" applyProtection="0"/>
    <xf numFmtId="0" fontId="103" fillId="0" borderId="122" applyNumberFormat="0" applyFill="0" applyAlignment="0" applyProtection="0"/>
    <xf numFmtId="4" fontId="30" fillId="14" borderId="124">
      <alignment horizontal="right" vertical="center"/>
    </xf>
    <xf numFmtId="0" fontId="72" fillId="55" borderId="0" applyNumberFormat="0" applyBorder="0" applyAlignment="0" applyProtection="0"/>
    <xf numFmtId="0" fontId="34" fillId="0" borderId="124" applyNumberFormat="0" applyFill="0" applyAlignment="0" applyProtection="0"/>
    <xf numFmtId="0" fontId="2" fillId="56" borderId="0" applyNumberFormat="0" applyBorder="0" applyAlignment="0" applyProtection="0"/>
    <xf numFmtId="0" fontId="103" fillId="0" borderId="122" applyNumberFormat="0" applyFill="0" applyAlignment="0" applyProtection="0"/>
    <xf numFmtId="4" fontId="34" fillId="0" borderId="124">
      <alignment horizontal="right" vertical="center"/>
    </xf>
    <xf numFmtId="4" fontId="30" fillId="14" borderId="126">
      <alignment horizontal="right" vertical="center"/>
    </xf>
    <xf numFmtId="0" fontId="74" fillId="9" borderId="124">
      <alignment horizontal="right" vertical="center"/>
    </xf>
    <xf numFmtId="0" fontId="35" fillId="89" borderId="123" applyNumberFormat="0" applyFont="0" applyAlignment="0" applyProtection="0"/>
    <xf numFmtId="0" fontId="2" fillId="59" borderId="0" applyNumberFormat="0" applyBorder="0" applyAlignment="0" applyProtection="0"/>
    <xf numFmtId="0" fontId="96" fillId="73" borderId="121" applyNumberFormat="0" applyAlignment="0" applyProtection="0"/>
    <xf numFmtId="4" fontId="74" fillId="9" borderId="124">
      <alignment horizontal="right" vertical="center"/>
    </xf>
    <xf numFmtId="0" fontId="34" fillId="0" borderId="127">
      <alignment horizontal="left" vertical="center" wrapText="1" indent="2"/>
    </xf>
    <xf numFmtId="0" fontId="100" fillId="86" borderId="120" applyNumberFormat="0" applyAlignment="0" applyProtection="0"/>
    <xf numFmtId="0" fontId="78" fillId="89" borderId="123" applyNumberFormat="0" applyFont="0" applyAlignment="0" applyProtection="0"/>
    <xf numFmtId="0" fontId="87" fillId="73" borderId="121" applyNumberFormat="0" applyAlignment="0" applyProtection="0"/>
    <xf numFmtId="49" fontId="32" fillId="0" borderId="124" applyNumberFormat="0" applyFill="0" applyBorder="0" applyProtection="0">
      <alignment horizontal="left" vertical="center"/>
    </xf>
    <xf numFmtId="4" fontId="30" fillId="9" borderId="124">
      <alignment horizontal="right" vertical="center"/>
    </xf>
    <xf numFmtId="0" fontId="103" fillId="0" borderId="122" applyNumberFormat="0" applyFill="0" applyAlignment="0" applyProtection="0"/>
    <xf numFmtId="0" fontId="2" fillId="53" borderId="0" applyNumberFormat="0" applyBorder="0" applyAlignment="0" applyProtection="0"/>
    <xf numFmtId="0" fontId="100" fillId="86" borderId="120" applyNumberFormat="0" applyAlignment="0" applyProtection="0"/>
    <xf numFmtId="0" fontId="96" fillId="73" borderId="121"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49" fontId="32" fillId="0" borderId="124" applyNumberFormat="0" applyFill="0" applyBorder="0" applyProtection="0">
      <alignment horizontal="left" vertical="center"/>
    </xf>
    <xf numFmtId="0" fontId="103" fillId="0" borderId="122" applyNumberFormat="0" applyFill="0" applyAlignment="0" applyProtection="0"/>
    <xf numFmtId="0" fontId="72" fillId="52" borderId="0" applyNumberFormat="0" applyBorder="0" applyAlignment="0" applyProtection="0"/>
    <xf numFmtId="49" fontId="34" fillId="0" borderId="124" applyNumberFormat="0" applyFont="0" applyFill="0" applyBorder="0" applyProtection="0">
      <alignment horizontal="left" vertical="center" indent="2"/>
    </xf>
    <xf numFmtId="49" fontId="34" fillId="0" borderId="125" applyNumberFormat="0" applyFont="0" applyFill="0" applyBorder="0" applyProtection="0">
      <alignment horizontal="left" vertical="center" indent="5"/>
    </xf>
    <xf numFmtId="0" fontId="96" fillId="73" borderId="121" applyNumberFormat="0" applyAlignment="0" applyProtection="0"/>
    <xf numFmtId="0" fontId="34" fillId="9" borderId="125">
      <alignment horizontal="left" vertical="center"/>
    </xf>
    <xf numFmtId="0" fontId="84" fillId="86" borderId="121" applyNumberFormat="0" applyAlignment="0" applyProtection="0"/>
    <xf numFmtId="0" fontId="103" fillId="0" borderId="122" applyNumberFormat="0" applyFill="0" applyAlignment="0" applyProtection="0"/>
    <xf numFmtId="4" fontId="30" fillId="14" borderId="125">
      <alignment horizontal="right" vertical="center"/>
    </xf>
    <xf numFmtId="0" fontId="35" fillId="89" borderId="123" applyNumberFormat="0" applyFont="0" applyAlignment="0" applyProtection="0"/>
    <xf numFmtId="4" fontId="34" fillId="0" borderId="124" applyFill="0" applyBorder="0" applyProtection="0">
      <alignment horizontal="right" vertical="center"/>
    </xf>
    <xf numFmtId="49" fontId="32" fillId="0" borderId="124" applyNumberFormat="0" applyFill="0" applyBorder="0" applyProtection="0">
      <alignment horizontal="left" vertical="center"/>
    </xf>
    <xf numFmtId="4" fontId="30" fillId="14" borderId="126">
      <alignment horizontal="right" vertical="center"/>
    </xf>
    <xf numFmtId="0" fontId="72" fillId="64" borderId="0" applyNumberFormat="0" applyBorder="0" applyAlignment="0" applyProtection="0"/>
    <xf numFmtId="0" fontId="103" fillId="0" borderId="122" applyNumberFormat="0" applyFill="0" applyAlignment="0" applyProtection="0"/>
    <xf numFmtId="0" fontId="87" fillId="73" borderId="121" applyNumberFormat="0" applyAlignment="0" applyProtection="0"/>
    <xf numFmtId="0" fontId="88" fillId="0" borderId="122" applyNumberFormat="0" applyFill="0" applyAlignment="0" applyProtection="0"/>
    <xf numFmtId="0" fontId="78" fillId="89" borderId="123" applyNumberFormat="0" applyFont="0" applyAlignment="0" applyProtection="0"/>
    <xf numFmtId="0" fontId="103" fillId="0" borderId="122" applyNumberFormat="0" applyFill="0" applyAlignment="0" applyProtection="0"/>
    <xf numFmtId="0" fontId="72" fillId="55" borderId="0" applyNumberFormat="0" applyBorder="0" applyAlignment="0" applyProtection="0"/>
    <xf numFmtId="0" fontId="78" fillId="89" borderId="123" applyNumberFormat="0" applyFont="0" applyAlignment="0" applyProtection="0"/>
    <xf numFmtId="0" fontId="34" fillId="0" borderId="124" applyNumberFormat="0" applyFill="0" applyAlignment="0" applyProtection="0"/>
    <xf numFmtId="49" fontId="34" fillId="0" borderId="125" applyNumberFormat="0" applyFont="0" applyFill="0" applyBorder="0" applyProtection="0">
      <alignment horizontal="left" vertical="center" indent="5"/>
    </xf>
    <xf numFmtId="0" fontId="34" fillId="0" borderId="124" applyNumberFormat="0" applyFill="0" applyAlignment="0" applyProtection="0"/>
    <xf numFmtId="4" fontId="34" fillId="0" borderId="124">
      <alignment horizontal="right" vertical="center"/>
    </xf>
    <xf numFmtId="4" fontId="34" fillId="0" borderId="124">
      <alignment horizontal="right" vertical="center"/>
    </xf>
    <xf numFmtId="0" fontId="30" fillId="14" borderId="124">
      <alignment horizontal="right" vertical="center"/>
    </xf>
    <xf numFmtId="0" fontId="34" fillId="14" borderId="127">
      <alignment horizontal="left" vertical="center" wrapText="1" indent="2"/>
    </xf>
    <xf numFmtId="0" fontId="96" fillId="73" borderId="121" applyNumberFormat="0" applyAlignment="0" applyProtection="0"/>
    <xf numFmtId="0" fontId="34" fillId="0" borderId="124">
      <alignment horizontal="right" vertical="center"/>
    </xf>
    <xf numFmtId="0" fontId="81" fillId="86" borderId="120" applyNumberFormat="0" applyAlignment="0" applyProtection="0"/>
    <xf numFmtId="0" fontId="83" fillId="86" borderId="121" applyNumberFormat="0" applyAlignment="0" applyProtection="0"/>
    <xf numFmtId="0" fontId="88" fillId="0" borderId="122" applyNumberFormat="0" applyFill="0" applyAlignment="0" applyProtection="0"/>
    <xf numFmtId="175" fontId="34" fillId="90" borderId="124" applyNumberFormat="0" applyFont="0" applyBorder="0" applyAlignment="0" applyProtection="0">
      <alignment horizontal="right" vertical="center"/>
    </xf>
    <xf numFmtId="0" fontId="68" fillId="46" borderId="57" applyNumberFormat="0" applyAlignment="0" applyProtection="0"/>
    <xf numFmtId="0" fontId="30" fillId="14" borderId="126">
      <alignment horizontal="right" vertical="center"/>
    </xf>
    <xf numFmtId="0" fontId="84" fillId="86" borderId="121" applyNumberFormat="0" applyAlignment="0" applyProtection="0"/>
    <xf numFmtId="0" fontId="83" fillId="86" borderId="121" applyNumberFormat="0" applyAlignment="0" applyProtection="0"/>
    <xf numFmtId="0" fontId="103" fillId="0" borderId="122" applyNumberFormat="0" applyFill="0" applyAlignment="0" applyProtection="0"/>
    <xf numFmtId="0" fontId="103" fillId="0" borderId="122" applyNumberFormat="0" applyFill="0" applyAlignment="0" applyProtection="0"/>
    <xf numFmtId="0" fontId="35" fillId="89" borderId="123" applyNumberFormat="0" applyFont="0" applyAlignment="0" applyProtection="0"/>
    <xf numFmtId="0" fontId="72" fillId="61" borderId="0" applyNumberFormat="0" applyBorder="0" applyAlignment="0" applyProtection="0"/>
    <xf numFmtId="0" fontId="30" fillId="14" borderId="126">
      <alignment horizontal="right" vertical="center"/>
    </xf>
    <xf numFmtId="0" fontId="2" fillId="59" borderId="0" applyNumberFormat="0" applyBorder="0" applyAlignment="0" applyProtection="0"/>
    <xf numFmtId="0" fontId="30" fillId="14" borderId="125">
      <alignment horizontal="right" vertical="center"/>
    </xf>
    <xf numFmtId="4" fontId="30" fillId="9" borderId="124">
      <alignment horizontal="right" vertical="center"/>
    </xf>
    <xf numFmtId="4" fontId="30" fillId="14" borderId="124">
      <alignment horizontal="right" vertical="center"/>
    </xf>
    <xf numFmtId="0" fontId="70" fillId="0" borderId="0" applyNumberFormat="0" applyFill="0" applyBorder="0" applyAlignment="0" applyProtection="0"/>
    <xf numFmtId="4" fontId="30" fillId="14" borderId="124">
      <alignment horizontal="right" vertical="center"/>
    </xf>
    <xf numFmtId="0" fontId="87" fillId="73" borderId="121" applyNumberFormat="0" applyAlignment="0" applyProtection="0"/>
    <xf numFmtId="0" fontId="30" fillId="14" borderId="124">
      <alignment horizontal="right" vertical="center"/>
    </xf>
    <xf numFmtId="4" fontId="30" fillId="14" borderId="124">
      <alignment horizontal="right" vertical="center"/>
    </xf>
    <xf numFmtId="0" fontId="100" fillId="86" borderId="120" applyNumberFormat="0" applyAlignment="0" applyProtection="0"/>
    <xf numFmtId="4" fontId="30" fillId="14" borderId="124">
      <alignment horizontal="right" vertical="center"/>
    </xf>
    <xf numFmtId="0" fontId="34" fillId="0" borderId="124">
      <alignment horizontal="right" vertical="center"/>
    </xf>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34" fillId="0" borderId="127">
      <alignment horizontal="left" vertical="center" wrapText="1" indent="2"/>
    </xf>
    <xf numFmtId="0" fontId="34" fillId="16" borderId="124"/>
    <xf numFmtId="4" fontId="34" fillId="0" borderId="124" applyFill="0" applyBorder="0" applyProtection="0">
      <alignment horizontal="right" vertical="center"/>
    </xf>
    <xf numFmtId="0" fontId="84"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88" fillId="0" borderId="122" applyNumberFormat="0" applyFill="0" applyAlignment="0" applyProtection="0"/>
    <xf numFmtId="0" fontId="96" fillId="73" borderId="121" applyNumberFormat="0" applyAlignment="0" applyProtection="0"/>
    <xf numFmtId="0" fontId="34" fillId="0" borderId="124">
      <alignment horizontal="right" vertical="center"/>
    </xf>
    <xf numFmtId="49" fontId="34" fillId="0" borderId="124" applyNumberFormat="0" applyFont="0" applyFill="0" applyBorder="0" applyProtection="0">
      <alignment horizontal="left" vertical="center" indent="2"/>
    </xf>
    <xf numFmtId="0" fontId="83" fillId="86" borderId="121" applyNumberFormat="0" applyAlignment="0" applyProtection="0"/>
    <xf numFmtId="0" fontId="34" fillId="0" borderId="124">
      <alignment horizontal="right" vertical="center"/>
    </xf>
    <xf numFmtId="0" fontId="30" fillId="9" borderId="124">
      <alignment horizontal="right" vertical="center"/>
    </xf>
    <xf numFmtId="0" fontId="72" fillId="52" borderId="0" applyNumberFormat="0" applyBorder="0" applyAlignment="0" applyProtection="0"/>
    <xf numFmtId="4" fontId="34" fillId="0" borderId="124">
      <alignment horizontal="right" vertical="center"/>
    </xf>
    <xf numFmtId="175" fontId="34" fillId="90" borderId="124" applyNumberFormat="0" applyFont="0" applyBorder="0" applyAlignment="0" applyProtection="0">
      <alignment horizontal="right" vertical="center"/>
    </xf>
    <xf numFmtId="4" fontId="74" fillId="9" borderId="124">
      <alignment horizontal="right" vertical="center"/>
    </xf>
    <xf numFmtId="4" fontId="30" fillId="14" borderId="125">
      <alignment horizontal="right" vertical="center"/>
    </xf>
    <xf numFmtId="4" fontId="30" fillId="9" borderId="124">
      <alignment horizontal="right" vertical="center"/>
    </xf>
    <xf numFmtId="0" fontId="88" fillId="0" borderId="122" applyNumberFormat="0" applyFill="0" applyAlignment="0" applyProtection="0"/>
    <xf numFmtId="0" fontId="96" fillId="73" borderId="121" applyNumberFormat="0" applyAlignment="0" applyProtection="0"/>
    <xf numFmtId="0" fontId="34" fillId="16" borderId="124"/>
    <xf numFmtId="49" fontId="34" fillId="0" borderId="124" applyNumberFormat="0" applyFont="0" applyFill="0" applyBorder="0" applyProtection="0">
      <alignment horizontal="left" vertical="center" indent="2"/>
    </xf>
    <xf numFmtId="4" fontId="74" fillId="9" borderId="124">
      <alignment horizontal="right" vertical="center"/>
    </xf>
    <xf numFmtId="0" fontId="100" fillId="86" borderId="120" applyNumberFormat="0" applyAlignment="0" applyProtection="0"/>
    <xf numFmtId="0" fontId="2" fillId="62" borderId="0" applyNumberFormat="0" applyBorder="0" applyAlignment="0" applyProtection="0"/>
    <xf numFmtId="49" fontId="32" fillId="0" borderId="124" applyNumberFormat="0" applyFill="0" applyBorder="0" applyProtection="0">
      <alignment horizontal="left" vertical="center"/>
    </xf>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4" fillId="9" borderId="124">
      <alignment horizontal="right" vertical="center"/>
    </xf>
    <xf numFmtId="0" fontId="72" fillId="49" borderId="0" applyNumberFormat="0" applyBorder="0" applyAlignment="0" applyProtection="0"/>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88" fillId="0" borderId="122" applyNumberFormat="0" applyFill="0" applyAlignment="0" applyProtection="0"/>
    <xf numFmtId="0" fontId="34" fillId="14" borderId="127">
      <alignment horizontal="left" vertical="center" wrapText="1" indent="2"/>
    </xf>
    <xf numFmtId="0" fontId="81" fillId="86" borderId="120" applyNumberFormat="0" applyAlignment="0" applyProtection="0"/>
    <xf numFmtId="4" fontId="30" fillId="14" borderId="124">
      <alignment horizontal="right" vertical="center"/>
    </xf>
    <xf numFmtId="0" fontId="34" fillId="16" borderId="124"/>
    <xf numFmtId="0" fontId="83" fillId="86" borderId="121" applyNumberFormat="0" applyAlignment="0" applyProtection="0"/>
    <xf numFmtId="0" fontId="30" fillId="9" borderId="124">
      <alignment horizontal="right" vertical="center"/>
    </xf>
    <xf numFmtId="0" fontId="34" fillId="0" borderId="124">
      <alignment horizontal="right" vertical="center"/>
    </xf>
    <xf numFmtId="0" fontId="103" fillId="0" borderId="122" applyNumberFormat="0" applyFill="0" applyAlignment="0" applyProtection="0"/>
    <xf numFmtId="0" fontId="34" fillId="9" borderId="125">
      <alignment horizontal="left" vertical="center"/>
    </xf>
    <xf numFmtId="0" fontId="96" fillId="73" borderId="121" applyNumberFormat="0" applyAlignment="0" applyProtection="0"/>
    <xf numFmtId="175" fontId="34" fillId="90" borderId="124" applyNumberFormat="0" applyFont="0" applyBorder="0" applyAlignment="0" applyProtection="0">
      <alignment horizontal="right" vertical="center"/>
    </xf>
    <xf numFmtId="0" fontId="78" fillId="89" borderId="123" applyNumberFormat="0" applyFont="0" applyAlignment="0" applyProtection="0"/>
    <xf numFmtId="0" fontId="34" fillId="0" borderId="127">
      <alignment horizontal="left" vertical="center" wrapText="1" indent="2"/>
    </xf>
    <xf numFmtId="4" fontId="34" fillId="16" borderId="124"/>
    <xf numFmtId="49" fontId="32" fillId="0" borderId="124" applyNumberFormat="0" applyFill="0" applyBorder="0" applyProtection="0">
      <alignment horizontal="left" vertical="center"/>
    </xf>
    <xf numFmtId="0" fontId="34" fillId="0" borderId="124">
      <alignment horizontal="right" vertical="center"/>
    </xf>
    <xf numFmtId="4" fontId="30" fillId="14" borderId="126">
      <alignment horizontal="right" vertical="center"/>
    </xf>
    <xf numFmtId="4" fontId="30" fillId="14" borderId="124">
      <alignment horizontal="right" vertical="center"/>
    </xf>
    <xf numFmtId="4" fontId="30" fillId="14" borderId="124">
      <alignment horizontal="right" vertical="center"/>
    </xf>
    <xf numFmtId="0" fontId="74" fillId="9" borderId="124">
      <alignment horizontal="right" vertical="center"/>
    </xf>
    <xf numFmtId="0" fontId="30" fillId="9" borderId="124">
      <alignment horizontal="right" vertical="center"/>
    </xf>
    <xf numFmtId="49" fontId="34" fillId="0" borderId="124" applyNumberFormat="0" applyFont="0" applyFill="0" applyBorder="0" applyProtection="0">
      <alignment horizontal="left" vertical="center" indent="2"/>
    </xf>
    <xf numFmtId="0" fontId="96" fillId="73" borderId="121" applyNumberFormat="0" applyAlignment="0" applyProtection="0"/>
    <xf numFmtId="0" fontId="81" fillId="86" borderId="120" applyNumberFormat="0" applyAlignment="0" applyProtection="0"/>
    <xf numFmtId="49" fontId="34" fillId="0" borderId="124" applyNumberFormat="0" applyFont="0" applyFill="0" applyBorder="0" applyProtection="0">
      <alignment horizontal="left" vertical="center" indent="2"/>
    </xf>
    <xf numFmtId="0" fontId="87" fillId="73" borderId="121" applyNumberFormat="0" applyAlignment="0" applyProtection="0"/>
    <xf numFmtId="4" fontId="34" fillId="0" borderId="124" applyFill="0" applyBorder="0" applyProtection="0">
      <alignment horizontal="right" vertical="center"/>
    </xf>
    <xf numFmtId="0" fontId="84" fillId="86" borderId="121" applyNumberFormat="0" applyAlignment="0" applyProtection="0"/>
    <xf numFmtId="0" fontId="103" fillId="0" borderId="122" applyNumberFormat="0" applyFill="0" applyAlignment="0" applyProtection="0"/>
    <xf numFmtId="0" fontId="100" fillId="86" borderId="120" applyNumberFormat="0" applyAlignment="0" applyProtection="0"/>
    <xf numFmtId="0" fontId="34" fillId="0" borderId="124" applyNumberFormat="0" applyFill="0" applyAlignment="0" applyProtection="0"/>
    <xf numFmtId="4" fontId="34" fillId="0" borderId="124">
      <alignment horizontal="right" vertical="center"/>
    </xf>
    <xf numFmtId="0" fontId="34" fillId="0" borderId="124">
      <alignment horizontal="right" vertical="center"/>
    </xf>
    <xf numFmtId="0" fontId="96" fillId="73" borderId="121" applyNumberFormat="0" applyAlignment="0" applyProtection="0"/>
    <xf numFmtId="0" fontId="81" fillId="86" borderId="120" applyNumberFormat="0" applyAlignment="0" applyProtection="0"/>
    <xf numFmtId="0" fontId="83" fillId="86" borderId="121" applyNumberFormat="0" applyAlignment="0" applyProtection="0"/>
    <xf numFmtId="0" fontId="34" fillId="14" borderId="127">
      <alignment horizontal="left" vertical="center" wrapText="1" indent="2"/>
    </xf>
    <xf numFmtId="0" fontId="84" fillId="86" borderId="121" applyNumberFormat="0" applyAlignment="0" applyProtection="0"/>
    <xf numFmtId="0" fontId="84" fillId="86" borderId="121" applyNumberFormat="0" applyAlignment="0" applyProtection="0"/>
    <xf numFmtId="4" fontId="30" fillId="14" borderId="125">
      <alignment horizontal="right" vertical="center"/>
    </xf>
    <xf numFmtId="0" fontId="30" fillId="14" borderId="125">
      <alignment horizontal="right" vertical="center"/>
    </xf>
    <xf numFmtId="0" fontId="30" fillId="14" borderId="124">
      <alignment horizontal="right" vertical="center"/>
    </xf>
    <xf numFmtId="4" fontId="74" fillId="9" borderId="124">
      <alignment horizontal="right" vertical="center"/>
    </xf>
    <xf numFmtId="0" fontId="87" fillId="73" borderId="121" applyNumberFormat="0" applyAlignment="0" applyProtection="0"/>
    <xf numFmtId="0" fontId="88" fillId="0" borderId="122" applyNumberFormat="0" applyFill="0" applyAlignment="0" applyProtection="0"/>
    <xf numFmtId="0" fontId="103" fillId="0" borderId="122" applyNumberFormat="0" applyFill="0" applyAlignment="0" applyProtection="0"/>
    <xf numFmtId="0" fontId="78" fillId="89" borderId="123" applyNumberFormat="0" applyFont="0" applyAlignment="0" applyProtection="0"/>
    <xf numFmtId="0" fontId="96" fillId="73" borderId="121" applyNumberFormat="0" applyAlignment="0" applyProtection="0"/>
    <xf numFmtId="49" fontId="32" fillId="0" borderId="124" applyNumberFormat="0" applyFill="0" applyBorder="0" applyProtection="0">
      <alignment horizontal="left" vertical="center"/>
    </xf>
    <xf numFmtId="0" fontId="34" fillId="14" borderId="127">
      <alignment horizontal="left" vertical="center" wrapText="1" indent="2"/>
    </xf>
    <xf numFmtId="0" fontId="84" fillId="86" borderId="121" applyNumberFormat="0" applyAlignment="0" applyProtection="0"/>
    <xf numFmtId="0" fontId="34" fillId="0" borderId="127">
      <alignment horizontal="left" vertical="center" wrapText="1" indent="2"/>
    </xf>
    <xf numFmtId="0" fontId="78" fillId="89" borderId="123" applyNumberFormat="0" applyFont="0" applyAlignment="0" applyProtection="0"/>
    <xf numFmtId="0" fontId="35"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4" fontId="34" fillId="16" borderId="124"/>
    <xf numFmtId="0" fontId="30" fillId="14" borderId="124">
      <alignment horizontal="right" vertical="center"/>
    </xf>
    <xf numFmtId="0" fontId="103" fillId="0" borderId="122" applyNumberFormat="0" applyFill="0" applyAlignment="0" applyProtection="0"/>
    <xf numFmtId="4" fontId="30" fillId="14" borderId="126">
      <alignment horizontal="right" vertical="center"/>
    </xf>
    <xf numFmtId="0" fontId="83" fillId="86" borderId="121" applyNumberFormat="0" applyAlignment="0" applyProtection="0"/>
    <xf numFmtId="0" fontId="30" fillId="14" borderId="125">
      <alignment horizontal="right" vertical="center"/>
    </xf>
    <xf numFmtId="0" fontId="84" fillId="86" borderId="121" applyNumberFormat="0" applyAlignment="0" applyProtection="0"/>
    <xf numFmtId="0" fontId="88" fillId="0" borderId="122" applyNumberFormat="0" applyFill="0" applyAlignment="0" applyProtection="0"/>
    <xf numFmtId="0" fontId="78" fillId="89" borderId="123" applyNumberFormat="0" applyFont="0" applyAlignment="0" applyProtection="0"/>
    <xf numFmtId="4" fontId="30" fillId="14" borderId="125">
      <alignment horizontal="right" vertical="center"/>
    </xf>
    <xf numFmtId="0" fontId="34" fillId="14" borderId="127">
      <alignment horizontal="left" vertical="center" wrapText="1" indent="2"/>
    </xf>
    <xf numFmtId="0" fontId="34" fillId="16" borderId="124"/>
    <xf numFmtId="175" fontId="34" fillId="90" borderId="124" applyNumberFormat="0" applyFont="0" applyBorder="0" applyAlignment="0" applyProtection="0">
      <alignment horizontal="right" vertical="center"/>
    </xf>
    <xf numFmtId="0" fontId="34" fillId="0" borderId="124" applyNumberFormat="0" applyFill="0" applyAlignment="0" applyProtection="0"/>
    <xf numFmtId="4" fontId="34" fillId="0" borderId="124" applyFill="0" applyBorder="0" applyProtection="0">
      <alignment horizontal="right" vertical="center"/>
    </xf>
    <xf numFmtId="4" fontId="30" fillId="9" borderId="124">
      <alignment horizontal="right" vertical="center"/>
    </xf>
    <xf numFmtId="0" fontId="88" fillId="0" borderId="122" applyNumberFormat="0" applyFill="0" applyAlignment="0" applyProtection="0"/>
    <xf numFmtId="49" fontId="32" fillId="0" borderId="124" applyNumberFormat="0" applyFill="0" applyBorder="0" applyProtection="0">
      <alignment horizontal="left" vertical="center"/>
    </xf>
    <xf numFmtId="49" fontId="34" fillId="0" borderId="125" applyNumberFormat="0" applyFont="0" applyFill="0" applyBorder="0" applyProtection="0">
      <alignment horizontal="left" vertical="center" indent="5"/>
    </xf>
    <xf numFmtId="0" fontId="34" fillId="9" borderId="125">
      <alignment horizontal="left" vertical="center"/>
    </xf>
    <xf numFmtId="0" fontId="84" fillId="86" borderId="121" applyNumberFormat="0" applyAlignment="0" applyProtection="0"/>
    <xf numFmtId="4" fontId="30" fillId="14" borderId="126">
      <alignment horizontal="right" vertical="center"/>
    </xf>
    <xf numFmtId="0" fontId="96" fillId="73" borderId="121" applyNumberFormat="0" applyAlignment="0" applyProtection="0"/>
    <xf numFmtId="0" fontId="96" fillId="73" borderId="121" applyNumberFormat="0" applyAlignment="0" applyProtection="0"/>
    <xf numFmtId="0" fontId="78"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0" fontId="30" fillId="14" borderId="124">
      <alignment horizontal="right" vertical="center"/>
    </xf>
    <xf numFmtId="0" fontId="35" fillId="89" borderId="123" applyNumberFormat="0" applyFont="0" applyAlignment="0" applyProtection="0"/>
    <xf numFmtId="4" fontId="34" fillId="0" borderId="124">
      <alignment horizontal="right" vertical="center"/>
    </xf>
    <xf numFmtId="0" fontId="103" fillId="0" borderId="122" applyNumberFormat="0" applyFill="0" applyAlignment="0" applyProtection="0"/>
    <xf numFmtId="0" fontId="30" fillId="14" borderId="124">
      <alignment horizontal="right" vertical="center"/>
    </xf>
    <xf numFmtId="0" fontId="30" fillId="14" borderId="124">
      <alignment horizontal="right" vertical="center"/>
    </xf>
    <xf numFmtId="4" fontId="74" fillId="9" borderId="124">
      <alignment horizontal="right" vertical="center"/>
    </xf>
    <xf numFmtId="0" fontId="30" fillId="9" borderId="124">
      <alignment horizontal="right" vertical="center"/>
    </xf>
    <xf numFmtId="4" fontId="30" fillId="9" borderId="124">
      <alignment horizontal="right" vertical="center"/>
    </xf>
    <xf numFmtId="0" fontId="74" fillId="9" borderId="124">
      <alignment horizontal="right" vertical="center"/>
    </xf>
    <xf numFmtId="4" fontId="74" fillId="9" borderId="124">
      <alignment horizontal="right" vertical="center"/>
    </xf>
    <xf numFmtId="0" fontId="30" fillId="14" borderId="124">
      <alignment horizontal="right" vertical="center"/>
    </xf>
    <xf numFmtId="4" fontId="30" fillId="14" borderId="124">
      <alignment horizontal="right" vertical="center"/>
    </xf>
    <xf numFmtId="0" fontId="30" fillId="14" borderId="124">
      <alignment horizontal="right" vertical="center"/>
    </xf>
    <xf numFmtId="4" fontId="30" fillId="14" borderId="124">
      <alignment horizontal="right" vertical="center"/>
    </xf>
    <xf numFmtId="0" fontId="30" fillId="14" borderId="125">
      <alignment horizontal="right" vertical="center"/>
    </xf>
    <xf numFmtId="4" fontId="30" fillId="14" borderId="125">
      <alignment horizontal="right" vertical="center"/>
    </xf>
    <xf numFmtId="0" fontId="30" fillId="14" borderId="126">
      <alignment horizontal="right" vertical="center"/>
    </xf>
    <xf numFmtId="4" fontId="30" fillId="14" borderId="126">
      <alignment horizontal="right" vertical="center"/>
    </xf>
    <xf numFmtId="0" fontId="84"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9" borderId="125">
      <alignment horizontal="left" vertical="center"/>
    </xf>
    <xf numFmtId="0" fontId="96" fillId="73" borderId="121" applyNumberFormat="0" applyAlignment="0" applyProtection="0"/>
    <xf numFmtId="0" fontId="34" fillId="0" borderId="124">
      <alignment horizontal="right" vertical="center"/>
    </xf>
    <xf numFmtId="4" fontId="34" fillId="0" borderId="124">
      <alignment horizontal="right" vertical="center"/>
    </xf>
    <xf numFmtId="0" fontId="34" fillId="0" borderId="124" applyNumberFormat="0" applyFill="0" applyAlignment="0" applyProtection="0"/>
    <xf numFmtId="0" fontId="100" fillId="86" borderId="120" applyNumberFormat="0" applyAlignment="0" applyProtection="0"/>
    <xf numFmtId="175" fontId="34" fillId="90" borderId="124" applyNumberFormat="0" applyFont="0" applyBorder="0" applyAlignment="0" applyProtection="0">
      <alignment horizontal="right" vertical="center"/>
    </xf>
    <xf numFmtId="0" fontId="34" fillId="16" borderId="124"/>
    <xf numFmtId="4" fontId="34" fillId="16" borderId="124"/>
    <xf numFmtId="0" fontId="103" fillId="0" borderId="122" applyNumberFormat="0" applyFill="0" applyAlignment="0" applyProtection="0"/>
    <xf numFmtId="0" fontId="35" fillId="89" borderId="123" applyNumberFormat="0" applyFont="0" applyAlignment="0" applyProtection="0"/>
    <xf numFmtId="0" fontId="78" fillId="89" borderId="123" applyNumberFormat="0" applyFont="0" applyAlignment="0" applyProtection="0"/>
    <xf numFmtId="0" fontId="34" fillId="0" borderId="124" applyNumberFormat="0" applyFill="0" applyAlignment="0" applyProtection="0"/>
    <xf numFmtId="0" fontId="88" fillId="0" borderId="122" applyNumberFormat="0" applyFill="0" applyAlignment="0" applyProtection="0"/>
    <xf numFmtId="0" fontId="103" fillId="0" borderId="122" applyNumberFormat="0" applyFill="0" applyAlignment="0" applyProtection="0"/>
    <xf numFmtId="0" fontId="87" fillId="73" borderId="121" applyNumberFormat="0" applyAlignment="0" applyProtection="0"/>
    <xf numFmtId="0" fontId="84" fillId="86" borderId="121" applyNumberFormat="0" applyAlignment="0" applyProtection="0"/>
    <xf numFmtId="4" fontId="74" fillId="9" borderId="124">
      <alignment horizontal="right" vertical="center"/>
    </xf>
    <xf numFmtId="0" fontId="30" fillId="9" borderId="124">
      <alignment horizontal="right" vertical="center"/>
    </xf>
    <xf numFmtId="175" fontId="34" fillId="90" borderId="124" applyNumberFormat="0" applyFont="0" applyBorder="0" applyAlignment="0" applyProtection="0">
      <alignment horizontal="right" vertical="center"/>
    </xf>
    <xf numFmtId="0" fontId="88" fillId="0" borderId="122" applyNumberFormat="0" applyFill="0" applyAlignment="0" applyProtection="0"/>
    <xf numFmtId="49" fontId="34" fillId="0" borderId="124" applyNumberFormat="0" applyFont="0" applyFill="0" applyBorder="0" applyProtection="0">
      <alignment horizontal="left" vertical="center" indent="2"/>
    </xf>
    <xf numFmtId="49" fontId="34" fillId="0" borderId="125" applyNumberFormat="0" applyFont="0" applyFill="0" applyBorder="0" applyProtection="0">
      <alignment horizontal="left" vertical="center" indent="5"/>
    </xf>
    <xf numFmtId="49" fontId="34" fillId="0" borderId="124" applyNumberFormat="0" applyFont="0" applyFill="0" applyBorder="0" applyProtection="0">
      <alignment horizontal="left" vertical="center" indent="2"/>
    </xf>
    <xf numFmtId="4" fontId="34" fillId="0" borderId="124" applyFill="0" applyBorder="0" applyProtection="0">
      <alignment horizontal="right" vertical="center"/>
    </xf>
    <xf numFmtId="49" fontId="32" fillId="0" borderId="124" applyNumberFormat="0" applyFill="0" applyBorder="0" applyProtection="0">
      <alignment horizontal="left" vertical="center"/>
    </xf>
    <xf numFmtId="0" fontId="34" fillId="0" borderId="127">
      <alignment horizontal="left" vertical="center" wrapText="1" indent="2"/>
    </xf>
    <xf numFmtId="0" fontId="100" fillId="86" borderId="120" applyNumberFormat="0" applyAlignment="0" applyProtection="0"/>
    <xf numFmtId="0" fontId="30" fillId="14" borderId="126">
      <alignment horizontal="right" vertical="center"/>
    </xf>
    <xf numFmtId="0" fontId="87" fillId="73" borderId="121" applyNumberFormat="0" applyAlignment="0" applyProtection="0"/>
    <xf numFmtId="0" fontId="30" fillId="14" borderId="126">
      <alignment horizontal="right" vertical="center"/>
    </xf>
    <xf numFmtId="4" fontId="30" fillId="14" borderId="124">
      <alignment horizontal="right" vertical="center"/>
    </xf>
    <xf numFmtId="0" fontId="30" fillId="14" borderId="124">
      <alignment horizontal="right" vertical="center"/>
    </xf>
    <xf numFmtId="0" fontId="81" fillId="86" borderId="120" applyNumberFormat="0" applyAlignment="0" applyProtection="0"/>
    <xf numFmtId="0" fontId="83" fillId="86" borderId="121" applyNumberFormat="0" applyAlignment="0" applyProtection="0"/>
    <xf numFmtId="0" fontId="88" fillId="0" borderId="122" applyNumberFormat="0" applyFill="0" applyAlignment="0" applyProtection="0"/>
    <xf numFmtId="0" fontId="34" fillId="16" borderId="124"/>
    <xf numFmtId="4" fontId="34" fillId="16" borderId="124"/>
    <xf numFmtId="4" fontId="30" fillId="14" borderId="124">
      <alignment horizontal="right" vertical="center"/>
    </xf>
    <xf numFmtId="0" fontId="74" fillId="9" borderId="124">
      <alignment horizontal="right" vertical="center"/>
    </xf>
    <xf numFmtId="0" fontId="87" fillId="73" borderId="121" applyNumberFormat="0" applyAlignment="0" applyProtection="0"/>
    <xf numFmtId="0" fontId="84" fillId="86" borderId="121" applyNumberFormat="0" applyAlignment="0" applyProtection="0"/>
    <xf numFmtId="4" fontId="34" fillId="0" borderId="124">
      <alignment horizontal="right" vertical="center"/>
    </xf>
    <xf numFmtId="0" fontId="34" fillId="14" borderId="127">
      <alignment horizontal="left" vertical="center" wrapText="1" indent="2"/>
    </xf>
    <xf numFmtId="0" fontId="34" fillId="0" borderId="127">
      <alignment horizontal="left" vertical="center" wrapText="1" indent="2"/>
    </xf>
    <xf numFmtId="0" fontId="100" fillId="86" borderId="120" applyNumberFormat="0" applyAlignment="0" applyProtection="0"/>
    <xf numFmtId="0" fontId="96" fillId="73" borderId="121" applyNumberFormat="0" applyAlignment="0" applyProtection="0"/>
    <xf numFmtId="0" fontId="83" fillId="86" borderId="121" applyNumberFormat="0" applyAlignment="0" applyProtection="0"/>
    <xf numFmtId="0" fontId="81" fillId="86" borderId="120" applyNumberFormat="0" applyAlignment="0" applyProtection="0"/>
    <xf numFmtId="0" fontId="30" fillId="14" borderId="126">
      <alignment horizontal="right" vertical="center"/>
    </xf>
    <xf numFmtId="0" fontId="74" fillId="9" borderId="124">
      <alignment horizontal="right" vertical="center"/>
    </xf>
    <xf numFmtId="4" fontId="30" fillId="9" borderId="124">
      <alignment horizontal="right" vertical="center"/>
    </xf>
    <xf numFmtId="4" fontId="30" fillId="14" borderId="124">
      <alignment horizontal="right" vertical="center"/>
    </xf>
    <xf numFmtId="49" fontId="34" fillId="0" borderId="125" applyNumberFormat="0" applyFont="0" applyFill="0" applyBorder="0" applyProtection="0">
      <alignment horizontal="left" vertical="center" indent="5"/>
    </xf>
    <xf numFmtId="4" fontId="34" fillId="0" borderId="124" applyFill="0" applyBorder="0" applyProtection="0">
      <alignment horizontal="right" vertical="center"/>
    </xf>
    <xf numFmtId="4" fontId="30" fillId="9" borderId="124">
      <alignment horizontal="right" vertical="center"/>
    </xf>
    <xf numFmtId="0" fontId="96" fillId="73" borderId="121" applyNumberFormat="0" applyAlignment="0" applyProtection="0"/>
    <xf numFmtId="0" fontId="96" fillId="73" borderId="121" applyNumberFormat="0" applyAlignment="0" applyProtection="0"/>
    <xf numFmtId="0" fontId="87" fillId="73" borderId="121" applyNumberFormat="0" applyAlignment="0" applyProtection="0"/>
    <xf numFmtId="0" fontId="83"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14" borderId="127">
      <alignment horizontal="left" vertical="center" wrapText="1" indent="2"/>
    </xf>
    <xf numFmtId="0" fontId="34" fillId="0" borderId="127">
      <alignment horizontal="left" vertical="center" wrapText="1" indent="2"/>
    </xf>
    <xf numFmtId="0" fontId="81" fillId="86" borderId="120" applyNumberFormat="0" applyAlignment="0" applyProtection="0"/>
    <xf numFmtId="0" fontId="83" fillId="86" borderId="121" applyNumberFormat="0" applyAlignment="0" applyProtection="0"/>
    <xf numFmtId="0" fontId="84" fillId="86" borderId="121" applyNumberFormat="0" applyAlignment="0" applyProtection="0"/>
    <xf numFmtId="0" fontId="87" fillId="73" borderId="121" applyNumberFormat="0" applyAlignment="0" applyProtection="0"/>
    <xf numFmtId="0" fontId="88" fillId="0" borderId="122" applyNumberFormat="0" applyFill="0" applyAlignment="0" applyProtection="0"/>
    <xf numFmtId="0" fontId="96" fillId="73" borderId="121" applyNumberFormat="0" applyAlignment="0" applyProtection="0"/>
    <xf numFmtId="0" fontId="78" fillId="89" borderId="123" applyNumberFormat="0" applyFont="0" applyAlignment="0" applyProtection="0"/>
    <xf numFmtId="0" fontId="35"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0" fontId="84" fillId="86" borderId="121" applyNumberFormat="0" applyAlignment="0" applyProtection="0"/>
    <xf numFmtId="0" fontId="96" fillId="73" borderId="121" applyNumberFormat="0" applyAlignment="0" applyProtection="0"/>
    <xf numFmtId="0" fontId="78"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0" fontId="84" fillId="86" borderId="121" applyNumberFormat="0" applyAlignment="0" applyProtection="0"/>
    <xf numFmtId="0" fontId="96" fillId="73" borderId="121" applyNumberFormat="0" applyAlignment="0" applyProtection="0"/>
    <xf numFmtId="0" fontId="100" fillId="86" borderId="120" applyNumberFormat="0" applyAlignment="0" applyProtection="0"/>
    <xf numFmtId="0" fontId="103" fillId="0" borderId="122" applyNumberFormat="0" applyFill="0" applyAlignment="0" applyProtection="0"/>
    <xf numFmtId="0" fontId="2" fillId="53" borderId="0" applyNumberFormat="0" applyBorder="0" applyAlignment="0" applyProtection="0"/>
    <xf numFmtId="0" fontId="81" fillId="86" borderId="120" applyNumberFormat="0" applyAlignment="0" applyProtection="0"/>
    <xf numFmtId="0" fontId="83" fillId="86" borderId="121" applyNumberFormat="0" applyAlignment="0" applyProtection="0"/>
    <xf numFmtId="0" fontId="88" fillId="0" borderId="122" applyNumberFormat="0" applyFill="0" applyAlignment="0" applyProtection="0"/>
    <xf numFmtId="49" fontId="34" fillId="0" borderId="124" applyNumberFormat="0" applyFont="0" applyFill="0" applyBorder="0" applyProtection="0">
      <alignment horizontal="left" vertical="center" indent="2"/>
    </xf>
    <xf numFmtId="0" fontId="30" fillId="9" borderId="124">
      <alignment horizontal="right" vertical="center"/>
    </xf>
    <xf numFmtId="4" fontId="30" fillId="9" borderId="124">
      <alignment horizontal="right" vertical="center"/>
    </xf>
    <xf numFmtId="0" fontId="74" fillId="9" borderId="124">
      <alignment horizontal="right" vertical="center"/>
    </xf>
    <xf numFmtId="4" fontId="74" fillId="9" borderId="124">
      <alignment horizontal="right" vertical="center"/>
    </xf>
    <xf numFmtId="0" fontId="30" fillId="14" borderId="124">
      <alignment horizontal="right" vertical="center"/>
    </xf>
    <xf numFmtId="4" fontId="30" fillId="14" borderId="124">
      <alignment horizontal="right" vertical="center"/>
    </xf>
    <xf numFmtId="0" fontId="30" fillId="14" borderId="124">
      <alignment horizontal="right" vertical="center"/>
    </xf>
    <xf numFmtId="4" fontId="30" fillId="14" borderId="124">
      <alignment horizontal="right" vertical="center"/>
    </xf>
    <xf numFmtId="0" fontId="87" fillId="73" borderId="121" applyNumberFormat="0" applyAlignment="0" applyProtection="0"/>
    <xf numFmtId="0" fontId="34" fillId="0" borderId="124">
      <alignment horizontal="right" vertical="center"/>
    </xf>
    <xf numFmtId="4" fontId="34" fillId="0" borderId="124">
      <alignment horizontal="right" vertical="center"/>
    </xf>
    <xf numFmtId="4" fontId="34" fillId="0" borderId="124" applyFill="0" applyBorder="0" applyProtection="0">
      <alignment horizontal="right" vertical="center"/>
    </xf>
    <xf numFmtId="49" fontId="32" fillId="0" borderId="124" applyNumberFormat="0" applyFill="0" applyBorder="0" applyProtection="0">
      <alignment horizontal="left" vertical="center"/>
    </xf>
    <xf numFmtId="0" fontId="34" fillId="0" borderId="124" applyNumberFormat="0" applyFill="0" applyAlignment="0" applyProtection="0"/>
    <xf numFmtId="175" fontId="34" fillId="90" borderId="124" applyNumberFormat="0" applyFont="0" applyBorder="0" applyAlignment="0" applyProtection="0">
      <alignment horizontal="right" vertical="center"/>
    </xf>
    <xf numFmtId="0" fontId="34" fillId="16" borderId="124"/>
    <xf numFmtId="4" fontId="34" fillId="16" borderId="124"/>
    <xf numFmtId="4" fontId="30" fillId="14" borderId="124">
      <alignment horizontal="right" vertical="center"/>
    </xf>
    <xf numFmtId="0" fontId="34" fillId="16" borderId="124"/>
    <xf numFmtId="0" fontId="83" fillId="86" borderId="121" applyNumberFormat="0" applyAlignment="0" applyProtection="0"/>
    <xf numFmtId="0" fontId="30" fillId="9" borderId="124">
      <alignment horizontal="right" vertical="center"/>
    </xf>
    <xf numFmtId="0" fontId="34" fillId="0" borderId="124">
      <alignment horizontal="right" vertical="center"/>
    </xf>
    <xf numFmtId="0" fontId="103" fillId="0" borderId="122" applyNumberFormat="0" applyFill="0" applyAlignment="0" applyProtection="0"/>
    <xf numFmtId="0" fontId="34" fillId="9" borderId="125">
      <alignment horizontal="left" vertical="center"/>
    </xf>
    <xf numFmtId="0" fontId="96" fillId="73" borderId="121" applyNumberFormat="0" applyAlignment="0" applyProtection="0"/>
    <xf numFmtId="175" fontId="34" fillId="90" borderId="124" applyNumberFormat="0" applyFont="0" applyBorder="0" applyAlignment="0" applyProtection="0">
      <alignment horizontal="right" vertical="center"/>
    </xf>
    <xf numFmtId="0" fontId="78" fillId="89" borderId="123" applyNumberFormat="0" applyFont="0" applyAlignment="0" applyProtection="0"/>
    <xf numFmtId="0" fontId="34" fillId="0" borderId="127">
      <alignment horizontal="left" vertical="center" wrapText="1" indent="2"/>
    </xf>
    <xf numFmtId="4" fontId="34" fillId="16" borderId="124"/>
    <xf numFmtId="49" fontId="32" fillId="0" borderId="124" applyNumberFormat="0" applyFill="0" applyBorder="0" applyProtection="0">
      <alignment horizontal="left" vertical="center"/>
    </xf>
    <xf numFmtId="0" fontId="34" fillId="0" borderId="124">
      <alignment horizontal="right" vertical="center"/>
    </xf>
    <xf numFmtId="4" fontId="30" fillId="14" borderId="126">
      <alignment horizontal="right" vertical="center"/>
    </xf>
    <xf numFmtId="4" fontId="30" fillId="14" borderId="124">
      <alignment horizontal="right" vertical="center"/>
    </xf>
    <xf numFmtId="4" fontId="30" fillId="14" borderId="124">
      <alignment horizontal="right" vertical="center"/>
    </xf>
    <xf numFmtId="0" fontId="74" fillId="9" borderId="124">
      <alignment horizontal="right" vertical="center"/>
    </xf>
    <xf numFmtId="0" fontId="30" fillId="9" borderId="124">
      <alignment horizontal="right" vertical="center"/>
    </xf>
    <xf numFmtId="49" fontId="34" fillId="0" borderId="124" applyNumberFormat="0" applyFont="0" applyFill="0" applyBorder="0" applyProtection="0">
      <alignment horizontal="left" vertical="center" indent="2"/>
    </xf>
    <xf numFmtId="0" fontId="96" fillId="73" borderId="121" applyNumberFormat="0" applyAlignment="0" applyProtection="0"/>
    <xf numFmtId="0" fontId="81" fillId="86" borderId="120" applyNumberFormat="0" applyAlignment="0" applyProtection="0"/>
    <xf numFmtId="49" fontId="34" fillId="0" borderId="124" applyNumberFormat="0" applyFont="0" applyFill="0" applyBorder="0" applyProtection="0">
      <alignment horizontal="left" vertical="center" indent="2"/>
    </xf>
    <xf numFmtId="0" fontId="87" fillId="73" borderId="121" applyNumberFormat="0" applyAlignment="0" applyProtection="0"/>
    <xf numFmtId="4" fontId="34" fillId="0" borderId="124" applyFill="0" applyBorder="0" applyProtection="0">
      <alignment horizontal="right" vertical="center"/>
    </xf>
    <xf numFmtId="0" fontId="84" fillId="86" borderId="121" applyNumberFormat="0" applyAlignment="0" applyProtection="0"/>
    <xf numFmtId="0" fontId="103" fillId="0" borderId="122" applyNumberFormat="0" applyFill="0" applyAlignment="0" applyProtection="0"/>
    <xf numFmtId="0" fontId="100" fillId="86" borderId="120" applyNumberFormat="0" applyAlignment="0" applyProtection="0"/>
    <xf numFmtId="0" fontId="34" fillId="0" borderId="124" applyNumberFormat="0" applyFill="0" applyAlignment="0" applyProtection="0"/>
    <xf numFmtId="4" fontId="34" fillId="0" borderId="124">
      <alignment horizontal="right" vertical="center"/>
    </xf>
    <xf numFmtId="0" fontId="34" fillId="0" borderId="124">
      <alignment horizontal="right" vertical="center"/>
    </xf>
    <xf numFmtId="0" fontId="96" fillId="73" borderId="121" applyNumberFormat="0" applyAlignment="0" applyProtection="0"/>
    <xf numFmtId="0" fontId="81" fillId="86" borderId="120" applyNumberFormat="0" applyAlignment="0" applyProtection="0"/>
    <xf numFmtId="0" fontId="83" fillId="86" borderId="121" applyNumberFormat="0" applyAlignment="0" applyProtection="0"/>
    <xf numFmtId="0" fontId="34" fillId="14" borderId="127">
      <alignment horizontal="left" vertical="center" wrapText="1" indent="2"/>
    </xf>
    <xf numFmtId="0" fontId="84" fillId="86" borderId="121" applyNumberFormat="0" applyAlignment="0" applyProtection="0"/>
    <xf numFmtId="0" fontId="84" fillId="86" borderId="121" applyNumberFormat="0" applyAlignment="0" applyProtection="0"/>
    <xf numFmtId="4" fontId="30" fillId="14" borderId="125">
      <alignment horizontal="right" vertical="center"/>
    </xf>
    <xf numFmtId="0" fontId="30" fillId="14" borderId="125">
      <alignment horizontal="right" vertical="center"/>
    </xf>
    <xf numFmtId="0" fontId="30" fillId="14" borderId="124">
      <alignment horizontal="right" vertical="center"/>
    </xf>
    <xf numFmtId="4" fontId="74" fillId="9" borderId="124">
      <alignment horizontal="right" vertical="center"/>
    </xf>
    <xf numFmtId="0" fontId="87" fillId="73" borderId="121" applyNumberFormat="0" applyAlignment="0" applyProtection="0"/>
    <xf numFmtId="0" fontId="88" fillId="0" borderId="122" applyNumberFormat="0" applyFill="0" applyAlignment="0" applyProtection="0"/>
    <xf numFmtId="0" fontId="103" fillId="0" borderId="122" applyNumberFormat="0" applyFill="0" applyAlignment="0" applyProtection="0"/>
    <xf numFmtId="0" fontId="78" fillId="89" borderId="123" applyNumberFormat="0" applyFont="0" applyAlignment="0" applyProtection="0"/>
    <xf numFmtId="0" fontId="96" fillId="73" borderId="121" applyNumberFormat="0" applyAlignment="0" applyProtection="0"/>
    <xf numFmtId="49" fontId="32" fillId="0" borderId="124" applyNumberFormat="0" applyFill="0" applyBorder="0" applyProtection="0">
      <alignment horizontal="left" vertical="center"/>
    </xf>
    <xf numFmtId="0" fontId="34" fillId="14" borderId="127">
      <alignment horizontal="left" vertical="center" wrapText="1" indent="2"/>
    </xf>
    <xf numFmtId="0" fontId="84" fillId="86" borderId="121" applyNumberFormat="0" applyAlignment="0" applyProtection="0"/>
    <xf numFmtId="0" fontId="34" fillId="0" borderId="127">
      <alignment horizontal="left" vertical="center" wrapText="1" indent="2"/>
    </xf>
    <xf numFmtId="0" fontId="78" fillId="89" borderId="123" applyNumberFormat="0" applyFont="0" applyAlignment="0" applyProtection="0"/>
    <xf numFmtId="0" fontId="35"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4" fontId="34" fillId="16" borderId="124"/>
    <xf numFmtId="0" fontId="30" fillId="14" borderId="124">
      <alignment horizontal="right" vertical="center"/>
    </xf>
    <xf numFmtId="0" fontId="103" fillId="0" borderId="122" applyNumberFormat="0" applyFill="0" applyAlignment="0" applyProtection="0"/>
    <xf numFmtId="4" fontId="30" fillId="14" borderId="126">
      <alignment horizontal="right" vertical="center"/>
    </xf>
    <xf numFmtId="0" fontId="83" fillId="86" borderId="121" applyNumberFormat="0" applyAlignment="0" applyProtection="0"/>
    <xf numFmtId="0" fontId="30" fillId="14" borderId="125">
      <alignment horizontal="right" vertical="center"/>
    </xf>
    <xf numFmtId="0" fontId="84" fillId="86" borderId="121" applyNumberFormat="0" applyAlignment="0" applyProtection="0"/>
    <xf numFmtId="0" fontId="88" fillId="0" borderId="122" applyNumberFormat="0" applyFill="0" applyAlignment="0" applyProtection="0"/>
    <xf numFmtId="0" fontId="78" fillId="89" borderId="123" applyNumberFormat="0" applyFont="0" applyAlignment="0" applyProtection="0"/>
    <xf numFmtId="4" fontId="30" fillId="14" borderId="125">
      <alignment horizontal="right" vertical="center"/>
    </xf>
    <xf numFmtId="0" fontId="34" fillId="14" borderId="127">
      <alignment horizontal="left" vertical="center" wrapText="1" indent="2"/>
    </xf>
    <xf numFmtId="0" fontId="34" fillId="16" borderId="124"/>
    <xf numFmtId="175" fontId="34" fillId="90" borderId="124" applyNumberFormat="0" applyFont="0" applyBorder="0" applyAlignment="0" applyProtection="0">
      <alignment horizontal="right" vertical="center"/>
    </xf>
    <xf numFmtId="0" fontId="34" fillId="0" borderId="124" applyNumberFormat="0" applyFill="0" applyAlignment="0" applyProtection="0"/>
    <xf numFmtId="4" fontId="34" fillId="0" borderId="124" applyFill="0" applyBorder="0" applyProtection="0">
      <alignment horizontal="right" vertical="center"/>
    </xf>
    <xf numFmtId="4" fontId="30" fillId="9" borderId="124">
      <alignment horizontal="right" vertical="center"/>
    </xf>
    <xf numFmtId="0" fontId="88" fillId="0" borderId="122" applyNumberFormat="0" applyFill="0" applyAlignment="0" applyProtection="0"/>
    <xf numFmtId="49" fontId="32" fillId="0" borderId="124" applyNumberFormat="0" applyFill="0" applyBorder="0" applyProtection="0">
      <alignment horizontal="left" vertical="center"/>
    </xf>
    <xf numFmtId="49" fontId="34" fillId="0" borderId="125" applyNumberFormat="0" applyFont="0" applyFill="0" applyBorder="0" applyProtection="0">
      <alignment horizontal="left" vertical="center" indent="5"/>
    </xf>
    <xf numFmtId="0" fontId="34" fillId="9" borderId="125">
      <alignment horizontal="left" vertical="center"/>
    </xf>
    <xf numFmtId="0" fontId="84" fillId="86" borderId="121" applyNumberFormat="0" applyAlignment="0" applyProtection="0"/>
    <xf numFmtId="4" fontId="30" fillId="14" borderId="126">
      <alignment horizontal="right" vertical="center"/>
    </xf>
    <xf numFmtId="0" fontId="96" fillId="73" borderId="121" applyNumberFormat="0" applyAlignment="0" applyProtection="0"/>
    <xf numFmtId="0" fontId="96" fillId="73" borderId="121" applyNumberFormat="0" applyAlignment="0" applyProtection="0"/>
    <xf numFmtId="0" fontId="78" fillId="89" borderId="123" applyNumberFormat="0" applyFont="0" applyAlignment="0" applyProtection="0"/>
    <xf numFmtId="0" fontId="100" fillId="86" borderId="120" applyNumberFormat="0" applyAlignment="0" applyProtection="0"/>
    <xf numFmtId="0" fontId="103" fillId="0" borderId="122" applyNumberFormat="0" applyFill="0" applyAlignment="0" applyProtection="0"/>
    <xf numFmtId="0" fontId="30" fillId="14" borderId="124">
      <alignment horizontal="right" vertical="center"/>
    </xf>
    <xf numFmtId="0" fontId="35" fillId="89" borderId="123" applyNumberFormat="0" applyFont="0" applyAlignment="0" applyProtection="0"/>
    <xf numFmtId="4" fontId="34" fillId="0" borderId="124">
      <alignment horizontal="right" vertical="center"/>
    </xf>
    <xf numFmtId="0" fontId="103" fillId="0" borderId="122" applyNumberFormat="0" applyFill="0" applyAlignment="0" applyProtection="0"/>
    <xf numFmtId="0" fontId="30" fillId="14" borderId="124">
      <alignment horizontal="right" vertical="center"/>
    </xf>
    <xf numFmtId="0" fontId="30" fillId="14" borderId="124">
      <alignment horizontal="right" vertical="center"/>
    </xf>
    <xf numFmtId="4" fontId="74" fillId="9" borderId="124">
      <alignment horizontal="right" vertical="center"/>
    </xf>
    <xf numFmtId="0" fontId="30" fillId="9" borderId="124">
      <alignment horizontal="right" vertical="center"/>
    </xf>
    <xf numFmtId="4" fontId="30" fillId="9" borderId="124">
      <alignment horizontal="right" vertical="center"/>
    </xf>
    <xf numFmtId="0" fontId="74" fillId="9" borderId="124">
      <alignment horizontal="right" vertical="center"/>
    </xf>
    <xf numFmtId="4" fontId="74" fillId="9" borderId="124">
      <alignment horizontal="right" vertical="center"/>
    </xf>
    <xf numFmtId="0" fontId="30" fillId="14" borderId="124">
      <alignment horizontal="right" vertical="center"/>
    </xf>
    <xf numFmtId="4" fontId="30" fillId="14" borderId="124">
      <alignment horizontal="right" vertical="center"/>
    </xf>
    <xf numFmtId="0" fontId="30" fillId="14" borderId="124">
      <alignment horizontal="right" vertical="center"/>
    </xf>
    <xf numFmtId="4" fontId="30" fillId="14" borderId="124">
      <alignment horizontal="right" vertical="center"/>
    </xf>
    <xf numFmtId="0" fontId="30" fillId="14" borderId="125">
      <alignment horizontal="right" vertical="center"/>
    </xf>
    <xf numFmtId="4" fontId="30" fillId="14" borderId="125">
      <alignment horizontal="right" vertical="center"/>
    </xf>
    <xf numFmtId="0" fontId="30" fillId="14" borderId="126">
      <alignment horizontal="right" vertical="center"/>
    </xf>
    <xf numFmtId="4" fontId="30" fillId="14" borderId="126">
      <alignment horizontal="right" vertical="center"/>
    </xf>
    <xf numFmtId="0" fontId="84"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9" borderId="125">
      <alignment horizontal="left" vertical="center"/>
    </xf>
    <xf numFmtId="0" fontId="96" fillId="73" borderId="121" applyNumberFormat="0" applyAlignment="0" applyProtection="0"/>
    <xf numFmtId="0" fontId="34" fillId="0" borderId="124">
      <alignment horizontal="right" vertical="center"/>
    </xf>
    <xf numFmtId="4" fontId="34" fillId="0" borderId="124">
      <alignment horizontal="right" vertical="center"/>
    </xf>
    <xf numFmtId="0" fontId="34" fillId="0" borderId="124" applyNumberFormat="0" applyFill="0" applyAlignment="0" applyProtection="0"/>
    <xf numFmtId="0" fontId="100" fillId="86" borderId="120" applyNumberFormat="0" applyAlignment="0" applyProtection="0"/>
    <xf numFmtId="175" fontId="34" fillId="90" borderId="124" applyNumberFormat="0" applyFont="0" applyBorder="0" applyAlignment="0" applyProtection="0">
      <alignment horizontal="right" vertical="center"/>
    </xf>
    <xf numFmtId="0" fontId="34" fillId="16" borderId="124"/>
    <xf numFmtId="4" fontId="34" fillId="16" borderId="124"/>
    <xf numFmtId="0" fontId="103" fillId="0" borderId="122" applyNumberFormat="0" applyFill="0" applyAlignment="0" applyProtection="0"/>
    <xf numFmtId="0" fontId="35" fillId="89" borderId="123" applyNumberFormat="0" applyFont="0" applyAlignment="0" applyProtection="0"/>
    <xf numFmtId="0" fontId="78" fillId="89" borderId="123" applyNumberFormat="0" applyFont="0" applyAlignment="0" applyProtection="0"/>
    <xf numFmtId="0" fontId="34" fillId="0" borderId="124" applyNumberFormat="0" applyFill="0" applyAlignment="0" applyProtection="0"/>
    <xf numFmtId="0" fontId="88" fillId="0" borderId="122" applyNumberFormat="0" applyFill="0" applyAlignment="0" applyProtection="0"/>
    <xf numFmtId="0" fontId="103" fillId="0" borderId="122" applyNumberFormat="0" applyFill="0" applyAlignment="0" applyProtection="0"/>
    <xf numFmtId="0" fontId="87" fillId="73" borderId="121" applyNumberFormat="0" applyAlignment="0" applyProtection="0"/>
    <xf numFmtId="0" fontId="84" fillId="86" borderId="121" applyNumberFormat="0" applyAlignment="0" applyProtection="0"/>
    <xf numFmtId="4" fontId="74" fillId="9" borderId="124">
      <alignment horizontal="right" vertical="center"/>
    </xf>
    <xf numFmtId="0" fontId="30" fillId="9" borderId="124">
      <alignment horizontal="right" vertical="center"/>
    </xf>
    <xf numFmtId="175" fontId="34" fillId="90" borderId="124" applyNumberFormat="0" applyFont="0" applyBorder="0" applyAlignment="0" applyProtection="0">
      <alignment horizontal="right" vertical="center"/>
    </xf>
    <xf numFmtId="0" fontId="88" fillId="0" borderId="122" applyNumberFormat="0" applyFill="0" applyAlignment="0" applyProtection="0"/>
    <xf numFmtId="49" fontId="34" fillId="0" borderId="124" applyNumberFormat="0" applyFont="0" applyFill="0" applyBorder="0" applyProtection="0">
      <alignment horizontal="left" vertical="center" indent="2"/>
    </xf>
    <xf numFmtId="49" fontId="34" fillId="0" borderId="125" applyNumberFormat="0" applyFont="0" applyFill="0" applyBorder="0" applyProtection="0">
      <alignment horizontal="left" vertical="center" indent="5"/>
    </xf>
    <xf numFmtId="49" fontId="34" fillId="0" borderId="124" applyNumberFormat="0" applyFont="0" applyFill="0" applyBorder="0" applyProtection="0">
      <alignment horizontal="left" vertical="center" indent="2"/>
    </xf>
    <xf numFmtId="4" fontId="34" fillId="0" borderId="124" applyFill="0" applyBorder="0" applyProtection="0">
      <alignment horizontal="right" vertical="center"/>
    </xf>
    <xf numFmtId="49" fontId="32" fillId="0" borderId="124" applyNumberFormat="0" applyFill="0" applyBorder="0" applyProtection="0">
      <alignment horizontal="left" vertical="center"/>
    </xf>
    <xf numFmtId="0" fontId="34" fillId="0" borderId="127">
      <alignment horizontal="left" vertical="center" wrapText="1" indent="2"/>
    </xf>
    <xf numFmtId="0" fontId="100" fillId="86" borderId="120" applyNumberFormat="0" applyAlignment="0" applyProtection="0"/>
    <xf numFmtId="0" fontId="30" fillId="14" borderId="126">
      <alignment horizontal="right" vertical="center"/>
    </xf>
    <xf numFmtId="0" fontId="87" fillId="73" borderId="121" applyNumberFormat="0" applyAlignment="0" applyProtection="0"/>
    <xf numFmtId="0" fontId="30" fillId="14" borderId="126">
      <alignment horizontal="right" vertical="center"/>
    </xf>
    <xf numFmtId="4" fontId="30" fillId="14" borderId="124">
      <alignment horizontal="right" vertical="center"/>
    </xf>
    <xf numFmtId="0" fontId="30" fillId="14" borderId="124">
      <alignment horizontal="right" vertical="center"/>
    </xf>
    <xf numFmtId="0" fontId="81" fillId="86" borderId="120" applyNumberFormat="0" applyAlignment="0" applyProtection="0"/>
    <xf numFmtId="0" fontId="83" fillId="86" borderId="121" applyNumberFormat="0" applyAlignment="0" applyProtection="0"/>
    <xf numFmtId="0" fontId="88" fillId="0" borderId="122" applyNumberFormat="0" applyFill="0" applyAlignment="0" applyProtection="0"/>
    <xf numFmtId="0" fontId="34" fillId="16" borderId="124"/>
    <xf numFmtId="4" fontId="34" fillId="16" borderId="124"/>
    <xf numFmtId="4" fontId="30" fillId="14" borderId="124">
      <alignment horizontal="right" vertical="center"/>
    </xf>
    <xf numFmtId="0" fontId="74" fillId="9" borderId="124">
      <alignment horizontal="right" vertical="center"/>
    </xf>
    <xf numFmtId="0" fontId="87" fillId="73" borderId="121" applyNumberFormat="0" applyAlignment="0" applyProtection="0"/>
    <xf numFmtId="0" fontId="84" fillId="86" borderId="121" applyNumberFormat="0" applyAlignment="0" applyProtection="0"/>
    <xf numFmtId="4" fontId="34" fillId="0" borderId="124">
      <alignment horizontal="right" vertical="center"/>
    </xf>
    <xf numFmtId="0" fontId="34" fillId="14" borderId="127">
      <alignment horizontal="left" vertical="center" wrapText="1" indent="2"/>
    </xf>
    <xf numFmtId="0" fontId="34" fillId="0" borderId="127">
      <alignment horizontal="left" vertical="center" wrapText="1" indent="2"/>
    </xf>
    <xf numFmtId="0" fontId="100" fillId="86" borderId="120" applyNumberFormat="0" applyAlignment="0" applyProtection="0"/>
    <xf numFmtId="0" fontId="96" fillId="73" borderId="121" applyNumberFormat="0" applyAlignment="0" applyProtection="0"/>
    <xf numFmtId="0" fontId="83" fillId="86" borderId="121" applyNumberFormat="0" applyAlignment="0" applyProtection="0"/>
    <xf numFmtId="0" fontId="81" fillId="86" borderId="120" applyNumberFormat="0" applyAlignment="0" applyProtection="0"/>
    <xf numFmtId="0" fontId="30" fillId="14" borderId="126">
      <alignment horizontal="right" vertical="center"/>
    </xf>
    <xf numFmtId="0" fontId="74" fillId="9" borderId="124">
      <alignment horizontal="right" vertical="center"/>
    </xf>
    <xf numFmtId="4" fontId="30" fillId="9" borderId="124">
      <alignment horizontal="right" vertical="center"/>
    </xf>
    <xf numFmtId="4" fontId="30" fillId="14" borderId="124">
      <alignment horizontal="right" vertical="center"/>
    </xf>
    <xf numFmtId="49" fontId="34" fillId="0" borderId="125" applyNumberFormat="0" applyFont="0" applyFill="0" applyBorder="0" applyProtection="0">
      <alignment horizontal="left" vertical="center" indent="5"/>
    </xf>
    <xf numFmtId="4" fontId="34" fillId="0" borderId="124" applyFill="0" applyBorder="0" applyProtection="0">
      <alignment horizontal="right" vertical="center"/>
    </xf>
    <xf numFmtId="4" fontId="30" fillId="9" borderId="124">
      <alignment horizontal="right" vertical="center"/>
    </xf>
    <xf numFmtId="0" fontId="96" fillId="73" borderId="121" applyNumberFormat="0" applyAlignment="0" applyProtection="0"/>
    <xf numFmtId="0" fontId="87" fillId="73" borderId="121" applyNumberFormat="0" applyAlignment="0" applyProtection="0"/>
    <xf numFmtId="0" fontId="83"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14" borderId="127">
      <alignment horizontal="left" vertical="center" wrapText="1" indent="2"/>
    </xf>
    <xf numFmtId="0" fontId="81" fillId="86" borderId="120" applyNumberFormat="0" applyAlignment="0" applyProtection="0"/>
    <xf numFmtId="0" fontId="100" fillId="86" borderId="120" applyNumberFormat="0" applyAlignment="0" applyProtection="0"/>
    <xf numFmtId="0" fontId="30" fillId="14" borderId="126">
      <alignment horizontal="right" vertical="center"/>
    </xf>
    <xf numFmtId="0" fontId="83" fillId="86" borderId="121" applyNumberFormat="0" applyAlignment="0" applyProtection="0"/>
    <xf numFmtId="4" fontId="30" fillId="14" borderId="124">
      <alignment horizontal="right" vertical="center"/>
    </xf>
    <xf numFmtId="4" fontId="34" fillId="16" borderId="124"/>
    <xf numFmtId="4" fontId="34" fillId="16" borderId="124"/>
    <xf numFmtId="0" fontId="30" fillId="14" borderId="124">
      <alignment horizontal="right" vertical="center"/>
    </xf>
    <xf numFmtId="0" fontId="30" fillId="14" borderId="124">
      <alignment horizontal="right" vertical="center"/>
    </xf>
    <xf numFmtId="0" fontId="34" fillId="16" borderId="124"/>
    <xf numFmtId="0" fontId="30" fillId="14" borderId="126">
      <alignment horizontal="right" vertical="center"/>
    </xf>
    <xf numFmtId="0" fontId="30" fillId="14" borderId="126">
      <alignment horizontal="right" vertical="center"/>
    </xf>
    <xf numFmtId="0" fontId="83" fillId="86" borderId="121" applyNumberFormat="0" applyAlignment="0" applyProtection="0"/>
    <xf numFmtId="0" fontId="30" fillId="14" borderId="125">
      <alignment horizontal="right" vertical="center"/>
    </xf>
    <xf numFmtId="0" fontId="34" fillId="0" borderId="124">
      <alignment horizontal="right" vertical="center"/>
    </xf>
    <xf numFmtId="4" fontId="34" fillId="0" borderId="124">
      <alignment horizontal="right" vertical="center"/>
    </xf>
    <xf numFmtId="0" fontId="103" fillId="0" borderId="122" applyNumberFormat="0" applyFill="0" applyAlignment="0" applyProtection="0"/>
    <xf numFmtId="0" fontId="84" fillId="86" borderId="121" applyNumberFormat="0" applyAlignment="0" applyProtection="0"/>
    <xf numFmtId="0" fontId="103" fillId="0" borderId="122" applyNumberFormat="0" applyFill="0" applyAlignment="0" applyProtection="0"/>
    <xf numFmtId="0" fontId="84" fillId="86" borderId="121" applyNumberFormat="0" applyAlignment="0" applyProtection="0"/>
    <xf numFmtId="49" fontId="32" fillId="0" borderId="124" applyNumberFormat="0" applyFill="0" applyBorder="0" applyProtection="0">
      <alignment horizontal="left" vertical="center"/>
    </xf>
    <xf numFmtId="0" fontId="78" fillId="89" borderId="123" applyNumberFormat="0" applyFont="0" applyAlignment="0" applyProtection="0"/>
    <xf numFmtId="0" fontId="30" fillId="9" borderId="124">
      <alignment horizontal="right" vertical="center"/>
    </xf>
    <xf numFmtId="0" fontId="30" fillId="14" borderId="124">
      <alignment horizontal="right" vertical="center"/>
    </xf>
    <xf numFmtId="0" fontId="84" fillId="86" borderId="121" applyNumberFormat="0" applyAlignment="0" applyProtection="0"/>
    <xf numFmtId="0" fontId="88" fillId="0" borderId="122" applyNumberFormat="0" applyFill="0" applyAlignment="0" applyProtection="0"/>
    <xf numFmtId="4" fontId="34" fillId="0" borderId="124" applyFill="0" applyBorder="0" applyProtection="0">
      <alignment horizontal="right" vertical="center"/>
    </xf>
    <xf numFmtId="0" fontId="13" fillId="0" borderId="58" applyNumberFormat="0" applyFill="0" applyAlignment="0" applyProtection="0"/>
    <xf numFmtId="0" fontId="34" fillId="14" borderId="127">
      <alignment horizontal="left" vertical="center" wrapText="1" indent="2"/>
    </xf>
    <xf numFmtId="0" fontId="13" fillId="0" borderId="58" applyNumberFormat="0" applyFill="0" applyAlignment="0" applyProtection="0"/>
    <xf numFmtId="0" fontId="2" fillId="59" borderId="0" applyNumberFormat="0" applyBorder="0" applyAlignment="0" applyProtection="0"/>
    <xf numFmtId="0" fontId="72" fillId="64" borderId="0" applyNumberFormat="0" applyBorder="0" applyAlignment="0" applyProtection="0"/>
    <xf numFmtId="4" fontId="30" fillId="14" borderId="124">
      <alignment horizontal="right" vertical="center"/>
    </xf>
    <xf numFmtId="0" fontId="96" fillId="73" borderId="121" applyNumberFormat="0" applyAlignment="0" applyProtection="0"/>
    <xf numFmtId="0" fontId="84" fillId="86" borderId="121" applyNumberFormat="0" applyAlignment="0" applyProtection="0"/>
    <xf numFmtId="0" fontId="83" fillId="86" borderId="121" applyNumberFormat="0" applyAlignment="0" applyProtection="0"/>
    <xf numFmtId="0" fontId="34" fillId="9" borderId="125">
      <alignment horizontal="left" vertical="center"/>
    </xf>
    <xf numFmtId="0" fontId="2" fillId="53" borderId="0" applyNumberFormat="0" applyBorder="0" applyAlignment="0" applyProtection="0"/>
    <xf numFmtId="0" fontId="30" fillId="14" borderId="124">
      <alignment horizontal="right" vertical="center"/>
    </xf>
    <xf numFmtId="0" fontId="71" fillId="0" borderId="0" applyNumberFormat="0" applyFill="0" applyBorder="0" applyAlignment="0" applyProtection="0"/>
    <xf numFmtId="0" fontId="72" fillId="49" borderId="0" applyNumberFormat="0" applyBorder="0" applyAlignment="0" applyProtection="0"/>
    <xf numFmtId="175" fontId="34" fillId="90" borderId="124" applyNumberFormat="0" applyFont="0" applyBorder="0" applyAlignment="0" applyProtection="0">
      <alignment horizontal="right" vertical="center"/>
    </xf>
    <xf numFmtId="0" fontId="69" fillId="46" borderId="56" applyNumberFormat="0" applyAlignment="0" applyProtection="0"/>
    <xf numFmtId="0" fontId="69" fillId="46" borderId="56" applyNumberFormat="0" applyAlignment="0" applyProtection="0"/>
    <xf numFmtId="0" fontId="34" fillId="0" borderId="127">
      <alignment horizontal="left" vertical="center" wrapText="1" indent="2"/>
    </xf>
    <xf numFmtId="175" fontId="34" fillId="90" borderId="124" applyNumberFormat="0" applyFont="0" applyBorder="0" applyAlignment="0" applyProtection="0">
      <alignment horizontal="right" vertical="center"/>
    </xf>
    <xf numFmtId="4" fontId="34" fillId="0" borderId="124" applyFill="0" applyBorder="0" applyProtection="0">
      <alignment horizontal="right" vertical="center"/>
    </xf>
    <xf numFmtId="0" fontId="71" fillId="0" borderId="0" applyNumberFormat="0" applyFill="0" applyBorder="0" applyAlignment="0" applyProtection="0"/>
    <xf numFmtId="0" fontId="96" fillId="73" borderId="121" applyNumberFormat="0" applyAlignment="0" applyProtection="0"/>
    <xf numFmtId="0" fontId="34" fillId="0" borderId="127">
      <alignment horizontal="left" vertical="center" wrapText="1" indent="2"/>
    </xf>
    <xf numFmtId="0" fontId="34" fillId="16" borderId="124"/>
    <xf numFmtId="0" fontId="34" fillId="0" borderId="124">
      <alignment horizontal="right" vertical="center"/>
    </xf>
    <xf numFmtId="0" fontId="34" fillId="16" borderId="124"/>
    <xf numFmtId="0" fontId="78" fillId="89" borderId="123" applyNumberFormat="0" applyFont="0" applyAlignment="0" applyProtection="0"/>
    <xf numFmtId="49" fontId="32" fillId="0" borderId="124" applyNumberFormat="0" applyFill="0" applyBorder="0" applyProtection="0">
      <alignment horizontal="left" vertical="center"/>
    </xf>
    <xf numFmtId="0" fontId="34" fillId="0" borderId="127">
      <alignment horizontal="left" vertical="center" wrapText="1" indent="2"/>
    </xf>
    <xf numFmtId="0" fontId="84" fillId="86" borderId="121" applyNumberFormat="0" applyAlignment="0" applyProtection="0"/>
    <xf numFmtId="49" fontId="34" fillId="0" borderId="124" applyNumberFormat="0" applyFont="0" applyFill="0" applyBorder="0" applyProtection="0">
      <alignment horizontal="left" vertical="center" indent="2"/>
    </xf>
    <xf numFmtId="0" fontId="34" fillId="14" borderId="127">
      <alignment horizontal="left" vertical="center" wrapText="1" indent="2"/>
    </xf>
    <xf numFmtId="0" fontId="100" fillId="86" borderId="120" applyNumberFormat="0" applyAlignment="0" applyProtection="0"/>
    <xf numFmtId="0" fontId="2" fillId="50" borderId="0" applyNumberFormat="0" applyBorder="0" applyAlignment="0" applyProtection="0"/>
    <xf numFmtId="0" fontId="13" fillId="0" borderId="58" applyNumberFormat="0" applyFill="0" applyAlignment="0" applyProtection="0"/>
    <xf numFmtId="0" fontId="74" fillId="9" borderId="124">
      <alignment horizontal="right" vertical="center"/>
    </xf>
    <xf numFmtId="0" fontId="2" fillId="63" borderId="0" applyNumberFormat="0" applyBorder="0" applyAlignment="0" applyProtection="0"/>
    <xf numFmtId="0" fontId="87" fillId="73" borderId="121" applyNumberFormat="0" applyAlignment="0" applyProtection="0"/>
    <xf numFmtId="4" fontId="74" fillId="9" borderId="124">
      <alignment horizontal="right" vertical="center"/>
    </xf>
    <xf numFmtId="0" fontId="87" fillId="73" borderId="121" applyNumberFormat="0" applyAlignment="0" applyProtection="0"/>
    <xf numFmtId="0" fontId="72" fillId="58" borderId="0" applyNumberFormat="0" applyBorder="0" applyAlignment="0" applyProtection="0"/>
    <xf numFmtId="0" fontId="83" fillId="86" borderId="121" applyNumberFormat="0" applyAlignment="0" applyProtection="0"/>
    <xf numFmtId="0" fontId="81" fillId="86" borderId="120" applyNumberFormat="0" applyAlignment="0" applyProtection="0"/>
    <xf numFmtId="0" fontId="2" fillId="54" borderId="0" applyNumberFormat="0" applyBorder="0" applyAlignment="0" applyProtection="0"/>
    <xf numFmtId="0" fontId="34" fillId="16" borderId="124"/>
    <xf numFmtId="0" fontId="30" fillId="14" borderId="124">
      <alignment horizontal="right" vertical="center"/>
    </xf>
    <xf numFmtId="0" fontId="74" fillId="9" borderId="124">
      <alignment horizontal="right" vertical="center"/>
    </xf>
    <xf numFmtId="0" fontId="100" fillId="86" borderId="120" applyNumberFormat="0" applyAlignment="0" applyProtection="0"/>
    <xf numFmtId="4" fontId="30" fillId="9" borderId="124">
      <alignment horizontal="right" vertical="center"/>
    </xf>
    <xf numFmtId="0" fontId="2" fillId="63" borderId="0" applyNumberFormat="0" applyBorder="0" applyAlignment="0" applyProtection="0"/>
    <xf numFmtId="0" fontId="88" fillId="0" borderId="122" applyNumberFormat="0" applyFill="0" applyAlignment="0" applyProtection="0"/>
    <xf numFmtId="0" fontId="88" fillId="0" borderId="122" applyNumberFormat="0" applyFill="0" applyAlignment="0" applyProtection="0"/>
    <xf numFmtId="0" fontId="100" fillId="86" borderId="120" applyNumberFormat="0" applyAlignment="0" applyProtection="0"/>
    <xf numFmtId="4" fontId="34" fillId="16" borderId="124"/>
    <xf numFmtId="0" fontId="72" fillId="52" borderId="0" applyNumberFormat="0" applyBorder="0" applyAlignment="0" applyProtection="0"/>
    <xf numFmtId="0" fontId="2" fillId="50" borderId="0" applyNumberFormat="0" applyBorder="0" applyAlignment="0" applyProtection="0"/>
    <xf numFmtId="0" fontId="30" fillId="14" borderId="126">
      <alignment horizontal="right" vertical="center"/>
    </xf>
    <xf numFmtId="0" fontId="70" fillId="0" borderId="0" applyNumberFormat="0" applyFill="0" applyBorder="0" applyAlignment="0" applyProtection="0"/>
    <xf numFmtId="0" fontId="81" fillId="86" borderId="120" applyNumberFormat="0" applyAlignment="0" applyProtection="0"/>
    <xf numFmtId="0" fontId="30" fillId="9" borderId="124">
      <alignment horizontal="right" vertical="center"/>
    </xf>
    <xf numFmtId="4" fontId="34" fillId="0" borderId="124">
      <alignment horizontal="right" vertical="center"/>
    </xf>
    <xf numFmtId="0" fontId="2" fillId="57" borderId="0" applyNumberFormat="0" applyBorder="0" applyAlignment="0" applyProtection="0"/>
    <xf numFmtId="49" fontId="34" fillId="0" borderId="124" applyNumberFormat="0" applyFont="0" applyFill="0" applyBorder="0" applyProtection="0">
      <alignment horizontal="left" vertical="center" indent="2"/>
    </xf>
    <xf numFmtId="0" fontId="34" fillId="14" borderId="127">
      <alignment horizontal="left" vertical="center" wrapText="1" indent="2"/>
    </xf>
    <xf numFmtId="0" fontId="30" fillId="14" borderId="125">
      <alignment horizontal="right" vertical="center"/>
    </xf>
    <xf numFmtId="4" fontId="34" fillId="16" borderId="124"/>
    <xf numFmtId="0" fontId="78" fillId="89" borderId="123" applyNumberFormat="0" applyFont="0" applyAlignment="0" applyProtection="0"/>
    <xf numFmtId="0" fontId="72" fillId="55" borderId="0" applyNumberFormat="0" applyBorder="0" applyAlignment="0" applyProtection="0"/>
    <xf numFmtId="4" fontId="30" fillId="14" borderId="124">
      <alignment horizontal="right" vertical="center"/>
    </xf>
    <xf numFmtId="0" fontId="72" fillId="49" borderId="0" applyNumberFormat="0" applyBorder="0" applyAlignment="0" applyProtection="0"/>
    <xf numFmtId="0" fontId="96" fillId="73" borderId="121" applyNumberFormat="0" applyAlignment="0" applyProtection="0"/>
    <xf numFmtId="0" fontId="81" fillId="86" borderId="120" applyNumberFormat="0" applyAlignment="0" applyProtection="0"/>
    <xf numFmtId="0" fontId="103" fillId="0" borderId="122" applyNumberFormat="0" applyFill="0" applyAlignment="0" applyProtection="0"/>
    <xf numFmtId="4" fontId="30" fillId="14" borderId="125">
      <alignment horizontal="right" vertical="center"/>
    </xf>
    <xf numFmtId="0" fontId="2" fillId="51" borderId="0" applyNumberFormat="0" applyBorder="0" applyAlignment="0" applyProtection="0"/>
    <xf numFmtId="4" fontId="74" fillId="9" borderId="124">
      <alignment horizontal="right" vertical="center"/>
    </xf>
    <xf numFmtId="0" fontId="30" fillId="14" borderId="124">
      <alignment horizontal="right" vertical="center"/>
    </xf>
    <xf numFmtId="0" fontId="72"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83" fillId="86" borderId="121" applyNumberFormat="0" applyAlignment="0" applyProtection="0"/>
    <xf numFmtId="0" fontId="72" fillId="58" borderId="0" applyNumberFormat="0" applyBorder="0" applyAlignment="0" applyProtection="0"/>
    <xf numFmtId="0" fontId="30" fillId="9" borderId="124">
      <alignment horizontal="right" vertical="center"/>
    </xf>
    <xf numFmtId="0" fontId="84" fillId="86" borderId="121" applyNumberFormat="0" applyAlignment="0" applyProtection="0"/>
    <xf numFmtId="4" fontId="34" fillId="0" borderId="124" applyFill="0" applyBorder="0" applyProtection="0">
      <alignment horizontal="right" vertical="center"/>
    </xf>
    <xf numFmtId="0" fontId="34" fillId="14" borderId="127">
      <alignment horizontal="left" vertical="center" wrapText="1" indent="2"/>
    </xf>
    <xf numFmtId="4" fontId="34" fillId="16" borderId="124"/>
    <xf numFmtId="0" fontId="68" fillId="46" borderId="57" applyNumberFormat="0" applyAlignment="0" applyProtection="0"/>
    <xf numFmtId="0" fontId="84" fillId="86" borderId="121" applyNumberFormat="0" applyAlignment="0" applyProtection="0"/>
    <xf numFmtId="0" fontId="84" fillId="86" borderId="121" applyNumberFormat="0" applyAlignment="0" applyProtection="0"/>
    <xf numFmtId="0" fontId="2" fillId="48" borderId="0" applyNumberFormat="0" applyBorder="0" applyAlignment="0" applyProtection="0"/>
    <xf numFmtId="0" fontId="87" fillId="73" borderId="121" applyNumberFormat="0" applyAlignment="0" applyProtection="0"/>
    <xf numFmtId="49" fontId="32" fillId="0" borderId="124" applyNumberFormat="0" applyFill="0" applyBorder="0" applyProtection="0">
      <alignment horizontal="left" vertical="center"/>
    </xf>
    <xf numFmtId="0" fontId="34" fillId="0" borderId="127">
      <alignment horizontal="left" vertical="center" wrapText="1" indent="2"/>
    </xf>
    <xf numFmtId="0" fontId="34" fillId="14" borderId="127">
      <alignment horizontal="left" vertical="center" wrapText="1" indent="2"/>
    </xf>
    <xf numFmtId="0" fontId="78" fillId="89" borderId="123" applyNumberFormat="0" applyFont="0" applyAlignment="0" applyProtection="0"/>
    <xf numFmtId="0" fontId="30" fillId="14" borderId="124">
      <alignment horizontal="right" vertical="center"/>
    </xf>
    <xf numFmtId="0" fontId="30" fillId="14" borderId="124">
      <alignment horizontal="right" vertical="center"/>
    </xf>
    <xf numFmtId="0" fontId="84" fillId="86" borderId="121" applyNumberFormat="0" applyAlignment="0" applyProtection="0"/>
    <xf numFmtId="0" fontId="72" fillId="55" borderId="0" applyNumberFormat="0" applyBorder="0" applyAlignment="0" applyProtection="0"/>
    <xf numFmtId="175" fontId="34" fillId="90" borderId="124" applyNumberFormat="0" applyFont="0" applyBorder="0" applyAlignment="0" applyProtection="0">
      <alignment horizontal="right" vertical="center"/>
    </xf>
    <xf numFmtId="0" fontId="2" fillId="60" borderId="0" applyNumberFormat="0" applyBorder="0" applyAlignment="0" applyProtection="0"/>
    <xf numFmtId="0" fontId="84" fillId="86" borderId="121" applyNumberFormat="0" applyAlignment="0" applyProtection="0"/>
    <xf numFmtId="0" fontId="100" fillId="86" borderId="120" applyNumberFormat="0" applyAlignment="0" applyProtection="0"/>
    <xf numFmtId="0" fontId="103" fillId="0" borderId="122" applyNumberFormat="0" applyFill="0" applyAlignment="0" applyProtection="0"/>
    <xf numFmtId="0" fontId="96" fillId="73" borderId="121" applyNumberFormat="0" applyAlignment="0" applyProtection="0"/>
    <xf numFmtId="0" fontId="30" fillId="9" borderId="124">
      <alignment horizontal="right" vertical="center"/>
    </xf>
    <xf numFmtId="0" fontId="72" fillId="49" borderId="0" applyNumberFormat="0" applyBorder="0" applyAlignment="0" applyProtection="0"/>
    <xf numFmtId="0" fontId="100" fillId="86" borderId="120" applyNumberFormat="0" applyAlignment="0" applyProtection="0"/>
    <xf numFmtId="0" fontId="2" fillId="54" borderId="0" applyNumberFormat="0" applyBorder="0" applyAlignment="0" applyProtection="0"/>
    <xf numFmtId="4" fontId="74" fillId="9" borderId="124">
      <alignment horizontal="right" vertical="center"/>
    </xf>
    <xf numFmtId="4" fontId="30" fillId="9" borderId="124">
      <alignment horizontal="right" vertical="center"/>
    </xf>
    <xf numFmtId="0" fontId="34" fillId="0" borderId="124" applyNumberFormat="0" applyFill="0" applyAlignment="0" applyProtection="0"/>
    <xf numFmtId="4" fontId="30" fillId="9" borderId="124">
      <alignment horizontal="right" vertical="center"/>
    </xf>
    <xf numFmtId="0" fontId="13" fillId="0" borderId="58" applyNumberFormat="0" applyFill="0" applyAlignment="0" applyProtection="0"/>
    <xf numFmtId="0" fontId="84" fillId="86" borderId="121" applyNumberFormat="0" applyAlignment="0" applyProtection="0"/>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34" fillId="0" borderId="124" applyNumberFormat="0" applyFill="0" applyAlignment="0" applyProtection="0"/>
    <xf numFmtId="4" fontId="30" fillId="14" borderId="124">
      <alignment horizontal="right" vertical="center"/>
    </xf>
    <xf numFmtId="0" fontId="78" fillId="89" borderId="123" applyNumberFormat="0" applyFont="0" applyAlignment="0" applyProtection="0"/>
    <xf numFmtId="4" fontId="30" fillId="14" borderId="124">
      <alignment horizontal="right" vertical="center"/>
    </xf>
    <xf numFmtId="4" fontId="30" fillId="14" borderId="124">
      <alignment horizontal="right" vertical="center"/>
    </xf>
    <xf numFmtId="0" fontId="34" fillId="0" borderId="124">
      <alignment horizontal="right" vertical="center"/>
    </xf>
    <xf numFmtId="4" fontId="34" fillId="0" borderId="124">
      <alignment horizontal="right" vertical="center"/>
    </xf>
    <xf numFmtId="0" fontId="88" fillId="0" borderId="122" applyNumberFormat="0" applyFill="0" applyAlignment="0" applyProtection="0"/>
    <xf numFmtId="0" fontId="78" fillId="89" borderId="123" applyNumberFormat="0" applyFont="0" applyAlignment="0" applyProtection="0"/>
    <xf numFmtId="0" fontId="34" fillId="0" borderId="124" applyNumberFormat="0" applyFill="0" applyAlignment="0" applyProtection="0"/>
    <xf numFmtId="0" fontId="30" fillId="14" borderId="126">
      <alignment horizontal="right" vertical="center"/>
    </xf>
    <xf numFmtId="4" fontId="30" fillId="14" borderId="124">
      <alignment horizontal="right" vertical="center"/>
    </xf>
    <xf numFmtId="0" fontId="84" fillId="86" borderId="121" applyNumberFormat="0" applyAlignment="0" applyProtection="0"/>
    <xf numFmtId="0" fontId="30" fillId="14" borderId="124">
      <alignment horizontal="right" vertical="center"/>
    </xf>
    <xf numFmtId="4" fontId="34" fillId="16" borderId="124"/>
    <xf numFmtId="0" fontId="87" fillId="73" borderId="121" applyNumberFormat="0" applyAlignment="0" applyProtection="0"/>
    <xf numFmtId="0" fontId="84" fillId="86" borderId="121" applyNumberFormat="0" applyAlignment="0" applyProtection="0"/>
    <xf numFmtId="0" fontId="103" fillId="0" borderId="122" applyNumberFormat="0" applyFill="0" applyAlignment="0" applyProtection="0"/>
    <xf numFmtId="0" fontId="34" fillId="9" borderId="125">
      <alignment horizontal="left" vertical="center"/>
    </xf>
    <xf numFmtId="0" fontId="87" fillId="73" borderId="121" applyNumberFormat="0" applyAlignment="0" applyProtection="0"/>
    <xf numFmtId="0" fontId="34" fillId="0" borderId="124" applyNumberFormat="0" applyFill="0" applyAlignment="0" applyProtection="0"/>
    <xf numFmtId="0" fontId="2" fillId="63" borderId="0" applyNumberFormat="0" applyBorder="0" applyAlignment="0" applyProtection="0"/>
    <xf numFmtId="0" fontId="34" fillId="0" borderId="124">
      <alignment horizontal="right" vertical="center"/>
    </xf>
    <xf numFmtId="0" fontId="34" fillId="9" borderId="125">
      <alignment horizontal="left" vertical="center"/>
    </xf>
    <xf numFmtId="4" fontId="30" fillId="14" borderId="126">
      <alignment horizontal="right" vertical="center"/>
    </xf>
    <xf numFmtId="49" fontId="32" fillId="0" borderId="124" applyNumberFormat="0" applyFill="0" applyBorder="0" applyProtection="0">
      <alignment horizontal="left" vertical="center"/>
    </xf>
    <xf numFmtId="0" fontId="100" fillId="86" borderId="120" applyNumberFormat="0" applyAlignment="0" applyProtection="0"/>
    <xf numFmtId="0" fontId="72" fillId="64" borderId="0" applyNumberFormat="0" applyBorder="0" applyAlignment="0" applyProtection="0"/>
    <xf numFmtId="0" fontId="2" fillId="62" borderId="0" applyNumberFormat="0" applyBorder="0" applyAlignment="0" applyProtection="0"/>
    <xf numFmtId="0" fontId="83" fillId="86" borderId="121" applyNumberFormat="0" applyAlignment="0" applyProtection="0"/>
    <xf numFmtId="0" fontId="96" fillId="73" borderId="121" applyNumberFormat="0" applyAlignment="0" applyProtection="0"/>
    <xf numFmtId="4" fontId="74" fillId="9" borderId="124">
      <alignment horizontal="right" vertical="center"/>
    </xf>
    <xf numFmtId="0" fontId="2" fillId="57" borderId="0" applyNumberFormat="0" applyBorder="0" applyAlignment="0" applyProtection="0"/>
    <xf numFmtId="0" fontId="30" fillId="14" borderId="125">
      <alignment horizontal="right" vertical="center"/>
    </xf>
    <xf numFmtId="0" fontId="34" fillId="14" borderId="127">
      <alignment horizontal="left" vertical="center" wrapText="1" indent="2"/>
    </xf>
    <xf numFmtId="0" fontId="83" fillId="86" borderId="121" applyNumberFormat="0" applyAlignment="0" applyProtection="0"/>
    <xf numFmtId="0" fontId="2" fillId="63" borderId="0" applyNumberFormat="0" applyBorder="0" applyAlignment="0" applyProtection="0"/>
    <xf numFmtId="4" fontId="30" fillId="14" borderId="125">
      <alignment horizontal="right" vertical="center"/>
    </xf>
    <xf numFmtId="0" fontId="35" fillId="89" borderId="123" applyNumberFormat="0" applyFont="0" applyAlignment="0" applyProtection="0"/>
    <xf numFmtId="0" fontId="2" fillId="62" borderId="0" applyNumberFormat="0" applyBorder="0" applyAlignment="0" applyProtection="0"/>
    <xf numFmtId="0" fontId="30" fillId="9" borderId="124">
      <alignment horizontal="right" vertical="center"/>
    </xf>
    <xf numFmtId="0" fontId="2" fillId="56" borderId="0" applyNumberFormat="0" applyBorder="0" applyAlignment="0" applyProtection="0"/>
    <xf numFmtId="0" fontId="96" fillId="73" borderId="121" applyNumberFormat="0" applyAlignment="0" applyProtection="0"/>
    <xf numFmtId="4" fontId="30" fillId="14" borderId="125">
      <alignment horizontal="right" vertical="center"/>
    </xf>
    <xf numFmtId="4" fontId="30" fillId="14" borderId="124">
      <alignment horizontal="right" vertical="center"/>
    </xf>
    <xf numFmtId="0" fontId="30" fillId="9" borderId="124">
      <alignment horizontal="right" vertical="center"/>
    </xf>
    <xf numFmtId="0" fontId="87" fillId="73" borderId="121" applyNumberFormat="0" applyAlignment="0" applyProtection="0"/>
    <xf numFmtId="0" fontId="2" fillId="54" borderId="0" applyNumberFormat="0" applyBorder="0" applyAlignment="0" applyProtection="0"/>
    <xf numFmtId="0" fontId="69" fillId="46" borderId="56" applyNumberFormat="0" applyAlignment="0" applyProtection="0"/>
    <xf numFmtId="0" fontId="88" fillId="0" borderId="122" applyNumberFormat="0" applyFill="0" applyAlignment="0" applyProtection="0"/>
    <xf numFmtId="0" fontId="74" fillId="9" borderId="124">
      <alignment horizontal="right" vertical="center"/>
    </xf>
    <xf numFmtId="0" fontId="100" fillId="86" borderId="120" applyNumberFormat="0" applyAlignment="0" applyProtection="0"/>
    <xf numFmtId="0" fontId="103" fillId="0" borderId="122" applyNumberFormat="0" applyFill="0" applyAlignment="0" applyProtection="0"/>
    <xf numFmtId="0" fontId="2" fillId="53" borderId="0" applyNumberFormat="0" applyBorder="0" applyAlignment="0" applyProtection="0"/>
    <xf numFmtId="175" fontId="34" fillId="90" borderId="124" applyNumberFormat="0" applyFont="0" applyBorder="0" applyAlignment="0" applyProtection="0">
      <alignment horizontal="right" vertical="center"/>
    </xf>
    <xf numFmtId="0" fontId="2" fillId="51" borderId="0" applyNumberFormat="0" applyBorder="0" applyAlignment="0" applyProtection="0"/>
    <xf numFmtId="0" fontId="2" fillId="56" borderId="0" applyNumberFormat="0" applyBorder="0" applyAlignment="0" applyProtection="0"/>
    <xf numFmtId="0" fontId="72" fillId="61" borderId="0" applyNumberFormat="0" applyBorder="0" applyAlignment="0" applyProtection="0"/>
    <xf numFmtId="0" fontId="88" fillId="0" borderId="122" applyNumberFormat="0" applyFill="0" applyAlignment="0" applyProtection="0"/>
    <xf numFmtId="0" fontId="34" fillId="0" borderId="124">
      <alignment horizontal="right" vertical="center"/>
    </xf>
    <xf numFmtId="0" fontId="35" fillId="89" borderId="123" applyNumberFormat="0" applyFont="0" applyAlignment="0" applyProtection="0"/>
    <xf numFmtId="0" fontId="84" fillId="86" borderId="121" applyNumberFormat="0" applyAlignment="0" applyProtection="0"/>
    <xf numFmtId="0" fontId="103" fillId="0" borderId="122" applyNumberFormat="0" applyFill="0" applyAlignment="0" applyProtection="0"/>
    <xf numFmtId="0" fontId="2" fillId="48" borderId="0" applyNumberFormat="0" applyBorder="0" applyAlignment="0" applyProtection="0"/>
    <xf numFmtId="0" fontId="78" fillId="89" borderId="123" applyNumberFormat="0" applyFont="0" applyAlignment="0" applyProtection="0"/>
    <xf numFmtId="0" fontId="72" fillId="58" borderId="0" applyNumberFormat="0" applyBorder="0" applyAlignment="0" applyProtection="0"/>
    <xf numFmtId="0" fontId="34" fillId="0" borderId="124" applyNumberFormat="0" applyFill="0" applyAlignment="0" applyProtection="0"/>
    <xf numFmtId="0" fontId="2" fillId="57" borderId="0" applyNumberFormat="0" applyBorder="0" applyAlignment="0" applyProtection="0"/>
    <xf numFmtId="4" fontId="34" fillId="0" borderId="124" applyFill="0" applyBorder="0" applyProtection="0">
      <alignment horizontal="right" vertical="center"/>
    </xf>
    <xf numFmtId="0" fontId="2" fillId="47" borderId="0" applyNumberFormat="0" applyBorder="0" applyAlignment="0" applyProtection="0"/>
    <xf numFmtId="0" fontId="103" fillId="0" borderId="122" applyNumberFormat="0" applyFill="0" applyAlignment="0" applyProtection="0"/>
    <xf numFmtId="0" fontId="2" fillId="60" borderId="0" applyNumberFormat="0" applyBorder="0" applyAlignment="0" applyProtection="0"/>
    <xf numFmtId="0" fontId="74" fillId="9" borderId="124">
      <alignment horizontal="right" vertical="center"/>
    </xf>
    <xf numFmtId="0" fontId="87" fillId="73" borderId="121" applyNumberFormat="0" applyAlignment="0" applyProtection="0"/>
    <xf numFmtId="175" fontId="34" fillId="90" borderId="124" applyNumberFormat="0" applyFont="0" applyBorder="0" applyAlignment="0" applyProtection="0">
      <alignment horizontal="right" vertical="center"/>
    </xf>
    <xf numFmtId="0" fontId="87" fillId="73" borderId="121" applyNumberFormat="0" applyAlignment="0" applyProtection="0"/>
    <xf numFmtId="4" fontId="34" fillId="0" borderId="124">
      <alignment horizontal="right" vertical="center"/>
    </xf>
    <xf numFmtId="49" fontId="34" fillId="0" borderId="124" applyNumberFormat="0" applyFont="0" applyFill="0" applyBorder="0" applyProtection="0">
      <alignment horizontal="left" vertical="center" indent="2"/>
    </xf>
    <xf numFmtId="175" fontId="34" fillId="90" borderId="124" applyNumberFormat="0" applyFont="0" applyBorder="0" applyAlignment="0" applyProtection="0">
      <alignment horizontal="right" vertical="center"/>
    </xf>
    <xf numFmtId="0" fontId="96" fillId="73" borderId="121" applyNumberFormat="0" applyAlignment="0" applyProtection="0"/>
    <xf numFmtId="49" fontId="32" fillId="0" borderId="124" applyNumberFormat="0" applyFill="0" applyBorder="0" applyProtection="0">
      <alignment horizontal="left" vertical="center"/>
    </xf>
    <xf numFmtId="4" fontId="30" fillId="14" borderId="124">
      <alignment horizontal="right" vertical="center"/>
    </xf>
    <xf numFmtId="0" fontId="87" fillId="73" borderId="121" applyNumberFormat="0" applyAlignment="0" applyProtection="0"/>
    <xf numFmtId="0" fontId="84" fillId="86" borderId="121" applyNumberFormat="0" applyAlignment="0" applyProtection="0"/>
    <xf numFmtId="4" fontId="34" fillId="0" borderId="124">
      <alignment horizontal="right" vertical="center"/>
    </xf>
    <xf numFmtId="0" fontId="34" fillId="14" borderId="127">
      <alignment horizontal="left" vertical="center" wrapText="1" indent="2"/>
    </xf>
    <xf numFmtId="0" fontId="34" fillId="0" borderId="127">
      <alignment horizontal="left" vertical="center" wrapText="1" indent="2"/>
    </xf>
    <xf numFmtId="0" fontId="100" fillId="86" borderId="120" applyNumberFormat="0" applyAlignment="0" applyProtection="0"/>
    <xf numFmtId="0" fontId="96" fillId="73" borderId="121" applyNumberFormat="0" applyAlignment="0" applyProtection="0"/>
    <xf numFmtId="0" fontId="83" fillId="86" borderId="121" applyNumberFormat="0" applyAlignment="0" applyProtection="0"/>
    <xf numFmtId="0" fontId="81" fillId="86" borderId="120" applyNumberFormat="0" applyAlignment="0" applyProtection="0"/>
    <xf numFmtId="0" fontId="30" fillId="14" borderId="126">
      <alignment horizontal="right" vertical="center"/>
    </xf>
    <xf numFmtId="0" fontId="74" fillId="9" borderId="124">
      <alignment horizontal="right" vertical="center"/>
    </xf>
    <xf numFmtId="4" fontId="30" fillId="9" borderId="124">
      <alignment horizontal="right" vertical="center"/>
    </xf>
    <xf numFmtId="4" fontId="30" fillId="14" borderId="124">
      <alignment horizontal="right" vertical="center"/>
    </xf>
    <xf numFmtId="49" fontId="34" fillId="0" borderId="125" applyNumberFormat="0" applyFont="0" applyFill="0" applyBorder="0" applyProtection="0">
      <alignment horizontal="left" vertical="center" indent="5"/>
    </xf>
    <xf numFmtId="4" fontId="34" fillId="0" borderId="124" applyFill="0" applyBorder="0" applyProtection="0">
      <alignment horizontal="right" vertical="center"/>
    </xf>
    <xf numFmtId="4" fontId="30" fillId="9" borderId="124">
      <alignment horizontal="right" vertical="center"/>
    </xf>
    <xf numFmtId="0" fontId="96" fillId="73" borderId="121" applyNumberFormat="0" applyAlignment="0" applyProtection="0"/>
    <xf numFmtId="0" fontId="87" fillId="73" borderId="121" applyNumberFormat="0" applyAlignment="0" applyProtection="0"/>
    <xf numFmtId="0" fontId="83" fillId="86" borderId="121" applyNumberFormat="0" applyAlignment="0" applyProtection="0"/>
    <xf numFmtId="0" fontId="34" fillId="14" borderId="127">
      <alignment horizontal="left" vertical="center" wrapText="1" indent="2"/>
    </xf>
    <xf numFmtId="0" fontId="34" fillId="0" borderId="127">
      <alignment horizontal="left" vertical="center" wrapText="1" indent="2"/>
    </xf>
    <xf numFmtId="0" fontId="34" fillId="14" borderId="127">
      <alignment horizontal="left" vertical="center" wrapText="1" indent="2"/>
    </xf>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2" fillId="48" borderId="0" applyNumberFormat="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2"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71" fillId="0" borderId="0" applyNumberFormat="0" applyFill="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68" fillId="46" borderId="57" applyNumberFormat="0" applyAlignment="0" applyProtection="0"/>
    <xf numFmtId="0" fontId="13" fillId="0" borderId="58" applyNumberFormat="0" applyFill="0" applyAlignment="0" applyProtection="0"/>
    <xf numFmtId="0" fontId="68" fillId="46" borderId="57" applyNumberFormat="0" applyAlignment="0" applyProtection="0"/>
    <xf numFmtId="0" fontId="2" fillId="60" borderId="0" applyNumberFormat="0" applyBorder="0" applyAlignment="0" applyProtection="0"/>
    <xf numFmtId="0" fontId="72" fillId="58" borderId="0" applyNumberFormat="0" applyBorder="0" applyAlignment="0" applyProtection="0"/>
    <xf numFmtId="0" fontId="72"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1" fillId="0" borderId="0" applyNumberFormat="0" applyFill="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69"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55" borderId="0" applyNumberFormat="0" applyBorder="0" applyAlignment="0" applyProtection="0"/>
    <xf numFmtId="0" fontId="68" fillId="46" borderId="57" applyNumberFormat="0" applyAlignment="0" applyProtection="0"/>
    <xf numFmtId="0" fontId="72" fillId="61" borderId="0" applyNumberFormat="0" applyBorder="0" applyAlignment="0" applyProtection="0"/>
    <xf numFmtId="0" fontId="2" fillId="59" borderId="0" applyNumberFormat="0" applyBorder="0" applyAlignment="0" applyProtection="0"/>
    <xf numFmtId="0" fontId="70" fillId="0" borderId="0" applyNumberFormat="0" applyFill="0" applyBorder="0" applyAlignment="0" applyProtection="0"/>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72"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2" fillId="49" borderId="0" applyNumberFormat="0" applyBorder="0" applyAlignment="0" applyProtection="0"/>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3" borderId="0" applyNumberFormat="0" applyBorder="0" applyAlignment="0" applyProtection="0"/>
    <xf numFmtId="0" fontId="13" fillId="0" borderId="58" applyNumberFormat="0" applyFill="0" applyAlignment="0" applyProtection="0"/>
    <xf numFmtId="0" fontId="13" fillId="0" borderId="58" applyNumberFormat="0" applyFill="0" applyAlignment="0" applyProtection="0"/>
    <xf numFmtId="0" fontId="2" fillId="59" borderId="0" applyNumberFormat="0" applyBorder="0" applyAlignment="0" applyProtection="0"/>
    <xf numFmtId="0" fontId="72" fillId="64"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49" borderId="0" applyNumberFormat="0" applyBorder="0" applyAlignment="0" applyProtection="0"/>
    <xf numFmtId="0" fontId="69" fillId="46" borderId="56" applyNumberFormat="0" applyAlignment="0" applyProtection="0"/>
    <xf numFmtId="0" fontId="69" fillId="46" borderId="56" applyNumberFormat="0" applyAlignment="0" applyProtection="0"/>
    <xf numFmtId="0" fontId="71" fillId="0" borderId="0" applyNumberFormat="0" applyFill="0" applyBorder="0" applyAlignment="0" applyProtection="0"/>
    <xf numFmtId="0" fontId="2" fillId="50" borderId="0" applyNumberFormat="0" applyBorder="0" applyAlignment="0" applyProtection="0"/>
    <xf numFmtId="0" fontId="13" fillId="0" borderId="58" applyNumberFormat="0" applyFill="0" applyAlignment="0" applyProtection="0"/>
    <xf numFmtId="0" fontId="2" fillId="63"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2" fillId="52" borderId="0" applyNumberFormat="0" applyBorder="0" applyAlignment="0" applyProtection="0"/>
    <xf numFmtId="0" fontId="2" fillId="50"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72" fillId="55" borderId="0" applyNumberFormat="0" applyBorder="0" applyAlignment="0" applyProtection="0"/>
    <xf numFmtId="0" fontId="72" fillId="49"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2" fillId="58" borderId="0" applyNumberFormat="0" applyBorder="0" applyAlignment="0" applyProtection="0"/>
    <xf numFmtId="0" fontId="68" fillId="46" borderId="57" applyNumberFormat="0" applyAlignment="0" applyProtection="0"/>
    <xf numFmtId="0" fontId="2" fillId="48" borderId="0" applyNumberFormat="0" applyBorder="0" applyAlignment="0" applyProtection="0"/>
    <xf numFmtId="0" fontId="72" fillId="55"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2" fillId="54" borderId="0" applyNumberFormat="0" applyBorder="0" applyAlignment="0" applyProtection="0"/>
    <xf numFmtId="0" fontId="13" fillId="0" borderId="58" applyNumberFormat="0" applyFill="0" applyAlignment="0" applyProtection="0"/>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2" fillId="63" borderId="0" applyNumberFormat="0" applyBorder="0" applyAlignment="0" applyProtection="0"/>
    <xf numFmtId="0" fontId="72"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2" fillId="61" borderId="0" applyNumberFormat="0" applyBorder="0" applyAlignment="0" applyProtection="0"/>
    <xf numFmtId="0" fontId="2" fillId="48" borderId="0" applyNumberFormat="0" applyBorder="0" applyAlignment="0" applyProtection="0"/>
    <xf numFmtId="0" fontId="72"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0" fontId="2" fillId="48" borderId="0" applyNumberFormat="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2"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71" fillId="0" borderId="0" applyNumberFormat="0" applyFill="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2" fillId="64" borderId="0" applyNumberFormat="0" applyBorder="0" applyAlignment="0" applyProtection="0"/>
    <xf numFmtId="0" fontId="68" fillId="46" borderId="57" applyNumberFormat="0" applyAlignment="0" applyProtection="0"/>
    <xf numFmtId="0" fontId="13" fillId="0" borderId="58" applyNumberFormat="0" applyFill="0" applyAlignment="0" applyProtection="0"/>
    <xf numFmtId="0" fontId="68" fillId="46" borderId="57" applyNumberFormat="0" applyAlignment="0" applyProtection="0"/>
    <xf numFmtId="0" fontId="2" fillId="60" borderId="0" applyNumberFormat="0" applyBorder="0" applyAlignment="0" applyProtection="0"/>
    <xf numFmtId="0" fontId="72" fillId="58" borderId="0" applyNumberFormat="0" applyBorder="0" applyAlignment="0" applyProtection="0"/>
    <xf numFmtId="0" fontId="72"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1" fillId="0" borderId="0" applyNumberFormat="0" applyFill="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69"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2"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2" fillId="61" borderId="0" applyNumberFormat="0" applyBorder="0" applyAlignment="0" applyProtection="0"/>
    <xf numFmtId="0" fontId="2"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55" borderId="0" applyNumberFormat="0" applyBorder="0" applyAlignment="0" applyProtection="0"/>
    <xf numFmtId="0" fontId="68" fillId="46" borderId="57" applyNumberFormat="0" applyAlignment="0" applyProtection="0"/>
    <xf numFmtId="0" fontId="72" fillId="61" borderId="0" applyNumberFormat="0" applyBorder="0" applyAlignment="0" applyProtection="0"/>
    <xf numFmtId="0" fontId="2" fillId="59" borderId="0" applyNumberFormat="0" applyBorder="0" applyAlignment="0" applyProtection="0"/>
    <xf numFmtId="0" fontId="70" fillId="0" borderId="0" applyNumberFormat="0" applyFill="0" applyBorder="0" applyAlignment="0" applyProtection="0"/>
    <xf numFmtId="0" fontId="2"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72"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2" fillId="49" borderId="0" applyNumberFormat="0" applyBorder="0" applyAlignment="0" applyProtection="0"/>
    <xf numFmtId="0" fontId="7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72" fillId="55" borderId="0" applyNumberFormat="0" applyBorder="0" applyAlignment="0" applyProtection="0"/>
    <xf numFmtId="0" fontId="2" fillId="53" borderId="0" applyNumberFormat="0" applyBorder="0" applyAlignment="0" applyProtection="0"/>
    <xf numFmtId="0" fontId="13" fillId="0" borderId="58" applyNumberFormat="0" applyFill="0" applyAlignment="0" applyProtection="0"/>
    <xf numFmtId="0" fontId="13" fillId="0" borderId="58" applyNumberFormat="0" applyFill="0" applyAlignment="0" applyProtection="0"/>
    <xf numFmtId="0" fontId="2" fillId="59" borderId="0" applyNumberFormat="0" applyBorder="0" applyAlignment="0" applyProtection="0"/>
    <xf numFmtId="0" fontId="72" fillId="64"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49" borderId="0" applyNumberFormat="0" applyBorder="0" applyAlignment="0" applyProtection="0"/>
    <xf numFmtId="0" fontId="69" fillId="46" borderId="56" applyNumberFormat="0" applyAlignment="0" applyProtection="0"/>
    <xf numFmtId="0" fontId="69" fillId="46" borderId="56" applyNumberFormat="0" applyAlignment="0" applyProtection="0"/>
    <xf numFmtId="0" fontId="71" fillId="0" borderId="0" applyNumberFormat="0" applyFill="0" applyBorder="0" applyAlignment="0" applyProtection="0"/>
    <xf numFmtId="0" fontId="2" fillId="50" borderId="0" applyNumberFormat="0" applyBorder="0" applyAlignment="0" applyProtection="0"/>
    <xf numFmtId="0" fontId="13" fillId="0" borderId="58" applyNumberFormat="0" applyFill="0" applyAlignment="0" applyProtection="0"/>
    <xf numFmtId="0" fontId="2" fillId="63" borderId="0" applyNumberFormat="0" applyBorder="0" applyAlignment="0" applyProtection="0"/>
    <xf numFmtId="0" fontId="72"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2" fillId="52" borderId="0" applyNumberFormat="0" applyBorder="0" applyAlignment="0" applyProtection="0"/>
    <xf numFmtId="0" fontId="2" fillId="50"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72" fillId="55" borderId="0" applyNumberFormat="0" applyBorder="0" applyAlignment="0" applyProtection="0"/>
    <xf numFmtId="0" fontId="72" fillId="49" borderId="0" applyNumberFormat="0" applyBorder="0" applyAlignment="0" applyProtection="0"/>
    <xf numFmtId="0" fontId="2" fillId="51" borderId="0" applyNumberFormat="0" applyBorder="0" applyAlignment="0" applyProtection="0"/>
    <xf numFmtId="0" fontId="72"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2" fillId="58" borderId="0" applyNumberFormat="0" applyBorder="0" applyAlignment="0" applyProtection="0"/>
    <xf numFmtId="0" fontId="68" fillId="46" borderId="57" applyNumberFormat="0" applyAlignment="0" applyProtection="0"/>
    <xf numFmtId="0" fontId="2" fillId="48" borderId="0" applyNumberFormat="0" applyBorder="0" applyAlignment="0" applyProtection="0"/>
    <xf numFmtId="0" fontId="72" fillId="55"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2" fillId="54" borderId="0" applyNumberFormat="0" applyBorder="0" applyAlignment="0" applyProtection="0"/>
    <xf numFmtId="0" fontId="13" fillId="0" borderId="58" applyNumberFormat="0" applyFill="0" applyAlignment="0" applyProtection="0"/>
    <xf numFmtId="0" fontId="2"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2" fillId="63" borderId="0" applyNumberFormat="0" applyBorder="0" applyAlignment="0" applyProtection="0"/>
    <xf numFmtId="0" fontId="72"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2" fillId="61" borderId="0" applyNumberFormat="0" applyBorder="0" applyAlignment="0" applyProtection="0"/>
    <xf numFmtId="0" fontId="2" fillId="48" borderId="0" applyNumberFormat="0" applyBorder="0" applyAlignment="0" applyProtection="0"/>
    <xf numFmtId="0" fontId="72"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2" fillId="49" borderId="0" applyNumberFormat="0" applyBorder="0" applyAlignment="0" applyProtection="0"/>
    <xf numFmtId="0" fontId="7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2"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69" fillId="46" borderId="56" applyNumberFormat="0" applyAlignment="0" applyProtection="0"/>
    <xf numFmtId="0" fontId="2" fillId="51" borderId="0" applyNumberFormat="0" applyBorder="0" applyAlignment="0" applyProtection="0"/>
    <xf numFmtId="0" fontId="72" fillId="61"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48" borderId="0" applyNumberFormat="0" applyBorder="0" applyAlignment="0" applyProtection="0"/>
    <xf numFmtId="0" fontId="1" fillId="0" borderId="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1"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1" fillId="60"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72"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72"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72"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72"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72"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72" fillId="6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applyNumberFormat="0" applyFill="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1" fillId="47" borderId="0" applyNumberFormat="0" applyBorder="0" applyAlignment="0" applyProtection="0"/>
    <xf numFmtId="0" fontId="1" fillId="48" borderId="0" applyNumberFormat="0" applyBorder="0" applyAlignment="0" applyProtection="0"/>
    <xf numFmtId="0" fontId="72"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72"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72"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72"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72"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72" fillId="64" borderId="0" applyNumberFormat="0" applyBorder="0" applyAlignment="0" applyProtection="0"/>
    <xf numFmtId="0" fontId="68" fillId="46" borderId="57" applyNumberFormat="0" applyAlignment="0" applyProtection="0"/>
    <xf numFmtId="0" fontId="13" fillId="0" borderId="58" applyNumberFormat="0" applyFill="0" applyAlignment="0" applyProtection="0"/>
    <xf numFmtId="0" fontId="68" fillId="46" borderId="57" applyNumberFormat="0" applyAlignment="0" applyProtection="0"/>
    <xf numFmtId="0" fontId="1" fillId="60" borderId="0" applyNumberFormat="0" applyBorder="0" applyAlignment="0" applyProtection="0"/>
    <xf numFmtId="0" fontId="72" fillId="58" borderId="0" applyNumberFormat="0" applyBorder="0" applyAlignment="0" applyProtection="0"/>
    <xf numFmtId="0" fontId="72" fillId="64" borderId="0" applyNumberFormat="0" applyBorder="0" applyAlignment="0" applyProtection="0"/>
    <xf numFmtId="0" fontId="1" fillId="47" borderId="0" applyNumberFormat="0" applyBorder="0" applyAlignment="0" applyProtection="0"/>
    <xf numFmtId="0" fontId="1" fillId="57" borderId="0" applyNumberFormat="0" applyBorder="0" applyAlignment="0" applyProtection="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1" fillId="47" borderId="0" applyNumberFormat="0" applyBorder="0" applyAlignment="0" applyProtection="0"/>
    <xf numFmtId="0" fontId="1" fillId="47" borderId="0" applyNumberFormat="0" applyBorder="0" applyAlignment="0" applyProtection="0"/>
    <xf numFmtId="0" fontId="71" fillId="0" borderId="0" applyNumberFormat="0" applyFill="0" applyBorder="0" applyAlignment="0" applyProtection="0"/>
    <xf numFmtId="0" fontId="1"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61" borderId="0" applyNumberFormat="0" applyBorder="0" applyAlignment="0" applyProtection="0"/>
    <xf numFmtId="0" fontId="1" fillId="50" borderId="0" applyNumberFormat="0" applyBorder="0" applyAlignment="0" applyProtection="0"/>
    <xf numFmtId="0" fontId="1" fillId="62" borderId="0" applyNumberFormat="0" applyBorder="0" applyAlignment="0" applyProtection="0"/>
    <xf numFmtId="0" fontId="69" fillId="46" borderId="56" applyNumberFormat="0" applyAlignment="0" applyProtection="0"/>
    <xf numFmtId="0" fontId="1" fillId="62"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0" borderId="0" applyNumberFormat="0" applyBorder="0" applyAlignment="0" applyProtection="0"/>
    <xf numFmtId="0" fontId="72" fillId="55" borderId="0" applyNumberFormat="0" applyBorder="0" applyAlignment="0" applyProtection="0"/>
    <xf numFmtId="0" fontId="1" fillId="56" borderId="0" applyNumberFormat="0" applyBorder="0" applyAlignment="0" applyProtection="0"/>
    <xf numFmtId="0" fontId="1" fillId="59" borderId="0" applyNumberFormat="0" applyBorder="0" applyAlignment="0" applyProtection="0"/>
    <xf numFmtId="0" fontId="1" fillId="53" borderId="0" applyNumberFormat="0" applyBorder="0" applyAlignment="0" applyProtection="0"/>
    <xf numFmtId="0" fontId="1" fillId="51" borderId="0" applyNumberFormat="0" applyBorder="0" applyAlignment="0" applyProtection="0"/>
    <xf numFmtId="0" fontId="72" fillId="61" borderId="0" applyNumberFormat="0" applyBorder="0" applyAlignment="0" applyProtection="0"/>
    <xf numFmtId="0" fontId="1"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55" borderId="0" applyNumberFormat="0" applyBorder="0" applyAlignment="0" applyProtection="0"/>
    <xf numFmtId="0" fontId="68" fillId="46" borderId="57" applyNumberFormat="0" applyAlignment="0" applyProtection="0"/>
    <xf numFmtId="0" fontId="72" fillId="61" borderId="0" applyNumberFormat="0" applyBorder="0" applyAlignment="0" applyProtection="0"/>
    <xf numFmtId="0" fontId="1" fillId="59" borderId="0" applyNumberFormat="0" applyBorder="0" applyAlignment="0" applyProtection="0"/>
    <xf numFmtId="0" fontId="70" fillId="0" borderId="0" applyNumberFormat="0" applyFill="0" applyBorder="0" applyAlignment="0" applyProtection="0"/>
    <xf numFmtId="0" fontId="1"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72" fillId="52" borderId="0" applyNumberFormat="0" applyBorder="0" applyAlignment="0" applyProtection="0"/>
    <xf numFmtId="0" fontId="1" fillId="62" borderId="0" applyNumberFormat="0" applyBorder="0" applyAlignment="0" applyProtection="0"/>
    <xf numFmtId="0" fontId="1" fillId="53" borderId="0" applyNumberFormat="0" applyBorder="0" applyAlignment="0" applyProtection="0"/>
    <xf numFmtId="0" fontId="1" fillId="51" borderId="0" applyNumberFormat="0" applyBorder="0" applyAlignment="0" applyProtection="0"/>
    <xf numFmtId="0" fontId="1" fillId="63" borderId="0" applyNumberFormat="0" applyBorder="0" applyAlignment="0" applyProtection="0"/>
    <xf numFmtId="0" fontId="72" fillId="49" borderId="0" applyNumberFormat="0" applyBorder="0" applyAlignment="0" applyProtection="0"/>
    <xf numFmtId="0" fontId="72" fillId="64" borderId="0" applyNumberFormat="0" applyBorder="0" applyAlignment="0" applyProtection="0"/>
    <xf numFmtId="0" fontId="1" fillId="57"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72" fillId="58" borderId="0" applyNumberFormat="0" applyBorder="0" applyAlignment="0" applyProtection="0"/>
    <xf numFmtId="0" fontId="1" fillId="54" borderId="0" applyNumberFormat="0" applyBorder="0" applyAlignment="0" applyProtection="0"/>
    <xf numFmtId="0" fontId="72" fillId="55" borderId="0" applyNumberFormat="0" applyBorder="0" applyAlignment="0" applyProtection="0"/>
    <xf numFmtId="0" fontId="1" fillId="53" borderId="0" applyNumberFormat="0" applyBorder="0" applyAlignment="0" applyProtection="0"/>
    <xf numFmtId="0" fontId="13" fillId="0" borderId="58" applyNumberFormat="0" applyFill="0" applyAlignment="0" applyProtection="0"/>
    <xf numFmtId="0" fontId="13" fillId="0" borderId="58" applyNumberFormat="0" applyFill="0" applyAlignment="0" applyProtection="0"/>
    <xf numFmtId="0" fontId="1" fillId="59" borderId="0" applyNumberFormat="0" applyBorder="0" applyAlignment="0" applyProtection="0"/>
    <xf numFmtId="0" fontId="72" fillId="64" borderId="0" applyNumberFormat="0" applyBorder="0" applyAlignment="0" applyProtection="0"/>
    <xf numFmtId="0" fontId="1" fillId="53" borderId="0" applyNumberFormat="0" applyBorder="0" applyAlignment="0" applyProtection="0"/>
    <xf numFmtId="0" fontId="71" fillId="0" borderId="0" applyNumberFormat="0" applyFill="0" applyBorder="0" applyAlignment="0" applyProtection="0"/>
    <xf numFmtId="0" fontId="72" fillId="49" borderId="0" applyNumberFormat="0" applyBorder="0" applyAlignment="0" applyProtection="0"/>
    <xf numFmtId="0" fontId="69" fillId="46" borderId="56" applyNumberFormat="0" applyAlignment="0" applyProtection="0"/>
    <xf numFmtId="0" fontId="69" fillId="46" borderId="56" applyNumberFormat="0" applyAlignment="0" applyProtection="0"/>
    <xf numFmtId="0" fontId="71" fillId="0" borderId="0" applyNumberFormat="0" applyFill="0" applyBorder="0" applyAlignment="0" applyProtection="0"/>
    <xf numFmtId="0" fontId="1" fillId="50" borderId="0" applyNumberFormat="0" applyBorder="0" applyAlignment="0" applyProtection="0"/>
    <xf numFmtId="0" fontId="13" fillId="0" borderId="58" applyNumberFormat="0" applyFill="0" applyAlignment="0" applyProtection="0"/>
    <xf numFmtId="0" fontId="1" fillId="63" borderId="0" applyNumberFormat="0" applyBorder="0" applyAlignment="0" applyProtection="0"/>
    <xf numFmtId="0" fontId="72" fillId="58" borderId="0" applyNumberFormat="0" applyBorder="0" applyAlignment="0" applyProtection="0"/>
    <xf numFmtId="0" fontId="1" fillId="54" borderId="0" applyNumberFormat="0" applyBorder="0" applyAlignment="0" applyProtection="0"/>
    <xf numFmtId="0" fontId="1" fillId="63" borderId="0" applyNumberFormat="0" applyBorder="0" applyAlignment="0" applyProtection="0"/>
    <xf numFmtId="0" fontId="72" fillId="52" borderId="0" applyNumberFormat="0" applyBorder="0" applyAlignment="0" applyProtection="0"/>
    <xf numFmtId="0" fontId="1" fillId="50" borderId="0" applyNumberFormat="0" applyBorder="0" applyAlignment="0" applyProtection="0"/>
    <xf numFmtId="0" fontId="70" fillId="0" borderId="0" applyNumberFormat="0" applyFill="0" applyBorder="0" applyAlignment="0" applyProtection="0"/>
    <xf numFmtId="0" fontId="1" fillId="57" borderId="0" applyNumberFormat="0" applyBorder="0" applyAlignment="0" applyProtection="0"/>
    <xf numFmtId="0" fontId="72" fillId="55" borderId="0" applyNumberFormat="0" applyBorder="0" applyAlignment="0" applyProtection="0"/>
    <xf numFmtId="0" fontId="72" fillId="49" borderId="0" applyNumberFormat="0" applyBorder="0" applyAlignment="0" applyProtection="0"/>
    <xf numFmtId="0" fontId="1" fillId="51" borderId="0" applyNumberFormat="0" applyBorder="0" applyAlignment="0" applyProtection="0"/>
    <xf numFmtId="0" fontId="72" fillId="52" borderId="0" applyNumberFormat="0" applyBorder="0" applyAlignment="0" applyProtection="0"/>
    <xf numFmtId="0" fontId="1" fillId="59" borderId="0" applyNumberFormat="0" applyBorder="0" applyAlignment="0" applyProtection="0"/>
    <xf numFmtId="0" fontId="1" fillId="50" borderId="0" applyNumberFormat="0" applyBorder="0" applyAlignment="0" applyProtection="0"/>
    <xf numFmtId="0" fontId="72" fillId="58" borderId="0" applyNumberFormat="0" applyBorder="0" applyAlignment="0" applyProtection="0"/>
    <xf numFmtId="0" fontId="68" fillId="46" borderId="57" applyNumberFormat="0" applyAlignment="0" applyProtection="0"/>
    <xf numFmtId="0" fontId="1" fillId="48" borderId="0" applyNumberFormat="0" applyBorder="0" applyAlignment="0" applyProtection="0"/>
    <xf numFmtId="0" fontId="72" fillId="55" borderId="0" applyNumberFormat="0" applyBorder="0" applyAlignment="0" applyProtection="0"/>
    <xf numFmtId="0" fontId="1" fillId="60" borderId="0" applyNumberFormat="0" applyBorder="0" applyAlignment="0" applyProtection="0"/>
    <xf numFmtId="0" fontId="72" fillId="49" borderId="0" applyNumberFormat="0" applyBorder="0" applyAlignment="0" applyProtection="0"/>
    <xf numFmtId="0" fontId="1" fillId="54" borderId="0" applyNumberFormat="0" applyBorder="0" applyAlignment="0" applyProtection="0"/>
    <xf numFmtId="0" fontId="13" fillId="0" borderId="58" applyNumberFormat="0" applyFill="0" applyAlignment="0" applyProtection="0"/>
    <xf numFmtId="0" fontId="1"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63" borderId="0" applyNumberFormat="0" applyBorder="0" applyAlignment="0" applyProtection="0"/>
    <xf numFmtId="0" fontId="72" fillId="64" borderId="0" applyNumberFormat="0" applyBorder="0" applyAlignment="0" applyProtection="0"/>
    <xf numFmtId="0" fontId="1" fillId="62" borderId="0" applyNumberFormat="0" applyBorder="0" applyAlignment="0" applyProtection="0"/>
    <xf numFmtId="0" fontId="1" fillId="57" borderId="0" applyNumberFormat="0" applyBorder="0" applyAlignment="0" applyProtection="0"/>
    <xf numFmtId="0" fontId="1" fillId="63" borderId="0" applyNumberFormat="0" applyBorder="0" applyAlignment="0" applyProtection="0"/>
    <xf numFmtId="0" fontId="1" fillId="62" borderId="0" applyNumberFormat="0" applyBorder="0" applyAlignment="0" applyProtection="0"/>
    <xf numFmtId="0" fontId="1" fillId="56" borderId="0" applyNumberFormat="0" applyBorder="0" applyAlignment="0" applyProtection="0"/>
    <xf numFmtId="0" fontId="1" fillId="54" borderId="0" applyNumberFormat="0" applyBorder="0" applyAlignment="0" applyProtection="0"/>
    <xf numFmtId="0" fontId="69" fillId="46" borderId="56" applyNumberFormat="0" applyAlignment="0" applyProtection="0"/>
    <xf numFmtId="0" fontId="1" fillId="53" borderId="0" applyNumberFormat="0" applyBorder="0" applyAlignment="0" applyProtection="0"/>
    <xf numFmtId="0" fontId="1" fillId="51" borderId="0" applyNumberFormat="0" applyBorder="0" applyAlignment="0" applyProtection="0"/>
    <xf numFmtId="0" fontId="1" fillId="56" borderId="0" applyNumberFormat="0" applyBorder="0" applyAlignment="0" applyProtection="0"/>
    <xf numFmtId="0" fontId="72" fillId="61" borderId="0" applyNumberFormat="0" applyBorder="0" applyAlignment="0" applyProtection="0"/>
    <xf numFmtId="0" fontId="1" fillId="48" borderId="0" applyNumberFormat="0" applyBorder="0" applyAlignment="0" applyProtection="0"/>
    <xf numFmtId="0" fontId="72" fillId="58" borderId="0" applyNumberFormat="0" applyBorder="0" applyAlignment="0" applyProtection="0"/>
    <xf numFmtId="0" fontId="1" fillId="57" borderId="0" applyNumberFormat="0" applyBorder="0" applyAlignment="0" applyProtection="0"/>
    <xf numFmtId="0" fontId="1" fillId="47" borderId="0" applyNumberFormat="0" applyBorder="0" applyAlignment="0" applyProtection="0"/>
    <xf numFmtId="0" fontId="1" fillId="60" borderId="0" applyNumberFormat="0" applyBorder="0" applyAlignment="0" applyProtection="0"/>
    <xf numFmtId="0" fontId="72" fillId="49" borderId="0" applyNumberFormat="0" applyBorder="0" applyAlignment="0" applyProtection="0"/>
    <xf numFmtId="0" fontId="72" fillId="61" borderId="0" applyNumberFormat="0" applyBorder="0" applyAlignment="0" applyProtection="0"/>
    <xf numFmtId="0" fontId="1" fillId="59" borderId="0" applyNumberFormat="0" applyBorder="0" applyAlignment="0" applyProtection="0"/>
    <xf numFmtId="0" fontId="1" fillId="56" borderId="0" applyNumberFormat="0" applyBorder="0" applyAlignment="0" applyProtection="0"/>
    <xf numFmtId="0" fontId="1" fillId="54" borderId="0" applyNumberFormat="0" applyBorder="0" applyAlignment="0" applyProtection="0"/>
    <xf numFmtId="0" fontId="1" fillId="48" borderId="0" applyNumberFormat="0" applyBorder="0" applyAlignment="0" applyProtection="0"/>
    <xf numFmtId="0" fontId="1"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1"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1" fillId="60" borderId="0" applyNumberFormat="0" applyBorder="0" applyAlignment="0" applyProtection="0"/>
    <xf numFmtId="0" fontId="1" fillId="56" borderId="0" applyNumberFormat="0" applyBorder="0" applyAlignment="0" applyProtection="0"/>
    <xf numFmtId="0" fontId="70" fillId="0" borderId="0" applyNumberFormat="0" applyFill="0" applyBorder="0" applyAlignment="0" applyProtection="0"/>
    <xf numFmtId="0" fontId="1" fillId="57" borderId="0" applyNumberFormat="0" applyBorder="0" applyAlignment="0" applyProtection="0"/>
    <xf numFmtId="0" fontId="1" fillId="62" borderId="0" applyNumberFormat="0" applyBorder="0" applyAlignment="0" applyProtection="0"/>
    <xf numFmtId="0" fontId="1" fillId="54" borderId="0" applyNumberFormat="0" applyBorder="0" applyAlignment="0" applyProtection="0"/>
    <xf numFmtId="0" fontId="69" fillId="46" borderId="56" applyNumberFormat="0" applyAlignment="0" applyProtection="0"/>
    <xf numFmtId="0" fontId="1" fillId="51" borderId="0" applyNumberFormat="0" applyBorder="0" applyAlignment="0" applyProtection="0"/>
    <xf numFmtId="0" fontId="72" fillId="61"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48" borderId="0" applyNumberFormat="0" applyBorder="0" applyAlignment="0" applyProtection="0"/>
    <xf numFmtId="0" fontId="1" fillId="0" borderId="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1"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1" fillId="60"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72"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72"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72"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72"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72"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72" fillId="6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applyNumberFormat="0" applyFill="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1" fillId="47" borderId="0" applyNumberFormat="0" applyBorder="0" applyAlignment="0" applyProtection="0"/>
    <xf numFmtId="0" fontId="1" fillId="48" borderId="0" applyNumberFormat="0" applyBorder="0" applyAlignment="0" applyProtection="0"/>
    <xf numFmtId="0" fontId="72"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72"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72"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72"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72"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72" fillId="64" borderId="0" applyNumberFormat="0" applyBorder="0" applyAlignment="0" applyProtection="0"/>
    <xf numFmtId="0" fontId="68" fillId="46" borderId="57" applyNumberFormat="0" applyAlignment="0" applyProtection="0"/>
    <xf numFmtId="0" fontId="13" fillId="0" borderId="58" applyNumberFormat="0" applyFill="0" applyAlignment="0" applyProtection="0"/>
    <xf numFmtId="0" fontId="68" fillId="46" borderId="57" applyNumberFormat="0" applyAlignment="0" applyProtection="0"/>
    <xf numFmtId="0" fontId="1" fillId="60" borderId="0" applyNumberFormat="0" applyBorder="0" applyAlignment="0" applyProtection="0"/>
    <xf numFmtId="0" fontId="72" fillId="58" borderId="0" applyNumberFormat="0" applyBorder="0" applyAlignment="0" applyProtection="0"/>
    <xf numFmtId="0" fontId="72" fillId="64" borderId="0" applyNumberFormat="0" applyBorder="0" applyAlignment="0" applyProtection="0"/>
    <xf numFmtId="0" fontId="1" fillId="47" borderId="0" applyNumberFormat="0" applyBorder="0" applyAlignment="0" applyProtection="0"/>
    <xf numFmtId="0" fontId="1" fillId="57" borderId="0" applyNumberFormat="0" applyBorder="0" applyAlignment="0" applyProtection="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1" fillId="47" borderId="0" applyNumberFormat="0" applyBorder="0" applyAlignment="0" applyProtection="0"/>
    <xf numFmtId="0" fontId="1" fillId="47" borderId="0" applyNumberFormat="0" applyBorder="0" applyAlignment="0" applyProtection="0"/>
    <xf numFmtId="0" fontId="71" fillId="0" borderId="0" applyNumberFormat="0" applyFill="0" applyBorder="0" applyAlignment="0" applyProtection="0"/>
    <xf numFmtId="0" fontId="1"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61" borderId="0" applyNumberFormat="0" applyBorder="0" applyAlignment="0" applyProtection="0"/>
    <xf numFmtId="0" fontId="1" fillId="50" borderId="0" applyNumberFormat="0" applyBorder="0" applyAlignment="0" applyProtection="0"/>
    <xf numFmtId="0" fontId="1" fillId="62" borderId="0" applyNumberFormat="0" applyBorder="0" applyAlignment="0" applyProtection="0"/>
    <xf numFmtId="0" fontId="69" fillId="46" borderId="56" applyNumberFormat="0" applyAlignment="0" applyProtection="0"/>
    <xf numFmtId="0" fontId="1" fillId="62"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0" borderId="0" applyNumberFormat="0" applyBorder="0" applyAlignment="0" applyProtection="0"/>
    <xf numFmtId="0" fontId="72" fillId="55" borderId="0" applyNumberFormat="0" applyBorder="0" applyAlignment="0" applyProtection="0"/>
    <xf numFmtId="0" fontId="1" fillId="56" borderId="0" applyNumberFormat="0" applyBorder="0" applyAlignment="0" applyProtection="0"/>
    <xf numFmtId="0" fontId="1" fillId="59" borderId="0" applyNumberFormat="0" applyBorder="0" applyAlignment="0" applyProtection="0"/>
    <xf numFmtId="0" fontId="1" fillId="53" borderId="0" applyNumberFormat="0" applyBorder="0" applyAlignment="0" applyProtection="0"/>
    <xf numFmtId="0" fontId="1" fillId="51" borderId="0" applyNumberFormat="0" applyBorder="0" applyAlignment="0" applyProtection="0"/>
    <xf numFmtId="0" fontId="72" fillId="61" borderId="0" applyNumberFormat="0" applyBorder="0" applyAlignment="0" applyProtection="0"/>
    <xf numFmtId="0" fontId="1"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55" borderId="0" applyNumberFormat="0" applyBorder="0" applyAlignment="0" applyProtection="0"/>
    <xf numFmtId="0" fontId="68" fillId="46" borderId="57" applyNumberFormat="0" applyAlignment="0" applyProtection="0"/>
    <xf numFmtId="0" fontId="72" fillId="61" borderId="0" applyNumberFormat="0" applyBorder="0" applyAlignment="0" applyProtection="0"/>
    <xf numFmtId="0" fontId="1" fillId="59" borderId="0" applyNumberFormat="0" applyBorder="0" applyAlignment="0" applyProtection="0"/>
    <xf numFmtId="0" fontId="70" fillId="0" borderId="0" applyNumberFormat="0" applyFill="0" applyBorder="0" applyAlignment="0" applyProtection="0"/>
    <xf numFmtId="0" fontId="1"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72" fillId="52" borderId="0" applyNumberFormat="0" applyBorder="0" applyAlignment="0" applyProtection="0"/>
    <xf numFmtId="0" fontId="1" fillId="62" borderId="0" applyNumberFormat="0" applyBorder="0" applyAlignment="0" applyProtection="0"/>
    <xf numFmtId="0" fontId="1" fillId="53" borderId="0" applyNumberFormat="0" applyBorder="0" applyAlignment="0" applyProtection="0"/>
    <xf numFmtId="0" fontId="1" fillId="51" borderId="0" applyNumberFormat="0" applyBorder="0" applyAlignment="0" applyProtection="0"/>
    <xf numFmtId="0" fontId="1" fillId="63" borderId="0" applyNumberFormat="0" applyBorder="0" applyAlignment="0" applyProtection="0"/>
    <xf numFmtId="0" fontId="72" fillId="49" borderId="0" applyNumberFormat="0" applyBorder="0" applyAlignment="0" applyProtection="0"/>
    <xf numFmtId="0" fontId="72" fillId="64" borderId="0" applyNumberFormat="0" applyBorder="0" applyAlignment="0" applyProtection="0"/>
    <xf numFmtId="0" fontId="1" fillId="57"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72" fillId="58" borderId="0" applyNumberFormat="0" applyBorder="0" applyAlignment="0" applyProtection="0"/>
    <xf numFmtId="0" fontId="1" fillId="54" borderId="0" applyNumberFormat="0" applyBorder="0" applyAlignment="0" applyProtection="0"/>
    <xf numFmtId="0" fontId="72" fillId="55" borderId="0" applyNumberFormat="0" applyBorder="0" applyAlignment="0" applyProtection="0"/>
    <xf numFmtId="0" fontId="1" fillId="53" borderId="0" applyNumberFormat="0" applyBorder="0" applyAlignment="0" applyProtection="0"/>
    <xf numFmtId="0" fontId="13" fillId="0" borderId="58" applyNumberFormat="0" applyFill="0" applyAlignment="0" applyProtection="0"/>
    <xf numFmtId="0" fontId="13" fillId="0" borderId="58" applyNumberFormat="0" applyFill="0" applyAlignment="0" applyProtection="0"/>
    <xf numFmtId="0" fontId="1" fillId="59" borderId="0" applyNumberFormat="0" applyBorder="0" applyAlignment="0" applyProtection="0"/>
    <xf numFmtId="0" fontId="72" fillId="64" borderId="0" applyNumberFormat="0" applyBorder="0" applyAlignment="0" applyProtection="0"/>
    <xf numFmtId="0" fontId="1" fillId="53" borderId="0" applyNumberFormat="0" applyBorder="0" applyAlignment="0" applyProtection="0"/>
    <xf numFmtId="0" fontId="71" fillId="0" borderId="0" applyNumberFormat="0" applyFill="0" applyBorder="0" applyAlignment="0" applyProtection="0"/>
    <xf numFmtId="0" fontId="72" fillId="49" borderId="0" applyNumberFormat="0" applyBorder="0" applyAlignment="0" applyProtection="0"/>
    <xf numFmtId="0" fontId="69" fillId="46" borderId="56" applyNumberFormat="0" applyAlignment="0" applyProtection="0"/>
    <xf numFmtId="0" fontId="69" fillId="46" borderId="56" applyNumberFormat="0" applyAlignment="0" applyProtection="0"/>
    <xf numFmtId="0" fontId="71" fillId="0" borderId="0" applyNumberFormat="0" applyFill="0" applyBorder="0" applyAlignment="0" applyProtection="0"/>
    <xf numFmtId="0" fontId="1" fillId="50" borderId="0" applyNumberFormat="0" applyBorder="0" applyAlignment="0" applyProtection="0"/>
    <xf numFmtId="0" fontId="13" fillId="0" borderId="58" applyNumberFormat="0" applyFill="0" applyAlignment="0" applyProtection="0"/>
    <xf numFmtId="0" fontId="1" fillId="63" borderId="0" applyNumberFormat="0" applyBorder="0" applyAlignment="0" applyProtection="0"/>
    <xf numFmtId="0" fontId="72" fillId="58" borderId="0" applyNumberFormat="0" applyBorder="0" applyAlignment="0" applyProtection="0"/>
    <xf numFmtId="0" fontId="1" fillId="54" borderId="0" applyNumberFormat="0" applyBorder="0" applyAlignment="0" applyProtection="0"/>
    <xf numFmtId="0" fontId="1" fillId="63" borderId="0" applyNumberFormat="0" applyBorder="0" applyAlignment="0" applyProtection="0"/>
    <xf numFmtId="0" fontId="72" fillId="52" borderId="0" applyNumberFormat="0" applyBorder="0" applyAlignment="0" applyProtection="0"/>
    <xf numFmtId="0" fontId="1" fillId="50" borderId="0" applyNumberFormat="0" applyBorder="0" applyAlignment="0" applyProtection="0"/>
    <xf numFmtId="0" fontId="70" fillId="0" borderId="0" applyNumberFormat="0" applyFill="0" applyBorder="0" applyAlignment="0" applyProtection="0"/>
    <xf numFmtId="0" fontId="1" fillId="57" borderId="0" applyNumberFormat="0" applyBorder="0" applyAlignment="0" applyProtection="0"/>
    <xf numFmtId="0" fontId="72" fillId="55" borderId="0" applyNumberFormat="0" applyBorder="0" applyAlignment="0" applyProtection="0"/>
    <xf numFmtId="0" fontId="72" fillId="49" borderId="0" applyNumberFormat="0" applyBorder="0" applyAlignment="0" applyProtection="0"/>
    <xf numFmtId="0" fontId="1" fillId="51" borderId="0" applyNumberFormat="0" applyBorder="0" applyAlignment="0" applyProtection="0"/>
    <xf numFmtId="0" fontId="72" fillId="52" borderId="0" applyNumberFormat="0" applyBorder="0" applyAlignment="0" applyProtection="0"/>
    <xf numFmtId="0" fontId="1" fillId="59" borderId="0" applyNumberFormat="0" applyBorder="0" applyAlignment="0" applyProtection="0"/>
    <xf numFmtId="0" fontId="1" fillId="50" borderId="0" applyNumberFormat="0" applyBorder="0" applyAlignment="0" applyProtection="0"/>
    <xf numFmtId="0" fontId="72" fillId="58" borderId="0" applyNumberFormat="0" applyBorder="0" applyAlignment="0" applyProtection="0"/>
    <xf numFmtId="0" fontId="68" fillId="46" borderId="57" applyNumberFormat="0" applyAlignment="0" applyProtection="0"/>
    <xf numFmtId="0" fontId="1" fillId="48" borderId="0" applyNumberFormat="0" applyBorder="0" applyAlignment="0" applyProtection="0"/>
    <xf numFmtId="0" fontId="72" fillId="55" borderId="0" applyNumberFormat="0" applyBorder="0" applyAlignment="0" applyProtection="0"/>
    <xf numFmtId="0" fontId="1" fillId="60" borderId="0" applyNumberFormat="0" applyBorder="0" applyAlignment="0" applyProtection="0"/>
    <xf numFmtId="0" fontId="72" fillId="49" borderId="0" applyNumberFormat="0" applyBorder="0" applyAlignment="0" applyProtection="0"/>
    <xf numFmtId="0" fontId="1" fillId="54" borderId="0" applyNumberFormat="0" applyBorder="0" applyAlignment="0" applyProtection="0"/>
    <xf numFmtId="0" fontId="13" fillId="0" borderId="58" applyNumberFormat="0" applyFill="0" applyAlignment="0" applyProtection="0"/>
    <xf numFmtId="0" fontId="1"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63" borderId="0" applyNumberFormat="0" applyBorder="0" applyAlignment="0" applyProtection="0"/>
    <xf numFmtId="0" fontId="72" fillId="64" borderId="0" applyNumberFormat="0" applyBorder="0" applyAlignment="0" applyProtection="0"/>
    <xf numFmtId="0" fontId="1" fillId="62" borderId="0" applyNumberFormat="0" applyBorder="0" applyAlignment="0" applyProtection="0"/>
    <xf numFmtId="0" fontId="1" fillId="57" borderId="0" applyNumberFormat="0" applyBorder="0" applyAlignment="0" applyProtection="0"/>
    <xf numFmtId="0" fontId="1" fillId="63" borderId="0" applyNumberFormat="0" applyBorder="0" applyAlignment="0" applyProtection="0"/>
    <xf numFmtId="0" fontId="1" fillId="62" borderId="0" applyNumberFormat="0" applyBorder="0" applyAlignment="0" applyProtection="0"/>
    <xf numFmtId="0" fontId="1" fillId="56" borderId="0" applyNumberFormat="0" applyBorder="0" applyAlignment="0" applyProtection="0"/>
    <xf numFmtId="0" fontId="1" fillId="54" borderId="0" applyNumberFormat="0" applyBorder="0" applyAlignment="0" applyProtection="0"/>
    <xf numFmtId="0" fontId="69" fillId="46" borderId="56" applyNumberFormat="0" applyAlignment="0" applyProtection="0"/>
    <xf numFmtId="0" fontId="1" fillId="53" borderId="0" applyNumberFormat="0" applyBorder="0" applyAlignment="0" applyProtection="0"/>
    <xf numFmtId="0" fontId="1" fillId="51" borderId="0" applyNumberFormat="0" applyBorder="0" applyAlignment="0" applyProtection="0"/>
    <xf numFmtId="0" fontId="1" fillId="56" borderId="0" applyNumberFormat="0" applyBorder="0" applyAlignment="0" applyProtection="0"/>
    <xf numFmtId="0" fontId="72" fillId="61" borderId="0" applyNumberFormat="0" applyBorder="0" applyAlignment="0" applyProtection="0"/>
    <xf numFmtId="0" fontId="1" fillId="48" borderId="0" applyNumberFormat="0" applyBorder="0" applyAlignment="0" applyProtection="0"/>
    <xf numFmtId="0" fontId="72" fillId="58" borderId="0" applyNumberFormat="0" applyBorder="0" applyAlignment="0" applyProtection="0"/>
    <xf numFmtId="0" fontId="1" fillId="57" borderId="0" applyNumberFormat="0" applyBorder="0" applyAlignment="0" applyProtection="0"/>
    <xf numFmtId="0" fontId="1" fillId="47" borderId="0" applyNumberFormat="0" applyBorder="0" applyAlignment="0" applyProtection="0"/>
    <xf numFmtId="0" fontId="1" fillId="60" borderId="0" applyNumberFormat="0" applyBorder="0" applyAlignment="0" applyProtection="0"/>
    <xf numFmtId="0" fontId="72" fillId="49" borderId="0" applyNumberFormat="0" applyBorder="0" applyAlignment="0" applyProtection="0"/>
    <xf numFmtId="0" fontId="72" fillId="61" borderId="0" applyNumberFormat="0" applyBorder="0" applyAlignment="0" applyProtection="0"/>
    <xf numFmtId="0" fontId="1" fillId="59" borderId="0" applyNumberFormat="0" applyBorder="0" applyAlignment="0" applyProtection="0"/>
    <xf numFmtId="0" fontId="1" fillId="56" borderId="0" applyNumberFormat="0" applyBorder="0" applyAlignment="0" applyProtection="0"/>
    <xf numFmtId="0" fontId="1" fillId="54" borderId="0" applyNumberFormat="0" applyBorder="0" applyAlignment="0" applyProtection="0"/>
    <xf numFmtId="0" fontId="1" fillId="48" borderId="0" applyNumberFormat="0" applyBorder="0" applyAlignment="0" applyProtection="0"/>
    <xf numFmtId="0" fontId="1"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1"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1" fillId="60" borderId="0" applyNumberFormat="0" applyBorder="0" applyAlignment="0" applyProtection="0"/>
    <xf numFmtId="0" fontId="1" fillId="56" borderId="0" applyNumberFormat="0" applyBorder="0" applyAlignment="0" applyProtection="0"/>
    <xf numFmtId="0" fontId="70" fillId="0" borderId="0" applyNumberFormat="0" applyFill="0" applyBorder="0" applyAlignment="0" applyProtection="0"/>
    <xf numFmtId="0" fontId="1" fillId="57" borderId="0" applyNumberFormat="0" applyBorder="0" applyAlignment="0" applyProtection="0"/>
    <xf numFmtId="0" fontId="1" fillId="62" borderId="0" applyNumberFormat="0" applyBorder="0" applyAlignment="0" applyProtection="0"/>
    <xf numFmtId="0" fontId="1" fillId="54" borderId="0" applyNumberFormat="0" applyBorder="0" applyAlignment="0" applyProtection="0"/>
    <xf numFmtId="0" fontId="69" fillId="46" borderId="56" applyNumberFormat="0" applyAlignment="0" applyProtection="0"/>
    <xf numFmtId="0" fontId="1" fillId="51" borderId="0" applyNumberFormat="0" applyBorder="0" applyAlignment="0" applyProtection="0"/>
    <xf numFmtId="0" fontId="72" fillId="61"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48" borderId="0" applyNumberFormat="0" applyBorder="0" applyAlignment="0" applyProtection="0"/>
    <xf numFmtId="0" fontId="1" fillId="0" borderId="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1"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1" fillId="60"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72"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72"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72"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72"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72"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72" fillId="6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applyNumberFormat="0" applyFill="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1" fillId="47" borderId="0" applyNumberFormat="0" applyBorder="0" applyAlignment="0" applyProtection="0"/>
    <xf numFmtId="0" fontId="1" fillId="48" borderId="0" applyNumberFormat="0" applyBorder="0" applyAlignment="0" applyProtection="0"/>
    <xf numFmtId="0" fontId="72"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72"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72"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72"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72"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72" fillId="64" borderId="0" applyNumberFormat="0" applyBorder="0" applyAlignment="0" applyProtection="0"/>
    <xf numFmtId="0" fontId="68" fillId="46" borderId="57" applyNumberFormat="0" applyAlignment="0" applyProtection="0"/>
    <xf numFmtId="0" fontId="13" fillId="0" borderId="58" applyNumberFormat="0" applyFill="0" applyAlignment="0" applyProtection="0"/>
    <xf numFmtId="0" fontId="68" fillId="46" borderId="57" applyNumberFormat="0" applyAlignment="0" applyProtection="0"/>
    <xf numFmtId="0" fontId="1" fillId="60" borderId="0" applyNumberFormat="0" applyBorder="0" applyAlignment="0" applyProtection="0"/>
    <xf numFmtId="0" fontId="72" fillId="58" borderId="0" applyNumberFormat="0" applyBorder="0" applyAlignment="0" applyProtection="0"/>
    <xf numFmtId="0" fontId="72" fillId="64" borderId="0" applyNumberFormat="0" applyBorder="0" applyAlignment="0" applyProtection="0"/>
    <xf numFmtId="0" fontId="1" fillId="47" borderId="0" applyNumberFormat="0" applyBorder="0" applyAlignment="0" applyProtection="0"/>
    <xf numFmtId="0" fontId="1" fillId="57" borderId="0" applyNumberFormat="0" applyBorder="0" applyAlignment="0" applyProtection="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1" fillId="47" borderId="0" applyNumberFormat="0" applyBorder="0" applyAlignment="0" applyProtection="0"/>
    <xf numFmtId="0" fontId="1" fillId="47" borderId="0" applyNumberFormat="0" applyBorder="0" applyAlignment="0" applyProtection="0"/>
    <xf numFmtId="0" fontId="71" fillId="0" borderId="0" applyNumberFormat="0" applyFill="0" applyBorder="0" applyAlignment="0" applyProtection="0"/>
    <xf numFmtId="0" fontId="1"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61" borderId="0" applyNumberFormat="0" applyBorder="0" applyAlignment="0" applyProtection="0"/>
    <xf numFmtId="0" fontId="1" fillId="50" borderId="0" applyNumberFormat="0" applyBorder="0" applyAlignment="0" applyProtection="0"/>
    <xf numFmtId="0" fontId="1" fillId="62" borderId="0" applyNumberFormat="0" applyBorder="0" applyAlignment="0" applyProtection="0"/>
    <xf numFmtId="0" fontId="69" fillId="46" borderId="56" applyNumberFormat="0" applyAlignment="0" applyProtection="0"/>
    <xf numFmtId="0" fontId="1" fillId="62"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0" borderId="0" applyNumberFormat="0" applyBorder="0" applyAlignment="0" applyProtection="0"/>
    <xf numFmtId="0" fontId="72" fillId="55" borderId="0" applyNumberFormat="0" applyBorder="0" applyAlignment="0" applyProtection="0"/>
    <xf numFmtId="0" fontId="1" fillId="56" borderId="0" applyNumberFormat="0" applyBorder="0" applyAlignment="0" applyProtection="0"/>
    <xf numFmtId="0" fontId="1" fillId="59" borderId="0" applyNumberFormat="0" applyBorder="0" applyAlignment="0" applyProtection="0"/>
    <xf numFmtId="0" fontId="1" fillId="53" borderId="0" applyNumberFormat="0" applyBorder="0" applyAlignment="0" applyProtection="0"/>
    <xf numFmtId="0" fontId="1" fillId="51" borderId="0" applyNumberFormat="0" applyBorder="0" applyAlignment="0" applyProtection="0"/>
    <xf numFmtId="0" fontId="72" fillId="61" borderId="0" applyNumberFormat="0" applyBorder="0" applyAlignment="0" applyProtection="0"/>
    <xf numFmtId="0" fontId="1"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55" borderId="0" applyNumberFormat="0" applyBorder="0" applyAlignment="0" applyProtection="0"/>
    <xf numFmtId="0" fontId="68" fillId="46" borderId="57" applyNumberFormat="0" applyAlignment="0" applyProtection="0"/>
    <xf numFmtId="0" fontId="72" fillId="61" borderId="0" applyNumberFormat="0" applyBorder="0" applyAlignment="0" applyProtection="0"/>
    <xf numFmtId="0" fontId="1" fillId="59" borderId="0" applyNumberFormat="0" applyBorder="0" applyAlignment="0" applyProtection="0"/>
    <xf numFmtId="0" fontId="70" fillId="0" borderId="0" applyNumberFormat="0" applyFill="0" applyBorder="0" applyAlignment="0" applyProtection="0"/>
    <xf numFmtId="0" fontId="1"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72" fillId="52" borderId="0" applyNumberFormat="0" applyBorder="0" applyAlignment="0" applyProtection="0"/>
    <xf numFmtId="0" fontId="1" fillId="62" borderId="0" applyNumberFormat="0" applyBorder="0" applyAlignment="0" applyProtection="0"/>
    <xf numFmtId="0" fontId="1" fillId="53" borderId="0" applyNumberFormat="0" applyBorder="0" applyAlignment="0" applyProtection="0"/>
    <xf numFmtId="0" fontId="1" fillId="51" borderId="0" applyNumberFormat="0" applyBorder="0" applyAlignment="0" applyProtection="0"/>
    <xf numFmtId="0" fontId="1" fillId="63" borderId="0" applyNumberFormat="0" applyBorder="0" applyAlignment="0" applyProtection="0"/>
    <xf numFmtId="0" fontId="72" fillId="49" borderId="0" applyNumberFormat="0" applyBorder="0" applyAlignment="0" applyProtection="0"/>
    <xf numFmtId="0" fontId="72" fillId="64" borderId="0" applyNumberFormat="0" applyBorder="0" applyAlignment="0" applyProtection="0"/>
    <xf numFmtId="0" fontId="1" fillId="57"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72" fillId="58" borderId="0" applyNumberFormat="0" applyBorder="0" applyAlignment="0" applyProtection="0"/>
    <xf numFmtId="0" fontId="1" fillId="54" borderId="0" applyNumberFormat="0" applyBorder="0" applyAlignment="0" applyProtection="0"/>
    <xf numFmtId="0" fontId="72" fillId="55" borderId="0" applyNumberFormat="0" applyBorder="0" applyAlignment="0" applyProtection="0"/>
    <xf numFmtId="0" fontId="1" fillId="53" borderId="0" applyNumberFormat="0" applyBorder="0" applyAlignment="0" applyProtection="0"/>
    <xf numFmtId="0" fontId="13" fillId="0" borderId="58" applyNumberFormat="0" applyFill="0" applyAlignment="0" applyProtection="0"/>
    <xf numFmtId="0" fontId="13" fillId="0" borderId="58" applyNumberFormat="0" applyFill="0" applyAlignment="0" applyProtection="0"/>
    <xf numFmtId="0" fontId="1" fillId="59" borderId="0" applyNumberFormat="0" applyBorder="0" applyAlignment="0" applyProtection="0"/>
    <xf numFmtId="0" fontId="72" fillId="64" borderId="0" applyNumberFormat="0" applyBorder="0" applyAlignment="0" applyProtection="0"/>
    <xf numFmtId="0" fontId="1" fillId="53" borderId="0" applyNumberFormat="0" applyBorder="0" applyAlignment="0" applyProtection="0"/>
    <xf numFmtId="0" fontId="71" fillId="0" borderId="0" applyNumberFormat="0" applyFill="0" applyBorder="0" applyAlignment="0" applyProtection="0"/>
    <xf numFmtId="0" fontId="72" fillId="49" borderId="0" applyNumberFormat="0" applyBorder="0" applyAlignment="0" applyProtection="0"/>
    <xf numFmtId="0" fontId="69" fillId="46" borderId="56" applyNumberFormat="0" applyAlignment="0" applyProtection="0"/>
    <xf numFmtId="0" fontId="69" fillId="46" borderId="56" applyNumberFormat="0" applyAlignment="0" applyProtection="0"/>
    <xf numFmtId="0" fontId="71" fillId="0" borderId="0" applyNumberFormat="0" applyFill="0" applyBorder="0" applyAlignment="0" applyProtection="0"/>
    <xf numFmtId="0" fontId="1" fillId="50" borderId="0" applyNumberFormat="0" applyBorder="0" applyAlignment="0" applyProtection="0"/>
    <xf numFmtId="0" fontId="13" fillId="0" borderId="58" applyNumberFormat="0" applyFill="0" applyAlignment="0" applyProtection="0"/>
    <xf numFmtId="0" fontId="1" fillId="63" borderId="0" applyNumberFormat="0" applyBorder="0" applyAlignment="0" applyProtection="0"/>
    <xf numFmtId="0" fontId="72" fillId="58" borderId="0" applyNumberFormat="0" applyBorder="0" applyAlignment="0" applyProtection="0"/>
    <xf numFmtId="0" fontId="1" fillId="54" borderId="0" applyNumberFormat="0" applyBorder="0" applyAlignment="0" applyProtection="0"/>
    <xf numFmtId="0" fontId="1" fillId="63" borderId="0" applyNumberFormat="0" applyBorder="0" applyAlignment="0" applyProtection="0"/>
    <xf numFmtId="0" fontId="72" fillId="52" borderId="0" applyNumberFormat="0" applyBorder="0" applyAlignment="0" applyProtection="0"/>
    <xf numFmtId="0" fontId="1" fillId="50" borderId="0" applyNumberFormat="0" applyBorder="0" applyAlignment="0" applyProtection="0"/>
    <xf numFmtId="0" fontId="70" fillId="0" borderId="0" applyNumberFormat="0" applyFill="0" applyBorder="0" applyAlignment="0" applyProtection="0"/>
    <xf numFmtId="0" fontId="1" fillId="57" borderId="0" applyNumberFormat="0" applyBorder="0" applyAlignment="0" applyProtection="0"/>
    <xf numFmtId="0" fontId="72" fillId="55" borderId="0" applyNumberFormat="0" applyBorder="0" applyAlignment="0" applyProtection="0"/>
    <xf numFmtId="0" fontId="72" fillId="49" borderId="0" applyNumberFormat="0" applyBorder="0" applyAlignment="0" applyProtection="0"/>
    <xf numFmtId="0" fontId="1" fillId="51" borderId="0" applyNumberFormat="0" applyBorder="0" applyAlignment="0" applyProtection="0"/>
    <xf numFmtId="0" fontId="72" fillId="52" borderId="0" applyNumberFormat="0" applyBorder="0" applyAlignment="0" applyProtection="0"/>
    <xf numFmtId="0" fontId="1" fillId="59" borderId="0" applyNumberFormat="0" applyBorder="0" applyAlignment="0" applyProtection="0"/>
    <xf numFmtId="0" fontId="1" fillId="50" borderId="0" applyNumberFormat="0" applyBorder="0" applyAlignment="0" applyProtection="0"/>
    <xf numFmtId="0" fontId="72" fillId="58" borderId="0" applyNumberFormat="0" applyBorder="0" applyAlignment="0" applyProtection="0"/>
    <xf numFmtId="0" fontId="68" fillId="46" borderId="57" applyNumberFormat="0" applyAlignment="0" applyProtection="0"/>
    <xf numFmtId="0" fontId="1" fillId="48" borderId="0" applyNumberFormat="0" applyBorder="0" applyAlignment="0" applyProtection="0"/>
    <xf numFmtId="0" fontId="72" fillId="55" borderId="0" applyNumberFormat="0" applyBorder="0" applyAlignment="0" applyProtection="0"/>
    <xf numFmtId="0" fontId="1" fillId="60" borderId="0" applyNumberFormat="0" applyBorder="0" applyAlignment="0" applyProtection="0"/>
    <xf numFmtId="0" fontId="72" fillId="49" borderId="0" applyNumberFormat="0" applyBorder="0" applyAlignment="0" applyProtection="0"/>
    <xf numFmtId="0" fontId="1" fillId="54" borderId="0" applyNumberFormat="0" applyBorder="0" applyAlignment="0" applyProtection="0"/>
    <xf numFmtId="0" fontId="13" fillId="0" borderId="58" applyNumberFormat="0" applyFill="0" applyAlignment="0" applyProtection="0"/>
    <xf numFmtId="0" fontId="1"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63" borderId="0" applyNumberFormat="0" applyBorder="0" applyAlignment="0" applyProtection="0"/>
    <xf numFmtId="0" fontId="72" fillId="64" borderId="0" applyNumberFormat="0" applyBorder="0" applyAlignment="0" applyProtection="0"/>
    <xf numFmtId="0" fontId="1" fillId="62" borderId="0" applyNumberFormat="0" applyBorder="0" applyAlignment="0" applyProtection="0"/>
    <xf numFmtId="0" fontId="1" fillId="57" borderId="0" applyNumberFormat="0" applyBorder="0" applyAlignment="0" applyProtection="0"/>
    <xf numFmtId="0" fontId="1" fillId="63" borderId="0" applyNumberFormat="0" applyBorder="0" applyAlignment="0" applyProtection="0"/>
    <xf numFmtId="0" fontId="1" fillId="62" borderId="0" applyNumberFormat="0" applyBorder="0" applyAlignment="0" applyProtection="0"/>
    <xf numFmtId="0" fontId="1" fillId="56" borderId="0" applyNumberFormat="0" applyBorder="0" applyAlignment="0" applyProtection="0"/>
    <xf numFmtId="0" fontId="1" fillId="54" borderId="0" applyNumberFormat="0" applyBorder="0" applyAlignment="0" applyProtection="0"/>
    <xf numFmtId="0" fontId="69" fillId="46" borderId="56" applyNumberFormat="0" applyAlignment="0" applyProtection="0"/>
    <xf numFmtId="0" fontId="1" fillId="53" borderId="0" applyNumberFormat="0" applyBorder="0" applyAlignment="0" applyProtection="0"/>
    <xf numFmtId="0" fontId="1" fillId="51" borderId="0" applyNumberFormat="0" applyBorder="0" applyAlignment="0" applyProtection="0"/>
    <xf numFmtId="0" fontId="1" fillId="56" borderId="0" applyNumberFormat="0" applyBorder="0" applyAlignment="0" applyProtection="0"/>
    <xf numFmtId="0" fontId="72" fillId="61" borderId="0" applyNumberFormat="0" applyBorder="0" applyAlignment="0" applyProtection="0"/>
    <xf numFmtId="0" fontId="1" fillId="48" borderId="0" applyNumberFormat="0" applyBorder="0" applyAlignment="0" applyProtection="0"/>
    <xf numFmtId="0" fontId="72" fillId="58" borderId="0" applyNumberFormat="0" applyBorder="0" applyAlignment="0" applyProtection="0"/>
    <xf numFmtId="0" fontId="1" fillId="57" borderId="0" applyNumberFormat="0" applyBorder="0" applyAlignment="0" applyProtection="0"/>
    <xf numFmtId="0" fontId="1" fillId="47" borderId="0" applyNumberFormat="0" applyBorder="0" applyAlignment="0" applyProtection="0"/>
    <xf numFmtId="0" fontId="1" fillId="60" borderId="0" applyNumberFormat="0" applyBorder="0" applyAlignment="0" applyProtection="0"/>
    <xf numFmtId="0" fontId="72" fillId="49" borderId="0" applyNumberFormat="0" applyBorder="0" applyAlignment="0" applyProtection="0"/>
    <xf numFmtId="0" fontId="72" fillId="61" borderId="0" applyNumberFormat="0" applyBorder="0" applyAlignment="0" applyProtection="0"/>
    <xf numFmtId="0" fontId="1" fillId="59" borderId="0" applyNumberFormat="0" applyBorder="0" applyAlignment="0" applyProtection="0"/>
    <xf numFmtId="0" fontId="1" fillId="56" borderId="0" applyNumberFormat="0" applyBorder="0" applyAlignment="0" applyProtection="0"/>
    <xf numFmtId="0" fontId="1" fillId="54" borderId="0" applyNumberFormat="0" applyBorder="0" applyAlignment="0" applyProtection="0"/>
    <xf numFmtId="0" fontId="1" fillId="48" borderId="0" applyNumberFormat="0" applyBorder="0" applyAlignment="0" applyProtection="0"/>
    <xf numFmtId="0" fontId="1"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1"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1" fillId="60" borderId="0" applyNumberFormat="0" applyBorder="0" applyAlignment="0" applyProtection="0"/>
    <xf numFmtId="0" fontId="1" fillId="56" borderId="0" applyNumberFormat="0" applyBorder="0" applyAlignment="0" applyProtection="0"/>
    <xf numFmtId="0" fontId="70" fillId="0" borderId="0" applyNumberFormat="0" applyFill="0" applyBorder="0" applyAlignment="0" applyProtection="0"/>
    <xf numFmtId="0" fontId="1" fillId="57" borderId="0" applyNumberFormat="0" applyBorder="0" applyAlignment="0" applyProtection="0"/>
    <xf numFmtId="0" fontId="1" fillId="62" borderId="0" applyNumberFormat="0" applyBorder="0" applyAlignment="0" applyProtection="0"/>
    <xf numFmtId="0" fontId="1" fillId="54" borderId="0" applyNumberFormat="0" applyBorder="0" applyAlignment="0" applyProtection="0"/>
    <xf numFmtId="0" fontId="69" fillId="46" borderId="56" applyNumberFormat="0" applyAlignment="0" applyProtection="0"/>
    <xf numFmtId="0" fontId="1" fillId="51" borderId="0" applyNumberFormat="0" applyBorder="0" applyAlignment="0" applyProtection="0"/>
    <xf numFmtId="0" fontId="72" fillId="61"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48" borderId="0" applyNumberFormat="0" applyBorder="0" applyAlignment="0" applyProtection="0"/>
    <xf numFmtId="0" fontId="1" fillId="0" borderId="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1" fillId="50" borderId="0" applyNumberFormat="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1" fillId="60"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72"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72"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72"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72"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72"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72" fillId="6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applyNumberFormat="0" applyFill="0" applyBorder="0" applyAlignment="0" applyProtection="0"/>
    <xf numFmtId="0" fontId="68" fillId="46" borderId="57" applyNumberFormat="0" applyAlignment="0" applyProtection="0"/>
    <xf numFmtId="0" fontId="69" fillId="46" borderId="56" applyNumberForma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3" fillId="0" borderId="58" applyNumberFormat="0" applyFill="0" applyAlignment="0" applyProtection="0"/>
    <xf numFmtId="0" fontId="1" fillId="47" borderId="0" applyNumberFormat="0" applyBorder="0" applyAlignment="0" applyProtection="0"/>
    <xf numFmtId="0" fontId="1" fillId="48" borderId="0" applyNumberFormat="0" applyBorder="0" applyAlignment="0" applyProtection="0"/>
    <xf numFmtId="0" fontId="72"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72"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72"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72"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72"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72" fillId="64" borderId="0" applyNumberFormat="0" applyBorder="0" applyAlignment="0" applyProtection="0"/>
    <xf numFmtId="0" fontId="68" fillId="46" borderId="57" applyNumberFormat="0" applyAlignment="0" applyProtection="0"/>
    <xf numFmtId="0" fontId="13" fillId="0" borderId="58" applyNumberFormat="0" applyFill="0" applyAlignment="0" applyProtection="0"/>
    <xf numFmtId="0" fontId="68" fillId="46" borderId="57" applyNumberFormat="0" applyAlignment="0" applyProtection="0"/>
    <xf numFmtId="0" fontId="1" fillId="60" borderId="0" applyNumberFormat="0" applyBorder="0" applyAlignment="0" applyProtection="0"/>
    <xf numFmtId="0" fontId="72" fillId="58" borderId="0" applyNumberFormat="0" applyBorder="0" applyAlignment="0" applyProtection="0"/>
    <xf numFmtId="0" fontId="72" fillId="64" borderId="0" applyNumberFormat="0" applyBorder="0" applyAlignment="0" applyProtection="0"/>
    <xf numFmtId="0" fontId="1" fillId="47" borderId="0" applyNumberFormat="0" applyBorder="0" applyAlignment="0" applyProtection="0"/>
    <xf numFmtId="0" fontId="1" fillId="57" borderId="0" applyNumberFormat="0" applyBorder="0" applyAlignment="0" applyProtection="0"/>
    <xf numFmtId="0" fontId="13" fillId="0" borderId="58" applyNumberFormat="0" applyFill="0" applyAlignment="0" applyProtection="0"/>
    <xf numFmtId="0" fontId="71" fillId="0" borderId="0" applyNumberFormat="0" applyFill="0" applyBorder="0" applyAlignment="0" applyProtection="0"/>
    <xf numFmtId="0" fontId="69" fillId="46" borderId="56" applyNumberFormat="0" applyAlignment="0" applyProtection="0"/>
    <xf numFmtId="0" fontId="68" fillId="46" borderId="57" applyNumberFormat="0" applyAlignment="0" applyProtection="0"/>
    <xf numFmtId="0" fontId="1" fillId="47" borderId="0" applyNumberFormat="0" applyBorder="0" applyAlignment="0" applyProtection="0"/>
    <xf numFmtId="0" fontId="1" fillId="47" borderId="0" applyNumberFormat="0" applyBorder="0" applyAlignment="0" applyProtection="0"/>
    <xf numFmtId="0" fontId="71" fillId="0" borderId="0" applyNumberFormat="0" applyFill="0" applyBorder="0" applyAlignment="0" applyProtection="0"/>
    <xf numFmtId="0" fontId="1"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61" borderId="0" applyNumberFormat="0" applyBorder="0" applyAlignment="0" applyProtection="0"/>
    <xf numFmtId="0" fontId="1" fillId="50" borderId="0" applyNumberFormat="0" applyBorder="0" applyAlignment="0" applyProtection="0"/>
    <xf numFmtId="0" fontId="1" fillId="62" borderId="0" applyNumberFormat="0" applyBorder="0" applyAlignment="0" applyProtection="0"/>
    <xf numFmtId="0" fontId="69" fillId="46" borderId="56" applyNumberFormat="0" applyAlignment="0" applyProtection="0"/>
    <xf numFmtId="0" fontId="1" fillId="62"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0" borderId="0" applyNumberFormat="0" applyBorder="0" applyAlignment="0" applyProtection="0"/>
    <xf numFmtId="0" fontId="72" fillId="55" borderId="0" applyNumberFormat="0" applyBorder="0" applyAlignment="0" applyProtection="0"/>
    <xf numFmtId="0" fontId="1" fillId="56" borderId="0" applyNumberFormat="0" applyBorder="0" applyAlignment="0" applyProtection="0"/>
    <xf numFmtId="0" fontId="1" fillId="59" borderId="0" applyNumberFormat="0" applyBorder="0" applyAlignment="0" applyProtection="0"/>
    <xf numFmtId="0" fontId="1" fillId="53" borderId="0" applyNumberFormat="0" applyBorder="0" applyAlignment="0" applyProtection="0"/>
    <xf numFmtId="0" fontId="1" fillId="51" borderId="0" applyNumberFormat="0" applyBorder="0" applyAlignment="0" applyProtection="0"/>
    <xf numFmtId="0" fontId="72" fillId="61" borderId="0" applyNumberFormat="0" applyBorder="0" applyAlignment="0" applyProtection="0"/>
    <xf numFmtId="0" fontId="1" fillId="47" borderId="0" applyNumberFormat="0" applyBorder="0" applyAlignment="0" applyProtection="0"/>
    <xf numFmtId="0" fontId="72" fillId="52" borderId="0" applyNumberFormat="0" applyBorder="0" applyAlignment="0" applyProtection="0"/>
    <xf numFmtId="0" fontId="72" fillId="64" borderId="0" applyNumberFormat="0" applyBorder="0" applyAlignment="0" applyProtection="0"/>
    <xf numFmtId="0" fontId="72" fillId="55" borderId="0" applyNumberFormat="0" applyBorder="0" applyAlignment="0" applyProtection="0"/>
    <xf numFmtId="0" fontId="68" fillId="46" borderId="57" applyNumberFormat="0" applyAlignment="0" applyProtection="0"/>
    <xf numFmtId="0" fontId="72" fillId="61" borderId="0" applyNumberFormat="0" applyBorder="0" applyAlignment="0" applyProtection="0"/>
    <xf numFmtId="0" fontId="1" fillId="59" borderId="0" applyNumberFormat="0" applyBorder="0" applyAlignment="0" applyProtection="0"/>
    <xf numFmtId="0" fontId="70" fillId="0" borderId="0" applyNumberFormat="0" applyFill="0" applyBorder="0" applyAlignment="0" applyProtection="0"/>
    <xf numFmtId="0" fontId="1" fillId="48" borderId="0" applyNumberFormat="0" applyBorder="0" applyAlignment="0" applyProtection="0"/>
    <xf numFmtId="0" fontId="72" fillId="49" borderId="0" applyNumberFormat="0" applyBorder="0" applyAlignment="0" applyProtection="0"/>
    <xf numFmtId="0" fontId="70" fillId="0" borderId="0" applyNumberFormat="0" applyFill="0" applyBorder="0" applyAlignment="0" applyProtection="0"/>
    <xf numFmtId="0" fontId="72" fillId="52" borderId="0" applyNumberFormat="0" applyBorder="0" applyAlignment="0" applyProtection="0"/>
    <xf numFmtId="0" fontId="1" fillId="62" borderId="0" applyNumberFormat="0" applyBorder="0" applyAlignment="0" applyProtection="0"/>
    <xf numFmtId="0" fontId="1" fillId="53" borderId="0" applyNumberFormat="0" applyBorder="0" applyAlignment="0" applyProtection="0"/>
    <xf numFmtId="0" fontId="1" fillId="51" borderId="0" applyNumberFormat="0" applyBorder="0" applyAlignment="0" applyProtection="0"/>
    <xf numFmtId="0" fontId="1" fillId="63" borderId="0" applyNumberFormat="0" applyBorder="0" applyAlignment="0" applyProtection="0"/>
    <xf numFmtId="0" fontId="72" fillId="49" borderId="0" applyNumberFormat="0" applyBorder="0" applyAlignment="0" applyProtection="0"/>
    <xf numFmtId="0" fontId="72" fillId="64" borderId="0" applyNumberFormat="0" applyBorder="0" applyAlignment="0" applyProtection="0"/>
    <xf numFmtId="0" fontId="1" fillId="57"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72" fillId="58" borderId="0" applyNumberFormat="0" applyBorder="0" applyAlignment="0" applyProtection="0"/>
    <xf numFmtId="0" fontId="1" fillId="54" borderId="0" applyNumberFormat="0" applyBorder="0" applyAlignment="0" applyProtection="0"/>
    <xf numFmtId="0" fontId="72" fillId="55" borderId="0" applyNumberFormat="0" applyBorder="0" applyAlignment="0" applyProtection="0"/>
    <xf numFmtId="0" fontId="1" fillId="53" borderId="0" applyNumberFormat="0" applyBorder="0" applyAlignment="0" applyProtection="0"/>
    <xf numFmtId="0" fontId="13" fillId="0" borderId="58" applyNumberFormat="0" applyFill="0" applyAlignment="0" applyProtection="0"/>
    <xf numFmtId="0" fontId="13" fillId="0" borderId="58" applyNumberFormat="0" applyFill="0" applyAlignment="0" applyProtection="0"/>
    <xf numFmtId="0" fontId="1" fillId="59" borderId="0" applyNumberFormat="0" applyBorder="0" applyAlignment="0" applyProtection="0"/>
    <xf numFmtId="0" fontId="72" fillId="64" borderId="0" applyNumberFormat="0" applyBorder="0" applyAlignment="0" applyProtection="0"/>
    <xf numFmtId="0" fontId="1" fillId="53" borderId="0" applyNumberFormat="0" applyBorder="0" applyAlignment="0" applyProtection="0"/>
    <xf numFmtId="0" fontId="71" fillId="0" borderId="0" applyNumberFormat="0" applyFill="0" applyBorder="0" applyAlignment="0" applyProtection="0"/>
    <xf numFmtId="0" fontId="72" fillId="49" borderId="0" applyNumberFormat="0" applyBorder="0" applyAlignment="0" applyProtection="0"/>
    <xf numFmtId="0" fontId="69" fillId="46" borderId="56" applyNumberFormat="0" applyAlignment="0" applyProtection="0"/>
    <xf numFmtId="0" fontId="69" fillId="46" borderId="56" applyNumberFormat="0" applyAlignment="0" applyProtection="0"/>
    <xf numFmtId="0" fontId="71" fillId="0" borderId="0" applyNumberFormat="0" applyFill="0" applyBorder="0" applyAlignment="0" applyProtection="0"/>
    <xf numFmtId="0" fontId="1" fillId="50" borderId="0" applyNumberFormat="0" applyBorder="0" applyAlignment="0" applyProtection="0"/>
    <xf numFmtId="0" fontId="13" fillId="0" borderId="58" applyNumberFormat="0" applyFill="0" applyAlignment="0" applyProtection="0"/>
    <xf numFmtId="0" fontId="1" fillId="63" borderId="0" applyNumberFormat="0" applyBorder="0" applyAlignment="0" applyProtection="0"/>
    <xf numFmtId="0" fontId="72" fillId="58" borderId="0" applyNumberFormat="0" applyBorder="0" applyAlignment="0" applyProtection="0"/>
    <xf numFmtId="0" fontId="1" fillId="54" borderId="0" applyNumberFormat="0" applyBorder="0" applyAlignment="0" applyProtection="0"/>
    <xf numFmtId="0" fontId="1" fillId="63" borderId="0" applyNumberFormat="0" applyBorder="0" applyAlignment="0" applyProtection="0"/>
    <xf numFmtId="0" fontId="72" fillId="52" borderId="0" applyNumberFormat="0" applyBorder="0" applyAlignment="0" applyProtection="0"/>
    <xf numFmtId="0" fontId="1" fillId="50" borderId="0" applyNumberFormat="0" applyBorder="0" applyAlignment="0" applyProtection="0"/>
    <xf numFmtId="0" fontId="70" fillId="0" borderId="0" applyNumberFormat="0" applyFill="0" applyBorder="0" applyAlignment="0" applyProtection="0"/>
    <xf numFmtId="0" fontId="1" fillId="57" borderId="0" applyNumberFormat="0" applyBorder="0" applyAlignment="0" applyProtection="0"/>
    <xf numFmtId="0" fontId="72" fillId="55" borderId="0" applyNumberFormat="0" applyBorder="0" applyAlignment="0" applyProtection="0"/>
    <xf numFmtId="0" fontId="72" fillId="49" borderId="0" applyNumberFormat="0" applyBorder="0" applyAlignment="0" applyProtection="0"/>
    <xf numFmtId="0" fontId="1" fillId="51" borderId="0" applyNumberFormat="0" applyBorder="0" applyAlignment="0" applyProtection="0"/>
    <xf numFmtId="0" fontId="72" fillId="52" borderId="0" applyNumberFormat="0" applyBorder="0" applyAlignment="0" applyProtection="0"/>
    <xf numFmtId="0" fontId="1" fillId="59" borderId="0" applyNumberFormat="0" applyBorder="0" applyAlignment="0" applyProtection="0"/>
    <xf numFmtId="0" fontId="1" fillId="50" borderId="0" applyNumberFormat="0" applyBorder="0" applyAlignment="0" applyProtection="0"/>
    <xf numFmtId="0" fontId="72" fillId="58" borderId="0" applyNumberFormat="0" applyBorder="0" applyAlignment="0" applyProtection="0"/>
    <xf numFmtId="0" fontId="68" fillId="46" borderId="57" applyNumberFormat="0" applyAlignment="0" applyProtection="0"/>
    <xf numFmtId="0" fontId="1" fillId="48" borderId="0" applyNumberFormat="0" applyBorder="0" applyAlignment="0" applyProtection="0"/>
    <xf numFmtId="0" fontId="72" fillId="55" borderId="0" applyNumberFormat="0" applyBorder="0" applyAlignment="0" applyProtection="0"/>
    <xf numFmtId="0" fontId="1" fillId="60" borderId="0" applyNumberFormat="0" applyBorder="0" applyAlignment="0" applyProtection="0"/>
    <xf numFmtId="0" fontId="72" fillId="49" borderId="0" applyNumberFormat="0" applyBorder="0" applyAlignment="0" applyProtection="0"/>
    <xf numFmtId="0" fontId="1" fillId="54" borderId="0" applyNumberFormat="0" applyBorder="0" applyAlignment="0" applyProtection="0"/>
    <xf numFmtId="0" fontId="13" fillId="0" borderId="58" applyNumberFormat="0" applyFill="0" applyAlignment="0" applyProtection="0"/>
    <xf numFmtId="0" fontId="1" fillId="56" borderId="0" applyNumberFormat="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63" borderId="0" applyNumberFormat="0" applyBorder="0" applyAlignment="0" applyProtection="0"/>
    <xf numFmtId="0" fontId="72" fillId="64" borderId="0" applyNumberFormat="0" applyBorder="0" applyAlignment="0" applyProtection="0"/>
    <xf numFmtId="0" fontId="1" fillId="62" borderId="0" applyNumberFormat="0" applyBorder="0" applyAlignment="0" applyProtection="0"/>
    <xf numFmtId="0" fontId="1" fillId="57" borderId="0" applyNumberFormat="0" applyBorder="0" applyAlignment="0" applyProtection="0"/>
    <xf numFmtId="0" fontId="1" fillId="63" borderId="0" applyNumberFormat="0" applyBorder="0" applyAlignment="0" applyProtection="0"/>
    <xf numFmtId="0" fontId="1" fillId="62" borderId="0" applyNumberFormat="0" applyBorder="0" applyAlignment="0" applyProtection="0"/>
    <xf numFmtId="0" fontId="1" fillId="56" borderId="0" applyNumberFormat="0" applyBorder="0" applyAlignment="0" applyProtection="0"/>
    <xf numFmtId="0" fontId="1" fillId="54" borderId="0" applyNumberFormat="0" applyBorder="0" applyAlignment="0" applyProtection="0"/>
    <xf numFmtId="0" fontId="69" fillId="46" borderId="56" applyNumberFormat="0" applyAlignment="0" applyProtection="0"/>
    <xf numFmtId="0" fontId="1" fillId="53" borderId="0" applyNumberFormat="0" applyBorder="0" applyAlignment="0" applyProtection="0"/>
    <xf numFmtId="0" fontId="1" fillId="51" borderId="0" applyNumberFormat="0" applyBorder="0" applyAlignment="0" applyProtection="0"/>
    <xf numFmtId="0" fontId="1" fillId="56" borderId="0" applyNumberFormat="0" applyBorder="0" applyAlignment="0" applyProtection="0"/>
    <xf numFmtId="0" fontId="72" fillId="61" borderId="0" applyNumberFormat="0" applyBorder="0" applyAlignment="0" applyProtection="0"/>
    <xf numFmtId="0" fontId="1" fillId="48" borderId="0" applyNumberFormat="0" applyBorder="0" applyAlignment="0" applyProtection="0"/>
    <xf numFmtId="0" fontId="72" fillId="58" borderId="0" applyNumberFormat="0" applyBorder="0" applyAlignment="0" applyProtection="0"/>
    <xf numFmtId="0" fontId="1" fillId="57" borderId="0" applyNumberFormat="0" applyBorder="0" applyAlignment="0" applyProtection="0"/>
    <xf numFmtId="0" fontId="1" fillId="47" borderId="0" applyNumberFormat="0" applyBorder="0" applyAlignment="0" applyProtection="0"/>
    <xf numFmtId="0" fontId="1" fillId="60" borderId="0" applyNumberFormat="0" applyBorder="0" applyAlignment="0" applyProtection="0"/>
    <xf numFmtId="0" fontId="72" fillId="49" borderId="0" applyNumberFormat="0" applyBorder="0" applyAlignment="0" applyProtection="0"/>
    <xf numFmtId="0" fontId="72" fillId="61" borderId="0" applyNumberFormat="0" applyBorder="0" applyAlignment="0" applyProtection="0"/>
    <xf numFmtId="0" fontId="1" fillId="59" borderId="0" applyNumberFormat="0" applyBorder="0" applyAlignment="0" applyProtection="0"/>
    <xf numFmtId="0" fontId="1" fillId="56" borderId="0" applyNumberFormat="0" applyBorder="0" applyAlignment="0" applyProtection="0"/>
    <xf numFmtId="0" fontId="1" fillId="54" borderId="0" applyNumberFormat="0" applyBorder="0" applyAlignment="0" applyProtection="0"/>
    <xf numFmtId="0" fontId="1" fillId="48" borderId="0" applyNumberFormat="0" applyBorder="0" applyAlignment="0" applyProtection="0"/>
    <xf numFmtId="0" fontId="1" fillId="53" borderId="0" applyNumberFormat="0" applyBorder="0" applyAlignment="0" applyProtection="0"/>
    <xf numFmtId="0" fontId="71" fillId="0" borderId="0" applyNumberFormat="0" applyFill="0" applyBorder="0" applyAlignment="0" applyProtection="0"/>
    <xf numFmtId="0" fontId="72" fillId="58" borderId="0" applyNumberFormat="0" applyBorder="0" applyAlignment="0" applyProtection="0"/>
    <xf numFmtId="0" fontId="1" fillId="63" borderId="0" applyNumberFormat="0" applyBorder="0" applyAlignment="0" applyProtection="0"/>
    <xf numFmtId="0" fontId="72" fillId="55" borderId="0" applyNumberFormat="0" applyBorder="0" applyAlignment="0" applyProtection="0"/>
    <xf numFmtId="0" fontId="72" fillId="52" borderId="0" applyNumberFormat="0" applyBorder="0" applyAlignment="0" applyProtection="0"/>
    <xf numFmtId="0" fontId="68" fillId="46" borderId="57" applyNumberFormat="0" applyAlignment="0" applyProtection="0"/>
    <xf numFmtId="0" fontId="1" fillId="60" borderId="0" applyNumberFormat="0" applyBorder="0" applyAlignment="0" applyProtection="0"/>
    <xf numFmtId="0" fontId="1" fillId="56" borderId="0" applyNumberFormat="0" applyBorder="0" applyAlignment="0" applyProtection="0"/>
    <xf numFmtId="0" fontId="70" fillId="0" borderId="0" applyNumberFormat="0" applyFill="0" applyBorder="0" applyAlignment="0" applyProtection="0"/>
    <xf numFmtId="0" fontId="1" fillId="57" borderId="0" applyNumberFormat="0" applyBorder="0" applyAlignment="0" applyProtection="0"/>
    <xf numFmtId="0" fontId="1" fillId="62" borderId="0" applyNumberFormat="0" applyBorder="0" applyAlignment="0" applyProtection="0"/>
    <xf numFmtId="0" fontId="1" fillId="54" borderId="0" applyNumberFormat="0" applyBorder="0" applyAlignment="0" applyProtection="0"/>
    <xf numFmtId="0" fontId="69" fillId="46" borderId="56" applyNumberFormat="0" applyAlignment="0" applyProtection="0"/>
    <xf numFmtId="0" fontId="1" fillId="51" borderId="0" applyNumberFormat="0" applyBorder="0" applyAlignment="0" applyProtection="0"/>
    <xf numFmtId="0" fontId="72" fillId="61" borderId="0" applyNumberFormat="0" applyBorder="0" applyAlignment="0" applyProtection="0"/>
    <xf numFmtId="9" fontId="1" fillId="0" borderId="0" applyFont="0" applyFill="0" applyBorder="0" applyAlignment="0" applyProtection="0"/>
  </cellStyleXfs>
  <cellXfs count="470">
    <xf numFmtId="0" fontId="0" fillId="0" borderId="0" xfId="0"/>
    <xf numFmtId="0" fontId="0" fillId="0" borderId="0" xfId="0" applyAlignment="1">
      <alignment wrapText="1"/>
    </xf>
    <xf numFmtId="0" fontId="14" fillId="0" borderId="0" xfId="0" applyFont="1" applyAlignment="1">
      <alignment wrapText="1"/>
    </xf>
    <xf numFmtId="0" fontId="13" fillId="0" borderId="0" xfId="0" applyFont="1" applyAlignment="1">
      <alignment wrapText="1"/>
    </xf>
    <xf numFmtId="0" fontId="15" fillId="0" borderId="0" xfId="0" applyFont="1" applyAlignment="1">
      <alignment wrapText="1"/>
    </xf>
    <xf numFmtId="1" fontId="0" fillId="0" borderId="0" xfId="0" applyNumberFormat="1" applyAlignment="1">
      <alignment wrapText="1"/>
    </xf>
    <xf numFmtId="49" fontId="14" fillId="0" borderId="0" xfId="0" applyNumberFormat="1" applyFont="1" applyAlignment="1">
      <alignment wrapText="1"/>
    </xf>
    <xf numFmtId="0" fontId="0" fillId="0" borderId="1" xfId="0" applyBorder="1"/>
    <xf numFmtId="0" fontId="21" fillId="0" borderId="0" xfId="3"/>
    <xf numFmtId="0" fontId="13" fillId="0" borderId="0" xfId="0" applyFont="1"/>
    <xf numFmtId="0" fontId="13"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19" fillId="0" borderId="0" xfId="0" applyFont="1"/>
    <xf numFmtId="11" fontId="0" fillId="0" borderId="0" xfId="0" applyNumberFormat="1"/>
    <xf numFmtId="166" fontId="0" fillId="0" borderId="0" xfId="0" applyNumberFormat="1"/>
    <xf numFmtId="0" fontId="23"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4" fillId="6" borderId="9" xfId="0" applyFont="1" applyFill="1" applyBorder="1" applyAlignment="1">
      <alignment horizontal="left" wrapText="1"/>
    </xf>
    <xf numFmtId="0" fontId="24" fillId="6" borderId="10" xfId="0" applyFont="1" applyFill="1" applyBorder="1" applyAlignment="1">
      <alignment horizontal="left" wrapText="1"/>
    </xf>
    <xf numFmtId="0" fontId="25" fillId="0" borderId="0" xfId="0" applyFont="1" applyAlignment="1">
      <alignment horizontal="left"/>
    </xf>
    <xf numFmtId="0" fontId="26" fillId="0" borderId="11" xfId="0" applyFont="1" applyBorder="1" applyAlignment="1">
      <alignment horizontal="left" wrapText="1"/>
    </xf>
    <xf numFmtId="167" fontId="27" fillId="0" borderId="12" xfId="0" applyNumberFormat="1" applyFont="1" applyBorder="1" applyAlignment="1">
      <alignment horizontal="center" wrapText="1"/>
    </xf>
    <xf numFmtId="167" fontId="27" fillId="0" borderId="13" xfId="0" applyNumberFormat="1" applyFont="1" applyBorder="1" applyAlignment="1">
      <alignment horizontal="center" wrapText="1"/>
    </xf>
    <xf numFmtId="0" fontId="26" fillId="0" borderId="14" xfId="0" applyFont="1" applyBorder="1" applyAlignment="1">
      <alignment horizontal="left" wrapText="1"/>
    </xf>
    <xf numFmtId="167" fontId="27" fillId="0" borderId="15" xfId="0" applyNumberFormat="1" applyFont="1" applyBorder="1" applyAlignment="1">
      <alignment horizontal="center" wrapText="1"/>
    </xf>
    <xf numFmtId="167" fontId="27" fillId="0" borderId="16" xfId="0" applyNumberFormat="1" applyFont="1" applyBorder="1" applyAlignment="1">
      <alignment horizontal="center" wrapText="1"/>
    </xf>
    <xf numFmtId="0" fontId="28" fillId="0" borderId="0" xfId="0" applyFont="1" applyAlignment="1">
      <alignment horizontal="left"/>
    </xf>
    <xf numFmtId="16" fontId="0" fillId="0" borderId="0" xfId="0" applyNumberFormat="1"/>
    <xf numFmtId="0" fontId="26" fillId="0" borderId="17" xfId="0" applyFont="1" applyBorder="1" applyAlignment="1">
      <alignment horizontal="left" wrapText="1"/>
    </xf>
    <xf numFmtId="167" fontId="27" fillId="0" borderId="18" xfId="0" applyNumberFormat="1" applyFont="1" applyBorder="1" applyAlignment="1">
      <alignment horizontal="center" wrapText="1"/>
    </xf>
    <xf numFmtId="167" fontId="27"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17" fillId="0" borderId="0" xfId="2" applyAlignment="1"/>
    <xf numFmtId="0" fontId="13" fillId="2" borderId="0" xfId="0" applyFont="1" applyFill="1"/>
    <xf numFmtId="0" fontId="0" fillId="0" borderId="0" xfId="0" applyAlignment="1">
      <alignment horizontal="left" wrapText="1"/>
    </xf>
    <xf numFmtId="0" fontId="20" fillId="2" borderId="0" xfId="0" applyFont="1" applyFill="1" applyAlignment="1">
      <alignment wrapText="1"/>
    </xf>
    <xf numFmtId="49" fontId="0" fillId="0" borderId="0" xfId="0" applyNumberFormat="1" applyAlignment="1">
      <alignment wrapText="1"/>
    </xf>
    <xf numFmtId="49" fontId="15" fillId="0" borderId="0" xfId="0" applyNumberFormat="1" applyFont="1" applyAlignment="1">
      <alignment wrapText="1"/>
    </xf>
    <xf numFmtId="0" fontId="14" fillId="0" borderId="0" xfId="0" applyFont="1" applyAlignment="1">
      <alignment horizontal="left" wrapText="1"/>
    </xf>
    <xf numFmtId="0" fontId="29" fillId="8" borderId="25" xfId="7" applyFill="1" applyBorder="1" applyAlignment="1"/>
    <xf numFmtId="0" fontId="30" fillId="8" borderId="0" xfId="8" applyNumberFormat="1" applyFill="1">
      <alignment horizontal="right"/>
    </xf>
    <xf numFmtId="0" fontId="13" fillId="13" borderId="0" xfId="0" applyFont="1" applyFill="1" applyAlignment="1">
      <alignment wrapText="1"/>
    </xf>
    <xf numFmtId="1" fontId="13" fillId="13" borderId="0" xfId="0" applyNumberFormat="1" applyFont="1" applyFill="1" applyAlignment="1">
      <alignment wrapText="1"/>
    </xf>
    <xf numFmtId="0" fontId="36" fillId="8" borderId="0" xfId="3" applyFont="1" applyFill="1"/>
    <xf numFmtId="0" fontId="35" fillId="8" borderId="0" xfId="3" applyFont="1" applyFill="1"/>
    <xf numFmtId="0" fontId="21" fillId="8" borderId="0" xfId="3" applyFill="1"/>
    <xf numFmtId="0" fontId="32" fillId="14" borderId="42" xfId="13" applyFont="1" applyFill="1" applyBorder="1" applyAlignment="1">
      <alignment horizontal="center" vertical="center"/>
    </xf>
    <xf numFmtId="0" fontId="32" fillId="14" borderId="29" xfId="13" applyFont="1" applyFill="1" applyBorder="1" applyAlignment="1">
      <alignment vertical="center"/>
    </xf>
    <xf numFmtId="2" fontId="38" fillId="7" borderId="29" xfId="0" applyNumberFormat="1" applyFont="1" applyFill="1" applyBorder="1" applyAlignment="1">
      <alignment horizontal="right"/>
    </xf>
    <xf numFmtId="0" fontId="32" fillId="14" borderId="39" xfId="13" applyFont="1" applyFill="1" applyBorder="1" applyAlignment="1">
      <alignment vertical="center"/>
    </xf>
    <xf numFmtId="0" fontId="32" fillId="14" borderId="29" xfId="13" applyFont="1" applyFill="1" applyBorder="1" applyAlignment="1">
      <alignment horizontal="left" vertical="center" indent="1"/>
    </xf>
    <xf numFmtId="0" fontId="32" fillId="14" borderId="39" xfId="13" applyFont="1" applyFill="1" applyBorder="1" applyAlignment="1">
      <alignment horizontal="left" vertical="center"/>
    </xf>
    <xf numFmtId="0" fontId="32" fillId="14" borderId="29" xfId="13" applyFont="1" applyFill="1" applyBorder="1" applyAlignment="1">
      <alignment horizontal="left" vertical="center"/>
    </xf>
    <xf numFmtId="2" fontId="13" fillId="13" borderId="0" xfId="0" applyNumberFormat="1" applyFont="1" applyFill="1" applyAlignment="1">
      <alignment wrapText="1"/>
    </xf>
    <xf numFmtId="4" fontId="32" fillId="9" borderId="29" xfId="14" applyNumberFormat="1" applyFont="1" applyFill="1" applyBorder="1" applyAlignment="1">
      <alignment horizontal="center" vertical="center"/>
    </xf>
    <xf numFmtId="0" fontId="36" fillId="8" borderId="0" xfId="13" applyFont="1" applyFill="1" applyAlignment="1">
      <alignment vertical="center"/>
    </xf>
    <xf numFmtId="0" fontId="32" fillId="8" borderId="0" xfId="7" applyFont="1" applyFill="1" applyAlignment="1">
      <alignment vertical="center"/>
    </xf>
    <xf numFmtId="4" fontId="32" fillId="9" borderId="29" xfId="14" applyNumberFormat="1" applyFont="1" applyFill="1" applyBorder="1" applyAlignment="1">
      <alignment horizontal="center" vertical="center" textRotation="90"/>
    </xf>
    <xf numFmtId="2" fontId="32" fillId="9" borderId="44" xfId="13" applyNumberFormat="1" applyFont="1" applyFill="1" applyBorder="1" applyAlignment="1">
      <alignment horizontal="left" vertical="center"/>
    </xf>
    <xf numFmtId="2" fontId="32" fillId="9" borderId="29" xfId="13" applyNumberFormat="1" applyFont="1" applyFill="1" applyBorder="1" applyAlignment="1">
      <alignment horizontal="left" vertical="center"/>
    </xf>
    <xf numFmtId="2" fontId="32" fillId="9" borderId="39" xfId="13" applyNumberFormat="1" applyFont="1" applyFill="1" applyBorder="1" applyAlignment="1">
      <alignment horizontal="left" vertical="center"/>
    </xf>
    <xf numFmtId="0" fontId="32" fillId="13" borderId="0" xfId="9" applyFill="1" applyBorder="1" applyProtection="1">
      <alignment horizontal="left" vertical="center"/>
    </xf>
    <xf numFmtId="2" fontId="13" fillId="13" borderId="0" xfId="0" applyNumberFormat="1" applyFont="1" applyFill="1"/>
    <xf numFmtId="0" fontId="32" fillId="9" borderId="32" xfId="15" applyFont="1" applyFill="1" applyBorder="1" applyAlignment="1">
      <alignment horizontal="center" vertical="center" wrapText="1"/>
    </xf>
    <xf numFmtId="0" fontId="32" fillId="9" borderId="44" xfId="15" applyFont="1" applyFill="1" applyBorder="1" applyAlignment="1">
      <alignment vertical="top" wrapText="1"/>
    </xf>
    <xf numFmtId="0" fontId="32" fillId="9" borderId="39" xfId="15" applyFont="1" applyFill="1" applyBorder="1" applyAlignment="1">
      <alignment horizontal="left" vertical="top" wrapText="1"/>
    </xf>
    <xf numFmtId="0" fontId="20" fillId="13" borderId="0" xfId="9" applyNumberFormat="1" applyFont="1" applyFill="1" applyBorder="1" applyAlignment="1">
      <alignment horizontal="center" vertical="center"/>
    </xf>
    <xf numFmtId="1" fontId="19" fillId="0" borderId="0" xfId="0" applyNumberFormat="1" applyFont="1" applyAlignment="1">
      <alignment horizontal="right" wrapText="1"/>
    </xf>
    <xf numFmtId="1" fontId="19" fillId="0" borderId="0" xfId="0" applyNumberFormat="1" applyFont="1" applyAlignment="1">
      <alignment horizontal="right"/>
    </xf>
    <xf numFmtId="2" fontId="19" fillId="0" borderId="0" xfId="0" applyNumberFormat="1" applyFont="1" applyAlignment="1">
      <alignment wrapText="1"/>
    </xf>
    <xf numFmtId="1" fontId="13" fillId="0" borderId="0" xfId="0" applyNumberFormat="1" applyFont="1" applyAlignment="1">
      <alignment wrapText="1"/>
    </xf>
    <xf numFmtId="0" fontId="13" fillId="13" borderId="0" xfId="0" applyFont="1" applyFill="1"/>
    <xf numFmtId="2" fontId="0" fillId="0" borderId="0" xfId="0" applyNumberFormat="1" applyAlignment="1">
      <alignment wrapText="1"/>
    </xf>
    <xf numFmtId="0" fontId="13" fillId="0" borderId="45" xfId="0" applyFont="1" applyBorder="1" applyAlignment="1">
      <alignment wrapText="1"/>
    </xf>
    <xf numFmtId="1" fontId="13" fillId="0" borderId="46" xfId="0" applyNumberFormat="1" applyFont="1" applyBorder="1" applyAlignment="1">
      <alignment wrapText="1"/>
    </xf>
    <xf numFmtId="0" fontId="45" fillId="0" borderId="0" xfId="0" applyFont="1" applyAlignment="1">
      <alignment horizontal="left" vertical="top"/>
    </xf>
    <xf numFmtId="0" fontId="0" fillId="0" borderId="0" xfId="0" applyAlignment="1">
      <alignment horizontal="left" vertical="top"/>
    </xf>
    <xf numFmtId="0" fontId="51" fillId="18" borderId="47" xfId="0" applyFont="1" applyFill="1" applyBorder="1" applyAlignment="1">
      <alignment horizontal="center" vertical="top" wrapText="1"/>
    </xf>
    <xf numFmtId="0" fontId="51" fillId="18" borderId="47" xfId="0" applyFont="1" applyFill="1" applyBorder="1" applyAlignment="1">
      <alignment horizontal="left" vertical="top" wrapText="1"/>
    </xf>
    <xf numFmtId="0" fontId="53"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5"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5" fillId="19" borderId="48" xfId="0" applyFont="1" applyFill="1" applyBorder="1" applyAlignment="1">
      <alignment horizontal="center" vertical="top" wrapText="1"/>
    </xf>
    <xf numFmtId="167" fontId="58" fillId="19" borderId="48" xfId="0" applyNumberFormat="1" applyFont="1" applyFill="1" applyBorder="1" applyAlignment="1">
      <alignment horizontal="center" vertical="top" wrapText="1"/>
    </xf>
    <xf numFmtId="0" fontId="55" fillId="0" borderId="49" xfId="0" applyFont="1" applyBorder="1" applyAlignment="1">
      <alignment horizontal="left" vertical="top" wrapText="1"/>
    </xf>
    <xf numFmtId="0" fontId="0" fillId="0" borderId="49" xfId="0" applyBorder="1" applyAlignment="1">
      <alignment horizontal="center" vertical="top" wrapText="1"/>
    </xf>
    <xf numFmtId="167" fontId="58" fillId="0" borderId="49" xfId="0" applyNumberFormat="1" applyFont="1" applyBorder="1" applyAlignment="1">
      <alignment horizontal="center" vertical="top" wrapText="1"/>
    </xf>
    <xf numFmtId="0" fontId="55"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58" fillId="19" borderId="49" xfId="0" applyNumberFormat="1" applyFont="1" applyFill="1" applyBorder="1" applyAlignment="1">
      <alignment horizontal="center" vertical="top" wrapText="1"/>
    </xf>
    <xf numFmtId="0" fontId="55" fillId="0" borderId="50" xfId="0" applyFont="1" applyBorder="1" applyAlignment="1">
      <alignment horizontal="left" vertical="top" wrapText="1"/>
    </xf>
    <xf numFmtId="0" fontId="0" fillId="0" borderId="50" xfId="0" applyBorder="1" applyAlignment="1">
      <alignment horizontal="center" vertical="top" wrapText="1"/>
    </xf>
    <xf numFmtId="167" fontId="58" fillId="0" borderId="50" xfId="0" applyNumberFormat="1" applyFont="1" applyBorder="1" applyAlignment="1">
      <alignment horizontal="center" vertical="top" wrapText="1"/>
    </xf>
    <xf numFmtId="168" fontId="56" fillId="19" borderId="48" xfId="0" applyNumberFormat="1" applyFont="1" applyFill="1" applyBorder="1" applyAlignment="1">
      <alignment horizontal="center" vertical="top" wrapText="1"/>
    </xf>
    <xf numFmtId="169" fontId="56" fillId="19" borderId="48" xfId="0" applyNumberFormat="1" applyFont="1" applyFill="1" applyBorder="1" applyAlignment="1">
      <alignment horizontal="center" vertical="top" wrapText="1"/>
    </xf>
    <xf numFmtId="168" fontId="56" fillId="0" borderId="49" xfId="0" applyNumberFormat="1" applyFont="1" applyBorder="1" applyAlignment="1">
      <alignment horizontal="left" vertical="top" wrapText="1"/>
    </xf>
    <xf numFmtId="169" fontId="56" fillId="0" borderId="49" xfId="0" applyNumberFormat="1" applyFont="1" applyBorder="1" applyAlignment="1">
      <alignment horizontal="center" vertical="top" wrapText="1"/>
    </xf>
    <xf numFmtId="170" fontId="58" fillId="0" borderId="49" xfId="0" applyNumberFormat="1" applyFont="1" applyBorder="1" applyAlignment="1">
      <alignment horizontal="left" vertical="top" wrapText="1"/>
    </xf>
    <xf numFmtId="168" fontId="56" fillId="19" borderId="49" xfId="0" applyNumberFormat="1" applyFont="1" applyFill="1" applyBorder="1" applyAlignment="1">
      <alignment horizontal="left" vertical="top" wrapText="1"/>
    </xf>
    <xf numFmtId="169" fontId="56" fillId="19" borderId="49" xfId="0" applyNumberFormat="1" applyFont="1" applyFill="1" applyBorder="1" applyAlignment="1">
      <alignment horizontal="center" vertical="top" wrapText="1"/>
    </xf>
    <xf numFmtId="170" fontId="58"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56"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56" fillId="0" borderId="50" xfId="0" applyNumberFormat="1" applyFont="1" applyBorder="1" applyAlignment="1">
      <alignment horizontal="left" vertical="top" wrapText="1"/>
    </xf>
    <xf numFmtId="169" fontId="56" fillId="0" borderId="50" xfId="0" applyNumberFormat="1" applyFont="1" applyBorder="1" applyAlignment="1">
      <alignment horizontal="center" vertical="top" wrapText="1"/>
    </xf>
    <xf numFmtId="168" fontId="56"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5" fillId="19" borderId="50" xfId="0" applyFont="1" applyFill="1" applyBorder="1" applyAlignment="1">
      <alignment horizontal="left" vertical="top" wrapText="1"/>
    </xf>
    <xf numFmtId="169" fontId="56" fillId="19" borderId="50" xfId="0" applyNumberFormat="1" applyFont="1" applyFill="1" applyBorder="1" applyAlignment="1">
      <alignment horizontal="center" vertical="top" wrapText="1"/>
    </xf>
    <xf numFmtId="167" fontId="58" fillId="19" borderId="50" xfId="0" applyNumberFormat="1" applyFont="1" applyFill="1" applyBorder="1" applyAlignment="1">
      <alignment horizontal="center" vertical="top" wrapText="1"/>
    </xf>
    <xf numFmtId="0" fontId="59" fillId="19" borderId="50" xfId="0" applyFont="1" applyFill="1" applyBorder="1" applyAlignment="1">
      <alignment horizontal="center" vertical="top" wrapText="1"/>
    </xf>
    <xf numFmtId="168" fontId="56" fillId="19" borderId="48" xfId="0" applyNumberFormat="1" applyFont="1" applyFill="1" applyBorder="1" applyAlignment="1">
      <alignment horizontal="left" vertical="top" wrapText="1"/>
    </xf>
    <xf numFmtId="170" fontId="60" fillId="19" borderId="48" xfId="0" applyNumberFormat="1" applyFont="1" applyFill="1" applyBorder="1" applyAlignment="1">
      <alignment horizontal="left" vertical="top" wrapText="1"/>
    </xf>
    <xf numFmtId="167" fontId="60" fillId="0" borderId="49" xfId="0" applyNumberFormat="1" applyFont="1" applyBorder="1" applyAlignment="1">
      <alignment horizontal="center" vertical="top" wrapText="1"/>
    </xf>
    <xf numFmtId="167" fontId="60" fillId="0" borderId="49" xfId="0" applyNumberFormat="1" applyFont="1" applyBorder="1" applyAlignment="1">
      <alignment horizontal="left" vertical="top" wrapText="1"/>
    </xf>
    <xf numFmtId="167" fontId="60" fillId="19" borderId="49" xfId="0" applyNumberFormat="1" applyFont="1" applyFill="1" applyBorder="1" applyAlignment="1">
      <alignment horizontal="center" vertical="top" wrapText="1"/>
    </xf>
    <xf numFmtId="167" fontId="60" fillId="19" borderId="49" xfId="0" applyNumberFormat="1" applyFont="1" applyFill="1" applyBorder="1" applyAlignment="1">
      <alignment horizontal="left" vertical="top" wrapText="1"/>
    </xf>
    <xf numFmtId="0" fontId="61" fillId="19" borderId="49" xfId="0" applyFont="1" applyFill="1" applyBorder="1" applyAlignment="1">
      <alignment horizontal="center" vertical="top" wrapText="1"/>
    </xf>
    <xf numFmtId="0" fontId="61" fillId="0" borderId="49" xfId="0" applyFont="1" applyBorder="1" applyAlignment="1">
      <alignment horizontal="center" vertical="top" wrapText="1"/>
    </xf>
    <xf numFmtId="167" fontId="60" fillId="0" borderId="50" xfId="0" applyNumberFormat="1" applyFont="1" applyBorder="1" applyAlignment="1">
      <alignment horizontal="center" vertical="top" wrapText="1"/>
    </xf>
    <xf numFmtId="0" fontId="61" fillId="0" borderId="50" xfId="0" applyFont="1" applyBorder="1" applyAlignment="1">
      <alignment horizontal="center" vertical="top" wrapText="1"/>
    </xf>
    <xf numFmtId="0" fontId="0" fillId="19" borderId="48" xfId="0" applyFill="1" applyBorder="1" applyAlignment="1">
      <alignment horizontal="left" vertical="top" wrapText="1"/>
    </xf>
    <xf numFmtId="169" fontId="56" fillId="19" borderId="48" xfId="0" applyNumberFormat="1" applyFont="1" applyFill="1" applyBorder="1" applyAlignment="1">
      <alignment horizontal="left" vertical="top" wrapText="1"/>
    </xf>
    <xf numFmtId="167" fontId="60" fillId="19" borderId="48" xfId="0" applyNumberFormat="1" applyFont="1" applyFill="1" applyBorder="1" applyAlignment="1">
      <alignment horizontal="center" vertical="top" wrapText="1"/>
    </xf>
    <xf numFmtId="0" fontId="61" fillId="19" borderId="48" xfId="0" applyFont="1" applyFill="1" applyBorder="1" applyAlignment="1">
      <alignment horizontal="center" vertical="top" wrapText="1"/>
    </xf>
    <xf numFmtId="169" fontId="56" fillId="0" borderId="49" xfId="0" applyNumberFormat="1" applyFont="1" applyBorder="1" applyAlignment="1">
      <alignment horizontal="left" vertical="top" wrapText="1"/>
    </xf>
    <xf numFmtId="169" fontId="56" fillId="19" borderId="49" xfId="0" applyNumberFormat="1" applyFont="1" applyFill="1" applyBorder="1" applyAlignment="1">
      <alignment horizontal="left" vertical="top" wrapText="1"/>
    </xf>
    <xf numFmtId="169" fontId="56" fillId="19" borderId="50" xfId="0" applyNumberFormat="1" applyFont="1" applyFill="1" applyBorder="1" applyAlignment="1">
      <alignment horizontal="left" vertical="top" wrapText="1"/>
    </xf>
    <xf numFmtId="0" fontId="61" fillId="19" borderId="50" xfId="0" applyFont="1" applyFill="1" applyBorder="1" applyAlignment="1">
      <alignment horizontal="center" vertical="top" wrapText="1"/>
    </xf>
    <xf numFmtId="169" fontId="56" fillId="0" borderId="50" xfId="0" applyNumberFormat="1" applyFont="1" applyBorder="1" applyAlignment="1">
      <alignment horizontal="left" vertical="top" wrapText="1"/>
    </xf>
    <xf numFmtId="172" fontId="56" fillId="19" borderId="48" xfId="0" applyNumberFormat="1" applyFont="1" applyFill="1" applyBorder="1" applyAlignment="1">
      <alignment horizontal="left" vertical="top" wrapText="1"/>
    </xf>
    <xf numFmtId="168" fontId="56" fillId="0" borderId="50" xfId="0" applyNumberFormat="1" applyFont="1" applyBorder="1" applyAlignment="1">
      <alignment horizontal="left" vertical="top" wrapText="1"/>
    </xf>
    <xf numFmtId="167" fontId="60" fillId="0" borderId="50" xfId="0" applyNumberFormat="1" applyFont="1" applyBorder="1" applyAlignment="1">
      <alignment horizontal="left" vertical="top" wrapText="1"/>
    </xf>
    <xf numFmtId="171" fontId="56" fillId="0" borderId="49" xfId="0" applyNumberFormat="1" applyFont="1" applyBorder="1" applyAlignment="1">
      <alignment horizontal="left" vertical="top" wrapText="1"/>
    </xf>
    <xf numFmtId="170" fontId="60" fillId="0" borderId="49" xfId="0" applyNumberFormat="1" applyFont="1" applyBorder="1" applyAlignment="1">
      <alignment horizontal="left" vertical="top" wrapText="1"/>
    </xf>
    <xf numFmtId="170" fontId="60" fillId="19" borderId="49" xfId="0" applyNumberFormat="1" applyFont="1" applyFill="1" applyBorder="1" applyAlignment="1">
      <alignment horizontal="left" vertical="top" wrapText="1"/>
    </xf>
    <xf numFmtId="171" fontId="56"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56" fillId="19" borderId="50" xfId="0" applyNumberFormat="1" applyFont="1" applyFill="1" applyBorder="1" applyAlignment="1">
      <alignment horizontal="left" vertical="top" wrapText="1"/>
    </xf>
    <xf numFmtId="167" fontId="60" fillId="19" borderId="50" xfId="0" applyNumberFormat="1" applyFont="1" applyFill="1" applyBorder="1" applyAlignment="1">
      <alignment horizontal="left" vertical="top" wrapText="1"/>
    </xf>
    <xf numFmtId="170" fontId="60" fillId="19" borderId="50" xfId="0" applyNumberFormat="1" applyFont="1" applyFill="1" applyBorder="1" applyAlignment="1">
      <alignment horizontal="left" vertical="top" wrapText="1"/>
    </xf>
    <xf numFmtId="171" fontId="56" fillId="19" borderId="48" xfId="0" applyNumberFormat="1" applyFont="1" applyFill="1" applyBorder="1" applyAlignment="1">
      <alignment horizontal="left" vertical="top" wrapText="1"/>
    </xf>
    <xf numFmtId="167" fontId="60" fillId="19" borderId="48" xfId="0" applyNumberFormat="1" applyFont="1" applyFill="1" applyBorder="1" applyAlignment="1">
      <alignment horizontal="left" vertical="top" wrapText="1"/>
    </xf>
    <xf numFmtId="172" fontId="56" fillId="0" borderId="49" xfId="0" applyNumberFormat="1" applyFont="1" applyBorder="1" applyAlignment="1">
      <alignment horizontal="left" vertical="top" wrapText="1"/>
    </xf>
    <xf numFmtId="168" fontId="56" fillId="19" borderId="50" xfId="0" applyNumberFormat="1" applyFont="1" applyFill="1" applyBorder="1" applyAlignment="1">
      <alignment horizontal="left" vertical="top" wrapText="1"/>
    </xf>
    <xf numFmtId="167" fontId="60" fillId="19" borderId="50" xfId="0" applyNumberFormat="1" applyFont="1" applyFill="1" applyBorder="1" applyAlignment="1">
      <alignment horizontal="center" vertical="top" wrapText="1"/>
    </xf>
    <xf numFmtId="0" fontId="0" fillId="2" borderId="0" xfId="0" applyFill="1"/>
    <xf numFmtId="0" fontId="13"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20" fillId="2" borderId="20" xfId="0" applyFont="1" applyFill="1" applyBorder="1" applyAlignment="1">
      <alignment wrapText="1"/>
    </xf>
    <xf numFmtId="0" fontId="20" fillId="2" borderId="21" xfId="0" applyFont="1" applyFill="1" applyBorder="1" applyAlignment="1">
      <alignment wrapText="1"/>
    </xf>
    <xf numFmtId="0" fontId="20" fillId="2" borderId="22" xfId="0" applyFont="1" applyFill="1" applyBorder="1" applyAlignment="1">
      <alignment wrapText="1"/>
    </xf>
    <xf numFmtId="0" fontId="0" fillId="21" borderId="0" xfId="0" applyFill="1"/>
    <xf numFmtId="0" fontId="0" fillId="22" borderId="0" xfId="0" applyFill="1"/>
    <xf numFmtId="0" fontId="0" fillId="2" borderId="0" xfId="0" applyFill="1" applyAlignment="1">
      <alignment horizontal="left"/>
    </xf>
    <xf numFmtId="0" fontId="13"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4" fillId="0" borderId="0" xfId="0" quotePrefix="1" applyFont="1" applyAlignment="1">
      <alignment wrapText="1"/>
    </xf>
    <xf numFmtId="0" fontId="14" fillId="0" borderId="26" xfId="0" applyFont="1" applyBorder="1" applyAlignment="1">
      <alignment wrapText="1"/>
    </xf>
    <xf numFmtId="0" fontId="0" fillId="0" borderId="26" xfId="0" applyBorder="1" applyAlignment="1">
      <alignment wrapText="1"/>
    </xf>
    <xf numFmtId="0" fontId="14" fillId="0" borderId="26" xfId="0" quotePrefix="1" applyFont="1" applyBorder="1" applyAlignment="1">
      <alignment wrapText="1"/>
    </xf>
    <xf numFmtId="0" fontId="13" fillId="2" borderId="0" xfId="0" applyFont="1" applyFill="1" applyAlignment="1">
      <alignment horizontal="center" vertical="center"/>
    </xf>
    <xf numFmtId="0" fontId="14" fillId="2" borderId="0" xfId="0" applyFont="1" applyFill="1" applyAlignment="1">
      <alignment wrapText="1"/>
    </xf>
    <xf numFmtId="0" fontId="0" fillId="2" borderId="0" xfId="0" applyFill="1" applyAlignment="1">
      <alignment wrapText="1"/>
    </xf>
    <xf numFmtId="0" fontId="20" fillId="2" borderId="21" xfId="0" applyFont="1" applyFill="1" applyBorder="1" applyAlignment="1">
      <alignment horizontal="left" wrapText="1"/>
    </xf>
    <xf numFmtId="0" fontId="0" fillId="0" borderId="26" xfId="0" applyBorder="1" applyAlignment="1">
      <alignment horizontal="left" wrapText="1"/>
    </xf>
    <xf numFmtId="0" fontId="13" fillId="0" borderId="0" xfId="0" applyFont="1" applyAlignment="1">
      <alignment horizontal="right" wrapText="1"/>
    </xf>
    <xf numFmtId="0" fontId="13" fillId="4" borderId="0" xfId="0" applyFont="1" applyFill="1"/>
    <xf numFmtId="0" fontId="13"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11" fontId="0" fillId="0" borderId="0" xfId="0" applyNumberFormat="1" applyAlignment="1">
      <alignment wrapText="1"/>
    </xf>
    <xf numFmtId="0" fontId="19" fillId="0" borderId="0" xfId="0" applyFont="1" applyAlignment="1">
      <alignment horizontal="right" wrapText="1"/>
    </xf>
    <xf numFmtId="0" fontId="64" fillId="0" borderId="0" xfId="0" applyFont="1" applyAlignment="1">
      <alignment wrapText="1"/>
    </xf>
    <xf numFmtId="1" fontId="64" fillId="0" borderId="0" xfId="0" applyNumberFormat="1" applyFont="1" applyAlignment="1">
      <alignment horizontal="right" wrapText="1"/>
    </xf>
    <xf numFmtId="0" fontId="29" fillId="8" borderId="0" xfId="7" applyFill="1" applyAlignment="1"/>
    <xf numFmtId="0" fontId="31" fillId="8" borderId="0" xfId="3" applyFont="1" applyFill="1"/>
    <xf numFmtId="0" fontId="32" fillId="9" borderId="29" xfId="12" applyFont="1" applyBorder="1" applyAlignment="1">
      <alignment horizontal="left" vertical="center" indent="1"/>
    </xf>
    <xf numFmtId="0" fontId="35" fillId="8" borderId="24" xfId="3" applyFont="1" applyFill="1" applyBorder="1"/>
    <xf numFmtId="0" fontId="39" fillId="14" borderId="29" xfId="9" applyFont="1" applyFill="1" applyBorder="1">
      <alignment horizontal="left" vertical="center"/>
    </xf>
    <xf numFmtId="0" fontId="34" fillId="8" borderId="0" xfId="3" applyFont="1" applyFill="1"/>
    <xf numFmtId="0" fontId="34" fillId="8" borderId="0" xfId="8" applyFont="1" applyFill="1">
      <alignment horizontal="right"/>
    </xf>
    <xf numFmtId="0" fontId="34" fillId="8" borderId="0" xfId="13" applyFill="1"/>
    <xf numFmtId="0" fontId="34" fillId="8" borderId="0" xfId="13" applyFill="1" applyAlignment="1">
      <alignment vertical="center"/>
    </xf>
    <xf numFmtId="0" fontId="32" fillId="9" borderId="30" xfId="13" applyFont="1" applyFill="1" applyBorder="1" applyAlignment="1">
      <alignment horizontal="left" vertical="center"/>
    </xf>
    <xf numFmtId="0" fontId="32" fillId="9" borderId="33" xfId="13" quotePrefix="1" applyFont="1" applyFill="1" applyBorder="1" applyAlignment="1">
      <alignment horizontal="center" vertical="center"/>
    </xf>
    <xf numFmtId="0" fontId="32" fillId="9" borderId="31" xfId="13" quotePrefix="1" applyFont="1" applyFill="1" applyBorder="1" applyAlignment="1">
      <alignment horizontal="center" vertical="center"/>
    </xf>
    <xf numFmtId="0" fontId="32" fillId="9" borderId="31" xfId="13" applyFont="1" applyFill="1" applyBorder="1" applyAlignment="1">
      <alignment horizontal="center" vertical="center"/>
    </xf>
    <xf numFmtId="0" fontId="32" fillId="9" borderId="31" xfId="13" applyFont="1" applyFill="1" applyBorder="1" applyAlignment="1">
      <alignment horizontal="center" vertical="center" wrapText="1"/>
    </xf>
    <xf numFmtId="0" fontId="32" fillId="9" borderId="29" xfId="13" quotePrefix="1" applyFont="1" applyFill="1" applyBorder="1" applyAlignment="1">
      <alignment horizontal="center" vertical="center"/>
    </xf>
    <xf numFmtId="0" fontId="32" fillId="9" borderId="40" xfId="13" applyFont="1" applyFill="1" applyBorder="1" applyAlignment="1">
      <alignment horizontal="left" vertical="center"/>
    </xf>
    <xf numFmtId="0" fontId="32" fillId="9" borderId="43" xfId="13" applyFont="1" applyFill="1" applyBorder="1" applyAlignment="1">
      <alignment vertical="center"/>
    </xf>
    <xf numFmtId="0" fontId="32" fillId="9" borderId="29" xfId="13" applyFont="1" applyFill="1" applyBorder="1" applyAlignment="1">
      <alignment vertical="center"/>
    </xf>
    <xf numFmtId="0" fontId="32" fillId="9" borderId="39" xfId="13" applyFont="1" applyFill="1" applyBorder="1" applyAlignment="1">
      <alignment vertical="center"/>
    </xf>
    <xf numFmtId="0" fontId="34" fillId="8" borderId="0" xfId="13" applyFill="1" applyAlignment="1">
      <alignment horizontal="right" vertical="center"/>
    </xf>
    <xf numFmtId="0" fontId="29" fillId="8" borderId="0" xfId="7" applyFill="1" applyAlignment="1">
      <alignment vertical="center"/>
    </xf>
    <xf numFmtId="0" fontId="32" fillId="8" borderId="0" xfId="13" applyFont="1" applyFill="1" applyAlignment="1">
      <alignment vertical="center"/>
    </xf>
    <xf numFmtId="0" fontId="32" fillId="9" borderId="32" xfId="13" applyFont="1" applyFill="1" applyBorder="1" applyAlignment="1">
      <alignment horizontal="center" vertical="center" textRotation="90"/>
    </xf>
    <xf numFmtId="0" fontId="32" fillId="9" borderId="29" xfId="13" applyFont="1" applyFill="1" applyBorder="1" applyAlignment="1">
      <alignment horizontal="center" vertical="center" textRotation="90"/>
    </xf>
    <xf numFmtId="0" fontId="32" fillId="9" borderId="31" xfId="13" applyFont="1" applyFill="1" applyBorder="1" applyAlignment="1">
      <alignment horizontal="center" vertical="center" textRotation="90"/>
    </xf>
    <xf numFmtId="0" fontId="32" fillId="9" borderId="31" xfId="13" applyFont="1" applyFill="1" applyBorder="1" applyAlignment="1">
      <alignment horizontal="center" vertical="center" textRotation="90" wrapText="1"/>
    </xf>
    <xf numFmtId="0" fontId="32" fillId="9" borderId="29" xfId="13" quotePrefix="1" applyFont="1" applyFill="1" applyBorder="1" applyAlignment="1">
      <alignment horizontal="center" vertical="center" textRotation="90"/>
    </xf>
    <xf numFmtId="0" fontId="32" fillId="9" borderId="31" xfId="13" quotePrefix="1" applyFont="1" applyFill="1" applyBorder="1" applyAlignment="1">
      <alignment horizontal="center" vertical="center" textRotation="90"/>
    </xf>
    <xf numFmtId="0" fontId="32" fillId="9" borderId="28" xfId="13" applyFont="1" applyFill="1" applyBorder="1" applyAlignment="1">
      <alignment horizontal="center" vertical="center" wrapText="1"/>
    </xf>
    <xf numFmtId="0" fontId="32" fillId="9" borderId="42" xfId="13" applyFont="1" applyFill="1" applyBorder="1" applyAlignment="1">
      <alignment horizontal="center" vertical="center"/>
    </xf>
    <xf numFmtId="0" fontId="32" fillId="9" borderId="39" xfId="13" applyFont="1" applyFill="1" applyBorder="1" applyAlignment="1">
      <alignment horizontal="left" vertical="center" wrapText="1"/>
    </xf>
    <xf numFmtId="0" fontId="32" fillId="9" borderId="39" xfId="13" applyFont="1" applyFill="1" applyBorder="1" applyAlignment="1">
      <alignment horizontal="left" vertical="center"/>
    </xf>
    <xf numFmtId="0" fontId="32" fillId="9" borderId="42" xfId="13" applyFont="1" applyFill="1" applyBorder="1" applyAlignment="1">
      <alignment horizontal="left" vertical="center"/>
    </xf>
    <xf numFmtId="0" fontId="32" fillId="9" borderId="29" xfId="13" applyFont="1" applyFill="1" applyBorder="1" applyAlignment="1">
      <alignment horizontal="center" vertical="center"/>
    </xf>
    <xf numFmtId="0" fontId="34" fillId="0" borderId="0" xfId="3" applyFont="1"/>
    <xf numFmtId="0" fontId="34" fillId="8" borderId="0" xfId="15" applyFont="1" applyFill="1"/>
    <xf numFmtId="0" fontId="34" fillId="8" borderId="0" xfId="17" applyFont="1" applyFill="1" applyBorder="1"/>
    <xf numFmtId="4" fontId="32" fillId="9" borderId="32" xfId="13" quotePrefix="1" applyNumberFormat="1" applyFont="1" applyFill="1" applyBorder="1" applyAlignment="1">
      <alignment horizontal="center" vertical="center"/>
    </xf>
    <xf numFmtId="4" fontId="32" fillId="9" borderId="29" xfId="13" quotePrefix="1" applyNumberFormat="1" applyFont="1" applyFill="1" applyBorder="1" applyAlignment="1">
      <alignment horizontal="center" vertical="center"/>
    </xf>
    <xf numFmtId="4" fontId="32" fillId="9" borderId="29" xfId="13" applyNumberFormat="1" applyFont="1" applyFill="1" applyBorder="1" applyAlignment="1">
      <alignment horizontal="center" vertical="center"/>
    </xf>
    <xf numFmtId="4" fontId="32" fillId="9" borderId="31" xfId="13" applyNumberFormat="1" applyFont="1" applyFill="1" applyBorder="1" applyAlignment="1">
      <alignment horizontal="center" vertical="center"/>
    </xf>
    <xf numFmtId="4" fontId="32" fillId="9" borderId="34" xfId="13" applyNumberFormat="1" applyFont="1" applyFill="1" applyBorder="1" applyAlignment="1">
      <alignment vertical="center"/>
    </xf>
    <xf numFmtId="0" fontId="15" fillId="0" borderId="0" xfId="0" applyFont="1"/>
    <xf numFmtId="0" fontId="15" fillId="0" borderId="54" xfId="0" applyFont="1" applyBorder="1"/>
    <xf numFmtId="0" fontId="0" fillId="0" borderId="54" xfId="0" applyBorder="1" applyAlignment="1">
      <alignment horizontal="left" wrapText="1"/>
    </xf>
    <xf numFmtId="0" fontId="20" fillId="44" borderId="0" xfId="0" applyFont="1" applyFill="1" applyAlignment="1">
      <alignment wrapText="1"/>
    </xf>
    <xf numFmtId="0" fontId="20" fillId="44" borderId="0" xfId="0" applyFont="1" applyFill="1" applyAlignment="1">
      <alignment horizontal="left" wrapText="1"/>
    </xf>
    <xf numFmtId="0" fontId="20" fillId="45" borderId="0" xfId="0" applyFont="1" applyFill="1" applyAlignment="1">
      <alignment wrapText="1"/>
    </xf>
    <xf numFmtId="0" fontId="20" fillId="45" borderId="54" xfId="0" applyFont="1" applyFill="1" applyBorder="1" applyAlignment="1">
      <alignment horizontal="left" wrapText="1"/>
    </xf>
    <xf numFmtId="9" fontId="15" fillId="0" borderId="0" xfId="1" applyFont="1" applyAlignment="1"/>
    <xf numFmtId="0" fontId="15" fillId="0" borderId="55" xfId="0" applyFont="1" applyBorder="1"/>
    <xf numFmtId="0" fontId="32" fillId="14" borderId="32" xfId="13" applyFont="1" applyFill="1" applyBorder="1" applyAlignment="1">
      <alignment horizontal="center" vertical="center"/>
    </xf>
    <xf numFmtId="0" fontId="32" fillId="9" borderId="28" xfId="13" applyFont="1" applyFill="1" applyBorder="1" applyAlignment="1">
      <alignment horizontal="center" vertical="center"/>
    </xf>
    <xf numFmtId="0" fontId="32" fillId="9" borderId="27" xfId="13" applyFont="1" applyFill="1" applyBorder="1" applyAlignment="1">
      <alignment horizontal="center" vertical="center"/>
    </xf>
    <xf numFmtId="0" fontId="32" fillId="14" borderId="41" xfId="13" applyFont="1" applyFill="1" applyBorder="1" applyAlignment="1">
      <alignment horizontal="center" vertical="center"/>
    </xf>
    <xf numFmtId="0" fontId="32" fillId="9" borderId="29" xfId="9" applyNumberFormat="1" applyFill="1" applyBorder="1" applyAlignment="1">
      <alignment horizontal="center" vertical="center"/>
    </xf>
    <xf numFmtId="0" fontId="32" fillId="9" borderId="44" xfId="9" applyNumberFormat="1" applyFill="1" applyBorder="1">
      <alignment horizontal="left" vertical="center"/>
    </xf>
    <xf numFmtId="2" fontId="32" fillId="10" borderId="29" xfId="0" applyNumberFormat="1" applyFont="1" applyFill="1" applyBorder="1" applyAlignment="1">
      <alignment horizontal="right"/>
    </xf>
    <xf numFmtId="0" fontId="32" fillId="9" borderId="34" xfId="9" applyNumberFormat="1" applyFill="1" applyBorder="1">
      <alignment horizontal="left" vertical="center"/>
    </xf>
    <xf numFmtId="0" fontId="32" fillId="9" borderId="29" xfId="9" applyNumberFormat="1" applyFill="1" applyBorder="1" applyAlignment="1">
      <alignment horizontal="left" vertical="center" indent="1"/>
    </xf>
    <xf numFmtId="0" fontId="32" fillId="9" borderId="29" xfId="10" applyNumberFormat="1" applyFont="1" applyFill="1" applyBorder="1">
      <alignment horizontal="left" vertical="center" indent="2"/>
    </xf>
    <xf numFmtId="2" fontId="32" fillId="11" borderId="29" xfId="0" applyNumberFormat="1" applyFont="1" applyFill="1" applyBorder="1" applyAlignment="1">
      <alignment horizontal="right"/>
    </xf>
    <xf numFmtId="0" fontId="32" fillId="9" borderId="39" xfId="9" applyNumberFormat="1" applyFill="1" applyBorder="1" applyAlignment="1">
      <alignment horizontal="left" vertical="center" indent="1"/>
    </xf>
    <xf numFmtId="0" fontId="32" fillId="9" borderId="29" xfId="10" applyNumberFormat="1" applyFont="1" applyFill="1" applyBorder="1" applyAlignment="1">
      <alignment horizontal="left" vertical="top" wrapText="1" indent="2"/>
    </xf>
    <xf numFmtId="0" fontId="32" fillId="9" borderId="44" xfId="9" applyNumberFormat="1" applyFill="1" applyBorder="1" applyAlignment="1">
      <alignment horizontal="left" vertical="center" indent="1"/>
    </xf>
    <xf numFmtId="0" fontId="32" fillId="9" borderId="29" xfId="9" applyNumberFormat="1" applyFill="1" applyBorder="1">
      <alignment horizontal="left" vertical="center"/>
    </xf>
    <xf numFmtId="2" fontId="32" fillId="12" borderId="29" xfId="0" applyNumberFormat="1" applyFont="1" applyFill="1" applyBorder="1" applyAlignment="1">
      <alignment horizontal="right"/>
    </xf>
    <xf numFmtId="0" fontId="32" fillId="9" borderId="39" xfId="9" applyNumberFormat="1" applyFill="1" applyBorder="1">
      <alignment horizontal="left" vertical="center"/>
    </xf>
    <xf numFmtId="0" fontId="32" fillId="9" borderId="29" xfId="11" applyNumberFormat="1" applyFont="1" applyFill="1" applyBorder="1" applyAlignment="1">
      <alignment horizontal="left" vertical="center" indent="2"/>
    </xf>
    <xf numFmtId="0" fontId="32" fillId="9" borderId="30" xfId="9" applyNumberFormat="1" applyFill="1" applyBorder="1" applyAlignment="1">
      <alignment horizontal="left" vertical="center" indent="1"/>
    </xf>
    <xf numFmtId="0" fontId="32" fillId="9" borderId="29" xfId="12" applyFont="1" applyBorder="1" applyAlignment="1">
      <alignment horizontal="left" vertical="center" indent="2"/>
    </xf>
    <xf numFmtId="0" fontId="32" fillId="14" borderId="29" xfId="11" applyFont="1" applyFill="1" applyBorder="1">
      <alignment horizontal="left" vertical="center" indent="5"/>
    </xf>
    <xf numFmtId="0" fontId="32" fillId="14" borderId="39" xfId="9" applyFill="1" applyBorder="1">
      <alignment horizontal="left" vertical="center"/>
    </xf>
    <xf numFmtId="0" fontId="32" fillId="14" borderId="31" xfId="11" applyFont="1" applyFill="1" applyBorder="1">
      <alignment horizontal="left" vertical="center" indent="5"/>
    </xf>
    <xf numFmtId="0" fontId="32" fillId="14" borderId="31" xfId="11" applyFont="1" applyFill="1" applyBorder="1" applyAlignment="1">
      <alignment horizontal="left" vertical="center" indent="2"/>
    </xf>
    <xf numFmtId="0" fontId="32" fillId="7" borderId="29" xfId="0" applyFont="1" applyFill="1" applyBorder="1" applyAlignment="1">
      <alignment horizontal="left" indent="4"/>
    </xf>
    <xf numFmtId="0" fontId="32" fillId="7" borderId="29" xfId="0" applyFont="1" applyFill="1" applyBorder="1" applyAlignment="1">
      <alignment horizontal="left" indent="6"/>
    </xf>
    <xf numFmtId="0" fontId="32" fillId="14" borderId="31" xfId="13" applyFont="1" applyFill="1" applyBorder="1" applyAlignment="1">
      <alignment horizontal="left" vertical="center" indent="2"/>
    </xf>
    <xf numFmtId="0" fontId="32" fillId="14" borderId="29" xfId="11" applyFont="1" applyFill="1" applyBorder="1" applyAlignment="1">
      <alignment horizontal="left" vertical="center" indent="2"/>
    </xf>
    <xf numFmtId="0" fontId="39" fillId="14" borderId="29" xfId="11" applyFont="1" applyFill="1" applyBorder="1">
      <alignment horizontal="left" vertical="center" indent="5"/>
    </xf>
    <xf numFmtId="0" fontId="39" fillId="14" borderId="29" xfId="13" applyFont="1" applyFill="1" applyBorder="1" applyAlignment="1">
      <alignment horizontal="left" vertical="center" indent="2"/>
    </xf>
    <xf numFmtId="0" fontId="39" fillId="14" borderId="29" xfId="13" applyFont="1" applyFill="1" applyBorder="1" applyAlignment="1">
      <alignment horizontal="left" vertical="center" indent="5"/>
    </xf>
    <xf numFmtId="0" fontId="32" fillId="7" borderId="29" xfId="0" applyFont="1" applyFill="1" applyBorder="1" applyAlignment="1">
      <alignment horizontal="left" indent="8"/>
    </xf>
    <xf numFmtId="0" fontId="32" fillId="14" borderId="29" xfId="9" applyFill="1" applyBorder="1">
      <alignment horizontal="left" vertical="center"/>
    </xf>
    <xf numFmtId="0" fontId="32" fillId="14" borderId="29" xfId="11" applyFont="1" applyFill="1" applyBorder="1" applyAlignment="1">
      <alignment horizontal="left" vertical="center" indent="1"/>
    </xf>
    <xf numFmtId="0" fontId="32" fillId="14" borderId="29" xfId="13" applyFont="1" applyFill="1" applyBorder="1" applyAlignment="1">
      <alignment horizontal="left" vertical="center" indent="2"/>
    </xf>
    <xf numFmtId="0" fontId="39" fillId="14" borderId="31" xfId="11" applyFont="1" applyFill="1" applyBorder="1" applyAlignment="1">
      <alignment horizontal="left" vertical="center" indent="2"/>
    </xf>
    <xf numFmtId="0" fontId="32" fillId="9" borderId="29" xfId="10" applyFont="1" applyFill="1" applyBorder="1">
      <alignment horizontal="left" vertical="center" indent="2"/>
    </xf>
    <xf numFmtId="0" fontId="32" fillId="9" borderId="39" xfId="10" applyFont="1" applyFill="1" applyBorder="1">
      <alignment horizontal="left" vertical="center" indent="2"/>
    </xf>
    <xf numFmtId="0" fontId="32" fillId="9" borderId="30" xfId="10" applyFont="1" applyFill="1" applyBorder="1">
      <alignment horizontal="left" vertical="center" indent="2"/>
    </xf>
    <xf numFmtId="0" fontId="32" fillId="9" borderId="30" xfId="10" applyFont="1" applyFill="1" applyBorder="1" applyAlignment="1">
      <alignment horizontal="left" vertical="center" wrapText="1" indent="2"/>
    </xf>
    <xf numFmtId="0" fontId="32" fillId="9" borderId="39" xfId="9" applyFill="1" applyBorder="1" applyProtection="1">
      <alignment horizontal="left" vertical="center"/>
    </xf>
    <xf numFmtId="0" fontId="32" fillId="9" borderId="29" xfId="10" applyFont="1" applyFill="1" applyBorder="1" applyAlignment="1">
      <alignment horizontal="left" vertical="center"/>
    </xf>
    <xf numFmtId="0" fontId="32" fillId="9" borderId="30" xfId="10" applyFont="1" applyFill="1" applyBorder="1" applyAlignment="1">
      <alignment horizontal="left" vertical="center"/>
    </xf>
    <xf numFmtId="0" fontId="32" fillId="9" borderId="29" xfId="9" applyFill="1" applyBorder="1" applyProtection="1">
      <alignment horizontal="left" vertical="center"/>
    </xf>
    <xf numFmtId="0" fontId="32" fillId="9" borderId="39" xfId="9" applyFill="1" applyBorder="1" applyAlignment="1" applyProtection="1">
      <alignment horizontal="left" vertical="center" wrapText="1"/>
    </xf>
    <xf numFmtId="0" fontId="32" fillId="9" borderId="30" xfId="9" applyFill="1" applyBorder="1" applyProtection="1">
      <alignment horizontal="left" vertical="center"/>
    </xf>
    <xf numFmtId="0" fontId="32" fillId="9" borderId="32" xfId="9" applyFill="1" applyBorder="1" applyAlignment="1" applyProtection="1">
      <alignment horizontal="center" vertical="center"/>
    </xf>
    <xf numFmtId="0" fontId="32" fillId="9" borderId="40" xfId="9" applyFill="1" applyBorder="1" applyProtection="1">
      <alignment horizontal="left" vertical="center"/>
    </xf>
    <xf numFmtId="0" fontId="32"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4" fillId="0" borderId="0" xfId="0" applyNumberFormat="1" applyFont="1"/>
    <xf numFmtId="11" fontId="0" fillId="0" borderId="26" xfId="0" applyNumberFormat="1" applyBorder="1" applyAlignment="1">
      <alignment wrapText="1"/>
    </xf>
    <xf numFmtId="0" fontId="20" fillId="44" borderId="0" xfId="0" applyFont="1" applyFill="1"/>
    <xf numFmtId="0" fontId="14" fillId="0" borderId="0" xfId="0" applyFont="1"/>
    <xf numFmtId="0" fontId="15" fillId="0" borderId="0" xfId="0" applyFont="1" applyAlignment="1">
      <alignment horizontal="left"/>
    </xf>
    <xf numFmtId="0" fontId="14" fillId="0" borderId="0" xfId="0" applyFont="1" applyAlignment="1">
      <alignment horizontal="left"/>
    </xf>
    <xf numFmtId="0" fontId="15" fillId="0" borderId="0" xfId="1" applyNumberFormat="1" applyFont="1" applyFill="1" applyBorder="1" applyAlignment="1"/>
    <xf numFmtId="0" fontId="20" fillId="45" borderId="55" xfId="0" applyFont="1" applyFill="1" applyBorder="1" applyAlignment="1">
      <alignment wrapText="1"/>
    </xf>
    <xf numFmtId="0" fontId="0" fillId="0" borderId="55" xfId="0" applyBorder="1" applyAlignment="1">
      <alignment wrapText="1"/>
    </xf>
    <xf numFmtId="0" fontId="20" fillId="44" borderId="55" xfId="0" applyFont="1" applyFill="1" applyBorder="1" applyAlignment="1">
      <alignment wrapText="1"/>
    </xf>
    <xf numFmtId="49" fontId="0" fillId="0" borderId="55" xfId="0" applyNumberFormat="1" applyBorder="1" applyAlignment="1">
      <alignment wrapText="1"/>
    </xf>
    <xf numFmtId="49" fontId="14" fillId="0" borderId="55" xfId="0" applyNumberFormat="1" applyFont="1" applyBorder="1" applyAlignment="1">
      <alignment wrapText="1"/>
    </xf>
    <xf numFmtId="0" fontId="15" fillId="0" borderId="55" xfId="0" applyFont="1" applyBorder="1" applyAlignment="1">
      <alignment wrapText="1"/>
    </xf>
    <xf numFmtId="2" fontId="34" fillId="7" borderId="98" xfId="0" applyNumberFormat="1" applyFont="1" applyFill="1" applyBorder="1" applyAlignment="1">
      <alignment horizontal="right"/>
    </xf>
    <xf numFmtId="2" fontId="34" fillId="12" borderId="98" xfId="0" applyNumberFormat="1" applyFont="1" applyFill="1" applyBorder="1" applyAlignment="1">
      <alignment horizontal="right"/>
    </xf>
    <xf numFmtId="2" fontId="34" fillId="11" borderId="98" xfId="0" applyNumberFormat="1" applyFont="1" applyFill="1" applyBorder="1" applyAlignment="1">
      <alignment horizontal="right"/>
    </xf>
    <xf numFmtId="0" fontId="34" fillId="15" borderId="39" xfId="13" applyFill="1" applyBorder="1" applyAlignment="1">
      <alignment horizontal="right" vertical="center"/>
    </xf>
    <xf numFmtId="2" fontId="34" fillId="10" borderId="98" xfId="0" applyNumberFormat="1" applyFont="1" applyFill="1" applyBorder="1" applyAlignment="1">
      <alignment horizontal="right"/>
    </xf>
    <xf numFmtId="0" fontId="34" fillId="9" borderId="98" xfId="10" applyFont="1" applyFill="1" applyBorder="1" applyAlignment="1">
      <alignment horizontal="left" vertical="center"/>
    </xf>
    <xf numFmtId="0" fontId="34" fillId="9" borderId="98" xfId="11" applyFont="1" applyFill="1" applyBorder="1" applyAlignment="1">
      <alignment horizontal="left" vertical="center"/>
    </xf>
    <xf numFmtId="0" fontId="34" fillId="9" borderId="103" xfId="10" applyFont="1" applyFill="1" applyBorder="1" applyAlignment="1">
      <alignment horizontal="left" vertical="center"/>
    </xf>
    <xf numFmtId="0" fontId="32" fillId="9" borderId="98" xfId="13" applyFont="1" applyFill="1" applyBorder="1" applyAlignment="1">
      <alignment horizontal="left" vertical="center" wrapText="1"/>
    </xf>
    <xf numFmtId="0" fontId="32" fillId="9" borderId="98" xfId="9" applyFill="1" applyBorder="1" applyProtection="1">
      <alignment horizontal="left" vertical="center"/>
    </xf>
    <xf numFmtId="0" fontId="34" fillId="10" borderId="98" xfId="0" applyFont="1" applyFill="1" applyBorder="1" applyAlignment="1">
      <alignment horizontal="left" indent="2"/>
    </xf>
    <xf numFmtId="0" fontId="34" fillId="9" borderId="98" xfId="13" applyFill="1" applyBorder="1" applyAlignment="1">
      <alignment horizontal="left" vertical="center" wrapText="1"/>
    </xf>
    <xf numFmtId="0" fontId="34" fillId="9" borderId="98" xfId="13" applyFill="1" applyBorder="1" applyAlignment="1">
      <alignment vertical="center" wrapText="1"/>
    </xf>
    <xf numFmtId="0" fontId="34" fillId="9" borderId="98" xfId="9" applyFont="1" applyFill="1" applyBorder="1" applyProtection="1">
      <alignment horizontal="left" vertical="center"/>
    </xf>
    <xf numFmtId="0" fontId="34" fillId="9" borderId="98" xfId="9" applyFont="1" applyFill="1" applyBorder="1" applyAlignment="1" applyProtection="1">
      <alignment horizontal="left" vertical="center" wrapText="1"/>
    </xf>
    <xf numFmtId="0" fontId="34" fillId="9" borderId="98" xfId="13" applyFill="1" applyBorder="1" applyAlignment="1">
      <alignment vertical="center"/>
    </xf>
    <xf numFmtId="0" fontId="34" fillId="9" borderId="98" xfId="10" applyFont="1" applyFill="1" applyBorder="1">
      <alignment horizontal="left" vertical="center" indent="2"/>
    </xf>
    <xf numFmtId="0" fontId="40" fillId="9" borderId="98" xfId="10" applyFont="1" applyFill="1" applyBorder="1" applyAlignment="1">
      <alignment horizontal="left" vertical="center" indent="4"/>
    </xf>
    <xf numFmtId="0" fontId="34" fillId="9" borderId="98" xfId="11" applyFont="1" applyFill="1" applyBorder="1">
      <alignment horizontal="left" vertical="center" indent="5"/>
    </xf>
    <xf numFmtId="0" fontId="34" fillId="10" borderId="98" xfId="0" applyFont="1" applyFill="1" applyBorder="1" applyAlignment="1">
      <alignment horizontal="left" indent="8"/>
    </xf>
    <xf numFmtId="0" fontId="34" fillId="10" borderId="98" xfId="0" applyFont="1" applyFill="1" applyBorder="1" applyAlignment="1">
      <alignment horizontal="left" indent="4"/>
    </xf>
    <xf numFmtId="0" fontId="34" fillId="9" borderId="98" xfId="10" applyFont="1" applyFill="1" applyBorder="1" applyAlignment="1">
      <alignment horizontal="left" vertical="center" indent="4"/>
    </xf>
    <xf numFmtId="0" fontId="34" fillId="10" borderId="98" xfId="0" applyFont="1" applyFill="1" applyBorder="1" applyAlignment="1">
      <alignment horizontal="left" indent="6"/>
    </xf>
    <xf numFmtId="0" fontId="34" fillId="9" borderId="39" xfId="10" applyFont="1" applyFill="1" applyBorder="1">
      <alignment horizontal="left" vertical="center" indent="2"/>
    </xf>
    <xf numFmtId="0" fontId="34" fillId="9" borderId="98" xfId="15" applyFont="1" applyFill="1" applyBorder="1" applyAlignment="1">
      <alignment horizontal="left" vertical="top" wrapText="1"/>
    </xf>
    <xf numFmtId="0" fontId="34" fillId="9" borderId="103" xfId="15" applyFont="1" applyFill="1" applyBorder="1" applyAlignment="1">
      <alignment horizontal="left" vertical="top" wrapText="1"/>
    </xf>
    <xf numFmtId="0" fontId="32" fillId="9" borderId="98" xfId="15" applyFont="1" applyFill="1" applyBorder="1" applyAlignment="1">
      <alignment horizontal="left" vertical="top" wrapText="1"/>
    </xf>
    <xf numFmtId="0" fontId="32" fillId="9" borderId="98" xfId="16" applyFont="1" applyBorder="1" applyAlignment="1">
      <alignment horizontal="left" vertical="center"/>
    </xf>
    <xf numFmtId="4" fontId="32" fillId="9" borderId="98" xfId="13" applyNumberFormat="1" applyFont="1" applyFill="1" applyBorder="1" applyAlignment="1">
      <alignment vertical="center"/>
    </xf>
    <xf numFmtId="0" fontId="34" fillId="9" borderId="98" xfId="10" applyFont="1" applyFill="1" applyBorder="1" applyAlignment="1">
      <alignment horizontal="left" vertical="center" wrapText="1"/>
    </xf>
    <xf numFmtId="4" fontId="34" fillId="9" borderId="98" xfId="13" applyNumberFormat="1" applyFill="1" applyBorder="1" applyAlignment="1">
      <alignment horizontal="left" vertical="center"/>
    </xf>
    <xf numFmtId="4" fontId="34" fillId="9" borderId="98" xfId="13" applyNumberFormat="1" applyFill="1" applyBorder="1" applyAlignment="1">
      <alignment horizontal="left" vertical="center" wrapText="1"/>
    </xf>
    <xf numFmtId="0" fontId="15" fillId="0" borderId="0" xfId="1" applyNumberFormat="1" applyFont="1" applyAlignment="1"/>
    <xf numFmtId="0" fontId="0" fillId="91" borderId="0" xfId="0" applyFill="1"/>
    <xf numFmtId="0" fontId="0" fillId="92" borderId="0" xfId="0" applyFill="1"/>
    <xf numFmtId="0" fontId="0" fillId="93" borderId="0" xfId="0" applyFill="1"/>
    <xf numFmtId="0" fontId="120" fillId="0" borderId="0" xfId="0" applyFont="1" applyAlignment="1">
      <alignment wrapText="1"/>
    </xf>
    <xf numFmtId="0" fontId="120" fillId="0" borderId="26" xfId="0" applyFont="1" applyBorder="1" applyAlignment="1">
      <alignment wrapText="1"/>
    </xf>
    <xf numFmtId="0" fontId="20" fillId="94" borderId="0" xfId="0" applyFont="1" applyFill="1" applyAlignment="1">
      <alignment wrapText="1"/>
    </xf>
    <xf numFmtId="0" fontId="121" fillId="94" borderId="0" xfId="0" applyFont="1" applyFill="1" applyAlignment="1">
      <alignment wrapText="1"/>
    </xf>
    <xf numFmtId="0" fontId="121" fillId="94" borderId="0" xfId="0" applyFont="1" applyFill="1"/>
    <xf numFmtId="9" fontId="15" fillId="0" borderId="0" xfId="0" applyNumberFormat="1" applyFont="1"/>
    <xf numFmtId="49" fontId="121" fillId="94" borderId="0" xfId="0" applyNumberFormat="1" applyFont="1" applyFill="1" applyAlignment="1">
      <alignment wrapText="1"/>
    </xf>
    <xf numFmtId="49" fontId="0" fillId="0" borderId="0" xfId="0" applyNumberFormat="1"/>
    <xf numFmtId="0" fontId="10" fillId="0" borderId="0" xfId="0" applyFont="1"/>
    <xf numFmtId="0" fontId="13" fillId="95" borderId="0" xfId="0" applyFont="1" applyFill="1"/>
    <xf numFmtId="0" fontId="122" fillId="0" borderId="0" xfId="0" applyFont="1" applyAlignment="1">
      <alignment wrapText="1"/>
    </xf>
    <xf numFmtId="0" fontId="9" fillId="0" borderId="0" xfId="0" applyFont="1"/>
    <xf numFmtId="0" fontId="9" fillId="0" borderId="0" xfId="0" applyFont="1" applyAlignment="1">
      <alignment horizontal="left"/>
    </xf>
    <xf numFmtId="0" fontId="8" fillId="0" borderId="0" xfId="0" applyFont="1"/>
    <xf numFmtId="0" fontId="0" fillId="96" borderId="0" xfId="0" applyFill="1"/>
    <xf numFmtId="0" fontId="7" fillId="0" borderId="0" xfId="0" applyFont="1"/>
    <xf numFmtId="0" fontId="0" fillId="97" borderId="0" xfId="0" applyFill="1"/>
    <xf numFmtId="0" fontId="6" fillId="0" borderId="0" xfId="0" applyFont="1"/>
    <xf numFmtId="0" fontId="20" fillId="2" borderId="0" xfId="0" applyFont="1" applyFill="1"/>
    <xf numFmtId="0" fontId="20" fillId="2" borderId="0" xfId="0" applyFont="1" applyFill="1" applyAlignment="1">
      <alignment horizontal="left"/>
    </xf>
    <xf numFmtId="0" fontId="20" fillId="2" borderId="0" xfId="0" applyFont="1" applyFill="1" applyAlignment="1">
      <alignment horizontal="right"/>
    </xf>
    <xf numFmtId="0" fontId="20" fillId="3" borderId="52" xfId="0" applyFont="1" applyFill="1" applyBorder="1"/>
    <xf numFmtId="0" fontId="20" fillId="3" borderId="0" xfId="0" applyFont="1" applyFill="1"/>
    <xf numFmtId="9" fontId="14" fillId="0" borderId="0" xfId="0" applyNumberFormat="1" applyFont="1"/>
    <xf numFmtId="49" fontId="14" fillId="0" borderId="0" xfId="1" applyNumberFormat="1" applyFont="1" applyFill="1" applyBorder="1" applyAlignment="1"/>
    <xf numFmtId="0" fontId="0" fillId="0" borderId="52" xfId="0" applyBorder="1"/>
    <xf numFmtId="9" fontId="14" fillId="0" borderId="0" xfId="1" applyFont="1" applyAlignment="1"/>
    <xf numFmtId="9" fontId="14" fillId="0" borderId="0" xfId="1" applyFont="1" applyFill="1" applyBorder="1" applyAlignment="1"/>
    <xf numFmtId="49" fontId="14" fillId="0" borderId="52" xfId="1" applyNumberFormat="1" applyFont="1" applyFill="1" applyBorder="1" applyAlignment="1"/>
    <xf numFmtId="0" fontId="14" fillId="0" borderId="0" xfId="1" applyNumberFormat="1" applyFont="1" applyFill="1" applyBorder="1" applyAlignment="1"/>
    <xf numFmtId="49" fontId="0" fillId="0" borderId="53" xfId="0" applyNumberFormat="1" applyBorder="1"/>
    <xf numFmtId="9" fontId="0" fillId="0" borderId="0" xfId="1" applyFont="1" applyFill="1" applyBorder="1" applyAlignment="1"/>
    <xf numFmtId="49" fontId="0" fillId="0" borderId="52" xfId="0" applyNumberFormat="1" applyBorder="1"/>
    <xf numFmtId="49" fontId="14" fillId="0" borderId="52" xfId="0" applyNumberFormat="1" applyFont="1" applyBorder="1"/>
    <xf numFmtId="1" fontId="14" fillId="0" borderId="0" xfId="1" applyNumberFormat="1" applyFont="1" applyFill="1" applyBorder="1" applyAlignment="1"/>
    <xf numFmtId="49" fontId="18" fillId="0" borderId="52" xfId="0" applyNumberFormat="1" applyFont="1" applyBorder="1"/>
    <xf numFmtId="164" fontId="0" fillId="0" borderId="0" xfId="0" applyNumberFormat="1"/>
    <xf numFmtId="49" fontId="15" fillId="0" borderId="0" xfId="0" applyNumberFormat="1" applyFont="1"/>
    <xf numFmtId="0" fontId="0" fillId="0" borderId="0" xfId="1" applyNumberFormat="1" applyFont="1" applyFill="1" applyBorder="1" applyAlignment="1"/>
    <xf numFmtId="9" fontId="15" fillId="0" borderId="0" xfId="1" applyFont="1" applyFill="1" applyBorder="1" applyAlignment="1"/>
    <xf numFmtId="0" fontId="12" fillId="0" borderId="52" xfId="0" applyFont="1" applyBorder="1"/>
    <xf numFmtId="9" fontId="14" fillId="0" borderId="0" xfId="1" applyFont="1"/>
    <xf numFmtId="9" fontId="15" fillId="0" borderId="0" xfId="1" applyFont="1"/>
    <xf numFmtId="1" fontId="15" fillId="0" borderId="0" xfId="1" applyNumberFormat="1" applyFont="1" applyAlignment="1"/>
    <xf numFmtId="0" fontId="4"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15" fillId="20" borderId="0" xfId="0" applyFont="1" applyFill="1"/>
    <xf numFmtId="49" fontId="0" fillId="20" borderId="55" xfId="0" applyNumberFormat="1" applyFill="1" applyBorder="1"/>
    <xf numFmtId="0" fontId="0" fillId="102" borderId="0" xfId="0" applyFill="1"/>
    <xf numFmtId="0" fontId="13" fillId="20" borderId="0" xfId="0" applyFont="1" applyFill="1" applyAlignment="1">
      <alignment horizontal="center"/>
    </xf>
    <xf numFmtId="0" fontId="29" fillId="8" borderId="0" xfId="7" applyFill="1" applyAlignment="1">
      <alignment horizontal="left"/>
    </xf>
    <xf numFmtId="0" fontId="32" fillId="9" borderId="30" xfId="9" applyNumberFormat="1" applyFill="1" applyBorder="1" applyAlignment="1">
      <alignment horizontal="left" vertical="top"/>
    </xf>
    <xf numFmtId="0" fontId="32" fillId="9" borderId="40" xfId="9" applyNumberFormat="1" applyFill="1" applyBorder="1" applyAlignment="1">
      <alignment horizontal="left" vertical="top"/>
    </xf>
    <xf numFmtId="0" fontId="32" fillId="9" borderId="27" xfId="9" applyNumberFormat="1" applyFill="1" applyBorder="1" applyAlignment="1">
      <alignment horizontal="center" vertical="center"/>
    </xf>
    <xf numFmtId="0" fontId="32" fillId="9" borderId="28" xfId="9" applyNumberFormat="1" applyFill="1" applyBorder="1" applyAlignment="1">
      <alignment horizontal="center" vertical="center"/>
    </xf>
    <xf numFmtId="0" fontId="32" fillId="9" borderId="41" xfId="9" applyNumberFormat="1" applyFill="1" applyBorder="1" applyAlignment="1">
      <alignment horizontal="center" vertical="center"/>
    </xf>
    <xf numFmtId="0" fontId="29" fillId="8" borderId="23" xfId="7" applyFill="1" applyBorder="1" applyAlignment="1">
      <alignment horizontal="left"/>
    </xf>
    <xf numFmtId="0" fontId="29" fillId="8" borderId="24" xfId="7" applyFill="1" applyBorder="1" applyAlignment="1">
      <alignment horizontal="left"/>
    </xf>
    <xf numFmtId="0" fontId="32" fillId="14" borderId="30" xfId="13" applyFont="1" applyFill="1" applyBorder="1" applyAlignment="1">
      <alignment horizontal="left" vertical="top"/>
    </xf>
    <xf numFmtId="0" fontId="32" fillId="14" borderId="34" xfId="13" applyFont="1" applyFill="1" applyBorder="1" applyAlignment="1">
      <alignment horizontal="left" vertical="top"/>
    </xf>
    <xf numFmtId="0" fontId="32" fillId="14" borderId="40" xfId="13" applyFont="1" applyFill="1" applyBorder="1" applyAlignment="1">
      <alignment horizontal="left" vertical="top"/>
    </xf>
    <xf numFmtId="0" fontId="32" fillId="14" borderId="31" xfId="13" applyFont="1" applyFill="1" applyBorder="1" applyAlignment="1">
      <alignment horizontal="center" vertical="center"/>
    </xf>
    <xf numFmtId="0" fontId="32" fillId="8" borderId="32" xfId="3" applyFont="1" applyFill="1" applyBorder="1" applyAlignment="1">
      <alignment horizontal="center" vertical="center"/>
    </xf>
    <xf numFmtId="0" fontId="32" fillId="14" borderId="33" xfId="13" applyFont="1" applyFill="1" applyBorder="1" applyAlignment="1">
      <alignment horizontal="center" vertical="center"/>
    </xf>
    <xf numFmtId="0" fontId="32" fillId="14" borderId="32" xfId="13" applyFont="1" applyFill="1" applyBorder="1" applyAlignment="1">
      <alignment horizontal="center" vertical="center"/>
    </xf>
    <xf numFmtId="0" fontId="32" fillId="8" borderId="33" xfId="3" applyFont="1" applyFill="1" applyBorder="1" applyAlignment="1">
      <alignment horizontal="center" vertical="center"/>
    </xf>
    <xf numFmtId="0" fontId="32" fillId="14" borderId="35" xfId="13" applyFont="1" applyFill="1" applyBorder="1" applyAlignment="1">
      <alignment horizontal="center" vertical="center"/>
    </xf>
    <xf numFmtId="0" fontId="32" fillId="14" borderId="36" xfId="13" applyFont="1" applyFill="1" applyBorder="1" applyAlignment="1">
      <alignment horizontal="center" vertical="center"/>
    </xf>
    <xf numFmtId="0" fontId="32" fillId="14" borderId="37" xfId="13" applyFont="1" applyFill="1" applyBorder="1" applyAlignment="1">
      <alignment horizontal="center" vertical="center"/>
    </xf>
    <xf numFmtId="0" fontId="32" fillId="14" borderId="38" xfId="13" applyFont="1" applyFill="1" applyBorder="1" applyAlignment="1">
      <alignment horizontal="center" vertical="center"/>
    </xf>
    <xf numFmtId="0" fontId="32" fillId="14" borderId="30" xfId="13" applyFont="1" applyFill="1" applyBorder="1" applyAlignment="1">
      <alignment horizontal="center" vertical="center"/>
    </xf>
    <xf numFmtId="0" fontId="32" fillId="14" borderId="39" xfId="13" applyFont="1" applyFill="1" applyBorder="1" applyAlignment="1">
      <alignment horizontal="center" vertical="center"/>
    </xf>
    <xf numFmtId="0" fontId="32" fillId="8" borderId="39" xfId="3" applyFont="1" applyFill="1" applyBorder="1" applyAlignment="1">
      <alignment horizontal="center" vertical="center"/>
    </xf>
    <xf numFmtId="0" fontId="32" fillId="9" borderId="28" xfId="13" applyFont="1" applyFill="1" applyBorder="1" applyAlignment="1">
      <alignment horizontal="center" vertical="center"/>
    </xf>
    <xf numFmtId="0" fontId="32" fillId="9" borderId="41" xfId="13" applyFont="1" applyFill="1" applyBorder="1" applyAlignment="1">
      <alignment horizontal="center" vertical="center"/>
    </xf>
    <xf numFmtId="0" fontId="32" fillId="9" borderId="27" xfId="13" applyFont="1" applyFill="1" applyBorder="1" applyAlignment="1">
      <alignment horizontal="center" vertical="center"/>
    </xf>
    <xf numFmtId="0" fontId="32" fillId="8" borderId="28" xfId="3" applyFont="1" applyFill="1" applyBorder="1" applyAlignment="1">
      <alignment horizontal="center" vertical="center"/>
    </xf>
    <xf numFmtId="0" fontId="32" fillId="8" borderId="41" xfId="3" applyFont="1" applyFill="1" applyBorder="1" applyAlignment="1">
      <alignment horizontal="center" vertical="center"/>
    </xf>
    <xf numFmtId="0" fontId="32" fillId="14" borderId="27" xfId="13" applyFont="1" applyFill="1" applyBorder="1" applyAlignment="1">
      <alignment horizontal="center" vertical="center"/>
    </xf>
    <xf numFmtId="0" fontId="32" fillId="14" borderId="41" xfId="13" applyFont="1" applyFill="1" applyBorder="1" applyAlignment="1">
      <alignment horizontal="center" vertical="center"/>
    </xf>
    <xf numFmtId="0" fontId="29" fillId="17" borderId="0" xfId="7" applyFill="1" applyAlignment="1">
      <alignment horizontal="left" vertical="center"/>
    </xf>
    <xf numFmtId="0" fontId="32" fillId="9" borderId="27" xfId="13" applyFont="1" applyFill="1" applyBorder="1" applyAlignment="1">
      <alignment horizontal="center" vertical="center" wrapText="1"/>
    </xf>
    <xf numFmtId="0" fontId="32" fillId="9" borderId="41" xfId="13" applyFont="1" applyFill="1" applyBorder="1" applyAlignment="1">
      <alignment horizontal="center" vertical="center" wrapText="1"/>
    </xf>
    <xf numFmtId="0" fontId="32" fillId="8" borderId="28" xfId="3" applyFont="1" applyFill="1" applyBorder="1" applyAlignment="1">
      <alignment horizontal="center" vertical="center" wrapText="1"/>
    </xf>
    <xf numFmtId="0" fontId="32" fillId="8" borderId="41" xfId="3" applyFont="1" applyFill="1" applyBorder="1" applyAlignment="1">
      <alignment horizontal="center" vertical="center" wrapText="1"/>
    </xf>
    <xf numFmtId="4" fontId="32" fillId="9" borderId="30" xfId="13" applyNumberFormat="1" applyFont="1" applyFill="1" applyBorder="1" applyAlignment="1">
      <alignment horizontal="left" vertical="center" wrapText="1"/>
    </xf>
    <xf numFmtId="4" fontId="32" fillId="9" borderId="40" xfId="13" applyNumberFormat="1" applyFont="1" applyFill="1" applyBorder="1" applyAlignment="1">
      <alignment horizontal="left" vertical="center" wrapText="1"/>
    </xf>
    <xf numFmtId="4" fontId="32" fillId="9" borderId="27" xfId="13" applyNumberFormat="1" applyFont="1" applyFill="1" applyBorder="1" applyAlignment="1">
      <alignment horizontal="center" vertical="center"/>
    </xf>
    <xf numFmtId="4" fontId="32" fillId="9" borderId="28" xfId="13" applyNumberFormat="1" applyFont="1" applyFill="1" applyBorder="1" applyAlignment="1">
      <alignment horizontal="center" vertical="center"/>
    </xf>
    <xf numFmtId="4" fontId="32" fillId="9" borderId="41" xfId="13" applyNumberFormat="1" applyFont="1" applyFill="1" applyBorder="1" applyAlignment="1">
      <alignment horizontal="center" vertical="center"/>
    </xf>
    <xf numFmtId="0" fontId="32" fillId="9" borderId="30" xfId="15" applyFont="1" applyFill="1" applyBorder="1" applyAlignment="1">
      <alignment horizontal="left" vertical="center" wrapText="1"/>
    </xf>
    <xf numFmtId="0" fontId="32" fillId="9" borderId="40" xfId="15" applyFont="1" applyFill="1" applyBorder="1" applyAlignment="1">
      <alignment horizontal="left" vertical="center" wrapText="1"/>
    </xf>
    <xf numFmtId="0" fontId="32" fillId="9" borderId="27" xfId="15" applyFont="1" applyFill="1" applyBorder="1" applyAlignment="1">
      <alignment horizontal="center" vertical="top" wrapText="1"/>
    </xf>
    <xf numFmtId="0" fontId="32" fillId="9" borderId="28" xfId="15" applyFont="1" applyFill="1" applyBorder="1" applyAlignment="1">
      <alignment horizontal="center" vertical="top" wrapText="1"/>
    </xf>
    <xf numFmtId="0" fontId="32" fillId="9" borderId="41" xfId="15" applyFont="1" applyFill="1" applyBorder="1" applyAlignment="1">
      <alignment horizontal="center" vertical="top" wrapText="1"/>
    </xf>
    <xf numFmtId="0" fontId="32" fillId="9" borderId="30" xfId="13" applyFont="1" applyFill="1" applyBorder="1" applyAlignment="1">
      <alignment horizontal="left" vertical="center" wrapText="1"/>
    </xf>
    <xf numFmtId="0" fontId="32" fillId="9" borderId="40" xfId="13" applyFont="1" applyFill="1" applyBorder="1" applyAlignment="1">
      <alignment horizontal="left" vertical="center" wrapText="1"/>
    </xf>
    <xf numFmtId="0" fontId="29" fillId="8" borderId="0" xfId="7" applyFill="1" applyAlignment="1">
      <alignment horizontal="left" vertical="center"/>
    </xf>
    <xf numFmtId="0" fontId="13" fillId="4" borderId="0" xfId="0" applyFont="1" applyFill="1" applyAlignment="1">
      <alignment horizontal="left"/>
    </xf>
    <xf numFmtId="0" fontId="0" fillId="5" borderId="0" xfId="0" applyFill="1" applyAlignment="1">
      <alignment horizontal="left"/>
    </xf>
    <xf numFmtId="0" fontId="13" fillId="39" borderId="0" xfId="0" applyFont="1" applyFill="1" applyAlignment="1">
      <alignment horizontal="center"/>
    </xf>
    <xf numFmtId="0" fontId="24" fillId="6" borderId="5" xfId="0" applyFont="1" applyFill="1" applyBorder="1" applyAlignment="1">
      <alignment horizontal="left" wrapText="1"/>
    </xf>
    <xf numFmtId="0" fontId="24" fillId="6" borderId="6" xfId="0" applyFont="1" applyFill="1" applyBorder="1" applyAlignment="1">
      <alignment horizontal="left" wrapText="1"/>
    </xf>
    <xf numFmtId="0" fontId="24" fillId="6" borderId="7" xfId="0" applyFont="1" applyFill="1" applyBorder="1" applyAlignment="1">
      <alignment horizontal="left" wrapText="1"/>
    </xf>
  </cellXfs>
  <cellStyles count="15774">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555" hidden="1" xr:uid="{1DD33555-B2E4-4D4D-89E5-CBEE89A1A219}"/>
    <cellStyle name="20 % - Akzent1" xfId="4407" hidden="1" xr:uid="{7592CC5B-837C-4CB9-BC41-212954E17086}"/>
    <cellStyle name="20 % - Akzent1" xfId="4611" hidden="1" xr:uid="{6B468E9E-6B4B-4D20-9C6D-F4F7803E318D}"/>
    <cellStyle name="20 % - Akzent1" xfId="4532" hidden="1" xr:uid="{C6CF185B-5461-4F7E-85ED-7DA25FD5F9C8}"/>
    <cellStyle name="20 % - Akzent1" xfId="4467" hidden="1" xr:uid="{C90885B0-3690-4490-9202-0B9AB3AF6126}"/>
    <cellStyle name="20 % - Akzent1" xfId="4509" hidden="1" xr:uid="{B44A4590-FC48-46FA-8D0D-E1FE99B90652}"/>
    <cellStyle name="20 % - Akzent1" xfId="4502" hidden="1" xr:uid="{205CBD68-95F8-4DCF-BFFE-AC99FAE89BF4}"/>
    <cellStyle name="20 % - Akzent1" xfId="5303" hidden="1" xr:uid="{ABD62ECC-6E41-49CA-A0A2-E50F894EC103}"/>
    <cellStyle name="20 % - Akzent1" xfId="5748" hidden="1" xr:uid="{96BA312F-B876-45A3-AB0A-525D0ACBDC55}"/>
    <cellStyle name="20 % - Akzent1" xfId="5943" hidden="1" xr:uid="{78FAD808-6E99-43D4-8768-E968CB87C728}"/>
    <cellStyle name="20 % - Akzent1" xfId="6139" hidden="1" xr:uid="{F2321525-8F89-43F3-B36C-4FF956062A30}"/>
    <cellStyle name="20 % - Akzent1" xfId="6061" hidden="1" xr:uid="{3741BE05-DEBC-432E-87C6-E49CDEDDFC3E}"/>
    <cellStyle name="20 % - Akzent1" xfId="5997" hidden="1" xr:uid="{7073B228-BAEE-4857-A779-4F75AB0EA1AC}"/>
    <cellStyle name="20 % - Akzent1" xfId="6039" hidden="1" xr:uid="{6E78F41E-30FF-43A4-895E-D010C44B5D93}"/>
    <cellStyle name="20 % - Akzent1" xfId="6032" hidden="1" xr:uid="{07A56E4B-B068-4462-82EC-CF059FCF6630}"/>
    <cellStyle name="20 % - Akzent1" xfId="6814" hidden="1" xr:uid="{B2070A62-70E4-4DF6-92FC-765258110050}"/>
    <cellStyle name="20 % - Akzent1" xfId="6883" hidden="1" xr:uid="{A873E549-02AA-4B98-8040-C3DA658414D7}"/>
    <cellStyle name="20 % - Akzent1" xfId="7043" hidden="1" xr:uid="{0C5C0850-1E90-449C-9BD5-8E4E07B6B904}"/>
    <cellStyle name="20 % - Akzent1" xfId="7093" hidden="1" xr:uid="{81F7D78C-095A-49B8-8455-1CBE1830C40B}"/>
    <cellStyle name="20 % - Akzent1" xfId="7076" hidden="1" xr:uid="{61B8DDD7-F411-40F2-9C16-9F83BBBE728A}"/>
    <cellStyle name="20 % - Akzent1" xfId="7067" hidden="1" xr:uid="{29534C15-C243-4197-A83E-C54C31B6C8DF}"/>
    <cellStyle name="20 % - Akzent1" xfId="7074" hidden="1" xr:uid="{F7D515FD-F083-40C2-A24C-02DB2D40D454}"/>
    <cellStyle name="20 % - Akzent1" xfId="7073" hidden="1" xr:uid="{207D4332-DCCB-43AB-A437-A17ABA19EE45}"/>
    <cellStyle name="20 % - Akzent1" xfId="7171" hidden="1" xr:uid="{2C542DB4-F977-44E7-9B78-0715CEB5A589}"/>
    <cellStyle name="20 % - Akzent1" xfId="7207" hidden="1" xr:uid="{DB16F1CE-68C5-4430-8838-23FB4EE9866D}"/>
    <cellStyle name="20 % - Akzent1" xfId="7367" hidden="1" xr:uid="{AD2522D7-303A-481A-B57B-7489C4948F58}"/>
    <cellStyle name="20 % - Akzent1" xfId="7417" hidden="1" xr:uid="{8DE64DCC-5A9C-40AD-9736-01F52B3668BB}"/>
    <cellStyle name="20 % - Akzent1" xfId="7400" hidden="1" xr:uid="{FEF41670-0C74-435D-B1AD-F6F30217E681}"/>
    <cellStyle name="20 % - Akzent1" xfId="7391" hidden="1" xr:uid="{B256DB88-92E0-4279-9A87-43B57DA4D20A}"/>
    <cellStyle name="20 % - Akzent1" xfId="7398" hidden="1" xr:uid="{BA85E0B1-29D2-4A57-BD5C-B6AEBA96BC9B}"/>
    <cellStyle name="20 % - Akzent1" xfId="7397" hidden="1" xr:uid="{EF1C3503-E775-429C-83E2-5BD917864D9D}"/>
    <cellStyle name="20 % - Akzent1" xfId="7495" hidden="1" xr:uid="{B22EE63B-2F42-4E1F-8BBA-0B18044DFEA9}"/>
    <cellStyle name="20 % - Akzent1" xfId="4720" hidden="1" xr:uid="{2FF2DD9C-2041-4BBA-B379-ACB876577C1B}"/>
    <cellStyle name="20 % - Akzent1" xfId="6001" hidden="1" xr:uid="{520826DF-78BE-4991-AEF7-7EE5B94CBAFC}"/>
    <cellStyle name="20 % - Akzent1" xfId="5311" hidden="1" xr:uid="{30ECB142-E42D-426F-9FE9-1FBF64D25A65}"/>
    <cellStyle name="20 % - Akzent1" xfId="6492" hidden="1" xr:uid="{F57133F8-256E-44D5-B782-E3E6602AAF9B}"/>
    <cellStyle name="20 % - Akzent1" xfId="3859" hidden="1" xr:uid="{25A6444E-61FB-47F6-A698-CA590F7A509F}"/>
    <cellStyle name="20 % - Akzent1" xfId="4387" hidden="1" xr:uid="{48771377-2A33-48CF-B1CF-BF173DEA5CBF}"/>
    <cellStyle name="20 % - Akzent1" xfId="5389" hidden="1" xr:uid="{EE1B2754-2500-4522-9CA6-973097DA04D2}"/>
    <cellStyle name="20 % - Akzent1" xfId="6100" hidden="1" xr:uid="{5D52FA16-E28C-42F7-99A6-36226362FFA3}"/>
    <cellStyle name="20 % - Akzent1" xfId="6605" hidden="1" xr:uid="{38376BAA-BF3D-4D11-BFC2-1FAEC38F8502}"/>
    <cellStyle name="20 % - Akzent1" xfId="4205" hidden="1" xr:uid="{8AD495A6-E8C7-4038-B11F-493B0F06C973}"/>
    <cellStyle name="20 % - Akzent1" xfId="3754" hidden="1" xr:uid="{E9B441D0-5899-46C9-B77A-1B18290A4ED7}"/>
    <cellStyle name="20 % - Akzent1" xfId="3606" hidden="1" xr:uid="{BDDB09C5-54EA-4F78-B7D6-F1DEE85C7E46}"/>
    <cellStyle name="20 % - Akzent1" xfId="4102" hidden="1" xr:uid="{31B29A76-31BA-44C7-A07C-932F1B338679}"/>
    <cellStyle name="20 % - Akzent1" xfId="3725" hidden="1" xr:uid="{33D3C260-7F54-470F-B8DB-55630F0054C8}"/>
    <cellStyle name="20 % - Akzent1" xfId="3858" hidden="1" xr:uid="{CF848522-0C8F-4940-94A4-1044F62BF068}"/>
    <cellStyle name="20 % - Akzent1" xfId="8114" hidden="1" xr:uid="{2F5740A5-8C7C-43A1-B391-CE309F160E77}"/>
    <cellStyle name="20 % - Akzent1" xfId="8183" hidden="1" xr:uid="{FF946A76-EF9D-4A01-B329-55719C34274E}"/>
    <cellStyle name="20 % - Akzent1" xfId="8309" hidden="1" xr:uid="{2794F8ED-4E3E-4043-A136-4B802D654402}"/>
    <cellStyle name="20 % - Akzent1" xfId="8359" hidden="1" xr:uid="{166302FA-B848-4F42-B0E8-1B81B0354918}"/>
    <cellStyle name="20 % - Akzent1" xfId="8342" hidden="1" xr:uid="{46D496C0-6FC1-494F-B4B1-F0C39C595225}"/>
    <cellStyle name="20 % - Akzent1" xfId="8333" hidden="1" xr:uid="{3103A401-71AA-45D4-AE00-B15D47ACD2E6}"/>
    <cellStyle name="20 % - Akzent1" xfId="8340" hidden="1" xr:uid="{8112B2B1-C66A-480C-A510-8D85C9004B0B}"/>
    <cellStyle name="20 % - Akzent1" xfId="8339" hidden="1" xr:uid="{880F0CBB-6A08-4CB2-8423-389D5116E067}"/>
    <cellStyle name="20 % - Akzent1" xfId="8437" hidden="1" xr:uid="{5B88CCC5-41D5-4DF4-9732-20AA4279ECEF}"/>
    <cellStyle name="20 % - Akzent1" xfId="8473" hidden="1" xr:uid="{6CD6A194-F704-49CF-8238-82A21884949B}"/>
    <cellStyle name="20 % - Akzent1" xfId="8598" hidden="1" xr:uid="{370CE8D0-F8FA-4F33-806E-17D5FA1C3791}"/>
    <cellStyle name="20 % - Akzent1" xfId="8648" hidden="1" xr:uid="{88280815-9162-4CB5-9567-7F0C7D1BC248}"/>
    <cellStyle name="20 % - Akzent1" xfId="8631" hidden="1" xr:uid="{8848797A-7051-48B6-995D-9B82B47BA6FA}"/>
    <cellStyle name="20 % - Akzent1" xfId="8622" hidden="1" xr:uid="{54AEE7B0-A68C-4B40-AB83-F8AAED767478}"/>
    <cellStyle name="20 % - Akzent1" xfId="8629" hidden="1" xr:uid="{C601E6F1-EDE3-4A52-B636-94C830F4A13B}"/>
    <cellStyle name="20 % - Akzent1" xfId="8628" hidden="1" xr:uid="{0F4BE383-EA91-4D9D-BD82-2029D43C0B78}"/>
    <cellStyle name="20 % - Akzent1" xfId="8726" hidden="1" xr:uid="{50872A9D-1BC1-4C03-8BDD-29090220B5BC}"/>
    <cellStyle name="20 % - Akzent1" xfId="8240" hidden="1" xr:uid="{A77F8A12-8EBB-48FE-B3F3-4B6D4792783D}"/>
    <cellStyle name="20 % - Akzent1" xfId="8811" hidden="1" xr:uid="{9EEB77E1-C1C9-4B35-93CA-C33A30367736}"/>
    <cellStyle name="20 % - Akzent1" xfId="9020" hidden="1" xr:uid="{409436FC-5B7F-4D33-9A4B-7781E6A12E5D}"/>
    <cellStyle name="20 % - Akzent1" xfId="8940" hidden="1" xr:uid="{957FD683-80B5-4722-8498-44A54C6ED536}"/>
    <cellStyle name="20 % - Akzent1" xfId="8872" hidden="1" xr:uid="{174BDB51-724A-4617-A123-8C24D2B1009F}"/>
    <cellStyle name="20 % - Akzent1" xfId="8916" hidden="1" xr:uid="{2E63D904-D3AD-401B-841A-0503D8EEAB6C}"/>
    <cellStyle name="20 % - Akzent1" xfId="8909" hidden="1" xr:uid="{7AE394A2-286B-45E9-BB3C-D65E13736845}"/>
    <cellStyle name="20 % - Akzent1" xfId="9734" hidden="1" xr:uid="{84B67FFB-5EDC-41EF-AFA7-3CE575FF2A9F}"/>
    <cellStyle name="20 % - Akzent1" xfId="10193" hidden="1" xr:uid="{4DC290EB-77A7-46CB-ACF4-68A13A09C3D1}"/>
    <cellStyle name="20 % - Akzent1" xfId="10281" hidden="1" xr:uid="{897C6A2A-042E-44CF-B3E6-06A32C6766FB}"/>
    <cellStyle name="20 % - Akzent1" xfId="10480" hidden="1" xr:uid="{36A30E3C-5A34-4B9C-9E04-29E282276201}"/>
    <cellStyle name="20 % - Akzent1" xfId="10400" hidden="1" xr:uid="{D02BB19E-A4DD-4A40-B612-01F4A2639AEF}"/>
    <cellStyle name="20 % - Akzent1" xfId="10335" hidden="1" xr:uid="{5F7C6877-ED0D-41CE-AC19-3F4F54B5C302}"/>
    <cellStyle name="20 % - Akzent1" xfId="10378" hidden="1" xr:uid="{8686348C-4DCF-45CC-9A5A-6654B24EF3BA}"/>
    <cellStyle name="20 % - Akzent1" xfId="10371" hidden="1" xr:uid="{53714757-BF1D-46B4-855E-5C5591C01FA4}"/>
    <cellStyle name="20 % - Akzent1" xfId="11170" hidden="1" xr:uid="{C951ED09-E53E-4ECB-BEF3-53A655905364}"/>
    <cellStyle name="20 % - Akzent1" xfId="11237" hidden="1" xr:uid="{BCA2B433-E938-45B1-8784-2145D56640CE}"/>
    <cellStyle name="20 % - Akzent1" xfId="11299" hidden="1" xr:uid="{95D370C1-09F5-4E7E-87A4-E7406A85B51E}"/>
    <cellStyle name="20 % - Akzent1" xfId="11349" hidden="1" xr:uid="{DAC9C8E6-1DFF-4FD7-A982-5A7CB4463D28}"/>
    <cellStyle name="20 % - Akzent1" xfId="11332" hidden="1" xr:uid="{33F7EAFE-8DDC-4A81-8A98-988DA70A29E5}"/>
    <cellStyle name="20 % - Akzent1" xfId="11323" hidden="1" xr:uid="{DA40B014-3681-4618-906E-367EB132517D}"/>
    <cellStyle name="20 % - Akzent1" xfId="11330" hidden="1" xr:uid="{A7350A7E-8291-47A1-A543-6A4BF2D50131}"/>
    <cellStyle name="20 % - Akzent1" xfId="11329" hidden="1" xr:uid="{228F6934-C9BF-4499-AC9B-980231F4DC91}"/>
    <cellStyle name="20 % - Akzent1" xfId="11427" hidden="1" xr:uid="{944CE642-242E-4678-917B-3021B7A6B5A5}"/>
    <cellStyle name="20 % - Akzent1" xfId="11461" hidden="1" xr:uid="{B27735E6-D2C7-4AB5-810D-FB3E5AAE840A}"/>
    <cellStyle name="20 % - Akzent1" xfId="11522" hidden="1" xr:uid="{88557B23-5432-41D0-8050-193AB5FF632D}"/>
    <cellStyle name="20 % - Akzent1" xfId="11572" hidden="1" xr:uid="{36A59CE2-9EE2-4C7B-933C-D320D01FC05A}"/>
    <cellStyle name="20 % - Akzent1" xfId="11555" hidden="1" xr:uid="{F4EC7AA3-BB6F-4F75-9195-230AE2DCFF04}"/>
    <cellStyle name="20 % - Akzent1" xfId="11546" hidden="1" xr:uid="{9229D649-F3D1-4403-9A7E-564EB3B3D0ED}"/>
    <cellStyle name="20 % - Akzent1" xfId="11553" hidden="1" xr:uid="{3D07652B-333A-45F0-931F-D3A79D4B80F7}"/>
    <cellStyle name="20 % - Akzent1" xfId="11552" hidden="1" xr:uid="{F78E8CB0-A04A-4787-9531-04026132DEB8}"/>
    <cellStyle name="20 % - Akzent1" xfId="11650" hidden="1" xr:uid="{459A8B32-980F-4770-919C-8C961B76D4C4}"/>
    <cellStyle name="20 % - Akzent1" xfId="11268" hidden="1" xr:uid="{C2D4F05F-0EC9-497D-AB30-B4664F7FE4F1}"/>
    <cellStyle name="20 % - Akzent1" xfId="11733" hidden="1" xr:uid="{1D3F7EBA-EDB6-4473-980E-2DF7A152E703}"/>
    <cellStyle name="20 % - Akzent1" xfId="11942" hidden="1" xr:uid="{F8423DCF-B346-43A9-B801-B98D87BD6C08}"/>
    <cellStyle name="20 % - Akzent1" xfId="11862" hidden="1" xr:uid="{5F74F251-E02B-4A8D-93F1-ED0E61146443}"/>
    <cellStyle name="20 % - Akzent1" xfId="11794" hidden="1" xr:uid="{8FD2BBF1-97A4-4403-B92F-4741C90F21F4}"/>
    <cellStyle name="20 % - Akzent1" xfId="11838" hidden="1" xr:uid="{38A1EF79-E957-4E0F-AF05-8A030DBD0320}"/>
    <cellStyle name="20 % - Akzent1" xfId="11831" hidden="1" xr:uid="{B99B0727-3E73-4F14-BD1A-ABBC660B38EB}"/>
    <cellStyle name="20 % - Akzent1" xfId="12656" hidden="1" xr:uid="{5B981F87-06C9-4423-9F36-4BDBAE6AEADC}"/>
    <cellStyle name="20 % - Akzent1" xfId="13111" hidden="1" xr:uid="{FE579171-CBCA-42D0-B2C5-3EB07A92214B}"/>
    <cellStyle name="20 % - Akzent1" xfId="13163" hidden="1" xr:uid="{B797AFF8-676D-49E5-B737-4C4EF43D5D9F}"/>
    <cellStyle name="20 % - Akzent1" xfId="13362" hidden="1" xr:uid="{086FCBB0-43DE-4F37-B010-71FAF47207AD}"/>
    <cellStyle name="20 % - Akzent1" xfId="13282" hidden="1" xr:uid="{8D95F784-3F89-4730-869E-00901E5C3D14}"/>
    <cellStyle name="20 % - Akzent1" xfId="13217" hidden="1" xr:uid="{884B97DB-18C1-40B0-AEFE-AA1309BC0F95}"/>
    <cellStyle name="20 % - Akzent1" xfId="13260" hidden="1" xr:uid="{A2D7593B-99EC-4984-B651-CCEA408B4E0F}"/>
    <cellStyle name="20 % - Akzent1" xfId="13253" hidden="1" xr:uid="{DA93BFC7-1A0E-4211-9432-1EF6D607BEB9}"/>
    <cellStyle name="20 % - Akzent1" xfId="14052" hidden="1" xr:uid="{481D1E77-74CB-4C69-A6E2-66887D765116}"/>
    <cellStyle name="20 % - Akzent1" xfId="14117" hidden="1" xr:uid="{5B87B55A-B083-493C-AF4D-94DAA48483F9}"/>
    <cellStyle name="20 % - Akzent1" xfId="14141" hidden="1" xr:uid="{BB076CDD-B468-4502-92B5-1582326672E1}"/>
    <cellStyle name="20 % - Akzent1" xfId="14191" hidden="1" xr:uid="{4D4266D9-746C-4DC6-8FA4-8A276FD7F2AB}"/>
    <cellStyle name="20 % - Akzent1" xfId="14174" hidden="1" xr:uid="{A5E4EEA2-8BD9-418D-9F56-273DA8E0575F}"/>
    <cellStyle name="20 % - Akzent1" xfId="14165" hidden="1" xr:uid="{663E2ABB-F713-41C6-9933-F753F7B42D59}"/>
    <cellStyle name="20 % - Akzent1" xfId="14172" hidden="1" xr:uid="{9E4B9B71-6AB9-4FD9-9761-917023427801}"/>
    <cellStyle name="20 % - Akzent1" xfId="14171" hidden="1" xr:uid="{97A70511-8754-4FB2-AB80-B926D6B5F8E9}"/>
    <cellStyle name="20 % - Akzent1" xfId="14269" hidden="1" xr:uid="{AC09C468-F30C-4508-94BA-0B1807E4B714}"/>
    <cellStyle name="20 % - Akzent1" xfId="14301" hidden="1" xr:uid="{F028986A-701E-468E-88C4-95A1ADE31BEE}"/>
    <cellStyle name="20 % - Akzent1" xfId="14325" hidden="1" xr:uid="{8A938D52-B666-498D-8A9C-642781AD56F4}"/>
    <cellStyle name="20 % - Akzent1" xfId="14375" hidden="1" xr:uid="{62FBEBE6-70E9-4DD8-A69B-85314C06A016}"/>
    <cellStyle name="20 % - Akzent1" xfId="14358" hidden="1" xr:uid="{D8C044AF-C88B-490A-A294-CF2E62791BDA}"/>
    <cellStyle name="20 % - Akzent1" xfId="14349" hidden="1" xr:uid="{F8544CF9-B893-41A7-89A8-33247B41EB16}"/>
    <cellStyle name="20 % - Akzent1" xfId="14356" hidden="1" xr:uid="{66983305-E0A8-427B-888C-53A719FBBCB6}"/>
    <cellStyle name="20 % - Akzent1" xfId="14355" hidden="1" xr:uid="{296F1B6B-95DB-4BC7-A353-588E9ED7BCB0}"/>
    <cellStyle name="20 % - Akzent1" xfId="14453" hidden="1" xr:uid="{6D8E5D53-C5D3-4B6E-BF28-C02FD8741EC2}"/>
    <cellStyle name="20 % - Akzent1" xfId="14489" hidden="1" xr:uid="{1FFDFDD6-FF05-4549-97E4-8D9EC71A987E}"/>
    <cellStyle name="20 % - Akzent1" xfId="14649" hidden="1" xr:uid="{55B87107-7EB7-4E0C-8E07-10A5C8975163}"/>
    <cellStyle name="20 % - Akzent1" xfId="14699" hidden="1" xr:uid="{0EDE95F6-DEEA-4DD1-B32C-EFC5E3F315F7}"/>
    <cellStyle name="20 % - Akzent1" xfId="14682" hidden="1" xr:uid="{3FB6F7EF-5CBD-42A4-99FC-5421BF8761EF}"/>
    <cellStyle name="20 % - Akzent1" xfId="14673" hidden="1" xr:uid="{1F183C4F-AAE3-4587-8BF8-8366EBBB29DD}"/>
    <cellStyle name="20 % - Akzent1" xfId="14680" hidden="1" xr:uid="{9B75F392-760E-4603-B9AE-7D646D37CD6A}"/>
    <cellStyle name="20 % - Akzent1" xfId="14679" hidden="1" xr:uid="{EFC2D681-CC4D-42FC-AD47-B38CFA1E63AF}"/>
    <cellStyle name="20 % - Akzent1" xfId="14777" hidden="1" xr:uid="{73A066E5-E195-49E9-980A-0B97010E9D70}"/>
    <cellStyle name="20 % - Akzent1" xfId="14813" hidden="1" xr:uid="{4554F746-B21E-4C38-9840-CEEBBF0C2777}"/>
    <cellStyle name="20 % - Akzent1" xfId="14973" hidden="1" xr:uid="{46994404-8A17-455D-9EE4-4E29087492A1}"/>
    <cellStyle name="20 % - Akzent1" xfId="15023" hidden="1" xr:uid="{41113EFD-F05A-4AAE-9743-5521A84353F1}"/>
    <cellStyle name="20 % - Akzent1" xfId="15006" hidden="1" xr:uid="{68C60BB7-380E-4F86-A92D-24CDDA40C2E4}"/>
    <cellStyle name="20 % - Akzent1" xfId="14997" hidden="1" xr:uid="{91402A4C-DB87-4A9D-A578-6616F8A09191}"/>
    <cellStyle name="20 % - Akzent1" xfId="15004" hidden="1" xr:uid="{8B8A8D53-B779-42C1-9022-88C2973D26EE}"/>
    <cellStyle name="20 % - Akzent1" xfId="15003" hidden="1" xr:uid="{4E84DC55-F785-4033-A1CB-221BA9C3B4DB}"/>
    <cellStyle name="20 % - Akzent1" xfId="15101" hidden="1" xr:uid="{00EF6875-B936-45BB-B243-39E4DDDCE1A0}"/>
    <cellStyle name="20 % - Akzent1" xfId="15137" hidden="1" xr:uid="{7DD40D6C-CDB6-48A7-BD65-E51367C94A58}"/>
    <cellStyle name="20 % - Akzent1" xfId="15297" hidden="1" xr:uid="{459CC298-8801-4474-B1F3-387A292CA8A1}"/>
    <cellStyle name="20 % - Akzent1" xfId="15347" hidden="1" xr:uid="{B8462C13-65A4-4A93-BA30-76D402EE8290}"/>
    <cellStyle name="20 % - Akzent1" xfId="15330" hidden="1" xr:uid="{7FA8D29B-EB7B-41D0-9CF3-7FAB8402C729}"/>
    <cellStyle name="20 % - Akzent1" xfId="15321" hidden="1" xr:uid="{0D366543-6963-4652-8634-E8D081CD9170}"/>
    <cellStyle name="20 % - Akzent1" xfId="15328" hidden="1" xr:uid="{6E947971-0386-4E7D-922E-0BDC0107FE77}"/>
    <cellStyle name="20 % - Akzent1" xfId="15327" hidden="1" xr:uid="{93E3586C-76E3-4572-A906-DA764AB5188B}"/>
    <cellStyle name="20 % - Akzent1" xfId="15425" hidden="1" xr:uid="{08496957-D374-4548-AD5F-F7B393FA95D9}"/>
    <cellStyle name="20 % - Akzent1" xfId="15461" hidden="1" xr:uid="{BCBF6E34-2AF4-4E3F-97FD-93F34438451D}"/>
    <cellStyle name="20 % - Akzent1" xfId="15621" hidden="1" xr:uid="{F3744F4F-5605-482D-89D5-AED1BE0DBDFE}"/>
    <cellStyle name="20 % - Akzent1" xfId="15671" hidden="1" xr:uid="{529EE17D-AD65-494C-AA1F-72A14E81A44F}"/>
    <cellStyle name="20 % - Akzent1" xfId="15654" hidden="1" xr:uid="{B3FB15C3-5597-4B1D-9E62-5197E7446523}"/>
    <cellStyle name="20 % - Akzent1" xfId="15645" hidden="1" xr:uid="{987908B1-D8FD-463F-AC3A-F5ABE694B826}"/>
    <cellStyle name="20 % - Akzent1" xfId="15652" hidden="1" xr:uid="{BF8BC8C0-FFCA-445F-B80D-83BF96D80057}"/>
    <cellStyle name="20 % - Akzent1" xfId="15651" hidden="1" xr:uid="{18CC72E2-9C13-416A-B5EC-C0B03F4C3CD8}"/>
    <cellStyle name="20 % - Akzent1" xfId="15749" hidden="1" xr:uid="{693F7B72-5FDC-4AE8-A670-3B7DA9C39826}"/>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559" hidden="1" xr:uid="{8ABD65EA-A75C-41FB-A9FF-CEA323DE7201}"/>
    <cellStyle name="20 % - Akzent2" xfId="4410" hidden="1" xr:uid="{70B7146A-060C-4BC6-B54C-6F3C1988FAEA}"/>
    <cellStyle name="20 % - Akzent2" xfId="4572" hidden="1" xr:uid="{7B546CC8-08C2-426D-B1D9-ABF0C2B027F5}"/>
    <cellStyle name="20 % - Akzent2" xfId="4585" hidden="1" xr:uid="{9D29CE75-4B55-410A-AD12-6D7A20CA5CE5}"/>
    <cellStyle name="20 % - Akzent2" xfId="3551" hidden="1" xr:uid="{AA2D2A14-71E7-46D2-BC6D-545FA2A7CCC6}"/>
    <cellStyle name="20 % - Akzent2" xfId="5157" hidden="1" xr:uid="{008F9E6D-9E15-4C13-9E90-3AE2755DE5BA}"/>
    <cellStyle name="20 % - Akzent2" xfId="5137" hidden="1" xr:uid="{BD810F10-4C2A-4BE6-A809-6FEE6EC282ED}"/>
    <cellStyle name="20 % - Akzent2" xfId="5183" hidden="1" xr:uid="{54BB4429-FCF8-4306-A883-F904899BE455}"/>
    <cellStyle name="20 % - Akzent2" xfId="5751" hidden="1" xr:uid="{ACB760C9-0675-4639-A9C3-7189EB691AC5}"/>
    <cellStyle name="20 % - Akzent2" xfId="5946" hidden="1" xr:uid="{F631B4F9-2506-477A-BA5B-BF3AD59D24DF}"/>
    <cellStyle name="20 % - Akzent2" xfId="6101" hidden="1" xr:uid="{058FF8DA-9F1E-4146-B589-FCDB931D54DD}"/>
    <cellStyle name="20 % - Akzent2" xfId="6114" hidden="1" xr:uid="{4121C432-8BE6-4714-A83C-57B3A2101218}"/>
    <cellStyle name="20 % - Akzent2" xfId="5744" hidden="1" xr:uid="{64866EDD-B4B8-4414-B199-A4864D512AF1}"/>
    <cellStyle name="20 % - Akzent2" xfId="6681" hidden="1" xr:uid="{EE3C69DF-7196-47A7-A3F9-8C559C4B11CE}"/>
    <cellStyle name="20 % - Akzent2" xfId="6661" hidden="1" xr:uid="{557C7F03-4271-495F-94CB-FDA4C9FE4996}"/>
    <cellStyle name="20 % - Akzent2" xfId="6705" hidden="1" xr:uid="{DF9E7687-2A56-4A2C-9AFE-65847FEEE321}"/>
    <cellStyle name="20 % - Akzent2" xfId="6886" hidden="1" xr:uid="{B2CEA229-219B-40E9-9C06-F5678A2861A9}"/>
    <cellStyle name="20 % - Akzent2" xfId="7046" hidden="1" xr:uid="{C76B13EB-6C4B-4425-BAE4-6002744C1530}"/>
    <cellStyle name="20 % - Akzent2" xfId="7080" hidden="1" xr:uid="{600B8E01-5ADB-4DA9-B141-452A27582A5B}"/>
    <cellStyle name="20 % - Akzent2" xfId="7086" hidden="1" xr:uid="{B67E351B-3D29-4302-957F-5D56F0329A17}"/>
    <cellStyle name="20 % - Akzent2" xfId="6879" hidden="1" xr:uid="{CBA731FE-9EC1-45CA-8F8A-034AD954FC55}"/>
    <cellStyle name="20 % - Akzent2" xfId="7135" hidden="1" xr:uid="{AF5686CD-3F6E-4D5A-848B-8DDB95010A81}"/>
    <cellStyle name="20 % - Akzent2" xfId="7128" hidden="1" xr:uid="{940A4AD7-91D1-46FD-BBF1-C33F897C0871}"/>
    <cellStyle name="20 % - Akzent2" xfId="7143" hidden="1" xr:uid="{D0D0BE14-489A-4B29-A1B6-58D776BA5771}"/>
    <cellStyle name="20 % - Akzent2" xfId="7210" hidden="1" xr:uid="{3C4E5F3D-F459-4F3E-9DF1-16C80B1E77F4}"/>
    <cellStyle name="20 % - Akzent2" xfId="7370" hidden="1" xr:uid="{D4A8F43B-966F-44DB-852E-14C88E38B753}"/>
    <cellStyle name="20 % - Akzent2" xfId="7404" hidden="1" xr:uid="{70DB7FD2-1DBD-4C2E-BBBC-23D76E73E6B8}"/>
    <cellStyle name="20 % - Akzent2" xfId="7410" hidden="1" xr:uid="{7D19F1ED-FA33-490D-A2C8-54618C1D38F4}"/>
    <cellStyle name="20 % - Akzent2" xfId="7203" hidden="1" xr:uid="{F6EA3009-3608-41CD-86A6-FC8A91EC63C1}"/>
    <cellStyle name="20 % - Akzent2" xfId="7459" hidden="1" xr:uid="{B5D92F91-0538-41A7-BD25-7543DF4AE335}"/>
    <cellStyle name="20 % - Akzent2" xfId="7452" hidden="1" xr:uid="{99976D60-5369-4C6D-93CB-E726BC2DA9F0}"/>
    <cellStyle name="20 % - Akzent2" xfId="7467" hidden="1" xr:uid="{5DA1D2BF-9846-48E7-A8D0-ADEE673664F5}"/>
    <cellStyle name="20 % - Akzent2" xfId="6447" hidden="1" xr:uid="{6865D430-7F7B-466A-A4DE-CB4943755CE5}"/>
    <cellStyle name="20 % - Akzent2" xfId="5925" hidden="1" xr:uid="{A9BA3879-26E5-4E0E-BA49-946A22263F6F}"/>
    <cellStyle name="20 % - Akzent2" xfId="5406" hidden="1" xr:uid="{6DA7EAEB-D618-463C-8B0A-4C1BB121F6C6}"/>
    <cellStyle name="20 % - Akzent2" xfId="5741" hidden="1" xr:uid="{450BCDE3-A95A-4D7C-84A5-5C8DB8DAD217}"/>
    <cellStyle name="20 % - Akzent2" xfId="5352" hidden="1" xr:uid="{36C8EF96-ADFA-4091-9B23-2E5B64BA7146}"/>
    <cellStyle name="20 % - Akzent2" xfId="5443" hidden="1" xr:uid="{9FD409B6-8B34-4076-A7CE-E6283CB623D9}"/>
    <cellStyle name="20 % - Akzent2" xfId="6147" hidden="1" xr:uid="{6D7E6C3B-8C7A-4995-98A0-99BD7FE5A7FA}"/>
    <cellStyle name="20 % - Akzent2" xfId="5143" hidden="1" xr:uid="{4CD2FF19-7978-465D-BB80-6A2B3118F612}"/>
    <cellStyle name="20 % - Akzent2" xfId="4903" hidden="1" xr:uid="{B9880A55-FEEE-4DF1-A095-A9B688880AFC}"/>
    <cellStyle name="20 % - Akzent2" xfId="5161" hidden="1" xr:uid="{6F671802-5FA8-41D6-B0A7-ED812CC3484E}"/>
    <cellStyle name="20 % - Akzent2" xfId="6511" hidden="1" xr:uid="{45366352-0FA7-4AD4-A106-90C622086F4B}"/>
    <cellStyle name="20 % - Akzent2" xfId="5035" hidden="1" xr:uid="{4D94A89B-172B-4793-BC02-A3269622DF33}"/>
    <cellStyle name="20 % - Akzent2" xfId="4312" hidden="1" xr:uid="{3A807BD0-CF51-4CDC-8F2B-D8538DE27D30}"/>
    <cellStyle name="20 % - Akzent2" xfId="7981" hidden="1" xr:uid="{CF028630-EC8E-42FD-ACB6-AD67F90F81C2}"/>
    <cellStyle name="20 % - Akzent2" xfId="7959" hidden="1" xr:uid="{974E06CD-BE0D-410D-A77B-9279118BF1FF}"/>
    <cellStyle name="20 % - Akzent2" xfId="8005" hidden="1" xr:uid="{016EEC43-0E22-460C-8474-C3624831B7CE}"/>
    <cellStyle name="20 % - Akzent2" xfId="8186" hidden="1" xr:uid="{BBED7265-019C-4CFD-BAEB-2F200B58FBDE}"/>
    <cellStyle name="20 % - Akzent2" xfId="8312" hidden="1" xr:uid="{F7ACAF9E-5A6D-42F4-A7F2-AA540B56C68F}"/>
    <cellStyle name="20 % - Akzent2" xfId="8346" hidden="1" xr:uid="{6D94DE25-3005-40A9-8334-9A5F118951F5}"/>
    <cellStyle name="20 % - Akzent2" xfId="8352" hidden="1" xr:uid="{16126F42-DB1C-4840-8985-C8375652C0A3}"/>
    <cellStyle name="20 % - Akzent2" xfId="8179" hidden="1" xr:uid="{9AA8B414-EB8B-4A67-9ED7-14164DEEAC07}"/>
    <cellStyle name="20 % - Akzent2" xfId="8401" hidden="1" xr:uid="{4711C052-3E04-4F4F-8F20-F6ED8044A8CA}"/>
    <cellStyle name="20 % - Akzent2" xfId="8394" hidden="1" xr:uid="{4AACE68D-6CC9-4229-8076-3442CFC91972}"/>
    <cellStyle name="20 % - Akzent2" xfId="8409" hidden="1" xr:uid="{5B54BA3F-066C-410E-874E-6D80902479AA}"/>
    <cellStyle name="20 % - Akzent2" xfId="8476" hidden="1" xr:uid="{29E5D7AF-EF52-4B05-999B-56B299EE6282}"/>
    <cellStyle name="20 % - Akzent2" xfId="8601" hidden="1" xr:uid="{88D492C6-2856-42E0-8104-5C9C2BCBB801}"/>
    <cellStyle name="20 % - Akzent2" xfId="8635" hidden="1" xr:uid="{A2B5E609-2A19-4372-BB4F-001111B50BCA}"/>
    <cellStyle name="20 % - Akzent2" xfId="8641" hidden="1" xr:uid="{C2CD81D8-1E6A-4691-8E92-7DBB54B60586}"/>
    <cellStyle name="20 % - Akzent2" xfId="8469" hidden="1" xr:uid="{73809B7C-3EAC-4600-A3C2-0E05540E0E1A}"/>
    <cellStyle name="20 % - Akzent2" xfId="8690" hidden="1" xr:uid="{B3AA0666-D753-4BF9-8C40-256C2A8E6C4A}"/>
    <cellStyle name="20 % - Akzent2" xfId="8683" hidden="1" xr:uid="{EBEFBDD7-1D0B-4E58-9392-3BC7C3C4A317}"/>
    <cellStyle name="20 % - Akzent2" xfId="8698" hidden="1" xr:uid="{6F0DD561-6E72-44FC-ACB2-08DF5BD79E4A}"/>
    <cellStyle name="20 % - Akzent2" xfId="8588" hidden="1" xr:uid="{A6F6D228-B5E1-49F2-B660-BD104BA98EE5}"/>
    <cellStyle name="20 % - Akzent2" xfId="8814" hidden="1" xr:uid="{7E052878-23B8-4FB5-B523-0EEE17D86418}"/>
    <cellStyle name="20 % - Akzent2" xfId="8980" hidden="1" xr:uid="{EAC06DD8-2EAD-4B5E-BD64-51D268A6D598}"/>
    <cellStyle name="20 % - Akzent2" xfId="8993" hidden="1" xr:uid="{5FCF1BE0-B579-4FAE-AD86-F83DE4E26D64}"/>
    <cellStyle name="20 % - Akzent2" xfId="5622" hidden="1" xr:uid="{2AAA0E7F-99DF-4BE1-8C50-1CCAC1513CF3}"/>
    <cellStyle name="20 % - Akzent2" xfId="9586" hidden="1" xr:uid="{48985471-6923-4842-A405-9A2542E6A3E0}"/>
    <cellStyle name="20 % - Akzent2" xfId="9563" hidden="1" xr:uid="{7CB2BA0B-2617-429D-9DF3-42ECC8412953}"/>
    <cellStyle name="20 % - Akzent2" xfId="9612" hidden="1" xr:uid="{27827073-5A3A-4724-A61C-64DA32E97CA8}"/>
    <cellStyle name="20 % - Akzent2" xfId="10196" hidden="1" xr:uid="{617C0B53-4822-4C21-9112-92E15AEFB61C}"/>
    <cellStyle name="20 % - Akzent2" xfId="10284" hidden="1" xr:uid="{C0B6409B-5200-4FAF-9A92-A8831E213FBE}"/>
    <cellStyle name="20 % - Akzent2" xfId="10440" hidden="1" xr:uid="{A0A45A41-1CD3-4E1F-94C9-8607347D0053}"/>
    <cellStyle name="20 % - Akzent2" xfId="10453" hidden="1" xr:uid="{B6E23129-7F2D-4446-B80F-B9B9ACF41217}"/>
    <cellStyle name="20 % - Akzent2" xfId="10189" hidden="1" xr:uid="{7E3445CC-A935-46C8-9B32-2B71C22891C6}"/>
    <cellStyle name="20 % - Akzent2" xfId="11037" hidden="1" xr:uid="{7B8CD46E-6086-46F6-991D-FAA10F43269F}"/>
    <cellStyle name="20 % - Akzent2" xfId="11015" hidden="1" xr:uid="{BA1E8ECB-2E93-41D4-B5BA-599D7AA03061}"/>
    <cellStyle name="20 % - Akzent2" xfId="11061" hidden="1" xr:uid="{74F9DE08-17C5-4F82-B5F5-FB63CB8F1579}"/>
    <cellStyle name="20 % - Akzent2" xfId="11240" hidden="1" xr:uid="{35306556-A11A-4D5E-A074-D8D351F8AF24}"/>
    <cellStyle name="20 % - Akzent2" xfId="11302" hidden="1" xr:uid="{7C9E47EE-7280-4102-A0A2-586287F9C05A}"/>
    <cellStyle name="20 % - Akzent2" xfId="11336" hidden="1" xr:uid="{F0305C7A-AE76-4692-A902-58CE09E9304A}"/>
    <cellStyle name="20 % - Akzent2" xfId="11342" hidden="1" xr:uid="{C38F1095-6575-41C0-8EF4-A216D0AA7BC0}"/>
    <cellStyle name="20 % - Akzent2" xfId="11233" hidden="1" xr:uid="{58540F91-20BA-4206-BA38-7ECC1830A9CC}"/>
    <cellStyle name="20 % - Akzent2" xfId="11391" hidden="1" xr:uid="{7E3C2387-8B41-4298-9F67-C788A12CDC26}"/>
    <cellStyle name="20 % - Akzent2" xfId="11384" hidden="1" xr:uid="{361CBD8C-7920-48EB-9BCC-5BB395F9EBC2}"/>
    <cellStyle name="20 % - Akzent2" xfId="11399" hidden="1" xr:uid="{A72C8034-8BBA-4D13-8BAE-6CFBD948A611}"/>
    <cellStyle name="20 % - Akzent2" xfId="11464" hidden="1" xr:uid="{1C6778F3-C9F8-4CD4-914E-68A9C0D53B03}"/>
    <cellStyle name="20 % - Akzent2" xfId="11525" hidden="1" xr:uid="{2F713C26-57D8-4264-9F5C-F2417C082559}"/>
    <cellStyle name="20 % - Akzent2" xfId="11559" hidden="1" xr:uid="{84873F25-33F0-481B-9A73-5E752BD5BB73}"/>
    <cellStyle name="20 % - Akzent2" xfId="11565" hidden="1" xr:uid="{AD4F6225-62AF-46A2-9602-CC2D8945BC9C}"/>
    <cellStyle name="20 % - Akzent2" xfId="11457" hidden="1" xr:uid="{D1A510CB-51FA-4E9B-90A9-29F968160EB8}"/>
    <cellStyle name="20 % - Akzent2" xfId="11614" hidden="1" xr:uid="{9D2BE6EC-B42F-441A-A871-B91D7DB68D4F}"/>
    <cellStyle name="20 % - Akzent2" xfId="11607" hidden="1" xr:uid="{B256650D-A9A1-492A-A584-41ACC997DA34}"/>
    <cellStyle name="20 % - Akzent2" xfId="11622" hidden="1" xr:uid="{C677554E-5B59-4244-A25D-3DC5ED486169}"/>
    <cellStyle name="20 % - Akzent2" xfId="11513" hidden="1" xr:uid="{24B5D48E-BFFD-4C83-89D6-F3841CC3FF0F}"/>
    <cellStyle name="20 % - Akzent2" xfId="11736" hidden="1" xr:uid="{BB4508B1-7AE3-4D26-947A-52905B6438C1}"/>
    <cellStyle name="20 % - Akzent2" xfId="11902" hidden="1" xr:uid="{F268E80F-B9F7-4890-B8CB-B12DDC4CC2C1}"/>
    <cellStyle name="20 % - Akzent2" xfId="11915" hidden="1" xr:uid="{1FE457D6-F2AB-454F-AE24-F48B863690FB}"/>
    <cellStyle name="20 % - Akzent2" xfId="8252" hidden="1" xr:uid="{9BC91ED0-9AFF-4418-801A-597B479CFA4B}"/>
    <cellStyle name="20 % - Akzent2" xfId="12508" hidden="1" xr:uid="{6D0C7403-10F6-4F82-8585-060F49127250}"/>
    <cellStyle name="20 % - Akzent2" xfId="12485" hidden="1" xr:uid="{DEBD8DF0-75B4-4055-BCF5-33944D6B205F}"/>
    <cellStyle name="20 % - Akzent2" xfId="12534" hidden="1" xr:uid="{61EF7186-560B-475F-8ED8-AFD961403184}"/>
    <cellStyle name="20 % - Akzent2" xfId="13114" hidden="1" xr:uid="{8DF82C2A-682F-4802-A929-3EE49373EA8D}"/>
    <cellStyle name="20 % - Akzent2" xfId="13166" hidden="1" xr:uid="{2E689470-0DE8-46CA-9465-27C411CF17E8}"/>
    <cellStyle name="20 % - Akzent2" xfId="13322" hidden="1" xr:uid="{BC6924C4-2021-422E-A2B9-34550BA4A03F}"/>
    <cellStyle name="20 % - Akzent2" xfId="13335" hidden="1" xr:uid="{2968765D-4302-4FE5-9A6F-BD05609BF60C}"/>
    <cellStyle name="20 % - Akzent2" xfId="13107" hidden="1" xr:uid="{47FB9973-D6A5-47B4-96F0-B8F40A6F1332}"/>
    <cellStyle name="20 % - Akzent2" xfId="13919" hidden="1" xr:uid="{813A5ABE-BF55-45E3-83A1-B6BD0CB24047}"/>
    <cellStyle name="20 % - Akzent2" xfId="13897" hidden="1" xr:uid="{F23A4342-CDE4-4ECE-9D4F-6E90E095FD94}"/>
    <cellStyle name="20 % - Akzent2" xfId="13943" hidden="1" xr:uid="{83F36603-8BC8-413A-BA82-5B2501C6F96D}"/>
    <cellStyle name="20 % - Akzent2" xfId="14120" hidden="1" xr:uid="{9211D4DB-C653-42B1-B6D9-A70188F2ABF2}"/>
    <cellStyle name="20 % - Akzent2" xfId="14144" hidden="1" xr:uid="{22ABF0AB-C787-4A7A-B39B-12D1FADA0D54}"/>
    <cellStyle name="20 % - Akzent2" xfId="14178" hidden="1" xr:uid="{A7CF2581-D8A0-45A1-AA50-5842B1EEC37F}"/>
    <cellStyle name="20 % - Akzent2" xfId="14184" hidden="1" xr:uid="{E2EAE257-0AC9-4E13-934C-CA1FEF019DC7}"/>
    <cellStyle name="20 % - Akzent2" xfId="14113" hidden="1" xr:uid="{84E5D013-6128-43FA-A92E-FDF9AFFF2625}"/>
    <cellStyle name="20 % - Akzent2" xfId="14233" hidden="1" xr:uid="{3AEA1212-7AA0-452A-BD9B-7FBD88072F4B}"/>
    <cellStyle name="20 % - Akzent2" xfId="14226" hidden="1" xr:uid="{89CC4CC4-AFD0-4D6F-A5CD-6E38D6629DCE}"/>
    <cellStyle name="20 % - Akzent2" xfId="14241" hidden="1" xr:uid="{6F0E19EA-D860-4475-A17B-1B07465227D3}"/>
    <cellStyle name="20 % - Akzent2" xfId="14304" hidden="1" xr:uid="{B03F9E10-BE56-43D1-B03A-D1F4EF9B0AB4}"/>
    <cellStyle name="20 % - Akzent2" xfId="14328" hidden="1" xr:uid="{1AD1864C-F1C5-4A53-BCD8-425BFAEB3252}"/>
    <cellStyle name="20 % - Akzent2" xfId="14362" hidden="1" xr:uid="{EBBD7ECE-6D3F-40F4-89D0-020186EB3AFA}"/>
    <cellStyle name="20 % - Akzent2" xfId="14368" hidden="1" xr:uid="{CFDAFEB0-20D6-4AB4-B497-4303349DC4FA}"/>
    <cellStyle name="20 % - Akzent2" xfId="14297" hidden="1" xr:uid="{7F30B485-1A8D-4A92-8AA8-2DB0F672264F}"/>
    <cellStyle name="20 % - Akzent2" xfId="14417" hidden="1" xr:uid="{EFD07789-C35D-4039-9880-D93C15AB1D67}"/>
    <cellStyle name="20 % - Akzent2" xfId="14410" hidden="1" xr:uid="{C87089FC-96E3-4755-8EE0-2DBC6EFBC65B}"/>
    <cellStyle name="20 % - Akzent2" xfId="14425" hidden="1" xr:uid="{028136B0-AFEA-4F66-9618-7010B0BDF9D9}"/>
    <cellStyle name="20 % - Akzent2" xfId="14492" hidden="1" xr:uid="{28BEA645-41C0-4C06-A1DE-85D067F0CF1F}"/>
    <cellStyle name="20 % - Akzent2" xfId="14652" hidden="1" xr:uid="{831798AE-8F86-4682-B485-F9B52660BE13}"/>
    <cellStyle name="20 % - Akzent2" xfId="14686" hidden="1" xr:uid="{8796161D-6754-4C74-AD20-3F9E06D8576B}"/>
    <cellStyle name="20 % - Akzent2" xfId="14692" hidden="1" xr:uid="{49B2274E-1D59-4ED9-B224-071F0E844514}"/>
    <cellStyle name="20 % - Akzent2" xfId="14485" hidden="1" xr:uid="{BA24EE2F-77A4-4574-B8D1-012E5325A6C5}"/>
    <cellStyle name="20 % - Akzent2" xfId="14741" hidden="1" xr:uid="{F5B11D61-9D44-4F05-BA8E-C53208D70A29}"/>
    <cellStyle name="20 % - Akzent2" xfId="14734" hidden="1" xr:uid="{86635177-BF5A-4B31-9200-B8339E76DF50}"/>
    <cellStyle name="20 % - Akzent2" xfId="14749" hidden="1" xr:uid="{937FE3EF-8484-499B-9608-F069C09E4C42}"/>
    <cellStyle name="20 % - Akzent2" xfId="14816" hidden="1" xr:uid="{BD9B4FC3-FFF3-4AB8-A57F-C5F3F6DABB3A}"/>
    <cellStyle name="20 % - Akzent2" xfId="14976" hidden="1" xr:uid="{96377983-A5F8-4698-A37A-50A523340149}"/>
    <cellStyle name="20 % - Akzent2" xfId="15010" hidden="1" xr:uid="{E8FE6535-4BD4-4862-ADF5-A2DDDBEBA668}"/>
    <cellStyle name="20 % - Akzent2" xfId="15016" hidden="1" xr:uid="{590C631D-9373-4026-B628-37ADD3EFE24C}"/>
    <cellStyle name="20 % - Akzent2" xfId="14809" hidden="1" xr:uid="{E9424216-1285-4E8C-9EA3-FE11F88E6A25}"/>
    <cellStyle name="20 % - Akzent2" xfId="15065" hidden="1" xr:uid="{443E3CE8-8B6D-41A4-AF3E-01FFFFD8DC88}"/>
    <cellStyle name="20 % - Akzent2" xfId="15058" hidden="1" xr:uid="{DB3BE948-9CC8-45DA-9BEB-8E8F3E977E05}"/>
    <cellStyle name="20 % - Akzent2" xfId="15073" hidden="1" xr:uid="{9AD21722-CAAF-4824-8BD9-0EE7FF61B4E2}"/>
    <cellStyle name="20 % - Akzent2" xfId="15140" hidden="1" xr:uid="{986558CD-3F61-447F-BA7F-B615C4AEE29D}"/>
    <cellStyle name="20 % - Akzent2" xfId="15300" hidden="1" xr:uid="{85597ED5-5F52-4FE4-B2EF-93D2C864DDDA}"/>
    <cellStyle name="20 % - Akzent2" xfId="15334" hidden="1" xr:uid="{45B86D76-E69B-460C-8FD5-3AC81FED0F42}"/>
    <cellStyle name="20 % - Akzent2" xfId="15340" hidden="1" xr:uid="{3C431B12-FFC8-4CD6-B3FA-4CF9317678C0}"/>
    <cellStyle name="20 % - Akzent2" xfId="15133" hidden="1" xr:uid="{95073F43-D8B4-473D-854E-3EC2602C947E}"/>
    <cellStyle name="20 % - Akzent2" xfId="15389" hidden="1" xr:uid="{6409CC55-D53A-41C6-9075-72D945ABE7A6}"/>
    <cellStyle name="20 % - Akzent2" xfId="15382" hidden="1" xr:uid="{F8E57919-A0DD-44AD-8340-E3AEFB3CDD43}"/>
    <cellStyle name="20 % - Akzent2" xfId="15397" hidden="1" xr:uid="{7AA1D307-BD71-4719-AC63-024C256E2FBE}"/>
    <cellStyle name="20 % - Akzent2" xfId="15464" hidden="1" xr:uid="{C1B68194-5857-44E5-87C9-8AB93D0588DF}"/>
    <cellStyle name="20 % - Akzent2" xfId="15624" hidden="1" xr:uid="{960E9E94-378C-4F37-931E-795B22BD4953}"/>
    <cellStyle name="20 % - Akzent2" xfId="15658" hidden="1" xr:uid="{6482F61B-8D37-49DD-AC09-0B72F83373A6}"/>
    <cellStyle name="20 % - Akzent2" xfId="15664" hidden="1" xr:uid="{89AAAF7C-C9A7-4949-BDF4-D799CB43DEFA}"/>
    <cellStyle name="20 % - Akzent2" xfId="15457" hidden="1" xr:uid="{8539F32A-EDB2-4818-BB23-A35CF3C54330}"/>
    <cellStyle name="20 % - Akzent2" xfId="15713" hidden="1" xr:uid="{04A97D4D-3FB1-4050-B283-08E6B6456E76}"/>
    <cellStyle name="20 % - Akzent2" xfId="15706" hidden="1" xr:uid="{9C10C2BB-DBA9-41B9-8C3A-116156ED0384}"/>
    <cellStyle name="20 % - Akzent2" xfId="15721" hidden="1" xr:uid="{050B70E4-6FA8-45B7-9FC0-40801EE84C1F}"/>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563" hidden="1" xr:uid="{748B6567-3C75-45AF-9272-A384E61B384D}"/>
    <cellStyle name="20 % - Akzent3" xfId="4413" hidden="1" xr:uid="{D3F4ED10-06C9-460F-A7E5-7A93F0E647EA}"/>
    <cellStyle name="20 % - Akzent3" xfId="4606" hidden="1" xr:uid="{76F079F9-1E0C-4F17-A788-630543CD5C47}"/>
    <cellStyle name="20 % - Akzent3" xfId="5113" hidden="1" xr:uid="{3A1DCE1C-C56F-4385-9D91-97762B22A9BF}"/>
    <cellStyle name="20 % - Akzent3" xfId="5286" hidden="1" xr:uid="{190BB222-3789-42AF-AAEA-7EEF24C5DFB3}"/>
    <cellStyle name="20 % - Akzent3" xfId="4699" hidden="1" xr:uid="{693544AB-0D2C-4AF2-A3A6-1DA361B1D483}"/>
    <cellStyle name="20 % - Akzent3" xfId="4893" hidden="1" xr:uid="{2A5610FF-3AA1-4F7A-9256-75E6369C3F24}"/>
    <cellStyle name="20 % - Akzent3" xfId="5704" hidden="1" xr:uid="{1D67D5CD-2544-4F99-8729-FCA4744A70E6}"/>
    <cellStyle name="20 % - Akzent3" xfId="5755" hidden="1" xr:uid="{AAC0B7C6-2CE9-4CEB-B768-D535BB8AFAF3}"/>
    <cellStyle name="20 % - Akzent3" xfId="5949" hidden="1" xr:uid="{218B3B31-14DC-499A-8222-66DE136D6F7C}"/>
    <cellStyle name="20 % - Akzent3" xfId="6135" hidden="1" xr:uid="{B71A5B90-DC1C-4878-A50E-33E30892063F}"/>
    <cellStyle name="20 % - Akzent3" xfId="6638" hidden="1" xr:uid="{D3077E8C-9BA1-4EEB-80EF-34EC17A2D01E}"/>
    <cellStyle name="20 % - Akzent3" xfId="6798" hidden="1" xr:uid="{149B8EF4-3946-4D8C-B5C1-53700F2E0D61}"/>
    <cellStyle name="20 % - Akzent3" xfId="6225" hidden="1" xr:uid="{F77FAA12-3A73-4694-B3E1-B9C5C95BCD02}"/>
    <cellStyle name="20 % - Akzent3" xfId="6422" hidden="1" xr:uid="{D05DC4DD-056F-4C3E-BCC1-8EB52469BDF9}"/>
    <cellStyle name="20 % - Akzent3" xfId="6855" hidden="1" xr:uid="{8285FE5F-08C7-436C-B8F2-49B21DB50C57}"/>
    <cellStyle name="20 % - Akzent3" xfId="6889" hidden="1" xr:uid="{967775CC-0EF0-453E-96DE-01743AD1AA98}"/>
    <cellStyle name="20 % - Akzent3" xfId="7049" hidden="1" xr:uid="{857CA074-F54B-46B7-AD6B-335DFE051A07}"/>
    <cellStyle name="20 % - Akzent3" xfId="7090" hidden="1" xr:uid="{42DCE92E-8B07-4AC0-9DF1-3C5D3B8D44CE}"/>
    <cellStyle name="20 % - Akzent3" xfId="7122" hidden="1" xr:uid="{40F22EB5-3291-4ADB-B973-89C3280C64C9}"/>
    <cellStyle name="20 % - Akzent3" xfId="7164" hidden="1" xr:uid="{B6CCDE4F-3848-4232-A770-088A88C50890}"/>
    <cellStyle name="20 % - Akzent3" xfId="7106" hidden="1" xr:uid="{EF11C400-BA59-46F1-BB88-CB200BF5FB0B}"/>
    <cellStyle name="20 % - Akzent3" xfId="7117" hidden="1" xr:uid="{48C6B022-784A-4025-86F0-C020C90EB2F5}"/>
    <cellStyle name="20 % - Akzent3" xfId="7179" hidden="1" xr:uid="{C9E3E816-54FB-46B6-A52E-FAC84E09C240}"/>
    <cellStyle name="20 % - Akzent3" xfId="7213" hidden="1" xr:uid="{BED0B309-E910-47BB-A1DD-2BFFCF576A4F}"/>
    <cellStyle name="20 % - Akzent3" xfId="7373" hidden="1" xr:uid="{F272D17E-97E2-429F-B315-12E6FB2BCD3F}"/>
    <cellStyle name="20 % - Akzent3" xfId="7414" hidden="1" xr:uid="{B7A38FD2-7F8A-4D58-894C-39B989035815}"/>
    <cellStyle name="20 % - Akzent3" xfId="7446" hidden="1" xr:uid="{0C16814F-7219-4D0F-81E8-EEF454F31B35}"/>
    <cellStyle name="20 % - Akzent3" xfId="7488" hidden="1" xr:uid="{F0AB2F8F-F55B-46E7-A50E-7886DAC216A7}"/>
    <cellStyle name="20 % - Akzent3" xfId="7430" hidden="1" xr:uid="{A5A3C1E1-2970-4E81-9865-5B803C875D58}"/>
    <cellStyle name="20 % - Akzent3" xfId="7441" hidden="1" xr:uid="{686B3881-B1E3-4B89-BA7D-2F2B9DD498D7}"/>
    <cellStyle name="20 % - Akzent3" xfId="7503" hidden="1" xr:uid="{E99790C6-EB56-4AAF-9136-7C61023C907B}"/>
    <cellStyle name="20 % - Akzent3" xfId="5460" hidden="1" xr:uid="{07995675-976C-4B82-A091-5B2E8E0701D7}"/>
    <cellStyle name="20 % - Akzent3" xfId="4879" hidden="1" xr:uid="{466AA57A-9665-4B83-BAFD-3E0ECA885111}"/>
    <cellStyle name="20 % - Akzent3" xfId="4147" hidden="1" xr:uid="{818411A0-437F-4E87-8052-E200AB8762CA}"/>
    <cellStyle name="20 % - Akzent3" xfId="4158" hidden="1" xr:uid="{5091F98B-AFFE-446B-A1D6-EF14344649F9}"/>
    <cellStyle name="20 % - Akzent3" xfId="4504" hidden="1" xr:uid="{0D5A348B-7A62-479C-8FB2-672689829E35}"/>
    <cellStyle name="20 % - Akzent3" xfId="4602" hidden="1" xr:uid="{7F9971C0-3EF8-4EAA-A566-2D72EC667C8E}"/>
    <cellStyle name="20 % - Akzent3" xfId="4496" hidden="1" xr:uid="{1ACAEEA0-DBEC-4FBC-B8AA-4F2B320C3B28}"/>
    <cellStyle name="20 % - Akzent3" xfId="4144" hidden="1" xr:uid="{892506D3-1129-4581-9FD2-9951D180B1D1}"/>
    <cellStyle name="20 % - Akzent3" xfId="4659" hidden="1" xr:uid="{9495CCCE-FF8E-4FEF-A12E-3997E5100D5C}"/>
    <cellStyle name="20 % - Akzent3" xfId="5563" hidden="1" xr:uid="{F1449DCA-9610-47C1-82C6-1FF267782A4F}"/>
    <cellStyle name="20 % - Akzent3" xfId="3887" hidden="1" xr:uid="{2D9ED5D9-C35A-4EE8-8A60-7FE421554E11}"/>
    <cellStyle name="20 % - Akzent3" xfId="7936" hidden="1" xr:uid="{AE9E262D-46FC-4FDD-8FBA-6C3F4A070881}"/>
    <cellStyle name="20 % - Akzent3" xfId="8098" hidden="1" xr:uid="{E15CCFC1-E4DA-42DD-88C7-9831A1B79570}"/>
    <cellStyle name="20 % - Akzent3" xfId="3749" hidden="1" xr:uid="{F4539F31-24E0-4D40-BC6A-3350C8F3C0D5}"/>
    <cellStyle name="20 % - Akzent3" xfId="7712" hidden="1" xr:uid="{0B70E1A3-FB9A-4045-9F9A-6087BE64B316}"/>
    <cellStyle name="20 % - Akzent3" xfId="8155" hidden="1" xr:uid="{2ED7F622-6972-4465-8CCB-A0583AE02421}"/>
    <cellStyle name="20 % - Akzent3" xfId="8189" hidden="1" xr:uid="{2C12B8C5-4EA9-4706-A06F-1548D05034A3}"/>
    <cellStyle name="20 % - Akzent3" xfId="8315" hidden="1" xr:uid="{E0380E9B-D88B-4A37-9FA6-23BE1957F271}"/>
    <cellStyle name="20 % - Akzent3" xfId="8356" hidden="1" xr:uid="{14B4B7EB-2041-412D-A4C1-3FB358831F54}"/>
    <cellStyle name="20 % - Akzent3" xfId="8388" hidden="1" xr:uid="{5FA7358A-FACF-4097-9B5C-09BDE6D3D64B}"/>
    <cellStyle name="20 % - Akzent3" xfId="8430" hidden="1" xr:uid="{015CF17C-D397-4681-85B3-7DC3548158C9}"/>
    <cellStyle name="20 % - Akzent3" xfId="8372" hidden="1" xr:uid="{F3C995B5-93D4-4227-B1D7-1AAA44E9F1E0}"/>
    <cellStyle name="20 % - Akzent3" xfId="8383" hidden="1" xr:uid="{71C48B18-DF92-43EC-9410-82D1358B203F}"/>
    <cellStyle name="20 % - Akzent3" xfId="8445" hidden="1" xr:uid="{B392965E-BDAE-4DD1-BA9E-3AC6BD9E66F0}"/>
    <cellStyle name="20 % - Akzent3" xfId="8479" hidden="1" xr:uid="{F2C48B73-BC05-4678-AC54-FDA0191DBF31}"/>
    <cellStyle name="20 % - Akzent3" xfId="8604" hidden="1" xr:uid="{414E4E4D-FFC6-4175-8C11-A83C5B741928}"/>
    <cellStyle name="20 % - Akzent3" xfId="8645" hidden="1" xr:uid="{4A3A47BC-AF53-4E48-A8F5-C681ED33E90E}"/>
    <cellStyle name="20 % - Akzent3" xfId="8677" hidden="1" xr:uid="{592B9F8E-88FC-4626-9AC4-03A277B0EBEB}"/>
    <cellStyle name="20 % - Akzent3" xfId="8719" hidden="1" xr:uid="{6A103B7A-88DE-450D-A0AE-DCB87E9FC1D7}"/>
    <cellStyle name="20 % - Akzent3" xfId="8661" hidden="1" xr:uid="{8644BCDB-37DC-48B1-9489-3B09337411C7}"/>
    <cellStyle name="20 % - Akzent3" xfId="8672" hidden="1" xr:uid="{8BF4A545-AD0C-49D8-9A56-A86EE46FAAEA}"/>
    <cellStyle name="20 % - Akzent3" xfId="8734" hidden="1" xr:uid="{C0FADD18-B985-4D75-A3B5-1E97F4B32DCD}"/>
    <cellStyle name="20 % - Akzent3" xfId="6317" hidden="1" xr:uid="{A990B26A-FC8D-4C28-B098-3C0787B697B2}"/>
    <cellStyle name="20 % - Akzent3" xfId="8817" hidden="1" xr:uid="{299A52D5-B8D2-4023-80CA-44138A575BD4}"/>
    <cellStyle name="20 % - Akzent3" xfId="9015" hidden="1" xr:uid="{F5530F46-B11E-41EA-9B74-4D56726EAFFF}"/>
    <cellStyle name="20 % - Akzent3" xfId="9538" hidden="1" xr:uid="{6D65917E-6A96-441A-8E4D-B85C459B5900}"/>
    <cellStyle name="20 % - Akzent3" xfId="9717" hidden="1" xr:uid="{4F11470F-378B-4F37-B19E-E8F2E5DA4B8E}"/>
    <cellStyle name="20 % - Akzent3" xfId="9110" hidden="1" xr:uid="{F8CCD250-927B-4313-80B9-B06DA91753A5}"/>
    <cellStyle name="20 % - Akzent3" xfId="9312" hidden="1" xr:uid="{118AB629-C4B0-43A9-A444-5D94D3C15F12}"/>
    <cellStyle name="20 % - Akzent3" xfId="10149" hidden="1" xr:uid="{11B20F93-6F23-43CA-83FE-65E19A581764}"/>
    <cellStyle name="20 % - Akzent3" xfId="10200" hidden="1" xr:uid="{3B519FD2-CA56-4F30-B8C8-F01FA72CB710}"/>
    <cellStyle name="20 % - Akzent3" xfId="10287" hidden="1" xr:uid="{0F421005-763F-4CF9-9996-679C069C0FB0}"/>
    <cellStyle name="20 % - Akzent3" xfId="10475" hidden="1" xr:uid="{06957560-FB77-449E-A188-1D3D82723ED0}"/>
    <cellStyle name="20 % - Akzent3" xfId="10992" hidden="1" xr:uid="{4A29EE97-FDB7-4BD2-B965-3E75F22B1176}"/>
    <cellStyle name="20 % - Akzent3" xfId="11154" hidden="1" xr:uid="{FB6A87EF-5E74-46E1-B1E7-6D220D63C19F}"/>
    <cellStyle name="20 % - Akzent3" xfId="10567" hidden="1" xr:uid="{A2EFCF78-6957-482D-A107-F17C199D8723}"/>
    <cellStyle name="20 % - Akzent3" xfId="10768" hidden="1" xr:uid="{9A487C5C-ABF0-413E-89CD-374508A20787}"/>
    <cellStyle name="20 % - Akzent3" xfId="11211" hidden="1" xr:uid="{04929C83-7C94-41FA-989B-36E2F29CEAB1}"/>
    <cellStyle name="20 % - Akzent3" xfId="11243" hidden="1" xr:uid="{DA951956-20DC-40A3-8D08-5916B71FD966}"/>
    <cellStyle name="20 % - Akzent3" xfId="11305" hidden="1" xr:uid="{46B4B513-7988-4BD6-994B-DFDADA987D70}"/>
    <cellStyle name="20 % - Akzent3" xfId="11346" hidden="1" xr:uid="{CB30C8CA-BD49-4E20-A4F6-1FE9A5DDF7EA}"/>
    <cellStyle name="20 % - Akzent3" xfId="11378" hidden="1" xr:uid="{072E35DE-E767-4E7F-8ACC-6257251D76B0}"/>
    <cellStyle name="20 % - Akzent3" xfId="11420" hidden="1" xr:uid="{21AC22DE-2FB4-417E-A4F9-7C498818DA94}"/>
    <cellStyle name="20 % - Akzent3" xfId="11362" hidden="1" xr:uid="{5A6F9EBF-2137-4A1A-836B-039238CAAACA}"/>
    <cellStyle name="20 % - Akzent3" xfId="11373" hidden="1" xr:uid="{795855A0-1EEB-4191-A2B9-DF4C0AD946E2}"/>
    <cellStyle name="20 % - Akzent3" xfId="11435" hidden="1" xr:uid="{FCA809B1-C62B-4807-8853-FB4C50D781C2}"/>
    <cellStyle name="20 % - Akzent3" xfId="11467" hidden="1" xr:uid="{06E90159-B70D-4A44-B5EF-7C8C68560FC1}"/>
    <cellStyle name="20 % - Akzent3" xfId="11528" hidden="1" xr:uid="{CED2C3CE-2A60-45CC-A440-1B5C2D0F8FD6}"/>
    <cellStyle name="20 % - Akzent3" xfId="11569" hidden="1" xr:uid="{FEC69805-E268-437C-96F6-73ED65C1B916}"/>
    <cellStyle name="20 % - Akzent3" xfId="11601" hidden="1" xr:uid="{C95B15DB-8D44-4B0A-828B-7E7A9BCC305C}"/>
    <cellStyle name="20 % - Akzent3" xfId="11643" hidden="1" xr:uid="{9ABBE6DF-FB3F-448A-AA8D-61D5ED08A40D}"/>
    <cellStyle name="20 % - Akzent3" xfId="11585" hidden="1" xr:uid="{1751D226-D6F0-4EA4-B305-2C02660A6265}"/>
    <cellStyle name="20 % - Akzent3" xfId="11596" hidden="1" xr:uid="{3E21DACF-2A0E-4325-AD73-1E672DA28DEA}"/>
    <cellStyle name="20 % - Akzent3" xfId="11658" hidden="1" xr:uid="{FB0C421E-6000-47B4-B079-4124148674C7}"/>
    <cellStyle name="20 % - Akzent3" xfId="6589" hidden="1" xr:uid="{BF0D3AA7-AF8E-482E-B88A-38EF83CC925B}"/>
    <cellStyle name="20 % - Akzent3" xfId="11739" hidden="1" xr:uid="{88E69D6A-C33F-4300-9DD6-FEFCE7554391}"/>
    <cellStyle name="20 % - Akzent3" xfId="11937" hidden="1" xr:uid="{C20850F6-4987-4DAA-82D0-ADD1B7136A55}"/>
    <cellStyle name="20 % - Akzent3" xfId="12460" hidden="1" xr:uid="{D1D74534-B3FE-4650-9729-DF1345B95C95}"/>
    <cellStyle name="20 % - Akzent3" xfId="12639" hidden="1" xr:uid="{BEEF4A3E-C5AD-45FB-84A5-AA77DD9102F0}"/>
    <cellStyle name="20 % - Akzent3" xfId="12032" hidden="1" xr:uid="{D169E594-D159-4974-8D96-BF277C4DFE58}"/>
    <cellStyle name="20 % - Akzent3" xfId="12234" hidden="1" xr:uid="{C03C1993-662F-4584-94B6-FE128F220073}"/>
    <cellStyle name="20 % - Akzent3" xfId="13071" hidden="1" xr:uid="{D4E1C3D8-A105-4C24-8625-57669AE5E856}"/>
    <cellStyle name="20 % - Akzent3" xfId="13118" hidden="1" xr:uid="{8D07DD97-0A01-4FC1-A06D-1F2C713D1BAC}"/>
    <cellStyle name="20 % - Akzent3" xfId="13169" hidden="1" xr:uid="{5F81C000-B0DB-4CD0-8324-5B2002D2F076}"/>
    <cellStyle name="20 % - Akzent3" xfId="13357" hidden="1" xr:uid="{A7711F58-E908-4F9E-A2BC-FE218AE51600}"/>
    <cellStyle name="20 % - Akzent3" xfId="13874" hidden="1" xr:uid="{05E510AC-D0EF-49AF-8D18-981E48EA1023}"/>
    <cellStyle name="20 % - Akzent3" xfId="14036" hidden="1" xr:uid="{B4D96285-659E-4A90-AC45-9766E45DC256}"/>
    <cellStyle name="20 % - Akzent3" xfId="13449" hidden="1" xr:uid="{975B9076-1DB1-4CA7-A384-F368174A19A9}"/>
    <cellStyle name="20 % - Akzent3" xfId="13650" hidden="1" xr:uid="{0732355B-E3D9-47BC-ABCA-7D73944EEA2E}"/>
    <cellStyle name="20 % - Akzent3" xfId="14093" hidden="1" xr:uid="{3414836D-36AA-45E7-9DF4-E3A4024BC9BE}"/>
    <cellStyle name="20 % - Akzent3" xfId="14123" hidden="1" xr:uid="{F5F1AA97-EB31-4805-8697-0EAB3DE1655E}"/>
    <cellStyle name="20 % - Akzent3" xfId="14147" hidden="1" xr:uid="{8E4BD68B-AB0A-4C1A-8FC2-EF41786A8F22}"/>
    <cellStyle name="20 % - Akzent3" xfId="14188" hidden="1" xr:uid="{665475E8-F008-4FD1-A33E-B1168536892C}"/>
    <cellStyle name="20 % - Akzent3" xfId="14220" hidden="1" xr:uid="{2F0FB963-E5B8-43FA-B89A-8B3745AE10BF}"/>
    <cellStyle name="20 % - Akzent3" xfId="14262" hidden="1" xr:uid="{BACA30B5-C99C-4480-9FF6-49762B79A61C}"/>
    <cellStyle name="20 % - Akzent3" xfId="14204" hidden="1" xr:uid="{A6C183F2-A078-40C5-9964-3F42B892E44E}"/>
    <cellStyle name="20 % - Akzent3" xfId="14215" hidden="1" xr:uid="{80F4B54C-D54A-40AB-AFB7-09A4FFCA0340}"/>
    <cellStyle name="20 % - Akzent3" xfId="14277" hidden="1" xr:uid="{F348C8E5-24FD-429C-9FEC-A5EC8E339B14}"/>
    <cellStyle name="20 % - Akzent3" xfId="14307" hidden="1" xr:uid="{78D8627A-4BCC-44D3-A86E-E80A90C296B5}"/>
    <cellStyle name="20 % - Akzent3" xfId="14331" hidden="1" xr:uid="{7BCD3B25-6271-409D-B724-03C877BC7536}"/>
    <cellStyle name="20 % - Akzent3" xfId="14372" hidden="1" xr:uid="{01084059-18DF-4AF6-9431-8B495EAA4822}"/>
    <cellStyle name="20 % - Akzent3" xfId="14404" hidden="1" xr:uid="{F8E2264D-53D6-45C0-A83B-1E20329ECDCA}"/>
    <cellStyle name="20 % - Akzent3" xfId="14446" hidden="1" xr:uid="{0A689803-BFE9-4B68-BD7F-DD2075BA6E2A}"/>
    <cellStyle name="20 % - Akzent3" xfId="14388" hidden="1" xr:uid="{2710BAAD-CE1B-4C07-9BA4-5B60C2441228}"/>
    <cellStyle name="20 % - Akzent3" xfId="14399" hidden="1" xr:uid="{7ED11CF0-3C80-47E8-B95A-E1647FAE303B}"/>
    <cellStyle name="20 % - Akzent3" xfId="14461" hidden="1" xr:uid="{A7A14646-2C2D-4C24-B482-52479D673DD1}"/>
    <cellStyle name="20 % - Akzent3" xfId="14495" hidden="1" xr:uid="{1F47C74C-020D-4CEE-8A00-CF19C52F886A}"/>
    <cellStyle name="20 % - Akzent3" xfId="14655" hidden="1" xr:uid="{64252D6D-5450-4CD9-BF89-70D16B4BB78C}"/>
    <cellStyle name="20 % - Akzent3" xfId="14696" hidden="1" xr:uid="{B784120F-ADE4-4DB4-97E6-44E6DBA9FF46}"/>
    <cellStyle name="20 % - Akzent3" xfId="14728" hidden="1" xr:uid="{94AF1410-FB61-4610-9EA5-FF5AE1617B0F}"/>
    <cellStyle name="20 % - Akzent3" xfId="14770" hidden="1" xr:uid="{BD8699A2-A8A0-4EC3-84B5-ACA6EDFF605B}"/>
    <cellStyle name="20 % - Akzent3" xfId="14712" hidden="1" xr:uid="{50695E16-81B6-4961-A44F-8199C5F9E0FE}"/>
    <cellStyle name="20 % - Akzent3" xfId="14723" hidden="1" xr:uid="{8ED7111F-E4F3-4316-B8CB-4BAA265DEDE3}"/>
    <cellStyle name="20 % - Akzent3" xfId="14785" hidden="1" xr:uid="{E4DBE94C-B192-4F97-9752-2B146C7CCF53}"/>
    <cellStyle name="20 % - Akzent3" xfId="14819" hidden="1" xr:uid="{BAA0A506-3B46-4EA3-8AFF-086B91D4E819}"/>
    <cellStyle name="20 % - Akzent3" xfId="14979" hidden="1" xr:uid="{D97BEB6F-910F-426D-B092-2035167EBC40}"/>
    <cellStyle name="20 % - Akzent3" xfId="15020" hidden="1" xr:uid="{74B52E6B-3D55-429E-B53A-6D58229FB56E}"/>
    <cellStyle name="20 % - Akzent3" xfId="15052" hidden="1" xr:uid="{5F8B5759-0972-4FB6-B817-DE4C52A05E1E}"/>
    <cellStyle name="20 % - Akzent3" xfId="15094" hidden="1" xr:uid="{2E9F350A-672A-4F60-9394-9933AC0F218C}"/>
    <cellStyle name="20 % - Akzent3" xfId="15036" hidden="1" xr:uid="{6E62B858-9E5B-488C-B9A0-0729834A3523}"/>
    <cellStyle name="20 % - Akzent3" xfId="15047" hidden="1" xr:uid="{559B000E-A1C3-4C50-9343-0752EC7BE3F0}"/>
    <cellStyle name="20 % - Akzent3" xfId="15109" hidden="1" xr:uid="{037BD135-A192-4D39-8A8F-74E286FC8170}"/>
    <cellStyle name="20 % - Akzent3" xfId="15143" hidden="1" xr:uid="{8EBFE697-3234-426A-8201-087B12C72D7A}"/>
    <cellStyle name="20 % - Akzent3" xfId="15303" hidden="1" xr:uid="{861A566A-AAB3-42FA-A722-E49FC86103BA}"/>
    <cellStyle name="20 % - Akzent3" xfId="15344" hidden="1" xr:uid="{9588C079-93B9-4E88-BCF8-0E14A3FF94E5}"/>
    <cellStyle name="20 % - Akzent3" xfId="15376" hidden="1" xr:uid="{86AE1E8F-30D9-4677-9A19-37DACAC37433}"/>
    <cellStyle name="20 % - Akzent3" xfId="15418" hidden="1" xr:uid="{9A3630A4-85BC-42CD-BB15-F1854BACB644}"/>
    <cellStyle name="20 % - Akzent3" xfId="15360" hidden="1" xr:uid="{3FD60FBE-1EFF-440C-BC98-8EAF5FFA36BE}"/>
    <cellStyle name="20 % - Akzent3" xfId="15371" hidden="1" xr:uid="{E2809FF5-68AE-4C77-B561-EBD59FFDC51B}"/>
    <cellStyle name="20 % - Akzent3" xfId="15433" hidden="1" xr:uid="{7F287094-09DA-49C9-B479-5EFED8548384}"/>
    <cellStyle name="20 % - Akzent3" xfId="15467" hidden="1" xr:uid="{B3D971E3-034F-4D50-BFA2-709603A36C77}"/>
    <cellStyle name="20 % - Akzent3" xfId="15627" hidden="1" xr:uid="{16DB5664-3719-44D9-81F8-96B0BB779703}"/>
    <cellStyle name="20 % - Akzent3" xfId="15668" hidden="1" xr:uid="{B5486C29-F6B9-4824-B15B-FF544B666E2D}"/>
    <cellStyle name="20 % - Akzent3" xfId="15700" hidden="1" xr:uid="{3DCE160A-35F6-439E-8BCE-793E130DF035}"/>
    <cellStyle name="20 % - Akzent3" xfId="15742" hidden="1" xr:uid="{57677F1E-44B9-4C39-AD0B-7365F7103967}"/>
    <cellStyle name="20 % - Akzent3" xfId="15684" hidden="1" xr:uid="{0B54F8FF-A2A9-4B69-8DD1-AA2C6F50DA49}"/>
    <cellStyle name="20 % - Akzent3" xfId="15695" hidden="1" xr:uid="{108E1191-B06B-43E5-813C-177262ED6327}"/>
    <cellStyle name="20 % - Akzent3" xfId="15757" hidden="1" xr:uid="{A7FA9616-25E6-4024-A110-C06AB6E54E3E}"/>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567" hidden="1" xr:uid="{C3F22441-1DB6-4179-A29F-05B6F55639D7}"/>
    <cellStyle name="20 % - Akzent4" xfId="4417" hidden="1" xr:uid="{F9B1CC96-32CE-4C37-8FD0-D15AFCE4EF14}"/>
    <cellStyle name="20 % - Akzent4" xfId="4591" hidden="1" xr:uid="{E8B3F85B-56EC-4361-A931-86D82E1FF4F2}"/>
    <cellStyle name="20 % - Akzent4" xfId="5225" hidden="1" xr:uid="{BCA0A8E3-E63B-4388-BB8C-FF93291C1849}"/>
    <cellStyle name="20 % - Akzent4" xfId="5273" hidden="1" xr:uid="{AB284FB3-CEF6-4542-9E51-CA17737EB60D}"/>
    <cellStyle name="20 % - Akzent4" xfId="5290" hidden="1" xr:uid="{45192F88-1CEA-46B5-A8F6-219A3B8FB0E6}"/>
    <cellStyle name="20 % - Akzent4" xfId="5344" hidden="1" xr:uid="{59415CE5-D3AF-42E7-B09A-A848C1254AA8}"/>
    <cellStyle name="20 % - Akzent4" xfId="5712" hidden="1" xr:uid="{0032B9DA-7475-47B4-82E5-E7836EBA1C7B}"/>
    <cellStyle name="20 % - Akzent4" xfId="5759" hidden="1" xr:uid="{ECD770B8-78AD-45E7-9CD6-AE6F9F0BF7EC}"/>
    <cellStyle name="20 % - Akzent4" xfId="5953" hidden="1" xr:uid="{8AF6CDAF-C6D4-49D8-9236-FC7998EC4B49}"/>
    <cellStyle name="20 % - Akzent4" xfId="6120" hidden="1" xr:uid="{4B610200-87A6-4F2C-BAC9-C5CA3FAC8A94}"/>
    <cellStyle name="20 % - Akzent4" xfId="6742" hidden="1" xr:uid="{21F5D3DA-D5AD-4423-BEEE-809FF8A30BEE}"/>
    <cellStyle name="20 % - Akzent4" xfId="6786" hidden="1" xr:uid="{B95D9887-4EE5-4794-AD10-A3DF2E10105E}"/>
    <cellStyle name="20 % - Akzent4" xfId="6801" hidden="1" xr:uid="{ABBEC024-5967-4BCE-BD50-6A03A6E516B7}"/>
    <cellStyle name="20 % - Akzent4" xfId="6852" hidden="1" xr:uid="{741A06C9-8FA5-4B42-A9D5-D4BF5716578C}"/>
    <cellStyle name="20 % - Akzent4" xfId="6863" hidden="1" xr:uid="{195525D3-CB6A-4ECC-A505-F39557A704DB}"/>
    <cellStyle name="20 % - Akzent4" xfId="6892" hidden="1" xr:uid="{84508926-3EF1-411C-8576-6A4139A12BA2}"/>
    <cellStyle name="20 % - Akzent4" xfId="7052" hidden="1" xr:uid="{24FF76A1-50A3-4A19-A22B-E6487BC2D982}"/>
    <cellStyle name="20 % - Akzent4" xfId="7088" hidden="1" xr:uid="{116EC04D-2DC7-4C0F-9300-494A2BB0F4C3}"/>
    <cellStyle name="20 % - Akzent4" xfId="7152" hidden="1" xr:uid="{E8B41CCD-5BC5-4B73-A31C-F92AAFCD02B9}"/>
    <cellStyle name="20 % - Akzent4" xfId="7161" hidden="1" xr:uid="{F2E2832E-B350-4A8F-8D78-154A45FDE68B}"/>
    <cellStyle name="20 % - Akzent4" xfId="7166" hidden="1" xr:uid="{64F44009-52E0-4F4C-86FB-32E42D28A4C4}"/>
    <cellStyle name="20 % - Akzent4" xfId="7176" hidden="1" xr:uid="{A004843F-4374-447C-8249-93224ECBCE9F}"/>
    <cellStyle name="20 % - Akzent4" xfId="7187" hidden="1" xr:uid="{E6E10A40-84C3-4BDF-9231-DD96CD267591}"/>
    <cellStyle name="20 % - Akzent4" xfId="7216" hidden="1" xr:uid="{AF198CDB-3677-4745-9470-B73DFF3A4CA2}"/>
    <cellStyle name="20 % - Akzent4" xfId="7376" hidden="1" xr:uid="{AFE012B6-B2B6-4CBD-B3AF-7AB9D7A054A1}"/>
    <cellStyle name="20 % - Akzent4" xfId="7412" hidden="1" xr:uid="{DB32B89A-3987-4C7B-9C1B-F4A67744ADF2}"/>
    <cellStyle name="20 % - Akzent4" xfId="7476" hidden="1" xr:uid="{67E4F0AA-4589-47D7-9A2E-9A565D6E629D}"/>
    <cellStyle name="20 % - Akzent4" xfId="7485" hidden="1" xr:uid="{49698D6F-7A7B-4118-88AA-A835C68AFD8D}"/>
    <cellStyle name="20 % - Akzent4" xfId="7490" hidden="1" xr:uid="{5FE43E08-BC64-4583-AE4B-99135B7DAC1F}"/>
    <cellStyle name="20 % - Akzent4" xfId="7500" hidden="1" xr:uid="{A6D6D35C-A8BC-4AE5-B057-FB00EEEF5A12}"/>
    <cellStyle name="20 % - Akzent4" xfId="7511" hidden="1" xr:uid="{A3625C69-03F3-487E-A851-DD43D6E163EC}"/>
    <cellStyle name="20 % - Akzent4" xfId="4825" hidden="1" xr:uid="{3B06AF24-9427-4897-BE20-26B388747FD2}"/>
    <cellStyle name="20 % - Akzent4" xfId="4640" hidden="1" xr:uid="{DF56D7A8-D403-4639-A209-0422D63CE57C}"/>
    <cellStyle name="20 % - Akzent4" xfId="4677" hidden="1" xr:uid="{2D8565AC-2B6B-427E-B559-8093E21DB3C5}"/>
    <cellStyle name="20 % - Akzent4" xfId="4874" hidden="1" xr:uid="{DE5E4F33-A729-40A3-B134-4F23E20B5151}"/>
    <cellStyle name="20 % - Akzent4" xfId="6346" hidden="1" xr:uid="{35406C08-D7E8-404E-8023-56D6104046FC}"/>
    <cellStyle name="20 % - Akzent4" xfId="5368" hidden="1" xr:uid="{B2E232F8-6767-400A-82E6-E210C78A6330}"/>
    <cellStyle name="20 % - Akzent4" xfId="6368" hidden="1" xr:uid="{EE39F154-23F7-4B38-91AD-61E3BC54EF30}"/>
    <cellStyle name="20 % - Akzent4" xfId="6826" hidden="1" xr:uid="{647F65DD-9654-420D-B710-60496A26E644}"/>
    <cellStyle name="20 % - Akzent4" xfId="6192" hidden="1" xr:uid="{F762F977-FE1F-420B-A8D4-6C72D75DA1CB}"/>
    <cellStyle name="20 % - Akzent4" xfId="4933" hidden="1" xr:uid="{139AD3FA-F9B4-4359-8BB1-386157CED146}"/>
    <cellStyle name="20 % - Akzent4" xfId="3604" hidden="1" xr:uid="{DD0769DC-0635-47B4-BE4C-8BB72E0D8666}"/>
    <cellStyle name="20 % - Akzent4" xfId="8042" hidden="1" xr:uid="{0A39F646-273C-458A-862D-AA25A2517C94}"/>
    <cellStyle name="20 % - Akzent4" xfId="8086" hidden="1" xr:uid="{30E72DAE-A467-48F3-BB47-1F08E80AF77F}"/>
    <cellStyle name="20 % - Akzent4" xfId="8101" hidden="1" xr:uid="{707818CA-CEB9-4289-9D96-C399045B9037}"/>
    <cellStyle name="20 % - Akzent4" xfId="8152" hidden="1" xr:uid="{6235D86E-AD5B-4021-88F2-230700B2AE14}"/>
    <cellStyle name="20 % - Akzent4" xfId="8163" hidden="1" xr:uid="{72A798D5-56A8-4342-AAA2-3E1763C6B878}"/>
    <cellStyle name="20 % - Akzent4" xfId="8192" hidden="1" xr:uid="{059CC8DE-BE17-43E4-9BC5-CB1B25CF3F83}"/>
    <cellStyle name="20 % - Akzent4" xfId="8318" hidden="1" xr:uid="{029EE1A4-A590-4B8C-95CA-DED7A7C72248}"/>
    <cellStyle name="20 % - Akzent4" xfId="8354" hidden="1" xr:uid="{3E5A5492-305C-4E37-B291-4630258F4E0A}"/>
    <cellStyle name="20 % - Akzent4" xfId="8418" hidden="1" xr:uid="{B76DFAEE-37FF-4046-B093-FB987E2E8A80}"/>
    <cellStyle name="20 % - Akzent4" xfId="8427" hidden="1" xr:uid="{A8FCE588-1ABC-4A18-9A3E-90B4107AFF27}"/>
    <cellStyle name="20 % - Akzent4" xfId="8432" hidden="1" xr:uid="{22AD61A2-66BB-4C98-A20C-93FD2CFB2C80}"/>
    <cellStyle name="20 % - Akzent4" xfId="8442" hidden="1" xr:uid="{AEA86B23-698B-411A-A31D-BA9D8F7578DB}"/>
    <cellStyle name="20 % - Akzent4" xfId="8453" hidden="1" xr:uid="{D9E7E3C6-C166-4950-92D6-C05CC7E1EC38}"/>
    <cellStyle name="20 % - Akzent4" xfId="8482" hidden="1" xr:uid="{8197DCE6-37EB-40FB-918F-E64DDE5011D8}"/>
    <cellStyle name="20 % - Akzent4" xfId="8607" hidden="1" xr:uid="{79370D76-960A-4466-9151-D1F49ED4CECD}"/>
    <cellStyle name="20 % - Akzent4" xfId="8643" hidden="1" xr:uid="{46AFCBA9-C888-46FE-896F-ACB7B14919BF}"/>
    <cellStyle name="20 % - Akzent4" xfId="8707" hidden="1" xr:uid="{7D8DB0BB-809C-4641-B300-927C201A1644}"/>
    <cellStyle name="20 % - Akzent4" xfId="8716" hidden="1" xr:uid="{59481300-7D25-4EE7-9FC8-AB5D986FD50F}"/>
    <cellStyle name="20 % - Akzent4" xfId="8721" hidden="1" xr:uid="{013AC432-090B-43BB-B6A2-C183F5BEC550}"/>
    <cellStyle name="20 % - Akzent4" xfId="8731" hidden="1" xr:uid="{E80F1C6B-9D84-482F-9408-BC12AC884339}"/>
    <cellStyle name="20 % - Akzent4" xfId="8742" hidden="1" xr:uid="{FB627684-78A3-466A-9304-4771BAD6F104}"/>
    <cellStyle name="20 % - Akzent4" xfId="8492" hidden="1" xr:uid="{0BBFAFB6-5F32-4C2C-9591-197B7EF5DB16}"/>
    <cellStyle name="20 % - Akzent4" xfId="8821" hidden="1" xr:uid="{16643D45-C4E9-4E85-B65B-B9C53D9C464B}"/>
    <cellStyle name="20 % - Akzent4" xfId="8999" hidden="1" xr:uid="{F4B2714D-E0DB-41ED-B2D7-D0A74CA4ED5D}"/>
    <cellStyle name="20 % - Akzent4" xfId="9654" hidden="1" xr:uid="{46453ECE-287D-4479-A687-C49EDF7C3C56}"/>
    <cellStyle name="20 % - Akzent4" xfId="9703" hidden="1" xr:uid="{396575A1-FABA-4B46-B1AE-EA6E0B2A289F}"/>
    <cellStyle name="20 % - Akzent4" xfId="9721" hidden="1" xr:uid="{68BE2D88-D980-47F7-86C4-71C6CAC46CBB}"/>
    <cellStyle name="20 % - Akzent4" xfId="9775" hidden="1" xr:uid="{F02DB2D5-97ED-4CE5-AAC1-BF9BAD58F584}"/>
    <cellStyle name="20 % - Akzent4" xfId="10157" hidden="1" xr:uid="{69E16167-9742-420B-B63E-301CDB78E478}"/>
    <cellStyle name="20 % - Akzent4" xfId="10204" hidden="1" xr:uid="{AC5EF10A-314E-4E4E-8D2B-9442A885248E}"/>
    <cellStyle name="20 % - Akzent4" xfId="10291" hidden="1" xr:uid="{B722CCB7-770C-4174-A68A-62C8277AE637}"/>
    <cellStyle name="20 % - Akzent4" xfId="10459" hidden="1" xr:uid="{DEF15E0D-F0E1-4E47-9988-EF5F98C6E12F}"/>
    <cellStyle name="20 % - Akzent4" xfId="11098" hidden="1" xr:uid="{BDEB56F4-2186-4E86-846E-98136D4168A8}"/>
    <cellStyle name="20 % - Akzent4" xfId="11142" hidden="1" xr:uid="{64DC2FA4-D26B-494E-BAC0-98EAC961F5D7}"/>
    <cellStyle name="20 % - Akzent4" xfId="11157" hidden="1" xr:uid="{C89E4AF4-7D5F-4C30-A121-48FD00024FAF}"/>
    <cellStyle name="20 % - Akzent4" xfId="11208" hidden="1" xr:uid="{50399ABE-B7DA-4D96-8F2F-5047C888DA7E}"/>
    <cellStyle name="20 % - Akzent4" xfId="11219" hidden="1" xr:uid="{FD0A4661-8EEC-4AC3-AC46-96A01D68B0A4}"/>
    <cellStyle name="20 % - Akzent4" xfId="11246" hidden="1" xr:uid="{082E7036-BA4E-4D49-98CD-D2FFF906D484}"/>
    <cellStyle name="20 % - Akzent4" xfId="11308" hidden="1" xr:uid="{2D318E5D-17D5-448B-BEC4-325208EA5A9B}"/>
    <cellStyle name="20 % - Akzent4" xfId="11344" hidden="1" xr:uid="{85AFC7EB-3E29-4CB2-AB04-49E280D52642}"/>
    <cellStyle name="20 % - Akzent4" xfId="11408" hidden="1" xr:uid="{D54ED2CA-4855-4A67-BF72-8F45823A0930}"/>
    <cellStyle name="20 % - Akzent4" xfId="11417" hidden="1" xr:uid="{4BDA539B-4C09-4721-B348-27304C239D1B}"/>
    <cellStyle name="20 % - Akzent4" xfId="11422" hidden="1" xr:uid="{683C2A7D-9A23-497D-862D-B52E42CC8D82}"/>
    <cellStyle name="20 % - Akzent4" xfId="11432" hidden="1" xr:uid="{936252D8-AC1C-442C-91C4-ACA3297832A9}"/>
    <cellStyle name="20 % - Akzent4" xfId="11443" hidden="1" xr:uid="{D5EF36E8-BB2A-41DD-A442-E72525D86160}"/>
    <cellStyle name="20 % - Akzent4" xfId="11470" hidden="1" xr:uid="{E5073E58-C239-4FAE-8DF0-4D9C2681E4A1}"/>
    <cellStyle name="20 % - Akzent4" xfId="11531" hidden="1" xr:uid="{914EA86F-D256-4A9A-AA41-6DEFA6663B2D}"/>
    <cellStyle name="20 % - Akzent4" xfId="11567" hidden="1" xr:uid="{68CF0F35-3F56-47F9-87DA-80EB57766418}"/>
    <cellStyle name="20 % - Akzent4" xfId="11631" hidden="1" xr:uid="{BE23252C-821B-4845-A80F-1723BCE0D3AA}"/>
    <cellStyle name="20 % - Akzent4" xfId="11640" hidden="1" xr:uid="{46343C6F-A3FE-4C32-8400-AC32F36355E9}"/>
    <cellStyle name="20 % - Akzent4" xfId="11645" hidden="1" xr:uid="{AF9E089F-94CF-47D6-A1A5-452AF21480E7}"/>
    <cellStyle name="20 % - Akzent4" xfId="11655" hidden="1" xr:uid="{50B81532-0ADE-4EB8-9215-94F4660838DC}"/>
    <cellStyle name="20 % - Akzent4" xfId="11666" hidden="1" xr:uid="{AF451852-19BC-44FE-869F-F719E0E04034}"/>
    <cellStyle name="20 % - Akzent4" xfId="11479" hidden="1" xr:uid="{D6DAA52E-C3D5-46BB-BB0C-6D8804447DD0}"/>
    <cellStyle name="20 % - Akzent4" xfId="11743" hidden="1" xr:uid="{BF69B6F7-358D-437B-895E-E750E931D65A}"/>
    <cellStyle name="20 % - Akzent4" xfId="11921" hidden="1" xr:uid="{C4CC64EF-BFA0-46DE-BF0D-AC826B6970F3}"/>
    <cellStyle name="20 % - Akzent4" xfId="12576" hidden="1" xr:uid="{835DE2B6-6CEB-4929-B550-9352B0671FA7}"/>
    <cellStyle name="20 % - Akzent4" xfId="12625" hidden="1" xr:uid="{A529FBA3-11A0-443C-8D2F-7407EC9A4A14}"/>
    <cellStyle name="20 % - Akzent4" xfId="12643" hidden="1" xr:uid="{D58BDABB-E438-4881-9F27-28080FC9B54F}"/>
    <cellStyle name="20 % - Akzent4" xfId="12697" hidden="1" xr:uid="{D796796F-543C-49A6-BC03-590D58488A93}"/>
    <cellStyle name="20 % - Akzent4" xfId="13079" hidden="1" xr:uid="{5D8E84A3-17FC-4239-942E-30BF8124F25C}"/>
    <cellStyle name="20 % - Akzent4" xfId="13122" hidden="1" xr:uid="{193214AE-D76A-4DD7-B9AB-31AB3B036043}"/>
    <cellStyle name="20 % - Akzent4" xfId="13173" hidden="1" xr:uid="{BA420DA1-19F8-4798-BB1C-6BE2D19EB6AD}"/>
    <cellStyle name="20 % - Akzent4" xfId="13341" hidden="1" xr:uid="{4CA8D92A-8BF2-4C3F-A291-C9F773C7744D}"/>
    <cellStyle name="20 % - Akzent4" xfId="13980" hidden="1" xr:uid="{D4133985-E8B9-4DC8-9A60-421B4E844101}"/>
    <cellStyle name="20 % - Akzent4" xfId="14024" hidden="1" xr:uid="{C2E2E439-2684-4422-89B5-2F6B2245E8A3}"/>
    <cellStyle name="20 % - Akzent4" xfId="14039" hidden="1" xr:uid="{A8CAFF85-E8DE-4E55-9950-2FB5AD072E25}"/>
    <cellStyle name="20 % - Akzent4" xfId="14090" hidden="1" xr:uid="{992F29D0-51E8-48EC-BB6F-C53BFE60B8E0}"/>
    <cellStyle name="20 % - Akzent4" xfId="14101" hidden="1" xr:uid="{E207864E-1C62-4E7A-B018-4D542A1641C1}"/>
    <cellStyle name="20 % - Akzent4" xfId="14126" hidden="1" xr:uid="{9EB191B5-92C6-48C6-B08B-D43A7977C658}"/>
    <cellStyle name="20 % - Akzent4" xfId="14150" hidden="1" xr:uid="{38DC53C9-63EE-4EA3-B702-8E3A5AF913E5}"/>
    <cellStyle name="20 % - Akzent4" xfId="14186" hidden="1" xr:uid="{2F05F634-17BA-487F-ADCF-512FBE0B06FA}"/>
    <cellStyle name="20 % - Akzent4" xfId="14250" hidden="1" xr:uid="{9D3ECEA6-4F4E-4213-80CB-238C7C70E28C}"/>
    <cellStyle name="20 % - Akzent4" xfId="14259" hidden="1" xr:uid="{6F150B1D-750A-4E5D-B759-0D91E58AAE5D}"/>
    <cellStyle name="20 % - Akzent4" xfId="14264" hidden="1" xr:uid="{A1976100-4E79-4EE6-B01C-EA06F05567DA}"/>
    <cellStyle name="20 % - Akzent4" xfId="14274" hidden="1" xr:uid="{57075DA9-A17F-478A-BDAD-7EB4551B6BC2}"/>
    <cellStyle name="20 % - Akzent4" xfId="14285" hidden="1" xr:uid="{208E1B41-F848-434D-B75D-A426EB81F379}"/>
    <cellStyle name="20 % - Akzent4" xfId="14310" hidden="1" xr:uid="{C01C84E1-1F60-4B58-8A1D-E28CC6783850}"/>
    <cellStyle name="20 % - Akzent4" xfId="14334" hidden="1" xr:uid="{84B3FE5A-C231-4021-AC7D-D66E5F523289}"/>
    <cellStyle name="20 % - Akzent4" xfId="14370" hidden="1" xr:uid="{5A0EBC8B-6F11-45D1-A09D-0CAF4FCA33E9}"/>
    <cellStyle name="20 % - Akzent4" xfId="14434" hidden="1" xr:uid="{D23104A0-0509-4157-84AF-9A8F258F962E}"/>
    <cellStyle name="20 % - Akzent4" xfId="14443" hidden="1" xr:uid="{E1F10A1A-6E0D-427A-880A-B9D291F6197A}"/>
    <cellStyle name="20 % - Akzent4" xfId="14448" hidden="1" xr:uid="{A8E53F8A-55BC-4E64-B236-1F059A33E90B}"/>
    <cellStyle name="20 % - Akzent4" xfId="14458" hidden="1" xr:uid="{9BD31601-6B15-4E93-9A08-DF2347D4DE32}"/>
    <cellStyle name="20 % - Akzent4" xfId="14469" hidden="1" xr:uid="{9DC84AD4-2012-49D5-BB17-0B95976CA18D}"/>
    <cellStyle name="20 % - Akzent4" xfId="14498" hidden="1" xr:uid="{7CD05DFB-6379-4AE5-90CA-EAF2796ACAB4}"/>
    <cellStyle name="20 % - Akzent4" xfId="14658" hidden="1" xr:uid="{C01536AC-76B8-4CAA-B46A-112DF47F74BF}"/>
    <cellStyle name="20 % - Akzent4" xfId="14694" hidden="1" xr:uid="{BE1760C6-1881-497A-A001-BC8C33A7F212}"/>
    <cellStyle name="20 % - Akzent4" xfId="14758" hidden="1" xr:uid="{E1D7BFFA-C994-4F85-9D84-C2A328E9B1FE}"/>
    <cellStyle name="20 % - Akzent4" xfId="14767" hidden="1" xr:uid="{7194A8E1-D887-4A3C-B32D-F21542FEFD0B}"/>
    <cellStyle name="20 % - Akzent4" xfId="14772" hidden="1" xr:uid="{FE1C13B2-02AA-4C3F-ADF1-BC2DE67CB26D}"/>
    <cellStyle name="20 % - Akzent4" xfId="14782" hidden="1" xr:uid="{0D0B5CCD-9EB5-462B-9394-9BC20DB19C75}"/>
    <cellStyle name="20 % - Akzent4" xfId="14793" hidden="1" xr:uid="{F7D74BB6-2866-4374-A356-D63439604367}"/>
    <cellStyle name="20 % - Akzent4" xfId="14822" hidden="1" xr:uid="{691B8552-C25F-4189-94AF-697C08801CDC}"/>
    <cellStyle name="20 % - Akzent4" xfId="14982" hidden="1" xr:uid="{BC66C557-F14F-43A9-881B-8C1C245A4586}"/>
    <cellStyle name="20 % - Akzent4" xfId="15018" hidden="1" xr:uid="{C0D9F931-9558-4482-83AF-E376FBCD1FB5}"/>
    <cellStyle name="20 % - Akzent4" xfId="15082" hidden="1" xr:uid="{4BAEDCCC-8AD8-487A-822C-6D8D75331208}"/>
    <cellStyle name="20 % - Akzent4" xfId="15091" hidden="1" xr:uid="{45ED8867-7EE3-4F5B-B153-1E55D5CA537C}"/>
    <cellStyle name="20 % - Akzent4" xfId="15096" hidden="1" xr:uid="{4B651E13-87F9-4E2F-BDBA-8BCDD9D080D2}"/>
    <cellStyle name="20 % - Akzent4" xfId="15106" hidden="1" xr:uid="{CF9EA8B5-88AC-4CE7-A8D7-854877913A52}"/>
    <cellStyle name="20 % - Akzent4" xfId="15117" hidden="1" xr:uid="{FC4F28F1-0623-46EC-93FE-7EB8C68E8EFC}"/>
    <cellStyle name="20 % - Akzent4" xfId="15146" hidden="1" xr:uid="{A42A42D7-D8E3-4CE7-952D-B756DD8C89AE}"/>
    <cellStyle name="20 % - Akzent4" xfId="15306" hidden="1" xr:uid="{480D9D65-8E8B-429C-AD3A-46E85BB49CAA}"/>
    <cellStyle name="20 % - Akzent4" xfId="15342" hidden="1" xr:uid="{3C0DF493-08C3-4CB4-8D76-12BB910C231D}"/>
    <cellStyle name="20 % - Akzent4" xfId="15406" hidden="1" xr:uid="{687D156F-A8DF-483B-A7AD-ED409844E669}"/>
    <cellStyle name="20 % - Akzent4" xfId="15415" hidden="1" xr:uid="{9FC8CD04-D361-4D5E-A466-9B99CA4BD2E9}"/>
    <cellStyle name="20 % - Akzent4" xfId="15420" hidden="1" xr:uid="{22526161-286C-485D-B62F-060C4A50BC2C}"/>
    <cellStyle name="20 % - Akzent4" xfId="15430" hidden="1" xr:uid="{F3975CFA-D051-4DD9-802E-62CCEA47BCF5}"/>
    <cellStyle name="20 % - Akzent4" xfId="15441" hidden="1" xr:uid="{3753983D-738E-4718-A5F5-C924EB9F35E7}"/>
    <cellStyle name="20 % - Akzent4" xfId="15470" hidden="1" xr:uid="{F3C36415-FFF4-403E-8223-DF0C6514FA18}"/>
    <cellStyle name="20 % - Akzent4" xfId="15630" hidden="1" xr:uid="{B7A603FE-5B9B-4B2A-8E38-A2C9E254E209}"/>
    <cellStyle name="20 % - Akzent4" xfId="15666" hidden="1" xr:uid="{C0C5A08E-FD7D-4CD4-9230-1433B604C1D5}"/>
    <cellStyle name="20 % - Akzent4" xfId="15730" hidden="1" xr:uid="{1CD62D17-0445-49C9-83ED-94F4B6F28D1F}"/>
    <cellStyle name="20 % - Akzent4" xfId="15739" hidden="1" xr:uid="{DEF879A5-5F34-415F-91C7-C2716D0DA3EE}"/>
    <cellStyle name="20 % - Akzent4" xfId="15744" hidden="1" xr:uid="{61A07B6F-E2D9-43AE-994F-2ADA504966D7}"/>
    <cellStyle name="20 % - Akzent4" xfId="15754" hidden="1" xr:uid="{4B43B84D-A48A-4C90-AEF0-00F85295DFAB}"/>
    <cellStyle name="20 % - Akzent4" xfId="15765" hidden="1" xr:uid="{CA38364A-B725-4D3E-AAA1-7DA5DE0594C6}"/>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71" hidden="1" xr:uid="{AE7629D3-D558-4B36-9553-5C68F3625019}"/>
    <cellStyle name="20 % - Akzent5" xfId="4421" hidden="1" xr:uid="{70CD6BD5-D7F6-4226-B0B4-8860C76A3DFD}"/>
    <cellStyle name="20 % - Akzent5" xfId="4707" hidden="1" xr:uid="{89689374-5F20-477C-BA5C-8CF3A9B65A14}"/>
    <cellStyle name="20 % - Akzent5" xfId="4597" hidden="1" xr:uid="{C0A2DBF3-18BA-4678-AAC3-D42D9431D570}"/>
    <cellStyle name="20 % - Akzent5" xfId="5105" hidden="1" xr:uid="{0843C516-DDBD-4A30-BC6B-7DE389AEF9F7}"/>
    <cellStyle name="20 % - Akzent5" xfId="5182" hidden="1" xr:uid="{5D9328C0-FFB7-42EF-BA7D-47AE6BAEAA9F}"/>
    <cellStyle name="20 % - Akzent5" xfId="5343" hidden="1" xr:uid="{0D748BAE-14D4-4F97-AFC2-023764F4870B}"/>
    <cellStyle name="20 % - Akzent5" xfId="4655" hidden="1" xr:uid="{AA051634-7474-45A6-A737-2A35A6BA1B5C}"/>
    <cellStyle name="20 % - Akzent5" xfId="5763" hidden="1" xr:uid="{F0D001C5-90D6-429B-8685-BC221558C800}"/>
    <cellStyle name="20 % - Akzent5" xfId="5957" hidden="1" xr:uid="{05FC4552-19E8-42E0-A388-739E4518D586}"/>
    <cellStyle name="20 % - Akzent5" xfId="6232" hidden="1" xr:uid="{4C5C78CC-CFF9-427F-9E5E-B654B2945168}"/>
    <cellStyle name="20 % - Akzent5" xfId="6126" hidden="1" xr:uid="{3327E21B-8894-4691-80B9-EFC9A30FA422}"/>
    <cellStyle name="20 % - Akzent5" xfId="6631" hidden="1" xr:uid="{94BED43D-82EA-4E77-8CC2-60358F2E85C6}"/>
    <cellStyle name="20 % - Akzent5" xfId="6704" hidden="1" xr:uid="{24217CBD-C9D9-4EBD-9015-EBAC54BA979D}"/>
    <cellStyle name="20 % - Akzent5" xfId="6851" hidden="1" xr:uid="{40A8A854-A206-4C62-823E-7ACD38FDFE3F}"/>
    <cellStyle name="20 % - Akzent5" xfId="6184" hidden="1" xr:uid="{7B05242D-7E73-4596-B8EE-BF8770C9D2FB}"/>
    <cellStyle name="20 % - Akzent5" xfId="6895" hidden="1" xr:uid="{7335C6E8-3A73-49FE-8C3C-F702D6EC7B51}"/>
    <cellStyle name="20 % - Akzent5" xfId="7055" hidden="1" xr:uid="{7FD8F32E-F879-4223-8DA6-ED6E8D91869E}"/>
    <cellStyle name="20 % - Akzent5" xfId="7112" hidden="1" xr:uid="{059F77AE-53FA-4925-93C0-E37A1064E541}"/>
    <cellStyle name="20 % - Akzent5" xfId="7089" hidden="1" xr:uid="{33F50ACB-0B88-41D6-93DA-1697D53F3C97}"/>
    <cellStyle name="20 % - Akzent5" xfId="7120" hidden="1" xr:uid="{DD1EEC5F-95A9-4325-A758-B03FE81155D9}"/>
    <cellStyle name="20 % - Akzent5" xfId="7142" hidden="1" xr:uid="{D5254947-2403-4409-8238-4C59CB79461C}"/>
    <cellStyle name="20 % - Akzent5" xfId="7175" hidden="1" xr:uid="{CB1D5944-DA4A-4B90-A5EE-156392D815C6}"/>
    <cellStyle name="20 % - Akzent5" xfId="7099" hidden="1" xr:uid="{A2C78AAC-67AA-45AC-96B1-1370CBA53BB3}"/>
    <cellStyle name="20 % - Akzent5" xfId="7219" hidden="1" xr:uid="{F455257D-5A96-4F01-B4E2-79796B3A969B}"/>
    <cellStyle name="20 % - Akzent5" xfId="7379" hidden="1" xr:uid="{E15F2987-08E2-42E4-8AF9-2342B1557E0A}"/>
    <cellStyle name="20 % - Akzent5" xfId="7436" hidden="1" xr:uid="{6777C29A-EF23-4242-9BB0-62F6BBF71F4E}"/>
    <cellStyle name="20 % - Akzent5" xfId="7413" hidden="1" xr:uid="{3B2A8587-098D-4CE6-A7FD-8E4EBF653C7C}"/>
    <cellStyle name="20 % - Akzent5" xfId="7444" hidden="1" xr:uid="{D5E4D595-DB00-491C-9D25-326C69448037}"/>
    <cellStyle name="20 % - Akzent5" xfId="7466" hidden="1" xr:uid="{F74A662E-7759-4AE3-B90F-28DDC4EE99D3}"/>
    <cellStyle name="20 % - Akzent5" xfId="7499" hidden="1" xr:uid="{E05950FD-C2EC-4813-94C1-B9961A5DA108}"/>
    <cellStyle name="20 % - Akzent5" xfId="7423" hidden="1" xr:uid="{938A36E1-0926-48A1-ADF0-1ACFE028AFC6}"/>
    <cellStyle name="20 % - Akzent5" xfId="6555" hidden="1" xr:uid="{972EC288-D8D8-4F1D-9823-C2C8C2E79DA3}"/>
    <cellStyle name="20 % - Akzent5" xfId="6843" hidden="1" xr:uid="{3FE4BC24-AE97-4328-9A16-DB130EA0E454}"/>
    <cellStyle name="20 % - Akzent5" xfId="4212" hidden="1" xr:uid="{C4D01CDA-8F5C-4E75-B17B-6FBEF5C8FCD7}"/>
    <cellStyle name="20 % - Akzent5" xfId="6677" hidden="1" xr:uid="{A9249165-B8D2-4782-9D27-2620697896CC}"/>
    <cellStyle name="20 % - Akzent5" xfId="6387" hidden="1" xr:uid="{935CD77A-4D0F-494A-9514-AB1B09D143D5}"/>
    <cellStyle name="20 % - Akzent5" xfId="6668" hidden="1" xr:uid="{BA8EF334-F7BF-4DE4-8F39-344C69984382}"/>
    <cellStyle name="20 % - Akzent5" xfId="5238" hidden="1" xr:uid="{3166E0D5-E156-482A-93FD-86F717F3BD91}"/>
    <cellStyle name="20 % - Akzent5" xfId="5522" hidden="1" xr:uid="{6D3E6B7C-F689-4C1F-962E-B01D96CAA57F}"/>
    <cellStyle name="20 % - Akzent5" xfId="4236" hidden="1" xr:uid="{1579271F-E5E0-4A77-9712-683C762ABF89}"/>
    <cellStyle name="20 % - Akzent5" xfId="5340" hidden="1" xr:uid="{3DCA2C71-10E1-4CA9-BB42-4D86810A0A9E}"/>
    <cellStyle name="20 % - Akzent5" xfId="3876" hidden="1" xr:uid="{82023127-9902-4672-A30C-DB98514FF49B}"/>
    <cellStyle name="20 % - Akzent5" xfId="3601" hidden="1" xr:uid="{9BEE4C7B-7131-4D33-8C21-DCF0D1F20978}"/>
    <cellStyle name="20 % - Akzent5" xfId="7929" hidden="1" xr:uid="{064CFFA2-549C-4342-9EB3-299470FFE4DB}"/>
    <cellStyle name="20 % - Akzent5" xfId="8004" hidden="1" xr:uid="{BBF91F34-C27B-44C2-9747-10D6D96768BE}"/>
    <cellStyle name="20 % - Akzent5" xfId="8151" hidden="1" xr:uid="{408DC454-5447-47DD-ACF3-0A5F6840DBCC}"/>
    <cellStyle name="20 % - Akzent5" xfId="4342" hidden="1" xr:uid="{64615B58-9D86-4970-96C1-5F01DA4D27CE}"/>
    <cellStyle name="20 % - Akzent5" xfId="8195" hidden="1" xr:uid="{D1B8D790-4F5A-41AC-B0A0-FDDA21A6D9CF}"/>
    <cellStyle name="20 % - Akzent5" xfId="8321" hidden="1" xr:uid="{CC3DB9DB-7AF2-4678-85E1-9343636FE89D}"/>
    <cellStyle name="20 % - Akzent5" xfId="8378" hidden="1" xr:uid="{5D70FA8F-553E-44BD-8B0D-8695043DCA2B}"/>
    <cellStyle name="20 % - Akzent5" xfId="8355" hidden="1" xr:uid="{0416037D-A16F-4724-9010-CBA8FDC6DDF9}"/>
    <cellStyle name="20 % - Akzent5" xfId="8386" hidden="1" xr:uid="{FCAA8A09-6CB2-45DA-8FA1-A896214B0733}"/>
    <cellStyle name="20 % - Akzent5" xfId="8408" hidden="1" xr:uid="{F8D60D4C-CC91-4ABC-8346-B10FA0B9BDF0}"/>
    <cellStyle name="20 % - Akzent5" xfId="8441" hidden="1" xr:uid="{06978F04-C872-46AB-9A94-4B0741229050}"/>
    <cellStyle name="20 % - Akzent5" xfId="8365" hidden="1" xr:uid="{E2D2475D-DFDA-4453-8B52-FE77425373DE}"/>
    <cellStyle name="20 % - Akzent5" xfId="8485" hidden="1" xr:uid="{05E084C2-21F5-491B-9784-C58172E31613}"/>
    <cellStyle name="20 % - Akzent5" xfId="8610" hidden="1" xr:uid="{D60FFCE1-1A0C-4BC8-9B72-EAFA426E3DB6}"/>
    <cellStyle name="20 % - Akzent5" xfId="8667" hidden="1" xr:uid="{C74A58FE-D0F7-44AF-9620-EBF578D79198}"/>
    <cellStyle name="20 % - Akzent5" xfId="8644" hidden="1" xr:uid="{04C30D29-C5C4-4188-A1D9-E4E540851A59}"/>
    <cellStyle name="20 % - Akzent5" xfId="8675" hidden="1" xr:uid="{D9690657-57B3-4178-A175-9FC7C0D833FB}"/>
    <cellStyle name="20 % - Akzent5" xfId="8697" hidden="1" xr:uid="{8424435E-C3AB-458E-9F61-20BB873F6523}"/>
    <cellStyle name="20 % - Akzent5" xfId="8730" hidden="1" xr:uid="{FD7B9409-CDF4-4AE7-9D0C-3FE53122D406}"/>
    <cellStyle name="20 % - Akzent5" xfId="8654" hidden="1" xr:uid="{15C22D1F-B920-47E9-A1B5-E6DF0EBF7595}"/>
    <cellStyle name="20 % - Akzent5" xfId="8574" hidden="1" xr:uid="{FD541A65-1CB6-417C-A1B9-63A069139551}"/>
    <cellStyle name="20 % - Akzent5" xfId="8825" hidden="1" xr:uid="{1893B264-4595-48E7-BA79-64A8D9542713}"/>
    <cellStyle name="20 % - Akzent5" xfId="9118" hidden="1" xr:uid="{DC322E0F-61A7-4875-88BE-E4C020543559}"/>
    <cellStyle name="20 % - Akzent5" xfId="9005" hidden="1" xr:uid="{422D54FE-D322-44E8-BFC3-095F2574C46E}"/>
    <cellStyle name="20 % - Akzent5" xfId="9530" hidden="1" xr:uid="{EF05850C-1BBE-4EB4-853C-D681B4594DB5}"/>
    <cellStyle name="20 % - Akzent5" xfId="9611" hidden="1" xr:uid="{B85171EA-9857-4D83-9C95-B38A77C292CE}"/>
    <cellStyle name="20 % - Akzent5" xfId="9774" hidden="1" xr:uid="{791D8DD6-BD12-4D74-94A7-B667981CCC15}"/>
    <cellStyle name="20 % - Akzent5" xfId="9065" hidden="1" xr:uid="{C2E5151C-ED74-404A-A216-2699ACA9928A}"/>
    <cellStyle name="20 % - Akzent5" xfId="10208" hidden="1" xr:uid="{BDCD3F93-B6C3-4272-8923-A0D66E5B226C}"/>
    <cellStyle name="20 % - Akzent5" xfId="10295" hidden="1" xr:uid="{E92D4481-4A96-4B1B-ACFE-E6C07EADB879}"/>
    <cellStyle name="20 % - Akzent5" xfId="10574" hidden="1" xr:uid="{D504E84A-9178-473A-AC88-10BB966352AD}"/>
    <cellStyle name="20 % - Akzent5" xfId="10465" hidden="1" xr:uid="{4FE0A3A6-267A-440A-802A-20BCC7753038}"/>
    <cellStyle name="20 % - Akzent5" xfId="10985" hidden="1" xr:uid="{58DB9E14-3931-4C56-8B84-32BD138D76DF}"/>
    <cellStyle name="20 % - Akzent5" xfId="11060" hidden="1" xr:uid="{74823457-03E3-4AAE-B1AA-9F706ACD15A7}"/>
    <cellStyle name="20 % - Akzent5" xfId="11207" hidden="1" xr:uid="{2B6B1CBB-ECFD-422F-85C6-E054D7A33E57}"/>
    <cellStyle name="20 % - Akzent5" xfId="10525" hidden="1" xr:uid="{AB191129-2E68-45DD-9E16-144A005803CB}"/>
    <cellStyle name="20 % - Akzent5" xfId="11249" hidden="1" xr:uid="{AA1EA038-F796-45F8-8766-9B7BD222CADE}"/>
    <cellStyle name="20 % - Akzent5" xfId="11311" hidden="1" xr:uid="{4087E735-ADDF-4C5B-A092-831795A598E7}"/>
    <cellStyle name="20 % - Akzent5" xfId="11368" hidden="1" xr:uid="{633CA8E6-4BA8-4BB1-980E-0982B35C306C}"/>
    <cellStyle name="20 % - Akzent5" xfId="11345" hidden="1" xr:uid="{53B6BFE8-CF31-4BA0-B37C-2ECAA6F04D91}"/>
    <cellStyle name="20 % - Akzent5" xfId="11376" hidden="1" xr:uid="{F833D65B-818A-411F-9323-EC35744CD713}"/>
    <cellStyle name="20 % - Akzent5" xfId="11398" hidden="1" xr:uid="{6C94474B-6E0F-4BC7-AB0D-570DED0A45D7}"/>
    <cellStyle name="20 % - Akzent5" xfId="11431" hidden="1" xr:uid="{6C2DB6D1-B13C-481D-8396-5935FAB059FD}"/>
    <cellStyle name="20 % - Akzent5" xfId="11355" hidden="1" xr:uid="{0A61A23F-C0B1-4967-9E92-9667038A736D}"/>
    <cellStyle name="20 % - Akzent5" xfId="11473" hidden="1" xr:uid="{0CAB99E5-D0CE-41CD-BC86-CBBA17A066CC}"/>
    <cellStyle name="20 % - Akzent5" xfId="11534" hidden="1" xr:uid="{D9E7C50B-A631-4240-A4C3-09773A8C4BB9}"/>
    <cellStyle name="20 % - Akzent5" xfId="11591" hidden="1" xr:uid="{FCD11FAA-CF1B-4851-9AFC-798B76ACF139}"/>
    <cellStyle name="20 % - Akzent5" xfId="11568" hidden="1" xr:uid="{8ADA8095-3E32-48EA-B89F-E2F2252FD044}"/>
    <cellStyle name="20 % - Akzent5" xfId="11599" hidden="1" xr:uid="{8BC8AD8B-5A24-4DF4-81E4-2A530633CD96}"/>
    <cellStyle name="20 % - Akzent5" xfId="11621" hidden="1" xr:uid="{8D49E3F7-E5AF-463A-B712-865B3CE704FA}"/>
    <cellStyle name="20 % - Akzent5" xfId="11654" hidden="1" xr:uid="{28D46E73-7E95-4DFB-9D50-5C9127CE20F8}"/>
    <cellStyle name="20 % - Akzent5" xfId="11578" hidden="1" xr:uid="{0BC2AB8E-E99C-4BFB-AEBC-9867BD898BAC}"/>
    <cellStyle name="20 % - Akzent5" xfId="11511" hidden="1" xr:uid="{D5BDE71F-CBCB-4DCB-A0B5-3F5232C0E9C9}"/>
    <cellStyle name="20 % - Akzent5" xfId="11747" hidden="1" xr:uid="{7E6C4B92-FAB0-465A-8988-8014F1E30780}"/>
    <cellStyle name="20 % - Akzent5" xfId="12040" hidden="1" xr:uid="{DA37810E-D1F5-4106-841F-2D588DF57774}"/>
    <cellStyle name="20 % - Akzent5" xfId="11927" hidden="1" xr:uid="{09912408-9607-4088-B8F2-AD539BF85038}"/>
    <cellStyle name="20 % - Akzent5" xfId="12452" hidden="1" xr:uid="{CD1F4566-D3AB-4CF4-9DC2-F68BF20A65C6}"/>
    <cellStyle name="20 % - Akzent5" xfId="12533" hidden="1" xr:uid="{DA80514E-3D0D-4404-9781-47B845B6CA8C}"/>
    <cellStyle name="20 % - Akzent5" xfId="12696" hidden="1" xr:uid="{38753AC9-30A7-4800-968E-97A20FE18141}"/>
    <cellStyle name="20 % - Akzent5" xfId="11987" hidden="1" xr:uid="{F94D5DD3-376E-4F95-9D06-09A830FE5FD6}"/>
    <cellStyle name="20 % - Akzent5" xfId="13126" hidden="1" xr:uid="{0D38F3CD-41C3-40F7-837F-360C6E8CCA69}"/>
    <cellStyle name="20 % - Akzent5" xfId="13177" hidden="1" xr:uid="{045E34EF-4250-438E-BD3E-607CC502F00E}"/>
    <cellStyle name="20 % - Akzent5" xfId="13456" hidden="1" xr:uid="{387EB212-8420-4126-BC3A-63F0A2C5259F}"/>
    <cellStyle name="20 % - Akzent5" xfId="13347" hidden="1" xr:uid="{CED42D4B-AF4E-4DEA-8B88-D31A85288AC4}"/>
    <cellStyle name="20 % - Akzent5" xfId="13867" hidden="1" xr:uid="{8B9D31AE-8ACB-4AF9-AD5A-39B5213D5CCD}"/>
    <cellStyle name="20 % - Akzent5" xfId="13942" hidden="1" xr:uid="{164C9F24-9336-4BF2-A4E9-0475A5F95045}"/>
    <cellStyle name="20 % - Akzent5" xfId="14089" hidden="1" xr:uid="{E0252F94-4202-46D4-BF6C-CEC8DB6196ED}"/>
    <cellStyle name="20 % - Akzent5" xfId="13407" hidden="1" xr:uid="{79CEEF2C-5113-4A15-86A2-B1BBDA46552E}"/>
    <cellStyle name="20 % - Akzent5" xfId="14129" hidden="1" xr:uid="{ECF4672E-150F-4DE8-AC88-C70582526E95}"/>
    <cellStyle name="20 % - Akzent5" xfId="14153" hidden="1" xr:uid="{6542DF13-28A0-437A-A48B-03F30AE336AE}"/>
    <cellStyle name="20 % - Akzent5" xfId="14210" hidden="1" xr:uid="{5D159791-D16F-467A-8968-B98D42D8D0C2}"/>
    <cellStyle name="20 % - Akzent5" xfId="14187" hidden="1" xr:uid="{8CD03118-513E-4227-ABEA-5A037B06C238}"/>
    <cellStyle name="20 % - Akzent5" xfId="14218" hidden="1" xr:uid="{DF59263B-4647-43D4-B38F-B48BCAA80938}"/>
    <cellStyle name="20 % - Akzent5" xfId="14240" hidden="1" xr:uid="{F73222BB-47B0-409E-983F-16EB2FA2D2C0}"/>
    <cellStyle name="20 % - Akzent5" xfId="14273" hidden="1" xr:uid="{CAB91C0B-6735-462E-B880-A0D6504DFB32}"/>
    <cellStyle name="20 % - Akzent5" xfId="14197" hidden="1" xr:uid="{A1395089-D2A9-4D2F-A7CE-0503DC6AEE98}"/>
    <cellStyle name="20 % - Akzent5" xfId="14313" hidden="1" xr:uid="{5F73A823-6B6A-43D3-95B3-18C9B5423A1E}"/>
    <cellStyle name="20 % - Akzent5" xfId="14337" hidden="1" xr:uid="{3C313A4D-F089-44C6-B35B-96BAEA414C3B}"/>
    <cellStyle name="20 % - Akzent5" xfId="14394" hidden="1" xr:uid="{153CECB9-CF6A-4883-8A98-0911FD420DB3}"/>
    <cellStyle name="20 % - Akzent5" xfId="14371" hidden="1" xr:uid="{2441981B-92E4-4213-9BBB-8BBFCB26ED8F}"/>
    <cellStyle name="20 % - Akzent5" xfId="14402" hidden="1" xr:uid="{F8343A8A-D51F-46C9-B4D5-B8D2FDE4B72B}"/>
    <cellStyle name="20 % - Akzent5" xfId="14424" hidden="1" xr:uid="{01BC9C14-8EF3-4778-AD1D-5DD931C08878}"/>
    <cellStyle name="20 % - Akzent5" xfId="14457" hidden="1" xr:uid="{C76829E5-000F-43ED-BC26-6E87750FE060}"/>
    <cellStyle name="20 % - Akzent5" xfId="14381" hidden="1" xr:uid="{6E241A88-4CC1-478C-B86C-F7218DFD3C94}"/>
    <cellStyle name="20 % - Akzent5" xfId="14501" hidden="1" xr:uid="{5BD649EA-E07A-4956-A39C-B1738F0C644B}"/>
    <cellStyle name="20 % - Akzent5" xfId="14661" hidden="1" xr:uid="{76AA1C5F-42BE-444C-B3E1-746EF911E470}"/>
    <cellStyle name="20 % - Akzent5" xfId="14718" hidden="1" xr:uid="{83067B4B-33F7-48BF-BECC-57F01C79F40D}"/>
    <cellStyle name="20 % - Akzent5" xfId="14695" hidden="1" xr:uid="{39B62256-492B-4CB2-8382-179737D1D798}"/>
    <cellStyle name="20 % - Akzent5" xfId="14726" hidden="1" xr:uid="{67652B21-530F-4D78-9A95-07CE985DC2BC}"/>
    <cellStyle name="20 % - Akzent5" xfId="14748" hidden="1" xr:uid="{698A325A-BC3B-416A-ACBB-EE53DF04634F}"/>
    <cellStyle name="20 % - Akzent5" xfId="14781" hidden="1" xr:uid="{268FFFEE-319F-4A80-9938-64905DA44B2B}"/>
    <cellStyle name="20 % - Akzent5" xfId="14705" hidden="1" xr:uid="{02497100-A490-4AEA-9047-EA9C4D04920B}"/>
    <cellStyle name="20 % - Akzent5" xfId="14825" hidden="1" xr:uid="{233B4227-ABF2-4F3E-837C-72BD7A040985}"/>
    <cellStyle name="20 % - Akzent5" xfId="14985" hidden="1" xr:uid="{9BAC4D7F-50A6-4EAC-97C7-E47C55F6CB69}"/>
    <cellStyle name="20 % - Akzent5" xfId="15042" hidden="1" xr:uid="{72A081F8-A90E-47C6-9F36-FC336C68EC3B}"/>
    <cellStyle name="20 % - Akzent5" xfId="15019" hidden="1" xr:uid="{3320A7AA-E5A0-4111-8B1E-C57393F19389}"/>
    <cellStyle name="20 % - Akzent5" xfId="15050" hidden="1" xr:uid="{41A6252A-8ED4-490B-AD3B-EA117528F47F}"/>
    <cellStyle name="20 % - Akzent5" xfId="15072" hidden="1" xr:uid="{0213E63A-5523-454F-AA9F-6F16DC998726}"/>
    <cellStyle name="20 % - Akzent5" xfId="15105" hidden="1" xr:uid="{3D87494E-9195-498F-8A1B-4BEF82ACC6A1}"/>
    <cellStyle name="20 % - Akzent5" xfId="15029" hidden="1" xr:uid="{9395F92E-CDA7-4319-B532-16C4B438EEF3}"/>
    <cellStyle name="20 % - Akzent5" xfId="15149" hidden="1" xr:uid="{89A4AD6D-CC60-4EA9-A24B-F8E30F0F3865}"/>
    <cellStyle name="20 % - Akzent5" xfId="15309" hidden="1" xr:uid="{F75EEEC8-C126-46CD-86D8-3E15B53D62F5}"/>
    <cellStyle name="20 % - Akzent5" xfId="15366" hidden="1" xr:uid="{B05E9991-FE81-4EEA-8CB8-2705E8AA48E6}"/>
    <cellStyle name="20 % - Akzent5" xfId="15343" hidden="1" xr:uid="{1EA3ACAB-9AD9-4D2E-9994-A400532FE9F2}"/>
    <cellStyle name="20 % - Akzent5" xfId="15374" hidden="1" xr:uid="{10DD8A1F-ED5C-4B7A-A4E4-C338208D6DB9}"/>
    <cellStyle name="20 % - Akzent5" xfId="15396" hidden="1" xr:uid="{152E9814-79F7-4442-A1B6-889D15CA0C79}"/>
    <cellStyle name="20 % - Akzent5" xfId="15429" hidden="1" xr:uid="{E2901D76-4927-4B70-9C99-0706BAB22476}"/>
    <cellStyle name="20 % - Akzent5" xfId="15353" hidden="1" xr:uid="{EB246A72-9E9E-418C-9872-9579AC88F413}"/>
    <cellStyle name="20 % - Akzent5" xfId="15473" hidden="1" xr:uid="{D4CB1C20-3608-4266-A886-B01E83ED32A4}"/>
    <cellStyle name="20 % - Akzent5" xfId="15633" hidden="1" xr:uid="{1BACE065-77BD-49B7-846A-4A7CD89DCDC2}"/>
    <cellStyle name="20 % - Akzent5" xfId="15690" hidden="1" xr:uid="{1C17708D-6AC0-4A5A-B443-E03D6078301E}"/>
    <cellStyle name="20 % - Akzent5" xfId="15667" hidden="1" xr:uid="{F0D0428D-4A37-4CC2-ADCE-B434F864F1C0}"/>
    <cellStyle name="20 % - Akzent5" xfId="15698" hidden="1" xr:uid="{1743D7D1-6E15-4AD9-890E-4CF4C5E2D84F}"/>
    <cellStyle name="20 % - Akzent5" xfId="15720" hidden="1" xr:uid="{278F892C-B342-4666-8B4C-E60CFD6932A6}"/>
    <cellStyle name="20 % - Akzent5" xfId="15753" hidden="1" xr:uid="{3DDC741E-5DE0-4198-B858-AD6CD96FD23E}"/>
    <cellStyle name="20 % - Akzent5" xfId="15677" hidden="1" xr:uid="{1D890B1A-D362-47C1-AA37-4E629BBC797F}"/>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75" hidden="1" xr:uid="{C037E0E5-D761-4437-B3F4-76B36ED751A3}"/>
    <cellStyle name="20 % - Akzent6" xfId="4424" hidden="1" xr:uid="{9B2EE4A6-A359-4A1A-96C7-DCF6E5F265B6}"/>
    <cellStyle name="20 % - Akzent6" xfId="4579" hidden="1" xr:uid="{D5B0726B-BF54-4700-AEE4-BF6A51B9AA98}"/>
    <cellStyle name="20 % - Akzent6" xfId="5270" hidden="1" xr:uid="{A1085CD2-D3C0-42A8-AC38-A0E4DD980439}"/>
    <cellStyle name="20 % - Akzent6" xfId="4697" hidden="1" xr:uid="{1ABEB8B5-DD70-45D8-87CC-F78ADB868F3E}"/>
    <cellStyle name="20 % - Akzent6" xfId="5258" hidden="1" xr:uid="{35B5F6EB-4E48-433E-B566-26D0F8797A9B}"/>
    <cellStyle name="20 % - Akzent6" xfId="4573" hidden="1" xr:uid="{D45D2523-9270-494F-9F0C-8758E52D47AE}"/>
    <cellStyle name="20 % - Akzent6" xfId="5715" hidden="1" xr:uid="{FEFEDA68-72F2-4EEC-B57B-C06DCA5C7B31}"/>
    <cellStyle name="20 % - Akzent6" xfId="5767" hidden="1" xr:uid="{FE9F3B8A-0380-4C5D-A2D1-34C93906736D}"/>
    <cellStyle name="20 % - Akzent6" xfId="5960" hidden="1" xr:uid="{F11B2C0D-D3F5-49B9-9B91-41CDCD5FC03B}"/>
    <cellStyle name="20 % - Akzent6" xfId="6108" hidden="1" xr:uid="{26C99ACB-F758-4731-90DC-D6C3C1E1126D}"/>
    <cellStyle name="20 % - Akzent6" xfId="6784" hidden="1" xr:uid="{EC95A3E1-D7E9-4557-90FA-2EE9888CBFDD}"/>
    <cellStyle name="20 % - Akzent6" xfId="6223" hidden="1" xr:uid="{C7336D1C-7CED-41AC-B0CA-3476C706B783}"/>
    <cellStyle name="20 % - Akzent6" xfId="6773" hidden="1" xr:uid="{E2637744-CE52-4698-A594-6342FB3C2BD0}"/>
    <cellStyle name="20 % - Akzent6" xfId="6102" hidden="1" xr:uid="{717059A3-87C2-4032-B3AE-E2E4761CF600}"/>
    <cellStyle name="20 % - Akzent6" xfId="6866" hidden="1" xr:uid="{7AC45615-FF8B-4F43-A424-B2B9ED197739}"/>
    <cellStyle name="20 % - Akzent6" xfId="6898" hidden="1" xr:uid="{4FADE131-973F-41E9-9FF4-883D115C18CC}"/>
    <cellStyle name="20 % - Akzent6" xfId="7058" hidden="1" xr:uid="{6C6F091A-D90E-41B4-AA37-2B0B784CE69D}"/>
    <cellStyle name="20 % - Akzent6" xfId="7083" hidden="1" xr:uid="{936824AB-8A22-470F-8D3D-93D591C81219}"/>
    <cellStyle name="20 % - Akzent6" xfId="7160" hidden="1" xr:uid="{5D44248A-1889-426D-8A06-A987CBFD97E3}"/>
    <cellStyle name="20 % - Akzent6" xfId="7105" hidden="1" xr:uid="{2CE6E743-CDDA-4969-9A97-1CD67B1A8513}"/>
    <cellStyle name="20 % - Akzent6" xfId="7157" hidden="1" xr:uid="{8863968E-6DEA-4680-B4D7-676BCC590F53}"/>
    <cellStyle name="20 % - Akzent6" xfId="7081" hidden="1" xr:uid="{AC7FD75F-F56C-4350-B6AA-531254AA32F5}"/>
    <cellStyle name="20 % - Akzent6" xfId="7190" hidden="1" xr:uid="{496B6FEC-6D53-448A-A707-E831ECCCF027}"/>
    <cellStyle name="20 % - Akzent6" xfId="7222" hidden="1" xr:uid="{B177C068-FBB2-4730-9718-32A3DA714EC2}"/>
    <cellStyle name="20 % - Akzent6" xfId="7382" hidden="1" xr:uid="{12C9D7F2-A0D7-421D-B656-B6FCC03E71DC}"/>
    <cellStyle name="20 % - Akzent6" xfId="7407" hidden="1" xr:uid="{3CE12B32-6830-4A33-8528-3563E87F7524}"/>
    <cellStyle name="20 % - Akzent6" xfId="7484" hidden="1" xr:uid="{B655BF02-AC3E-4216-B0AD-A3343B8B9C6D}"/>
    <cellStyle name="20 % - Akzent6" xfId="7429" hidden="1" xr:uid="{9F3AD661-FB78-4196-BEFB-BC1DCDF1BA24}"/>
    <cellStyle name="20 % - Akzent6" xfId="7481" hidden="1" xr:uid="{C62E00D4-8304-43B5-ADEB-B57287595A11}"/>
    <cellStyle name="20 % - Akzent6" xfId="7405" hidden="1" xr:uid="{C3475FFF-0D1D-4A06-AA48-CF24A3C4BCB3}"/>
    <cellStyle name="20 % - Akzent6" xfId="7514" hidden="1" xr:uid="{42262572-A295-4E3A-97D1-6E9149E14EE8}"/>
    <cellStyle name="20 % - Akzent6" xfId="5401" hidden="1" xr:uid="{5B844528-94EB-4081-831A-E2C262B840E4}"/>
    <cellStyle name="20 % - Akzent6" xfId="5068" hidden="1" xr:uid="{164CA5EE-902F-48D0-8B15-1F075F8B037C}"/>
    <cellStyle name="20 % - Akzent6" xfId="4629" hidden="1" xr:uid="{D8F0014A-4A38-4154-AC40-1C0B72DB2D24}"/>
    <cellStyle name="20 % - Akzent6" xfId="5451" hidden="1" xr:uid="{3F2B681A-5FC7-4E55-97D0-382997C4054C}"/>
    <cellStyle name="20 % - Akzent6" xfId="4523" hidden="1" xr:uid="{F0D82DDC-19F7-48B3-BA47-DD9FE2D669B6}"/>
    <cellStyle name="20 % - Akzent6" xfId="5374" hidden="1" xr:uid="{DCDA316C-8593-4064-AE05-B611B18FA4D9}"/>
    <cellStyle name="20 % - Akzent6" xfId="5988" hidden="1" xr:uid="{662DD0CE-3FBB-4C8F-98C1-C85D3789B0F9}"/>
    <cellStyle name="20 % - Akzent6" xfId="4730" hidden="1" xr:uid="{D2CB2CDF-01A0-481C-B4AB-5C269E69C38D}"/>
    <cellStyle name="20 % - Akzent6" xfId="3512" hidden="1" xr:uid="{0B08CF0E-B127-41FC-A0D6-6811A697462A}"/>
    <cellStyle name="20 % - Akzent6" xfId="6074" hidden="1" xr:uid="{14CB57FC-DE97-46F8-8B27-CD551524CE11}"/>
    <cellStyle name="20 % - Akzent6" xfId="6362" hidden="1" xr:uid="{47D3E373-7F06-4EA5-BB40-9D9F5FE04E4E}"/>
    <cellStyle name="20 % - Akzent6" xfId="8084" hidden="1" xr:uid="{3084F311-B2F4-4E4D-B5ED-BF63A51EA414}"/>
    <cellStyle name="20 % - Akzent6" xfId="3750" hidden="1" xr:uid="{F7B14A54-1FDC-4005-9341-8F88C01B47F0}"/>
    <cellStyle name="20 % - Akzent6" xfId="8073" hidden="1" xr:uid="{19F7F1DA-10DC-4C57-8545-D77EF34B191E}"/>
    <cellStyle name="20 % - Akzent6" xfId="4986" hidden="1" xr:uid="{87083A94-D685-4532-8D51-94604CE0D6A6}"/>
    <cellStyle name="20 % - Akzent6" xfId="8166" hidden="1" xr:uid="{DFC5B9AA-8BDA-47F5-9132-337FBE1A49FE}"/>
    <cellStyle name="20 % - Akzent6" xfId="8198" hidden="1" xr:uid="{F2134994-E206-4C4A-89E7-B9AFFFFA2F01}"/>
    <cellStyle name="20 % - Akzent6" xfId="8324" hidden="1" xr:uid="{DFF88E12-7E18-47EE-9D58-5CC99E737B77}"/>
    <cellStyle name="20 % - Akzent6" xfId="8349" hidden="1" xr:uid="{BD4F9EC3-5804-4932-8B98-3FFA86517021}"/>
    <cellStyle name="20 % - Akzent6" xfId="8426" hidden="1" xr:uid="{9DEA7DFC-381C-45F2-A445-4CD34F46458F}"/>
    <cellStyle name="20 % - Akzent6" xfId="8371" hidden="1" xr:uid="{FF909FAE-FBFF-434D-80FF-5B952BAB0D23}"/>
    <cellStyle name="20 % - Akzent6" xfId="8423" hidden="1" xr:uid="{51ED2C32-9F15-472A-BF23-C4C2C5421B0E}"/>
    <cellStyle name="20 % - Akzent6" xfId="8347" hidden="1" xr:uid="{95EA0648-67DA-4DB8-A91D-4B692E4C9719}"/>
    <cellStyle name="20 % - Akzent6" xfId="8456" hidden="1" xr:uid="{C168C3FA-2B11-4756-ACB8-9832ADF62AC7}"/>
    <cellStyle name="20 % - Akzent6" xfId="8488" hidden="1" xr:uid="{B4887A0A-36A5-4F58-9B7F-5DD14BC2CFF5}"/>
    <cellStyle name="20 % - Akzent6" xfId="8613" hidden="1" xr:uid="{B17F6ACE-CAE6-4B46-8F55-203C9DCFDF93}"/>
    <cellStyle name="20 % - Akzent6" xfId="8638" hidden="1" xr:uid="{4598E99D-85C3-4739-8373-1006B6DEDC6B}"/>
    <cellStyle name="20 % - Akzent6" xfId="8715" hidden="1" xr:uid="{0E90E891-3C97-4CDE-BEBD-5BE25DE190E6}"/>
    <cellStyle name="20 % - Akzent6" xfId="8660" hidden="1" xr:uid="{80F4BC3C-21EB-4AE9-A5B7-F88307E17644}"/>
    <cellStyle name="20 % - Akzent6" xfId="8712" hidden="1" xr:uid="{C98A2251-8BF0-400E-9560-38E240710E97}"/>
    <cellStyle name="20 % - Akzent6" xfId="8636" hidden="1" xr:uid="{3517BA3C-7A6A-48B7-A87E-8427E7F624E1}"/>
    <cellStyle name="20 % - Akzent6" xfId="8745" hidden="1" xr:uid="{6A19D82D-983C-4072-9CB7-94A0F3EE3F06}"/>
    <cellStyle name="20 % - Akzent6" xfId="8234" hidden="1" xr:uid="{98A344E3-0F2E-4B74-8474-620222E6B4A6}"/>
    <cellStyle name="20 % - Akzent6" xfId="8828" hidden="1" xr:uid="{6E2F790B-269E-4AA2-A0C3-07F98897F3DE}"/>
    <cellStyle name="20 % - Akzent6" xfId="8987" hidden="1" xr:uid="{F00F7E81-F4C5-4C63-B2E1-53D463991C97}"/>
    <cellStyle name="20 % - Akzent6" xfId="9700" hidden="1" xr:uid="{6D2C4163-F663-40FC-BF35-27FAFA15EE5B}"/>
    <cellStyle name="20 % - Akzent6" xfId="9108" hidden="1" xr:uid="{44890B3B-6400-4544-8C51-7BE7A963AD39}"/>
    <cellStyle name="20 % - Akzent6" xfId="9688" hidden="1" xr:uid="{C117DA30-F3CF-4AF6-A712-4CF1E06613E1}"/>
    <cellStyle name="20 % - Akzent6" xfId="8981" hidden="1" xr:uid="{E0072DFD-FDE5-4B1A-B707-7C1859E3DF44}"/>
    <cellStyle name="20 % - Akzent6" xfId="10160" hidden="1" xr:uid="{20D4C200-E51F-4F3C-A36C-0DD8C6FEDF72}"/>
    <cellStyle name="20 % - Akzent6" xfId="10212" hidden="1" xr:uid="{032592C9-CF22-4CEA-93BF-C71113E28E3B}"/>
    <cellStyle name="20 % - Akzent6" xfId="10298" hidden="1" xr:uid="{D30B552D-83F7-4CEF-9B2D-8D803093B32F}"/>
    <cellStyle name="20 % - Akzent6" xfId="10447" hidden="1" xr:uid="{E3EC16BB-925B-44D6-A721-5445751736C3}"/>
    <cellStyle name="20 % - Akzent6" xfId="11140" hidden="1" xr:uid="{FF5D80B2-94D5-493A-8CC3-056886E38A21}"/>
    <cellStyle name="20 % - Akzent6" xfId="10565" hidden="1" xr:uid="{5FD174ED-94D9-446F-88BD-FBC30AE455E6}"/>
    <cellStyle name="20 % - Akzent6" xfId="11129" hidden="1" xr:uid="{7E4F7512-56A1-431D-A10C-096BE4AAD666}"/>
    <cellStyle name="20 % - Akzent6" xfId="10441" hidden="1" xr:uid="{7FBC548A-E0FF-43CF-8B36-63DC43DA63BD}"/>
    <cellStyle name="20 % - Akzent6" xfId="11222" hidden="1" xr:uid="{5BEECFBE-7585-4BB9-967C-6E89A79B7211}"/>
    <cellStyle name="20 % - Akzent6" xfId="11252" hidden="1" xr:uid="{326C7F01-63CE-4B68-9632-96299E126CD5}"/>
    <cellStyle name="20 % - Akzent6" xfId="11314" hidden="1" xr:uid="{2FDEB14C-2B91-42E9-89C8-7048411C6469}"/>
    <cellStyle name="20 % - Akzent6" xfId="11339" hidden="1" xr:uid="{7EA3C20E-840D-4F1A-846E-87EF521F2EC6}"/>
    <cellStyle name="20 % - Akzent6" xfId="11416" hidden="1" xr:uid="{418C13AD-FC37-4001-B859-6F899C6F7BC8}"/>
    <cellStyle name="20 % - Akzent6" xfId="11361" hidden="1" xr:uid="{92046D9D-21A6-41B0-A6C8-243A0DEB516D}"/>
    <cellStyle name="20 % - Akzent6" xfId="11413" hidden="1" xr:uid="{27023BC7-EEC3-4EFF-8DD1-1070CBAE5CA8}"/>
    <cellStyle name="20 % - Akzent6" xfId="11337" hidden="1" xr:uid="{77E0D2FB-6185-4DEF-AA54-2AE5A59BA57D}"/>
    <cellStyle name="20 % - Akzent6" xfId="11446" hidden="1" xr:uid="{FB6A519E-323B-4C0C-A608-DCC7C0C46A52}"/>
    <cellStyle name="20 % - Akzent6" xfId="11476" hidden="1" xr:uid="{E5A5A584-9AE3-4073-9210-6A4AFC471477}"/>
    <cellStyle name="20 % - Akzent6" xfId="11537" hidden="1" xr:uid="{AAC3FC87-1CD6-48AD-9052-A843BB4F18C5}"/>
    <cellStyle name="20 % - Akzent6" xfId="11562" hidden="1" xr:uid="{C2915AD0-FF7B-4925-8564-71726481E6F5}"/>
    <cellStyle name="20 % - Akzent6" xfId="11639" hidden="1" xr:uid="{2AD6033B-0A1C-4EF6-A2ED-F17953AA2747}"/>
    <cellStyle name="20 % - Akzent6" xfId="11584" hidden="1" xr:uid="{621982C1-5E1A-4F3E-8A64-587E13259BB3}"/>
    <cellStyle name="20 % - Akzent6" xfId="11636" hidden="1" xr:uid="{9953E414-230E-4D02-ACD4-358D028FE81A}"/>
    <cellStyle name="20 % - Akzent6" xfId="11560" hidden="1" xr:uid="{2219E6D5-4548-4856-B413-35A33F820A46}"/>
    <cellStyle name="20 % - Akzent6" xfId="11669" hidden="1" xr:uid="{ABA7A28E-686C-4F2C-8E02-9B0E2BBBB01B}"/>
    <cellStyle name="20 % - Akzent6" xfId="11267" hidden="1" xr:uid="{BFC1A0FD-EF43-462E-8AB2-3C48689E3C16}"/>
    <cellStyle name="20 % - Akzent6" xfId="11750" hidden="1" xr:uid="{EF374B1D-F200-481E-9857-6F2BBEE1E1EF}"/>
    <cellStyle name="20 % - Akzent6" xfId="11909" hidden="1" xr:uid="{AAD0BD32-3997-4443-98CF-6240F028A8D4}"/>
    <cellStyle name="20 % - Akzent6" xfId="12622" hidden="1" xr:uid="{4E6EBDDE-BDF2-4E00-A63A-DE3142CE1CB8}"/>
    <cellStyle name="20 % - Akzent6" xfId="12030" hidden="1" xr:uid="{B1CA6B37-D384-47CB-975C-F63F3741D48C}"/>
    <cellStyle name="20 % - Akzent6" xfId="12610" hidden="1" xr:uid="{13E832FB-4D43-47BD-88BC-65DF0F6ADCE9}"/>
    <cellStyle name="20 % - Akzent6" xfId="11903" hidden="1" xr:uid="{46C21491-E375-417F-BA67-C2E46A7EB682}"/>
    <cellStyle name="20 % - Akzent6" xfId="13082" hidden="1" xr:uid="{17246270-31A7-42DF-BB53-FE6C91CF05AE}"/>
    <cellStyle name="20 % - Akzent6" xfId="13130" hidden="1" xr:uid="{46F4314A-190A-4F68-8C51-948BFE630080}"/>
    <cellStyle name="20 % - Akzent6" xfId="13180" hidden="1" xr:uid="{8B2C6467-78A4-4E8E-A737-E0940BA7832F}"/>
    <cellStyle name="20 % - Akzent6" xfId="13329" hidden="1" xr:uid="{4A105C1E-84FE-43C2-9727-B872D684F8B7}"/>
    <cellStyle name="20 % - Akzent6" xfId="14022" hidden="1" xr:uid="{087547C0-CA70-44A7-89A6-C6F513E83C93}"/>
    <cellStyle name="20 % - Akzent6" xfId="13447" hidden="1" xr:uid="{453C853C-1011-4B47-8BB8-99654B5438FA}"/>
    <cellStyle name="20 % - Akzent6" xfId="14011" hidden="1" xr:uid="{DBC1CE0E-955A-42D8-9176-1E347F8D0821}"/>
    <cellStyle name="20 % - Akzent6" xfId="13323" hidden="1" xr:uid="{C9A0C07D-97F5-4597-8106-D5B4FBA98E4E}"/>
    <cellStyle name="20 % - Akzent6" xfId="14104" hidden="1" xr:uid="{6F77B93E-582F-437E-B1F6-D1BFC173ACC8}"/>
    <cellStyle name="20 % - Akzent6" xfId="14132" hidden="1" xr:uid="{011013B3-86BE-43C3-9EF2-71401F4A2A5A}"/>
    <cellStyle name="20 % - Akzent6" xfId="14156" hidden="1" xr:uid="{51E221BC-CE81-4E27-86EC-B02FA9C00697}"/>
    <cellStyle name="20 % - Akzent6" xfId="14181" hidden="1" xr:uid="{F8B28A2C-53AB-40F6-945F-642935E18304}"/>
    <cellStyle name="20 % - Akzent6" xfId="14258" hidden="1" xr:uid="{41A66FE5-6333-4F9D-A9D5-DBB23EFB73E4}"/>
    <cellStyle name="20 % - Akzent6" xfId="14203" hidden="1" xr:uid="{63E2E306-64BB-432D-AFB2-2E86FCCE2327}"/>
    <cellStyle name="20 % - Akzent6" xfId="14255" hidden="1" xr:uid="{DA8C1146-C4DC-4234-B18B-C3781D4287FC}"/>
    <cellStyle name="20 % - Akzent6" xfId="14179" hidden="1" xr:uid="{4AFCE77F-C083-4B80-B0E8-8EB4A6B12AC6}"/>
    <cellStyle name="20 % - Akzent6" xfId="14288" hidden="1" xr:uid="{02249E94-5EAE-4E30-A568-02E017D45092}"/>
    <cellStyle name="20 % - Akzent6" xfId="14316" hidden="1" xr:uid="{F452A187-DA3D-4CDA-81DA-7989C3C24016}"/>
    <cellStyle name="20 % - Akzent6" xfId="14340" hidden="1" xr:uid="{1FC65CB4-FD3D-49AE-B727-BEF6C93C6DE6}"/>
    <cellStyle name="20 % - Akzent6" xfId="14365" hidden="1" xr:uid="{2705FD0D-8FEB-48B5-9949-4EB1A2304FFF}"/>
    <cellStyle name="20 % - Akzent6" xfId="14442" hidden="1" xr:uid="{B1D9381C-3AF6-4EF8-8BEE-470557ED3418}"/>
    <cellStyle name="20 % - Akzent6" xfId="14387" hidden="1" xr:uid="{841AD097-DC0B-43BA-B432-3A9DA2131BF1}"/>
    <cellStyle name="20 % - Akzent6" xfId="14439" hidden="1" xr:uid="{5CF90732-A99F-4800-A249-70B3DF80EEDB}"/>
    <cellStyle name="20 % - Akzent6" xfId="14363" hidden="1" xr:uid="{A307F6A4-5C36-44F7-A25E-3C173F0BD08E}"/>
    <cellStyle name="20 % - Akzent6" xfId="14472" hidden="1" xr:uid="{7B921F45-0A5F-4F5D-9F3C-F7B066BB32C4}"/>
    <cellStyle name="20 % - Akzent6" xfId="14504" hidden="1" xr:uid="{18EFCD81-5A59-4C16-9410-D3F4EB3CC654}"/>
    <cellStyle name="20 % - Akzent6" xfId="14664" hidden="1" xr:uid="{AE2752C0-AE5F-4D35-9F51-8369361F23FB}"/>
    <cellStyle name="20 % - Akzent6" xfId="14689" hidden="1" xr:uid="{127062E2-9B44-43FC-BF03-136F58C3E126}"/>
    <cellStyle name="20 % - Akzent6" xfId="14766" hidden="1" xr:uid="{763A7D88-2676-4F39-93A2-9A92782D6730}"/>
    <cellStyle name="20 % - Akzent6" xfId="14711" hidden="1" xr:uid="{7A67F005-1EC2-4141-8128-6A6235157358}"/>
    <cellStyle name="20 % - Akzent6" xfId="14763" hidden="1" xr:uid="{591EEB46-3378-478B-9094-A4452E97D631}"/>
    <cellStyle name="20 % - Akzent6" xfId="14687" hidden="1" xr:uid="{2F789815-4413-4094-BC67-33C6F2B4CE72}"/>
    <cellStyle name="20 % - Akzent6" xfId="14796" hidden="1" xr:uid="{1F0A0B70-55A5-470A-BBB6-6D20E6E53164}"/>
    <cellStyle name="20 % - Akzent6" xfId="14828" hidden="1" xr:uid="{D32BC2CE-316B-44EB-AE4B-EB90B54FFB20}"/>
    <cellStyle name="20 % - Akzent6" xfId="14988" hidden="1" xr:uid="{086F15F8-EC5A-4577-AC7F-9E8E55A6093A}"/>
    <cellStyle name="20 % - Akzent6" xfId="15013" hidden="1" xr:uid="{857B9C0A-2008-40E8-A312-06950D7B3A72}"/>
    <cellStyle name="20 % - Akzent6" xfId="15090" hidden="1" xr:uid="{4BBD64F3-7D3D-4BE6-8659-02CBB0D6D40D}"/>
    <cellStyle name="20 % - Akzent6" xfId="15035" hidden="1" xr:uid="{01CCF637-C413-4B07-B165-CBF88A301E74}"/>
    <cellStyle name="20 % - Akzent6" xfId="15087" hidden="1" xr:uid="{14C34007-ABF9-435F-8811-284E01FC62F6}"/>
    <cellStyle name="20 % - Akzent6" xfId="15011" hidden="1" xr:uid="{86E18C49-81AA-45FE-A058-8632BD936619}"/>
    <cellStyle name="20 % - Akzent6" xfId="15120" hidden="1" xr:uid="{840C8877-8619-410C-BC6C-7968B5215187}"/>
    <cellStyle name="20 % - Akzent6" xfId="15152" hidden="1" xr:uid="{5DE3D6EF-4229-448F-B580-6B745E28D50F}"/>
    <cellStyle name="20 % - Akzent6" xfId="15312" hidden="1" xr:uid="{37D3F8E5-A3AF-47EF-BE47-83C50D126788}"/>
    <cellStyle name="20 % - Akzent6" xfId="15337" hidden="1" xr:uid="{7B12CCF9-998F-4ABC-B798-331702EE805B}"/>
    <cellStyle name="20 % - Akzent6" xfId="15414" hidden="1" xr:uid="{F078ED9C-5055-49C3-9BF1-463A6B408546}"/>
    <cellStyle name="20 % - Akzent6" xfId="15359" hidden="1" xr:uid="{88B8AAE3-0E24-446C-ADE0-D98145F0B0FF}"/>
    <cellStyle name="20 % - Akzent6" xfId="15411" hidden="1" xr:uid="{598DBC92-81C9-4ECF-812E-735B17E42DF1}"/>
    <cellStyle name="20 % - Akzent6" xfId="15335" hidden="1" xr:uid="{A5E9EA05-D96D-4406-B81F-E851862DDDEA}"/>
    <cellStyle name="20 % - Akzent6" xfId="15444" hidden="1" xr:uid="{D9D41853-5563-4417-A555-478C91E044AC}"/>
    <cellStyle name="20 % - Akzent6" xfId="15476" hidden="1" xr:uid="{238FE040-7CE4-48FE-82CD-DDBBB9270233}"/>
    <cellStyle name="20 % - Akzent6" xfId="15636" hidden="1" xr:uid="{8DBCC4C3-F5E9-456B-BCF0-8D841F307219}"/>
    <cellStyle name="20 % - Akzent6" xfId="15661" hidden="1" xr:uid="{3F7209C7-78EC-43D2-A2D7-6CC5A3D2FE17}"/>
    <cellStyle name="20 % - Akzent6" xfId="15738" hidden="1" xr:uid="{991C14DB-8226-4265-9FC3-8B0955EF28BD}"/>
    <cellStyle name="20 % - Akzent6" xfId="15683" hidden="1" xr:uid="{88654F14-F030-4B43-8174-6654B30D7187}"/>
    <cellStyle name="20 % - Akzent6" xfId="15735" hidden="1" xr:uid="{65767A28-E699-44FF-B924-79596CA08534}"/>
    <cellStyle name="20 % - Akzent6" xfId="15659" hidden="1" xr:uid="{03892447-FAE5-4199-91BB-A65479BAC8A9}"/>
    <cellStyle name="20 % - Akzent6" xfId="15768" hidden="1" xr:uid="{094842C3-E444-46DC-9C54-4E409F584052}"/>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2 2 2" xfId="7753" xr:uid="{07BCB7A0-B9A7-4810-B42E-6F11E72795D9}"/>
    <cellStyle name="2x indented GHG Textfiels 3 2 2 2 2 2 3" xfId="10809" xr:uid="{074A6E7F-20DF-430F-AA3E-93802C6EDD1A}"/>
    <cellStyle name="2x indented GHG Textfiels 3 2 2 2 2 2 4" xfId="13691" xr:uid="{29A27D51-BE6E-475D-9348-2A40B519685C}"/>
    <cellStyle name="2x indented GHG Textfiels 3 2 2 2 2 3" xfId="6848" xr:uid="{AF789D1A-B98B-4B7E-B8D2-2D5EE4453E9A}"/>
    <cellStyle name="2x indented GHG Textfiels 3 2 2 2 2 4" xfId="9353" xr:uid="{7006CC34-CFF5-48C2-905D-92960240BA25}"/>
    <cellStyle name="2x indented GHG Textfiels 3 2 2 2 2 5" xfId="12275" xr:uid="{0270859F-1D55-4E27-A0E3-6C980F0A0553}"/>
    <cellStyle name="2x indented GHG Textfiels 3 2 2 2 3" xfId="1053" xr:uid="{03857983-E4D6-4D64-86C5-A3D6B35AAA88}"/>
    <cellStyle name="2x indented GHG Textfiels 3 2 2 2 3 2" xfId="2624" xr:uid="{77317F4F-423C-46D3-8F61-C56E8DA73578}"/>
    <cellStyle name="2x indented GHG Textfiels 3 2 2 2 3 2 2" xfId="3857" xr:uid="{E314E41E-5A6C-40C3-9AE8-E00A6821CFAC}"/>
    <cellStyle name="2x indented GHG Textfiels 3 2 2 2 3 2 3" xfId="10374" xr:uid="{EABB26C2-DB45-4F69-8058-9F553FB3898F}"/>
    <cellStyle name="2x indented GHG Textfiels 3 2 2 2 3 2 4" xfId="13256" xr:uid="{F0022B3C-6C9B-422F-B2C9-40895E4465AE}"/>
    <cellStyle name="2x indented GHG Textfiels 3 2 2 2 3 3" xfId="6281" xr:uid="{DB2C41AF-00A9-4C26-B66D-0CE9D52B0F64}"/>
    <cellStyle name="2x indented GHG Textfiels 3 2 2 2 3 4" xfId="8912" xr:uid="{F55D6D98-1CFF-4587-864E-35C8D5692EB3}"/>
    <cellStyle name="2x indented GHG Textfiels 3 2 2 2 3 5" xfId="11834" xr:uid="{8E417B90-4ECB-4B87-8AD9-FD3952F93EB4}"/>
    <cellStyle name="2x indented GHG Textfiels 3 2 2 2 4" xfId="2144" xr:uid="{4E8BC024-56D0-4D26-9DE0-F322AA82D67A}"/>
    <cellStyle name="2x indented GHG Textfiels 3 2 2 2 4 2" xfId="4107" xr:uid="{68FB32FD-D1E5-4519-9B4A-DBB45F6AB660}"/>
    <cellStyle name="2x indented GHG Textfiels 3 2 2 2 4 3" xfId="10003" xr:uid="{BFA6C30C-58A1-4F84-8BCD-1FDD71DC0BF6}"/>
    <cellStyle name="2x indented GHG Textfiels 3 2 2 2 4 4" xfId="12925" xr:uid="{BD9C9B3C-5C33-4073-BF57-B3C1A4E478D8}"/>
    <cellStyle name="2x indented GHG Textfiels 3 2 2 2 5" xfId="5550" xr:uid="{033B7670-4899-4E7B-B7F5-9A752F14AB22}"/>
    <cellStyle name="2x indented GHG Textfiels 3 2 2 2 6" xfId="4220" xr:uid="{6226F48E-F572-474F-B327-D1B222C42668}"/>
    <cellStyle name="2x indented GHG Textfiels 3 2 2 2 7" xfId="4665" xr:uid="{E40D8F80-B86E-42F6-A9E1-E50E15AEF59E}"/>
    <cellStyle name="2x indented GHG Textfiels 3 2 2 3" xfId="1286" xr:uid="{0CF28C5B-11F1-4966-881D-B357254A25A7}"/>
    <cellStyle name="2x indented GHG Textfiels 3 2 2 3 2" xfId="2851" xr:uid="{5355728F-F6EB-4C71-AECE-846277F891B7}"/>
    <cellStyle name="2x indented GHG Textfiels 3 2 2 3 2 2" xfId="7545" xr:uid="{C4D08409-7124-4721-AE48-A2AE5D08BB1C}"/>
    <cellStyle name="2x indented GHG Textfiels 3 2 2 3 2 3" xfId="10601" xr:uid="{7C92BB3F-1449-4FB1-A1E5-45AADA44983E}"/>
    <cellStyle name="2x indented GHG Textfiels 3 2 2 3 2 4" xfId="13483" xr:uid="{2E72FBD5-24B5-46EC-A794-855FEBB5CC16}"/>
    <cellStyle name="2x indented GHG Textfiels 3 2 2 3 3" xfId="5249" xr:uid="{5B689A13-FB8F-4B3F-8743-5118E2D36E8E}"/>
    <cellStyle name="2x indented GHG Textfiels 3 2 2 3 4" xfId="9145" xr:uid="{43CF7F11-E78F-4EC5-A1C7-58B0A5CC0DDB}"/>
    <cellStyle name="2x indented GHG Textfiels 3 2 2 3 5" xfId="12067" xr:uid="{C4D99439-1050-4AFC-9FA0-712F906E13F7}"/>
    <cellStyle name="2x indented GHG Textfiels 3 2 2 4" xfId="1245" xr:uid="{300BE154-E514-4A84-ABF4-3385D5CC7C21}"/>
    <cellStyle name="2x indented GHG Textfiels 3 2 2 4 2" xfId="2812" xr:uid="{3FD16A8C-0CA9-4637-BC90-5CB1AAF9688A}"/>
    <cellStyle name="2x indented GHG Textfiels 3 2 2 4 2 2" xfId="3588" xr:uid="{DAE8CE84-9B4A-4BC3-8C56-3410484F2005}"/>
    <cellStyle name="2x indented GHG Textfiels 3 2 2 4 2 3" xfId="10562" xr:uid="{128538EC-9221-4E6B-A7C0-D9BCB4CB973C}"/>
    <cellStyle name="2x indented GHG Textfiels 3 2 2 4 2 4" xfId="13444" xr:uid="{5E432B75-5461-4F05-AB80-716FD5ECF57D}"/>
    <cellStyle name="2x indented GHG Textfiels 3 2 2 4 3" xfId="5016" xr:uid="{2C09CB85-648C-4027-AEA6-EC5EA1381202}"/>
    <cellStyle name="2x indented GHG Textfiels 3 2 2 4 4" xfId="9104" xr:uid="{A3CBEB64-8C0B-4BD4-AF2C-84AC235C20F2}"/>
    <cellStyle name="2x indented GHG Textfiels 3 2 2 4 5" xfId="12026" xr:uid="{0C148B50-EA77-4AF4-B5CE-A29F454157FC}"/>
    <cellStyle name="2x indented GHG Textfiels 3 2 2 5" xfId="1938" xr:uid="{058C67C8-9273-45A7-8690-B6AE43B7EEB4}"/>
    <cellStyle name="2x indented GHG Textfiels 3 2 2 5 2" xfId="5673" xr:uid="{FAF1BF9F-4F8B-4DF3-856B-F64F40C43575}"/>
    <cellStyle name="2x indented GHG Textfiels 3 2 2 5 3" xfId="9797" xr:uid="{BD7E9C93-0035-44D7-80F4-3A5C94C881ED}"/>
    <cellStyle name="2x indented GHG Textfiels 3 2 2 5 4" xfId="12719" xr:uid="{A9CD010E-9611-4793-9CA9-28CFBEEDAAFA}"/>
    <cellStyle name="2x indented GHG Textfiels 3 2 2 6" xfId="5450" xr:uid="{D53727C4-A856-4728-A3EC-1878368F6D58}"/>
    <cellStyle name="2x indented GHG Textfiels 3 2 2 7" xfId="8207" xr:uid="{EC7EA65C-D117-420E-9EE7-FFB074887653}"/>
    <cellStyle name="2x indented GHG Textfiels 3 2 2 8" xfId="11257" xr:uid="{AC1F3BDE-1F26-4C8C-80E9-18F2926CC04D}"/>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2 2 2" xfId="7716" xr:uid="{69E14765-B6F1-4CF7-8105-DCBE85DF5D8E}"/>
    <cellStyle name="2x indented GHG Textfiels 3 2 3 2 2 3" xfId="10772" xr:uid="{45A358A9-8262-4BFE-B7CC-D381C2AF1ACE}"/>
    <cellStyle name="2x indented GHG Textfiels 3 2 3 2 2 4" xfId="13654" xr:uid="{FCF9B25A-208E-41AA-A187-B128ED60CECF}"/>
    <cellStyle name="2x indented GHG Textfiels 3 2 3 2 3" xfId="4061" xr:uid="{F1CF6708-202D-40E4-9C50-5D100A0973C0}"/>
    <cellStyle name="2x indented GHG Textfiels 3 2 3 2 4" xfId="9316" xr:uid="{55503C44-6297-4239-978B-699A7BB73B7D}"/>
    <cellStyle name="2x indented GHG Textfiels 3 2 3 2 5" xfId="12238" xr:uid="{28DD1B69-80AF-42C4-B93D-58B4451662DA}"/>
    <cellStyle name="2x indented GHG Textfiels 3 2 3 3" xfId="100" xr:uid="{B74BD5CA-C5BD-4F7A-8B38-061D0222CF29}"/>
    <cellStyle name="2x indented GHG Textfiels 3 2 3 3 2" xfId="2353" xr:uid="{C070D85B-5B3B-42C7-880D-8BD8EA065DEF}"/>
    <cellStyle name="2x indented GHG Textfiels 3 2 3 3 2 2" xfId="3625" xr:uid="{00C53274-97D1-478D-935A-8F1E0B5ECD07}"/>
    <cellStyle name="2x indented GHG Textfiels 3 2 3 3 2 3" xfId="10211" xr:uid="{26EE0335-DC78-48D6-B28B-8E382A6F6160}"/>
    <cellStyle name="2x indented GHG Textfiels 3 2 3 3 2 4" xfId="13129" xr:uid="{E8750DAC-8191-4485-AC21-D2A4EF8DBDAE}"/>
    <cellStyle name="2x indented GHG Textfiels 3 2 3 3 3" xfId="4128" xr:uid="{39BF4D00-58F0-4AB0-B89B-1EA4EC3E65C7}"/>
    <cellStyle name="2x indented GHG Textfiels 3 2 3 3 4" xfId="5514" xr:uid="{7614D9F0-FF94-47B8-9647-24CC3A9B8A04}"/>
    <cellStyle name="2x indented GHG Textfiels 3 2 3 3 5" xfId="6222" xr:uid="{459FCEB6-E6F8-41B9-92C1-DDE95E9DD144}"/>
    <cellStyle name="2x indented GHG Textfiels 3 2 3 4" xfId="2107" xr:uid="{5D0A5F69-C797-4992-809C-FBA68CBCC86C}"/>
    <cellStyle name="2x indented GHG Textfiels 3 2 3 4 2" xfId="6079" xr:uid="{A4EE22E7-FF8F-4F74-B9E8-440509B43F17}"/>
    <cellStyle name="2x indented GHG Textfiels 3 2 3 4 3" xfId="9966" xr:uid="{436A941F-DA67-41CC-BA29-A81758D7C78A}"/>
    <cellStyle name="2x indented GHG Textfiels 3 2 3 4 4" xfId="12888" xr:uid="{B02F855B-5A05-4B21-9F58-C9F942C9F8D6}"/>
    <cellStyle name="2x indented GHG Textfiels 3 2 3 5" xfId="3700" xr:uid="{54843B40-26B6-48A7-BF4C-91C58833017B}"/>
    <cellStyle name="2x indented GHG Textfiels 3 2 3 6" xfId="3686" xr:uid="{5E2A1149-3A51-451A-B89F-1AF210FBCF2A}"/>
    <cellStyle name="2x indented GHG Textfiels 3 2 3 7" xfId="8585" xr:uid="{C8AD7DE3-F559-489F-B750-D050C1DAACDD}"/>
    <cellStyle name="2x indented GHG Textfiels 3 3" xfId="384" xr:uid="{ECF637EA-C8AD-4AFA-AA0E-E3F81D5A7111}"/>
    <cellStyle name="2x indented GHG Textfiels 3 3 10" xfId="11282" xr:uid="{38DCCAC7-8F2E-4C3E-A6BF-D4826A77727F}"/>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2 2 2" xfId="7858" xr:uid="{21A2BF7A-1EC5-40A7-8481-DA0CF2C01B21}"/>
    <cellStyle name="2x indented GHG Textfiels 3 3 2 2 2 2 3" xfId="10914" xr:uid="{784A5B7E-E5A2-4AEA-B3F2-CF945C14B535}"/>
    <cellStyle name="2x indented GHG Textfiels 3 3 2 2 2 2 4" xfId="13796" xr:uid="{CBE318BE-3617-409A-9AE2-D1168C129D4A}"/>
    <cellStyle name="2x indented GHG Textfiels 3 3 2 2 2 3" xfId="3729" xr:uid="{B549FB96-5CE4-417B-843C-B2B6372BA357}"/>
    <cellStyle name="2x indented GHG Textfiels 3 3 2 2 2 4" xfId="9458" xr:uid="{50D1C2B1-99E5-4BA7-B578-BA28FC1B4F0A}"/>
    <cellStyle name="2x indented GHG Textfiels 3 3 2 2 2 5" xfId="12380" xr:uid="{15BDC10B-997E-4383-BE97-11A7AFA7A277}"/>
    <cellStyle name="2x indented GHG Textfiels 3 3 2 2 3" xfId="1231" xr:uid="{F4A2FEB1-0B4A-4863-AF8D-E5471C3D9A36}"/>
    <cellStyle name="2x indented GHG Textfiels 3 3 2 2 3 2" xfId="2799" xr:uid="{54EA6FF3-0EDB-4574-9FB5-FDE3CF36B57D}"/>
    <cellStyle name="2x indented GHG Textfiels 3 3 2 2 3 2 2" xfId="3594" xr:uid="{4FE4FB96-BC13-4243-80BE-3E4D5F74E815}"/>
    <cellStyle name="2x indented GHG Textfiels 3 3 2 2 3 2 3" xfId="10549" xr:uid="{F8005884-9DCE-49D9-8559-D7FD4616350E}"/>
    <cellStyle name="2x indented GHG Textfiels 3 3 2 2 3 2 4" xfId="13431" xr:uid="{5BFDA47E-7A25-40F3-9B3A-AF88997E5B29}"/>
    <cellStyle name="2x indented GHG Textfiels 3 3 2 2 3 3" xfId="4678" xr:uid="{4052EC23-C589-40C1-BE30-A481165290A8}"/>
    <cellStyle name="2x indented GHG Textfiels 3 3 2 2 3 4" xfId="9090" xr:uid="{AC842E92-D63A-4DCF-9C65-22A3BAEE95AC}"/>
    <cellStyle name="2x indented GHG Textfiels 3 3 2 2 3 5" xfId="12012" xr:uid="{BE7D5448-3D9D-4FAE-9A38-CA7B6E21D4A9}"/>
    <cellStyle name="2x indented GHG Textfiels 3 3 2 2 4" xfId="2249" xr:uid="{545A1733-F925-4057-B3F6-152E6C2EB55B}"/>
    <cellStyle name="2x indented GHG Textfiels 3 3 2 2 4 2" xfId="6036" xr:uid="{E0587B90-2395-4DFC-95AA-40592D9181D8}"/>
    <cellStyle name="2x indented GHG Textfiels 3 3 2 2 4 3" xfId="10108" xr:uid="{49858441-16B8-4376-BCCA-8F20994640C4}"/>
    <cellStyle name="2x indented GHG Textfiels 3 3 2 2 4 4" xfId="13030" xr:uid="{ED47C623-13E7-4D1A-B72A-DB7BA91ECD3E}"/>
    <cellStyle name="2x indented GHG Textfiels 3 3 2 2 5" xfId="6751" xr:uid="{44527C4C-D80D-4EE6-A7EB-515A000FCDD8}"/>
    <cellStyle name="2x indented GHG Textfiels 3 3 2 2 6" xfId="4332" xr:uid="{206E5DB7-64A9-4D6C-A7CB-2CB2A467812B}"/>
    <cellStyle name="2x indented GHG Textfiels 3 3 2 2 7" xfId="5057" xr:uid="{FB4C36B1-A099-4158-B6F3-732A82AEDDFD}"/>
    <cellStyle name="2x indented GHG Textfiels 3 3 2 3" xfId="1391" xr:uid="{15620EDC-20CE-4EA9-BA12-B57C0C902F75}"/>
    <cellStyle name="2x indented GHG Textfiels 3 3 2 3 2" xfId="2956" xr:uid="{58BDE6EC-B5A6-48A1-8182-118A05CC2504}"/>
    <cellStyle name="2x indented GHG Textfiels 3 3 2 3 2 2" xfId="7650" xr:uid="{6EE72A4C-9307-4A5F-9900-3522F65A5201}"/>
    <cellStyle name="2x indented GHG Textfiels 3 3 2 3 2 3" xfId="10706" xr:uid="{C810AD76-4773-4E40-9ABD-5384C48106F7}"/>
    <cellStyle name="2x indented GHG Textfiels 3 3 2 3 2 4" xfId="13588" xr:uid="{73474A16-391B-4B98-B4B6-ED477F2AD9AA}"/>
    <cellStyle name="2x indented GHG Textfiels 3 3 2 3 3" xfId="5132" xr:uid="{D2DF0AAD-9E51-4438-A586-3A612A26E698}"/>
    <cellStyle name="2x indented GHG Textfiels 3 3 2 3 4" xfId="9250" xr:uid="{A957FEDD-9CE4-412E-ABD8-1DE4C6C31CA3}"/>
    <cellStyle name="2x indented GHG Textfiels 3 3 2 3 5" xfId="12172" xr:uid="{88CE666A-772F-4133-8EC7-3A284DA0C55A}"/>
    <cellStyle name="2x indented GHG Textfiels 3 3 2 4" xfId="1885" xr:uid="{D5DC4F37-5FC5-48B2-8BCE-48082C028730}"/>
    <cellStyle name="2x indented GHG Textfiels 3 3 2 4 2" xfId="3428" xr:uid="{82C9D6ED-2DB7-43DD-AE5A-27B0FCB9325D}"/>
    <cellStyle name="2x indented GHG Textfiels 3 3 2 4 2 2" xfId="8122" xr:uid="{E2E0966F-E6B8-42A8-88EC-BC8453019C14}"/>
    <cellStyle name="2x indented GHG Textfiels 3 3 2 4 2 3" xfId="11178" xr:uid="{BB60A4AD-6E21-452B-B7AC-C7A299F84958}"/>
    <cellStyle name="2x indented GHG Textfiels 3 3 2 4 2 4" xfId="14060" xr:uid="{66BBF78A-0B0D-4208-8BC6-C5001C887477}"/>
    <cellStyle name="2x indented GHG Textfiels 3 3 2 4 3" xfId="4145" xr:uid="{4D7EC6D1-0CFC-467E-9C6C-E6DEF485CFD8}"/>
    <cellStyle name="2x indented GHG Textfiels 3 3 2 4 4" xfId="9744" xr:uid="{6BEAFA11-866F-4A2A-A251-AA9DEB5C3467}"/>
    <cellStyle name="2x indented GHG Textfiels 3 3 2 4 5" xfId="12666" xr:uid="{06ABC9C9-24CE-47B9-86D9-042DDAD2B7CB}"/>
    <cellStyle name="2x indented GHG Textfiels 3 3 2 5" xfId="2043" xr:uid="{B35E11F2-2A2D-46BF-9ED1-C25F01014807}"/>
    <cellStyle name="2x indented GHG Textfiels 3 3 2 5 2" xfId="3499" xr:uid="{75B49DCB-427C-4943-A3C7-58A8F870495C}"/>
    <cellStyle name="2x indented GHG Textfiels 3 3 2 5 3" xfId="9902" xr:uid="{FA083327-884F-4516-8C10-1F6661DB6EF5}"/>
    <cellStyle name="2x indented GHG Textfiels 3 3 2 5 4" xfId="12824" xr:uid="{2DE86786-5946-4443-9679-24B1132988B6}"/>
    <cellStyle name="2x indented GHG Textfiels 3 3 2 6" xfId="6813" xr:uid="{ECA27229-C1DA-4AB6-817B-224922981188}"/>
    <cellStyle name="2x indented GHG Textfiels 3 3 2 7" xfId="4132" xr:uid="{ABBFCD62-3C50-4175-B43A-B2426BEDB5AA}"/>
    <cellStyle name="2x indented GHG Textfiels 3 3 2 8" xfId="8569" xr:uid="{621DF4CC-31BA-495D-8D00-B3F24847215F}"/>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2 2 2" xfId="7860" xr:uid="{8022D4A5-DC08-472F-A208-1E6130F07266}"/>
    <cellStyle name="2x indented GHG Textfiels 3 3 3 2 2 2 3" xfId="10916" xr:uid="{CC0749F8-6802-4B96-94C0-88B6EF2E4753}"/>
    <cellStyle name="2x indented GHG Textfiels 3 3 3 2 2 2 4" xfId="13798" xr:uid="{E99D10EE-C6B4-42B2-BE5A-5DB0709AC97E}"/>
    <cellStyle name="2x indented GHG Textfiels 3 3 3 2 2 3" xfId="6757" xr:uid="{F9E49802-1F91-4577-A5E9-7744CBB6925A}"/>
    <cellStyle name="2x indented GHG Textfiels 3 3 3 2 2 4" xfId="9460" xr:uid="{31028A07-4261-49B0-9F30-29115C0DBC6D}"/>
    <cellStyle name="2x indented GHG Textfiels 3 3 3 2 2 5" xfId="12382" xr:uid="{7E214D53-05EF-43B7-914A-520A60C02DE6}"/>
    <cellStyle name="2x indented GHG Textfiels 3 3 3 2 3" xfId="1701" xr:uid="{93BFA84F-E739-475E-A620-7657CB8529A4}"/>
    <cellStyle name="2x indented GHG Textfiels 3 3 3 2 3 2" xfId="3262" xr:uid="{6CA2F9F3-493C-4896-BF5F-8A047B0B89F5}"/>
    <cellStyle name="2x indented GHG Textfiels 3 3 3 2 3 2 2" xfId="7956" xr:uid="{71519728-4CE0-4D60-9CF7-40B978A86030}"/>
    <cellStyle name="2x indented GHG Textfiels 3 3 3 2 3 2 3" xfId="11012" xr:uid="{4531F604-E0AB-47FF-94EE-AABDFC5B1AF8}"/>
    <cellStyle name="2x indented GHG Textfiels 3 3 3 2 3 2 4" xfId="13894" xr:uid="{E7F4F2D4-4FEE-4C94-94E3-F14CA430897E}"/>
    <cellStyle name="2x indented GHG Textfiels 3 3 3 2 3 3" xfId="4889" xr:uid="{CEBF78B1-2752-4BC8-9DF4-FAC92112BB16}"/>
    <cellStyle name="2x indented GHG Textfiels 3 3 3 2 3 4" xfId="9560" xr:uid="{89A4B8DB-36DD-4B99-A1EE-442EF35E9893}"/>
    <cellStyle name="2x indented GHG Textfiels 3 3 3 2 3 5" xfId="12482" xr:uid="{9905E8EA-B79C-4D13-B949-B39AD6942890}"/>
    <cellStyle name="2x indented GHG Textfiels 3 3 3 2 4" xfId="2251" xr:uid="{74F363E1-1052-4E54-95EE-55A2488BDC61}"/>
    <cellStyle name="2x indented GHG Textfiels 3 3 3 2 4 2" xfId="6319" xr:uid="{B6F78DD3-665C-4CB9-91F9-01231EDE710C}"/>
    <cellStyle name="2x indented GHG Textfiels 3 3 3 2 4 3" xfId="10110" xr:uid="{4CD11968-D4E7-4914-86CA-D465AA006925}"/>
    <cellStyle name="2x indented GHG Textfiels 3 3 3 2 4 4" xfId="13032" xr:uid="{60E50761-98F2-4D04-9E6B-EB15228068E9}"/>
    <cellStyle name="2x indented GHG Textfiels 3 3 3 2 5" xfId="6522" xr:uid="{B301211F-0D60-441E-B32C-E4CD9EBCDFBC}"/>
    <cellStyle name="2x indented GHG Textfiels 3 3 3 2 6" xfId="5024" xr:uid="{F9405A97-FDB6-462A-B049-706942D94069}"/>
    <cellStyle name="2x indented GHG Textfiels 3 3 3 2 7" xfId="6654" xr:uid="{4B757C95-3CB3-43B2-ACB8-98362DC56BFF}"/>
    <cellStyle name="2x indented GHG Textfiels 3 3 3 3" xfId="1393" xr:uid="{B442264E-A2EA-4857-A9A8-61BA6E8A824B}"/>
    <cellStyle name="2x indented GHG Textfiels 3 3 3 3 2" xfId="2958" xr:uid="{FC9CDF27-31B3-4A82-80C3-BF2A0D3E6787}"/>
    <cellStyle name="2x indented GHG Textfiels 3 3 3 3 2 2" xfId="7652" xr:uid="{EB145866-2C8E-4076-8E60-56CCD7DDB43C}"/>
    <cellStyle name="2x indented GHG Textfiels 3 3 3 3 2 3" xfId="10708" xr:uid="{F481CA5D-ABDD-4705-AFDF-01A06FF788C7}"/>
    <cellStyle name="2x indented GHG Textfiels 3 3 3 3 2 4" xfId="13590" xr:uid="{86920BBF-1137-4BEE-8D61-0007692B8022}"/>
    <cellStyle name="2x indented GHG Textfiels 3 3 3 3 3" xfId="4676" xr:uid="{1F8DB185-5E3A-438A-A7DA-034F32A62F4A}"/>
    <cellStyle name="2x indented GHG Textfiels 3 3 3 3 4" xfId="9252" xr:uid="{A063D636-44CD-44A4-B17E-D2C21CEAC0BA}"/>
    <cellStyle name="2x indented GHG Textfiels 3 3 3 3 5" xfId="12174" xr:uid="{C5B164D2-FC70-4B1D-BFB8-A949A0013F46}"/>
    <cellStyle name="2x indented GHG Textfiels 3 3 3 4" xfId="934" xr:uid="{93AB9CBD-7AAC-445E-9E51-15928869A48B}"/>
    <cellStyle name="2x indented GHG Textfiels 3 3 3 4 2" xfId="2514" xr:uid="{60562CAC-28AF-4B4D-A816-186A65C9F7AC}"/>
    <cellStyle name="2x indented GHG Textfiels 3 3 3 4 2 2" xfId="6790" xr:uid="{AB4D392D-67C3-4D66-93C6-F08901FD442C}"/>
    <cellStyle name="2x indented GHG Textfiels 3 3 3 4 2 3" xfId="10264" xr:uid="{F7D9097B-B978-4E8C-911D-26082F9F1220}"/>
    <cellStyle name="2x indented GHG Textfiels 3 3 3 4 2 4" xfId="13146" xr:uid="{4F4AF3CB-F162-472F-A012-5FBDDAC7BEB4}"/>
    <cellStyle name="2x indented GHG Textfiels 3 3 3 4 3" xfId="4296" xr:uid="{841B79A4-2CF7-442A-B9B8-B82CA024D441}"/>
    <cellStyle name="2x indented GHG Textfiels 3 3 3 4 4" xfId="8793" xr:uid="{C7E1888A-C5A3-461B-B007-FBF9865F7C8D}"/>
    <cellStyle name="2x indented GHG Textfiels 3 3 3 4 5" xfId="11715" xr:uid="{A2D1621F-07B6-49FA-92D8-24FCE46955DA}"/>
    <cellStyle name="2x indented GHG Textfiels 3 3 3 5" xfId="2045" xr:uid="{0EC932EB-74A8-4E7A-984E-B8B5E4783CEB}"/>
    <cellStyle name="2x indented GHG Textfiels 3 3 3 5 2" xfId="4805" xr:uid="{126F84B3-0539-4BF0-B652-357CEE4F02D4}"/>
    <cellStyle name="2x indented GHG Textfiels 3 3 3 5 3" xfId="9904" xr:uid="{81CACA6A-C4AE-4DD4-B412-4D0E4BFB13F5}"/>
    <cellStyle name="2x indented GHG Textfiels 3 3 3 5 4" xfId="12826" xr:uid="{50D3A61B-30B3-43D8-A686-307D9108C1EB}"/>
    <cellStyle name="2x indented GHG Textfiels 3 3 3 6" xfId="6394" xr:uid="{33E37503-B534-4396-844C-83E93CB75030}"/>
    <cellStyle name="2x indented GHG Textfiels 3 3 3 7" xfId="5456" xr:uid="{F2234D1D-2814-479D-98EA-1F1F19494D44}"/>
    <cellStyle name="2x indented GHG Textfiels 3 3 3 8" xfId="8556" xr:uid="{9BC86B32-CFA8-4CCE-8D4C-2568D28D794C}"/>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2 2 2" xfId="7756" xr:uid="{8A7EBD3D-F64F-4E7C-B2A9-580EC060BECB}"/>
    <cellStyle name="2x indented GHG Textfiels 3 3 4 2 2 2 3" xfId="10812" xr:uid="{7E29E117-FDA4-46C9-9B16-A41D2E97B834}"/>
    <cellStyle name="2x indented GHG Textfiels 3 3 4 2 2 2 4" xfId="13694" xr:uid="{523499E4-63F7-4925-AB73-F1CE3760A710}"/>
    <cellStyle name="2x indented GHG Textfiels 3 3 4 2 2 3" xfId="5073" xr:uid="{87EFB264-61B0-4179-B98E-908855F5E791}"/>
    <cellStyle name="2x indented GHG Textfiels 3 3 4 2 2 4" xfId="9356" xr:uid="{762D000C-6C9D-42C3-B1F3-17298716BC0A}"/>
    <cellStyle name="2x indented GHG Textfiels 3 3 4 2 2 5" xfId="12278" xr:uid="{507F07FC-D1DA-4FF3-A758-B08068F8D832}"/>
    <cellStyle name="2x indented GHG Textfiels 3 3 4 2 3" xfId="1113" xr:uid="{F877C531-C9E4-4DC2-962C-E23A968EAD7B}"/>
    <cellStyle name="2x indented GHG Textfiels 3 3 4 2 3 2" xfId="2682" xr:uid="{C16CF161-412A-455B-BE05-D280D1F1D40B}"/>
    <cellStyle name="2x indented GHG Textfiels 3 3 4 2 3 2 2" xfId="5417" xr:uid="{02311732-CCB5-40FE-BCB8-4715197F3CE0}"/>
    <cellStyle name="2x indented GHG Textfiels 3 3 4 2 3 2 3" xfId="10432" xr:uid="{049FBA13-0EF8-4078-B393-E80DFF98F41C}"/>
    <cellStyle name="2x indented GHG Textfiels 3 3 4 2 3 2 4" xfId="13314" xr:uid="{84282672-B8F8-428C-AFE4-B77AF4C4D2F2}"/>
    <cellStyle name="2x indented GHG Textfiels 3 3 4 2 3 3" xfId="6173" xr:uid="{9AD86CE8-3C14-4AD0-BBF7-30BD20A34A54}"/>
    <cellStyle name="2x indented GHG Textfiels 3 3 4 2 3 4" xfId="8972" xr:uid="{91BF88AE-BEA1-456B-85D4-91F28E8A3989}"/>
    <cellStyle name="2x indented GHG Textfiels 3 3 4 2 3 5" xfId="11894" xr:uid="{93CBE3F5-5CA7-4740-8AF6-65AC86984D0B}"/>
    <cellStyle name="2x indented GHG Textfiels 3 3 4 2 4" xfId="2147" xr:uid="{C3C424E4-2B80-4CAC-8450-62C29EC76CFF}"/>
    <cellStyle name="2x indented GHG Textfiels 3 3 4 2 4 2" xfId="6702" xr:uid="{9CCF556E-973B-404D-BE6A-63C564E257E9}"/>
    <cellStyle name="2x indented GHG Textfiels 3 3 4 2 4 3" xfId="10006" xr:uid="{C97C9D4A-01CE-4A61-BB07-0813B49EC270}"/>
    <cellStyle name="2x indented GHG Textfiels 3 3 4 2 4 4" xfId="12928" xr:uid="{A24FB36A-AF2C-4998-900A-4002BC27872C}"/>
    <cellStyle name="2x indented GHG Textfiels 3 3 4 2 5" xfId="6446" xr:uid="{313E44BB-EDDE-41C3-84CD-14C0B6A20161}"/>
    <cellStyle name="2x indented GHG Textfiels 3 3 4 2 6" xfId="6134" xr:uid="{1043A99F-FD8B-4592-AA9B-8CD546E99EE7}"/>
    <cellStyle name="2x indented GHG Textfiels 3 3 4 2 7" xfId="4992" xr:uid="{8C8AC693-9CD3-4015-9E4D-7BC0558B07B6}"/>
    <cellStyle name="2x indented GHG Textfiels 3 3 4 3" xfId="1289" xr:uid="{9E9D7A23-AE9E-43AA-8841-1E22E538CFE2}"/>
    <cellStyle name="2x indented GHG Textfiels 3 3 4 3 2" xfId="2854" xr:uid="{25C16908-269B-4D17-9025-968B6B6C816A}"/>
    <cellStyle name="2x indented GHG Textfiels 3 3 4 3 2 2" xfId="7548" xr:uid="{146BDC6A-AAB7-4CB9-9791-3D8C955BC679}"/>
    <cellStyle name="2x indented GHG Textfiels 3 3 4 3 2 3" xfId="10604" xr:uid="{0447418A-7668-45C9-BAD8-2243ACB785E1}"/>
    <cellStyle name="2x indented GHG Textfiels 3 3 4 3 2 4" xfId="13486" xr:uid="{CAD2D8FB-D273-46CB-996E-912CF76B2287}"/>
    <cellStyle name="2x indented GHG Textfiels 3 3 4 3 3" xfId="5682" xr:uid="{1D05B978-6E34-4B33-8BE3-7A25BA1D5055}"/>
    <cellStyle name="2x indented GHG Textfiels 3 3 4 3 4" xfId="9148" xr:uid="{FF96EF9F-987D-4D0D-B0EC-F64F8D9D06F8}"/>
    <cellStyle name="2x indented GHG Textfiels 3 3 4 3 5" xfId="12070" xr:uid="{57728F3B-048D-4F12-929D-D566C42F45E4}"/>
    <cellStyle name="2x indented GHG Textfiels 3 3 4 4" xfId="1022" xr:uid="{A41E20A6-2984-4EAE-80FC-34CE19514AA9}"/>
    <cellStyle name="2x indented GHG Textfiels 3 3 4 4 2" xfId="2594" xr:uid="{AC687607-6C33-4305-AB21-59BB157CF6C7}"/>
    <cellStyle name="2x indented GHG Textfiels 3 3 4 4 2 2" xfId="6739" xr:uid="{0D5A5297-A5E3-42D8-8437-53973D40F391}"/>
    <cellStyle name="2x indented GHG Textfiels 3 3 4 4 2 3" xfId="10344" xr:uid="{30F9479B-D605-464F-996E-21060D85C4D8}"/>
    <cellStyle name="2x indented GHG Textfiels 3 3 4 4 2 4" xfId="13226" xr:uid="{A88CA5C7-2F6E-44AD-9B0C-E36121D942BA}"/>
    <cellStyle name="2x indented GHG Textfiels 3 3 4 4 3" xfId="5292" xr:uid="{0EC6A4FA-7A01-4CA4-9F18-10837D570A48}"/>
    <cellStyle name="2x indented GHG Textfiels 3 3 4 4 4" xfId="8881" xr:uid="{8CBD8E2B-7854-4A90-BBBD-06D41EA05949}"/>
    <cellStyle name="2x indented GHG Textfiels 3 3 4 4 5" xfId="11803" xr:uid="{D7778FC3-1086-42B4-AF6F-49EE327099C2}"/>
    <cellStyle name="2x indented GHG Textfiels 3 3 4 5" xfId="1941" xr:uid="{A8A0112F-EE8A-443A-8318-624FF8E81BC5}"/>
    <cellStyle name="2x indented GHG Textfiels 3 3 4 5 2" xfId="6570" xr:uid="{BD8D3194-A2E1-4EC2-AC1F-13FFE93B71D9}"/>
    <cellStyle name="2x indented GHG Textfiels 3 3 4 5 3" xfId="9800" xr:uid="{4B149D31-0A4D-48A1-BE8B-984AB25DF900}"/>
    <cellStyle name="2x indented GHG Textfiels 3 3 4 5 4" xfId="12722" xr:uid="{4B20ACA9-A825-4D26-B17E-1C5B60904BFD}"/>
    <cellStyle name="2x indented GHG Textfiels 3 3 4 6" xfId="6345" xr:uid="{A350CC7C-8BC4-4335-947C-BDBD1BB12502}"/>
    <cellStyle name="2x indented GHG Textfiels 3 3 4 7" xfId="8253" xr:uid="{A0379B8E-AC63-4CE3-B25F-FEDCEE988F40}"/>
    <cellStyle name="2x indented GHG Textfiels 3 3 4 8" xfId="11275" xr:uid="{2D93A40F-1CF9-4F20-9211-170B0FAB6131}"/>
    <cellStyle name="2x indented GHG Textfiels 3 3 5" xfId="1165" xr:uid="{22F2C4A2-0103-42EA-A4C5-2AF14E5876BB}"/>
    <cellStyle name="2x indented GHG Textfiels 3 3 5 2" xfId="2734" xr:uid="{271E35C7-380A-463E-9478-C314B9B59C57}"/>
    <cellStyle name="2x indented GHG Textfiels 3 3 5 2 2" xfId="3752" xr:uid="{59E9C1DD-3CED-41D0-BEE1-59A07A703DE4}"/>
    <cellStyle name="2x indented GHG Textfiels 3 3 5 2 3" xfId="10484" xr:uid="{4AE6E9D4-52D7-4015-B367-2ED61705994F}"/>
    <cellStyle name="2x indented GHG Textfiels 3 3 5 2 4" xfId="13366" xr:uid="{9116F542-D2A2-4948-A52A-40AE41005B1B}"/>
    <cellStyle name="2x indented GHG Textfiels 3 3 5 3" xfId="5502" xr:uid="{0B3D0892-6655-4899-AEDE-A635DCB78499}"/>
    <cellStyle name="2x indented GHG Textfiels 3 3 5 4" xfId="9024" xr:uid="{30F23872-3C9F-419B-BD16-F1D0FC96D31E}"/>
    <cellStyle name="2x indented GHG Textfiels 3 3 5 5" xfId="11946" xr:uid="{776A6802-A0E2-465A-8024-DED0C27486D7}"/>
    <cellStyle name="2x indented GHG Textfiels 3 3 6" xfId="1735" xr:uid="{77196668-FB8C-4CBA-A943-4B10DCAD5381}"/>
    <cellStyle name="2x indented GHG Textfiels 3 3 6 2" xfId="3294" xr:uid="{1F5196F1-919E-4D78-9105-124125B8EDCE}"/>
    <cellStyle name="2x indented GHG Textfiels 3 3 6 2 2" xfId="7988" xr:uid="{D566E846-3825-4261-80BA-A2B6151F68B7}"/>
    <cellStyle name="2x indented GHG Textfiels 3 3 6 2 3" xfId="11044" xr:uid="{3AC5B077-0897-433D-85CE-7FF033070CE7}"/>
    <cellStyle name="2x indented GHG Textfiels 3 3 6 2 4" xfId="13926" xr:uid="{89DE9FE1-4C9F-4F01-BAAC-00CF2DA7ABF8}"/>
    <cellStyle name="2x indented GHG Textfiels 3 3 6 3" xfId="6538" xr:uid="{B6FE2308-B9B8-4D6A-8641-44CF84F43B6B}"/>
    <cellStyle name="2x indented GHG Textfiels 3 3 6 4" xfId="9594" xr:uid="{0F7C9728-41A6-4DF4-9DF8-07BB213E0DE2}"/>
    <cellStyle name="2x indented GHG Textfiels 3 3 6 5" xfId="12516" xr:uid="{A9A5DEAB-0235-47E7-B97A-2713BE15A945}"/>
    <cellStyle name="2x indented GHG Textfiels 3 3 7" xfId="1672" xr:uid="{2A23D71B-70C9-4A6A-B875-50367E89DB1E}"/>
    <cellStyle name="2x indented GHG Textfiels 3 3 7 2" xfId="4857" xr:uid="{6A930A78-1421-47D9-B0C1-A9C9C8B176BA}"/>
    <cellStyle name="2x indented GHG Textfiels 3 3 7 3" xfId="9531" xr:uid="{41262D35-5E7C-4588-833C-E7ED49B735DD}"/>
    <cellStyle name="2x indented GHG Textfiels 3 3 7 4" xfId="12453" xr:uid="{3490E089-9632-4FD3-9C5F-9F290E56FF14}"/>
    <cellStyle name="2x indented GHG Textfiels 3 3 8" xfId="5731" xr:uid="{0BB49856-987C-42B1-B595-988B08EEF304}"/>
    <cellStyle name="2x indented GHG Textfiels 3 3 9" xfId="8271" xr:uid="{8E7B1C1D-111C-43C9-89E5-24ABEB207373}"/>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556" hidden="1" xr:uid="{CE31B930-DF20-40BA-B7C4-6B47CF694A07}"/>
    <cellStyle name="40 % - Akzent1" xfId="4408" hidden="1" xr:uid="{93AAA4F5-A8D4-4069-AB32-0CD43CFAC364}"/>
    <cellStyle name="40 % - Akzent1" xfId="4668" hidden="1" xr:uid="{DF18F46F-683D-45F5-A827-21573AA8B9FB}"/>
    <cellStyle name="40 % - Akzent1" xfId="4580" hidden="1" xr:uid="{B18198E3-9C24-48BC-B82D-0FBCC0696085}"/>
    <cellStyle name="40 % - Akzent1" xfId="3498" hidden="1" xr:uid="{DD988A9E-352B-4E90-BAD4-D48424D023AB}"/>
    <cellStyle name="40 % - Akzent1" xfId="5297" hidden="1" xr:uid="{239B7DF4-906C-4A18-AE2A-A8FAF0D320F4}"/>
    <cellStyle name="40 % - Akzent1" xfId="5346" hidden="1" xr:uid="{BC7C5958-B2EB-4BE3-9CF3-4623FAB90C8F}"/>
    <cellStyle name="40 % - Akzent1" xfId="5194" hidden="1" xr:uid="{D264E5F7-8110-45E0-9BCD-035CE09F1005}"/>
    <cellStyle name="40 % - Akzent1" xfId="5749" hidden="1" xr:uid="{B59D0E59-953E-47CD-8ED2-BBC3D82F8688}"/>
    <cellStyle name="40 % - Akzent1" xfId="5944" hidden="1" xr:uid="{3592B35E-0AF9-48FF-8BAC-D27A5CBF4ED3}"/>
    <cellStyle name="40 % - Akzent1" xfId="6196" hidden="1" xr:uid="{7DC6D9DB-01C7-48EA-8908-875F1CDCD8BA}"/>
    <cellStyle name="40 % - Akzent1" xfId="6109" hidden="1" xr:uid="{28FB7202-549C-4AB0-8A64-F6BD328C5980}"/>
    <cellStyle name="40 % - Akzent1" xfId="5724" hidden="1" xr:uid="{7A861A44-9175-4C07-8412-35D6089A69D8}"/>
    <cellStyle name="40 % - Akzent1" xfId="6808" hidden="1" xr:uid="{4B8040C1-4ACD-4839-9817-30D7A6BAABF5}"/>
    <cellStyle name="40 % - Akzent1" xfId="6854" hidden="1" xr:uid="{DBC177B3-8B6D-4001-A7CF-B01CE9D5DC8A}"/>
    <cellStyle name="40 % - Akzent1" xfId="6716" hidden="1" xr:uid="{2A90EC40-5ADF-4B25-842A-2F69E12BCD46}"/>
    <cellStyle name="40 % - Akzent1" xfId="6884" hidden="1" xr:uid="{EB927EF0-20C8-419E-9FE1-EE2C3A180367}"/>
    <cellStyle name="40 % - Akzent1" xfId="7044" hidden="1" xr:uid="{19FAD9DB-D2BB-4ED5-8B16-2956691E1AAF}"/>
    <cellStyle name="40 % - Akzent1" xfId="7101" hidden="1" xr:uid="{037582CB-9CFB-420D-9557-D05F71F5979F}"/>
    <cellStyle name="40 % - Akzent1" xfId="7084" hidden="1" xr:uid="{1C600DB7-1363-462D-A0E8-3D704493C482}"/>
    <cellStyle name="40 % - Akzent1" xfId="6874" hidden="1" xr:uid="{6A147D18-5A7C-471A-8679-465212ADBD82}"/>
    <cellStyle name="40 % - Akzent1" xfId="7168" hidden="1" xr:uid="{3F2CE2A6-6571-4B4C-A17A-61326A26E324}"/>
    <cellStyle name="40 % - Akzent1" xfId="7178" hidden="1" xr:uid="{1E8297E6-2AE8-41CA-B1DA-FAE03BBA8CA1}"/>
    <cellStyle name="40 % - Akzent1" xfId="7146" hidden="1" xr:uid="{B2EDA261-1367-4C66-A4A5-2E62827C39D8}"/>
    <cellStyle name="40 % - Akzent1" xfId="7208" hidden="1" xr:uid="{D5892A27-922B-47BD-A963-650A573154B0}"/>
    <cellStyle name="40 % - Akzent1" xfId="7368" hidden="1" xr:uid="{012600B4-EECF-4C86-AD02-400E5FF37034}"/>
    <cellStyle name="40 % - Akzent1" xfId="7425" hidden="1" xr:uid="{12A0B482-9675-477E-922D-4296ED5A3BC2}"/>
    <cellStyle name="40 % - Akzent1" xfId="7408" hidden="1" xr:uid="{6F7E79E6-ED50-4DF4-AD4A-E2711E6F3A0C}"/>
    <cellStyle name="40 % - Akzent1" xfId="7198" hidden="1" xr:uid="{8055085B-AB76-40CC-B188-D7D85B29C145}"/>
    <cellStyle name="40 % - Akzent1" xfId="7492" hidden="1" xr:uid="{040F79B8-4AEC-4066-8A60-3DF09DBAC843}"/>
    <cellStyle name="40 % - Akzent1" xfId="7502" hidden="1" xr:uid="{4E63C468-161B-4974-9699-33696686539A}"/>
    <cellStyle name="40 % - Akzent1" xfId="7470" hidden="1" xr:uid="{168848EA-39A4-44BD-B577-47C11221CAF4}"/>
    <cellStyle name="40 % - Akzent1" xfId="5551" hidden="1" xr:uid="{3A03447F-EAE6-4CA2-8DEA-DBF5FD8497F2}"/>
    <cellStyle name="40 % - Akzent1" xfId="4472" hidden="1" xr:uid="{BDC005AA-94CC-4E64-96B2-3DAB928A2470}"/>
    <cellStyle name="40 % - Akzent1" xfId="4461" hidden="1" xr:uid="{8D216351-F22E-4F41-9D85-8BF9B4CE999F}"/>
    <cellStyle name="40 % - Akzent1" xfId="6500" hidden="1" xr:uid="{8102B5FA-90C5-4D53-873D-811EE001DEF4}"/>
    <cellStyle name="40 % - Akzent1" xfId="4531" hidden="1" xr:uid="{149A3EA5-99D9-41D5-83DB-0C73A551EB40}"/>
    <cellStyle name="40 % - Akzent1" xfId="4714" hidden="1" xr:uid="{3706131C-B947-4443-8215-9EFE4BF48F9F}"/>
    <cellStyle name="40 % - Akzent1" xfId="5671" hidden="1" xr:uid="{6F37D638-42C4-4F40-9C7F-E324AA6B784B}"/>
    <cellStyle name="40 % - Akzent1" xfId="6115" hidden="1" xr:uid="{D6870467-8E22-482F-918F-0BFC61966291}"/>
    <cellStyle name="40 % - Akzent1" xfId="5078" hidden="1" xr:uid="{C16EF2C3-498D-4A18-85F3-8E3685BAE49C}"/>
    <cellStyle name="40 % - Akzent1" xfId="5365" hidden="1" xr:uid="{D87A221A-69E1-4ACB-92AC-0F6BD3C802F6}"/>
    <cellStyle name="40 % - Akzent1" xfId="6258" hidden="1" xr:uid="{9083C5D6-71F5-49C4-83B2-EE508E0DB0BC}"/>
    <cellStyle name="40 % - Akzent1" xfId="4833" hidden="1" xr:uid="{B897C12B-985D-4732-8475-21C0609B779F}"/>
    <cellStyle name="40 % - Akzent1" xfId="6189" hidden="1" xr:uid="{13FED56F-40C0-4F2B-8D24-10D9B739ADB4}"/>
    <cellStyle name="40 % - Akzent1" xfId="8108" hidden="1" xr:uid="{2C7474C4-2642-4277-80EB-0E082FED65DC}"/>
    <cellStyle name="40 % - Akzent1" xfId="8154" hidden="1" xr:uid="{816BF6F1-2C78-4814-BC57-5B1CE059505C}"/>
    <cellStyle name="40 % - Akzent1" xfId="8016" hidden="1" xr:uid="{8C1EB794-8AD9-4CCF-BE65-BD4C8435E9F7}"/>
    <cellStyle name="40 % - Akzent1" xfId="8184" hidden="1" xr:uid="{BEB36448-D0D2-4951-941E-3BD8DA345127}"/>
    <cellStyle name="40 % - Akzent1" xfId="8310" hidden="1" xr:uid="{E440D29F-37EB-4D27-9666-7D046B45494E}"/>
    <cellStyle name="40 % - Akzent1" xfId="8367" hidden="1" xr:uid="{6A9AF59D-ECD3-441E-B059-5513CB424C2D}"/>
    <cellStyle name="40 % - Akzent1" xfId="8350" hidden="1" xr:uid="{C18A49A7-5587-4578-88F6-BC7BD6DCBBCE}"/>
    <cellStyle name="40 % - Akzent1" xfId="8174" hidden="1" xr:uid="{F89248B8-07CC-4B59-B9F6-AF1C6324C122}"/>
    <cellStyle name="40 % - Akzent1" xfId="8434" hidden="1" xr:uid="{F0C168F2-51E9-48B1-9871-927C244DE7B3}"/>
    <cellStyle name="40 % - Akzent1" xfId="8444" hidden="1" xr:uid="{2C956F62-CA81-4349-BEEE-0EFEB6A462A3}"/>
    <cellStyle name="40 % - Akzent1" xfId="8412" hidden="1" xr:uid="{62F4D2B1-3FA0-4851-84F4-D908FC240193}"/>
    <cellStyle name="40 % - Akzent1" xfId="8474" hidden="1" xr:uid="{5D1A921D-281A-4A0F-A338-AED34DFD8602}"/>
    <cellStyle name="40 % - Akzent1" xfId="8599" hidden="1" xr:uid="{7A354D92-102C-4480-A1F5-3AB1F7DB4C23}"/>
    <cellStyle name="40 % - Akzent1" xfId="8656" hidden="1" xr:uid="{44A2E19F-65D5-4DC8-ACDA-1E41C370B667}"/>
    <cellStyle name="40 % - Akzent1" xfId="8639" hidden="1" xr:uid="{C7B06A94-3864-431E-A470-A04AEB762725}"/>
    <cellStyle name="40 % - Akzent1" xfId="8464" hidden="1" xr:uid="{BC6C1FD3-F4AC-4892-BA8F-C8D38998DB2A}"/>
    <cellStyle name="40 % - Akzent1" xfId="8723" hidden="1" xr:uid="{45A784E4-A8AB-4DB4-8338-2027F8D0166B}"/>
    <cellStyle name="40 % - Akzent1" xfId="8733" hidden="1" xr:uid="{ABB4D2EB-EA41-4F8E-9E45-1BFBFD8ADBC7}"/>
    <cellStyle name="40 % - Akzent1" xfId="8701" hidden="1" xr:uid="{2A275A12-F21E-4648-BF0E-6C6B62566BCB}"/>
    <cellStyle name="40 % - Akzent1" xfId="8528" hidden="1" xr:uid="{416FEA68-2EAB-4BC1-AB3C-84A4B6AA00FA}"/>
    <cellStyle name="40 % - Akzent1" xfId="8812" hidden="1" xr:uid="{2C6D8F49-1CA1-4B3B-BC12-5DEA7E4B5298}"/>
    <cellStyle name="40 % - Akzent1" xfId="9078" hidden="1" xr:uid="{6B2AADFA-984E-4A9F-9FF1-D29A8EB1CCA4}"/>
    <cellStyle name="40 % - Akzent1" xfId="8988" hidden="1" xr:uid="{FC43F7CE-3E66-4838-8A99-113B294646E9}"/>
    <cellStyle name="40 % - Akzent1" xfId="4014" hidden="1" xr:uid="{E164972C-60CF-4D28-BD95-97FD8ACB3210}"/>
    <cellStyle name="40 % - Akzent1" xfId="9728" hidden="1" xr:uid="{FF8DA01A-0D8B-4254-AEBE-2B86F06D6E36}"/>
    <cellStyle name="40 % - Akzent1" xfId="9777" hidden="1" xr:uid="{8E113F3D-BA68-4C9B-9CCC-5A1CC56E7D48}"/>
    <cellStyle name="40 % - Akzent1" xfId="9623" hidden="1" xr:uid="{4A1890D7-90E4-435E-9FA1-C8CA7AA85E7C}"/>
    <cellStyle name="40 % - Akzent1" xfId="10194" hidden="1" xr:uid="{5CCF24E1-CF41-49FE-94A0-5B6555BFA3F9}"/>
    <cellStyle name="40 % - Akzent1" xfId="10282" hidden="1" xr:uid="{6CFFBC6C-676B-4F49-AD7E-1FE3E15C512D}"/>
    <cellStyle name="40 % - Akzent1" xfId="10537" hidden="1" xr:uid="{387FC03D-F030-48DA-BB37-87BF6F933035}"/>
    <cellStyle name="40 % - Akzent1" xfId="10448" hidden="1" xr:uid="{950D643B-DAF6-4619-92F2-1FC22DBC25CB}"/>
    <cellStyle name="40 % - Akzent1" xfId="10168" hidden="1" xr:uid="{7D69F0C3-4ED9-42ED-BF76-47FC657BDDB2}"/>
    <cellStyle name="40 % - Akzent1" xfId="11164" hidden="1" xr:uid="{5F8E8C32-2EB3-4F73-AC9C-5336297B2B8D}"/>
    <cellStyle name="40 % - Akzent1" xfId="11210" hidden="1" xr:uid="{D4EFFCDB-2BEA-40B6-9D6F-006679E352AF}"/>
    <cellStyle name="40 % - Akzent1" xfId="11072" hidden="1" xr:uid="{456AD670-6B54-4C91-BB1D-464FCE6D03A6}"/>
    <cellStyle name="40 % - Akzent1" xfId="11238" hidden="1" xr:uid="{E0386E88-D9AF-45D3-A919-2C23F96B7EBF}"/>
    <cellStyle name="40 % - Akzent1" xfId="11300" hidden="1" xr:uid="{7D227BB5-40BD-4972-AC30-708F875FA331}"/>
    <cellStyle name="40 % - Akzent1" xfId="11357" hidden="1" xr:uid="{AE5A8181-6ED8-4963-B6FC-B728D55AAF36}"/>
    <cellStyle name="40 % - Akzent1" xfId="11340" hidden="1" xr:uid="{BD49FD1F-2632-4351-A565-BE18CB0DAC17}"/>
    <cellStyle name="40 % - Akzent1" xfId="11229" hidden="1" xr:uid="{CF193CB8-EFEA-41BF-90CA-C56FD8CEA4A4}"/>
    <cellStyle name="40 % - Akzent1" xfId="11424" hidden="1" xr:uid="{59CA8A50-D32B-4C71-B6CC-42363128A177}"/>
    <cellStyle name="40 % - Akzent1" xfId="11434" hidden="1" xr:uid="{2D8B7B0E-8778-4B6A-ADBB-D88AAB401028}"/>
    <cellStyle name="40 % - Akzent1" xfId="11402" hidden="1" xr:uid="{895CDE4D-DE74-43FB-9549-D6584422C269}"/>
    <cellStyle name="40 % - Akzent1" xfId="11462" hidden="1" xr:uid="{3CC1B324-62F2-4111-9246-3DA40179586F}"/>
    <cellStyle name="40 % - Akzent1" xfId="11523" hidden="1" xr:uid="{A2AA28FB-870D-4760-AD66-B08B6135BE25}"/>
    <cellStyle name="40 % - Akzent1" xfId="11580" hidden="1" xr:uid="{6406305F-2251-4A28-8FDB-8E5B048C9EAC}"/>
    <cellStyle name="40 % - Akzent1" xfId="11563" hidden="1" xr:uid="{4105B953-E5D0-4467-A348-312CF5CB8699}"/>
    <cellStyle name="40 % - Akzent1" xfId="11453" hidden="1" xr:uid="{7F56F35A-A94C-44B8-9821-F2CA00BB6471}"/>
    <cellStyle name="40 % - Akzent1" xfId="11647" hidden="1" xr:uid="{A8D0E30A-48BB-47B6-82B2-B04D48E46EAB}"/>
    <cellStyle name="40 % - Akzent1" xfId="11657" hidden="1" xr:uid="{ADBC1D00-E2E7-4D69-8177-318928447D7C}"/>
    <cellStyle name="40 % - Akzent1" xfId="11625" hidden="1" xr:uid="{71FD53AF-7FAA-470F-963D-40B79348EE72}"/>
    <cellStyle name="40 % - Akzent1" xfId="11491" hidden="1" xr:uid="{4AB7AA5D-ED1D-4472-A756-2DB978436E42}"/>
    <cellStyle name="40 % - Akzent1" xfId="11734" hidden="1" xr:uid="{2CEBC4EC-EA0E-462B-BDBD-DDB34DD87C08}"/>
    <cellStyle name="40 % - Akzent1" xfId="12000" hidden="1" xr:uid="{B3161376-EDAE-4C47-A560-97BB931588E7}"/>
    <cellStyle name="40 % - Akzent1" xfId="11910" hidden="1" xr:uid="{7217527A-CC4F-48B0-A343-360D30F3F476}"/>
    <cellStyle name="40 % - Akzent1" xfId="10178" hidden="1" xr:uid="{B6A4AB5E-DC7F-4286-977E-E9FFE8D5E960}"/>
    <cellStyle name="40 % - Akzent1" xfId="12650" hidden="1" xr:uid="{272D33B0-F7F0-4B7D-AB3C-4E24E2C0E0A2}"/>
    <cellStyle name="40 % - Akzent1" xfId="12699" hidden="1" xr:uid="{889E5595-364C-46C6-979D-BB0702B0A0A3}"/>
    <cellStyle name="40 % - Akzent1" xfId="12545" hidden="1" xr:uid="{38B653CC-DC31-42CF-B875-008C04666CC1}"/>
    <cellStyle name="40 % - Akzent1" xfId="13112" hidden="1" xr:uid="{71710D5B-AA60-42D5-8796-2C159AC9B0F3}"/>
    <cellStyle name="40 % - Akzent1" xfId="13164" hidden="1" xr:uid="{AC45EE83-2AE4-446A-8F1D-824FE5576672}"/>
    <cellStyle name="40 % - Akzent1" xfId="13419" hidden="1" xr:uid="{1F48AC8E-9F0F-495E-9CAD-69D3608F2179}"/>
    <cellStyle name="40 % - Akzent1" xfId="13330" hidden="1" xr:uid="{60FBDAF4-845A-4738-8994-83983DA7B715}"/>
    <cellStyle name="40 % - Akzent1" xfId="13087" hidden="1" xr:uid="{D7D680ED-A556-4EE0-8A34-C8DE8DEDA472}"/>
    <cellStyle name="40 % - Akzent1" xfId="14046" hidden="1" xr:uid="{42689F3B-67D1-48DD-84B8-18436E239133}"/>
    <cellStyle name="40 % - Akzent1" xfId="14092" hidden="1" xr:uid="{31F48671-F122-4358-B358-410C7098FCBF}"/>
    <cellStyle name="40 % - Akzent1" xfId="13954" hidden="1" xr:uid="{9282979F-FAC8-4268-AD00-32231B7950B1}"/>
    <cellStyle name="40 % - Akzent1" xfId="14118" hidden="1" xr:uid="{23E21BE7-22AC-4D29-9BD9-CB6390D4348D}"/>
    <cellStyle name="40 % - Akzent1" xfId="14142" hidden="1" xr:uid="{36AB3B40-0678-4951-BFF4-82094401722D}"/>
    <cellStyle name="40 % - Akzent1" xfId="14199" hidden="1" xr:uid="{24BEEAF6-DD60-4998-A19E-AD4F1FF3B9E7}"/>
    <cellStyle name="40 % - Akzent1" xfId="14182" hidden="1" xr:uid="{79FAA1AE-8C19-4DC4-ACF2-7E4A715F9EAE}"/>
    <cellStyle name="40 % - Akzent1" xfId="14109" hidden="1" xr:uid="{78DA96B2-31A0-4EE6-8B3E-F8497B168A3C}"/>
    <cellStyle name="40 % - Akzent1" xfId="14266" hidden="1" xr:uid="{BE85AEB8-22E3-4454-9523-1EA9F405DA53}"/>
    <cellStyle name="40 % - Akzent1" xfId="14276" hidden="1" xr:uid="{7DB4BB9B-29B0-41E0-A6E8-158B73D0B3EC}"/>
    <cellStyle name="40 % - Akzent1" xfId="14244" hidden="1" xr:uid="{9B5349C6-7C27-4B63-920F-5BF078958CD9}"/>
    <cellStyle name="40 % - Akzent1" xfId="14302" hidden="1" xr:uid="{F45EEC15-6A50-487D-B7D3-8310D9BC3CDE}"/>
    <cellStyle name="40 % - Akzent1" xfId="14326" hidden="1" xr:uid="{4CC6A128-97FF-440C-928E-AC0142B7343D}"/>
    <cellStyle name="40 % - Akzent1" xfId="14383" hidden="1" xr:uid="{64C948E0-A037-4A28-8460-C1FFF68BDA96}"/>
    <cellStyle name="40 % - Akzent1" xfId="14366" hidden="1" xr:uid="{394C3DD8-5698-4B36-AEC5-9BED0BDF9F40}"/>
    <cellStyle name="40 % - Akzent1" xfId="14293" hidden="1" xr:uid="{663EEE3E-E9EC-431B-8822-EE85687BF6F7}"/>
    <cellStyle name="40 % - Akzent1" xfId="14450" hidden="1" xr:uid="{31A76132-5899-419B-A32E-D703809E5735}"/>
    <cellStyle name="40 % - Akzent1" xfId="14460" hidden="1" xr:uid="{20BD0C82-4CB2-48A9-8C60-CF3AE872754B}"/>
    <cellStyle name="40 % - Akzent1" xfId="14428" hidden="1" xr:uid="{F090B2FD-E59E-4A94-98D4-F1C50A8007DA}"/>
    <cellStyle name="40 % - Akzent1" xfId="14490" hidden="1" xr:uid="{D72592DA-1B1F-42C2-AC21-2AE8E7FE2024}"/>
    <cellStyle name="40 % - Akzent1" xfId="14650" hidden="1" xr:uid="{2FD82AE4-A131-4665-95B2-B00F4FC910F7}"/>
    <cellStyle name="40 % - Akzent1" xfId="14707" hidden="1" xr:uid="{347317B1-FA95-4D41-AAF1-33AF5BF12E53}"/>
    <cellStyle name="40 % - Akzent1" xfId="14690" hidden="1" xr:uid="{9CAE2BC3-3FC9-4F93-8BBB-8EEC702196BF}"/>
    <cellStyle name="40 % - Akzent1" xfId="14480" hidden="1" xr:uid="{ACC1E754-5A45-4E81-8747-8412722BA5BA}"/>
    <cellStyle name="40 % - Akzent1" xfId="14774" hidden="1" xr:uid="{E475B51F-4339-456F-83C3-9201B842FB6A}"/>
    <cellStyle name="40 % - Akzent1" xfId="14784" hidden="1" xr:uid="{F6AF408B-FC72-4F96-AFAA-E1F87B9034B8}"/>
    <cellStyle name="40 % - Akzent1" xfId="14752" hidden="1" xr:uid="{E93971F6-C01A-4CAB-BAAD-3EEB900294F0}"/>
    <cellStyle name="40 % - Akzent1" xfId="14814" hidden="1" xr:uid="{3600BA94-3D61-4632-BEC9-A56BC37660C2}"/>
    <cellStyle name="40 % - Akzent1" xfId="14974" hidden="1" xr:uid="{7506C725-0E1B-4B4F-9031-E3C95CEB3570}"/>
    <cellStyle name="40 % - Akzent1" xfId="15031" hidden="1" xr:uid="{89B75830-57D6-409A-833B-489F9D771539}"/>
    <cellStyle name="40 % - Akzent1" xfId="15014" hidden="1" xr:uid="{D8D6E192-153A-4B3C-B761-67FE488B9639}"/>
    <cellStyle name="40 % - Akzent1" xfId="14804" hidden="1" xr:uid="{FD950A69-291D-45AD-BEC8-44924748880B}"/>
    <cellStyle name="40 % - Akzent1" xfId="15098" hidden="1" xr:uid="{656E36D2-E636-477F-A7C4-B9147F708E1B}"/>
    <cellStyle name="40 % - Akzent1" xfId="15108" hidden="1" xr:uid="{B03A126A-9E60-45CD-8BD3-9F694A77461F}"/>
    <cellStyle name="40 % - Akzent1" xfId="15076" hidden="1" xr:uid="{0BDFB114-2203-4586-806D-4483BD178398}"/>
    <cellStyle name="40 % - Akzent1" xfId="15138" hidden="1" xr:uid="{D2792651-C4F6-403D-A398-3F4783BF75CA}"/>
    <cellStyle name="40 % - Akzent1" xfId="15298" hidden="1" xr:uid="{723053DD-6B53-4CFD-B57F-E48CD1F9A3CB}"/>
    <cellStyle name="40 % - Akzent1" xfId="15355" hidden="1" xr:uid="{9CC2F776-B38D-4DA3-A771-E2174741A6E8}"/>
    <cellStyle name="40 % - Akzent1" xfId="15338" hidden="1" xr:uid="{75AA2A5C-5E86-4825-804A-F4702650FE86}"/>
    <cellStyle name="40 % - Akzent1" xfId="15128" hidden="1" xr:uid="{1B6D8182-4475-48E2-8131-1A72534ACDEB}"/>
    <cellStyle name="40 % - Akzent1" xfId="15422" hidden="1" xr:uid="{4B1F77DB-2E83-4303-9BE3-FF61C7B796B3}"/>
    <cellStyle name="40 % - Akzent1" xfId="15432" hidden="1" xr:uid="{18D82FDA-2224-4528-B44F-2A3709CE08F3}"/>
    <cellStyle name="40 % - Akzent1" xfId="15400" hidden="1" xr:uid="{44C4141C-C148-41E6-9F4D-901C63536B70}"/>
    <cellStyle name="40 % - Akzent1" xfId="15462" hidden="1" xr:uid="{D2B4A27F-7D57-4713-85AC-331B00317B5F}"/>
    <cellStyle name="40 % - Akzent1" xfId="15622" hidden="1" xr:uid="{B66BF85D-5217-4F7B-8D22-D2A660611E31}"/>
    <cellStyle name="40 % - Akzent1" xfId="15679" hidden="1" xr:uid="{7429BEED-3B3D-4B72-8692-58C876117792}"/>
    <cellStyle name="40 % - Akzent1" xfId="15662" hidden="1" xr:uid="{F12E0291-8EE3-4769-B373-1F77BA4AD7F6}"/>
    <cellStyle name="40 % - Akzent1" xfId="15452" hidden="1" xr:uid="{48ADAB8B-2D35-43C2-AF9B-B576EC2FE51A}"/>
    <cellStyle name="40 % - Akzent1" xfId="15746" hidden="1" xr:uid="{896AEE9A-0602-44E0-BEA6-B462CE7D7BC0}"/>
    <cellStyle name="40 % - Akzent1" xfId="15756" hidden="1" xr:uid="{C8CAF672-AA6D-4ECE-9E6A-3731D4E0A999}"/>
    <cellStyle name="40 % - Akzent1" xfId="15724" hidden="1" xr:uid="{5DAD0B20-F7A3-4E7D-BEAF-E67DBE97DE70}"/>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560" hidden="1" xr:uid="{8314EB50-331B-4B7D-BF26-11775C83DA01}"/>
    <cellStyle name="40 % - Akzent2" xfId="4411" hidden="1" xr:uid="{F665E346-0974-424B-8D85-A111CAE884D6}"/>
    <cellStyle name="40 % - Akzent2" xfId="4700" hidden="1" xr:uid="{96D48D88-7DF6-48E8-85A5-439E2174A7EB}"/>
    <cellStyle name="40 % - Akzent2" xfId="5288" hidden="1" xr:uid="{63F4A60F-46C4-4BC9-B1AB-E85C957D3ADB}"/>
    <cellStyle name="40 % - Akzent2" xfId="4582" hidden="1" xr:uid="{733BD499-503B-44B3-882C-43D8BB265D4A}"/>
    <cellStyle name="40 % - Akzent2" xfId="5177" hidden="1" xr:uid="{E2C39864-B039-4BEA-B596-1101C4050855}"/>
    <cellStyle name="40 % - Akzent2" xfId="4609" hidden="1" xr:uid="{CE623DDF-4F24-443B-8583-C6EB9A70663A}"/>
    <cellStyle name="40 % - Akzent2" xfId="5718" hidden="1" xr:uid="{CF56D5E8-47B3-434E-8295-37884F2B2392}"/>
    <cellStyle name="40 % - Akzent2" xfId="5752" hidden="1" xr:uid="{BB3DDA38-25A1-4DC9-B7D1-30B372D1608C}"/>
    <cellStyle name="40 % - Akzent2" xfId="5947" hidden="1" xr:uid="{C7456240-E088-4AE8-8819-E6C80936C345}"/>
    <cellStyle name="40 % - Akzent2" xfId="6226" hidden="1" xr:uid="{C0C5863B-583F-4279-AFE0-661AC7358B74}"/>
    <cellStyle name="40 % - Akzent2" xfId="6800" hidden="1" xr:uid="{01CE4D06-8957-4F9C-8D83-17594EF43376}"/>
    <cellStyle name="40 % - Akzent2" xfId="6111" hidden="1" xr:uid="{8AD4C245-DCA4-40CB-96FD-EE2B32070878}"/>
    <cellStyle name="40 % - Akzent2" xfId="6700" hidden="1" xr:uid="{96093548-B825-42AE-9959-E52745508306}"/>
    <cellStyle name="40 % - Akzent2" xfId="6137" hidden="1" xr:uid="{86BD3139-2C2B-4842-A7D3-F4C567273CA4}"/>
    <cellStyle name="40 % - Akzent2" xfId="6869" hidden="1" xr:uid="{7FF0C6B3-D79C-4D39-ACF4-0019E61CF3F4}"/>
    <cellStyle name="40 % - Akzent2" xfId="6887" hidden="1" xr:uid="{DD767ED0-F0B2-47D3-8177-3ADA5FD90E33}"/>
    <cellStyle name="40 % - Akzent2" xfId="7047" hidden="1" xr:uid="{C9EA02F4-BA59-4B22-8EF8-1E728A458E7C}"/>
    <cellStyle name="40 % - Akzent2" xfId="7107" hidden="1" xr:uid="{9F5B20AE-14D8-41D4-B61A-FF57D795D709}"/>
    <cellStyle name="40 % - Akzent2" xfId="7165" hidden="1" xr:uid="{AF743C15-9348-4E0F-BB99-F6C6F8D2368E}"/>
    <cellStyle name="40 % - Akzent2" xfId="7085" hidden="1" xr:uid="{102025A0-D30A-477A-8AB2-366ED3B9C3D4}"/>
    <cellStyle name="40 % - Akzent2" xfId="7140" hidden="1" xr:uid="{021F43AE-55EC-4924-8434-51A4F487BCCE}"/>
    <cellStyle name="40 % - Akzent2" xfId="7091" hidden="1" xr:uid="{122D7C96-A409-4A1A-B367-68753C67D975}"/>
    <cellStyle name="40 % - Akzent2" xfId="7193" hidden="1" xr:uid="{4072610C-CB73-4AF3-9403-225B32FC59AA}"/>
    <cellStyle name="40 % - Akzent2" xfId="7211" hidden="1" xr:uid="{AB6F98B7-2963-49F6-BFA4-4427A5E3D859}"/>
    <cellStyle name="40 % - Akzent2" xfId="7371" hidden="1" xr:uid="{D3625882-2340-4F83-ABDA-E033D86463E6}"/>
    <cellStyle name="40 % - Akzent2" xfId="7431" hidden="1" xr:uid="{96B28E25-61A0-4415-9EA7-D2B11F489480}"/>
    <cellStyle name="40 % - Akzent2" xfId="7489" hidden="1" xr:uid="{62AC0E82-ABD7-4E3A-A4F5-C77106AECEFC}"/>
    <cellStyle name="40 % - Akzent2" xfId="7409" hidden="1" xr:uid="{F66758A4-7419-4964-A4BB-4223195DF33C}"/>
    <cellStyle name="40 % - Akzent2" xfId="7464" hidden="1" xr:uid="{AB3DED6A-92FF-4C1C-8235-45F17C9FDFD4}"/>
    <cellStyle name="40 % - Akzent2" xfId="7415" hidden="1" xr:uid="{6A01548B-764A-42CA-BEDA-3EB09C26B67C}"/>
    <cellStyle name="40 % - Akzent2" xfId="7517" hidden="1" xr:uid="{1A875626-2324-4EAF-BB96-C0534C15DC9C}"/>
    <cellStyle name="40 % - Akzent2" xfId="4920" hidden="1" xr:uid="{3CD75196-D44F-40C1-951E-F8EB1F50890F}"/>
    <cellStyle name="40 % - Akzent2" xfId="4386" hidden="1" xr:uid="{F2BC3237-9095-4D2D-93D2-DC194D8F3CFB}"/>
    <cellStyle name="40 % - Akzent2" xfId="6190" hidden="1" xr:uid="{2689AB26-DFAF-4B7B-B5DC-20EAB1F67710}"/>
    <cellStyle name="40 % - Akzent2" xfId="4894" hidden="1" xr:uid="{EF9464EC-0BBF-4EF3-AC34-3243125DBAD4}"/>
    <cellStyle name="40 % - Akzent2" xfId="4281" hidden="1" xr:uid="{40D9E4E5-0866-4011-9C2A-6ADA7763FE8C}"/>
    <cellStyle name="40 % - Akzent2" xfId="4480" hidden="1" xr:uid="{075AF76D-65FC-456B-AAEE-BAC5BD645349}"/>
    <cellStyle name="40 % - Akzent2" xfId="5511" hidden="1" xr:uid="{6E06D990-B7F9-4F66-9E29-5A8085D670C6}"/>
    <cellStyle name="40 % - Akzent2" xfId="5108" hidden="1" xr:uid="{DCFB3D22-2841-4049-A517-0A87F7B4D975}"/>
    <cellStyle name="40 % - Akzent2" xfId="4209" hidden="1" xr:uid="{396F2FE1-C20A-4802-9F4A-AAFECC068774}"/>
    <cellStyle name="40 % - Akzent2" xfId="6257" hidden="1" xr:uid="{49704E6C-BDCD-4FD1-9088-D4AB43751AF5}"/>
    <cellStyle name="40 % - Akzent2" xfId="3879" hidden="1" xr:uid="{F85E9CA2-A9C7-4F0F-98C8-8F948D79BF02}"/>
    <cellStyle name="40 % - Akzent2" xfId="8100" hidden="1" xr:uid="{CFBB76C1-41FD-4581-BE67-872662B9CC33}"/>
    <cellStyle name="40 % - Akzent2" xfId="5974" hidden="1" xr:uid="{A6EDC451-F5DF-4B77-ADFB-F7AE42E63FA5}"/>
    <cellStyle name="40 % - Akzent2" xfId="8000" hidden="1" xr:uid="{1674700A-9675-4BFC-A9F1-0CCD5BCB9555}"/>
    <cellStyle name="40 % - Akzent2" xfId="3755" hidden="1" xr:uid="{D4B8AF2D-BEFE-4362-881F-5F3F4668DD1F}"/>
    <cellStyle name="40 % - Akzent2" xfId="8169" hidden="1" xr:uid="{AE2A9614-FA50-4039-8DC8-9740F8556802}"/>
    <cellStyle name="40 % - Akzent2" xfId="8187" hidden="1" xr:uid="{E87BCD3E-EC67-4867-B9AC-83FC2BEF7BFE}"/>
    <cellStyle name="40 % - Akzent2" xfId="8313" hidden="1" xr:uid="{B78A5658-EA47-4754-8E11-62A9268CA88A}"/>
    <cellStyle name="40 % - Akzent2" xfId="8373" hidden="1" xr:uid="{92564E35-A24C-479A-99BF-1B37F2B24DFB}"/>
    <cellStyle name="40 % - Akzent2" xfId="8431" hidden="1" xr:uid="{9F5E7E73-34E6-4051-8851-5AA390FB3E19}"/>
    <cellStyle name="40 % - Akzent2" xfId="8351" hidden="1" xr:uid="{0B0746CE-D339-42FB-A132-6E4EA2F024A2}"/>
    <cellStyle name="40 % - Akzent2" xfId="8406" hidden="1" xr:uid="{4D70CB44-2348-4CED-9ABF-DDACF1EDA86F}"/>
    <cellStyle name="40 % - Akzent2" xfId="8357" hidden="1" xr:uid="{71C336F7-0972-47CD-A97B-6E494C66150D}"/>
    <cellStyle name="40 % - Akzent2" xfId="8459" hidden="1" xr:uid="{1CC146D5-65E6-4498-98C4-24A154DACD5A}"/>
    <cellStyle name="40 % - Akzent2" xfId="8477" hidden="1" xr:uid="{6B728788-7556-46D9-A569-8014DE17DE74}"/>
    <cellStyle name="40 % - Akzent2" xfId="8602" hidden="1" xr:uid="{AB780F30-67E4-46FE-852D-66D5532461BB}"/>
    <cellStyle name="40 % - Akzent2" xfId="8662" hidden="1" xr:uid="{15E3B306-04F3-4306-8665-6F13DFA31268}"/>
    <cellStyle name="40 % - Akzent2" xfId="8720" hidden="1" xr:uid="{FBF08F2B-4A45-41A2-AD11-7FECD4B1B66F}"/>
    <cellStyle name="40 % - Akzent2" xfId="8640" hidden="1" xr:uid="{501CB802-6C98-4FE7-90EE-5CE6C7C40556}"/>
    <cellStyle name="40 % - Akzent2" xfId="8695" hidden="1" xr:uid="{9CF32A78-DD6B-4C33-995A-F55AD16053D6}"/>
    <cellStyle name="40 % - Akzent2" xfId="8646" hidden="1" xr:uid="{4F9BA54F-50B7-4A51-9936-AA6CD89B95CA}"/>
    <cellStyle name="40 % - Akzent2" xfId="8748" hidden="1" xr:uid="{A79BF4D5-6EEB-4567-9BB8-3589FFEFEBA5}"/>
    <cellStyle name="40 % - Akzent2" xfId="4718" hidden="1" xr:uid="{65284101-893B-4A51-A751-129DC60C7990}"/>
    <cellStyle name="40 % - Akzent2" xfId="8815" hidden="1" xr:uid="{97A60BAC-8288-4607-A3C6-96D1535EED41}"/>
    <cellStyle name="40 % - Akzent2" xfId="9111" hidden="1" xr:uid="{734AC09E-142D-44C3-B65C-E55118DEB9AC}"/>
    <cellStyle name="40 % - Akzent2" xfId="9719" hidden="1" xr:uid="{D6E4AF20-A854-4D3C-8A70-7C4AD4A6EA03}"/>
    <cellStyle name="40 % - Akzent2" xfId="8990" hidden="1" xr:uid="{61D3B2F5-8687-4CC1-B6AA-8F2A6C702EE1}"/>
    <cellStyle name="40 % - Akzent2" xfId="9606" hidden="1" xr:uid="{43AB5E55-E60E-4867-A5F2-1F8940AACC03}"/>
    <cellStyle name="40 % - Akzent2" xfId="9018" hidden="1" xr:uid="{DDE555F1-08C5-4491-8CC5-0E5D4343ACCA}"/>
    <cellStyle name="40 % - Akzent2" xfId="10163" hidden="1" xr:uid="{3AE614DF-2FB4-497F-9D2E-45C7F70BD95F}"/>
    <cellStyle name="40 % - Akzent2" xfId="10197" hidden="1" xr:uid="{BB854D7B-419B-40C0-8D43-F27AA9AFD6F5}"/>
    <cellStyle name="40 % - Akzent2" xfId="10285" hidden="1" xr:uid="{ABA91FA1-5F05-4428-938E-40658162F17A}"/>
    <cellStyle name="40 % - Akzent2" xfId="10568" hidden="1" xr:uid="{32FAE38C-7AD1-41DE-BF6F-34A258231E1A}"/>
    <cellStyle name="40 % - Akzent2" xfId="11156" hidden="1" xr:uid="{5CCFC973-A9F5-422E-96C1-8D4710410444}"/>
    <cellStyle name="40 % - Akzent2" xfId="10450" hidden="1" xr:uid="{11E9AA84-6A0A-49A9-82B6-3EC06AAF63A5}"/>
    <cellStyle name="40 % - Akzent2" xfId="11056" hidden="1" xr:uid="{975CFD3D-7910-49D6-929E-B91384B90580}"/>
    <cellStyle name="40 % - Akzent2" xfId="10478" hidden="1" xr:uid="{60B2E3CF-FCAE-4D97-AF0E-F1333D442D30}"/>
    <cellStyle name="40 % - Akzent2" xfId="11225" hidden="1" xr:uid="{F7767DF6-0FA0-4C86-A3DD-8DE991FEC78D}"/>
    <cellStyle name="40 % - Akzent2" xfId="11241" hidden="1" xr:uid="{777FE2F6-79C8-4B31-8395-81F93B1303F0}"/>
    <cellStyle name="40 % - Akzent2" xfId="11303" hidden="1" xr:uid="{449BDDC5-0B58-4788-8F61-DDEE8DC99C49}"/>
    <cellStyle name="40 % - Akzent2" xfId="11363" hidden="1" xr:uid="{C605F835-705E-4558-B4A2-5F4667971C67}"/>
    <cellStyle name="40 % - Akzent2" xfId="11421" hidden="1" xr:uid="{BF41B4FE-0589-43DA-8B1D-7613DAC1239A}"/>
    <cellStyle name="40 % - Akzent2" xfId="11341" hidden="1" xr:uid="{75AA3828-C730-41FA-88CC-F89D81BBC0C2}"/>
    <cellStyle name="40 % - Akzent2" xfId="11396" hidden="1" xr:uid="{15A9F3B7-BDBE-4003-9FE3-1F171C39FFAB}"/>
    <cellStyle name="40 % - Akzent2" xfId="11347" hidden="1" xr:uid="{93924662-6316-4F23-9C87-77081540EDB2}"/>
    <cellStyle name="40 % - Akzent2" xfId="11449" hidden="1" xr:uid="{108B7439-F7B8-479F-8F89-4D93B93DF9B3}"/>
    <cellStyle name="40 % - Akzent2" xfId="11465" hidden="1" xr:uid="{7FF85FDA-1930-47B8-BA4D-E2E3B0AD4EEE}"/>
    <cellStyle name="40 % - Akzent2" xfId="11526" hidden="1" xr:uid="{0F6DDA44-27CD-40FA-B615-71E069D6DE64}"/>
    <cellStyle name="40 % - Akzent2" xfId="11586" hidden="1" xr:uid="{E12BDFDA-71C9-474B-A1AA-F5F0C079DB65}"/>
    <cellStyle name="40 % - Akzent2" xfId="11644" hidden="1" xr:uid="{1F6D171A-823D-41AA-9067-F456F74F50A8}"/>
    <cellStyle name="40 % - Akzent2" xfId="11564" hidden="1" xr:uid="{22B2D863-F22F-4ED4-8636-AB95C123490D}"/>
    <cellStyle name="40 % - Akzent2" xfId="11619" hidden="1" xr:uid="{EE3F4FB7-4ED4-4A4E-8559-99FA0E9463B7}"/>
    <cellStyle name="40 % - Akzent2" xfId="11570" hidden="1" xr:uid="{16FE416E-1F05-4028-9996-202B4023B149}"/>
    <cellStyle name="40 % - Akzent2" xfId="11672" hidden="1" xr:uid="{8AECA81F-AB32-4D8C-A29C-CCD5E1B0753A}"/>
    <cellStyle name="40 % - Akzent2" xfId="10256" hidden="1" xr:uid="{4C26C7B6-CAB0-489A-97FC-087291BE6327}"/>
    <cellStyle name="40 % - Akzent2" xfId="11737" hidden="1" xr:uid="{700A20EE-8443-4CB0-AA1D-AE07CCA0BABD}"/>
    <cellStyle name="40 % - Akzent2" xfId="12033" hidden="1" xr:uid="{C37ED52D-0E63-4CE7-8D75-F79B98C88F68}"/>
    <cellStyle name="40 % - Akzent2" xfId="12641" hidden="1" xr:uid="{55E1D1D1-93EB-46E2-841A-B580F4E30CBF}"/>
    <cellStyle name="40 % - Akzent2" xfId="11912" hidden="1" xr:uid="{1C924367-20BB-4F3C-8874-D529E597BB2D}"/>
    <cellStyle name="40 % - Akzent2" xfId="12528" hidden="1" xr:uid="{7777F9CA-6B07-425F-BDA6-26B869F20B01}"/>
    <cellStyle name="40 % - Akzent2" xfId="11940" hidden="1" xr:uid="{6AE3BD30-C25B-4230-BE14-D85F6CFB6F96}"/>
    <cellStyle name="40 % - Akzent2" xfId="13085" hidden="1" xr:uid="{ECE0010C-B4F5-476E-AF46-0FD870D52165}"/>
    <cellStyle name="40 % - Akzent2" xfId="13115" hidden="1" xr:uid="{A14B2EC5-368A-476A-8DD6-F81260343AF9}"/>
    <cellStyle name="40 % - Akzent2" xfId="13167" hidden="1" xr:uid="{0E879934-BDC8-4FB6-8116-B535D7B810E0}"/>
    <cellStyle name="40 % - Akzent2" xfId="13450" hidden="1" xr:uid="{C8F0AD3C-1702-445E-B093-90C565154720}"/>
    <cellStyle name="40 % - Akzent2" xfId="14038" hidden="1" xr:uid="{99BA6CB5-5B5F-4B28-8B7E-2481B86C7D8E}"/>
    <cellStyle name="40 % - Akzent2" xfId="13332" hidden="1" xr:uid="{8FDDA6F5-F99C-4D9B-8C3E-AAEBC3B2B6F1}"/>
    <cellStyle name="40 % - Akzent2" xfId="13938" hidden="1" xr:uid="{4693D870-E75D-404F-A9F5-25B0D503D9FE}"/>
    <cellStyle name="40 % - Akzent2" xfId="13360" hidden="1" xr:uid="{8D832AF5-F97A-440C-9AE2-178245862DC9}"/>
    <cellStyle name="40 % - Akzent2" xfId="14107" hidden="1" xr:uid="{905647A2-4073-40DE-B494-E30018182F75}"/>
    <cellStyle name="40 % - Akzent2" xfId="14121" hidden="1" xr:uid="{C27E0D77-4F60-475C-B679-0DAECEC57C64}"/>
    <cellStyle name="40 % - Akzent2" xfId="14145" hidden="1" xr:uid="{05260706-9EE9-426A-A1E7-B06E375AA49B}"/>
    <cellStyle name="40 % - Akzent2" xfId="14205" hidden="1" xr:uid="{56F44C04-8B86-4781-98A1-AC59BCD7CE30}"/>
    <cellStyle name="40 % - Akzent2" xfId="14263" hidden="1" xr:uid="{BB991651-0E2F-4612-82C6-D724C4F2CB34}"/>
    <cellStyle name="40 % - Akzent2" xfId="14183" hidden="1" xr:uid="{3AFD6195-80B8-46EC-9883-88583A2EE36E}"/>
    <cellStyle name="40 % - Akzent2" xfId="14238" hidden="1" xr:uid="{2CB6F5DC-F67E-45FE-A328-C7DF1B48BC21}"/>
    <cellStyle name="40 % - Akzent2" xfId="14189" hidden="1" xr:uid="{154A046B-ADF3-4F9F-9FCB-E5893C9E4F2C}"/>
    <cellStyle name="40 % - Akzent2" xfId="14291" hidden="1" xr:uid="{EAF91DB9-7714-4BDA-A76F-52DC8851CF17}"/>
    <cellStyle name="40 % - Akzent2" xfId="14305" hidden="1" xr:uid="{5353A00D-5683-4BD8-9B51-5E5203681F6F}"/>
    <cellStyle name="40 % - Akzent2" xfId="14329" hidden="1" xr:uid="{31FAAC45-FC41-4E9E-9E29-ADBD16436385}"/>
    <cellStyle name="40 % - Akzent2" xfId="14389" hidden="1" xr:uid="{87A514CC-8AD2-444B-9030-A5F4E4928345}"/>
    <cellStyle name="40 % - Akzent2" xfId="14447" hidden="1" xr:uid="{E43613D4-C67D-43B1-B5BB-B7E4C2D5FB96}"/>
    <cellStyle name="40 % - Akzent2" xfId="14367" hidden="1" xr:uid="{217FDDA8-D64A-44EA-8659-C87E4ADAD7B6}"/>
    <cellStyle name="40 % - Akzent2" xfId="14422" hidden="1" xr:uid="{59CAD9B2-D621-42F8-A668-DD30BB86E267}"/>
    <cellStyle name="40 % - Akzent2" xfId="14373" hidden="1" xr:uid="{17D74A2E-3902-41EB-ADF7-166B9F586F31}"/>
    <cellStyle name="40 % - Akzent2" xfId="14475" hidden="1" xr:uid="{1F5849F1-79AE-412E-81F9-414C0C536DAC}"/>
    <cellStyle name="40 % - Akzent2" xfId="14493" hidden="1" xr:uid="{CB4A0D72-AE1C-4673-8FFB-F1B218F963E4}"/>
    <cellStyle name="40 % - Akzent2" xfId="14653" hidden="1" xr:uid="{9EB9E701-CA56-4B5F-B21C-6BA59B641479}"/>
    <cellStyle name="40 % - Akzent2" xfId="14713" hidden="1" xr:uid="{A07195A0-EC0F-4E51-AFA6-33777C344565}"/>
    <cellStyle name="40 % - Akzent2" xfId="14771" hidden="1" xr:uid="{D1D3C5CB-6C4F-4D3B-9154-A92B8D10CD09}"/>
    <cellStyle name="40 % - Akzent2" xfId="14691" hidden="1" xr:uid="{9317B994-C8B0-4167-8529-3DE75BEF6C70}"/>
    <cellStyle name="40 % - Akzent2" xfId="14746" hidden="1" xr:uid="{12C92AC2-E3AA-4E17-A165-B238641DF5D3}"/>
    <cellStyle name="40 % - Akzent2" xfId="14697" hidden="1" xr:uid="{1113C817-7534-47F8-A67E-FC3224889578}"/>
    <cellStyle name="40 % - Akzent2" xfId="14799" hidden="1" xr:uid="{312E272E-69F4-4401-B555-039554A547B2}"/>
    <cellStyle name="40 % - Akzent2" xfId="14817" hidden="1" xr:uid="{E0D0DA2D-258A-41B0-B378-35835E19B3AE}"/>
    <cellStyle name="40 % - Akzent2" xfId="14977" hidden="1" xr:uid="{A5C26947-757B-415D-97BB-733DE6DEE8A2}"/>
    <cellStyle name="40 % - Akzent2" xfId="15037" hidden="1" xr:uid="{5A70C5FC-70D7-48EB-B954-0AA6D6FF9A0E}"/>
    <cellStyle name="40 % - Akzent2" xfId="15095" hidden="1" xr:uid="{B7DC9DA6-B774-443C-868A-9229FD1C31D0}"/>
    <cellStyle name="40 % - Akzent2" xfId="15015" hidden="1" xr:uid="{FB016B7A-8551-4444-A729-63D95C1DC0F1}"/>
    <cellStyle name="40 % - Akzent2" xfId="15070" hidden="1" xr:uid="{52148B65-BC76-4862-B00F-30B011811CBE}"/>
    <cellStyle name="40 % - Akzent2" xfId="15021" hidden="1" xr:uid="{275D5A13-97D1-49E4-A508-B4FB18D2E663}"/>
    <cellStyle name="40 % - Akzent2" xfId="15123" hidden="1" xr:uid="{13895336-69BD-4EA5-B8CA-3D58B13E5F2E}"/>
    <cellStyle name="40 % - Akzent2" xfId="15141" hidden="1" xr:uid="{E5C72D44-4678-4EB1-BEA7-6C8D42D8515F}"/>
    <cellStyle name="40 % - Akzent2" xfId="15301" hidden="1" xr:uid="{65796320-019C-4A57-B65E-F334297EA0E4}"/>
    <cellStyle name="40 % - Akzent2" xfId="15361" hidden="1" xr:uid="{2CFAC7B3-84D6-4B71-85D1-BDC0A75AA832}"/>
    <cellStyle name="40 % - Akzent2" xfId="15419" hidden="1" xr:uid="{DB83F94C-C86C-4F5A-BE04-3E682D55095D}"/>
    <cellStyle name="40 % - Akzent2" xfId="15339" hidden="1" xr:uid="{877CB324-1D8C-497A-878E-45872DC3C8AE}"/>
    <cellStyle name="40 % - Akzent2" xfId="15394" hidden="1" xr:uid="{2926A0C4-13FD-43B0-B0F5-1B5DD08C78C4}"/>
    <cellStyle name="40 % - Akzent2" xfId="15345" hidden="1" xr:uid="{C7F399BA-26E3-4DEF-8D9E-4CEC309E7E37}"/>
    <cellStyle name="40 % - Akzent2" xfId="15447" hidden="1" xr:uid="{8631814A-7882-4E41-A087-9AF398FCC028}"/>
    <cellStyle name="40 % - Akzent2" xfId="15465" hidden="1" xr:uid="{1F09FEDC-62B3-4545-97B6-0A46F1225315}"/>
    <cellStyle name="40 % - Akzent2" xfId="15625" hidden="1" xr:uid="{C98F44B8-317A-4CD5-B9FB-F6F873B07753}"/>
    <cellStyle name="40 % - Akzent2" xfId="15685" hidden="1" xr:uid="{EEC0D389-9CAA-441C-847D-FDFDEE471943}"/>
    <cellStyle name="40 % - Akzent2" xfId="15743" hidden="1" xr:uid="{8483DDAD-0AEF-42B7-936E-5F953000B820}"/>
    <cellStyle name="40 % - Akzent2" xfId="15663" hidden="1" xr:uid="{03352F92-6F35-49C1-BBF5-485DA90107F6}"/>
    <cellStyle name="40 % - Akzent2" xfId="15718" hidden="1" xr:uid="{7E485C45-7C91-4428-85A9-BA1BDA11A492}"/>
    <cellStyle name="40 % - Akzent2" xfId="15669" hidden="1" xr:uid="{36D8B472-EE9B-4638-A45C-95BACAA6BA35}"/>
    <cellStyle name="40 % - Akzent2" xfId="15771" hidden="1" xr:uid="{62E2574A-6EF2-46D5-A04E-FCCC717D290C}"/>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564" hidden="1" xr:uid="{D746FBAC-5FEB-47EA-839A-5E0008007D89}"/>
    <cellStyle name="40 % - Akzent3" xfId="4414" hidden="1" xr:uid="{8BB8302B-72F7-4715-BD9B-34C4886002B0}"/>
    <cellStyle name="40 % - Akzent3" xfId="4710" hidden="1" xr:uid="{06B32658-DD1E-4210-8AC9-8176887BE9AC}"/>
    <cellStyle name="40 % - Akzent3" xfId="5281" hidden="1" xr:uid="{308DAFB3-1ADF-4DB1-89F1-81B12DDCAF2C}"/>
    <cellStyle name="40 % - Akzent3" xfId="5217" hidden="1" xr:uid="{187BC462-DFCB-412F-BA88-DD67665DD56E}"/>
    <cellStyle name="40 % - Akzent3" xfId="5145" hidden="1" xr:uid="{A75373F9-CAE9-4641-ADA4-603429A3D456}"/>
    <cellStyle name="40 % - Akzent3" xfId="5345" hidden="1" xr:uid="{B870C1FF-EC48-43E6-A64C-8642D76AF2EA}"/>
    <cellStyle name="40 % - Akzent3" xfId="5716" hidden="1" xr:uid="{B24A2EE9-8B69-470B-B391-DCD75DE36BE0}"/>
    <cellStyle name="40 % - Akzent3" xfId="5756" hidden="1" xr:uid="{2286336C-BC01-4D4C-9F08-C5A15D54156D}"/>
    <cellStyle name="40 % - Akzent3" xfId="5950" hidden="1" xr:uid="{28F5D6A5-9332-43A0-9935-BE151A20C3AC}"/>
    <cellStyle name="40 % - Akzent3" xfId="6235" hidden="1" xr:uid="{3F8C358D-AC83-4BD2-A570-AB6F0ABC03D8}"/>
    <cellStyle name="40 % - Akzent3" xfId="6792" hidden="1" xr:uid="{8F139FF2-F050-4D32-8B06-613A7D653FCC}"/>
    <cellStyle name="40 % - Akzent3" xfId="6735" hidden="1" xr:uid="{A17B4BAB-F0AA-4320-B513-6EE031C343DB}"/>
    <cellStyle name="40 % - Akzent3" xfId="6670" hidden="1" xr:uid="{623DAEBE-7B6A-47A5-8AEE-BD8F453D54A3}"/>
    <cellStyle name="40 % - Akzent3" xfId="6853" hidden="1" xr:uid="{E21DF242-77CF-4AA2-98AC-E290660FE1D1}"/>
    <cellStyle name="40 % - Akzent3" xfId="6867" hidden="1" xr:uid="{E1ECF3AD-4784-4F51-A092-E3EAFB1BC206}"/>
    <cellStyle name="40 % - Akzent3" xfId="6890" hidden="1" xr:uid="{6A0A8A48-C220-4C22-B6C9-A6162FEBF745}"/>
    <cellStyle name="40 % - Akzent3" xfId="7050" hidden="1" xr:uid="{0789C509-84F4-48DA-B27D-E43A917FAEB1}"/>
    <cellStyle name="40 % - Akzent3" xfId="7115" hidden="1" xr:uid="{4DE111D2-457F-4F08-9C57-328AD8D7714D}"/>
    <cellStyle name="40 % - Akzent3" xfId="7162" hidden="1" xr:uid="{CF32FEEA-C296-432B-B46A-0972BBBF82E7}"/>
    <cellStyle name="40 % - Akzent3" xfId="7150" hidden="1" xr:uid="{F15A89B3-5753-4670-8CDD-EFB7538EDAF5}"/>
    <cellStyle name="40 % - Akzent3" xfId="7132" hidden="1" xr:uid="{BD071766-057F-41F0-B9E2-4593F0B329CC}"/>
    <cellStyle name="40 % - Akzent3" xfId="7177" hidden="1" xr:uid="{C18D814A-A883-418E-90AA-6DF5B542B3C4}"/>
    <cellStyle name="40 % - Akzent3" xfId="7191" hidden="1" xr:uid="{6999EE44-56ED-4E0E-A30C-9E5622069CA1}"/>
    <cellStyle name="40 % - Akzent3" xfId="7214" hidden="1" xr:uid="{C5E2DA7B-F810-49F3-B2AB-BBE3D0D24578}"/>
    <cellStyle name="40 % - Akzent3" xfId="7374" hidden="1" xr:uid="{F9D5E203-FD3B-4F2B-A7A3-13052CF4F454}"/>
    <cellStyle name="40 % - Akzent3" xfId="7439" hidden="1" xr:uid="{41D81EB5-1043-411C-81D1-E707440485E5}"/>
    <cellStyle name="40 % - Akzent3" xfId="7486" hidden="1" xr:uid="{915ACB72-590D-4677-A6E1-E893E7D2FA08}"/>
    <cellStyle name="40 % - Akzent3" xfId="7474" hidden="1" xr:uid="{AE810BFD-45D4-4C34-9791-225CE23C5E93}"/>
    <cellStyle name="40 % - Akzent3" xfId="7456" hidden="1" xr:uid="{75626A20-B976-477F-AD9D-B0B11A17503A}"/>
    <cellStyle name="40 % - Akzent3" xfId="7501" hidden="1" xr:uid="{6A41C2B1-D1F2-4262-B7EB-B06767A2E1A8}"/>
    <cellStyle name="40 % - Akzent3" xfId="7515" hidden="1" xr:uid="{78330D39-EFE2-4416-A9A7-7644873EF112}"/>
    <cellStyle name="40 % - Akzent3" xfId="6159" hidden="1" xr:uid="{6DB63D6A-3517-4DA1-9D46-404CC83A2F7B}"/>
    <cellStyle name="40 % - Akzent3" xfId="4179" hidden="1" xr:uid="{E34690B1-9CC9-45CD-8022-8FC8C4DBF3B8}"/>
    <cellStyle name="40 % - Akzent3" xfId="5280" hidden="1" xr:uid="{569E4FDE-3E9D-4030-9E41-AC4EDCBC1B83}"/>
    <cellStyle name="40 % - Akzent3" xfId="4121" hidden="1" xr:uid="{DB96F7EB-EECE-4B23-93A7-B350DC574488}"/>
    <cellStyle name="40 % - Akzent3" xfId="3895" hidden="1" xr:uid="{EB76FF1D-5667-4116-92FF-C36C7F9CEE98}"/>
    <cellStyle name="40 % - Akzent3" xfId="4062" hidden="1" xr:uid="{729615B7-8391-4A58-A327-1BDBD67C552F}"/>
    <cellStyle name="40 % - Akzent3" xfId="4839" hidden="1" xr:uid="{329CFD7C-83F4-4AD1-A19B-14EB713647B8}"/>
    <cellStyle name="40 % - Akzent3" xfId="5560" hidden="1" xr:uid="{B25FCBF9-D47E-4F7D-9E3D-2D22E3A2538E}"/>
    <cellStyle name="40 % - Akzent3" xfId="6255" hidden="1" xr:uid="{9DD27CD1-4DF5-45A6-8EB6-3107FD4E48A6}"/>
    <cellStyle name="40 % - Akzent3" xfId="6211" hidden="1" xr:uid="{B4F9269E-F2D9-4FBB-BCCD-8E791D79183F}"/>
    <cellStyle name="40 % - Akzent3" xfId="7521" hidden="1" xr:uid="{09C57B02-9A9F-4ECD-B4A0-F69B74788322}"/>
    <cellStyle name="40 % - Akzent3" xfId="8092" hidden="1" xr:uid="{FD9D3BF6-E016-493D-A5D1-69103155176E}"/>
    <cellStyle name="40 % - Akzent3" xfId="8035" hidden="1" xr:uid="{19495411-2F5F-4B5C-8B50-C17DA08D8DB4}"/>
    <cellStyle name="40 % - Akzent3" xfId="7969" hidden="1" xr:uid="{C75DC7AA-CEB7-4A4D-946E-586F3E529F2A}"/>
    <cellStyle name="40 % - Akzent3" xfId="8153" hidden="1" xr:uid="{1CAACEFA-6CE9-4A39-8330-7935181188DC}"/>
    <cellStyle name="40 % - Akzent3" xfId="8167" hidden="1" xr:uid="{D4E3EED2-9469-4F89-9CA9-052BD0815DAA}"/>
    <cellStyle name="40 % - Akzent3" xfId="8190" hidden="1" xr:uid="{0089AF46-37E2-491A-A485-EEC4BFCE129C}"/>
    <cellStyle name="40 % - Akzent3" xfId="8316" hidden="1" xr:uid="{60D79421-2CC5-43A4-A4EF-8927A7F40651}"/>
    <cellStyle name="40 % - Akzent3" xfId="8381" hidden="1" xr:uid="{27707000-189F-46ED-A499-D38E86080B53}"/>
    <cellStyle name="40 % - Akzent3" xfId="8428" hidden="1" xr:uid="{5C4D3AA7-4A75-47DA-B0D0-B80E035E1E17}"/>
    <cellStyle name="40 % - Akzent3" xfId="8416" hidden="1" xr:uid="{49C54647-1F43-49E9-A59B-817842E22C6E}"/>
    <cellStyle name="40 % - Akzent3" xfId="8398" hidden="1" xr:uid="{7ACEF133-BA00-4E39-A5EB-9A4D14486541}"/>
    <cellStyle name="40 % - Akzent3" xfId="8443" hidden="1" xr:uid="{F30875AE-21CD-4696-8BF3-97E7933E7893}"/>
    <cellStyle name="40 % - Akzent3" xfId="8457" hidden="1" xr:uid="{B8E0F3C9-438A-4AD6-AC20-5C6E47466E08}"/>
    <cellStyle name="40 % - Akzent3" xfId="8480" hidden="1" xr:uid="{1B00FE9D-AA87-42F2-8B67-73ACAC09258A}"/>
    <cellStyle name="40 % - Akzent3" xfId="8605" hidden="1" xr:uid="{2BDC737C-F1C9-46DD-80A7-171A3D99E1EA}"/>
    <cellStyle name="40 % - Akzent3" xfId="8670" hidden="1" xr:uid="{216C29AA-D9FB-496C-ACBF-6CE90872B035}"/>
    <cellStyle name="40 % - Akzent3" xfId="8717" hidden="1" xr:uid="{ABB0B46F-76F2-43B3-878F-006AAD7110DB}"/>
    <cellStyle name="40 % - Akzent3" xfId="8705" hidden="1" xr:uid="{D3E4CD2D-4FE2-4563-9F49-DA542C31E784}"/>
    <cellStyle name="40 % - Akzent3" xfId="8687" hidden="1" xr:uid="{8271EDC1-ABD1-4C9D-9DD0-ECB68F769246}"/>
    <cellStyle name="40 % - Akzent3" xfId="8732" hidden="1" xr:uid="{527C7ED5-2657-44AF-BAF3-DF0E1C4D29E4}"/>
    <cellStyle name="40 % - Akzent3" xfId="8746" hidden="1" xr:uid="{A6FF197C-CA13-4E6F-A75B-03F718E4E206}"/>
    <cellStyle name="40 % - Akzent3" xfId="4790" hidden="1" xr:uid="{69538141-A3C1-4690-A45E-15E628C15796}"/>
    <cellStyle name="40 % - Akzent3" xfId="8818" hidden="1" xr:uid="{A4E0C434-EB2D-4FFF-B575-1240C0EB1812}"/>
    <cellStyle name="40 % - Akzent3" xfId="9121" hidden="1" xr:uid="{FA1E362D-68A4-4919-9779-54D9352C1D61}"/>
    <cellStyle name="40 % - Akzent3" xfId="9711" hidden="1" xr:uid="{59B65A2B-622E-495F-9DCD-A2020BF9796A}"/>
    <cellStyle name="40 % - Akzent3" xfId="9646" hidden="1" xr:uid="{4DE22FE1-48EB-4748-88DC-8D712EDE2F88}"/>
    <cellStyle name="40 % - Akzent3" xfId="9573" hidden="1" xr:uid="{BC29BCA0-25FE-4F38-B1CA-5D1D3E3C86D8}"/>
    <cellStyle name="40 % - Akzent3" xfId="9776" hidden="1" xr:uid="{99DAE824-492D-413E-B2EE-6BD36A042CA3}"/>
    <cellStyle name="40 % - Akzent3" xfId="10161" hidden="1" xr:uid="{B027B643-CF1C-464A-BD78-B506FC6400B8}"/>
    <cellStyle name="40 % - Akzent3" xfId="10201" hidden="1" xr:uid="{E3BD6F90-9C04-425F-A366-CF7D6331B344}"/>
    <cellStyle name="40 % - Akzent3" xfId="10288" hidden="1" xr:uid="{9FE01849-F9C0-4AB4-AB30-6E1025A0D307}"/>
    <cellStyle name="40 % - Akzent3" xfId="10577" hidden="1" xr:uid="{8825E4D7-59BB-4275-AD4A-AF8378089B52}"/>
    <cellStyle name="40 % - Akzent3" xfId="11148" hidden="1" xr:uid="{83571929-AFC0-4A80-BC44-C7A8CC1E8C02}"/>
    <cellStyle name="40 % - Akzent3" xfId="11091" hidden="1" xr:uid="{2AF89625-9339-461E-AE00-6FC4FEC4724C}"/>
    <cellStyle name="40 % - Akzent3" xfId="11025" hidden="1" xr:uid="{7D1CE8CF-22FD-47BB-A969-F2F87335A89E}"/>
    <cellStyle name="40 % - Akzent3" xfId="11209" hidden="1" xr:uid="{AC4CD311-E4AC-4BBE-AFDC-85A0F6575FA5}"/>
    <cellStyle name="40 % - Akzent3" xfId="11223" hidden="1" xr:uid="{F1FF8C67-75E2-4702-8FA7-DD0EF218AE6E}"/>
    <cellStyle name="40 % - Akzent3" xfId="11244" hidden="1" xr:uid="{01FFB66A-3DD1-4AFF-B274-1E3399D328BC}"/>
    <cellStyle name="40 % - Akzent3" xfId="11306" hidden="1" xr:uid="{1852FE26-8C46-48A5-9E16-F74738CB28F3}"/>
    <cellStyle name="40 % - Akzent3" xfId="11371" hidden="1" xr:uid="{B1508116-E315-4EB8-A10F-4A376216B910}"/>
    <cellStyle name="40 % - Akzent3" xfId="11418" hidden="1" xr:uid="{7E0772FA-80C2-4D9F-B7E6-309C140066C2}"/>
    <cellStyle name="40 % - Akzent3" xfId="11406" hidden="1" xr:uid="{AF23F2F5-354A-40DA-919E-1D567748D525}"/>
    <cellStyle name="40 % - Akzent3" xfId="11388" hidden="1" xr:uid="{E5C000E9-CE45-4A81-9E54-2F87DAD050A7}"/>
    <cellStyle name="40 % - Akzent3" xfId="11433" hidden="1" xr:uid="{4CF232CA-D01A-4A17-9457-840A32A7A3B3}"/>
    <cellStyle name="40 % - Akzent3" xfId="11447" hidden="1" xr:uid="{0BDE8912-16FA-4217-9BA5-4810E618A37F}"/>
    <cellStyle name="40 % - Akzent3" xfId="11468" hidden="1" xr:uid="{B93B9697-5A5A-46E5-A492-3A7766943BAD}"/>
    <cellStyle name="40 % - Akzent3" xfId="11529" hidden="1" xr:uid="{F7B3FA7D-022B-4AD4-A812-3D0A05273D68}"/>
    <cellStyle name="40 % - Akzent3" xfId="11594" hidden="1" xr:uid="{216933B5-4C48-48C9-AA09-C459BCF0C0C8}"/>
    <cellStyle name="40 % - Akzent3" xfId="11641" hidden="1" xr:uid="{550572E9-ECB7-4F3F-9ED4-A9AC9AB8E051}"/>
    <cellStyle name="40 % - Akzent3" xfId="11629" hidden="1" xr:uid="{842E8597-56E9-4FBE-A3BF-3980F5D7DB7B}"/>
    <cellStyle name="40 % - Akzent3" xfId="11611" hidden="1" xr:uid="{BA27F7A7-B0FF-457E-BC8C-823A331623BF}"/>
    <cellStyle name="40 % - Akzent3" xfId="11656" hidden="1" xr:uid="{5D514A1D-ED2C-4587-8F0E-39CC1A8E1229}"/>
    <cellStyle name="40 % - Akzent3" xfId="11670" hidden="1" xr:uid="{04A70E37-2DCA-4623-AF63-669C67830598}"/>
    <cellStyle name="40 % - Akzent3" xfId="5256" hidden="1" xr:uid="{AE76F5E2-09FA-45BC-918B-2F4D10921328}"/>
    <cellStyle name="40 % - Akzent3" xfId="11740" hidden="1" xr:uid="{7222A47C-3503-4884-860C-F1D5679CFDA2}"/>
    <cellStyle name="40 % - Akzent3" xfId="12043" hidden="1" xr:uid="{1B282065-876B-4C87-8115-B548B9FC3061}"/>
    <cellStyle name="40 % - Akzent3" xfId="12633" hidden="1" xr:uid="{354C1D5E-8288-4888-97A5-CFE90FD11690}"/>
    <cellStyle name="40 % - Akzent3" xfId="12568" hidden="1" xr:uid="{96F5F4F8-6285-4FB3-AB68-5FC8C9436EE3}"/>
    <cellStyle name="40 % - Akzent3" xfId="12495" hidden="1" xr:uid="{EDE3BB1E-9E4A-4328-97B4-866E31AEEE4E}"/>
    <cellStyle name="40 % - Akzent3" xfId="12698" hidden="1" xr:uid="{1F281F05-12AE-47CF-8781-AD7EE313DAA6}"/>
    <cellStyle name="40 % - Akzent3" xfId="13083" hidden="1" xr:uid="{747FC690-97CB-4FA3-8EB8-3E7EFE5F44E7}"/>
    <cellStyle name="40 % - Akzent3" xfId="13119" hidden="1" xr:uid="{FBC50721-F42E-49D7-A112-B8C1A2458993}"/>
    <cellStyle name="40 % - Akzent3" xfId="13170" hidden="1" xr:uid="{D6BD2C17-630A-48F0-80B0-71853A355B45}"/>
    <cellStyle name="40 % - Akzent3" xfId="13459" hidden="1" xr:uid="{10615738-537E-4883-A7E1-1AC7A99758F7}"/>
    <cellStyle name="40 % - Akzent3" xfId="14030" hidden="1" xr:uid="{0E4EEA6D-FCEA-405C-B700-EB60092FEA5A}"/>
    <cellStyle name="40 % - Akzent3" xfId="13973" hidden="1" xr:uid="{98908487-EFCE-4EE7-90FC-8C92BB5B75AB}"/>
    <cellStyle name="40 % - Akzent3" xfId="13907" hidden="1" xr:uid="{FC8F9F95-6B35-4DA3-B9F8-F44D12A8F6B1}"/>
    <cellStyle name="40 % - Akzent3" xfId="14091" hidden="1" xr:uid="{3396D489-97F8-4468-AD9E-7E608BDF4A36}"/>
    <cellStyle name="40 % - Akzent3" xfId="14105" hidden="1" xr:uid="{BCE32F3F-6576-4142-AEB2-2745B59D154C}"/>
    <cellStyle name="40 % - Akzent3" xfId="14124" hidden="1" xr:uid="{A2C29E29-1DFD-4BF8-8CE7-4D88742522AE}"/>
    <cellStyle name="40 % - Akzent3" xfId="14148" hidden="1" xr:uid="{04096DA2-500E-46BF-8D36-5590887A4B3D}"/>
    <cellStyle name="40 % - Akzent3" xfId="14213" hidden="1" xr:uid="{D8BD5510-B4C0-4CE8-80F2-E2F7947D1691}"/>
    <cellStyle name="40 % - Akzent3" xfId="14260" hidden="1" xr:uid="{7A289C7C-22F5-4CDD-B009-1E2A01C97782}"/>
    <cellStyle name="40 % - Akzent3" xfId="14248" hidden="1" xr:uid="{D1E34799-57C7-4FA2-9F04-C30834BBA9ED}"/>
    <cellStyle name="40 % - Akzent3" xfId="14230" hidden="1" xr:uid="{91F3FAC8-B1B9-4DDD-AD69-C2877A7A4813}"/>
    <cellStyle name="40 % - Akzent3" xfId="14275" hidden="1" xr:uid="{219C6B39-AA7C-4159-9CCF-1DC1F2C39897}"/>
    <cellStyle name="40 % - Akzent3" xfId="14289" hidden="1" xr:uid="{C53DD95E-1894-4E6B-A02D-D99E2EC06FC9}"/>
    <cellStyle name="40 % - Akzent3" xfId="14308" hidden="1" xr:uid="{2905E01F-6A7F-44CB-86F8-83A606D0C465}"/>
    <cellStyle name="40 % - Akzent3" xfId="14332" hidden="1" xr:uid="{DD1282EA-A307-4FD6-B2A1-31A278ECDA40}"/>
    <cellStyle name="40 % - Akzent3" xfId="14397" hidden="1" xr:uid="{1FF97774-EC4D-440C-A9BC-8B531A037D92}"/>
    <cellStyle name="40 % - Akzent3" xfId="14444" hidden="1" xr:uid="{038A7802-624B-4CA6-9D16-FAA907F52330}"/>
    <cellStyle name="40 % - Akzent3" xfId="14432" hidden="1" xr:uid="{CDA16936-9446-49A8-90EC-7BED89CAE868}"/>
    <cellStyle name="40 % - Akzent3" xfId="14414" hidden="1" xr:uid="{55F1CB95-3632-4D30-80C8-CCA7FAA3ACFA}"/>
    <cellStyle name="40 % - Akzent3" xfId="14459" hidden="1" xr:uid="{8A9EFDDD-9B8A-4CF9-9B0B-836EB0FB992C}"/>
    <cellStyle name="40 % - Akzent3" xfId="14473" hidden="1" xr:uid="{A09422C7-B55E-4E19-94F9-89F347651B1D}"/>
    <cellStyle name="40 % - Akzent3" xfId="14496" hidden="1" xr:uid="{9B049A89-946C-488D-86D7-DD9A09208524}"/>
    <cellStyle name="40 % - Akzent3" xfId="14656" hidden="1" xr:uid="{451C7940-1EAC-41C1-B6DC-C054092A9948}"/>
    <cellStyle name="40 % - Akzent3" xfId="14721" hidden="1" xr:uid="{56F154EC-4216-42EA-8673-FE61E7F04AEE}"/>
    <cellStyle name="40 % - Akzent3" xfId="14768" hidden="1" xr:uid="{3AA73011-B681-4DDB-8192-BA6416BB7448}"/>
    <cellStyle name="40 % - Akzent3" xfId="14756" hidden="1" xr:uid="{D62884B8-B72D-451B-B974-49623848EFD6}"/>
    <cellStyle name="40 % - Akzent3" xfId="14738" hidden="1" xr:uid="{9B9C0316-175F-42FD-B62B-8BAA0C4280E4}"/>
    <cellStyle name="40 % - Akzent3" xfId="14783" hidden="1" xr:uid="{3A5902E0-6460-414C-BD65-1606A805366E}"/>
    <cellStyle name="40 % - Akzent3" xfId="14797" hidden="1" xr:uid="{70AA8058-71E8-47A3-B2C2-8FE6F25349C6}"/>
    <cellStyle name="40 % - Akzent3" xfId="14820" hidden="1" xr:uid="{A54058AC-94FC-46BB-84F8-0BCFF8618926}"/>
    <cellStyle name="40 % - Akzent3" xfId="14980" hidden="1" xr:uid="{F827303F-8377-4B49-9C0D-EB4EFD333EEF}"/>
    <cellStyle name="40 % - Akzent3" xfId="15045" hidden="1" xr:uid="{A63A273F-7DB4-4FD4-B4ED-DAE50A073873}"/>
    <cellStyle name="40 % - Akzent3" xfId="15092" hidden="1" xr:uid="{330E5C4E-750B-4675-99DF-FC468B672224}"/>
    <cellStyle name="40 % - Akzent3" xfId="15080" hidden="1" xr:uid="{D042BA92-AE82-4BBC-BCE4-2F6EA20FF4BF}"/>
    <cellStyle name="40 % - Akzent3" xfId="15062" hidden="1" xr:uid="{8553B19B-1AFF-4D7C-87B6-E843B81720AF}"/>
    <cellStyle name="40 % - Akzent3" xfId="15107" hidden="1" xr:uid="{2BE1A659-AB91-4A7C-92A8-EBC358C22F95}"/>
    <cellStyle name="40 % - Akzent3" xfId="15121" hidden="1" xr:uid="{69713234-AB3C-4B6E-853F-217A879BD8C4}"/>
    <cellStyle name="40 % - Akzent3" xfId="15144" hidden="1" xr:uid="{4D7C6801-4D54-449B-A71B-28C5490061E2}"/>
    <cellStyle name="40 % - Akzent3" xfId="15304" hidden="1" xr:uid="{376B8A63-8F89-4D74-B1CE-780253DDB5F0}"/>
    <cellStyle name="40 % - Akzent3" xfId="15369" hidden="1" xr:uid="{53121F9F-1066-4914-8A17-544A2A0F50F8}"/>
    <cellStyle name="40 % - Akzent3" xfId="15416" hidden="1" xr:uid="{4ED20B82-A4C5-45CF-BC2F-E1C7A67E9C03}"/>
    <cellStyle name="40 % - Akzent3" xfId="15404" hidden="1" xr:uid="{84D923D4-8D8B-41CE-BA6B-F6D03E13844F}"/>
    <cellStyle name="40 % - Akzent3" xfId="15386" hidden="1" xr:uid="{05FC4E8E-33C3-4FCD-A50F-1C2A85B7F4C9}"/>
    <cellStyle name="40 % - Akzent3" xfId="15431" hidden="1" xr:uid="{B3C9E68B-6769-4D7D-9EDC-6EA02ECD09AF}"/>
    <cellStyle name="40 % - Akzent3" xfId="15445" hidden="1" xr:uid="{3130F5E7-F76E-4FC0-A320-7C42ED427F30}"/>
    <cellStyle name="40 % - Akzent3" xfId="15468" hidden="1" xr:uid="{042BAEBE-9497-45E8-84D6-312C0AA5BF00}"/>
    <cellStyle name="40 % - Akzent3" xfId="15628" hidden="1" xr:uid="{823874EB-AAE7-4224-A9F1-50B583116912}"/>
    <cellStyle name="40 % - Akzent3" xfId="15693" hidden="1" xr:uid="{66B09E29-8C6E-4945-9E06-F0B65CC2D973}"/>
    <cellStyle name="40 % - Akzent3" xfId="15740" hidden="1" xr:uid="{06339E44-1479-4BCB-B8E6-A8268AE7C46D}"/>
    <cellStyle name="40 % - Akzent3" xfId="15728" hidden="1" xr:uid="{2369F2B5-F881-4A4C-8F22-28DAF714E351}"/>
    <cellStyle name="40 % - Akzent3" xfId="15710" hidden="1" xr:uid="{6A6DEE25-298A-4F76-9B5E-3F73EC9E1764}"/>
    <cellStyle name="40 % - Akzent3" xfId="15755" hidden="1" xr:uid="{6ECA73FD-32D2-4895-9891-127C9387FCE1}"/>
    <cellStyle name="40 % - Akzent3" xfId="15769" hidden="1" xr:uid="{34EA49C0-7C64-40FB-B71A-607F1B1427D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568" hidden="1" xr:uid="{776F48D6-D8B8-49CC-97E1-C8223BCFB0EC}"/>
    <cellStyle name="40 % - Akzent4" xfId="4418" hidden="1" xr:uid="{7AED89E1-CE0E-4FF5-820D-C498E6468012}"/>
    <cellStyle name="40 % - Akzent4" xfId="4706" hidden="1" xr:uid="{2FAB6AF2-2EBF-4A11-8331-5AF2F1E8E290}"/>
    <cellStyle name="40 % - Akzent4" xfId="5262" hidden="1" xr:uid="{167C7E4A-D58C-4450-9163-16F0B2621707}"/>
    <cellStyle name="40 % - Akzent4" xfId="5301" hidden="1" xr:uid="{9D88E41C-7B6C-4194-B9C1-3CA00FAC2AD7}"/>
    <cellStyle name="40 % - Akzent4" xfId="4474" hidden="1" xr:uid="{037A7334-C5DF-4DFD-A80D-A7C90BBDCB3E}"/>
    <cellStyle name="40 % - Akzent4" xfId="5163" hidden="1" xr:uid="{3BC32257-F397-48A7-A141-FA8FB9756108}"/>
    <cellStyle name="40 % - Akzent4" xfId="5714" hidden="1" xr:uid="{B84901E0-740E-4668-B8DE-5A73A0508FBF}"/>
    <cellStyle name="40 % - Akzent4" xfId="5760" hidden="1" xr:uid="{B897FFF2-8D8A-4EF0-AA14-EC2B8D10E8A0}"/>
    <cellStyle name="40 % - Akzent4" xfId="5954" hidden="1" xr:uid="{F524ADC6-D865-4EE9-924A-640408E68B93}"/>
    <cellStyle name="40 % - Akzent4" xfId="6231" hidden="1" xr:uid="{2FB5B15B-58EE-46BE-8AC4-601BBB45ACA4}"/>
    <cellStyle name="40 % - Akzent4" xfId="6777" hidden="1" xr:uid="{EE646C60-3E04-4513-AFDC-B4D9AFB5EE80}"/>
    <cellStyle name="40 % - Akzent4" xfId="6812" hidden="1" xr:uid="{7A1321DD-6EC4-4F41-95C0-945F9C300A31}"/>
    <cellStyle name="40 % - Akzent4" xfId="6003" hidden="1" xr:uid="{A8EEC5E9-0B38-49B1-B572-4F3793E50683}"/>
    <cellStyle name="40 % - Akzent4" xfId="6687" hidden="1" xr:uid="{9CE467CC-8063-4746-9AF2-128F27D25015}"/>
    <cellStyle name="40 % - Akzent4" xfId="6865" hidden="1" xr:uid="{E4E34DA7-54C9-4EF7-970F-9E7E9592714D}"/>
    <cellStyle name="40 % - Akzent4" xfId="6893" hidden="1" xr:uid="{B5CF3359-572B-4AB0-A142-C86E049ECCC5}"/>
    <cellStyle name="40 % - Akzent4" xfId="7053" hidden="1" xr:uid="{573EDA83-A813-4BF3-ABC1-B5DCCBE01A92}"/>
    <cellStyle name="40 % - Akzent4" xfId="7111" hidden="1" xr:uid="{9DD7CB7C-C5B9-46BD-9F0D-3258AC381903}"/>
    <cellStyle name="40 % - Akzent4" xfId="7158" hidden="1" xr:uid="{66630FFF-BC81-4DA5-BF70-92237240DD02}"/>
    <cellStyle name="40 % - Akzent4" xfId="7170" hidden="1" xr:uid="{EFE3A5F5-A6E1-4851-9561-0BD12E522B02}"/>
    <cellStyle name="40 % - Akzent4" xfId="7068" hidden="1" xr:uid="{0BE8D18E-89D1-4E67-B21A-FB12D7D2AA66}"/>
    <cellStyle name="40 % - Akzent4" xfId="7137" hidden="1" xr:uid="{C078B77A-C0C7-429C-86E9-2A48C6E5B7B7}"/>
    <cellStyle name="40 % - Akzent4" xfId="7189" hidden="1" xr:uid="{5091F7FE-EB07-4152-9BF7-F0E1D588B0B7}"/>
    <cellStyle name="40 % - Akzent4" xfId="7217" hidden="1" xr:uid="{EF052CB1-6165-4D88-8CF0-3F6FE0B82BB9}"/>
    <cellStyle name="40 % - Akzent4" xfId="7377" hidden="1" xr:uid="{1C643115-659F-4BDF-8371-22D54158EC86}"/>
    <cellStyle name="40 % - Akzent4" xfId="7435" hidden="1" xr:uid="{3F2CF218-CDE9-4B18-AD32-9BD0B1F1ED45}"/>
    <cellStyle name="40 % - Akzent4" xfId="7482" hidden="1" xr:uid="{15363054-ADF4-4826-B08C-557ED888EE49}"/>
    <cellStyle name="40 % - Akzent4" xfId="7494" hidden="1" xr:uid="{67BBCCA4-4F83-4434-96BD-BB4FCE1DF7AB}"/>
    <cellStyle name="40 % - Akzent4" xfId="7392" hidden="1" xr:uid="{C6E0818F-A189-4B5F-BBC8-0A787E44B3A6}"/>
    <cellStyle name="40 % - Akzent4" xfId="7461" hidden="1" xr:uid="{BAFE7A0E-BC8A-463D-9054-B4D571DA8D6B}"/>
    <cellStyle name="40 % - Akzent4" xfId="7513" hidden="1" xr:uid="{2B105F0F-9067-412A-B202-90338011E8FA}"/>
    <cellStyle name="40 % - Akzent4" xfId="5657" hidden="1" xr:uid="{E7E32EBC-D74D-413A-A20B-B64410088470}"/>
    <cellStyle name="40 % - Akzent4" xfId="6397" hidden="1" xr:uid="{1C7F4A3F-B302-4D88-ABB5-E3F13C174A32}"/>
    <cellStyle name="40 % - Akzent4" xfId="4906" hidden="1" xr:uid="{BFA939D9-FA75-4BBC-9DFF-ADCD9D3522DB}"/>
    <cellStyle name="40 % - Akzent4" xfId="4741" hidden="1" xr:uid="{2B5F492D-5734-4CD3-BD44-5CAD50F17EFF}"/>
    <cellStyle name="40 % - Akzent4" xfId="4035" hidden="1" xr:uid="{47557B4B-1B2B-4EDD-8B70-E2C4BB5D2C0F}"/>
    <cellStyle name="40 % - Akzent4" xfId="5512" hidden="1" xr:uid="{59ABAB71-1FD4-481E-8BB1-108882B81F7C}"/>
    <cellStyle name="40 % - Akzent4" xfId="5986" hidden="1" xr:uid="{0719F45A-F34A-4417-B9D3-1F310244358B}"/>
    <cellStyle name="40 % - Akzent4" xfId="6254" hidden="1" xr:uid="{CC2EB615-8E06-4554-922B-20AAE95158C9}"/>
    <cellStyle name="40 % - Akzent4" xfId="4664" hidden="1" xr:uid="{52EAD8BE-43C1-479E-9884-12580401D03F}"/>
    <cellStyle name="40 % - Akzent4" xfId="4238" hidden="1" xr:uid="{E969A1D6-E8B4-41A8-9C75-3527896717B2}"/>
    <cellStyle name="40 % - Akzent4" xfId="3746" hidden="1" xr:uid="{29650E41-BB17-48FA-B1F3-897C4CE9E086}"/>
    <cellStyle name="40 % - Akzent4" xfId="8077" hidden="1" xr:uid="{94BA9604-F8A2-4731-9F3F-1978CF8479EC}"/>
    <cellStyle name="40 % - Akzent4" xfId="8112" hidden="1" xr:uid="{3C3ECCF6-76ED-4C3C-9698-A1D0AF230090}"/>
    <cellStyle name="40 % - Akzent4" xfId="4206" hidden="1" xr:uid="{BFEDCC64-0FA4-4FD8-A732-4CF3E64203F0}"/>
    <cellStyle name="40 % - Akzent4" xfId="7987" hidden="1" xr:uid="{BD210E05-2539-4DF5-A97C-7A3AA5C744B9}"/>
    <cellStyle name="40 % - Akzent4" xfId="8165" hidden="1" xr:uid="{01A259C1-81B6-4C95-8054-E742CDF39124}"/>
    <cellStyle name="40 % - Akzent4" xfId="8193" hidden="1" xr:uid="{73AF4B81-B5AA-4ECD-8411-277F49E3655A}"/>
    <cellStyle name="40 % - Akzent4" xfId="8319" hidden="1" xr:uid="{5C0BAF48-4F55-4B2E-9686-C5EEFF429278}"/>
    <cellStyle name="40 % - Akzent4" xfId="8377" hidden="1" xr:uid="{0311714F-7308-440B-B34C-E0C527963486}"/>
    <cellStyle name="40 % - Akzent4" xfId="8424" hidden="1" xr:uid="{EDB4FF1D-15ED-410D-880F-CE4B508A1E29}"/>
    <cellStyle name="40 % - Akzent4" xfId="8436" hidden="1" xr:uid="{2367AB09-846A-4D62-851A-4ECCF6496342}"/>
    <cellStyle name="40 % - Akzent4" xfId="8334" hidden="1" xr:uid="{AF74BEDE-805D-448C-B56F-8923FFC42F74}"/>
    <cellStyle name="40 % - Akzent4" xfId="8403" hidden="1" xr:uid="{019A7853-6D09-4C4E-BF26-BF76ADAE93FE}"/>
    <cellStyle name="40 % - Akzent4" xfId="8455" hidden="1" xr:uid="{1EF62B80-CBFC-4468-83B7-3C9E1D3AFBD8}"/>
    <cellStyle name="40 % - Akzent4" xfId="8483" hidden="1" xr:uid="{61591F83-06EE-4883-A13E-D0E7932F00FA}"/>
    <cellStyle name="40 % - Akzent4" xfId="8608" hidden="1" xr:uid="{2DE76F1C-EDDD-419D-BE85-C911F60C2140}"/>
    <cellStyle name="40 % - Akzent4" xfId="8666" hidden="1" xr:uid="{1561C49C-43DA-48E8-84B9-636CDA4289B7}"/>
    <cellStyle name="40 % - Akzent4" xfId="8713" hidden="1" xr:uid="{E9797504-2A8B-407F-9008-2694B2776057}"/>
    <cellStyle name="40 % - Akzent4" xfId="8725" hidden="1" xr:uid="{4F066549-F2F7-4AD9-949E-D5495FE1B63F}"/>
    <cellStyle name="40 % - Akzent4" xfId="8623" hidden="1" xr:uid="{681094F9-7F9C-4545-9965-E3BF88ED56F7}"/>
    <cellStyle name="40 % - Akzent4" xfId="8692" hidden="1" xr:uid="{547DC9C1-34D3-4FC9-84E2-4D51D08F2BA1}"/>
    <cellStyle name="40 % - Akzent4" xfId="8744" hidden="1" xr:uid="{2B976DB3-9F3A-489E-89D1-162F5C6737FE}"/>
    <cellStyle name="40 % - Akzent4" xfId="5062" hidden="1" xr:uid="{1A0847E4-C921-4703-8281-9BA4568A5C94}"/>
    <cellStyle name="40 % - Akzent4" xfId="8822" hidden="1" xr:uid="{06530333-8C22-4159-B7E8-0583F76119E2}"/>
    <cellStyle name="40 % - Akzent4" xfId="9117" hidden="1" xr:uid="{446BE1AC-ED6E-4184-9BD4-62DF93998845}"/>
    <cellStyle name="40 % - Akzent4" xfId="9692" hidden="1" xr:uid="{290C4682-A074-4D9C-B32C-EDAB5EC24624}"/>
    <cellStyle name="40 % - Akzent4" xfId="9732" hidden="1" xr:uid="{C8C6C2DE-B2BC-44D4-9CB8-C36479853174}"/>
    <cellStyle name="40 % - Akzent4" xfId="8879" hidden="1" xr:uid="{D180B87B-555F-4193-9D08-1AE34B4E4D6D}"/>
    <cellStyle name="40 % - Akzent4" xfId="9592" hidden="1" xr:uid="{97572A27-7F28-4DCB-8AC8-4E74256F3BFE}"/>
    <cellStyle name="40 % - Akzent4" xfId="10159" hidden="1" xr:uid="{891D3B72-F8BC-4919-96F3-DA09C6688101}"/>
    <cellStyle name="40 % - Akzent4" xfId="10205" hidden="1" xr:uid="{7DB8625B-37A4-4D0B-B8CD-EECE69F6B6AF}"/>
    <cellStyle name="40 % - Akzent4" xfId="10292" hidden="1" xr:uid="{BED8BBFC-4760-4739-93CB-1DB8062B4DAF}"/>
    <cellStyle name="40 % - Akzent4" xfId="10573" hidden="1" xr:uid="{18E8CE56-E009-4FB7-AA6A-9D07317FABEF}"/>
    <cellStyle name="40 % - Akzent4" xfId="11133" hidden="1" xr:uid="{33036212-FD56-49B8-B7C0-681ACFF1EE81}"/>
    <cellStyle name="40 % - Akzent4" xfId="11168" hidden="1" xr:uid="{2C213FC1-5503-4550-9D3B-0BF0FB2C8903}"/>
    <cellStyle name="40 % - Akzent4" xfId="10342" hidden="1" xr:uid="{FCC06ACE-3C37-49B7-BFD6-B1C620F2AA6D}"/>
    <cellStyle name="40 % - Akzent4" xfId="11043" hidden="1" xr:uid="{3D04A4CC-91D2-43FE-83EA-9830A8847BBA}"/>
    <cellStyle name="40 % - Akzent4" xfId="11221" hidden="1" xr:uid="{48334FF3-7171-4D91-894B-B0C4622CBC49}"/>
    <cellStyle name="40 % - Akzent4" xfId="11247" hidden="1" xr:uid="{F24B74BD-681B-4F0B-862C-C3A00B65047B}"/>
    <cellStyle name="40 % - Akzent4" xfId="11309" hidden="1" xr:uid="{45BE6870-EDD1-4C22-B36B-C24FCF8DFF78}"/>
    <cellStyle name="40 % - Akzent4" xfId="11367" hidden="1" xr:uid="{22FF4AFA-B760-414F-BB33-4567ADB61354}"/>
    <cellStyle name="40 % - Akzent4" xfId="11414" hidden="1" xr:uid="{0AB3F8A4-3DC1-4A9F-AF1E-0C94EFB2E204}"/>
    <cellStyle name="40 % - Akzent4" xfId="11426" hidden="1" xr:uid="{0904F63C-0DC5-4BA2-83E7-AF6A000C15ED}"/>
    <cellStyle name="40 % - Akzent4" xfId="11324" hidden="1" xr:uid="{CBB626AF-2499-4B07-8318-C3F563DA833C}"/>
    <cellStyle name="40 % - Akzent4" xfId="11393" hidden="1" xr:uid="{15264C1F-483F-4D78-8F20-3A3885A0BBBC}"/>
    <cellStyle name="40 % - Akzent4" xfId="11445" hidden="1" xr:uid="{170D6A20-78BF-4E29-844B-053DB8F27319}"/>
    <cellStyle name="40 % - Akzent4" xfId="11471" hidden="1" xr:uid="{39EF1AE6-E907-443D-B665-FEC004A44744}"/>
    <cellStyle name="40 % - Akzent4" xfId="11532" hidden="1" xr:uid="{BC48CADD-1902-4539-A7BF-3247C13E767F}"/>
    <cellStyle name="40 % - Akzent4" xfId="11590" hidden="1" xr:uid="{B0CE3B20-4E7B-4A4F-A1CD-736854CE0451}"/>
    <cellStyle name="40 % - Akzent4" xfId="11637" hidden="1" xr:uid="{9875DD6F-88F5-455E-9193-E83688E84804}"/>
    <cellStyle name="40 % - Akzent4" xfId="11649" hidden="1" xr:uid="{42FFA54B-0371-4F10-B21A-9A0C69D14E4B}"/>
    <cellStyle name="40 % - Akzent4" xfId="11547" hidden="1" xr:uid="{D0A868BA-19EF-420F-9531-6C7FEEAACA4D}"/>
    <cellStyle name="40 % - Akzent4" xfId="11616" hidden="1" xr:uid="{F28F0365-94C7-49C5-9BA3-6592E97E74C2}"/>
    <cellStyle name="40 % - Akzent4" xfId="11668" hidden="1" xr:uid="{2F1A5769-EF92-453A-A685-D3A2D6ACC53B}"/>
    <cellStyle name="40 % - Akzent4" xfId="10225" hidden="1" xr:uid="{E6C7E0CF-2507-49A6-8999-748ED0C19305}"/>
    <cellStyle name="40 % - Akzent4" xfId="11744" hidden="1" xr:uid="{32A670D1-7E3C-49CF-B0C5-8E6BF9CE955F}"/>
    <cellStyle name="40 % - Akzent4" xfId="12039" hidden="1" xr:uid="{C5990CC0-FF22-4AFD-9BBE-B68A6A3FD148}"/>
    <cellStyle name="40 % - Akzent4" xfId="12614" hidden="1" xr:uid="{AC1126FD-7206-4237-BA2A-8B412A9C69B9}"/>
    <cellStyle name="40 % - Akzent4" xfId="12654" hidden="1" xr:uid="{8DA1F05E-BD73-4BCF-ADD5-EFDA69B60ADD}"/>
    <cellStyle name="40 % - Akzent4" xfId="11801" hidden="1" xr:uid="{2263CCD5-A2EE-4005-ADBC-10215AF5B1DF}"/>
    <cellStyle name="40 % - Akzent4" xfId="12514" hidden="1" xr:uid="{95359BD5-5BF7-4F76-8B50-B9EBBE8182DC}"/>
    <cellStyle name="40 % - Akzent4" xfId="13081" hidden="1" xr:uid="{7AAF9A6B-3847-4CC2-9E53-701B6DD91C91}"/>
    <cellStyle name="40 % - Akzent4" xfId="13123" hidden="1" xr:uid="{3F80CB45-CBFE-4AD5-A77F-E527421C7A50}"/>
    <cellStyle name="40 % - Akzent4" xfId="13174" hidden="1" xr:uid="{887E610D-7D64-4530-8C64-0F29EDCB30C4}"/>
    <cellStyle name="40 % - Akzent4" xfId="13455" hidden="1" xr:uid="{A59B1ED8-D266-4486-91B6-4D34823EA910}"/>
    <cellStyle name="40 % - Akzent4" xfId="14015" hidden="1" xr:uid="{CE1525AE-9D12-4391-B60B-55D096D0D64E}"/>
    <cellStyle name="40 % - Akzent4" xfId="14050" hidden="1" xr:uid="{C3FE0B63-B0AF-4E7A-A2AF-08A00FF990AE}"/>
    <cellStyle name="40 % - Akzent4" xfId="13224" hidden="1" xr:uid="{C4BA93EB-447A-458E-BDE7-1645DB0EAC9A}"/>
    <cellStyle name="40 % - Akzent4" xfId="13925" hidden="1" xr:uid="{00FAC80C-1C50-4C82-8988-D2DAA2FC7A99}"/>
    <cellStyle name="40 % - Akzent4" xfId="14103" hidden="1" xr:uid="{D12D45B1-66D4-4C13-9A8A-66A3387F155D}"/>
    <cellStyle name="40 % - Akzent4" xfId="14127" hidden="1" xr:uid="{8E1FD180-F38F-4C46-9042-B188782CE1AB}"/>
    <cellStyle name="40 % - Akzent4" xfId="14151" hidden="1" xr:uid="{30E81133-6E13-4855-9923-EF9021B20141}"/>
    <cellStyle name="40 % - Akzent4" xfId="14209" hidden="1" xr:uid="{2C2DAFE2-4D59-4B32-AE02-EEBF4377F3EC}"/>
    <cellStyle name="40 % - Akzent4" xfId="14256" hidden="1" xr:uid="{E9606E69-1906-4051-8BA7-3510330DDB35}"/>
    <cellStyle name="40 % - Akzent4" xfId="14268" hidden="1" xr:uid="{0318B8EA-CB5E-4703-852A-6932627627E7}"/>
    <cellStyle name="40 % - Akzent4" xfId="14166" hidden="1" xr:uid="{96D7EEC4-8C65-40A0-BE35-00A44FE6CAC5}"/>
    <cellStyle name="40 % - Akzent4" xfId="14235" hidden="1" xr:uid="{9D1C6771-7080-4C8F-97BA-DC7F118E330B}"/>
    <cellStyle name="40 % - Akzent4" xfId="14287" hidden="1" xr:uid="{B1862FDD-1BA1-4569-91B1-D076F070D78A}"/>
    <cellStyle name="40 % - Akzent4" xfId="14311" hidden="1" xr:uid="{7F4E48F8-4BB4-46C7-BFAD-409C138DFDEF}"/>
    <cellStyle name="40 % - Akzent4" xfId="14335" hidden="1" xr:uid="{EC340ACF-C681-4020-A31E-F6D977DF1922}"/>
    <cellStyle name="40 % - Akzent4" xfId="14393" hidden="1" xr:uid="{8AAD2A5F-8255-41B5-8BE5-744DE0BE3B29}"/>
    <cellStyle name="40 % - Akzent4" xfId="14440" hidden="1" xr:uid="{54457BDA-AC73-405D-891A-39E3CEF52144}"/>
    <cellStyle name="40 % - Akzent4" xfId="14452" hidden="1" xr:uid="{339D31E1-CE2A-49FE-BC0F-73A9A5FB3F6F}"/>
    <cellStyle name="40 % - Akzent4" xfId="14350" hidden="1" xr:uid="{F7F05352-D02F-45C4-AFF3-05489C52B9DF}"/>
    <cellStyle name="40 % - Akzent4" xfId="14419" hidden="1" xr:uid="{4944B2EA-BE63-47C3-B5E9-D998CA399C05}"/>
    <cellStyle name="40 % - Akzent4" xfId="14471" hidden="1" xr:uid="{81359B8B-D53F-4514-AE13-75CEC874695E}"/>
    <cellStyle name="40 % - Akzent4" xfId="14499" hidden="1" xr:uid="{EAFC6F9F-EC3D-4DBD-B4FB-70D098DEAD25}"/>
    <cellStyle name="40 % - Akzent4" xfId="14659" hidden="1" xr:uid="{EBD69981-E30A-4C66-8273-8B5C01E1A2C3}"/>
    <cellStyle name="40 % - Akzent4" xfId="14717" hidden="1" xr:uid="{96905A48-7010-4032-904B-9B1A7B836801}"/>
    <cellStyle name="40 % - Akzent4" xfId="14764" hidden="1" xr:uid="{3C1FDA7C-117F-4E30-9F48-F62BADD8C5BD}"/>
    <cellStyle name="40 % - Akzent4" xfId="14776" hidden="1" xr:uid="{6C31E5C8-D3FF-44B2-8F07-34DDE79E6534}"/>
    <cellStyle name="40 % - Akzent4" xfId="14674" hidden="1" xr:uid="{15CDC1A1-61A8-4DAC-ABD1-F9B44D96E026}"/>
    <cellStyle name="40 % - Akzent4" xfId="14743" hidden="1" xr:uid="{742B003D-E243-4A1B-8772-84D360C096E7}"/>
    <cellStyle name="40 % - Akzent4" xfId="14795" hidden="1" xr:uid="{14C1507B-352E-40A4-A4D8-1FA94CCB2CB9}"/>
    <cellStyle name="40 % - Akzent4" xfId="14823" hidden="1" xr:uid="{3E4530BF-4007-4159-AA1A-8CE8F68E875F}"/>
    <cellStyle name="40 % - Akzent4" xfId="14983" hidden="1" xr:uid="{C2583277-AE73-4A5B-82E1-29135E7DE2E9}"/>
    <cellStyle name="40 % - Akzent4" xfId="15041" hidden="1" xr:uid="{FBDDF7A1-1174-4919-95B7-3AE1A23BF57B}"/>
    <cellStyle name="40 % - Akzent4" xfId="15088" hidden="1" xr:uid="{0A38E969-B41D-4832-8CAC-A086DB63682C}"/>
    <cellStyle name="40 % - Akzent4" xfId="15100" hidden="1" xr:uid="{98D4398C-DBDF-4E09-AFE5-47BA5B047529}"/>
    <cellStyle name="40 % - Akzent4" xfId="14998" hidden="1" xr:uid="{4F851F4C-555C-46B9-BF0C-369CCD5F243A}"/>
    <cellStyle name="40 % - Akzent4" xfId="15067" hidden="1" xr:uid="{634759A8-F8C8-498F-9348-ECBA72A23654}"/>
    <cellStyle name="40 % - Akzent4" xfId="15119" hidden="1" xr:uid="{FC9D0FCB-7150-4345-9B60-80AA1FC4C54D}"/>
    <cellStyle name="40 % - Akzent4" xfId="15147" hidden="1" xr:uid="{36D8DAF1-EBA5-4A53-B143-592F6F14A118}"/>
    <cellStyle name="40 % - Akzent4" xfId="15307" hidden="1" xr:uid="{479A8CE8-8F3A-4EF3-BA9B-664B527B1C8A}"/>
    <cellStyle name="40 % - Akzent4" xfId="15365" hidden="1" xr:uid="{9766C544-CF2F-4BD8-8FAD-522C404A8E15}"/>
    <cellStyle name="40 % - Akzent4" xfId="15412" hidden="1" xr:uid="{263790B4-015F-49E4-8731-C49FD303C657}"/>
    <cellStyle name="40 % - Akzent4" xfId="15424" hidden="1" xr:uid="{DEE8DD27-6B4A-4D6C-97DC-765C37DD7682}"/>
    <cellStyle name="40 % - Akzent4" xfId="15322" hidden="1" xr:uid="{D019365F-36E4-49E9-B0EF-5FA5DD261C89}"/>
    <cellStyle name="40 % - Akzent4" xfId="15391" hidden="1" xr:uid="{CEC3EEDD-BFF3-44ED-91A4-9712C5C7B933}"/>
    <cellStyle name="40 % - Akzent4" xfId="15443" hidden="1" xr:uid="{6B6C807C-187E-401F-81FF-D0B728B28A17}"/>
    <cellStyle name="40 % - Akzent4" xfId="15471" hidden="1" xr:uid="{286B8AD6-8031-4779-9255-B02CBFECE142}"/>
    <cellStyle name="40 % - Akzent4" xfId="15631" hidden="1" xr:uid="{86E4D81A-2E3E-4A6F-B525-1DE863259ADC}"/>
    <cellStyle name="40 % - Akzent4" xfId="15689" hidden="1" xr:uid="{D595511B-6DA3-49E7-B843-EB9F27DF70C9}"/>
    <cellStyle name="40 % - Akzent4" xfId="15736" hidden="1" xr:uid="{3FC126CB-9AFA-4B57-9089-2D68A0A5A8FC}"/>
    <cellStyle name="40 % - Akzent4" xfId="15748" hidden="1" xr:uid="{70545B29-EB92-454F-B3BD-D32666903B16}"/>
    <cellStyle name="40 % - Akzent4" xfId="15646" hidden="1" xr:uid="{D534A7D8-2A2C-4558-869B-C50DFC4B38D2}"/>
    <cellStyle name="40 % - Akzent4" xfId="15715" hidden="1" xr:uid="{333AA9EE-0576-40B0-AF75-D99CEB33F243}"/>
    <cellStyle name="40 % - Akzent4" xfId="15767" hidden="1" xr:uid="{6352A140-72B9-4306-92AE-89D8C7EEC688}"/>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72" hidden="1" xr:uid="{04AAD498-CC2A-481B-A783-1E8C0F0BAEC9}"/>
    <cellStyle name="40 % - Akzent5" xfId="4422" hidden="1" xr:uid="{323DAC76-8FD2-4B35-B42A-D816F743DCCB}"/>
    <cellStyle name="40 % - Akzent5" xfId="4708" hidden="1" xr:uid="{D34A7BF2-BD93-4DF5-9909-B9239D4B1C22}"/>
    <cellStyle name="40 % - Akzent5" xfId="5207" hidden="1" xr:uid="{12A2D486-6473-4F26-8152-49E46FD2002A}"/>
    <cellStyle name="40 % - Akzent5" xfId="4441" hidden="1" xr:uid="{3F14666C-657E-4EB5-8BC5-74361FCC751B}"/>
    <cellStyle name="40 % - Akzent5" xfId="5306" hidden="1" xr:uid="{3D953855-F4F8-46AD-9026-176FCE5190FF}"/>
    <cellStyle name="40 % - Akzent5" xfId="3554" hidden="1" xr:uid="{96789205-C32C-4FF4-A6EF-DFB87D168868}"/>
    <cellStyle name="40 % - Akzent5" xfId="5711" hidden="1" xr:uid="{A9520B06-4767-41E3-A4A4-C87B2FFCD18A}"/>
    <cellStyle name="40 % - Akzent5" xfId="5764" hidden="1" xr:uid="{DD9C1511-1802-4923-B11C-481DBF738307}"/>
    <cellStyle name="40 % - Akzent5" xfId="5958" hidden="1" xr:uid="{17B88CF8-83FB-409B-B73E-4F22C0B3F5F3}"/>
    <cellStyle name="40 % - Akzent5" xfId="6233" hidden="1" xr:uid="{C29C9AC0-13C5-4965-AE7E-319DA8B904C5}"/>
    <cellStyle name="40 % - Akzent5" xfId="6727" hidden="1" xr:uid="{540090BB-E0A4-403F-97D2-6AD16B5E0A33}"/>
    <cellStyle name="40 % - Akzent5" xfId="5973" hidden="1" xr:uid="{B42C7E56-25C5-415F-8D45-15AC58FC271A}"/>
    <cellStyle name="40 % - Akzent5" xfId="6816" hidden="1" xr:uid="{CB298EEA-6B0E-4374-B9B8-0F5048B0F3C3}"/>
    <cellStyle name="40 % - Akzent5" xfId="5747" hidden="1" xr:uid="{E5ED8980-AC1F-4CDC-BE71-2E837EBF09C0}"/>
    <cellStyle name="40 % - Akzent5" xfId="6862" hidden="1" xr:uid="{899CD6A8-3B88-4D09-A720-D4196A094F33}"/>
    <cellStyle name="40 % - Akzent5" xfId="6896" hidden="1" xr:uid="{4AAA104D-320B-4454-9EF9-D9594773C02A}"/>
    <cellStyle name="40 % - Akzent5" xfId="7056" hidden="1" xr:uid="{EB8B025B-0CD3-490B-A7E8-9AD098DC4CD9}"/>
    <cellStyle name="40 % - Akzent5" xfId="7113" hidden="1" xr:uid="{122A6011-BA34-4240-BD8F-9D4C77D5CF66}"/>
    <cellStyle name="40 % - Akzent5" xfId="7148" hidden="1" xr:uid="{2C05FBAF-E52F-430C-88B6-159A0B8E7C57}"/>
    <cellStyle name="40 % - Akzent5" xfId="7064" hidden="1" xr:uid="{9A62B92B-4B5E-4A86-96F8-1C0CD0E48C94}"/>
    <cellStyle name="40 % - Akzent5" xfId="7172" hidden="1" xr:uid="{F425BA6C-0B54-47C5-8FFF-944DA41E9676}"/>
    <cellStyle name="40 % - Akzent5" xfId="6882" hidden="1" xr:uid="{8C79735C-23A6-4173-A946-4530073B9510}"/>
    <cellStyle name="40 % - Akzent5" xfId="7186" hidden="1" xr:uid="{D8E1FBD6-0FD7-451E-A40E-7CD4154DF013}"/>
    <cellStyle name="40 % - Akzent5" xfId="7220" hidden="1" xr:uid="{7E85F91A-645F-4C22-8E39-3C1C5E606B0F}"/>
    <cellStyle name="40 % - Akzent5" xfId="7380" hidden="1" xr:uid="{81A81C22-A666-473D-8CAE-2A5BBB1ED7F4}"/>
    <cellStyle name="40 % - Akzent5" xfId="7437" hidden="1" xr:uid="{192AC3E6-92DC-4944-BB2E-3FD67A664126}"/>
    <cellStyle name="40 % - Akzent5" xfId="7472" hidden="1" xr:uid="{1586A605-E676-448A-B2F3-C8361DE099A1}"/>
    <cellStyle name="40 % - Akzent5" xfId="7388" hidden="1" xr:uid="{4CC6EB19-5146-4149-B0C5-18533E05A650}"/>
    <cellStyle name="40 % - Akzent5" xfId="7496" hidden="1" xr:uid="{067C5ED0-EF26-4C69-A878-6234A495AC44}"/>
    <cellStyle name="40 % - Akzent5" xfId="7206" hidden="1" xr:uid="{96147358-CAB8-43C5-B6DC-1EE545851DDF}"/>
    <cellStyle name="40 % - Akzent5" xfId="7510" hidden="1" xr:uid="{6635CB6C-C533-4FF1-94A7-68450DCE2DCB}"/>
    <cellStyle name="40 % - Akzent5" xfId="5027" hidden="1" xr:uid="{894442DF-D599-4735-A67F-54A19F3480FD}"/>
    <cellStyle name="40 % - Akzent5" xfId="5334" hidden="1" xr:uid="{12B116C1-3E03-4207-803F-EF628D9EEDE3}"/>
    <cellStyle name="40 % - Akzent5" xfId="5370" hidden="1" xr:uid="{4E150E8B-21C1-4967-9661-4E74C01FEA69}"/>
    <cellStyle name="40 % - Akzent5" xfId="5111" hidden="1" xr:uid="{F6FD269B-D449-4EBE-B6C6-4C05CED1A6D0}"/>
    <cellStyle name="40 % - Akzent5" xfId="4510" hidden="1" xr:uid="{F90AD350-DDBF-489B-BE8E-D4492FC938C4}"/>
    <cellStyle name="40 % - Akzent5" xfId="4844" hidden="1" xr:uid="{71B64D81-F1AA-4B06-80E9-75E9DCF07F8D}"/>
    <cellStyle name="40 % - Akzent5" xfId="6245" hidden="1" xr:uid="{70D59C22-0A11-4ECB-BE18-63BEC4C5AB12}"/>
    <cellStyle name="40 % - Akzent5" xfId="5362" hidden="1" xr:uid="{79CF45A9-56BD-4E92-B51B-4852AEBA7CA7}"/>
    <cellStyle name="40 % - Akzent5" xfId="4030" hidden="1" xr:uid="{ED0AB519-F1D7-4673-9720-18DFE2FD4609}"/>
    <cellStyle name="40 % - Akzent5" xfId="6217" hidden="1" xr:uid="{25963EBC-4EE0-4E4B-8BBF-7D9779C80FA9}"/>
    <cellStyle name="40 % - Akzent5" xfId="3534" hidden="1" xr:uid="{C04B0A5F-E1FE-41FF-8070-C50D29DA2D2C}"/>
    <cellStyle name="40 % - Akzent5" xfId="8027" hidden="1" xr:uid="{99228C55-105D-4DCD-892A-0519FA4DC185}"/>
    <cellStyle name="40 % - Akzent5" xfId="4161" hidden="1" xr:uid="{0C4F6024-CDEB-487A-A5B2-F3FBFA61D593}"/>
    <cellStyle name="40 % - Akzent5" xfId="8116" hidden="1" xr:uid="{D63B5AE6-73E3-446D-BFDE-4CB5DDAEB82F}"/>
    <cellStyle name="40 % - Akzent5" xfId="5534" hidden="1" xr:uid="{A8E48BF2-D379-4040-AC6F-4E2FBDBC34CA}"/>
    <cellStyle name="40 % - Akzent5" xfId="8162" hidden="1" xr:uid="{3E8E0831-BE3B-41C0-BB52-4C0A93543276}"/>
    <cellStyle name="40 % - Akzent5" xfId="8196" hidden="1" xr:uid="{861090BE-6900-4AEB-BBEF-1717F0586F38}"/>
    <cellStyle name="40 % - Akzent5" xfId="8322" hidden="1" xr:uid="{2015564D-5DE8-4649-8EE2-2A6FBF367C6F}"/>
    <cellStyle name="40 % - Akzent5" xfId="8379" hidden="1" xr:uid="{A3BCA1D2-D4C9-4602-8348-810B3A5D429B}"/>
    <cellStyle name="40 % - Akzent5" xfId="8414" hidden="1" xr:uid="{53786CBB-9F5A-4288-83F0-932E5FD024B8}"/>
    <cellStyle name="40 % - Akzent5" xfId="8330" hidden="1" xr:uid="{F74F4673-9DB1-412F-BD2F-90968735EE78}"/>
    <cellStyle name="40 % - Akzent5" xfId="8438" hidden="1" xr:uid="{67FC1E78-9BEA-401C-B823-A9B0D16E5B43}"/>
    <cellStyle name="40 % - Akzent5" xfId="8182" hidden="1" xr:uid="{EB2E35EF-4629-42AF-AD2B-80AF72997861}"/>
    <cellStyle name="40 % - Akzent5" xfId="8452" hidden="1" xr:uid="{670FEEB6-5219-4C42-9F8E-DCC6CA4E2F4B}"/>
    <cellStyle name="40 % - Akzent5" xfId="8486" hidden="1" xr:uid="{79C4CAB8-F9BA-469A-BE1D-2A657B15DB4D}"/>
    <cellStyle name="40 % - Akzent5" xfId="8611" hidden="1" xr:uid="{8991596D-9D04-482E-AA68-55D9F2331FFC}"/>
    <cellStyle name="40 % - Akzent5" xfId="8668" hidden="1" xr:uid="{00C77745-F6B6-4444-A353-2F923643E888}"/>
    <cellStyle name="40 % - Akzent5" xfId="8703" hidden="1" xr:uid="{C1754887-E5BF-446C-8730-B85C840CFCE4}"/>
    <cellStyle name="40 % - Akzent5" xfId="8619" hidden="1" xr:uid="{F17E1695-A62F-4DE5-968E-79D2BD0A7AD1}"/>
    <cellStyle name="40 % - Akzent5" xfId="8727" hidden="1" xr:uid="{83A9392C-2892-4539-A0EA-3E4A1F7B06DB}"/>
    <cellStyle name="40 % - Akzent5" xfId="8472" hidden="1" xr:uid="{E427BA96-2D2B-4B78-9B3C-656515B955E3}"/>
    <cellStyle name="40 % - Akzent5" xfId="8741" hidden="1" xr:uid="{2AE3C984-3AFE-4D8E-8EF2-4F3D4AE4EF40}"/>
    <cellStyle name="40 % - Akzent5" xfId="4544" hidden="1" xr:uid="{A74ACF6B-51EB-4514-A9B7-2FC318036FD2}"/>
    <cellStyle name="40 % - Akzent5" xfId="8826" hidden="1" xr:uid="{5F98DE1A-4216-4EA1-95B5-917F76FF2845}"/>
    <cellStyle name="40 % - Akzent5" xfId="9119" hidden="1" xr:uid="{94D170D6-2A2A-4E10-9296-17C5428A97C4}"/>
    <cellStyle name="40 % - Akzent5" xfId="9636" hidden="1" xr:uid="{AFF0FD3F-B322-42D5-A05B-809796DDCEFE}"/>
    <cellStyle name="40 % - Akzent5" xfId="8845" hidden="1" xr:uid="{8044DE98-172F-4A39-AC10-444B01237BB9}"/>
    <cellStyle name="40 % - Akzent5" xfId="9737" hidden="1" xr:uid="{52903A0A-A559-4567-81CD-B18F9C27E69B}"/>
    <cellStyle name="40 % - Akzent5" xfId="4274" hidden="1" xr:uid="{AA7A7995-7737-435C-BA01-365D2ACF919D}"/>
    <cellStyle name="40 % - Akzent5" xfId="10156" hidden="1" xr:uid="{1C0DE476-AC2F-4AB5-991A-EAFA08C90300}"/>
    <cellStyle name="40 % - Akzent5" xfId="10209" hidden="1" xr:uid="{8CB1AB4A-E7B0-4833-8577-4CB34A869080}"/>
    <cellStyle name="40 % - Akzent5" xfId="10296" hidden="1" xr:uid="{F1ECCBB7-C37E-466D-AC9F-1721317B0469}"/>
    <cellStyle name="40 % - Akzent5" xfId="10575" hidden="1" xr:uid="{4EF3CA6C-E973-48DA-927B-3C181FAA0449}"/>
    <cellStyle name="40 % - Akzent5" xfId="11083" hidden="1" xr:uid="{047DD16E-1913-47E5-8DA6-24B3FC0A86C2}"/>
    <cellStyle name="40 % - Akzent5" xfId="10311" hidden="1" xr:uid="{C184D4B5-675D-4208-812F-12F7AC81C80B}"/>
    <cellStyle name="40 % - Akzent5" xfId="11172" hidden="1" xr:uid="{0E13CDBA-04D0-4688-B7E0-ADF0EFC9AA1A}"/>
    <cellStyle name="40 % - Akzent5" xfId="10192" hidden="1" xr:uid="{9300E977-4166-4E52-8042-26D52BD5A3CD}"/>
    <cellStyle name="40 % - Akzent5" xfId="11218" hidden="1" xr:uid="{C7FFDD4E-F393-43EF-99B9-316BABACF114}"/>
    <cellStyle name="40 % - Akzent5" xfId="11250" hidden="1" xr:uid="{CE7FD81B-667C-4869-B997-7DA6D0B6905E}"/>
    <cellStyle name="40 % - Akzent5" xfId="11312" hidden="1" xr:uid="{AA34FA76-EC83-4D5A-9CDF-66C1CECF108F}"/>
    <cellStyle name="40 % - Akzent5" xfId="11369" hidden="1" xr:uid="{DF4A8027-D2AA-44C9-9F64-25BA6707C9B3}"/>
    <cellStyle name="40 % - Akzent5" xfId="11404" hidden="1" xr:uid="{0547BE83-0813-4A38-B50D-254BFDF67B8E}"/>
    <cellStyle name="40 % - Akzent5" xfId="11320" hidden="1" xr:uid="{9BA3AA06-34FB-40FC-9CBE-F9559AF97D45}"/>
    <cellStyle name="40 % - Akzent5" xfId="11428" hidden="1" xr:uid="{4F74B83A-E24C-4339-9FF3-9BC805678E56}"/>
    <cellStyle name="40 % - Akzent5" xfId="11236" hidden="1" xr:uid="{03FDC318-ABA0-4AB4-881E-AFB4329AFF99}"/>
    <cellStyle name="40 % - Akzent5" xfId="11442" hidden="1" xr:uid="{813C9C2D-65C0-46D6-A510-AC0B9BDE51A2}"/>
    <cellStyle name="40 % - Akzent5" xfId="11474" hidden="1" xr:uid="{369BC3E0-0D13-45FC-A2E2-DF8D1F64469A}"/>
    <cellStyle name="40 % - Akzent5" xfId="11535" hidden="1" xr:uid="{EC9E6A40-CED8-4DD9-9221-68AA39A025BD}"/>
    <cellStyle name="40 % - Akzent5" xfId="11592" hidden="1" xr:uid="{5BE13E1C-6AA8-42B6-817B-25F10D1A2824}"/>
    <cellStyle name="40 % - Akzent5" xfId="11627" hidden="1" xr:uid="{99182783-156B-419B-8869-F59363FEECFC}"/>
    <cellStyle name="40 % - Akzent5" xfId="11543" hidden="1" xr:uid="{42E73135-E7E4-4156-8690-E3A4E09B551E}"/>
    <cellStyle name="40 % - Akzent5" xfId="11651" hidden="1" xr:uid="{D0738219-69F7-42E2-99F4-9D6C928C989A}"/>
    <cellStyle name="40 % - Akzent5" xfId="11460" hidden="1" xr:uid="{42235EC0-9604-4C01-89F3-C72AE164E5A7}"/>
    <cellStyle name="40 % - Akzent5" xfId="11665" hidden="1" xr:uid="{CF4E5FCF-4CA5-42AC-A75E-C8BECC9E21A4}"/>
    <cellStyle name="40 % - Akzent5" xfId="10253" hidden="1" xr:uid="{A3002FC0-FCB3-4580-AE7B-9E33E8C321DE}"/>
    <cellStyle name="40 % - Akzent5" xfId="11748" hidden="1" xr:uid="{4327C016-98DD-446A-820C-C0D5B6ED4F20}"/>
    <cellStyle name="40 % - Akzent5" xfId="12041" hidden="1" xr:uid="{5527652F-ACA8-4F44-81D2-39D35E659DC5}"/>
    <cellStyle name="40 % - Akzent5" xfId="12558" hidden="1" xr:uid="{CDE99824-D26C-4064-824E-C26B20A9EDB1}"/>
    <cellStyle name="40 % - Akzent5" xfId="11767" hidden="1" xr:uid="{50D765E3-20BC-44B3-BF68-FE62CE57C3E1}"/>
    <cellStyle name="40 % - Akzent5" xfId="12659" hidden="1" xr:uid="{48C1BAA3-D8E5-4DB9-9D4C-EAB8264D6C0E}"/>
    <cellStyle name="40 % - Akzent5" xfId="8209" hidden="1" xr:uid="{009C25EC-794B-45D2-9205-AE0CFFCFDE1F}"/>
    <cellStyle name="40 % - Akzent5" xfId="13078" hidden="1" xr:uid="{465EEE42-37C1-43C0-AAD1-BB38D9E38180}"/>
    <cellStyle name="40 % - Akzent5" xfId="13127" hidden="1" xr:uid="{1686615B-394A-4F24-88B0-E8812928DE4E}"/>
    <cellStyle name="40 % - Akzent5" xfId="13178" hidden="1" xr:uid="{C0A880ED-4ADC-40FA-A5E1-5D2EC3EE4D43}"/>
    <cellStyle name="40 % - Akzent5" xfId="13457" hidden="1" xr:uid="{5E38F7EA-6F86-4CB6-8B13-A11E5AA4A2BC}"/>
    <cellStyle name="40 % - Akzent5" xfId="13965" hidden="1" xr:uid="{B9C2ECC1-102A-4122-8D66-AC1129E34586}"/>
    <cellStyle name="40 % - Akzent5" xfId="13193" hidden="1" xr:uid="{8B6E3F97-290F-450E-AA09-AE3F0D519C86}"/>
    <cellStyle name="40 % - Akzent5" xfId="14054" hidden="1" xr:uid="{9A1F9FB0-07F3-45D8-8CE7-6E846060B4F0}"/>
    <cellStyle name="40 % - Akzent5" xfId="13110" hidden="1" xr:uid="{DE4559B3-5225-42E2-A946-2329B8A0EE10}"/>
    <cellStyle name="40 % - Akzent5" xfId="14100" hidden="1" xr:uid="{75F9CE86-FF2F-4300-8D8C-966709C82DC3}"/>
    <cellStyle name="40 % - Akzent5" xfId="14130" hidden="1" xr:uid="{05747450-0EAF-478C-8D9C-AACF785BA21E}"/>
    <cellStyle name="40 % - Akzent5" xfId="14154" hidden="1" xr:uid="{2AFD667C-6B89-4E62-8AA8-29E1DFE3F00B}"/>
    <cellStyle name="40 % - Akzent5" xfId="14211" hidden="1" xr:uid="{7695D193-F800-47FF-A68F-DD71AEDE4214}"/>
    <cellStyle name="40 % - Akzent5" xfId="14246" hidden="1" xr:uid="{593A2653-7995-4E44-8383-0227F4B37357}"/>
    <cellStyle name="40 % - Akzent5" xfId="14162" hidden="1" xr:uid="{E4D1EF65-7040-493A-998C-06DE148F4F5B}"/>
    <cellStyle name="40 % - Akzent5" xfId="14270" hidden="1" xr:uid="{40D4BE33-9B55-4129-93AC-BDAEE9DF9FE0}"/>
    <cellStyle name="40 % - Akzent5" xfId="14116" hidden="1" xr:uid="{BE551B69-FE69-4FC3-A338-F05013B04DAF}"/>
    <cellStyle name="40 % - Akzent5" xfId="14284" hidden="1" xr:uid="{7DB67F94-FABE-4D4B-844C-53931FDB0DE2}"/>
    <cellStyle name="40 % - Akzent5" xfId="14314" hidden="1" xr:uid="{78708A3E-DE5D-4C63-AF6E-6E7987F79574}"/>
    <cellStyle name="40 % - Akzent5" xfId="14338" hidden="1" xr:uid="{1259334A-EC42-48F9-95EF-AE195AD545B3}"/>
    <cellStyle name="40 % - Akzent5" xfId="14395" hidden="1" xr:uid="{BE178C57-E0E0-4FBB-901E-553D27277D26}"/>
    <cellStyle name="40 % - Akzent5" xfId="14430" hidden="1" xr:uid="{7EC9C0C3-C162-484B-9EAB-4ED239AA6853}"/>
    <cellStyle name="40 % - Akzent5" xfId="14346" hidden="1" xr:uid="{371ACD20-2293-4C47-B133-2ED57FAE90E1}"/>
    <cellStyle name="40 % - Akzent5" xfId="14454" hidden="1" xr:uid="{EE3EFA45-F605-4177-AC66-B0933DD1A0E4}"/>
    <cellStyle name="40 % - Akzent5" xfId="14300" hidden="1" xr:uid="{FB0F1F91-8BEB-4203-B1E1-909696A4F7AF}"/>
    <cellStyle name="40 % - Akzent5" xfId="14468" hidden="1" xr:uid="{7495FCF1-1292-4297-AF10-BD67D73F4967}"/>
    <cellStyle name="40 % - Akzent5" xfId="14502" hidden="1" xr:uid="{7208844F-3FB3-4BEB-B704-5D96EDE32343}"/>
    <cellStyle name="40 % - Akzent5" xfId="14662" hidden="1" xr:uid="{59DCDE8D-44BC-46B6-AC2F-E427AAEA4A89}"/>
    <cellStyle name="40 % - Akzent5" xfId="14719" hidden="1" xr:uid="{BDA87ADE-F21D-49BF-9B78-ED8CA39005B8}"/>
    <cellStyle name="40 % - Akzent5" xfId="14754" hidden="1" xr:uid="{D7359866-08B8-4F33-B5FF-98D31C0FEBAB}"/>
    <cellStyle name="40 % - Akzent5" xfId="14670" hidden="1" xr:uid="{8D894098-85D0-42D5-BF24-26DD73B06D7B}"/>
    <cellStyle name="40 % - Akzent5" xfId="14778" hidden="1" xr:uid="{FF87D2A3-4FB7-4747-86E9-134D50AE88FF}"/>
    <cellStyle name="40 % - Akzent5" xfId="14488" hidden="1" xr:uid="{E745BB83-BA51-43C6-BC91-1EC8272E527D}"/>
    <cellStyle name="40 % - Akzent5" xfId="14792" hidden="1" xr:uid="{5A4D4A5A-E279-489C-BDD9-60E296EBD8D1}"/>
    <cellStyle name="40 % - Akzent5" xfId="14826" hidden="1" xr:uid="{59BB9D5A-F6ED-4F87-8050-0A941E4AD0CD}"/>
    <cellStyle name="40 % - Akzent5" xfId="14986" hidden="1" xr:uid="{68CFBED3-8745-4973-8D4B-B91FF7E2C2CF}"/>
    <cellStyle name="40 % - Akzent5" xfId="15043" hidden="1" xr:uid="{1C1D13D3-D21A-409E-9237-C804F69ACD70}"/>
    <cellStyle name="40 % - Akzent5" xfId="15078" hidden="1" xr:uid="{53791E07-EC81-4C6C-96E8-04D0BBD25177}"/>
    <cellStyle name="40 % - Akzent5" xfId="14994" hidden="1" xr:uid="{D44A6C7E-B355-485A-BB9B-013E449F434B}"/>
    <cellStyle name="40 % - Akzent5" xfId="15102" hidden="1" xr:uid="{25314FC7-D729-421F-A4C8-903AD3C50A47}"/>
    <cellStyle name="40 % - Akzent5" xfId="14812" hidden="1" xr:uid="{60D37D76-5D55-4D79-9597-22E206134343}"/>
    <cellStyle name="40 % - Akzent5" xfId="15116" hidden="1" xr:uid="{E3C0F492-EEAA-4179-B5FF-E3F23BEA6E8D}"/>
    <cellStyle name="40 % - Akzent5" xfId="15150" hidden="1" xr:uid="{10A58B7C-D072-464B-BFED-15FDA1E13218}"/>
    <cellStyle name="40 % - Akzent5" xfId="15310" hidden="1" xr:uid="{FE2B690D-1E84-463C-8218-083AB0DA5EFA}"/>
    <cellStyle name="40 % - Akzent5" xfId="15367" hidden="1" xr:uid="{714FDD22-8372-466C-83D2-EA22A0536F05}"/>
    <cellStyle name="40 % - Akzent5" xfId="15402" hidden="1" xr:uid="{426730A0-95A5-464E-957A-0A3D1A912001}"/>
    <cellStyle name="40 % - Akzent5" xfId="15318" hidden="1" xr:uid="{0DC037DC-6B38-4168-82F4-1EFA0FC984EC}"/>
    <cellStyle name="40 % - Akzent5" xfId="15426" hidden="1" xr:uid="{8B8AFA56-EA20-4879-9372-17B6E8373946}"/>
    <cellStyle name="40 % - Akzent5" xfId="15136" hidden="1" xr:uid="{FD0EC207-EDAE-4AC6-AC08-CD016DEA1821}"/>
    <cellStyle name="40 % - Akzent5" xfId="15440" hidden="1" xr:uid="{7B16487F-0A8F-4C87-8AA9-0558AECC038E}"/>
    <cellStyle name="40 % - Akzent5" xfId="15474" hidden="1" xr:uid="{DD8C344B-26FC-4B46-B14E-D6E364BB9444}"/>
    <cellStyle name="40 % - Akzent5" xfId="15634" hidden="1" xr:uid="{2B12CE60-2D11-47F7-91E1-F53365B9FA38}"/>
    <cellStyle name="40 % - Akzent5" xfId="15691" hidden="1" xr:uid="{FC07A504-8F9B-4BB0-98D6-A4C31C2F0B78}"/>
    <cellStyle name="40 % - Akzent5" xfId="15726" hidden="1" xr:uid="{CA6298AA-6768-43B8-BE8C-7FBEBA1C5F2D}"/>
    <cellStyle name="40 % - Akzent5" xfId="15642" hidden="1" xr:uid="{427F55F6-E8A8-4538-B7EE-D25C60845C40}"/>
    <cellStyle name="40 % - Akzent5" xfId="15750" hidden="1" xr:uid="{83246C95-1067-4F3A-ACED-E0210FECAE97}"/>
    <cellStyle name="40 % - Akzent5" xfId="15460" hidden="1" xr:uid="{52482F11-8FA7-492E-8E53-83F218B86958}"/>
    <cellStyle name="40 % - Akzent5" xfId="15764" hidden="1" xr:uid="{5132BBD4-9E06-40B1-AD87-4460775A29E2}"/>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76" hidden="1" xr:uid="{FEDB08CC-F3AA-4CCD-BCCB-3625EA229D33}"/>
    <cellStyle name="40 % - Akzent6" xfId="4425" hidden="1" xr:uid="{18F55BBC-7FEB-4126-AEBF-D2F3D9336B42}"/>
    <cellStyle name="40 % - Akzent6" xfId="4701" hidden="1" xr:uid="{E974F4E4-7C89-46BA-8FBB-9E221E330159}"/>
    <cellStyle name="40 % - Akzent6" xfId="5151" hidden="1" xr:uid="{2983C6E3-C33B-46F2-BFE5-13C04B96753B}"/>
    <cellStyle name="40 % - Akzent6" xfId="5139" hidden="1" xr:uid="{F0E3251B-B5D9-4A15-88A9-057FFA44AD94}"/>
    <cellStyle name="40 % - Akzent6" xfId="5251" hidden="1" xr:uid="{098F92D1-7958-43F5-9AA4-06695B1D5C28}"/>
    <cellStyle name="40 % - Akzent6" xfId="5266" hidden="1" xr:uid="{6D2ED100-BB56-47E3-A3EF-DD30E13FB9E1}"/>
    <cellStyle name="40 % - Akzent6" xfId="5707" hidden="1" xr:uid="{D1534240-A912-484B-ADB3-774D2FD7CC24}"/>
    <cellStyle name="40 % - Akzent6" xfId="5768" hidden="1" xr:uid="{C94B8433-A232-48B9-9F02-A3BB65301BF8}"/>
    <cellStyle name="40 % - Akzent6" xfId="5961" hidden="1" xr:uid="{FEE3DABE-9D42-4D18-AC82-B387BC271AE1}"/>
    <cellStyle name="40 % - Akzent6" xfId="6227" hidden="1" xr:uid="{2EBDBBD9-481D-4F57-9F6D-F1A6AC88E6AF}"/>
    <cellStyle name="40 % - Akzent6" xfId="6676" hidden="1" xr:uid="{346C1CB9-310A-4A91-B292-13A5DF2C834A}"/>
    <cellStyle name="40 % - Akzent6" xfId="6663" hidden="1" xr:uid="{F233C1F0-D952-4846-B955-C7E1E8BD6BB6}"/>
    <cellStyle name="40 % - Akzent6" xfId="6766" hidden="1" xr:uid="{73B51B6D-D87D-49D4-890E-4B680FAA7550}"/>
    <cellStyle name="40 % - Akzent6" xfId="6781" hidden="1" xr:uid="{2D74E22C-67EA-43B2-9EE5-39EF0D7C500E}"/>
    <cellStyle name="40 % - Akzent6" xfId="6858" hidden="1" xr:uid="{5A8A63A2-69BB-4C3C-A603-861B84EFCEA7}"/>
    <cellStyle name="40 % - Akzent6" xfId="6899" hidden="1" xr:uid="{563ACDCF-8AA8-47C5-9390-8D87948B2F34}"/>
    <cellStyle name="40 % - Akzent6" xfId="7059" hidden="1" xr:uid="{FAA05480-BA16-4317-AE96-B1A7EA3DC120}"/>
    <cellStyle name="40 % - Akzent6" xfId="7108" hidden="1" xr:uid="{5010B0CB-76BB-4CA0-BBDA-7E6A8E0B433A}"/>
    <cellStyle name="40 % - Akzent6" xfId="7133" hidden="1" xr:uid="{6A4BA0D2-FC7F-4232-80BB-F0B79AF18C25}"/>
    <cellStyle name="40 % - Akzent6" xfId="7130" hidden="1" xr:uid="{513EE376-286A-4933-82F8-6A52793B5C37}"/>
    <cellStyle name="40 % - Akzent6" xfId="7155" hidden="1" xr:uid="{4F3C7336-D833-4716-9D72-7E61984CEFCD}"/>
    <cellStyle name="40 % - Akzent6" xfId="7159" hidden="1" xr:uid="{F605DAC3-873F-4881-9F26-A798CA996A2C}"/>
    <cellStyle name="40 % - Akzent6" xfId="7182" hidden="1" xr:uid="{DD260603-DE1D-448F-8E44-6C83FC60D22A}"/>
    <cellStyle name="40 % - Akzent6" xfId="7223" hidden="1" xr:uid="{2B0F5AD5-59D3-449C-A24F-606CDACBE4EE}"/>
    <cellStyle name="40 % - Akzent6" xfId="7383" hidden="1" xr:uid="{263AA6FE-88B4-449D-BAF2-FA8915FB0F7D}"/>
    <cellStyle name="40 % - Akzent6" xfId="7432" hidden="1" xr:uid="{F48C4FEA-E63F-43F2-AB6B-4206BD51084D}"/>
    <cellStyle name="40 % - Akzent6" xfId="7457" hidden="1" xr:uid="{57F60555-4501-4BF4-9EBC-CC6BBFD544F4}"/>
    <cellStyle name="40 % - Akzent6" xfId="7454" hidden="1" xr:uid="{D25743B8-AAA0-4D48-AD2C-21908347BC2C}"/>
    <cellStyle name="40 % - Akzent6" xfId="7479" hidden="1" xr:uid="{91C4CFEA-76DD-4603-9F1D-F998D172BEBE}"/>
    <cellStyle name="40 % - Akzent6" xfId="7483" hidden="1" xr:uid="{190678D4-96D3-40FE-A509-DA655F269CCE}"/>
    <cellStyle name="40 % - Akzent6" xfId="7506" hidden="1" xr:uid="{18427C00-9364-45CB-93D1-096C886B1B28}"/>
    <cellStyle name="40 % - Akzent6" xfId="6116" hidden="1" xr:uid="{5DE48840-FC2A-422E-8418-E28A061A25D1}"/>
    <cellStyle name="40 % - Akzent6" xfId="4377" hidden="1" xr:uid="{B6AECB25-F5A5-4587-A920-C8D06D643E63}"/>
    <cellStyle name="40 % - Akzent6" xfId="4662" hidden="1" xr:uid="{93F060DF-2F55-4714-A54D-EF8D924D462B}"/>
    <cellStyle name="40 % - Akzent6" xfId="5970" hidden="1" xr:uid="{A47C51F8-B8E0-4145-A1EE-53327B2F659E}"/>
    <cellStyle name="40 % - Akzent6" xfId="4762" hidden="1" xr:uid="{A10B762A-571B-4541-BDD6-F289FF3E964F}"/>
    <cellStyle name="40 % - Akzent6" xfId="4566" hidden="1" xr:uid="{5613CE83-F9C0-48A1-B368-7F7847BAAE67}"/>
    <cellStyle name="40 % - Akzent6" xfId="6467" hidden="1" xr:uid="{8C1B2AC8-84D9-4C08-B285-24BEE8F563C4}"/>
    <cellStyle name="40 % - Akzent6" xfId="5992" hidden="1" xr:uid="{0A56E33A-0E6A-47AE-86E0-83FBFEDA3B9F}"/>
    <cellStyle name="40 % - Akzent6" xfId="5774" hidden="1" xr:uid="{DBFEBEB3-332B-41B3-A4B5-28697C00EC24}"/>
    <cellStyle name="40 % - Akzent6" xfId="4545" hidden="1" xr:uid="{E0E46459-ABD7-41B4-809B-1E11F9DD59DB}"/>
    <cellStyle name="40 % - Akzent6" xfId="3748" hidden="1" xr:uid="{A821A612-0BA5-4DDF-8C79-D4DEDB4A0673}"/>
    <cellStyle name="40 % - Akzent6" xfId="7975" hidden="1" xr:uid="{4A563DD9-CFE0-4C80-95BB-643ACC216094}"/>
    <cellStyle name="40 % - Akzent6" xfId="7962" hidden="1" xr:uid="{65049194-21EF-4B7D-B120-3478EF33B362}"/>
    <cellStyle name="40 % - Akzent6" xfId="8066" hidden="1" xr:uid="{FE511F6C-CB05-4164-AF23-CE2529AE16E4}"/>
    <cellStyle name="40 % - Akzent6" xfId="8081" hidden="1" xr:uid="{C895037B-5708-4632-938F-9A6E2377A650}"/>
    <cellStyle name="40 % - Akzent6" xfId="8158" hidden="1" xr:uid="{253548A7-1F67-489F-AE34-FA3DD09396D9}"/>
    <cellStyle name="40 % - Akzent6" xfId="8199" hidden="1" xr:uid="{57EB86D9-5052-490B-B862-C9358BC6DF7A}"/>
    <cellStyle name="40 % - Akzent6" xfId="8325" hidden="1" xr:uid="{5A74E878-C894-4A4C-8A7A-E9A09E24C6F9}"/>
    <cellStyle name="40 % - Akzent6" xfId="8374" hidden="1" xr:uid="{23A82381-AE6A-4FC5-A7B8-CD467643A6F5}"/>
    <cellStyle name="40 % - Akzent6" xfId="8399" hidden="1" xr:uid="{6A64E9D7-2B58-4C80-BFB8-A375A71090B5}"/>
    <cellStyle name="40 % - Akzent6" xfId="8396" hidden="1" xr:uid="{379093B9-5A98-48C8-B3BA-17872797BA14}"/>
    <cellStyle name="40 % - Akzent6" xfId="8421" hidden="1" xr:uid="{B5E1829C-78BE-489C-ABDC-219F50F13A0A}"/>
    <cellStyle name="40 % - Akzent6" xfId="8425" hidden="1" xr:uid="{48BB13D5-BCCE-4634-9D5B-967FCBD1406E}"/>
    <cellStyle name="40 % - Akzent6" xfId="8448" hidden="1" xr:uid="{E7202631-BD3C-47D5-B962-F7FA28226557}"/>
    <cellStyle name="40 % - Akzent6" xfId="8489" hidden="1" xr:uid="{8A20DD9F-9F18-4F5C-B7AF-8733DD92AF64}"/>
    <cellStyle name="40 % - Akzent6" xfId="8614" hidden="1" xr:uid="{C392957E-9450-4AFA-A172-49AAEA05A844}"/>
    <cellStyle name="40 % - Akzent6" xfId="8663" hidden="1" xr:uid="{D46202EE-A9D7-4D1A-A0BC-FC662017CD66}"/>
    <cellStyle name="40 % - Akzent6" xfId="8688" hidden="1" xr:uid="{F708C799-6360-4591-9F53-0AE83B17AED1}"/>
    <cellStyle name="40 % - Akzent6" xfId="8685" hidden="1" xr:uid="{ADE1E311-A38B-4F8E-96D6-1BBD33824C44}"/>
    <cellStyle name="40 % - Akzent6" xfId="8710" hidden="1" xr:uid="{ED305248-D05A-48DF-867B-1A905D0D4BD8}"/>
    <cellStyle name="40 % - Akzent6" xfId="8714" hidden="1" xr:uid="{30B23DAF-E354-435A-B4F3-B9FA2EB96E62}"/>
    <cellStyle name="40 % - Akzent6" xfId="8737" hidden="1" xr:uid="{6189C06E-EFCD-4511-A5A7-6527BE7B9D4C}"/>
    <cellStyle name="40 % - Akzent6" xfId="8522" hidden="1" xr:uid="{74DFD6FB-FA32-4C00-8158-6EB04B68C37D}"/>
    <cellStyle name="40 % - Akzent6" xfId="8829" hidden="1" xr:uid="{6BB9D2B6-ED76-46DD-B471-B62A97FD3B66}"/>
    <cellStyle name="40 % - Akzent6" xfId="9112" hidden="1" xr:uid="{E0530256-5922-413F-9859-C4BDC545A80C}"/>
    <cellStyle name="40 % - Akzent6" xfId="9580" hidden="1" xr:uid="{897B269B-829F-4873-AADD-182C745E29D7}"/>
    <cellStyle name="40 % - Akzent6" xfId="9566" hidden="1" xr:uid="{B20FCD36-47DD-4BBE-A441-D756BE13EC43}"/>
    <cellStyle name="40 % - Akzent6" xfId="9681" hidden="1" xr:uid="{931CFD64-3CB2-41D5-862C-F1915250992F}"/>
    <cellStyle name="40 % - Akzent6" xfId="9696" hidden="1" xr:uid="{AA783ED3-3523-4FE1-87B5-40CD6DF13C69}"/>
    <cellStyle name="40 % - Akzent6" xfId="10152" hidden="1" xr:uid="{D956D96B-48E1-4B52-9100-ABE38E7DB445}"/>
    <cellStyle name="40 % - Akzent6" xfId="10213" hidden="1" xr:uid="{B8466441-77AC-4625-8E2F-7B02D86C7558}"/>
    <cellStyle name="40 % - Akzent6" xfId="10299" hidden="1" xr:uid="{ADCBDA53-264E-433C-BA15-9D8491F20ED7}"/>
    <cellStyle name="40 % - Akzent6" xfId="10569" hidden="1" xr:uid="{DA487B2B-3E84-44FF-95C1-FB55B453C623}"/>
    <cellStyle name="40 % - Akzent6" xfId="11031" hidden="1" xr:uid="{F2E3B352-B381-4F63-8253-297EEF6C1CCC}"/>
    <cellStyle name="40 % - Akzent6" xfId="11018" hidden="1" xr:uid="{738D84B9-765B-4B8D-B612-960AB8E4D14E}"/>
    <cellStyle name="40 % - Akzent6" xfId="11122" hidden="1" xr:uid="{3F9051BD-3744-47FD-9D92-43A8F63544A4}"/>
    <cellStyle name="40 % - Akzent6" xfId="11137" hidden="1" xr:uid="{B235020F-B96A-45BB-AE96-E4C10B73D0F3}"/>
    <cellStyle name="40 % - Akzent6" xfId="11214" hidden="1" xr:uid="{680961FC-ECFB-49F6-B05B-3AE5A99917DF}"/>
    <cellStyle name="40 % - Akzent6" xfId="11253" hidden="1" xr:uid="{FD7CA184-C5F1-450D-AE26-7AAFAA3A840D}"/>
    <cellStyle name="40 % - Akzent6" xfId="11315" hidden="1" xr:uid="{FF51C43E-4CE8-4E5A-B7AC-3B24A0E7358C}"/>
    <cellStyle name="40 % - Akzent6" xfId="11364" hidden="1" xr:uid="{C98313A8-4980-4BF8-A2E3-8305D98DEA93}"/>
    <cellStyle name="40 % - Akzent6" xfId="11389" hidden="1" xr:uid="{0B78BDAC-7C32-42F4-B11A-3A164D8EBEB9}"/>
    <cellStyle name="40 % - Akzent6" xfId="11386" hidden="1" xr:uid="{D95DD88B-ED84-4E45-8436-A1F45C064BF7}"/>
    <cellStyle name="40 % - Akzent6" xfId="11411" hidden="1" xr:uid="{50355213-FFAA-40AD-A74B-2D072A963E74}"/>
    <cellStyle name="40 % - Akzent6" xfId="11415" hidden="1" xr:uid="{7321FA4D-656A-4A39-9E12-ED085C657959}"/>
    <cellStyle name="40 % - Akzent6" xfId="11438" hidden="1" xr:uid="{A2A6A949-1822-4D00-BE06-685FB482803A}"/>
    <cellStyle name="40 % - Akzent6" xfId="11477" hidden="1" xr:uid="{352D23AB-0056-4DDE-98E4-E0629C90D45A}"/>
    <cellStyle name="40 % - Akzent6" xfId="11538" hidden="1" xr:uid="{D4619545-477F-411B-AA90-138E5A585727}"/>
    <cellStyle name="40 % - Akzent6" xfId="11587" hidden="1" xr:uid="{89DFD7CA-BDE3-4BB7-88A0-C6E72DAB474B}"/>
    <cellStyle name="40 % - Akzent6" xfId="11612" hidden="1" xr:uid="{2A0E64DF-DD02-45D5-B68E-F07C3CF51009}"/>
    <cellStyle name="40 % - Akzent6" xfId="11609" hidden="1" xr:uid="{98D9860F-90D5-4F02-96B3-AD8EE2483040}"/>
    <cellStyle name="40 % - Akzent6" xfId="11634" hidden="1" xr:uid="{16AD4D11-F561-4847-9A1E-EDF2A7466793}"/>
    <cellStyle name="40 % - Akzent6" xfId="11638" hidden="1" xr:uid="{78765FA5-7FB6-4969-B99B-9951D6B6D027}"/>
    <cellStyle name="40 % - Akzent6" xfId="11661" hidden="1" xr:uid="{4E715AA7-9B65-41A7-B2B8-F7B9F0FE7631}"/>
    <cellStyle name="40 % - Akzent6" xfId="11490" hidden="1" xr:uid="{F4A462F9-D1BD-4DB8-B208-E0BF4A3D2876}"/>
    <cellStyle name="40 % - Akzent6" xfId="11751" hidden="1" xr:uid="{97C1C115-3BE2-4BD4-9BD3-925F5A6FD9DD}"/>
    <cellStyle name="40 % - Akzent6" xfId="12034" hidden="1" xr:uid="{3F106E79-755D-456B-B3A3-22BCE61FB694}"/>
    <cellStyle name="40 % - Akzent6" xfId="12502" hidden="1" xr:uid="{EEDBE23A-5E9D-494A-ADAA-3779D5CB21CA}"/>
    <cellStyle name="40 % - Akzent6" xfId="12488" hidden="1" xr:uid="{46F96775-6944-43CB-A8E6-1CA94E9465CD}"/>
    <cellStyle name="40 % - Akzent6" xfId="12603" hidden="1" xr:uid="{36E9D854-907C-41AE-BE62-41430B6501B2}"/>
    <cellStyle name="40 % - Akzent6" xfId="12618" hidden="1" xr:uid="{86C16BC3-C06F-498D-9683-BCB28B37279C}"/>
    <cellStyle name="40 % - Akzent6" xfId="13074" hidden="1" xr:uid="{1BFA2514-2C73-4A26-B5CF-247E7ED04B61}"/>
    <cellStyle name="40 % - Akzent6" xfId="13131" hidden="1" xr:uid="{048D612E-9271-415A-B394-A7993E032F78}"/>
    <cellStyle name="40 % - Akzent6" xfId="13181" hidden="1" xr:uid="{AC489467-582A-4E6E-A1CC-29DB390A1648}"/>
    <cellStyle name="40 % - Akzent6" xfId="13451" hidden="1" xr:uid="{A5CAC5B7-10E0-409E-9898-B6B582E28ED4}"/>
    <cellStyle name="40 % - Akzent6" xfId="13913" hidden="1" xr:uid="{98C19A38-472F-442C-9817-020AA1BC068D}"/>
    <cellStyle name="40 % - Akzent6" xfId="13900" hidden="1" xr:uid="{892154AE-9E21-46F9-B36B-1BEEC9389960}"/>
    <cellStyle name="40 % - Akzent6" xfId="14004" hidden="1" xr:uid="{36A6C3A9-56B9-490A-A9C1-BBFC146A0B02}"/>
    <cellStyle name="40 % - Akzent6" xfId="14019" hidden="1" xr:uid="{AB75FACF-D2E1-4872-8452-5A861540FBDF}"/>
    <cellStyle name="40 % - Akzent6" xfId="14096" hidden="1" xr:uid="{2FFEE8B4-44E0-455E-8D14-29EF6B2DDBDB}"/>
    <cellStyle name="40 % - Akzent6" xfId="14133" hidden="1" xr:uid="{819C9852-87A3-4231-B1F1-C4730C46B120}"/>
    <cellStyle name="40 % - Akzent6" xfId="14157" hidden="1" xr:uid="{CB5F3085-0C63-480D-ABB1-6C252A706758}"/>
    <cellStyle name="40 % - Akzent6" xfId="14206" hidden="1" xr:uid="{80CDFD4D-1EB0-4D5B-8ADB-5B118EC2F012}"/>
    <cellStyle name="40 % - Akzent6" xfId="14231" hidden="1" xr:uid="{6F262052-5ADD-44C2-80E6-3EAD31487F57}"/>
    <cellStyle name="40 % - Akzent6" xfId="14228" hidden="1" xr:uid="{7A3EA815-40E9-4497-8C50-2D396E96AB74}"/>
    <cellStyle name="40 % - Akzent6" xfId="14253" hidden="1" xr:uid="{CEABD546-78A0-4A1F-BCE0-5636DB985B6E}"/>
    <cellStyle name="40 % - Akzent6" xfId="14257" hidden="1" xr:uid="{A72ED62E-146B-4634-BF8B-D06F61C0326B}"/>
    <cellStyle name="40 % - Akzent6" xfId="14280" hidden="1" xr:uid="{B3E4B143-4EF6-4EE5-830B-4AEDA443F049}"/>
    <cellStyle name="40 % - Akzent6" xfId="14317" hidden="1" xr:uid="{1602625C-ECDA-4D5E-9AA2-FE4187DDD21C}"/>
    <cellStyle name="40 % - Akzent6" xfId="14341" hidden="1" xr:uid="{3ECF0972-D7E8-4790-9A90-E8C9157EF2B5}"/>
    <cellStyle name="40 % - Akzent6" xfId="14390" hidden="1" xr:uid="{08E25D5E-E54E-46ED-B243-141BB7AE160E}"/>
    <cellStyle name="40 % - Akzent6" xfId="14415" hidden="1" xr:uid="{28635540-D406-4299-9570-7DC2B4A0E08C}"/>
    <cellStyle name="40 % - Akzent6" xfId="14412" hidden="1" xr:uid="{6DAE4EA0-B293-45AB-A142-798F51941460}"/>
    <cellStyle name="40 % - Akzent6" xfId="14437" hidden="1" xr:uid="{E28E43CB-E441-4AE4-AEDE-38D046175484}"/>
    <cellStyle name="40 % - Akzent6" xfId="14441" hidden="1" xr:uid="{FBF14F00-3885-4349-9FF6-00F3A94471E9}"/>
    <cellStyle name="40 % - Akzent6" xfId="14464" hidden="1" xr:uid="{DE7B079B-F307-46AF-8E89-A71D8DD26BE4}"/>
    <cellStyle name="40 % - Akzent6" xfId="14505" hidden="1" xr:uid="{64A972E1-3B3D-44BE-B30A-50FAF922947F}"/>
    <cellStyle name="40 % - Akzent6" xfId="14665" hidden="1" xr:uid="{87D1E12E-769C-4AA6-9AD1-3E9E5F002E3B}"/>
    <cellStyle name="40 % - Akzent6" xfId="14714" hidden="1" xr:uid="{F063C6F7-B0E2-4342-8CC3-1DE3B2AAB1DE}"/>
    <cellStyle name="40 % - Akzent6" xfId="14739" hidden="1" xr:uid="{E8D3ADD9-DB85-4EAD-9786-D29D5484492C}"/>
    <cellStyle name="40 % - Akzent6" xfId="14736" hidden="1" xr:uid="{1A4B7C8B-3887-401B-87D6-5E5A61DB6698}"/>
    <cellStyle name="40 % - Akzent6" xfId="14761" hidden="1" xr:uid="{FF76160C-0E70-4ECE-974C-4F54C004AE89}"/>
    <cellStyle name="40 % - Akzent6" xfId="14765" hidden="1" xr:uid="{6FBFE0FD-5D7A-4881-B0DD-85B9CA27BFBE}"/>
    <cellStyle name="40 % - Akzent6" xfId="14788" hidden="1" xr:uid="{A7BD9F86-1989-4F90-982E-50860863A014}"/>
    <cellStyle name="40 % - Akzent6" xfId="14829" hidden="1" xr:uid="{7CEC8532-D112-4656-A406-697E811DAEBF}"/>
    <cellStyle name="40 % - Akzent6" xfId="14989" hidden="1" xr:uid="{2149EAD8-9A46-4FA4-8310-C8C37DB6D831}"/>
    <cellStyle name="40 % - Akzent6" xfId="15038" hidden="1" xr:uid="{6531253B-C54E-4B2F-BCE4-47C2BA63AEE8}"/>
    <cellStyle name="40 % - Akzent6" xfId="15063" hidden="1" xr:uid="{1F0AC8F2-C586-4F7A-B6C2-80D2C9E5228C}"/>
    <cellStyle name="40 % - Akzent6" xfId="15060" hidden="1" xr:uid="{A438140C-AB23-4DFB-98AD-A616AEC99EF3}"/>
    <cellStyle name="40 % - Akzent6" xfId="15085" hidden="1" xr:uid="{40806702-A1A8-49B7-9992-DA9448A0F610}"/>
    <cellStyle name="40 % - Akzent6" xfId="15089" hidden="1" xr:uid="{F23F3599-C3EF-4287-9B96-4B11B5B904CC}"/>
    <cellStyle name="40 % - Akzent6" xfId="15112" hidden="1" xr:uid="{FC83D357-39A8-4145-AD20-CF3788B56D93}"/>
    <cellStyle name="40 % - Akzent6" xfId="15153" hidden="1" xr:uid="{CDD4C469-78E8-4ABD-9E23-83493B84A4B2}"/>
    <cellStyle name="40 % - Akzent6" xfId="15313" hidden="1" xr:uid="{74F9D232-7BB5-4995-B802-2F1594BC3752}"/>
    <cellStyle name="40 % - Akzent6" xfId="15362" hidden="1" xr:uid="{415A5373-3D0C-41BB-B7B6-36DE924772A6}"/>
    <cellStyle name="40 % - Akzent6" xfId="15387" hidden="1" xr:uid="{2C3E0BB9-D2EB-4517-81F5-283CDEC8D63F}"/>
    <cellStyle name="40 % - Akzent6" xfId="15384" hidden="1" xr:uid="{6AAE8322-7E11-46FF-871F-F515284DC453}"/>
    <cellStyle name="40 % - Akzent6" xfId="15409" hidden="1" xr:uid="{41B579E0-3440-4D5B-8D2D-D87A567123B9}"/>
    <cellStyle name="40 % - Akzent6" xfId="15413" hidden="1" xr:uid="{161418A7-CA7C-4686-9D29-C784B5803030}"/>
    <cellStyle name="40 % - Akzent6" xfId="15436" hidden="1" xr:uid="{E3847D13-2D2F-476A-882E-91DB233DD4DD}"/>
    <cellStyle name="40 % - Akzent6" xfId="15477" hidden="1" xr:uid="{4C725CE4-CB8C-4317-8D00-F8841503A460}"/>
    <cellStyle name="40 % - Akzent6" xfId="15637" hidden="1" xr:uid="{4D23D9F2-A47A-4D87-B8CF-BE83EE9D015F}"/>
    <cellStyle name="40 % - Akzent6" xfId="15686" hidden="1" xr:uid="{29794223-1822-4858-812B-37C2EE2586C4}"/>
    <cellStyle name="40 % - Akzent6" xfId="15711" hidden="1" xr:uid="{8F832E12-D79D-4FCB-B902-D9A883A8FE82}"/>
    <cellStyle name="40 % - Akzent6" xfId="15708" hidden="1" xr:uid="{7FDC50F8-C180-4C13-8477-123B2F524D63}"/>
    <cellStyle name="40 % - Akzent6" xfId="15733" hidden="1" xr:uid="{01E3590D-F6C2-44CA-B848-D5A22D7BA690}"/>
    <cellStyle name="40 % - Akzent6" xfId="15737" hidden="1" xr:uid="{BDCD33F7-91D9-4846-BE5B-402C5528606F}"/>
    <cellStyle name="40 % - Akzent6" xfId="15760" hidden="1" xr:uid="{645B237D-8958-41E2-BE85-B2B2B625F9F6}"/>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10" xfId="8559" xr:uid="{52893F91-85B5-446D-83D7-D0A878452EC1}"/>
    <cellStyle name="5x indented GHG Textfiels 3 3 11" xfId="11505" xr:uid="{FD758ECE-7645-4A5A-A6A4-944F14D602AB}"/>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2 2 2" xfId="7859" xr:uid="{7676D4F1-056A-4340-84F8-AC66C54E8CB5}"/>
    <cellStyle name="5x indented GHG Textfiels 3 3 2 2 2 2 3" xfId="10915" xr:uid="{A9A418D2-3859-4BB8-B61F-5F182F4A99B0}"/>
    <cellStyle name="5x indented GHG Textfiels 3 3 2 2 2 2 4" xfId="13797" xr:uid="{8B04A50A-E0D6-4AA7-8B39-C2FFCD47385F}"/>
    <cellStyle name="5x indented GHG Textfiels 3 3 2 2 2 3" xfId="4438" xr:uid="{34D58E9B-466A-4FF7-9EAC-DA84171FA552}"/>
    <cellStyle name="5x indented GHG Textfiels 3 3 2 2 2 4" xfId="9459" xr:uid="{F8E8FBB5-5848-44E3-8E94-FA7430804F15}"/>
    <cellStyle name="5x indented GHG Textfiels 3 3 2 2 2 5" xfId="12381" xr:uid="{E579B5A0-9C38-473F-AAB3-6716738743F0}"/>
    <cellStyle name="5x indented GHG Textfiels 3 3 2 2 3" xfId="987" xr:uid="{4CF491A6-D6AC-46ED-AD79-2F5E762D5E70}"/>
    <cellStyle name="5x indented GHG Textfiels 3 3 2 2 3 2" xfId="2562" xr:uid="{43414AF2-22A8-4436-9EC2-6E2D5ABEBE74}"/>
    <cellStyle name="5x indented GHG Textfiels 3 3 2 2 3 2 2" xfId="5500" xr:uid="{10528CCF-36A1-4919-A586-6E5C8C7BC254}"/>
    <cellStyle name="5x indented GHG Textfiels 3 3 2 2 3 2 3" xfId="10312" xr:uid="{2A4DD020-A98B-4580-BE07-241F906FE2A3}"/>
    <cellStyle name="5x indented GHG Textfiels 3 3 2 2 3 2 4" xfId="13194" xr:uid="{ED4789C6-B6E2-4353-BB1C-EA3BC9C45C38}"/>
    <cellStyle name="5x indented GHG Textfiels 3 3 2 2 3 3" xfId="6284" xr:uid="{42CC9DB3-0B3F-4FB1-A124-0FF2B330DAF5}"/>
    <cellStyle name="5x indented GHG Textfiels 3 3 2 2 3 4" xfId="8846" xr:uid="{56DD9472-E785-47C3-87AC-FBA9EA8C5723}"/>
    <cellStyle name="5x indented GHG Textfiels 3 3 2 2 3 5" xfId="11768" xr:uid="{77BC25E2-E651-4198-BE52-EE7D3E2D1B15}"/>
    <cellStyle name="5x indented GHG Textfiels 3 3 2 2 4" xfId="2250" xr:uid="{2EBCEE3B-241B-4ACB-987F-C340DF3AD7B5}"/>
    <cellStyle name="5x indented GHG Textfiels 3 3 2 2 4 2" xfId="4506" xr:uid="{05925D2F-EC07-4AFD-AF1C-166F7832DB5C}"/>
    <cellStyle name="5x indented GHG Textfiels 3 3 2 2 4 3" xfId="10109" xr:uid="{22DD461A-F1B5-4584-B53E-D336FC079EA6}"/>
    <cellStyle name="5x indented GHG Textfiels 3 3 2 2 4 4" xfId="13031" xr:uid="{4231E7F1-7F46-44B8-BE81-5F6662C617D5}"/>
    <cellStyle name="5x indented GHG Textfiels 3 3 2 2 5" xfId="5234" xr:uid="{FB0EFF3C-E0DB-4121-AC3D-5DE7A7847857}"/>
    <cellStyle name="5x indented GHG Textfiels 3 3 2 2 6" xfId="5452" xr:uid="{FCCBBABD-8355-45DE-9E61-B52BD7F17A71}"/>
    <cellStyle name="5x indented GHG Textfiels 3 3 2 2 7" xfId="8494" xr:uid="{D9A57995-8C4F-4DEE-A270-138098378DCF}"/>
    <cellStyle name="5x indented GHG Textfiels 3 3 2 3" xfId="1392" xr:uid="{5470255A-8590-4D89-B5AF-44A129757709}"/>
    <cellStyle name="5x indented GHG Textfiels 3 3 2 3 2" xfId="2957" xr:uid="{BE9A9593-EFA1-47E8-8523-94DDDB4CE90D}"/>
    <cellStyle name="5x indented GHG Textfiels 3 3 2 3 2 2" xfId="7651" xr:uid="{97875B1C-DC0F-495C-AF91-D5749D9AE099}"/>
    <cellStyle name="5x indented GHG Textfiels 3 3 2 3 2 3" xfId="10707" xr:uid="{09C2D1B4-7630-410A-A961-AF8E623B6AAC}"/>
    <cellStyle name="5x indented GHG Textfiels 3 3 2 3 2 4" xfId="13589" xr:uid="{D2747CEE-DB7D-4A8F-8F9B-1505658F30D8}"/>
    <cellStyle name="5x indented GHG Textfiels 3 3 2 3 3" xfId="6204" xr:uid="{5BED912D-7321-47CD-B820-56A083A1C8DC}"/>
    <cellStyle name="5x indented GHG Textfiels 3 3 2 3 4" xfId="9251" xr:uid="{672D83CE-4723-46B0-9FAA-E6FF601B51A1}"/>
    <cellStyle name="5x indented GHG Textfiels 3 3 2 3 5" xfId="12173" xr:uid="{E3049687-56A1-4536-B265-D62F72E52B3D}"/>
    <cellStyle name="5x indented GHG Textfiels 3 3 2 4" xfId="985" xr:uid="{265FDB89-50CE-4742-8EF0-92AD805A510D}"/>
    <cellStyle name="5x indented GHG Textfiels 3 3 2 4 2" xfId="2560" xr:uid="{ECAE7AE6-CB2E-4360-9025-116F104DB8C6}"/>
    <cellStyle name="5x indented GHG Textfiels 3 3 2 4 2 2" xfId="4372" xr:uid="{AD744770-A18C-4AE8-B4EB-9BF2FEAE22FD}"/>
    <cellStyle name="5x indented GHG Textfiels 3 3 2 4 2 3" xfId="10310" xr:uid="{7526F2BD-41E2-4A93-A91F-D6D370DED8EF}"/>
    <cellStyle name="5x indented GHG Textfiels 3 3 2 4 2 4" xfId="13192" xr:uid="{CFEC50F6-37C2-44AD-8D53-295F5EAECCCB}"/>
    <cellStyle name="5x indented GHG Textfiels 3 3 2 4 3" xfId="6040" xr:uid="{A65AA9AD-3AEE-4DE0-A1DE-CEA2AA92B544}"/>
    <cellStyle name="5x indented GHG Textfiels 3 3 2 4 4" xfId="8844" xr:uid="{B55A0888-28E4-40B8-A131-21C7AE93004F}"/>
    <cellStyle name="5x indented GHG Textfiels 3 3 2 4 5" xfId="11766" xr:uid="{3057184A-6C62-49B9-90EE-975E1130136D}"/>
    <cellStyle name="5x indented GHG Textfiels 3 3 2 5" xfId="2044" xr:uid="{5ED558D1-BA94-4990-BF99-77EAB07D685E}"/>
    <cellStyle name="5x indented GHG Textfiels 3 3 2 5 2" xfId="6334" xr:uid="{89BCF1E0-61A4-4272-AE6F-278ED229F41B}"/>
    <cellStyle name="5x indented GHG Textfiels 3 3 2 5 3" xfId="9903" xr:uid="{3CBF05DE-64DA-40CF-B6BE-C32DE7399302}"/>
    <cellStyle name="5x indented GHG Textfiels 3 3 2 5 4" xfId="12825" xr:uid="{3EAEDC6B-AA1B-479F-AC76-CA49F4E09EA8}"/>
    <cellStyle name="5x indented GHG Textfiels 3 3 2 6" xfId="5302" xr:uid="{FA52B5CD-3484-4BD6-BFA0-FFB25AF70870}"/>
    <cellStyle name="5x indented GHG Textfiels 3 3 2 7" xfId="6504" xr:uid="{987034DF-812D-416B-BC28-1DAA087C11CD}"/>
    <cellStyle name="5x indented GHG Textfiels 3 3 2 8" xfId="8579" xr:uid="{C5458996-F732-45FB-94A0-CC3E846714E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2 2 2" xfId="7806" xr:uid="{C7268F13-0522-4AB7-89B8-FC05AE6147B7}"/>
    <cellStyle name="5x indented GHG Textfiels 3 3 3 2 2 2 3" xfId="10862" xr:uid="{0E3D82E1-E581-4C02-8D9C-EBC037B97FC9}"/>
    <cellStyle name="5x indented GHG Textfiels 3 3 3 2 2 2 4" xfId="13744" xr:uid="{A3657809-0109-4A8F-90AC-7EB34CBAE13C}"/>
    <cellStyle name="5x indented GHG Textfiels 3 3 3 2 2 3" xfId="3639" xr:uid="{5A0DABCB-EA8E-445D-BA6A-9175D777F268}"/>
    <cellStyle name="5x indented GHG Textfiels 3 3 3 2 2 4" xfId="9406" xr:uid="{3F35C4B0-544B-4394-865C-D05CCC2DCE12}"/>
    <cellStyle name="5x indented GHG Textfiels 3 3 3 2 2 5" xfId="12328" xr:uid="{B7728349-9266-4A2C-8791-90B5B1D69873}"/>
    <cellStyle name="5x indented GHG Textfiels 3 3 3 2 3" xfId="1185" xr:uid="{D594B288-AE01-4B97-AC27-35B64E1868B4}"/>
    <cellStyle name="5x indented GHG Textfiels 3 3 3 2 3 2" xfId="2754" xr:uid="{C4651FEC-CE37-4632-8BF9-3852EE898405}"/>
    <cellStyle name="5x indented GHG Textfiels 3 3 3 2 3 2 2" xfId="5927" xr:uid="{0B8CBEB9-D2A9-4CC8-8E66-36B643F27C77}"/>
    <cellStyle name="5x indented GHG Textfiels 3 3 3 2 3 2 3" xfId="10504" xr:uid="{F4C5A2DF-C026-4983-9927-B206682A3B4D}"/>
    <cellStyle name="5x indented GHG Textfiels 3 3 3 2 3 2 4" xfId="13386" xr:uid="{C0FE6F69-DF10-48B8-8675-1EC1AC93001A}"/>
    <cellStyle name="5x indented GHG Textfiels 3 3 3 2 3 3" xfId="6556" xr:uid="{55F26CDC-1E2D-4E24-A930-8DF44CBCA076}"/>
    <cellStyle name="5x indented GHG Textfiels 3 3 3 2 3 4" xfId="9044" xr:uid="{9366DCCD-F89B-4BF0-B91C-64368162C44E}"/>
    <cellStyle name="5x indented GHG Textfiels 3 3 3 2 3 5" xfId="11966" xr:uid="{4783D00F-04D4-4EFA-9D42-A450A16052F2}"/>
    <cellStyle name="5x indented GHG Textfiels 3 3 3 2 4" xfId="2197" xr:uid="{2BE1B55F-9170-4AF2-8D79-C047F39B5505}"/>
    <cellStyle name="5x indented GHG Textfiels 3 3 3 2 4 2" xfId="6333" xr:uid="{45BF61B0-EE36-43B8-839A-289DE092C5BD}"/>
    <cellStyle name="5x indented GHG Textfiels 3 3 3 2 4 3" xfId="10056" xr:uid="{F5109AAC-5D45-4B01-903E-624CA869EEC3}"/>
    <cellStyle name="5x indented GHG Textfiels 3 3 3 2 4 4" xfId="12978" xr:uid="{57F69C5C-A974-4B4A-A708-69D7E4C3F14F}"/>
    <cellStyle name="5x indented GHG Textfiels 3 3 3 2 5" xfId="4686" xr:uid="{CABEF98D-B693-4537-A249-D84CDE962364}"/>
    <cellStyle name="5x indented GHG Textfiels 3 3 3 2 6" xfId="6443" xr:uid="{F85FB02A-BF8B-4EC9-B887-C9CFEBB61F2E}"/>
    <cellStyle name="5x indented GHG Textfiels 3 3 3 2 7" xfId="8237" xr:uid="{C416B77D-93A8-4B77-ACA2-DA35ECFB35D9}"/>
    <cellStyle name="5x indented GHG Textfiels 3 3 3 3" xfId="1339" xr:uid="{BFF9589D-49E3-4DF8-8CBA-D4F0FB7A15C8}"/>
    <cellStyle name="5x indented GHG Textfiels 3 3 3 3 2" xfId="2904" xr:uid="{B0E2EF33-5CBD-4E50-90E0-D80EADC4FAEF}"/>
    <cellStyle name="5x indented GHG Textfiels 3 3 3 3 2 2" xfId="7598" xr:uid="{1F4EBFD6-0622-4B8E-91A2-6F9BA27AF8AF}"/>
    <cellStyle name="5x indented GHG Textfiels 3 3 3 3 2 3" xfId="10654" xr:uid="{6400254B-A638-4F09-A929-A6B4F6D5468E}"/>
    <cellStyle name="5x indented GHG Textfiels 3 3 3 3 2 4" xfId="13536" xr:uid="{0C3A4686-E062-4D3C-8570-14DF9930216B}"/>
    <cellStyle name="5x indented GHG Textfiels 3 3 3 3 3" xfId="5015" xr:uid="{F7DA30C7-E251-42D4-8F0D-AEC1C03856B4}"/>
    <cellStyle name="5x indented GHG Textfiels 3 3 3 3 4" xfId="9198" xr:uid="{99408E86-484F-4CE9-BB7D-8C31D99EE119}"/>
    <cellStyle name="5x indented GHG Textfiels 3 3 3 3 5" xfId="12120" xr:uid="{0C176A02-6EFF-4061-B1BE-74695B48E8C8}"/>
    <cellStyle name="5x indented GHG Textfiels 3 3 3 4" xfId="973" xr:uid="{82E48B8A-82CD-461D-85F9-5E46F300CFDE}"/>
    <cellStyle name="5x indented GHG Textfiels 3 3 3 4 2" xfId="2551" xr:uid="{85CD6523-D9C5-4BB0-BDAD-D59C131D7DBC}"/>
    <cellStyle name="5x indented GHG Textfiels 3 3 3 4 2 2" xfId="6133" xr:uid="{86EC89B6-2B09-48FD-888B-F17BF3E0DA4D}"/>
    <cellStyle name="5x indented GHG Textfiels 3 3 3 4 2 3" xfId="10301" xr:uid="{B1EBF8E8-1620-4A52-8D5A-AFB4378B0C3E}"/>
    <cellStyle name="5x indented GHG Textfiels 3 3 3 4 2 4" xfId="13183" xr:uid="{5C12D8C5-6FDB-41AC-A5E0-0A5768F9044D}"/>
    <cellStyle name="5x indented GHG Textfiels 3 3 3 4 3" xfId="5762" xr:uid="{33636460-9A3C-429C-B6FC-9E5956CF0368}"/>
    <cellStyle name="5x indented GHG Textfiels 3 3 3 4 4" xfId="8832" xr:uid="{C01688EE-D2DA-4059-8631-CB4BC30CE546}"/>
    <cellStyle name="5x indented GHG Textfiels 3 3 3 4 5" xfId="11754" xr:uid="{C3CCB35E-AF4A-4ED1-8512-666A98EC1A4A}"/>
    <cellStyle name="5x indented GHG Textfiels 3 3 3 5" xfId="1991" xr:uid="{83B04C08-886D-47B4-AC64-FC58332F5AE4}"/>
    <cellStyle name="5x indented GHG Textfiels 3 3 3 5 2" xfId="5011" xr:uid="{2935052D-A59F-4D36-898B-841C7F1147D3}"/>
    <cellStyle name="5x indented GHG Textfiels 3 3 3 5 3" xfId="9850" xr:uid="{474225DF-5AD1-4AB8-BE02-F88E44862356}"/>
    <cellStyle name="5x indented GHG Textfiels 3 3 3 5 4" xfId="12772" xr:uid="{BF852E7F-67D3-4D0C-8B52-E40306CDA5C0}"/>
    <cellStyle name="5x indented GHG Textfiels 3 3 3 6" xfId="6310" xr:uid="{6C09CF52-F051-42BB-8455-7A2F8D905571}"/>
    <cellStyle name="5x indented GHG Textfiels 3 3 3 7" xfId="5975" xr:uid="{E1EE7902-1855-4F8D-9E68-0C29AE5978BB}"/>
    <cellStyle name="5x indented GHG Textfiels 3 3 3 8" xfId="8236" xr:uid="{581D760F-8B2D-4BC8-A2AA-E57095C7A3B1}"/>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2 2 2" xfId="7890" xr:uid="{0E5F483D-F0C9-4600-9F7F-DC508676867E}"/>
    <cellStyle name="5x indented GHG Textfiels 3 3 4 2 2 2 3" xfId="10946" xr:uid="{498E7D5F-F01E-46CF-B248-7E8758295723}"/>
    <cellStyle name="5x indented GHG Textfiels 3 3 4 2 2 2 4" xfId="13828" xr:uid="{77993299-868A-4F21-AA3A-6CD191376D01}"/>
    <cellStyle name="5x indented GHG Textfiels 3 3 4 2 2 3" xfId="6557" xr:uid="{CFFE582D-E5D5-4270-B119-A461AD1059D7}"/>
    <cellStyle name="5x indented GHG Textfiels 3 3 4 2 2 4" xfId="9490" xr:uid="{3407F3B9-BD1E-49C9-B9A9-18D6D9F0E730}"/>
    <cellStyle name="5x indented GHG Textfiels 3 3 4 2 2 5" xfId="12412" xr:uid="{18AAE7B6-A09F-4FD2-8B32-2C978684EF24}"/>
    <cellStyle name="5x indented GHG Textfiels 3 3 4 2 3" xfId="1903" xr:uid="{35F8E711-4F70-4486-9D03-12382FA74C97}"/>
    <cellStyle name="5x indented GHG Textfiels 3 3 4 2 3 2" xfId="3446" xr:uid="{A2126F7B-97F6-432D-9548-E4AB6C564089}"/>
    <cellStyle name="5x indented GHG Textfiels 3 3 4 2 3 2 2" xfId="8140" xr:uid="{5576D2C1-0843-45D9-ABC9-D7EBEA211028}"/>
    <cellStyle name="5x indented GHG Textfiels 3 3 4 2 3 2 3" xfId="11196" xr:uid="{A66EB277-9ACC-465E-A1C1-49B919AD8132}"/>
    <cellStyle name="5x indented GHG Textfiels 3 3 4 2 3 2 4" xfId="14078" xr:uid="{D57C608E-17F3-4A26-9536-382BE34E0426}"/>
    <cellStyle name="5x indented GHG Textfiels 3 3 4 2 3 3" xfId="5158" xr:uid="{ADC32BCE-8E1C-46FD-BC67-9BA6B184FB04}"/>
    <cellStyle name="5x indented GHG Textfiels 3 3 4 2 3 4" xfId="9762" xr:uid="{D7414431-7A4F-40EA-828B-069CD81F916F}"/>
    <cellStyle name="5x indented GHG Textfiels 3 3 4 2 3 5" xfId="12684" xr:uid="{3239E9DC-9634-45E9-A918-F4985C17B8DF}"/>
    <cellStyle name="5x indented GHG Textfiels 3 3 4 2 4" xfId="2281" xr:uid="{323A8E37-5AD5-4C66-896A-8A590E00E8AD}"/>
    <cellStyle name="5x indented GHG Textfiels 3 3 4 2 4 2" xfId="5242" xr:uid="{EB8A6840-AC81-412A-B05D-555235DE8531}"/>
    <cellStyle name="5x indented GHG Textfiels 3 3 4 2 4 3" xfId="10140" xr:uid="{4B021288-28F3-4103-A8CC-129F6AE939CD}"/>
    <cellStyle name="5x indented GHG Textfiels 3 3 4 2 4 4" xfId="13062" xr:uid="{171BA2B3-2200-4DEF-8385-9A57E44311E4}"/>
    <cellStyle name="5x indented GHG Textfiels 3 3 4 2 5" xfId="6127" xr:uid="{AA82BBF4-3F45-476D-9040-D5B4AAFF52A4}"/>
    <cellStyle name="5x indented GHG Textfiels 3 3 4 2 6" xfId="8777" xr:uid="{FA38B8AF-B327-4A8D-834F-FE5579CCB714}"/>
    <cellStyle name="5x indented GHG Textfiels 3 3 4 2 7" xfId="11700" xr:uid="{1FBB60D5-09EF-47E8-90E0-6379E0277EE0}"/>
    <cellStyle name="5x indented GHG Textfiels 3 3 4 3" xfId="1423" xr:uid="{79456AAD-FBAD-4D8A-A0AC-BE8544487FCA}"/>
    <cellStyle name="5x indented GHG Textfiels 3 3 4 3 2" xfId="2988" xr:uid="{1D64F8A3-3CB6-4D23-A7AC-A636BFBF53B2}"/>
    <cellStyle name="5x indented GHG Textfiels 3 3 4 3 2 2" xfId="7682" xr:uid="{3659C5CE-FC53-40E8-88CA-B0DFC27034F5}"/>
    <cellStyle name="5x indented GHG Textfiels 3 3 4 3 2 3" xfId="10738" xr:uid="{C3DE7BD2-10DF-49C3-BB84-94DFDB566F23}"/>
    <cellStyle name="5x indented GHG Textfiels 3 3 4 3 2 4" xfId="13620" xr:uid="{2C729786-80C9-476D-9890-22D94758DDF9}"/>
    <cellStyle name="5x indented GHG Textfiels 3 3 4 3 3" xfId="4156" xr:uid="{83D20467-B372-4942-AA4E-91D324B310C1}"/>
    <cellStyle name="5x indented GHG Textfiels 3 3 4 3 4" xfId="9282" xr:uid="{AB7D5C28-B27B-4386-B683-C7C8D96CC4B7}"/>
    <cellStyle name="5x indented GHG Textfiels 3 3 4 3 5" xfId="12204" xr:uid="{57DF7B38-F1BB-4F9C-9F68-0C7432FD7F0D}"/>
    <cellStyle name="5x indented GHG Textfiels 3 3 4 4" xfId="1038" xr:uid="{4E23FCDF-CC18-41E0-BFBA-4D56AED82B94}"/>
    <cellStyle name="5x indented GHG Textfiels 3 3 4 4 2" xfId="2610" xr:uid="{14CD059C-BF62-436F-8732-C73D5E8FFB3F}"/>
    <cellStyle name="5x indented GHG Textfiels 3 3 4 4 2 2" xfId="3698" xr:uid="{83AA0468-E27D-4F5F-8400-C60C2E48C46F}"/>
    <cellStyle name="5x indented GHG Textfiels 3 3 4 4 2 3" xfId="10360" xr:uid="{9D421AAA-5A77-49C0-86B5-746D6F07C738}"/>
    <cellStyle name="5x indented GHG Textfiels 3 3 4 4 2 4" xfId="13242" xr:uid="{73E037C8-AC10-49DD-A645-5007D8943853}"/>
    <cellStyle name="5x indented GHG Textfiels 3 3 4 4 3" xfId="5459" xr:uid="{202C0D44-E6BF-45B5-9C77-250C6A712B50}"/>
    <cellStyle name="5x indented GHG Textfiels 3 3 4 4 4" xfId="8897" xr:uid="{4E7C6B11-7946-464E-9403-1885D79A10C9}"/>
    <cellStyle name="5x indented GHG Textfiels 3 3 4 4 5" xfId="11819" xr:uid="{21283575-0E99-4519-9D13-2BF0ADF3D77F}"/>
    <cellStyle name="5x indented GHG Textfiels 3 3 4 5" xfId="2075" xr:uid="{674684F6-6F04-4E12-A765-8FF4E9474637}"/>
    <cellStyle name="5x indented GHG Textfiels 3 3 4 5 2" xfId="5268" xr:uid="{EAE8803E-D2C8-4578-8319-3066611B4CD8}"/>
    <cellStyle name="5x indented GHG Textfiels 3 3 4 5 3" xfId="9934" xr:uid="{D928C684-5110-40C2-9894-5B45AD5A9627}"/>
    <cellStyle name="5x indented GHG Textfiels 3 3 4 5 4" xfId="12856" xr:uid="{388FE953-71C0-42A8-9018-95536F40A878}"/>
    <cellStyle name="5x indented GHG Textfiels 3 3 4 6" xfId="5037" xr:uid="{77870839-4ABC-4565-AEA2-192E917E8F61}"/>
    <cellStyle name="5x indented GHG Textfiels 3 3 4 7" xfId="5210" xr:uid="{7F91BF42-7CF1-4F6F-8C3D-AA961C6909BF}"/>
    <cellStyle name="5x indented GHG Textfiels 3 3 4 8" xfId="4390" xr:uid="{E3F1FE18-A9A0-4710-98BE-7D6A9765F1A8}"/>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6 2 2" xfId="3882" xr:uid="{BD9924D2-652B-46FC-848A-7627FEBF0C40}"/>
    <cellStyle name="5x indented GHG Textfiels 3 3 6 2 3" xfId="10485" xr:uid="{010FA46D-EC8C-448C-BA8A-CEF3EEAB6348}"/>
    <cellStyle name="5x indented GHG Textfiels 3 3 6 2 4" xfId="13367" xr:uid="{ABC4DC37-7B39-43DE-A097-6FF0601551C5}"/>
    <cellStyle name="5x indented GHG Textfiels 3 3 6 3" xfId="6664" xr:uid="{57D08E0B-2CAC-427F-8770-37B7DF4C60F0}"/>
    <cellStyle name="5x indented GHG Textfiels 3 3 6 4" xfId="9025" xr:uid="{A76DB1AC-ECA3-4AE8-A515-0947D143D3B6}"/>
    <cellStyle name="5x indented GHG Textfiels 3 3 6 5" xfId="11947" xr:uid="{50401568-C52E-4D13-9957-BC3CB90BDC71}"/>
    <cellStyle name="5x indented GHG Textfiels 3 3 7" xfId="947" xr:uid="{9E7ED601-8FAB-4AA6-8E12-5292282FEBE2}"/>
    <cellStyle name="5x indented GHG Textfiels 3 3 7 2" xfId="2526" xr:uid="{BC9D96C9-87AA-41FA-90FF-C0ACE619EE90}"/>
    <cellStyle name="5x indented GHG Textfiels 3 3 7 2 2" xfId="5529" xr:uid="{79C06E47-976C-4348-8350-256654EF6BFF}"/>
    <cellStyle name="5x indented GHG Textfiels 3 3 7 2 3" xfId="10276" xr:uid="{BA9770B1-C053-4A9A-BA30-9618CCC5F052}"/>
    <cellStyle name="5x indented GHG Textfiels 3 3 7 2 4" xfId="13158" xr:uid="{FACFD855-A768-46BD-B69D-3C59966DC875}"/>
    <cellStyle name="5x indented GHG Textfiels 3 3 7 3" xfId="4091" xr:uid="{14134BDE-7B09-4906-8B36-4EE7FB44664A}"/>
    <cellStyle name="5x indented GHG Textfiels 3 3 7 4" xfId="8806" xr:uid="{B89438FB-753D-427A-A4EF-629D0FD9A451}"/>
    <cellStyle name="5x indented GHG Textfiels 3 3 7 5" xfId="11728" xr:uid="{CE1B0F76-AFEB-4C14-B1DF-DBD1852B59F8}"/>
    <cellStyle name="5x indented GHG Textfiels 3 3 8" xfId="982" xr:uid="{A42A23B7-EA20-4664-83E3-D515625F549C}"/>
    <cellStyle name="5x indented GHG Textfiels 3 3 8 2" xfId="4367" xr:uid="{2B0E4549-F4B4-4313-BF9E-F61B333217E7}"/>
    <cellStyle name="5x indented GHG Textfiels 3 3 8 3" xfId="8841" xr:uid="{541D743B-AF0C-4FFB-BDF1-250740F0331A}"/>
    <cellStyle name="5x indented GHG Textfiels 3 3 8 4" xfId="11763" xr:uid="{6F2643ED-6BFE-4F12-A129-4589E3A78222}"/>
    <cellStyle name="5x indented GHG Textfiels 3 3 9" xfId="3519" xr:uid="{5C72E8FE-B8DD-47D2-AC5A-CE35CDCA33EF}"/>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557" hidden="1" xr:uid="{3C2F7B04-F6BD-47CB-8BE3-5A9356C048EA}"/>
    <cellStyle name="60 % - Akzent1" xfId="4409" hidden="1" xr:uid="{616C2399-0636-4885-A07A-84D608E1459D}"/>
    <cellStyle name="60 % - Akzent1" xfId="4669" hidden="1" xr:uid="{5783E2D3-E35B-4C92-80FB-F17CEE33232E}"/>
    <cellStyle name="60 % - Akzent1" xfId="4703" hidden="1" xr:uid="{416837B6-C402-4BBB-B4A7-EE6B2F81368F}"/>
    <cellStyle name="60 % - Akzent1" xfId="5172" hidden="1" xr:uid="{B0751F32-335C-43FE-9267-488FDE497BBA}"/>
    <cellStyle name="60 % - Akzent1" xfId="5215" hidden="1" xr:uid="{FAF7C36F-18A4-48D2-9F32-0CE8AE9E4097}"/>
    <cellStyle name="60 % - Akzent1" xfId="5117" hidden="1" xr:uid="{26BBC8F3-3195-4318-A02D-3BEACC83E466}"/>
    <cellStyle name="60 % - Akzent1" xfId="5341" hidden="1" xr:uid="{279E8897-C31B-412C-911E-908BBE1A2169}"/>
    <cellStyle name="60 % - Akzent1" xfId="5750" hidden="1" xr:uid="{B70027D8-D14A-41CC-899A-94BFBB60308D}"/>
    <cellStyle name="60 % - Akzent1" xfId="5945" hidden="1" xr:uid="{BB611AA4-2CAD-4C37-82F3-2CFE826D88CF}"/>
    <cellStyle name="60 % - Akzent1" xfId="6197" hidden="1" xr:uid="{BFB4F567-9DBD-439C-9F54-0899399937D7}"/>
    <cellStyle name="60 % - Akzent1" xfId="6229" hidden="1" xr:uid="{DFC1C0DD-8CA9-47FC-A117-2BCA7F1E93B1}"/>
    <cellStyle name="60 % - Akzent1" xfId="6695" hidden="1" xr:uid="{FBA72533-AA68-4BB6-A4B6-2019B65CCA06}"/>
    <cellStyle name="60 % - Akzent1" xfId="6733" hidden="1" xr:uid="{90A472AC-0F20-4C27-8B2C-608E3ED5DA2F}"/>
    <cellStyle name="60 % - Akzent1" xfId="6641" hidden="1" xr:uid="{CD49157E-EBD4-4AE0-8B0D-E138E2CC4B38}"/>
    <cellStyle name="60 % - Akzent1" xfId="6849" hidden="1" xr:uid="{D7DB72CF-DB02-4EBF-8453-72D46280648D}"/>
    <cellStyle name="60 % - Akzent1" xfId="6885" hidden="1" xr:uid="{1C47AF96-F54C-411D-B9FF-A8D7E3AAA9A6}"/>
    <cellStyle name="60 % - Akzent1" xfId="7045" hidden="1" xr:uid="{6095D9E5-1D21-4C07-BF04-7772F99A41E1}"/>
    <cellStyle name="60 % - Akzent1" xfId="7102" hidden="1" xr:uid="{8761E873-3B1E-4BDD-9CC6-E64C41812DC8}"/>
    <cellStyle name="60 % - Akzent1" xfId="7109" hidden="1" xr:uid="{18B01204-6B1A-49A0-9E6D-96FBA40A27AF}"/>
    <cellStyle name="60 % - Akzent1" xfId="7139" hidden="1" xr:uid="{F3BAD4B9-2ED3-4DBB-B89D-3B60F697B134}"/>
    <cellStyle name="60 % - Akzent1" xfId="7149" hidden="1" xr:uid="{4524E207-5A11-46BB-9668-CD267C644B8A}"/>
    <cellStyle name="60 % - Akzent1" xfId="7124" hidden="1" xr:uid="{50B2CD45-BAD7-433D-8E40-C971FED7F05A}"/>
    <cellStyle name="60 % - Akzent1" xfId="7173" hidden="1" xr:uid="{575B4906-2D63-4E94-8F76-474E43BACB1C}"/>
    <cellStyle name="60 % - Akzent1" xfId="7209" hidden="1" xr:uid="{8BA6B947-E3EE-46C0-9F74-C3F8FB3EDF67}"/>
    <cellStyle name="60 % - Akzent1" xfId="7369" hidden="1" xr:uid="{3AD51F8E-7506-4DF0-8948-9292E25FA033}"/>
    <cellStyle name="60 % - Akzent1" xfId="7426" hidden="1" xr:uid="{8B191B9E-BF45-43F1-9F1B-6B54FD19DA95}"/>
    <cellStyle name="60 % - Akzent1" xfId="7433" hidden="1" xr:uid="{D54B0F20-108F-48C5-9F6F-B1009A8EA8DB}"/>
    <cellStyle name="60 % - Akzent1" xfId="7463" hidden="1" xr:uid="{81F51433-666B-4121-8101-36034F868899}"/>
    <cellStyle name="60 % - Akzent1" xfId="7473" hidden="1" xr:uid="{0D526817-D9D6-4713-8CC5-8523771E1BC7}"/>
    <cellStyle name="60 % - Akzent1" xfId="7448" hidden="1" xr:uid="{83EED348-3242-412E-B218-A22E1DBF1D19}"/>
    <cellStyle name="60 % - Akzent1" xfId="7497" hidden="1" xr:uid="{9A79E2CA-B9F5-480B-BA45-61BB4B1707E5}"/>
    <cellStyle name="60 % - Akzent1" xfId="6148" hidden="1" xr:uid="{58B05DD0-733A-47EF-8E87-6496420F004E}"/>
    <cellStyle name="60 % - Akzent1" xfId="5513" hidden="1" xr:uid="{60D6AC3A-502F-4405-8566-F698E1037876}"/>
    <cellStyle name="60 % - Akzent1" xfId="6449" hidden="1" xr:uid="{A90BEFB2-A951-400D-B0A2-D6845D069F67}"/>
    <cellStyle name="60 % - Akzent1" xfId="6717" hidden="1" xr:uid="{2459A02B-5256-4419-9D6C-B92A7793DA71}"/>
    <cellStyle name="60 % - Akzent1" xfId="4649" hidden="1" xr:uid="{860C8F2E-50C6-413F-AEE0-DA350614A7D7}"/>
    <cellStyle name="60 % - Akzent1" xfId="4355" hidden="1" xr:uid="{35AC7370-CB81-42DF-835C-AAE79E78328E}"/>
    <cellStyle name="60 % - Akzent1" xfId="6272" hidden="1" xr:uid="{16AE757D-3931-440D-B2F3-4163B7AA5B0C}"/>
    <cellStyle name="60 % - Akzent1" xfId="5474" hidden="1" xr:uid="{116A0878-E106-4612-942F-6BA9C63002CB}"/>
    <cellStyle name="60 % - Akzent1" xfId="6430" hidden="1" xr:uid="{0AF02084-6CBC-4483-ADEB-74044ECB37BB}"/>
    <cellStyle name="60 % - Akzent1" xfId="6685" hidden="1" xr:uid="{387F7D8C-EFA3-4108-BA02-EE942EFCFD9A}"/>
    <cellStyle name="60 % - Akzent1" xfId="4733" hidden="1" xr:uid="{2DCABA1B-D762-4A9F-A162-785352A78ABE}"/>
    <cellStyle name="60 % - Akzent1" xfId="3747" hidden="1" xr:uid="{6A68DAE3-76E0-40F4-9ABA-64D2F23350BE}"/>
    <cellStyle name="60 % - Akzent1" xfId="7995" hidden="1" xr:uid="{DEE51D24-01FE-45AD-9A6D-BE82DF0DDA1D}"/>
    <cellStyle name="60 % - Akzent1" xfId="8033" hidden="1" xr:uid="{B824A071-5F65-4288-A34E-A98FCC015928}"/>
    <cellStyle name="60 % - Akzent1" xfId="7939" hidden="1" xr:uid="{4104ED88-48A9-459C-B8D6-1BCDB226D6C0}"/>
    <cellStyle name="60 % - Akzent1" xfId="8149" hidden="1" xr:uid="{6796D626-E9E7-4A6E-B1A0-F7D61CE097E9}"/>
    <cellStyle name="60 % - Akzent1" xfId="8185" hidden="1" xr:uid="{FD161FCB-F4C9-45B6-8C92-091CA66870E7}"/>
    <cellStyle name="60 % - Akzent1" xfId="8311" hidden="1" xr:uid="{F82534CD-C67D-428D-908E-A84E03D106B6}"/>
    <cellStyle name="60 % - Akzent1" xfId="8368" hidden="1" xr:uid="{674E5D5E-5DBD-4748-8612-957B621E0072}"/>
    <cellStyle name="60 % - Akzent1" xfId="8375" hidden="1" xr:uid="{EEA33D33-2909-4639-B9A4-EC2DC34F966D}"/>
    <cellStyle name="60 % - Akzent1" xfId="8405" hidden="1" xr:uid="{88FB1BE7-1523-44B2-A495-CA67C4D41BBC}"/>
    <cellStyle name="60 % - Akzent1" xfId="8415" hidden="1" xr:uid="{7063D7FF-378C-4996-8A52-1C3F7D81DFFD}"/>
    <cellStyle name="60 % - Akzent1" xfId="8390" hidden="1" xr:uid="{7F5F7231-BE61-46F9-8613-379C302EDEE5}"/>
    <cellStyle name="60 % - Akzent1" xfId="8439" hidden="1" xr:uid="{AA9D4524-DC26-407F-BA70-1103FD734297}"/>
    <cellStyle name="60 % - Akzent1" xfId="8475" hidden="1" xr:uid="{774A8BE5-E906-46BB-8BA4-7B61F625B397}"/>
    <cellStyle name="60 % - Akzent1" xfId="8600" hidden="1" xr:uid="{C69A014D-1065-4984-A792-D0CC11018C2A}"/>
    <cellStyle name="60 % - Akzent1" xfId="8657" hidden="1" xr:uid="{909A00E9-38D8-4D90-9253-093350080896}"/>
    <cellStyle name="60 % - Akzent1" xfId="8664" hidden="1" xr:uid="{3C225F36-DC2C-4977-B2BE-C2F587A21E0C}"/>
    <cellStyle name="60 % - Akzent1" xfId="8694" hidden="1" xr:uid="{D711578C-F24E-4E32-8F74-72413D8AC5D5}"/>
    <cellStyle name="60 % - Akzent1" xfId="8704" hidden="1" xr:uid="{281E0117-854D-4489-A1AC-CA57B6E9F5DC}"/>
    <cellStyle name="60 % - Akzent1" xfId="8679" hidden="1" xr:uid="{06CEDCF7-2FC6-4CF7-B1C8-DEFFD12B75C9}"/>
    <cellStyle name="60 % - Akzent1" xfId="8728" hidden="1" xr:uid="{939C2D35-DDE8-461B-8346-04DE52C435C2}"/>
    <cellStyle name="60 % - Akzent1" xfId="5218" hidden="1" xr:uid="{52EB5398-E1C6-4CAA-80C6-FB91BC4F8345}"/>
    <cellStyle name="60 % - Akzent1" xfId="8813" hidden="1" xr:uid="{B5AEB501-145B-4BE1-81AD-7221D881E692}"/>
    <cellStyle name="60 % - Akzent1" xfId="9079" hidden="1" xr:uid="{56DD79F5-87C0-46A3-85A5-86482A49E703}"/>
    <cellStyle name="60 % - Akzent1" xfId="9114" hidden="1" xr:uid="{66BA9418-EF92-47B5-90D3-99165C4BACAE}"/>
    <cellStyle name="60 % - Akzent1" xfId="9601" hidden="1" xr:uid="{10A54DB2-569A-4530-ACE8-073598098B08}"/>
    <cellStyle name="60 % - Akzent1" xfId="9644" hidden="1" xr:uid="{D73A0B18-1869-437F-9994-0CB7163C73BE}"/>
    <cellStyle name="60 % - Akzent1" xfId="9542" hidden="1" xr:uid="{5C2DE693-E7B7-4145-B310-38B7783E2B0E}"/>
    <cellStyle name="60 % - Akzent1" xfId="9772" hidden="1" xr:uid="{DFA5BD28-F9C8-49AB-BF0A-1FCAC99218A8}"/>
    <cellStyle name="60 % - Akzent1" xfId="10195" hidden="1" xr:uid="{C40B3BEC-771A-4CBE-BA06-1B77C9DDA21E}"/>
    <cellStyle name="60 % - Akzent1" xfId="10283" hidden="1" xr:uid="{4B5DF2E5-2E3D-490B-8B31-7A430C9F81D8}"/>
    <cellStyle name="60 % - Akzent1" xfId="10538" hidden="1" xr:uid="{64219BA9-D37A-4692-A4EB-CF3082DE97E3}"/>
    <cellStyle name="60 % - Akzent1" xfId="10571" hidden="1" xr:uid="{3E82B96A-63F1-450F-B544-BE81BA556197}"/>
    <cellStyle name="60 % - Akzent1" xfId="11051" hidden="1" xr:uid="{2017E182-E5CA-4F03-89F7-33504B7BCD87}"/>
    <cellStyle name="60 % - Akzent1" xfId="11089" hidden="1" xr:uid="{F66BDC77-2CF3-437E-85A3-3AAD433593B5}"/>
    <cellStyle name="60 % - Akzent1" xfId="10995" hidden="1" xr:uid="{E11B18EF-570F-450F-BF0B-87DE9DC299A8}"/>
    <cellStyle name="60 % - Akzent1" xfId="11205" hidden="1" xr:uid="{0316BA12-1548-4241-A042-984EF702A49B}"/>
    <cellStyle name="60 % - Akzent1" xfId="11239" hidden="1" xr:uid="{81B20E91-F5E6-4352-98C8-C4312D9E3F17}"/>
    <cellStyle name="60 % - Akzent1" xfId="11301" hidden="1" xr:uid="{9B6197C8-DFF6-408F-9FF0-B6C762662107}"/>
    <cellStyle name="60 % - Akzent1" xfId="11358" hidden="1" xr:uid="{458111CE-AC03-4223-87A5-8445B34B7B61}"/>
    <cellStyle name="60 % - Akzent1" xfId="11365" hidden="1" xr:uid="{13A143AA-336C-489E-9564-C123F654818E}"/>
    <cellStyle name="60 % - Akzent1" xfId="11395" hidden="1" xr:uid="{D4D89EDA-24C1-4587-9140-AC13F214B01E}"/>
    <cellStyle name="60 % - Akzent1" xfId="11405" hidden="1" xr:uid="{CFC49ABC-AC0B-4D49-95BA-3802128FE3E1}"/>
    <cellStyle name="60 % - Akzent1" xfId="11380" hidden="1" xr:uid="{0DE52CCD-1D15-47BA-81BE-64FA5959C036}"/>
    <cellStyle name="60 % - Akzent1" xfId="11429" hidden="1" xr:uid="{78F10898-B393-4530-B86F-3470A36D9E6D}"/>
    <cellStyle name="60 % - Akzent1" xfId="11463" hidden="1" xr:uid="{582BE8CE-DF1A-4FAD-B612-DE5452EAD52F}"/>
    <cellStyle name="60 % - Akzent1" xfId="11524" hidden="1" xr:uid="{430D0AF4-868C-473F-9B77-D69AB1EB64B1}"/>
    <cellStyle name="60 % - Akzent1" xfId="11581" hidden="1" xr:uid="{F4F86A76-EDBA-4E47-B225-383D9E02A13C}"/>
    <cellStyle name="60 % - Akzent1" xfId="11588" hidden="1" xr:uid="{B8A81E64-5603-47BD-BEAE-F39D455C01AF}"/>
    <cellStyle name="60 % - Akzent1" xfId="11618" hidden="1" xr:uid="{488A166C-D946-4E3C-9E95-DD2C2E9DEF73}"/>
    <cellStyle name="60 % - Akzent1" xfId="11628" hidden="1" xr:uid="{E79C2990-8A39-4032-88D9-197A01C28DBB}"/>
    <cellStyle name="60 % - Akzent1" xfId="11603" hidden="1" xr:uid="{BE66C1F8-420B-4B3E-911C-580D1A87E393}"/>
    <cellStyle name="60 % - Akzent1" xfId="11652" hidden="1" xr:uid="{ABDC34A6-9FB9-4BAC-9F56-BE512600A99A}"/>
    <cellStyle name="60 % - Akzent1" xfId="10235" hidden="1" xr:uid="{BFDD227E-C43F-40CD-8851-F85ECC29917C}"/>
    <cellStyle name="60 % - Akzent1" xfId="11735" hidden="1" xr:uid="{136686C5-48D6-4F29-AD36-DEA39725DD3A}"/>
    <cellStyle name="60 % - Akzent1" xfId="12001" hidden="1" xr:uid="{D35952F0-2B49-4DD0-9000-E0CC7FC8555D}"/>
    <cellStyle name="60 % - Akzent1" xfId="12036" hidden="1" xr:uid="{DEE052A1-C409-4211-954B-E0CE91F313A4}"/>
    <cellStyle name="60 % - Akzent1" xfId="12523" hidden="1" xr:uid="{5BCFA243-1C6C-4373-A06F-6E8122F56A80}"/>
    <cellStyle name="60 % - Akzent1" xfId="12566" hidden="1" xr:uid="{C44D7EE4-BE74-4AD2-9D7A-9FD0CA2B66F6}"/>
    <cellStyle name="60 % - Akzent1" xfId="12464" hidden="1" xr:uid="{D8DC5019-50AE-47DF-9309-E2BA1D4326CD}"/>
    <cellStyle name="60 % - Akzent1" xfId="12694" hidden="1" xr:uid="{DA0C4127-5DD4-483C-9880-59290852ED57}"/>
    <cellStyle name="60 % - Akzent1" xfId="13113" hidden="1" xr:uid="{0C4E4B51-3754-468A-BCD6-B68C38837366}"/>
    <cellStyle name="60 % - Akzent1" xfId="13165" hidden="1" xr:uid="{E1973A1A-48F6-4AD8-A2FD-1BB918AA47AF}"/>
    <cellStyle name="60 % - Akzent1" xfId="13420" hidden="1" xr:uid="{892BA8C3-2365-4791-AED2-31934EAB2337}"/>
    <cellStyle name="60 % - Akzent1" xfId="13453" hidden="1" xr:uid="{20B2D566-4C97-4A8B-BF9F-B34AD9D291A8}"/>
    <cellStyle name="60 % - Akzent1" xfId="13933" hidden="1" xr:uid="{2E23518D-2800-42DF-A5B9-4363065C0F68}"/>
    <cellStyle name="60 % - Akzent1" xfId="13971" hidden="1" xr:uid="{809F89F4-556D-4E7D-8785-A5C0249F15F9}"/>
    <cellStyle name="60 % - Akzent1" xfId="13877" hidden="1" xr:uid="{C8B27231-D976-47E7-B48A-CB0812F239CC}"/>
    <cellStyle name="60 % - Akzent1" xfId="14087" hidden="1" xr:uid="{4CA81F3F-14A2-470C-82B6-94E648A937BE}"/>
    <cellStyle name="60 % - Akzent1" xfId="14119" hidden="1" xr:uid="{1FAECBF1-6A72-4595-A9C5-C9B6D0B6C491}"/>
    <cellStyle name="60 % - Akzent1" xfId="14143" hidden="1" xr:uid="{DA52A7A7-06A3-4A1B-9464-C3A7FBF5D7FE}"/>
    <cellStyle name="60 % - Akzent1" xfId="14200" hidden="1" xr:uid="{2DCD25CF-2DE5-4BAF-838A-5FDEA2ABC72A}"/>
    <cellStyle name="60 % - Akzent1" xfId="14207" hidden="1" xr:uid="{F66E3D65-D3A5-4F37-93A1-66D660BA1A01}"/>
    <cellStyle name="60 % - Akzent1" xfId="14237" hidden="1" xr:uid="{7E42CB54-15C0-4617-A935-9C0008C3AF3B}"/>
    <cellStyle name="60 % - Akzent1" xfId="14247" hidden="1" xr:uid="{DBE2CB17-BA09-41B9-9FC3-790BB191F0DA}"/>
    <cellStyle name="60 % - Akzent1" xfId="14222" hidden="1" xr:uid="{C505C271-6314-4C38-A1A4-DDC9316EFFFB}"/>
    <cellStyle name="60 % - Akzent1" xfId="14271" hidden="1" xr:uid="{7D4F3600-9689-4108-B927-96356EEC45D4}"/>
    <cellStyle name="60 % - Akzent1" xfId="14303" hidden="1" xr:uid="{EFFDAF19-E222-4ED3-BA34-678E6272F6A8}"/>
    <cellStyle name="60 % - Akzent1" xfId="14327" hidden="1" xr:uid="{CC499837-FA73-496A-B096-E547C1750BA4}"/>
    <cellStyle name="60 % - Akzent1" xfId="14384" hidden="1" xr:uid="{8719AD66-B142-4890-A5AD-9201F6AE6AFB}"/>
    <cellStyle name="60 % - Akzent1" xfId="14391" hidden="1" xr:uid="{FD863C3A-0B56-40AD-8E70-8A0DA0089CFA}"/>
    <cellStyle name="60 % - Akzent1" xfId="14421" hidden="1" xr:uid="{C2EE5632-99DB-4ABC-9F2C-40CDCE0E8415}"/>
    <cellStyle name="60 % - Akzent1" xfId="14431" hidden="1" xr:uid="{DAFFB2D7-2923-4910-B24B-EF9B4264BF4A}"/>
    <cellStyle name="60 % - Akzent1" xfId="14406" hidden="1" xr:uid="{86112046-6CA5-4D56-BD8C-356CDFD7122E}"/>
    <cellStyle name="60 % - Akzent1" xfId="14455" hidden="1" xr:uid="{4345B81A-C655-4C16-B2D4-8EB8F61D39CD}"/>
    <cellStyle name="60 % - Akzent1" xfId="14491" hidden="1" xr:uid="{DD020128-246D-46A4-94C8-48E44D4B29D3}"/>
    <cellStyle name="60 % - Akzent1" xfId="14651" hidden="1" xr:uid="{BE2B9890-F2F7-4CED-9FF7-271423F2D506}"/>
    <cellStyle name="60 % - Akzent1" xfId="14708" hidden="1" xr:uid="{442A384C-2E0C-4F7E-AA86-4567E704A022}"/>
    <cellStyle name="60 % - Akzent1" xfId="14715" hidden="1" xr:uid="{855EB26E-BA5A-4D0F-87A8-DEDD0E2CEEC9}"/>
    <cellStyle name="60 % - Akzent1" xfId="14745" hidden="1" xr:uid="{A517485A-97D6-4D1C-A7A3-F4B191C17476}"/>
    <cellStyle name="60 % - Akzent1" xfId="14755" hidden="1" xr:uid="{3C1BD190-9487-4963-BB55-0C909AD3ED33}"/>
    <cellStyle name="60 % - Akzent1" xfId="14730" hidden="1" xr:uid="{7261F600-C0CE-4703-A3F0-932018753CE6}"/>
    <cellStyle name="60 % - Akzent1" xfId="14779" hidden="1" xr:uid="{D6B28A4A-3106-4133-A087-FD08D61B371B}"/>
    <cellStyle name="60 % - Akzent1" xfId="14815" hidden="1" xr:uid="{41AB2F05-6AA8-4B4F-9ABD-8467616D3355}"/>
    <cellStyle name="60 % - Akzent1" xfId="14975" hidden="1" xr:uid="{D3CD9E77-C126-40E3-9D2F-F8686A767238}"/>
    <cellStyle name="60 % - Akzent1" xfId="15032" hidden="1" xr:uid="{6EC8685D-6B04-41FD-8179-A498AF8B2F9F}"/>
    <cellStyle name="60 % - Akzent1" xfId="15039" hidden="1" xr:uid="{8135BBB9-DDA3-4CAB-82DE-F28C74CA05AC}"/>
    <cellStyle name="60 % - Akzent1" xfId="15069" hidden="1" xr:uid="{C85E7368-640A-41C6-92C4-C9DCAC12AB10}"/>
    <cellStyle name="60 % - Akzent1" xfId="15079" hidden="1" xr:uid="{64A902BB-51D1-4033-B2F3-3563EDDA9474}"/>
    <cellStyle name="60 % - Akzent1" xfId="15054" hidden="1" xr:uid="{7F5C32E8-52C6-4B44-829D-D6EC92877F6C}"/>
    <cellStyle name="60 % - Akzent1" xfId="15103" hidden="1" xr:uid="{DCF6A937-F5F2-4272-99BD-6CF7DF37958E}"/>
    <cellStyle name="60 % - Akzent1" xfId="15139" hidden="1" xr:uid="{4AA048F4-7DEA-42DC-8767-BF233BDEAE29}"/>
    <cellStyle name="60 % - Akzent1" xfId="15299" hidden="1" xr:uid="{BD72BFB2-2DCB-4FEA-9349-E8CAA2BC7A70}"/>
    <cellStyle name="60 % - Akzent1" xfId="15356" hidden="1" xr:uid="{05C11DFD-327F-485F-87F0-455CB7BCFC46}"/>
    <cellStyle name="60 % - Akzent1" xfId="15363" hidden="1" xr:uid="{680847BB-49CA-4E5B-BD0B-E0C779781F06}"/>
    <cellStyle name="60 % - Akzent1" xfId="15393" hidden="1" xr:uid="{A7F04058-25DD-4422-9BDA-38DBCE9E19F5}"/>
    <cellStyle name="60 % - Akzent1" xfId="15403" hidden="1" xr:uid="{203FE641-826C-4DB2-A976-6BB4E12EBEB0}"/>
    <cellStyle name="60 % - Akzent1" xfId="15378" hidden="1" xr:uid="{411E8EEA-75CB-46D1-9FFC-C98B062F1DD6}"/>
    <cellStyle name="60 % - Akzent1" xfId="15427" hidden="1" xr:uid="{42AF2403-2FDF-467E-9FFB-733E293ACA6A}"/>
    <cellStyle name="60 % - Akzent1" xfId="15463" hidden="1" xr:uid="{4A736327-6C56-487C-9808-2ABEE6D341A0}"/>
    <cellStyle name="60 % - Akzent1" xfId="15623" hidden="1" xr:uid="{25287C82-931F-47C4-A3FD-30DCE9899C02}"/>
    <cellStyle name="60 % - Akzent1" xfId="15680" hidden="1" xr:uid="{D2E9218D-A322-4CFE-9CA7-89AA606CB683}"/>
    <cellStyle name="60 % - Akzent1" xfId="15687" hidden="1" xr:uid="{0BA0A2E6-91A9-4324-AF7C-67CCBD77947A}"/>
    <cellStyle name="60 % - Akzent1" xfId="15717" hidden="1" xr:uid="{9D6574F2-10A6-45B2-B1E3-8957E211F592}"/>
    <cellStyle name="60 % - Akzent1" xfId="15727" hidden="1" xr:uid="{DC37592B-A622-4123-AA7A-216E8307C59F}"/>
    <cellStyle name="60 % - Akzent1" xfId="15702" hidden="1" xr:uid="{A526DBA5-56D0-4F18-A2FF-5B951CD070A9}"/>
    <cellStyle name="60 % - Akzent1" xfId="15751" hidden="1" xr:uid="{20AC2608-DE77-47C4-9437-03E4C4571E8C}"/>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561" hidden="1" xr:uid="{456D57E0-530C-48A5-B16F-3FD97870F8D0}"/>
    <cellStyle name="60 % - Akzent2" xfId="4412" hidden="1" xr:uid="{BEB2D929-4653-4E2A-90CC-44249BD92DB7}"/>
    <cellStyle name="60 % - Akzent2" xfId="4614" hidden="1" xr:uid="{976E9D29-653B-4C82-BD55-916EEE43541A}"/>
    <cellStyle name="60 % - Akzent2" xfId="5180" hidden="1" xr:uid="{8D52083C-E6F2-480A-AB36-E66C457977BA}"/>
    <cellStyle name="60 % - Akzent2" xfId="5156" hidden="1" xr:uid="{E0F579AB-CDA9-4840-9952-A42C02BCBA04}"/>
    <cellStyle name="60 % - Akzent2" xfId="4685" hidden="1" xr:uid="{2176BCEB-677B-4028-93CC-A230A27DF27E}"/>
    <cellStyle name="60 % - Akzent2" xfId="4533" hidden="1" xr:uid="{8F482B38-C4DC-4A69-A377-618C52C85FA9}"/>
    <cellStyle name="60 % - Akzent2" xfId="5709" hidden="1" xr:uid="{25E8BF9C-01A1-476C-BD45-DB5528713397}"/>
    <cellStyle name="60 % - Akzent2" xfId="5753" hidden="1" xr:uid="{6159570D-64AD-4D07-A194-3358382FEEC9}"/>
    <cellStyle name="60 % - Akzent2" xfId="5948" hidden="1" xr:uid="{DE47C5B0-828D-44C8-BB85-9C88BB06B70B}"/>
    <cellStyle name="60 % - Akzent2" xfId="6142" hidden="1" xr:uid="{6BB6A7CC-CA6A-454A-9FD3-9882D83AFA33}"/>
    <cellStyle name="60 % - Akzent2" xfId="6703" hidden="1" xr:uid="{8FCBB4C2-D048-4164-8246-0D55E4850201}"/>
    <cellStyle name="60 % - Akzent2" xfId="6680" hidden="1" xr:uid="{ED09D451-E5EF-4B0D-BB35-B496ED9E6C20}"/>
    <cellStyle name="60 % - Akzent2" xfId="6212" hidden="1" xr:uid="{2B96CAF5-1849-4388-A6E1-3076783AC769}"/>
    <cellStyle name="60 % - Akzent2" xfId="6062" hidden="1" xr:uid="{1A7CC3A7-478B-40C8-8A16-FA8EE012C8D1}"/>
    <cellStyle name="60 % - Akzent2" xfId="6860" hidden="1" xr:uid="{4D27D71F-29F6-4461-87CD-2D870C2756F2}"/>
    <cellStyle name="60 % - Akzent2" xfId="6888" hidden="1" xr:uid="{BCE9B103-95BE-4691-8F7E-0F6D8B8171C1}"/>
    <cellStyle name="60 % - Akzent2" xfId="7048" hidden="1" xr:uid="{141C9DE7-814B-4497-A139-47052B6B5221}"/>
    <cellStyle name="60 % - Akzent2" xfId="7094" hidden="1" xr:uid="{04E73DDA-F6C8-4E67-BC6C-DA2DEE614665}"/>
    <cellStyle name="60 % - Akzent2" xfId="7141" hidden="1" xr:uid="{EE1C60C6-A218-4E01-86E8-475AD8E1BF14}"/>
    <cellStyle name="60 % - Akzent2" xfId="7134" hidden="1" xr:uid="{D06FBA84-6B75-42ED-9F98-514012D36477}"/>
    <cellStyle name="60 % - Akzent2" xfId="7104" hidden="1" xr:uid="{81A6D6B9-CB82-4AC9-82DB-C309BA279B5F}"/>
    <cellStyle name="60 % - Akzent2" xfId="7077" hidden="1" xr:uid="{0B6722BB-171F-457C-BACA-463AB74B868E}"/>
    <cellStyle name="60 % - Akzent2" xfId="7184" hidden="1" xr:uid="{E04F83A2-79A2-499E-8CFB-D6CE4262FDC0}"/>
    <cellStyle name="60 % - Akzent2" xfId="7212" hidden="1" xr:uid="{A749D687-7222-4E71-A47B-FE4CC44F98E0}"/>
    <cellStyle name="60 % - Akzent2" xfId="7372" hidden="1" xr:uid="{ADEA3976-4027-41FE-BF35-3DEAD421980B}"/>
    <cellStyle name="60 % - Akzent2" xfId="7418" hidden="1" xr:uid="{8BAD4259-E801-492F-9797-E109D59B159D}"/>
    <cellStyle name="60 % - Akzent2" xfId="7465" hidden="1" xr:uid="{A584B39F-9D15-4C5A-A7D9-31B12D39BE8E}"/>
    <cellStyle name="60 % - Akzent2" xfId="7458" hidden="1" xr:uid="{A6495CB3-266B-4E23-ACB4-34ED4909BCA6}"/>
    <cellStyle name="60 % - Akzent2" xfId="7428" hidden="1" xr:uid="{09B5125A-D2EA-4FE7-9B16-66A070BFA403}"/>
    <cellStyle name="60 % - Akzent2" xfId="7401" hidden="1" xr:uid="{59F1BE9F-C272-436D-80AB-C7E66EEA1202}"/>
    <cellStyle name="60 % - Akzent2" xfId="7508" hidden="1" xr:uid="{D1953319-15E6-4CB4-889F-A7C76FD6CB60}"/>
    <cellStyle name="60 % - Akzent2" xfId="4226" hidden="1" xr:uid="{93DB0025-B675-4874-8E84-A4355D85DBB4}"/>
    <cellStyle name="60 % - Akzent2" xfId="6409" hidden="1" xr:uid="{3BE006B4-3C65-4B7E-8F84-E3C748CA9625}"/>
    <cellStyle name="60 % - Akzent2" xfId="4177" hidden="1" xr:uid="{B81ED9AB-3196-4083-B3E5-63949DA47B99}"/>
    <cellStyle name="60 % - Akzent2" xfId="4202" hidden="1" xr:uid="{455A595D-DA96-4889-863E-68BEFDB050BB}"/>
    <cellStyle name="60 % - Akzent2" xfId="4050" hidden="1" xr:uid="{D0633125-5D30-4D99-A37C-1FC5324E8008}"/>
    <cellStyle name="60 % - Akzent2" xfId="5447" hidden="1" xr:uid="{2400C308-E38E-48E2-A2D0-3F6B1174E090}"/>
    <cellStyle name="60 % - Akzent2" xfId="4968" hidden="1" xr:uid="{1FEA0441-EDF3-470D-88D2-F3F3449D44F4}"/>
    <cellStyle name="60 % - Akzent2" xfId="6078" hidden="1" xr:uid="{BD75E94F-B5B5-4BDD-B971-B4D49C5ACA6E}"/>
    <cellStyle name="60 % - Akzent2" xfId="5363" hidden="1" xr:uid="{F20BE1D8-72E2-4ED5-BB90-A70012CE7716}"/>
    <cellStyle name="60 % - Akzent2" xfId="4732" hidden="1" xr:uid="{23B85F86-6434-4B2C-88F4-4BB869521A3D}"/>
    <cellStyle name="60 % - Akzent2" xfId="3883" hidden="1" xr:uid="{FC3D064D-D5B4-4425-B376-095D8DD493D2}"/>
    <cellStyle name="60 % - Akzent2" xfId="8003" hidden="1" xr:uid="{C1314560-C5CA-4C6A-B28A-E215E9322ADF}"/>
    <cellStyle name="60 % - Akzent2" xfId="7980" hidden="1" xr:uid="{383973ED-6C59-4798-BE23-4A401D3EE83C}"/>
    <cellStyle name="60 % - Akzent2" xfId="3708" hidden="1" xr:uid="{63930704-5259-49FE-BE1F-FDBA53E81162}"/>
    <cellStyle name="60 % - Akzent2" xfId="3763" hidden="1" xr:uid="{B01BDD31-B7C8-4CC9-A1D9-AB61A96EAA9A}"/>
    <cellStyle name="60 % - Akzent2" xfId="8160" hidden="1" xr:uid="{5F7879BD-0BCA-4FAF-BBDF-B5F790F352D5}"/>
    <cellStyle name="60 % - Akzent2" xfId="8188" hidden="1" xr:uid="{1D6E4642-F41D-4085-BAB1-5E7BFCE83CAD}"/>
    <cellStyle name="60 % - Akzent2" xfId="8314" hidden="1" xr:uid="{53166F09-ED90-4BAB-B0DD-3C352510E081}"/>
    <cellStyle name="60 % - Akzent2" xfId="8360" hidden="1" xr:uid="{A72FFA83-EBE9-46AE-AB08-454115A42BB7}"/>
    <cellStyle name="60 % - Akzent2" xfId="8407" hidden="1" xr:uid="{F2A221A2-6763-4A40-B57B-D21993913EF2}"/>
    <cellStyle name="60 % - Akzent2" xfId="8400" hidden="1" xr:uid="{7774504E-F071-413B-B5A4-048598B43DAC}"/>
    <cellStyle name="60 % - Akzent2" xfId="8370" hidden="1" xr:uid="{0C96D3FC-03B2-4783-8EDC-B020C55A7A91}"/>
    <cellStyle name="60 % - Akzent2" xfId="8343" hidden="1" xr:uid="{AEA1F5D1-6909-46A1-BFF2-028271C5930E}"/>
    <cellStyle name="60 % - Akzent2" xfId="8450" hidden="1" xr:uid="{C182615F-BA52-4CEF-B2D2-AE05C281CDEA}"/>
    <cellStyle name="60 % - Akzent2" xfId="8478" hidden="1" xr:uid="{41F5F500-D65B-43CA-B7CA-5B09E3126711}"/>
    <cellStyle name="60 % - Akzent2" xfId="8603" hidden="1" xr:uid="{E561F039-1CF1-4C31-A9AB-A80ECD673644}"/>
    <cellStyle name="60 % - Akzent2" xfId="8649" hidden="1" xr:uid="{3AAE67A3-C32E-40DA-B6D2-787FAA132601}"/>
    <cellStyle name="60 % - Akzent2" xfId="8696" hidden="1" xr:uid="{B2ED0D91-8E34-4B71-8EF7-A7A411CF0B0F}"/>
    <cellStyle name="60 % - Akzent2" xfId="8689" hidden="1" xr:uid="{CE62963F-7EF1-4926-864A-DCA7A1BDB845}"/>
    <cellStyle name="60 % - Akzent2" xfId="8659" hidden="1" xr:uid="{913970D1-FCF6-4B97-B125-52D25F807BDC}"/>
    <cellStyle name="60 % - Akzent2" xfId="8632" hidden="1" xr:uid="{1554447D-7447-4BDD-9E8D-BB0DB2F67968}"/>
    <cellStyle name="60 % - Akzent2" xfId="8739" hidden="1" xr:uid="{E196E81B-C7D6-4844-895E-E0F00DFFAAE3}"/>
    <cellStyle name="60 % - Akzent2" xfId="4565" hidden="1" xr:uid="{22D4AC21-6327-40EE-BBE8-95E961423AAB}"/>
    <cellStyle name="60 % - Akzent2" xfId="8816" hidden="1" xr:uid="{8BCC1D92-363A-4C70-B9E2-037F2FCC48C9}"/>
    <cellStyle name="60 % - Akzent2" xfId="9023" hidden="1" xr:uid="{1746817F-6FDD-4201-BA80-FB447EBC1B65}"/>
    <cellStyle name="60 % - Akzent2" xfId="9609" hidden="1" xr:uid="{DF339515-B1BB-4F6E-9B58-65D9583275E6}"/>
    <cellStyle name="60 % - Akzent2" xfId="9585" hidden="1" xr:uid="{276B9494-46CB-4A37-8640-12434549454E}"/>
    <cellStyle name="60 % - Akzent2" xfId="9095" hidden="1" xr:uid="{E2E9B2F1-6E34-42C0-B04A-9881B60CFC2F}"/>
    <cellStyle name="60 % - Akzent2" xfId="8941" hidden="1" xr:uid="{4E155C6E-8FEC-47FA-904A-ABC274802543}"/>
    <cellStyle name="60 % - Akzent2" xfId="10154" hidden="1" xr:uid="{CDC36776-5696-47FF-9DB4-A39E9C96BCAB}"/>
    <cellStyle name="60 % - Akzent2" xfId="10198" hidden="1" xr:uid="{456A256A-98D6-4F38-9C41-72153AF48549}"/>
    <cellStyle name="60 % - Akzent2" xfId="10286" hidden="1" xr:uid="{6294E768-1C46-443F-837A-9A0756D6500C}"/>
    <cellStyle name="60 % - Akzent2" xfId="10483" hidden="1" xr:uid="{F7DBC163-6600-4D1E-B69B-5294594FCF55}"/>
    <cellStyle name="60 % - Akzent2" xfId="11059" hidden="1" xr:uid="{DCB9B115-60C4-4434-8D6D-ADC65346DCA0}"/>
    <cellStyle name="60 % - Akzent2" xfId="11036" hidden="1" xr:uid="{39F30EF7-105F-40A1-996C-A94AF4C337E1}"/>
    <cellStyle name="60 % - Akzent2" xfId="10553" hidden="1" xr:uid="{BC8489A1-DCC7-4575-B223-494ABA7573D0}"/>
    <cellStyle name="60 % - Akzent2" xfId="10401" hidden="1" xr:uid="{CAB03B18-FD14-4C7B-BC19-D1AD645CC4BC}"/>
    <cellStyle name="60 % - Akzent2" xfId="11216" hidden="1" xr:uid="{EE57ABBE-6657-4EE0-B3FB-4C766B565FA1}"/>
    <cellStyle name="60 % - Akzent2" xfId="11242" hidden="1" xr:uid="{73E87DD2-16EA-447B-AF57-66049FCFCFD4}"/>
    <cellStyle name="60 % - Akzent2" xfId="11304" hidden="1" xr:uid="{86311B20-AF83-4C61-B044-B918A0FA48CB}"/>
    <cellStyle name="60 % - Akzent2" xfId="11350" hidden="1" xr:uid="{6FA2E2A0-D925-49AC-AFFF-259FCF3F779D}"/>
    <cellStyle name="60 % - Akzent2" xfId="11397" hidden="1" xr:uid="{B90D3D92-D8E1-4A80-A0BB-248DEAE239D3}"/>
    <cellStyle name="60 % - Akzent2" xfId="11390" hidden="1" xr:uid="{5468F374-6711-400C-919E-0E8F71566589}"/>
    <cellStyle name="60 % - Akzent2" xfId="11360" hidden="1" xr:uid="{905B0894-8DAF-4F3D-9DAE-47EEDEFF7EF7}"/>
    <cellStyle name="60 % - Akzent2" xfId="11333" hidden="1" xr:uid="{66A7F05C-5A47-4620-A00B-58E6F6D04428}"/>
    <cellStyle name="60 % - Akzent2" xfId="11440" hidden="1" xr:uid="{8A8EFE55-9DCA-4106-A8D7-212D9FF9B4F2}"/>
    <cellStyle name="60 % - Akzent2" xfId="11466" hidden="1" xr:uid="{3D1FE372-602C-4E43-9CFD-0EB9E1E44081}"/>
    <cellStyle name="60 % - Akzent2" xfId="11527" hidden="1" xr:uid="{8874B828-6252-45B7-A9AF-9A322516047F}"/>
    <cellStyle name="60 % - Akzent2" xfId="11573" hidden="1" xr:uid="{9A3C2818-9F31-4C70-8252-E516DC48737D}"/>
    <cellStyle name="60 % - Akzent2" xfId="11620" hidden="1" xr:uid="{3176F123-4898-4E99-82BE-E1FB9B71E89F}"/>
    <cellStyle name="60 % - Akzent2" xfId="11613" hidden="1" xr:uid="{8E37775F-7C83-4E86-930C-79CCF261D7B1}"/>
    <cellStyle name="60 % - Akzent2" xfId="11583" hidden="1" xr:uid="{9F8DDBFF-76A6-43E2-8563-66530FC0620E}"/>
    <cellStyle name="60 % - Akzent2" xfId="11556" hidden="1" xr:uid="{8213133C-303A-476E-A0DF-79269CF16899}"/>
    <cellStyle name="60 % - Akzent2" xfId="11663" hidden="1" xr:uid="{3AF24E66-2EBA-4EB1-8501-3D38EC96AFD1}"/>
    <cellStyle name="60 % - Akzent2" xfId="4058" hidden="1" xr:uid="{0541F7CF-B021-4385-A174-111DEA962570}"/>
    <cellStyle name="60 % - Akzent2" xfId="11738" hidden="1" xr:uid="{9962F7DE-CDE0-49F5-92BF-42DE186C6BB6}"/>
    <cellStyle name="60 % - Akzent2" xfId="11945" hidden="1" xr:uid="{B8F8963F-3EFE-47C9-AA77-5849CE18C2F8}"/>
    <cellStyle name="60 % - Akzent2" xfId="12531" hidden="1" xr:uid="{38B06EED-6388-4D6E-B679-84371461ADAF}"/>
    <cellStyle name="60 % - Akzent2" xfId="12507" hidden="1" xr:uid="{441B743A-268F-4872-89FF-9AAA755051D0}"/>
    <cellStyle name="60 % - Akzent2" xfId="12017" hidden="1" xr:uid="{732372EF-31E3-4A0A-867B-6768EB9132DB}"/>
    <cellStyle name="60 % - Akzent2" xfId="11863" hidden="1" xr:uid="{36A7EF90-54EC-4848-BF73-28668845BD45}"/>
    <cellStyle name="60 % - Akzent2" xfId="13076" hidden="1" xr:uid="{FD382258-1C2F-4CDB-8524-3E10A3FDCB55}"/>
    <cellStyle name="60 % - Akzent2" xfId="13116" hidden="1" xr:uid="{6EA3D322-1EBC-4346-8B42-2C01FB4B0944}"/>
    <cellStyle name="60 % - Akzent2" xfId="13168" hidden="1" xr:uid="{D35E786D-FFA1-43BB-A2BD-F578EACAB407}"/>
    <cellStyle name="60 % - Akzent2" xfId="13365" hidden="1" xr:uid="{4ECB137A-57D3-4BA4-8287-7947F5695BCF}"/>
    <cellStyle name="60 % - Akzent2" xfId="13941" hidden="1" xr:uid="{08EC54CB-36D6-4113-A608-9DD65F46ABED}"/>
    <cellStyle name="60 % - Akzent2" xfId="13918" hidden="1" xr:uid="{68517F78-1145-4BF2-A7A6-95711C91EB94}"/>
    <cellStyle name="60 % - Akzent2" xfId="13435" hidden="1" xr:uid="{F1F89CCC-A76A-44B2-83C6-198807D57D27}"/>
    <cellStyle name="60 % - Akzent2" xfId="13283" hidden="1" xr:uid="{29B19D59-E6C1-4790-B4CF-B5E883ACEFC4}"/>
    <cellStyle name="60 % - Akzent2" xfId="14098" hidden="1" xr:uid="{83EDEBBB-A28E-4E4C-A108-3A32975C33E8}"/>
    <cellStyle name="60 % - Akzent2" xfId="14122" hidden="1" xr:uid="{37BF6E9C-8CC7-4B3F-8F09-0FD0D1D2F981}"/>
    <cellStyle name="60 % - Akzent2" xfId="14146" hidden="1" xr:uid="{FA592D2F-CB83-42A1-AE7F-7182E0F2D053}"/>
    <cellStyle name="60 % - Akzent2" xfId="14192" hidden="1" xr:uid="{8960E404-4DB0-46A5-9E35-B77B4BF00794}"/>
    <cellStyle name="60 % - Akzent2" xfId="14239" hidden="1" xr:uid="{67291337-B437-4B11-BDA1-7AD91A50F667}"/>
    <cellStyle name="60 % - Akzent2" xfId="14232" hidden="1" xr:uid="{02251991-E745-4BA0-9CB3-0E1872DBC300}"/>
    <cellStyle name="60 % - Akzent2" xfId="14202" hidden="1" xr:uid="{7F369E62-6C4E-4F68-A0F1-B887E5B20617}"/>
    <cellStyle name="60 % - Akzent2" xfId="14175" hidden="1" xr:uid="{3F432B1F-F462-4380-9EB6-2AAD53968AB9}"/>
    <cellStyle name="60 % - Akzent2" xfId="14282" hidden="1" xr:uid="{76050744-3A93-4DD3-8609-6A77386E2731}"/>
    <cellStyle name="60 % - Akzent2" xfId="14306" hidden="1" xr:uid="{54CEA31E-B810-4CCF-9024-D1504B27D9FD}"/>
    <cellStyle name="60 % - Akzent2" xfId="14330" hidden="1" xr:uid="{A9A1A27A-B0CD-4852-8414-24E42DF9B515}"/>
    <cellStyle name="60 % - Akzent2" xfId="14376" hidden="1" xr:uid="{D9218E87-3CCD-4EC7-A1EF-B42A3638B8BB}"/>
    <cellStyle name="60 % - Akzent2" xfId="14423" hidden="1" xr:uid="{07D0548F-9737-4C27-A8F1-C281534A5F69}"/>
    <cellStyle name="60 % - Akzent2" xfId="14416" hidden="1" xr:uid="{4652E268-8213-401A-8953-10E43CFE91FB}"/>
    <cellStyle name="60 % - Akzent2" xfId="14386" hidden="1" xr:uid="{425B4E66-ACBC-4157-A1DB-25ED5D62A4BA}"/>
    <cellStyle name="60 % - Akzent2" xfId="14359" hidden="1" xr:uid="{1CF92E7B-EF38-4E21-9C51-AB8B926C4CE1}"/>
    <cellStyle name="60 % - Akzent2" xfId="14466" hidden="1" xr:uid="{C0011263-BA8F-4647-ADAB-0EFBC696A224}"/>
    <cellStyle name="60 % - Akzent2" xfId="14494" hidden="1" xr:uid="{96272DEE-023D-493C-9B3A-837DD4F2E811}"/>
    <cellStyle name="60 % - Akzent2" xfId="14654" hidden="1" xr:uid="{AA4B5AF7-EF73-4110-A0AA-139083073563}"/>
    <cellStyle name="60 % - Akzent2" xfId="14700" hidden="1" xr:uid="{E35FE01E-5BE1-42EA-8A83-9B78738C44A8}"/>
    <cellStyle name="60 % - Akzent2" xfId="14747" hidden="1" xr:uid="{5A22166C-4DC7-4541-A9C2-D7997630790F}"/>
    <cellStyle name="60 % - Akzent2" xfId="14740" hidden="1" xr:uid="{11607902-7DBA-420E-94B2-8791EA7256FF}"/>
    <cellStyle name="60 % - Akzent2" xfId="14710" hidden="1" xr:uid="{F8C866FC-EE61-46D3-BB47-30A6468486C1}"/>
    <cellStyle name="60 % - Akzent2" xfId="14683" hidden="1" xr:uid="{83A41B7B-8595-432C-9AE6-95F1D9FBCDE3}"/>
    <cellStyle name="60 % - Akzent2" xfId="14790" hidden="1" xr:uid="{FFB1ADBE-C5B8-4D7F-A419-9CBCAC9484B7}"/>
    <cellStyle name="60 % - Akzent2" xfId="14818" hidden="1" xr:uid="{234C826D-76D0-4854-A019-F397409BD7D6}"/>
    <cellStyle name="60 % - Akzent2" xfId="14978" hidden="1" xr:uid="{A7B7FDB5-EE5D-4684-9249-A6034A88495E}"/>
    <cellStyle name="60 % - Akzent2" xfId="15024" hidden="1" xr:uid="{8197A1F5-63B7-4C93-99E7-C67BEA5D862B}"/>
    <cellStyle name="60 % - Akzent2" xfId="15071" hidden="1" xr:uid="{2C148E20-725E-45AB-B762-56BD59D5359F}"/>
    <cellStyle name="60 % - Akzent2" xfId="15064" hidden="1" xr:uid="{A709D72A-9CAF-493E-9880-8600CA6EA1D2}"/>
    <cellStyle name="60 % - Akzent2" xfId="15034" hidden="1" xr:uid="{788DEFD5-D499-4194-8EB7-FD97FBE6E926}"/>
    <cellStyle name="60 % - Akzent2" xfId="15007" hidden="1" xr:uid="{4DCD4571-57CE-4E7E-8E65-468C3B889C0D}"/>
    <cellStyle name="60 % - Akzent2" xfId="15114" hidden="1" xr:uid="{71BC3CD6-370E-4009-93B1-35DAB3743012}"/>
    <cellStyle name="60 % - Akzent2" xfId="15142" hidden="1" xr:uid="{C4866636-5F50-4716-BA5A-736FB5DECB33}"/>
    <cellStyle name="60 % - Akzent2" xfId="15302" hidden="1" xr:uid="{085C3120-56FB-4417-8132-159246253F6F}"/>
    <cellStyle name="60 % - Akzent2" xfId="15348" hidden="1" xr:uid="{FC149684-8C17-45D1-AC7C-0971D6F03212}"/>
    <cellStyle name="60 % - Akzent2" xfId="15395" hidden="1" xr:uid="{5E173054-8044-4964-926D-313ECCF17923}"/>
    <cellStyle name="60 % - Akzent2" xfId="15388" hidden="1" xr:uid="{48F3914C-ED4C-4669-9BB6-B1D745EBE0C1}"/>
    <cellStyle name="60 % - Akzent2" xfId="15358" hidden="1" xr:uid="{AF740A43-2CF1-45F0-8F8E-03CB7EFC74BE}"/>
    <cellStyle name="60 % - Akzent2" xfId="15331" hidden="1" xr:uid="{041474C9-69E4-4173-AF60-EAE4DDAE9591}"/>
    <cellStyle name="60 % - Akzent2" xfId="15438" hidden="1" xr:uid="{DEA6E59B-C7B0-441A-96B5-A8339C41C0BA}"/>
    <cellStyle name="60 % - Akzent2" xfId="15466" hidden="1" xr:uid="{AC4279BF-57A3-4E44-801F-D7714503A66F}"/>
    <cellStyle name="60 % - Akzent2" xfId="15626" hidden="1" xr:uid="{E4B92799-3BF1-4121-AF44-6790C56B6632}"/>
    <cellStyle name="60 % - Akzent2" xfId="15672" hidden="1" xr:uid="{9B4D7F81-0ABF-4804-B37C-A5B8CF420B1A}"/>
    <cellStyle name="60 % - Akzent2" xfId="15719" hidden="1" xr:uid="{5F39D3D3-2C3E-40DA-88B0-FF65C1EB0E7C}"/>
    <cellStyle name="60 % - Akzent2" xfId="15712" hidden="1" xr:uid="{A54400FD-45BC-4670-8508-7481B6A34F36}"/>
    <cellStyle name="60 % - Akzent2" xfId="15682" hidden="1" xr:uid="{A56C2343-4EAF-4CA5-A284-B2DF82D82D8E}"/>
    <cellStyle name="60 % - Akzent2" xfId="15655" hidden="1" xr:uid="{53F4C710-DAA4-40C2-B429-0EF9A58E75AE}"/>
    <cellStyle name="60 % - Akzent2" xfId="15762" hidden="1" xr:uid="{2699DFF6-5819-47D8-85E9-D93A08ED7FEE}"/>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565" hidden="1" xr:uid="{DA529B48-FAC7-4A2B-8098-970AEF5F2297}"/>
    <cellStyle name="60 % - Akzent3" xfId="4415" hidden="1" xr:uid="{52B5DD0B-CF27-4783-83CC-109FE4F40A69}"/>
    <cellStyle name="60 % - Akzent3" xfId="4711" hidden="1" xr:uid="{071DDC31-5E6C-4CE7-8659-33AB13FB2920}"/>
    <cellStyle name="60 % - Akzent3" xfId="5170" hidden="1" xr:uid="{B73AE50D-6A9F-4A03-8D06-705B85500EDA}"/>
    <cellStyle name="60 % - Akzent3" xfId="4589" hidden="1" xr:uid="{BD3FE221-4890-4B0B-A8E9-B2B4C2D9343C}"/>
    <cellStyle name="60 % - Akzent3" xfId="4632" hidden="1" xr:uid="{CDC741A8-F254-4B8D-923F-B41041D7DF45}"/>
    <cellStyle name="60 % - Akzent3" xfId="5205" hidden="1" xr:uid="{B976F26B-11AF-4592-81FF-F54F595E2678}"/>
    <cellStyle name="60 % - Akzent3" xfId="5708" hidden="1" xr:uid="{5D4EF7D8-0DBB-4F21-96A6-83DAB098B95A}"/>
    <cellStyle name="60 % - Akzent3" xfId="5757" hidden="1" xr:uid="{C853EC0D-9DBD-46AD-8854-ADAB556B31CE}"/>
    <cellStyle name="60 % - Akzent3" xfId="5951" hidden="1" xr:uid="{D3121FB0-804C-4D64-9A4C-F77C485C7926}"/>
    <cellStyle name="60 % - Akzent3" xfId="6236" hidden="1" xr:uid="{5EE6C273-674D-402D-AF0B-364AADCF13CA}"/>
    <cellStyle name="60 % - Akzent3" xfId="6693" hidden="1" xr:uid="{E4A49C36-08CB-490E-B2B2-3264BB4D1B3D}"/>
    <cellStyle name="60 % - Akzent3" xfId="6118" hidden="1" xr:uid="{261F3338-8717-429C-96FE-CE39BBCD7CB2}"/>
    <cellStyle name="60 % - Akzent3" xfId="6160" hidden="1" xr:uid="{AAF75761-8526-4E50-A479-AB9E9F55B278}"/>
    <cellStyle name="60 % - Akzent3" xfId="6725" hidden="1" xr:uid="{E4FE06F0-3459-4D37-A683-1FE64EED3A57}"/>
    <cellStyle name="60 % - Akzent3" xfId="6859" hidden="1" xr:uid="{E68A9297-C6F4-4AFE-878F-80CE073D95B3}"/>
    <cellStyle name="60 % - Akzent3" xfId="6891" hidden="1" xr:uid="{9ACB8AC4-41B1-40C1-802E-7F28685A278C}"/>
    <cellStyle name="60 % - Akzent3" xfId="7051" hidden="1" xr:uid="{4E98AB15-9D2E-45A4-AF3A-508CA3A61601}"/>
    <cellStyle name="60 % - Akzent3" xfId="7116" hidden="1" xr:uid="{E7C7B150-0107-4391-A9F8-1AAF6DE3F7BE}"/>
    <cellStyle name="60 % - Akzent3" xfId="7138" hidden="1" xr:uid="{891483E8-4CDC-4E35-838E-E986BA65ECAD}"/>
    <cellStyle name="60 % - Akzent3" xfId="7087" hidden="1" xr:uid="{6EBA9EF9-93BB-4BBA-AB95-A0184E81C81A}"/>
    <cellStyle name="60 % - Akzent3" xfId="7096" hidden="1" xr:uid="{8DBB6D0C-ACA0-4361-9F8C-37C5BCA6A41C}"/>
    <cellStyle name="60 % - Akzent3" xfId="7147" hidden="1" xr:uid="{C06B0F85-3236-499F-BFCA-76DD4389729B}"/>
    <cellStyle name="60 % - Akzent3" xfId="7183" hidden="1" xr:uid="{8D1DD8B3-5233-4907-B9DD-6A29CAFD1724}"/>
    <cellStyle name="60 % - Akzent3" xfId="7215" hidden="1" xr:uid="{E7A36F70-C0BF-445F-B9CA-C9FD983B373F}"/>
    <cellStyle name="60 % - Akzent3" xfId="7375" hidden="1" xr:uid="{99C3B6B4-E31E-4CE1-BB09-F3CCA4D6951D}"/>
    <cellStyle name="60 % - Akzent3" xfId="7440" hidden="1" xr:uid="{95168E06-436C-4C04-8FE1-F5EAD9A24EAB}"/>
    <cellStyle name="60 % - Akzent3" xfId="7462" hidden="1" xr:uid="{D5010C39-7D79-4DF2-8B05-84C2F91658D8}"/>
    <cellStyle name="60 % - Akzent3" xfId="7411" hidden="1" xr:uid="{4A51875A-2C8F-4A4F-ABCA-7497B4A4BBC0}"/>
    <cellStyle name="60 % - Akzent3" xfId="7420" hidden="1" xr:uid="{075D12E3-14FD-4C5C-AF3D-889BC1C25443}"/>
    <cellStyle name="60 % - Akzent3" xfId="7471" hidden="1" xr:uid="{DC09985A-DC24-4687-BFC6-76B2F68D6256}"/>
    <cellStyle name="60 % - Akzent3" xfId="7507" hidden="1" xr:uid="{7A9F9F08-D3F3-45EA-845A-A942C2EC84CB}"/>
    <cellStyle name="60 % - Akzent3" xfId="4631" hidden="1" xr:uid="{EA3B438E-9EEA-4509-8E6B-899EE6A6A6DC}"/>
    <cellStyle name="60 % - Akzent3" xfId="5501" hidden="1" xr:uid="{FA8C4436-08B4-4915-A8A4-345347A670E0}"/>
    <cellStyle name="60 % - Akzent3" xfId="6262" hidden="1" xr:uid="{34C1E5AE-7282-49CC-89BF-FAE984A5A6E4}"/>
    <cellStyle name="60 % - Akzent3" xfId="4436" hidden="1" xr:uid="{30702648-758F-45B6-A331-3B57A5FB5C67}"/>
    <cellStyle name="60 % - Akzent3" xfId="5614" hidden="1" xr:uid="{45C36892-A998-401C-B5EE-799468AB5E8B}"/>
    <cellStyle name="60 % - Akzent3" xfId="5658" hidden="1" xr:uid="{B394F00F-295F-470F-B7FF-A05CA9096E42}"/>
    <cellStyle name="60 % - Akzent3" xfId="5480" hidden="1" xr:uid="{FEC50F25-C931-4121-8D41-03936928365B}"/>
    <cellStyle name="60 % - Akzent3" xfId="4463" hidden="1" xr:uid="{5351F440-B7B5-4235-9E99-CE8E6E412F31}"/>
    <cellStyle name="60 % - Akzent3" xfId="4731" hidden="1" xr:uid="{87A7FD12-3884-4B46-8371-44AB6A2496E9}"/>
    <cellStyle name="60 % - Akzent3" xfId="4683" hidden="1" xr:uid="{F5DD0823-5E5E-47B2-BF38-162FE3E59E62}"/>
    <cellStyle name="60 % - Akzent3" xfId="7522" hidden="1" xr:uid="{8019ABCD-086E-487C-A029-3FF385C47CCD}"/>
    <cellStyle name="60 % - Akzent3" xfId="7993" hidden="1" xr:uid="{1B03C67F-B73A-4F34-BBE9-7C5CD4DDF58E}"/>
    <cellStyle name="60 % - Akzent3" xfId="3904" hidden="1" xr:uid="{7D33B1ED-6609-4196-A376-E9BCD8DCEB94}"/>
    <cellStyle name="60 % - Akzent3" xfId="4242" hidden="1" xr:uid="{64A6B177-71D6-4501-87B7-5A84735804E6}"/>
    <cellStyle name="60 % - Akzent3" xfId="8025" hidden="1" xr:uid="{F90BBEFF-169A-451C-AA92-8FA9C4329730}"/>
    <cellStyle name="60 % - Akzent3" xfId="8159" hidden="1" xr:uid="{F165933C-C9B0-4B5E-A4A5-20A5F2FC1FD7}"/>
    <cellStyle name="60 % - Akzent3" xfId="8191" hidden="1" xr:uid="{93040134-A4B9-4A69-9305-371729845FF9}"/>
    <cellStyle name="60 % - Akzent3" xfId="8317" hidden="1" xr:uid="{9AE534B4-7FAB-4034-8AF3-033CCE1C96EA}"/>
    <cellStyle name="60 % - Akzent3" xfId="8382" hidden="1" xr:uid="{2E7F4CAA-EF8A-4293-8477-73F901C42C71}"/>
    <cellStyle name="60 % - Akzent3" xfId="8404" hidden="1" xr:uid="{B0E1B3BC-8339-44C6-A25C-990E31CB0C29}"/>
    <cellStyle name="60 % - Akzent3" xfId="8353" hidden="1" xr:uid="{C95CF7D5-388F-4029-BFB2-12BCF496A1CD}"/>
    <cellStyle name="60 % - Akzent3" xfId="8362" hidden="1" xr:uid="{A2346300-E180-41AF-ACBC-B1E4CDECB36B}"/>
    <cellStyle name="60 % - Akzent3" xfId="8413" hidden="1" xr:uid="{03EBC028-D795-46C9-8644-F0AA21E7C4CB}"/>
    <cellStyle name="60 % - Akzent3" xfId="8449" hidden="1" xr:uid="{37B4AFB3-F569-43EB-8A6E-7879B749436D}"/>
    <cellStyle name="60 % - Akzent3" xfId="8481" hidden="1" xr:uid="{B3A4866E-A822-4C1E-BAB0-CF686D731DFF}"/>
    <cellStyle name="60 % - Akzent3" xfId="8606" hidden="1" xr:uid="{42F5114E-91E0-44E4-AB61-D782C4018B6A}"/>
    <cellStyle name="60 % - Akzent3" xfId="8671" hidden="1" xr:uid="{74777F4D-B38A-4046-96E9-14B6A776667C}"/>
    <cellStyle name="60 % - Akzent3" xfId="8693" hidden="1" xr:uid="{6745293C-1C5F-4CF3-9D09-DCFF122B0D91}"/>
    <cellStyle name="60 % - Akzent3" xfId="8642" hidden="1" xr:uid="{4B765083-8BC8-4114-888E-958922A69CBA}"/>
    <cellStyle name="60 % - Akzent3" xfId="8651" hidden="1" xr:uid="{C12C2F83-BAD6-4432-A263-E5291B4EC70D}"/>
    <cellStyle name="60 % - Akzent3" xfId="8702" hidden="1" xr:uid="{DA852BA8-1E1C-45E4-9803-40E165EBF7E3}"/>
    <cellStyle name="60 % - Akzent3" xfId="8738" hidden="1" xr:uid="{5CEF457A-5963-4D6F-94A0-93A2B11CE341}"/>
    <cellStyle name="60 % - Akzent3" xfId="4723" hidden="1" xr:uid="{725B809E-CC5D-4EA5-BE87-3FA07345C5DA}"/>
    <cellStyle name="60 % - Akzent3" xfId="8819" hidden="1" xr:uid="{34F808A6-0713-4D89-91FC-CE59DC252A54}"/>
    <cellStyle name="60 % - Akzent3" xfId="9122" hidden="1" xr:uid="{F136A260-8E65-4C79-BA6C-C320FCF7C416}"/>
    <cellStyle name="60 % - Akzent3" xfId="9599" hidden="1" xr:uid="{B1196080-2CC0-45AF-BCA2-036B6D30D6F1}"/>
    <cellStyle name="60 % - Akzent3" xfId="8997" hidden="1" xr:uid="{DEA0A8B3-1C5F-4A45-B807-26BF00823250}"/>
    <cellStyle name="60 % - Akzent3" xfId="9041" hidden="1" xr:uid="{C3392913-F7C8-4BE6-B0D2-0A31ED12F8AF}"/>
    <cellStyle name="60 % - Akzent3" xfId="9634" hidden="1" xr:uid="{8ACECE0F-FC91-4F5B-B4EC-8B9B2A5E4561}"/>
    <cellStyle name="60 % - Akzent3" xfId="10153" hidden="1" xr:uid="{9AC63760-840B-4FAE-AB18-267B9D7B628B}"/>
    <cellStyle name="60 % - Akzent3" xfId="10202" hidden="1" xr:uid="{3F21C138-2D1C-4CDE-B683-993D2DDA4F72}"/>
    <cellStyle name="60 % - Akzent3" xfId="10289" hidden="1" xr:uid="{07DA91A6-5293-4CA2-8C62-4B2D14939704}"/>
    <cellStyle name="60 % - Akzent3" xfId="10578" hidden="1" xr:uid="{D2AA871C-CDAE-4093-ACC9-03F49A8EA23E}"/>
    <cellStyle name="60 % - Akzent3" xfId="11049" hidden="1" xr:uid="{984AE0E1-3CCC-45AE-B69A-97F466CC6F49}"/>
    <cellStyle name="60 % - Akzent3" xfId="10457" hidden="1" xr:uid="{30C971CF-7546-4C58-9648-96D60419BD30}"/>
    <cellStyle name="60 % - Akzent3" xfId="10501" hidden="1" xr:uid="{3E0124B1-237B-48FC-AD20-174D683BD544}"/>
    <cellStyle name="60 % - Akzent3" xfId="11081" hidden="1" xr:uid="{65B2B4ED-9344-4696-8148-641DE51ECB37}"/>
    <cellStyle name="60 % - Akzent3" xfId="11215" hidden="1" xr:uid="{102460C8-7B4F-4FAB-AF68-0CE616AF21BE}"/>
    <cellStyle name="60 % - Akzent3" xfId="11245" hidden="1" xr:uid="{D28541E9-DBF6-4EB0-8FA1-C48E89AAF20F}"/>
    <cellStyle name="60 % - Akzent3" xfId="11307" hidden="1" xr:uid="{FDF2503E-8D0C-4BA8-B984-750484748B3A}"/>
    <cellStyle name="60 % - Akzent3" xfId="11372" hidden="1" xr:uid="{DD39AC07-85AE-4FD9-8131-B9EF72E7B5C5}"/>
    <cellStyle name="60 % - Akzent3" xfId="11394" hidden="1" xr:uid="{87B884FD-73DB-4C0D-A60A-B43C2398F51A}"/>
    <cellStyle name="60 % - Akzent3" xfId="11343" hidden="1" xr:uid="{1061BF48-E80B-42F2-98DC-604317E69607}"/>
    <cellStyle name="60 % - Akzent3" xfId="11352" hidden="1" xr:uid="{9FB6C0F9-CCA3-47F7-B1DE-0B9E222C5521}"/>
    <cellStyle name="60 % - Akzent3" xfId="11403" hidden="1" xr:uid="{9CA922E8-66E5-4DF9-BCEF-EE6D3CBBD3EA}"/>
    <cellStyle name="60 % - Akzent3" xfId="11439" hidden="1" xr:uid="{BF8318B4-5D75-4783-A938-BF924D0564AB}"/>
    <cellStyle name="60 % - Akzent3" xfId="11469" hidden="1" xr:uid="{18D8441A-825D-44B2-892F-E9A972B5A1FE}"/>
    <cellStyle name="60 % - Akzent3" xfId="11530" hidden="1" xr:uid="{B6C03090-D900-40AC-867D-820222CBC2BF}"/>
    <cellStyle name="60 % - Akzent3" xfId="11595" hidden="1" xr:uid="{2038FBFE-B908-456C-BF33-1924F5316CDD}"/>
    <cellStyle name="60 % - Akzent3" xfId="11617" hidden="1" xr:uid="{E36414ED-3599-44E6-BA2D-40AAB0DA075E}"/>
    <cellStyle name="60 % - Akzent3" xfId="11566" hidden="1" xr:uid="{18C60066-9A3D-41C1-A89E-A5F2281C2A1A}"/>
    <cellStyle name="60 % - Akzent3" xfId="11575" hidden="1" xr:uid="{F0687266-546E-468B-AA8E-D97BCEC8B2E6}"/>
    <cellStyle name="60 % - Akzent3" xfId="11626" hidden="1" xr:uid="{8A2E76E4-2308-48DE-8FD6-2351A26A4367}"/>
    <cellStyle name="60 % - Akzent3" xfId="11662" hidden="1" xr:uid="{01D0838D-74DB-40FC-B335-CFB89B9529FD}"/>
    <cellStyle name="60 % - Akzent3" xfId="4031" hidden="1" xr:uid="{C030DCB6-2D08-434E-B415-0EC9D973F05C}"/>
    <cellStyle name="60 % - Akzent3" xfId="11741" hidden="1" xr:uid="{59BD7580-DCE6-4B7D-9357-439679351767}"/>
    <cellStyle name="60 % - Akzent3" xfId="12044" hidden="1" xr:uid="{A3661305-495E-46B6-BF51-7E918C1861B8}"/>
    <cellStyle name="60 % - Akzent3" xfId="12521" hidden="1" xr:uid="{3C0FAC8D-85EE-45EC-B248-0BCDCD738CFE}"/>
    <cellStyle name="60 % - Akzent3" xfId="11919" hidden="1" xr:uid="{5B3933AD-0D24-4E91-8B68-2253B5895819}"/>
    <cellStyle name="60 % - Akzent3" xfId="11963" hidden="1" xr:uid="{FB81D125-C6F5-48F2-8534-81C903F76F92}"/>
    <cellStyle name="60 % - Akzent3" xfId="12556" hidden="1" xr:uid="{F3C48651-3F09-4119-BE1F-742238A61430}"/>
    <cellStyle name="60 % - Akzent3" xfId="13075" hidden="1" xr:uid="{FAE2D761-7081-431F-9DC3-49AD50C581CF}"/>
    <cellStyle name="60 % - Akzent3" xfId="13120" hidden="1" xr:uid="{B20F0BE5-47E7-4281-8B48-529925281806}"/>
    <cellStyle name="60 % - Akzent3" xfId="13171" hidden="1" xr:uid="{28B7959B-C485-4394-B7CE-5409A0A17F30}"/>
    <cellStyle name="60 % - Akzent3" xfId="13460" hidden="1" xr:uid="{2DB40DE1-AE89-493F-9D2C-752D8AE8EEF6}"/>
    <cellStyle name="60 % - Akzent3" xfId="13931" hidden="1" xr:uid="{1C97FEC9-5FBD-4BB4-AEC4-BBF484037901}"/>
    <cellStyle name="60 % - Akzent3" xfId="13339" hidden="1" xr:uid="{E338E627-C810-4219-80AE-067854DB4824}"/>
    <cellStyle name="60 % - Akzent3" xfId="13383" hidden="1" xr:uid="{4FB5ADA7-5279-4F68-9A6B-2B2AD2DA96F3}"/>
    <cellStyle name="60 % - Akzent3" xfId="13963" hidden="1" xr:uid="{EBF34729-985F-4F78-AA77-3BE3F4BA781B}"/>
    <cellStyle name="60 % - Akzent3" xfId="14097" hidden="1" xr:uid="{39CD62B0-C36E-4EA3-8125-ECCF1AF3D2CB}"/>
    <cellStyle name="60 % - Akzent3" xfId="14125" hidden="1" xr:uid="{D8CA3AAD-31F1-4C17-A170-4A0AE3E48816}"/>
    <cellStyle name="60 % - Akzent3" xfId="14149" hidden="1" xr:uid="{21DDDF3F-8352-43D4-8EB8-80C80299FCB7}"/>
    <cellStyle name="60 % - Akzent3" xfId="14214" hidden="1" xr:uid="{37255EBC-28FE-4AA7-AA3A-FB609F9FE490}"/>
    <cellStyle name="60 % - Akzent3" xfId="14236" hidden="1" xr:uid="{408C0EA8-E52A-4BC8-BE7A-0FB1BB777F7C}"/>
    <cellStyle name="60 % - Akzent3" xfId="14185" hidden="1" xr:uid="{16AE54A1-9A5C-4B18-87A9-6AB95F823D9B}"/>
    <cellStyle name="60 % - Akzent3" xfId="14194" hidden="1" xr:uid="{73FB29B2-C817-4EAA-BE68-43335E2DE26C}"/>
    <cellStyle name="60 % - Akzent3" xfId="14245" hidden="1" xr:uid="{E5857860-5267-4910-B72D-490898C85AB8}"/>
    <cellStyle name="60 % - Akzent3" xfId="14281" hidden="1" xr:uid="{4B478EE9-825E-4305-8625-2A0BA8AD0ABB}"/>
    <cellStyle name="60 % - Akzent3" xfId="14309" hidden="1" xr:uid="{59DF4FDD-749F-47FB-BC99-2AB8FE73C130}"/>
    <cellStyle name="60 % - Akzent3" xfId="14333" hidden="1" xr:uid="{DB121B86-7069-40DA-B382-B1FCD8D22107}"/>
    <cellStyle name="60 % - Akzent3" xfId="14398" hidden="1" xr:uid="{5A5A4156-D1FE-4751-B434-27668267EF8F}"/>
    <cellStyle name="60 % - Akzent3" xfId="14420" hidden="1" xr:uid="{27BBDCAD-7609-4BFC-8C84-677C5BC1F6DE}"/>
    <cellStyle name="60 % - Akzent3" xfId="14369" hidden="1" xr:uid="{C6C4B340-71A1-4E08-B0BB-B360A0BB279B}"/>
    <cellStyle name="60 % - Akzent3" xfId="14378" hidden="1" xr:uid="{BFAFA38B-DF66-4172-9B05-0D72CAE76371}"/>
    <cellStyle name="60 % - Akzent3" xfId="14429" hidden="1" xr:uid="{3CB16BBE-8003-47A1-A23B-808EF773F463}"/>
    <cellStyle name="60 % - Akzent3" xfId="14465" hidden="1" xr:uid="{919D0481-577C-4583-830A-C42AE8661D75}"/>
    <cellStyle name="60 % - Akzent3" xfId="14497" hidden="1" xr:uid="{DBB20658-F027-4743-99B4-945967BA99E7}"/>
    <cellStyle name="60 % - Akzent3" xfId="14657" hidden="1" xr:uid="{F7139984-ED88-441A-B198-6769CDFEB40F}"/>
    <cellStyle name="60 % - Akzent3" xfId="14722" hidden="1" xr:uid="{F04835EC-C6CB-4628-93A6-4EAD4E1518BD}"/>
    <cellStyle name="60 % - Akzent3" xfId="14744" hidden="1" xr:uid="{796F8761-E9D5-4A9B-A711-90D1B5E1B998}"/>
    <cellStyle name="60 % - Akzent3" xfId="14693" hidden="1" xr:uid="{893450A3-8D48-403F-A9DF-AA6FB0F93EDB}"/>
    <cellStyle name="60 % - Akzent3" xfId="14702" hidden="1" xr:uid="{A564855C-60EB-40E6-A6E2-D246D21DFEA2}"/>
    <cellStyle name="60 % - Akzent3" xfId="14753" hidden="1" xr:uid="{57D86384-ED92-45C1-BC2C-69DCE9D7C2A8}"/>
    <cellStyle name="60 % - Akzent3" xfId="14789" hidden="1" xr:uid="{3A3CEAE4-DCDE-4FB7-9357-F104C192EF8D}"/>
    <cellStyle name="60 % - Akzent3" xfId="14821" hidden="1" xr:uid="{134D9846-076A-4874-A7CD-1A728D14702B}"/>
    <cellStyle name="60 % - Akzent3" xfId="14981" hidden="1" xr:uid="{CA522B42-9520-4712-AECC-88BBBF5B641F}"/>
    <cellStyle name="60 % - Akzent3" xfId="15046" hidden="1" xr:uid="{ADB8ACB0-A0A6-4286-892C-B8542D15F0C5}"/>
    <cellStyle name="60 % - Akzent3" xfId="15068" hidden="1" xr:uid="{DBDE9755-38BA-458C-96FF-ECA8A672EE48}"/>
    <cellStyle name="60 % - Akzent3" xfId="15017" hidden="1" xr:uid="{42E635A6-B55A-49BE-83A3-69C7A1274E0A}"/>
    <cellStyle name="60 % - Akzent3" xfId="15026" hidden="1" xr:uid="{199037EB-A82A-45A0-8E8F-AB33804D309A}"/>
    <cellStyle name="60 % - Akzent3" xfId="15077" hidden="1" xr:uid="{9FBD9628-68E2-4086-8592-9919C9F7C356}"/>
    <cellStyle name="60 % - Akzent3" xfId="15113" hidden="1" xr:uid="{1C7FB56A-389E-456D-BD91-7A6B03393A32}"/>
    <cellStyle name="60 % - Akzent3" xfId="15145" hidden="1" xr:uid="{2A2A8F4D-11DD-4F16-BD0C-4992C78DE3C3}"/>
    <cellStyle name="60 % - Akzent3" xfId="15305" hidden="1" xr:uid="{6BBE4345-9235-4583-9655-C7497BC9EA74}"/>
    <cellStyle name="60 % - Akzent3" xfId="15370" hidden="1" xr:uid="{2AF67E99-3701-4B8A-B07F-ADB28BA8BBE0}"/>
    <cellStyle name="60 % - Akzent3" xfId="15392" hidden="1" xr:uid="{DFC4ABBC-4979-4034-82FA-37CAC44761E0}"/>
    <cellStyle name="60 % - Akzent3" xfId="15341" hidden="1" xr:uid="{BBE0A695-69A9-4473-AABF-A2DC8973AA58}"/>
    <cellStyle name="60 % - Akzent3" xfId="15350" hidden="1" xr:uid="{3E36EF5B-C06A-4601-B5D2-6682C5F8E4F0}"/>
    <cellStyle name="60 % - Akzent3" xfId="15401" hidden="1" xr:uid="{C44C1E7A-AA42-4992-9B8E-AD99EFAD2B0D}"/>
    <cellStyle name="60 % - Akzent3" xfId="15437" hidden="1" xr:uid="{4BA0326C-7025-4220-B80A-F77DB47D3C30}"/>
    <cellStyle name="60 % - Akzent3" xfId="15469" hidden="1" xr:uid="{FBA7B0DC-4ACF-4BAB-8951-856F047BDCBE}"/>
    <cellStyle name="60 % - Akzent3" xfId="15629" hidden="1" xr:uid="{CCBD221A-A0DF-4603-9CFE-103BD5AFB006}"/>
    <cellStyle name="60 % - Akzent3" xfId="15694" hidden="1" xr:uid="{E7D26339-DF54-486B-A240-E64FF33AD58A}"/>
    <cellStyle name="60 % - Akzent3" xfId="15716" hidden="1" xr:uid="{60185F03-0E93-4749-9752-C08D755A760B}"/>
    <cellStyle name="60 % - Akzent3" xfId="15665" hidden="1" xr:uid="{0EBA69D4-3BE8-4966-AF46-4F5701401691}"/>
    <cellStyle name="60 % - Akzent3" xfId="15674" hidden="1" xr:uid="{4CD8DA65-1D54-4A80-B543-CB44449585B5}"/>
    <cellStyle name="60 % - Akzent3" xfId="15725" hidden="1" xr:uid="{5D1101D2-6829-4C6C-9775-CFFD4EA7BA76}"/>
    <cellStyle name="60 % - Akzent3" xfId="15761" hidden="1" xr:uid="{C8F98E60-AAA6-4752-AB4B-93CD866BDCFB}"/>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69" hidden="1" xr:uid="{B6622814-718A-4875-BD91-8ECCF3C9933A}"/>
    <cellStyle name="60 % - Akzent4" xfId="4419" hidden="1" xr:uid="{69A97E9B-60D4-403E-B96A-95CD3345152A}"/>
    <cellStyle name="60 % - Akzent4" xfId="4709" hidden="1" xr:uid="{622BDDA6-ED84-4CD3-A973-BFD90BAD06FE}"/>
    <cellStyle name="60 % - Akzent4" xfId="5142" hidden="1" xr:uid="{877EED69-E435-468C-A3F9-554E8E033FBE}"/>
    <cellStyle name="60 % - Akzent4" xfId="5299" hidden="1" xr:uid="{DB82A3F7-7F44-43B8-AD4B-9ED73FE51E71}"/>
    <cellStyle name="60 % - Akzent4" xfId="5185" hidden="1" xr:uid="{D558A756-1B10-4E83-9D8F-BE6AE6EA2FD1}"/>
    <cellStyle name="60 % - Akzent4" xfId="4451" hidden="1" xr:uid="{FAFE68CF-3D71-4396-875C-DD7EAA114473}"/>
    <cellStyle name="60 % - Akzent4" xfId="5706" hidden="1" xr:uid="{AAD9BE6B-53ED-4A5D-B343-5A7868FF9907}"/>
    <cellStyle name="60 % - Akzent4" xfId="5761" hidden="1" xr:uid="{468A0222-DF89-4284-A640-77F66C9E31D7}"/>
    <cellStyle name="60 % - Akzent4" xfId="5955" hidden="1" xr:uid="{E791CA48-7AB9-418F-A79B-9A04157475AD}"/>
    <cellStyle name="60 % - Akzent4" xfId="6234" hidden="1" xr:uid="{353D984E-72CE-4173-B729-17BE18089003}"/>
    <cellStyle name="60 % - Akzent4" xfId="6667" hidden="1" xr:uid="{99A29262-3E4D-4B69-9ADF-3283A2AED3FE}"/>
    <cellStyle name="60 % - Akzent4" xfId="6810" hidden="1" xr:uid="{7F43A8BD-2BEF-42A5-91F2-4430DE719BA2}"/>
    <cellStyle name="60 % - Akzent4" xfId="6707" hidden="1" xr:uid="{8AC1C2A0-0244-4535-8055-E0D02126EA3A}"/>
    <cellStyle name="60 % - Akzent4" xfId="5981" hidden="1" xr:uid="{D8AED3D1-C537-4903-82C9-69450EE07CCF}"/>
    <cellStyle name="60 % - Akzent4" xfId="6857" hidden="1" xr:uid="{FE03C80A-CFA7-4ECB-BEFA-51BECEBF97AE}"/>
    <cellStyle name="60 % - Akzent4" xfId="6894" hidden="1" xr:uid="{AD6F8D73-338C-45F3-AE1B-4E72F677C64B}"/>
    <cellStyle name="60 % - Akzent4" xfId="7054" hidden="1" xr:uid="{FDA02BBA-7015-4634-BD3C-F26066A05BFE}"/>
    <cellStyle name="60 % - Akzent4" xfId="7114" hidden="1" xr:uid="{21F1BA04-E850-440B-9335-7274B3A1E243}"/>
    <cellStyle name="60 % - Akzent4" xfId="7131" hidden="1" xr:uid="{D6FE8248-FCF9-4EEA-959F-7068DE39A298}"/>
    <cellStyle name="60 % - Akzent4" xfId="7169" hidden="1" xr:uid="{8458FA66-1458-4D98-87EC-A6A46D98DE8C}"/>
    <cellStyle name="60 % - Akzent4" xfId="7144" hidden="1" xr:uid="{6560A70C-C887-48D5-924D-77EEC1C90A8E}"/>
    <cellStyle name="60 % - Akzent4" xfId="7065" hidden="1" xr:uid="{BC1D146D-D596-4578-87F0-7BD5D1FA01CD}"/>
    <cellStyle name="60 % - Akzent4" xfId="7181" hidden="1" xr:uid="{8BD651D7-6136-4703-A325-4D202320303E}"/>
    <cellStyle name="60 % - Akzent4" xfId="7218" hidden="1" xr:uid="{8CFA8220-B6D5-414B-8BBF-75ABA7B4B3EB}"/>
    <cellStyle name="60 % - Akzent4" xfId="7378" hidden="1" xr:uid="{721ABC83-6D3A-4AF9-A28D-44AD39C0C050}"/>
    <cellStyle name="60 % - Akzent4" xfId="7438" hidden="1" xr:uid="{9D957828-5A95-422F-A2DD-1F4B2365A121}"/>
    <cellStyle name="60 % - Akzent4" xfId="7455" hidden="1" xr:uid="{B4791186-46A1-4E05-ADFA-7440F130B286}"/>
    <cellStyle name="60 % - Akzent4" xfId="7493" hidden="1" xr:uid="{6ECB3273-C7D4-4E31-8D8B-D2CE7B6E17B7}"/>
    <cellStyle name="60 % - Akzent4" xfId="7468" hidden="1" xr:uid="{7237461E-0E49-4C1A-811D-9CC2CD537C17}"/>
    <cellStyle name="60 % - Akzent4" xfId="7389" hidden="1" xr:uid="{499C3861-A121-4FE4-A2A3-3414AA56A00A}"/>
    <cellStyle name="60 % - Akzent4" xfId="7505" hidden="1" xr:uid="{99F26A9D-5FDE-466C-AAAA-86C75117E7AF}"/>
    <cellStyle name="60 % - Akzent4" xfId="6180" hidden="1" xr:uid="{698EB4EF-6257-418E-9685-46B1BD5FEBF6}"/>
    <cellStyle name="60 % - Akzent4" xfId="4867" hidden="1" xr:uid="{C77ACA6C-32E7-41C2-85F4-11196C113F14}"/>
    <cellStyle name="60 % - Akzent4" xfId="6791" hidden="1" xr:uid="{CEFFF9FF-25D6-4002-8890-F7B2356F6686}"/>
    <cellStyle name="60 % - Akzent4" xfId="6488" hidden="1" xr:uid="{066472CF-F3E7-47DD-AC0E-D1DF8213DA4C}"/>
    <cellStyle name="60 % - Akzent4" xfId="4936" hidden="1" xr:uid="{05A0CAE7-1BFB-4D21-BF69-B14BD55B369F}"/>
    <cellStyle name="60 % - Akzent4" xfId="4770" hidden="1" xr:uid="{E41F5B51-2B51-4DFE-B7D8-417FDF906B25}"/>
    <cellStyle name="60 % - Akzent4" xfId="3651" hidden="1" xr:uid="{2DEE2FC1-B1F7-4998-81BC-C4BF106D7F86}"/>
    <cellStyle name="60 % - Akzent4" xfId="4457" hidden="1" xr:uid="{945EDD6A-9067-4B81-9481-5F9D95A59F44}"/>
    <cellStyle name="60 % - Akzent4" xfId="6457" hidden="1" xr:uid="{D82707F1-68FE-4BB0-9824-7B766141380B}"/>
    <cellStyle name="60 % - Akzent4" xfId="4032" hidden="1" xr:uid="{AB55875D-C968-47F0-865C-78E27539495A}"/>
    <cellStyle name="60 % - Akzent4" xfId="7520" hidden="1" xr:uid="{505B12D8-DEE6-498F-B5FF-176C49BCF7B9}"/>
    <cellStyle name="60 % - Akzent4" xfId="7966" hidden="1" xr:uid="{C397FF30-5056-435A-9B2E-C12C776BD532}"/>
    <cellStyle name="60 % - Akzent4" xfId="8110" hidden="1" xr:uid="{E591B489-BC76-42B3-AE52-3D9AE0FBA307}"/>
    <cellStyle name="60 % - Akzent4" xfId="8007" hidden="1" xr:uid="{A9803AB4-9DEB-4F74-83E4-2946BB981109}"/>
    <cellStyle name="60 % - Akzent4" xfId="5333" hidden="1" xr:uid="{863B273C-6C54-4BAC-A627-BCC95A56343D}"/>
    <cellStyle name="60 % - Akzent4" xfId="8157" hidden="1" xr:uid="{3B881907-72EF-4D5D-9250-220FD28404CF}"/>
    <cellStyle name="60 % - Akzent4" xfId="8194" hidden="1" xr:uid="{E8314D70-980E-4298-BB4A-0BCCBB36BCD2}"/>
    <cellStyle name="60 % - Akzent4" xfId="8320" hidden="1" xr:uid="{0AAB9750-7EC6-42D0-9B2D-0B03EB13D6F2}"/>
    <cellStyle name="60 % - Akzent4" xfId="8380" hidden="1" xr:uid="{2816BCC6-BF1A-4118-8FE3-57253E700DC7}"/>
    <cellStyle name="60 % - Akzent4" xfId="8397" hidden="1" xr:uid="{3954753F-69FD-4A08-9452-EA1093A1F07E}"/>
    <cellStyle name="60 % - Akzent4" xfId="8435" hidden="1" xr:uid="{26A122C6-359E-40A4-A410-98A7A12D6ECC}"/>
    <cellStyle name="60 % - Akzent4" xfId="8410" hidden="1" xr:uid="{721D7B6A-3CEF-4777-9A1C-14C5EF130FD5}"/>
    <cellStyle name="60 % - Akzent4" xfId="8331" hidden="1" xr:uid="{C0C113AC-2A87-42EB-8FAF-4C4678C85819}"/>
    <cellStyle name="60 % - Akzent4" xfId="8447" hidden="1" xr:uid="{30FD4895-DB0F-4A00-A9E8-7D18D0E9A9E4}"/>
    <cellStyle name="60 % - Akzent4" xfId="8484" hidden="1" xr:uid="{B6841FF2-123B-4448-B196-D67540720747}"/>
    <cellStyle name="60 % - Akzent4" xfId="8609" hidden="1" xr:uid="{C858989A-BF32-4483-B501-03C139E092FF}"/>
    <cellStyle name="60 % - Akzent4" xfId="8669" hidden="1" xr:uid="{8E32CE71-0FE5-49E9-9EBB-E11B7BCC3A12}"/>
    <cellStyle name="60 % - Akzent4" xfId="8686" hidden="1" xr:uid="{B5458BD6-F5D9-4207-B3D8-06AC5896FF41}"/>
    <cellStyle name="60 % - Akzent4" xfId="8724" hidden="1" xr:uid="{34EFE6C5-3925-43D3-95F0-9A3C0D58F9C5}"/>
    <cellStyle name="60 % - Akzent4" xfId="8699" hidden="1" xr:uid="{7D1CB81E-C568-4908-B205-634417B9E916}"/>
    <cellStyle name="60 % - Akzent4" xfId="8620" hidden="1" xr:uid="{583D7B5F-1DB1-4066-A1F4-7D720B54E92E}"/>
    <cellStyle name="60 % - Akzent4" xfId="8736" hidden="1" xr:uid="{0F0D014A-95BB-4579-AEAB-B504842C644D}"/>
    <cellStyle name="60 % - Akzent4" xfId="4838" hidden="1" xr:uid="{108BCC7B-1D5B-4E62-8D5F-8191B0EE2C85}"/>
    <cellStyle name="60 % - Akzent4" xfId="8823" hidden="1" xr:uid="{84181F79-F841-41D3-A2E4-2CAAB6AAF5AF}"/>
    <cellStyle name="60 % - Akzent4" xfId="9120" hidden="1" xr:uid="{ACFB1FBC-D807-4B54-AA24-DDBD36ED0FA7}"/>
    <cellStyle name="60 % - Akzent4" xfId="9570" hidden="1" xr:uid="{7E0828BB-40F6-495D-AA1B-6F6158A44ADD}"/>
    <cellStyle name="60 % - Akzent4" xfId="9730" hidden="1" xr:uid="{31E263B4-DD8F-4700-A321-5D800B79A34A}"/>
    <cellStyle name="60 % - Akzent4" xfId="9614" hidden="1" xr:uid="{ED96350E-22E7-4F58-8820-E88A07FBD5A6}"/>
    <cellStyle name="60 % - Akzent4" xfId="8855" hidden="1" xr:uid="{F7BC7603-BA62-41AB-95E1-3FFA0C25E974}"/>
    <cellStyle name="60 % - Akzent4" xfId="10151" hidden="1" xr:uid="{53DA99A0-9F9A-4FF7-9393-84505C116E59}"/>
    <cellStyle name="60 % - Akzent4" xfId="10206" hidden="1" xr:uid="{3039E07C-CA39-47E7-BAEE-7EB5FA7B321F}"/>
    <cellStyle name="60 % - Akzent4" xfId="10293" hidden="1" xr:uid="{7215E0A7-1218-4F32-8458-62CE95184B56}"/>
    <cellStyle name="60 % - Akzent4" xfId="10576" hidden="1" xr:uid="{833A1AFD-6BE9-42FD-B43D-234C0960B72D}"/>
    <cellStyle name="60 % - Akzent4" xfId="11022" hidden="1" xr:uid="{6E7EA896-6EE3-4703-BEE4-C1CF3CE219B6}"/>
    <cellStyle name="60 % - Akzent4" xfId="11166" hidden="1" xr:uid="{528C76DD-6BCA-4E87-9D18-589F8373DD63}"/>
    <cellStyle name="60 % - Akzent4" xfId="11063" hidden="1" xr:uid="{DF0B78D9-C522-4D11-9B01-622E213AE004}"/>
    <cellStyle name="60 % - Akzent4" xfId="10319" hidden="1" xr:uid="{901408AD-91B9-4B7C-AED7-D02F3CBA8025}"/>
    <cellStyle name="60 % - Akzent4" xfId="11213" hidden="1" xr:uid="{AFAAF120-ECB9-49B3-B892-54C39618D463}"/>
    <cellStyle name="60 % - Akzent4" xfId="11248" hidden="1" xr:uid="{0A5F5DB6-CD07-4AFC-A90A-1E6A987240E7}"/>
    <cellStyle name="60 % - Akzent4" xfId="11310" hidden="1" xr:uid="{4D177606-F176-458B-9638-751BB657C0F6}"/>
    <cellStyle name="60 % - Akzent4" xfId="11370" hidden="1" xr:uid="{C19B45DC-012C-4CFD-809A-A6CB559155E5}"/>
    <cellStyle name="60 % - Akzent4" xfId="11387" hidden="1" xr:uid="{7430BF59-23A3-4FDC-88FD-BDE9FE7A0A3C}"/>
    <cellStyle name="60 % - Akzent4" xfId="11425" hidden="1" xr:uid="{E9065CD3-DF0D-465E-BDAB-2FEF3D622DFE}"/>
    <cellStyle name="60 % - Akzent4" xfId="11400" hidden="1" xr:uid="{97D8428C-E914-4D33-A880-E88122443ACF}"/>
    <cellStyle name="60 % - Akzent4" xfId="11321" hidden="1" xr:uid="{6C964DBD-DAD9-4D29-BF40-6E8D2D947329}"/>
    <cellStyle name="60 % - Akzent4" xfId="11437" hidden="1" xr:uid="{476595DC-5022-4868-BF53-4C934ACDEEBD}"/>
    <cellStyle name="60 % - Akzent4" xfId="11472" hidden="1" xr:uid="{7AFC2676-5DB8-4C4B-BA72-D48861B6ABC0}"/>
    <cellStyle name="60 % - Akzent4" xfId="11533" hidden="1" xr:uid="{4B9F0F94-45D7-48D3-A339-BC3A812EC696}"/>
    <cellStyle name="60 % - Akzent4" xfId="11593" hidden="1" xr:uid="{D20F466A-1EB1-4EE6-A2C5-8C8E2538ECE7}"/>
    <cellStyle name="60 % - Akzent4" xfId="11610" hidden="1" xr:uid="{01F0B3CD-9FDE-4C00-BAC7-6004E5010742}"/>
    <cellStyle name="60 % - Akzent4" xfId="11648" hidden="1" xr:uid="{5198CBF2-2089-4253-9312-1E4D5F1474F5}"/>
    <cellStyle name="60 % - Akzent4" xfId="11623" hidden="1" xr:uid="{DC1715F7-8F1F-4D07-A64F-B4882D8ECC05}"/>
    <cellStyle name="60 % - Akzent4" xfId="11544" hidden="1" xr:uid="{C3CB8AD8-71DE-49FB-B279-D547C2C98F8F}"/>
    <cellStyle name="60 % - Akzent4" xfId="11660" hidden="1" xr:uid="{0BC4D9E8-3117-413E-9AFE-52F6C16A91D4}"/>
    <cellStyle name="60 % - Akzent4" xfId="4366" hidden="1" xr:uid="{6CA009FB-116D-429F-8F40-C2B6404D8067}"/>
    <cellStyle name="60 % - Akzent4" xfId="11745" hidden="1" xr:uid="{F8F3840E-CDFE-4FD9-BEDD-ACA1A9D088F1}"/>
    <cellStyle name="60 % - Akzent4" xfId="12042" hidden="1" xr:uid="{1E2AFB49-1D14-455F-B07D-27D0B58B6FA3}"/>
    <cellStyle name="60 % - Akzent4" xfId="12492" hidden="1" xr:uid="{BEB81E29-D9B4-44E5-BEDE-5825BE1856DC}"/>
    <cellStyle name="60 % - Akzent4" xfId="12652" hidden="1" xr:uid="{0CDF425D-BAAA-4B42-AA8A-29BCF5ECF058}"/>
    <cellStyle name="60 % - Akzent4" xfId="12536" hidden="1" xr:uid="{9031542C-A3E2-448F-9AF5-E9ECD98CE1E0}"/>
    <cellStyle name="60 % - Akzent4" xfId="11777" hidden="1" xr:uid="{82B567E3-3EB4-41D2-835D-B50D9A5EE146}"/>
    <cellStyle name="60 % - Akzent4" xfId="13073" hidden="1" xr:uid="{569B217F-D00A-4E87-A52B-0027B02185E7}"/>
    <cellStyle name="60 % - Akzent4" xfId="13124" hidden="1" xr:uid="{27B632A5-728C-46C7-84D8-76048122E498}"/>
    <cellStyle name="60 % - Akzent4" xfId="13175" hidden="1" xr:uid="{9D6A7445-CD42-476C-A013-AA0DBF8C3EEE}"/>
    <cellStyle name="60 % - Akzent4" xfId="13458" hidden="1" xr:uid="{8895BFB5-BB58-4D5C-AE78-2FF86BC79618}"/>
    <cellStyle name="60 % - Akzent4" xfId="13904" hidden="1" xr:uid="{BFF0C006-43CB-40CF-8875-99EDC5918A44}"/>
    <cellStyle name="60 % - Akzent4" xfId="14048" hidden="1" xr:uid="{CFF05AF3-26DE-47C5-974E-A3398C7774DD}"/>
    <cellStyle name="60 % - Akzent4" xfId="13945" hidden="1" xr:uid="{19CBDA6F-C8FA-485D-952E-D3DC49F519FE}"/>
    <cellStyle name="60 % - Akzent4" xfId="13201" hidden="1" xr:uid="{5E6E6E21-0BA4-4DCB-B8D0-3D8B24B661DD}"/>
    <cellStyle name="60 % - Akzent4" xfId="14095" hidden="1" xr:uid="{0900764A-CCBC-43F6-85EC-5DE764BCC3D5}"/>
    <cellStyle name="60 % - Akzent4" xfId="14128" hidden="1" xr:uid="{0FF0B81C-E0B8-4898-8594-C330EA2CD859}"/>
    <cellStyle name="60 % - Akzent4" xfId="14152" hidden="1" xr:uid="{F598396C-DBD2-4204-A976-4BD2C9105FF8}"/>
    <cellStyle name="60 % - Akzent4" xfId="14212" hidden="1" xr:uid="{7CDBEA86-6FF9-4633-935B-2F6ADD1C73D9}"/>
    <cellStyle name="60 % - Akzent4" xfId="14229" hidden="1" xr:uid="{F22DCA52-B840-41C0-B876-5F50253650FB}"/>
    <cellStyle name="60 % - Akzent4" xfId="14267" hidden="1" xr:uid="{08BF2704-F202-4B6F-BF88-BE1ACE839F0C}"/>
    <cellStyle name="60 % - Akzent4" xfId="14242" hidden="1" xr:uid="{C01583A3-72EA-4B73-9174-21A175CD3137}"/>
    <cellStyle name="60 % - Akzent4" xfId="14163" hidden="1" xr:uid="{DB1F15AB-8F3B-4988-B146-ED3E67FEBC7E}"/>
    <cellStyle name="60 % - Akzent4" xfId="14279" hidden="1" xr:uid="{E2AB2780-5C11-4780-B4D0-3EF3E3413384}"/>
    <cellStyle name="60 % - Akzent4" xfId="14312" hidden="1" xr:uid="{E9B9DEFB-4459-4A43-A909-E5A6F8A1CDEB}"/>
    <cellStyle name="60 % - Akzent4" xfId="14336" hidden="1" xr:uid="{75787A46-BAD0-480B-906C-666FBDD7F510}"/>
    <cellStyle name="60 % - Akzent4" xfId="14396" hidden="1" xr:uid="{3AF6B5DE-4FF6-4E50-A106-1D8488207AF6}"/>
    <cellStyle name="60 % - Akzent4" xfId="14413" hidden="1" xr:uid="{89524A84-BA88-4181-8FBE-3BF14DFFFF59}"/>
    <cellStyle name="60 % - Akzent4" xfId="14451" hidden="1" xr:uid="{86001379-BF08-4C31-9DD0-0A974758EEDF}"/>
    <cellStyle name="60 % - Akzent4" xfId="14426" hidden="1" xr:uid="{348EDBCF-60EB-4DA3-8722-6D25B345FCB3}"/>
    <cellStyle name="60 % - Akzent4" xfId="14347" hidden="1" xr:uid="{754C8198-7659-4EC7-8319-FEBB8CD5F674}"/>
    <cellStyle name="60 % - Akzent4" xfId="14463" hidden="1" xr:uid="{DBA2BDCE-E4B3-4220-9CCF-3A77B9DFA189}"/>
    <cellStyle name="60 % - Akzent4" xfId="14500" hidden="1" xr:uid="{3940934C-75FD-467C-BF84-45F6880FE862}"/>
    <cellStyle name="60 % - Akzent4" xfId="14660" hidden="1" xr:uid="{327BE2A9-EB57-49D6-AA2D-5464555A081E}"/>
    <cellStyle name="60 % - Akzent4" xfId="14720" hidden="1" xr:uid="{FEA443E6-388C-4634-B2FD-984268B76C56}"/>
    <cellStyle name="60 % - Akzent4" xfId="14737" hidden="1" xr:uid="{CA71D573-EBC8-4EFD-B44C-4E3C0D655F07}"/>
    <cellStyle name="60 % - Akzent4" xfId="14775" hidden="1" xr:uid="{7A0AA173-BC55-43B8-B7BD-DA59A39B460E}"/>
    <cellStyle name="60 % - Akzent4" xfId="14750" hidden="1" xr:uid="{276EBBB5-4515-4DAD-87CB-7A120B2DAC5E}"/>
    <cellStyle name="60 % - Akzent4" xfId="14671" hidden="1" xr:uid="{530AB4F4-F3FA-4286-81E5-35FDD39B7A42}"/>
    <cellStyle name="60 % - Akzent4" xfId="14787" hidden="1" xr:uid="{D0FD735E-209A-49F3-A7F9-91A259D63496}"/>
    <cellStyle name="60 % - Akzent4" xfId="14824" hidden="1" xr:uid="{F4BF2D39-C595-4B6C-A53C-00774751CF80}"/>
    <cellStyle name="60 % - Akzent4" xfId="14984" hidden="1" xr:uid="{58B5FE86-F718-453D-9F48-FDE3C170C8B1}"/>
    <cellStyle name="60 % - Akzent4" xfId="15044" hidden="1" xr:uid="{D1DCA823-AE28-4CA9-AEAC-973D23FD7C15}"/>
    <cellStyle name="60 % - Akzent4" xfId="15061" hidden="1" xr:uid="{CBCBC499-B0EB-4613-A8BC-8B7AB3832FC3}"/>
    <cellStyle name="60 % - Akzent4" xfId="15099" hidden="1" xr:uid="{C39ED777-0F60-4A24-AD27-9DDD088CA899}"/>
    <cellStyle name="60 % - Akzent4" xfId="15074" hidden="1" xr:uid="{A5958511-A823-4BD3-B87C-012D761276CF}"/>
    <cellStyle name="60 % - Akzent4" xfId="14995" hidden="1" xr:uid="{82B947D1-0EB5-48AD-9895-F59B083DB85B}"/>
    <cellStyle name="60 % - Akzent4" xfId="15111" hidden="1" xr:uid="{0AB553A7-3DBD-4F53-B72C-05570506FE4F}"/>
    <cellStyle name="60 % - Akzent4" xfId="15148" hidden="1" xr:uid="{10664D69-F4BD-4689-B232-792A7F7AF914}"/>
    <cellStyle name="60 % - Akzent4" xfId="15308" hidden="1" xr:uid="{AAEC1A1C-7F18-4B13-8A04-4D3A89FCE0F9}"/>
    <cellStyle name="60 % - Akzent4" xfId="15368" hidden="1" xr:uid="{0403F8D5-8CB0-4B2F-947B-8DEBE6BA3440}"/>
    <cellStyle name="60 % - Akzent4" xfId="15385" hidden="1" xr:uid="{5D791F6C-11A6-41ED-B708-DBD59F5A046E}"/>
    <cellStyle name="60 % - Akzent4" xfId="15423" hidden="1" xr:uid="{E48EF72A-DB68-43A6-B59B-0C9C85C7F9D3}"/>
    <cellStyle name="60 % - Akzent4" xfId="15398" hidden="1" xr:uid="{2D74DD2E-6262-478A-B8CF-11E96A72549F}"/>
    <cellStyle name="60 % - Akzent4" xfId="15319" hidden="1" xr:uid="{CB9F5EE8-0FA9-455C-B567-7140473C3895}"/>
    <cellStyle name="60 % - Akzent4" xfId="15435" hidden="1" xr:uid="{B36AE98A-166B-4384-9C6F-D14DDF0DD7D2}"/>
    <cellStyle name="60 % - Akzent4" xfId="15472" hidden="1" xr:uid="{7F5E5E1A-3B15-41DD-8616-5CC5BDFC80F5}"/>
    <cellStyle name="60 % - Akzent4" xfId="15632" hidden="1" xr:uid="{86BC6D29-9A87-44A8-8085-BA0625918529}"/>
    <cellStyle name="60 % - Akzent4" xfId="15692" hidden="1" xr:uid="{12F55D96-2E41-4BA2-81EE-4FC2C72DF63A}"/>
    <cellStyle name="60 % - Akzent4" xfId="15709" hidden="1" xr:uid="{425E361E-F5B5-4FD8-ADDE-455AB7B53D0A}"/>
    <cellStyle name="60 % - Akzent4" xfId="15747" hidden="1" xr:uid="{384AA554-6386-45B5-991D-F5FDCCDACDE9}"/>
    <cellStyle name="60 % - Akzent4" xfId="15722" hidden="1" xr:uid="{74955549-AF4B-4A86-AC15-3CB4C9175C7E}"/>
    <cellStyle name="60 % - Akzent4" xfId="15643" hidden="1" xr:uid="{BD4B4375-B5E5-4924-8DC5-152B9B57387B}"/>
    <cellStyle name="60 % - Akzent4" xfId="15759" hidden="1" xr:uid="{17F9CF79-19DB-49D5-9607-CCB0B92001BC}"/>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73" hidden="1" xr:uid="{AD3C9108-85D4-43FB-895B-3ECF737A048F}"/>
    <cellStyle name="60 % - Akzent5" xfId="4423" hidden="1" xr:uid="{FDA4BC2A-8045-4D0F-BD60-96089E990C02}"/>
    <cellStyle name="60 % - Akzent5" xfId="4610" hidden="1" xr:uid="{C45AA071-8105-47BF-8BB7-7DE38FCD2411}"/>
    <cellStyle name="60 % - Akzent5" xfId="5291" hidden="1" xr:uid="{B9F1AF3C-E28A-45EE-878D-0A0C5D34AFA3}"/>
    <cellStyle name="60 % - Akzent5" xfId="4543" hidden="1" xr:uid="{4F053F25-CF9F-447E-8C5B-C03BFA35AC62}"/>
    <cellStyle name="60 % - Akzent5" xfId="4653" hidden="1" xr:uid="{2EA9C7C1-D539-4CC1-BD85-BF9F1EB3590B}"/>
    <cellStyle name="60 % - Akzent5" xfId="5342" hidden="1" xr:uid="{B3E4A096-E771-4439-978E-3F826F823D83}"/>
    <cellStyle name="60 % - Akzent5" xfId="5719" hidden="1" xr:uid="{E2D1A113-B218-4D2F-8752-926DA3012520}"/>
    <cellStyle name="60 % - Akzent5" xfId="5765" hidden="1" xr:uid="{1232AEE2-BB21-4521-8F60-FA5D74DFAEAD}"/>
    <cellStyle name="60 % - Akzent5" xfId="5959" hidden="1" xr:uid="{ED0E56F0-F04F-4886-8346-F8B25F1EA75D}"/>
    <cellStyle name="60 % - Akzent5" xfId="6138" hidden="1" xr:uid="{985B7068-DFBE-43A3-8ACE-DAEE1186AE9C}"/>
    <cellStyle name="60 % - Akzent5" xfId="6802" hidden="1" xr:uid="{478BDDEE-6C36-4BC4-985A-AF4A3F532638}"/>
    <cellStyle name="60 % - Akzent5" xfId="6072" hidden="1" xr:uid="{C648EAF0-8CAC-4803-B3C8-EE59C4FFB414}"/>
    <cellStyle name="60 % - Akzent5" xfId="6182" hidden="1" xr:uid="{D6053B02-ADA3-4EE1-A184-71E452E58026}"/>
    <cellStyle name="60 % - Akzent5" xfId="6850" hidden="1" xr:uid="{395F6904-F812-443F-B897-0BA009FB30ED}"/>
    <cellStyle name="60 % - Akzent5" xfId="6870" hidden="1" xr:uid="{FD8AFCE7-3C42-4713-AD84-683CD30ECA53}"/>
    <cellStyle name="60 % - Akzent5" xfId="6897" hidden="1" xr:uid="{6FF3A02F-3C50-4D57-92D4-D0FAA49EFCA8}"/>
    <cellStyle name="60 % - Akzent5" xfId="7057" hidden="1" xr:uid="{446A6CB7-A73C-4C02-BB5E-FF4AD93D813A}"/>
    <cellStyle name="60 % - Akzent5" xfId="7092" hidden="1" xr:uid="{EFADD7F4-E8A7-472C-BA2C-3B2F39E39161}"/>
    <cellStyle name="60 % - Akzent5" xfId="7167" hidden="1" xr:uid="{E3D1A76C-2844-410C-9C51-5FA9C7415F8C}"/>
    <cellStyle name="60 % - Akzent5" xfId="7079" hidden="1" xr:uid="{24D48C80-FDFC-4C49-AED8-2D875CC5F573}"/>
    <cellStyle name="60 % - Akzent5" xfId="7098" hidden="1" xr:uid="{3076A9DA-09C6-4013-9CAE-E974685F1F31}"/>
    <cellStyle name="60 % - Akzent5" xfId="7174" hidden="1" xr:uid="{D14DB1D5-7B93-4C5F-B34B-C2BD3D7CF42D}"/>
    <cellStyle name="60 % - Akzent5" xfId="7194" hidden="1" xr:uid="{C0068175-3D15-44E9-9B77-67D6F98DB3E4}"/>
    <cellStyle name="60 % - Akzent5" xfId="7221" hidden="1" xr:uid="{1F14C565-8CE1-454A-9A69-45F80CA7EE92}"/>
    <cellStyle name="60 % - Akzent5" xfId="7381" hidden="1" xr:uid="{84D3E962-385F-410A-BBAD-C8C981CA2010}"/>
    <cellStyle name="60 % - Akzent5" xfId="7416" hidden="1" xr:uid="{7BE12247-19B3-45FA-9A14-6C5BA535425D}"/>
    <cellStyle name="60 % - Akzent5" xfId="7491" hidden="1" xr:uid="{35767B6F-5DD7-4B58-9741-0C951D4BE939}"/>
    <cellStyle name="60 % - Akzent5" xfId="7403" hidden="1" xr:uid="{AB795CE4-70B4-44BF-91BC-936289A5E83E}"/>
    <cellStyle name="60 % - Akzent5" xfId="7422" hidden="1" xr:uid="{024EDA83-080B-47EB-8DA6-FCFE0A74AFD9}"/>
    <cellStyle name="60 % - Akzent5" xfId="7498" hidden="1" xr:uid="{8FB13A58-0E7D-49E1-B0BE-499AFAF4282F}"/>
    <cellStyle name="60 % - Akzent5" xfId="7518" hidden="1" xr:uid="{470150F4-AA03-473F-8651-A49F082D750F}"/>
    <cellStyle name="60 % - Akzent5" xfId="4335" hidden="1" xr:uid="{629011E8-6583-49B7-A00C-E95B71B6095E}"/>
    <cellStyle name="60 % - Akzent5" xfId="6595" hidden="1" xr:uid="{BCBA048C-60EB-44A1-A1C4-B5CED763CC06}"/>
    <cellStyle name="60 % - Akzent5" xfId="6820" hidden="1" xr:uid="{F3A088F1-1CC1-4985-86E3-344D577CC5D6}"/>
    <cellStyle name="60 % - Akzent5" xfId="6684" hidden="1" xr:uid="{66AE54B6-0017-43AA-AFCA-F273CA878601}"/>
    <cellStyle name="60 % - Akzent5" xfId="5090" hidden="1" xr:uid="{D1969603-883C-4206-BB0C-0E0B327B8DB0}"/>
    <cellStyle name="60 % - Akzent5" xfId="6090" hidden="1" xr:uid="{07C2E01E-B15D-48CF-B481-5657B2B3E4F7}"/>
    <cellStyle name="60 % - Akzent5" xfId="6755" hidden="1" xr:uid="{E600B37D-8563-4155-B6CD-2AD445C5E278}"/>
    <cellStyle name="60 % - Akzent5" xfId="6456" hidden="1" xr:uid="{2FD60FC5-E767-4B2C-AC9D-3AA3C7DB2EF0}"/>
    <cellStyle name="60 % - Akzent5" xfId="3910" hidden="1" xr:uid="{844E0D25-3DF4-43CF-AA54-DD08021EB072}"/>
    <cellStyle name="60 % - Akzent5" xfId="4689" hidden="1" xr:uid="{0462A592-1CD9-4387-86DA-89A6E6EDFA30}"/>
    <cellStyle name="60 % - Akzent5" xfId="3885" hidden="1" xr:uid="{C9290615-7A50-4F50-B955-3757038C426F}"/>
    <cellStyle name="60 % - Akzent5" xfId="8102" hidden="1" xr:uid="{12CF9DC5-E0EF-4D56-A647-60C7934A8901}"/>
    <cellStyle name="60 % - Akzent5" xfId="3758" hidden="1" xr:uid="{C6709F21-C956-4FDE-90DB-683040A1EC16}"/>
    <cellStyle name="60 % - Akzent5" xfId="6562" hidden="1" xr:uid="{700AE440-09A8-4551-B779-55EAE7DA802C}"/>
    <cellStyle name="60 % - Akzent5" xfId="8150" hidden="1" xr:uid="{97667FB2-2BE4-4963-B399-86CA1927AB7D}"/>
    <cellStyle name="60 % - Akzent5" xfId="8170" hidden="1" xr:uid="{893A306C-1E23-4C9D-A662-E5A5EDA9D28A}"/>
    <cellStyle name="60 % - Akzent5" xfId="8197" hidden="1" xr:uid="{34153970-2F0F-4765-8C73-1BFED2B148E9}"/>
    <cellStyle name="60 % - Akzent5" xfId="8323" hidden="1" xr:uid="{E20FF2AF-3ABD-4D91-AC30-5E9DB538B987}"/>
    <cellStyle name="60 % - Akzent5" xfId="8358" hidden="1" xr:uid="{F2B0CA34-F92F-4E4F-B3D2-723D69ECF2FD}"/>
    <cellStyle name="60 % - Akzent5" xfId="8433" hidden="1" xr:uid="{17E678A7-EB0D-4745-8C70-C09E1013D0D2}"/>
    <cellStyle name="60 % - Akzent5" xfId="8345" hidden="1" xr:uid="{540050C8-5A62-48CA-B8EB-5F638C4998FC}"/>
    <cellStyle name="60 % - Akzent5" xfId="8364" hidden="1" xr:uid="{238EE334-1922-46C8-8F08-5E7EE03B6EA0}"/>
    <cellStyle name="60 % - Akzent5" xfId="8440" hidden="1" xr:uid="{448790F7-7590-43E8-A342-7072A3393653}"/>
    <cellStyle name="60 % - Akzent5" xfId="8460" hidden="1" xr:uid="{D071FD92-0CBC-483B-BDA7-06E440C4334E}"/>
    <cellStyle name="60 % - Akzent5" xfId="8487" hidden="1" xr:uid="{E794CB7B-ABF9-4C7C-88C0-A531CDA1BA14}"/>
    <cellStyle name="60 % - Akzent5" xfId="8612" hidden="1" xr:uid="{12FCACAE-068B-4D01-83AC-31C5584C2B5F}"/>
    <cellStyle name="60 % - Akzent5" xfId="8647" hidden="1" xr:uid="{D48244C5-05F2-4933-B78B-5E95F19EDC7D}"/>
    <cellStyle name="60 % - Akzent5" xfId="8722" hidden="1" xr:uid="{221AF934-6B73-4AA6-B4BC-321DF94A73BA}"/>
    <cellStyle name="60 % - Akzent5" xfId="8634" hidden="1" xr:uid="{CE649377-736D-4BDA-9684-F5883B12437A}"/>
    <cellStyle name="60 % - Akzent5" xfId="8653" hidden="1" xr:uid="{0D29140A-765F-49F6-A43A-B038A2EA5863}"/>
    <cellStyle name="60 % - Akzent5" xfId="8729" hidden="1" xr:uid="{529CD584-C44F-45AE-BB62-29AC2E6E1A7F}"/>
    <cellStyle name="60 % - Akzent5" xfId="8749" hidden="1" xr:uid="{0B878C04-D999-4A98-B383-CF3DF1C0EC9E}"/>
    <cellStyle name="60 % - Akzent5" xfId="5851" hidden="1" xr:uid="{09DA51A3-4901-4E4F-B50D-5C269FB769EF}"/>
    <cellStyle name="60 % - Akzent5" xfId="8827" hidden="1" xr:uid="{1E3427BF-D6ED-4E0A-A1E1-E88458CA9552}"/>
    <cellStyle name="60 % - Akzent5" xfId="9019" hidden="1" xr:uid="{3CBFE949-19C2-4FFF-8EB5-20B542863F84}"/>
    <cellStyle name="60 % - Akzent5" xfId="9722" hidden="1" xr:uid="{D1F4E0C2-F786-42D0-BF2A-E7BD231C04CB}"/>
    <cellStyle name="60 % - Akzent5" xfId="8951" hidden="1" xr:uid="{2A307212-B01E-41FA-AB61-2DAC13B98559}"/>
    <cellStyle name="60 % - Akzent5" xfId="9063" hidden="1" xr:uid="{7E168855-89FE-4E03-B3C7-A14FF331B42C}"/>
    <cellStyle name="60 % - Akzent5" xfId="9773" hidden="1" xr:uid="{71FB2C68-A849-4FE0-9483-9B65F8787A2A}"/>
    <cellStyle name="60 % - Akzent5" xfId="10164" hidden="1" xr:uid="{2ADC6EAA-8C24-4144-A7B5-A14F53373936}"/>
    <cellStyle name="60 % - Akzent5" xfId="10210" hidden="1" xr:uid="{CB391499-9209-43B4-B9D4-7A2784BD5148}"/>
    <cellStyle name="60 % - Akzent5" xfId="10297" hidden="1" xr:uid="{511954EA-F4EA-480C-8AD2-F9999EEA5C78}"/>
    <cellStyle name="60 % - Akzent5" xfId="10479" hidden="1" xr:uid="{3D56EACC-8F38-4AD9-8139-89F4719024EE}"/>
    <cellStyle name="60 % - Akzent5" xfId="11158" hidden="1" xr:uid="{F18097C2-CE70-4BF9-8826-856BB063FC35}"/>
    <cellStyle name="60 % - Akzent5" xfId="10411" hidden="1" xr:uid="{B37E1D32-29D4-4953-8A5F-C09176719F5E}"/>
    <cellStyle name="60 % - Akzent5" xfId="10523" hidden="1" xr:uid="{1FB77DED-4B48-4751-8871-93376A4F9FAE}"/>
    <cellStyle name="60 % - Akzent5" xfId="11206" hidden="1" xr:uid="{6D4C961B-45BF-492C-8636-B59BCA6C1186}"/>
    <cellStyle name="60 % - Akzent5" xfId="11226" hidden="1" xr:uid="{E3ED453E-D5E5-4EBA-9161-FAAD3C8075C4}"/>
    <cellStyle name="60 % - Akzent5" xfId="11251" hidden="1" xr:uid="{EFDC0AA9-7D0B-4928-806C-2811BE1A7DAA}"/>
    <cellStyle name="60 % - Akzent5" xfId="11313" hidden="1" xr:uid="{BBFE7711-98FE-43A2-B1C4-92B07975221B}"/>
    <cellStyle name="60 % - Akzent5" xfId="11348" hidden="1" xr:uid="{E39D92E4-24B7-4253-8CA6-0ECBB203C3EE}"/>
    <cellStyle name="60 % - Akzent5" xfId="11423" hidden="1" xr:uid="{B4C8691A-0AF8-4EA0-8669-E8FCA81354F3}"/>
    <cellStyle name="60 % - Akzent5" xfId="11335" hidden="1" xr:uid="{186092D6-9D1A-4FB3-8CAD-66B426B10D46}"/>
    <cellStyle name="60 % - Akzent5" xfId="11354" hidden="1" xr:uid="{C03AA10D-C06A-43D3-BD2F-A768322E74A9}"/>
    <cellStyle name="60 % - Akzent5" xfId="11430" hidden="1" xr:uid="{60CB8929-E87E-4D4F-984F-DBD0D0F3BB6A}"/>
    <cellStyle name="60 % - Akzent5" xfId="11450" hidden="1" xr:uid="{678E32C9-1860-4F96-9B92-F75ACF612114}"/>
    <cellStyle name="60 % - Akzent5" xfId="11475" hidden="1" xr:uid="{20F04002-9D39-4931-85B2-605046BA4C0A}"/>
    <cellStyle name="60 % - Akzent5" xfId="11536" hidden="1" xr:uid="{A4142B70-3847-4344-938C-03B8DA68C748}"/>
    <cellStyle name="60 % - Akzent5" xfId="11571" hidden="1" xr:uid="{1C76B7FE-4338-4791-B89E-D752D6AEC6CA}"/>
    <cellStyle name="60 % - Akzent5" xfId="11646" hidden="1" xr:uid="{4CF51977-E2ED-4933-8347-A5E3150CB0C1}"/>
    <cellStyle name="60 % - Akzent5" xfId="11558" hidden="1" xr:uid="{CC7EC7ED-9DFD-4A43-A5E9-98F6DF474F69}"/>
    <cellStyle name="60 % - Akzent5" xfId="11577" hidden="1" xr:uid="{BF592FD7-7807-4FE8-8CD2-642E06991A1E}"/>
    <cellStyle name="60 % - Akzent5" xfId="11653" hidden="1" xr:uid="{AEA0E337-3C06-44CF-A634-9F911BAAB651}"/>
    <cellStyle name="60 % - Akzent5" xfId="11673" hidden="1" xr:uid="{D6ADE257-9FC6-4888-844B-EC101ED46E94}"/>
    <cellStyle name="60 % - Akzent5" xfId="6385" hidden="1" xr:uid="{66727D16-EEA9-4F04-B3DF-3C2B911D49D3}"/>
    <cellStyle name="60 % - Akzent5" xfId="11749" hidden="1" xr:uid="{8E0F979F-97CB-4028-96B3-1151DE8F4617}"/>
    <cellStyle name="60 % - Akzent5" xfId="11941" hidden="1" xr:uid="{1AD54FDA-61C1-4A94-B29E-96D4B83C9BFE}"/>
    <cellStyle name="60 % - Akzent5" xfId="12644" hidden="1" xr:uid="{E545A1D8-0A39-44EA-9194-70A876CBF896}"/>
    <cellStyle name="60 % - Akzent5" xfId="11873" hidden="1" xr:uid="{6A1701C1-9388-468D-B1AA-78E98F5A4E71}"/>
    <cellStyle name="60 % - Akzent5" xfId="11985" hidden="1" xr:uid="{31E66577-6BE8-4358-AAE1-33587D3F3041}"/>
    <cellStyle name="60 % - Akzent5" xfId="12695" hidden="1" xr:uid="{2F3E8306-A803-4ABB-A7B8-53FF65F1B496}"/>
    <cellStyle name="60 % - Akzent5" xfId="13086" hidden="1" xr:uid="{D4AF274A-05C0-4251-9311-EFA7A93D53BA}"/>
    <cellStyle name="60 % - Akzent5" xfId="13128" hidden="1" xr:uid="{94AD9417-B463-415B-9FBB-98DA9CB33A83}"/>
    <cellStyle name="60 % - Akzent5" xfId="13179" hidden="1" xr:uid="{0936F447-3FB8-449C-B2B3-06FC81CA4C64}"/>
    <cellStyle name="60 % - Akzent5" xfId="13361" hidden="1" xr:uid="{22676E4F-5DBF-4180-B1AA-A59341BF9DC7}"/>
    <cellStyle name="60 % - Akzent5" xfId="14040" hidden="1" xr:uid="{A0EBB741-AA67-47FC-B33A-028A5E54FDC6}"/>
    <cellStyle name="60 % - Akzent5" xfId="13293" hidden="1" xr:uid="{E4CC86DC-BC1F-4678-B21A-F5D91A663843}"/>
    <cellStyle name="60 % - Akzent5" xfId="13405" hidden="1" xr:uid="{D7E838DA-9B0B-46E9-936F-64D8AD2AB0A6}"/>
    <cellStyle name="60 % - Akzent5" xfId="14088" hidden="1" xr:uid="{BC14E0F0-A47A-4EE0-968E-69548CB53DFD}"/>
    <cellStyle name="60 % - Akzent5" xfId="14108" hidden="1" xr:uid="{FE4E5932-099B-4812-935A-CD6CCC632E4E}"/>
    <cellStyle name="60 % - Akzent5" xfId="14131" hidden="1" xr:uid="{F7E83213-8570-4DDA-9D39-81C1F32F132F}"/>
    <cellStyle name="60 % - Akzent5" xfId="14155" hidden="1" xr:uid="{878F95CE-EE51-4941-9E74-424F36021F4F}"/>
    <cellStyle name="60 % - Akzent5" xfId="14190" hidden="1" xr:uid="{97DB6471-7A6C-4266-B3C9-4A5CECAC21FF}"/>
    <cellStyle name="60 % - Akzent5" xfId="14265" hidden="1" xr:uid="{54C98E12-DCA2-412A-BA16-80D7B9055FC1}"/>
    <cellStyle name="60 % - Akzent5" xfId="14177" hidden="1" xr:uid="{6710559E-0B82-4C05-BE42-3B997726C8F2}"/>
    <cellStyle name="60 % - Akzent5" xfId="14196" hidden="1" xr:uid="{3EF559B0-A6AA-43BE-A7A1-E11EEE4F5AF2}"/>
    <cellStyle name="60 % - Akzent5" xfId="14272" hidden="1" xr:uid="{D5DA1F2D-FBF4-44AB-BB36-6EB2C989AD11}"/>
    <cellStyle name="60 % - Akzent5" xfId="14292" hidden="1" xr:uid="{E0CF0DE2-FADD-4F2F-BEE1-17F0E05BDFE7}"/>
    <cellStyle name="60 % - Akzent5" xfId="14315" hidden="1" xr:uid="{0942EDCF-4F7E-4808-8336-CC002F987B00}"/>
    <cellStyle name="60 % - Akzent5" xfId="14339" hidden="1" xr:uid="{9FD029A6-062A-42CA-B13B-160867657D82}"/>
    <cellStyle name="60 % - Akzent5" xfId="14374" hidden="1" xr:uid="{9A82FAB7-0EBC-4515-B09F-FAFFFF82806E}"/>
    <cellStyle name="60 % - Akzent5" xfId="14449" hidden="1" xr:uid="{58E366C6-B674-4A26-A0BC-E1D90CBF7449}"/>
    <cellStyle name="60 % - Akzent5" xfId="14361" hidden="1" xr:uid="{B38917C8-0B70-42F3-9F09-3B54F0A00C14}"/>
    <cellStyle name="60 % - Akzent5" xfId="14380" hidden="1" xr:uid="{A70FB828-70C3-4855-A34A-C39738D2737D}"/>
    <cellStyle name="60 % - Akzent5" xfId="14456" hidden="1" xr:uid="{9DDA3C40-5F06-4428-9C55-1F02ACAFF567}"/>
    <cellStyle name="60 % - Akzent5" xfId="14476" hidden="1" xr:uid="{E118D828-0DDB-4B4A-85DF-139B44A210EE}"/>
    <cellStyle name="60 % - Akzent5" xfId="14503" hidden="1" xr:uid="{545C49E8-0838-427E-B5F1-21B1AA0F42EB}"/>
    <cellStyle name="60 % - Akzent5" xfId="14663" hidden="1" xr:uid="{C2101DC7-D954-4856-9F0D-39FD5AE7ADBB}"/>
    <cellStyle name="60 % - Akzent5" xfId="14698" hidden="1" xr:uid="{B7F130C5-0467-4A43-A5BB-F8F7E5BC0129}"/>
    <cellStyle name="60 % - Akzent5" xfId="14773" hidden="1" xr:uid="{DE9D676A-8C42-41E8-9563-24DFDD19A19A}"/>
    <cellStyle name="60 % - Akzent5" xfId="14685" hidden="1" xr:uid="{6462DFA1-8B6C-4BA4-AD4F-99696065719C}"/>
    <cellStyle name="60 % - Akzent5" xfId="14704" hidden="1" xr:uid="{E9885F1A-7774-47BC-AA2D-A7B7835DCBA3}"/>
    <cellStyle name="60 % - Akzent5" xfId="14780" hidden="1" xr:uid="{95EE2097-0496-48C4-BE4D-EAC5A0847D7A}"/>
    <cellStyle name="60 % - Akzent5" xfId="14800" hidden="1" xr:uid="{17D169D2-FA09-4CE6-BFAE-026889C9C28F}"/>
    <cellStyle name="60 % - Akzent5" xfId="14827" hidden="1" xr:uid="{D545E9AE-7959-4006-9F0A-4625AE8EB83B}"/>
    <cellStyle name="60 % - Akzent5" xfId="14987" hidden="1" xr:uid="{0294C21C-C75A-47EF-9DF6-0D9FC2906376}"/>
    <cellStyle name="60 % - Akzent5" xfId="15022" hidden="1" xr:uid="{DB22FC2E-72BC-442A-BDC8-46F1E043040C}"/>
    <cellStyle name="60 % - Akzent5" xfId="15097" hidden="1" xr:uid="{216A9FE2-D865-4D8E-846C-A1EEFC69CFDF}"/>
    <cellStyle name="60 % - Akzent5" xfId="15009" hidden="1" xr:uid="{5D63A8D6-A53B-4160-8E43-903D5C37B4A4}"/>
    <cellStyle name="60 % - Akzent5" xfId="15028" hidden="1" xr:uid="{79E3AA25-4EFA-4F6B-AEFC-D0DB706C00AD}"/>
    <cellStyle name="60 % - Akzent5" xfId="15104" hidden="1" xr:uid="{56DBC11F-0317-4E76-B205-55D642E34D9A}"/>
    <cellStyle name="60 % - Akzent5" xfId="15124" hidden="1" xr:uid="{C11A0971-664C-4342-B0F5-CEBAA592E581}"/>
    <cellStyle name="60 % - Akzent5" xfId="15151" hidden="1" xr:uid="{E617E392-32D4-4225-A990-2C5EDCA57196}"/>
    <cellStyle name="60 % - Akzent5" xfId="15311" hidden="1" xr:uid="{250D0214-6CBD-4AEC-8FF7-52399A9DEE4E}"/>
    <cellStyle name="60 % - Akzent5" xfId="15346" hidden="1" xr:uid="{45EDBF80-642F-4EE6-AB81-42C3F932423C}"/>
    <cellStyle name="60 % - Akzent5" xfId="15421" hidden="1" xr:uid="{09764535-3B1E-4373-85DD-5F9E454409A5}"/>
    <cellStyle name="60 % - Akzent5" xfId="15333" hidden="1" xr:uid="{F6DBEC97-8179-4A45-A791-B774769DB2FB}"/>
    <cellStyle name="60 % - Akzent5" xfId="15352" hidden="1" xr:uid="{D6FCC9CA-9FB2-4847-8654-243ADE380A55}"/>
    <cellStyle name="60 % - Akzent5" xfId="15428" hidden="1" xr:uid="{65C040CA-9E42-496B-BA55-0090F88D0E9A}"/>
    <cellStyle name="60 % - Akzent5" xfId="15448" hidden="1" xr:uid="{21D59F11-2797-4F89-B08F-B5A5E7724296}"/>
    <cellStyle name="60 % - Akzent5" xfId="15475" hidden="1" xr:uid="{28DD9732-197B-448F-847D-0C1F1551C8D4}"/>
    <cellStyle name="60 % - Akzent5" xfId="15635" hidden="1" xr:uid="{F46EB69D-B141-4585-BA61-7C5346737E7D}"/>
    <cellStyle name="60 % - Akzent5" xfId="15670" hidden="1" xr:uid="{40C082ED-C7F3-46A1-AE07-D05144461279}"/>
    <cellStyle name="60 % - Akzent5" xfId="15745" hidden="1" xr:uid="{2F6C3663-82EA-416E-AE62-2EFD37D2C629}"/>
    <cellStyle name="60 % - Akzent5" xfId="15657" hidden="1" xr:uid="{1EE38A79-5EF0-4666-A0F5-0B0B5F7DB96E}"/>
    <cellStyle name="60 % - Akzent5" xfId="15676" hidden="1" xr:uid="{268A1EF1-9ED7-4230-AFC1-52611A17320E}"/>
    <cellStyle name="60 % - Akzent5" xfId="15752" hidden="1" xr:uid="{6AA67FE3-D5AF-41B3-8C3A-2922E987C6D3}"/>
    <cellStyle name="60 % - Akzent5" xfId="15772" hidden="1" xr:uid="{98EE22E1-139E-4034-B32F-59A62D15DD7B}"/>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77" hidden="1" xr:uid="{B5A0E05A-9E70-40F6-A2B6-E3C102DC0C35}"/>
    <cellStyle name="60 % - Akzent6" xfId="4426" hidden="1" xr:uid="{837776CB-E9CE-46C7-B5A7-981342AACA3B}"/>
    <cellStyle name="60 % - Akzent6" xfId="4705" hidden="1" xr:uid="{67B14F7E-E5D0-4EE4-A4C1-BA38CDDF9D34}"/>
    <cellStyle name="60 % - Akzent6" xfId="4626" hidden="1" xr:uid="{E21AB1F3-A00C-4181-9227-C786081D7D04}"/>
    <cellStyle name="60 % - Akzent6" xfId="4455" hidden="1" xr:uid="{6B9F2B73-FCD9-45AF-B3DC-121F62D97C64}"/>
    <cellStyle name="60 % - Akzent6" xfId="5107" hidden="1" xr:uid="{7EB27399-EF38-441D-AAC8-EBAD305CE648}"/>
    <cellStyle name="60 % - Akzent6" xfId="4540" hidden="1" xr:uid="{44B15C0D-2BF6-4B79-980C-031DDBBE3D90}"/>
    <cellStyle name="60 % - Akzent6" xfId="5257" hidden="1" xr:uid="{A1240C30-3F54-4172-B481-FDD449181A2A}"/>
    <cellStyle name="60 % - Akzent6" xfId="5769" hidden="1" xr:uid="{8286D870-6D92-4001-9738-637D51419D8E}"/>
    <cellStyle name="60 % - Akzent6" xfId="5962" hidden="1" xr:uid="{4220D63E-07AA-4742-A512-5D4A569FC758}"/>
    <cellStyle name="60 % - Akzent6" xfId="6230" hidden="1" xr:uid="{C1E1EAF2-6A5A-4DAC-980A-19FDEBB10866}"/>
    <cellStyle name="60 % - Akzent6" xfId="6154" hidden="1" xr:uid="{9267CB7C-6C55-40B6-8883-C2F0743B5CE5}"/>
    <cellStyle name="60 % - Akzent6" xfId="5985" hidden="1" xr:uid="{30282921-363A-44E0-8FC5-91D2A2DDB857}"/>
    <cellStyle name="60 % - Akzent6" xfId="6632" hidden="1" xr:uid="{998CD700-DEF7-4EB4-9657-FEB93B52B24A}"/>
    <cellStyle name="60 % - Akzent6" xfId="6069" hidden="1" xr:uid="{9E55FB54-2F79-4944-A088-8238B1320179}"/>
    <cellStyle name="60 % - Akzent6" xfId="6772" hidden="1" xr:uid="{4F44C9AF-AEE1-4A12-96D5-7903626DFD51}"/>
    <cellStyle name="60 % - Akzent6" xfId="6900" hidden="1" xr:uid="{C772BF96-1084-461B-88DD-0CA193000C77}"/>
    <cellStyle name="60 % - Akzent6" xfId="7060" hidden="1" xr:uid="{CCDE3C8C-065D-4D14-BAD6-EB5A1DEF0AE2}"/>
    <cellStyle name="60 % - Akzent6" xfId="7110" hidden="1" xr:uid="{E22A5325-EA0D-4DDF-8860-89B589526684}"/>
    <cellStyle name="60 % - Akzent6" xfId="7095" hidden="1" xr:uid="{4843C4F2-04A1-4B3D-85EE-B51932F19F1E}"/>
    <cellStyle name="60 % - Akzent6" xfId="7066" hidden="1" xr:uid="{3E5B3133-1F19-40C3-BE7B-666C7913D6AB}"/>
    <cellStyle name="60 % - Akzent6" xfId="7121" hidden="1" xr:uid="{533A0AA9-4405-4ABA-9E1D-1EA4A8CCD180}"/>
    <cellStyle name="60 % - Akzent6" xfId="7078" hidden="1" xr:uid="{1BADC4AC-D779-4C5C-AFCD-FC65EBB887CF}"/>
    <cellStyle name="60 % - Akzent6" xfId="7156" hidden="1" xr:uid="{2B54656B-A288-4855-9212-EBF13ECF1036}"/>
    <cellStyle name="60 % - Akzent6" xfId="7224" hidden="1" xr:uid="{05B1DCBE-74AE-4B13-AC7A-65D4CD2AF1A8}"/>
    <cellStyle name="60 % - Akzent6" xfId="7384" hidden="1" xr:uid="{A87288B9-B436-42DB-BA25-8C5ACA560D1C}"/>
    <cellStyle name="60 % - Akzent6" xfId="7434" hidden="1" xr:uid="{2B92EF6F-ABFB-4038-92FF-E5B7E36D55E9}"/>
    <cellStyle name="60 % - Akzent6" xfId="7419" hidden="1" xr:uid="{C9E766B5-698D-4F04-99CD-F78F838A1051}"/>
    <cellStyle name="60 % - Akzent6" xfId="7390" hidden="1" xr:uid="{98791527-158F-44B4-BF41-EEA76B5A7241}"/>
    <cellStyle name="60 % - Akzent6" xfId="7445" hidden="1" xr:uid="{2A1F7FB7-32FD-40F3-B40D-8137E43A222C}"/>
    <cellStyle name="60 % - Akzent6" xfId="7402" hidden="1" xr:uid="{BD44F74E-E6E0-4750-A21F-8D468D30E8BA}"/>
    <cellStyle name="60 % - Akzent6" xfId="7480" hidden="1" xr:uid="{9D739D18-0516-406D-8991-848E06D34DBB}"/>
    <cellStyle name="60 % - Akzent6" xfId="4587" hidden="1" xr:uid="{C0F8B16B-9E89-4C43-B990-A96E59107577}"/>
    <cellStyle name="60 % - Akzent6" xfId="4167" hidden="1" xr:uid="{9C4196C6-6597-47D7-9FA7-B533C0185B6A}"/>
    <cellStyle name="60 % - Akzent6" xfId="6433" hidden="1" xr:uid="{2A4ED095-EAD9-48C3-8DF3-FD04EC1798DB}"/>
    <cellStyle name="60 % - Akzent6" xfId="4168" hidden="1" xr:uid="{F739CF39-677F-46B6-8A0A-CA12EA45B62C}"/>
    <cellStyle name="60 % - Akzent6" xfId="3736" hidden="1" xr:uid="{AB705192-8FD8-4AEE-B026-85CB571D3DD3}"/>
    <cellStyle name="60 % - Akzent6" xfId="5689" hidden="1" xr:uid="{6F33A942-3893-4BFB-807F-A033D2BDE8CB}"/>
    <cellStyle name="60 % - Akzent6" xfId="4740" hidden="1" xr:uid="{7639689F-EBCA-4535-91BE-0B4240D62405}"/>
    <cellStyle name="60 % - Akzent6" xfId="4198" hidden="1" xr:uid="{D6270704-2800-45C9-AB05-99F62E5492CF}"/>
    <cellStyle name="60 % - Akzent6" xfId="3584" hidden="1" xr:uid="{6A3B25BA-5D81-4712-A9A5-4D1420F6D1C9}"/>
    <cellStyle name="60 % - Akzent6" xfId="5496" hidden="1" xr:uid="{B05D80BE-71CF-45AE-9750-931C8EAB6B2F}"/>
    <cellStyle name="60 % - Akzent6" xfId="3877" hidden="1" xr:uid="{09C0390C-CBFB-472F-A170-4C02EE31007D}"/>
    <cellStyle name="60 % - Akzent6" xfId="4736" hidden="1" xr:uid="{9868A74C-837C-478F-BDBA-9C984C9480E8}"/>
    <cellStyle name="60 % - Akzent6" xfId="4165" hidden="1" xr:uid="{891A9F25-D746-4ECB-BE27-56E42FCF1F72}"/>
    <cellStyle name="60 % - Akzent6" xfId="7930" hidden="1" xr:uid="{885FE580-21DA-4CB1-91E8-130A56881678}"/>
    <cellStyle name="60 % - Akzent6" xfId="3890" hidden="1" xr:uid="{E56F7284-A0D9-4BAE-8768-F80F8C8840A5}"/>
    <cellStyle name="60 % - Akzent6" xfId="8072" hidden="1" xr:uid="{9246074E-8422-4906-A04A-74199FAD2163}"/>
    <cellStyle name="60 % - Akzent6" xfId="8200" hidden="1" xr:uid="{961EF08E-C661-4B18-949A-2E4D0D15CC62}"/>
    <cellStyle name="60 % - Akzent6" xfId="8326" hidden="1" xr:uid="{D464B514-4E0B-47CA-9629-C4A5F0C62E27}"/>
    <cellStyle name="60 % - Akzent6" xfId="8376" hidden="1" xr:uid="{DA39A6D2-172F-4368-AC2C-660D8FD2EBB9}"/>
    <cellStyle name="60 % - Akzent6" xfId="8361" hidden="1" xr:uid="{61E4EDCB-85FE-41F5-88C3-987B6D4DEF00}"/>
    <cellStyle name="60 % - Akzent6" xfId="8332" hidden="1" xr:uid="{75A1E6F7-0888-4D80-99C0-9654142EA884}"/>
    <cellStyle name="60 % - Akzent6" xfId="8387" hidden="1" xr:uid="{D0F29236-8CA6-41B2-8AAA-4B0FA8602698}"/>
    <cellStyle name="60 % - Akzent6" xfId="8344" hidden="1" xr:uid="{9DC0D417-A7B5-4633-BE10-C5ADD2B1CEF5}"/>
    <cellStyle name="60 % - Akzent6" xfId="8422" hidden="1" xr:uid="{878A5725-0D67-4618-8820-30D4769E3C25}"/>
    <cellStyle name="60 % - Akzent6" xfId="8490" hidden="1" xr:uid="{9FCF9ACF-51A0-43EB-9AF6-20615FEADD89}"/>
    <cellStyle name="60 % - Akzent6" xfId="8615" hidden="1" xr:uid="{FAA64E36-3328-4CD2-9FB8-537366A79C31}"/>
    <cellStyle name="60 % - Akzent6" xfId="8665" hidden="1" xr:uid="{0443866D-13E6-4004-96B5-EC7B5BF9934F}"/>
    <cellStyle name="60 % - Akzent6" xfId="8650" hidden="1" xr:uid="{27B160B7-6CCA-48DA-B803-B7D99404634C}"/>
    <cellStyle name="60 % - Akzent6" xfId="8621" hidden="1" xr:uid="{18EEDEDD-2297-473F-AB85-D70E912E9258}"/>
    <cellStyle name="60 % - Akzent6" xfId="8676" hidden="1" xr:uid="{9C4DD8D3-8617-43F0-8853-3C2FE3DBCC59}"/>
    <cellStyle name="60 % - Akzent6" xfId="8633" hidden="1" xr:uid="{9F9A029C-3BDF-4928-B235-73C0A65A1274}"/>
    <cellStyle name="60 % - Akzent6" xfId="8711" hidden="1" xr:uid="{A7457282-AB70-406D-9385-879DA5546A8B}"/>
    <cellStyle name="60 % - Akzent6" xfId="3907" hidden="1" xr:uid="{53E08127-DFA7-4A65-A3E9-89CE5429FD68}"/>
    <cellStyle name="60 % - Akzent6" xfId="8830" hidden="1" xr:uid="{19D1B3F0-1262-4967-B33E-7FAA1FC71A9E}"/>
    <cellStyle name="60 % - Akzent6" xfId="9116" hidden="1" xr:uid="{8C7238D1-E43A-47D6-BB9D-FB192608F5AC}"/>
    <cellStyle name="60 % - Akzent6" xfId="9035" hidden="1" xr:uid="{A1979215-FF15-4262-A9EE-C9C956651AE3}"/>
    <cellStyle name="60 % - Akzent6" xfId="8859" hidden="1" xr:uid="{A3573F0C-84DF-42DE-AC76-8BC93C312432}"/>
    <cellStyle name="60 % - Akzent6" xfId="9532" hidden="1" xr:uid="{E27D6D5B-C973-47E4-93CF-DDFDE3855627}"/>
    <cellStyle name="60 % - Akzent6" xfId="8948" hidden="1" xr:uid="{0F138A4F-B5C8-4E29-81CF-A2CB0A1E8414}"/>
    <cellStyle name="60 % - Akzent6" xfId="9687" hidden="1" xr:uid="{74979F52-8445-403C-B52D-5B927C35F82A}"/>
    <cellStyle name="60 % - Akzent6" xfId="10214" hidden="1" xr:uid="{93EF0FDA-F942-46D8-B4F8-758F09F8BCA2}"/>
    <cellStyle name="60 % - Akzent6" xfId="10300" hidden="1" xr:uid="{59D9725E-39F5-45AD-8B04-94135E4FD00D}"/>
    <cellStyle name="60 % - Akzent6" xfId="10572" hidden="1" xr:uid="{F549AF64-4F7A-4F7D-B998-302B7DD6479F}"/>
    <cellStyle name="60 % - Akzent6" xfId="10495" hidden="1" xr:uid="{3631C3F7-B11A-461A-A0B5-F7B7720FEBBA}"/>
    <cellStyle name="60 % - Akzent6" xfId="10323" hidden="1" xr:uid="{AAF306DE-E362-49FA-8A79-F334592F4872}"/>
    <cellStyle name="60 % - Akzent6" xfId="10986" hidden="1" xr:uid="{2CC58779-EECA-45DF-8D1C-CD04B35AAAC9}"/>
    <cellStyle name="60 % - Akzent6" xfId="10408" hidden="1" xr:uid="{7A8C6D3C-EC69-4BBF-A911-4138D3D40686}"/>
    <cellStyle name="60 % - Akzent6" xfId="11128" hidden="1" xr:uid="{8C34FF16-F502-4832-9ED3-F713EB4244B3}"/>
    <cellStyle name="60 % - Akzent6" xfId="11254" hidden="1" xr:uid="{91B48E53-5DE3-44FB-8F11-7358A5622058}"/>
    <cellStyle name="60 % - Akzent6" xfId="11316" hidden="1" xr:uid="{11E326A7-26AE-4621-99A5-57E323EE7486}"/>
    <cellStyle name="60 % - Akzent6" xfId="11366" hidden="1" xr:uid="{FF1FADEE-BB97-4709-A6D3-A2FD0B4868E4}"/>
    <cellStyle name="60 % - Akzent6" xfId="11351" hidden="1" xr:uid="{BE4124D3-2672-45D9-853F-254616EBAA8B}"/>
    <cellStyle name="60 % - Akzent6" xfId="11322" hidden="1" xr:uid="{95CB46D8-C46A-4010-8705-18142B56C2E4}"/>
    <cellStyle name="60 % - Akzent6" xfId="11377" hidden="1" xr:uid="{B1A6CF1F-0AB8-4F4D-BBCE-8F6CB41CC3A5}"/>
    <cellStyle name="60 % - Akzent6" xfId="11334" hidden="1" xr:uid="{788BF899-E150-4A38-82B0-D7771005FFE5}"/>
    <cellStyle name="60 % - Akzent6" xfId="11412" hidden="1" xr:uid="{3A7BBA37-7B57-4A9D-B362-EA5ED416301E}"/>
    <cellStyle name="60 % - Akzent6" xfId="11478" hidden="1" xr:uid="{81709B05-58DA-485D-A4E5-A726677FD097}"/>
    <cellStyle name="60 % - Akzent6" xfId="11539" hidden="1" xr:uid="{DDDBB54A-DE01-4F02-AEFA-680AB46B235F}"/>
    <cellStyle name="60 % - Akzent6" xfId="11589" hidden="1" xr:uid="{B6F61466-F249-481A-AF1C-28FDE77C8931}"/>
    <cellStyle name="60 % - Akzent6" xfId="11574" hidden="1" xr:uid="{91B52798-5620-4E62-80FD-D8DDC2CEAE1A}"/>
    <cellStyle name="60 % - Akzent6" xfId="11545" hidden="1" xr:uid="{4EBC2041-7086-43AA-A841-5A04269BC0AE}"/>
    <cellStyle name="60 % - Akzent6" xfId="11600" hidden="1" xr:uid="{F498A55C-7EA0-4A99-87F9-BA35BC11A2C3}"/>
    <cellStyle name="60 % - Akzent6" xfId="11557" hidden="1" xr:uid="{7664A1C4-BC39-4177-8FF4-F25E6687DCFB}"/>
    <cellStyle name="60 % - Akzent6" xfId="11635" hidden="1" xr:uid="{81700428-761E-43F2-9B7C-FC8A55D26F32}"/>
    <cellStyle name="60 % - Akzent6" xfId="10234" hidden="1" xr:uid="{9756B99F-70B3-4E89-8583-0BB88FD7E7F0}"/>
    <cellStyle name="60 % - Akzent6" xfId="11752" hidden="1" xr:uid="{BAA41E84-A454-477A-A4A0-374EF1F641E9}"/>
    <cellStyle name="60 % - Akzent6" xfId="12038" hidden="1" xr:uid="{A03594B0-0D51-4798-A311-8A7CBFF1BA57}"/>
    <cellStyle name="60 % - Akzent6" xfId="11957" hidden="1" xr:uid="{1659DDFB-30A0-4D74-9A7D-1F81679752BB}"/>
    <cellStyle name="60 % - Akzent6" xfId="11781" hidden="1" xr:uid="{C7E9ED28-FD7E-41CC-8338-8369856069B5}"/>
    <cellStyle name="60 % - Akzent6" xfId="12454" hidden="1" xr:uid="{D9B8943E-0940-4DEC-B20E-4F92FE1F0D11}"/>
    <cellStyle name="60 % - Akzent6" xfId="11870" hidden="1" xr:uid="{9B9206C7-A1CB-4135-95DD-AD46348C5D24}"/>
    <cellStyle name="60 % - Akzent6" xfId="12609" hidden="1" xr:uid="{2439F968-3D8D-447B-9048-ECA82AE169C1}"/>
    <cellStyle name="60 % - Akzent6" xfId="13132" hidden="1" xr:uid="{4EF92B43-D896-4E26-AF94-825EF694281D}"/>
    <cellStyle name="60 % - Akzent6" xfId="13182" hidden="1" xr:uid="{EB666A94-2465-44F6-9D64-C7E2805FBCD5}"/>
    <cellStyle name="60 % - Akzent6" xfId="13454" hidden="1" xr:uid="{79FDE67A-387A-462D-9FD9-63FEFDD6E701}"/>
    <cellStyle name="60 % - Akzent6" xfId="13377" hidden="1" xr:uid="{067D04DE-B9B4-43EB-BC89-C7FFCD35F5D7}"/>
    <cellStyle name="60 % - Akzent6" xfId="13205" hidden="1" xr:uid="{7EA8E0B3-3A78-4134-B517-1583D53533A3}"/>
    <cellStyle name="60 % - Akzent6" xfId="13868" hidden="1" xr:uid="{B83106F7-9FCD-4263-A05C-F0BBC561BAB8}"/>
    <cellStyle name="60 % - Akzent6" xfId="13290" hidden="1" xr:uid="{BF3E936B-D0B5-43E4-808A-B32D1E8B9DEE}"/>
    <cellStyle name="60 % - Akzent6" xfId="14010" hidden="1" xr:uid="{5CED0383-968A-4010-9AA4-277A62987D62}"/>
    <cellStyle name="60 % - Akzent6" xfId="14134" hidden="1" xr:uid="{951E8F15-D434-40A1-B3D4-4B057134A437}"/>
    <cellStyle name="60 % - Akzent6" xfId="14158" hidden="1" xr:uid="{30053AC5-F6F4-42B0-8E37-2EC50C64DAB5}"/>
    <cellStyle name="60 % - Akzent6" xfId="14208" hidden="1" xr:uid="{85899DED-1F26-4784-959D-6139C3E77ADD}"/>
    <cellStyle name="60 % - Akzent6" xfId="14193" hidden="1" xr:uid="{1648E565-F6AE-4721-87A2-BE810084A2A6}"/>
    <cellStyle name="60 % - Akzent6" xfId="14164" hidden="1" xr:uid="{56FB74E6-B76B-4189-B8F0-C472712DF30B}"/>
    <cellStyle name="60 % - Akzent6" xfId="14219" hidden="1" xr:uid="{91576910-CC9E-4ECE-ACDB-D62E7926C5D5}"/>
    <cellStyle name="60 % - Akzent6" xfId="14176" hidden="1" xr:uid="{B8E3D7F5-5C11-4720-9EF0-244E6A345B1D}"/>
    <cellStyle name="60 % - Akzent6" xfId="14254" hidden="1" xr:uid="{513AB603-F90D-4892-AABD-3293E20DB49F}"/>
    <cellStyle name="60 % - Akzent6" xfId="14318" hidden="1" xr:uid="{6EE288CB-9104-4FA6-B0EA-915266DCC0A7}"/>
    <cellStyle name="60 % - Akzent6" xfId="14342" hidden="1" xr:uid="{1AF0BB77-16C1-46C6-AE7D-115DB63ED274}"/>
    <cellStyle name="60 % - Akzent6" xfId="14392" hidden="1" xr:uid="{7435AFD3-F606-4404-A50E-246AEC60FF9F}"/>
    <cellStyle name="60 % - Akzent6" xfId="14377" hidden="1" xr:uid="{01B54C0B-DCFD-4C48-ADEA-E48BE7408082}"/>
    <cellStyle name="60 % - Akzent6" xfId="14348" hidden="1" xr:uid="{A83FB73B-6372-48B9-9695-A2529C66C254}"/>
    <cellStyle name="60 % - Akzent6" xfId="14403" hidden="1" xr:uid="{A63C0D3F-4D13-481E-B1D9-28735175EF12}"/>
    <cellStyle name="60 % - Akzent6" xfId="14360" hidden="1" xr:uid="{0BD9606A-C539-49C9-A9D9-1A01334A525B}"/>
    <cellStyle name="60 % - Akzent6" xfId="14438" hidden="1" xr:uid="{48E6A41C-A0ED-4C39-8C88-3C3BA0D330AB}"/>
    <cellStyle name="60 % - Akzent6" xfId="14506" hidden="1" xr:uid="{5E828D31-6FB4-49D6-BE8A-59DA1B10C30A}"/>
    <cellStyle name="60 % - Akzent6" xfId="14666" hidden="1" xr:uid="{AC3875D3-57EC-44C2-9FD5-E89F93E402B4}"/>
    <cellStyle name="60 % - Akzent6" xfId="14716" hidden="1" xr:uid="{33E017ED-A445-4EE6-9134-1CCA0AE4EDAF}"/>
    <cellStyle name="60 % - Akzent6" xfId="14701" hidden="1" xr:uid="{247D3360-9701-4A57-BA50-B1631C303FB7}"/>
    <cellStyle name="60 % - Akzent6" xfId="14672" hidden="1" xr:uid="{51B15870-EE05-4B45-9D08-214E46C1AC0E}"/>
    <cellStyle name="60 % - Akzent6" xfId="14727" hidden="1" xr:uid="{3CF5F28B-24BE-497F-AB49-B129161CF4D4}"/>
    <cellStyle name="60 % - Akzent6" xfId="14684" hidden="1" xr:uid="{22F3B0F0-DCA7-470A-A25D-509A2FB9848C}"/>
    <cellStyle name="60 % - Akzent6" xfId="14762" hidden="1" xr:uid="{E706C49D-FD6F-47FD-A39A-8A466762AC2E}"/>
    <cellStyle name="60 % - Akzent6" xfId="14830" hidden="1" xr:uid="{DF6A0E3A-4633-45CB-A640-574681EB106D}"/>
    <cellStyle name="60 % - Akzent6" xfId="14990" hidden="1" xr:uid="{A562C1BB-9DCC-45C5-A66E-05955257AA98}"/>
    <cellStyle name="60 % - Akzent6" xfId="15040" hidden="1" xr:uid="{4D5AAE8B-D1AD-43DC-B7ED-9BBEBC5EB915}"/>
    <cellStyle name="60 % - Akzent6" xfId="15025" hidden="1" xr:uid="{8C80803F-5335-4BBA-861F-AA06EB76FC64}"/>
    <cellStyle name="60 % - Akzent6" xfId="14996" hidden="1" xr:uid="{36BF1864-8732-4287-81AC-EE2ED35822B8}"/>
    <cellStyle name="60 % - Akzent6" xfId="15051" hidden="1" xr:uid="{B6647675-7CE5-4FD5-9083-9D90DCE70EA8}"/>
    <cellStyle name="60 % - Akzent6" xfId="15008" hidden="1" xr:uid="{E3281077-49CE-468A-97DC-6B65ACB0C67A}"/>
    <cellStyle name="60 % - Akzent6" xfId="15086" hidden="1" xr:uid="{A00C3881-574D-49BA-988A-96C3E25AF645}"/>
    <cellStyle name="60 % - Akzent6" xfId="15154" hidden="1" xr:uid="{7374F67C-7947-4532-A74A-9975B95B0630}"/>
    <cellStyle name="60 % - Akzent6" xfId="15314" hidden="1" xr:uid="{283B27A7-8C80-44FF-A755-EDD478C6FADE}"/>
    <cellStyle name="60 % - Akzent6" xfId="15364" hidden="1" xr:uid="{5CC24CDF-6043-4724-8E13-EBA295E5011E}"/>
    <cellStyle name="60 % - Akzent6" xfId="15349" hidden="1" xr:uid="{473B8115-07C5-4554-A374-E0A5C963DCC8}"/>
    <cellStyle name="60 % - Akzent6" xfId="15320" hidden="1" xr:uid="{156A9E6D-F39A-4C9F-982D-EAF594318C64}"/>
    <cellStyle name="60 % - Akzent6" xfId="15375" hidden="1" xr:uid="{C300D537-16D1-491B-B4C9-906F304EB8EC}"/>
    <cellStyle name="60 % - Akzent6" xfId="15332" hidden="1" xr:uid="{FD83D8C7-9E56-4588-B425-0E8F953C5C3A}"/>
    <cellStyle name="60 % - Akzent6" xfId="15410" hidden="1" xr:uid="{2936B83D-5493-44F7-B62B-D9418D151A61}"/>
    <cellStyle name="60 % - Akzent6" xfId="15478" hidden="1" xr:uid="{DA50B8AF-1257-49C9-A727-D5C3BC343216}"/>
    <cellStyle name="60 % - Akzent6" xfId="15638" hidden="1" xr:uid="{01466814-C519-40CB-9CD8-10E4928937E0}"/>
    <cellStyle name="60 % - Akzent6" xfId="15688" hidden="1" xr:uid="{05FA441C-67FE-424C-AC1E-F8D544E507EC}"/>
    <cellStyle name="60 % - Akzent6" xfId="15673" hidden="1" xr:uid="{94A6540C-2AFE-4DD6-AD2B-37DA5A6E26A7}"/>
    <cellStyle name="60 % - Akzent6" xfId="15644" hidden="1" xr:uid="{2F032B37-CAE2-4EB9-A4C1-A0F563A358CA}"/>
    <cellStyle name="60 % - Akzent6" xfId="15699" hidden="1" xr:uid="{2CD5060B-8B14-4D5B-9609-95F804CBC90B}"/>
    <cellStyle name="60 % - Akzent6" xfId="15656" hidden="1" xr:uid="{A6C2B396-DC3C-4FD8-8620-37B682C1399E}"/>
    <cellStyle name="60 % - Akzent6" xfId="15734" hidden="1" xr:uid="{B045C3C3-CEAD-4859-8CB0-2C36F7E52B3D}"/>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2 2 2" xfId="7803" xr:uid="{1FE96025-A311-4E5B-9933-A92F490D940B}"/>
    <cellStyle name="AggGreen 2 2 2 2 2 2 3" xfId="10859" xr:uid="{470E5FB1-97EC-43B7-94B8-E26BAE055CD6}"/>
    <cellStyle name="AggGreen 2 2 2 2 2 2 4" xfId="13741" xr:uid="{5E6E27DA-01E8-4EA4-8DA9-B997D2DF5550}"/>
    <cellStyle name="AggGreen 2 2 2 2 2 3" xfId="5845" xr:uid="{E17A845F-2D12-4FDF-B4E1-E7B9A0715179}"/>
    <cellStyle name="AggGreen 2 2 2 2 2 4" xfId="9403" xr:uid="{6D2A245E-6FAA-46E4-9FFA-748A8E296987}"/>
    <cellStyle name="AggGreen 2 2 2 2 2 5" xfId="12325" xr:uid="{68FA8BB9-A2D2-43E5-98FE-4898D1F5404A}"/>
    <cellStyle name="AggGreen 2 2 2 2 3" xfId="1209" xr:uid="{06A1328A-A849-47FF-8942-9E0F97A54D17}"/>
    <cellStyle name="AggGreen 2 2 2 2 3 2" xfId="2777" xr:uid="{EE6FC619-CACB-4177-9CAE-472B95A383E3}"/>
    <cellStyle name="AggGreen 2 2 2 2 3 2 2" xfId="3851" xr:uid="{54DF0EA2-B276-4A76-A2FF-C46C46F50B34}"/>
    <cellStyle name="AggGreen 2 2 2 2 3 2 3" xfId="10527" xr:uid="{CCF6CC35-D3BA-4AFF-8C6E-304932EA0CB8}"/>
    <cellStyle name="AggGreen 2 2 2 2 3 2 4" xfId="13409" xr:uid="{C658EF6E-783D-4A5D-BE6D-0000EEB842A5}"/>
    <cellStyle name="AggGreen 2 2 2 2 3 3" xfId="6419" xr:uid="{41328DDE-A334-47CB-829D-07C710D78145}"/>
    <cellStyle name="AggGreen 2 2 2 2 3 4" xfId="9068" xr:uid="{E5D3AD55-DAFC-483C-BD51-37A2DBBC1F1C}"/>
    <cellStyle name="AggGreen 2 2 2 2 3 5" xfId="11990" xr:uid="{73FFA547-3073-4039-9523-6AD231A5F695}"/>
    <cellStyle name="AggGreen 2 2 2 2 4" xfId="2194" xr:uid="{BC78D326-BB1E-42F8-9C87-08BC8AFE96DE}"/>
    <cellStyle name="AggGreen 2 2 2 2 4 2" xfId="5438" xr:uid="{0240B267-BEB9-4C76-86D2-97570AC270EA}"/>
    <cellStyle name="AggGreen 2 2 2 2 4 3" xfId="10053" xr:uid="{D3212FBE-D625-4B49-B4FB-89E4D92F78B0}"/>
    <cellStyle name="AggGreen 2 2 2 2 4 4" xfId="12975" xr:uid="{5687A41A-4AA5-4E5D-8375-7F0DA856BA7D}"/>
    <cellStyle name="AggGreen 2 2 2 2 5" xfId="3922" xr:uid="{5C61CBC2-99E7-4EAC-BEB8-D8048D11A948}"/>
    <cellStyle name="AggGreen 2 2 2 2 6" xfId="4914" xr:uid="{27DAF1C1-1C63-4122-849E-AB7FFD8D6D33}"/>
    <cellStyle name="AggGreen 2 2 2 2 7" xfId="4600" xr:uid="{2011868A-08FE-444B-909D-41CB5F3E25CF}"/>
    <cellStyle name="AggGreen 2 2 2 3" xfId="1336" xr:uid="{766CC3BF-905A-41D8-B387-6CD07CF5461D}"/>
    <cellStyle name="AggGreen 2 2 2 3 2" xfId="2901" xr:uid="{9D6084CC-0840-4F43-8AD4-6D104265CB7E}"/>
    <cellStyle name="AggGreen 2 2 2 3 2 2" xfId="7595" xr:uid="{6DCBAC16-E3B7-48B8-89EF-C2BDCCA6123D}"/>
    <cellStyle name="AggGreen 2 2 2 3 2 3" xfId="10651" xr:uid="{F79E6C6A-0699-402A-89D8-2EADE332A7C5}"/>
    <cellStyle name="AggGreen 2 2 2 3 2 4" xfId="13533" xr:uid="{2FB69D52-6AE9-41DA-80E2-D062BE98D27D}"/>
    <cellStyle name="AggGreen 2 2 2 3 3" xfId="6768" xr:uid="{467689A7-5822-498C-A8BF-C47637F373FA}"/>
    <cellStyle name="AggGreen 2 2 2 3 4" xfId="9195" xr:uid="{C6804821-6B9B-407D-B2EB-329DAC443B6B}"/>
    <cellStyle name="AggGreen 2 2 2 3 5" xfId="12117" xr:uid="{4225F5DE-DDE5-4050-9D06-A7212C46E819}"/>
    <cellStyle name="AggGreen 2 2 2 4" xfId="1792" xr:uid="{05E5F431-036F-458E-8A9E-FDB5AB8DE877}"/>
    <cellStyle name="AggGreen 2 2 2 4 2" xfId="3345" xr:uid="{E2AA4CD2-A338-456A-B17A-52ADE210E86A}"/>
    <cellStyle name="AggGreen 2 2 2 4 2 2" xfId="8039" xr:uid="{8EFF9B30-CC98-474A-A495-DEA309998D91}"/>
    <cellStyle name="AggGreen 2 2 2 4 2 3" xfId="11095" xr:uid="{B10CA9E2-E0A3-4215-87DB-D2C6CBBF756C}"/>
    <cellStyle name="AggGreen 2 2 2 4 2 4" xfId="13977" xr:uid="{8BA39167-E671-4A6C-8B2D-6FF6FE1E2D50}"/>
    <cellStyle name="AggGreen 2 2 2 4 3" xfId="6697" xr:uid="{B11CDD96-E44F-43BC-8B36-8F0C8E0919AB}"/>
    <cellStyle name="AggGreen 2 2 2 4 4" xfId="9651" xr:uid="{89337CC1-E79C-4470-BC2F-375118E35D3C}"/>
    <cellStyle name="AggGreen 2 2 2 4 5" xfId="12573" xr:uid="{2BEC4620-CC40-4C0A-9758-C67384CD72FD}"/>
    <cellStyle name="AggGreen 2 2 2 5" xfId="1988" xr:uid="{C7026ED7-6DF4-472A-AE4F-E0EE3BC0A170}"/>
    <cellStyle name="AggGreen 2 2 2 5 2" xfId="6000" xr:uid="{3BEBB63A-6768-47FD-B3C0-4DC88F8299B3}"/>
    <cellStyle name="AggGreen 2 2 2 5 3" xfId="9847" xr:uid="{8E6A85CF-E9F7-49B2-8BCA-95317DB0BB40}"/>
    <cellStyle name="AggGreen 2 2 2 5 4" xfId="12769" xr:uid="{9B88AC5A-8149-4040-B9D1-A8780A301D25}"/>
    <cellStyle name="AggGreen 2 2 2 6" xfId="5416" xr:uid="{D98A64C4-3DDB-42F7-8ECF-AA5A2BF1337B}"/>
    <cellStyle name="AggGreen 2 2 2 7" xfId="6484" xr:uid="{6379B33D-4E10-493A-9F3C-EDC5B8BE8756}"/>
    <cellStyle name="AggGreen 2 2 2 8" xfId="8551" xr:uid="{0EE7CF48-416D-4EC0-98A0-9682D5375C68}"/>
    <cellStyle name="AggGreen 2 2 3" xfId="746" xr:uid="{E331CE03-1B24-4508-AB82-758F6CF16C96}"/>
    <cellStyle name="AggGreen 2 2 3 2" xfId="1459" xr:uid="{A2B45E25-8160-4532-B510-43A7E28C4642}"/>
    <cellStyle name="AggGreen 2 2 3 2 2" xfId="3024" xr:uid="{3850AD4A-6C61-453D-83CB-C9DA7146C99C}"/>
    <cellStyle name="AggGreen 2 2 3 2 2 2" xfId="7718" xr:uid="{96B2C4E6-8D8A-409E-BC0E-BA8BEF9F9019}"/>
    <cellStyle name="AggGreen 2 2 3 2 2 3" xfId="10774" xr:uid="{6DF9F5B5-2302-4AD4-AD3B-6927AB4C8CC7}"/>
    <cellStyle name="AggGreen 2 2 3 2 2 4" xfId="13656" xr:uid="{0DA2B37B-26EA-4CD5-B546-A95A58BABC22}"/>
    <cellStyle name="AggGreen 2 2 3 2 3" xfId="5996" xr:uid="{BB867441-7391-47E6-A5DC-16033EA34B12}"/>
    <cellStyle name="AggGreen 2 2 3 2 4" xfId="9318" xr:uid="{1EC3C66B-C2BD-4119-ABA0-30B7AF419889}"/>
    <cellStyle name="AggGreen 2 2 3 2 5" xfId="12240" xr:uid="{90FD907D-61E8-49D7-81BC-192D217A4EB3}"/>
    <cellStyle name="AggGreen 2 2 3 3" xfId="1059" xr:uid="{0E1F6FD5-055F-4B44-A401-3A828ED86AA5}"/>
    <cellStyle name="AggGreen 2 2 3 3 2" xfId="2630" xr:uid="{BD753687-7F5C-4572-9F6E-E8B55C03246D}"/>
    <cellStyle name="AggGreen 2 2 3 3 2 2" xfId="3855" xr:uid="{413DC7DE-AD5F-4A09-A454-93F7E24779B7}"/>
    <cellStyle name="AggGreen 2 2 3 3 2 3" xfId="10380" xr:uid="{CA5A30FF-DB70-4AE8-9946-39A76698C501}"/>
    <cellStyle name="AggGreen 2 2 3 3 2 4" xfId="13262" xr:uid="{736B87F3-4809-4E9F-8DDB-09E20217546E}"/>
    <cellStyle name="AggGreen 2 2 3 3 3" xfId="4957" xr:uid="{D56C7035-83D4-4E75-B005-1FB676BD7AA7}"/>
    <cellStyle name="AggGreen 2 2 3 3 4" xfId="8918" xr:uid="{B65AC6BC-2B06-45FD-831B-982F668F6CF1}"/>
    <cellStyle name="AggGreen 2 2 3 3 5" xfId="11840" xr:uid="{25365445-39F0-48A8-9A70-56336ACDC393}"/>
    <cellStyle name="AggGreen 2 2 3 4" xfId="2109" xr:uid="{C6BE2B4E-CAF2-4599-9091-5BECD22B84FB}"/>
    <cellStyle name="AggGreen 2 2 3 4 2" xfId="5429" xr:uid="{EFA8A29E-E2C9-4BCC-ABFA-A3605F83B65F}"/>
    <cellStyle name="AggGreen 2 2 3 4 3" xfId="9968" xr:uid="{8A805129-EF41-4C6D-BD1D-2E89049C01AE}"/>
    <cellStyle name="AggGreen 2 2 3 4 4" xfId="12890" xr:uid="{9CC84D02-7FB0-4D56-8378-9ADA307FF9B5}"/>
    <cellStyle name="AggGreen 2 2 3 5" xfId="3663" xr:uid="{1FC4508D-8CC7-4AAC-9D30-122C40A60310}"/>
    <cellStyle name="AggGreen 2 2 3 6" xfId="4976" xr:uid="{6F6FBEA1-047B-4A20-9B74-61C436CA426A}"/>
    <cellStyle name="AggGreen 2 2 3 7" xfId="8201" xr:uid="{69416FDA-65A8-4F04-87A1-85E70DC45007}"/>
    <cellStyle name="AggGreen 2 3" xfId="297" xr:uid="{32585F00-0F16-4706-941A-5DA5DFC77CB2}"/>
    <cellStyle name="AggGreen 2 3 10" xfId="11508" xr:uid="{5676DC65-DA94-46A3-BBBA-102F46712F11}"/>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2 2 2" xfId="7823" xr:uid="{FC8C7A50-32FC-4986-B81B-ED4F753E8509}"/>
    <cellStyle name="AggGreen 2 3 2 2 2 2 3" xfId="10879" xr:uid="{E23D538E-BA86-42BE-B57C-8511AF3E0A00}"/>
    <cellStyle name="AggGreen 2 3 2 2 2 2 4" xfId="13761" xr:uid="{0D668461-0EAB-4BBD-8ACD-9D2F7675A6C9}"/>
    <cellStyle name="AggGreen 2 3 2 2 2 3" xfId="6715" xr:uid="{2CFF6031-7160-458C-A757-BD839B6DE19D}"/>
    <cellStyle name="AggGreen 2 3 2 2 2 4" xfId="9423" xr:uid="{C1AFCC27-0EF6-427B-A12F-074FB998F136}"/>
    <cellStyle name="AggGreen 2 3 2 2 2 5" xfId="12345" xr:uid="{C6929AC6-BAC0-489C-BF69-CADDEC922806}"/>
    <cellStyle name="AggGreen 2 3 2 2 3" xfId="1720" xr:uid="{3CF3924D-647C-4861-AEA7-8803232FF47E}"/>
    <cellStyle name="AggGreen 2 3 2 2 3 2" xfId="3280" xr:uid="{493A2169-7802-42DE-92AF-4D9448FB5224}"/>
    <cellStyle name="AggGreen 2 3 2 2 3 2 2" xfId="7974" xr:uid="{F28C36C0-79B7-439A-8D6E-8FE3073A7F84}"/>
    <cellStyle name="AggGreen 2 3 2 2 3 2 3" xfId="11030" xr:uid="{C39264F5-B40A-429E-BE92-55ABA8CB2475}"/>
    <cellStyle name="AggGreen 2 3 2 2 3 2 4" xfId="13912" xr:uid="{B0E1D3CF-1B7F-40FD-B375-B8AC6ED0320F}"/>
    <cellStyle name="AggGreen 2 3 2 2 3 3" xfId="5581" xr:uid="{57BFD6DA-6EF9-4298-BE90-4F263DDC53F7}"/>
    <cellStyle name="AggGreen 2 3 2 2 3 4" xfId="9579" xr:uid="{68C81B46-D48B-45A5-8525-8E0D1BED38A2}"/>
    <cellStyle name="AggGreen 2 3 2 2 3 5" xfId="12501" xr:uid="{85A08B0D-C3B7-402A-A6EC-5AE533209758}"/>
    <cellStyle name="AggGreen 2 3 2 2 4" xfId="2214" xr:uid="{202DE7CC-F014-4042-A7E1-A7D1AC29A21D}"/>
    <cellStyle name="AggGreen 2 3 2 2 4 2" xfId="6694" xr:uid="{AF149198-89D7-42D3-863A-DA92547A670D}"/>
    <cellStyle name="AggGreen 2 3 2 2 4 3" xfId="10073" xr:uid="{50301845-DD92-44D5-A710-74CF34EDEBFE}"/>
    <cellStyle name="AggGreen 2 3 2 2 4 4" xfId="12995" xr:uid="{CB73EA2A-F79D-4670-8A0F-2007F2600DA8}"/>
    <cellStyle name="AggGreen 2 3 2 2 5" xfId="4498" xr:uid="{F8EEB67B-1226-4BCF-A20E-05D72CD80079}"/>
    <cellStyle name="AggGreen 2 3 2 2 6" xfId="4596" xr:uid="{CE74BDF5-470F-4654-9424-731F6FD0C1B7}"/>
    <cellStyle name="AggGreen 2 3 2 2 7" xfId="8226" xr:uid="{074EE219-A360-4515-A89F-20CCBB862AA1}"/>
    <cellStyle name="AggGreen 2 3 2 3" xfId="1356" xr:uid="{022A2CB8-B895-4FF1-9BDE-BC7AC519E5C7}"/>
    <cellStyle name="AggGreen 2 3 2 3 2" xfId="2921" xr:uid="{4905691C-CD42-4B0E-A856-0BDCFC9E7E58}"/>
    <cellStyle name="AggGreen 2 3 2 3 2 2" xfId="7615" xr:uid="{EA0A31B6-D80B-49FE-92DD-2CC4E78420E8}"/>
    <cellStyle name="AggGreen 2 3 2 3 2 3" xfId="10671" xr:uid="{15B3FA46-E27D-4209-B61E-5F5C1C7A1B99}"/>
    <cellStyle name="AggGreen 2 3 2 3 2 4" xfId="13553" xr:uid="{3E205491-AEDF-4904-B29B-43D8A76F2DE6}"/>
    <cellStyle name="AggGreen 2 3 2 3 3" xfId="4763" xr:uid="{F88FFC5B-DFB7-49A7-80FE-4C2CB520C5CA}"/>
    <cellStyle name="AggGreen 2 3 2 3 4" xfId="9215" xr:uid="{DD6DBA49-4CCC-4896-B525-156C02A89D7E}"/>
    <cellStyle name="AggGreen 2 3 2 3 5" xfId="12137" xr:uid="{BB6AE492-9238-407D-B6CA-0F51B6B54EE0}"/>
    <cellStyle name="AggGreen 2 3 2 4" xfId="1040" xr:uid="{F932AE3E-8DCD-4DBB-8147-B28B28FEE3DB}"/>
    <cellStyle name="AggGreen 2 3 2 4 2" xfId="2611" xr:uid="{84457267-7FF0-4EBD-B33E-876358B5E572}"/>
    <cellStyle name="AggGreen 2 3 2 4 2 2" xfId="3622" xr:uid="{5C125E03-D525-46BC-B6B8-4983051D967C}"/>
    <cellStyle name="AggGreen 2 3 2 4 2 3" xfId="10361" xr:uid="{A24010C9-2765-4571-9BC6-4318465D1367}"/>
    <cellStyle name="AggGreen 2 3 2 4 2 4" xfId="13243" xr:uid="{7A396DFB-858A-4C86-B8A5-75516DFC5BB8}"/>
    <cellStyle name="AggGreen 2 3 2 4 3" xfId="4690" xr:uid="{0578BDB9-DDAB-4CC3-9E1A-A6A0C86101B5}"/>
    <cellStyle name="AggGreen 2 3 2 4 4" xfId="8899" xr:uid="{CC3AE0C9-F9D2-4819-9163-FD05A427FAD7}"/>
    <cellStyle name="AggGreen 2 3 2 4 5" xfId="11821" xr:uid="{FBDB7103-F1B5-4D5E-8742-BD2E7AD4229B}"/>
    <cellStyle name="AggGreen 2 3 2 5" xfId="2008" xr:uid="{602A89FA-81B5-45AD-8D31-D65DDCF111BC}"/>
    <cellStyle name="AggGreen 2 3 2 5 2" xfId="3628" xr:uid="{222F3974-2B3B-47C2-B493-E1B8BAB38DAF}"/>
    <cellStyle name="AggGreen 2 3 2 5 3" xfId="9867" xr:uid="{F0405283-DEFB-4E6C-B857-0A5DE5971B1D}"/>
    <cellStyle name="AggGreen 2 3 2 5 4" xfId="12789" xr:uid="{9B71FC18-EA46-46A0-A134-C38BED7C3089}"/>
    <cellStyle name="AggGreen 2 3 2 6" xfId="6566" xr:uid="{CC3FA6E6-14AA-460D-B7B4-B18282176855}"/>
    <cellStyle name="AggGreen 2 3 2 7" xfId="8530" xr:uid="{2C8D15DD-6489-4BE0-A6F8-063CDAF6F885}"/>
    <cellStyle name="AggGreen 2 3 2 8" xfId="11492" xr:uid="{C7CFF1AE-0DD5-4583-B9B0-90FA64E064F3}"/>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2 2 2" xfId="7892" xr:uid="{80387B89-4C6D-4DCD-BA8C-EE2EAC3FAE1B}"/>
    <cellStyle name="AggGreen 2 3 3 2 2 2 3" xfId="10948" xr:uid="{38CC1574-3354-4A99-A299-B4FE56F4D32E}"/>
    <cellStyle name="AggGreen 2 3 3 2 2 2 4" xfId="13830" xr:uid="{1E36E699-C9E6-4B5C-910D-3BC3E1098332}"/>
    <cellStyle name="AggGreen 2 3 3 2 2 3" xfId="4337" xr:uid="{87A8D41B-24AD-46E2-8874-FC9AC40A63EE}"/>
    <cellStyle name="AggGreen 2 3 3 2 2 4" xfId="9492" xr:uid="{BAB73E0E-386A-4A97-9653-A941F808B930}"/>
    <cellStyle name="AggGreen 2 3 3 2 2 5" xfId="12414" xr:uid="{485D697C-2797-43B5-AA1B-B699E92CB067}"/>
    <cellStyle name="AggGreen 2 3 3 2 3" xfId="1905" xr:uid="{7823B0FE-24D7-4818-B263-E8652CB5FDA0}"/>
    <cellStyle name="AggGreen 2 3 3 2 3 2" xfId="3448" xr:uid="{1F8D460B-ADCF-45E2-B5F0-8857A26EFB0F}"/>
    <cellStyle name="AggGreen 2 3 3 2 3 2 2" xfId="8142" xr:uid="{96B50D97-509F-46F6-AE23-6F41D0D1FF19}"/>
    <cellStyle name="AggGreen 2 3 3 2 3 2 3" xfId="11198" xr:uid="{BB499350-FBD1-4008-B269-55427C38F83F}"/>
    <cellStyle name="AggGreen 2 3 3 2 3 2 4" xfId="14080" xr:uid="{8DF3BBC6-CB71-49EC-A231-A9D48F68ED42}"/>
    <cellStyle name="AggGreen 2 3 3 2 3 3" xfId="4859" xr:uid="{C762F84D-BDCD-47C4-A31F-48087AA7A574}"/>
    <cellStyle name="AggGreen 2 3 3 2 3 4" xfId="9764" xr:uid="{E7C7FEA5-9925-493B-BFA6-590C5D246930}"/>
    <cellStyle name="AggGreen 2 3 3 2 3 5" xfId="12686" xr:uid="{35B96DF4-8687-4748-9C87-8E6203F1C874}"/>
    <cellStyle name="AggGreen 2 3 3 2 4" xfId="2283" xr:uid="{5F8B6056-BBEE-491E-9500-B28E90A06A71}"/>
    <cellStyle name="AggGreen 2 3 3 2 4 2" xfId="4843" xr:uid="{708644C7-C7C6-4B62-8D1F-C9A932B9D1C8}"/>
    <cellStyle name="AggGreen 2 3 3 2 4 3" xfId="10142" xr:uid="{EA617AC8-9CBB-40E9-8CA0-7A76080BB3D3}"/>
    <cellStyle name="AggGreen 2 3 3 2 4 4" xfId="13064" xr:uid="{8A1C81CB-3B68-4B47-9FCD-26220C8A0C00}"/>
    <cellStyle name="AggGreen 2 3 3 2 5" xfId="6460" xr:uid="{715534FF-F169-45D1-84AD-67FACEF899C3}"/>
    <cellStyle name="AggGreen 2 3 3 2 6" xfId="8779" xr:uid="{3D4D0E75-900D-4E13-B0BC-A4A6A6397996}"/>
    <cellStyle name="AggGreen 2 3 3 2 7" xfId="11702" xr:uid="{3D110909-ABDA-49B5-A215-04F3052249F8}"/>
    <cellStyle name="AggGreen 2 3 3 3" xfId="1425" xr:uid="{C35FCB06-8F65-4B4A-87D2-ED56A7B53AAD}"/>
    <cellStyle name="AggGreen 2 3 3 3 2" xfId="2990" xr:uid="{AE9CC33A-34C1-4AD8-8B00-1124127B6A0C}"/>
    <cellStyle name="AggGreen 2 3 3 3 2 2" xfId="7684" xr:uid="{5607CC25-A6A8-43E1-AAB4-C1C0CE94789E}"/>
    <cellStyle name="AggGreen 2 3 3 3 2 3" xfId="10740" xr:uid="{D7C68394-0111-483A-8CDF-EC54D75F3906}"/>
    <cellStyle name="AggGreen 2 3 3 3 2 4" xfId="13622" xr:uid="{DA277CCE-866E-47D1-88CD-70AAAEBE2B1E}"/>
    <cellStyle name="AggGreen 2 3 3 3 3" xfId="6199" xr:uid="{D0A1C8A7-CE32-41A9-B18C-550CFB469929}"/>
    <cellStyle name="AggGreen 2 3 3 3 4" xfId="9284" xr:uid="{9F37E692-5334-4597-996F-6550C4FD3D42}"/>
    <cellStyle name="AggGreen 2 3 3 3 5" xfId="12206" xr:uid="{E5CFF178-E0A2-4123-9C3E-85516295D72D}"/>
    <cellStyle name="AggGreen 2 3 3 4" xfId="1789" xr:uid="{9512492F-8C7D-47CB-AC63-222721B34AD7}"/>
    <cellStyle name="AggGreen 2 3 3 4 2" xfId="3343" xr:uid="{AF657649-A959-4F05-A2B0-8253560938D2}"/>
    <cellStyle name="AggGreen 2 3 3 4 2 2" xfId="8037" xr:uid="{BB13CD87-F2BC-46D3-808E-52198731DB84}"/>
    <cellStyle name="AggGreen 2 3 3 4 2 3" xfId="11093" xr:uid="{E7350638-04B5-41DD-AD6F-63483BFBDD2E}"/>
    <cellStyle name="AggGreen 2 3 3 4 2 4" xfId="13975" xr:uid="{DC5E375A-8FD9-4159-84A8-1FF0E3D28FB5}"/>
    <cellStyle name="AggGreen 2 3 3 4 3" xfId="3728" xr:uid="{827BFB68-6D9B-4125-88FD-A959AB45B317}"/>
    <cellStyle name="AggGreen 2 3 3 4 4" xfId="9648" xr:uid="{8797A775-947A-411C-9F03-1D5F37F931E6}"/>
    <cellStyle name="AggGreen 2 3 3 4 5" xfId="12570" xr:uid="{8671077F-6305-4872-B57A-D8164BF140B9}"/>
    <cellStyle name="AggGreen 2 3 3 5" xfId="2077" xr:uid="{B2AA164E-8B37-49C8-B555-A26B4FDBFCAA}"/>
    <cellStyle name="AggGreen 2 3 3 5 2" xfId="4751" xr:uid="{357FB761-478A-470A-BF74-08C88D29514B}"/>
    <cellStyle name="AggGreen 2 3 3 5 3" xfId="9936" xr:uid="{BC392A9F-2AD3-453A-87BB-85191B49833D}"/>
    <cellStyle name="AggGreen 2 3 3 5 4" xfId="12858" xr:uid="{F9773A82-1D01-424B-88A2-939AEB5F896C}"/>
    <cellStyle name="AggGreen 2 3 3 6" xfId="4137" xr:uid="{CCF5A5C2-382E-4452-B51D-4125C2F095A4}"/>
    <cellStyle name="AggGreen 2 3 3 7" xfId="4590" xr:uid="{897A4482-A1F0-4136-846E-EDEDE14861B1}"/>
    <cellStyle name="AggGreen 2 3 3 8" xfId="3766" xr:uid="{DC8D22E3-6CCA-47FF-A677-2285BCBC8D08}"/>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2 2 2" xfId="7888" xr:uid="{491EF5EA-3198-456A-9573-A77BF850EA32}"/>
    <cellStyle name="AggGreen 2 3 4 2 2 2 3" xfId="10944" xr:uid="{F924378C-0866-4ACE-BDE3-7AA4F4BCCA83}"/>
    <cellStyle name="AggGreen 2 3 4 2 2 2 4" xfId="13826" xr:uid="{2DCD2E77-ADF1-4A9D-A298-EF6A402CC18E}"/>
    <cellStyle name="AggGreen 2 3 4 2 2 3" xfId="6625" xr:uid="{77FDF247-ADFA-4EC5-9A5F-100315991345}"/>
    <cellStyle name="AggGreen 2 3 4 2 2 4" xfId="9488" xr:uid="{841628F7-68B1-477A-BF06-523A019307AC}"/>
    <cellStyle name="AggGreen 2 3 4 2 2 5" xfId="12410" xr:uid="{39FEB2AC-7C6F-4107-BD60-6D2C897DEFC1}"/>
    <cellStyle name="AggGreen 2 3 4 2 3" xfId="1901" xr:uid="{715F10C3-9832-47B7-9173-F6DE1D4FA63C}"/>
    <cellStyle name="AggGreen 2 3 4 2 3 2" xfId="3444" xr:uid="{991D7574-419A-4A36-95E1-A6044DD3470A}"/>
    <cellStyle name="AggGreen 2 3 4 2 3 2 2" xfId="8138" xr:uid="{BDC6C086-2DA7-458A-9635-6696B5412B27}"/>
    <cellStyle name="AggGreen 2 3 4 2 3 2 3" xfId="11194" xr:uid="{6AC6FC12-C62A-4124-9B25-B03EFD0EF5D6}"/>
    <cellStyle name="AggGreen 2 3 4 2 3 2 4" xfId="14076" xr:uid="{641E849E-065B-416E-85CD-9B7D689917FA}"/>
    <cellStyle name="AggGreen 2 3 4 2 3 3" xfId="5494" xr:uid="{103293CF-2663-48A1-A98B-977DC08A894A}"/>
    <cellStyle name="AggGreen 2 3 4 2 3 4" xfId="9760" xr:uid="{7E15303E-43BC-47F0-87A3-B1DD7DC57A9D}"/>
    <cellStyle name="AggGreen 2 3 4 2 3 5" xfId="12682" xr:uid="{5C4BF298-2365-48D1-B36E-0C1AEE217919}"/>
    <cellStyle name="AggGreen 2 3 4 2 4" xfId="2279" xr:uid="{EB4AE3BB-C760-48CF-8E72-3435CBBE251E}"/>
    <cellStyle name="AggGreen 2 3 4 2 4 2" xfId="5478" xr:uid="{9C45AE3E-E19C-4919-BB1E-20FAF966EE61}"/>
    <cellStyle name="AggGreen 2 3 4 2 4 3" xfId="10138" xr:uid="{B43A9008-DF99-4487-968B-7D6F527E03B3}"/>
    <cellStyle name="AggGreen 2 3 4 2 4 4" xfId="13060" xr:uid="{76A1F4CC-361C-46E8-B27E-526CFD0E57CF}"/>
    <cellStyle name="AggGreen 2 3 4 2 5" xfId="4734" xr:uid="{48708705-44E0-4F88-B21E-9C4DE96E83D2}"/>
    <cellStyle name="AggGreen 2 3 4 2 6" xfId="8775" xr:uid="{EF978A7A-4EA6-4553-A12A-E3015425D288}"/>
    <cellStyle name="AggGreen 2 3 4 2 7" xfId="11698" xr:uid="{AF9C4960-B936-4B2C-A41F-A9D4724FA01B}"/>
    <cellStyle name="AggGreen 2 3 4 3" xfId="1421" xr:uid="{71ED169F-EFFB-4E3D-A8CE-986E03835BB8}"/>
    <cellStyle name="AggGreen 2 3 4 3 2" xfId="2986" xr:uid="{71CD0FAD-2A98-4E44-A52A-8C6493B5334B}"/>
    <cellStyle name="AggGreen 2 3 4 3 2 2" xfId="7680" xr:uid="{AF6641C4-BFBA-4725-91A1-D16B2A6FA2DC}"/>
    <cellStyle name="AggGreen 2 3 4 3 2 3" xfId="10736" xr:uid="{95D56890-83F8-4023-81E5-9CB703FC5AAA}"/>
    <cellStyle name="AggGreen 2 3 4 3 2 4" xfId="13618" xr:uid="{6496A30B-3E3D-40EC-81C7-8511DB10F3C5}"/>
    <cellStyle name="AggGreen 2 3 4 3 3" xfId="5056" xr:uid="{9C1264B6-E72E-4911-B618-999C87C20AE6}"/>
    <cellStyle name="AggGreen 2 3 4 3 4" xfId="9280" xr:uid="{9F945755-6D21-4C88-8F3C-399D0227BAEC}"/>
    <cellStyle name="AggGreen 2 3 4 3 5" xfId="12202" xr:uid="{8EE03EA6-34D3-41CA-993D-C534566C811B}"/>
    <cellStyle name="AggGreen 2 3 4 4" xfId="1154" xr:uid="{C374309A-7F22-4887-AD9B-28EB93291C13}"/>
    <cellStyle name="AggGreen 2 3 4 4 2" xfId="2723" xr:uid="{2EAE145E-4385-4C2B-9FC9-17EE314A9BA6}"/>
    <cellStyle name="AggGreen 2 3 4 4 2 2" xfId="3597" xr:uid="{8DEA601C-1650-4CA7-B481-6E955FEE36B9}"/>
    <cellStyle name="AggGreen 2 3 4 4 2 3" xfId="10473" xr:uid="{4080CD51-00AB-4A4E-BD21-3E95F0F4F0E5}"/>
    <cellStyle name="AggGreen 2 3 4 4 2 4" xfId="13355" xr:uid="{45E9496A-E909-4A53-BF1A-390BEE09B76D}"/>
    <cellStyle name="AggGreen 2 3 4 4 3" xfId="5047" xr:uid="{7A40B121-F157-45B1-B21E-331CCDB22907}"/>
    <cellStyle name="AggGreen 2 3 4 4 4" xfId="9013" xr:uid="{CA21CEC2-FCF2-4BDB-AE62-3AAAB6DEABA8}"/>
    <cellStyle name="AggGreen 2 3 4 4 5" xfId="11935" xr:uid="{319F0EA9-1E13-4A19-8AEC-79A36CFEC6A3}"/>
    <cellStyle name="AggGreen 2 3 4 5" xfId="2073" xr:uid="{D68EDB94-EC6C-4DEA-90A0-28CFA4D95770}"/>
    <cellStyle name="AggGreen 2 3 4 5 2" xfId="5384" xr:uid="{E96D7EFD-B12B-433E-B502-DE82E1367CF3}"/>
    <cellStyle name="AggGreen 2 3 4 5 3" xfId="9932" xr:uid="{1620B0AB-130B-4A9D-B6F5-08B799386324}"/>
    <cellStyle name="AggGreen 2 3 4 5 4" xfId="12854" xr:uid="{C7876718-E426-4896-8D63-9B968F646225}"/>
    <cellStyle name="AggGreen 2 3 4 6" xfId="5100" xr:uid="{A34FE9AB-0B15-4CC9-A050-568959329555}"/>
    <cellStyle name="AggGreen 2 3 4 7" xfId="6353" xr:uid="{6EE746BC-CDF0-4620-88E1-E81E439D43D7}"/>
    <cellStyle name="AggGreen 2 3 4 8" xfId="8259" xr:uid="{2437BB1C-862D-4504-B69C-6DF1A72D301A}"/>
    <cellStyle name="AggGreen 2 3 5" xfId="1094" xr:uid="{C583967E-8052-435D-A94D-4D9980E6F84C}"/>
    <cellStyle name="AggGreen 2 3 5 2" xfId="2663" xr:uid="{91FFFC75-EF97-4F9A-AF9E-5E25DA5AD6D2}"/>
    <cellStyle name="AggGreen 2 3 5 2 2" xfId="3696" xr:uid="{8DE99F16-70BE-4162-873E-235C6B57F620}"/>
    <cellStyle name="AggGreen 2 3 5 2 3" xfId="10413" xr:uid="{085D24E4-34AB-4B9A-ADFF-8104E406CA9B}"/>
    <cellStyle name="AggGreen 2 3 5 2 4" xfId="13295" xr:uid="{825AE8DA-5023-4829-B2AC-00363D469376}"/>
    <cellStyle name="AggGreen 2 3 5 3" xfId="4941" xr:uid="{B362EDD4-56CF-4515-941D-768F6D33174A}"/>
    <cellStyle name="AggGreen 2 3 5 4" xfId="8953" xr:uid="{59581C7A-739E-4B79-8EC3-2B54A31C2D9B}"/>
    <cellStyle name="AggGreen 2 3 5 5" xfId="11875" xr:uid="{177F5E9B-D25D-4A14-95A4-C2680D819796}"/>
    <cellStyle name="AggGreen 2 3 6" xfId="1241" xr:uid="{A8FA67B3-C227-4925-A9D8-9CA4DE588492}"/>
    <cellStyle name="AggGreen 2 3 6 2" xfId="2808" xr:uid="{EE7505FB-CC8D-4E38-8652-F8EB018B69A3}"/>
    <cellStyle name="AggGreen 2 3 6 2 2" xfId="3590" xr:uid="{77EE9ADE-68E6-42DB-9D39-8ED40439E9D7}"/>
    <cellStyle name="AggGreen 2 3 6 2 3" xfId="10558" xr:uid="{858A8E3D-B9E7-402B-B683-10353AC7D870}"/>
    <cellStyle name="AggGreen 2 3 6 2 4" xfId="13440" xr:uid="{42E68368-28AC-4D40-9D3E-1A2E5A26DCB9}"/>
    <cellStyle name="AggGreen 2 3 6 3" xfId="5644" xr:uid="{CBD7998C-36D0-485A-B427-AB9ED1BF7001}"/>
    <cellStyle name="AggGreen 2 3 6 4" xfId="9100" xr:uid="{62ECA48B-2D8C-4F4F-9C16-763912F9D082}"/>
    <cellStyle name="AggGreen 2 3 6 5" xfId="12022" xr:uid="{F9779E25-D5F9-473D-8BBF-2DDD0C177B01}"/>
    <cellStyle name="AggGreen 2 3 7" xfId="1912" xr:uid="{0A2B69AE-144B-42F9-8ECA-ECED5D2EA962}"/>
    <cellStyle name="AggGreen 2 3 7 2" xfId="4160" xr:uid="{F50DCDCB-A935-42A8-8E9E-3F6CC03090C9}"/>
    <cellStyle name="AggGreen 2 3 7 3" xfId="9771" xr:uid="{08A92ED6-5B1F-4638-8DA0-3CA46B4210AF}"/>
    <cellStyle name="AggGreen 2 3 7 4" xfId="12693" xr:uid="{7B7F9203-D672-48AB-A583-3E58F1E808FB}"/>
    <cellStyle name="AggGreen 2 3 8" xfId="4218" xr:uid="{6D4B9F12-CEB1-4D15-A54E-8501BC651FCF}"/>
    <cellStyle name="AggGreen 2 3 9" xfId="8566" xr:uid="{DBDA158E-F893-4C1E-8286-C27349059561}"/>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2 2 2" xfId="7752" xr:uid="{4F14EBD9-D96B-47F7-9405-8FDE00D314A8}"/>
    <cellStyle name="AggGreen 3 2 2 2 2 3" xfId="10808" xr:uid="{00C7E0E1-909B-44BB-805E-371684C2F9EB}"/>
    <cellStyle name="AggGreen 3 2 2 2 2 4" xfId="13690" xr:uid="{A63A7F9D-5EB2-4198-8119-B2BB6EE227D7}"/>
    <cellStyle name="AggGreen 3 2 2 2 3" xfId="5703" xr:uid="{E6758C9C-619E-4915-96E5-57C6496921B6}"/>
    <cellStyle name="AggGreen 3 2 2 2 4" xfId="9352" xr:uid="{54261FF1-1CFD-4FF1-997A-70D4A101B461}"/>
    <cellStyle name="AggGreen 3 2 2 2 5" xfId="12274" xr:uid="{3E4EB85D-B15B-4FE8-8A35-59BAEAA2D46B}"/>
    <cellStyle name="AggGreen 3 2 2 3" xfId="1234" xr:uid="{3F5391DC-193E-4FDC-B489-565AF9C9412B}"/>
    <cellStyle name="AggGreen 3 2 2 3 2" xfId="2802" xr:uid="{AB03BC1A-8CDE-4B6E-BD54-477EF9D4D392}"/>
    <cellStyle name="AggGreen 3 2 2 3 2 2" xfId="3593" xr:uid="{FD8FD267-B45C-4281-A530-92B793BECBD3}"/>
    <cellStyle name="AggGreen 3 2 2 3 2 3" xfId="10552" xr:uid="{D2FD4C0A-4BA6-4CEC-BAAF-16D82074581D}"/>
    <cellStyle name="AggGreen 3 2 2 3 2 4" xfId="13434" xr:uid="{4543D454-FB15-44C0-8B5F-86793C5FFA56}"/>
    <cellStyle name="AggGreen 3 2 2 3 3" xfId="4251" xr:uid="{F0F5E1F9-3DDE-4977-B4FE-D1F93E9B2E7F}"/>
    <cellStyle name="AggGreen 3 2 2 3 4" xfId="9093" xr:uid="{E6892E04-E8D0-4667-A644-221189AFF5BA}"/>
    <cellStyle name="AggGreen 3 2 2 3 5" xfId="12015" xr:uid="{0CF8A0A4-E50A-4920-8D82-E6FB92BEA729}"/>
    <cellStyle name="AggGreen 3 2 2 4" xfId="2143" xr:uid="{97E23AC8-2DD1-4E5F-8F22-672A0EF044D6}"/>
    <cellStyle name="AggGreen 3 2 2 4 2" xfId="4313" xr:uid="{B3239566-3873-4900-98AA-7DC5BE8E3A22}"/>
    <cellStyle name="AggGreen 3 2 2 4 3" xfId="10002" xr:uid="{C05A2D60-5199-4903-BA26-394306A278F3}"/>
    <cellStyle name="AggGreen 3 2 2 4 4" xfId="12924" xr:uid="{7FE661D0-CC79-46CC-B0F1-A2DBC6FB2587}"/>
    <cellStyle name="AggGreen 3 2 2 5" xfId="4719" xr:uid="{3F70DDD7-7778-445D-9D0E-1F658CAD9D99}"/>
    <cellStyle name="AggGreen 3 2 2 6" xfId="5294" xr:uid="{AF04FB6B-886B-4DB1-86F9-2C369032615E}"/>
    <cellStyle name="AggGreen 3 2 2 7" xfId="5457" xr:uid="{073829D2-8719-446F-862D-04D107497F5E}"/>
    <cellStyle name="AggGreen 3 2 3" xfId="1285" xr:uid="{CDE3F04F-5BD7-427A-9536-05E04A3C774C}"/>
    <cellStyle name="AggGreen 3 2 3 2" xfId="2850" xr:uid="{5A6A7157-4159-471F-A73C-9CA7883C21D2}"/>
    <cellStyle name="AggGreen 3 2 3 2 2" xfId="7544" xr:uid="{13302B82-8044-496E-88A6-D07C3DF0E1C0}"/>
    <cellStyle name="AggGreen 3 2 3 2 3" xfId="10600" xr:uid="{61044248-02B6-4FFE-9326-289FE55F8610}"/>
    <cellStyle name="AggGreen 3 2 3 2 4" xfId="13482" xr:uid="{DB01C051-D0D5-4811-8427-66DAA9C75EF1}"/>
    <cellStyle name="AggGreen 3 2 3 3" xfId="6764" xr:uid="{30083713-B827-413F-A1B2-9C0429CE4BE4}"/>
    <cellStyle name="AggGreen 3 2 3 4" xfId="9144" xr:uid="{D20F5F15-D23A-4146-9643-B062923950B7}"/>
    <cellStyle name="AggGreen 3 2 3 5" xfId="12066" xr:uid="{34B74183-84B8-472C-8D7E-2AE3E064E290}"/>
    <cellStyle name="AggGreen 3 2 4" xfId="1731" xr:uid="{10B4CD14-FAF6-4D5F-8DC9-8DBB46344394}"/>
    <cellStyle name="AggGreen 3 2 4 2" xfId="3291" xr:uid="{71C96F7E-303E-448A-BA6A-896EE1661832}"/>
    <cellStyle name="AggGreen 3 2 4 2 2" xfId="7985" xr:uid="{1F1CB94F-B9F3-4439-82DE-AD2F34E5F344}"/>
    <cellStyle name="AggGreen 3 2 4 2 3" xfId="11041" xr:uid="{736DAEDD-E377-4383-8A84-1A328F7CE45C}"/>
    <cellStyle name="AggGreen 3 2 4 2 4" xfId="13923" xr:uid="{11F94460-DB49-4F73-9C7E-8C3CDCFDCC81}"/>
    <cellStyle name="AggGreen 3 2 4 3" xfId="4809" xr:uid="{8B342469-7BB7-47C5-8017-88F6C324ED27}"/>
    <cellStyle name="AggGreen 3 2 4 4" xfId="9590" xr:uid="{0E859E37-523B-451E-B8A3-B528CE36A337}"/>
    <cellStyle name="AggGreen 3 2 4 5" xfId="12512" xr:uid="{B7B57C0E-ECD4-4EA7-9E74-9D91F98BB938}"/>
    <cellStyle name="AggGreen 3 2 5" xfId="1937" xr:uid="{9816B01A-FBDC-4B54-85CE-A8FFBC10F00E}"/>
    <cellStyle name="AggGreen 3 2 5 2" xfId="3773" xr:uid="{DC3EEB46-3A6B-4C41-934B-1BB239F52141}"/>
    <cellStyle name="AggGreen 3 2 5 3" xfId="9796" xr:uid="{B05C8E32-96DA-447A-B0A9-DE9E6F841AAB}"/>
    <cellStyle name="AggGreen 3 2 5 4" xfId="12718" xr:uid="{2DF1A9F0-D2EB-4F6A-B888-A82286A52012}"/>
    <cellStyle name="AggGreen 3 2 6" xfId="4042" xr:uid="{2C89CA20-D5C8-4DFE-A7C9-58658718212F}"/>
    <cellStyle name="AggGreen 3 2 7" xfId="5623" xr:uid="{B7A0FC3A-BF2A-48B3-A097-AD14A3FCF415}"/>
    <cellStyle name="AggGreen 3 2 8" xfId="4307" xr:uid="{9E7D0946-BBC0-4707-9526-E8D724C6B0FC}"/>
    <cellStyle name="AggGreen 3 3" xfId="745" xr:uid="{4CCE280C-7FCC-4BAA-81F8-C53E5CB03905}"/>
    <cellStyle name="AggGreen 3 3 2" xfId="1458" xr:uid="{CDEF4177-E6EB-4E58-B9F9-A6FA3442A86E}"/>
    <cellStyle name="AggGreen 3 3 2 2" xfId="3023" xr:uid="{28CFC41B-0065-4757-8704-A6CB86DB4934}"/>
    <cellStyle name="AggGreen 3 3 2 2 2" xfId="7717" xr:uid="{4CAD162E-AC07-41A7-8FF1-D67D5421F226}"/>
    <cellStyle name="AggGreen 3 3 2 2 3" xfId="10773" xr:uid="{34DB9B68-F410-4FA7-BFD9-205617C52698}"/>
    <cellStyle name="AggGreen 3 3 2 2 4" xfId="13655" xr:uid="{7E795481-B420-4E97-A362-5BFF6DA8D259}"/>
    <cellStyle name="AggGreen 3 3 2 3" xfId="5381" xr:uid="{DF12E9B4-75B2-4E1E-B27F-7EBB32BAB8F4}"/>
    <cellStyle name="AggGreen 3 3 2 4" xfId="9317" xr:uid="{8EA879A1-C617-4067-9B18-C3A81F59D5A9}"/>
    <cellStyle name="AggGreen 3 3 2 5" xfId="12239" xr:uid="{E3B83005-CE56-4C2C-8821-26EF5BF37BE5}"/>
    <cellStyle name="AggGreen 3 3 3" xfId="1842" xr:uid="{FAF9C88F-AB08-4562-B8C8-6EACB59F77A6}"/>
    <cellStyle name="AggGreen 3 3 3 2" xfId="3391" xr:uid="{38EFB8CE-E4A9-4ECF-957D-386440865F87}"/>
    <cellStyle name="AggGreen 3 3 3 2 2" xfId="8085" xr:uid="{81AF19CD-CB54-4D9C-96A2-E8E0076F6AFB}"/>
    <cellStyle name="AggGreen 3 3 3 2 3" xfId="11141" xr:uid="{2D06DB38-9233-468C-80BD-2F59143E6677}"/>
    <cellStyle name="AggGreen 3 3 3 2 4" xfId="14023" xr:uid="{C3194D03-207D-4CE2-9FB6-94FCA2FE14F0}"/>
    <cellStyle name="AggGreen 3 3 3 3" xfId="6734" xr:uid="{96CAA572-3996-4B24-BE0E-790A88F6861A}"/>
    <cellStyle name="AggGreen 3 3 3 4" xfId="9701" xr:uid="{9DA7FE80-0E9B-41D0-9045-85DC9185AE97}"/>
    <cellStyle name="AggGreen 3 3 3 5" xfId="12623" xr:uid="{338F5136-4BD5-4405-BDB4-CE3ADD917478}"/>
    <cellStyle name="AggGreen 3 3 4" xfId="2108" xr:uid="{21C04123-A6FC-4EFE-9BD3-FBB319F82EF4}"/>
    <cellStyle name="AggGreen 3 3 4 2" xfId="4550" xr:uid="{8690C22A-2CE0-4AF5-90E6-B278D26FDF87}"/>
    <cellStyle name="AggGreen 3 3 4 3" xfId="9967" xr:uid="{487C7F32-0C94-4BCC-83F0-21DF50AF3A95}"/>
    <cellStyle name="AggGreen 3 3 4 4" xfId="12889" xr:uid="{CB850885-CA9D-4689-93E9-7D6788ED3EFC}"/>
    <cellStyle name="AggGreen 3 3 5" xfId="3536" xr:uid="{8A768573-3C63-4DFC-B370-DAB66E42E2D5}"/>
    <cellStyle name="AggGreen 3 3 6" xfId="3931" xr:uid="{E8E07AE4-C8BF-4FAA-9713-0BEA4D2BC674}"/>
    <cellStyle name="AggGreen 3 3 7" xfId="3787" xr:uid="{97B6366A-D05A-4FF1-8718-CD9EA8B81551}"/>
    <cellStyle name="AggGreen 4" xfId="296" xr:uid="{8F5F6FA6-87C5-4F1B-9DEF-C8FBAC60D099}"/>
    <cellStyle name="AggGreen 4 10" xfId="11285" xr:uid="{051E7CC0-F5F7-46DE-BE6D-5F2EF8CBEC7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2 2 2" xfId="7822" xr:uid="{27A07CDE-78B0-49D4-B37F-0EBDAA9F5590}"/>
    <cellStyle name="AggGreen 4 2 2 2 2 3" xfId="10878" xr:uid="{0E33F76F-433B-4D0A-B8F7-87E037309F65}"/>
    <cellStyle name="AggGreen 4 2 2 2 2 4" xfId="13760" xr:uid="{3A18B1F1-C1B8-4EF8-B315-15C788CBC1FF}"/>
    <cellStyle name="AggGreen 4 2 2 2 3" xfId="5486" xr:uid="{DD78F679-E26E-41F4-98CB-1ECB1E7C0984}"/>
    <cellStyle name="AggGreen 4 2 2 2 4" xfId="9422" xr:uid="{E3762716-8381-4051-87FC-7E36A967C4EA}"/>
    <cellStyle name="AggGreen 4 2 2 2 5" xfId="12344" xr:uid="{484AE5CA-DB07-406C-BD3B-FADD2A5CE9DB}"/>
    <cellStyle name="AggGreen 4 2 2 3" xfId="1662" xr:uid="{68496940-CF8B-4DCF-807C-64AA55E49A98}"/>
    <cellStyle name="AggGreen 4 2 2 3 2" xfId="3227" xr:uid="{73C07426-9C6E-4F28-8422-75D78304C918}"/>
    <cellStyle name="AggGreen 4 2 2 3 2 2" xfId="7921" xr:uid="{041FA72A-70C5-41F8-A9E9-0234D1E390A8}"/>
    <cellStyle name="AggGreen 4 2 2 3 2 3" xfId="10977" xr:uid="{DFA9D539-D85B-4E4C-8B54-A1547020DCCC}"/>
    <cellStyle name="AggGreen 4 2 2 3 2 4" xfId="13859" xr:uid="{0043D551-EA06-4AB0-9AB8-09DE5F550265}"/>
    <cellStyle name="AggGreen 4 2 2 3 3" xfId="6845" xr:uid="{44684FD6-0219-4E9B-90BA-F4E17F172D44}"/>
    <cellStyle name="AggGreen 4 2 2 3 4" xfId="9521" xr:uid="{CA61C67C-735E-437B-AF46-5A0A1DD3B1EF}"/>
    <cellStyle name="AggGreen 4 2 2 3 5" xfId="12443" xr:uid="{146375ED-39B0-4E39-8938-4A04C5EACA82}"/>
    <cellStyle name="AggGreen 4 2 2 4" xfId="2213" xr:uid="{3F0A5057-5152-4572-94F7-8F5214032DD3}"/>
    <cellStyle name="AggGreen 4 2 2 4 2" xfId="5477" xr:uid="{F453E1B8-C2C7-4843-8BCA-E3A572D75F3D}"/>
    <cellStyle name="AggGreen 4 2 2 4 3" xfId="10072" xr:uid="{0F881A95-5CF0-49D1-88B7-6A19FA2FC890}"/>
    <cellStyle name="AggGreen 4 2 2 4 4" xfId="12994" xr:uid="{5617A423-3E95-4CF9-B3AF-FB5D295A5A43}"/>
    <cellStyle name="AggGreen 4 2 2 5" xfId="6028" xr:uid="{F140282F-9100-4838-AF7A-FA6E65C5E93B}"/>
    <cellStyle name="AggGreen 4 2 2 6" xfId="4328" xr:uid="{2D5F1746-1F5D-4C6F-8009-F3166806EF33}"/>
    <cellStyle name="AggGreen 4 2 2 7" xfId="8568" xr:uid="{C14E73CC-F1B4-486D-8F70-B89BCC44B469}"/>
    <cellStyle name="AggGreen 4 2 3" xfId="1355" xr:uid="{1022DC08-113F-4C1C-8CC6-35334E30A8CA}"/>
    <cellStyle name="AggGreen 4 2 3 2" xfId="2920" xr:uid="{16D65682-626E-4748-A4C4-A121EE01E10C}"/>
    <cellStyle name="AggGreen 4 2 3 2 2" xfId="7614" xr:uid="{1481283F-7E5E-4D82-9FE0-AA1FDE6F6C2D}"/>
    <cellStyle name="AggGreen 4 2 3 2 3" xfId="10670" xr:uid="{0DC68040-D0D6-4431-BDB7-C3CE704EDABF}"/>
    <cellStyle name="AggGreen 4 2 3 2 4" xfId="13552" xr:uid="{314AF6FD-9030-4126-A41F-7A5DD995A573}"/>
    <cellStyle name="AggGreen 4 2 3 3" xfId="6288" xr:uid="{ED1494A4-FAE4-4165-81C8-1CFA927CCAD1}"/>
    <cellStyle name="AggGreen 4 2 3 4" xfId="9214" xr:uid="{55096E74-D886-4FE4-AA48-A2CD32AAB032}"/>
    <cellStyle name="AggGreen 4 2 3 5" xfId="12136" xr:uid="{21A0657C-7A2C-4F29-A395-1811B9547F53}"/>
    <cellStyle name="AggGreen 4 2 4" xfId="1850" xr:uid="{2BA5E206-FB81-41E9-AE60-038F9C529CFE}"/>
    <cellStyle name="AggGreen 4 2 4 2" xfId="3396" xr:uid="{013404D0-C334-4E9A-97F6-596328F1CA4E}"/>
    <cellStyle name="AggGreen 4 2 4 2 2" xfId="8090" xr:uid="{FEB832DE-17B7-45D9-95AE-7448E75F20FF}"/>
    <cellStyle name="AggGreen 4 2 4 2 3" xfId="11146" xr:uid="{1D2BAFE1-D554-441A-B88E-A7DD2D1F21EE}"/>
    <cellStyle name="AggGreen 4 2 4 2 4" xfId="14028" xr:uid="{5179A38E-AD5C-4038-8CD8-E3ADF79347B7}"/>
    <cellStyle name="AggGreen 4 2 4 3" xfId="5020" xr:uid="{2B6C510F-40DF-450A-B5AA-ED25B814D199}"/>
    <cellStyle name="AggGreen 4 2 4 4" xfId="9709" xr:uid="{F8FB7486-F14B-4125-A5C0-868FBC2746F7}"/>
    <cellStyle name="AggGreen 4 2 4 5" xfId="12631" xr:uid="{DDF02CAB-7558-47D8-A4FF-1FC494C4947F}"/>
    <cellStyle name="AggGreen 4 2 5" xfId="2007" xr:uid="{6FEF31D6-A366-497A-AA70-955B4B0B15F5}"/>
    <cellStyle name="AggGreen 4 2 5 2" xfId="3916" xr:uid="{6949D810-6A6E-48DD-B50B-0510A2BE8063}"/>
    <cellStyle name="AggGreen 4 2 5 3" xfId="9866" xr:uid="{57FC9DCB-608C-42E8-893E-8E64AA4D773B}"/>
    <cellStyle name="AggGreen 4 2 5 4" xfId="12788" xr:uid="{61FF7F38-B4DC-46C2-B724-89DC47F96EF4}"/>
    <cellStyle name="AggGreen 4 2 6" xfId="5255" xr:uid="{387A68DF-2698-40DE-A0D5-808FA998C1E5}"/>
    <cellStyle name="AggGreen 4 2 7" xfId="8242" xr:uid="{A7515CE0-00D2-476D-8A57-20CB16786283}"/>
    <cellStyle name="AggGreen 4 2 8" xfId="11269" xr:uid="{A00DB128-2EC7-457D-84B6-8C9855294432}"/>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2 2 2" xfId="7737" xr:uid="{A7F807C0-24F5-4454-93DB-DB1DEF4AAC9E}"/>
    <cellStyle name="AggGreen 4 3 2 2 2 3" xfId="10793" xr:uid="{D3F27B75-ED73-4701-939F-4EA912792C9A}"/>
    <cellStyle name="AggGreen 4 3 2 2 2 4" xfId="13675" xr:uid="{59287847-8C7A-4EBD-8B2F-BB7E4F0FCA8D}"/>
    <cellStyle name="AggGreen 4 3 2 2 3" xfId="6539" xr:uid="{D9334C88-966F-41CB-BB4A-A001DC0CD319}"/>
    <cellStyle name="AggGreen 4 3 2 2 4" xfId="9337" xr:uid="{0B29D231-824C-4B33-A80B-1C40F0BC99F5}"/>
    <cellStyle name="AggGreen 4 3 2 2 5" xfId="12259" xr:uid="{2AEE33F8-D998-4736-94D5-3D6B80BB9709}"/>
    <cellStyle name="AggGreen 4 3 2 3" xfId="1783" xr:uid="{572F7E37-E08F-44BD-86EC-B881D6A4E265}"/>
    <cellStyle name="AggGreen 4 3 2 3 2" xfId="3338" xr:uid="{371AF77E-D3A0-4A80-B35E-A41919157911}"/>
    <cellStyle name="AggGreen 4 3 2 3 2 2" xfId="8032" xr:uid="{38226555-7769-41AE-80A0-EE0DB47BAB87}"/>
    <cellStyle name="AggGreen 4 3 2 3 2 3" xfId="11088" xr:uid="{D7F13B31-3902-46C6-BF69-02C5AD94FE2A}"/>
    <cellStyle name="AggGreen 4 3 2 3 2 4" xfId="13970" xr:uid="{0B499731-C558-47C9-81B3-1EAC17534E38}"/>
    <cellStyle name="AggGreen 4 3 2 3 3" xfId="6574" xr:uid="{5044A7AA-9B2F-4F74-A62A-DFCE13A6A99C}"/>
    <cellStyle name="AggGreen 4 3 2 3 4" xfId="9642" xr:uid="{3AA8386D-8DC0-43AA-A63E-18D6A4C3A71C}"/>
    <cellStyle name="AggGreen 4 3 2 3 5" xfId="12564" xr:uid="{4E394C07-52C9-4903-A6E5-EB9D7A975AA6}"/>
    <cellStyle name="AggGreen 4 3 2 4" xfId="2128" xr:uid="{C8ED28A2-385F-42A1-AA4B-1D4DC99B9642}"/>
    <cellStyle name="AggGreen 4 3 2 4 2" xfId="4396" xr:uid="{5EA358D9-B60D-44AE-B398-94DFCBEF4687}"/>
    <cellStyle name="AggGreen 4 3 2 4 3" xfId="9987" xr:uid="{0065971F-591B-45E1-B32E-5BFE1B2D6FEB}"/>
    <cellStyle name="AggGreen 4 3 2 4 4" xfId="12909" xr:uid="{3D8377A2-FE16-413E-A985-CE3D3F385554}"/>
    <cellStyle name="AggGreen 4 3 2 5" xfId="3738" xr:uid="{74405628-EDE8-4E69-819C-F6B7D8A8FE9B}"/>
    <cellStyle name="AggGreen 4 3 2 6" xfId="4774" xr:uid="{D2AA0521-6F53-4E41-8676-C940A29871A8}"/>
    <cellStyle name="AggGreen 4 3 2 7" xfId="6352" xr:uid="{CFCBCB34-0D3F-4F35-8A4E-4FE28BCDB63F}"/>
    <cellStyle name="AggGreen 4 3 3" xfId="1270" xr:uid="{6810ECF9-28FB-45A8-A450-98DC66AE8E3E}"/>
    <cellStyle name="AggGreen 4 3 3 2" xfId="2835" xr:uid="{A9BBA660-4047-493B-9CF9-56C307D46701}"/>
    <cellStyle name="AggGreen 4 3 3 2 2" xfId="7529" xr:uid="{03656EAF-4FB2-4024-BEE6-BCACA096A832}"/>
    <cellStyle name="AggGreen 4 3 3 2 3" xfId="10585" xr:uid="{2015CCF3-A25A-48F6-AC84-20CFDDFE6A6D}"/>
    <cellStyle name="AggGreen 4 3 3 2 4" xfId="13467" xr:uid="{E74F1B53-7624-49C1-8528-297C40B3FE97}"/>
    <cellStyle name="AggGreen 4 3 3 3" xfId="4243" xr:uid="{77164D3C-33C3-4C41-9E7F-A95A89F8533B}"/>
    <cellStyle name="AggGreen 4 3 3 4" xfId="9129" xr:uid="{B11A69CC-5DCC-45EA-9DBE-653D0ADF6E07}"/>
    <cellStyle name="AggGreen 4 3 3 5" xfId="12051" xr:uid="{5DD96625-19D5-44DD-A88B-DBAB0675DC37}"/>
    <cellStyle name="AggGreen 4 3 4" xfId="1756" xr:uid="{309E43B6-4AAE-4C36-B413-E1D59C9558A2}"/>
    <cellStyle name="AggGreen 4 3 4 2" xfId="3314" xr:uid="{2D5C3337-8AE3-41D6-A751-E6439D9DB942}"/>
    <cellStyle name="AggGreen 4 3 4 2 2" xfId="8008" xr:uid="{1260775D-321C-4F67-8DA1-64BA7DF4A6EB}"/>
    <cellStyle name="AggGreen 4 3 4 2 3" xfId="11064" xr:uid="{A7D579E5-15AC-4009-BC64-13BFA25E8B3F}"/>
    <cellStyle name="AggGreen 4 3 4 2 4" xfId="13946" xr:uid="{E5D982C7-6F67-4153-A506-5A7D3FA7CE9E}"/>
    <cellStyle name="AggGreen 4 3 4 3" xfId="5602" xr:uid="{5019CEAE-27B7-47A3-BF27-1119C59E0F0E}"/>
    <cellStyle name="AggGreen 4 3 4 4" xfId="9615" xr:uid="{101E9213-7B20-40F3-AF19-34E323F2768F}"/>
    <cellStyle name="AggGreen 4 3 4 5" xfId="12537" xr:uid="{F15EE05A-9A79-4DB4-80F3-36EFEF698365}"/>
    <cellStyle name="AggGreen 4 3 5" xfId="1922" xr:uid="{A5772272-ECC2-41DF-8D33-EABC688CD593}"/>
    <cellStyle name="AggGreen 4 3 5 2" xfId="5040" xr:uid="{3C302D96-0F4D-4D99-BC76-87967E5FFD42}"/>
    <cellStyle name="AggGreen 4 3 5 3" xfId="9781" xr:uid="{38AF1898-73E6-4F87-89A8-27E8D3B84247}"/>
    <cellStyle name="AggGreen 4 3 5 4" xfId="12703" xr:uid="{301D6B59-E22A-4CF6-888A-59AB3AD80195}"/>
    <cellStyle name="AggGreen 4 3 6" xfId="6553" xr:uid="{80E39876-D5DD-4699-A380-338152F19F37}"/>
    <cellStyle name="AggGreen 4 3 7" xfId="8210" xr:uid="{D2C074F6-4E7E-409C-B1FC-B9F7B7EDB49F}"/>
    <cellStyle name="AggGreen 4 3 8" xfId="11258" xr:uid="{744D4C61-5CBA-44AD-9B1F-A82C6B469EE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2 2 2" xfId="7855" xr:uid="{98B5F6B4-4E37-47E6-AC90-3A53F70EB95E}"/>
    <cellStyle name="AggGreen 4 4 2 2 2 3" xfId="10911" xr:uid="{8B444311-872A-469A-89D6-55B824ADF331}"/>
    <cellStyle name="AggGreen 4 4 2 2 2 4" xfId="13793" xr:uid="{C4948A1F-A4E7-465A-AFD1-C115739BD27D}"/>
    <cellStyle name="AggGreen 4 4 2 2 3" xfId="4988" xr:uid="{3B66DE72-E213-4B3C-827C-A2DECCBB2BC1}"/>
    <cellStyle name="AggGreen 4 4 2 2 4" xfId="9455" xr:uid="{42AD62F4-2EE9-44D9-ACFF-FEA87FF62C99}"/>
    <cellStyle name="AggGreen 4 4 2 2 5" xfId="12377" xr:uid="{EE29B66D-EF5D-48F7-8C3B-AFEE8C0BE945}"/>
    <cellStyle name="AggGreen 4 4 2 3" xfId="994" xr:uid="{2347EDB4-F9EA-483E-8065-112D1739D421}"/>
    <cellStyle name="AggGreen 4 4 2 3 2" xfId="2567" xr:uid="{42D87408-2E0E-4EEA-B844-846E9B5CCF31}"/>
    <cellStyle name="AggGreen 4 4 2 3 2 2" xfId="5697" xr:uid="{77EFED13-CD07-4EA6-B037-C48A1205CB65}"/>
    <cellStyle name="AggGreen 4 4 2 3 2 3" xfId="10317" xr:uid="{2A0E5881-08F6-4AA9-A288-EEA3F50765A5}"/>
    <cellStyle name="AggGreen 4 4 2 3 2 4" xfId="13199" xr:uid="{BFB16C7D-DF94-486F-821E-6E06DE3E3010}"/>
    <cellStyle name="AggGreen 4 4 2 3 3" xfId="4265" xr:uid="{1D8447F3-65C1-4053-92B2-156F7E52CDD1}"/>
    <cellStyle name="AggGreen 4 4 2 3 4" xfId="8853" xr:uid="{83FEC26D-58DF-418E-BD64-6AD30E735BB0}"/>
    <cellStyle name="AggGreen 4 4 2 3 5" xfId="11775" xr:uid="{C99F38E5-22B8-46B4-9EA5-566188D9BD25}"/>
    <cellStyle name="AggGreen 4 4 2 4" xfId="2246" xr:uid="{2C1BC71F-AB7A-4FBA-88DE-04A33AFD7548}"/>
    <cellStyle name="AggGreen 4 4 2 4 2" xfId="4275" xr:uid="{D43FB735-6E77-434D-A8E3-7EAD853F50E6}"/>
    <cellStyle name="AggGreen 4 4 2 4 3" xfId="10105" xr:uid="{587F7E63-AA11-492C-92EB-2C421ECE7DEC}"/>
    <cellStyle name="AggGreen 4 4 2 4 4" xfId="13027" xr:uid="{8BBCA375-A900-49EA-8940-CDE9E63D1BF4}"/>
    <cellStyle name="AggGreen 4 4 2 5" xfId="6321" xr:uid="{EAEC44A3-8794-4A0B-B26A-F65C2C878DD3}"/>
    <cellStyle name="AggGreen 4 4 2 6" xfId="5122" xr:uid="{6C46896A-B131-4AD6-BCA6-9D47547EAB51}"/>
    <cellStyle name="AggGreen 4 4 2 7" xfId="8276" xr:uid="{1DFDA446-23FD-4F7C-B8EC-1A033A44E1C7}"/>
    <cellStyle name="AggGreen 4 4 3" xfId="1388" xr:uid="{B429D70A-AFCC-4D8B-8C6A-D5B89F576D9F}"/>
    <cellStyle name="AggGreen 4 4 3 2" xfId="2953" xr:uid="{9B46DB69-D54C-409F-A9C1-0A587BB96710}"/>
    <cellStyle name="AggGreen 4 4 3 2 2" xfId="7647" xr:uid="{9DBC21B1-0B84-4D73-B4A7-FCC2FB9E6D4F}"/>
    <cellStyle name="AggGreen 4 4 3 2 3" xfId="10703" xr:uid="{C683B331-F2B2-4315-B3F8-FCF75CACC7F2}"/>
    <cellStyle name="AggGreen 4 4 3 2 4" xfId="13585" xr:uid="{F70D1BD9-27A3-4381-8FFD-58AFE476B960}"/>
    <cellStyle name="AggGreen 4 4 3 3" xfId="3777" xr:uid="{460A6561-603A-4D66-B412-E0A3C2D6BE58}"/>
    <cellStyle name="AggGreen 4 4 3 4" xfId="9247" xr:uid="{37AE9154-FF81-46E8-BE91-B38A390C29DF}"/>
    <cellStyle name="AggGreen 4 4 3 5" xfId="12169" xr:uid="{79789EB6-7B47-404F-B538-F6448C7AE832}"/>
    <cellStyle name="AggGreen 4 4 4" xfId="1023" xr:uid="{8E57BC26-D49B-439B-B280-0C4982DF9291}"/>
    <cellStyle name="AggGreen 4 4 4 2" xfId="2595" xr:uid="{217EC2DD-FED5-47AA-AAF8-95950945DCAB}"/>
    <cellStyle name="AggGreen 4 4 4 2 2" xfId="5222" xr:uid="{3EC8CF8B-E0D9-42D1-B559-E50592892EE7}"/>
    <cellStyle name="AggGreen 4 4 4 2 3" xfId="10345" xr:uid="{24B3DCB2-467C-40C2-A00F-92439A577812}"/>
    <cellStyle name="AggGreen 4 4 4 2 4" xfId="13227" xr:uid="{B089BA45-D0BD-4C0A-96E1-577E8F595FC9}"/>
    <cellStyle name="AggGreen 4 4 4 3" xfId="6408" xr:uid="{35028A4B-F178-45D6-A184-58958301DB3B}"/>
    <cellStyle name="AggGreen 4 4 4 4" xfId="8882" xr:uid="{29FE6E81-B08A-4FAC-BB44-39AC9758E2F8}"/>
    <cellStyle name="AggGreen 4 4 4 5" xfId="11804" xr:uid="{8E81F662-D543-4F1F-8EB3-DA2FA2C68C6E}"/>
    <cellStyle name="AggGreen 4 4 5" xfId="2040" xr:uid="{EAE91412-1194-4131-822C-982DCDCEF1DE}"/>
    <cellStyle name="AggGreen 4 4 5 2" xfId="4052" xr:uid="{7509001C-E856-43EF-9392-11BECBB1010D}"/>
    <cellStyle name="AggGreen 4 4 5 3" xfId="9899" xr:uid="{8BDD623D-8415-4CF0-82C6-6C2F01830F59}"/>
    <cellStyle name="AggGreen 4 4 5 4" xfId="12821" xr:uid="{7C4D3F7A-6C15-4052-BEBF-9015743E519F}"/>
    <cellStyle name="AggGreen 4 4 6" xfId="6151" xr:uid="{2E001C8E-FC22-47A8-8730-D61B64F7A7DC}"/>
    <cellStyle name="AggGreen 4 4 7" xfId="5355" xr:uid="{3FC0FD49-4059-486F-9B2C-BBE98CD02FAB}"/>
    <cellStyle name="AggGreen 4 4 8" xfId="5776" xr:uid="{14223C31-04F5-4725-8910-39CF5C578834}"/>
    <cellStyle name="AggGreen 4 5" xfId="1093" xr:uid="{55B14524-22BB-4D11-BBE3-C3A7D78EC00D}"/>
    <cellStyle name="AggGreen 4 5 2" xfId="2662" xr:uid="{010CCB30-1BC2-4C8A-999A-B83782D3BDA2}"/>
    <cellStyle name="AggGreen 4 5 2 2" xfId="3888" xr:uid="{50193657-E907-4934-8B3A-9A9E2B326412}"/>
    <cellStyle name="AggGreen 4 5 2 3" xfId="10412" xr:uid="{28C68592-3B92-4819-9EA6-363BBE3E7F38}"/>
    <cellStyle name="AggGreen 4 5 2 4" xfId="13294" xr:uid="{E039DA95-F393-4EA6-85EC-EAD625CFCAF4}"/>
    <cellStyle name="AggGreen 4 5 3" xfId="6466" xr:uid="{5E2BF064-A9D9-4E71-9F5F-3F1B0993A859}"/>
    <cellStyle name="AggGreen 4 5 4" xfId="8952" xr:uid="{14901E5B-D050-4A72-B296-0A9AD2D3A4A3}"/>
    <cellStyle name="AggGreen 4 5 5" xfId="11874" xr:uid="{2F42CA42-58A2-46F6-B7E9-8182CA4D964A}"/>
    <cellStyle name="AggGreen 4 6" xfId="1084" xr:uid="{C0E3DEDA-FF74-4297-9819-5BB1DBD09504}"/>
    <cellStyle name="AggGreen 4 6 2" xfId="2653" xr:uid="{A774A6C4-6DBF-4627-9635-EA7972246C25}"/>
    <cellStyle name="AggGreen 4 6 2 2" xfId="3762" xr:uid="{4D80FE4B-ADCA-4685-A410-FC9194D39373}"/>
    <cellStyle name="AggGreen 4 6 2 3" xfId="10403" xr:uid="{9BBDA02B-9801-4ECB-9827-2D9BA13FE1CF}"/>
    <cellStyle name="AggGreen 4 6 2 4" xfId="13285" xr:uid="{C160D147-BB4C-4EE9-AB08-A820F707D367}"/>
    <cellStyle name="AggGreen 4 6 3" xfId="4067" xr:uid="{970B6F07-C860-4656-A7B0-4F7905B852A6}"/>
    <cellStyle name="AggGreen 4 6 4" xfId="8943" xr:uid="{896F6615-7BDB-4756-8A53-CD0702C7280F}"/>
    <cellStyle name="AggGreen 4 6 5" xfId="11865" xr:uid="{BC94CE9B-A1EF-4407-8384-50FE40E5FB25}"/>
    <cellStyle name="AggGreen 4 7" xfId="1843" xr:uid="{51A7B829-4D8A-48CD-9655-E35F3FF056C9}"/>
    <cellStyle name="AggGreen 4 7 2" xfId="5216" xr:uid="{91401468-5B87-4ED8-BA02-15E04EC7781E}"/>
    <cellStyle name="AggGreen 4 7 3" xfId="9702" xr:uid="{C1F0697A-6639-4697-8DFC-36E499D2F369}"/>
    <cellStyle name="AggGreen 4 7 4" xfId="12624" xr:uid="{40F3C6A5-A53D-4F56-A7C7-206C2A1B0B83}"/>
    <cellStyle name="AggGreen 4 8" xfId="4912" xr:uid="{1BD2D4F6-C720-427A-9B3A-3D5FE2129CD2}"/>
    <cellStyle name="AggGreen 4 9" xfId="8277" xr:uid="{281F9412-8097-4005-BD46-2B7DAE55F12A}"/>
    <cellStyle name="AggGreen 5" xfId="112" xr:uid="{F11B0F9C-0615-47E1-8437-7766F1FF0418}"/>
    <cellStyle name="AggGreen 5 2" xfId="2363" xr:uid="{BA172471-1B08-45A7-8786-CF6ED36FF713}"/>
    <cellStyle name="AggGreen 5 2 2" xfId="6052" xr:uid="{81419566-F3C2-4439-BFAD-ABF3D5F36B45}"/>
    <cellStyle name="AggGreen 5 2 3" xfId="10221" xr:uid="{26D0EE65-C994-4150-BD16-5490668AECEF}"/>
    <cellStyle name="AggGreen 5 2 4" xfId="13139" xr:uid="{24C8A79A-60E6-4D32-82BF-F091C7DBFC49}"/>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2 2 2" xfId="7821" xr:uid="{D1C3212C-E40A-49A1-B14D-60E77CF156BC}"/>
    <cellStyle name="AggGreen12 2 2 2 2 2 2 3" xfId="10877" xr:uid="{A93B3663-1771-4F9F-B55E-3DDA1F2A9810}"/>
    <cellStyle name="AggGreen12 2 2 2 2 2 2 4" xfId="13759" xr:uid="{0DF3C250-6091-4A46-861F-FE1DB2FCEE6B}"/>
    <cellStyle name="AggGreen12 2 2 2 2 2 3" xfId="4184" xr:uid="{15F32630-B1A8-4A03-9DC9-567200EFB8B2}"/>
    <cellStyle name="AggGreen12 2 2 2 2 2 4" xfId="9421" xr:uid="{FD39A6DF-3011-4DC1-9AAE-D28537D9E784}"/>
    <cellStyle name="AggGreen12 2 2 2 2 2 5" xfId="12343" xr:uid="{7FBDD1A2-3240-46F6-9C11-E7D0A9D8908B}"/>
    <cellStyle name="AggGreen12 2 2 2 2 3" xfId="1015" xr:uid="{5DCB1AC4-83DC-4822-8A80-7373C7F4CA9B}"/>
    <cellStyle name="AggGreen12 2 2 2 2 3 2" xfId="2587" xr:uid="{71E25BC5-B6A6-4AA0-89E8-63975E2AC35E}"/>
    <cellStyle name="AggGreen12 2 2 2 2 3 2 2" xfId="5530" xr:uid="{241B76C2-556A-47B4-BAD6-AC932A09621F}"/>
    <cellStyle name="AggGreen12 2 2 2 2 3 2 3" xfId="10337" xr:uid="{F71BBADB-0ED1-4517-8966-59B0B3C85FCF}"/>
    <cellStyle name="AggGreen12 2 2 2 2 3 2 4" xfId="13219" xr:uid="{85DB0B71-34A8-4335-8F58-1AA9415B9E16}"/>
    <cellStyle name="AggGreen12 2 2 2 2 3 3" xfId="3645" xr:uid="{816C1163-B5F4-4347-9401-2299B1D151D5}"/>
    <cellStyle name="AggGreen12 2 2 2 2 3 4" xfId="8874" xr:uid="{C79B8181-3C8E-4304-BEF2-630DEC5E4797}"/>
    <cellStyle name="AggGreen12 2 2 2 2 3 5" xfId="11796" xr:uid="{4C6A53A7-EF34-4236-B5CA-AA4270BAC2D3}"/>
    <cellStyle name="AggGreen12 2 2 2 2 4" xfId="2212" xr:uid="{F7BE7028-4B80-47F2-9D4A-4B9A79E86588}"/>
    <cellStyle name="AggGreen12 2 2 2 2 4 2" xfId="4211" xr:uid="{228B01AE-76F3-434E-B5C2-06D47FE5B253}"/>
    <cellStyle name="AggGreen12 2 2 2 2 4 3" xfId="10071" xr:uid="{7336176D-79C9-4E30-859C-FF2016649A87}"/>
    <cellStyle name="AggGreen12 2 2 2 2 4 4" xfId="12993" xr:uid="{237E1B63-07F6-487B-9FB3-16FB52D0B68B}"/>
    <cellStyle name="AggGreen12 2 2 2 2 5" xfId="5376" xr:uid="{BE450714-EA6A-4363-88E8-94DCC8802A2C}"/>
    <cellStyle name="AggGreen12 2 2 2 2 6" xfId="5348" xr:uid="{AE58CEC8-3A79-46B9-AF62-EFA574F6A791}"/>
    <cellStyle name="AggGreen12 2 2 2 2 7" xfId="4490" xr:uid="{F1A22668-4040-49FB-99F0-B7ACD9E698A2}"/>
    <cellStyle name="AggGreen12 2 2 2 3" xfId="1354" xr:uid="{87E5F22A-B8F8-43F9-AF0B-5A05F72332A5}"/>
    <cellStyle name="AggGreen12 2 2 2 3 2" xfId="2919" xr:uid="{D7B61C75-7730-42AB-AAB4-C13A84CE682F}"/>
    <cellStyle name="AggGreen12 2 2 2 3 2 2" xfId="7613" xr:uid="{AA6715C6-A07A-4096-8449-A1309FEC932B}"/>
    <cellStyle name="AggGreen12 2 2 2 3 2 3" xfId="10669" xr:uid="{48294FA0-057F-44EE-B10B-7AED9B7B49EF}"/>
    <cellStyle name="AggGreen12 2 2 2 3 2 4" xfId="13551" xr:uid="{1B386C01-3FE7-479B-9D57-980D634FEAFF}"/>
    <cellStyle name="AggGreen12 2 2 2 3 3" xfId="4537" xr:uid="{C7267413-DCED-47FE-B6AB-D3165C2B4083}"/>
    <cellStyle name="AggGreen12 2 2 2 3 4" xfId="9213" xr:uid="{BF1913AF-3D74-4AF6-B54C-3918E9B8C002}"/>
    <cellStyle name="AggGreen12 2 2 2 3 5" xfId="12135" xr:uid="{FBA89496-EE73-4266-B743-E8EC90E41B9C}"/>
    <cellStyle name="AggGreen12 2 2 2 4" xfId="1709" xr:uid="{A4A0DDC5-B633-499D-B979-548786C3D16B}"/>
    <cellStyle name="AggGreen12 2 2 2 4 2" xfId="3270" xr:uid="{6498E8E6-C5A4-484C-B741-F2099BB3CD81}"/>
    <cellStyle name="AggGreen12 2 2 2 4 2 2" xfId="7964" xr:uid="{6FC1C2FB-9706-4096-8B77-89EDE5F88BF7}"/>
    <cellStyle name="AggGreen12 2 2 2 4 2 3" xfId="11020" xr:uid="{F3592FA0-77A5-463D-A115-00527F490DFD}"/>
    <cellStyle name="AggGreen12 2 2 2 4 2 4" xfId="13902" xr:uid="{3FBFA914-B0A0-4962-9507-9A53C53E34F0}"/>
    <cellStyle name="AggGreen12 2 2 2 4 3" xfId="6620" xr:uid="{7DEEDFEF-3B41-4D33-846C-09CA23D6C113}"/>
    <cellStyle name="AggGreen12 2 2 2 4 4" xfId="9568" xr:uid="{EDDDA9BC-8173-40D8-8454-E8D1F6F60A27}"/>
    <cellStyle name="AggGreen12 2 2 2 4 5" xfId="12490" xr:uid="{10E8D923-4E66-4F5E-AE88-9959FD4F04F4}"/>
    <cellStyle name="AggGreen12 2 2 2 5" xfId="2006" xr:uid="{C105D39D-060C-41F6-93B5-A7A39C92F8B4}"/>
    <cellStyle name="AggGreen12 2 2 2 5 2" xfId="4028" xr:uid="{75F68CBB-BE87-4544-B983-4C34F1CDFB98}"/>
    <cellStyle name="AggGreen12 2 2 2 5 3" xfId="9865" xr:uid="{4FDF0E2D-076F-4F27-9FEC-DFD3D7461338}"/>
    <cellStyle name="AggGreen12 2 2 2 5 4" xfId="12787" xr:uid="{A7166FA4-368A-468F-AE7C-FD45C8ADE76F}"/>
    <cellStyle name="AggGreen12 2 2 2 6" xfId="6770" xr:uid="{45BFCBB3-DCE2-494D-A5A3-1A7EBD67FB61}"/>
    <cellStyle name="AggGreen12 2 2 2 7" xfId="4886" xr:uid="{980D192B-44D6-41FE-B193-1BD41409260D}"/>
    <cellStyle name="AggGreen12 2 2 2 8" xfId="8227" xr:uid="{69AABF29-73C3-42E5-96D6-1F49D66EA132}"/>
    <cellStyle name="AggGreen12 2 2 3" xfId="748" xr:uid="{65D0D2D2-FDF4-41B2-B783-AEAB776DB28C}"/>
    <cellStyle name="AggGreen12 2 2 3 2" xfId="1461" xr:uid="{03FECFC3-4FDF-41D5-95C3-7C01AF3114EF}"/>
    <cellStyle name="AggGreen12 2 2 3 2 2" xfId="3026" xr:uid="{2F3A8506-4C89-4AFE-BB47-97643786684D}"/>
    <cellStyle name="AggGreen12 2 2 3 2 2 2" xfId="7720" xr:uid="{F0A28CE9-66F0-4A98-AA1C-3CF5061F8632}"/>
    <cellStyle name="AggGreen12 2 2 3 2 2 3" xfId="10776" xr:uid="{E19BFA06-78D4-4667-821E-229B54A04363}"/>
    <cellStyle name="AggGreen12 2 2 3 2 2 4" xfId="13658" xr:uid="{8B912BF7-EA1A-4E2A-AA24-229AA8D7E45A}"/>
    <cellStyle name="AggGreen12 2 2 3 2 3" xfId="6273" xr:uid="{B8DC776C-B94C-42E8-89DE-18B032DB3E31}"/>
    <cellStyle name="AggGreen12 2 2 3 2 4" xfId="9320" xr:uid="{52C26378-1368-4CFB-A5F1-575A361260E3}"/>
    <cellStyle name="AggGreen12 2 2 3 2 5" xfId="12242" xr:uid="{A0DD0D9A-0C1F-408A-AE36-298ABC48FF60}"/>
    <cellStyle name="AggGreen12 2 2 3 3" xfId="1075" xr:uid="{95C54E3F-9583-4876-A466-0932DAF99696}"/>
    <cellStyle name="AggGreen12 2 2 3 3 2" xfId="2644" xr:uid="{45730C21-11EB-4F3F-A562-8E7914CE9A1A}"/>
    <cellStyle name="AggGreen12 2 2 3 3 2 2" xfId="3609" xr:uid="{001489AC-02F2-4928-BC3F-E3AE0F290CCE}"/>
    <cellStyle name="AggGreen12 2 2 3 3 2 3" xfId="10394" xr:uid="{D88CE8A4-8335-468E-8414-4E22E7634327}"/>
    <cellStyle name="AggGreen12 2 2 3 3 2 4" xfId="13276" xr:uid="{B8063499-6A9D-4506-AE50-9C49BAB2DD64}"/>
    <cellStyle name="AggGreen12 2 2 3 3 3" xfId="5211" xr:uid="{CFE1EC72-891A-4D6C-A938-F9BA695CDD27}"/>
    <cellStyle name="AggGreen12 2 2 3 3 4" xfId="8934" xr:uid="{A3D021A5-FFED-4663-AE61-ADDB0E1029E9}"/>
    <cellStyle name="AggGreen12 2 2 3 3 5" xfId="11856" xr:uid="{C19BB73A-D561-43B8-B11E-5A28F52E6D4F}"/>
    <cellStyle name="AggGreen12 2 2 3 4" xfId="2111" xr:uid="{69C25DFD-C434-4DE3-81AC-D6977DA4E242}"/>
    <cellStyle name="AggGreen12 2 2 3 4 2" xfId="4404" xr:uid="{4900C7BA-58BA-4FA7-88C2-E80FB0DBFA25}"/>
    <cellStyle name="AggGreen12 2 2 3 4 3" xfId="9970" xr:uid="{E97496D7-B1C6-4FC1-9886-9385F2B05471}"/>
    <cellStyle name="AggGreen12 2 2 3 4 4" xfId="12892" xr:uid="{8F0F002D-9FDC-452A-BA59-5ED1CF46F9F8}"/>
    <cellStyle name="AggGreen12 2 2 3 5" xfId="3500" xr:uid="{FE92FB47-C6FB-41E2-9EC7-3E8EFC0F023C}"/>
    <cellStyle name="AggGreen12 2 2 3 6" xfId="4282" xr:uid="{266B5B1F-67A3-4D08-94A9-02408E6E3615}"/>
    <cellStyle name="AggGreen12 2 2 3 7" xfId="8491" xr:uid="{69ECD5FC-BDCD-40BD-A8FB-39AE1AFA7763}"/>
    <cellStyle name="AggGreen12 2 3" xfId="299" xr:uid="{BB871724-C59C-4C4B-BD51-DFE0D7A5A08E}"/>
    <cellStyle name="AggGreen12 2 3 10" xfId="6215" xr:uid="{2B208DBC-9D26-46D5-9221-B88539542C02}"/>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2 2 2" xfId="7825" xr:uid="{CB7FE653-1411-4953-BC20-80295C0927E9}"/>
    <cellStyle name="AggGreen12 2 3 2 2 2 2 3" xfId="10881" xr:uid="{160E3AEA-E335-4046-B3F0-D8FF534DC02D}"/>
    <cellStyle name="AggGreen12 2 3 2 2 2 2 4" xfId="13763" xr:uid="{CEDB21AA-2DC9-42DC-A6A1-2A96A496727E}"/>
    <cellStyle name="AggGreen12 2 3 2 2 2 3" xfId="6381" xr:uid="{DF860470-C0A7-4CCC-B877-4CC6CE6F163A}"/>
    <cellStyle name="AggGreen12 2 3 2 2 2 4" xfId="9425" xr:uid="{FA8F6F14-4FCE-43FA-B87D-02E5B6DC415E}"/>
    <cellStyle name="AggGreen12 2 3 2 2 2 5" xfId="12347" xr:uid="{34245A86-F35C-4D41-A68D-48918E2CA700}"/>
    <cellStyle name="AggGreen12 2 3 2 2 3" xfId="1239" xr:uid="{7DF2BD0E-EF84-4398-A894-68C7C0E68547}"/>
    <cellStyle name="AggGreen12 2 3 2 2 3 2" xfId="2806" xr:uid="{2D7B0501-9AA8-4DE0-8AA3-34272FD7D494}"/>
    <cellStyle name="AggGreen12 2 3 2 2 3 2 2" xfId="3591" xr:uid="{D4092404-6F9C-4570-8DCA-6EB97C1C774E}"/>
    <cellStyle name="AggGreen12 2 3 2 2 3 2 3" xfId="10556" xr:uid="{A100BF6C-234A-4A33-9470-D3FB279C1316}"/>
    <cellStyle name="AggGreen12 2 3 2 2 3 2 4" xfId="13438" xr:uid="{0C8E6656-D7EC-4A6F-B2F6-CF6D000307F0}"/>
    <cellStyle name="AggGreen12 2 3 2 2 3 3" xfId="6342" xr:uid="{27283C37-86BE-4900-A892-F08AAF5D21E7}"/>
    <cellStyle name="AggGreen12 2 3 2 2 3 4" xfId="9098" xr:uid="{9F7CA440-57CE-42BD-B3A4-9C67D141EBC2}"/>
    <cellStyle name="AggGreen12 2 3 2 2 3 5" xfId="12020" xr:uid="{066DAC75-A542-4F6D-843F-0E896970B08E}"/>
    <cellStyle name="AggGreen12 2 3 2 2 4" xfId="2216" xr:uid="{D9BEC650-BE85-4339-ACA2-ADC899A579D5}"/>
    <cellStyle name="AggGreen12 2 3 2 2 4 2" xfId="6371" xr:uid="{C581A441-343A-4F60-9DB3-BE0460FAD4CD}"/>
    <cellStyle name="AggGreen12 2 3 2 2 4 3" xfId="10075" xr:uid="{20BA5BB1-53E3-4BDF-AAB6-1FB8BBC12D4F}"/>
    <cellStyle name="AggGreen12 2 3 2 2 4 4" xfId="12997" xr:uid="{113735EB-A6FE-40C1-9AEE-96D315130F81}"/>
    <cellStyle name="AggGreen12 2 3 2 2 5" xfId="4743" xr:uid="{D8D141D0-DC91-4A2B-945D-46E8C490BDDF}"/>
    <cellStyle name="AggGreen12 2 3 2 2 6" xfId="6125" xr:uid="{E88B2326-0AC9-4616-9756-D50EF3C891BD}"/>
    <cellStyle name="AggGreen12 2 3 2 2 7" xfId="6753" xr:uid="{4F985C6A-5759-4732-84BD-306364311278}"/>
    <cellStyle name="AggGreen12 2 3 2 3" xfId="1358" xr:uid="{DDC4F145-F714-4C18-9FFD-0392C9F9D3D9}"/>
    <cellStyle name="AggGreen12 2 3 2 3 2" xfId="2923" xr:uid="{CA348DA3-9B22-453C-BAD3-8DB2713D18C9}"/>
    <cellStyle name="AggGreen12 2 3 2 3 2 2" xfId="7617" xr:uid="{489A5991-BA62-4CB7-B4B6-C6B84C906806}"/>
    <cellStyle name="AggGreen12 2 3 2 3 2 3" xfId="10673" xr:uid="{2520B5AD-E025-4862-B69C-EF6929F55653}"/>
    <cellStyle name="AggGreen12 2 3 2 3 2 4" xfId="13555" xr:uid="{62C7165F-899D-473C-B340-2F60C3D8E565}"/>
    <cellStyle name="AggGreen12 2 3 2 3 3" xfId="6024" xr:uid="{864702F0-8F77-457B-9DEF-C99C76D0A91A}"/>
    <cellStyle name="AggGreen12 2 3 2 3 4" xfId="9217" xr:uid="{BFAF8A2C-AAA3-4BC9-A9E0-061F37446D35}"/>
    <cellStyle name="AggGreen12 2 3 2 3 5" xfId="12139" xr:uid="{67B764E6-36A2-45AF-B09B-366879BC2B8A}"/>
    <cellStyle name="AggGreen12 2 3 2 4" xfId="1748" xr:uid="{78B63A49-DE70-48E1-B6B4-BCC25881FF67}"/>
    <cellStyle name="AggGreen12 2 3 2 4 2" xfId="3307" xr:uid="{D6AF9671-646D-44D4-8E0E-98394BA379C4}"/>
    <cellStyle name="AggGreen12 2 3 2 4 2 2" xfId="8001" xr:uid="{ACBD5374-51CF-4178-B6D1-6A1A6BBC2C1F}"/>
    <cellStyle name="AggGreen12 2 3 2 4 2 3" xfId="11057" xr:uid="{B0628AD4-6D2E-4B2B-A5C1-F241B97FEC9F}"/>
    <cellStyle name="AggGreen12 2 3 2 4 2 4" xfId="13939" xr:uid="{D4992108-497E-43CC-8EED-BE6E857D8CBF}"/>
    <cellStyle name="AggGreen12 2 3 2 4 3" xfId="6424" xr:uid="{B1692D93-86B3-4507-9280-8144D61DEAD2}"/>
    <cellStyle name="AggGreen12 2 3 2 4 4" xfId="9607" xr:uid="{088D0DCC-CB3B-4ECB-8C5A-31BEBE507C08}"/>
    <cellStyle name="AggGreen12 2 3 2 4 5" xfId="12529" xr:uid="{EA11E7B9-DEB9-48CC-B437-08346B9067A6}"/>
    <cellStyle name="AggGreen12 2 3 2 5" xfId="2010" xr:uid="{DC01FFE7-1A6C-4E68-AA14-6EB686B4D5BB}"/>
    <cellStyle name="AggGreen12 2 3 2 5 2" xfId="3586" xr:uid="{99099A70-2D60-40F8-9FA4-075E8765D950}"/>
    <cellStyle name="AggGreen12 2 3 2 5 3" xfId="9869" xr:uid="{72D6C8DB-33E2-4A3A-87E2-91131CF1B827}"/>
    <cellStyle name="AggGreen12 2 3 2 5 4" xfId="12791" xr:uid="{A64E3E38-E508-4EA0-A0C0-EAA81D983E98}"/>
    <cellStyle name="AggGreen12 2 3 2 6" xfId="4346" xr:uid="{22AA3D22-700A-4DD3-8062-475F42CBDD0C}"/>
    <cellStyle name="AggGreen12 2 3 2 7" xfId="8250" xr:uid="{E21283B8-0A22-4D73-9EF9-146AE248BBD9}"/>
    <cellStyle name="AggGreen12 2 3 2 8" xfId="11273" xr:uid="{42600DCC-3FAE-433F-82BF-DEE70411AA03}"/>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2 2 2" xfId="7774" xr:uid="{D246B2F5-255A-4C24-A579-4C82D917EDE5}"/>
    <cellStyle name="AggGreen12 2 3 3 2 2 2 3" xfId="10830" xr:uid="{D2C8E575-B94B-4799-9CB6-82E8A0E0D112}"/>
    <cellStyle name="AggGreen12 2 3 3 2 2 2 4" xfId="13712" xr:uid="{039250DD-EC95-4B50-9661-6187BCA6C034}"/>
    <cellStyle name="AggGreen12 2 3 3 2 2 3" xfId="6383" xr:uid="{7FDB1842-4DDE-46B3-BD37-34A3EB8A424A}"/>
    <cellStyle name="AggGreen12 2 3 3 2 2 4" xfId="9374" xr:uid="{DA2449EB-F982-4EBD-84BB-0473962CCACD}"/>
    <cellStyle name="AggGreen12 2 3 3 2 2 5" xfId="12296" xr:uid="{E734CD65-1CE3-411E-BBAA-B5FDF772FB41}"/>
    <cellStyle name="AggGreen12 2 3 3 2 3" xfId="64" xr:uid="{AE9A4EA9-39C5-4627-9062-B7864692C0CC}"/>
    <cellStyle name="AggGreen12 2 3 3 2 3 2" xfId="2321" xr:uid="{E566362B-3139-4BC3-9509-F356F93E6B3B}"/>
    <cellStyle name="AggGreen12 2 3 3 2 3 2 2" xfId="5436" xr:uid="{FFC61EC9-7C66-4573-99F1-5529FA6CF646}"/>
    <cellStyle name="AggGreen12 2 3 3 2 3 2 3" xfId="10179" xr:uid="{352FDF22-5A80-4D43-9255-1BDBDC3719E1}"/>
    <cellStyle name="AggGreen12 2 3 3 2 3 2 4" xfId="13097" xr:uid="{668D0ED6-042A-4125-A0FB-70BF4BBDFA57}"/>
    <cellStyle name="AggGreen12 2 3 3 2 3 3" xfId="4093" xr:uid="{7C12CDBE-98E7-4EF1-9A19-18CA0455BC10}"/>
    <cellStyle name="AggGreen12 2 3 3 2 3 4" xfId="4726" xr:uid="{0D034CDB-57BB-4C9C-B203-B211C0CE6FBD}"/>
    <cellStyle name="AggGreen12 2 3 3 2 3 5" xfId="8285" xr:uid="{B0A60C5D-A36D-439A-8C4B-FCBE7D0D5DFC}"/>
    <cellStyle name="AggGreen12 2 3 3 2 4" xfId="2165" xr:uid="{FD5AD58D-3ACE-4501-AEE5-283E784BDCD5}"/>
    <cellStyle name="AggGreen12 2 3 3 2 4 2" xfId="5277" xr:uid="{5D3715CA-D754-4155-A9DD-7590EBD6D638}"/>
    <cellStyle name="AggGreen12 2 3 3 2 4 3" xfId="10024" xr:uid="{11435ECB-A189-42D9-BD80-A553433E93A4}"/>
    <cellStyle name="AggGreen12 2 3 3 2 4 4" xfId="12946" xr:uid="{B41BCB51-41B1-4892-A17B-3E117980657D}"/>
    <cellStyle name="AggGreen12 2 3 3 2 5" xfId="4641" xr:uid="{DBF21596-A01B-4BC4-9FEC-6FF2077AE9C7}"/>
    <cellStyle name="AggGreen12 2 3 3 2 6" xfId="4567" xr:uid="{F4D1A7A1-FB25-4471-9635-923FB99A5754}"/>
    <cellStyle name="AggGreen12 2 3 3 2 7" xfId="8224" xr:uid="{01FB4E7A-FB26-4DE8-BFED-1338CABB3285}"/>
    <cellStyle name="AggGreen12 2 3 3 3" xfId="1307" xr:uid="{3C476B87-AB88-4210-A147-BBAEB3CE0C8C}"/>
    <cellStyle name="AggGreen12 2 3 3 3 2" xfId="2872" xr:uid="{D9FD6FC1-D52F-4FE3-81D0-EE72A0CFFE6B}"/>
    <cellStyle name="AggGreen12 2 3 3 3 2 2" xfId="7566" xr:uid="{54206111-C8D6-45DB-9699-B33F396D0FC9}"/>
    <cellStyle name="AggGreen12 2 3 3 3 2 3" xfId="10622" xr:uid="{4611070A-F57B-4DE5-BFDC-BE2ED5065784}"/>
    <cellStyle name="AggGreen12 2 3 3 3 2 4" xfId="13504" xr:uid="{DC7485EE-686E-409D-A528-8C26D817EC58}"/>
    <cellStyle name="AggGreen12 2 3 3 3 3" xfId="6146" xr:uid="{277E53DA-582D-4787-B628-49CB44488164}"/>
    <cellStyle name="AggGreen12 2 3 3 3 4" xfId="9166" xr:uid="{D3DAE5AE-602D-46FA-84FE-DF9E58462B81}"/>
    <cellStyle name="AggGreen12 2 3 3 3 5" xfId="12088" xr:uid="{38FE27DB-5E12-412E-BF87-BBC37066442C}"/>
    <cellStyle name="AggGreen12 2 3 3 4" xfId="1246" xr:uid="{3A80495D-DE88-4295-912B-D6690152C909}"/>
    <cellStyle name="AggGreen12 2 3 3 4 2" xfId="2813" xr:uid="{0DC0D8B6-5CBB-4F5F-AA5B-1F3956BC53FB}"/>
    <cellStyle name="AggGreen12 2 3 3 4 2 2" xfId="3751" xr:uid="{F8E59894-D3E3-45EB-A1A7-B8A991C83931}"/>
    <cellStyle name="AggGreen12 2 3 3 4 2 3" xfId="10563" xr:uid="{F14C8DEB-BA4F-48C6-9B5C-9BB64C97F442}"/>
    <cellStyle name="AggGreen12 2 3 3 4 2 4" xfId="13445" xr:uid="{DF1CD8FF-D6F0-4EAA-B1A4-E2AA55C93089}"/>
    <cellStyle name="AggGreen12 2 3 3 4 3" xfId="4323" xr:uid="{D70E4296-383D-4709-849E-EC1233AF9841}"/>
    <cellStyle name="AggGreen12 2 3 3 4 4" xfId="9105" xr:uid="{1576BE92-2B7F-4A59-85EE-592A1C5483FC}"/>
    <cellStyle name="AggGreen12 2 3 3 4 5" xfId="12027" xr:uid="{FA3E871E-F25E-4BD6-A16B-EE5CB3E7F41A}"/>
    <cellStyle name="AggGreen12 2 3 3 5" xfId="1959" xr:uid="{6A8579D0-E759-4B5B-9B7F-4F3E860FCDA4}"/>
    <cellStyle name="AggGreen12 2 3 3 5 2" xfId="6038" xr:uid="{AD6FA11A-D851-443D-AF23-CA9181025909}"/>
    <cellStyle name="AggGreen12 2 3 3 5 3" xfId="9818" xr:uid="{BDFC50C4-A291-444C-BC23-D000230BA520}"/>
    <cellStyle name="AggGreen12 2 3 3 5 4" xfId="12740" xr:uid="{1A07D060-16A7-46E6-831E-EE58548C4ADC}"/>
    <cellStyle name="AggGreen12 2 3 3 6" xfId="5221" xr:uid="{FF4BAAA1-82AA-467E-A4EB-6F745EAE2F14}"/>
    <cellStyle name="AggGreen12 2 3 3 7" xfId="4630" xr:uid="{735023E2-28E2-4AE4-872A-A76C5381DED7}"/>
    <cellStyle name="AggGreen12 2 3 3 8" xfId="5051" xr:uid="{3820D6CC-D8A4-4082-B175-96097BD63990}"/>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2 2 2" xfId="7854" xr:uid="{7C9CBC33-8E5E-4AF9-8B27-FA591C1C0A77}"/>
    <cellStyle name="AggGreen12 2 3 4 2 2 2 3" xfId="10910" xr:uid="{4A265761-85B1-4226-ADCE-4C96FAFF7C1D}"/>
    <cellStyle name="AggGreen12 2 3 4 2 2 2 4" xfId="13792" xr:uid="{FC6373BD-CB0D-4B6D-BF4B-C47298C66E4D}"/>
    <cellStyle name="AggGreen12 2 3 4 2 2 3" xfId="6513" xr:uid="{8CACE976-A1CA-4410-B422-85556D7C59FB}"/>
    <cellStyle name="AggGreen12 2 3 4 2 2 4" xfId="9454" xr:uid="{E71F73F6-E960-4C16-9931-E499B5265FBB}"/>
    <cellStyle name="AggGreen12 2 3 4 2 2 5" xfId="12376" xr:uid="{D60C919D-3D6B-4A42-A662-59D4CCE85CD8}"/>
    <cellStyle name="AggGreen12 2 3 4 2 3" xfId="1832" xr:uid="{F2317132-24BF-4C3F-A131-E37C35683ED1}"/>
    <cellStyle name="AggGreen12 2 3 4 2 3 2" xfId="3382" xr:uid="{FF0EE2E1-7213-43F4-A2EF-495643502882}"/>
    <cellStyle name="AggGreen12 2 3 4 2 3 2 2" xfId="8076" xr:uid="{363C03CF-1FB9-42DF-8836-07970AD4085B}"/>
    <cellStyle name="AggGreen12 2 3 4 2 3 2 3" xfId="11132" xr:uid="{9A7A04AC-898A-4216-B60F-5C22594FF9C9}"/>
    <cellStyle name="AggGreen12 2 3 4 2 3 2 4" xfId="14014" xr:uid="{4B35D377-D0F9-44A6-91CD-55EC341ACEF3}"/>
    <cellStyle name="AggGreen12 2 3 4 2 3 3" xfId="6266" xr:uid="{34F65BCC-8EA4-4DAD-B958-D4EA7A6D335D}"/>
    <cellStyle name="AggGreen12 2 3 4 2 3 4" xfId="9691" xr:uid="{EBE123BF-B2E9-4101-B853-78178BACCE7F}"/>
    <cellStyle name="AggGreen12 2 3 4 2 3 5" xfId="12613" xr:uid="{AFA5B174-A03D-43DA-8ADD-7665111326D2}"/>
    <cellStyle name="AggGreen12 2 3 4 2 4" xfId="2245" xr:uid="{5F7FC0B2-CD9C-413A-A74C-141320F465E5}"/>
    <cellStyle name="AggGreen12 2 3 4 2 4 2" xfId="4969" xr:uid="{B8726676-CE6E-4FC0-979A-8CF6A9E8641A}"/>
    <cellStyle name="AggGreen12 2 3 4 2 4 3" xfId="10104" xr:uid="{37843506-AB82-4446-910C-E3CE58089611}"/>
    <cellStyle name="AggGreen12 2 3 4 2 4 4" xfId="13026" xr:uid="{CBA4A533-2C61-4ECB-AFCD-A264F2B669F7}"/>
    <cellStyle name="AggGreen12 2 3 4 2 5" xfId="4636" xr:uid="{4A1305CB-0616-436D-82D6-6E1040473F9E}"/>
    <cellStyle name="AggGreen12 2 3 4 2 6" xfId="5397" xr:uid="{DA9E825A-746D-4447-86C0-C8F98FA5EF42}"/>
    <cellStyle name="AggGreen12 2 3 4 2 7" xfId="8208" xr:uid="{A774680F-9475-447A-B411-3E0EF2D9A27D}"/>
    <cellStyle name="AggGreen12 2 3 4 3" xfId="1387" xr:uid="{7BA695ED-1371-4E04-8518-443DD31CBE7F}"/>
    <cellStyle name="AggGreen12 2 3 4 3 2" xfId="2952" xr:uid="{D317C827-6738-4DE2-B252-26B4F605F588}"/>
    <cellStyle name="AggGreen12 2 3 4 3 2 2" xfId="7646" xr:uid="{69B1FFA7-D83D-44E3-BAE4-07A33B681597}"/>
    <cellStyle name="AggGreen12 2 3 4 3 2 3" xfId="10702" xr:uid="{992A2C57-8272-4A42-87A5-8E8CFC5E699F}"/>
    <cellStyle name="AggGreen12 2 3 4 3 2 4" xfId="13584" xr:uid="{E9E777C6-A5DA-4E63-BF61-6DDCEF190F70}"/>
    <cellStyle name="AggGreen12 2 3 4 3 3" xfId="4115" xr:uid="{C20CFF09-9013-4325-BCDC-24D3507396DD}"/>
    <cellStyle name="AggGreen12 2 3 4 3 4" xfId="9246" xr:uid="{A8750047-3142-49FE-AA2D-B87A42E9D12A}"/>
    <cellStyle name="AggGreen12 2 3 4 3 5" xfId="12168" xr:uid="{64963C40-CD56-426A-BE32-1D6465F2481E}"/>
    <cellStyle name="AggGreen12 2 3 4 4" xfId="1788" xr:uid="{0881A207-10A4-453C-B1F4-712CE2398912}"/>
    <cellStyle name="AggGreen12 2 3 4 4 2" xfId="3342" xr:uid="{0705E346-B5F8-452E-A98C-F7DB08CF362F}"/>
    <cellStyle name="AggGreen12 2 3 4 4 2 2" xfId="8036" xr:uid="{BB484634-0B59-4E4C-84B8-D67CE4283158}"/>
    <cellStyle name="AggGreen12 2 3 4 4 2 3" xfId="11092" xr:uid="{48C78545-0C70-4847-8101-C770F12E1962}"/>
    <cellStyle name="AggGreen12 2 3 4 4 2 4" xfId="13974" xr:uid="{A65EAFEF-5AEB-4587-AE3A-9C4BEF5ABBE6}"/>
    <cellStyle name="AggGreen12 2 3 4 4 3" xfId="3866" xr:uid="{2962B916-0DE8-413B-BCC5-C32436A0F949}"/>
    <cellStyle name="AggGreen12 2 3 4 4 4" xfId="9647" xr:uid="{0E0FB2A8-E760-42FB-8BB4-A5C17A0AF49E}"/>
    <cellStyle name="AggGreen12 2 3 4 4 5" xfId="12569" xr:uid="{47DC2B59-4D9C-4654-95AF-BD0B86BFEBAF}"/>
    <cellStyle name="AggGreen12 2 3 4 5" xfId="2039" xr:uid="{6A66A989-8955-46D3-BD2A-2930FE5F3791}"/>
    <cellStyle name="AggGreen12 2 3 4 5 2" xfId="4258" xr:uid="{7672B49C-7B83-4395-9EA5-9638CA7EB619}"/>
    <cellStyle name="AggGreen12 2 3 4 5 3" xfId="9898" xr:uid="{5156C378-07E8-4C73-98FA-C9E49BF5BF42}"/>
    <cellStyle name="AggGreen12 2 3 4 5 4" xfId="12820" xr:uid="{24DA4CF7-AD5D-4E19-B564-023D877F260C}"/>
    <cellStyle name="AggGreen12 2 3 4 6" xfId="5123" xr:uid="{58AEA9A8-8C98-4C2E-A9DB-6F7BFBFDAB29}"/>
    <cellStyle name="AggGreen12 2 3 4 7" xfId="4622" xr:uid="{96D3AD43-0A94-4707-A561-3BF7D9105D88}"/>
    <cellStyle name="AggGreen12 2 3 4 8" xfId="5654" xr:uid="{4EC9968C-C056-4131-B74A-F92090C33EF0}"/>
    <cellStyle name="AggGreen12 2 3 5" xfId="1096" xr:uid="{626127D5-3FD8-4A7F-A6E9-A1E278147F2B}"/>
    <cellStyle name="AggGreen12 2 3 5 2" xfId="2665" xr:uid="{D35C863C-86D3-43AE-A244-B71C4D801803}"/>
    <cellStyle name="AggGreen12 2 3 5 2 2" xfId="5938" xr:uid="{33DC2F3D-CF45-4322-9967-6FCF0C251D3D}"/>
    <cellStyle name="AggGreen12 2 3 5 2 3" xfId="10415" xr:uid="{5E5009BB-A6BA-48CA-B910-977579248963}"/>
    <cellStyle name="AggGreen12 2 3 5 2 4" xfId="13297" xr:uid="{17F7A35E-307C-4FE7-B81D-6523003A0342}"/>
    <cellStyle name="AggGreen12 2 3 5 3" xfId="4040" xr:uid="{399C4EDD-4EBE-4620-B46E-E14FF02A0060}"/>
    <cellStyle name="AggGreen12 2 3 5 4" xfId="8955" xr:uid="{C751442F-0190-494A-B7B3-28F9488FB41B}"/>
    <cellStyle name="AggGreen12 2 3 5 5" xfId="11877" xr:uid="{307E4046-AF5A-45A5-9C5F-1BDF991FDE66}"/>
    <cellStyle name="AggGreen12 2 3 6" xfId="1148" xr:uid="{1B2DADB5-B6E7-4723-9261-2C05191F49B8}"/>
    <cellStyle name="AggGreen12 2 3 6 2" xfId="2717" xr:uid="{7E095442-ED1B-4B35-8054-AB8C1257B1C2}"/>
    <cellStyle name="AggGreen12 2 3 6 2 2" xfId="3600" xr:uid="{F08A1009-7992-4282-91F9-3768E221284C}"/>
    <cellStyle name="AggGreen12 2 3 6 2 3" xfId="10467" xr:uid="{43909C41-2E58-474F-BBCD-6B17A16A21AF}"/>
    <cellStyle name="AggGreen12 2 3 6 2 4" xfId="13349" xr:uid="{C378B859-583E-4A73-AFB0-F0BCC54EC510}"/>
    <cellStyle name="AggGreen12 2 3 6 3" xfId="6375" xr:uid="{0BC2C233-AE46-4802-9E71-951E50B922F4}"/>
    <cellStyle name="AggGreen12 2 3 6 4" xfId="9007" xr:uid="{24349AC5-8E37-4B95-9F9E-C67965440E14}"/>
    <cellStyle name="AggGreen12 2 3 6 5" xfId="11929" xr:uid="{A977F001-7F1A-4FAE-BDF3-A1F3C445771F}"/>
    <cellStyle name="AggGreen12 2 3 7" xfId="1061" xr:uid="{12926C46-3FD1-45DE-9CC3-994FBB5A75EF}"/>
    <cellStyle name="AggGreen12 2 3 7 2" xfId="4056" xr:uid="{E3CD956A-52E1-4225-9EA4-AFE2DB2AC9B0}"/>
    <cellStyle name="AggGreen12 2 3 7 3" xfId="8920" xr:uid="{B1494103-7107-40A2-8D1D-FED5000CD2D3}"/>
    <cellStyle name="AggGreen12 2 3 7 4" xfId="11842" xr:uid="{2607CB75-16E4-4104-895D-C1C8C8C4C34A}"/>
    <cellStyle name="AggGreen12 2 3 8" xfId="6819" xr:uid="{3FF301F5-11BA-462B-9F70-023B23C0BB30}"/>
    <cellStyle name="AggGreen12 2 3 9" xfId="5923" xr:uid="{5983BCF6-65FD-482B-934B-2871236DD3C6}"/>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2 2 2" xfId="7751" xr:uid="{9C2FDC3F-98CC-4806-88A6-438729F48F45}"/>
    <cellStyle name="AggGreen12 3 2 2 2 2 3" xfId="10807" xr:uid="{81961E43-AF26-416E-B392-65FB90AB3E3E}"/>
    <cellStyle name="AggGreen12 3 2 2 2 2 4" xfId="13689" xr:uid="{1B6D3DE3-6BCC-4413-BD7E-431F4E248991}"/>
    <cellStyle name="AggGreen12 3 2 2 2 3" xfId="4872" xr:uid="{023DEF97-7B4B-49D6-93C0-9FD89BA3BC8C}"/>
    <cellStyle name="AggGreen12 3 2 2 2 4" xfId="9351" xr:uid="{E2459854-80C0-4D77-87DE-C08DF5CB341F}"/>
    <cellStyle name="AggGreen12 3 2 2 2 5" xfId="12273" xr:uid="{B3026045-408B-4F0F-8FB0-797C321D319C}"/>
    <cellStyle name="AggGreen12 3 2 2 3" xfId="1706" xr:uid="{11FE432E-7355-432B-B040-D14212C8A362}"/>
    <cellStyle name="AggGreen12 3 2 2 3 2" xfId="3267" xr:uid="{D28A4676-2C8C-4893-8AB6-8D165B39F38E}"/>
    <cellStyle name="AggGreen12 3 2 2 3 2 2" xfId="7961" xr:uid="{D1B49C91-E5FF-461C-87D7-FE7632786C66}"/>
    <cellStyle name="AggGreen12 3 2 2 3 2 3" xfId="11017" xr:uid="{4899F150-FD2B-4E01-9C16-1E1BA7C16F38}"/>
    <cellStyle name="AggGreen12 3 2 2 3 2 4" xfId="13899" xr:uid="{23402297-B648-4C51-9E8B-AEA755E63F02}"/>
    <cellStyle name="AggGreen12 3 2 2 3 3" xfId="6287" xr:uid="{E09EF148-A932-413D-99DC-F9978F0F354B}"/>
    <cellStyle name="AggGreen12 3 2 2 3 4" xfId="9565" xr:uid="{70766093-E912-4206-B9DF-B946015DB5CD}"/>
    <cellStyle name="AggGreen12 3 2 2 3 5" xfId="12487" xr:uid="{FFC4A1BB-E76C-4083-ADAF-2CE414666FAC}"/>
    <cellStyle name="AggGreen12 3 2 2 4" xfId="2142" xr:uid="{D57B5DDA-C01D-4E5D-8F82-A8EDF0120225}"/>
    <cellStyle name="AggGreen12 3 2 2 4 2" xfId="5006" xr:uid="{695F58EA-5F22-4AA6-B4AD-7D8366631CB8}"/>
    <cellStyle name="AggGreen12 3 2 2 4 3" xfId="10001" xr:uid="{16A485D5-6485-44A4-99E5-0C24D49C3305}"/>
    <cellStyle name="AggGreen12 3 2 2 4 4" xfId="12923" xr:uid="{CA5E264B-A304-4D6F-867E-A2BBD153B242}"/>
    <cellStyle name="AggGreen12 3 2 2 5" xfId="6244" xr:uid="{76BA3107-F770-45A5-875A-EE3472E19C8A}"/>
    <cellStyle name="AggGreen12 3 2 2 6" xfId="3691" xr:uid="{921C0A74-2C27-4572-9A06-45E6318E997E}"/>
    <cellStyle name="AggGreen12 3 2 2 7" xfId="3788" xr:uid="{943A0F9D-AE37-4AB5-8EF8-4C915908E81D}"/>
    <cellStyle name="AggGreen12 3 2 3" xfId="1284" xr:uid="{CCDA0512-008E-47E5-9C08-2231AAD5A6B5}"/>
    <cellStyle name="AggGreen12 3 2 3 2" xfId="2849" xr:uid="{49CEA785-422C-4CB8-84DF-D8CEFD1F3978}"/>
    <cellStyle name="AggGreen12 3 2 3 2 2" xfId="7543" xr:uid="{8FD1512C-4856-46DE-9B14-248061939ABC}"/>
    <cellStyle name="AggGreen12 3 2 3 2 3" xfId="10599" xr:uid="{456DC880-AA5C-4409-BE02-19313CBF4320}"/>
    <cellStyle name="AggGreen12 3 2 3 2 4" xfId="13481" xr:uid="{6D2BF93E-FF61-49A2-A44B-D521D7E79C52}"/>
    <cellStyle name="AggGreen12 3 2 3 3" xfId="5485" xr:uid="{21C1975E-BD03-4280-8F83-DABE4AAD0B36}"/>
    <cellStyle name="AggGreen12 3 2 3 4" xfId="9143" xr:uid="{58041F65-B541-43A9-B136-6CF9364C22D6}"/>
    <cellStyle name="AggGreen12 3 2 3 5" xfId="12065" xr:uid="{C0DD5869-3B14-452E-B66B-5A2A0C110C60}"/>
    <cellStyle name="AggGreen12 3 2 4" xfId="1880" xr:uid="{9AAC1FBD-FA37-4180-AF19-F66CE8D2D0A7}"/>
    <cellStyle name="AggGreen12 3 2 4 2" xfId="3423" xr:uid="{B93CAAE2-92BB-47E8-B569-46CD0DA59778}"/>
    <cellStyle name="AggGreen12 3 2 4 2 2" xfId="8117" xr:uid="{1570A9C5-C0BC-43BF-935E-66523FA91E93}"/>
    <cellStyle name="AggGreen12 3 2 4 2 3" xfId="11173" xr:uid="{88F2E1A1-C230-44EC-A447-AE745381BBB3}"/>
    <cellStyle name="AggGreen12 3 2 4 2 4" xfId="14055" xr:uid="{B4FF4D4E-5ADF-48F8-89FE-19A64895E9B4}"/>
    <cellStyle name="AggGreen12 3 2 4 3" xfId="5952" xr:uid="{6B665041-6CA7-4D65-9C4E-3F3CF9F46295}"/>
    <cellStyle name="AggGreen12 3 2 4 4" xfId="9739" xr:uid="{C903A965-E3E5-409C-9E3E-CDE74AED81F0}"/>
    <cellStyle name="AggGreen12 3 2 4 5" xfId="12661" xr:uid="{8B9D1AEE-A4A0-4E12-9B45-06D9930F384C}"/>
    <cellStyle name="AggGreen12 3 2 5" xfId="1936" xr:uid="{86C7AC83-58E4-4C1B-9C4D-03F78AE5AE49}"/>
    <cellStyle name="AggGreen12 3 2 5 2" xfId="4111" xr:uid="{FAB36019-8BE9-4A87-AB0D-E80852C11200}"/>
    <cellStyle name="AggGreen12 3 2 5 3" xfId="9795" xr:uid="{17FAE0C3-03A1-4621-B28E-9AA1F1686A53}"/>
    <cellStyle name="AggGreen12 3 2 5 4" xfId="12717" xr:uid="{F6AD08F4-8E3C-4F2C-9375-E01FD3430A83}"/>
    <cellStyle name="AggGreen12 3 2 6" xfId="4248" xr:uid="{2295A0C2-6CB3-4FB4-A487-4DE6161BAEE2}"/>
    <cellStyle name="AggGreen12 3 2 7" xfId="6674" xr:uid="{D9597FDC-5478-4C24-AA1D-0CD88DE4E153}"/>
    <cellStyle name="AggGreen12 3 2 8" xfId="6161" xr:uid="{DB847940-EC06-4897-AFAD-F7A1A18E59D0}"/>
    <cellStyle name="AggGreen12 3 3" xfId="747" xr:uid="{062232AB-1A51-453B-8CCD-B70C436D8FB7}"/>
    <cellStyle name="AggGreen12 3 3 2" xfId="1460" xr:uid="{E1C72C3D-92A1-4B4D-88B3-4E90FE89048F}"/>
    <cellStyle name="AggGreen12 3 3 2 2" xfId="3025" xr:uid="{2C8E8B0A-B118-40D3-8751-5E26F3200DD9}"/>
    <cellStyle name="AggGreen12 3 3 2 2 2" xfId="7719" xr:uid="{5683AB2A-B078-4CAD-A6D6-E539393DF786}"/>
    <cellStyle name="AggGreen12 3 3 2 2 3" xfId="10775" xr:uid="{202EFFC5-62B0-4B86-AEBE-7839223745EA}"/>
    <cellStyle name="AggGreen12 3 3 2 2 4" xfId="13657" xr:uid="{94C2917C-A0A7-4478-82AD-E2DD541FEF70}"/>
    <cellStyle name="AggGreen12 3 3 2 3" xfId="4466" xr:uid="{80B19B2B-6880-4A5D-9BF7-A8229C729381}"/>
    <cellStyle name="AggGreen12 3 3 2 4" xfId="9319" xr:uid="{0D90C7CE-ADCA-4E3D-9AA6-2B31EB13EBB3}"/>
    <cellStyle name="AggGreen12 3 3 2 5" xfId="12241" xr:uid="{A940D63D-E46D-4361-9EA2-3EE0AED2262A}"/>
    <cellStyle name="AggGreen12 3 3 3" xfId="1717" xr:uid="{A57DC4CF-A968-414C-A40A-993AB441CC23}"/>
    <cellStyle name="AggGreen12 3 3 3 2" xfId="3278" xr:uid="{6EA1ED9F-1029-4B4B-8FC0-FB536065AAE2}"/>
    <cellStyle name="AggGreen12 3 3 3 2 2" xfId="7972" xr:uid="{349B7DCC-EEED-49FF-A6CB-F12D81719ABC}"/>
    <cellStyle name="AggGreen12 3 3 3 2 3" xfId="11028" xr:uid="{EC31B2E2-F226-49FC-A2BB-158D7F111B18}"/>
    <cellStyle name="AggGreen12 3 3 3 2 4" xfId="13910" xr:uid="{84780336-5B0F-48F4-950D-6CA849E559AB}"/>
    <cellStyle name="AggGreen12 3 3 3 3" xfId="4395" xr:uid="{34F147D8-32A7-4336-8474-A30787FB7A1D}"/>
    <cellStyle name="AggGreen12 3 3 3 4" xfId="9576" xr:uid="{63EDA520-FEB1-4AC7-A6AA-6785E91892E3}"/>
    <cellStyle name="AggGreen12 3 3 3 5" xfId="12498" xr:uid="{22CE8EAC-8638-49DD-8E68-39B3D1DC995E}"/>
    <cellStyle name="AggGreen12 3 3 4" xfId="2110" xr:uid="{348C5994-A39A-432A-B10D-65D7DA7CFB30}"/>
    <cellStyle name="AggGreen12 3 3 4 2" xfId="5940" xr:uid="{590CA0FB-F4FC-42D9-A643-ED7E2FAE5682}"/>
    <cellStyle name="AggGreen12 3 3 4 3" xfId="9969" xr:uid="{81D16F4A-79C0-45F8-9051-E2102C5A1089}"/>
    <cellStyle name="AggGreen12 3 3 4 4" xfId="12891" xr:uid="{56F13D61-7446-40B9-A23B-E775AA8D0A1E}"/>
    <cellStyle name="AggGreen12 3 3 5" xfId="3495" xr:uid="{FF832649-0913-4A70-B395-65057ADC5194}"/>
    <cellStyle name="AggGreen12 3 3 6" xfId="3932" xr:uid="{E3663B81-F49D-4759-8AA5-4DDC4605D491}"/>
    <cellStyle name="AggGreen12 3 3 7" xfId="3539" xr:uid="{8F676285-F7AD-458C-BC31-557D43E45A8B}"/>
    <cellStyle name="AggGreen12 4" xfId="298" xr:uid="{437667ED-AB08-448B-9445-6C081B98D8AB}"/>
    <cellStyle name="AggGreen12 4 10" xfId="10251" xr:uid="{FC1BD97B-5716-4525-B3D8-75EEBA6B5F5F}"/>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2 2 2" xfId="7824" xr:uid="{AA3F91E8-7699-429C-8E18-09A2FBC9C796}"/>
    <cellStyle name="AggGreen12 4 2 2 2 2 3" xfId="10880" xr:uid="{3ABFEA93-671A-4C91-9DA0-A1628B0DA8B0}"/>
    <cellStyle name="AggGreen12 4 2 2 2 2 4" xfId="13762" xr:uid="{49DA7561-018F-4AFC-86B9-1CF645E4E660}"/>
    <cellStyle name="AggGreen12 4 2 2 2 3" xfId="5193" xr:uid="{CC363DFE-E58C-4BC7-B20A-3461B003F5CF}"/>
    <cellStyle name="AggGreen12 4 2 2 2 4" xfId="9424" xr:uid="{9EF2C9C9-BA0E-4CE5-9C95-873CDF706D57}"/>
    <cellStyle name="AggGreen12 4 2 2 2 5" xfId="12346" xr:uid="{624E16E5-E8EF-4AA6-B407-1C189CB99A2E}"/>
    <cellStyle name="AggGreen12 4 2 2 3" xfId="71" xr:uid="{B54DEFBD-2FED-4C97-B5F1-678D915F3874}"/>
    <cellStyle name="AggGreen12 4 2 2 3 2" xfId="2325" xr:uid="{17A651A7-542C-4455-846B-49193A1C89DB}"/>
    <cellStyle name="AggGreen12 4 2 2 3 2 2" xfId="4802" xr:uid="{76F8D41D-DBC8-4E66-ACBF-E7ED8370FDFF}"/>
    <cellStyle name="AggGreen12 4 2 2 3 2 3" xfId="10183" xr:uid="{08B18CB6-1609-4809-B23D-EC473FCE8FD5}"/>
    <cellStyle name="AggGreen12 4 2 2 3 2 4" xfId="13101" xr:uid="{45203BC9-D702-4110-82AD-394A2336A30F}"/>
    <cellStyle name="AggGreen12 4 2 2 3 3" xfId="5515" xr:uid="{DA0885E5-387D-46BE-BB57-6A0886F64B13}"/>
    <cellStyle name="AggGreen12 4 2 2 3 4" xfId="4795" xr:uid="{0A4B6F11-2885-4532-8475-1424A8B6A832}"/>
    <cellStyle name="AggGreen12 4 2 2 3 5" xfId="6119" xr:uid="{4FDE5458-7095-49F1-996F-196461F214BA}"/>
    <cellStyle name="AggGreen12 4 2 2 4" xfId="2215" xr:uid="{BBB163EE-4E3B-49AA-A6BA-C1278DA32BBD}"/>
    <cellStyle name="AggGreen12 4 2 2 4 2" xfId="5171" xr:uid="{310E3FEC-57CA-4461-A185-3F3964BF2E50}"/>
    <cellStyle name="AggGreen12 4 2 2 4 3" xfId="10074" xr:uid="{A3BCE9FC-E948-4343-849C-3722FE99B4E1}"/>
    <cellStyle name="AggGreen12 4 2 2 4 4" xfId="12996" xr:uid="{B1F96448-B8CD-4BD2-83FB-8308437D4AE5}"/>
    <cellStyle name="AggGreen12 4 2 2 5" xfId="6268" xr:uid="{0B167471-42D9-434F-8E47-F6EEEB2F4ED2}"/>
    <cellStyle name="AggGreen12 4 2 2 6" xfId="5021" xr:uid="{7E6FD226-B884-403A-93E7-6EB80E9F2F75}"/>
    <cellStyle name="AggGreen12 4 2 2 7" xfId="8279" xr:uid="{E11EE225-D3B4-4885-907B-6AF8A2A2BA36}"/>
    <cellStyle name="AggGreen12 4 2 3" xfId="1357" xr:uid="{08008CA4-53B9-4658-BC48-160B9B767A74}"/>
    <cellStyle name="AggGreen12 4 2 3 2" xfId="2922" xr:uid="{B69697FF-E8EB-4C99-B148-63FDA34EA3C2}"/>
    <cellStyle name="AggGreen12 4 2 3 2 2" xfId="7616" xr:uid="{60E8C122-3A84-46CE-9BFD-D15169DFD2BD}"/>
    <cellStyle name="AggGreen12 4 2 3 2 3" xfId="10672" xr:uid="{04000527-65AC-44EE-8B79-EDD01E1F8F09}"/>
    <cellStyle name="AggGreen12 4 2 3 2 4" xfId="13554" xr:uid="{A58B1FE0-D9A4-4A51-9CFA-6E199CED5767}"/>
    <cellStyle name="AggGreen12 4 2 3 3" xfId="5594" xr:uid="{063A7CFD-9BCF-4364-AD2A-6195FF2B5323}"/>
    <cellStyle name="AggGreen12 4 2 3 4" xfId="9216" xr:uid="{4F661494-02B4-47E2-B9C1-8007EEE961FD}"/>
    <cellStyle name="AggGreen12 4 2 3 5" xfId="12138" xr:uid="{6976BB89-DFF6-464B-87AF-8E2812160A86}"/>
    <cellStyle name="AggGreen12 4 2 4" xfId="1855" xr:uid="{885C3EBF-9E56-4023-BFAD-38515656A501}"/>
    <cellStyle name="AggGreen12 4 2 4 2" xfId="3401" xr:uid="{48094CB8-B804-4751-BE55-DF3B7A39A6CD}"/>
    <cellStyle name="AggGreen12 4 2 4 2 2" xfId="8095" xr:uid="{A4DA57D9-2656-4B3D-B266-D1EECB39A1A2}"/>
    <cellStyle name="AggGreen12 4 2 4 2 3" xfId="11151" xr:uid="{D231383C-3D6E-4CA8-9439-DFE943BFEB93}"/>
    <cellStyle name="AggGreen12 4 2 4 2 4" xfId="14033" xr:uid="{B772C580-576F-4452-AD28-9BB24676D052}"/>
    <cellStyle name="AggGreen12 4 2 4 3" xfId="4642" xr:uid="{C19A1742-9E80-4E8A-B062-C7006069E9B1}"/>
    <cellStyle name="AggGreen12 4 2 4 4" xfId="9714" xr:uid="{37B9DCE3-B70B-47A1-B631-5055D975CAC9}"/>
    <cellStyle name="AggGreen12 4 2 4 5" xfId="12636" xr:uid="{B4A3DCEA-2632-40FD-BCB8-2AD6849E6653}"/>
    <cellStyle name="AggGreen12 4 2 5" xfId="2009" xr:uid="{001EC33C-4A04-40D7-B7CA-B599E2718588}"/>
    <cellStyle name="AggGreen12 4 2 5 2" xfId="3514" xr:uid="{1DADBCA7-0E08-4527-A48C-ED4F4F21861A}"/>
    <cellStyle name="AggGreen12 4 2 5 3" xfId="9868" xr:uid="{F825EE0D-B6B6-459D-A693-92B67C1BB824}"/>
    <cellStyle name="AggGreen12 4 2 5 4" xfId="12790" xr:uid="{539C7550-FFAA-4E7E-A75E-0409D3E5AC56}"/>
    <cellStyle name="AggGreen12 4 2 6" xfId="5038" xr:uid="{2C40F2D9-5AEB-49D9-B88B-D01D35343FFD}"/>
    <cellStyle name="AggGreen12 4 2 7" xfId="4828" xr:uid="{53E06F2A-72C9-4A60-8B7A-E6EBD0EC39D0}"/>
    <cellStyle name="AggGreen12 4 2 8" xfId="10236" xr:uid="{E18985AA-85D2-4A20-9E30-D9C6739B216F}"/>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2 2 2" xfId="7876" xr:uid="{40AE2CBE-F7A2-49BF-BCBC-FDF269FD71F0}"/>
    <cellStyle name="AggGreen12 4 3 2 2 2 3" xfId="10932" xr:uid="{6652AB9B-6607-4C42-B232-FEAD2073B491}"/>
    <cellStyle name="AggGreen12 4 3 2 2 2 4" xfId="13814" xr:uid="{3EF73452-1DB5-433B-A017-8C7D2CC2FB12}"/>
    <cellStyle name="AggGreen12 4 3 2 2 3" xfId="6008" xr:uid="{ACB26851-C253-45CD-A1B1-E6979FC082AE}"/>
    <cellStyle name="AggGreen12 4 3 2 2 4" xfId="9476" xr:uid="{2AE75E3D-DCAD-4F3B-B34A-033FA8D9C983}"/>
    <cellStyle name="AggGreen12 4 3 2 2 5" xfId="12398" xr:uid="{63703E76-8082-4938-B359-29DA890E731B}"/>
    <cellStyle name="AggGreen12 4 3 2 3" xfId="1254" xr:uid="{6E515307-1874-43CF-98AB-EC94E1FAD8AF}"/>
    <cellStyle name="AggGreen12 4 3 2 3 2" xfId="2820" xr:uid="{9ED41111-AF26-4D8B-96DE-D538269BB5EB}"/>
    <cellStyle name="AggGreen12 4 3 2 3 2 2" xfId="3878" xr:uid="{9CFB66FC-404F-48E2-95B7-178FD253381C}"/>
    <cellStyle name="AggGreen12 4 3 2 3 2 3" xfId="10570" xr:uid="{968281E1-4211-49B7-8B43-4E3870F95E04}"/>
    <cellStyle name="AggGreen12 4 3 2 3 2 4" xfId="13452" xr:uid="{C25B1EDC-783D-475C-8A16-A3EE53EA2910}"/>
    <cellStyle name="AggGreen12 4 3 2 3 3" xfId="5537" xr:uid="{FF6E4593-660F-4F60-95FF-E433C21996EF}"/>
    <cellStyle name="AggGreen12 4 3 2 3 4" xfId="9113" xr:uid="{42F63607-90CD-4304-9A3B-96EF2432DA07}"/>
    <cellStyle name="AggGreen12 4 3 2 3 5" xfId="12035" xr:uid="{A50EE089-56C2-44F5-A590-DCDA155E3AAE}"/>
    <cellStyle name="AggGreen12 4 3 2 4" xfId="2267" xr:uid="{8BE75226-642D-44B5-B845-8E6CFAB236B7}"/>
    <cellStyle name="AggGreen12 4 3 2 4 2" xfId="5082" xr:uid="{38239FC4-F127-4F03-861B-F54F28B1619B}"/>
    <cellStyle name="AggGreen12 4 3 2 4 3" xfId="10126" xr:uid="{D9E42412-EC41-4BBC-9265-B46E03B0775C}"/>
    <cellStyle name="AggGreen12 4 3 2 4 4" xfId="13048" xr:uid="{A783843A-3289-4271-A752-4DA6F66D29B2}"/>
    <cellStyle name="AggGreen12 4 3 2 5" xfId="6054" xr:uid="{C603A44B-FA46-4CF3-B08B-575EFDADCE60}"/>
    <cellStyle name="AggGreen12 4 3 2 6" xfId="8763" xr:uid="{7618760B-CDD9-4C0A-9A6E-19705919A8FA}"/>
    <cellStyle name="AggGreen12 4 3 2 7" xfId="11686" xr:uid="{D8A4E98C-2431-4F76-B69F-8E42D65CFF14}"/>
    <cellStyle name="AggGreen12 4 3 3" xfId="1409" xr:uid="{9BE9315E-9F7E-4477-804E-603CAECA0338}"/>
    <cellStyle name="AggGreen12 4 3 3 2" xfId="2974" xr:uid="{00BDCB12-EAF1-4FC2-983A-679B9AC3AB21}"/>
    <cellStyle name="AggGreen12 4 3 3 2 2" xfId="7668" xr:uid="{704EE0C3-25E2-4BAE-8E23-ACF7C8A82C5D}"/>
    <cellStyle name="AggGreen12 4 3 3 2 3" xfId="10724" xr:uid="{914571FE-3801-427D-A907-633AE6A0D231}"/>
    <cellStyle name="AggGreen12 4 3 3 2 4" xfId="13606" xr:uid="{4491E6BC-255F-4399-91D3-9C50C452AE15}"/>
    <cellStyle name="AggGreen12 4 3 3 3" xfId="4925" xr:uid="{8F152B0D-0A2A-47FF-8EFC-BCB421F8CBBF}"/>
    <cellStyle name="AggGreen12 4 3 3 4" xfId="9268" xr:uid="{D39616C3-BA81-4958-9707-3E6DD29F620F}"/>
    <cellStyle name="AggGreen12 4 3 3 5" xfId="12190" xr:uid="{5322A4DE-11DB-4CD6-9F69-18337473FFC7}"/>
    <cellStyle name="AggGreen12 4 3 4" xfId="1063" xr:uid="{881ACBE1-5B4F-4024-A7CC-7D92E3BB1F69}"/>
    <cellStyle name="AggGreen12 4 3 4 2" xfId="2633" xr:uid="{94CE45DF-33BB-4C31-AA84-9C2A29BF4C4C}"/>
    <cellStyle name="AggGreen12 4 3 4 2 2" xfId="3854" xr:uid="{ABB4C0E7-A7F2-4295-9042-30614A268B50}"/>
    <cellStyle name="AggGreen12 4 3 4 2 3" xfId="10383" xr:uid="{7C209236-2F2D-4B58-AA4B-79D3E5E8B234}"/>
    <cellStyle name="AggGreen12 4 3 4 2 4" xfId="13265" xr:uid="{0D17225B-33EF-4D49-ACDF-AD89610E568A}"/>
    <cellStyle name="AggGreen12 4 3 4 3" xfId="6155" xr:uid="{B5B1BF50-5079-4F01-92FC-D406C6C2E729}"/>
    <cellStyle name="AggGreen12 4 3 4 4" xfId="8922" xr:uid="{4C48FF64-D28D-4F21-9319-581E103C7C8A}"/>
    <cellStyle name="AggGreen12 4 3 4 5" xfId="11844" xr:uid="{9A5E7581-62DC-47B0-8B7B-0A374A670786}"/>
    <cellStyle name="AggGreen12 4 3 5" xfId="2061" xr:uid="{92AF1D0E-5862-4A08-825B-FB964C69FF4F}"/>
    <cellStyle name="AggGreen12 4 3 5 2" xfId="5408" xr:uid="{B63B56D1-94BB-462E-BC6A-87EC30026B2E}"/>
    <cellStyle name="AggGreen12 4 3 5 3" xfId="9920" xr:uid="{BE22261D-5C5C-4013-B05E-2BA15D2DE184}"/>
    <cellStyle name="AggGreen12 4 3 5 4" xfId="12842" xr:uid="{4C2D4EB3-8B02-4803-85FC-83AD71D9A451}"/>
    <cellStyle name="AggGreen12 4 3 6" xfId="4448" xr:uid="{9E8080C9-D0DE-471B-94E2-E39D44D734BA}"/>
    <cellStyle name="AggGreen12 4 3 7" xfId="5269" xr:uid="{886BCABF-CC07-4A1C-A71F-1DF27C0624B0}"/>
    <cellStyle name="AggGreen12 4 3 8" xfId="8557" xr:uid="{3F92DA21-BC17-457B-818C-6BB8E955FB2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2 2 2" xfId="7887" xr:uid="{33405FE4-DD4B-4F83-A037-E983D44C7EE8}"/>
    <cellStyle name="AggGreen12 4 4 2 2 2 3" xfId="10943" xr:uid="{9EC1B760-2766-42C9-835B-32709A407C81}"/>
    <cellStyle name="AggGreen12 4 4 2 2 2 4" xfId="13825" xr:uid="{0366C749-216F-4007-BF3E-F73EB9826040}"/>
    <cellStyle name="AggGreen12 4 4 2 2 3" xfId="5659" xr:uid="{9B19D415-96F4-4044-BFF6-F1360A1D8BFA}"/>
    <cellStyle name="AggGreen12 4 4 2 2 4" xfId="9487" xr:uid="{D32F67E0-F15E-4EBD-9B8C-8F43AD84056A}"/>
    <cellStyle name="AggGreen12 4 4 2 2 5" xfId="12409" xr:uid="{A9D30FB0-1AEA-4CF7-84DC-41E84C18591B}"/>
    <cellStyle name="AggGreen12 4 4 2 3" xfId="1900" xr:uid="{7F4C2BA3-1260-4F89-8527-E47FEEFE1230}"/>
    <cellStyle name="AggGreen12 4 4 2 3 2" xfId="3443" xr:uid="{AEFBDF5F-85F6-4A71-A508-B1050896A4D2}"/>
    <cellStyle name="AggGreen12 4 4 2 3 2 2" xfId="8137" xr:uid="{32CC023D-66BF-4964-9D45-30B88A539CB6}"/>
    <cellStyle name="AggGreen12 4 4 2 3 2 3" xfId="11193" xr:uid="{2FB4F183-96F4-4447-A3FC-071421A7CCC2}"/>
    <cellStyle name="AggGreen12 4 4 2 3 2 4" xfId="14075" xr:uid="{D53CE03F-83DE-4C84-8B76-02ED3A9DF587}"/>
    <cellStyle name="AggGreen12 4 4 2 3 3" xfId="4191" xr:uid="{70543A13-1E05-4EEC-9EC2-3F9BA7F9D0DC}"/>
    <cellStyle name="AggGreen12 4 4 2 3 4" xfId="9759" xr:uid="{8D5D7DC6-EF82-4679-985F-DCDBBE882D71}"/>
    <cellStyle name="AggGreen12 4 4 2 3 5" xfId="12681" xr:uid="{561321FF-0869-45C6-ABF5-7E992B2CB3EC}"/>
    <cellStyle name="AggGreen12 4 4 2 4" xfId="2278" xr:uid="{A13E20BB-414C-4BA4-8DF0-9CF8DBB53B1E}"/>
    <cellStyle name="AggGreen12 4 4 2 4 2" xfId="4208" xr:uid="{DD1E21F2-99FB-4217-9DCC-2571861BC90E}"/>
    <cellStyle name="AggGreen12 4 4 2 4 3" xfId="10137" xr:uid="{0A20252A-5770-466D-BEB3-EBDDF8560673}"/>
    <cellStyle name="AggGreen12 4 4 2 4 4" xfId="13059" xr:uid="{ECFFAC34-79FB-4C38-8589-2FF4C1E8B6AA}"/>
    <cellStyle name="AggGreen12 4 4 2 5" xfId="6259" xr:uid="{C5AEED6D-AF4F-4FA9-B82F-DCDEFBCA3EF7}"/>
    <cellStyle name="AggGreen12 4 4 2 6" xfId="8774" xr:uid="{9021DC4A-A9B2-44A9-91AE-1E5D2386C269}"/>
    <cellStyle name="AggGreen12 4 4 2 7" xfId="11697" xr:uid="{64DE706D-BB3B-42E2-82CA-909C819FCBC3}"/>
    <cellStyle name="AggGreen12 4 4 3" xfId="1420" xr:uid="{BA65BC79-5EE8-4C41-A82E-E74A7368123E}"/>
    <cellStyle name="AggGreen12 4 4 3 2" xfId="2985" xr:uid="{2B25C36F-61C6-4224-AB20-2D6CDFE43F72}"/>
    <cellStyle name="AggGreen12 4 4 3 2 2" xfId="7679" xr:uid="{E6C05396-BD38-4D25-9470-4A14A42526CE}"/>
    <cellStyle name="AggGreen12 4 4 3 2 3" xfId="10735" xr:uid="{4C487481-9E5E-4A32-B14D-94C37AA89319}"/>
    <cellStyle name="AggGreen12 4 4 3 2 4" xfId="13617" xr:uid="{44111D47-2E28-4CEE-8025-F213500AFD5B}"/>
    <cellStyle name="AggGreen12 4 4 3 3" xfId="6583" xr:uid="{89032605-D994-4DE5-8B59-A2861DAEDC9D}"/>
    <cellStyle name="AggGreen12 4 4 3 4" xfId="9279" xr:uid="{86ADEACE-8D7F-4E69-B0BD-930EF3ABFB8E}"/>
    <cellStyle name="AggGreen12 4 4 3 5" xfId="12201" xr:uid="{0CA0FEBF-9267-4E8A-984D-3FD71208F655}"/>
    <cellStyle name="AggGreen12 4 4 4" xfId="1071" xr:uid="{1717CB86-0AEC-40FE-85C3-B9C02CCBEF55}"/>
    <cellStyle name="AggGreen12 4 4 4 2" xfId="2641" xr:uid="{30122308-C602-43D9-A8F1-BDF55A132F24}"/>
    <cellStyle name="AggGreen12 4 4 4 2 2" xfId="3720" xr:uid="{0D2C0540-26D1-4E44-8D5C-03063F3FB34F}"/>
    <cellStyle name="AggGreen12 4 4 4 2 3" xfId="10391" xr:uid="{3580E425-C011-4619-9434-C34173AFB50A}"/>
    <cellStyle name="AggGreen12 4 4 4 2 4" xfId="13273" xr:uid="{3C08B3F7-A287-4650-AE71-A47B7ED0B4EB}"/>
    <cellStyle name="AggGreen12 4 4 4 3" xfId="4892" xr:uid="{28840A6B-85EB-47DA-B8C4-D1000EFA19EA}"/>
    <cellStyle name="AggGreen12 4 4 4 4" xfId="8930" xr:uid="{DD24A7C1-2870-4707-8090-6FF5E12E8E4F}"/>
    <cellStyle name="AggGreen12 4 4 4 5" xfId="11852" xr:uid="{31B31C53-263B-43B1-9AB1-097A9F44A6DF}"/>
    <cellStyle name="AggGreen12 4 4 5" xfId="2072" xr:uid="{073D9846-811B-49A6-A19B-59DA522546AC}"/>
    <cellStyle name="AggGreen12 4 4 5 2" xfId="4077" xr:uid="{7DB858EE-C8A8-4622-A4EB-64287253BF4E}"/>
    <cellStyle name="AggGreen12 4 4 5 3" xfId="9931" xr:uid="{76BC5BC7-2C95-4D9A-A658-1E13BCDD9C01}"/>
    <cellStyle name="AggGreen12 4 4 5 4" xfId="12853" xr:uid="{3050938E-A4F2-4FC5-889E-FEE41D2DD34A}"/>
    <cellStyle name="AggGreen12 4 4 6" xfId="6627" xr:uid="{EC16044B-D877-4AB3-84B8-F53595F4F6B3}"/>
    <cellStyle name="AggGreen12 4 4 7" xfId="6315" xr:uid="{4FC3C64B-710B-4FA2-A68D-34314CC8EF54}"/>
    <cellStyle name="AggGreen12 4 4 8" xfId="8786" xr:uid="{D04C812C-CF56-4E91-9CDB-9D723ABFC228}"/>
    <cellStyle name="AggGreen12 4 5" xfId="1095" xr:uid="{752B5672-4B27-452C-88FE-3081BEF9479E}"/>
    <cellStyle name="AggGreen12 4 5 2" xfId="2664" xr:uid="{4CE247C2-EC55-45CB-9483-D2DE61AC87DD}"/>
    <cellStyle name="AggGreen12 4 5 2 2" xfId="4437" xr:uid="{05EA125E-6AA2-424C-9C99-34E907113439}"/>
    <cellStyle name="AggGreen12 4 5 2 3" xfId="10414" xr:uid="{CC5EF0C8-EEEE-42E5-94D8-1341A637EF8D}"/>
    <cellStyle name="AggGreen12 4 5 2 4" xfId="13296" xr:uid="{FF1116D0-E845-4F97-883E-3274A6CA70C4}"/>
    <cellStyle name="AggGreen12 4 5 3" xfId="4246" xr:uid="{AB5C20B8-E79E-4AF3-9B89-FE2FB6BABEDB}"/>
    <cellStyle name="AggGreen12 4 5 4" xfId="8954" xr:uid="{86177ED0-7695-4B33-9DD8-3D0404878199}"/>
    <cellStyle name="AggGreen12 4 5 5" xfId="11876" xr:uid="{0EFCAE69-0358-4499-A076-3ADA1D0C3C78}"/>
    <cellStyle name="AggGreen12 4 6" xfId="1144" xr:uid="{80186868-CD9B-476D-846B-912250735832}"/>
    <cellStyle name="AggGreen12 4 6 2" xfId="2713" xr:uid="{50D294CF-E5E5-4C57-BDC3-4931A89D4A70}"/>
    <cellStyle name="AggGreen12 4 6 2 2" xfId="3602" xr:uid="{0283ACF7-3E1C-43AA-841B-F2BA4D497651}"/>
    <cellStyle name="AggGreen12 4 6 2 3" xfId="10463" xr:uid="{724AFD69-6B16-4A58-A25F-B675EF01BD72}"/>
    <cellStyle name="AggGreen12 4 6 2 4" xfId="13345" xr:uid="{465D3FAA-626F-4FCB-BB95-7EC33EE1B345}"/>
    <cellStyle name="AggGreen12 4 6 3" xfId="4084" xr:uid="{E548B041-9238-47D9-A2A9-80AE1B327FF6}"/>
    <cellStyle name="AggGreen12 4 6 4" xfId="9003" xr:uid="{1D9106FB-8759-4D08-A0DE-796D10383C2D}"/>
    <cellStyle name="AggGreen12 4 6 5" xfId="11925" xr:uid="{B8B7F35B-B43B-4AF9-A350-1DCEC6B40131}"/>
    <cellStyle name="AggGreen12 4 7" xfId="1877" xr:uid="{015B4B86-B481-414E-B232-8AB4A1BF2356}"/>
    <cellStyle name="AggGreen12 4 7 2" xfId="6373" xr:uid="{399EC4AE-E37F-44B8-979C-B252ADA83DC3}"/>
    <cellStyle name="AggGreen12 4 7 3" xfId="9736" xr:uid="{7BC270B1-F952-452C-B7AD-6BF6722BCB34}"/>
    <cellStyle name="AggGreen12 4 7 4" xfId="12658" xr:uid="{748C1938-5D7D-4D84-85CE-13E4DBE006F4}"/>
    <cellStyle name="AggGreen12 4 8" xfId="5411" xr:uid="{D4356A94-7229-4BAA-91B7-D567A3AD033A}"/>
    <cellStyle name="AggGreen12 4 9" xfId="3624" xr:uid="{17D56562-25D8-44E6-9347-595C727C7E48}"/>
    <cellStyle name="AggGreen12 5" xfId="110" xr:uid="{CB86DE8A-8871-4E3F-BAF1-F2D54064941D}"/>
    <cellStyle name="AggGreen12 5 2" xfId="2361" xr:uid="{BB0898F3-67CE-4417-9CAE-DA4332797682}"/>
    <cellStyle name="AggGreen12 5 2 2" xfId="4546" xr:uid="{D8DB94C5-ED1F-4141-93F1-8585C561FB38}"/>
    <cellStyle name="AggGreen12 5 2 3" xfId="10219" xr:uid="{EBC71275-2BEA-489D-92D3-A6E9C3DF9FC3}"/>
    <cellStyle name="AggGreen12 5 2 4" xfId="13137" xr:uid="{E38E0EAB-EB7A-4071-9ACE-53C88C1A2DE3}"/>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2 2 2" xfId="7750" xr:uid="{6CEB39C3-8BCF-4C41-89B9-861FBCB2BD0C}"/>
    <cellStyle name="AggOrange 2 2 2 2 2 2 3" xfId="10806" xr:uid="{36C93CC1-8450-4A67-9787-8951EC9E8A51}"/>
    <cellStyle name="AggOrange 2 2 2 2 2 2 4" xfId="13688" xr:uid="{B7952BB3-2375-452D-B07B-4DAEDEDFF771}"/>
    <cellStyle name="AggOrange 2 2 2 2 2 3" xfId="6402" xr:uid="{6257BE48-668F-43A5-B7DB-9DF9A351893D}"/>
    <cellStyle name="AggOrange 2 2 2 2 2 4" xfId="9350" xr:uid="{F5A00F07-3899-4F78-B485-B7641E5CE8F5}"/>
    <cellStyle name="AggOrange 2 2 2 2 2 5" xfId="12272" xr:uid="{547CA3AE-9A96-4725-B22D-B45288068F77}"/>
    <cellStyle name="AggOrange 2 2 2 2 3" xfId="1215" xr:uid="{B27E5544-00A2-410E-B2F0-E228192F271D}"/>
    <cellStyle name="AggOrange 2 2 2 2 3 2" xfId="2783" xr:uid="{C0AC1C19-BCAD-4490-AEA8-B15D7946D9C9}"/>
    <cellStyle name="AggOrange 2 2 2 2 3 2 2" xfId="4204" xr:uid="{12633522-8606-4CAC-925E-B6B80D5F720B}"/>
    <cellStyle name="AggOrange 2 2 2 2 3 2 3" xfId="10533" xr:uid="{A6E6DA52-D9A8-4992-BC63-616478713861}"/>
    <cellStyle name="AggOrange 2 2 2 2 3 2 4" xfId="13415" xr:uid="{BDEFA304-8616-4840-8C3D-204F07E1B37D}"/>
    <cellStyle name="AggOrange 2 2 2 2 3 3" xfId="6247" xr:uid="{9A9F1129-649A-4E07-82D1-2AD488C14447}"/>
    <cellStyle name="AggOrange 2 2 2 2 3 4" xfId="9074" xr:uid="{E3927B1A-723D-43ED-98BD-18B948907BE0}"/>
    <cellStyle name="AggOrange 2 2 2 2 3 5" xfId="11996" xr:uid="{6E9651B5-2920-45CA-B32E-E06E48EDF11C}"/>
    <cellStyle name="AggOrange 2 2 2 2 4" xfId="2141" xr:uid="{A24AE636-CBC3-43F4-8D01-542FBD102BE7}"/>
    <cellStyle name="AggOrange 2 2 2 2 4 2" xfId="6532" xr:uid="{94263977-763C-4FE4-859B-3DFE897A07FE}"/>
    <cellStyle name="AggOrange 2 2 2 2 4 3" xfId="10000" xr:uid="{5488E0BC-5C65-4864-8227-30F9594753A4}"/>
    <cellStyle name="AggOrange 2 2 2 2 4 4" xfId="12922" xr:uid="{F7A3A7BA-EC26-400F-B444-551F8B2FB8A4}"/>
    <cellStyle name="AggOrange 2 2 2 2 5" xfId="5088" xr:uid="{05939A32-4144-470E-A048-1DFEDD2D68CA}"/>
    <cellStyle name="AggOrange 2 2 2 2 6" xfId="6200" xr:uid="{FD95C36F-C7AF-41BE-9F74-2F8799F49703}"/>
    <cellStyle name="AggOrange 2 2 2 2 7" xfId="5463" xr:uid="{751C392C-F556-4320-B0F7-5A864F1FB78C}"/>
    <cellStyle name="AggOrange 2 2 2 3" xfId="1283" xr:uid="{C57B3DFD-00A4-4B81-82EE-26AC770AF1C8}"/>
    <cellStyle name="AggOrange 2 2 2 3 2" xfId="2848" xr:uid="{5EF0E37B-FBB1-4422-B61D-EEAB3496FBB8}"/>
    <cellStyle name="AggOrange 2 2 2 3 2 2" xfId="7542" xr:uid="{C86A199F-00D2-4AAF-A8A3-CBEFEBBD5BA0}"/>
    <cellStyle name="AggOrange 2 2 2 3 2 3" xfId="10598" xr:uid="{0E1FBDED-F6F9-4C28-90E2-0B7A8BFEAEC8}"/>
    <cellStyle name="AggOrange 2 2 2 3 2 4" xfId="13480" xr:uid="{C1FE05BE-4688-4BA9-9BB9-E1AD5C1A7059}"/>
    <cellStyle name="AggOrange 2 2 2 3 3" xfId="4141" xr:uid="{E2520292-D737-4AFF-8985-208F50A9C239}"/>
    <cellStyle name="AggOrange 2 2 2 3 4" xfId="9142" xr:uid="{B13C8015-804D-497E-95E4-484F1D03C741}"/>
    <cellStyle name="AggOrange 2 2 2 3 5" xfId="12064" xr:uid="{8E8CA088-4731-4950-AC5E-303450C7ED64}"/>
    <cellStyle name="AggOrange 2 2 2 4" xfId="1210" xr:uid="{2DBBEEA4-7632-447E-9FC6-592EAAF51B28}"/>
    <cellStyle name="AggOrange 2 2 2 4 2" xfId="2778" xr:uid="{1743E3BF-6676-4E75-A1F8-211E8CB8FE55}"/>
    <cellStyle name="AggOrange 2 2 2 4 2 2" xfId="5528" xr:uid="{EDCC2D24-70FD-4274-B573-A1CD2B4886C7}"/>
    <cellStyle name="AggOrange 2 2 2 4 2 3" xfId="10528" xr:uid="{F8D991D0-A560-4481-B86D-779EDDCB2097}"/>
    <cellStyle name="AggOrange 2 2 2 4 2 4" xfId="13410" xr:uid="{5FCAD52C-4A00-4B0C-BC7D-2B8B8B2E85F4}"/>
    <cellStyle name="AggOrange 2 2 2 4 3" xfId="4890" xr:uid="{140A8808-55AA-486D-84C6-5E0E3AF6649C}"/>
    <cellStyle name="AggOrange 2 2 2 4 4" xfId="9069" xr:uid="{D4B5092E-E13C-48E6-AE57-33096A0BB3FA}"/>
    <cellStyle name="AggOrange 2 2 2 4 5" xfId="11991" xr:uid="{F91F3137-8051-4D0A-94FE-5543889088AE}"/>
    <cellStyle name="AggOrange 2 2 2 5" xfId="1935" xr:uid="{D0EA2998-8583-4310-B747-B560FBCF6232}"/>
    <cellStyle name="AggOrange 2 2 2 5 2" xfId="4317" xr:uid="{BB18796A-6669-42FD-8F38-8D86B5855A09}"/>
    <cellStyle name="AggOrange 2 2 2 5 3" xfId="9794" xr:uid="{F81AEC51-481B-4007-9FF0-4BADB7DD1E3C}"/>
    <cellStyle name="AggOrange 2 2 2 5 4" xfId="12716" xr:uid="{A76C9F2F-15B9-4A0C-850F-8C299E111C22}"/>
    <cellStyle name="AggOrange 2 2 2 6" xfId="4943" xr:uid="{837C3164-750E-4697-9B46-12315A39F06B}"/>
    <cellStyle name="AggOrange 2 2 2 7" xfId="5356" xr:uid="{A3BD7851-5F22-4DE7-B651-6300E0E13991}"/>
    <cellStyle name="AggOrange 2 2 2 8" xfId="4399" xr:uid="{DE1CAB47-0FDA-45AD-A55F-03F7DC1EFF4B}"/>
    <cellStyle name="AggOrange 2 2 3" xfId="750" xr:uid="{1A09DC41-510A-4402-87FE-B2E7B270F7CC}"/>
    <cellStyle name="AggOrange 2 2 3 2" xfId="1463" xr:uid="{01D65B2C-817E-42A3-99AC-D60FDC7CCA41}"/>
    <cellStyle name="AggOrange 2 2 3 2 2" xfId="3028" xr:uid="{FF29FFFA-4CAD-41EE-B60E-FB7C3CE8C4C3}"/>
    <cellStyle name="AggOrange 2 2 3 2 2 2" xfId="7722" xr:uid="{DDEDF4DB-DA33-4AAA-80DE-9CD0C1D9A50A}"/>
    <cellStyle name="AggOrange 2 2 3 2 2 3" xfId="10778" xr:uid="{4C8F0495-1610-44DD-BB14-68E868BEF1F6}"/>
    <cellStyle name="AggOrange 2 2 3 2 2 4" xfId="13660" xr:uid="{051C716F-6D42-4B41-AFA6-619E8A48D225}"/>
    <cellStyle name="AggOrange 2 2 3 2 3" xfId="5579" xr:uid="{E22B55DA-9AA6-49C8-A548-EC200280EB9A}"/>
    <cellStyle name="AggOrange 2 2 3 2 4" xfId="9322" xr:uid="{EDD0C341-39EC-44CF-B506-75F3E558CB83}"/>
    <cellStyle name="AggOrange 2 2 3 2 5" xfId="12244" xr:uid="{53BE7597-C21D-4D5C-AB33-6ECA0D0C15AF}"/>
    <cellStyle name="AggOrange 2 2 3 3" xfId="1644" xr:uid="{FE084408-8490-4D02-8C45-C14E055824C9}"/>
    <cellStyle name="AggOrange 2 2 3 3 2" xfId="3209" xr:uid="{A4DE5EBB-79D4-4DFC-960D-C57C0C592B02}"/>
    <cellStyle name="AggOrange 2 2 3 3 2 2" xfId="7903" xr:uid="{375B57CF-2B48-468C-BE1A-1E2BF8B6C49A}"/>
    <cellStyle name="AggOrange 2 2 3 3 2 3" xfId="10959" xr:uid="{2DF5DDC3-B286-49F2-93EE-9EAE003FD305}"/>
    <cellStyle name="AggOrange 2 2 3 3 2 4" xfId="13841" xr:uid="{387B8856-0419-43C0-BF6F-AD7B66A80136}"/>
    <cellStyle name="AggOrange 2 2 3 3 3" xfId="4950" xr:uid="{8112E2D0-E4A2-4AC8-8EFE-69113B8D72ED}"/>
    <cellStyle name="AggOrange 2 2 3 3 4" xfId="9503" xr:uid="{19C31FDA-2702-4E17-8450-D82A2638580D}"/>
    <cellStyle name="AggOrange 2 2 3 3 5" xfId="12425" xr:uid="{974A33FB-5779-4444-B834-64976E25F057}"/>
    <cellStyle name="AggOrange 2 2 3 4" xfId="2113" xr:uid="{8B2A2B3A-5498-46FE-9CBA-A1F432251741}"/>
    <cellStyle name="AggOrange 2 2 3 4 2" xfId="4796" xr:uid="{63BE49D2-6783-4652-BBC6-F7F54101EB3C}"/>
    <cellStyle name="AggOrange 2 2 3 4 3" xfId="9972" xr:uid="{D68AC5C8-A7E1-43FA-9B6B-3F1E73B47C32}"/>
    <cellStyle name="AggOrange 2 2 3 4 4" xfId="12894" xr:uid="{BF0A1884-A220-4FE5-8BED-2F85BE428B94}"/>
    <cellStyle name="AggOrange 2 2 3 5" xfId="5778" xr:uid="{8486ADAB-0F60-428C-932C-F0D7E298E110}"/>
    <cellStyle name="AggOrange 2 2 3 6" xfId="4263" xr:uid="{C49E1A1F-8FB2-435C-8B9A-AE10F02D0D3B}"/>
    <cellStyle name="AggOrange 2 2 3 7" xfId="4298" xr:uid="{5543EABE-3D60-4382-B316-F7D26DCD9DBF}"/>
    <cellStyle name="AggOrange 2 3" xfId="301" xr:uid="{BCC7511B-B036-49B1-BE89-8F7919160247}"/>
    <cellStyle name="AggOrange 2 3 10" xfId="11489" xr:uid="{5A0AFF97-D98F-4F91-9979-A0B517F8A58C}"/>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2 2 2" xfId="7827" xr:uid="{E9DCA131-2E7C-4F09-B17E-874A39BD3BC3}"/>
    <cellStyle name="AggOrange 2 3 2 2 2 2 3" xfId="10883" xr:uid="{29EC3638-05EC-44E9-8949-B5BC354CF7AD}"/>
    <cellStyle name="AggOrange 2 3 2 2 2 2 4" xfId="13765" xr:uid="{803386E1-B4D3-4F01-AF53-D928659F85F0}"/>
    <cellStyle name="AggOrange 2 3 2 2 2 3" xfId="5683" xr:uid="{EC9E3993-0DF8-4530-8E45-D0F23065AB58}"/>
    <cellStyle name="AggOrange 2 3 2 2 2 4" xfId="9427" xr:uid="{3F5AADFA-A3F4-4072-B937-BA397127268A}"/>
    <cellStyle name="AggOrange 2 3 2 2 2 5" xfId="12349" xr:uid="{C711E27B-4567-4E57-B36C-FE44F1B17E2D}"/>
    <cellStyle name="AggOrange 2 3 2 2 3" xfId="1073" xr:uid="{39C24397-2EF9-439D-8EC8-1DBE90704B13}"/>
    <cellStyle name="AggOrange 2 3 2 2 3 2" xfId="2642" xr:uid="{5DABFE36-4EF2-4A0A-BD15-F528E249BA38}"/>
    <cellStyle name="AggOrange 2 3 2 2 3 2 2" xfId="3610" xr:uid="{AFB48253-03AF-4336-91CA-109DE2DBBAB8}"/>
    <cellStyle name="AggOrange 2 3 2 2 3 2 3" xfId="10392" xr:uid="{9E3FB6AA-B47A-49D7-A499-53204F0C7037}"/>
    <cellStyle name="AggOrange 2 3 2 2 3 2 4" xfId="13274" xr:uid="{0781D53A-EF30-4A61-AF7C-B7F6BB4D6B6C}"/>
    <cellStyle name="AggOrange 2 3 2 2 3 3" xfId="5398" xr:uid="{F723986E-B4FB-41A3-8ACC-2320A3C242CC}"/>
    <cellStyle name="AggOrange 2 3 2 2 3 4" xfId="8932" xr:uid="{9D3C80F2-4A81-40FC-A993-5AE4FD0A013D}"/>
    <cellStyle name="AggOrange 2 3 2 2 3 5" xfId="11854" xr:uid="{434A2551-C513-4065-BDC5-DC30EBBDCEA2}"/>
    <cellStyle name="AggOrange 2 3 2 2 4" xfId="2218" xr:uid="{D0E27FDD-412E-49CB-8CE1-BE174A5B0842}"/>
    <cellStyle name="AggOrange 2 3 2 2 4 2" xfId="5674" xr:uid="{3108E5D8-B7EE-41D2-8206-848CF7868B80}"/>
    <cellStyle name="AggOrange 2 3 2 2 4 3" xfId="10077" xr:uid="{04C86A27-C0B2-4D40-B0B4-0EE9773D4F28}"/>
    <cellStyle name="AggOrange 2 3 2 2 4 4" xfId="12999" xr:uid="{AFE91B82-8A8A-4DF3-B74B-6697299B5806}"/>
    <cellStyle name="AggOrange 2 3 2 2 5" xfId="6616" xr:uid="{EE49EEC0-ECD7-4DAC-9F49-CE4CC7DF1B16}"/>
    <cellStyle name="AggOrange 2 3 2 2 6" xfId="5596" xr:uid="{7CA8ACB3-FC1E-448A-A1E1-4B9FABCCAE00}"/>
    <cellStyle name="AggOrange 2 3 2 2 7" xfId="4526" xr:uid="{4E123F33-E59D-4649-BB34-3F4F5BC079FB}"/>
    <cellStyle name="AggOrange 2 3 2 3" xfId="1360" xr:uid="{119DABC5-7120-4FD5-A956-5DD52A0B95E0}"/>
    <cellStyle name="AggOrange 2 3 2 3 2" xfId="2925" xr:uid="{3117DC0D-53F8-4FFA-AB6C-73B7DF6D4936}"/>
    <cellStyle name="AggOrange 2 3 2 3 2 2" xfId="7619" xr:uid="{8ED95B87-63C1-4A2F-B1DE-A5BCABAE921E}"/>
    <cellStyle name="AggOrange 2 3 2 3 2 3" xfId="10675" xr:uid="{77FB6068-1757-4108-AC42-50A589408128}"/>
    <cellStyle name="AggOrange 2 3 2 3 2 4" xfId="13557" xr:uid="{561B8C04-9406-4AAD-859C-5731EA5D9A5C}"/>
    <cellStyle name="AggOrange 2 3 2 3 3" xfId="6489" xr:uid="{BB98BFCF-ABF7-45D4-9429-7A7FF93CFA3E}"/>
    <cellStyle name="AggOrange 2 3 2 3 4" xfId="9219" xr:uid="{E9EECA54-5739-4C3E-9E2A-C16D57615D53}"/>
    <cellStyle name="AggOrange 2 3 2 3 5" xfId="12141" xr:uid="{CEEF20F5-6B1B-4E23-86A0-EE926986EAE2}"/>
    <cellStyle name="AggOrange 2 3 2 4" xfId="1217" xr:uid="{05D012C8-0964-4FFA-8E05-8B360F5C4BE9}"/>
    <cellStyle name="AggOrange 2 3 2 4 2" xfId="2785" xr:uid="{4C4312F8-0180-4875-8206-FB79C266DBE0}"/>
    <cellStyle name="AggOrange 2 3 2 4 2 2" xfId="6221" xr:uid="{B07D7FE5-6919-44CF-AE4A-76B31A7714F7}"/>
    <cellStyle name="AggOrange 2 3 2 4 2 3" xfId="10535" xr:uid="{FF578654-A506-45DD-BE04-7D51F040214D}"/>
    <cellStyle name="AggOrange 2 3 2 4 2 4" xfId="13417" xr:uid="{9D7FC909-4E55-447B-887C-141B951DF1FE}"/>
    <cellStyle name="AggOrange 2 3 2 4 3" xfId="5553" xr:uid="{E37B466E-D155-4E8F-9527-A470F59048C0}"/>
    <cellStyle name="AggOrange 2 3 2 4 4" xfId="9076" xr:uid="{5FA81A2C-49DF-432E-8F9D-6044436ACAAF}"/>
    <cellStyle name="AggOrange 2 3 2 4 5" xfId="11998" xr:uid="{A5EE1E41-BF91-4386-B103-FDA1B3F6DFDC}"/>
    <cellStyle name="AggOrange 2 3 2 5" xfId="2012" xr:uid="{A0ED2819-F3CB-4428-AA86-BCE51D953F15}"/>
    <cellStyle name="AggOrange 2 3 2 5 2" xfId="6690" xr:uid="{853693CB-C266-484A-9C19-2F4917571D7E}"/>
    <cellStyle name="AggOrange 2 3 2 5 3" xfId="9871" xr:uid="{359AFE34-F074-44C6-AAF7-CA65C50D6449}"/>
    <cellStyle name="AggOrange 2 3 2 5 4" xfId="12793" xr:uid="{49B61A94-1507-48F1-9A5E-98059555F46E}"/>
    <cellStyle name="AggOrange 2 3 2 6" xfId="3864" xr:uid="{FEF10150-06D6-4D2D-9C6F-2DE36423C77A}"/>
    <cellStyle name="AggOrange 2 3 2 7" xfId="5585" xr:uid="{A348EEC3-0069-40F6-9C0E-78A402AB78D3}"/>
    <cellStyle name="AggOrange 2 3 2 8" xfId="10240" xr:uid="{3FBC8DC3-00B7-4429-B496-5CA38CA2B953}"/>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2 2 2" xfId="7734" xr:uid="{863539FE-848A-4D06-B743-88D85767C782}"/>
    <cellStyle name="AggOrange 2 3 3 2 2 2 3" xfId="10790" xr:uid="{656274E2-8397-4927-BD25-4A775F0571E1}"/>
    <cellStyle name="AggOrange 2 3 3 2 2 2 4" xfId="13672" xr:uid="{92CD5DA1-927B-44DB-9EA6-0A387CFCFDEB}"/>
    <cellStyle name="AggOrange 2 3 3 2 2 3" xfId="5641" xr:uid="{70F8677C-084A-4E34-972E-6E24829CD0EE}"/>
    <cellStyle name="AggOrange 2 3 3 2 2 4" xfId="9334" xr:uid="{974F5A68-A150-4072-99B3-04104BF077B5}"/>
    <cellStyle name="AggOrange 2 3 3 2 2 5" xfId="12256" xr:uid="{AFA7140C-ED17-4FC7-82F5-CED419D159AE}"/>
    <cellStyle name="AggOrange 2 3 3 2 3" xfId="1801" xr:uid="{B8A54D2B-2BB6-41D0-91D6-E78E408466B3}"/>
    <cellStyle name="AggOrange 2 3 3 2 3 2" xfId="3354" xr:uid="{BD9BE9D3-E56E-4A13-BF42-069C1D7019A8}"/>
    <cellStyle name="AggOrange 2 3 3 2 3 2 2" xfId="8048" xr:uid="{F32BA468-CB74-4A8E-8E1A-CB33C310C132}"/>
    <cellStyle name="AggOrange 2 3 3 2 3 2 3" xfId="11104" xr:uid="{16120F9C-9BD7-4B50-8CDB-C8DCB4A36B00}"/>
    <cellStyle name="AggOrange 2 3 3 2 3 2 4" xfId="13986" xr:uid="{0CC36B24-99BE-43EF-B70B-6707459215A2}"/>
    <cellStyle name="AggOrange 2 3 3 2 3 3" xfId="4858" xr:uid="{61BC03AC-146E-42D5-93A2-52284A5E44ED}"/>
    <cellStyle name="AggOrange 2 3 3 2 3 4" xfId="9660" xr:uid="{813BAA3A-99AB-49B3-9240-E656D88E9D63}"/>
    <cellStyle name="AggOrange 2 3 3 2 3 5" xfId="12582" xr:uid="{A1628E8A-7749-4134-AE8E-6725CEDE780E}"/>
    <cellStyle name="AggOrange 2 3 3 2 4" xfId="2125" xr:uid="{B336751C-E529-4447-8AAF-53F0691C73E5}"/>
    <cellStyle name="AggOrange 2 3 3 2 4 2" xfId="4753" xr:uid="{A6CC9409-8A0C-4935-9E2A-724AD2D2CD18}"/>
    <cellStyle name="AggOrange 2 3 3 2 4 3" xfId="9984" xr:uid="{97C97F68-741E-4FE7-A505-E84B1BE54F4C}"/>
    <cellStyle name="AggOrange 2 3 3 2 4 4" xfId="12906" xr:uid="{D6A2AEBD-8AC4-4029-936C-AA363BE36531}"/>
    <cellStyle name="AggOrange 2 3 3 2 5" xfId="3739" xr:uid="{C12306BA-0F6B-4EFC-AD1A-37BCDDADB5FE}"/>
    <cellStyle name="AggOrange 2 3 3 2 6" xfId="4613" xr:uid="{DF876614-2671-4736-8FDB-5A9FE53867A0}"/>
    <cellStyle name="AggOrange 2 3 3 2 7" xfId="4819" xr:uid="{C9FB6BB2-1163-4567-93F6-739905678DAD}"/>
    <cellStyle name="AggOrange 2 3 3 3" xfId="1267" xr:uid="{570DF207-4DE5-4F29-8752-3C675FFF6463}"/>
    <cellStyle name="AggOrange 2 3 3 3 2" xfId="2832" xr:uid="{43C88D5F-56AB-405F-A7DF-2EDDAFCDF0CB}"/>
    <cellStyle name="AggOrange 2 3 3 3 2 2" xfId="7526" xr:uid="{47AEE730-A7F3-4123-840D-60F8BC4EE455}"/>
    <cellStyle name="AggOrange 2 3 3 3 2 3" xfId="10582" xr:uid="{7A7B6AA4-4353-42B7-AF24-2E153757B44E}"/>
    <cellStyle name="AggOrange 2 3 3 3 2 4" xfId="13464" xr:uid="{937141E4-41D8-4632-9A12-731A90F6E869}"/>
    <cellStyle name="AggOrange 2 3 3 3 3" xfId="4454" xr:uid="{FBB19C44-DA9D-4B39-B92D-5F26B2A89CF9}"/>
    <cellStyle name="AggOrange 2 3 3 3 4" xfId="9126" xr:uid="{1731CA41-DA4F-4EF7-8E38-C3EC73D5187C}"/>
    <cellStyle name="AggOrange 2 3 3 3 5" xfId="12048" xr:uid="{82BC1A8D-21FD-41AA-A405-71956958C880}"/>
    <cellStyle name="AggOrange 2 3 3 4" xfId="1212" xr:uid="{1063852F-52F4-4434-9AB1-4C9E70943A6C}"/>
    <cellStyle name="AggOrange 2 3 3 4 2" xfId="2780" xr:uid="{826017B8-385D-4CAD-AE20-3E543F9A0A38}"/>
    <cellStyle name="AggOrange 2 3 3 4 2 2" xfId="3574" xr:uid="{E75EF9AC-CB96-43ED-8493-4CB1E94D37A8}"/>
    <cellStyle name="AggOrange 2 3 3 4 2 3" xfId="10530" xr:uid="{82663B8F-2BD6-429D-B41F-170D3ACD295B}"/>
    <cellStyle name="AggOrange 2 3 3 4 2 4" xfId="13412" xr:uid="{BFB46C97-DBEC-44B7-BB1B-5C2422F5A449}"/>
    <cellStyle name="AggOrange 2 3 3 4 3" xfId="5354" xr:uid="{BDFA15F2-7E2F-4CA0-A998-3518F04012A0}"/>
    <cellStyle name="AggOrange 2 3 3 4 4" xfId="9071" xr:uid="{528C0955-65FD-41CE-B215-1631F047AA86}"/>
    <cellStyle name="AggOrange 2 3 3 4 5" xfId="11993" xr:uid="{5692BD10-5522-45B7-8354-5EE543E834D8}"/>
    <cellStyle name="AggOrange 2 3 3 5" xfId="1919" xr:uid="{085E67A1-A144-4B93-B136-4CEED6A27BAB}"/>
    <cellStyle name="AggOrange 2 3 3 5 2" xfId="6612" xr:uid="{9E1062FC-AA3C-49A2-88C8-441B2BCED408}"/>
    <cellStyle name="AggOrange 2 3 3 5 3" xfId="9778" xr:uid="{2286D83D-B963-491F-A5D4-B5964E221460}"/>
    <cellStyle name="AggOrange 2 3 3 5 4" xfId="12700" xr:uid="{28F9760D-9CBD-4B08-9A2E-345F74C0D148}"/>
    <cellStyle name="AggOrange 2 3 3 6" xfId="5655" xr:uid="{3874DF58-E386-458C-AA93-B83F33BFA763}"/>
    <cellStyle name="AggOrange 2 3 3 7" xfId="6329" xr:uid="{3AD96E10-C2E6-4A38-B6E1-ED690D0F0065}"/>
    <cellStyle name="AggOrange 2 3 3 8" xfId="10248" xr:uid="{8831320F-A3B8-4202-A5CA-5E9D30583FC0}"/>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2 2 2" xfId="7749" xr:uid="{D368F651-F6D3-404C-B919-5800575DFCFB}"/>
    <cellStyle name="AggOrange 2 3 4 2 2 2 3" xfId="10805" xr:uid="{5E696802-D0FF-4E5C-81CD-93E1AAA53856}"/>
    <cellStyle name="AggOrange 2 3 4 2 2 2 4" xfId="13687" xr:uid="{04530C02-1D08-461A-98B8-F942B8ECAADA}"/>
    <cellStyle name="AggOrange 2 3 4 2 2 3" xfId="5200" xr:uid="{B3D4A526-C92F-4EB8-9F04-3759E6D32AC2}"/>
    <cellStyle name="AggOrange 2 3 4 2 2 4" xfId="9349" xr:uid="{2FCAA3CD-758C-41AB-8C90-BD1565B961AA}"/>
    <cellStyle name="AggOrange 2 3 4 2 2 5" xfId="12271" xr:uid="{37AEC1DB-485B-4C51-8020-05DB9F1CD2A5}"/>
    <cellStyle name="AggOrange 2 3 4 2 3" xfId="1674" xr:uid="{A2D04DED-1988-42C5-9DD3-644C9B531655}"/>
    <cellStyle name="AggOrange 2 3 4 2 3 2" xfId="3237" xr:uid="{75C962CA-BB91-49E7-A359-BE01F526CC4A}"/>
    <cellStyle name="AggOrange 2 3 4 2 3 2 2" xfId="7931" xr:uid="{A2B74010-C290-45A9-8778-0EB0F25720DE}"/>
    <cellStyle name="AggOrange 2 3 4 2 3 2 3" xfId="10987" xr:uid="{90CF226B-6096-44DE-8C05-99DF37D7DF46}"/>
    <cellStyle name="AggOrange 2 3 4 2 3 2 4" xfId="13869" xr:uid="{0D818C5E-7B52-452D-8A64-933447F77B9B}"/>
    <cellStyle name="AggOrange 2 3 4 2 3 3" xfId="6834" xr:uid="{DEA77DDD-8A4F-4B80-9687-F586CCEC78AC}"/>
    <cellStyle name="AggOrange 2 3 4 2 3 4" xfId="9533" xr:uid="{736E19E0-E8BD-4859-A81E-563D7D1AA74F}"/>
    <cellStyle name="AggOrange 2 3 4 2 3 5" xfId="12455" xr:uid="{9D15DFF9-6C54-4BF0-AF8C-E248FCDD51FE}"/>
    <cellStyle name="AggOrange 2 3 4 2 4" xfId="2140" xr:uid="{4BEDC18A-11E0-4409-9056-1A9210F15949}"/>
    <cellStyle name="AggOrange 2 3 4 2 4 2" xfId="5081" xr:uid="{1E7CE1AB-B09B-4A5A-A949-F5386DF5AF94}"/>
    <cellStyle name="AggOrange 2 3 4 2 4 3" xfId="9999" xr:uid="{0DC4B2D3-187F-4C6A-8295-2B4506F8CDF2}"/>
    <cellStyle name="AggOrange 2 3 4 2 4 4" xfId="12921" xr:uid="{310B0D0B-038F-48AB-8446-98B113A0B681}"/>
    <cellStyle name="AggOrange 2 3 4 2 5" xfId="6615" xr:uid="{A86AFE78-8F31-4BD3-9FF6-899187FC8548}"/>
    <cellStyle name="AggOrange 2 3 4 2 6" xfId="5358" xr:uid="{72EF7836-D941-403B-A985-51011A3A722A}"/>
    <cellStyle name="AggOrange 2 3 4 2 7" xfId="6318" xr:uid="{07A61B7B-99DB-4F56-A9A1-AF41765DA3EC}"/>
    <cellStyle name="AggOrange 2 3 4 3" xfId="1282" xr:uid="{F694A762-AE5F-4C1E-94AB-A2B97AA44C40}"/>
    <cellStyle name="AggOrange 2 3 4 3 2" xfId="2847" xr:uid="{509F0E6A-A0A7-485D-8BB8-BFB49B0649BF}"/>
    <cellStyle name="AggOrange 2 3 4 3 2 2" xfId="7541" xr:uid="{65E9C214-F38E-461E-B13B-361493D9201F}"/>
    <cellStyle name="AggOrange 2 3 4 3 2 3" xfId="10597" xr:uid="{4F91C756-0FCC-45BD-9210-F295DC734FAD}"/>
    <cellStyle name="AggOrange 2 3 4 3 2 4" xfId="13479" xr:uid="{CD38F39C-1056-4D80-871A-E85990E2F79E}"/>
    <cellStyle name="AggOrange 2 3 4 3 3" xfId="4350" xr:uid="{E4E63CE5-4C79-4915-8F1A-781384113614}"/>
    <cellStyle name="AggOrange 2 3 4 3 4" xfId="9141" xr:uid="{84727D28-1CEE-49D9-B8E8-B65C299601B8}"/>
    <cellStyle name="AggOrange 2 3 4 3 5" xfId="12063" xr:uid="{20063F01-0C4B-4661-900F-DD3011B8A644}"/>
    <cellStyle name="AggOrange 2 3 4 4" xfId="1889" xr:uid="{73B8784F-AB33-4480-B1A1-C8FEAB8F777E}"/>
    <cellStyle name="AggOrange 2 3 4 4 2" xfId="3432" xr:uid="{51C9C32E-0E06-45E3-8BB5-C608808B66A0}"/>
    <cellStyle name="AggOrange 2 3 4 4 2 2" xfId="8126" xr:uid="{AC46063E-69CE-4679-A43B-E217A21B53EB}"/>
    <cellStyle name="AggOrange 2 3 4 4 2 3" xfId="11182" xr:uid="{088BCF02-DF1E-402F-BD64-A457A922CF0B}"/>
    <cellStyle name="AggOrange 2 3 4 4 2 4" xfId="14064" xr:uid="{7C3B238C-66AF-4D28-ABD0-E34A6BDFC784}"/>
    <cellStyle name="AggOrange 2 3 4 4 3" xfId="3632" xr:uid="{72453101-E3F7-4E07-8661-F2AFE888C70A}"/>
    <cellStyle name="AggOrange 2 3 4 4 4" xfId="9748" xr:uid="{B49B2C2F-DC5F-41CA-91EC-4AE298B39E3D}"/>
    <cellStyle name="AggOrange 2 3 4 4 5" xfId="12670" xr:uid="{6368E566-6088-49A1-B69E-20C86E449A46}"/>
    <cellStyle name="AggOrange 2 3 4 5" xfId="1934" xr:uid="{7B5236FE-B396-406F-B860-4A5DE6CFE031}"/>
    <cellStyle name="AggOrange 2 3 4 5 2" xfId="5010" xr:uid="{1B3F0C10-F3B3-4130-9D8A-025BA0747970}"/>
    <cellStyle name="AggOrange 2 3 4 5 3" xfId="9793" xr:uid="{47954061-7F2F-407C-B397-32F02A338816}"/>
    <cellStyle name="AggOrange 2 3 4 5 4" xfId="12715" xr:uid="{60200DD1-49C5-4DDC-B79B-C1A48953CB07}"/>
    <cellStyle name="AggOrange 2 3 4 6" xfId="6468" xr:uid="{8300563F-A87A-4844-AD77-43935FE322EC}"/>
    <cellStyle name="AggOrange 2 3 4 7" xfId="5178" xr:uid="{61FF7B22-5BF3-4834-AB50-013007A8176A}"/>
    <cellStyle name="AggOrange 2 3 4 8" xfId="10247" xr:uid="{2AFB0F0C-6334-47EA-B389-E5DC171D09C8}"/>
    <cellStyle name="AggOrange 2 3 5" xfId="1098" xr:uid="{ED874F1C-9A51-42B4-BFBF-2BC6A3D09242}"/>
    <cellStyle name="AggOrange 2 3 5 2" xfId="2667" xr:uid="{39CB8A4A-B6E9-4198-9B69-9BAB379E6D38}"/>
    <cellStyle name="AggOrange 2 3 5 2 2" xfId="6144" xr:uid="{3622D07E-5AEB-4825-96B8-FB16BBC87724}"/>
    <cellStyle name="AggOrange 2 3 5 2 3" xfId="10417" xr:uid="{4CC95764-D959-490F-BE33-18CB9F919936}"/>
    <cellStyle name="AggOrange 2 3 5 2 4" xfId="13299" xr:uid="{9D77EC69-7186-4EF7-8585-37EEC16763FE}"/>
    <cellStyle name="AggOrange 2 3 5 3" xfId="6807" xr:uid="{9F682EF0-91E5-46CA-A8AB-239C95851463}"/>
    <cellStyle name="AggOrange 2 3 5 4" xfId="8957" xr:uid="{B8C787E6-7929-45F0-BFBB-02BA20CA711F}"/>
    <cellStyle name="AggOrange 2 3 5 5" xfId="11879" xr:uid="{9BC6A649-1AB0-462D-A4C6-FC52692CB020}"/>
    <cellStyle name="AggOrange 2 3 6" xfId="1008" xr:uid="{EF5FF691-947C-4DA8-A39C-E29ACA372177}"/>
    <cellStyle name="AggOrange 2 3 6 2" xfId="2580" xr:uid="{704B411B-2A39-4F2F-9844-A03CF80E2A7F}"/>
    <cellStyle name="AggOrange 2 3 6 2 2" xfId="6675" xr:uid="{84A3B313-23F6-4178-8976-6F07AE240BD9}"/>
    <cellStyle name="AggOrange 2 3 6 2 3" xfId="10330" xr:uid="{21CF65B8-E38B-47F5-8348-9C1B1543A4EF}"/>
    <cellStyle name="AggOrange 2 3 6 2 4" xfId="13212" xr:uid="{5DB8D94B-74A1-4C63-AD46-EDB44E4BC1E7}"/>
    <cellStyle name="AggOrange 2 3 6 3" xfId="3867" xr:uid="{0ED6B442-03A8-4FCE-96A0-25A58DE2DD6A}"/>
    <cellStyle name="AggOrange 2 3 6 4" xfId="8867" xr:uid="{E8602330-CF90-4AD8-8600-997C4FE7992A}"/>
    <cellStyle name="AggOrange 2 3 6 5" xfId="11789" xr:uid="{E8C895EC-1844-4013-9AB2-801B4DCD194B}"/>
    <cellStyle name="AggOrange 2 3 7" xfId="1002" xr:uid="{B0106321-38D4-4288-833E-335499772A60}"/>
    <cellStyle name="AggOrange 2 3 7 2" xfId="3869" xr:uid="{E9564C3C-E916-42AD-B44C-AD3515C9C35E}"/>
    <cellStyle name="AggOrange 2 3 7 3" xfId="8861" xr:uid="{53877A36-7BD6-4357-B4C0-D5BD5AAA01CB}"/>
    <cellStyle name="AggOrange 2 3 7 4" xfId="11783" xr:uid="{C0E5E563-E809-4E7C-BCC2-D10C36A16FC7}"/>
    <cellStyle name="AggOrange 2 3 8" xfId="6305" xr:uid="{725CC84A-63D8-4934-8011-185EB9935A5B}"/>
    <cellStyle name="AggOrange 2 3 9" xfId="8520" xr:uid="{7D80D449-67A9-4272-A096-775B1E7911A9}"/>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2 2 2" xfId="7869" xr:uid="{234974A3-DED4-4B75-AAC1-AAAE2D1985FB}"/>
    <cellStyle name="AggOrange 3 2 2 2 2 3" xfId="10925" xr:uid="{FC04C5E0-E7E2-436F-9C6A-64618A1D3C45}"/>
    <cellStyle name="AggOrange 3 2 2 2 2 4" xfId="13807" xr:uid="{4D9D494E-F005-49BF-B32E-68D64CF91ABF}"/>
    <cellStyle name="AggOrange 3 2 2 2 3" xfId="4176" xr:uid="{3DB5CA1A-7C23-4E91-BE98-DD8ABCA2DBB5}"/>
    <cellStyle name="AggOrange 3 2 2 2 4" xfId="9469" xr:uid="{D877AB1C-B38B-4D11-A238-02149ED570CD}"/>
    <cellStyle name="AggOrange 3 2 2 2 5" xfId="12391" xr:uid="{0CEB4813-84EE-4FE4-BEA0-97EBC60B5BB7}"/>
    <cellStyle name="AggOrange 3 2 2 3" xfId="44" xr:uid="{1792563D-5686-4CB9-86B4-53CCB02F459D}"/>
    <cellStyle name="AggOrange 3 2 2 3 2" xfId="2319" xr:uid="{1CB28699-F0E6-4929-85EF-5ECBDCEABC6B}"/>
    <cellStyle name="AggOrange 3 2 2 3 2 2" xfId="4221" xr:uid="{8247971F-E8E4-46AE-A0B1-7CB83612A965}"/>
    <cellStyle name="AggOrange 3 2 2 3 2 3" xfId="10177" xr:uid="{D708FCE7-DE2B-47DA-9141-D7116E079926}"/>
    <cellStyle name="AggOrange 3 2 2 3 2 4" xfId="13096" xr:uid="{45915D21-92BC-49FB-8BEC-ED59632ABB91}"/>
    <cellStyle name="AggOrange 3 2 2 3 3" xfId="6282" xr:uid="{7152D7E9-BBAA-43DE-90EC-4D164B33B3D8}"/>
    <cellStyle name="AggOrange 3 2 2 3 4" xfId="3742" xr:uid="{A40CAB50-31E9-4D99-B02A-DB851E7A62AA}"/>
    <cellStyle name="AggOrange 3 2 2 3 5" xfId="6708" xr:uid="{89B5B57D-FE9E-4E4E-AA27-736979330235}"/>
    <cellStyle name="AggOrange 3 2 2 4" xfId="2260" xr:uid="{97E3EC51-DF42-452D-9AF5-ECD3217E0110}"/>
    <cellStyle name="AggOrange 3 2 2 4 2" xfId="5435" xr:uid="{4C64DE83-6925-4612-8108-4DDB65CE4884}"/>
    <cellStyle name="AggOrange 3 2 2 4 3" xfId="10119" xr:uid="{EB9FDE68-E384-410D-A55B-A8266921032A}"/>
    <cellStyle name="AggOrange 3 2 2 4 4" xfId="13041" xr:uid="{587B9563-A227-440A-A3FD-7A749C9B1E11}"/>
    <cellStyle name="AggOrange 3 2 2 5" xfId="3699" xr:uid="{93655C58-A448-42E7-B2BD-117C62CA4ED3}"/>
    <cellStyle name="AggOrange 3 2 2 6" xfId="8756" xr:uid="{6008932C-5DD8-447F-A0AD-46E0E3E6688D}"/>
    <cellStyle name="AggOrange 3 2 2 7" xfId="11679" xr:uid="{01121750-3EE7-47EE-8CBE-1B421BB2DD79}"/>
    <cellStyle name="AggOrange 3 2 3" xfId="1402" xr:uid="{13D3CF3E-4D51-436F-AB17-E0A957B95559}"/>
    <cellStyle name="AggOrange 3 2 3 2" xfId="2967" xr:uid="{D601E735-B62D-4213-B5E0-FBE2986B0057}"/>
    <cellStyle name="AggOrange 3 2 3 2 2" xfId="7661" xr:uid="{5968B2B4-412B-4C00-97DE-F0BB2E68CBCC}"/>
    <cellStyle name="AggOrange 3 2 3 2 3" xfId="10717" xr:uid="{9DC52549-61B0-49AE-8B8C-04DAA1F9FB38}"/>
    <cellStyle name="AggOrange 3 2 3 2 4" xfId="13599" xr:uid="{206AA1C5-C933-4268-AEC6-3306791DD41D}"/>
    <cellStyle name="AggOrange 3 2 3 3" xfId="4475" xr:uid="{E312DB17-5F3B-40A5-BF1F-73075F81F4F3}"/>
    <cellStyle name="AggOrange 3 2 3 4" xfId="9261" xr:uid="{AFF3CBFA-B91C-4107-8730-722E59C23D88}"/>
    <cellStyle name="AggOrange 3 2 3 5" xfId="12183" xr:uid="{5C7390C4-A5D6-4D94-B41C-0C80DAACC469}"/>
    <cellStyle name="AggOrange 3 2 4" xfId="1813" xr:uid="{EF4608FA-4C5B-45D7-8D77-CAB466D28973}"/>
    <cellStyle name="AggOrange 3 2 4 2" xfId="3364" xr:uid="{94BA29E4-F74D-4234-B69A-88D80DD0140E}"/>
    <cellStyle name="AggOrange 3 2 4 2 2" xfId="8058" xr:uid="{966FF1D2-AD6A-44A4-82A6-2F8D653F2B16}"/>
    <cellStyle name="AggOrange 3 2 4 2 3" xfId="11114" xr:uid="{C337D2E8-9884-4E30-A274-5572B272EC85}"/>
    <cellStyle name="AggOrange 3 2 4 2 4" xfId="13996" xr:uid="{6281841C-D31E-47B0-B83B-AE27B30D81EE}"/>
    <cellStyle name="AggOrange 3 2 4 3" xfId="4746" xr:uid="{7A6943A0-98C5-4129-ACBC-AB42B482DCBF}"/>
    <cellStyle name="AggOrange 3 2 4 4" xfId="9672" xr:uid="{B9F7FACF-EFE4-4CC2-B69B-4933EBAF3DCB}"/>
    <cellStyle name="AggOrange 3 2 4 5" xfId="12594" xr:uid="{F78CAF0E-CC16-41D0-98BE-8071BB8FC552}"/>
    <cellStyle name="AggOrange 3 2 5" xfId="2054" xr:uid="{392C522F-5748-4827-90EE-BE8E3481429E}"/>
    <cellStyle name="AggOrange 3 2 5 2" xfId="3913" xr:uid="{3741957F-86F6-412D-907D-06111AAFDE5C}"/>
    <cellStyle name="AggOrange 3 2 5 3" xfId="9913" xr:uid="{315E62DD-BE4F-41AF-9372-8233995ED7B2}"/>
    <cellStyle name="AggOrange 3 2 5 4" xfId="12835" xr:uid="{BCAAC049-01F0-4D4F-A183-DEF28340CB6B}"/>
    <cellStyle name="AggOrange 3 2 6" xfId="5371" xr:uid="{8DA1B6F3-B0D6-4E4A-B504-655F8D91D24E}"/>
    <cellStyle name="AggOrange 3 2 7" xfId="6560" xr:uid="{C9244C8A-C830-4518-B4A2-69866D5F0D04}"/>
    <cellStyle name="AggOrange 3 2 8" xfId="8502" xr:uid="{54E4C076-5D92-4388-958B-29D4A747B929}"/>
    <cellStyle name="AggOrange 3 3" xfId="749" xr:uid="{0DB6C02F-5026-48AA-BBE2-AB0CD20F791E}"/>
    <cellStyle name="AggOrange 3 3 2" xfId="1462" xr:uid="{F8AC79E2-016B-4326-A4C1-DE33C390405A}"/>
    <cellStyle name="AggOrange 3 3 2 2" xfId="3027" xr:uid="{42D9BAEC-12D6-4123-AAC5-944ED8749A98}"/>
    <cellStyle name="AggOrange 3 3 2 2 2" xfId="7721" xr:uid="{7F1774A5-D786-419D-94B4-06F5DB18C4D5}"/>
    <cellStyle name="AggOrange 3 3 2 2 3" xfId="10777" xr:uid="{04715CE4-5A40-4791-8657-26987F3FB1C3}"/>
    <cellStyle name="AggOrange 3 3 2 2 4" xfId="13659" xr:uid="{923DED7B-37A4-4B30-B5F4-239E175C812F}"/>
    <cellStyle name="AggOrange 3 3 2 3" xfId="4748" xr:uid="{A8AF5E68-6856-401F-B381-0EFEDDBA29CD}"/>
    <cellStyle name="AggOrange 3 3 2 4" xfId="9321" xr:uid="{A2E52603-B593-47DF-A840-5C795F2E86C8}"/>
    <cellStyle name="AggOrange 3 3 2 5" xfId="12243" xr:uid="{DD9BDC10-0A69-466E-B557-B52C459F546F}"/>
    <cellStyle name="AggOrange 3 3 3" xfId="1132" xr:uid="{E8992DF0-1155-48DA-ADB0-D27B040DD921}"/>
    <cellStyle name="AggOrange 3 3 3 2" xfId="2701" xr:uid="{DC78B419-999B-4925-B4E2-98E09B2F8748}"/>
    <cellStyle name="AggOrange 3 3 3 2 2" xfId="4442" xr:uid="{F0D94EDC-D039-4FD2-9E29-ADFA83BDBCCE}"/>
    <cellStyle name="AggOrange 3 3 3 2 3" xfId="10451" xr:uid="{E9A32E22-4AE3-412A-BCE7-B0CDB3C0B734}"/>
    <cellStyle name="AggOrange 3 3 3 2 4" xfId="13333" xr:uid="{9B8AF4DB-FD3B-4CDC-8B21-62E9CE297942}"/>
    <cellStyle name="AggOrange 3 3 3 3" xfId="4075" xr:uid="{B7F688B7-670E-4549-8569-921305765845}"/>
    <cellStyle name="AggOrange 3 3 3 4" xfId="8991" xr:uid="{A8DD869F-97D7-4550-959C-1719BBC4C3CD}"/>
    <cellStyle name="AggOrange 3 3 3 5" xfId="11913" xr:uid="{D22C0B90-C0E0-403B-8F12-2A9B04985B2A}"/>
    <cellStyle name="AggOrange 3 3 4" xfId="2112" xr:uid="{BE59ABA3-17D4-4B81-B66A-54C489F90B98}"/>
    <cellStyle name="AggOrange 3 3 4 2" xfId="6323" xr:uid="{30069A99-FE75-4DCA-B9F5-5D36A0E4677A}"/>
    <cellStyle name="AggOrange 3 3 4 3" xfId="9971" xr:uid="{DB53B530-FB23-4CC3-B002-7C8765C106C7}"/>
    <cellStyle name="AggOrange 3 3 4 4" xfId="12893" xr:uid="{774689F0-ACC5-44DC-9126-D77B1CE2FB64}"/>
    <cellStyle name="AggOrange 3 3 5" xfId="3535" xr:uid="{3759F50E-35E5-49CC-8AE2-CBBB8FBBEBEA}"/>
    <cellStyle name="AggOrange 3 3 6" xfId="5453" xr:uid="{5880E476-97CA-48B3-B6E6-BD8E25D033BC}"/>
    <cellStyle name="AggOrange 3 3 7" xfId="4066" xr:uid="{9F0B56F9-4F6D-42D7-A854-DD5E61F7CD2F}"/>
    <cellStyle name="AggOrange 4" xfId="300" xr:uid="{BC604628-E71F-4C7A-B52B-9B07D94B5339}"/>
    <cellStyle name="AggOrange 4 10" xfId="11266" xr:uid="{F8C81E7E-1E77-457E-B341-92EE1376B0FB}"/>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2 2 2" xfId="7826" xr:uid="{24E7A7F9-9E4D-4B6F-ACB1-9E4901C8B819}"/>
    <cellStyle name="AggOrange 4 2 2 2 2 3" xfId="10882" xr:uid="{4BA92934-8EC6-4DDC-ADD7-0AB815A2764A}"/>
    <cellStyle name="AggOrange 4 2 2 2 2 4" xfId="13764" xr:uid="{26E1E3D8-CD42-4E67-BCA9-06BD322BF6CB}"/>
    <cellStyle name="AggOrange 4 2 2 2 3" xfId="4852" xr:uid="{AC535762-0ABF-498A-8453-A1EC8573300F}"/>
    <cellStyle name="AggOrange 4 2 2 2 4" xfId="9426" xr:uid="{D8E2C785-652A-48E1-A27B-81F4ED411A75}"/>
    <cellStyle name="AggOrange 4 2 2 2 5" xfId="12348" xr:uid="{8521F8B7-01F7-4EA8-9138-723D3F10A0DD}"/>
    <cellStyle name="AggOrange 4 2 2 3" xfId="1648" xr:uid="{11E56B75-FD1A-4450-A004-35AACC85468D}"/>
    <cellStyle name="AggOrange 4 2 2 3 2" xfId="3213" xr:uid="{E1D093BF-D38A-4ACD-BEEA-003BBA0A44C3}"/>
    <cellStyle name="AggOrange 4 2 2 3 2 2" xfId="7907" xr:uid="{EDB0898E-8F12-4ABA-AA05-2E656A770624}"/>
    <cellStyle name="AggOrange 4 2 2 3 2 3" xfId="10963" xr:uid="{6140ECF0-0FF1-4618-9268-98DDA76324B1}"/>
    <cellStyle name="AggOrange 4 2 2 3 2 4" xfId="13845" xr:uid="{97EC63DE-C845-4866-861D-894579C70A8B}"/>
    <cellStyle name="AggOrange 4 2 2 3 3" xfId="3636" xr:uid="{32A1F6FA-3086-4570-990E-A1630825962B}"/>
    <cellStyle name="AggOrange 4 2 2 3 4" xfId="9507" xr:uid="{79CF0448-7CA8-4016-A506-956888E60B9B}"/>
    <cellStyle name="AggOrange 4 2 2 3 5" xfId="12429" xr:uid="{F9D54CF9-E93D-4BE4-9E07-83A1B35F0BCD}"/>
    <cellStyle name="AggOrange 4 2 2 4" xfId="2217" xr:uid="{69C4DDCB-8ECF-4833-ABEE-31A2CE0CC525}"/>
    <cellStyle name="AggOrange 4 2 2 4 2" xfId="4842" xr:uid="{60AAEC11-0D6B-47F7-AD1F-B542E0A777B8}"/>
    <cellStyle name="AggOrange 4 2 2 4 3" xfId="10076" xr:uid="{8AC53103-0D29-489A-8B17-F17EBBCD835D}"/>
    <cellStyle name="AggOrange 4 2 2 4 4" xfId="12998" xr:uid="{D88CCCB5-7746-4691-B123-F27EC2508EF6}"/>
    <cellStyle name="AggOrange 4 2 2 5" xfId="5574" xr:uid="{3D1BFFF7-3154-4EFC-BC28-4D1417DDB940}"/>
    <cellStyle name="AggOrange 4 2 2 6" xfId="6547" xr:uid="{7C6C832C-B37B-43E5-9C00-F14DFE4F846D}"/>
    <cellStyle name="AggOrange 4 2 2 7" xfId="4932" xr:uid="{23EE0468-417F-4ABA-8806-A954774C5997}"/>
    <cellStyle name="AggOrange 4 2 3" xfId="1359" xr:uid="{85E91C74-60FE-48DC-B885-38E0B2D52107}"/>
    <cellStyle name="AggOrange 4 2 3 2" xfId="2924" xr:uid="{480FBAB3-3B4D-48BE-93E1-D3A5E0967B37}"/>
    <cellStyle name="AggOrange 4 2 3 2 2" xfId="7618" xr:uid="{6154111C-CA56-4920-8274-53D12F47AE69}"/>
    <cellStyle name="AggOrange 4 2 3 2 3" xfId="10674" xr:uid="{D22774CD-BD6E-4860-A5FE-677BD6DCEBBE}"/>
    <cellStyle name="AggOrange 4 2 3 2 4" xfId="13556" xr:uid="{7D5717B4-01D3-4221-96C4-CCCF06FF26ED}"/>
    <cellStyle name="AggOrange 4 2 3 3" xfId="4494" xr:uid="{B3ED56F8-0D08-4CE4-98BD-ABBAD1181F71}"/>
    <cellStyle name="AggOrange 4 2 3 4" xfId="9218" xr:uid="{FA3F6C8A-0F62-45DD-9B27-DFFC6788989B}"/>
    <cellStyle name="AggOrange 4 2 3 5" xfId="12140" xr:uid="{88AA05EB-1DF7-40CA-BC4B-F12830B868C3}"/>
    <cellStyle name="AggOrange 4 2 4" xfId="1189" xr:uid="{588A8C79-CFC4-4ECA-BA15-C32B49C57E82}"/>
    <cellStyle name="AggOrange 4 2 4 2" xfId="2758" xr:uid="{8B678FE8-7C08-42EB-B4D0-B431B302EDD1}"/>
    <cellStyle name="AggOrange 4 2 4 2 2" xfId="5666" xr:uid="{48922E8F-B043-479D-88B3-E1FD9285C43F}"/>
    <cellStyle name="AggOrange 4 2 4 2 3" xfId="10508" xr:uid="{12CF0A46-1393-40EF-89EC-03DEB5C6CC8E}"/>
    <cellStyle name="AggOrange 4 2 4 2 4" xfId="13390" xr:uid="{D679E0FA-0EA5-4BE7-AFF0-629FCDF0853E}"/>
    <cellStyle name="AggOrange 4 2 4 3" xfId="5388" xr:uid="{6A34BD4E-A12E-4DAA-8BEB-1B221011C4B6}"/>
    <cellStyle name="AggOrange 4 2 4 4" xfId="9048" xr:uid="{84F94DE2-51A9-4579-9BD6-4FD7043623DC}"/>
    <cellStyle name="AggOrange 4 2 4 5" xfId="11970" xr:uid="{B397BDAE-9E2F-496C-8FC5-425703553B8B}"/>
    <cellStyle name="AggOrange 4 2 5" xfId="2011" xr:uid="{0013B1F2-A1B2-4219-8C06-EC8C5318043A}"/>
    <cellStyle name="AggOrange 4 2 5 2" xfId="5267" xr:uid="{891DE862-A649-4B8B-ADBF-072F721BBF10}"/>
    <cellStyle name="AggOrange 4 2 5 3" xfId="9870" xr:uid="{660AFA6A-46DA-4C8E-BE49-55D09A74B2A2}"/>
    <cellStyle name="AggOrange 4 2 5 4" xfId="12792" xr:uid="{7CBE2AAF-4405-4A6E-AC04-A2EDB60A3E08}"/>
    <cellStyle name="AggOrange 4 2 6" xfId="4138" xr:uid="{A2B41029-764A-42B9-8182-B75A4EEC8338}"/>
    <cellStyle name="AggOrange 4 2 7" xfId="8538" xr:uid="{95B2FF55-3CB0-47E4-9BD9-8793FF4EA2FD}"/>
    <cellStyle name="AggOrange 4 2 8" xfId="11496" xr:uid="{397E2D74-28D1-4CE3-975A-71BA6F6F19C9}"/>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2 2 2" xfId="7815" xr:uid="{F648EFB0-9673-47FE-AE60-CB61F80F1806}"/>
    <cellStyle name="AggOrange 4 3 2 2 2 3" xfId="10871" xr:uid="{D34E4434-1ED6-455A-8351-AFCFBC8149CF}"/>
    <cellStyle name="AggOrange 4 3 2 2 2 4" xfId="13753" xr:uid="{AF5C56E2-455C-413A-B04C-C5C48085E5EB}"/>
    <cellStyle name="AggOrange 4 3 2 2 3" xfId="4521" xr:uid="{A28E56EA-9917-462B-9478-3F4B7F5D2B6A}"/>
    <cellStyle name="AggOrange 4 3 2 2 4" xfId="9415" xr:uid="{F3B990ED-5C5A-472B-A4CA-0A72689B5682}"/>
    <cellStyle name="AggOrange 4 3 2 2 5" xfId="12337" xr:uid="{DD21E6C8-E44D-42F4-A63E-E54C43290546}"/>
    <cellStyle name="AggOrange 4 3 2 3" xfId="1680" xr:uid="{632B9C7C-0A7A-4D66-B475-DAD519FA6EA5}"/>
    <cellStyle name="AggOrange 4 3 2 3 2" xfId="3243" xr:uid="{2CF658E7-B758-47C7-A0EE-29C5520D1A68}"/>
    <cellStyle name="AggOrange 4 3 2 3 2 2" xfId="7937" xr:uid="{872BB304-3AB2-4252-A59D-5C78D403481C}"/>
    <cellStyle name="AggOrange 4 3 2 3 2 3" xfId="10993" xr:uid="{92BCCDE1-DC68-4EA1-8C72-255A92A3C482}"/>
    <cellStyle name="AggOrange 4 3 2 3 2 4" xfId="13875" xr:uid="{DD252405-6D91-47D5-8F5A-C00EE6AE46E9}"/>
    <cellStyle name="AggOrange 4 3 2 3 3" xfId="5380" xr:uid="{3FFA779F-5247-4FF1-A75C-57790BD1FD54}"/>
    <cellStyle name="AggOrange 4 3 2 3 4" xfId="9539" xr:uid="{11C038A8-9AF7-4F62-8D88-DC35A5948243}"/>
    <cellStyle name="AggOrange 4 3 2 3 5" xfId="12461" xr:uid="{1E2DAC11-0B37-48DE-84B1-9BFBEA037031}"/>
    <cellStyle name="AggOrange 4 3 2 4" xfId="2206" xr:uid="{6478D3EA-AAE2-4948-BE46-E65385A5E4B1}"/>
    <cellStyle name="AggOrange 4 3 2 4 2" xfId="3770" xr:uid="{0034DA85-CD5D-4283-B9E3-5E46364D038A}"/>
    <cellStyle name="AggOrange 4 3 2 4 3" xfId="10065" xr:uid="{137C2BD4-B8E9-4691-8407-2867826EBBCD}"/>
    <cellStyle name="AggOrange 4 3 2 4 4" xfId="12987" xr:uid="{8600FC0B-F7D3-4789-9CAD-2D30B4FC44D5}"/>
    <cellStyle name="AggOrange 4 3 2 5" xfId="6829" xr:uid="{56C0C182-21FC-4999-809A-31A18C0DE692}"/>
    <cellStyle name="AggOrange 4 3 2 6" xfId="6241" xr:uid="{DC6187E2-4C4C-4CC2-91E7-61322C8B00BC}"/>
    <cellStyle name="AggOrange 4 3 2 7" xfId="4850" xr:uid="{262CE9A0-A720-4B94-809A-27D42D9C056C}"/>
    <cellStyle name="AggOrange 4 3 3" xfId="1348" xr:uid="{923704E0-7BD3-4320-8C83-0F976CE971BF}"/>
    <cellStyle name="AggOrange 4 3 3 2" xfId="2913" xr:uid="{C15A1AAB-4796-40C9-95D8-5BE6BF24BA22}"/>
    <cellStyle name="AggOrange 4 3 3 2 2" xfId="7607" xr:uid="{F5F99442-DFD4-4F3D-91DA-EB5A3DB72F94}"/>
    <cellStyle name="AggOrange 4 3 3 2 3" xfId="10663" xr:uid="{F1036B58-D1E3-4541-9414-52A8DD6110D8}"/>
    <cellStyle name="AggOrange 4 3 3 2 4" xfId="13545" xr:uid="{C5654AD3-B807-4D3E-B5AE-AE6EB8320830}"/>
    <cellStyle name="AggOrange 4 3 3 3" xfId="5199" xr:uid="{756C5707-A6AA-4249-959E-90975187AF60}"/>
    <cellStyle name="AggOrange 4 3 3 4" xfId="9207" xr:uid="{923E1D5E-34D3-4C0A-92A6-24D6ADB67F36}"/>
    <cellStyle name="AggOrange 4 3 3 5" xfId="12129" xr:uid="{11DB54DD-B3AC-4C80-B897-A0F9EB68216B}"/>
    <cellStyle name="AggOrange 4 3 4" xfId="1054" xr:uid="{9596794A-2F18-43A2-A273-79E66A718EAF}"/>
    <cellStyle name="AggOrange 4 3 4 2" xfId="2625" xr:uid="{566D2C7F-3151-4F81-97E8-61E6B35814A9}"/>
    <cellStyle name="AggOrange 4 3 4 2 2" xfId="3726" xr:uid="{00804558-55E3-46C0-B647-333DF79AC4AC}"/>
    <cellStyle name="AggOrange 4 3 4 2 3" xfId="10375" xr:uid="{923D832A-5397-4F05-A9D7-EAA8F5DC39AB}"/>
    <cellStyle name="AggOrange 4 3 4 2 4" xfId="13257" xr:uid="{D43DA45B-635A-47B3-9895-D590FC06D39D}"/>
    <cellStyle name="AggOrange 4 3 4 3" xfId="4756" xr:uid="{3F28D137-763F-4E82-9C2E-316BB2F42309}"/>
    <cellStyle name="AggOrange 4 3 4 4" xfId="8913" xr:uid="{651E7719-E2CC-43FA-A5EF-6E8CE700C9CF}"/>
    <cellStyle name="AggOrange 4 3 4 5" xfId="11835" xr:uid="{B561618C-3DD3-4823-AB90-80F8E4FF078D}"/>
    <cellStyle name="AggOrange 4 3 5" xfId="2000" xr:uid="{6168D13E-6028-40C0-B5B4-2DF5EB197D8A}"/>
    <cellStyle name="AggOrange 4 3 5 2" xfId="5559" xr:uid="{AE9426E7-22A7-401B-B68F-C418419577FE}"/>
    <cellStyle name="AggOrange 4 3 5 3" xfId="9859" xr:uid="{8B2D811C-B69C-4432-AEF2-D6DE14E35387}"/>
    <cellStyle name="AggOrange 4 3 5 4" xfId="12781" xr:uid="{61BE6120-192D-4C7B-9240-1DDC9A43C60F}"/>
    <cellStyle name="AggOrange 4 3 6" xfId="5471" xr:uid="{34BEF77F-E348-499A-A3B8-AF36AC8AF1D5}"/>
    <cellStyle name="AggOrange 4 3 7" xfId="8534" xr:uid="{115CABD1-DE15-4433-B84E-700779492F94}"/>
    <cellStyle name="AggOrange 4 3 8" xfId="11494" xr:uid="{AE4E08B1-074B-4291-9035-89B81AF35974}"/>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2 2 2" xfId="7789" xr:uid="{820E2A3E-0963-41AF-A089-B0B3D1FE1DE4}"/>
    <cellStyle name="AggOrange 4 4 2 2 2 3" xfId="10845" xr:uid="{6D776617-1C82-41A8-9748-EBC5F087B5A7}"/>
    <cellStyle name="AggOrange 4 4 2 2 2 4" xfId="13727" xr:uid="{2E4513A8-11AD-454F-9B79-724902F8D73A}"/>
    <cellStyle name="AggOrange 4 4 2 2 3" xfId="6846" xr:uid="{E8A7B95A-4DD2-4D23-AAB3-2C35BEB5D04E}"/>
    <cellStyle name="AggOrange 4 4 2 2 4" xfId="9389" xr:uid="{C55AF601-0D1F-4DF6-BACF-09A27755B070}"/>
    <cellStyle name="AggOrange 4 4 2 2 5" xfId="12311" xr:uid="{D3B823BA-1B5A-4AA6-85B3-2B6B090C4FF0}"/>
    <cellStyle name="AggOrange 4 4 2 3" xfId="995" xr:uid="{8581C4BF-735A-4556-A96F-FB2581245DDD}"/>
    <cellStyle name="AggOrange 4 4 2 3 2" xfId="2568" xr:uid="{F42826C2-6E0F-453E-93B2-4812A64C4A2A}"/>
    <cellStyle name="AggOrange 4 4 2 3 2 2" xfId="6842" xr:uid="{1E34B521-9F71-4337-9DD2-C2F5CDD65907}"/>
    <cellStyle name="AggOrange 4 4 2 3 2 3" xfId="10318" xr:uid="{BA647805-1539-4832-8B38-4A29AE0CD3CF}"/>
    <cellStyle name="AggOrange 4 4 2 3 2 4" xfId="13200" xr:uid="{DCA23194-91E8-4170-9BE3-B873980709EC}"/>
    <cellStyle name="AggOrange 4 4 2 3 3" xfId="4059" xr:uid="{E2788361-7AF9-4CC8-955C-C6ACD84104F5}"/>
    <cellStyle name="AggOrange 4 4 2 3 4" xfId="8854" xr:uid="{0EC62E42-ECD8-41E7-8D52-7B0292DCCBE7}"/>
    <cellStyle name="AggOrange 4 4 2 3 5" xfId="11776" xr:uid="{55289C1F-1C6D-4937-91ED-1299D4BD10C1}"/>
    <cellStyle name="AggOrange 4 4 2 4" xfId="2180" xr:uid="{18C9D033-D6F4-42DF-894F-4E0A15B0D3B3}"/>
    <cellStyle name="AggOrange 4 4 2 4 2" xfId="4373" xr:uid="{BBF2B119-F3FA-464B-85C2-A35D86928BFD}"/>
    <cellStyle name="AggOrange 4 4 2 4 3" xfId="10039" xr:uid="{09F22269-6F93-41A3-A3AD-EB9E566BD57F}"/>
    <cellStyle name="AggOrange 4 4 2 4 4" xfId="12961" xr:uid="{C66C126F-C2D5-46E0-BBA0-CD36D2AA048E}"/>
    <cellStyle name="AggOrange 4 4 2 5" xfId="4907" xr:uid="{2F911DF3-7ED0-401E-919D-6D49D37F786B}"/>
    <cellStyle name="AggOrange 4 4 2 6" xfId="5852" xr:uid="{0F12AA52-5119-49CE-B7EB-16106797C761}"/>
    <cellStyle name="AggOrange 4 4 2 7" xfId="8529" xr:uid="{B1FDC653-ED9E-414B-A710-98BE78CA26F9}"/>
    <cellStyle name="AggOrange 4 4 3" xfId="1322" xr:uid="{4134912D-22D8-4CA8-8E2C-B1A5A5009048}"/>
    <cellStyle name="AggOrange 4 4 3 2" xfId="2887" xr:uid="{B90733C7-C419-4BE4-89B9-74B39A599B60}"/>
    <cellStyle name="AggOrange 4 4 3 2 2" xfId="7581" xr:uid="{BF70BF52-211A-47EA-9A67-A55AF9136264}"/>
    <cellStyle name="AggOrange 4 4 3 2 3" xfId="10637" xr:uid="{2A579F54-B5E8-450A-99F9-20D4F9F6858C}"/>
    <cellStyle name="AggOrange 4 4 3 2 4" xfId="13519" xr:uid="{11375A1E-F3E9-4E2A-82C5-098811800A87}"/>
    <cellStyle name="AggOrange 4 4 3 3" xfId="4785" xr:uid="{EC0C0E81-87E6-421E-83DD-F160F233B08F}"/>
    <cellStyle name="AggOrange 4 4 3 4" xfId="9181" xr:uid="{8448DAF7-270A-4CAF-B1B9-AAC841C59B94}"/>
    <cellStyle name="AggOrange 4 4 3 5" xfId="12103" xr:uid="{C3503A8B-FCBB-471A-A5B8-54E4E4004E92}"/>
    <cellStyle name="AggOrange 4 4 4" xfId="27" xr:uid="{00A49E9A-7DD8-42E6-949F-8E110701D980}"/>
    <cellStyle name="AggOrange 4 4 4 2" xfId="2312" xr:uid="{CF713B6F-E74E-4AF0-BCA3-E2713CA6B2B5}"/>
    <cellStyle name="AggOrange 4 4 4 2 2" xfId="6240" xr:uid="{9893324D-2C61-4CE7-A020-B705D8A8817F}"/>
    <cellStyle name="AggOrange 4 4 4 2 3" xfId="10170" xr:uid="{90D12646-39D0-47CD-BDCA-E7F123F2A4A4}"/>
    <cellStyle name="AggOrange 4 4 4 2 4" xfId="13089" xr:uid="{89D4D1B7-DC59-43F9-8B48-D36F329F155C}"/>
    <cellStyle name="AggOrange 4 4 4 3" xfId="4888" xr:uid="{4F65BD20-C1AC-4B76-AFAE-3481F21DFCE6}"/>
    <cellStyle name="AggOrange 4 4 4 4" xfId="8244" xr:uid="{9F4691FA-6AE6-4811-80A4-ECDE6354EFA5}"/>
    <cellStyle name="AggOrange 4 4 4 5" xfId="11270" xr:uid="{B6E39CC6-5913-4501-8D26-D31F3ABFDF58}"/>
    <cellStyle name="AggOrange 4 4 5" xfId="1974" xr:uid="{18D8D643-F65E-4EAA-B260-BC01235F9622}"/>
    <cellStyle name="AggOrange 4 4 5 2" xfId="4787" xr:uid="{7308BEAF-96DD-47E7-849C-FCE7CC1DB8FD}"/>
    <cellStyle name="AggOrange 4 4 5 3" xfId="9833" xr:uid="{B3C2BC35-B4B8-4C15-B2BE-67B18091207E}"/>
    <cellStyle name="AggOrange 4 4 5 4" xfId="12755" xr:uid="{BD13C460-54F8-472D-8056-E822D1CE1841}"/>
    <cellStyle name="AggOrange 4 4 6" xfId="6152" xr:uid="{11091104-3E4B-45F9-BADD-71FBEED08A85}"/>
    <cellStyle name="AggOrange 4 4 7" xfId="4959" xr:uid="{E06FB259-A986-4BF7-ADB8-5164487E88FD}"/>
    <cellStyle name="AggOrange 4 4 8" xfId="5532" xr:uid="{988BE2A6-B27F-4376-B16F-9C9BB6BEB5D8}"/>
    <cellStyle name="AggOrange 4 5" xfId="1097" xr:uid="{ED366082-C08B-4BCE-AF4B-5ABC3FBD10DD}"/>
    <cellStyle name="AggOrange 4 5 2" xfId="2666" xr:uid="{31741A62-6CC1-4600-8B3C-BFF4A5F53C72}"/>
    <cellStyle name="AggOrange 4 5 2 2" xfId="4402" xr:uid="{5491E890-17D1-4247-B04E-28F1ECCD33EA}"/>
    <cellStyle name="AggOrange 4 5 2 3" xfId="10416" xr:uid="{90764F42-62BC-4474-8169-27F185AF20ED}"/>
    <cellStyle name="AggOrange 4 5 2 4" xfId="13298" xr:uid="{D65FC0A4-7BCD-4442-9021-0C983943B708}"/>
    <cellStyle name="AggOrange 4 5 3" xfId="5455" xr:uid="{62123B9E-9437-49E4-9400-A6B4620B0561}"/>
    <cellStyle name="AggOrange 4 5 4" xfId="8956" xr:uid="{033A5CFE-9980-4636-9352-D481FA860E7F}"/>
    <cellStyle name="AggOrange 4 5 5" xfId="11878" xr:uid="{76C029E2-93C8-489C-BD23-3FDB00618A33}"/>
    <cellStyle name="AggOrange 4 6" xfId="1716" xr:uid="{78E00EF4-8A67-4DD0-857B-AAA0EDB7802F}"/>
    <cellStyle name="AggOrange 4 6 2" xfId="3277" xr:uid="{56233BE8-9634-4135-B479-AECF0D9789F9}"/>
    <cellStyle name="AggOrange 4 6 2 2" xfId="7971" xr:uid="{7B96BB79-A876-4862-BB3F-12D6D5CF12E7}"/>
    <cellStyle name="AggOrange 4 6 2 3" xfId="11027" xr:uid="{E529B734-AF6A-4EEB-8188-8A85C9EB5933}"/>
    <cellStyle name="AggOrange 4 6 2 4" xfId="13909" xr:uid="{E29E24D0-160E-4B87-99D7-46CA7B3A7327}"/>
    <cellStyle name="AggOrange 4 6 3" xfId="5933" xr:uid="{69AC29E3-33F9-42CB-A664-7CC3AB0A8B77}"/>
    <cellStyle name="AggOrange 4 6 4" xfId="9575" xr:uid="{D694FD27-D490-47B5-8DAE-C065B304A346}"/>
    <cellStyle name="AggOrange 4 6 5" xfId="12497" xr:uid="{F4B4AB76-C8C5-43EE-AE7E-158345741E5D}"/>
    <cellStyle name="AggOrange 4 7" xfId="972" xr:uid="{14199417-14B9-4468-A2B6-46534700F656}"/>
    <cellStyle name="AggOrange 4 7 2" xfId="5491" xr:uid="{329BE2EE-7245-405A-A00C-142CE876A1B9}"/>
    <cellStyle name="AggOrange 4 7 3" xfId="8831" xr:uid="{24260968-0CD6-4DA8-9757-B50D2F728F33}"/>
    <cellStyle name="AggOrange 4 7 4" xfId="11753" xr:uid="{588D5329-42F1-4572-ADD0-64EF1A1859A8}"/>
    <cellStyle name="AggOrange 4 8" xfId="5310" xr:uid="{4366D387-414B-426E-B7B1-9AC285E5C1DE}"/>
    <cellStyle name="AggOrange 4 9" xfId="8232" xr:uid="{8C666A1E-369A-45F6-91FB-B20FED36CB55}"/>
    <cellStyle name="AggOrange 5" xfId="106" xr:uid="{7AB804F5-4C00-4921-A154-A124B44CD2E7}"/>
    <cellStyle name="AggOrange 5 2" xfId="2359" xr:uid="{11CDEBB5-2618-4426-8BE5-B753A11D2E21}"/>
    <cellStyle name="AggOrange 5 2 2" xfId="4595" xr:uid="{EAF6E5C2-FE33-471E-8824-030C2D7884BD}"/>
    <cellStyle name="AggOrange 5 2 3" xfId="10217" xr:uid="{BB53B567-E32E-4D95-8B29-EF627E47DA32}"/>
    <cellStyle name="AggOrange 5 2 4" xfId="13135" xr:uid="{DDD4DCA5-9876-40EE-A700-AE7205D573F5}"/>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2 2 2" xfId="7868" xr:uid="{DB3520D3-DB43-44E2-A268-9A386C175DF3}"/>
    <cellStyle name="AggOrange9 2 2 2 2 2 2 3" xfId="10924" xr:uid="{D210369F-5EE8-451A-90CE-AB334CAA4827}"/>
    <cellStyle name="AggOrange9 2 2 2 2 2 2 4" xfId="13806" xr:uid="{97B8FD00-7FEA-4FDF-A49B-FA4D4F693089}"/>
    <cellStyle name="AggOrange9 2 2 2 2 2 3" xfId="4876" xr:uid="{A9C3E085-C32F-4E1F-9308-F4A608008234}"/>
    <cellStyle name="AggOrange9 2 2 2 2 2 4" xfId="9468" xr:uid="{024698E4-FC50-4425-8CA7-D1F9F9B9B302}"/>
    <cellStyle name="AggOrange9 2 2 2 2 2 5" xfId="12390" xr:uid="{F5D948CA-C3F6-4969-B91E-B4DA8BD3FE47}"/>
    <cellStyle name="AggOrange9 2 2 2 2 3" xfId="991" xr:uid="{1119EAFB-572B-4E54-ADB7-6AC646326B23}"/>
    <cellStyle name="AggOrange9 2 2 2 2 3 2" xfId="2564" xr:uid="{7D2E6830-E228-4CEB-B185-BDA442687020}"/>
    <cellStyle name="AggOrange9 2 2 2 2 3 2 2" xfId="5219" xr:uid="{60198A1D-60A0-42A5-A69F-23B35C249648}"/>
    <cellStyle name="AggOrange9 2 2 2 2 3 2 3" xfId="10314" xr:uid="{C022803C-3245-414A-85B6-86328B5468A8}"/>
    <cellStyle name="AggOrange9 2 2 2 2 3 2 4" xfId="13196" xr:uid="{432A5EB8-47D8-4086-A0B7-AF6C6F2EDF4D}"/>
    <cellStyle name="AggOrange9 2 2 2 2 3 3" xfId="4497" xr:uid="{ABD71C63-5187-4297-9CB1-20A3444AC0D1}"/>
    <cellStyle name="AggOrange9 2 2 2 2 3 4" xfId="8850" xr:uid="{0E3432A5-B42B-4832-AF73-0409C7C12203}"/>
    <cellStyle name="AggOrange9 2 2 2 2 3 5" xfId="11772" xr:uid="{65DCF45A-25E9-4B50-AAAC-1D710E043995}"/>
    <cellStyle name="AggOrange9 2 2 2 2 4" xfId="2259" xr:uid="{6BA10206-4793-4EC0-87EC-4513CFCA5FF4}"/>
    <cellStyle name="AggOrange9 2 2 2 2 4 2" xfId="4094" xr:uid="{1BE40CA1-943B-4D47-B724-1A21C045E2AC}"/>
    <cellStyle name="AggOrange9 2 2 2 2 4 3" xfId="10118" xr:uid="{2E94DD4C-CA8F-4039-A330-6618DBF3629D}"/>
    <cellStyle name="AggOrange9 2 2 2 2 4 4" xfId="13040" xr:uid="{FFFBE584-79C3-4D1F-8A4C-D977BDD6150B}"/>
    <cellStyle name="AggOrange9 2 2 2 2 5" xfId="3849" xr:uid="{58421F8A-0E47-4B8B-9732-9386AADD4A43}"/>
    <cellStyle name="AggOrange9 2 2 2 2 6" xfId="8755" xr:uid="{D1225376-5A1F-4E17-8373-31E72692A244}"/>
    <cellStyle name="AggOrange9 2 2 2 2 7" xfId="11678" xr:uid="{BE5A23EE-0D86-472C-900E-ABF71A3A4831}"/>
    <cellStyle name="AggOrange9 2 2 2 3" xfId="1401" xr:uid="{9B44C414-0B05-4BEF-B923-27E9F4EB8086}"/>
    <cellStyle name="AggOrange9 2 2 2 3 2" xfId="2966" xr:uid="{D5F448AA-B49C-45D2-84EE-94B3CBD62821}"/>
    <cellStyle name="AggOrange9 2 2 2 3 2 2" xfId="7660" xr:uid="{991231A0-734A-44C6-BD19-B8AD7B2860C0}"/>
    <cellStyle name="AggOrange9 2 2 2 3 2 3" xfId="10716" xr:uid="{F00CD4A2-0BC2-45DE-AF45-1F157B651703}"/>
    <cellStyle name="AggOrange9 2 2 2 3 2 4" xfId="13598" xr:uid="{544191E9-252F-44B5-B83F-CC1FAAA1A7B0}"/>
    <cellStyle name="AggOrange9 2 2 2 3 3" xfId="6004" xr:uid="{4BAE6A38-37DF-413A-BBAB-DFB96B01C25B}"/>
    <cellStyle name="AggOrange9 2 2 2 3 4" xfId="9260" xr:uid="{8374AB0F-084F-4C13-9674-D25EE7A5BFD6}"/>
    <cellStyle name="AggOrange9 2 2 2 3 5" xfId="12182" xr:uid="{44AB5A5A-540F-44C9-8A49-C7A2CC9945FA}"/>
    <cellStyle name="AggOrange9 2 2 2 4" xfId="1741" xr:uid="{2C8B395E-89D7-424E-9B8F-22505E63F5E4}"/>
    <cellStyle name="AggOrange9 2 2 2 4 2" xfId="3300" xr:uid="{4F70C6E2-319B-4B35-9B7B-E48757D4F551}"/>
    <cellStyle name="AggOrange9 2 2 2 4 2 2" xfId="7994" xr:uid="{B3266384-A07A-46F3-9C9D-7FCBBD9DB25A}"/>
    <cellStyle name="AggOrange9 2 2 2 4 2 3" xfId="11050" xr:uid="{2449E71F-5760-4528-9973-3995DC49CE29}"/>
    <cellStyle name="AggOrange9 2 2 2 4 2 4" xfId="13932" xr:uid="{5587DF93-F1DB-4C4F-B32B-5DFDE03885CF}"/>
    <cellStyle name="AggOrange9 2 2 2 4 3" xfId="6178" xr:uid="{495AD139-8A90-4B1C-8C5B-7B86D39620D5}"/>
    <cellStyle name="AggOrange9 2 2 2 4 4" xfId="9600" xr:uid="{7E254B9E-89D6-49EC-876B-9263D454AE28}"/>
    <cellStyle name="AggOrange9 2 2 2 4 5" xfId="12522" xr:uid="{4167A657-5705-42E6-A9A6-7ED9D7C63D64}"/>
    <cellStyle name="AggOrange9 2 2 2 5" xfId="2053" xr:uid="{C3A53CFF-2362-4D0D-8DC5-C762B326AF1D}"/>
    <cellStyle name="AggOrange9 2 2 2 5 2" xfId="3771" xr:uid="{EDDE752D-C066-447A-A6AE-1FD6E7CCE4C5}"/>
    <cellStyle name="AggOrange9 2 2 2 5 3" xfId="9912" xr:uid="{684ECFE9-1AF7-4560-8C6B-A8796E560708}"/>
    <cellStyle name="AggOrange9 2 2 2 5 4" xfId="12834" xr:uid="{B8EB1CA6-F602-4E05-BA86-FA6CF8B827A5}"/>
    <cellStyle name="AggOrange9 2 2 2 6" xfId="4164" xr:uid="{50A88145-6A30-45A5-8D98-104749F039F5}"/>
    <cellStyle name="AggOrange9 2 2 2 7" xfId="6320" xr:uid="{879036A3-EB0F-46E3-B4ED-55FFC2CCC0A4}"/>
    <cellStyle name="AggOrange9 2 2 2 8" xfId="8270" xr:uid="{A0446C84-9D3E-4AB5-B5E4-B95C6CFEF31B}"/>
    <cellStyle name="AggOrange9 2 2 3" xfId="752" xr:uid="{BE465248-FEFA-4D38-BF2A-6936F04F7A0D}"/>
    <cellStyle name="AggOrange9 2 2 3 2" xfId="1465" xr:uid="{2D4674CA-F2FE-418D-A5BE-C57C77EAAC4C}"/>
    <cellStyle name="AggOrange9 2 2 3 2 2" xfId="3030" xr:uid="{0B3D8F44-9F4E-4F54-A28D-3853904D4B61}"/>
    <cellStyle name="AggOrange9 2 2 3 2 2 2" xfId="7724" xr:uid="{B119C571-8EFC-4CB4-BF6E-6631B0F3C9CF}"/>
    <cellStyle name="AggOrange9 2 2 3 2 2 3" xfId="10780" xr:uid="{D79537CF-3EFF-45DF-9CFD-E3EE8B00F2B5}"/>
    <cellStyle name="AggOrange9 2 2 3 2 2 4" xfId="13662" xr:uid="{3519BB21-FC8A-46A2-B7CE-F75EA73DD613}"/>
    <cellStyle name="AggOrange9 2 2 3 2 3" xfId="4507" xr:uid="{ABE966EB-FE35-4613-947F-A8B13EFDC42C}"/>
    <cellStyle name="AggOrange9 2 2 3 2 4" xfId="9324" xr:uid="{5E461EED-DA1C-4DEA-95AD-467F469E6302}"/>
    <cellStyle name="AggOrange9 2 2 3 2 5" xfId="12246" xr:uid="{BF15E92C-8D92-4EB2-946B-49DF04710518}"/>
    <cellStyle name="AggOrange9 2 2 3 3" xfId="1137" xr:uid="{2BC866D9-B945-4ECE-8A28-E57F2031E86E}"/>
    <cellStyle name="AggOrange9 2 2 3 3 2" xfId="2706" xr:uid="{0B4D7A34-9DF6-49FB-B56D-8861872696FB}"/>
    <cellStyle name="AggOrange9 2 2 3 3 2 2" xfId="3852" xr:uid="{43B5E0DA-3E60-4217-8E65-A1E361D04F4B}"/>
    <cellStyle name="AggOrange9 2 2 3 3 2 3" xfId="10456" xr:uid="{01F6B49B-6C54-48F6-B627-5C7526DECC4E}"/>
    <cellStyle name="AggOrange9 2 2 3 3 2 4" xfId="13338" xr:uid="{525152FF-32C3-4FFB-9A5B-167B9B35F422}"/>
    <cellStyle name="AggOrange9 2 2 3 3 3" xfId="4782" xr:uid="{AEB0ABC5-174B-465C-915A-CE649F9CDA8B}"/>
    <cellStyle name="AggOrange9 2 2 3 3 4" xfId="8996" xr:uid="{71EF365C-D85A-492F-A7AC-712D75382521}"/>
    <cellStyle name="AggOrange9 2 2 3 3 5" xfId="11918" xr:uid="{747C9F43-B94A-44BF-A8BB-7994E807BF6F}"/>
    <cellStyle name="AggOrange9 2 2 3 4" xfId="2115" xr:uid="{8B3CC37E-1691-41B3-A4D4-EA0BD25186D6}"/>
    <cellStyle name="AggOrange9 2 2 3 4 2" xfId="6723" xr:uid="{4EEF6B5D-D36F-47AB-939A-BD79AA9245E0}"/>
    <cellStyle name="AggOrange9 2 2 3 4 3" xfId="9974" xr:uid="{16DDADAC-BF13-409D-95FF-EF55C50D0CB5}"/>
    <cellStyle name="AggOrange9 2 2 3 4 4" xfId="12896" xr:uid="{FD531E9A-40D0-43F6-A58D-E11AA367C53B}"/>
    <cellStyle name="AggOrange9 2 2 3 5" xfId="3924" xr:uid="{F2C7E011-FC35-4B3B-BD5A-46D0397A4B92}"/>
    <cellStyle name="AggOrange9 2 2 3 6" xfId="4768" xr:uid="{6B2A3529-0149-4983-9379-AC2799EAB6F6}"/>
    <cellStyle name="AggOrange9 2 2 3 7" xfId="8587" xr:uid="{E7469CF7-DD09-4BF5-A650-4AF98BD1FCF6}"/>
    <cellStyle name="AggOrange9 2 3" xfId="303" xr:uid="{4689AAE8-59DD-4EE9-ABD1-46A3D9476BB8}"/>
    <cellStyle name="AggOrange9 2 3 10" xfId="11286" xr:uid="{0806A87D-23CD-4249-BAC1-B6AD40CE0D1F}"/>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2 2 2" xfId="7829" xr:uid="{2C292D8E-7018-43F4-A5EA-535A22C30791}"/>
    <cellStyle name="AggOrange9 2 3 2 2 2 2 3" xfId="10885" xr:uid="{984DE0C9-F77A-4AC7-BB13-D1FFDC6D2023}"/>
    <cellStyle name="AggOrange9 2 3 2 2 2 2 4" xfId="13767" xr:uid="{AC2EEE1C-429D-4C3F-8704-C2E33DD1AC0D}"/>
    <cellStyle name="AggOrange9 2 3 2 2 2 3" xfId="5319" xr:uid="{D351504B-CA09-47EC-9CB1-C1A0ECC2C545}"/>
    <cellStyle name="AggOrange9 2 3 2 2 2 4" xfId="9429" xr:uid="{6CD5DF0D-4B6C-4602-A035-B9DC41B485FA}"/>
    <cellStyle name="AggOrange9 2 3 2 2 2 5" xfId="12351" xr:uid="{E18DD974-D2BC-411E-8117-6B68B9E9334E}"/>
    <cellStyle name="AggOrange9 2 3 2 2 3" xfId="992" xr:uid="{78CCF6F7-B57D-4E2A-9981-553C50E28B6F}"/>
    <cellStyle name="AggOrange9 2 3 2 2 3 2" xfId="2565" xr:uid="{068A2759-76CD-4609-8932-E45ECE293F75}"/>
    <cellStyle name="AggOrange9 2 3 2 2 3 2 2" xfId="6395" xr:uid="{D42BBAC3-4B18-4F1B-999E-65157CE69F83}"/>
    <cellStyle name="AggOrange9 2 3 2 2 3 2 3" xfId="10315" xr:uid="{8963AE98-85F4-437E-BE40-D45250447D10}"/>
    <cellStyle name="AggOrange9 2 3 2 2 3 2 4" xfId="13197" xr:uid="{31BEC740-8622-49E8-81FE-D9A4C8A85ADF}"/>
    <cellStyle name="AggOrange9 2 3 2 2 3 3" xfId="6485" xr:uid="{D6BB155A-FB41-4121-B9B1-1D3024A23220}"/>
    <cellStyle name="AggOrange9 2 3 2 2 3 4" xfId="8851" xr:uid="{E7071570-1A9D-4E20-B6D0-728CD4659241}"/>
    <cellStyle name="AggOrange9 2 3 2 2 3 5" xfId="11773" xr:uid="{586F34B0-9B01-4B15-8F57-D8E213EA31E2}"/>
    <cellStyle name="AggOrange9 2 3 2 2 4" xfId="2220" xr:uid="{ADDC0D46-836E-4DCB-9041-A7FC2A3FBFA2}"/>
    <cellStyle name="AggOrange9 2 3 2 2 4 2" xfId="4446" xr:uid="{F6E81291-6386-495A-94A2-A2DA839B4CF0}"/>
    <cellStyle name="AggOrange9 2 3 2 2 4 3" xfId="10079" xr:uid="{24B7BB2B-61F4-4814-BF28-0CFA6CEE9DC8}"/>
    <cellStyle name="AggOrange9 2 3 2 2 4 4" xfId="13001" xr:uid="{9CBCBC63-A7B2-4792-A12A-CA6A3F25D3BE}"/>
    <cellStyle name="AggOrange9 2 3 2 2 5" xfId="6469" xr:uid="{AB5848EF-8605-4156-871C-329011A87357}"/>
    <cellStyle name="AggOrange9 2 3 2 2 6" xfId="4764" xr:uid="{0FA1F9A9-CF21-4CCA-AA1C-02D85FD159A7}"/>
    <cellStyle name="AggOrange9 2 3 2 2 7" xfId="8553" xr:uid="{8B49D625-F301-42A2-A645-0D0287D1064B}"/>
    <cellStyle name="AggOrange9 2 3 2 3" xfId="1362" xr:uid="{E7EDB4E0-A672-4E10-8C13-A24A06E7240E}"/>
    <cellStyle name="AggOrange9 2 3 2 3 2" xfId="2927" xr:uid="{B5566C53-FEC4-4C10-8A4A-8E33C2BD534B}"/>
    <cellStyle name="AggOrange9 2 3 2 3 2 2" xfId="7621" xr:uid="{08D61891-E5FB-4FA2-A1A1-82B214DE4879}"/>
    <cellStyle name="AggOrange9 2 3 2 3 2 3" xfId="10677" xr:uid="{51BCB2AF-5912-4EED-9AD5-83A54A77C998}"/>
    <cellStyle name="AggOrange9 2 3 2 3 2 4" xfId="13559" xr:uid="{068BD99F-1562-4A55-B7D1-E629286A3B51}"/>
    <cellStyle name="AggOrange9 2 3 2 3 3" xfId="4269" xr:uid="{8A29D41C-2090-4771-B0F2-E3DB86942836}"/>
    <cellStyle name="AggOrange9 2 3 2 3 4" xfId="9221" xr:uid="{61D9258E-DA2F-405C-9E87-15C0B6670898}"/>
    <cellStyle name="AggOrange9 2 3 2 3 5" xfId="12143" xr:uid="{CB4A1E90-B90D-42C9-B119-D78C5F27B5D7}"/>
    <cellStyle name="AggOrange9 2 3 2 4" xfId="1019" xr:uid="{90127F11-EE27-40FC-B68F-98CF2066BE71}"/>
    <cellStyle name="AggOrange9 2 3 2 4 2" xfId="2591" xr:uid="{2258D8AC-4800-4F31-8AC4-80A5A77C34A1}"/>
    <cellStyle name="AggOrange9 2 3 2 4 2 2" xfId="4899" xr:uid="{1C00EDF1-928C-444D-8DC3-8F8B5F8D16B7}"/>
    <cellStyle name="AggOrange9 2 3 2 4 2 3" xfId="10341" xr:uid="{DF98AE00-63D2-4B12-82C1-80B3A7129330}"/>
    <cellStyle name="AggOrange9 2 3 2 4 2 4" xfId="13223" xr:uid="{DA5B3C1C-ADAB-4B44-A3E9-2C0B52928AE4}"/>
    <cellStyle name="AggOrange9 2 3 2 4 3" xfId="3897" xr:uid="{0832D1F8-86EB-46E7-8DBE-CC72B7A96FD4}"/>
    <cellStyle name="AggOrange9 2 3 2 4 4" xfId="8878" xr:uid="{BB9B4F88-9501-461B-91B0-8F6CC85F6C02}"/>
    <cellStyle name="AggOrange9 2 3 2 4 5" xfId="11800" xr:uid="{A6632124-C73C-4C6D-9864-5E34E32FF679}"/>
    <cellStyle name="AggOrange9 2 3 2 5" xfId="2014" xr:uid="{22525BA9-B825-4C8C-B499-DBD957719466}"/>
    <cellStyle name="AggOrange9 2 3 2 5 2" xfId="6081" xr:uid="{4FE0917B-B319-47FF-8BEB-DB7395E3E5B1}"/>
    <cellStyle name="AggOrange9 2 3 2 5 3" xfId="9873" xr:uid="{855D0BE7-27C8-4330-9BCE-8886C47AC00F}"/>
    <cellStyle name="AggOrange9 2 3 2 5 4" xfId="12795" xr:uid="{385B62CA-78BA-4C17-89DF-13D7FF64C510}"/>
    <cellStyle name="AggOrange9 2 3 2 6" xfId="6825" xr:uid="{8EE39AA5-D6B1-4568-BC38-C2A9C6A282CC}"/>
    <cellStyle name="AggOrange9 2 3 2 7" xfId="6783" xr:uid="{2313D268-0200-4FFD-A6FF-BC31CB62A484}"/>
    <cellStyle name="AggOrange9 2 3 2 8" xfId="8269" xr:uid="{DE1346C2-8643-4112-8DA1-33D92BC1E481}"/>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2 2 2" xfId="7875" xr:uid="{30F9A40A-4079-4354-83CE-A54E47D7E076}"/>
    <cellStyle name="AggOrange9 2 3 3 2 2 2 3" xfId="10931" xr:uid="{7E70CE51-47AD-42B8-B00E-737BEBE4039B}"/>
    <cellStyle name="AggOrange9 2 3 3 2 2 2 4" xfId="13813" xr:uid="{40606936-6755-4496-8879-A3BE5C92AA7A}"/>
    <cellStyle name="AggOrange9 2 3 3 2 2 3" xfId="5570" xr:uid="{223B4A74-7F84-4BF0-910D-E945CE445E05}"/>
    <cellStyle name="AggOrange9 2 3 3 2 2 4" xfId="9475" xr:uid="{C348DB17-936A-447C-AE02-917B2B3CFE3A}"/>
    <cellStyle name="AggOrange9 2 3 3 2 2 5" xfId="12397" xr:uid="{CA3CB0D8-5275-4F98-9E4A-D6CCD240DF55}"/>
    <cellStyle name="AggOrange9 2 3 3 2 3" xfId="1799" xr:uid="{F87352DA-5160-491C-8B40-E11BDE1B9E08}"/>
    <cellStyle name="AggOrange9 2 3 3 2 3 2" xfId="3352" xr:uid="{EA85B458-29DF-4590-9ECC-72F28572C257}"/>
    <cellStyle name="AggOrange9 2 3 3 2 3 2 2" xfId="8046" xr:uid="{8B690BE3-BC0B-4476-A9D2-8B2E7C757B47}"/>
    <cellStyle name="AggOrange9 2 3 3 2 3 2 3" xfId="11102" xr:uid="{738285FA-A1A7-44F6-9ECC-AD96884330F8}"/>
    <cellStyle name="AggOrange9 2 3 3 2 3 2 4" xfId="13984" xr:uid="{35F2AEDD-A17F-4064-B098-118ED136BFF0}"/>
    <cellStyle name="AggOrange9 2 3 3 2 3 3" xfId="5074" xr:uid="{3A8F16F8-5D08-4526-A060-66EBE762D5DA}"/>
    <cellStyle name="AggOrange9 2 3 3 2 3 4" xfId="9658" xr:uid="{32617403-7D7B-4943-9BC8-92BEC7B47F2D}"/>
    <cellStyle name="AggOrange9 2 3 3 2 3 5" xfId="12580" xr:uid="{0B769D53-C59B-4D0C-BCD3-47D8E8379C8B}"/>
    <cellStyle name="AggOrange9 2 3 3 2 4" xfId="2266" xr:uid="{22B50807-B44C-42F5-9378-50D5F29B4224}"/>
    <cellStyle name="AggOrange9 2 3 3 2 4 2" xfId="6609" xr:uid="{99D9C4CE-DFCD-4DB1-9977-3652BCAA4348}"/>
    <cellStyle name="AggOrange9 2 3 3 2 4 3" xfId="10125" xr:uid="{30E70A82-A353-40B4-A959-D73BF0E6C317}"/>
    <cellStyle name="AggOrange9 2 3 3 2 4 4" xfId="13047" xr:uid="{0B38F51F-EA56-49B1-9CC7-81D7F37BF6D7}"/>
    <cellStyle name="AggOrange9 2 3 3 2 5" xfId="4866" xr:uid="{9F40C626-7403-489A-AE56-768E97E6A9E8}"/>
    <cellStyle name="AggOrange9 2 3 3 2 6" xfId="8762" xr:uid="{1256D7F5-ECA6-4EC6-832E-CAF715642635}"/>
    <cellStyle name="AggOrange9 2 3 3 2 7" xfId="11685" xr:uid="{460A9376-6CC5-4BE7-A875-E79D345A3034}"/>
    <cellStyle name="AggOrange9 2 3 3 3" xfId="1408" xr:uid="{345DB3F7-E723-476E-9EFF-375F79422DF2}"/>
    <cellStyle name="AggOrange9 2 3 3 3 2" xfId="2973" xr:uid="{1207AF8E-2565-4878-87FF-221AE7573263}"/>
    <cellStyle name="AggOrange9 2 3 3 3 2 2" xfId="7667" xr:uid="{9C289F34-BEA0-4A63-AF86-9F04F8D65891}"/>
    <cellStyle name="AggOrange9 2 3 3 3 2 3" xfId="10723" xr:uid="{77DF0887-1E41-4A6B-A112-5A934F49CEB6}"/>
    <cellStyle name="AggOrange9 2 3 3 3 2 4" xfId="13605" xr:uid="{335EBEA7-787C-4B00-AF52-6BFC41A51A90}"/>
    <cellStyle name="AggOrange9 2 3 3 3 3" xfId="6451" xr:uid="{C4F9F45B-C01A-43E6-9761-11B1653FC5B7}"/>
    <cellStyle name="AggOrange9 2 3 3 3 4" xfId="9267" xr:uid="{8759F0FE-2E67-43D3-9F58-4AA917B5448C}"/>
    <cellStyle name="AggOrange9 2 3 3 3 5" xfId="12189" xr:uid="{274C82E2-AA4D-43A9-9179-403AA372B8D5}"/>
    <cellStyle name="AggOrange9 2 3 3 4" xfId="1802" xr:uid="{C7184450-BEC2-4B8E-A42A-3E374C9A35C8}"/>
    <cellStyle name="AggOrange9 2 3 3 4 2" xfId="3355" xr:uid="{7DBDA32E-E8F1-4152-82EA-90AEB7C262DB}"/>
    <cellStyle name="AggOrange9 2 3 3 4 2 2" xfId="8049" xr:uid="{8C1A462C-F019-4DBB-BFF6-1B66A1A0F094}"/>
    <cellStyle name="AggOrange9 2 3 3 4 2 3" xfId="11105" xr:uid="{517BA22B-91FF-452D-AAE0-97A2347DD2AD}"/>
    <cellStyle name="AggOrange9 2 3 3 4 2 4" xfId="13987" xr:uid="{5CAA4964-AC08-4029-92D1-1DFE4151A172}"/>
    <cellStyle name="AggOrange9 2 3 3 4 3" xfId="5690" xr:uid="{9A049D2D-6BDF-4F39-A315-55D337C9B52D}"/>
    <cellStyle name="AggOrange9 2 3 3 4 4" xfId="9661" xr:uid="{DE69D97D-9420-4792-88DB-5C4E5ED8DBEA}"/>
    <cellStyle name="AggOrange9 2 3 3 4 5" xfId="12583" xr:uid="{6828004B-DC50-4F6D-A6BD-55983C5A02AC}"/>
    <cellStyle name="AggOrange9 2 3 3 5" xfId="2060" xr:uid="{0B881069-2144-458C-A86D-6E531C2927C2}"/>
    <cellStyle name="AggOrange9 2 3 3 5 2" xfId="4190" xr:uid="{10F3D45A-7A85-439C-B95F-15E0836A2F47}"/>
    <cellStyle name="AggOrange9 2 3 3 5 3" xfId="9919" xr:uid="{5D593634-4FB8-4393-A09D-D846AEACC5FC}"/>
    <cellStyle name="AggOrange9 2 3 3 5 4" xfId="12841" xr:uid="{30B3A8CC-57DA-438C-A197-C81A7CEB16D5}"/>
    <cellStyle name="AggOrange9 2 3 3 6" xfId="5978" xr:uid="{F0FD00EE-FC0D-4159-9424-27A90D4E901F}"/>
    <cellStyle name="AggOrange9 2 3 3 7" xfId="3687" xr:uid="{AF3F78EC-B3BB-4E33-A436-F0E221D98093}"/>
    <cellStyle name="AggOrange9 2 3 3 8" xfId="5244" xr:uid="{B92ADD69-A8CE-44E9-9F27-134C4F0C9B3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2 2 2" xfId="7889" xr:uid="{0FD48421-9809-4F21-885F-A8591BDFE766}"/>
    <cellStyle name="AggOrange9 2 3 4 2 2 2 3" xfId="10945" xr:uid="{99D8CC43-9874-420F-B91D-FBD35ECED357}"/>
    <cellStyle name="AggOrange9 2 3 4 2 2 2 4" xfId="13827" xr:uid="{D5F2A1F1-60BB-413D-B44A-C259E465C8B4}"/>
    <cellStyle name="AggOrange9 2 3 4 2 2 3" xfId="5098" xr:uid="{D72207F5-B9C6-4B8D-B6A2-A8388625277E}"/>
    <cellStyle name="AggOrange9 2 3 4 2 2 4" xfId="9489" xr:uid="{7C267938-D9EC-4BF7-AF76-CA33021DD36E}"/>
    <cellStyle name="AggOrange9 2 3 4 2 2 5" xfId="12411" xr:uid="{22717881-0C6A-427B-8D50-911C8D993239}"/>
    <cellStyle name="AggOrange9 2 3 4 2 3" xfId="1902" xr:uid="{FF6D7CAF-3B12-4F0E-9128-A68B994DEFD2}"/>
    <cellStyle name="AggOrange9 2 3 4 2 3 2" xfId="3445" xr:uid="{34E273FC-272D-447F-8601-40634BFBDC70}"/>
    <cellStyle name="AggOrange9 2 3 4 2 3 2 2" xfId="8139" xr:uid="{876D1D26-FE18-4A4D-AD7A-ED0A5326D567}"/>
    <cellStyle name="AggOrange9 2 3 4 2 3 2 3" xfId="11195" xr:uid="{A0C14845-2057-4648-BD33-14246C495929}"/>
    <cellStyle name="AggOrange9 2 3 4 2 3 2 4" xfId="14077" xr:uid="{8641D7D1-A116-4243-AE0A-F1C895BEF936}"/>
    <cellStyle name="AggOrange9 2 3 4 2 3 3" xfId="6682" xr:uid="{592A32C5-826D-4F3B-A8FC-DA1C33FCCD1F}"/>
    <cellStyle name="AggOrange9 2 3 4 2 3 4" xfId="9761" xr:uid="{AD4E092F-1D16-40F3-8CA7-4781ADAABBAF}"/>
    <cellStyle name="AggOrange9 2 3 4 2 3 5" xfId="12683" xr:uid="{8C7A1244-F4B5-4D99-885A-E5EA6201B535}"/>
    <cellStyle name="AggOrange9 2 3 4 2 4" xfId="2280" xr:uid="{F7D59422-37A3-4867-B2B0-A2A83A124EAF}"/>
    <cellStyle name="AggOrange9 2 3 4 2 4 2" xfId="6758" xr:uid="{BF4A6953-C3C2-48EF-9E5D-66A039D4A0E7}"/>
    <cellStyle name="AggOrange9 2 3 4 2 4 3" xfId="10139" xr:uid="{49252B53-8648-40BC-A8B3-80C13D1BDBA0}"/>
    <cellStyle name="AggOrange9 2 3 4 2 4 4" xfId="13061" xr:uid="{3C358CA8-9E54-4497-AD82-CB351DE3BF38}"/>
    <cellStyle name="AggOrange9 2 3 4 2 5" xfId="5565" xr:uid="{281030D0-3312-4DF0-AE72-B9C4E02E0EC8}"/>
    <cellStyle name="AggOrange9 2 3 4 2 6" xfId="8776" xr:uid="{10177F86-F5F4-452C-85C2-994BCBB8DBA8}"/>
    <cellStyle name="AggOrange9 2 3 4 2 7" xfId="11699" xr:uid="{E1A7DEF0-7971-4AD0-8263-942E90D0F71B}"/>
    <cellStyle name="AggOrange9 2 3 4 3" xfId="1422" xr:uid="{DECB4C3E-1D1C-4690-8C1C-D0819CEEB5C8}"/>
    <cellStyle name="AggOrange9 2 3 4 3 2" xfId="2987" xr:uid="{57EF98AC-A16A-4147-AAF8-5679EAAE6FE8}"/>
    <cellStyle name="AggOrange9 2 3 4 3 2 2" xfId="7681" xr:uid="{5A5ABA0A-EEEB-427E-BC74-94F7ED248064}"/>
    <cellStyle name="AggOrange9 2 3 4 3 2 3" xfId="10737" xr:uid="{3C53A946-582E-4658-8DEB-757582BD30D7}"/>
    <cellStyle name="AggOrange9 2 3 4 3 2 4" xfId="13619" xr:uid="{7983C94D-0F9F-48AA-9120-3B70FC9340DA}"/>
    <cellStyle name="AggOrange9 2 3 4 3 3" xfId="4365" xr:uid="{1405A8DB-40E2-4357-B6F2-3EA990F54958}"/>
    <cellStyle name="AggOrange9 2 3 4 3 4" xfId="9281" xr:uid="{3FD95667-AF8E-4E9A-902F-2DA8B194B349}"/>
    <cellStyle name="AggOrange9 2 3 4 3 5" xfId="12203" xr:uid="{DFCF7241-DAAB-4F04-8162-93418CC67541}"/>
    <cellStyle name="AggOrange9 2 3 4 4" xfId="1811" xr:uid="{47806421-6EAC-47BF-86E8-25CEBD34990C}"/>
    <cellStyle name="AggOrange9 2 3 4 4 2" xfId="3362" xr:uid="{EE6BA09D-C646-4D9F-98EA-DFC267C7592A}"/>
    <cellStyle name="AggOrange9 2 3 4 4 2 2" xfId="8056" xr:uid="{4DEFE99C-4800-45C4-90D8-A7D3D034FA64}"/>
    <cellStyle name="AggOrange9 2 3 4 4 2 3" xfId="11112" xr:uid="{809762AD-2291-4F92-8CC7-4D60A946FC8F}"/>
    <cellStyle name="AggOrange9 2 3 4 4 2 4" xfId="13994" xr:uid="{B854B4B7-DF9D-4F6A-B2DA-99415086C41E}"/>
    <cellStyle name="AggOrange9 2 3 4 4 3" xfId="5144" xr:uid="{8ED57C19-D4B2-4475-AD6C-4496114F6210}"/>
    <cellStyle name="AggOrange9 2 3 4 4 4" xfId="9670" xr:uid="{56F4EE4D-190B-42B0-9189-34E7724D3F08}"/>
    <cellStyle name="AggOrange9 2 3 4 4 5" xfId="12592" xr:uid="{0ECDCC1A-A0C5-48CB-98D3-2E8937E22E1B}"/>
    <cellStyle name="AggOrange9 2 3 4 5" xfId="2074" xr:uid="{B3D16786-59EF-41AB-8304-AAC9A31E7CCF}"/>
    <cellStyle name="AggOrange9 2 3 4 5 2" xfId="6782" xr:uid="{152F18F5-8C04-4123-AAAD-867331FFF45A}"/>
    <cellStyle name="AggOrange9 2 3 4 5 3" xfId="9933" xr:uid="{39B71CCF-75E0-4D4F-B292-41F24F9A1F34}"/>
    <cellStyle name="AggOrange9 2 3 4 5 4" xfId="12855" xr:uid="{F477D03B-2A0D-4193-993E-75848C8683D4}"/>
    <cellStyle name="AggOrange9 2 3 4 6" xfId="6565" xr:uid="{841CB244-218C-4028-9703-C6AE33DEF6E8}"/>
    <cellStyle name="AggOrange9 2 3 4 7" xfId="6283" xr:uid="{E0EECAD8-2BD2-4440-8540-6667DFB85580}"/>
    <cellStyle name="AggOrange9 2 3 4 8" xfId="4230" xr:uid="{EAF3F53F-7791-4965-B880-0CF193BFAD4C}"/>
    <cellStyle name="AggOrange9 2 3 5" xfId="1100" xr:uid="{B3EF9F79-185B-4DC0-8A34-1CFD771BA5CF}"/>
    <cellStyle name="AggOrange9 2 3 5 2" xfId="2669" xr:uid="{E93A762A-4FD0-4C3D-8297-BC6A3181AE45}"/>
    <cellStyle name="AggOrange9 2 3 5 2 2" xfId="4200" xr:uid="{7B462D34-AE02-4C11-8F8F-886C75184B97}"/>
    <cellStyle name="AggOrange9 2 3 5 2 3" xfId="10419" xr:uid="{1F3901AE-2D28-4865-AA2E-277196200F2D}"/>
    <cellStyle name="AggOrange9 2 3 5 2 4" xfId="13301" xr:uid="{6A2B01A2-EA24-467F-9655-3B0872E8D604}"/>
    <cellStyle name="AggOrange9 2 3 5 3" xfId="6350" xr:uid="{FE87B465-88BE-4F6B-8406-1E7C6DA652BB}"/>
    <cellStyle name="AggOrange9 2 3 5 4" xfId="8959" xr:uid="{D2BFB97C-A53C-412B-BF67-29B7D057290D}"/>
    <cellStyle name="AggOrange9 2 3 5 5" xfId="11881" xr:uid="{28369367-7C09-4FFC-B46F-7DE3928269A5}"/>
    <cellStyle name="AggOrange9 2 3 6" xfId="1849" xr:uid="{22D8F865-23A2-429C-B3A5-C45C8A337D26}"/>
    <cellStyle name="AggOrange9 2 3 6 2" xfId="3395" xr:uid="{35DFB90D-4BA6-480D-81A8-1EB13F2832D8}"/>
    <cellStyle name="AggOrange9 2 3 6 2 2" xfId="8089" xr:uid="{F413C117-7E30-4A91-9CD8-60C598DACE47}"/>
    <cellStyle name="AggOrange9 2 3 6 2 3" xfId="11145" xr:uid="{E64EA486-336D-4347-97FE-8AFD735AB8E1}"/>
    <cellStyle name="AggOrange9 2 3 6 2 4" xfId="14027" xr:uid="{9EA149C9-036A-44A6-BC78-7266125C0E10}"/>
    <cellStyle name="AggOrange9 2 3 6 3" xfId="6546" xr:uid="{E12876ED-1AB8-4D37-9473-65A12764E57E}"/>
    <cellStyle name="AggOrange9 2 3 6 4" xfId="9708" xr:uid="{5A08AEE1-3069-42CD-9551-EEFC944CC5D4}"/>
    <cellStyle name="AggOrange9 2 3 6 5" xfId="12630" xr:uid="{971E5A1B-B219-4D3F-BD13-6FAA43D574BC}"/>
    <cellStyle name="AggOrange9 2 3 7" xfId="1848" xr:uid="{9F8AFF62-3178-44CF-AB7D-33A687E6D213}"/>
    <cellStyle name="AggOrange9 2 3 7 2" xfId="5154" xr:uid="{F133383F-E2E4-4772-B25C-047CCA648752}"/>
    <cellStyle name="AggOrange9 2 3 7 3" xfId="9707" xr:uid="{76CBBC58-C1D5-41F0-AF50-534C23754B18}"/>
    <cellStyle name="AggOrange9 2 3 7 4" xfId="12629" xr:uid="{98A57C08-71D3-48D1-B702-0A66E994D3A8}"/>
    <cellStyle name="AggOrange9 2 3 8" xfId="5610" xr:uid="{C528AB86-91A9-4081-B3E1-449D505383E2}"/>
    <cellStyle name="AggOrange9 2 3 9" xfId="8278" xr:uid="{17D16EFC-A8A4-41BB-9582-7290298F4940}"/>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2 2 2" xfId="7820" xr:uid="{FD31F74F-FB19-4A23-B545-37E8070E32FD}"/>
    <cellStyle name="AggOrange9 3 2 2 2 2 3" xfId="10876" xr:uid="{225F54F6-4087-4E37-BE10-B3E6C3A15CB0}"/>
    <cellStyle name="AggOrange9 3 2 2 2 2 4" xfId="13758" xr:uid="{2067C9C1-02B3-4942-AE61-105A495D9BAA}"/>
    <cellStyle name="AggOrange9 3 2 2 2 3" xfId="4884" xr:uid="{A7DD5B9C-C85E-4469-B18E-9DDFA892390B}"/>
    <cellStyle name="AggOrange9 3 2 2 2 4" xfId="9420" xr:uid="{834C94FE-8DBB-42C1-8E68-E78EAEF76E00}"/>
    <cellStyle name="AggOrange9 3 2 2 2 5" xfId="12342" xr:uid="{BD8AB6B1-0557-4AF3-9EA4-1F9211DA2CD5}"/>
    <cellStyle name="AggOrange9 3 2 2 3" xfId="1663" xr:uid="{F3DB7194-2E28-42A5-87C1-EDAF6B358C9F}"/>
    <cellStyle name="AggOrange9 3 2 2 3 2" xfId="3228" xr:uid="{518B293D-C023-4C1C-A58F-A38CE797D184}"/>
    <cellStyle name="AggOrange9 3 2 2 3 2 2" xfId="7922" xr:uid="{0FEA5FDF-E6FF-47F7-A0BC-108FAB4FB3D9}"/>
    <cellStyle name="AggOrange9 3 2 2 3 2 3" xfId="10978" xr:uid="{6F497BBB-51C8-4594-9C38-F605FBD7AE51}"/>
    <cellStyle name="AggOrange9 3 2 2 3 2 4" xfId="13860" xr:uid="{35B18800-0E0B-4AAA-96AF-20D489459176}"/>
    <cellStyle name="AggOrange9 3 2 2 3 3" xfId="5336" xr:uid="{F31B1400-4E2C-4378-A9F9-4A78F406ADB0}"/>
    <cellStyle name="AggOrange9 3 2 2 3 4" xfId="9522" xr:uid="{513C4F10-0A64-4664-883E-A52B8FDCF288}"/>
    <cellStyle name="AggOrange9 3 2 2 3 5" xfId="12444" xr:uid="{D298ECDF-AFD4-41FB-8DD3-73AF2DE985D1}"/>
    <cellStyle name="AggOrange9 3 2 2 4" xfId="2211" xr:uid="{77C8E6C8-1CF0-4BFD-9D17-2E469A75BA4C}"/>
    <cellStyle name="AggOrange9 3 2 2 4 2" xfId="4905" xr:uid="{F208C64B-3392-4B0A-9CAC-D1B6F8D8C402}"/>
    <cellStyle name="AggOrange9 3 2 2 4 3" xfId="10070" xr:uid="{00FA31D6-1DE9-4307-B0E3-B182181FA0AA}"/>
    <cellStyle name="AggOrange9 3 2 2 4 4" xfId="12992" xr:uid="{A15C38A6-D4E5-4FBD-B077-9FD28ACE9E8D}"/>
    <cellStyle name="AggOrange9 3 2 2 5" xfId="4154" xr:uid="{255304E7-21DD-4784-95C9-BB6019E6517B}"/>
    <cellStyle name="AggOrange9 3 2 2 6" xfId="3940" xr:uid="{3BB5BE5E-0A3B-4C82-BF29-796B2A368473}"/>
    <cellStyle name="AggOrange9 3 2 2 7" xfId="8284" xr:uid="{9864EF52-FD2A-42E7-AA38-B8BC1CB65B92}"/>
    <cellStyle name="AggOrange9 3 2 3" xfId="1353" xr:uid="{9083DEEA-825B-49F7-8DE7-373F6A85B71D}"/>
    <cellStyle name="AggOrange9 3 2 3 2" xfId="2918" xr:uid="{0D82C7EF-A6B6-44DA-AC4A-88DEE985FA6B}"/>
    <cellStyle name="AggOrange9 3 2 3 2 2" xfId="7612" xr:uid="{DDEAC882-5B30-4D74-A59A-5BBD13B853B0}"/>
    <cellStyle name="AggOrange9 3 2 3 2 3" xfId="10668" xr:uid="{3D18A791-908A-4A78-A980-EAC871096E5A}"/>
    <cellStyle name="AggOrange9 3 2 3 2 4" xfId="13550" xr:uid="{EB2F9E3C-05F9-48D9-BF85-D0B11173E899}"/>
    <cellStyle name="AggOrange9 3 2 3 3" xfId="6066" xr:uid="{78B81410-3D28-4DAB-A9FC-2F83F079C1E5}"/>
    <cellStyle name="AggOrange9 3 2 3 4" xfId="9212" xr:uid="{1DE5344E-41F0-4BDD-87DF-301BBB755ACB}"/>
    <cellStyle name="AggOrange9 3 2 3 5" xfId="12134" xr:uid="{90F54DF0-2217-4756-9E0B-2DE17B9F2764}"/>
    <cellStyle name="AggOrange9 3 2 4" xfId="1772" xr:uid="{8A39F5FD-B734-4D63-B3C3-D44F8F5772D9}"/>
    <cellStyle name="AggOrange9 3 2 4 2" xfId="3328" xr:uid="{DDB1D1B2-A5C4-474B-A647-B6B410BEF430}"/>
    <cellStyle name="AggOrange9 3 2 4 2 2" xfId="8022" xr:uid="{36C8D818-5642-4F48-AF22-2AE7E645F046}"/>
    <cellStyle name="AggOrange9 3 2 4 2 3" xfId="11078" xr:uid="{8731FFE4-BADE-4D02-9A49-7B54F68BE1B2}"/>
    <cellStyle name="AggOrange9 3 2 4 2 4" xfId="13960" xr:uid="{C12EBBA7-C7B1-4752-9EF4-D32A2ABA3C16}"/>
    <cellStyle name="AggOrange9 3 2 4 3" xfId="4917" xr:uid="{82EB0B2C-9D19-45DF-9591-AD059D59325B}"/>
    <cellStyle name="AggOrange9 3 2 4 4" xfId="9631" xr:uid="{EF824A5B-BF0B-4900-A04A-8D993F4AAF9B}"/>
    <cellStyle name="AggOrange9 3 2 4 5" xfId="12553" xr:uid="{18BD2DB6-A74D-47F6-968F-E9F8D50097FB}"/>
    <cellStyle name="AggOrange9 3 2 5" xfId="2005" xr:uid="{8873416F-9972-4159-A38B-5FE3A66617D1}"/>
    <cellStyle name="AggOrange9 3 2 5 2" xfId="4235" xr:uid="{B056AAC3-58D4-42EC-9A8C-69CA01904296}"/>
    <cellStyle name="AggOrange9 3 2 5 3" xfId="9864" xr:uid="{856F19FD-BF8C-437D-B3BD-BD6D1E6AEC52}"/>
    <cellStyle name="AggOrange9 3 2 5 4" xfId="12786" xr:uid="{E60A161F-5C6B-46CC-997A-4A4BFCE008EE}"/>
    <cellStyle name="AggOrange9 3 2 6" xfId="5668" xr:uid="{8C29D3DD-FBD6-425C-A71D-42A7F33811F2}"/>
    <cellStyle name="AggOrange9 3 2 7" xfId="6018" xr:uid="{B0F5DD10-5BAC-4D1C-97B2-D264E1A75249}"/>
    <cellStyle name="AggOrange9 3 2 8" xfId="4924" xr:uid="{319CAB12-573E-425C-9BCE-6121B95AD338}"/>
    <cellStyle name="AggOrange9 3 3" xfId="751" xr:uid="{999081D0-D608-4AE2-B01C-E34BAE4B4F19}"/>
    <cellStyle name="AggOrange9 3 3 2" xfId="1464" xr:uid="{0FA151EA-6589-457F-9EDE-015925FC5680}"/>
    <cellStyle name="AggOrange9 3 3 2 2" xfId="3029" xr:uid="{219F80C9-C739-47A7-B595-7C4A588F166E}"/>
    <cellStyle name="AggOrange9 3 3 2 2 2" xfId="7723" xr:uid="{F30CEA59-0DCB-40A1-811D-65D71540F172}"/>
    <cellStyle name="AggOrange9 3 3 2 2 3" xfId="10779" xr:uid="{A649C81B-779E-42C5-87EE-31D635BCF0F7}"/>
    <cellStyle name="AggOrange9 3 3 2 2 4" xfId="13661" xr:uid="{60165D11-B65E-46DA-A9C9-99FFC34E5D68}"/>
    <cellStyle name="AggOrange9 3 3 2 3" xfId="6037" xr:uid="{AC7BC15B-CBFC-46C2-92CB-5FBFF29FC55E}"/>
    <cellStyle name="AggOrange9 3 3 2 4" xfId="9323" xr:uid="{3FB76182-DEC5-416E-8C25-44F80C8B3681}"/>
    <cellStyle name="AggOrange9 3 3 2 5" xfId="12245" xr:uid="{B977718B-9909-4BBF-A2E0-1C39768DC6C2}"/>
    <cellStyle name="AggOrange9 3 3 3" xfId="1749" xr:uid="{6C522107-886B-4D14-8BF6-F91BF37C995F}"/>
    <cellStyle name="AggOrange9 3 3 3 2" xfId="3308" xr:uid="{6A782B0B-F5B8-4465-86EF-135D4CEB8ACA}"/>
    <cellStyle name="AggOrange9 3 3 3 2 2" xfId="8002" xr:uid="{A91D8427-7B8D-43A9-A411-EBB2C6CA7F7B}"/>
    <cellStyle name="AggOrange9 3 3 3 2 3" xfId="11058" xr:uid="{75289631-D518-4C0A-A4D9-1D60DCF61CB2}"/>
    <cellStyle name="AggOrange9 3 3 3 2 4" xfId="13940" xr:uid="{4D1089E1-BDB5-4A0E-93ED-475EBE442D43}"/>
    <cellStyle name="AggOrange9 3 3 3 3" xfId="4895" xr:uid="{5786F9FB-3108-4F71-BD83-92AB2F6C9B22}"/>
    <cellStyle name="AggOrange9 3 3 3 4" xfId="9608" xr:uid="{1FDCF305-1F84-471A-B1F8-B5FCA0A5E5C1}"/>
    <cellStyle name="AggOrange9 3 3 3 5" xfId="12530" xr:uid="{3DEC3E16-4291-41D7-ADF0-83261FF00AEF}"/>
    <cellStyle name="AggOrange9 3 3 4" xfId="2114" xr:uid="{8A3B453E-D7DB-4AC1-B731-9319F07DB221}"/>
    <cellStyle name="AggOrange9 3 3 4 2" xfId="5628" xr:uid="{EB0642C8-200C-42AD-9095-574B08EA5FAC}"/>
    <cellStyle name="AggOrange9 3 3 4 3" xfId="9973" xr:uid="{F8740C22-6E59-45DC-B089-7BA59F9550F7}"/>
    <cellStyle name="AggOrange9 3 3 4 4" xfId="12895" xr:uid="{05A91F6D-804D-4D3B-99FF-023D08C319C5}"/>
    <cellStyle name="AggOrange9 3 3 5" xfId="5846" xr:uid="{1FF18A83-A9E0-4CDF-9CA1-1F5B4BA4EE90}"/>
    <cellStyle name="AggOrange9 3 3 6" xfId="6483" xr:uid="{C68C5699-135D-45F5-9BCD-95E6789A5966}"/>
    <cellStyle name="AggOrange9 3 3 7" xfId="5328" xr:uid="{8C8467A5-D083-487E-90B7-6FD4843033CC}"/>
    <cellStyle name="AggOrange9 4" xfId="302" xr:uid="{FAE379E3-EF7D-42D1-8B65-0455725D9A35}"/>
    <cellStyle name="AggOrange9 4 10" xfId="10233" xr:uid="{C0A75B2A-DAFF-4EB4-8216-B68785DFD002}"/>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2 2 2" xfId="7828" xr:uid="{F622A61F-60DE-4BB2-8032-E3DE4A4AAE7C}"/>
    <cellStyle name="AggOrange9 4 2 2 2 2 3" xfId="10884" xr:uid="{3CF9FC0A-FED2-4F6B-99B0-C294C29993FF}"/>
    <cellStyle name="AggOrange9 4 2 2 2 2 4" xfId="13766" xr:uid="{843DFBD5-3810-4858-B38E-5E4077223F08}"/>
    <cellStyle name="AggOrange9 4 2 2 2 3" xfId="6828" xr:uid="{8037AA69-A8F3-4455-A259-048A880E95F4}"/>
    <cellStyle name="AggOrange9 4 2 2 2 4" xfId="9428" xr:uid="{BFCCB317-C328-4B12-8915-486F257195A7}"/>
    <cellStyle name="AggOrange9 4 2 2 2 5" xfId="12350" xr:uid="{C3659515-AF44-4E60-B6C4-8E9FDBFA5E91}"/>
    <cellStyle name="AggOrange9 4 2 2 3" xfId="1647" xr:uid="{A924CEB2-E5D0-4BA4-83CF-12545AF5F9F4}"/>
    <cellStyle name="AggOrange9 4 2 2 3 2" xfId="3212" xr:uid="{DF6F2C1E-7F44-4026-A6EA-E7CEBF5BF7EA}"/>
    <cellStyle name="AggOrange9 4 2 2 3 2 2" xfId="7906" xr:uid="{B21130C3-ABA1-41A4-9755-9301B4767D8B}"/>
    <cellStyle name="AggOrange9 4 2 2 3 2 3" xfId="10962" xr:uid="{A9A76771-5CE4-46C1-9AD6-105357BF3FE9}"/>
    <cellStyle name="AggOrange9 4 2 2 3 2 4" xfId="13844" xr:uid="{C558B438-9CDE-4A32-B598-3DA765798814}"/>
    <cellStyle name="AggOrange9 4 2 2 3 3" xfId="3637" xr:uid="{56DF1D4C-D15B-4605-BB72-F772B3B29199}"/>
    <cellStyle name="AggOrange9 4 2 2 3 4" xfId="9506" xr:uid="{B31D20FE-102E-46A2-B5EA-0DA66E321287}"/>
    <cellStyle name="AggOrange9 4 2 2 3 5" xfId="12428" xr:uid="{71EB17B7-2E73-4C4D-82D9-8890CB73C679}"/>
    <cellStyle name="AggOrange9 4 2 2 4" xfId="2219" xr:uid="{F2B73A50-EF3E-4ADC-884C-B98D8D7762C2}"/>
    <cellStyle name="AggOrange9 4 2 2 4 2" xfId="5976" xr:uid="{9D6B9B6A-C3BF-4877-9AA4-48FBF56F3BCB}"/>
    <cellStyle name="AggOrange9 4 2 2 4 3" xfId="10078" xr:uid="{4E4C7B9C-E849-486E-BD59-C744CFECBFA1}"/>
    <cellStyle name="AggOrange9 4 2 2 4 4" xfId="13000" xr:uid="{7DD33961-5185-4050-A2F5-72845D698314}"/>
    <cellStyle name="AggOrange9 4 2 2 5" xfId="5089" xr:uid="{973E45C1-63DE-417E-8994-7ABF88F1349E}"/>
    <cellStyle name="AggOrange9 4 2 2 6" xfId="5287" xr:uid="{98F39529-1C74-4F5C-999D-B18F75970480}"/>
    <cellStyle name="AggOrange9 4 2 2 7" xfId="8519" xr:uid="{D8BD9EAE-9904-4BF1-B1BC-358227357CA1}"/>
    <cellStyle name="AggOrange9 4 2 3" xfId="1361" xr:uid="{33CA3C78-30C8-4235-A67F-7FD15CA9600F}"/>
    <cellStyle name="AggOrange9 4 2 3 2" xfId="2926" xr:uid="{79474EC0-9B6A-4EF0-8374-17525E181C8D}"/>
    <cellStyle name="AggOrange9 4 2 3 2 2" xfId="7620" xr:uid="{0F8F1281-81ED-47B2-965E-44D59324157F}"/>
    <cellStyle name="AggOrange9 4 2 3 2 3" xfId="10676" xr:uid="{0E08C091-F572-4480-B292-D0F3F4372EBA}"/>
    <cellStyle name="AggOrange9 4 2 3 2 4" xfId="13558" xr:uid="{58324F62-E6B5-4744-B65F-2A96055F63F0}"/>
    <cellStyle name="AggOrange9 4 2 3 3" xfId="4964" xr:uid="{A68AC294-E9E6-4340-9685-ED40533E780B}"/>
    <cellStyle name="AggOrange9 4 2 3 4" xfId="9220" xr:uid="{3EF29970-C2AC-4F96-82C4-2C9041FBE5F4}"/>
    <cellStyle name="AggOrange9 4 2 3 5" xfId="12142" xr:uid="{8870FBDA-6D58-4E22-9344-2781C247B15D}"/>
    <cellStyle name="AggOrange9 4 2 4" xfId="1214" xr:uid="{48DE10E5-FF91-4632-A832-F87E66DED1F0}"/>
    <cellStyle name="AggOrange9 4 2 4 2" xfId="2782" xr:uid="{1963E384-A04C-4A22-B35C-25AD0D664D0C}"/>
    <cellStyle name="AggOrange9 4 2 4 2 2" xfId="4897" xr:uid="{5171699B-07D8-4492-A541-3C2697C0A485}"/>
    <cellStyle name="AggOrange9 4 2 4 2 3" xfId="10532" xr:uid="{308FCAD8-636F-44D5-96AD-FCBAAE8D1EBE}"/>
    <cellStyle name="AggOrange9 4 2 4 2 4" xfId="13414" xr:uid="{C72D8108-EED5-4DAC-B710-766FE8D22C01}"/>
    <cellStyle name="AggOrange9 4 2 4 3" xfId="5125" xr:uid="{D1A852EF-6128-4061-B83D-A1D06A6D1D2B}"/>
    <cellStyle name="AggOrange9 4 2 4 4" xfId="9073" xr:uid="{D313FE18-DB89-419E-87DE-BA519A78E125}"/>
    <cellStyle name="AggOrange9 4 2 4 5" xfId="11995" xr:uid="{33EAF916-2C09-4C04-AB52-2BCED2991C7D}"/>
    <cellStyle name="AggOrange9 4 2 5" xfId="2013" xr:uid="{626E3B05-32B9-4C4C-96A5-283A6ECF029A}"/>
    <cellStyle name="AggOrange9 4 2 5 2" xfId="5167" xr:uid="{239EBDCD-AF2F-457B-A532-311599608953}"/>
    <cellStyle name="AggOrange9 4 2 5 3" xfId="9872" xr:uid="{65EF2B37-C4FE-4249-AF37-4E158B256FEC}"/>
    <cellStyle name="AggOrange9 4 2 5 4" xfId="12794" xr:uid="{C8399543-E9C4-49F6-9C74-7249FAE46C9C}"/>
    <cellStyle name="AggOrange9 4 2 6" xfId="5541" xr:uid="{018AF6A9-DEA3-42D6-9083-B099D742F3C7}"/>
    <cellStyle name="AggOrange9 4 2 7" xfId="4601" xr:uid="{B0F47635-8F24-4AFF-88E5-D2E6D827FEE0}"/>
    <cellStyle name="AggOrange9 4 2 8" xfId="4104" xr:uid="{6B039639-AF35-447D-9051-D4061C888ED5}"/>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2 2 2" xfId="7773" xr:uid="{C1347B50-202F-42FD-BA9A-88AF8E2CE6ED}"/>
    <cellStyle name="AggOrange9 4 3 2 2 2 3" xfId="10829" xr:uid="{537F5078-0327-483D-BB5D-E5C7A42A90D3}"/>
    <cellStyle name="AggOrange9 4 3 2 2 2 4" xfId="13711" xr:uid="{412D3356-77A9-4462-BA78-343877FD96F6}"/>
    <cellStyle name="AggOrange9 4 3 2 2 3" xfId="5189" xr:uid="{595D87CD-5400-453E-9F66-D967F7ED41C7}"/>
    <cellStyle name="AggOrange9 4 3 2 2 4" xfId="9373" xr:uid="{EB184D19-42F7-4FF9-9F63-81B5A11A31B5}"/>
    <cellStyle name="AggOrange9 4 3 2 2 5" xfId="12295" xr:uid="{F7C0427B-057B-4802-9BB4-2395F7F5630B}"/>
    <cellStyle name="AggOrange9 4 3 2 3" xfId="941" xr:uid="{D371CE5A-3AB7-422F-BD3B-620DBDB7FC70}"/>
    <cellStyle name="AggOrange9 4 3 2 3 2" xfId="2521" xr:uid="{322ABCC7-D5E1-40B8-9212-3FF6562F8BB8}"/>
    <cellStyle name="AggOrange9 4 3 2 3 2 2" xfId="6527" xr:uid="{04E60ECD-415B-40DB-BEBC-B8D5BF47481C}"/>
    <cellStyle name="AggOrange9 4 3 2 3 2 3" xfId="10271" xr:uid="{4B068C7F-E4B5-4F1B-80F8-B545F2C77980}"/>
    <cellStyle name="AggOrange9 4 3 2 3 2 4" xfId="13153" xr:uid="{B3A27323-0DF1-46CA-88D9-4C02BC16400C}"/>
    <cellStyle name="AggOrange9 4 3 2 3 3" xfId="5621" xr:uid="{1365BB68-A43B-48E0-AF1A-EF726D1F7350}"/>
    <cellStyle name="AggOrange9 4 3 2 3 4" xfId="8800" xr:uid="{0C2E03F5-227D-4228-BFEE-6452213D1F02}"/>
    <cellStyle name="AggOrange9 4 3 2 3 5" xfId="11722" xr:uid="{EA51CADB-75B3-4A28-8699-6B8735DD1F70}"/>
    <cellStyle name="AggOrange9 4 3 2 4" xfId="2164" xr:uid="{F0BF41E3-9D79-45BC-BBBC-48A8BBD54182}"/>
    <cellStyle name="AggOrange9 4 3 2 4 2" xfId="3911" xr:uid="{D1433E02-E68F-425C-B8CF-C8E5D668ACD2}"/>
    <cellStyle name="AggOrange9 4 3 2 4 3" xfId="10023" xr:uid="{E742C6B3-500B-4CC5-B6B5-8926B0DB0D7D}"/>
    <cellStyle name="AggOrange9 4 3 2 4 4" xfId="12945" xr:uid="{F1E982B2-9237-4E21-87C7-E0913D870D35}"/>
    <cellStyle name="AggOrange9 4 3 2 5" xfId="6170" xr:uid="{A10280BA-1FAB-45E6-A936-2AB9A58BFD45}"/>
    <cellStyle name="AggOrange9 4 3 2 6" xfId="4881" xr:uid="{378F88BD-06C4-4F69-8391-736ADE30A0CB}"/>
    <cellStyle name="AggOrange9 4 3 2 7" xfId="6552" xr:uid="{D3020CD4-D1E5-4BE2-953A-A10AB5226779}"/>
    <cellStyle name="AggOrange9 4 3 3" xfId="1306" xr:uid="{923B689D-1FD2-4C74-93D0-03054AE99EBB}"/>
    <cellStyle name="AggOrange9 4 3 3 2" xfId="2871" xr:uid="{702BC98A-B7CA-4A7B-8813-1779D94A5B6A}"/>
    <cellStyle name="AggOrange9 4 3 3 2 2" xfId="7565" xr:uid="{AAB29AE9-8053-4A22-BCC4-7E0234717D08}"/>
    <cellStyle name="AggOrange9 4 3 3 2 3" xfId="10621" xr:uid="{C8743D0E-A9E6-45B5-91F2-A0F070795649}"/>
    <cellStyle name="AggOrange9 4 3 3 2 4" xfId="13503" xr:uid="{FDDEC122-7D4B-4A75-A69B-988FC7E4548A}"/>
    <cellStyle name="AggOrange9 4 3 3 3" xfId="5353" xr:uid="{9601E1EC-27E5-478D-B37D-700D897CDFC8}"/>
    <cellStyle name="AggOrange9 4 3 3 4" xfId="9165" xr:uid="{1EB71A5C-7C73-4E7F-8DD6-880A6B16E2A2}"/>
    <cellStyle name="AggOrange9 4 3 3 5" xfId="12087" xr:uid="{FFF23DF4-7008-4AB4-A85D-18F01FDD2718}"/>
    <cellStyle name="AggOrange9 4 3 4" xfId="942" xr:uid="{0F3DCB90-29FE-47AC-9560-792FFCFDCAC4}"/>
    <cellStyle name="AggOrange9 4 3 4 2" xfId="2522" xr:uid="{75534539-7FA2-4E20-AFFB-67CE3C3018DC}"/>
    <cellStyle name="AggOrange9 4 3 4 2 2" xfId="5001" xr:uid="{0AED3ECF-F12C-425D-90E0-B4B9CF4A616A}"/>
    <cellStyle name="AggOrange9 4 3 4 2 3" xfId="10272" xr:uid="{A0B85595-881E-4AFA-BBEE-9EC1CD97A896}"/>
    <cellStyle name="AggOrange9 4 3 4 2 4" xfId="13154" xr:uid="{FC0CB534-C88F-43FC-9A9B-6AE335055E5A}"/>
    <cellStyle name="AggOrange9 4 3 4 3" xfId="5736" xr:uid="{15B27123-3AC7-43DE-A211-3ABD4CFD38AA}"/>
    <cellStyle name="AggOrange9 4 3 4 4" xfId="8801" xr:uid="{3D5EE730-F5B3-4CC5-A51C-5BE50D6C61AC}"/>
    <cellStyle name="AggOrange9 4 3 4 5" xfId="11723" xr:uid="{C67BB13F-952B-4999-B3ED-962103D65E3F}"/>
    <cellStyle name="AggOrange9 4 3 5" xfId="1958" xr:uid="{FEFEBA99-1E07-4E76-85CB-9FC4375A7001}"/>
    <cellStyle name="AggOrange9 4 3 5 2" xfId="5402" xr:uid="{E9B3B670-668B-4163-B797-FE072D40BD26}"/>
    <cellStyle name="AggOrange9 4 3 5 3" xfId="9817" xr:uid="{4D009D4F-A1B1-4679-AE99-4DE55867C566}"/>
    <cellStyle name="AggOrange9 4 3 5 4" xfId="12739" xr:uid="{990433C0-4C9B-4C6C-9822-7DB23C5EEB61}"/>
    <cellStyle name="AggOrange9 4 3 6" xfId="6738" xr:uid="{2EF6B18D-C244-4A84-B1EB-7D057B9CF3EB}"/>
    <cellStyle name="AggOrange9 4 3 7" xfId="4260" xr:uid="{3B3B6F78-0B86-49F6-92DE-6C080AC2FA89}"/>
    <cellStyle name="AggOrange9 4 3 8" xfId="10243" xr:uid="{3D67F410-14DD-42B6-A68B-361B3D5A1CC2}"/>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2 2 2" xfId="7819" xr:uid="{FEBDC601-1FA7-4E72-B012-B1D596832B78}"/>
    <cellStyle name="AggOrange9 4 4 2 2 2 3" xfId="10875" xr:uid="{E4BC5E6F-8F82-486E-B232-68FD984A786D}"/>
    <cellStyle name="AggOrange9 4 4 2 2 2 4" xfId="13757" xr:uid="{FA4B6FA0-94A6-462C-BBDC-2AF4FFE9B639}"/>
    <cellStyle name="AggOrange9 4 4 2 2 3" xfId="6413" xr:uid="{12047910-02D6-4471-B418-646151E3DFB1}"/>
    <cellStyle name="AggOrange9 4 4 2 2 4" xfId="9419" xr:uid="{5ED47612-B8A1-4DC8-B80D-3761068BF44E}"/>
    <cellStyle name="AggOrange9 4 4 2 2 5" xfId="12341" xr:uid="{E08EC2DE-FDB6-4671-B86C-7714B59524D7}"/>
    <cellStyle name="AggOrange9 4 4 2 3" xfId="1773" xr:uid="{8BFDD4A5-039A-450F-BBF2-043618C7336D}"/>
    <cellStyle name="AggOrange9 4 4 2 3 2" xfId="3329" xr:uid="{8B15B841-B2D6-43C3-8C97-272F72CC014B}"/>
    <cellStyle name="AggOrange9 4 4 2 3 2 2" xfId="8023" xr:uid="{C3C85786-FEE2-480C-9B40-F8F4B763FB89}"/>
    <cellStyle name="AggOrange9 4 4 2 3 2 3" xfId="11079" xr:uid="{F2EBEFB8-AA0F-4008-B46F-4994BDE4B7B4}"/>
    <cellStyle name="AggOrange9 4 4 2 3 2 4" xfId="13961" xr:uid="{6FA59953-38D2-484B-97AE-F440275EE51A}"/>
    <cellStyle name="AggOrange9 4 4 2 3 3" xfId="4223" xr:uid="{7714FDB0-9A1C-442D-ADFA-648EE84D925D}"/>
    <cellStyle name="AggOrange9 4 4 2 3 4" xfId="9632" xr:uid="{81A5743F-6C36-4CC3-9F4C-D0B5A7D1DE30}"/>
    <cellStyle name="AggOrange9 4 4 2 3 5" xfId="12554" xr:uid="{D4E129EE-F2F1-4026-974A-8E33BCD61064}"/>
    <cellStyle name="AggOrange9 4 4 2 4" xfId="2210" xr:uid="{84FF8B49-D2A9-4190-B7DB-3E84AFF5C3D2}"/>
    <cellStyle name="AggOrange9 4 4 2 4 2" xfId="6432" xr:uid="{B2FD65A7-B9D7-410C-9378-6D4C193255C0}"/>
    <cellStyle name="AggOrange9 4 4 2 4 3" xfId="10069" xr:uid="{E28A9469-7D1B-4A06-9152-1CDDA3D70400}"/>
    <cellStyle name="AggOrange9 4 4 2 4 4" xfId="12991" xr:uid="{52BB36E1-B0DC-4F04-8656-7B944B6FFF94}"/>
    <cellStyle name="AggOrange9 4 4 2 5" xfId="4363" xr:uid="{3C1BB93B-7A19-45D1-939D-8044CB18E3DF}"/>
    <cellStyle name="AggOrange9 4 4 2 6" xfId="6220" xr:uid="{E8AB588C-8072-43FE-A0DB-8C0720DFE5CC}"/>
    <cellStyle name="AggOrange9 4 4 2 7" xfId="8206" xr:uid="{AAF46943-C4A0-413C-8B0B-22BBEB1531F1}"/>
    <cellStyle name="AggOrange9 4 4 3" xfId="1352" xr:uid="{9E151381-13F4-41C3-8522-BD76BFDA93DF}"/>
    <cellStyle name="AggOrange9 4 4 3 2" xfId="2917" xr:uid="{A6314BA6-7A10-4EFB-8CA3-43FE32F73A62}"/>
    <cellStyle name="AggOrange9 4 4 3 2 2" xfId="7611" xr:uid="{3A84DB6F-AE63-4EBF-ADFE-6F74D72E6B52}"/>
    <cellStyle name="AggOrange9 4 4 3 2 3" xfId="10667" xr:uid="{ADE13271-821B-4C6B-A67B-61CDDB75F075}"/>
    <cellStyle name="AggOrange9 4 4 3 2 4" xfId="13549" xr:uid="{E30AC077-DC23-4E23-A7E8-A82B163B6678}"/>
    <cellStyle name="AggOrange9 4 4 3 3" xfId="5396" xr:uid="{16B6F9AF-8F61-49D3-9581-2F6CC228FEDF}"/>
    <cellStyle name="AggOrange9 4 4 3 4" xfId="9211" xr:uid="{0373857B-07C7-455D-839B-05EE24F854E6}"/>
    <cellStyle name="AggOrange9 4 4 3 5" xfId="12133" xr:uid="{DA76C022-0A9C-41AB-BDF0-A21241E44918}"/>
    <cellStyle name="AggOrange9 4 4 4" xfId="949" xr:uid="{43DD6F8D-30A7-4A96-9053-80B8E19FC4D6}"/>
    <cellStyle name="AggOrange9 4 4 4 2" xfId="2528" xr:uid="{9AB6C20C-319B-4506-9F6C-CE1FCCC70F87}"/>
    <cellStyle name="AggOrange9 4 4 4 2 2" xfId="5271" xr:uid="{8D790D4B-0617-40F2-88FA-C8A83279A4E8}"/>
    <cellStyle name="AggOrange9 4 4 4 2 3" xfId="10278" xr:uid="{2DDF21EE-4453-42DE-8C79-C93C68F9E77D}"/>
    <cellStyle name="AggOrange9 4 4 4 2 4" xfId="13160" xr:uid="{547A7852-E74A-476A-BBEF-3F49F7CBCD13}"/>
    <cellStyle name="AggOrange9 4 4 4 3" xfId="4696" xr:uid="{E54C5101-DDAB-49D1-BA5E-F11C3C9F0AD0}"/>
    <cellStyle name="AggOrange9 4 4 4 4" xfId="8808" xr:uid="{02E7FAEA-DE67-482A-8041-26128913BF39}"/>
    <cellStyle name="AggOrange9 4 4 4 5" xfId="11730" xr:uid="{E1C88D89-7BD4-40E9-AF3E-944EC74E7434}"/>
    <cellStyle name="AggOrange9 4 4 5" xfId="2004" xr:uid="{BAF9643C-7317-456D-9967-F3F0F2D008B4}"/>
    <cellStyle name="AggOrange9 4 4 5 2" xfId="4929" xr:uid="{D6BD204A-5516-4E68-BA18-542D7A4621FA}"/>
    <cellStyle name="AggOrange9 4 4 5 3" xfId="9863" xr:uid="{03F42276-6753-4154-8192-568445D558C8}"/>
    <cellStyle name="AggOrange9 4 4 5 4" xfId="12785" xr:uid="{08CFB9EC-E863-47F9-BD20-7CB2C9FA1A04}"/>
    <cellStyle name="AggOrange9 4 4 6" xfId="4836" xr:uid="{748578B2-4D24-4105-88DD-7D354D0B2FAC}"/>
    <cellStyle name="AggOrange9 4 4 7" xfId="5734" xr:uid="{FA1D1927-698B-4A6C-8E36-72B2092AA7A3}"/>
    <cellStyle name="AggOrange9 4 4 8" xfId="10241" xr:uid="{1AA092A5-69A9-4AE0-A631-95803C132426}"/>
    <cellStyle name="AggOrange9 4 5" xfId="1099" xr:uid="{60E98770-1559-4A6A-9586-038D81CEA5B6}"/>
    <cellStyle name="AggOrange9 4 5 2" xfId="2668" xr:uid="{223FA9E7-ED36-4E81-9B46-53F7D5ED8893}"/>
    <cellStyle name="AggOrange9 4 5 2 2" xfId="4616" xr:uid="{31ACAC0E-A91A-40F0-943C-C5310921E497}"/>
    <cellStyle name="AggOrange9 4 5 2 3" xfId="10418" xr:uid="{D20508B8-2014-4479-B5D7-4975F04E2C82}"/>
    <cellStyle name="AggOrange9 4 5 2 4" xfId="13300" xr:uid="{390666C9-D980-4F8F-A202-3559C6AF8DB9}"/>
    <cellStyle name="AggOrange9 4 5 3" xfId="5296" xr:uid="{581688A5-3A1F-4018-A6CA-DFD6C8F8EAF2}"/>
    <cellStyle name="AggOrange9 4 5 4" xfId="8958" xr:uid="{01A7B45D-E375-4332-B3DA-AB44CDA60E6F}"/>
    <cellStyle name="AggOrange9 4 5 5" xfId="11880" xr:uid="{073A8B18-3BC6-47E4-A058-CD862D18EDD5}"/>
    <cellStyle name="AggOrange9 4 6" xfId="1064" xr:uid="{C1F34B0A-0BEF-46C9-8D0E-1E1E947E4A11}"/>
    <cellStyle name="AggOrange9 4 6 2" xfId="2634" xr:uid="{B61004A5-94CA-4DB9-B7E1-6F0EF20E1BBA}"/>
    <cellStyle name="AggOrange9 4 6 2 2" xfId="3723" xr:uid="{13527AD0-9A3D-49E9-97FC-EF2EAF652BD1}"/>
    <cellStyle name="AggOrange9 4 6 2 3" xfId="10384" xr:uid="{5A98D5F5-2416-4DF5-961A-5782B8A1F847}"/>
    <cellStyle name="AggOrange9 4 6 2 4" xfId="13266" xr:uid="{4DDFAB9B-C426-47F3-80B1-807C6EE4AD6B}"/>
    <cellStyle name="AggOrange9 4 6 3" xfId="4627" xr:uid="{6567516F-6339-462D-8695-5EEF8E2E3D48}"/>
    <cellStyle name="AggOrange9 4 6 4" xfId="8923" xr:uid="{F04038F1-01A0-417D-8D22-4DB8ABFCDB64}"/>
    <cellStyle name="AggOrange9 4 6 5" xfId="11845" xr:uid="{3AB84D11-EB3D-4ADD-AF10-91F96C8AF7EA}"/>
    <cellStyle name="AggOrange9 4 7" xfId="1790" xr:uid="{41D0B062-74ED-460A-B3C1-0AF3BEDD2638}"/>
    <cellStyle name="AggOrange9 4 7 2" xfId="3635" xr:uid="{3A68953C-FBDF-48E7-97B4-0E5E9FBE9D41}"/>
    <cellStyle name="AggOrange9 4 7 3" xfId="9649" xr:uid="{E8F7B902-689E-4B04-87A1-A2B0AB28706D}"/>
    <cellStyle name="AggOrange9 4 7 4" xfId="12571" xr:uid="{97246E7F-096A-44EC-82BE-BED0DBEED841}"/>
    <cellStyle name="AggOrange9 4 8" xfId="4778" xr:uid="{3C89F81A-9D7E-4293-8667-8A0717F7F380}"/>
    <cellStyle name="AggOrange9 4 9" xfId="4237" xr:uid="{1D08369C-946F-4397-ACE3-AAD74FAF216B}"/>
    <cellStyle name="AggOrange9 5" xfId="105" xr:uid="{ECF81999-9171-4651-B7A0-43172B1BCB26}"/>
    <cellStyle name="AggOrange9 5 2" xfId="2358" xr:uid="{EB679ADA-9892-4ACC-B637-0C05AB9FA757}"/>
    <cellStyle name="AggOrange9 5 2 2" xfId="6124" xr:uid="{F11053C7-E8E3-4239-8F63-FFE612E05F7E}"/>
    <cellStyle name="AggOrange9 5 2 3" xfId="10216" xr:uid="{A8EC31C6-4D27-4196-86CC-ECC5C67077B7}"/>
    <cellStyle name="AggOrange9 5 2 4" xfId="13134" xr:uid="{34CC2BA5-9306-4000-BF48-3EFB69702FFD}"/>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10" xfId="3517" xr:uid="{3192B9C4-38D8-4F4A-9E51-B12077B3E868}"/>
    <cellStyle name="AggOrangeLBorder 2 3 11" xfId="10252" xr:uid="{8AABEC90-BB72-4FFE-8572-DB60754F9732}"/>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2 2 2" xfId="7831" xr:uid="{53A6AE4C-B6E2-4F5E-A490-3E8DB255D51E}"/>
    <cellStyle name="AggOrangeLBorder 2 3 2 2 2 2 3" xfId="10887" xr:uid="{EF8F819E-046A-4264-B32F-C99004708282}"/>
    <cellStyle name="AggOrangeLBorder 2 3 2 2 2 2 4" xfId="13769" xr:uid="{2541B6A0-D72C-42DD-A059-35006D15C5B1}"/>
    <cellStyle name="AggOrangeLBorder 2 3 2 2 2 3" xfId="5053" xr:uid="{639B3066-AC2C-49E3-9796-C5500D6F4474}"/>
    <cellStyle name="AggOrangeLBorder 2 3 2 2 2 4" xfId="9431" xr:uid="{A81D1BEB-7B32-45D6-A465-3A23E18EE3AC}"/>
    <cellStyle name="AggOrangeLBorder 2 3 2 2 2 5" xfId="12353" xr:uid="{29235B59-347D-4D29-8F15-56C2F48BFD87}"/>
    <cellStyle name="AggOrangeLBorder 2 3 2 2 3" xfId="1240" xr:uid="{F24CA7B3-3537-45E8-A965-F50996B57232}"/>
    <cellStyle name="AggOrangeLBorder 2 3 2 2 3 2" xfId="2807" xr:uid="{53753F83-09B0-42AC-8B3B-F3A109F9C705}"/>
    <cellStyle name="AggOrangeLBorder 2 3 2 2 3 2 2" xfId="3706" xr:uid="{32AF344C-B026-4EA7-8317-F421CD9229C4}"/>
    <cellStyle name="AggOrangeLBorder 2 3 2 2 3 2 3" xfId="10557" xr:uid="{6A0C7D67-2FF8-4B52-8BE8-6141CEFEF7A1}"/>
    <cellStyle name="AggOrangeLBorder 2 3 2 2 3 2 4" xfId="13439" xr:uid="{DD433087-38A4-48CE-AA55-DA34F87E01F5}"/>
    <cellStyle name="AggOrangeLBorder 2 3 2 2 3 3" xfId="4813" xr:uid="{8F5B57FA-6D3E-4D1E-AD22-B5CB656DDE59}"/>
    <cellStyle name="AggOrangeLBorder 2 3 2 2 3 4" xfId="9099" xr:uid="{DE331286-974A-454C-9758-0CE1EC852EC9}"/>
    <cellStyle name="AggOrangeLBorder 2 3 2 2 3 5" xfId="12021" xr:uid="{D0B250C7-BD67-463C-B032-29C8C80F6EE1}"/>
    <cellStyle name="AggOrangeLBorder 2 3 2 2 4" xfId="2222" xr:uid="{827ACD91-717A-47D0-9D31-4032FDB8376E}"/>
    <cellStyle name="AggOrangeLBorder 2 3 2 2 4 2" xfId="5043" xr:uid="{1F20DFA2-D84D-4914-BD0C-1301EAD80E65}"/>
    <cellStyle name="AggOrangeLBorder 2 3 2 2 4 3" xfId="10081" xr:uid="{96A5C429-30DA-41CC-A09F-74B4328B7E5E}"/>
    <cellStyle name="AggOrangeLBorder 2 3 2 2 4 4" xfId="13003" xr:uid="{AA8470CC-494A-4FAE-AC4E-A7FD1DDCA742}"/>
    <cellStyle name="AggOrangeLBorder 2 3 2 2 5" xfId="4249" xr:uid="{0EC9A109-B2A0-4F1B-AE0B-E002F08899A2}"/>
    <cellStyle name="AggOrangeLBorder 2 3 2 2 6" xfId="6290" xr:uid="{C8F3E6F8-C028-4841-B834-20898449E389}"/>
    <cellStyle name="AggOrangeLBorder 2 3 2 2 7" xfId="8265" xr:uid="{4FBBC41D-2CD0-4E79-8CD3-BE77CED71BE5}"/>
    <cellStyle name="AggOrangeLBorder 2 3 2 3" xfId="1364" xr:uid="{5AFE6286-8509-452C-9BC6-C6D0A5A05649}"/>
    <cellStyle name="AggOrangeLBorder 2 3 2 3 2" xfId="2929" xr:uid="{F11167A7-94F5-41CD-80D1-F4E32A42CFB7}"/>
    <cellStyle name="AggOrangeLBorder 2 3 2 3 2 2" xfId="7623" xr:uid="{5A601040-E7EF-4326-8FE0-39DBE1E050C1}"/>
    <cellStyle name="AggOrangeLBorder 2 3 2 3 2 3" xfId="10679" xr:uid="{F6F2CD63-00C4-4DCE-ADD8-05E97A0692A2}"/>
    <cellStyle name="AggOrangeLBorder 2 3 2 3 2 4" xfId="13561" xr:uid="{CC44809F-FCBA-42BE-AFC5-032C5A29D738}"/>
    <cellStyle name="AggOrangeLBorder 2 3 2 3 3" xfId="5472" xr:uid="{3D088F15-8C83-45DC-BC93-38C8A25FD2FD}"/>
    <cellStyle name="AggOrangeLBorder 2 3 2 3 4" xfId="9223" xr:uid="{423A62D1-C627-40C2-8CC1-8BA5660D3EBE}"/>
    <cellStyle name="AggOrangeLBorder 2 3 2 3 5" xfId="12145" xr:uid="{47C381D7-E274-492F-A5DA-639D99C543AA}"/>
    <cellStyle name="AggOrangeLBorder 2 3 2 4" xfId="1847" xr:uid="{5A7B76A0-D371-434F-AE26-A4844CC8F018}"/>
    <cellStyle name="AggOrangeLBorder 2 3 2 4 2" xfId="3394" xr:uid="{EC94CDAB-09FE-46D8-ADBA-A946BA16C01E}"/>
    <cellStyle name="AggOrangeLBorder 2 3 2 4 2 2" xfId="8088" xr:uid="{5E0AE755-4DB1-499F-B12D-9CCAE30F2C36}"/>
    <cellStyle name="AggOrangeLBorder 2 3 2 4 2 3" xfId="11144" xr:uid="{49D7B629-2E1A-46A1-9E9A-FBEA974AC40B}"/>
    <cellStyle name="AggOrangeLBorder 2 3 2 4 2 4" xfId="14026" xr:uid="{5C7BAB78-3816-4E0A-9711-B9AD6613EAE2}"/>
    <cellStyle name="AggOrangeLBorder 2 3 2 4 3" xfId="6679" xr:uid="{3D3D00E1-1216-44EA-9F82-659FBEA68C8B}"/>
    <cellStyle name="AggOrangeLBorder 2 3 2 4 4" xfId="9706" xr:uid="{DD267747-1A70-434E-A326-C1C3492047E4}"/>
    <cellStyle name="AggOrangeLBorder 2 3 2 4 5" xfId="12628" xr:uid="{127CC4CD-2055-4899-9CF6-7E8AA0258AD0}"/>
    <cellStyle name="AggOrangeLBorder 2 3 2 5" xfId="2016" xr:uid="{5F37FB45-0E38-4CF8-A818-3588869302A4}"/>
    <cellStyle name="AggOrangeLBorder 2 3 2 5 2" xfId="4189" xr:uid="{528D4A35-D302-42D7-8E47-14446F791AC7}"/>
    <cellStyle name="AggOrangeLBorder 2 3 2 5 3" xfId="9875" xr:uid="{351E0FC7-F7BA-4A71-A3F8-B0E6E70C68D8}"/>
    <cellStyle name="AggOrangeLBorder 2 3 2 5 4" xfId="12797" xr:uid="{E1DB9917-FF68-4FDE-84AF-6496E74D84C9}"/>
    <cellStyle name="AggOrangeLBorder 2 3 2 6" xfId="6437" xr:uid="{7498C1B0-FCBE-4A22-A193-8B9F01F47F4E}"/>
    <cellStyle name="AggOrangeLBorder 2 3 2 7" xfId="5399" xr:uid="{77B918FE-ED8C-4665-989D-4888FE40006B}"/>
    <cellStyle name="AggOrangeLBorder 2 3 2 8" xfId="3702" xr:uid="{E294808F-9FD8-45A3-8D54-D4C4A6E09B0B}"/>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2 2 2" xfId="7771" xr:uid="{9DE857D6-371E-4D39-9E04-32EFDF55A9DA}"/>
    <cellStyle name="AggOrangeLBorder 2 3 3 2 2 2 3" xfId="10827" xr:uid="{B2D5A3FB-A534-4EE9-B218-D8DCB2D2D661}"/>
    <cellStyle name="AggOrangeLBorder 2 3 3 2 2 2 4" xfId="13709" xr:uid="{34287C3B-D7E3-424F-A8EC-7EB310183449}"/>
    <cellStyle name="AggOrangeLBorder 2 3 3 2 2 3" xfId="5488" xr:uid="{B82E5B4B-8445-449D-A1B4-00F797DC97CF}"/>
    <cellStyle name="AggOrangeLBorder 2 3 3 2 2 4" xfId="9371" xr:uid="{A0B401D8-0174-4B25-B04E-A9C04C9F50C6}"/>
    <cellStyle name="AggOrangeLBorder 2 3 3 2 2 5" xfId="12293" xr:uid="{02BB676E-2DE0-4286-9811-4DCA775D53FE}"/>
    <cellStyle name="AggOrangeLBorder 2 3 3 2 3" xfId="1171" xr:uid="{F9E8E80B-5A9E-4742-B112-B22C3141B647}"/>
    <cellStyle name="AggOrangeLBorder 2 3 3 2 3 2" xfId="2740" xr:uid="{B1EA4286-FF33-460C-A37A-03895825E62B}"/>
    <cellStyle name="AggOrangeLBorder 2 3 3 2 3 2 2" xfId="4615" xr:uid="{BD3D1BFB-F989-4150-8933-2AD1A21C3F53}"/>
    <cellStyle name="AggOrangeLBorder 2 3 3 2 3 2 3" xfId="10490" xr:uid="{FA2BCF6C-57EA-4F21-8260-A129BD240E41}"/>
    <cellStyle name="AggOrangeLBorder 2 3 3 2 3 2 4" xfId="13372" xr:uid="{F1FA9904-51E0-4AC3-AC0A-5F4E6975E612}"/>
    <cellStyle name="AggOrangeLBorder 2 3 3 2 3 3" xfId="6844" xr:uid="{70A14CD7-A260-4ED9-89BB-37FC16294893}"/>
    <cellStyle name="AggOrangeLBorder 2 3 3 2 3 4" xfId="9030" xr:uid="{0BDC4642-F02A-4AD3-A56A-8ED6BFBF5784}"/>
    <cellStyle name="AggOrangeLBorder 2 3 3 2 3 5" xfId="11952" xr:uid="{6671BAA4-ADE7-4536-A04A-F38890647CFC}"/>
    <cellStyle name="AggOrangeLBorder 2 3 3 2 4" xfId="2162" xr:uid="{ABAE1515-BB4B-4F72-ABCB-E3D83402AE41}"/>
    <cellStyle name="AggOrangeLBorder 2 3 3 2 4 2" xfId="4306" xr:uid="{59FA91A2-B4B9-419D-B68B-B5A432092AF6}"/>
    <cellStyle name="AggOrangeLBorder 2 3 3 2 4 3" xfId="10021" xr:uid="{B1BEE05A-1EFC-445E-AFC1-47B68C1BE67B}"/>
    <cellStyle name="AggOrangeLBorder 2 3 3 2 4 4" xfId="12943" xr:uid="{82429FB2-C3FE-4BD8-9CF3-C4EE90E3CF4E}"/>
    <cellStyle name="AggOrangeLBorder 2 3 3 2 5" xfId="4044" xr:uid="{6E46E751-9455-4ABC-99D3-43E4D98BE861}"/>
    <cellStyle name="AggOrangeLBorder 2 3 3 2 6" xfId="5465" xr:uid="{7F0B1F88-AF89-4E46-B318-7F9F7CC60D4C}"/>
    <cellStyle name="AggOrangeLBorder 2 3 3 2 7" xfId="8513" xr:uid="{AC32C24F-36EB-448C-B433-24EA19B8B1BE}"/>
    <cellStyle name="AggOrangeLBorder 2 3 3 3" xfId="1304" xr:uid="{8FCB1DF5-158A-479F-A1CC-8491156E3088}"/>
    <cellStyle name="AggOrangeLBorder 2 3 3 3 2" xfId="2869" xr:uid="{16EEF5B7-D12F-4189-9343-160E46275473}"/>
    <cellStyle name="AggOrangeLBorder 2 3 3 3 2 2" xfId="7563" xr:uid="{8D4EDC78-E87D-4037-9124-C9959F029AB4}"/>
    <cellStyle name="AggOrangeLBorder 2 3 3 3 2 3" xfId="10619" xr:uid="{655084FF-9863-4C24-BD68-A32852B09AC6}"/>
    <cellStyle name="AggOrangeLBorder 2 3 3 3 2 4" xfId="13501" xr:uid="{C447F09A-826C-4AEF-8F09-6E94F6686600}"/>
    <cellStyle name="AggOrangeLBorder 2 3 3 3 3" xfId="4559" xr:uid="{F3429B3D-9347-475E-9F4A-51637042E0B3}"/>
    <cellStyle name="AggOrangeLBorder 2 3 3 3 4" xfId="9163" xr:uid="{99EF13DE-41F7-4490-92C1-31E34C75C971}"/>
    <cellStyle name="AggOrangeLBorder 2 3 3 3 5" xfId="12085" xr:uid="{4F7AF3CE-CA17-450E-9C22-31E099ED4A60}"/>
    <cellStyle name="AggOrangeLBorder 2 3 3 4" xfId="1839" xr:uid="{EBF40992-B590-4F54-A7E3-36E425BFE4AD}"/>
    <cellStyle name="AggOrangeLBorder 2 3 3 4 2" xfId="3388" xr:uid="{9DF268BD-FC08-44B3-B0F6-D49F54EBDB92}"/>
    <cellStyle name="AggOrangeLBorder 2 3 3 4 2 2" xfId="8082" xr:uid="{ED2AF456-6906-4400-8E61-EDB09BE0351A}"/>
    <cellStyle name="AggOrangeLBorder 2 3 3 4 2 3" xfId="11138" xr:uid="{FEB506AE-36EE-41A1-AD30-95F08822A482}"/>
    <cellStyle name="AggOrangeLBorder 2 3 3 4 2 4" xfId="14020" xr:uid="{2FAEC461-C5AA-43A5-8A15-A08CD7E32E76}"/>
    <cellStyle name="AggOrangeLBorder 2 3 3 4 3" xfId="4247" xr:uid="{0EA8C1A5-EBC2-4B7A-9E45-7F7516FAE51B}"/>
    <cellStyle name="AggOrangeLBorder 2 3 3 4 4" xfId="9698" xr:uid="{4F752134-C8E7-45E4-A6A6-EA32236F49D8}"/>
    <cellStyle name="AggOrangeLBorder 2 3 3 4 5" xfId="12620" xr:uid="{A90D7B35-0039-4E2D-84DF-3C1DAEF736FB}"/>
    <cellStyle name="AggOrangeLBorder 2 3 3 5" xfId="1956" xr:uid="{2AB653E4-208E-47C3-A3F1-11AD21A878B3}"/>
    <cellStyle name="AggOrangeLBorder 2 3 3 5 2" xfId="4555" xr:uid="{1CE36D00-07BC-4660-BB24-5A10C021B98D}"/>
    <cellStyle name="AggOrangeLBorder 2 3 3 5 3" xfId="9815" xr:uid="{5D9C1725-66A0-4257-BD9E-9D61960DA614}"/>
    <cellStyle name="AggOrangeLBorder 2 3 3 5 4" xfId="12737" xr:uid="{6BDEC9C3-8D4F-4480-98CF-4D948490FFE1}"/>
    <cellStyle name="AggOrangeLBorder 2 3 3 6" xfId="4217" xr:uid="{81754F61-ED56-4BEE-9A08-849122B6C671}"/>
    <cellStyle name="AggOrangeLBorder 2 3 3 7" xfId="8254" xr:uid="{C7662F70-E6BD-475B-85D3-72D2D530D7D0}"/>
    <cellStyle name="AggOrangeLBorder 2 3 3 8" xfId="11276" xr:uid="{DB3EEA32-014D-4762-9C6E-DE94EAAFAE54}"/>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2 2 2" xfId="7797" xr:uid="{5AC6307B-1BEB-4916-852E-6E9F1A71BD92}"/>
    <cellStyle name="AggOrangeLBorder 2 3 4 2 2 2 3" xfId="10853" xr:uid="{2FB21B5C-FD16-46E5-BA84-AB7F3F66B0A6}"/>
    <cellStyle name="AggOrangeLBorder 2 3 4 2 2 2 4" xfId="13735" xr:uid="{3454DC3A-F4F7-4A40-9C67-45D77DC4C1CC}"/>
    <cellStyle name="AggOrangeLBorder 2 3 4 2 2 3" xfId="3918" xr:uid="{EF9D12D4-ACB7-4E47-B04F-34E2C0160DB4}"/>
    <cellStyle name="AggOrangeLBorder 2 3 4 2 2 4" xfId="9397" xr:uid="{BBE6DE24-C4CA-4958-9D38-425D4F697806}"/>
    <cellStyle name="AggOrangeLBorder 2 3 4 2 2 5" xfId="12319" xr:uid="{2E18F96E-9A92-41AF-889D-BC4C2E8EBBC1}"/>
    <cellStyle name="AggOrangeLBorder 2 3 4 2 3" xfId="1066" xr:uid="{7F862D67-BD6D-4F7F-BED9-476C248B17DE}"/>
    <cellStyle name="AggOrangeLBorder 2 3 4 2 3 2" xfId="2636" xr:uid="{7E0C787E-CD9C-463C-9713-D429D841FEE1}"/>
    <cellStyle name="AggOrangeLBorder 2 3 4 2 3 2 2" xfId="3853" xr:uid="{AC7ECD6E-613A-4715-96F9-4BDB6935AF99}"/>
    <cellStyle name="AggOrangeLBorder 2 3 4 2 3 2 3" xfId="10386" xr:uid="{15DEDBD4-9D58-4571-AD7F-B28A2917B00A}"/>
    <cellStyle name="AggOrangeLBorder 2 3 4 2 3 2 4" xfId="13268" xr:uid="{CD488970-BA24-48E3-8CC1-26045C033042}"/>
    <cellStyle name="AggOrangeLBorder 2 3 4 2 3 3" xfId="4570" xr:uid="{1EE1C259-4EE1-472A-9443-29BB1D226B5D}"/>
    <cellStyle name="AggOrangeLBorder 2 3 4 2 3 4" xfId="8925" xr:uid="{32F47BC3-6DE7-4C4B-9637-6AE939AE81C9}"/>
    <cellStyle name="AggOrangeLBorder 2 3 4 2 3 5" xfId="11847" xr:uid="{1C3E814B-F8C5-4821-BCF1-EBC1AE0EBEC4}"/>
    <cellStyle name="AggOrangeLBorder 2 3 4 2 4" xfId="2188" xr:uid="{670CFA89-B7C8-4BCC-88AE-C1055C279D02}"/>
    <cellStyle name="AggOrangeLBorder 2 3 4 2 4 2" xfId="6746" xr:uid="{A6AEFEF7-98F7-4BA5-8C12-79FA4E058677}"/>
    <cellStyle name="AggOrangeLBorder 2 3 4 2 4 3" xfId="10047" xr:uid="{A00471AE-B935-4C26-95D5-A3347C3093DB}"/>
    <cellStyle name="AggOrangeLBorder 2 3 4 2 4 4" xfId="12969" xr:uid="{B1417EC7-36D2-4624-9FA1-C3F8E98791A0}"/>
    <cellStyle name="AggOrangeLBorder 2 3 4 2 5" xfId="6210" xr:uid="{082BE35E-FEF7-44CB-8B57-309D3DEC609A}"/>
    <cellStyle name="AggOrangeLBorder 2 3 4 2 6" xfId="5543" xr:uid="{D1123118-D8CE-4D23-A464-1D8250367406}"/>
    <cellStyle name="AggOrangeLBorder 2 3 4 2 7" xfId="4695" xr:uid="{E7932732-347D-4C7B-9E84-0ECA6A4F3E78}"/>
    <cellStyle name="AggOrangeLBorder 2 3 4 3" xfId="1330" xr:uid="{F91AC317-734C-4738-B5A1-E5AE818C8B1C}"/>
    <cellStyle name="AggOrangeLBorder 2 3 4 3 2" xfId="2895" xr:uid="{96934639-6376-4557-99FD-C46C50B641EF}"/>
    <cellStyle name="AggOrangeLBorder 2 3 4 3 2 2" xfId="7589" xr:uid="{93A6E0DE-CB47-4A77-BDA9-C0CEE103B31E}"/>
    <cellStyle name="AggOrangeLBorder 2 3 4 3 2 3" xfId="10645" xr:uid="{C8E6C6C4-F3A1-4073-A4C9-0571113845B1}"/>
    <cellStyle name="AggOrangeLBorder 2 3 4 3 2 4" xfId="13527" xr:uid="{A1624DF7-3665-41E8-A409-04CF772F3884}"/>
    <cellStyle name="AggOrangeLBorder 2 3 4 3 3" xfId="5446" xr:uid="{6AAAC400-1F52-4DF5-A130-CDC10DD153B1}"/>
    <cellStyle name="AggOrangeLBorder 2 3 4 3 4" xfId="9189" xr:uid="{ACA436E9-FAB5-4853-97EC-0F89CCCAD0C6}"/>
    <cellStyle name="AggOrangeLBorder 2 3 4 3 5" xfId="12111" xr:uid="{C33A21E5-14BC-4E42-9ED1-08771F4FBE71}"/>
    <cellStyle name="AggOrangeLBorder 2 3 4 4" xfId="1746" xr:uid="{E0479174-88BA-40D8-8FAD-07A2236B686F}"/>
    <cellStyle name="AggOrangeLBorder 2 3 4 4 2" xfId="3305" xr:uid="{CBE6AE7D-33C1-4454-9C88-B98CEA49581C}"/>
    <cellStyle name="AggOrangeLBorder 2 3 4 4 2 2" xfId="7999" xr:uid="{F2427DDD-0E4A-4E3E-8F94-C69555645D04}"/>
    <cellStyle name="AggOrangeLBorder 2 3 4 4 2 3" xfId="11055" xr:uid="{74953ED0-225F-41E6-B7A5-8C29CC92194C}"/>
    <cellStyle name="AggOrangeLBorder 2 3 4 4 2 4" xfId="13937" xr:uid="{EA6083DC-9FD6-463E-BFFE-E98ADCA2C174}"/>
    <cellStyle name="AggOrangeLBorder 2 3 4 4 3" xfId="6009" xr:uid="{6F90863A-6F24-490F-B267-CD96D64576DA}"/>
    <cellStyle name="AggOrangeLBorder 2 3 4 4 4" xfId="9605" xr:uid="{9E67F6A0-C984-4C05-83E5-05CDD9755C2F}"/>
    <cellStyle name="AggOrangeLBorder 2 3 4 4 5" xfId="12527" xr:uid="{CC4ACBD8-3979-4B04-94BF-F28BC71286A7}"/>
    <cellStyle name="AggOrangeLBorder 2 3 4 5" xfId="1982" xr:uid="{1A187FA6-803E-4E1A-B62E-9D4CCFC84FA2}"/>
    <cellStyle name="AggOrangeLBorder 2 3 4 5 2" xfId="5442" xr:uid="{6F257830-2A46-4C56-8705-FEBAE94E81FB}"/>
    <cellStyle name="AggOrangeLBorder 2 3 4 5 3" xfId="9841" xr:uid="{65AD59FF-A91C-496A-9549-6349142BC4D2}"/>
    <cellStyle name="AggOrangeLBorder 2 3 4 5 4" xfId="12763" xr:uid="{B99089BB-3F8B-4CF3-9A2C-B9293A127181}"/>
    <cellStyle name="AggOrangeLBorder 2 3 4 6" xfId="6621" xr:uid="{B40748CC-CC38-4BFD-ACB4-A21CFDB73506}"/>
    <cellStyle name="AggOrangeLBorder 2 3 4 7" xfId="4766" xr:uid="{B1CC3649-4947-425B-9FA9-DFCCFDE94AFD}"/>
    <cellStyle name="AggOrangeLBorder 2 3 4 8" xfId="8289" xr:uid="{6C6DED87-94A5-4D3B-AA71-11D076690B71}"/>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6 2 2" xfId="6021" xr:uid="{C2C7F69B-5F9C-4B23-B49F-BB25CCBEAED5}"/>
    <cellStyle name="AggOrangeLBorder 2 3 6 2 3" xfId="10421" xr:uid="{084918EE-70D5-4F3E-A677-AAF02D8B7ADF}"/>
    <cellStyle name="AggOrangeLBorder 2 3 6 2 4" xfId="13303" xr:uid="{2FB6A04B-BDAA-430D-90E7-F2AAEFB5F4C6}"/>
    <cellStyle name="AggOrangeLBorder 2 3 6 3" xfId="5652" xr:uid="{05AAC01E-6F6C-425E-9F15-08FB7C121482}"/>
    <cellStyle name="AggOrangeLBorder 2 3 6 4" xfId="8961" xr:uid="{DA48DE29-BE39-49AD-BDFC-3ACCE69A30BB}"/>
    <cellStyle name="AggOrangeLBorder 2 3 6 5" xfId="11883" xr:uid="{D3C3279B-DA63-4BDE-80EE-97FEFF9E4491}"/>
    <cellStyle name="AggOrangeLBorder 2 3 7" xfId="1016" xr:uid="{84D32DF9-DF16-4289-8462-3CD7508D097F}"/>
    <cellStyle name="AggOrangeLBorder 2 3 7 2" xfId="2588" xr:uid="{C46338C1-7686-49F6-9F9E-C7DC5B096402}"/>
    <cellStyle name="AggOrangeLBorder 2 3 7 2 2" xfId="6041" xr:uid="{FE3066F3-4A39-47AC-9E36-C28CDDF04045}"/>
    <cellStyle name="AggOrangeLBorder 2 3 7 2 3" xfId="10338" xr:uid="{6D67471D-FEF7-4E01-A025-82D3BF99C5CF}"/>
    <cellStyle name="AggOrangeLBorder 2 3 7 2 4" xfId="13220" xr:uid="{BBFBBC92-7E65-43DE-897B-5CD5F596FD59}"/>
    <cellStyle name="AggOrangeLBorder 2 3 7 3" xfId="3731" xr:uid="{6A647484-EB70-41A9-A63B-67A8F014ADBB}"/>
    <cellStyle name="AggOrangeLBorder 2 3 7 4" xfId="8875" xr:uid="{FEDD0601-3AB3-4E44-9063-0579C5F31685}"/>
    <cellStyle name="AggOrangeLBorder 2 3 7 5" xfId="11797" xr:uid="{7DAC7FAB-42D9-4D4E-BC70-5EAFE622E58E}"/>
    <cellStyle name="AggOrangeLBorder 2 3 8" xfId="1235" xr:uid="{6D138B0B-9839-4B97-A51D-15604CCCD0D7}"/>
    <cellStyle name="AggOrangeLBorder 2 3 8 2" xfId="4045" xr:uid="{057834FA-C553-4CC1-BDD4-115CB3283A6D}"/>
    <cellStyle name="AggOrangeLBorder 2 3 8 3" xfId="9094" xr:uid="{5C12083A-7E77-4374-8686-966A833C1CA0}"/>
    <cellStyle name="AggOrangeLBorder 2 3 8 4" xfId="12016" xr:uid="{10883426-DA39-4043-B69D-54A51F88D8F4}"/>
    <cellStyle name="AggOrangeLBorder 2 3 9" xfId="5314" xr:uid="{919B1130-50BC-4967-9462-1EDC3F313D5A}"/>
    <cellStyle name="AggOrangeLBorder 3" xfId="446" xr:uid="{7DC6752A-1AA8-4395-B308-EA24A7A21AB3}"/>
    <cellStyle name="AggOrangeLBorder 4" xfId="304" xr:uid="{1C2E3C5D-0EF0-4BED-B4BD-29A828FEA6B6}"/>
    <cellStyle name="AggOrangeLBorder 4 10" xfId="8567" xr:uid="{EBE977F7-204F-4D44-91E8-E7BA2473370B}"/>
    <cellStyle name="AggOrangeLBorder 4 11" xfId="11509" xr:uid="{ACDD8633-AF98-4E61-A673-C08388B31C12}"/>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2 2 2" xfId="7830" xr:uid="{E40AB3AB-2D1E-4B2C-83AC-F34B26177DD5}"/>
    <cellStyle name="AggOrangeLBorder 4 2 2 2 2 3" xfId="10886" xr:uid="{239F765C-34EE-4C16-B0A5-46266E315E11}"/>
    <cellStyle name="AggOrangeLBorder 4 2 2 2 2 4" xfId="13768" xr:uid="{E1BC8A00-2C55-45BB-8C87-9B72B8E3F32D}"/>
    <cellStyle name="AggOrangeLBorder 4 2 2 2 3" xfId="6580" xr:uid="{0455EAD8-01EC-401B-9304-1465A38E6158}"/>
    <cellStyle name="AggOrangeLBorder 4 2 2 2 4" xfId="9430" xr:uid="{A2DD0534-EF0C-47CD-B54F-5B43621D3EAC}"/>
    <cellStyle name="AggOrangeLBorder 4 2 2 2 5" xfId="12352" xr:uid="{F738EF90-DE1F-447F-9CFF-874D48737C54}"/>
    <cellStyle name="AggOrangeLBorder 4 2 2 3" xfId="1207" xr:uid="{FBAC266C-358B-4009-AC9C-E726880A853A}"/>
    <cellStyle name="AggOrangeLBorder 4 2 2 3 2" xfId="2776" xr:uid="{49A1728B-4520-4A5B-A412-CC40FBF6A804}"/>
    <cellStyle name="AggOrangeLBorder 4 2 2 3 2 2" xfId="4134" xr:uid="{5F3420BA-7143-41FB-A577-599E34B45909}"/>
    <cellStyle name="AggOrangeLBorder 4 2 2 3 2 3" xfId="10526" xr:uid="{0AEF1CB6-5825-4794-89CA-DBD4D9DA7018}"/>
    <cellStyle name="AggOrangeLBorder 4 2 2 3 2 4" xfId="13408" xr:uid="{E6087BEB-6E24-480B-8B7B-F6CFDD907041}"/>
    <cellStyle name="AggOrangeLBorder 4 2 2 3 3" xfId="6065" xr:uid="{1C6EABC2-2139-4AE3-B1B0-484A014F3068}"/>
    <cellStyle name="AggOrangeLBorder 4 2 2 3 4" xfId="9066" xr:uid="{BD219744-FC7D-4EC1-B499-7FD5214F80A6}"/>
    <cellStyle name="AggOrangeLBorder 4 2 2 3 5" xfId="11988" xr:uid="{82F11795-8D7D-40D9-AA0E-075E9C96E7CB}"/>
    <cellStyle name="AggOrangeLBorder 4 2 2 4" xfId="2221" xr:uid="{CDC53022-5836-41CE-AAA7-31B282A70C62}"/>
    <cellStyle name="AggOrangeLBorder 4 2 2 4 2" xfId="6571" xr:uid="{DB55CDE7-D919-48DE-90B8-1003AD27D37F}"/>
    <cellStyle name="AggOrangeLBorder 4 2 2 4 3" xfId="10080" xr:uid="{F28EAB95-8CD1-4B7B-8AFB-FFEC7A7F980A}"/>
    <cellStyle name="AggOrangeLBorder 4 2 2 4 4" xfId="13002" xr:uid="{C5AFDC0B-285B-4462-85F7-062F2FD3B679}"/>
    <cellStyle name="AggOrangeLBorder 4 2 2 5" xfId="4944" xr:uid="{3FFE3966-DD5A-46BE-AD37-0BBE8B22D245}"/>
    <cellStyle name="AggOrangeLBorder 4 2 2 6" xfId="6799" xr:uid="{BBC286C1-56C8-4166-BF5A-2480606CB5F2}"/>
    <cellStyle name="AggOrangeLBorder 4 2 2 7" xfId="8231" xr:uid="{7EEF565F-8DBA-4320-ABE3-E35E981397D4}"/>
    <cellStyle name="AggOrangeLBorder 4 2 3" xfId="1363" xr:uid="{46F3DDFF-CFA4-4196-BD90-BD9DF0321648}"/>
    <cellStyle name="AggOrangeLBorder 4 2 3 2" xfId="2928" xr:uid="{FB04819C-E0EA-4A59-B24E-75F8CE6C2DF7}"/>
    <cellStyle name="AggOrangeLBorder 4 2 3 2 2" xfId="7622" xr:uid="{EFA50413-863C-4136-B165-46C41AE64787}"/>
    <cellStyle name="AggOrangeLBorder 4 2 3 2 3" xfId="10678" xr:uid="{F200964C-EED7-4D54-98E5-4A3C52ED959C}"/>
    <cellStyle name="AggOrangeLBorder 4 2 3 2 4" xfId="13560" xr:uid="{6F609243-8877-4F73-8815-E37DA3DEDFD9}"/>
    <cellStyle name="AggOrangeLBorder 4 2 3 3" xfId="4063" xr:uid="{4090B985-E4F5-4BF3-8BC3-32C867792AA5}"/>
    <cellStyle name="AggOrangeLBorder 4 2 3 4" xfId="9222" xr:uid="{8F953224-003C-4B08-8067-674D97D31544}"/>
    <cellStyle name="AggOrangeLBorder 4 2 3 5" xfId="12144" xr:uid="{C66F8176-A6BB-4B14-893F-17B4D2DA5330}"/>
    <cellStyle name="AggOrangeLBorder 4 2 4" xfId="23" xr:uid="{4D71EC3B-96B2-43D7-B54D-FD23E6ADE8DF}"/>
    <cellStyle name="AggOrangeLBorder 4 2 4 2" xfId="2311" xr:uid="{7C693E72-D5A3-447E-9B6F-A74585AFF7D5}"/>
    <cellStyle name="AggOrangeLBorder 4 2 4 2 2" xfId="4661" xr:uid="{A4162880-5F5A-432A-8AEE-ABA20535CB4B}"/>
    <cellStyle name="AggOrangeLBorder 4 2 4 2 3" xfId="10169" xr:uid="{4D4589D2-5C1F-4212-8880-8AD75DE74FFD}"/>
    <cellStyle name="AggOrangeLBorder 4 2 4 2 4" xfId="13088" xr:uid="{83DB1E0F-D26A-4930-AD63-D4CAC1C6193D}"/>
    <cellStyle name="AggOrangeLBorder 4 2 4 3" xfId="5520" xr:uid="{F79FEC5B-A3B1-4E5A-8988-197BF943A774}"/>
    <cellStyle name="AggOrangeLBorder 4 2 4 4" xfId="8300" xr:uid="{E1BB6F60-E9E9-4617-9AFB-5E110F88EF3F}"/>
    <cellStyle name="AggOrangeLBorder 4 2 4 5" xfId="11290" xr:uid="{11720D4A-F17D-4A4E-AA54-B0E56C53D751}"/>
    <cellStyle name="AggOrangeLBorder 4 2 5" xfId="2015" xr:uid="{3ED7B682-FA42-4684-9E3B-A52BDFFBF2E7}"/>
    <cellStyle name="AggOrangeLBorder 4 2 5 2" xfId="4552" xr:uid="{EC3D179F-7C2E-4A72-8E66-9D657BD9CF96}"/>
    <cellStyle name="AggOrangeLBorder 4 2 5 3" xfId="9874" xr:uid="{0F15C884-21C2-47A5-B4DD-AA379A70A5E5}"/>
    <cellStyle name="AggOrangeLBorder 4 2 5 4" xfId="12796" xr:uid="{52E9D3EA-A110-44CB-9362-CB91E03E77DE}"/>
    <cellStyle name="AggOrangeLBorder 4 2 6" xfId="5316" xr:uid="{E90E1393-E2A4-487A-A826-C91AFC2E3EFC}"/>
    <cellStyle name="AggOrangeLBorder 4 2 7" xfId="3492" xr:uid="{69A1736A-EA31-4D25-97C0-4407D3CB09C4}"/>
    <cellStyle name="AggOrangeLBorder 4 2 8" xfId="3689" xr:uid="{5C2E61B5-6B0D-42B7-BE4B-3D31BB465E8C}"/>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2 2 2" xfId="7772" xr:uid="{A98F7ADA-3A8E-453D-9C15-E685C1765BD8}"/>
    <cellStyle name="AggOrangeLBorder 4 3 2 2 2 3" xfId="10828" xr:uid="{9ACF1632-3106-4EC2-A5AB-BB117A57DCF6}"/>
    <cellStyle name="AggOrangeLBorder 4 3 2 2 2 4" xfId="13710" xr:uid="{4DEAC9A1-3771-4E02-9E91-33777A5DE0A0}"/>
    <cellStyle name="AggOrangeLBorder 4 3 2 2 3" xfId="6711" xr:uid="{0FF26040-A454-43B2-B6E5-D130C00872DD}"/>
    <cellStyle name="AggOrangeLBorder 4 3 2 2 4" xfId="9372" xr:uid="{0EE52315-DBDD-4BC8-A757-2AE0E3BCD705}"/>
    <cellStyle name="AggOrangeLBorder 4 3 2 2 5" xfId="12294" xr:uid="{33B8BD0F-E1D4-4588-8D69-A9E96097785A}"/>
    <cellStyle name="AggOrangeLBorder 4 3 2 3" xfId="1653" xr:uid="{278527A4-5B68-4FC1-8B44-0DA3DB5D1EDB}"/>
    <cellStyle name="AggOrangeLBorder 4 3 2 3 2" xfId="3218" xr:uid="{E991B878-8B49-42CE-A518-7D7CF8C51D01}"/>
    <cellStyle name="AggOrangeLBorder 4 3 2 3 2 2" xfId="7912" xr:uid="{EFEBB2B4-6732-4E07-8BED-D9ACDBA6CC02}"/>
    <cellStyle name="AggOrangeLBorder 4 3 2 3 2 3" xfId="10968" xr:uid="{8C68A114-01F6-45DF-8717-BD3814B17881}"/>
    <cellStyle name="AggOrangeLBorder 4 3 2 3 2 4" xfId="13850" xr:uid="{F8FA8BEB-8E41-4C0B-BF6B-F33E192443D2}"/>
    <cellStyle name="AggOrangeLBorder 4 3 2 3 3" xfId="6405" xr:uid="{914CC3CC-467A-4503-ACE9-50A9EE81508D}"/>
    <cellStyle name="AggOrangeLBorder 4 3 2 3 4" xfId="9512" xr:uid="{67DDEFC3-FBA3-404A-A4F2-47C2199A2E16}"/>
    <cellStyle name="AggOrangeLBorder 4 3 2 3 5" xfId="12434" xr:uid="{756D29B2-F685-450C-89B2-C25FF926D2AA}"/>
    <cellStyle name="AggOrangeLBorder 4 3 2 4" xfId="2163" xr:uid="{F8189368-07E6-4C69-95B6-2184943426B7}"/>
    <cellStyle name="AggOrangeLBorder 4 3 2 4 2" xfId="4099" xr:uid="{FCF0806D-2C75-495F-8DA4-83D94C745694}"/>
    <cellStyle name="AggOrangeLBorder 4 3 2 4 3" xfId="10022" xr:uid="{36DC9E17-4EDA-4216-9CC3-DB0371039B32}"/>
    <cellStyle name="AggOrangeLBorder 4 3 2 4 4" xfId="12944" xr:uid="{095E0930-9E6B-40EC-9FA9-B24FC65D8A73}"/>
    <cellStyle name="AggOrangeLBorder 4 3 2 5" xfId="5448" xr:uid="{85E037BF-F0A9-420E-8FA7-FBE3F41E57AB}"/>
    <cellStyle name="AggOrangeLBorder 4 3 2 6" xfId="5679" xr:uid="{DAC94D16-8B10-4464-8808-849152EC3955}"/>
    <cellStyle name="AggOrangeLBorder 4 3 2 7" xfId="8508" xr:uid="{0FFFF21F-0474-4496-A385-DFE25AC2D830}"/>
    <cellStyle name="AggOrangeLBorder 4 3 3" xfId="1305" xr:uid="{82C2F101-F7AB-49ED-8F7D-010211193F37}"/>
    <cellStyle name="AggOrangeLBorder 4 3 3 2" xfId="2870" xr:uid="{51FEBD8E-4F83-44B6-A403-519033122D32}"/>
    <cellStyle name="AggOrangeLBorder 4 3 3 2 2" xfId="7564" xr:uid="{83CE0D35-4DB6-45CE-8D10-7E4A70E246F8}"/>
    <cellStyle name="AggOrangeLBorder 4 3 3 2 3" xfId="10620" xr:uid="{846D948A-9715-4EEF-A7DF-9F8EE0608504}"/>
    <cellStyle name="AggOrangeLBorder 4 3 3 2 4" xfId="13502" xr:uid="{73ADCB66-DC81-4FF9-B45A-2EB2C4B6AFF7}"/>
    <cellStyle name="AggOrangeLBorder 4 3 3 3" xfId="4196" xr:uid="{850252AC-2080-4F49-BE15-2CBD7D9C9638}"/>
    <cellStyle name="AggOrangeLBorder 4 3 3 4" xfId="9164" xr:uid="{90CB8B2B-A5EF-4754-9881-DFE9B9578512}"/>
    <cellStyle name="AggOrangeLBorder 4 3 3 5" xfId="12086" xr:uid="{F88F4E04-EEAE-42D5-B974-2C615EE8E49E}"/>
    <cellStyle name="AggOrangeLBorder 4 3 4" xfId="30" xr:uid="{4F9F11EC-865E-4343-85EF-34675007BB3A}"/>
    <cellStyle name="AggOrangeLBorder 4 3 4 2" xfId="2314" xr:uid="{8269D673-4972-4401-A455-39ABB4729786}"/>
    <cellStyle name="AggOrangeLBorder 4 3 4 2 2" xfId="5546" xr:uid="{DA7BDA41-39C0-4466-A506-8AD674F430CC}"/>
    <cellStyle name="AggOrangeLBorder 4 3 4 2 3" xfId="10172" xr:uid="{9CB4C4E7-7C1D-44A2-BF69-71A6222D93C2}"/>
    <cellStyle name="AggOrangeLBorder 4 3 4 2 4" xfId="13091" xr:uid="{25348908-E033-4154-90AA-FF324C07149D}"/>
    <cellStyle name="AggOrangeLBorder 4 3 4 3" xfId="5987" xr:uid="{88A1A53C-57E9-4B23-8365-5943EDAFCCF2}"/>
    <cellStyle name="AggOrangeLBorder 4 3 4 4" xfId="8301" xr:uid="{E3E0174C-EB98-4B40-9773-6E44E0271BA3}"/>
    <cellStyle name="AggOrangeLBorder 4 3 4 5" xfId="11291" xr:uid="{971B4208-C7C8-4035-A788-E3CD0AF07881}"/>
    <cellStyle name="AggOrangeLBorder 4 3 5" xfId="1957" xr:uid="{CE016E5A-28FF-409C-B03C-54CD2ECF9219}"/>
    <cellStyle name="AggOrangeLBorder 4 3 5 2" xfId="4192" xr:uid="{8BF8DC86-6C88-4CEF-916F-52221EEA6BA3}"/>
    <cellStyle name="AggOrangeLBorder 4 3 5 3" xfId="9816" xr:uid="{8E0535FD-2731-4833-9796-1DC6A6FA0F50}"/>
    <cellStyle name="AggOrangeLBorder 4 3 5 4" xfId="12738" xr:uid="{F5E00F9E-95B2-4B55-961D-21A6BAB6F703}"/>
    <cellStyle name="AggOrangeLBorder 4 3 6" xfId="5412" xr:uid="{25A3B897-BDEE-43D5-AA9D-CCE07A79A6AA}"/>
    <cellStyle name="AggOrangeLBorder 4 3 7" xfId="8542" xr:uid="{2280838C-E77D-4CA9-A2B7-70C3DF6A6C00}"/>
    <cellStyle name="AggOrangeLBorder 4 3 8" xfId="11499" xr:uid="{22085D25-1822-4816-9889-09DA59801642}"/>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2 2 2" xfId="7793" xr:uid="{CE2D08D4-179D-4D0D-98B4-0E508199F222}"/>
    <cellStyle name="AggOrangeLBorder 4 4 2 2 2 3" xfId="10849" xr:uid="{0352E4B8-84FA-4A0D-B010-1BED161F137F}"/>
    <cellStyle name="AggOrangeLBorder 4 4 2 2 2 4" xfId="13731" xr:uid="{E4B204A5-2773-4FF5-9709-9847E5C897C3}"/>
    <cellStyle name="AggOrangeLBorder 4 4 2 2 3" xfId="4380" xr:uid="{3B1E7C1D-5AC5-4896-910A-1C75440EF0C0}"/>
    <cellStyle name="AggOrangeLBorder 4 4 2 2 4" xfId="9393" xr:uid="{3C8D30D7-AB10-4CAC-9EA3-53DC0C7221C9}"/>
    <cellStyle name="AggOrangeLBorder 4 4 2 2 5" xfId="12315" xr:uid="{83D469F5-31F4-49C3-A49C-C43C5F247197}"/>
    <cellStyle name="AggOrangeLBorder 4 4 2 3" xfId="1123" xr:uid="{11A09B5D-BC07-4FD6-8165-ED5CB059BD69}"/>
    <cellStyle name="AggOrangeLBorder 4 4 2 3 2" xfId="2692" xr:uid="{F818BD6D-7EC1-4F48-A01A-F8BBABE60F6E}"/>
    <cellStyle name="AggOrangeLBorder 4 4 2 3 2 2" xfId="4292" xr:uid="{E30D966F-7934-40AB-A693-C06394D72208}"/>
    <cellStyle name="AggOrangeLBorder 4 4 2 3 2 3" xfId="10442" xr:uid="{7580B2A4-F2A7-4822-AE9C-374E8C9408C5}"/>
    <cellStyle name="AggOrangeLBorder 4 4 2 3 2 4" xfId="13324" xr:uid="{00600955-7216-4F31-8D95-6A0F6DCA053F}"/>
    <cellStyle name="AggOrangeLBorder 4 4 2 3 3" xfId="4459" xr:uid="{4695F5C4-5988-46C3-B036-0FF3B748CFB1}"/>
    <cellStyle name="AggOrangeLBorder 4 4 2 3 4" xfId="8982" xr:uid="{7851F246-19DD-4528-BE30-29D013B17E0D}"/>
    <cellStyle name="AggOrangeLBorder 4 4 2 3 5" xfId="11904" xr:uid="{6695A22A-2707-4893-9FDB-334EC9EA94A9}"/>
    <cellStyle name="AggOrangeLBorder 4 4 2 4" xfId="2184" xr:uid="{55F7BF0F-2425-4158-851B-CBC446D5129B}"/>
    <cellStyle name="AggOrangeLBorder 4 4 2 4 2" xfId="5232" xr:uid="{11E34289-BE4A-4A30-A48B-1E64A42B08BF}"/>
    <cellStyle name="AggOrangeLBorder 4 4 2 4 3" xfId="10043" xr:uid="{257BCF21-DFE7-4863-99EF-DA6A4DD6B287}"/>
    <cellStyle name="AggOrangeLBorder 4 4 2 4 4" xfId="12965" xr:uid="{692C049D-A947-497C-A567-0E3520ACDC34}"/>
    <cellStyle name="AggOrangeLBorder 4 4 2 5" xfId="5252" xr:uid="{86E537EF-8C6B-4C05-8AB8-CCC363691D28}"/>
    <cellStyle name="AggOrangeLBorder 4 4 2 6" xfId="4645" xr:uid="{F4DC0EF9-A8A0-497F-AFF9-7AEB87ABDAEC}"/>
    <cellStyle name="AggOrangeLBorder 4 4 2 7" xfId="8504" xr:uid="{0891F1E2-6BF8-492C-8619-27BD6EA6BE9F}"/>
    <cellStyle name="AggOrangeLBorder 4 4 3" xfId="1326" xr:uid="{5D0C3E06-BF62-4381-91DD-8E9CBBA5E211}"/>
    <cellStyle name="AggOrangeLBorder 4 4 3 2" xfId="2891" xr:uid="{01576B21-4F6A-49D0-AA95-1E70C31BD244}"/>
    <cellStyle name="AggOrangeLBorder 4 4 3 2 2" xfId="7585" xr:uid="{23B538D3-3BA5-43F4-807F-F3BFADE8FBA2}"/>
    <cellStyle name="AggOrangeLBorder 4 4 3 2 3" xfId="10641" xr:uid="{761EEA82-4D26-456A-8A1E-2FFB549820F6}"/>
    <cellStyle name="AggOrangeLBorder 4 4 3 2 4" xfId="13523" xr:uid="{5458824B-DF26-4EA4-A00F-3AD532E55C9C}"/>
    <cellStyle name="AggOrangeLBorder 4 4 3 3" xfId="6512" xr:uid="{6D16AA70-1EF8-4D31-A79E-E3C61BF8258D}"/>
    <cellStyle name="AggOrangeLBorder 4 4 3 4" xfId="9185" xr:uid="{E1B251D4-D193-4985-8483-3BE33A0FD4A3}"/>
    <cellStyle name="AggOrangeLBorder 4 4 3 5" xfId="12107" xr:uid="{75520C58-87FC-49B5-B4FA-650C3370BAA8}"/>
    <cellStyle name="AggOrangeLBorder 4 4 4" xfId="1834" xr:uid="{8739FA3D-6379-431C-885F-3F62D24A2AA7}"/>
    <cellStyle name="AggOrangeLBorder 4 4 4 2" xfId="3384" xr:uid="{2C28F6CF-F2DA-4477-84E2-01CD8922BF40}"/>
    <cellStyle name="AggOrangeLBorder 4 4 4 2 2" xfId="8078" xr:uid="{DEBF4206-D898-4384-8BBB-D385F89856A6}"/>
    <cellStyle name="AggOrangeLBorder 4 4 4 2 3" xfId="11134" xr:uid="{1F22249B-9D7E-44BE-AC9B-FF22E43D51B8}"/>
    <cellStyle name="AggOrangeLBorder 4 4 4 2 4" xfId="14016" xr:uid="{AD4DEAFE-84A2-48F2-9D67-99C3DDB71A89}"/>
    <cellStyle name="AggOrangeLBorder 4 4 4 3" xfId="5572" xr:uid="{E15D1ABB-70BB-4500-97A1-632D2A4B3712}"/>
    <cellStyle name="AggOrangeLBorder 4 4 4 4" xfId="9693" xr:uid="{5F24D519-5F51-4B36-BE09-7E5AF5897662}"/>
    <cellStyle name="AggOrangeLBorder 4 4 4 5" xfId="12615" xr:uid="{D0121213-071B-4BCE-8B63-56232FE9ED26}"/>
    <cellStyle name="AggOrangeLBorder 4 4 5" xfId="1978" xr:uid="{03807402-F12D-4312-A1A8-C241B44E8721}"/>
    <cellStyle name="AggOrangeLBorder 4 4 5 2" xfId="6514" xr:uid="{4C25DC5F-1567-4F2D-A89E-4AFCABBA2899}"/>
    <cellStyle name="AggOrangeLBorder 4 4 5 3" xfId="9837" xr:uid="{3F04C662-CAE0-4E39-A4FC-D2B038A2B8CA}"/>
    <cellStyle name="AggOrangeLBorder 4 4 5 4" xfId="12759" xr:uid="{4845D365-AE10-4300-B90F-7CD3FD7B6EDC}"/>
    <cellStyle name="AggOrangeLBorder 4 4 6" xfId="4603" xr:uid="{8F6A09C1-4EBE-4820-9EE2-545E29394668}"/>
    <cellStyle name="AggOrangeLBorder 4 4 7" xfId="5624" xr:uid="{67E80573-CD3F-464D-BB7A-7C107EB7A836}"/>
    <cellStyle name="AggOrangeLBorder 4 4 8" xfId="6279" xr:uid="{4E8F5D47-51C2-49D5-A04A-ADB8D931EAF0}"/>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6 2 2" xfId="5498" xr:uid="{599AE500-0734-4A8C-AED6-A1CDE16757E6}"/>
    <cellStyle name="AggOrangeLBorder 4 6 2 3" xfId="10420" xr:uid="{DEF4E3CF-0070-4AF6-823E-FCDFBC4F812F}"/>
    <cellStyle name="AggOrangeLBorder 4 6 2 4" xfId="13302" xr:uid="{A9EAA453-1E26-419D-8155-4ADFC4F2D1FA}"/>
    <cellStyle name="AggOrangeLBorder 4 6 3" xfId="4820" xr:uid="{F8F81A67-4083-4CE7-A101-CCF3BB6BA332}"/>
    <cellStyle name="AggOrangeLBorder 4 6 4" xfId="8960" xr:uid="{8063EC70-8FFC-4EBC-B051-FAC595AA102B}"/>
    <cellStyle name="AggOrangeLBorder 4 6 5" xfId="11882" xr:uid="{18F79B24-FAC9-4FC6-A59A-8242735FCA83}"/>
    <cellStyle name="AggOrangeLBorder 4 7" xfId="1737" xr:uid="{2A6E9DAC-B3CD-4025-9B48-C5BE8AE1251C}"/>
    <cellStyle name="AggOrangeLBorder 4 7 2" xfId="3296" xr:uid="{0A6EBA50-ED7B-4CC1-BF56-56D2A6C6CE01}"/>
    <cellStyle name="AggOrangeLBorder 4 7 2 2" xfId="7990" xr:uid="{2E2049E1-4AB3-4CDB-93CC-47CB1E7B5FDF}"/>
    <cellStyle name="AggOrangeLBorder 4 7 2 3" xfId="11046" xr:uid="{09130A58-7517-4CD8-BCFA-5DFCDBBF0933}"/>
    <cellStyle name="AggOrangeLBorder 4 7 2 4" xfId="13928" xr:uid="{DB40F644-4510-41DD-9AD4-2F1C53D2E49E}"/>
    <cellStyle name="AggOrangeLBorder 4 7 3" xfId="4319" xr:uid="{AC47CCD6-EB65-4C24-A719-84DB906197F0}"/>
    <cellStyle name="AggOrangeLBorder 4 7 4" xfId="9596" xr:uid="{996E5575-0349-4A1E-A1AC-05D0CAAFD404}"/>
    <cellStyle name="AggOrangeLBorder 4 7 5" xfId="12518" xr:uid="{ECB52752-77A3-45D0-B731-B88877CA27C8}"/>
    <cellStyle name="AggOrangeLBorder 4 8" xfId="1838" xr:uid="{A94B1489-514B-43F1-BBB0-BAA02DB0818A}"/>
    <cellStyle name="AggOrangeLBorder 4 8 2" xfId="4942" xr:uid="{C3C1C91C-DF74-4119-808B-9AD563D4BD5F}"/>
    <cellStyle name="AggOrangeLBorder 4 8 3" xfId="9697" xr:uid="{400C20AE-AAE6-44DE-9DFF-C97D86F42596}"/>
    <cellStyle name="AggOrangeLBorder 4 8 4" xfId="12619" xr:uid="{AD4FBCF6-6840-4026-9308-5F2E47B1CBDF}"/>
    <cellStyle name="AggOrangeLBorder 4 9" xfId="6823" xr:uid="{A18D1390-6AC6-42DE-A79E-69F7C51E5FEC}"/>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2 2 2" xfId="7748" xr:uid="{E366EBE0-B8E9-4F4B-A01E-500F26FA5D6D}"/>
    <cellStyle name="AggOrangeRBorder 2 2 2 2 2 2 3" xfId="10804" xr:uid="{5C2424F5-2F73-462E-8579-BA759ACF8696}"/>
    <cellStyle name="AggOrangeRBorder 2 2 2 2 2 2 4" xfId="13686" xr:uid="{E4F8D56C-DBD4-46AB-B996-8540212E88FD}"/>
    <cellStyle name="AggOrangeRBorder 2 2 2 2 2 3" xfId="6720" xr:uid="{2D482C0F-C134-4FF4-A764-B43C9E59CF35}"/>
    <cellStyle name="AggOrangeRBorder 2 2 2 2 2 4" xfId="9348" xr:uid="{63DF29E0-8939-40C9-AC29-45409B6154E5}"/>
    <cellStyle name="AggOrangeRBorder 2 2 2 2 2 5" xfId="12270" xr:uid="{5B459225-BB7D-4FDC-AC04-845D24D96B22}"/>
    <cellStyle name="AggOrangeRBorder 2 2 2 2 3" xfId="1143" xr:uid="{8E4121C3-9B43-48AA-9624-897D76F02D38}"/>
    <cellStyle name="AggOrangeRBorder 2 2 2 2 3 2" xfId="2712" xr:uid="{7C0C7F41-FDDC-4C48-952E-B867EC2D55D9}"/>
    <cellStyle name="AggOrangeRBorder 2 2 2 2 3 2 2" xfId="3715" xr:uid="{82016CFC-225A-41A6-AB0F-53CC37E9A60C}"/>
    <cellStyle name="AggOrangeRBorder 2 2 2 2 3 2 3" xfId="10462" xr:uid="{62E81003-D095-4570-BA44-901843EC1F9B}"/>
    <cellStyle name="AggOrangeRBorder 2 2 2 2 3 2 4" xfId="13344" xr:uid="{B5B9EBD3-2D4B-4CA9-93F6-1B18604450E6}"/>
    <cellStyle name="AggOrangeRBorder 2 2 2 2 3 3" xfId="4290" xr:uid="{F4650217-567F-4116-B185-D82CC3F9EA62}"/>
    <cellStyle name="AggOrangeRBorder 2 2 2 2 3 4" xfId="9002" xr:uid="{0E5205AB-3A78-4AF1-B359-583F24D358AC}"/>
    <cellStyle name="AggOrangeRBorder 2 2 2 2 3 5" xfId="11924" xr:uid="{3222E06C-DFA0-4FD3-8648-903D0A2DF4B6}"/>
    <cellStyle name="AggOrangeRBorder 2 2 2 2 4" xfId="2139" xr:uid="{FAE8159E-33E4-4EC2-B6A8-0366F30ED249}"/>
    <cellStyle name="AggOrangeRBorder 2 2 2 2 4 2" xfId="6608" xr:uid="{CE9FD48C-B221-4495-B2E8-2364153248B2}"/>
    <cellStyle name="AggOrangeRBorder 2 2 2 2 4 3" xfId="9998" xr:uid="{37D2A9AC-A9A1-48C3-8D5E-09D7165E7B47}"/>
    <cellStyle name="AggOrangeRBorder 2 2 2 2 4 4" xfId="12920" xr:uid="{C22EAC39-F855-4D6E-80F5-9E30E34F85CC}"/>
    <cellStyle name="AggOrangeRBorder 2 2 2 2 5" xfId="5351" xr:uid="{DCFF4079-DFE8-4BA9-AD6F-20BF1C76D935}"/>
    <cellStyle name="AggOrangeRBorder 2 2 2 2 6" xfId="6019" xr:uid="{C229604A-E701-4851-8A8D-2CFF5DEEF6FE}"/>
    <cellStyle name="AggOrangeRBorder 2 2 2 2 7" xfId="8248" xr:uid="{B45726F7-48E5-418C-B788-E2078A59341F}"/>
    <cellStyle name="AggOrangeRBorder 2 2 2 3" xfId="1281" xr:uid="{E0759544-477B-41B2-AA75-F4774F28609E}"/>
    <cellStyle name="AggOrangeRBorder 2 2 2 3 2" xfId="2846" xr:uid="{263D5745-2933-4DB9-B38D-0BCAA6CC3829}"/>
    <cellStyle name="AggOrangeRBorder 2 2 2 3 2 2" xfId="7540" xr:uid="{CC420179-AB3A-4341-B105-3ACFB61C7BEC}"/>
    <cellStyle name="AggOrangeRBorder 2 2 2 3 2 3" xfId="10596" xr:uid="{59D6B792-C7FB-47F6-8E7E-AF78D58A19D8}"/>
    <cellStyle name="AggOrangeRBorder 2 2 2 3 2 4" xfId="13478" xr:uid="{AE229692-BFC1-4F50-938E-4B61BC118A25}"/>
    <cellStyle name="AggOrangeRBorder 2 2 2 3 3" xfId="5041" xr:uid="{C832B653-39E3-48F4-9EA0-8652F5CC06CB}"/>
    <cellStyle name="AggOrangeRBorder 2 2 2 3 4" xfId="9140" xr:uid="{96CCB0AB-3D72-4657-B642-ABCB625E937D}"/>
    <cellStyle name="AggOrangeRBorder 2 2 2 3 5" xfId="12062" xr:uid="{31C0F961-9AC9-40AA-810E-6B3ACCA707A8}"/>
    <cellStyle name="AggOrangeRBorder 2 2 2 4" xfId="32" xr:uid="{38BAC079-AE19-4DD2-BFCA-FA80267A5120}"/>
    <cellStyle name="AggOrangeRBorder 2 2 2 4 2" xfId="2316" xr:uid="{EA375308-894C-47CD-9EF9-8A96586BBA9D}"/>
    <cellStyle name="AggOrangeRBorder 2 2 2 4 2 2" xfId="5231" xr:uid="{804B59E0-5568-4384-8C0D-D1CE96E64A30}"/>
    <cellStyle name="AggOrangeRBorder 2 2 2 4 2 3" xfId="10174" xr:uid="{364FC700-90FA-4983-BE92-A3F602F65050}"/>
    <cellStyle name="AggOrangeRBorder 2 2 2 4 2 4" xfId="13093" xr:uid="{26844BC2-3C18-434A-A252-85D854BD5E6F}"/>
    <cellStyle name="AggOrangeRBorder 2 2 2 4 3" xfId="6322" xr:uid="{6362F428-DE82-4A60-85C3-3B57D4CD2C43}"/>
    <cellStyle name="AggOrangeRBorder 2 2 2 4 4" xfId="6732" xr:uid="{C164F60D-7024-45F6-94E5-056F19A53A0D}"/>
    <cellStyle name="AggOrangeRBorder 2 2 2 4 5" xfId="10257" xr:uid="{AC316747-CE89-4BF1-9A3B-0C4DCAA851DB}"/>
    <cellStyle name="AggOrangeRBorder 2 2 2 5" xfId="1933" xr:uid="{295EE082-2E03-489E-9D8F-091CD1E6CEDF}"/>
    <cellStyle name="AggOrangeRBorder 2 2 2 5 2" xfId="6536" xr:uid="{85DF35EC-3BD9-4B0F-9A73-E467B3BADA5A}"/>
    <cellStyle name="AggOrangeRBorder 2 2 2 5 3" xfId="9792" xr:uid="{2A24E8FD-BDB2-4A2F-A5F6-BBBE157E3460}"/>
    <cellStyle name="AggOrangeRBorder 2 2 2 5 4" xfId="12714" xr:uid="{1810394F-0909-48BA-B59C-E382AD2951EF}"/>
    <cellStyle name="AggOrangeRBorder 2 2 2 6" xfId="4453" xr:uid="{8344D4AF-AD16-46DB-A4E5-DAE51EAEE5F1}"/>
    <cellStyle name="AggOrangeRBorder 2 2 2 7" xfId="8546" xr:uid="{81DAB7C4-CAB7-4992-B627-0800D618E4FB}"/>
    <cellStyle name="AggOrangeRBorder 2 2 2 8" xfId="11503" xr:uid="{95AEE971-8D05-49F7-881D-31CAD0F6F1C0}"/>
    <cellStyle name="AggOrangeRBorder 2 3" xfId="307" xr:uid="{9059FA98-D752-4058-919D-29546A6B6676}"/>
    <cellStyle name="AggOrangeRBorder 2 3 10" xfId="6291" xr:uid="{46023E86-F9EB-446E-A3C8-517E1C1FD4B2}"/>
    <cellStyle name="AggOrangeRBorder 2 3 11" xfId="4469" xr:uid="{B589C81D-6CF7-4486-B978-A1152CB89809}"/>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2 2 2" xfId="7833" xr:uid="{216B29B3-4912-42B8-B79B-D5C96D695DDD}"/>
    <cellStyle name="AggOrangeRBorder 2 3 2 2 2 2 3" xfId="10889" xr:uid="{275BE354-40CE-4A27-A230-6C5EA6194273}"/>
    <cellStyle name="AggOrangeRBorder 2 3 2 2 2 2 4" xfId="13771" xr:uid="{3BF67A82-AE57-4B79-A10A-1165FAA6CF94}"/>
    <cellStyle name="AggOrangeRBorder 2 3 2 2 2 3" xfId="4153" xr:uid="{40A07ECC-2249-4991-85E1-EEAA75A4BD2F}"/>
    <cellStyle name="AggOrangeRBorder 2 3 2 2 2 4" xfId="9433" xr:uid="{DD29D37A-F1F8-4A7D-AD62-D67C12DB91E5}"/>
    <cellStyle name="AggOrangeRBorder 2 3 2 2 2 5" xfId="12355" xr:uid="{6CFC22E8-6D45-472C-A268-21AF1392732D}"/>
    <cellStyle name="AggOrangeRBorder 2 3 2 2 3" xfId="1017" xr:uid="{9FFA9615-788E-49E7-B8B6-79271ECAAF16}"/>
    <cellStyle name="AggOrangeRBorder 2 3 2 2 3 2" xfId="2589" xr:uid="{48FE4B16-A0BD-4CDC-A349-BF6B09B28359}"/>
    <cellStyle name="AggOrangeRBorder 2 3 2 2 3 2 2" xfId="4511" xr:uid="{45E3D0EA-56C7-4FCF-9B21-C5C55A1F3B7C}"/>
    <cellStyle name="AggOrangeRBorder 2 3 2 2 3 2 3" xfId="10339" xr:uid="{FB591C1D-5918-4274-A373-A9D9BF975244}"/>
    <cellStyle name="AggOrangeRBorder 2 3 2 2 3 2 4" xfId="13221" xr:uid="{0FCD3FA5-B3A0-45EF-861D-2377940B7FDA}"/>
    <cellStyle name="AggOrangeRBorder 2 3 2 2 3 3" xfId="3644" xr:uid="{1CD3DCE6-579D-47EA-B320-3BE329513F9F}"/>
    <cellStyle name="AggOrangeRBorder 2 3 2 2 3 4" xfId="8876" xr:uid="{F3BB7F1B-09F5-42D5-828D-D345B1A8FDA9}"/>
    <cellStyle name="AggOrangeRBorder 2 3 2 2 3 5" xfId="11798" xr:uid="{E661AAAD-D1B5-43BC-966B-0FA994D389E0}"/>
    <cellStyle name="AggOrangeRBorder 2 3 2 2 4" xfId="2224" xr:uid="{C35BB5F4-5DC2-4FBB-86F4-0F88C33026B8}"/>
    <cellStyle name="AggOrangeRBorder 2 3 2 2 4 2" xfId="4143" xr:uid="{060A0B29-4522-4477-9064-E24416C83091}"/>
    <cellStyle name="AggOrangeRBorder 2 3 2 2 4 3" xfId="10083" xr:uid="{B333EE31-A85A-479B-B6CE-78941B095C94}"/>
    <cellStyle name="AggOrangeRBorder 2 3 2 2 4 4" xfId="13005" xr:uid="{3E8F42FF-891E-43FF-A825-6298CE9CF627}"/>
    <cellStyle name="AggOrangeRBorder 2 3 2 2 5" xfId="5449" xr:uid="{90054F33-B29A-431E-A76C-6F5F7D74EE86}"/>
    <cellStyle name="AggOrangeRBorder 2 3 2 2 6" xfId="4499" xr:uid="{0EA40B46-04ED-4BC3-AB09-0A66F49065C6}"/>
    <cellStyle name="AggOrangeRBorder 2 3 2 2 7" xfId="6228" xr:uid="{CAF1C929-FD02-400D-B6E4-5F8990A23EC1}"/>
    <cellStyle name="AggOrangeRBorder 2 3 2 3" xfId="1366" xr:uid="{258F9C50-41FF-4D26-8111-3C3DDC00FA4E}"/>
    <cellStyle name="AggOrangeRBorder 2 3 2 3 2" xfId="2931" xr:uid="{1620A2E3-1D77-47BD-A41A-86A4DFEB1F65}"/>
    <cellStyle name="AggOrangeRBorder 2 3 2 3 2 2" xfId="7625" xr:uid="{D7640DCB-B8F8-4896-ACC0-A64C7770EC1B}"/>
    <cellStyle name="AggOrangeRBorder 2 3 2 3 2 3" xfId="10681" xr:uid="{AD45F1B3-3EBA-4523-BF68-868388FBA001}"/>
    <cellStyle name="AggOrangeRBorder 2 3 2 3 2 4" xfId="13563" xr:uid="{0FF1B23D-0E0C-43B9-925E-9D9E771FDE28}"/>
    <cellStyle name="AggOrangeRBorder 2 3 2 3 3" xfId="5126" xr:uid="{60AC5B63-0D64-4DF5-8774-0E8298F63BF6}"/>
    <cellStyle name="AggOrangeRBorder 2 3 2 3 4" xfId="9225" xr:uid="{F28A7CF9-B98C-4EBB-A41E-4F48DC7BA2F5}"/>
    <cellStyle name="AggOrangeRBorder 2 3 2 3 5" xfId="12147" xr:uid="{F2607095-FC42-4BBE-BA9C-3E8B6DE99496}"/>
    <cellStyle name="AggOrangeRBorder 2 3 2 4" xfId="936" xr:uid="{6947EB51-8B2E-4880-A5BA-C9EA755BAD07}"/>
    <cellStyle name="AggOrangeRBorder 2 3 2 4 2" xfId="2516" xr:uid="{6D9D6CD6-DF64-4EFF-B497-399856588650}"/>
    <cellStyle name="AggOrangeRBorder 2 3 2 4 2 2" xfId="6326" xr:uid="{2D725056-B193-40C9-941C-61560334B2B8}"/>
    <cellStyle name="AggOrangeRBorder 2 3 2 4 2 3" xfId="10266" xr:uid="{6BF7D345-8BE9-4B71-88E6-26D67D6B83A0}"/>
    <cellStyle name="AggOrangeRBorder 2 3 2 4 2 4" xfId="13148" xr:uid="{7623A7AB-2998-444C-9233-36001718FBE5}"/>
    <cellStyle name="AggOrangeRBorder 2 3 2 4 3" xfId="5422" xr:uid="{3D135D9C-40E9-444D-B48B-4C3AC2A2CB9E}"/>
    <cellStyle name="AggOrangeRBorder 2 3 2 4 4" xfId="8795" xr:uid="{D895A2C9-AA1A-4534-894E-E6F5060DF5F8}"/>
    <cellStyle name="AggOrangeRBorder 2 3 2 4 5" xfId="11717" xr:uid="{9F70CC58-4BE6-42FB-9430-3CE8B253BC57}"/>
    <cellStyle name="AggOrangeRBorder 2 3 2 5" xfId="2018" xr:uid="{79B65573-0D94-4616-B822-3268B790F2F9}"/>
    <cellStyle name="AggOrangeRBorder 2 3 2 5 2" xfId="6778" xr:uid="{703DC4C2-7B96-4CFF-BC88-DF916BB9C6DB}"/>
    <cellStyle name="AggOrangeRBorder 2 3 2 5 3" xfId="9877" xr:uid="{54E800DB-4E36-4C25-8C8C-8C89ABEB1B63}"/>
    <cellStyle name="AggOrangeRBorder 2 3 2 5 4" xfId="12799" xr:uid="{1C9D9D99-9B18-45AE-9BE1-E4A11A917873}"/>
    <cellStyle name="AggOrangeRBorder 2 3 2 6" xfId="4216" xr:uid="{19A08141-8768-445D-A7FD-4C71C440F1D2}"/>
    <cellStyle name="AggOrangeRBorder 2 3 2 7" xfId="6248" xr:uid="{E0785C9F-77EE-4A0F-B678-A4CBF82022AC}"/>
    <cellStyle name="AggOrangeRBorder 2 3 2 8" xfId="8521" xr:uid="{A05291F0-49E3-4877-88A5-2E37A0921BE5}"/>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2 2 2" xfId="7809" xr:uid="{CD36ABC1-7CF9-4395-85F3-5B4BC7EBB991}"/>
    <cellStyle name="AggOrangeRBorder 2 3 3 2 2 2 3" xfId="10865" xr:uid="{8F1234A2-B3E3-4CF9-8872-290A7FA85292}"/>
    <cellStyle name="AggOrangeRBorder 2 3 3 2 2 2 4" xfId="13747" xr:uid="{3019B179-1F80-4EA0-8DDE-E92F42DFD6CD}"/>
    <cellStyle name="AggOrangeRBorder 2 3 3 2 2 3" xfId="3730" xr:uid="{B59F59DC-82FB-436B-ABE1-1D7EB2892EF2}"/>
    <cellStyle name="AggOrangeRBorder 2 3 3 2 2 4" xfId="9409" xr:uid="{6510BF23-8E37-414A-9E11-70A2DF3FF0AC}"/>
    <cellStyle name="AggOrangeRBorder 2 3 3 2 2 5" xfId="12331" xr:uid="{B6B6D83F-3DB1-47BD-A528-44160AD88728}"/>
    <cellStyle name="AggOrangeRBorder 2 3 3 2 3" xfId="1825" xr:uid="{B8822FA8-F363-4F6F-AB44-021D201B4472}"/>
    <cellStyle name="AggOrangeRBorder 2 3 3 2 3 2" xfId="3375" xr:uid="{98954AEA-8BCE-42FB-B554-0DF9413FB18C}"/>
    <cellStyle name="AggOrangeRBorder 2 3 3 2 3 2 2" xfId="8069" xr:uid="{13862311-FAFE-4B50-8B97-DB3830FF9F49}"/>
    <cellStyle name="AggOrangeRBorder 2 3 3 2 3 2 3" xfId="11125" xr:uid="{531A2F9D-7FA5-4D59-9965-3EE1F091BD23}"/>
    <cellStyle name="AggOrangeRBorder 2 3 3 2 3 2 4" xfId="14007" xr:uid="{9B99ED2A-207A-4876-8E6A-BB37246465E3}"/>
    <cellStyle name="AggOrangeRBorder 2 3 3 2 3 3" xfId="5136" xr:uid="{F292225C-8F49-4994-BB2F-509EB106F0D0}"/>
    <cellStyle name="AggOrangeRBorder 2 3 3 2 3 4" xfId="9684" xr:uid="{C8492D85-DE10-40BF-A486-8F8B6D84AF3F}"/>
    <cellStyle name="AggOrangeRBorder 2 3 3 2 3 5" xfId="12606" xr:uid="{ED6C0B79-B19A-4C11-84E1-2943B126F84E}"/>
    <cellStyle name="AggOrangeRBorder 2 3 3 2 4" xfId="2200" xr:uid="{A4C66FAA-6E54-43FB-9587-C256145114DA}"/>
    <cellStyle name="AggOrangeRBorder 2 3 3 2 4 2" xfId="5977" xr:uid="{CAD906A8-D390-4A6B-AF08-873DACB80458}"/>
    <cellStyle name="AggOrangeRBorder 2 3 3 2 4 3" xfId="10059" xr:uid="{20760945-E9AF-40BB-9A0C-6A6D4F842E06}"/>
    <cellStyle name="AggOrangeRBorder 2 3 3 2 4 4" xfId="12981" xr:uid="{D93C0407-0414-4363-89ED-7EBD9DD63735}"/>
    <cellStyle name="AggOrangeRBorder 2 3 3 2 5" xfId="5487" xr:uid="{B7EF548B-F0F7-481A-A7DD-BE4E68ABF3CE}"/>
    <cellStyle name="AggOrangeRBorder 2 3 3 2 6" xfId="3899" xr:uid="{12204545-5EA7-441A-B142-8287C305593A}"/>
    <cellStyle name="AggOrangeRBorder 2 3 3 2 7" xfId="6809" xr:uid="{4145E9D7-FBBB-4088-8FC6-C659A396BFA6}"/>
    <cellStyle name="AggOrangeRBorder 2 3 3 3" xfId="1342" xr:uid="{CF9513E5-75AA-4AEF-B6F6-3A8F5EA1A108}"/>
    <cellStyle name="AggOrangeRBorder 2 3 3 3 2" xfId="2907" xr:uid="{55CBE0E1-235D-4307-80BA-B6ABB4124F78}"/>
    <cellStyle name="AggOrangeRBorder 2 3 3 3 2 2" xfId="7601" xr:uid="{DC39E3BA-5944-4007-9C8E-DAD32B0751AD}"/>
    <cellStyle name="AggOrangeRBorder 2 3 3 3 2 3" xfId="10657" xr:uid="{3F2EE791-FB26-4CC1-82DD-A99B096DB3BA}"/>
    <cellStyle name="AggOrangeRBorder 2 3 3 3 2 4" xfId="13539" xr:uid="{775B3B0C-2C04-4076-A59C-5103F809EBF2}"/>
    <cellStyle name="AggOrangeRBorder 2 3 3 3 3" xfId="3778" xr:uid="{C28822B2-344C-42EE-AAE4-ED29DDE3F67E}"/>
    <cellStyle name="AggOrangeRBorder 2 3 3 3 4" xfId="9201" xr:uid="{C27C48FD-E4F9-4E4B-8E43-AE55701ECECC}"/>
    <cellStyle name="AggOrangeRBorder 2 3 3 3 5" xfId="12123" xr:uid="{6C661763-BA53-47CB-8FF1-6385AAD2DEB7}"/>
    <cellStyle name="AggOrangeRBorder 2 3 3 4" xfId="1175" xr:uid="{7F49DF88-988F-4FB3-B176-687A077DD428}"/>
    <cellStyle name="AggOrangeRBorder 2 3 3 4 2" xfId="2744" xr:uid="{DB6C8CDE-0CBA-4C7D-BC62-9EB44B91AE8B}"/>
    <cellStyle name="AggOrangeRBorder 2 3 3 4 2 2" xfId="6261" xr:uid="{B65BB94D-E0EC-4A18-8E06-A5BDBD3AD74F}"/>
    <cellStyle name="AggOrangeRBorder 2 3 3 4 2 3" xfId="10494" xr:uid="{70142F40-1BA2-42B2-982A-2DD9EF863A5A}"/>
    <cellStyle name="AggOrangeRBorder 2 3 3 4 2 4" xfId="13376" xr:uid="{4449FFC0-895A-4BFA-8066-BD785EF98485}"/>
    <cellStyle name="AggOrangeRBorder 2 3 3 4 3" xfId="4378" xr:uid="{BFCD6263-4831-4808-8B9A-7B1378C4F9AD}"/>
    <cellStyle name="AggOrangeRBorder 2 3 3 4 4" xfId="9034" xr:uid="{44529198-B7D0-4281-B6CD-48A66F22EEB9}"/>
    <cellStyle name="AggOrangeRBorder 2 3 3 4 5" xfId="11956" xr:uid="{F91CF338-64CB-49C6-9FA6-27EB69835353}"/>
    <cellStyle name="AggOrangeRBorder 2 3 3 5" xfId="1994" xr:uid="{BB23BD2C-0EF9-47B9-979B-311A4AEC6E64}"/>
    <cellStyle name="AggOrangeRBorder 2 3 3 5 2" xfId="3774" xr:uid="{35AD6C1E-43A6-44E4-B7D6-60A19D68EC63}"/>
    <cellStyle name="AggOrangeRBorder 2 3 3 5 3" xfId="9853" xr:uid="{D5056C19-BA62-497B-B933-6B5F413124C0}"/>
    <cellStyle name="AggOrangeRBorder 2 3 3 5 4" xfId="12775" xr:uid="{DB981190-3349-4A8D-87ED-FBB0215A98D4}"/>
    <cellStyle name="AggOrangeRBorder 2 3 3 6" xfId="6718" xr:uid="{04138927-6F7C-4228-9910-2910E2578679}"/>
    <cellStyle name="AggOrangeRBorder 2 3 3 7" xfId="8463" xr:uid="{C8CB5EF0-0665-4197-AB0B-4AB1840B926A}"/>
    <cellStyle name="AggOrangeRBorder 2 3 3 8" xfId="11452" xr:uid="{5798BBC0-9EB2-4E94-8465-60F80CFE289A}"/>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2 2 2" xfId="7791" xr:uid="{5A83EB1A-8B06-4DD8-9062-42A99CAB5FDF}"/>
    <cellStyle name="AggOrangeRBorder 2 3 4 2 2 2 3" xfId="10847" xr:uid="{75C4A9E3-AE89-45B6-8DE8-B0A768654BD4}"/>
    <cellStyle name="AggOrangeRBorder 2 3 4 2 2 2 4" xfId="13729" xr:uid="{98529635-5692-406E-858F-85F8A006E590}"/>
    <cellStyle name="AggOrangeRBorder 2 3 4 2 2 3" xfId="6598" xr:uid="{55A1FD55-CE76-449B-A255-2FB3093F1561}"/>
    <cellStyle name="AggOrangeRBorder 2 3 4 2 2 4" xfId="9391" xr:uid="{1BD0C677-5E01-4FC8-B11D-8D8CE3A1A9A8}"/>
    <cellStyle name="AggOrangeRBorder 2 3 4 2 2 5" xfId="12313" xr:uid="{A63FA9B0-93C8-4505-B958-B1AC684A01BC}"/>
    <cellStyle name="AggOrangeRBorder 2 3 4 2 3" xfId="1130" xr:uid="{62047FEF-0E89-4F92-9E0A-4D99D9C43065}"/>
    <cellStyle name="AggOrangeRBorder 2 3 4 2 3 2" xfId="2699" xr:uid="{620B2670-68B9-4C1A-A099-A7CEB69A0681}"/>
    <cellStyle name="AggOrangeRBorder 2 3 4 2 3 2 2" xfId="5665" xr:uid="{A34255C3-E668-41FE-8CD4-F8BB70A22A74}"/>
    <cellStyle name="AggOrangeRBorder 2 3 4 2 3 2 3" xfId="10449" xr:uid="{F3903623-4DB6-40B3-B5B5-26C614210990}"/>
    <cellStyle name="AggOrangeRBorder 2 3 4 2 3 2 4" xfId="13331" xr:uid="{2AB16C7C-685B-4045-8F7F-33E2734688DC}"/>
    <cellStyle name="AggOrangeRBorder 2 3 4 2 3 3" xfId="4975" xr:uid="{488FC0D2-3D92-47DF-80C1-CD50B5717682}"/>
    <cellStyle name="AggOrangeRBorder 2 3 4 2 3 4" xfId="8989" xr:uid="{5E703B84-ACA7-4DA1-8F35-D1BD06577AD6}"/>
    <cellStyle name="AggOrangeRBorder 2 3 4 2 3 5" xfId="11911" xr:uid="{02C15658-3C1F-4557-B441-7481947B20CB}"/>
    <cellStyle name="AggOrangeRBorder 2 3 4 2 4" xfId="2182" xr:uid="{ACB3E252-6AA6-4DF2-BEBA-0F7949474B4F}"/>
    <cellStyle name="AggOrangeRBorder 2 3 4 2 4 2" xfId="5484" xr:uid="{B16B7626-E20F-4426-B163-F931635E9B40}"/>
    <cellStyle name="AggOrangeRBorder 2 3 4 2 4 3" xfId="10041" xr:uid="{1D930F43-5C75-4777-9DF2-46921848F95D}"/>
    <cellStyle name="AggOrangeRBorder 2 3 4 2 4 4" xfId="12963" xr:uid="{A41D235C-10D4-4921-BE04-24CA04121F3D}"/>
    <cellStyle name="AggOrangeRBorder 2 3 4 2 5" xfId="5360" xr:uid="{F5430742-95A4-463B-955E-3B29DB002E98}"/>
    <cellStyle name="AggOrangeRBorder 2 3 4 2 6" xfId="6439" xr:uid="{4ABAD49A-9329-4966-AAC0-9715E0F59C92}"/>
    <cellStyle name="AggOrangeRBorder 2 3 4 2 7" xfId="5738" xr:uid="{3C63536B-D99D-4A03-959A-C2EE27614A3F}"/>
    <cellStyle name="AggOrangeRBorder 2 3 4 3" xfId="1324" xr:uid="{3AE6C888-787C-4616-98C2-B7C5B4FB02B8}"/>
    <cellStyle name="AggOrangeRBorder 2 3 4 3 2" xfId="2889" xr:uid="{616E21A1-11EF-4388-85A8-77343D4E5C4B}"/>
    <cellStyle name="AggOrangeRBorder 2 3 4 3 2 2" xfId="7583" xr:uid="{CE624A38-700E-4DE9-9E5D-9A8C6B4D1623}"/>
    <cellStyle name="AggOrangeRBorder 2 3 4 3 2 3" xfId="10639" xr:uid="{3362F43C-078D-42A9-8354-0500984D8867}"/>
    <cellStyle name="AggOrangeRBorder 2 3 4 3 2 4" xfId="13521" xr:uid="{8CE5EB0C-84E8-44E4-A636-06CF6A1C2777}"/>
    <cellStyle name="AggOrangeRBorder 2 3 4 3 3" xfId="6763" xr:uid="{44569817-E859-47D1-9C02-0C34D7577C01}"/>
    <cellStyle name="AggOrangeRBorder 2 3 4 3 4" xfId="9183" xr:uid="{838BF820-7D76-42C3-ABE0-CA8A129CB8A8}"/>
    <cellStyle name="AggOrangeRBorder 2 3 4 3 5" xfId="12105" xr:uid="{D3CA5D5D-67F4-4992-9641-673BD195FE74}"/>
    <cellStyle name="AggOrangeRBorder 2 3 4 4" xfId="1056" xr:uid="{04F1CFC5-500B-4F0B-8235-877DA7E350EC}"/>
    <cellStyle name="AggOrangeRBorder 2 3 4 4 2" xfId="2627" xr:uid="{AD537A1B-D22E-423B-A28B-82F8986B1FBD}"/>
    <cellStyle name="AggOrangeRBorder 2 3 4 4 2 2" xfId="3856" xr:uid="{8E9DA3F8-C81E-4A81-AF13-8B962D37742D}"/>
    <cellStyle name="AggOrangeRBorder 2 3 4 4 2 3" xfId="10377" xr:uid="{EE76CED7-8EA7-4192-9F35-6EE127773034}"/>
    <cellStyle name="AggOrangeRBorder 2 3 4 4 2 4" xfId="13259" xr:uid="{72F40B4F-02F1-4870-8CFA-06322871FAD7}"/>
    <cellStyle name="AggOrangeRBorder 2 3 4 4 3" xfId="5926" xr:uid="{7FCA9617-976D-41FA-9805-C77D352A31C3}"/>
    <cellStyle name="AggOrangeRBorder 2 3 4 4 4" xfId="8915" xr:uid="{E81BF6BE-C8BB-478A-AF77-6257274353F1}"/>
    <cellStyle name="AggOrangeRBorder 2 3 4 4 5" xfId="11837" xr:uid="{8AB197F6-92DA-4359-A378-34A7111F28D5}"/>
    <cellStyle name="AggOrangeRBorder 2 3 4 5" xfId="1976" xr:uid="{FF75B5B1-31B0-4A02-A977-F5277EBB8FBC}"/>
    <cellStyle name="AggOrangeRBorder 2 3 4 5 2" xfId="6769" xr:uid="{F5DF5889-01D0-4F38-9420-9AD9C6F35F1E}"/>
    <cellStyle name="AggOrangeRBorder 2 3 4 5 3" xfId="9835" xr:uid="{AE0A96DB-6479-411D-BF1E-613A94D04D14}"/>
    <cellStyle name="AggOrangeRBorder 2 3 4 5 4" xfId="12757" xr:uid="{AC3A3CBC-5CFC-484C-8A17-F6D9DA8E197D}"/>
    <cellStyle name="AggOrangeRBorder 2 3 4 6" xfId="5393" xr:uid="{B288C943-DEBB-453C-AC02-E4BAADF4B62F}"/>
    <cellStyle name="AggOrangeRBorder 2 3 4 7" xfId="6607" xr:uid="{7786E952-E43E-46DE-A2CC-7F427E0FFD6F}"/>
    <cellStyle name="AggOrangeRBorder 2 3 4 8" xfId="5979" xr:uid="{43C969C0-94F2-4A00-9A3D-DADA56027080}"/>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6 2 2" xfId="6393" xr:uid="{8064EF1E-30AC-4D83-9660-DEA16D692A10}"/>
    <cellStyle name="AggOrangeRBorder 2 3 6 2 3" xfId="10423" xr:uid="{DE068F25-E60B-4B4E-831B-E380EB34F904}"/>
    <cellStyle name="AggOrangeRBorder 2 3 6 2 4" xfId="13305" xr:uid="{F39015C9-B935-4154-AC82-F7627F3D8F6B}"/>
    <cellStyle name="AggOrangeRBorder 2 3 6 3" xfId="5175" xr:uid="{E6752A67-9538-47F4-B908-827516FF2EB3}"/>
    <cellStyle name="AggOrangeRBorder 2 3 6 4" xfId="8963" xr:uid="{7E4A4425-C797-4B80-AB73-6A6D29CD2683}"/>
    <cellStyle name="AggOrangeRBorder 2 3 6 5" xfId="11885" xr:uid="{901FAF40-17C4-4721-998A-96FE7D28FB6B}"/>
    <cellStyle name="AggOrangeRBorder 2 3 7" xfId="984" xr:uid="{20AAAD20-7A94-4B8F-93F7-4AE4A6154E59}"/>
    <cellStyle name="AggOrangeRBorder 2 3 7 2" xfId="2559" xr:uid="{1C584334-0690-4EA3-9E41-2E41FE0E6A7C}"/>
    <cellStyle name="AggOrangeRBorder 2 3 7 2 2" xfId="5063" xr:uid="{154B8E1F-5E9D-40B2-B75C-8AB5B37BB1B0}"/>
    <cellStyle name="AggOrangeRBorder 2 3 7 2 3" xfId="10309" xr:uid="{AB73E2E1-6AE6-42B4-B8B2-0F6D439EA51B}"/>
    <cellStyle name="AggOrangeRBorder 2 3 7 2 4" xfId="13191" xr:uid="{E0D17915-E58B-4845-B74B-39A7C432534A}"/>
    <cellStyle name="AggOrangeRBorder 2 3 7 3" xfId="5392" xr:uid="{A783EAC2-3B4A-43F2-A7A4-B90014B7F85C}"/>
    <cellStyle name="AggOrangeRBorder 2 3 7 4" xfId="8843" xr:uid="{D6C335A6-4892-4980-8212-546A35B2709D}"/>
    <cellStyle name="AggOrangeRBorder 2 3 7 5" xfId="11765" xr:uid="{BF17EBB7-2A47-4B00-A6E4-9E820578543D}"/>
    <cellStyle name="AggOrangeRBorder 2 3 8" xfId="1846" xr:uid="{E565FB68-189B-4C29-8D45-9CF8638680B4}"/>
    <cellStyle name="AggOrangeRBorder 2 3 8 2" xfId="5648" xr:uid="{9A95CA5F-71EF-494C-89A1-3E69294B53D6}"/>
    <cellStyle name="AggOrangeRBorder 2 3 8 3" xfId="9705" xr:uid="{1D1907B6-B67C-4AF8-88A8-F7084687A18A}"/>
    <cellStyle name="AggOrangeRBorder 2 3 8 4" xfId="12627" xr:uid="{3C444DB1-F15E-419F-84DD-6865138F809A}"/>
    <cellStyle name="AggOrangeRBorder 2 3 9" xfId="4980" xr:uid="{C2C065C8-EEAE-4714-A5EC-E13879CAD8E2}"/>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2 2 2" xfId="7659" xr:uid="{BCA1B537-064F-4A24-B893-11FA20E02D45}"/>
    <cellStyle name="AggOrangeRBorder 3 2 2 2 2 3" xfId="10715" xr:uid="{64B90BB3-89A4-4AB8-858E-ABFE8508C257}"/>
    <cellStyle name="AggOrangeRBorder 3 2 2 2 2 4" xfId="13597" xr:uid="{F33DEAA0-A6D5-412D-9B96-CA2812AC5811}"/>
    <cellStyle name="AggOrangeRBorder 3 2 2 2 3" xfId="5357" xr:uid="{992B4C37-1098-47CB-AED6-82DB8B7426AF}"/>
    <cellStyle name="AggOrangeRBorder 3 2 2 2 4" xfId="9259" xr:uid="{ADC9DBD3-BB3E-4DC7-A339-70A53544F8CD}"/>
    <cellStyle name="AggOrangeRBorder 3 2 2 2 5" xfId="12181" xr:uid="{799CB417-4458-4DF4-A4E0-2308B7F2328F}"/>
    <cellStyle name="AggOrangeRBorder 3 2 2 3" xfId="1087" xr:uid="{49F5C4C8-AEC8-4C31-BC39-2664C40759F6}"/>
    <cellStyle name="AggOrangeRBorder 3 2 2 3 2" xfId="2656" xr:uid="{6B21530D-6895-4591-BF50-1F78818A8F4E}"/>
    <cellStyle name="AggOrangeRBorder 3 2 2 3 2 2" xfId="3891" xr:uid="{11155F80-0196-4D38-82B3-E911BB9F7272}"/>
    <cellStyle name="AggOrangeRBorder 3 2 2 3 2 3" xfId="10406" xr:uid="{8F92E3CA-9909-4DB2-A6D5-B5B5EE946312}"/>
    <cellStyle name="AggOrangeRBorder 3 2 2 3 2 4" xfId="13288" xr:uid="{79C78D43-8B3A-4740-AA90-E06CFDB29470}"/>
    <cellStyle name="AggOrangeRBorder 3 2 2 3 3" xfId="3544" xr:uid="{D9993E60-DB5D-4EB5-A608-E31C0538639E}"/>
    <cellStyle name="AggOrangeRBorder 3 2 2 3 4" xfId="8946" xr:uid="{FFAE0E17-622A-4374-AB11-6EE5445A9189}"/>
    <cellStyle name="AggOrangeRBorder 3 2 2 3 5" xfId="11868" xr:uid="{4F1C8750-AF45-4334-8F7C-46D90EB7809E}"/>
    <cellStyle name="AggOrangeRBorder 3 2 2 4" xfId="2052" xr:uid="{EF3AB04A-65BA-402F-A14D-4142AA6C10EF}"/>
    <cellStyle name="AggOrangeRBorder 3 2 2 4 2" xfId="4109" xr:uid="{3A471D77-E78A-470E-A7AC-A778A7C8E8BA}"/>
    <cellStyle name="AggOrangeRBorder 3 2 2 4 3" xfId="9911" xr:uid="{D1BFC020-8AD9-49B4-9490-356365517B5E}"/>
    <cellStyle name="AggOrangeRBorder 3 2 2 4 4" xfId="12833" xr:uid="{447A4128-A6B0-4187-93BD-89BE8C1970C0}"/>
    <cellStyle name="AggOrangeRBorder 3 2 2 5" xfId="4375" xr:uid="{0EB8A31B-28F1-4D06-BD03-CE2CDEA2AF89}"/>
    <cellStyle name="AggOrangeRBorder 3 2 2 6" xfId="5609" xr:uid="{456877FC-CF69-475D-890F-691CB7DE74FB}"/>
    <cellStyle name="AggOrangeRBorder 3 2 2 7" xfId="8523" xr:uid="{38C6BF07-7BD3-4C6D-A537-7F3B21129389}"/>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2 2 2" xfId="7867" xr:uid="{CD457404-F058-4C1B-8B52-69383B6F38AB}"/>
    <cellStyle name="AggOrangeRBorder 3 2 3 2 2 3" xfId="10923" xr:uid="{7858E01B-2498-451C-9FEF-B5E8CE135177}"/>
    <cellStyle name="AggOrangeRBorder 3 2 3 2 2 4" xfId="13805" xr:uid="{5E469308-7085-4A5D-A157-D3D1DC646033}"/>
    <cellStyle name="AggOrangeRBorder 3 2 3 2 3" xfId="6406" xr:uid="{B431723A-F5F8-44A2-AC2D-36894E2DFDE3}"/>
    <cellStyle name="AggOrangeRBorder 3 2 3 2 4" xfId="9467" xr:uid="{7DDCBC1B-396D-4C1C-9CF6-1979904736F8}"/>
    <cellStyle name="AggOrangeRBorder 3 2 3 2 5" xfId="12389" xr:uid="{D1A1F564-9EDE-45C7-A282-B84381C065C4}"/>
    <cellStyle name="AggOrangeRBorder 3 2 3 3" xfId="1650" xr:uid="{47574BA9-7452-44C7-828E-D4C8D44C0EC9}"/>
    <cellStyle name="AggOrangeRBorder 3 2 3 3 2" xfId="3215" xr:uid="{BD94103E-B8D1-473D-9E0B-559ABAFF439C}"/>
    <cellStyle name="AggOrangeRBorder 3 2 3 3 2 2" xfId="7909" xr:uid="{D4B7FDAE-3F7B-4F87-9EFD-03D57599DFA5}"/>
    <cellStyle name="AggOrangeRBorder 3 2 3 3 2 3" xfId="10965" xr:uid="{B9A9F837-B439-4367-A1A6-9050633FCFE9}"/>
    <cellStyle name="AggOrangeRBorder 3 2 3 3 2 4" xfId="13847" xr:uid="{49E365B5-7930-4383-B8D8-603FB1D2E831}"/>
    <cellStyle name="AggOrangeRBorder 3 2 3 3 3" xfId="5509" xr:uid="{792D06BB-E33E-467A-A31F-D3BADAAF7414}"/>
    <cellStyle name="AggOrangeRBorder 3 2 3 3 4" xfId="9509" xr:uid="{F22D9E63-95D9-41CB-92C2-DDFB23874176}"/>
    <cellStyle name="AggOrangeRBorder 3 2 3 3 5" xfId="12431" xr:uid="{C2F16223-16E8-48FE-BC52-55646A135117}"/>
    <cellStyle name="AggOrangeRBorder 3 2 3 4" xfId="2258" xr:uid="{87D716CD-52C3-4368-8A2C-509DDDFCA521}"/>
    <cellStyle name="AggOrangeRBorder 3 2 3 4 2" xfId="4301" xr:uid="{C507843B-4090-4A57-AB92-B0388A0C6081}"/>
    <cellStyle name="AggOrangeRBorder 3 2 3 4 3" xfId="10117" xr:uid="{2453ECFA-139F-469B-91DD-C73ECE2BCB8D}"/>
    <cellStyle name="AggOrangeRBorder 3 2 3 4 4" xfId="13039" xr:uid="{B098E39C-0D79-42EF-92C5-2CB4479BD7D3}"/>
    <cellStyle name="AggOrangeRBorder 3 2 3 5" xfId="3653" xr:uid="{9E5739CD-7BD5-481F-BF37-A9E501455E1E}"/>
    <cellStyle name="AggOrangeRBorder 3 2 3 6" xfId="8754" xr:uid="{FF6A88C6-49D3-4363-976A-FF83D9F2E1DB}"/>
    <cellStyle name="AggOrangeRBorder 3 2 3 7" xfId="11677" xr:uid="{8243367E-8037-4ECC-9F3F-7D661053668E}"/>
    <cellStyle name="AggOrangeRBorder 4" xfId="306" xr:uid="{C694437B-5320-4AC3-A1CF-27E195D4A39A}"/>
    <cellStyle name="AggOrangeRBorder 4 10" xfId="4385" xr:uid="{3AFC30A7-3258-416F-AFDE-8EFD047B0D2A}"/>
    <cellStyle name="AggOrangeRBorder 4 11" xfId="4724" xr:uid="{6615186D-5BD6-43CB-8B08-2A8CF9624F14}"/>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2 2 2" xfId="7832" xr:uid="{3B1B0816-CBE2-4AEF-8142-D9352DE3EA71}"/>
    <cellStyle name="AggOrangeRBorder 4 2 2 2 2 3" xfId="10888" xr:uid="{89530A5B-47D4-40FA-8BA2-42B38EB5FBF8}"/>
    <cellStyle name="AggOrangeRBorder 4 2 2 2 2 4" xfId="13770" xr:uid="{EA0EFD8F-146F-4106-A330-E944DA66EF7F}"/>
    <cellStyle name="AggOrangeRBorder 4 2 2 2 3" xfId="4362" xr:uid="{3F3E4BE0-1AE9-49C5-9639-453D875004BD}"/>
    <cellStyle name="AggOrangeRBorder 4 2 2 2 4" xfId="9432" xr:uid="{5AE238ED-FCC1-421E-B563-2113466E8786}"/>
    <cellStyle name="AggOrangeRBorder 4 2 2 2 5" xfId="12354" xr:uid="{31178AE1-7CC8-4C37-87F4-B8C5417F3209}"/>
    <cellStyle name="AggOrangeRBorder 4 2 2 3" xfId="1205" xr:uid="{92613A26-C0DD-454E-AC17-B250EA72A96D}"/>
    <cellStyle name="AggOrangeRBorder 4 2 2 3 2" xfId="2774" xr:uid="{B7B1E2FB-B3F9-4CB9-8F9B-AE1AE6B59B00}"/>
    <cellStyle name="AggOrangeRBorder 4 2 2 3 2 2" xfId="5034" xr:uid="{12CB7F82-B097-4859-BF8A-BA4D502023A5}"/>
    <cellStyle name="AggOrangeRBorder 4 2 2 3 2 3" xfId="10524" xr:uid="{69538420-B210-4DE9-9999-F33EDD667AB8}"/>
    <cellStyle name="AggOrangeRBorder 4 2 2 3 2 4" xfId="13406" xr:uid="{30FA175B-227A-4147-BE38-E353ED4ED225}"/>
    <cellStyle name="AggOrangeRBorder 4 2 2 3 3" xfId="4561" xr:uid="{F990CB65-4476-40BA-B3AC-AB4200C769A9}"/>
    <cellStyle name="AggOrangeRBorder 4 2 2 3 4" xfId="9064" xr:uid="{61B8E9A8-023F-483A-8EBE-A0C0DF913AB8}"/>
    <cellStyle name="AggOrangeRBorder 4 2 2 3 5" xfId="11986" xr:uid="{459E9E50-57F3-42B3-81A8-269060A31E6B}"/>
    <cellStyle name="AggOrangeRBorder 4 2 2 4" xfId="2223" xr:uid="{DD9D133C-F267-4108-8626-792D26B1D55A}"/>
    <cellStyle name="AggOrangeRBorder 4 2 2 4 2" xfId="4352" xr:uid="{A863924D-E391-43EE-B000-1DE9C3B11739}"/>
    <cellStyle name="AggOrangeRBorder 4 2 2 4 3" xfId="10082" xr:uid="{D96654DA-83DB-42D2-884B-A330455AC511}"/>
    <cellStyle name="AggOrangeRBorder 4 2 2 4 4" xfId="13004" xr:uid="{E4BD2DDA-EB20-4DCA-96BA-FD00A9D077C4}"/>
    <cellStyle name="AggOrangeRBorder 4 2 2 5" xfId="4043" xr:uid="{A233D13D-6E2F-4B22-BF6D-FD5918BEBCD4}"/>
    <cellStyle name="AggOrangeRBorder 4 2 2 6" xfId="5649" xr:uid="{692A7F81-BEE4-46C5-9D5D-69FC34902E9B}"/>
    <cellStyle name="AggOrangeRBorder 4 2 2 7" xfId="5595" xr:uid="{B82E998B-276E-4BA5-81C2-15E1DFEB12F5}"/>
    <cellStyle name="AggOrangeRBorder 4 2 3" xfId="1365" xr:uid="{602B1FBE-FA4A-4B1C-B2BD-92484EB47EB1}"/>
    <cellStyle name="AggOrangeRBorder 4 2 3 2" xfId="2930" xr:uid="{24B8073B-4A9F-412C-8C36-46E86CB03A00}"/>
    <cellStyle name="AggOrangeRBorder 4 2 3 2 2" xfId="7624" xr:uid="{71ED69C8-0E07-4A7E-BAD5-B93E6CD3CD84}"/>
    <cellStyle name="AggOrangeRBorder 4 2 3 2 3" xfId="10680" xr:uid="{E1AF1432-AD7A-40C4-99A4-3C02FCC21B8D}"/>
    <cellStyle name="AggOrangeRBorder 4 2 3 2 4" xfId="13562" xr:uid="{44B7D245-AA36-4E80-94E4-29470DAF8AB3}"/>
    <cellStyle name="AggOrangeRBorder 4 2 3 3" xfId="6650" xr:uid="{80148187-A448-420F-8A26-BCD58BB62C89}"/>
    <cellStyle name="AggOrangeRBorder 4 2 3 4" xfId="9224" xr:uid="{F8C5FDBC-51EE-429B-8809-D8A0E43FBA11}"/>
    <cellStyle name="AggOrangeRBorder 4 2 3 5" xfId="12146" xr:uid="{DAF77A25-1E20-4646-9DF1-8BC0FA6AE1C9}"/>
    <cellStyle name="AggOrangeRBorder 4 2 4" xfId="1642" xr:uid="{E8AC3049-F304-474A-A1D1-7DEF1E195777}"/>
    <cellStyle name="AggOrangeRBorder 4 2 4 2" xfId="3207" xr:uid="{F97A9C0B-A2BB-4F45-81EC-7F5E5203D655}"/>
    <cellStyle name="AggOrangeRBorder 4 2 4 2 2" xfId="7901" xr:uid="{691DF26B-FA9B-4F7E-A447-86C81C0519A9}"/>
    <cellStyle name="AggOrangeRBorder 4 2 4 2 3" xfId="10957" xr:uid="{00E5C24F-1B2E-43C2-B212-1C943443516D}"/>
    <cellStyle name="AggOrangeRBorder 4 2 4 2 4" xfId="13839" xr:uid="{977B1290-469A-47AF-A789-4E18AC6FE821}"/>
    <cellStyle name="AggOrangeRBorder 4 2 4 3" xfId="5091" xr:uid="{3629E551-BCCB-4C5E-ADF0-AD50AEC53C32}"/>
    <cellStyle name="AggOrangeRBorder 4 2 4 4" xfId="9501" xr:uid="{1444B654-1D4D-4AC6-86DE-C43A784DE5F9}"/>
    <cellStyle name="AggOrangeRBorder 4 2 4 5" xfId="12423" xr:uid="{EBFA0C14-F77B-4BF4-872C-4A18310FB4AD}"/>
    <cellStyle name="AggOrangeRBorder 4 2 5" xfId="2017" xr:uid="{4CC3CDA2-0C1E-4D00-82C3-EA5DC2CE0EA3}"/>
    <cellStyle name="AggOrangeRBorder 4 2 5 2" xfId="5404" xr:uid="{C0C23339-650E-47E6-AB59-48859CCF5F52}"/>
    <cellStyle name="AggOrangeRBorder 4 2 5 3" xfId="9876" xr:uid="{140DF3EF-1E8A-4C9B-A29A-96D40DA49F32}"/>
    <cellStyle name="AggOrangeRBorder 4 2 5 4" xfId="12798" xr:uid="{370F542A-0ACE-47ED-9742-F62400A155C7}"/>
    <cellStyle name="AggOrangeRBorder 4 2 6" xfId="4910" xr:uid="{FBE58575-DE8D-4E4F-842C-757EC96C7CDF}"/>
    <cellStyle name="AggOrangeRBorder 4 2 7" xfId="4569" xr:uid="{0BFB7220-9AA4-4F2C-BF27-4DB1AF2BEB14}"/>
    <cellStyle name="AggOrangeRBorder 4 2 8" xfId="5661" xr:uid="{24AA9966-6D97-4F6D-950B-BB4D48062742}"/>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2 2 2" xfId="7865" xr:uid="{838CBBB3-10AD-4056-B6C3-B2C4DCF9580F}"/>
    <cellStyle name="AggOrangeRBorder 4 3 2 2 2 3" xfId="10921" xr:uid="{2587C1BC-46FF-464F-9D12-BF202FC90B5A}"/>
    <cellStyle name="AggOrangeRBorder 4 3 2 2 2 4" xfId="13803" xr:uid="{C0E67500-878E-4E9B-81A5-BB4378258887}"/>
    <cellStyle name="AggOrangeRBorder 4 3 2 2 3" xfId="6724" xr:uid="{8717E5E1-87F4-4ACB-8BDC-DA7284AA07EE}"/>
    <cellStyle name="AggOrangeRBorder 4 3 2 2 4" xfId="9465" xr:uid="{205AABD1-7005-45E2-B0DD-F7EBF679D333}"/>
    <cellStyle name="AggOrangeRBorder 4 3 2 2 5" xfId="12387" xr:uid="{BAC1BE65-7E92-4480-A26A-E32F884226EB}"/>
    <cellStyle name="AggOrangeRBorder 4 3 2 3" xfId="1651" xr:uid="{472AEF43-7356-4C7C-8CB3-44CF56D03C41}"/>
    <cellStyle name="AggOrangeRBorder 4 3 2 3 2" xfId="3216" xr:uid="{1DE1EC05-800A-494A-8025-7A79045BADED}"/>
    <cellStyle name="AggOrangeRBorder 4 3 2 3 2 2" xfId="7910" xr:uid="{2F54018C-BF2F-4606-9935-064A6529C387}"/>
    <cellStyle name="AggOrangeRBorder 4 3 2 3 2 3" xfId="10966" xr:uid="{3E1413CD-C03F-4491-9C8D-CDCC6E45C6E2}"/>
    <cellStyle name="AggOrangeRBorder 4 3 2 3 2 4" xfId="13848" xr:uid="{FCF6AEB4-E899-4709-A517-656E23CD2EE1}"/>
    <cellStyle name="AggOrangeRBorder 4 3 2 3 3" xfId="6030" xr:uid="{6C399596-E5BE-4B25-A365-55E069E60C44}"/>
    <cellStyle name="AggOrangeRBorder 4 3 2 3 4" xfId="9510" xr:uid="{FCA52EC9-AA85-4AAE-A3D8-BA98AAD75F7C}"/>
    <cellStyle name="AggOrangeRBorder 4 3 2 3 5" xfId="12432" xr:uid="{D39BF7F1-354E-4F25-BCB0-1BC7E5A97978}"/>
    <cellStyle name="AggOrangeRBorder 4 3 2 4" xfId="2256" xr:uid="{8C8F8806-D1A5-4EBD-9F6F-07ED431A5016}"/>
    <cellStyle name="AggOrangeRBorder 4 3 2 4 2" xfId="6520" xr:uid="{A72CDE40-07DD-46D7-B687-EF33EA3F19EF}"/>
    <cellStyle name="AggOrangeRBorder 4 3 2 4 3" xfId="10115" xr:uid="{24840ADE-CBEF-4121-9E74-D09854ACE07A}"/>
    <cellStyle name="AggOrangeRBorder 4 3 2 4 4" xfId="13037" xr:uid="{AC60FCF3-E49F-4ABB-9F8A-D5B9610E933D}"/>
    <cellStyle name="AggOrangeRBorder 4 3 2 5" xfId="3654" xr:uid="{89723CCA-C431-4FD5-B501-459AD904C985}"/>
    <cellStyle name="AggOrangeRBorder 4 3 2 6" xfId="8752" xr:uid="{1DAB48E5-5BD9-4A13-8FB2-8C34CD15E845}"/>
    <cellStyle name="AggOrangeRBorder 4 3 2 7" xfId="11675" xr:uid="{F85F727A-ECD2-49FF-946E-5715FFAA548E}"/>
    <cellStyle name="AggOrangeRBorder 4 3 3" xfId="1398" xr:uid="{1EDABB46-AC3E-47ED-8C1C-E71122946C69}"/>
    <cellStyle name="AggOrangeRBorder 4 3 3 2" xfId="2963" xr:uid="{80456B23-B30E-4E01-B450-3B9EA4B52B6C}"/>
    <cellStyle name="AggOrangeRBorder 4 3 3 2 2" xfId="7657" xr:uid="{DA79904E-4B87-4B39-B623-A84ACE176520}"/>
    <cellStyle name="AggOrangeRBorder 4 3 3 2 3" xfId="10713" xr:uid="{662A785E-537E-4093-81FE-254A24460F11}"/>
    <cellStyle name="AggOrangeRBorder 4 3 3 2 4" xfId="13595" xr:uid="{6A1B2560-C4E5-45D7-9045-8A2F6E5D829F}"/>
    <cellStyle name="AggOrangeRBorder 4 3 3 3" xfId="4873" xr:uid="{D714E777-52EA-4F54-913C-99C0F4AA21B0}"/>
    <cellStyle name="AggOrangeRBorder 4 3 3 4" xfId="9257" xr:uid="{3CDEA18D-9F6E-44D3-9B38-6431F5B6C760}"/>
    <cellStyle name="AggOrangeRBorder 4 3 3 5" xfId="12179" xr:uid="{4FA39952-45AE-4ABB-BFDF-F078240A78E9}"/>
    <cellStyle name="AggOrangeRBorder 4 3 4" xfId="1809" xr:uid="{9E539613-AF05-4C47-8F54-28ABBEFD115B}"/>
    <cellStyle name="AggOrangeRBorder 4 3 4 2" xfId="3361" xr:uid="{97A6DDFC-B48F-4A5F-BF0A-D9B38D226A6C}"/>
    <cellStyle name="AggOrangeRBorder 4 3 4 2 2" xfId="8055" xr:uid="{D1F61105-9D3B-4C8F-B3A6-8077298140FE}"/>
    <cellStyle name="AggOrangeRBorder 4 3 4 2 3" xfId="11111" xr:uid="{BFADEFD9-80DB-4854-BB7E-C36DBB41CADC}"/>
    <cellStyle name="AggOrangeRBorder 4 3 4 2 4" xfId="13993" xr:uid="{DFDF13CF-1E74-4E0B-ACB5-DFA082C84337}"/>
    <cellStyle name="AggOrangeRBorder 4 3 4 3" xfId="5379" xr:uid="{4624EFFA-5E02-47C3-A3AA-F500656A392D}"/>
    <cellStyle name="AggOrangeRBorder 4 3 4 4" xfId="9668" xr:uid="{FEE29740-2A8F-418A-A947-EBD0B478F310}"/>
    <cellStyle name="AggOrangeRBorder 4 3 4 5" xfId="12590" xr:uid="{C809915B-B668-4035-A837-22800B0BFE1A}"/>
    <cellStyle name="AggOrangeRBorder 4 3 5" xfId="2050" xr:uid="{8C2B94C3-7CA9-4CAA-94E8-67E66CFB3AA0}"/>
    <cellStyle name="AggOrangeRBorder 4 3 5 2" xfId="5008" xr:uid="{36D67430-F7D5-4CDD-B39F-165F31A2C7EC}"/>
    <cellStyle name="AggOrangeRBorder 4 3 5 3" xfId="9909" xr:uid="{2A335026-5786-4FA3-9D4C-AF1E93465D40}"/>
    <cellStyle name="AggOrangeRBorder 4 3 5 4" xfId="12831" xr:uid="{3B0EED15-F417-4C6F-A877-04F3FED6C9A4}"/>
    <cellStyle name="AggOrangeRBorder 4 3 6" xfId="6593" xr:uid="{CA292B30-0934-49CB-88E1-887AEA82F426}"/>
    <cellStyle name="AggOrangeRBorder 4 3 7" xfId="6031" xr:uid="{6F769D8B-7271-46CB-8D06-316A60778431}"/>
    <cellStyle name="AggOrangeRBorder 4 3 8" xfId="4513" xr:uid="{5875AA4E-79BD-4F67-B2F7-B9C20433E15E}"/>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2 2 2" xfId="7886" xr:uid="{4EFB0166-445D-47A5-B848-B4F3AD1F2ADE}"/>
    <cellStyle name="AggOrangeRBorder 4 4 2 2 2 3" xfId="10942" xr:uid="{F90EFADF-4869-490F-ABC2-DE1FB303BBA4}"/>
    <cellStyle name="AggOrangeRBorder 4 4 2 2 2 4" xfId="13824" xr:uid="{95755F87-54D8-4248-9284-CE8762C48F03}"/>
    <cellStyle name="AggOrangeRBorder 4 4 2 2 3" xfId="4827" xr:uid="{380E6A4F-2E2F-4B85-8108-10556EAF6047}"/>
    <cellStyle name="AggOrangeRBorder 4 4 2 2 4" xfId="9486" xr:uid="{73F770A3-176E-4B94-B636-C3CE1EEEB073}"/>
    <cellStyle name="AggOrangeRBorder 4 4 2 2 5" xfId="12408" xr:uid="{8ADE0BCA-8A45-482D-99B4-733E88A732B1}"/>
    <cellStyle name="AggOrangeRBorder 4 4 2 3" xfId="1899" xr:uid="{DD3A5DE9-2DAD-452C-9A84-70A5421513F5}"/>
    <cellStyle name="AggOrangeRBorder 4 4 2 3 2" xfId="3442" xr:uid="{12C1432C-29BA-4C44-8D34-7693626F4C21}"/>
    <cellStyle name="AggOrangeRBorder 4 4 2 3 2 2" xfId="8136" xr:uid="{017FABFC-B893-4049-98CD-734482F632D4}"/>
    <cellStyle name="AggOrangeRBorder 4 4 2 3 2 3" xfId="11192" xr:uid="{D2812D28-3F16-4BEB-BE82-2E662E9D51AA}"/>
    <cellStyle name="AggOrangeRBorder 4 4 2 3 2 4" xfId="14074" xr:uid="{C646583D-2E98-48DE-B253-7D2C98BD3CBA}"/>
    <cellStyle name="AggOrangeRBorder 4 4 2 3 3" xfId="4554" xr:uid="{FC5EDBE2-531F-4E78-8BA0-D3C3CFC12137}"/>
    <cellStyle name="AggOrangeRBorder 4 4 2 3 4" xfId="9758" xr:uid="{0711CCF1-4EC0-4663-A56E-C0F7165BEDBC}"/>
    <cellStyle name="AggOrangeRBorder 4 4 2 3 5" xfId="12680" xr:uid="{5B26A8FE-3A11-4A30-8120-886685A44D52}"/>
    <cellStyle name="AggOrangeRBorder 4 4 2 4" xfId="2277" xr:uid="{E0028E85-36FA-4E3A-8675-827BC9656C75}"/>
    <cellStyle name="AggOrangeRBorder 4 4 2 4 2" xfId="4902" xr:uid="{E22BC5FB-1BB9-43F2-81AE-D8BA94E9E478}"/>
    <cellStyle name="AggOrangeRBorder 4 4 2 4 3" xfId="10136" xr:uid="{8D3B682F-A79E-4480-BD41-032F44DA33AE}"/>
    <cellStyle name="AggOrangeRBorder 4 4 2 4 4" xfId="13058" xr:uid="{45C1A3A0-80D5-4D9D-81B4-3E9A167A5DE9}"/>
    <cellStyle name="AggOrangeRBorder 4 4 2 5" xfId="5109" xr:uid="{D6CC4534-2D33-4A55-B85C-E94650CB6557}"/>
    <cellStyle name="AggOrangeRBorder 4 4 2 6" xfId="8773" xr:uid="{082ACBF8-E4BC-4A05-8C72-DA352ECEE95D}"/>
    <cellStyle name="AggOrangeRBorder 4 4 2 7" xfId="11696" xr:uid="{482A058D-D17D-498D-B768-FDBC2DD813E7}"/>
    <cellStyle name="AggOrangeRBorder 4 4 3" xfId="1419" xr:uid="{D15A459B-D235-4E82-ACF2-9F01B09DFCE2}"/>
    <cellStyle name="AggOrangeRBorder 4 4 3 2" xfId="2984" xr:uid="{E5AE4044-C613-4467-AC64-A5DD0B4A0953}"/>
    <cellStyle name="AggOrangeRBorder 4 4 3 2 2" xfId="7678" xr:uid="{948095B2-0B2F-4F07-94DB-36D1D3887C3B}"/>
    <cellStyle name="AggOrangeRBorder 4 4 3 2 3" xfId="10734" xr:uid="{2FDC9EDF-84ED-482B-AA35-F8B51CD0380B}"/>
    <cellStyle name="AggOrangeRBorder 4 4 3 2 4" xfId="13616" xr:uid="{7725579A-9C6F-4CD8-8442-2CA2ADEE6BC2}"/>
    <cellStyle name="AggOrangeRBorder 4 4 3 3" xfId="5322" xr:uid="{E25A7358-A4FF-4AE7-966D-4971F9CA060B}"/>
    <cellStyle name="AggOrangeRBorder 4 4 3 4" xfId="9278" xr:uid="{C6FEC9E3-31A0-49E4-977E-3FCBBEED4CF2}"/>
    <cellStyle name="AggOrangeRBorder 4 4 3 5" xfId="12200" xr:uid="{FF6B6271-C4F9-4A89-AD16-F25822EBF81D}"/>
    <cellStyle name="AggOrangeRBorder 4 4 4" xfId="1728" xr:uid="{51528890-16CC-4356-BC60-BEDAA17170B9}"/>
    <cellStyle name="AggOrangeRBorder 4 4 4 2" xfId="3288" xr:uid="{D7A04750-D49B-4EB2-87AC-AAC5736C6134}"/>
    <cellStyle name="AggOrangeRBorder 4 4 4 2 2" xfId="7982" xr:uid="{D597F4A5-419F-4DCA-96D5-AB4972EF0ACA}"/>
    <cellStyle name="AggOrangeRBorder 4 4 4 2 3" xfId="11038" xr:uid="{2D9D1706-E2DC-46D9-B2FB-9E65C98A7607}"/>
    <cellStyle name="AggOrangeRBorder 4 4 4 2 4" xfId="13920" xr:uid="{F6B11AA5-170D-488A-B892-027AF708F4F4}"/>
    <cellStyle name="AggOrangeRBorder 4 4 4 3" xfId="6761" xr:uid="{9B3E441E-849E-49D9-ABA2-F5448F753BB6}"/>
    <cellStyle name="AggOrangeRBorder 4 4 4 4" xfId="9587" xr:uid="{A0DB08A9-4C77-4972-B2A9-B267552D69F2}"/>
    <cellStyle name="AggOrangeRBorder 4 4 4 5" xfId="12509" xr:uid="{AACD4554-8E33-4EE4-9B4E-F0E11C957F20}"/>
    <cellStyle name="AggOrangeRBorder 4 4 5" xfId="2071" xr:uid="{D6EE716D-7B57-47F1-B284-699B7F3F6053}"/>
    <cellStyle name="AggOrangeRBorder 4 4 5 2" xfId="4283" xr:uid="{7FD6982F-7715-4965-97BD-A11254B5083D}"/>
    <cellStyle name="AggOrangeRBorder 4 4 5 3" xfId="9930" xr:uid="{2ECB64B5-EE00-40DD-BAA5-FB7C8530783B}"/>
    <cellStyle name="AggOrangeRBorder 4 4 5 4" xfId="12852" xr:uid="{9D29E110-E729-4B28-A93E-DF282C9D1352}"/>
    <cellStyle name="AggOrangeRBorder 4 4 6" xfId="5667" xr:uid="{2B16D9D3-B0DA-4B33-9DCE-DC19A4485248}"/>
    <cellStyle name="AggOrangeRBorder 4 4 7" xfId="5213" xr:uid="{02C1FF41-26ED-4AFB-A19C-9CFF447D39A3}"/>
    <cellStyle name="AggOrangeRBorder 4 4 8" xfId="10258" xr:uid="{448191BB-2A8B-458E-BDA6-50E7EB427C24}"/>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6 2 2" xfId="4491" xr:uid="{DBA19972-8654-4DAC-BD0E-AAF76AE17A77}"/>
    <cellStyle name="AggOrangeRBorder 4 6 2 3" xfId="10422" xr:uid="{00AD8FB5-5A8B-4FE5-97F6-46D9014700EB}"/>
    <cellStyle name="AggOrangeRBorder 4 6 2 4" xfId="13304" xr:uid="{C827DDA3-9999-4390-A840-317B8F4FA0D0}"/>
    <cellStyle name="AggOrangeRBorder 4 6 3" xfId="6698" xr:uid="{8AA785FE-851F-43E7-A655-D925D0AF6F7E}"/>
    <cellStyle name="AggOrangeRBorder 4 6 4" xfId="8962" xr:uid="{717EB286-86B8-4A57-9BF5-4BEE80DECE07}"/>
    <cellStyle name="AggOrangeRBorder 4 6 5" xfId="11884" xr:uid="{A513238F-C53F-4D60-884E-1119C981A353}"/>
    <cellStyle name="AggOrangeRBorder 4 7" xfId="1198" xr:uid="{2BC91A93-706D-48CD-8E6C-FDCBCEBCE6D4}"/>
    <cellStyle name="AggOrangeRBorder 4 7 2" xfId="2767" xr:uid="{61435DA0-4E86-4619-9EFC-C19BEE86E393}"/>
    <cellStyle name="AggOrangeRBorder 4 7 2 2" xfId="5313" xr:uid="{9DD6CF22-F209-4E45-B943-52DDB1A3F280}"/>
    <cellStyle name="AggOrangeRBorder 4 7 2 3" xfId="10517" xr:uid="{F558D6F0-3003-4C36-85F7-8421514AE450}"/>
    <cellStyle name="AggOrangeRBorder 4 7 2 4" xfId="13399" xr:uid="{9578C681-9DC9-45C1-85E9-F19EC2A23CB5}"/>
    <cellStyle name="AggOrangeRBorder 4 7 3" xfId="4956" xr:uid="{4562232A-E0E7-4F94-A92E-DC84D6FEB4E9}"/>
    <cellStyle name="AggOrangeRBorder 4 7 4" xfId="9057" xr:uid="{A722E513-BD53-47D1-9A24-8CE2461BB55D}"/>
    <cellStyle name="AggOrangeRBorder 4 7 5" xfId="11979" xr:uid="{EE33826A-ABD3-42B3-954C-C317F0037147}"/>
    <cellStyle name="AggOrangeRBorder 4 8" xfId="1805" xr:uid="{D4C99375-B8A5-4643-A774-FEB99AD3D3D7}"/>
    <cellStyle name="AggOrangeRBorder 4 8 2" xfId="6587" xr:uid="{F120DADC-2FBF-4563-984A-8C02A0A2C1B3}"/>
    <cellStyle name="AggOrangeRBorder 4 8 3" xfId="9664" xr:uid="{1275E60E-6616-4BA9-BD01-6B475FDDBAD6}"/>
    <cellStyle name="AggOrangeRBorder 4 8 4" xfId="12586" xr:uid="{CF974E93-06E2-4A00-B844-8F8D8EB34890}"/>
    <cellStyle name="AggOrangeRBorder 4 9" xfId="6505" xr:uid="{9620E69B-D665-4CCF-A24D-0F0EC67B027E}"/>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546" hidden="1" xr:uid="{83FD365F-7C0F-40AE-B7E4-20A5A7FE0EF7}"/>
    <cellStyle name="Ausgabe" xfId="4400" hidden="1" xr:uid="{7E1F6C68-5BE8-4454-A8D6-01BEDEA8F809}"/>
    <cellStyle name="Ausgabe" xfId="4485" hidden="1" xr:uid="{A1F3E0F0-108B-4ACE-9CE1-72A0B736A55E}"/>
    <cellStyle name="Ausgabe" xfId="5191" hidden="1" xr:uid="{702030E3-D3F4-40E5-ACB8-CD801773A5FC}"/>
    <cellStyle name="Ausgabe" xfId="4646" hidden="1" xr:uid="{A209275A-2C05-47F0-9AD1-4F2E1BC72709}"/>
    <cellStyle name="Ausgabe" xfId="4434" hidden="1" xr:uid="{7439B224-0B70-43F7-A8F4-A06141533018}"/>
    <cellStyle name="Ausgabe" xfId="4431" hidden="1" xr:uid="{2B89D0F4-86D9-4440-9127-CEBA9F044482}"/>
    <cellStyle name="Ausgabe" xfId="5710" hidden="1" xr:uid="{B644E73C-5EBC-4A38-AC7A-C5E4F3948542}"/>
    <cellStyle name="Ausgabe" xfId="5739" hidden="1" xr:uid="{B4FC5F14-0661-47F5-ACD8-D5C9346E4BFE}"/>
    <cellStyle name="Ausgabe" xfId="5936" hidden="1" xr:uid="{E05F0FBC-0162-48B3-91D6-7BE1A4164377}"/>
    <cellStyle name="Ausgabe" xfId="6014" hidden="1" xr:uid="{0601C9DF-4556-462B-B7E2-4009DB229D38}"/>
    <cellStyle name="Ausgabe" xfId="6713" hidden="1" xr:uid="{8DA873EF-D536-4B0C-9D18-0A66FFF994CA}"/>
    <cellStyle name="Ausgabe" xfId="6175" hidden="1" xr:uid="{E24BFDA9-495F-48BB-AB03-6DCAE89F2DA5}"/>
    <cellStyle name="Ausgabe" xfId="5969" hidden="1" xr:uid="{9959D791-9D96-4E51-AAFE-4D1BF36A85D9}"/>
    <cellStyle name="Ausgabe" xfId="5966" hidden="1" xr:uid="{76AC3800-BEFA-4988-A4AB-A4DE77E8E897}"/>
    <cellStyle name="Ausgabe" xfId="6861" hidden="1" xr:uid="{38BA65AD-C229-4292-9C21-7868376B1687}"/>
    <cellStyle name="Ausgabe" xfId="6876" hidden="1" xr:uid="{BBEC3AD6-B077-42C0-917F-7FC6438F6EE0}"/>
    <cellStyle name="Ausgabe" xfId="7038" hidden="1" xr:uid="{9819F8A2-C8A0-47ED-913A-C21E68ABF3BA}"/>
    <cellStyle name="Ausgabe" xfId="7072" hidden="1" xr:uid="{80260793-7EA3-4F1B-8948-5B29D9ED0AAB}"/>
    <cellStyle name="Ausgabe" xfId="7145" hidden="1" xr:uid="{3D380292-E752-4CD8-B185-BA1BCAB214EB}"/>
    <cellStyle name="Ausgabe" xfId="7097" hidden="1" xr:uid="{CD156DAD-337B-4D83-9B9C-B30D4C5B7748}"/>
    <cellStyle name="Ausgabe" xfId="7063" hidden="1" xr:uid="{2D414815-886A-42AB-8534-4722FAF15209}"/>
    <cellStyle name="Ausgabe" xfId="7061" hidden="1" xr:uid="{C8C294F0-69C7-467F-A542-DE6BA5C09ED8}"/>
    <cellStyle name="Ausgabe" xfId="7185" hidden="1" xr:uid="{AFC8B690-3745-43E6-856D-3DA8D27A4D96}"/>
    <cellStyle name="Ausgabe" xfId="7200" hidden="1" xr:uid="{19386103-BB84-42D5-9935-6ED65341EDAE}"/>
    <cellStyle name="Ausgabe" xfId="7362" hidden="1" xr:uid="{39F84E95-7AF4-4174-A2CA-3010C1A3266B}"/>
    <cellStyle name="Ausgabe" xfId="7396" hidden="1" xr:uid="{F4434146-70FF-47B2-8A15-58B58E24EE68}"/>
    <cellStyle name="Ausgabe" xfId="7469" hidden="1" xr:uid="{22A68B8C-3C4D-444A-AC3E-51942F93C518}"/>
    <cellStyle name="Ausgabe" xfId="7421" hidden="1" xr:uid="{0B749816-A00F-4C87-AA5E-2FB50715DA7D}"/>
    <cellStyle name="Ausgabe" xfId="7387" hidden="1" xr:uid="{9CFE6531-6D87-4479-8A5B-670A59DCEBA7}"/>
    <cellStyle name="Ausgabe" xfId="7385" hidden="1" xr:uid="{B188C39F-0958-4235-AAB0-94767B042FD4}"/>
    <cellStyle name="Ausgabe" xfId="7509" hidden="1" xr:uid="{110A7210-BF88-4A97-8070-750CDE7F6960}"/>
    <cellStyle name="Ausgabe" xfId="6179" hidden="1" xr:uid="{74004048-7A97-48C8-8FF5-045F0D50287D}"/>
    <cellStyle name="Ausgabe" xfId="4991" hidden="1" xr:uid="{FD9943EB-F9E7-4D77-A23B-1954F656E1BF}"/>
    <cellStyle name="Ausgabe" xfId="5663" hidden="1" xr:uid="{35C91C13-2129-4738-812C-EF4E7903F419}"/>
    <cellStyle name="Ausgabe" xfId="4278" hidden="1" xr:uid="{80135965-FBF3-44D2-A631-7AE30CE0F096}"/>
    <cellStyle name="Ausgabe" xfId="6481" hidden="1" xr:uid="{354E7640-F47E-405C-89D7-A0345CAD2572}"/>
    <cellStyle name="Ausgabe" xfId="5324" hidden="1" xr:uid="{3E9A8A57-B14D-4FEC-9AFB-FC192FCBA693}"/>
    <cellStyle name="Ausgabe" xfId="4856" hidden="1" xr:uid="{2E51D36E-9C0F-4246-8B2D-716B3280DBA6}"/>
    <cellStyle name="Ausgabe" xfId="4549" hidden="1" xr:uid="{9037DBED-1E8B-4B74-8ED9-9CAB7AD4F42E}"/>
    <cellStyle name="Ausgabe" xfId="5633" hidden="1" xr:uid="{96F44AD1-CB64-4297-949A-A5B1FDC19DBC}"/>
    <cellStyle name="Ausgabe" xfId="4101" hidden="1" xr:uid="{D31BCE75-351C-4012-AB5C-DA5C2858632F}"/>
    <cellStyle name="Ausgabe" xfId="4289" hidden="1" xr:uid="{ED88865C-01A3-4D47-8E71-67C9C1D5C65F}"/>
    <cellStyle name="Ausgabe" xfId="8013" hidden="1" xr:uid="{BF1DD6C3-5EAC-42F5-8AD3-8EE242444017}"/>
    <cellStyle name="Ausgabe" xfId="6822" hidden="1" xr:uid="{65C1B106-B086-4570-972A-13097839D52D}"/>
    <cellStyle name="Ausgabe" xfId="5329" hidden="1" xr:uid="{F84E326B-81EE-487E-8E93-A76F4BD71C09}"/>
    <cellStyle name="Ausgabe" xfId="4861" hidden="1" xr:uid="{3B4A95CC-D400-4E9B-9689-35F3709A00D5}"/>
    <cellStyle name="Ausgabe" xfId="8161" hidden="1" xr:uid="{D64A601C-B05A-4F6B-BB61-17C2AEC30032}"/>
    <cellStyle name="Ausgabe" xfId="8176" hidden="1" xr:uid="{E70B9B0F-56BA-4B03-852D-E6C92CB7D548}"/>
    <cellStyle name="Ausgabe" xfId="8304" hidden="1" xr:uid="{F01C4174-EE5D-4B96-82AE-B8C88CC8C959}"/>
    <cellStyle name="Ausgabe" xfId="8338" hidden="1" xr:uid="{633E552D-7D79-4D71-B417-70634ED33D91}"/>
    <cellStyle name="Ausgabe" xfId="8411" hidden="1" xr:uid="{35B6D68F-15C8-4327-8507-1001D79004A5}"/>
    <cellStyle name="Ausgabe" xfId="8363" hidden="1" xr:uid="{8FAC79AE-BB77-4969-AB67-1F488B15674C}"/>
    <cellStyle name="Ausgabe" xfId="8329" hidden="1" xr:uid="{ADB3D94E-32B0-47A2-9C1E-E591FAD5412B}"/>
    <cellStyle name="Ausgabe" xfId="8327" hidden="1" xr:uid="{73EF0B31-DAA1-48D8-8381-C1C286B005F1}"/>
    <cellStyle name="Ausgabe" xfId="8451" hidden="1" xr:uid="{DC2AA47B-01B1-4343-9B9B-26D7BD0A5EAF}"/>
    <cellStyle name="Ausgabe" xfId="8466" hidden="1" xr:uid="{10DE5A43-17C9-4E67-AD95-82324B01E466}"/>
    <cellStyle name="Ausgabe" xfId="8593" hidden="1" xr:uid="{6F871E19-EBCC-4B99-A979-FB9B68BA991B}"/>
    <cellStyle name="Ausgabe" xfId="8627" hidden="1" xr:uid="{C02B84F6-F97C-40A3-9C27-D50D752CE437}"/>
    <cellStyle name="Ausgabe" xfId="8700" hidden="1" xr:uid="{567A2DB3-9E48-410C-A1E8-66486BD5A469}"/>
    <cellStyle name="Ausgabe" xfId="8652" hidden="1" xr:uid="{FECFECD7-79C7-4D09-8050-F9E50ABEC68E}"/>
    <cellStyle name="Ausgabe" xfId="8618" hidden="1" xr:uid="{3B6E6A49-0607-4AA1-B595-7BE631EB07F1}"/>
    <cellStyle name="Ausgabe" xfId="8616" hidden="1" xr:uid="{71DD0F3E-05C2-46ED-B3FB-006455E8EF77}"/>
    <cellStyle name="Ausgabe" xfId="8740" hidden="1" xr:uid="{45112E3B-9E52-44BC-B504-CA15D3160F43}"/>
    <cellStyle name="Ausgabe" xfId="6622" hidden="1" xr:uid="{62CBC3E4-0A83-4397-9CEC-4EFA6DA181E7}"/>
    <cellStyle name="Ausgabe" xfId="8804" hidden="1" xr:uid="{AE250A52-6DF4-4129-90D1-48C5A841A761}"/>
    <cellStyle name="Ausgabe" xfId="8890" hidden="1" xr:uid="{88B766CA-498C-4FAF-A56A-63D5D04E2827}"/>
    <cellStyle name="Ausgabe" xfId="9620" hidden="1" xr:uid="{BC051054-90B2-4D99-A75E-C0B52399C81C}"/>
    <cellStyle name="Ausgabe" xfId="9056" hidden="1" xr:uid="{4F741DD8-FA5D-45A9-9368-A9F04AC34DA6}"/>
    <cellStyle name="Ausgabe" xfId="8838" hidden="1" xr:uid="{61A308C9-6529-4931-8EE9-1295DD609606}"/>
    <cellStyle name="Ausgabe" xfId="8835" hidden="1" xr:uid="{388CA417-7E28-480B-9CE9-A7459834F8A3}"/>
    <cellStyle name="Ausgabe" xfId="10155" hidden="1" xr:uid="{F10B23FA-24FD-473C-8280-43949A4F7938}"/>
    <cellStyle name="Ausgabe" xfId="10184" hidden="1" xr:uid="{8722463B-A0EC-4BD7-A07E-A0CE73007D8D}"/>
    <cellStyle name="Ausgabe" xfId="10274" hidden="1" xr:uid="{B92F0A55-30AC-479A-9A58-08794A8453C5}"/>
    <cellStyle name="Ausgabe" xfId="10353" hidden="1" xr:uid="{D7025B66-FF4E-417A-8B22-953E1CF6FE9E}"/>
    <cellStyle name="Ausgabe" xfId="11069" hidden="1" xr:uid="{3DE36E95-A61A-4244-8A5E-5CC09AC91557}"/>
    <cellStyle name="Ausgabe" xfId="10516" hidden="1" xr:uid="{4F2AD7C0-52B5-41C2-AA88-CB4189572855}"/>
    <cellStyle name="Ausgabe" xfId="10307" hidden="1" xr:uid="{67E858FC-F9BF-4277-AAD4-FE2A70B68F2A}"/>
    <cellStyle name="Ausgabe" xfId="10304" hidden="1" xr:uid="{3EE2D9F2-92FC-4E3E-AFC2-023EC644C0EF}"/>
    <cellStyle name="Ausgabe" xfId="11217" hidden="1" xr:uid="{6B5B298A-FB26-4D00-89C1-AA8D6941B858}"/>
    <cellStyle name="Ausgabe" xfId="11230" hidden="1" xr:uid="{5384E910-1BCD-4A36-B3A4-BE33BC8D361F}"/>
    <cellStyle name="Ausgabe" xfId="11294" hidden="1" xr:uid="{C5931B44-475A-4C51-B1EA-AB585A5EE6F1}"/>
    <cellStyle name="Ausgabe" xfId="11328" hidden="1" xr:uid="{63FFD825-8D0D-4DD5-AD4A-062087B08F2F}"/>
    <cellStyle name="Ausgabe" xfId="11401" hidden="1" xr:uid="{664FDCB0-A228-462C-BF00-B6FBE6177453}"/>
    <cellStyle name="Ausgabe" xfId="11353" hidden="1" xr:uid="{825346CF-123C-4F6F-8773-C601FDB8D51D}"/>
    <cellStyle name="Ausgabe" xfId="11319" hidden="1" xr:uid="{F5BF3A36-D681-4EF1-BBD0-E62853DFB800}"/>
    <cellStyle name="Ausgabe" xfId="11317" hidden="1" xr:uid="{904FF916-B04A-4C45-BBA7-811571FA5C4A}"/>
    <cellStyle name="Ausgabe" xfId="11441" hidden="1" xr:uid="{749A0F7F-AE5A-4FA3-8DF7-2EEE80F0D7DB}"/>
    <cellStyle name="Ausgabe" xfId="11454" hidden="1" xr:uid="{5EEB293B-DB8D-43DB-893F-865929EC09A8}"/>
    <cellStyle name="Ausgabe" xfId="11517" hidden="1" xr:uid="{D9B136D8-8631-4B2A-AB28-0CD6FA853BD7}"/>
    <cellStyle name="Ausgabe" xfId="11551" hidden="1" xr:uid="{08AF4EFA-FDA9-42A6-B309-84E1385C4892}"/>
    <cellStyle name="Ausgabe" xfId="11624" hidden="1" xr:uid="{705803B9-D7DC-42C3-A7C5-935CF278350E}"/>
    <cellStyle name="Ausgabe" xfId="11576" hidden="1" xr:uid="{DAB60007-63EB-438C-A260-94526AB8733D}"/>
    <cellStyle name="Ausgabe" xfId="11542" hidden="1" xr:uid="{39E07C6B-ACAD-4F48-85C0-52FF77B6B4A4}"/>
    <cellStyle name="Ausgabe" xfId="11540" hidden="1" xr:uid="{5C21D0AC-FF33-49B2-AEB3-1437F34D652F}"/>
    <cellStyle name="Ausgabe" xfId="11664" hidden="1" xr:uid="{F258855D-FB3C-4791-92E1-4E3CEA0D2E6F}"/>
    <cellStyle name="Ausgabe" xfId="8540" hidden="1" xr:uid="{FD02252D-336C-4054-897D-037A6956FE12}"/>
    <cellStyle name="Ausgabe" xfId="11726" hidden="1" xr:uid="{4EE6B3B3-E15B-4051-ABD1-6FF39500DDDF}"/>
    <cellStyle name="Ausgabe" xfId="11812" hidden="1" xr:uid="{332A1121-9DA6-4660-B818-D044BBDE7D36}"/>
    <cellStyle name="Ausgabe" xfId="12542" hidden="1" xr:uid="{63A94563-2A97-4716-BF71-4CA2571E4F6C}"/>
    <cellStyle name="Ausgabe" xfId="11978" hidden="1" xr:uid="{59747C48-03DF-44EF-A411-B5BF2AF771E6}"/>
    <cellStyle name="Ausgabe" xfId="11760" hidden="1" xr:uid="{FDA80AA7-93FE-4D92-A02D-A6B1453D3F04}"/>
    <cellStyle name="Ausgabe" xfId="11757" hidden="1" xr:uid="{65E36034-4F66-4134-A00B-1235B8496159}"/>
    <cellStyle name="Ausgabe" xfId="13077" hidden="1" xr:uid="{7E0F8AE9-F31A-4B9A-92F9-0BF3B733818C}"/>
    <cellStyle name="Ausgabe" xfId="13102" hidden="1" xr:uid="{101EBD6E-F328-4342-B405-3E1EB8AB3ECE}"/>
    <cellStyle name="Ausgabe" xfId="13156" hidden="1" xr:uid="{519EDA99-4635-40EA-BEA3-5A4A2CFBE3F4}"/>
    <cellStyle name="Ausgabe" xfId="13235" hidden="1" xr:uid="{09505FC8-A37E-45A8-8C9C-AA96116F45C8}"/>
    <cellStyle name="Ausgabe" xfId="13951" hidden="1" xr:uid="{0B7592AD-7B4A-48F8-A9E5-F278A2A1EEF5}"/>
    <cellStyle name="Ausgabe" xfId="13398" hidden="1" xr:uid="{47E70503-D894-4A6E-AE12-E89DD4D85B94}"/>
    <cellStyle name="Ausgabe" xfId="13189" hidden="1" xr:uid="{5C8A45C1-B803-4235-95B7-34830094E201}"/>
    <cellStyle name="Ausgabe" xfId="13186" hidden="1" xr:uid="{30DF1A5E-B829-4627-A0CC-255E851083E2}"/>
    <cellStyle name="Ausgabe" xfId="14099" hidden="1" xr:uid="{566DC651-1528-41C8-B7D8-D9D27400A42D}"/>
    <cellStyle name="Ausgabe" xfId="14110" hidden="1" xr:uid="{2ED70DCD-A930-419A-914B-BA4A8BE3CB9A}"/>
    <cellStyle name="Ausgabe" xfId="14136" hidden="1" xr:uid="{B07554A0-1F5D-4FEA-AE85-20180D722315}"/>
    <cellStyle name="Ausgabe" xfId="14170" hidden="1" xr:uid="{F3FE9C86-3150-4436-9502-35AC9A29D1B0}"/>
    <cellStyle name="Ausgabe" xfId="14243" hidden="1" xr:uid="{C259DC38-9259-422F-8FFF-C8B355BF4666}"/>
    <cellStyle name="Ausgabe" xfId="14195" hidden="1" xr:uid="{0E5C339E-338F-4117-A6B4-C21C32344E94}"/>
    <cellStyle name="Ausgabe" xfId="14161" hidden="1" xr:uid="{0AACFDF6-C8C5-4EC4-AC4E-2C61E918421F}"/>
    <cellStyle name="Ausgabe" xfId="14159" hidden="1" xr:uid="{2AF9B479-A3B9-4065-95B1-D048A1F3C28D}"/>
    <cellStyle name="Ausgabe" xfId="14283" hidden="1" xr:uid="{1C7ED1F1-A174-430C-8BB2-A8F31D3189C3}"/>
    <cellStyle name="Ausgabe" xfId="14294" hidden="1" xr:uid="{EAC81E48-751B-4FBE-BFB9-805B4D0D9A96}"/>
    <cellStyle name="Ausgabe" xfId="14320" hidden="1" xr:uid="{7CC3F22A-234F-44DE-90F5-A879E19A9410}"/>
    <cellStyle name="Ausgabe" xfId="14354" hidden="1" xr:uid="{ADA9702D-AC93-4178-9F13-354BA98DC162}"/>
    <cellStyle name="Ausgabe" xfId="14427" hidden="1" xr:uid="{0C0CD0A7-02A3-4A31-8ED2-191C47975B4A}"/>
    <cellStyle name="Ausgabe" xfId="14379" hidden="1" xr:uid="{97648636-7B81-49A6-97D8-7DB23D6A495A}"/>
    <cellStyle name="Ausgabe" xfId="14345" hidden="1" xr:uid="{5839B4EB-363F-4488-8525-0B5FAD08138D}"/>
    <cellStyle name="Ausgabe" xfId="14343" hidden="1" xr:uid="{11E19530-4CA8-4404-A0B8-B61C5A743DB7}"/>
    <cellStyle name="Ausgabe" xfId="14467" hidden="1" xr:uid="{703437BA-16F2-41EC-9E45-C3547E782528}"/>
    <cellStyle name="Ausgabe" xfId="14482" hidden="1" xr:uid="{28719C52-22AC-41C8-B00E-16162D2EFCF9}"/>
    <cellStyle name="Ausgabe" xfId="14644" hidden="1" xr:uid="{1E1DFF94-D0FD-4DFB-879A-A060471968A1}"/>
    <cellStyle name="Ausgabe" xfId="14678" hidden="1" xr:uid="{0262DA2C-641D-4A14-8840-6A0EBEA67DCE}"/>
    <cellStyle name="Ausgabe" xfId="14751" hidden="1" xr:uid="{BF0A614C-7C68-4A46-85F4-E58ED29F3148}"/>
    <cellStyle name="Ausgabe" xfId="14703" hidden="1" xr:uid="{096806AB-B41E-4118-B716-A2BFFAEF8ABE}"/>
    <cellStyle name="Ausgabe" xfId="14669" hidden="1" xr:uid="{BAFC1753-BE38-47A7-9D62-96A885DCF455}"/>
    <cellStyle name="Ausgabe" xfId="14667" hidden="1" xr:uid="{FD4B6D31-6C56-49BB-89B4-09F72335A8D2}"/>
    <cellStyle name="Ausgabe" xfId="14791" hidden="1" xr:uid="{AC603175-FF13-4918-897A-BB3820F588DA}"/>
    <cellStyle name="Ausgabe" xfId="14806" hidden="1" xr:uid="{3A7092EB-B026-41F6-8756-AC0903B4A15F}"/>
    <cellStyle name="Ausgabe" xfId="14968" hidden="1" xr:uid="{AAAA470C-ED83-43F0-8CC2-FC576191EA74}"/>
    <cellStyle name="Ausgabe" xfId="15002" hidden="1" xr:uid="{1C7BF12A-C601-477B-BBB0-964BEF12540D}"/>
    <cellStyle name="Ausgabe" xfId="15075" hidden="1" xr:uid="{881F8766-5321-4AF1-ADA1-36C98BB1BC40}"/>
    <cellStyle name="Ausgabe" xfId="15027" hidden="1" xr:uid="{C07BB791-4C2E-4793-9CE1-6F2FDE142E76}"/>
    <cellStyle name="Ausgabe" xfId="14993" hidden="1" xr:uid="{093670B2-D661-4516-902E-0103CD431116}"/>
    <cellStyle name="Ausgabe" xfId="14991" hidden="1" xr:uid="{ADCABE4F-A236-4495-9FDF-C5407E5C13D2}"/>
    <cellStyle name="Ausgabe" xfId="15115" hidden="1" xr:uid="{8223F70E-ADDD-4ABA-B851-D84D655F5561}"/>
    <cellStyle name="Ausgabe" xfId="15130" hidden="1" xr:uid="{CF647688-5C97-4119-90B1-FA9319BE80FC}"/>
    <cellStyle name="Ausgabe" xfId="15292" hidden="1" xr:uid="{DD6CAAD5-1A08-4B43-B197-CC6738489EBA}"/>
    <cellStyle name="Ausgabe" xfId="15326" hidden="1" xr:uid="{2841E636-FCB2-4ECA-BA9E-694A2D65E8D1}"/>
    <cellStyle name="Ausgabe" xfId="15399" hidden="1" xr:uid="{E41E62EC-A92A-4954-ADFE-D7DEABDB7CE2}"/>
    <cellStyle name="Ausgabe" xfId="15351" hidden="1" xr:uid="{BBF4CB7D-ECB1-4FDF-B9B7-368CD72EE6E6}"/>
    <cellStyle name="Ausgabe" xfId="15317" hidden="1" xr:uid="{7B947312-A8CC-408A-A4C0-CABA13637C40}"/>
    <cellStyle name="Ausgabe" xfId="15315" hidden="1" xr:uid="{046E8502-0CEF-4B20-AEAE-5CA3E6C1AF19}"/>
    <cellStyle name="Ausgabe" xfId="15439" hidden="1" xr:uid="{2D06FE7D-03D4-4861-B1B5-01ACE5A68973}"/>
    <cellStyle name="Ausgabe" xfId="15454" hidden="1" xr:uid="{6DC0E281-271B-4919-8B16-D077CC8A8B63}"/>
    <cellStyle name="Ausgabe" xfId="15616" hidden="1" xr:uid="{E5B1F228-4DEB-4756-8560-A69262E361C6}"/>
    <cellStyle name="Ausgabe" xfId="15650" hidden="1" xr:uid="{06580A64-10F8-44AA-AA9A-509ADB08942C}"/>
    <cellStyle name="Ausgabe" xfId="15723" hidden="1" xr:uid="{A0D56DAE-1EFE-47AD-A7B6-3CC7C72423EA}"/>
    <cellStyle name="Ausgabe" xfId="15675" hidden="1" xr:uid="{AB3989CC-9BCD-4A87-9F87-95F99566FD68}"/>
    <cellStyle name="Ausgabe" xfId="15641" hidden="1" xr:uid="{42B95003-7DA2-4A7F-A61B-AD65283162FA}"/>
    <cellStyle name="Ausgabe" xfId="15639" hidden="1" xr:uid="{C4A09D3C-1C19-4AED-BA8C-EBAA7EEC37FF}"/>
    <cellStyle name="Ausgabe" xfId="15763" hidden="1" xr:uid="{86EA54DE-CA0D-41EF-9F36-3407B2BAEF4F}"/>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2 2 2" xfId="7870" xr:uid="{AE696F15-7349-48B7-959F-9C159C39F98F}"/>
    <cellStyle name="Ausgabe 2 2 2 2 2 3" xfId="10926" xr:uid="{68088A73-E614-435E-A279-00733249B6AA}"/>
    <cellStyle name="Ausgabe 2 2 2 2 2 4" xfId="13808" xr:uid="{E0371F2A-1AE8-41D1-B1B9-1A8CA3B07CE1}"/>
    <cellStyle name="Ausgabe 2 2 2 2 3" xfId="5372" xr:uid="{57E27EBD-79CD-4B95-A3DF-2C81AA832F72}"/>
    <cellStyle name="Ausgabe 2 2 2 2 4" xfId="9470" xr:uid="{4B083329-59D5-4E82-A7F1-C6E222437ED4}"/>
    <cellStyle name="Ausgabe 2 2 2 2 5" xfId="12392" xr:uid="{DC1E5178-E219-41F9-807B-A3D7B0359992}"/>
    <cellStyle name="Ausgabe 2 2 2 3" xfId="961" xr:uid="{70458FE3-2AC6-4623-A93C-EB2B31F12394}"/>
    <cellStyle name="Ausgabe 2 2 2 3 2" xfId="2540" xr:uid="{AC99368D-0638-4700-99A4-5501DDC242E5}"/>
    <cellStyle name="Ausgabe 2 2 2 3 2 2" xfId="6458" xr:uid="{62EAF625-69A8-455A-9DCB-F2F5C575FC54}"/>
    <cellStyle name="Ausgabe 2 2 2 3 2 3" xfId="10290" xr:uid="{2DAF35D4-1661-4206-87E6-1C1C2D94F6B2}"/>
    <cellStyle name="Ausgabe 2 2 2 3 2 4" xfId="13172" xr:uid="{915324CF-7B32-487D-BDBE-6A7113F5D493}"/>
    <cellStyle name="Ausgabe 2 2 2 3 3" xfId="6169" xr:uid="{685579DD-41A0-4BD3-B5A6-682A704D9E9A}"/>
    <cellStyle name="Ausgabe 2 2 2 3 4" xfId="8820" xr:uid="{09A26985-48FB-4787-84ED-470D5FCEFFCC}"/>
    <cellStyle name="Ausgabe 2 2 2 3 5" xfId="11742" xr:uid="{1F2335D3-58B0-44FE-8CEC-57D52FEE2E66}"/>
    <cellStyle name="Ausgabe 2 2 2 4" xfId="2261" xr:uid="{F5BF272D-9C38-4CAE-918B-ED225D22F118}"/>
    <cellStyle name="Ausgabe 2 2 2 4 2" xfId="6167" xr:uid="{E0C2D47D-78AE-484F-9F4D-2955D5E4C601}"/>
    <cellStyle name="Ausgabe 2 2 2 4 3" xfId="10120" xr:uid="{A19F46A3-7A93-4929-9CA4-FF236316445A}"/>
    <cellStyle name="Ausgabe 2 2 2 4 4" xfId="13042" xr:uid="{3EADB3D0-DD88-4B02-8614-A0261F0301A3}"/>
    <cellStyle name="Ausgabe 2 2 2 5" xfId="3652" xr:uid="{2947C7AC-1D5D-431F-BA10-3C3EA52759B9}"/>
    <cellStyle name="Ausgabe 2 2 2 6" xfId="8757" xr:uid="{B106ED64-3ECA-44E0-8158-00577C1359CA}"/>
    <cellStyle name="Ausgabe 2 2 2 7" xfId="11680" xr:uid="{B121B948-7057-4763-9068-A3EF9BCC8345}"/>
    <cellStyle name="Ausgabe 2 2 3" xfId="1403" xr:uid="{E2611922-C36F-4D26-A40E-46041A4F7E99}"/>
    <cellStyle name="Ausgabe 2 2 3 2" xfId="2968" xr:uid="{7982D391-834F-4FA3-B5C6-81B6114D1693}"/>
    <cellStyle name="Ausgabe 2 2 3 2 2" xfId="7662" xr:uid="{19E6C922-38CE-4445-B77A-4D2D4C361194}"/>
    <cellStyle name="Ausgabe 2 2 3 2 3" xfId="10718" xr:uid="{BED5AFB3-8566-499C-B3F4-1E0FC1346055}"/>
    <cellStyle name="Ausgabe 2 2 3 2 4" xfId="13600" xr:uid="{3F3C3BE1-07A5-4AEB-BD52-40D6B41AA9EC}"/>
    <cellStyle name="Ausgabe 2 2 3 3" xfId="6249" xr:uid="{38093D17-2118-4522-B4EE-C81021E74746}"/>
    <cellStyle name="Ausgabe 2 2 3 4" xfId="9262" xr:uid="{8FD9B21C-DE65-4B0B-B09E-DE4E5F35A885}"/>
    <cellStyle name="Ausgabe 2 2 3 5" xfId="12184" xr:uid="{50FD688D-C8E0-4F8F-8FC6-BB402BDA08A0}"/>
    <cellStyle name="Ausgabe 2 2 4" xfId="1120" xr:uid="{E2B209BB-4792-45F5-ABA5-A5707BFDD96D}"/>
    <cellStyle name="Ausgabe 2 2 4 2" xfId="2689" xr:uid="{6A01E8B6-8852-4416-A7DE-862A53B5B90C}"/>
    <cellStyle name="Ausgabe 2 2 4 2 2" xfId="4634" xr:uid="{46D97047-0461-4EE2-BC9D-0B73B6550B39}"/>
    <cellStyle name="Ausgabe 2 2 4 2 3" xfId="10439" xr:uid="{7C9BA4DC-8073-4501-8F7E-16D79E8EAE53}"/>
    <cellStyle name="Ausgabe 2 2 4 2 4" xfId="13321" xr:uid="{7126FA37-EDA0-4F5F-BC63-ED0129E93AE7}"/>
    <cellStyle name="Ausgabe 2 2 4 3" xfId="4203" xr:uid="{FEC2EE0C-CD30-40FB-B3F1-D4488E518115}"/>
    <cellStyle name="Ausgabe 2 2 4 4" xfId="8979" xr:uid="{A742E896-A30D-4787-A211-65C6226D4434}"/>
    <cellStyle name="Ausgabe 2 2 4 5" xfId="11901" xr:uid="{E7B73DB6-505E-4042-94CC-28A921795A75}"/>
    <cellStyle name="Ausgabe 2 2 5" xfId="2055" xr:uid="{703B3032-1C62-4469-8D6E-32CCB140E25F}"/>
    <cellStyle name="Ausgabe 2 2 5 2" xfId="4684" xr:uid="{05A48277-4D35-4875-810E-172328E5623A}"/>
    <cellStyle name="Ausgabe 2 2 5 3" xfId="9914" xr:uid="{DB533004-08E6-4833-80F4-6E26B5565001}"/>
    <cellStyle name="Ausgabe 2 2 5 4" xfId="12836" xr:uid="{11A3C0D6-DFBC-4E3B-9A18-43DB094A6C00}"/>
    <cellStyle name="Ausgabe 2 2 6" xfId="6107" xr:uid="{3615D28E-5062-4D40-805E-E56C3B43EC3B}"/>
    <cellStyle name="Ausgabe 2 2 7" xfId="4777" xr:uid="{E2F1D2D1-189A-4288-826F-F95030449F41}"/>
    <cellStyle name="Ausgabe 2 2 8" xfId="8235" xr:uid="{63D9F6E3-CA31-4E60-A8C7-AF4768521275}"/>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2 2 2" xfId="7755" xr:uid="{D339B536-CBE3-4FFC-8657-0F8C1CDD97D4}"/>
    <cellStyle name="Ausgabe 2 3 2 2 2 3" xfId="10811" xr:uid="{D7995AF2-145D-440D-941A-DB8FADE9BDB1}"/>
    <cellStyle name="Ausgabe 2 3 2 2 2 4" xfId="13693" xr:uid="{42A61FDB-B5C9-4232-BE67-7CD7B0E47E13}"/>
    <cellStyle name="Ausgabe 2 3 2 2 3" xfId="6600" xr:uid="{A689E8FE-ED14-452C-B464-41BF0D43F4FF}"/>
    <cellStyle name="Ausgabe 2 3 2 2 4" xfId="9355" xr:uid="{902B665B-9EE0-44B2-BD1D-DAEE3D14C8DF}"/>
    <cellStyle name="Ausgabe 2 3 2 2 5" xfId="12277" xr:uid="{2FCB137A-9647-4F09-B0A0-31B9045E08BC}"/>
    <cellStyle name="Ausgabe 2 3 2 3" xfId="1266" xr:uid="{D8D31FD4-BEFB-4455-8C99-D42B8BB2EB17}"/>
    <cellStyle name="Ausgabe 2 3 2 3 2" xfId="2831" xr:uid="{3431A409-853E-4BC6-8EEE-AD1838BFE3D9}"/>
    <cellStyle name="Ausgabe 2 3 2 3 2 2" xfId="7525" xr:uid="{633796CA-D2FA-4B0A-AC3C-7C609D9228B8}"/>
    <cellStyle name="Ausgabe 2 3 2 3 2 3" xfId="10581" xr:uid="{6E57DE7C-D475-43E6-B370-6E2FABCA35E3}"/>
    <cellStyle name="Ausgabe 2 3 2 3 2 4" xfId="13463" xr:uid="{E180B797-6A6D-4A29-84FC-581CEC2E3E99}"/>
    <cellStyle name="Ausgabe 2 3 2 3 3" xfId="5984" xr:uid="{02A9F457-9014-4410-B733-7F4A674463F4}"/>
    <cellStyle name="Ausgabe 2 3 2 3 4" xfId="9125" xr:uid="{FE99841C-EF8B-40E5-8589-D89C2B875E6D}"/>
    <cellStyle name="Ausgabe 2 3 2 3 5" xfId="12047" xr:uid="{9F7BE37A-DE92-402F-B927-1C25FCFF20E9}"/>
    <cellStyle name="Ausgabe 2 3 2 4" xfId="2146" xr:uid="{1F0B344F-DFCD-46CE-AAAA-5E8CF20CDD4B}"/>
    <cellStyle name="Ausgabe 2 3 2 4 2" xfId="5535" xr:uid="{832EE726-9432-404D-9B58-55EF4C2E3F86}"/>
    <cellStyle name="Ausgabe 2 3 2 4 3" xfId="10005" xr:uid="{AA4468CA-3F47-43AE-877D-DD430D52CC44}"/>
    <cellStyle name="Ausgabe 2 3 2 4 4" xfId="12927" xr:uid="{74963B29-971F-4464-9C9B-9EDD79092AA8}"/>
    <cellStyle name="Ausgabe 2 3 2 5" xfId="4667" xr:uid="{3B62629A-6182-4E66-89C2-94B0E17C5BA2}"/>
    <cellStyle name="Ausgabe 2 3 2 6" xfId="4575" xr:uid="{76E9AB7D-F927-437D-9DAB-BA852AE4B73D}"/>
    <cellStyle name="Ausgabe 2 3 2 7" xfId="5549" xr:uid="{1DD8456B-B05F-4537-B84D-E70BF75DB353}"/>
    <cellStyle name="Ausgabe 2 3 3" xfId="1288" xr:uid="{CABFADD3-42B4-4829-978E-2563F3592C67}"/>
    <cellStyle name="Ausgabe 2 3 3 2" xfId="2853" xr:uid="{56A14CD4-DCEF-416E-84F7-1396F3CB37C2}"/>
    <cellStyle name="Ausgabe 2 3 3 2 2" xfId="7547" xr:uid="{69DEC871-6629-45A2-BEDF-4DB37635C49A}"/>
    <cellStyle name="Ausgabe 2 3 3 2 3" xfId="10603" xr:uid="{81B3773D-D344-4B62-AA5A-C272F4B9E15B}"/>
    <cellStyle name="Ausgabe 2 3 3 2 4" xfId="13485" xr:uid="{A2742DF1-9AFA-4BF7-8749-AC1DF31018E7}"/>
    <cellStyle name="Ausgabe 2 3 3 3" xfId="4851" xr:uid="{53402525-3BEC-40D2-9970-E3A1F3AD47AF}"/>
    <cellStyle name="Ausgabe 2 3 3 4" xfId="9147" xr:uid="{183AD2D6-195C-4421-B21A-2BEAF77C06D2}"/>
    <cellStyle name="Ausgabe 2 3 3 5" xfId="12069" xr:uid="{7DBB9FE5-4C63-4AEA-8280-5B5C63B2C867}"/>
    <cellStyle name="Ausgabe 2 3 4" xfId="1730" xr:uid="{5CE59F8C-E0F7-42E6-9FBE-93727BDDB9FD}"/>
    <cellStyle name="Ausgabe 2 3 4 2" xfId="3290" xr:uid="{7A5187B6-B686-42D6-824F-E09EC4D4C3C5}"/>
    <cellStyle name="Ausgabe 2 3 4 2 2" xfId="7984" xr:uid="{059DA981-0FE9-4E3E-BACD-9F753FF06FD5}"/>
    <cellStyle name="Ausgabe 2 3 4 2 3" xfId="11040" xr:uid="{5D4353AD-1CEC-4949-9B34-2E274B0D5E04}"/>
    <cellStyle name="Ausgabe 2 3 4 2 4" xfId="13922" xr:uid="{C99D129A-C3C4-4D40-B822-12DF362820D3}"/>
    <cellStyle name="Ausgabe 2 3 4 3" xfId="6338" xr:uid="{CEA9AFF8-6E57-4A41-B30F-AF1E9F838802}"/>
    <cellStyle name="Ausgabe 2 3 4 4" xfId="9589" xr:uid="{E4E2426D-C643-4C66-9900-E9EBD0A7785C}"/>
    <cellStyle name="Ausgabe 2 3 4 5" xfId="12511" xr:uid="{FBCE2BFA-3676-433C-923F-EF75E8CF5AA6}"/>
    <cellStyle name="Ausgabe 2 3 5" xfId="1940" xr:uid="{3EB8CB90-1233-468F-9FB7-CAAD0D1512DE}"/>
    <cellStyle name="Ausgabe 2 3 5 2" xfId="5084" xr:uid="{FFAE14F1-8B26-4B83-B720-85B6B0D9B379}"/>
    <cellStyle name="Ausgabe 2 3 5 3" xfId="9799" xr:uid="{AECB7104-26A3-42DE-8D50-AEE0E9F94944}"/>
    <cellStyle name="Ausgabe 2 3 5 4" xfId="12721" xr:uid="{E9034E23-70FD-4DCD-8649-64DFA4F97856}"/>
    <cellStyle name="Ausgabe 2 3 6" xfId="4429" xr:uid="{944342AB-E396-4AFB-A2B6-20A432B8E2F2}"/>
    <cellStyle name="Ausgabe 2 3 7" xfId="5681" xr:uid="{3E08404C-1A12-4475-8BF5-CDFE22AB6EA3}"/>
    <cellStyle name="Ausgabe 2 3 8" xfId="10226" xr:uid="{60E3D841-DCA6-4738-B2EF-C7FBC9802802}"/>
    <cellStyle name="Ausgabe 2 4" xfId="741" xr:uid="{5DAC2155-C3D4-4B27-8802-2E66A06C2EA2}"/>
    <cellStyle name="Ausgabe 2 4 2" xfId="1454" xr:uid="{5CF04721-4F78-4FA7-A415-C572A3171FE9}"/>
    <cellStyle name="Ausgabe 2 4 2 2" xfId="3019" xr:uid="{A5B72B3C-84F1-49C2-BCAC-EC3357F310CA}"/>
    <cellStyle name="Ausgabe 2 4 2 2 2" xfId="7713" xr:uid="{566439B5-C042-4BF0-B9D1-CDAE3A4F9BC8}"/>
    <cellStyle name="Ausgabe 2 4 2 2 3" xfId="10769" xr:uid="{68B4003C-08DD-4FE7-A47A-066D6F605B5E}"/>
    <cellStyle name="Ausgabe 2 4 2 2 4" xfId="13651" xr:uid="{BAC236F3-CE3B-4E2E-A2B6-9225271A73F7}"/>
    <cellStyle name="Ausgabe 2 4 2 3" xfId="6487" xr:uid="{D3F113F1-7298-4723-A4B6-A92CBDB038AD}"/>
    <cellStyle name="Ausgabe 2 4 2 4" xfId="9313" xr:uid="{60829333-7679-4C65-AB11-E2F24F800D00}"/>
    <cellStyle name="Ausgabe 2 4 2 5" xfId="12235" xr:uid="{4A0B21FF-DABB-43EB-A0C0-520774BC7392}"/>
    <cellStyle name="Ausgabe 2 4 3" xfId="1052" xr:uid="{5ADB613D-23E1-4476-B8CC-900D6A08DFFC}"/>
    <cellStyle name="Ausgabe 2 4 3 2" xfId="2623" xr:uid="{0CF0F8CA-2394-452B-9F58-A3C79D5D5E53}"/>
    <cellStyle name="Ausgabe 2 4 3 2 2" xfId="3617" xr:uid="{826B31F2-2C70-4AB1-B540-6A59CAFD1942}"/>
    <cellStyle name="Ausgabe 2 4 3 2 3" xfId="10373" xr:uid="{4AA0B15B-7953-4D07-9D84-86E759845FA4}"/>
    <cellStyle name="Ausgabe 2 4 3 2 4" xfId="13255" xr:uid="{6BE372AA-CBF8-4E62-AA9D-55831E87CE85}"/>
    <cellStyle name="Ausgabe 2 4 3 3" xfId="4712" xr:uid="{C28A5E3F-B9FE-4999-B9CA-BDA53EA557DC}"/>
    <cellStyle name="Ausgabe 2 4 3 4" xfId="8911" xr:uid="{86663FAC-4A54-4A8D-9E51-0A6E2F236175}"/>
    <cellStyle name="Ausgabe 2 4 3 5" xfId="11833" xr:uid="{D71A0002-1D5D-4B1C-99C5-FB4C9E2CA754}"/>
    <cellStyle name="Ausgabe 2 4 4" xfId="2104" xr:uid="{41DC9706-B114-4EDE-96E2-756413219E72}"/>
    <cellStyle name="Ausgabe 2 4 4 2" xfId="5220" xr:uid="{DFE6D23B-D101-4108-A5B8-C790B276ED03}"/>
    <cellStyle name="Ausgabe 2 4 4 3" xfId="9963" xr:uid="{55C9E3F2-CC2A-4A1C-8F20-CAAE5616B848}"/>
    <cellStyle name="Ausgabe 2 4 4 4" xfId="12885" xr:uid="{FBF7DCD7-4A07-40EF-ADF7-21D7F8E4436A}"/>
    <cellStyle name="Ausgabe 2 4 5" xfId="3664" xr:uid="{BD8385B1-2F56-41BB-B3F0-0757FE6221AE}"/>
    <cellStyle name="Ausgabe 2 4 6" xfId="5391" xr:uid="{A68CC0A2-A85D-42F0-A5EB-FA99201A0837}"/>
    <cellStyle name="Ausgabe 2 4 7" xfId="8263" xr:uid="{E62B8FE1-AC67-4C15-9761-9B6FE386C112}"/>
    <cellStyle name="Ausgabe 2 5" xfId="1193" xr:uid="{5318009E-3C64-47DF-B90D-86753CC7009E}"/>
    <cellStyle name="Ausgabe 2 5 2" xfId="2762" xr:uid="{7871BBE0-F44E-4FC7-A859-A4BA76C989C0}"/>
    <cellStyle name="Ausgabe 2 5 2 2" xfId="5036" xr:uid="{A8C68060-0FE8-4CCF-A6EB-C114276B22F4}"/>
    <cellStyle name="Ausgabe 2 5 2 3" xfId="10512" xr:uid="{8E1BAD30-3113-44DC-87FD-FA97E82A3D6A}"/>
    <cellStyle name="Ausgabe 2 5 2 4" xfId="13394" xr:uid="{6F95FCB9-7434-4501-91E9-7B84413F04FC}"/>
    <cellStyle name="Ausgabe 2 5 3" xfId="4755" xr:uid="{7CEBCE8E-AA08-40CC-9770-56A10721829E}"/>
    <cellStyle name="Ausgabe 2 5 4" xfId="9052" xr:uid="{6DC316B1-7543-4629-87F0-5BF7599BE5E0}"/>
    <cellStyle name="Ausgabe 2 5 5" xfId="11974" xr:uid="{10C3495F-9F83-46D1-B6D2-D92CD29058B4}"/>
    <cellStyle name="Ausgabe 2 6" xfId="6721" xr:uid="{5709FCC8-C3AC-48C1-9AB6-B8C43D859CD1}"/>
    <cellStyle name="Ausgabe 2 7" xfId="5323" xr:uid="{33D342AF-4FB1-41FE-9D74-6EEFF9F444A4}"/>
    <cellStyle name="Ausgabe 2 8" xfId="8562" xr:uid="{F95BF757-6B8F-4F90-8C9D-9FFBC34F9436}"/>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2 2 2" xfId="7842" xr:uid="{06DDB654-EA56-4891-9611-0AF8DBEF594D}"/>
    <cellStyle name="Ausgabe 3 2 2 2 2 3" xfId="10898" xr:uid="{F4F48E54-7A92-4561-A4A5-2C82B718A059}"/>
    <cellStyle name="Ausgabe 3 2 2 2 2 4" xfId="13780" xr:uid="{E0E23D8E-ED4D-439A-B307-1D20420B53E3}"/>
    <cellStyle name="Ausgabe 3 2 2 2 3" xfId="6499" xr:uid="{9F5EACEA-61A9-4984-B37D-343F00CA33D1}"/>
    <cellStyle name="Ausgabe 3 2 2 2 4" xfId="9442" xr:uid="{AB08F9C9-FAB9-47E7-A38C-74384FC8A436}"/>
    <cellStyle name="Ausgabe 3 2 2 2 5" xfId="12364" xr:uid="{B247963C-BCE9-4A43-92E3-A895E4CF2874}"/>
    <cellStyle name="Ausgabe 3 2 2 3" xfId="1724" xr:uid="{2C41F16A-C082-45B0-B744-6FA011A2404D}"/>
    <cellStyle name="Ausgabe 3 2 2 3 2" xfId="3284" xr:uid="{8423561E-4154-4663-B4C3-47FD0F7535F5}"/>
    <cellStyle name="Ausgabe 3 2 2 3 2 2" xfId="7978" xr:uid="{6FD9E79E-FD15-49B8-89D1-F18F051C75FE}"/>
    <cellStyle name="Ausgabe 3 2 2 3 2 3" xfId="11034" xr:uid="{B48577EF-17D4-4B3E-BA9B-300E8240C259}"/>
    <cellStyle name="Ausgabe 3 2 2 3 2 4" xfId="13916" xr:uid="{1D8C5984-5FD3-45C9-8606-8BA7B1D5B510}"/>
    <cellStyle name="Ausgabe 3 2 2 3 3" xfId="4951" xr:uid="{5DA0979C-C2EE-456C-81FC-976CBC5B78ED}"/>
    <cellStyle name="Ausgabe 3 2 2 3 4" xfId="9583" xr:uid="{475D0EAA-4821-4E58-BFFC-4C945F5598E1}"/>
    <cellStyle name="Ausgabe 3 2 2 3 5" xfId="12505" xr:uid="{C67957BF-4391-4D27-8844-438AC5A358FD}"/>
    <cellStyle name="Ausgabe 3 2 2 4" xfId="2233" xr:uid="{44EC6D2F-6503-459B-B068-C7575D61C8A2}"/>
    <cellStyle name="Ausgabe 3 2 2 4 2" xfId="5147" xr:uid="{3197B1CC-DE0B-4BEA-976B-A9739D72D027}"/>
    <cellStyle name="Ausgabe 3 2 2 4 3" xfId="10092" xr:uid="{87356DA4-845C-4F78-8DE9-7FD65C8AA761}"/>
    <cellStyle name="Ausgabe 3 2 2 4 4" xfId="13014" xr:uid="{0A51AD58-A37B-41AB-9D18-51EAA7CFE18D}"/>
    <cellStyle name="Ausgabe 3 2 2 5" xfId="5018" xr:uid="{082E319D-C5E0-4259-9A0A-AF78AD6D70D8}"/>
    <cellStyle name="Ausgabe 3 2 2 6" xfId="5243" xr:uid="{B140D825-3E1B-4ADF-A8C6-AED32C76DFF0}"/>
    <cellStyle name="Ausgabe 3 2 2 7" xfId="8297" xr:uid="{F7C63BFD-0F32-484E-90E7-94CD7C51B025}"/>
    <cellStyle name="Ausgabe 3 2 3" xfId="1375" xr:uid="{D4F704E2-4B38-4226-BAB1-61FC78FE1669}"/>
    <cellStyle name="Ausgabe 3 2 3 2" xfId="2940" xr:uid="{43096176-8416-4DDC-AC8E-A708054E5CF7}"/>
    <cellStyle name="Ausgabe 3 2 3 2 2" xfId="7634" xr:uid="{AF459B2C-21C2-4CDE-8FD6-A3B3D3E5B030}"/>
    <cellStyle name="Ausgabe 3 2 3 2 3" xfId="10690" xr:uid="{A4E99589-4011-466F-AF3F-86B796AFCF8D}"/>
    <cellStyle name="Ausgabe 3 2 3 2 4" xfId="13572" xr:uid="{2E3ADA8A-AA34-45C8-95D1-5535D9EBC22E}"/>
    <cellStyle name="Ausgabe 3 2 3 3" xfId="4139" xr:uid="{64BF5909-33BE-48A5-961E-328813CB6F0D}"/>
    <cellStyle name="Ausgabe 3 2 3 4" xfId="9234" xr:uid="{A35B873F-55E9-4516-8437-1429E1C72CF2}"/>
    <cellStyle name="Ausgabe 3 2 3 5" xfId="12156" xr:uid="{9FD09C5F-4998-4DDD-BBB0-B3D2784FCAD3}"/>
    <cellStyle name="Ausgabe 3 2 4" xfId="1786" xr:uid="{42D9F5E4-2BCB-4735-A0D8-5BB0710584CB}"/>
    <cellStyle name="Ausgabe 3 2 4 2" xfId="3340" xr:uid="{A68287F3-7255-4397-8D77-A103303CEAF2}"/>
    <cellStyle name="Ausgabe 3 2 4 2 2" xfId="8034" xr:uid="{C642533C-6D4E-4249-825A-4F9ECDE57CA8}"/>
    <cellStyle name="Ausgabe 3 2 4 2 3" xfId="11090" xr:uid="{1960248E-5990-438D-AF6A-657C5E58B8BB}"/>
    <cellStyle name="Ausgabe 3 2 4 2 4" xfId="13972" xr:uid="{E5B885DF-342B-4F6A-BAFA-82B28A03C8C9}"/>
    <cellStyle name="Ausgabe 3 2 4 3" xfId="4146" xr:uid="{E315D4FA-0675-42AF-99D4-E3DA143937EE}"/>
    <cellStyle name="Ausgabe 3 2 4 4" xfId="9645" xr:uid="{E4A9D96D-ED15-4330-92B2-27C592FC1C63}"/>
    <cellStyle name="Ausgabe 3 2 4 5" xfId="12567" xr:uid="{F70D8E80-22E7-4FBF-80F5-93A2E7FC0A34}"/>
    <cellStyle name="Ausgabe 3 2 5" xfId="2027" xr:uid="{B847881F-B82C-4E98-8406-FFDFD8696095}"/>
    <cellStyle name="Ausgabe 3 2 5 2" xfId="4279" xr:uid="{9E20A0B4-C1C6-40E3-AE49-A1A9A6AF6CF1}"/>
    <cellStyle name="Ausgabe 3 2 5 3" xfId="9886" xr:uid="{16232EA4-768F-4E47-869F-ED9A2A45C5DD}"/>
    <cellStyle name="Ausgabe 3 2 5 4" xfId="12808" xr:uid="{AB755706-2325-457A-AEA7-5BD436CB49D8}"/>
    <cellStyle name="Ausgabe 3 2 6" xfId="6453" xr:uid="{BD69D85D-90CE-4179-AC02-7B91EA480234}"/>
    <cellStyle name="Ausgabe 3 2 7" xfId="5742" xr:uid="{8DA159D0-03C7-4A22-91B9-41A7E274DB7D}"/>
    <cellStyle name="Ausgabe 3 2 8" xfId="5387" xr:uid="{69245971-B050-4485-9A1B-219E794C8176}"/>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2 2 2" xfId="7761" xr:uid="{1181CD40-F55E-492D-8944-68D7BF9E9DD8}"/>
    <cellStyle name="Ausgabe 3 3 2 2 2 3" xfId="10817" xr:uid="{30CF07E3-8C0D-4D12-8DEA-4CD114B9EF83}"/>
    <cellStyle name="Ausgabe 3 3 2 2 2 4" xfId="13699" xr:uid="{11A6DC8C-0DAC-4509-9D80-5ABB8358243D}"/>
    <cellStyle name="Ausgabe 3 3 2 2 3" xfId="5135" xr:uid="{8ECF43D9-4548-43BD-8060-FA831A9A945A}"/>
    <cellStyle name="Ausgabe 3 3 2 2 4" xfId="9361" xr:uid="{B7D65C21-79BF-4F54-BD9E-ED3B492C89E3}"/>
    <cellStyle name="Ausgabe 3 3 2 2 5" xfId="12283" xr:uid="{AF5B955A-5A70-4D85-9EAC-F91ECAF7950E}"/>
    <cellStyle name="Ausgabe 3 3 2 3" xfId="1133" xr:uid="{EF8A0AC6-55CC-4B34-8559-441FB7809E2C}"/>
    <cellStyle name="Ausgabe 3 3 2 3 2" xfId="2702" xr:uid="{055C4C87-C8C8-4CF3-A6F1-FB148756E191}"/>
    <cellStyle name="Ausgabe 3 3 2 3 2 2" xfId="6563" xr:uid="{630FE68D-20E8-4D99-9511-F573709F34D7}"/>
    <cellStyle name="Ausgabe 3 3 2 3 2 3" xfId="10452" xr:uid="{F61DEEB0-7434-43E9-A872-CE427C11C575}"/>
    <cellStyle name="Ausgabe 3 3 2 3 2 4" xfId="13334" xr:uid="{E7B2860D-1EA6-4304-92A3-87630E3AAC17}"/>
    <cellStyle name="Ausgabe 3 3 2 3 3" xfId="5415" xr:uid="{B70D9674-936F-4AF4-86AD-46E4F1049D8C}"/>
    <cellStyle name="Ausgabe 3 3 2 3 4" xfId="8992" xr:uid="{3A2A5C96-0A18-4401-886D-5E5E8E48336C}"/>
    <cellStyle name="Ausgabe 3 3 2 3 5" xfId="11914" xr:uid="{2E4F9E3A-9388-488F-80B9-8B75B12AA4DC}"/>
    <cellStyle name="Ausgabe 3 3 2 4" xfId="2152" xr:uid="{10687198-C881-4144-B904-89A9C8156240}"/>
    <cellStyle name="Ausgabe 3 3 2 4 2" xfId="5430" xr:uid="{9ED6483E-115A-4E97-A057-B51518141C7E}"/>
    <cellStyle name="Ausgabe 3 3 2 4 3" xfId="10011" xr:uid="{838BBCA9-1248-4D91-84EC-9BDB9ADFBD7C}"/>
    <cellStyle name="Ausgabe 3 3 2 4 4" xfId="12933" xr:uid="{2CA42912-24B3-4146-B313-9729C4B6CBB3}"/>
    <cellStyle name="Ausgabe 3 3 2 5" xfId="5994" xr:uid="{2F61D7AF-3DFD-47AC-95B8-99E053A353C1}"/>
    <cellStyle name="Ausgabe 3 3 2 6" xfId="4542" xr:uid="{0F047FFA-8CEE-4E76-978B-59761FAEB237}"/>
    <cellStyle name="Ausgabe 3 3 2 7" xfId="6817" xr:uid="{AF3E74C1-934D-49E8-A84A-70563917660C}"/>
    <cellStyle name="Ausgabe 3 3 3" xfId="1294" xr:uid="{98CE3634-DC7A-43D5-AFD8-C903E193C5D4}"/>
    <cellStyle name="Ausgabe 3 3 3 2" xfId="2859" xr:uid="{27E15609-BE90-4337-B921-090B79BEB717}"/>
    <cellStyle name="Ausgabe 3 3 3 2 2" xfId="7553" xr:uid="{BD94F938-C1F8-4675-BAD0-373ECABD54C7}"/>
    <cellStyle name="Ausgabe 3 3 3 2 3" xfId="10609" xr:uid="{315717E1-6419-4A95-8DC8-CBA02100A6AB}"/>
    <cellStyle name="Ausgabe 3 3 3 2 4" xfId="13491" xr:uid="{7A819ACE-F45F-4F64-94DF-7F70F4852459}"/>
    <cellStyle name="Ausgabe 3 3 3 3" xfId="4361" xr:uid="{471C9F4E-0E2E-4146-AC8A-4071D18FAD12}"/>
    <cellStyle name="Ausgabe 3 3 3 4" xfId="9153" xr:uid="{37258BB3-3AFE-4B3D-AAF7-1C3A03DFBEBD}"/>
    <cellStyle name="Ausgabe 3 3 3 5" xfId="12075" xr:uid="{1CAE1AB9-B0F8-4CCE-92B2-457D03B9AED9}"/>
    <cellStyle name="Ausgabe 3 3 4" xfId="1779" xr:uid="{C581E619-1CEB-4F7B-91E5-4FB4E13CA7C6}"/>
    <cellStyle name="Ausgabe 3 3 4 2" xfId="3335" xr:uid="{F3EDEF3D-44FB-408D-BF6C-7A4541A11093}"/>
    <cellStyle name="Ausgabe 3 3 4 2 2" xfId="8029" xr:uid="{23C09B21-3AAD-4B7F-BB14-7917420A9AE3}"/>
    <cellStyle name="Ausgabe 3 3 4 2 3" xfId="11085" xr:uid="{9D96C27E-6717-446C-8286-AC9E44A44F80}"/>
    <cellStyle name="Ausgabe 3 3 4 2 4" xfId="13967" xr:uid="{BB700E35-D600-4B9F-B64E-6FCFF53DBFD9}"/>
    <cellStyle name="Ausgabe 3 3 4 3" xfId="4845" xr:uid="{F5236EEF-2FD6-4E18-B917-942DE5C3A0F4}"/>
    <cellStyle name="Ausgabe 3 3 4 4" xfId="9638" xr:uid="{A29C2FD8-EEAE-4969-BBAE-00C1217205EA}"/>
    <cellStyle name="Ausgabe 3 3 4 5" xfId="12560" xr:uid="{1CD2551F-897D-41DC-90C8-128D82BCBC60}"/>
    <cellStyle name="Ausgabe 3 3 5" xfId="1946" xr:uid="{FF976E02-7A1E-47F9-8A9D-CF60DD45D43A}"/>
    <cellStyle name="Ausgabe 3 3 5 2" xfId="4538" xr:uid="{4CFC4CB0-757B-409A-BF4F-A3F9A945257E}"/>
    <cellStyle name="Ausgabe 3 3 5 3" xfId="9805" xr:uid="{AC85D9CE-E6C6-4E40-A9C5-0B63CFFFC488}"/>
    <cellStyle name="Ausgabe 3 3 5 4" xfId="12727" xr:uid="{709EC58C-6A3D-4A64-8483-C5FACC41429D}"/>
    <cellStyle name="Ausgabe 3 3 6" xfId="6545" xr:uid="{E3713CED-F9CD-4C63-8865-89CCF8968EB1}"/>
    <cellStyle name="Ausgabe 3 3 7" xfId="8509" xr:uid="{80A3B06D-B21E-46CD-9CBD-DA540ADA362D}"/>
    <cellStyle name="Ausgabe 3 3 8" xfId="11485" xr:uid="{090E986B-433E-402B-BDD8-10A594485685}"/>
    <cellStyle name="Ausgabe 3 4" xfId="738" xr:uid="{C20C282F-FE2C-4F37-941B-EA4409415A9E}"/>
    <cellStyle name="Ausgabe 3 4 2" xfId="1451" xr:uid="{7C3F5A3F-2288-4870-9C51-74FCCFC74878}"/>
    <cellStyle name="Ausgabe 3 4 2 2" xfId="3016" xr:uid="{91DD7AE3-0327-4881-8103-1A7D983F5DC5}"/>
    <cellStyle name="Ausgabe 3 4 2 2 2" xfId="7710" xr:uid="{88C61EC1-2F05-40F5-9121-0215B785AF6C}"/>
    <cellStyle name="Ausgabe 3 4 2 2 3" xfId="10766" xr:uid="{77ADC44A-8DCA-4169-890A-7ADC47C115F8}"/>
    <cellStyle name="Ausgabe 3 4 2 2 4" xfId="13648" xr:uid="{3E911204-5BE6-40DB-9AB5-CAE9F2A78231}"/>
    <cellStyle name="Ausgabe 3 4 2 3" xfId="5592" xr:uid="{6A5E43C8-1D13-47AD-8E1B-58FE5809A8D8}"/>
    <cellStyle name="Ausgabe 3 4 2 4" xfId="9310" xr:uid="{35A957E4-26F5-4B1B-A793-C00B49E3D0C4}"/>
    <cellStyle name="Ausgabe 3 4 2 5" xfId="12232" xr:uid="{F3026F0D-EA5A-4EF5-9109-3A62425628EA}"/>
    <cellStyle name="Ausgabe 3 4 3" xfId="1703" xr:uid="{1FAD0B90-D8FD-493A-A32D-BB71A7A15DEE}"/>
    <cellStyle name="Ausgabe 3 4 3 2" xfId="3264" xr:uid="{F7C1D360-8939-4314-9EBE-827C2890A117}"/>
    <cellStyle name="Ausgabe 3 4 3 2 2" xfId="7958" xr:uid="{98070DDC-0A18-42F4-8C32-121E2C511A3F}"/>
    <cellStyle name="Ausgabe 3 4 3 2 3" xfId="11014" xr:uid="{AF75B0DC-27B6-42DD-B462-A7340909F518}"/>
    <cellStyle name="Ausgabe 3 4 3 2 4" xfId="13896" xr:uid="{60775741-A063-47DA-9C24-1B5B469D4C86}"/>
    <cellStyle name="Ausgabe 3 4 3 3" xfId="5395" xr:uid="{5B1DA1C4-361B-4E8C-A0D2-57328862AD69}"/>
    <cellStyle name="Ausgabe 3 4 3 4" xfId="9562" xr:uid="{99DB7AF7-EDCE-40DE-ACFB-80DC3E045BCA}"/>
    <cellStyle name="Ausgabe 3 4 3 5" xfId="12484" xr:uid="{3108EF50-1D1C-4208-8F85-31DCA4C8E512}"/>
    <cellStyle name="Ausgabe 3 4 4" xfId="2102" xr:uid="{617A14AB-70C9-4761-86AF-7950619EBE17}"/>
    <cellStyle name="Ausgabe 3 4 4 2" xfId="5771" xr:uid="{41BB5DD2-FCCF-41FA-88D3-9E683BB3A1F5}"/>
    <cellStyle name="Ausgabe 3 4 4 3" xfId="9961" xr:uid="{FED856A4-A993-4644-9F44-737FD2D2886C}"/>
    <cellStyle name="Ausgabe 3 4 4 4" xfId="12883" xr:uid="{7F8B5F88-A0EA-498B-A57B-D918B6FFE9C9}"/>
    <cellStyle name="Ausgabe 3 4 5" xfId="3925" xr:uid="{3757D9AA-AA16-41E1-94F3-63E23F4D4C3E}"/>
    <cellStyle name="Ausgabe 3 4 6" xfId="5128" xr:uid="{F4343388-DF17-479E-833E-E5D3D73D779E}"/>
    <cellStyle name="Ausgabe 3 4 7" xfId="4848" xr:uid="{AC86A034-72F0-48C7-9BFC-75F02895ED35}"/>
    <cellStyle name="Ausgabe 3 5" xfId="1115" xr:uid="{EE38B667-7B76-45FF-B651-920BC28BE3CB}"/>
    <cellStyle name="Ausgabe 3 5 2" xfId="2684" xr:uid="{7F93B243-22D2-4E28-AC8D-88CA25845D27}"/>
    <cellStyle name="Ausgabe 3 5 2 2" xfId="4428" xr:uid="{11D61334-11ED-434F-ADF4-1F73A25EF958}"/>
    <cellStyle name="Ausgabe 3 5 2 3" xfId="10434" xr:uid="{BBB02593-8B13-47E4-BA18-A8866C2CCD25}"/>
    <cellStyle name="Ausgabe 3 5 2 4" xfId="13316" xr:uid="{DEBE06E7-FE92-4EF9-B527-FE25FF11601D}"/>
    <cellStyle name="Ausgabe 3 5 3" xfId="5527" xr:uid="{F861D5C8-8DF3-49C0-86ED-AAE1FF6FA462}"/>
    <cellStyle name="Ausgabe 3 5 4" xfId="8974" xr:uid="{66E10D2E-C08F-4545-8B95-38FC00F548DB}"/>
    <cellStyle name="Ausgabe 3 5 5" xfId="11896" xr:uid="{2508DB59-EC6D-48DC-979E-90F1D78516BF}"/>
    <cellStyle name="Ausgabe 3 6" xfId="4887" xr:uid="{1AAABC39-BF28-4BC5-B058-5F20BF326919}"/>
    <cellStyle name="Ausgabe 3 7" xfId="8518" xr:uid="{EC1EBE76-54A5-4810-A787-35E96AC9D564}"/>
    <cellStyle name="Ausgabe 3 8" xfId="11488" xr:uid="{C8EA6F68-285F-47F3-B689-D0BA6DA11C6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2 2 2" xfId="7766" xr:uid="{16A4112B-41E0-4D13-B080-834E00755734}"/>
    <cellStyle name="Ausgabe 4 2 2 2 3" xfId="10822" xr:uid="{3ACB83FE-04E5-494D-874D-4B36C7FB4603}"/>
    <cellStyle name="Ausgabe 4 2 2 2 4" xfId="13704" xr:uid="{91B179CD-12B0-4887-8ADD-EE1A7C2DCE23}"/>
    <cellStyle name="Ausgabe 4 2 2 3" xfId="5103" xr:uid="{C18C8DC9-1C60-4F22-84FC-A5608FAA4B3A}"/>
    <cellStyle name="Ausgabe 4 2 2 4" xfId="9366" xr:uid="{B7FD274E-0E88-464A-8ADD-F70CBBA0F3B1}"/>
    <cellStyle name="Ausgabe 4 2 2 5" xfId="12288" xr:uid="{30EB440D-1ADC-4461-829E-FA532C9D1847}"/>
    <cellStyle name="Ausgabe 4 2 3" xfId="975" xr:uid="{5637F195-15B5-4A43-ADA0-2BA364F7373A}"/>
    <cellStyle name="Ausgabe 4 2 3 2" xfId="2553" xr:uid="{AEBC1E26-F825-46EA-9047-7CB475AF8638}"/>
    <cellStyle name="Ausgabe 4 2 3 2 2" xfId="6391" xr:uid="{070FC2A4-C5B6-41EB-BC13-688CBCD176A8}"/>
    <cellStyle name="Ausgabe 4 2 3 2 3" xfId="10303" xr:uid="{7C136CEA-C2AD-442B-8EEF-BC24075BF95E}"/>
    <cellStyle name="Ausgabe 4 2 3 2 4" xfId="13185" xr:uid="{0B84B516-989F-47D9-90BB-CF4CD972D8CE}"/>
    <cellStyle name="Ausgabe 4 2 3 3" xfId="6386" xr:uid="{F906D2B4-26A2-49A7-8A72-4A712B71CC6D}"/>
    <cellStyle name="Ausgabe 4 2 3 4" xfId="8834" xr:uid="{61BEC730-E488-4A0D-BC3A-B0C8ED5CA7BD}"/>
    <cellStyle name="Ausgabe 4 2 3 5" xfId="11756" xr:uid="{377E8A10-7877-43B5-BFC7-F64E8D2A49A0}"/>
    <cellStyle name="Ausgabe 4 2 4" xfId="2157" xr:uid="{254840A2-D917-4624-BDDE-9C515A85AC47}"/>
    <cellStyle name="Ausgabe 4 2 4 2" xfId="5629" xr:uid="{47DD71A1-2084-4642-94A4-4F9226807EEF}"/>
    <cellStyle name="Ausgabe 4 2 4 3" xfId="10016" xr:uid="{77D95245-E9F9-4DCC-856F-5FD1B07350D6}"/>
    <cellStyle name="Ausgabe 4 2 4 4" xfId="12938" xr:uid="{BBDB869A-EC27-42D3-B6A9-846AFC9DBAC4}"/>
    <cellStyle name="Ausgabe 4 2 5" xfId="6207" xr:uid="{A188180E-8B91-4150-AA96-872A13E2BE9F}"/>
    <cellStyle name="Ausgabe 4 2 6" xfId="5083" xr:uid="{FEEBD972-0C19-44E1-ADAA-A54BEC63DB3F}"/>
    <cellStyle name="Ausgabe 4 2 7" xfId="8293" xr:uid="{E6A6C373-E249-490F-BD8E-7511BDA80170}"/>
    <cellStyle name="Ausgabe 4 3" xfId="1299" xr:uid="{0F1E8DB2-9258-4FD1-BA2C-3653594A48D7}"/>
    <cellStyle name="Ausgabe 4 3 2" xfId="2864" xr:uid="{E47EEE27-4B05-47E1-BC71-D42FFF01F477}"/>
    <cellStyle name="Ausgabe 4 3 2 2" xfId="7558" xr:uid="{9A6FD4E0-FBB5-409A-A779-8EB9AF4C230C}"/>
    <cellStyle name="Ausgabe 4 3 2 3" xfId="10614" xr:uid="{C1E73AD6-83F4-4B31-BEF4-E7DAC4DBD81B}"/>
    <cellStyle name="Ausgabe 4 3 2 4" xfId="13496" xr:uid="{756D3CAA-30A7-4AB6-849F-3E368B862E45}"/>
    <cellStyle name="Ausgabe 4 3 3" xfId="3510" xr:uid="{DD174C76-2B66-4A16-BF32-9FC2A4CE2282}"/>
    <cellStyle name="Ausgabe 4 3 4" xfId="9158" xr:uid="{2F9FBEEC-F903-4BA0-8462-8638FDC5CC3A}"/>
    <cellStyle name="Ausgabe 4 3 5" xfId="12080" xr:uid="{1CAA52D4-5139-4466-9B31-82E9D371F61E}"/>
    <cellStyle name="Ausgabe 4 4" xfId="1713" xr:uid="{DBDC1E07-4293-45A7-8120-393A53F54CF1}"/>
    <cellStyle name="Ausgabe 4 4 2" xfId="3274" xr:uid="{B916DC70-E340-4E74-81C4-23D0E7DBFE19}"/>
    <cellStyle name="Ausgabe 4 4 2 2" xfId="7968" xr:uid="{5E38D95F-7452-4DDE-A9C4-896AC4BF2337}"/>
    <cellStyle name="Ausgabe 4 4 2 3" xfId="11024" xr:uid="{0AB4036E-FCF0-4C9C-AFB4-E9678B75FFDC}"/>
    <cellStyle name="Ausgabe 4 4 2 4" xfId="13906" xr:uid="{EE20D3F7-0BA9-4CD8-95E5-36DB5F1A0DA9}"/>
    <cellStyle name="Ausgabe 4 4 3" xfId="4268" xr:uid="{87288C95-0A40-4CCC-8A2F-D8026D7A4746}"/>
    <cellStyle name="Ausgabe 4 4 4" xfId="9572" xr:uid="{21EBD80F-0A6D-4EED-AAEA-6BD1A61D3600}"/>
    <cellStyle name="Ausgabe 4 4 5" xfId="12494" xr:uid="{33F94BC7-36A1-4C4F-9F1A-A154096066F6}"/>
    <cellStyle name="Ausgabe 4 5" xfId="1951" xr:uid="{FC56FBD3-65A3-4BF1-8F67-D572155CC45C}"/>
    <cellStyle name="Ausgabe 4 5 2" xfId="3915" xr:uid="{E36B091C-888D-42AB-B5CC-899841F1ACAD}"/>
    <cellStyle name="Ausgabe 4 5 3" xfId="9810" xr:uid="{EEB487F8-2116-4614-8222-1117E0AE2D34}"/>
    <cellStyle name="Ausgabe 4 5 4" xfId="12732" xr:uid="{51FD1A32-1F5B-4069-B255-5E401E50501C}"/>
    <cellStyle name="Ausgabe 4 6" xfId="5542" xr:uid="{8E3002AD-29E7-4242-B6F6-8C273D25D300}"/>
    <cellStyle name="Ausgabe 4 7" xfId="4880" xr:uid="{E5BD022F-FF58-4784-B3B1-B15F8E78451E}"/>
    <cellStyle name="Ausgabe 4 8" xfId="8548" xr:uid="{56FC8953-E0E0-41CB-B1F2-A2C736A7D0D5}"/>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2 2 2" xfId="7885" xr:uid="{E52B88A8-9066-4EEA-8B8F-2B7C54EA7686}"/>
    <cellStyle name="Ausgabe 5 2 2 2 3" xfId="10941" xr:uid="{4F33C599-88D7-4A0F-8DB3-3703D26F536E}"/>
    <cellStyle name="Ausgabe 5 2 2 2 4" xfId="13823" xr:uid="{192A4D07-1664-4CF7-8DCD-7107B63656FB}"/>
    <cellStyle name="Ausgabe 5 2 2 3" xfId="6357" xr:uid="{D900996B-ABF9-4092-8098-A075A28CF0FC}"/>
    <cellStyle name="Ausgabe 5 2 2 4" xfId="9485" xr:uid="{0E8987A4-0BA1-4932-9408-374A0A439F85}"/>
    <cellStyle name="Ausgabe 5 2 2 5" xfId="12407" xr:uid="{7E167CCC-F5EB-4C96-B786-53AB24B74388}"/>
    <cellStyle name="Ausgabe 5 2 3" xfId="1898" xr:uid="{68B2D869-BDC9-4690-8115-1EAC63154360}"/>
    <cellStyle name="Ausgabe 5 2 3 2" xfId="3441" xr:uid="{CEA58CA1-CBC9-487D-8F49-C4EE1146B0A7}"/>
    <cellStyle name="Ausgabe 5 2 3 2 2" xfId="8135" xr:uid="{CCD955D1-32C6-4115-80A1-A3B826D1F44A}"/>
    <cellStyle name="Ausgabe 5 2 3 2 3" xfId="11191" xr:uid="{AEFBA6A4-C460-4528-9A59-A66EAA9E8E42}"/>
    <cellStyle name="Ausgabe 5 2 3 2 4" xfId="14073" xr:uid="{8232389E-08A6-48D4-A2CC-D94BCBF5EBF7}"/>
    <cellStyle name="Ausgabe 5 2 3 3" xfId="6083" xr:uid="{13027BCE-FFA9-4936-8B0A-E4DA1956E942}"/>
    <cellStyle name="Ausgabe 5 2 3 4" xfId="9757" xr:uid="{5CB800BB-FC99-43AB-BC9F-4379C1B52DA1}"/>
    <cellStyle name="Ausgabe 5 2 3 5" xfId="12679" xr:uid="{981445FA-8115-4E4E-991B-2D4462894C6B}"/>
    <cellStyle name="Ausgabe 5 2 4" xfId="2276" xr:uid="{83BDE257-6FB9-4EC1-B17E-73A1B7DFB90A}"/>
    <cellStyle name="Ausgabe 5 2 4 2" xfId="6429" xr:uid="{C3B3AE43-5FBF-49A8-AB7D-70016BA8EA81}"/>
    <cellStyle name="Ausgabe 5 2 4 3" xfId="10135" xr:uid="{684ED6E2-E1B4-4215-8E98-A4840184DFAF}"/>
    <cellStyle name="Ausgabe 5 2 4 4" xfId="13057" xr:uid="{2940937E-A8D7-4B74-9CD0-1E27E2F4C969}"/>
    <cellStyle name="Ausgabe 5 2 5" xfId="6634" xr:uid="{CA1A95C1-40F8-4A60-9F97-807D05FD602E}"/>
    <cellStyle name="Ausgabe 5 2 6" xfId="8772" xr:uid="{6E33B8DB-2585-4A2A-A60A-9ABB4B8C46DD}"/>
    <cellStyle name="Ausgabe 5 2 7" xfId="11695" xr:uid="{59DE8C6B-E7DF-4A19-8565-28113D967568}"/>
    <cellStyle name="Ausgabe 5 3" xfId="1418" xr:uid="{DA1679CA-EB66-4BCC-BA0E-38FEE251F111}"/>
    <cellStyle name="Ausgabe 5 3 2" xfId="2983" xr:uid="{E2DC14E3-FCCC-4E75-9D8B-E3AC80E8207D}"/>
    <cellStyle name="Ausgabe 5 3 2 2" xfId="7677" xr:uid="{477264AD-EC72-4091-A976-D4794136883F}"/>
    <cellStyle name="Ausgabe 5 3 2 3" xfId="10733" xr:uid="{EDB3499F-E06A-4E43-9BDB-6DDE9A716B6A}"/>
    <cellStyle name="Ausgabe 5 3 2 4" xfId="13615" xr:uid="{3D89199A-7937-4A58-9F7C-B22EB59342CF}"/>
    <cellStyle name="Ausgabe 5 3 3" xfId="6831" xr:uid="{46BC644E-0FD8-452E-9757-C7564004BE4A}"/>
    <cellStyle name="Ausgabe 5 3 4" xfId="9277" xr:uid="{FCF07607-22F7-4AC9-A3A0-03B8DF6EC0C0}"/>
    <cellStyle name="Ausgabe 5 3 5" xfId="12199" xr:uid="{984B9A44-8C3D-47C4-BFEC-9A43E7854999}"/>
    <cellStyle name="Ausgabe 5 4" xfId="1640" xr:uid="{766D8667-3E44-40BA-A64D-7187D11177CE}"/>
    <cellStyle name="Ausgabe 5 4 2" xfId="3205" xr:uid="{6FF7ABE6-EF9D-48EC-939B-1788A4522C4C}"/>
    <cellStyle name="Ausgabe 5 4 2 2" xfId="7899" xr:uid="{56220AB5-6AEE-4B4E-B19F-4F24C5D5B1F9}"/>
    <cellStyle name="Ausgabe 5 4 2 3" xfId="10955" xr:uid="{0637AD43-8EB1-493B-B591-4E3944A74D7E}"/>
    <cellStyle name="Ausgabe 5 4 2 4" xfId="13837" xr:uid="{2676B76D-B944-40F8-8278-685A0CC87BF5}"/>
    <cellStyle name="Ausgabe 5 4 3" xfId="5580" xr:uid="{DB183D64-E493-4D30-8DF1-8202B7138841}"/>
    <cellStyle name="Ausgabe 5 4 4" xfId="9499" xr:uid="{27511697-989E-42B9-8017-1511C3CAF547}"/>
    <cellStyle name="Ausgabe 5 4 5" xfId="12421" xr:uid="{63CB235E-11B4-463C-8AAC-84AA399278AC}"/>
    <cellStyle name="Ausgabe 5 5" xfId="2070" xr:uid="{2C682439-CDAA-40DF-93CA-B416CC3667AF}"/>
    <cellStyle name="Ausgabe 5 5 2" xfId="4977" xr:uid="{8092B3EB-4634-4270-B2D1-FE6C851CE90D}"/>
    <cellStyle name="Ausgabe 5 5 3" xfId="9929" xr:uid="{88D6F8CC-20FA-48B4-869C-85103A589C83}"/>
    <cellStyle name="Ausgabe 5 5 4" xfId="12851" xr:uid="{DB62EB02-C685-4580-919A-0360594B2D24}"/>
    <cellStyle name="Ausgabe 5 6" xfId="4835" xr:uid="{E923B148-0D82-4851-97A8-7820E09425A9}"/>
    <cellStyle name="Ausgabe 5 7" xfId="8591" xr:uid="{2BDEE891-CA78-477A-A989-B25DFD1CA3F8}"/>
    <cellStyle name="Ausgabe 5 8" xfId="11515" xr:uid="{3318E743-7633-4DAA-A004-8C511F5AB202}"/>
    <cellStyle name="Ausgabe 6" xfId="714" xr:uid="{2D5CE56D-E652-40BB-9D88-01F3DBF28301}"/>
    <cellStyle name="Ausgabe 6 2" xfId="1434" xr:uid="{C9BE8B5B-D624-493B-A76D-65DEC5516530}"/>
    <cellStyle name="Ausgabe 6 2 2" xfId="2999" xr:uid="{96DFE2C1-818C-49EC-B2D4-D7939D325969}"/>
    <cellStyle name="Ausgabe 6 2 2 2" xfId="7693" xr:uid="{BF67A903-57A9-45B6-83D1-3EC468CAAA3A}"/>
    <cellStyle name="Ausgabe 6 2 2 3" xfId="10749" xr:uid="{FE262464-5718-45BD-85D1-75DAA48183F5}"/>
    <cellStyle name="Ausgabe 6 2 2 4" xfId="13631" xr:uid="{51F607D3-AE9E-4043-B1E9-A7853DA30DCC}"/>
    <cellStyle name="Ausgabe 6 2 3" xfId="4381" xr:uid="{12DAA222-0211-41CC-AE36-8EFC0692F414}"/>
    <cellStyle name="Ausgabe 6 2 4" xfId="9293" xr:uid="{58416AE8-2705-41A7-81F5-2E2756EC8A39}"/>
    <cellStyle name="Ausgabe 6 2 5" xfId="12215" xr:uid="{588AE212-DC7B-4557-B3BC-5A668A6B44B1}"/>
    <cellStyle name="Ausgabe 6 3" xfId="1744" xr:uid="{7301DDA4-EA0A-4130-83F0-DC8041CD2D0E}"/>
    <cellStyle name="Ausgabe 6 3 2" xfId="3303" xr:uid="{DACF5309-FB9B-4F12-89B2-42269FD93D8C}"/>
    <cellStyle name="Ausgabe 6 3 2 2" xfId="7997" xr:uid="{375732BA-765A-4F3F-8446-29B9F2AB20D7}"/>
    <cellStyle name="Ausgabe 6 3 2 3" xfId="11053" xr:uid="{8CB1903B-A867-479C-A563-101E079CF1F9}"/>
    <cellStyle name="Ausgabe 6 3 2 4" xfId="13935" xr:uid="{429B48A7-167D-4A25-948D-8AE61F65698B}"/>
    <cellStyle name="Ausgabe 6 3 3" xfId="4643" xr:uid="{1D910011-2C1E-4349-A378-516DAADE9BD6}"/>
    <cellStyle name="Ausgabe 6 3 4" xfId="9603" xr:uid="{D3DA26ED-3325-4B31-ABB1-6B6F9EE6033A}"/>
    <cellStyle name="Ausgabe 6 3 5" xfId="12525" xr:uid="{306344DD-C701-4160-9259-EC7782125D03}"/>
    <cellStyle name="Ausgabe 6 4" xfId="2085" xr:uid="{1E38B990-4668-4EF2-B8C0-A14BAABECBBE}"/>
    <cellStyle name="Ausgabe 6 4 2" xfId="5440" xr:uid="{CE4AA567-76BF-4CFE-9603-E2EF24ADA24D}"/>
    <cellStyle name="Ausgabe 6 4 3" xfId="9944" xr:uid="{42707CC8-17DC-457F-98F2-5500AB08209E}"/>
    <cellStyle name="Ausgabe 6 4 4" xfId="12866" xr:uid="{00EDB898-2D08-4E55-AAA8-2136EA93A389}"/>
    <cellStyle name="Ausgabe 6 5" xfId="6089" xr:uid="{F66C2800-77F9-404B-9BD9-D0C6F1EA9C63}"/>
    <cellStyle name="Ausgabe 6 6" xfId="5410" xr:uid="{BA0063CF-D420-4AFE-9E61-C46F01BC0233}"/>
    <cellStyle name="Ausgabe 6 7" xfId="8580" xr:uid="{A5BA9EA0-AB22-4EB9-AFAA-C40704EFFAE0}"/>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547" hidden="1" xr:uid="{01E7050A-C2E6-41C8-AF22-3F3F5BD5E1AE}"/>
    <cellStyle name="Berechnung" xfId="4401" hidden="1" xr:uid="{D3E33F98-5620-4C1A-9E10-E7E2B8B3FDE9}"/>
    <cellStyle name="Berechnung" xfId="4484" hidden="1" xr:uid="{B4F13978-781D-48D6-9407-9898519AA5B7}"/>
    <cellStyle name="Berechnung" xfId="5282" hidden="1" xr:uid="{98DC4D1F-5F5B-4936-AE41-5680A8B9D1EF}"/>
    <cellStyle name="Berechnung" xfId="5119" hidden="1" xr:uid="{AE64FDB4-29A6-4690-8DAB-C0986BB9BDB1}"/>
    <cellStyle name="Berechnung" xfId="5120" hidden="1" xr:uid="{1F109E7A-3D29-4E12-8FE5-DF5F0C398FAA}"/>
    <cellStyle name="Berechnung" xfId="4576" hidden="1" xr:uid="{A8D28FE6-00A4-441C-8142-4AED90851264}"/>
    <cellStyle name="Berechnung" xfId="5717" hidden="1" xr:uid="{5F57B4BA-2ED6-4AE8-BC44-84861D2BD98A}"/>
    <cellStyle name="Berechnung" xfId="5740" hidden="1" xr:uid="{F90EA520-47E0-4664-A085-D0CE1E9FB42C}"/>
    <cellStyle name="Berechnung" xfId="5937" hidden="1" xr:uid="{EB86F569-5D2E-45FF-BE74-3597E392F362}"/>
    <cellStyle name="Berechnung" xfId="6013" hidden="1" xr:uid="{0FFEAC13-A73A-4ED7-B6B5-078241245017}"/>
    <cellStyle name="Berechnung" xfId="6793" hidden="1" xr:uid="{B3631644-5669-458C-B47C-8DA1BD44561E}"/>
    <cellStyle name="Berechnung" xfId="6643" hidden="1" xr:uid="{812B3847-256F-4C4F-9C27-ECA706594FA1}"/>
    <cellStyle name="Berechnung" xfId="6644" hidden="1" xr:uid="{02A5646A-8B98-4C1D-8EFB-9E46E0A179E1}"/>
    <cellStyle name="Berechnung" xfId="6105" hidden="1" xr:uid="{73829C18-F7B4-444A-85D4-F4DD1675DE7F}"/>
    <cellStyle name="Berechnung" xfId="6868" hidden="1" xr:uid="{5315BFB4-C677-4C47-80F4-520F4F1FED17}"/>
    <cellStyle name="Berechnung" xfId="6877" hidden="1" xr:uid="{63DD7491-689C-4835-AAFB-E416E18E8A6B}"/>
    <cellStyle name="Berechnung" xfId="7039" hidden="1" xr:uid="{DC543BC6-22E5-4232-AED1-7E34E8B8F1C4}"/>
    <cellStyle name="Berechnung" xfId="7071" hidden="1" xr:uid="{A7687BCC-495E-4DB4-B026-A7CF54162063}"/>
    <cellStyle name="Berechnung" xfId="7163" hidden="1" xr:uid="{78BE5443-7BDF-4132-AB6A-9F66092315B8}"/>
    <cellStyle name="Berechnung" xfId="7125" hidden="1" xr:uid="{11E45B10-E769-436D-BAEC-78A9947A59A3}"/>
    <cellStyle name="Berechnung" xfId="7126" hidden="1" xr:uid="{DA7ED800-E4B6-4835-9A01-4B14C9EFE80A}"/>
    <cellStyle name="Berechnung" xfId="7082" hidden="1" xr:uid="{8B37D0FE-53C2-457C-87CC-0E24846B453B}"/>
    <cellStyle name="Berechnung" xfId="7192" hidden="1" xr:uid="{126B9EED-F1DB-4D58-8BD6-C606F9520F15}"/>
    <cellStyle name="Berechnung" xfId="7201" hidden="1" xr:uid="{77B33ADE-A5A0-49D9-A707-26ED33D48B78}"/>
    <cellStyle name="Berechnung" xfId="7363" hidden="1" xr:uid="{FEDACFCE-2F7C-4CE3-91BA-A05EE1142A9A}"/>
    <cellStyle name="Berechnung" xfId="7395" hidden="1" xr:uid="{A1E1AE2A-DDA3-470E-ACD7-F844ED22E3C2}"/>
    <cellStyle name="Berechnung" xfId="7487" hidden="1" xr:uid="{626949EA-0A7B-400A-9DFB-0318E585C002}"/>
    <cellStyle name="Berechnung" xfId="7449" hidden="1" xr:uid="{4838E3C3-C31C-4AE3-AB08-E6D1B845822F}"/>
    <cellStyle name="Berechnung" xfId="7450" hidden="1" xr:uid="{CE9F2AE5-725D-478F-BFD1-F8F4FC75EE1A}"/>
    <cellStyle name="Berechnung" xfId="7406" hidden="1" xr:uid="{9F43F708-C206-4E41-A1AE-DFEDAF9F5602}"/>
    <cellStyle name="Berechnung" xfId="7516" hidden="1" xr:uid="{C5ADEB27-A887-4CAE-B665-4B456D310D90}"/>
    <cellStyle name="Berechnung" xfId="4650" hidden="1" xr:uid="{ABB09BC5-F2C3-4AB5-AAA8-36C11A608B8B}"/>
    <cellStyle name="Berechnung" xfId="4297" hidden="1" xr:uid="{F2AB916C-B48A-49E9-8675-AFB172D936DE}"/>
    <cellStyle name="Berechnung" xfId="4831" hidden="1" xr:uid="{648FDCFB-CC36-42A1-AE2D-56A0A3499BE6}"/>
    <cellStyle name="Berechnung" xfId="3785" hidden="1" xr:uid="{89435686-83E2-4003-B1E1-E90EF9347BE1}"/>
    <cellStyle name="Berechnung" xfId="5578" hidden="1" xr:uid="{B9B0A9B6-0213-4BAC-9241-E1C402262F23}"/>
    <cellStyle name="Berechnung" xfId="6209" hidden="1" xr:uid="{7DA81883-6587-4041-8527-A56CA7A92E2B}"/>
    <cellStyle name="Berechnung" xfId="4773" hidden="1" xr:uid="{A940D734-44AB-4DBA-BE2A-D1529CF6242D}"/>
    <cellStyle name="Berechnung" xfId="6633" hidden="1" xr:uid="{4A8C8EA8-6CA1-4A2C-A124-2A407A807229}"/>
    <cellStyle name="Berechnung" xfId="6053" hidden="1" xr:uid="{00B807EA-407E-4E17-A002-0FB4144EEFC8}"/>
    <cellStyle name="Berechnung" xfId="3764" hidden="1" xr:uid="{246E15E8-0089-43C7-9CAB-34D93C058836}"/>
    <cellStyle name="Berechnung" xfId="4983" hidden="1" xr:uid="{4A604679-153F-4107-98E6-90FA5462F0E1}"/>
    <cellStyle name="Berechnung" xfId="8093" hidden="1" xr:uid="{F49D8B9A-2F70-4AA5-B8EB-23A9166E8364}"/>
    <cellStyle name="Berechnung" xfId="7941" hidden="1" xr:uid="{E4CC4543-CF5F-46F9-8752-6C19DE2C603F}"/>
    <cellStyle name="Berechnung" xfId="7942" hidden="1" xr:uid="{A5371638-A7DB-4F11-BA90-8A88AC9D8302}"/>
    <cellStyle name="Berechnung" xfId="5468" hidden="1" xr:uid="{7AD57D03-9183-4E8C-8304-B862BDFD9C8D}"/>
    <cellStyle name="Berechnung" xfId="8168" hidden="1" xr:uid="{BCE26016-DAD9-4246-9BD1-866437D85310}"/>
    <cellStyle name="Berechnung" xfId="8177" hidden="1" xr:uid="{C07ED841-B73F-4219-BFA7-B3F88BCB34DF}"/>
    <cellStyle name="Berechnung" xfId="8305" hidden="1" xr:uid="{9E6A2B8D-32BE-45B8-B141-76DE972E7B8C}"/>
    <cellStyle name="Berechnung" xfId="8337" hidden="1" xr:uid="{FCC1DF7F-AD82-46E4-92BC-F949DEBE36D7}"/>
    <cellStyle name="Berechnung" xfId="8429" hidden="1" xr:uid="{DFC64DD8-D067-4F1C-89B1-EDAF57D6AEC9}"/>
    <cellStyle name="Berechnung" xfId="8391" hidden="1" xr:uid="{1C5510B7-5D12-4110-8B4A-A5FAF92880FB}"/>
    <cellStyle name="Berechnung" xfId="8392" hidden="1" xr:uid="{BFFFF5D5-F770-4218-B40A-FBFF96442676}"/>
    <cellStyle name="Berechnung" xfId="8348" hidden="1" xr:uid="{0A27100E-93C1-46CA-825D-AFB74439CB2F}"/>
    <cellStyle name="Berechnung" xfId="8458" hidden="1" xr:uid="{2C18F026-0B43-49B3-A52E-7EA011FB9E9B}"/>
    <cellStyle name="Berechnung" xfId="8467" hidden="1" xr:uid="{2E6DB2D3-9CE8-4A94-8207-A1CB64E2B1CB}"/>
    <cellStyle name="Berechnung" xfId="8594" hidden="1" xr:uid="{E902E0AA-8777-42A1-9AAA-7246519613CC}"/>
    <cellStyle name="Berechnung" xfId="8626" hidden="1" xr:uid="{B904FF6C-1EEA-4B4D-9DC1-984FA9E47150}"/>
    <cellStyle name="Berechnung" xfId="8718" hidden="1" xr:uid="{D66FF911-8C56-4572-A44B-8E2393D71F79}"/>
    <cellStyle name="Berechnung" xfId="8680" hidden="1" xr:uid="{E499D0F3-93E5-4346-9DDE-2CDAB2F5434E}"/>
    <cellStyle name="Berechnung" xfId="8681" hidden="1" xr:uid="{BBC34A8C-559F-4497-902D-C0D76AA39AF4}"/>
    <cellStyle name="Berechnung" xfId="8637" hidden="1" xr:uid="{0015B06F-9FCB-4286-B790-AAAE33D154C8}"/>
    <cellStyle name="Berechnung" xfId="8747" hidden="1" xr:uid="{764E2B7A-D7BA-48A2-A722-6E2AEF488932}"/>
    <cellStyle name="Berechnung" xfId="3542" hidden="1" xr:uid="{197D9A44-4AC4-4F47-8271-AD8A7A7E4CC1}"/>
    <cellStyle name="Berechnung" xfId="8805" hidden="1" xr:uid="{8FB801BF-DD38-4F14-8AFD-4CF57BEA286D}"/>
    <cellStyle name="Berechnung" xfId="8889" hidden="1" xr:uid="{C6485D60-326D-48D6-987A-B8EBF4DB62F8}"/>
    <cellStyle name="Berechnung" xfId="9712" hidden="1" xr:uid="{C15EFE04-6D67-457A-B26A-0F79400253E5}"/>
    <cellStyle name="Berechnung" xfId="9544" hidden="1" xr:uid="{9C8310E7-15DC-4E54-B0BF-6B00A6E3E98C}"/>
    <cellStyle name="Berechnung" xfId="9545" hidden="1" xr:uid="{BD9568E8-44C2-4EF4-BA72-C855EF941C21}"/>
    <cellStyle name="Berechnung" xfId="8984" hidden="1" xr:uid="{90E0BE43-83C0-47B0-8708-88AE68A1B72B}"/>
    <cellStyle name="Berechnung" xfId="10162" hidden="1" xr:uid="{65BC8968-ED28-40EA-8898-02A9A2AB900C}"/>
    <cellStyle name="Berechnung" xfId="10185" hidden="1" xr:uid="{06E1127E-1C36-4A8F-AA90-56E1EAAEAB5C}"/>
    <cellStyle name="Berechnung" xfId="10275" hidden="1" xr:uid="{D0FC49E5-070D-451D-B154-ED693FFC7994}"/>
    <cellStyle name="Berechnung" xfId="10352" hidden="1" xr:uid="{FD6EF053-5853-467F-AC36-7458E2A909A3}"/>
    <cellStyle name="Berechnung" xfId="11149" hidden="1" xr:uid="{85907E8E-6D55-4550-9D5F-861A3D5626D8}"/>
    <cellStyle name="Berechnung" xfId="10997" hidden="1" xr:uid="{6ABA40B1-D976-4FB2-9F15-6C77CF627B38}"/>
    <cellStyle name="Berechnung" xfId="10998" hidden="1" xr:uid="{EE70B20E-A585-49E6-9EE7-C10E62119E0F}"/>
    <cellStyle name="Berechnung" xfId="10444" hidden="1" xr:uid="{00641BEE-4F48-42A0-AE08-E444060611A6}"/>
    <cellStyle name="Berechnung" xfId="11224" hidden="1" xr:uid="{E46303F2-F6EA-4ABA-8482-FDD63627236B}"/>
    <cellStyle name="Berechnung" xfId="11231" hidden="1" xr:uid="{E09F41FB-D0AF-4A17-A8D4-FF16E365AC60}"/>
    <cellStyle name="Berechnung" xfId="11295" hidden="1" xr:uid="{259791C2-4758-4890-94EC-D3601513F6F4}"/>
    <cellStyle name="Berechnung" xfId="11327" hidden="1" xr:uid="{790E7253-6FF0-4E74-91DF-A752E74D6554}"/>
    <cellStyle name="Berechnung" xfId="11419" hidden="1" xr:uid="{0ED30AD2-DB2E-49E2-86E8-78DA91BE9C6E}"/>
    <cellStyle name="Berechnung" xfId="11381" hidden="1" xr:uid="{86442486-91C6-46F3-AF34-A27C26095BA4}"/>
    <cellStyle name="Berechnung" xfId="11382" hidden="1" xr:uid="{733F6271-40B3-4DAD-AE23-513C6090A13C}"/>
    <cellStyle name="Berechnung" xfId="11338" hidden="1" xr:uid="{DD780DBE-8D2A-4435-8536-2CD6CE712622}"/>
    <cellStyle name="Berechnung" xfId="11448" hidden="1" xr:uid="{9698CEE9-6B3E-4D98-B1C1-0BE9242FA360}"/>
    <cellStyle name="Berechnung" xfId="11455" hidden="1" xr:uid="{B3ECBC50-6FD8-44BE-A38F-4392B15FADA6}"/>
    <cellStyle name="Berechnung" xfId="11518" hidden="1" xr:uid="{C48BF491-0A0F-40F3-AD0B-9B0A7CD860FC}"/>
    <cellStyle name="Berechnung" xfId="11550" hidden="1" xr:uid="{DBE15051-39C8-4CD3-A46B-FB6DCD22C801}"/>
    <cellStyle name="Berechnung" xfId="11642" hidden="1" xr:uid="{7627A066-36A4-46DF-908C-02E04A19DB13}"/>
    <cellStyle name="Berechnung" xfId="11604" hidden="1" xr:uid="{C73C3585-10A4-41E7-B3B5-1D521ADBFC38}"/>
    <cellStyle name="Berechnung" xfId="11605" hidden="1" xr:uid="{221B333F-EC4D-4C63-9DE2-7180AAB5C160}"/>
    <cellStyle name="Berechnung" xfId="11561" hidden="1" xr:uid="{8B9B6CC3-45FE-4143-865B-90624F48D659}"/>
    <cellStyle name="Berechnung" xfId="11671" hidden="1" xr:uid="{29B1F91F-D244-49FD-9907-2888ED23DFDF}"/>
    <cellStyle name="Berechnung" xfId="8575" hidden="1" xr:uid="{366CB4C4-8FFB-4F77-9F24-5EEAADC480B3}"/>
    <cellStyle name="Berechnung" xfId="11727" hidden="1" xr:uid="{0FB03739-43E1-44EC-98E8-01A84DA8ED95}"/>
    <cellStyle name="Berechnung" xfId="11811" hidden="1" xr:uid="{5FE707AD-5C49-434F-8CF4-1F1A2B26580E}"/>
    <cellStyle name="Berechnung" xfId="12634" hidden="1" xr:uid="{71970072-F949-4EA1-B872-B9FB464E8D00}"/>
    <cellStyle name="Berechnung" xfId="12466" hidden="1" xr:uid="{81787A30-F221-4C27-940B-6CCD18C6A8E3}"/>
    <cellStyle name="Berechnung" xfId="12467" hidden="1" xr:uid="{E32EF702-19B1-4BE5-BDAF-02D55907F68F}"/>
    <cellStyle name="Berechnung" xfId="11906" hidden="1" xr:uid="{0F6196AD-4DF3-4B31-90EA-DF4D1CDD5116}"/>
    <cellStyle name="Berechnung" xfId="13084" hidden="1" xr:uid="{B503C004-BE03-48CE-8714-ADE48706052B}"/>
    <cellStyle name="Berechnung" xfId="13103" hidden="1" xr:uid="{9EB6EAAF-32FE-426A-93C5-A70073052D4F}"/>
    <cellStyle name="Berechnung" xfId="13157" hidden="1" xr:uid="{9C9FDB72-B199-4C00-B8DB-934B79846E9C}"/>
    <cellStyle name="Berechnung" xfId="13234" hidden="1" xr:uid="{3DA0DA31-A6FB-4AB1-8213-53F85B6D99A7}"/>
    <cellStyle name="Berechnung" xfId="14031" hidden="1" xr:uid="{2C74ADBB-9303-4147-9EF8-8678E32A328C}"/>
    <cellStyle name="Berechnung" xfId="13879" hidden="1" xr:uid="{72E3C122-D8EE-431D-8352-3D9DA526E583}"/>
    <cellStyle name="Berechnung" xfId="13880" hidden="1" xr:uid="{9D5E9E34-C51E-4F6A-8D0F-B4C3422195E0}"/>
    <cellStyle name="Berechnung" xfId="13326" hidden="1" xr:uid="{D37BA1B3-A6F7-4971-8E59-984749507763}"/>
    <cellStyle name="Berechnung" xfId="14106" hidden="1" xr:uid="{051DC46E-B19E-443F-A102-C5F316DFFC73}"/>
    <cellStyle name="Berechnung" xfId="14111" hidden="1" xr:uid="{4BA52066-4E8A-48AB-8DC4-188C6F5E020D}"/>
    <cellStyle name="Berechnung" xfId="14137" hidden="1" xr:uid="{ED5BEED2-7716-484A-9C2E-9A94D12B702D}"/>
    <cellStyle name="Berechnung" xfId="14169" hidden="1" xr:uid="{FF06BBF6-EE77-4846-B370-DFBCDE5BC092}"/>
    <cellStyle name="Berechnung" xfId="14261" hidden="1" xr:uid="{85963AEA-562E-4B7D-8E87-F246548EC4E4}"/>
    <cellStyle name="Berechnung" xfId="14223" hidden="1" xr:uid="{4723C160-D343-4394-8AEF-7BEB950B82DF}"/>
    <cellStyle name="Berechnung" xfId="14224" hidden="1" xr:uid="{34C782F8-D02A-413A-8B75-4E38A74F5F5D}"/>
    <cellStyle name="Berechnung" xfId="14180" hidden="1" xr:uid="{574C94A1-5E1F-478B-B600-EBCB0ED2FA7D}"/>
    <cellStyle name="Berechnung" xfId="14290" hidden="1" xr:uid="{DE0E784C-DA9F-42CA-9C91-94DF00C9BE98}"/>
    <cellStyle name="Berechnung" xfId="14295" hidden="1" xr:uid="{D9A89C9C-96AF-48FA-8ABA-F3EB31198181}"/>
    <cellStyle name="Berechnung" xfId="14321" hidden="1" xr:uid="{D53F6EB7-4139-4CA4-8315-826461DC7D10}"/>
    <cellStyle name="Berechnung" xfId="14353" hidden="1" xr:uid="{AB71467A-158F-4A1D-9965-B51B973D20C7}"/>
    <cellStyle name="Berechnung" xfId="14445" hidden="1" xr:uid="{6E00C253-91E4-4F5B-B5CF-E524B86602F8}"/>
    <cellStyle name="Berechnung" xfId="14407" hidden="1" xr:uid="{719E3A4B-9FD9-4311-9C00-3D77DF232BC4}"/>
    <cellStyle name="Berechnung" xfId="14408" hidden="1" xr:uid="{23C68F72-2D7F-4DC1-8D1A-986354136956}"/>
    <cellStyle name="Berechnung" xfId="14364" hidden="1" xr:uid="{63E3AB0E-8893-4AD0-B460-5897ECD81C30}"/>
    <cellStyle name="Berechnung" xfId="14474" hidden="1" xr:uid="{415A3B60-2232-4033-8F1F-5B3A28FD47F5}"/>
    <cellStyle name="Berechnung" xfId="14483" hidden="1" xr:uid="{04FD6708-39CC-4FFC-AA12-76B81CF1BB1B}"/>
    <cellStyle name="Berechnung" xfId="14645" hidden="1" xr:uid="{FB80175B-788B-4A44-8656-B2959F4511E3}"/>
    <cellStyle name="Berechnung" xfId="14677" hidden="1" xr:uid="{54D20E8B-D44F-469F-A537-0C5D2207004E}"/>
    <cellStyle name="Berechnung" xfId="14769" hidden="1" xr:uid="{C8E2FA9F-DD7B-416D-9BEB-59BF81BFD0B1}"/>
    <cellStyle name="Berechnung" xfId="14731" hidden="1" xr:uid="{04C70B9B-6D7F-4547-A5A7-80F9AE6AD075}"/>
    <cellStyle name="Berechnung" xfId="14732" hidden="1" xr:uid="{60BFFA3A-8C3D-456D-AD8D-1EF12E311FB2}"/>
    <cellStyle name="Berechnung" xfId="14688" hidden="1" xr:uid="{A6400555-BB8A-43DD-B5BC-4A5FE0FEE43E}"/>
    <cellStyle name="Berechnung" xfId="14798" hidden="1" xr:uid="{74F204F0-EC3F-400A-A65D-B68A99073EB0}"/>
    <cellStyle name="Berechnung" xfId="14807" hidden="1" xr:uid="{B22877A2-80FE-4235-A8D9-153D4CEE1FC4}"/>
    <cellStyle name="Berechnung" xfId="14969" hidden="1" xr:uid="{2669D888-86EE-48FC-90DB-9913CA7E5676}"/>
    <cellStyle name="Berechnung" xfId="15001" hidden="1" xr:uid="{077F4936-A3A5-4DA4-9823-1513DC548AFB}"/>
    <cellStyle name="Berechnung" xfId="15093" hidden="1" xr:uid="{74ED6930-F851-4425-939B-2A8301E5EDCC}"/>
    <cellStyle name="Berechnung" xfId="15055" hidden="1" xr:uid="{061DEE72-0745-402F-B1B8-40942136D6C3}"/>
    <cellStyle name="Berechnung" xfId="15056" hidden="1" xr:uid="{DFCAB03A-CD56-49F0-AAE5-0D09D50A25A9}"/>
    <cellStyle name="Berechnung" xfId="15012" hidden="1" xr:uid="{B70FA8DB-1F69-4598-9B79-84760DC86121}"/>
    <cellStyle name="Berechnung" xfId="15122" hidden="1" xr:uid="{0B0B7CB7-AD29-4255-ACFF-10DC90216AA6}"/>
    <cellStyle name="Berechnung" xfId="15131" hidden="1" xr:uid="{32BDBE96-D52B-4E64-85EF-6CFFC4721AB5}"/>
    <cellStyle name="Berechnung" xfId="15293" hidden="1" xr:uid="{73E5312D-BF0A-4D4C-AD06-E4B1FA5203A0}"/>
    <cellStyle name="Berechnung" xfId="15325" hidden="1" xr:uid="{F65C1019-0E5B-4BF9-999C-B23EBF61D3DC}"/>
    <cellStyle name="Berechnung" xfId="15417" hidden="1" xr:uid="{96E71CDF-6E0D-4525-AC7B-5D500FE1345F}"/>
    <cellStyle name="Berechnung" xfId="15379" hidden="1" xr:uid="{731FAD2A-B7C1-4E34-8E6E-4DED6A9AED82}"/>
    <cellStyle name="Berechnung" xfId="15380" hidden="1" xr:uid="{AC18DAD6-2476-4718-87E2-B3E1A5227D62}"/>
    <cellStyle name="Berechnung" xfId="15336" hidden="1" xr:uid="{45AE2B40-8A96-4A0E-99CA-AC9C78F20278}"/>
    <cellStyle name="Berechnung" xfId="15446" hidden="1" xr:uid="{B2F3C3E1-BC4F-4C3F-A03C-C9C9289E4C5E}"/>
    <cellStyle name="Berechnung" xfId="15455" hidden="1" xr:uid="{A8F37C52-C393-4525-AAFC-1E78524017C0}"/>
    <cellStyle name="Berechnung" xfId="15617" hidden="1" xr:uid="{12649030-C3D5-4E2D-8A1C-6DDBE125D858}"/>
    <cellStyle name="Berechnung" xfId="15649" hidden="1" xr:uid="{3ADF5C2A-0605-45F6-AE85-D515739C6EC0}"/>
    <cellStyle name="Berechnung" xfId="15741" hidden="1" xr:uid="{02C5833B-B848-4010-844D-1B043AAD4774}"/>
    <cellStyle name="Berechnung" xfId="15703" hidden="1" xr:uid="{6CCA7930-A81F-459C-83AB-EC0CFF6DEE96}"/>
    <cellStyle name="Berechnung" xfId="15704" hidden="1" xr:uid="{71FAA84C-BCC6-471A-AE32-C78C771AB613}"/>
    <cellStyle name="Berechnung" xfId="15660" hidden="1" xr:uid="{DBAD997F-B2D5-4AA6-A8E9-8109CD177F18}"/>
    <cellStyle name="Berechnung" xfId="15770" hidden="1" xr:uid="{DEDD19DD-0833-452F-B984-6C6C158FE949}"/>
    <cellStyle name="Berechnung 2" xfId="428" xr:uid="{87DE542C-7DBD-4373-8598-1CEDF86E7086}"/>
    <cellStyle name="Berechnung 2 10" xfId="8214" xr:uid="{C61AF0E4-D025-4D55-8C76-DFB241093663}"/>
    <cellStyle name="Berechnung 2 11" xfId="11261" xr:uid="{602F7517-9CA9-48EF-8C55-31D9E6B6EB6B}"/>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2 2 2" xfId="7871" xr:uid="{0DBEA53D-9A9E-4C2E-9573-D90F42CC87A2}"/>
    <cellStyle name="Berechnung 2 2 2 2 2 3" xfId="10927" xr:uid="{F53C51E3-6CF7-43FB-AD7A-D2D6082EC47D}"/>
    <cellStyle name="Berechnung 2 2 2 2 2 4" xfId="13809" xr:uid="{ECB08A6F-A556-4C22-AD15-88E522E1B4F9}"/>
    <cellStyle name="Berechnung 2 2 2 2 3" xfId="6177" xr:uid="{C705479A-14A0-44CB-BF5A-097878877877}"/>
    <cellStyle name="Berechnung 2 2 2 2 4" xfId="9471" xr:uid="{DEDAB992-4171-4081-9190-F5D5533C1D74}"/>
    <cellStyle name="Berechnung 2 2 2 2 5" xfId="12393" xr:uid="{E27FD14A-ECAA-40E1-8C72-8DA9B50D6450}"/>
    <cellStyle name="Berechnung 2 2 2 3" xfId="1652" xr:uid="{7DD356D2-C140-45CD-B708-97E95FA0000D}"/>
    <cellStyle name="Berechnung 2 2 2 3 2" xfId="3217" xr:uid="{05F93E10-B1EF-4DB3-9529-0F08D83F57DF}"/>
    <cellStyle name="Berechnung 2 2 2 3 2 2" xfId="7911" xr:uid="{61E8AF86-161F-4008-8A05-784E1CFF1DDA}"/>
    <cellStyle name="Berechnung 2 2 2 3 2 3" xfId="10967" xr:uid="{3A2B6DE8-D315-4E87-8B18-D03C4CB0B70B}"/>
    <cellStyle name="Berechnung 2 2 2 3 2 4" xfId="13849" xr:uid="{467F4AE6-614C-4615-9828-18AF932AA3F8}"/>
    <cellStyle name="Berechnung 2 2 2 3 3" xfId="4500" xr:uid="{85A9BD28-19F6-40D8-8B97-DDE0C9CC1B57}"/>
    <cellStyle name="Berechnung 2 2 2 3 4" xfId="9511" xr:uid="{E34BBF90-9A08-4996-B126-C62911FFF0B5}"/>
    <cellStyle name="Berechnung 2 2 2 3 5" xfId="12433" xr:uid="{F65D5225-8D33-41F5-B30C-229F3C993FEE}"/>
    <cellStyle name="Berechnung 2 2 2 4" xfId="2262" xr:uid="{B6A13055-05D5-4E6B-892D-D458BB54079C}"/>
    <cellStyle name="Berechnung 2 2 2 4 2" xfId="4638" xr:uid="{5B82373F-6F3D-469A-A83D-75CDD054AB7A}"/>
    <cellStyle name="Berechnung 2 2 2 4 3" xfId="10121" xr:uid="{65A88AC6-46D9-4092-8D09-F7CF4F00A0E9}"/>
    <cellStyle name="Berechnung 2 2 2 4 4" xfId="13043" xr:uid="{B0A34FF6-8485-40E0-B06A-96957C77876E}"/>
    <cellStyle name="Berechnung 2 2 2 5" xfId="3505" xr:uid="{BB382B71-B60C-4919-BCA3-1A424505A23F}"/>
    <cellStyle name="Berechnung 2 2 2 6" xfId="8758" xr:uid="{47B845A7-6F9F-4EB1-8995-6748D7BC1339}"/>
    <cellStyle name="Berechnung 2 2 2 7" xfId="11681" xr:uid="{70492A18-9652-4AF6-B1C8-02BEE4F0FDBD}"/>
    <cellStyle name="Berechnung 2 2 3" xfId="1404" xr:uid="{230450E2-7DD5-4E8E-A13E-1960488A6BC4}"/>
    <cellStyle name="Berechnung 2 2 3 2" xfId="2969" xr:uid="{BFD87B61-237B-423D-B8E9-AA32788CCE95}"/>
    <cellStyle name="Berechnung 2 2 3 2 2" xfId="7663" xr:uid="{8694330C-4C93-4614-9BA0-B21EA081DFD8}"/>
    <cellStyle name="Berechnung 2 2 3 2 3" xfId="10719" xr:uid="{D99BF381-D148-4361-8FD4-0A7B5F393C79}"/>
    <cellStyle name="Berechnung 2 2 3 2 4" xfId="13601" xr:uid="{1010A756-B6A2-4D93-B4BC-E64146CD78DE}"/>
    <cellStyle name="Berechnung 2 2 3 3" xfId="4725" xr:uid="{08064E22-0BCD-49CA-B652-AD859C103C0D}"/>
    <cellStyle name="Berechnung 2 2 3 4" xfId="9263" xr:uid="{CBD5DD44-FECB-4858-9611-1D6A62DA99EC}"/>
    <cellStyle name="Berechnung 2 2 3 5" xfId="12185" xr:uid="{099F8B04-BA50-4BC1-8A59-BCA542BBEDDA}"/>
    <cellStyle name="Berechnung 2 2 4" xfId="1677" xr:uid="{B6E84843-1946-4F4D-890D-84B555525DC1}"/>
    <cellStyle name="Berechnung 2 2 4 2" xfId="3240" xr:uid="{D6B6C32D-6BE8-44AA-B12C-FC9FF485CEC5}"/>
    <cellStyle name="Berechnung 2 2 4 2 2" xfId="7934" xr:uid="{02DD5840-45B4-4318-89C0-4B8DCBFCE905}"/>
    <cellStyle name="Berechnung 2 2 4 2 3" xfId="10990" xr:uid="{A8896C8B-68BB-48A1-96F8-16402B849E1F}"/>
    <cellStyle name="Berechnung 2 2 4 2 4" xfId="13872" xr:uid="{9DC1CDA9-E1EF-4249-A5DF-6DFBF449AF5D}"/>
    <cellStyle name="Berechnung 2 2 4 3" xfId="5059" xr:uid="{32E5E62E-5ECB-490B-A662-8FFF891CBBAA}"/>
    <cellStyle name="Berechnung 2 2 4 4" xfId="9536" xr:uid="{3C38920B-5BEB-4366-A6BA-8DCBBC672C53}"/>
    <cellStyle name="Berechnung 2 2 4 5" xfId="12458" xr:uid="{6277D0C7-8687-4843-8735-406588031148}"/>
    <cellStyle name="Berechnung 2 2 5" xfId="2056" xr:uid="{90DBB0B5-9FFF-4389-9AB5-BFC3F676FF13}"/>
    <cellStyle name="Berechnung 2 2 5 2" xfId="5999" xr:uid="{88CE9A07-C50C-42B3-8155-0E195762A4D9}"/>
    <cellStyle name="Berechnung 2 2 5 3" xfId="9915" xr:uid="{BAAFBB9D-5A56-47A1-8C65-7789913A6E99}"/>
    <cellStyle name="Berechnung 2 2 5 4" xfId="12837" xr:uid="{FDD68A5E-3B41-4CB2-9969-E00F1FB6CBEB}"/>
    <cellStyle name="Berechnung 2 2 6" xfId="4578" xr:uid="{426D9366-AED2-46D5-840A-83B825EA4102}"/>
    <cellStyle name="Berechnung 2 2 7" xfId="5206" xr:uid="{EFE45FB3-72F1-4372-84E6-4375D0998E58}"/>
    <cellStyle name="Berechnung 2 2 8" xfId="8212" xr:uid="{420D0B09-161C-4E66-88F8-09D68DA049E1}"/>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2 2 2" xfId="7736" xr:uid="{C094A439-6C61-4A1F-BA87-BAE10566E8F6}"/>
    <cellStyle name="Berechnung 2 3 2 2 2 3" xfId="10792" xr:uid="{32D33B34-5B80-4BB2-91E8-0727478BE35A}"/>
    <cellStyle name="Berechnung 2 3 2 2 2 4" xfId="13674" xr:uid="{0D8E0A7A-9447-4733-AD32-C3B217F33C94}"/>
    <cellStyle name="Berechnung 2 3 2 2 3" xfId="4516" xr:uid="{DD7CB27A-91FE-4752-A886-3BA7D4D8B9CB}"/>
    <cellStyle name="Berechnung 2 3 2 2 4" xfId="9336" xr:uid="{77EEAA3D-4CBE-46B2-8E08-F9BD1011D828}"/>
    <cellStyle name="Berechnung 2 3 2 2 5" xfId="12258" xr:uid="{A4BF4DCF-9391-4C9E-A80C-103E650D90DB}"/>
    <cellStyle name="Berechnung 2 3 2 3" xfId="1754" xr:uid="{D67AF47C-7260-4820-A71E-70078C737576}"/>
    <cellStyle name="Berechnung 2 3 2 3 2" xfId="3312" xr:uid="{0BC7FE57-C3A6-44BF-A5D0-8F64D51900DE}"/>
    <cellStyle name="Berechnung 2 3 2 3 2 2" xfId="8006" xr:uid="{C9B52C37-33C0-4FC7-8ECF-FE988EA6845E}"/>
    <cellStyle name="Berechnung 2 3 2 3 2 3" xfId="11062" xr:uid="{16AC7A03-185B-46B5-B252-B44B7DF33F7E}"/>
    <cellStyle name="Berechnung 2 3 2 3 2 4" xfId="13944" xr:uid="{05CAAA39-69DB-4B2F-BA17-36C069311F3B}"/>
    <cellStyle name="Berechnung 2 3 2 3 3" xfId="6297" xr:uid="{70311CA2-3E30-41E4-A845-E8A5D88532F6}"/>
    <cellStyle name="Berechnung 2 3 2 3 4" xfId="9613" xr:uid="{FC41F737-849E-460F-870D-9618739DF898}"/>
    <cellStyle name="Berechnung 2 3 2 3 5" xfId="12535" xr:uid="{ADEE90C0-6FC0-4DA1-901B-738E05EB86D2}"/>
    <cellStyle name="Berechnung 2 3 2 4" xfId="2127" xr:uid="{BC58228C-27AF-43FA-B568-0E415C074E36}"/>
    <cellStyle name="Berechnung 2 3 2 4 2" xfId="5934" xr:uid="{D903FBC9-7DE1-4145-96E9-4357F4B27E1D}"/>
    <cellStyle name="Berechnung 2 3 2 4 3" xfId="9986" xr:uid="{7951B52E-AC75-4DE8-83A3-6BC3781288F6}"/>
    <cellStyle name="Berechnung 2 3 2 4 4" xfId="12908" xr:uid="{0880E54E-E0E2-4FA7-AFF7-8E7631A2E048}"/>
    <cellStyle name="Berechnung 2 3 2 5" xfId="3871" xr:uid="{3F2C7F32-5663-44FF-AFD4-95D61BC400D4}"/>
    <cellStyle name="Berechnung 2 3 2 6" xfId="6301" xr:uid="{D6710D7D-428A-4185-8505-0D1DB5204A8C}"/>
    <cellStyle name="Berechnung 2 3 2 7" xfId="4901" xr:uid="{C12D45D5-7E42-4E1A-AC13-7885C7674DB5}"/>
    <cellStyle name="Berechnung 2 3 3" xfId="1269" xr:uid="{C87414CB-5DC2-4B2A-A928-E34E728D0494}"/>
    <cellStyle name="Berechnung 2 3 3 2" xfId="2834" xr:uid="{1B04BE50-7DCB-4789-82B1-B490F662F077}"/>
    <cellStyle name="Berechnung 2 3 3 2 2" xfId="7528" xr:uid="{6C84AF89-9BC8-482D-87D5-7EDB49F81BD7}"/>
    <cellStyle name="Berechnung 2 3 3 2 3" xfId="10584" xr:uid="{4CEF7E45-2B6A-44F8-8DDE-BC4E1B57AB8B}"/>
    <cellStyle name="Berechnung 2 3 3 2 4" xfId="13466" xr:uid="{2FB24F48-5D6C-4BDB-B658-5F3884DD2419}"/>
    <cellStyle name="Berechnung 2 3 3 3" xfId="4938" xr:uid="{3DFF36C6-2F5E-4AB1-955B-ACA92201B394}"/>
    <cellStyle name="Berechnung 2 3 3 4" xfId="9128" xr:uid="{BD58B742-6993-41C4-AFCD-1BDBDA466F88}"/>
    <cellStyle name="Berechnung 2 3 3 5" xfId="12050" xr:uid="{9D19BC29-2AF9-4464-8EA6-1F2BAFB7F57B}"/>
    <cellStyle name="Berechnung 2 3 4" xfId="1135" xr:uid="{59449903-DE02-469A-85DF-2759DA4F5534}"/>
    <cellStyle name="Berechnung 2 3 4 2" xfId="2704" xr:uid="{35496C8F-7A02-4C5E-BCF2-F6852B0ED9CC}"/>
    <cellStyle name="Berechnung 2 3 4 2 2" xfId="4343" xr:uid="{AA78BB41-F491-428E-AEFA-159F418A839A}"/>
    <cellStyle name="Berechnung 2 3 4 2 3" xfId="10454" xr:uid="{D823F7B8-4F96-488E-9F85-E33901310FCF}"/>
    <cellStyle name="Berechnung 2 3 4 2 4" xfId="13336" xr:uid="{7655608E-EBBE-40A2-80CD-450B7D9D5852}"/>
    <cellStyle name="Berechnung 2 3 4 3" xfId="3548" xr:uid="{B93F9B58-8950-4611-9128-07BF63D477BB}"/>
    <cellStyle name="Berechnung 2 3 4 4" xfId="8994" xr:uid="{3E121F7A-5AA2-46DE-9609-C75B342586AE}"/>
    <cellStyle name="Berechnung 2 3 4 5" xfId="11916" xr:uid="{E1E236BE-EC20-419B-AC0C-12C73D237D92}"/>
    <cellStyle name="Berechnung 2 3 5" xfId="1921" xr:uid="{F4F68916-4631-4A46-B8EF-657AB126DC18}"/>
    <cellStyle name="Berechnung 2 3 5 2" xfId="6568" xr:uid="{9D5B4739-6D9F-465E-B5F4-80BA768B78FA}"/>
    <cellStyle name="Berechnung 2 3 5 3" xfId="9780" xr:uid="{D47CA970-57B1-4A0F-B178-B794C8351C62}"/>
    <cellStyle name="Berechnung 2 3 5 4" xfId="12702" xr:uid="{9C54D251-5688-47E7-950D-FD065F22AD96}"/>
    <cellStyle name="Berechnung 2 3 6" xfId="5250" xr:uid="{32717628-B0EA-4A88-918C-490FE3728FC6}"/>
    <cellStyle name="Berechnung 2 3 7" xfId="4882" xr:uid="{0FEE1FCA-9D72-417E-AEDD-3423EC0830A2}"/>
    <cellStyle name="Berechnung 2 3 8" xfId="8274" xr:uid="{8BFC44E5-1EA7-4F2E-B5E8-2DB5DE5B390D}"/>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2 2 2" xfId="7792" xr:uid="{86AE1B03-113C-4F54-91E1-D02DD3940A7F}"/>
    <cellStyle name="Berechnung 2 4 2 2 2 3" xfId="10848" xr:uid="{8C585DCA-49F4-4A03-AE32-77FDF07F9B36}"/>
    <cellStyle name="Berechnung 2 4 2 2 2 4" xfId="13730" xr:uid="{1CFBE66D-3DF9-4DD6-9438-9053F102A90E}"/>
    <cellStyle name="Berechnung 2 4 2 2 3" xfId="5071" xr:uid="{8D1F4539-6D36-45DD-9CA5-F9EB4BA8989D}"/>
    <cellStyle name="Berechnung 2 4 2 2 4" xfId="9392" xr:uid="{435591B5-F00B-4BC8-82FB-9A7326971EB4}"/>
    <cellStyle name="Berechnung 2 4 2 2 5" xfId="12314" xr:uid="{80A3BE9F-BAC4-4174-B6E3-365656F82C70}"/>
    <cellStyle name="Berechnung 2 4 2 3" xfId="1083" xr:uid="{80843125-EE8E-4D14-9FE0-9F0E7F5108A0}"/>
    <cellStyle name="Berechnung 2 4 2 3 2" xfId="2652" xr:uid="{0014FAE9-F0A3-4A7E-B64A-ED5CA2834B2C}"/>
    <cellStyle name="Berechnung 2 4 2 3 2 2" xfId="3893" xr:uid="{29F8D9E4-BF1F-4140-9F47-3ADB390EBD60}"/>
    <cellStyle name="Berechnung 2 4 2 3 2 3" xfId="10402" xr:uid="{65DEE748-C924-40BA-8685-99C0C58A4E01}"/>
    <cellStyle name="Berechnung 2 4 2 3 2 4" xfId="13284" xr:uid="{F5A67E42-5A7F-4651-8291-69707F00A132}"/>
    <cellStyle name="Berechnung 2 4 2 3 3" xfId="4273" xr:uid="{4019BC33-E466-4235-90FA-D03333AF08BD}"/>
    <cellStyle name="Berechnung 2 4 2 3 4" xfId="8942" xr:uid="{6F8E9331-8A49-4D73-BA29-76FCF551AD24}"/>
    <cellStyle name="Berechnung 2 4 2 3 5" xfId="11864" xr:uid="{7FD4A90F-6643-4A9B-9116-74BBB4A076F1}"/>
    <cellStyle name="Berechnung 2 4 2 4" xfId="2183" xr:uid="{F89F1455-CCB2-4821-A7CE-C94DBBB05688}"/>
    <cellStyle name="Berechnung 2 4 2 4 2" xfId="6749" xr:uid="{826757F5-5991-4EF3-9026-91594300E866}"/>
    <cellStyle name="Berechnung 2 4 2 4 3" xfId="10042" xr:uid="{76F73EB5-703F-43EE-9D99-6F6F01670F86}"/>
    <cellStyle name="Berechnung 2 4 2 4 4" xfId="12964" xr:uid="{3F435C7D-C189-4C94-822C-79DFBF4022F8}"/>
    <cellStyle name="Berechnung 2 4 2 5" xfId="6767" xr:uid="{416CA82C-E685-49E0-B032-BDE0DDF8C604}"/>
    <cellStyle name="Berechnung 2 4 2 6" xfId="4657" xr:uid="{78B044B6-54A0-4020-8EB3-D915D237B83A}"/>
    <cellStyle name="Berechnung 2 4 2 7" xfId="4822" xr:uid="{1D5903E4-AE53-4057-82D5-C97DC30E76ED}"/>
    <cellStyle name="Berechnung 2 4 3" xfId="1325" xr:uid="{78B6BBEF-1657-44B7-8835-8628892C094E}"/>
    <cellStyle name="Berechnung 2 4 3 2" xfId="2890" xr:uid="{56C0388A-E90D-4E31-8717-6B0EFC08D9A2}"/>
    <cellStyle name="Berechnung 2 4 3 2 2" xfId="7584" xr:uid="{22FFD90F-ECB2-47FF-BB1C-939B3161F6A5}"/>
    <cellStyle name="Berechnung 2 4 3 2 3" xfId="10640" xr:uid="{E03EA36C-47A7-4A6D-88EC-11A0AFA98ABD}"/>
    <cellStyle name="Berechnung 2 4 3 2 4" xfId="13522" xr:uid="{B59C19FE-27B8-43C0-9209-704F4D4106CF}"/>
    <cellStyle name="Berechnung 2 4 3 3" xfId="5248" xr:uid="{ECED055B-1608-4996-8122-2EE749DB623D}"/>
    <cellStyle name="Berechnung 2 4 3 4" xfId="9184" xr:uid="{5EA6A55F-0468-4B84-BFE2-C6CFD9411FA6}"/>
    <cellStyle name="Berechnung 2 4 3 5" xfId="12106" xr:uid="{4E53D1D8-B383-4E1B-8192-5004695A2449}"/>
    <cellStyle name="Berechnung 2 4 4" xfId="1712" xr:uid="{9C54FE37-FC30-40A5-9D80-05E382BE2C99}"/>
    <cellStyle name="Berechnung 2 4 4 2" xfId="3273" xr:uid="{F6106D53-C8CC-4560-B7D4-825C36D4D4D5}"/>
    <cellStyle name="Berechnung 2 4 4 2 2" xfId="7967" xr:uid="{6C23D105-68E2-4774-8A75-BBB37A60E729}"/>
    <cellStyle name="Berechnung 2 4 4 2 3" xfId="11023" xr:uid="{3149D87A-B93F-4F58-8E39-1CA7EB8299DE}"/>
    <cellStyle name="Berechnung 2 4 4 2 4" xfId="13905" xr:uid="{F8FBF2A0-88DC-4EDD-981C-CBBDFAFF5FB3}"/>
    <cellStyle name="Berechnung 2 4 4 3" xfId="4963" xr:uid="{37ECBF35-C007-4D8F-B19E-64DB4334F1ED}"/>
    <cellStyle name="Berechnung 2 4 4 4" xfId="9571" xr:uid="{86825EB3-A38E-40FF-A908-0077325F1151}"/>
    <cellStyle name="Berechnung 2 4 4 5" xfId="12493" xr:uid="{2F88F804-AB71-4C8C-B98D-4D2D19867A7A}"/>
    <cellStyle name="Berechnung 2 4 5" xfId="1977" xr:uid="{88B2E2AA-BD61-468E-8BE5-0FF60EF4C79C}"/>
    <cellStyle name="Berechnung 2 4 5 2" xfId="5254" xr:uid="{8130494E-EEE3-4878-AD09-C821CC80A2A4}"/>
    <cellStyle name="Berechnung 2 4 5 3" xfId="9836" xr:uid="{B2D62D60-F137-4BA5-B7DB-27CE2FB952EC}"/>
    <cellStyle name="Berechnung 2 4 5 4" xfId="12758" xr:uid="{EB577D9F-E43A-4E3C-86E5-7C21A20D85EC}"/>
    <cellStyle name="Berechnung 2 4 6" xfId="6132" xr:uid="{238BCA7D-C466-436D-B5D2-EDA63AECA08E}"/>
    <cellStyle name="Berechnung 2 4 7" xfId="5598" xr:uid="{B7BCF8C3-88FE-4F78-BEF0-19342A010B4C}"/>
    <cellStyle name="Berechnung 2 4 8" xfId="8578" xr:uid="{2952FA81-0729-4202-9B53-574CC92FC2E1}"/>
    <cellStyle name="Berechnung 2 5" xfId="742" xr:uid="{393C8595-B32A-4715-AA27-CA4AE18D4E49}"/>
    <cellStyle name="Berechnung 2 5 2" xfId="1455" xr:uid="{E38E5E71-3FF3-4482-8E9E-E1CB665EDB64}"/>
    <cellStyle name="Berechnung 2 5 2 2" xfId="3020" xr:uid="{B7F90FD6-E041-4E2E-BBF4-A2E25BFECBC0}"/>
    <cellStyle name="Berechnung 2 5 2 2 2" xfId="7714" xr:uid="{98D53CFB-7CA3-44BC-90B0-B9022E9C13EC}"/>
    <cellStyle name="Berechnung 2 5 2 2 3" xfId="10770" xr:uid="{90BFC146-E76E-45F9-9C02-6924A1E5688D}"/>
    <cellStyle name="Berechnung 2 5 2 2 4" xfId="13652" xr:uid="{C4728417-0795-438C-ADB1-475AB2689969}"/>
    <cellStyle name="Berechnung 2 5 2 3" xfId="4962" xr:uid="{6BEA4297-F985-4482-8C3D-1FE5A3E791D8}"/>
    <cellStyle name="Berechnung 2 5 2 4" xfId="9314" xr:uid="{B100970C-67D4-4839-AB2A-15B0BAF0E459}"/>
    <cellStyle name="Berechnung 2 5 2 5" xfId="12236" xr:uid="{F429B09C-3663-4A81-B486-A33C34C98F6D}"/>
    <cellStyle name="Berechnung 2 5 3" xfId="1026" xr:uid="{22DADAA5-AF45-4111-A133-3F9A0B9E275D}"/>
    <cellStyle name="Berechnung 2 5 3 2" xfId="2598" xr:uid="{5BDFB7B7-6727-450C-81C5-3ADF891FA2C4}"/>
    <cellStyle name="Berechnung 2 5 3 2 2" xfId="5613" xr:uid="{90BEDA89-52D6-4D11-A613-8C7206651632}"/>
    <cellStyle name="Berechnung 2 5 3 2 3" xfId="10348" xr:uid="{3F09DF27-1673-4BB8-8171-0BD7C45EB625}"/>
    <cellStyle name="Berechnung 2 5 3 2 4" xfId="13230" xr:uid="{2BBDA1EE-4CF9-456D-915F-E4D7FDD6E82A}"/>
    <cellStyle name="Berechnung 2 5 3 3" xfId="5466" xr:uid="{DD069218-60C9-46E7-9230-CE8AE2A57FED}"/>
    <cellStyle name="Berechnung 2 5 3 4" xfId="8885" xr:uid="{70751D27-FDA2-4B88-8021-62A2C9F2B23B}"/>
    <cellStyle name="Berechnung 2 5 3 5" xfId="11807" xr:uid="{3AD6F707-FB9A-4277-ABDF-0E8BF2E57EB8}"/>
    <cellStyle name="Berechnung 2 5 4" xfId="2105" xr:uid="{8C9F9263-7720-4593-B6E0-6F6165BE0C74}"/>
    <cellStyle name="Berechnung 2 5 4 2" xfId="6045" xr:uid="{82592DDB-38BD-4B00-A6F2-D2A9A96F5AC0}"/>
    <cellStyle name="Berechnung 2 5 4 3" xfId="9964" xr:uid="{51FA8CE7-EE35-4A39-963C-A6BEB0E8AA92}"/>
    <cellStyle name="Berechnung 2 5 4 4" xfId="12886" xr:uid="{6C7142F6-6A77-4DAA-A3C3-B303C8CEB004}"/>
    <cellStyle name="Berechnung 2 5 5" xfId="3532" xr:uid="{6D44FA32-6EEE-43E2-A6A5-FAC41B413A35}"/>
    <cellStyle name="Berechnung 2 5 6" xfId="6653" xr:uid="{D4118CB2-584C-45B7-ACA5-DC9D1F6D8DEC}"/>
    <cellStyle name="Berechnung 2 5 7" xfId="4607" xr:uid="{3E2DF658-F73C-48AF-869A-8523F38F060F}"/>
    <cellStyle name="Berechnung 2 6" xfId="1194" xr:uid="{DF229731-E236-4310-9FC0-267EEF42B10D}"/>
    <cellStyle name="Berechnung 2 6 2" xfId="2763" xr:uid="{488D9060-7F93-441A-9F79-E1DC7BA2B2F5}"/>
    <cellStyle name="Berechnung 2 6 2 2" xfId="4344" xr:uid="{E3D97F43-B3D2-4E61-A2BC-5755E5493879}"/>
    <cellStyle name="Berechnung 2 6 2 3" xfId="10513" xr:uid="{5940D3CE-C2AE-4A17-A438-E15871CCDEEB}"/>
    <cellStyle name="Berechnung 2 6 2 4" xfId="13395" xr:uid="{AB8016B3-83B1-4B61-A580-6FD32F49F5C9}"/>
    <cellStyle name="Berechnung 2 6 3" xfId="5586" xr:uid="{FD331F68-6DD9-490D-B421-8CA195AAC061}"/>
    <cellStyle name="Berechnung 2 6 4" xfId="9053" xr:uid="{7F2FE3F3-7771-468F-9375-DF059D0247EF}"/>
    <cellStyle name="Berechnung 2 6 5" xfId="11975" xr:uid="{98D57DFD-A3CA-472D-B39B-ADE41F452B42}"/>
    <cellStyle name="Berechnung 2 7" xfId="1200" xr:uid="{FB59281D-9FDC-4E1C-9726-BA06928FFD8B}"/>
    <cellStyle name="Berechnung 2 7 2" xfId="2769" xr:uid="{1E1C636F-7638-49E4-A25F-90F61F492CAA}"/>
    <cellStyle name="Berechnung 2 7 2 2" xfId="4832" xr:uid="{FA9BEDD3-71D2-4E54-AF22-58638443B11B}"/>
    <cellStyle name="Berechnung 2 7 2 3" xfId="10519" xr:uid="{805DBB89-9720-4A7F-BD77-F549E3027745}"/>
    <cellStyle name="Berechnung 2 7 2 4" xfId="13401" xr:uid="{89591F4F-BAF3-4257-A7D4-2808222C8547}"/>
    <cellStyle name="Berechnung 2 7 3" xfId="4055" xr:uid="{E9C0A811-1F0B-4D2D-BD49-98214609D48C}"/>
    <cellStyle name="Berechnung 2 7 4" xfId="9059" xr:uid="{B91A40F9-077E-4A62-8437-8EAFB0FF8F77}"/>
    <cellStyle name="Berechnung 2 7 5" xfId="11981" xr:uid="{0785DBD0-E014-4A6B-975F-4B44545005FB}"/>
    <cellStyle name="Berechnung 2 8" xfId="981" xr:uid="{C12E4FB7-4BCF-4A5A-9462-1540DD0C7208}"/>
    <cellStyle name="Berechnung 2 8 2" xfId="5058" xr:uid="{68EC4DB9-AADF-41C6-8F2D-1395231F7454}"/>
    <cellStyle name="Berechnung 2 8 3" xfId="8840" xr:uid="{C557FD3D-D697-4B71-8559-0A1F05FDC443}"/>
    <cellStyle name="Berechnung 2 8 4" xfId="11762" xr:uid="{33B66CA1-CDD4-42B0-BE5F-5EE5C758D063}"/>
    <cellStyle name="Berechnung 2 9" xfId="5201" xr:uid="{FF58E481-FBF3-41DD-98F1-16915BA70D2D}"/>
    <cellStyle name="Berechnung 3" xfId="308" xr:uid="{F9F32D00-A378-4F45-98FF-1B8B804952DC}"/>
    <cellStyle name="Berechnung 3 10" xfId="6020" xr:uid="{8ADB2FE5-10DF-4BDB-9AE7-180630077C8B}"/>
    <cellStyle name="Berechnung 3 11" xfId="8561" xr:uid="{FE19675A-5696-4278-B1C5-B1E02FDA24C8}"/>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2 2 2" xfId="7834" xr:uid="{2B207379-81CB-4D66-BD47-2A8BE0347495}"/>
    <cellStyle name="Berechnung 3 2 2 2 2 3" xfId="10890" xr:uid="{971414EA-0832-4BF7-BBA9-66CD4694F7CF}"/>
    <cellStyle name="Berechnung 3 2 2 2 2 4" xfId="13772" xr:uid="{16295EC7-F930-47C4-BE3F-071DBE6FDA5A}"/>
    <cellStyle name="Berechnung 3 2 2 2 3" xfId="5405" xr:uid="{3554E048-EE2F-45EB-8CEC-1429B8E65A6F}"/>
    <cellStyle name="Berechnung 3 2 2 2 4" xfId="9434" xr:uid="{86D9CCDF-6150-47EF-98E1-AC9FB613C979}"/>
    <cellStyle name="Berechnung 3 2 2 2 5" xfId="12356" xr:uid="{C5093E84-1641-4C84-80A7-FEEABD3F5777}"/>
    <cellStyle name="Berechnung 3 2 2 3" xfId="1001" xr:uid="{FBA3919C-5730-41FA-BF26-9EC664D64528}"/>
    <cellStyle name="Berechnung 3 2 2 3 2" xfId="2574" xr:uid="{8B8EDA8E-19D4-416F-B54B-0CF414D04FBE}"/>
    <cellStyle name="Berechnung 3 2 2 3 2 2" xfId="5433" xr:uid="{9959CC7C-0F4C-434C-AF53-50FCBF954036}"/>
    <cellStyle name="Berechnung 3 2 2 3 2 3" xfId="10324" xr:uid="{D78572E2-26EC-446E-AB56-7025EC739B1E}"/>
    <cellStyle name="Berechnung 3 2 2 3 2 4" xfId="13206" xr:uid="{1E5BB2BB-5168-4594-8214-6CF7CAE88286}"/>
    <cellStyle name="Berechnung 3 2 2 3 3" xfId="3650" xr:uid="{A4C7DF70-DAB5-467F-941D-95EAD105E2CB}"/>
    <cellStyle name="Berechnung 3 2 2 3 4" xfId="8860" xr:uid="{1A08876B-A55F-4521-AB0A-A2A60A7BDCC5}"/>
    <cellStyle name="Berechnung 3 2 2 3 5" xfId="11782" xr:uid="{1B5ECC0E-B0F8-43B6-8E8C-B6BA9613A613}"/>
    <cellStyle name="Berechnung 3 2 2 4" xfId="2225" xr:uid="{CBF0312E-5CEA-489C-BC65-4FA7C8C11EAA}"/>
    <cellStyle name="Berechnung 3 2 2 4 2" xfId="3912" xr:uid="{030DB9E6-2C88-4BD1-A57E-F77C542601FA}"/>
    <cellStyle name="Berechnung 3 2 2 4 3" xfId="10084" xr:uid="{B598EE89-4478-459C-9C69-F945C8137937}"/>
    <cellStyle name="Berechnung 3 2 2 4 4" xfId="13006" xr:uid="{7DE1DD59-1DC7-4605-AB03-77F7248ACD9F}"/>
    <cellStyle name="Berechnung 3 2 2 5" xfId="6686" xr:uid="{3205CDE5-B5BD-4632-90D8-ECA774CE6B1D}"/>
    <cellStyle name="Berechnung 3 2 2 6" xfId="4186" xr:uid="{1F97D873-E113-4388-A423-8388D99BDAA1}"/>
    <cellStyle name="Berechnung 3 2 2 7" xfId="8516" xr:uid="{287799C7-3198-48C1-9162-CF1FD1C6AE48}"/>
    <cellStyle name="Berechnung 3 2 3" xfId="1367" xr:uid="{A961A2B4-4AFB-4C5E-8BBE-7D064F79DB26}"/>
    <cellStyle name="Berechnung 3 2 3 2" xfId="2932" xr:uid="{E93BC8F3-8A7B-49BB-B41C-DBAD76575482}"/>
    <cellStyle name="Berechnung 3 2 3 2 2" xfId="7626" xr:uid="{AC394F3D-891C-4142-A14C-399D2CCFDCB1}"/>
    <cellStyle name="Berechnung 3 2 3 2 3" xfId="10682" xr:uid="{8D1CFB61-6B94-4FA2-B8C2-D12764CBD6A6}"/>
    <cellStyle name="Berechnung 3 2 3 2 4" xfId="13564" xr:uid="{F7594339-48AE-4A34-B83C-DAABD5C33771}"/>
    <cellStyle name="Berechnung 3 2 3 3" xfId="6366" xr:uid="{45FD7D07-B8AD-4874-A51D-4BE20CC76169}"/>
    <cellStyle name="Berechnung 3 2 3 4" xfId="9226" xr:uid="{6362F73E-CDBC-4623-8060-2D3A5BC6DC9A}"/>
    <cellStyle name="Berechnung 3 2 3 5" xfId="12148" xr:uid="{0E03C4FC-4C12-4AC9-818E-1A8BD1F2BD71}"/>
    <cellStyle name="Berechnung 3 2 4" xfId="1817" xr:uid="{801D7229-110F-4BCD-B18E-49F8ECC216F4}"/>
    <cellStyle name="Berechnung 3 2 4 2" xfId="3367" xr:uid="{03DFA31D-99A1-440D-9792-6E6D35EA68D0}"/>
    <cellStyle name="Berechnung 3 2 4 2 2" xfId="8061" xr:uid="{5EB2A663-96C1-42F6-8E1B-F9EE9CAAAD53}"/>
    <cellStyle name="Berechnung 3 2 4 2 3" xfId="11117" xr:uid="{94E9E0F3-0D6D-4FA5-9B5C-B0479C7F8FBF}"/>
    <cellStyle name="Berechnung 3 2 4 2 4" xfId="13999" xr:uid="{67928D5D-B716-4672-B637-14DBB7406AB7}"/>
    <cellStyle name="Berechnung 3 2 4 3" xfId="6472" xr:uid="{A5ACEB6D-0154-4C80-85EA-A7A5C0F42D24}"/>
    <cellStyle name="Berechnung 3 2 4 4" xfId="9676" xr:uid="{3EC7738F-A2D1-435B-906B-DE191D33DF5B}"/>
    <cellStyle name="Berechnung 3 2 4 5" xfId="12598" xr:uid="{AC5C1E24-AA76-4DF7-9028-4F745A2851D4}"/>
    <cellStyle name="Berechnung 3 2 5" xfId="2019" xr:uid="{FD8C6D71-960A-4FA0-B183-31D6F6A4C9A7}"/>
    <cellStyle name="Berechnung 3 2 5 2" xfId="5263" xr:uid="{5891F353-0D0F-4B55-9107-97657CD595A4}"/>
    <cellStyle name="Berechnung 3 2 5 3" xfId="9878" xr:uid="{4220BB8E-DC18-4538-8623-29DB8A919880}"/>
    <cellStyle name="Berechnung 3 2 5 4" xfId="12800" xr:uid="{3243A460-3E58-4CC4-B01A-261C67E963E7}"/>
    <cellStyle name="Berechnung 3 2 6" xfId="5359" xr:uid="{59DFDC3F-A767-4352-805C-FD8F9E52E1FB}"/>
    <cellStyle name="Berechnung 3 2 7" xfId="6098" xr:uid="{8D8212EF-8B8B-4A04-BA07-1BAEBF52AA72}"/>
    <cellStyle name="Berechnung 3 2 8" xfId="8577" xr:uid="{DA7743DC-36E1-42CE-87E0-8E907ED09A6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2 2 2" xfId="7770" xr:uid="{866B35CF-2D8C-4C1F-8079-7A3DB91E689A}"/>
    <cellStyle name="Berechnung 3 3 2 2 2 3" xfId="10826" xr:uid="{F29161B1-0717-4F6B-AED4-42E09CFCD94F}"/>
    <cellStyle name="Berechnung 3 3 2 2 2 4" xfId="13708" xr:uid="{F17B02A7-3DB4-4B64-8948-059A5CC8A57D}"/>
    <cellStyle name="Berechnung 3 3 2 2 3" xfId="4078" xr:uid="{19B9135A-4F79-4180-A30A-D24AD115E7E2}"/>
    <cellStyle name="Berechnung 3 3 2 2 4" xfId="9370" xr:uid="{42634CDA-9BEC-4576-A9E6-356D8501A261}"/>
    <cellStyle name="Berechnung 3 3 2 2 5" xfId="12292" xr:uid="{EC5741D4-19A3-4CD3-BFAE-2D881149BF27}"/>
    <cellStyle name="Berechnung 3 3 2 3" xfId="980" xr:uid="{76DEB48A-78C7-4FC7-9AE9-64E18574C002}"/>
    <cellStyle name="Berechnung 3 3 2 3 2" xfId="2558" xr:uid="{B53FCEEA-BA52-4308-A15A-260F08BCD05F}"/>
    <cellStyle name="Berechnung 3 3 2 3 2 2" xfId="6590" xr:uid="{831AF592-EB22-4F5F-B375-0BD7EB675668}"/>
    <cellStyle name="Berechnung 3 3 2 3 2 3" xfId="10308" xr:uid="{70E11A8F-6572-4557-984F-2C64FD000F31}"/>
    <cellStyle name="Berechnung 3 3 2 3 2 4" xfId="13190" xr:uid="{3B86F8E3-6D29-4E17-A696-E74122E2C611}"/>
    <cellStyle name="Berechnung 3 3 2 3 3" xfId="6585" xr:uid="{677F9BBC-FC8E-48E2-AEC8-23354EF61C14}"/>
    <cellStyle name="Berechnung 3 3 2 3 4" xfId="8839" xr:uid="{8500E250-8D60-4DF2-8D7E-329B146F6741}"/>
    <cellStyle name="Berechnung 3 3 2 3 5" xfId="11761" xr:uid="{E3135E4A-40F4-4A89-BA54-A36415B5491A}"/>
    <cellStyle name="Berechnung 3 3 2 4" xfId="2161" xr:uid="{6FC512E6-E877-477D-9C0F-C7067E9CCCCC}"/>
    <cellStyle name="Berechnung 3 3 2 4 2" xfId="4999" xr:uid="{A25C95B5-9AB2-4C40-A312-506B945DE7BB}"/>
    <cellStyle name="Berechnung 3 3 2 4 3" xfId="10020" xr:uid="{C3D309ED-7119-4C6E-AF2A-455BAEA7E54E}"/>
    <cellStyle name="Berechnung 3 3 2 4 4" xfId="12942" xr:uid="{B56D7160-A925-425F-A363-F87A5178228C}"/>
    <cellStyle name="Berechnung 3 3 2 5" xfId="4250" xr:uid="{1198594C-278D-4A06-A0D2-3953ABEABAFB}"/>
    <cellStyle name="Berechnung 3 3 2 6" xfId="4181" xr:uid="{7EA1EF6B-85FD-43A4-8A2C-102E07370F88}"/>
    <cellStyle name="Berechnung 3 3 2 7" xfId="6068" xr:uid="{16DA7A02-8BB8-40A5-874B-A55C3D061ED3}"/>
    <cellStyle name="Berechnung 3 3 3" xfId="1303" xr:uid="{62CBA0E2-D718-4DDC-88E5-162777F34F3E}"/>
    <cellStyle name="Berechnung 3 3 3 2" xfId="2868" xr:uid="{9F722FF6-16A7-4F53-831D-543A1DF14F86}"/>
    <cellStyle name="Berechnung 3 3 3 2 2" xfId="7562" xr:uid="{C7ED5855-60C9-41DD-97F3-17A3ADACEF10}"/>
    <cellStyle name="Berechnung 3 3 3 2 3" xfId="10618" xr:uid="{91EC32B3-1560-4D55-87CC-6B42BA9C6F7A}"/>
    <cellStyle name="Berechnung 3 3 3 2 4" xfId="13500" xr:uid="{E55ABC97-66CC-45CD-8C38-4B4F034C9708}"/>
    <cellStyle name="Berechnung 3 3 3 3" xfId="6088" xr:uid="{68953F70-3EC6-41B0-8BF3-29AE7C5F0806}"/>
    <cellStyle name="Berechnung 3 3 3 4" xfId="9162" xr:uid="{B1981ACE-C09D-4787-AA21-A0D22C25E7E1}"/>
    <cellStyle name="Berechnung 3 3 3 5" xfId="12084" xr:uid="{858F0206-3161-4577-99B4-A85A74688BC8}"/>
    <cellStyle name="Berechnung 3 3 4" xfId="940" xr:uid="{3AA1EAD3-B8B7-4B53-9B1F-73FEB99879FA}"/>
    <cellStyle name="Berechnung 3 3 4 2" xfId="2520" xr:uid="{504B3F43-5D55-48E0-8B4C-16491B7E81BA}"/>
    <cellStyle name="Berechnung 3 3 4 2 2" xfId="5096" xr:uid="{D9BE2469-1ACB-47F6-B70A-BCBB8C5C3D6D}"/>
    <cellStyle name="Berechnung 3 3 4 2 3" xfId="10270" xr:uid="{F1D45C51-F5CE-41FD-839F-D7C0D91FB15B}"/>
    <cellStyle name="Berechnung 3 3 4 2 4" xfId="13152" xr:uid="{4E9305CA-AA5E-4ED4-8E44-245571B6C89D}"/>
    <cellStyle name="Berechnung 3 3 4 3" xfId="4789" xr:uid="{750878F5-6CC8-4CFF-90A0-84C2A2EE8D2C}"/>
    <cellStyle name="Berechnung 3 3 4 4" xfId="8799" xr:uid="{2DF0EA81-30F8-47C6-8462-8DF9D4BADBCA}"/>
    <cellStyle name="Berechnung 3 3 4 5" xfId="11721" xr:uid="{D16E3384-F9CF-44B3-B269-8E37280B63E2}"/>
    <cellStyle name="Berechnung 3 3 5" xfId="1955" xr:uid="{E6AB5D56-6D6A-4E81-9A1F-D20996219FFB}"/>
    <cellStyle name="Berechnung 3 3 5 2" xfId="6084" xr:uid="{65D9A554-167A-4BB7-A716-F5D2E592423A}"/>
    <cellStyle name="Berechnung 3 3 5 3" xfId="9814" xr:uid="{B82B71D4-B396-4D3C-99CA-671A417F5492}"/>
    <cellStyle name="Berechnung 3 3 5 4" xfId="12736" xr:uid="{687D0133-2398-4933-BA11-08830E64CD0C}"/>
    <cellStyle name="Berechnung 3 3 6" xfId="4911" xr:uid="{8739379B-8F69-4433-BADB-1C135F738E0F}"/>
    <cellStyle name="Berechnung 3 3 7" xfId="4151" xr:uid="{5655C776-C41B-4772-8D4E-CCAE5F4F8579}"/>
    <cellStyle name="Berechnung 3 3 8" xfId="10228" xr:uid="{796C4AFD-254B-4FB0-A9EB-6FFF237088F9}"/>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2 2 2" xfId="7782" xr:uid="{F709CC95-4351-4834-9466-BCD33E5F8C3E}"/>
    <cellStyle name="Berechnung 3 4 2 2 2 3" xfId="10838" xr:uid="{D8C6F863-BBC9-4F0A-9B7D-066EF55655A8}"/>
    <cellStyle name="Berechnung 3 4 2 2 2 4" xfId="13720" xr:uid="{1F7F5E5F-2C07-4BC3-B415-63BFCCBE37D5}"/>
    <cellStyle name="Berechnung 3 4 2 2 3" xfId="4155" xr:uid="{2FC67385-0E40-46B5-A54B-40B069A321F4}"/>
    <cellStyle name="Berechnung 3 4 2 2 4" xfId="9382" xr:uid="{426F7756-9F52-4AAA-806D-4514D7F53611}"/>
    <cellStyle name="Berechnung 3 4 2 2 5" xfId="12304" xr:uid="{279F996D-0EC5-4E1C-A5C2-87430C7CFFCE}"/>
    <cellStyle name="Berechnung 3 4 2 3" xfId="1659" xr:uid="{4212C172-A670-4391-B6BF-10D73BEFB4D4}"/>
    <cellStyle name="Berechnung 3 4 2 3 2" xfId="3224" xr:uid="{2431A274-2EF5-4271-B206-669745C7E28D}"/>
    <cellStyle name="Berechnung 3 4 2 3 2 2" xfId="7918" xr:uid="{C4C3527C-086E-400E-82B5-3B814754AEC9}"/>
    <cellStyle name="Berechnung 3 4 2 3 2 3" xfId="10974" xr:uid="{6855F269-3527-42AB-9ABC-848450B1CA31}"/>
    <cellStyle name="Berechnung 3 4 2 3 2 4" xfId="13856" xr:uid="{2D9B9365-6223-464C-A7DA-06CA17F92A78}"/>
    <cellStyle name="Berechnung 3 4 2 3 3" xfId="6399" xr:uid="{EE155650-2DA4-46FD-8974-B263290D4437}"/>
    <cellStyle name="Berechnung 3 4 2 3 4" xfId="9518" xr:uid="{BA3DE5CA-E24F-421D-A3F6-2401B01E042A}"/>
    <cellStyle name="Berechnung 3 4 2 3 5" xfId="12440" xr:uid="{DD716337-79C8-496C-A8AC-3D996CC4B37C}"/>
    <cellStyle name="Berechnung 3 4 2 4" xfId="2173" xr:uid="{27058A07-EBBE-488D-81BE-411B87EB3818}"/>
    <cellStyle name="Berechnung 3 4 2 4 2" xfId="6392" xr:uid="{389725A2-3C88-4C10-8344-BB210845D9B5}"/>
    <cellStyle name="Berechnung 3 4 2 4 3" xfId="10032" xr:uid="{4CB8468B-E341-47DC-9A1D-CD737578F916}"/>
    <cellStyle name="Berechnung 3 4 2 4 4" xfId="12954" xr:uid="{FD0FD14E-1C84-4835-B00B-6C0188F45F00}"/>
    <cellStyle name="Berechnung 3 4 2 5" xfId="4324" xr:uid="{1110A16E-AFFF-4A6C-ACD5-1017974DF67D}"/>
    <cellStyle name="Berechnung 3 4 2 6" xfId="5998" xr:uid="{FFA74566-C890-4290-AC56-6BE19F5C2EDB}"/>
    <cellStyle name="Berechnung 3 4 2 7" xfId="5350" xr:uid="{E223378C-D858-4B4E-9DA0-ADD80812D974}"/>
    <cellStyle name="Berechnung 3 4 3" xfId="1315" xr:uid="{23BDB290-218A-4806-9615-90A332C43886}"/>
    <cellStyle name="Berechnung 3 4 3 2" xfId="2880" xr:uid="{5EBC932F-7320-4D9F-BA36-8DA4E753DC39}"/>
    <cellStyle name="Berechnung 3 4 3 2 2" xfId="7574" xr:uid="{E446BECB-321C-4075-87FE-15D167812EB3}"/>
    <cellStyle name="Berechnung 3 4 3 2 3" xfId="10630" xr:uid="{43B97DB6-3826-42C2-9936-3FAEA18EAFE0}"/>
    <cellStyle name="Berechnung 3 4 3 2 4" xfId="13512" xr:uid="{17294C56-DB95-4C33-946E-13912E83B3D6}"/>
    <cellStyle name="Berechnung 3 4 3 3" xfId="4921" xr:uid="{03E444F6-A47A-4391-957B-DBF1F48A514F}"/>
    <cellStyle name="Berechnung 3 4 3 4" xfId="9174" xr:uid="{03732D5A-0FC4-4F9C-8D3A-3746CF16BCA9}"/>
    <cellStyle name="Berechnung 3 4 3 5" xfId="12096" xr:uid="{CE945BD1-679A-4E62-A61C-381B6309FE9B}"/>
    <cellStyle name="Berechnung 3 4 4" xfId="1169" xr:uid="{8F7F9925-4A4D-41B3-9723-001482653B4B}"/>
    <cellStyle name="Berechnung 3 4 4 2" xfId="2738" xr:uid="{DEFCC558-7A35-402C-9268-1FD65B160781}"/>
    <cellStyle name="Berechnung 3 4 4 2 2" xfId="5165" xr:uid="{592A98F5-3446-4BFB-A516-E94B509C90C5}"/>
    <cellStyle name="Berechnung 3 4 4 2 3" xfId="10488" xr:uid="{A0D607DB-3B18-4A5F-8A63-1A3FEAA6E66A}"/>
    <cellStyle name="Berechnung 3 4 4 2 4" xfId="13370" xr:uid="{DA112022-FA1A-4C6B-9ACA-5A931AA2B881}"/>
    <cellStyle name="Berechnung 3 4 4 3" xfId="4868" xr:uid="{F90D04D9-9A3D-4143-B29F-C4D0F5BD270E}"/>
    <cellStyle name="Berechnung 3 4 4 4" xfId="9028" xr:uid="{48B7D493-741F-4581-A31B-BC8FC19566BB}"/>
    <cellStyle name="Berechnung 3 4 4 5" xfId="11950" xr:uid="{A0619C89-BE2A-4F7C-B984-67B962C5AB03}"/>
    <cellStyle name="Berechnung 3 4 5" xfId="1967" xr:uid="{27A88542-3A26-494E-B835-ABAC83C5620A}"/>
    <cellStyle name="Berechnung 3 4 5 2" xfId="4971" xr:uid="{4ABD51AF-8B31-4EE4-81A2-DEAE8FB1A295}"/>
    <cellStyle name="Berechnung 3 4 5 3" xfId="9826" xr:uid="{33ABEDB3-1A2B-4C06-AD76-590BE1440E1D}"/>
    <cellStyle name="Berechnung 3 4 5 4" xfId="12748" xr:uid="{D1F0C70C-A82F-4A07-9258-71B18FD52C6E}"/>
    <cellStyle name="Berechnung 3 4 6" xfId="4287" xr:uid="{78D5F30C-08AB-4930-9339-323A8A1AF16D}"/>
    <cellStyle name="Berechnung 3 4 7" xfId="5490" xr:uid="{8C80AC61-325C-4286-A7A1-312B7E3FD258}"/>
    <cellStyle name="Berechnung 3 4 8" xfId="6526" xr:uid="{3E60054F-07F0-4F2D-A2CF-999F01ABA542}"/>
    <cellStyle name="Berechnung 3 5" xfId="733" xr:uid="{D5BE5CFD-33D0-412C-8D03-1C8FC91FE9A4}"/>
    <cellStyle name="Berechnung 3 5 2" xfId="1449" xr:uid="{CEC0D98F-609B-40B6-8FFC-A2E9BC8A352D}"/>
    <cellStyle name="Berechnung 3 5 2 2" xfId="3014" xr:uid="{690FAB46-EBFE-4C69-8110-FE9E786DBF21}"/>
    <cellStyle name="Berechnung 3 5 2 2 2" xfId="7708" xr:uid="{8607621A-CA9F-4AF9-A4B6-321F6D36D8AB}"/>
    <cellStyle name="Berechnung 3 5 2 2 3" xfId="10764" xr:uid="{6E06C580-84C4-41B1-9813-A2B02816CCF6}"/>
    <cellStyle name="Berechnung 3 5 2 2 4" xfId="13646" xr:uid="{09537970-A4F0-43BA-8E09-5CE38A9051CE}"/>
    <cellStyle name="Berechnung 3 5 2 3" xfId="6286" xr:uid="{6AC2A3EA-BC1B-4C7E-B6C5-DFF8AB4DA41D}"/>
    <cellStyle name="Berechnung 3 5 2 4" xfId="9308" xr:uid="{03D50798-6FF6-4C5C-BB77-0B984DE3EFEE}"/>
    <cellStyle name="Berechnung 3 5 2 5" xfId="12230" xr:uid="{9C1B3199-49CA-4DE7-B594-3E3AFC7A0A8A}"/>
    <cellStyle name="Berechnung 3 5 3" xfId="1778" xr:uid="{970AC980-8EA2-4140-9B37-0C68C3CC3242}"/>
    <cellStyle name="Berechnung 3 5 3 2" xfId="3334" xr:uid="{DE48A88D-1B9F-40E6-A69F-D0CE5E7348F6}"/>
    <cellStyle name="Berechnung 3 5 3 2 2" xfId="8028" xr:uid="{A7783FC5-0596-4195-B71D-584EB083C828}"/>
    <cellStyle name="Berechnung 3 5 3 2 3" xfId="11084" xr:uid="{B8460FF7-F89E-4160-84FF-0A9CFA21AE02}"/>
    <cellStyle name="Berechnung 3 5 3 2 4" xfId="13966" xr:uid="{4A2BC7B9-D515-410F-A987-94EBB521C7B7}"/>
    <cellStyle name="Berechnung 3 5 3 3" xfId="6374" xr:uid="{A9C78CD3-AFC7-4C6F-9AA6-D38C2981260B}"/>
    <cellStyle name="Berechnung 3 5 3 4" xfId="9637" xr:uid="{1EC01720-C2C0-473F-A214-DBA49795243F}"/>
    <cellStyle name="Berechnung 3 5 3 5" xfId="12559" xr:uid="{58AAE0D7-7FE5-4126-A199-2A88F8BA94B0}"/>
    <cellStyle name="Berechnung 3 5 4" xfId="2100" xr:uid="{9D1CB742-3AF1-41B8-B673-B22E6EF7CE74}"/>
    <cellStyle name="Berechnung 3 5 4 2" xfId="3527" xr:uid="{4728F413-E0F6-41B5-9B6C-6EBD9EBB7926}"/>
    <cellStyle name="Berechnung 3 5 4 3" xfId="9959" xr:uid="{90305BD1-9F97-482B-9C14-75C6B6D032FD}"/>
    <cellStyle name="Berechnung 3 5 4 4" xfId="12881" xr:uid="{28881E43-D1CE-47F0-8E0A-0BE1E75251B4}"/>
    <cellStyle name="Berechnung 3 5 5" xfId="3531" xr:uid="{0FDE0A12-9F6F-45C7-BA05-041AFBBC2B17}"/>
    <cellStyle name="Berechnung 3 5 6" xfId="6348" xr:uid="{6611E03F-1892-484C-BF7B-A161A3743C4B}"/>
    <cellStyle name="Berechnung 3 5 7" xfId="8203" xr:uid="{16869317-0AB7-4992-9EA3-DFB536F37F8D}"/>
    <cellStyle name="Berechnung 3 6" xfId="1105" xr:uid="{47FAED18-2CFC-4ECE-9BA9-BBD4568BCC44}"/>
    <cellStyle name="Berechnung 3 6 2" xfId="2674" xr:uid="{89B0F5D7-6846-4140-B102-9513017C4FAD}"/>
    <cellStyle name="Berechnung 3 6 2 2" xfId="4863" xr:uid="{64A58D17-3C56-4657-930D-EB9B3D34A4FD}"/>
    <cellStyle name="Berechnung 3 6 2 3" xfId="10424" xr:uid="{C039F97C-DBBD-4183-8413-74CC99E993D8}"/>
    <cellStyle name="Berechnung 3 6 2 4" xfId="13306" xr:uid="{9BE40469-446E-46BC-B18B-F89B61F36CCE}"/>
    <cellStyle name="Berechnung 3 6 3" xfId="6550" xr:uid="{6FBD3D88-5441-4207-8DA1-3745E9A441C6}"/>
    <cellStyle name="Berechnung 3 6 4" xfId="8964" xr:uid="{C3685096-7157-452A-9FC5-960F38A5882C}"/>
    <cellStyle name="Berechnung 3 6 5" xfId="11886" xr:uid="{0B1F6558-6985-4BD3-92A6-DF20806CFD28}"/>
    <cellStyle name="Berechnung 3 7" xfId="1762" xr:uid="{85E17428-D418-432E-B8F4-75B03D22B960}"/>
    <cellStyle name="Berechnung 3 7 2" xfId="3320" xr:uid="{4BC4D92C-1D5A-47B9-BC90-886559BB6CD8}"/>
    <cellStyle name="Berechnung 3 7 2 2" xfId="8014" xr:uid="{F6E469F9-916E-45AB-A478-C49005CC51A9}"/>
    <cellStyle name="Berechnung 3 7 2 3" xfId="11070" xr:uid="{68AF7D91-E37E-4EB6-8388-9FC2F1A584B8}"/>
    <cellStyle name="Berechnung 3 7 2 4" xfId="13952" xr:uid="{22B75270-56AE-46DD-B945-A872A0788F7E}"/>
    <cellStyle name="Berechnung 3 7 3" xfId="4072" xr:uid="{0394C5AC-A742-44CA-B154-20EB6A7C22EA}"/>
    <cellStyle name="Berechnung 3 7 4" xfId="9621" xr:uid="{58B10B7D-F397-400F-A3DF-97055DC63909}"/>
    <cellStyle name="Berechnung 3 7 5" xfId="12543" xr:uid="{E63FD890-CC5A-48A0-911B-70DE43D9B486}"/>
    <cellStyle name="Berechnung 3 8" xfId="1861" xr:uid="{7387F599-F6EA-4CD0-8A42-EB24A4452181}"/>
    <cellStyle name="Berechnung 3 8 2" xfId="4201" xr:uid="{6123F91A-8D4D-4742-9B9B-86663AA02C7B}"/>
    <cellStyle name="Berechnung 3 8 3" xfId="9720" xr:uid="{7B85ED0D-2831-45A5-9250-1E1D9812BD35}"/>
    <cellStyle name="Berechnung 3 8 4" xfId="12642" xr:uid="{939F7CD2-FA65-431B-BD05-8BE3D7A3FD23}"/>
    <cellStyle name="Berechnung 3 9" xfId="4286" xr:uid="{DA3B6025-FD18-4A25-8B4C-53F67459479B}"/>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2 2 2" xfId="7767" xr:uid="{E335AA23-DC08-435F-9AA5-1633B69B22AA}"/>
    <cellStyle name="Berechnung 4 2 2 2 3" xfId="10823" xr:uid="{E41BF013-AB42-484F-BDE1-92ABE5534E98}"/>
    <cellStyle name="Berechnung 4 2 2 2 4" xfId="13705" xr:uid="{7C309A84-F8D7-4765-8CF0-1EE3A46E7E88}"/>
    <cellStyle name="Berechnung 4 2 2 3" xfId="6503" xr:uid="{9F7ADF4C-EED4-4F82-AB7E-A6D2CDBDF588}"/>
    <cellStyle name="Berechnung 4 2 2 4" xfId="9367" xr:uid="{4950FB17-85B8-4DAA-8ACE-5FD8771DCAC2}"/>
    <cellStyle name="Berechnung 4 2 2 5" xfId="12289" xr:uid="{FAC3BA87-E7C4-4FA3-8A85-0113BA2224F3}"/>
    <cellStyle name="Berechnung 4 2 3" xfId="1232" xr:uid="{15699F82-9992-40D7-8D15-206A2B903B66}"/>
    <cellStyle name="Berechnung 4 2 3 2" xfId="2800" xr:uid="{E6D8EF60-7402-4582-9382-FBFB3D3E6F4A}"/>
    <cellStyle name="Berechnung 4 2 3 2 2" xfId="3488" xr:uid="{A713D446-5688-4FC2-A717-9B44CE312FE9}"/>
    <cellStyle name="Berechnung 4 2 3 2 3" xfId="10550" xr:uid="{50F04FF9-4D6E-47A5-B83F-CAC6A73BC98B}"/>
    <cellStyle name="Berechnung 4 2 3 2 4" xfId="13432" xr:uid="{2CF38E5F-6F50-46A9-8E67-79521C8AEB6E}"/>
    <cellStyle name="Berechnung 4 2 3 3" xfId="6471" xr:uid="{BDC8C2E2-AD24-4B7C-AE36-F3F99A30C2C7}"/>
    <cellStyle name="Berechnung 4 2 3 4" xfId="9091" xr:uid="{7C903BC9-6646-4E76-9767-30FBAE4BB0B2}"/>
    <cellStyle name="Berechnung 4 2 3 5" xfId="12013" xr:uid="{603932C8-DFA6-4535-8B74-9114D729DFD7}"/>
    <cellStyle name="Berechnung 4 2 4" xfId="2158" xr:uid="{80D017CE-B505-46F2-9400-949F04BC10FB}"/>
    <cellStyle name="Berechnung 4 2 4 2" xfId="6624" xr:uid="{5E8FA4C9-D1D4-4875-A860-36311BDD8977}"/>
    <cellStyle name="Berechnung 4 2 4 3" xfId="10017" xr:uid="{15F0EE3D-5CE7-431F-9BC8-3AD6AE83318B}"/>
    <cellStyle name="Berechnung 4 2 4 4" xfId="12939" xr:uid="{B13E4A84-491B-4FC0-A00A-587BDAFF7CE8}"/>
    <cellStyle name="Berechnung 4 2 5" xfId="4679" xr:uid="{7CB2D8D7-5090-4C37-A829-015341C8577B}"/>
    <cellStyle name="Berechnung 4 2 6" xfId="5426" xr:uid="{EDD3182F-0367-4209-B574-47112D145247}"/>
    <cellStyle name="Berechnung 4 2 7" xfId="8225" xr:uid="{8C9329FD-9636-4D72-AB14-98477F6EE519}"/>
    <cellStyle name="Berechnung 4 3" xfId="1300" xr:uid="{7ECB4BA3-1748-4561-9719-D6ADD7D5B0F4}"/>
    <cellStyle name="Berechnung 4 3 2" xfId="2865" xr:uid="{8F7CA4E5-89DE-4F55-8ABE-4AF1762FF1D8}"/>
    <cellStyle name="Berechnung 4 3 2 2" xfId="7559" xr:uid="{EA5CCE05-124C-4348-8D56-44B6417E2314}"/>
    <cellStyle name="Berechnung 4 3 2 3" xfId="10615" xr:uid="{0071D16D-9189-48AE-9857-3752D1534522}"/>
    <cellStyle name="Berechnung 4 3 2 4" xfId="13497" xr:uid="{5AE173A2-D756-42F4-AED9-E312B91AD263}"/>
    <cellStyle name="Berechnung 4 3 3" xfId="5307" xr:uid="{D0C90C3F-4D1F-4ABD-BFD9-231A376ED954}"/>
    <cellStyle name="Berechnung 4 3 4" xfId="9159" xr:uid="{D217C3B0-E6B7-4790-9DD2-215D934D7C81}"/>
    <cellStyle name="Berechnung 4 3 5" xfId="12081" xr:uid="{79A1FBF1-4710-45E4-A48B-36F2A0AFD5C9}"/>
    <cellStyle name="Berechnung 4 4" xfId="1836" xr:uid="{64C8EB02-1F37-40F0-8CD1-F66EDCA34FAC}"/>
    <cellStyle name="Berechnung 4 4 2" xfId="3386" xr:uid="{BF49D2B8-FD3E-42BA-AD2B-185AE29847E9}"/>
    <cellStyle name="Berechnung 4 4 2 2" xfId="8080" xr:uid="{2E68425F-6A8B-4899-9907-AAE748C25D85}"/>
    <cellStyle name="Berechnung 4 4 2 3" xfId="11136" xr:uid="{0E6F215D-7D5F-4ABD-B37D-AF9667801732}"/>
    <cellStyle name="Berechnung 4 4 2 4" xfId="14018" xr:uid="{D4F2BA52-AB2E-42C5-A4F6-F25F86D42CFA}"/>
    <cellStyle name="Berechnung 4 4 3" xfId="4584" xr:uid="{016DCC2E-7141-44A2-98D1-289CB879D006}"/>
    <cellStyle name="Berechnung 4 4 4" xfId="9695" xr:uid="{F3B205A3-F1FA-4092-8A40-1F51C38853B3}"/>
    <cellStyle name="Berechnung 4 4 5" xfId="12617" xr:uid="{87E0CD8F-7E2A-49DF-95C3-32D222A16137}"/>
    <cellStyle name="Berechnung 4 5" xfId="1952" xr:uid="{E5C8BE69-D35B-4D39-8A48-CB047D4E1490}"/>
    <cellStyle name="Berechnung 4 5 2" xfId="5275" xr:uid="{BA11108D-6838-4A0A-B229-7A1059ED3777}"/>
    <cellStyle name="Berechnung 4 5 3" xfId="9811" xr:uid="{3A14083A-3E75-4F33-A753-E8D43E91D8C7}"/>
    <cellStyle name="Berechnung 4 5 4" xfId="12733" xr:uid="{208FDAD0-F529-42F4-9D28-2C08EC3EBCAC}"/>
    <cellStyle name="Berechnung 4 6" xfId="6745" xr:uid="{01090E2F-EDCD-4A99-B08E-7750FF213270}"/>
    <cellStyle name="Berechnung 4 7" xfId="4182" xr:uid="{B8067606-C939-4D09-9BF4-40B417AFFE74}"/>
    <cellStyle name="Berechnung 4 8" xfId="8563" xr:uid="{BFC73278-30E7-45EB-94B2-76C363398FCF}"/>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2 2 2" xfId="7884" xr:uid="{92A04294-0E71-41C8-AE72-42E643533168}"/>
    <cellStyle name="Berechnung 5 2 2 2 3" xfId="10940" xr:uid="{681FD5C6-6614-493E-BF8B-5CD4D143B733}"/>
    <cellStyle name="Berechnung 5 2 2 2 4" xfId="13822" xr:uid="{3575BA94-C296-4CE4-A1B7-5AC6BC60DD04}"/>
    <cellStyle name="Berechnung 5 2 2 3" xfId="3507" xr:uid="{8500A18A-E077-4A26-8C93-BD1F2D3BDF39}"/>
    <cellStyle name="Berechnung 5 2 2 4" xfId="9484" xr:uid="{52BB27B0-8071-45D6-93A5-ECF385FC1D68}"/>
    <cellStyle name="Berechnung 5 2 2 5" xfId="12406" xr:uid="{12F81D35-F2BA-41EC-8E7A-DF346C31DEBD}"/>
    <cellStyle name="Berechnung 5 2 3" xfId="1897" xr:uid="{90D5D9E8-9F3F-4CE3-9EC2-F5687686B559}"/>
    <cellStyle name="Berechnung 5 2 3 2" xfId="3440" xr:uid="{05962DAD-DA87-489D-A40E-8490D6AC7C3C}"/>
    <cellStyle name="Berechnung 5 2 3 2 2" xfId="8134" xr:uid="{79831B3C-7421-4F04-93A4-06DE72D26A3E}"/>
    <cellStyle name="Berechnung 5 2 3 2 3" xfId="11190" xr:uid="{5A566AB7-A61F-4EEF-8B34-759EF2A0AC52}"/>
    <cellStyle name="Berechnung 5 2 3 2 4" xfId="14072" xr:uid="{D44203CA-8693-4EFE-9BA6-DDE2F674A00B}"/>
    <cellStyle name="Berechnung 5 2 3 3" xfId="4647" xr:uid="{B3756B85-999F-451F-AFBC-74B84D757CFC}"/>
    <cellStyle name="Berechnung 5 2 3 4" xfId="9756" xr:uid="{E52A47A4-7879-4C92-AE47-0F19868595C8}"/>
    <cellStyle name="Berechnung 5 2 3 5" xfId="12678" xr:uid="{F6CDAA99-C299-4E03-9E62-DD67A25A5E33}"/>
    <cellStyle name="Berechnung 5 2 4" xfId="2275" xr:uid="{2E3D32CC-23D5-4B86-BDFC-5FD58E9ADD2D}"/>
    <cellStyle name="Berechnung 5 2 4 2" xfId="4583" xr:uid="{72D1159B-0406-4822-BA79-0259FDAB6F82}"/>
    <cellStyle name="Berechnung 5 2 4 3" xfId="10134" xr:uid="{286BCA9B-08C2-4182-A4D2-A2D48E14D9BE}"/>
    <cellStyle name="Berechnung 5 2 4 4" xfId="13056" xr:uid="{F644A873-05E3-4194-BB79-4B06CB59E1E2}"/>
    <cellStyle name="Berechnung 5 2 5" xfId="5367" xr:uid="{A0994750-4EDD-4B70-BBB8-1B84AD1E133E}"/>
    <cellStyle name="Berechnung 5 2 6" xfId="8771" xr:uid="{080DDE94-B7C0-4541-A3BE-E51AA5474632}"/>
    <cellStyle name="Berechnung 5 2 7" xfId="11694" xr:uid="{96AD56BC-1C7E-429A-8033-03691D427599}"/>
    <cellStyle name="Berechnung 5 3" xfId="1417" xr:uid="{50ABB87E-E714-49C8-86D2-6BB28DF51CAB}"/>
    <cellStyle name="Berechnung 5 3 2" xfId="2982" xr:uid="{69E0153B-EBCB-4A84-8D80-B80062F43669}"/>
    <cellStyle name="Berechnung 5 3 2 2" xfId="7676" xr:uid="{A00A8DBF-6216-45D9-9040-8C03138EB677}"/>
    <cellStyle name="Berechnung 5 3 2 3" xfId="10732" xr:uid="{F38AEA86-D239-45D7-88F4-64EC7A71F261}"/>
    <cellStyle name="Berechnung 5 3 2 4" xfId="13614" xr:uid="{18B63D8A-7958-4AB5-BCDE-F25FC5795CF5}"/>
    <cellStyle name="Berechnung 5 3 3" xfId="5686" xr:uid="{1A2534DE-6687-4827-BB95-C6E7BE2FE87A}"/>
    <cellStyle name="Berechnung 5 3 4" xfId="9276" xr:uid="{50B442D5-E0E3-4F15-A291-19B831F4DE9D}"/>
    <cellStyle name="Berechnung 5 3 5" xfId="12198" xr:uid="{F7D8BAF4-4A75-4A1D-AC8F-1CE6A21BC55F}"/>
    <cellStyle name="Berechnung 5 4" xfId="1830" xr:uid="{105DD7BE-5D4F-4186-B178-B55C1E2A1FE7}"/>
    <cellStyle name="Berechnung 5 4 2" xfId="3380" xr:uid="{823348C3-4162-4643-9555-6F1DA187C977}"/>
    <cellStyle name="Berechnung 5 4 2 2" xfId="8074" xr:uid="{A944CA5A-964A-453B-B1E5-43460C38301C}"/>
    <cellStyle name="Berechnung 5 4 2 3" xfId="11130" xr:uid="{50D88E4D-73FB-488C-B11E-F1F9E234E3B0}"/>
    <cellStyle name="Berechnung 5 4 2 4" xfId="14012" xr:uid="{182C7F61-86FE-4E2B-8229-0E7C120DCC55}"/>
    <cellStyle name="Berechnung 5 4 3" xfId="6729" xr:uid="{CBC32D1A-26AF-49F4-B3BC-6F1532C9E99F}"/>
    <cellStyle name="Berechnung 5 4 4" xfId="9689" xr:uid="{8793096F-4130-4E7E-9795-AAA5000F762C}"/>
    <cellStyle name="Berechnung 5 4 5" xfId="12611" xr:uid="{45BE4A64-6E47-416D-B8CA-4DCDA315A2A5}"/>
    <cellStyle name="Berechnung 5 5" xfId="2069" xr:uid="{366D2312-E7D1-405B-9912-EA1585BE7F43}"/>
    <cellStyle name="Berechnung 5 5 2" xfId="6502" xr:uid="{E45D51C3-5879-4B8B-90E0-C70E95C08CDB}"/>
    <cellStyle name="Berechnung 5 5 3" xfId="9928" xr:uid="{4DF33442-8335-4FE8-AA7C-244F77C00439}"/>
    <cellStyle name="Berechnung 5 5 4" xfId="12850" xr:uid="{D5F176B1-6F85-45FF-9F42-992DB0387A19}"/>
    <cellStyle name="Berechnung 5 6" xfId="6364" xr:uid="{1091E328-F22C-4467-9C9C-B45003F64B7F}"/>
    <cellStyle name="Berechnung 5 7" xfId="8302" xr:uid="{0F6E81CA-E5DB-4010-BF47-8BCCCFFC4310}"/>
    <cellStyle name="Berechnung 5 8" xfId="11292" xr:uid="{4823063E-A120-4087-A887-1DB0DEF6A07D}"/>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2 2 2" xfId="7895" xr:uid="{4F9242F5-6102-4FCA-AF8A-97EB253476C1}"/>
    <cellStyle name="Berechnung 6 2 2 2 3" xfId="10951" xr:uid="{7973D4B4-ECB3-4D27-9F0A-1F2FB9413343}"/>
    <cellStyle name="Berechnung 6 2 2 2 4" xfId="13833" xr:uid="{155BBFA6-FB3E-4B8E-8A4C-816FB9825A25}"/>
    <cellStyle name="Berechnung 6 2 2 3" xfId="6202" xr:uid="{DCA9F99D-DAF5-455E-B463-039BC7CABBDA}"/>
    <cellStyle name="Berechnung 6 2 2 4" xfId="9495" xr:uid="{BD71C3B2-2BED-414D-85A8-FF5F3538EFC6}"/>
    <cellStyle name="Berechnung 6 2 2 5" xfId="12417" xr:uid="{2EB62047-6394-43C0-9A5C-EFD01ED1DFFA}"/>
    <cellStyle name="Berechnung 6 2 3" xfId="1908" xr:uid="{C8086844-E160-4664-B008-30957D7A4D3D}"/>
    <cellStyle name="Berechnung 6 2 3 2" xfId="3451" xr:uid="{287232CB-8DC1-4F89-84FD-67664A8552B4}"/>
    <cellStyle name="Berechnung 6 2 3 2 2" xfId="8145" xr:uid="{854F7818-CBD0-4FE0-B1F3-731B9F1E65CF}"/>
    <cellStyle name="Berechnung 6 2 3 2 3" xfId="11201" xr:uid="{D65FC237-3B13-4775-BFD4-87764EB99BC1}"/>
    <cellStyle name="Berechnung 6 2 3 2 4" xfId="14083" xr:uid="{2C1A7978-9CE7-4B43-993A-3092B2A827EC}"/>
    <cellStyle name="Berechnung 6 2 3 3" xfId="5327" xr:uid="{B229AD97-0E0B-473E-AFE7-5C6319ABB6DD}"/>
    <cellStyle name="Berechnung 6 2 3 4" xfId="9767" xr:uid="{80E827DD-7708-4F27-AF81-4426160FC046}"/>
    <cellStyle name="Berechnung 6 2 3 5" xfId="12689" xr:uid="{D6ADD536-2C61-4E17-9BA2-B234D54B19B4}"/>
    <cellStyle name="Berechnung 6 2 4" xfId="2286" xr:uid="{D655F636-B174-4A92-8723-7C154D90267A}"/>
    <cellStyle name="Berechnung 6 2 4 2" xfId="3520" xr:uid="{D73046E0-0056-460A-8FA7-F126C9C11EED}"/>
    <cellStyle name="Berechnung 6 2 4 3" xfId="10145" xr:uid="{DB20CF51-FABD-4203-96FF-4BB5D382A34D}"/>
    <cellStyle name="Berechnung 6 2 4 4" xfId="13067" xr:uid="{634A3C26-8C17-4665-BAE0-DC43F76B7BD4}"/>
    <cellStyle name="Berechnung 6 2 5" xfId="4034" xr:uid="{2870F37C-FA24-40B8-B768-E4C2DB83D266}"/>
    <cellStyle name="Berechnung 6 2 6" xfId="8782" xr:uid="{3FE7742E-ED13-43F8-B56F-71F1AB1500DF}"/>
    <cellStyle name="Berechnung 6 2 7" xfId="11705" xr:uid="{F1AF99F0-24FA-4606-AE94-DB44ED876489}"/>
    <cellStyle name="Berechnung 6 3" xfId="1429" xr:uid="{24E6A597-39AE-47B2-B339-EC7F00382F3A}"/>
    <cellStyle name="Berechnung 6 3 2" xfId="2994" xr:uid="{EFDF20A5-2978-4429-B284-24F586EE2779}"/>
    <cellStyle name="Berechnung 6 3 2 2" xfId="7688" xr:uid="{FB8AF58C-E9D7-4E9A-8EF6-F427DF9B9953}"/>
    <cellStyle name="Berechnung 6 3 2 3" xfId="10744" xr:uid="{9EA528EB-76F0-47F8-9934-3642C85D1AA3}"/>
    <cellStyle name="Berechnung 6 3 2 4" xfId="13626" xr:uid="{D4CF9BFF-9B1A-45AA-BE2B-B3F283FE7004}"/>
    <cellStyle name="Berechnung 6 3 3" xfId="5702" xr:uid="{3607BF7D-D9A6-4E49-8ADC-7EA73B5D3F16}"/>
    <cellStyle name="Berechnung 6 3 4" xfId="9288" xr:uid="{3671CD17-0678-4748-87BA-3CD38E506AFA}"/>
    <cellStyle name="Berechnung 6 3 5" xfId="12210" xr:uid="{28E39CD6-8498-4929-B12C-1A34297FE68D}"/>
    <cellStyle name="Berechnung 6 4" xfId="1643" xr:uid="{DF2809EF-B130-425E-9BCD-BE873451FCFD}"/>
    <cellStyle name="Berechnung 6 4 2" xfId="3208" xr:uid="{9B1334B6-725F-46A3-A6B9-E828A1065544}"/>
    <cellStyle name="Berechnung 6 4 2 2" xfId="7902" xr:uid="{9E25D523-E92B-4413-B09E-CA649327832D}"/>
    <cellStyle name="Berechnung 6 4 2 3" xfId="10958" xr:uid="{10D6E9AD-8179-4A84-85F4-23D25F14EDE5}"/>
    <cellStyle name="Berechnung 6 4 2 4" xfId="13840" xr:uid="{EC3D1476-3FDD-4EE3-A122-DB5BC0A22730}"/>
    <cellStyle name="Berechnung 6 4 3" xfId="6475" xr:uid="{3BB6AE1C-BEA2-42A8-8BBD-08AACB737DEC}"/>
    <cellStyle name="Berechnung 6 4 4" xfId="9502" xr:uid="{04EE60AD-3CFD-4460-8995-65B33DEFF143}"/>
    <cellStyle name="Berechnung 6 4 5" xfId="12424" xr:uid="{33B7EB90-E203-4D60-B5B2-A552FCA8E5AD}"/>
    <cellStyle name="Berechnung 6 5" xfId="2080" xr:uid="{38993D52-7600-4D08-866C-EF6A36EABBE3}"/>
    <cellStyle name="Berechnung 6 5 2" xfId="4621" xr:uid="{B0A95EB4-613A-446C-8B76-EB89105A0354}"/>
    <cellStyle name="Berechnung 6 5 3" xfId="9939" xr:uid="{E45965A4-E9EF-40B1-8CF1-270CA3A9FB8B}"/>
    <cellStyle name="Berechnung 6 5 4" xfId="12861" xr:uid="{1DD615D4-B063-4ABF-8A2D-758B4708BEEB}"/>
    <cellStyle name="Berechnung 6 6" xfId="5188" xr:uid="{A53E1614-6730-468E-94D1-2EB74FB2E993}"/>
    <cellStyle name="Berechnung 6 7" xfId="3744" xr:uid="{BF6E3D56-4598-4537-972C-8CCCCAC7A29C}"/>
    <cellStyle name="Berechnung 6 8" xfId="4923" xr:uid="{05716BF7-5330-4C6E-AC29-B5975D907A6E}"/>
    <cellStyle name="Berechnung 7" xfId="715" xr:uid="{C5E50E2A-1347-462F-9556-2C3DA11DDD53}"/>
    <cellStyle name="Berechnung 7 2" xfId="1435" xr:uid="{C110ABCB-F375-4ABA-BA47-B83A1AE2098D}"/>
    <cellStyle name="Berechnung 7 2 2" xfId="3000" xr:uid="{F260AA7F-3C7B-4AB5-AB86-CC7969B79198}"/>
    <cellStyle name="Berechnung 7 2 2 2" xfId="7694" xr:uid="{180710E1-A6EB-44ED-A07A-8BD6AFF3E1BE}"/>
    <cellStyle name="Berechnung 7 2 2 3" xfId="10750" xr:uid="{FC69A07C-396E-4DF0-B43B-2D7ADE1A875C}"/>
    <cellStyle name="Berechnung 7 2 2 4" xfId="13632" xr:uid="{5B1F6C95-8DD1-4A01-8290-A10A728008B5}"/>
    <cellStyle name="Berechnung 7 2 3" xfId="4171" xr:uid="{A6C3CED3-C76E-4FAF-B2AD-43673960C8D4}"/>
    <cellStyle name="Berechnung 7 2 4" xfId="9294" xr:uid="{2AD7B631-4D40-4CDD-9D55-645C60E33BB9}"/>
    <cellStyle name="Berechnung 7 2 5" xfId="12216" xr:uid="{9C475064-7C57-48BF-A9E5-6B1473F12C47}"/>
    <cellStyle name="Berechnung 7 3" xfId="1048" xr:uid="{90778045-60FD-410C-B139-43425A70AE46}"/>
    <cellStyle name="Berechnung 7 3 2" xfId="2619" xr:uid="{9DCB4A10-C299-4970-B460-C92F6288C3A4}"/>
    <cellStyle name="Berechnung 7 3 2 2" xfId="3619" xr:uid="{2E07F27C-36C4-48A7-9392-9FC1A5CA6B19}"/>
    <cellStyle name="Berechnung 7 3 2 3" xfId="10369" xr:uid="{D4155148-2064-41BF-9536-723BF8BC5397}"/>
    <cellStyle name="Berechnung 7 3 2 4" xfId="13251" xr:uid="{C613D397-04D1-4BA8-B667-E2FFAFF80624}"/>
    <cellStyle name="Berechnung 7 3 3" xfId="4334" xr:uid="{B83CFFB3-0BFE-4418-A61C-E05C98BBD3B3}"/>
    <cellStyle name="Berechnung 7 3 4" xfId="8907" xr:uid="{E7786790-A897-4A96-BF71-02F5850F11D1}"/>
    <cellStyle name="Berechnung 7 3 5" xfId="11829" xr:uid="{637B0E18-5D10-471E-B822-87A5CD179BC4}"/>
    <cellStyle name="Berechnung 7 4" xfId="2086" xr:uid="{63CA5BFA-BCDB-4481-8472-F7D42793ECDF}"/>
    <cellStyle name="Berechnung 7 4 2" xfId="6788" xr:uid="{F5A27637-F673-42E1-BE5E-086790DC5E04}"/>
    <cellStyle name="Berechnung 7 4 3" xfId="9945" xr:uid="{9B57C968-5198-417A-B43E-D1806EE87D79}"/>
    <cellStyle name="Berechnung 7 4 4" xfId="12867" xr:uid="{20B02EDB-963E-47F4-9B8C-A0B758852EEE}"/>
    <cellStyle name="Berechnung 7 5" xfId="4560" xr:uid="{C2C958EF-122C-4564-A921-3DB0EC19058A}"/>
    <cellStyle name="Berechnung 7 6" xfId="4522" xr:uid="{7A90B608-6303-4938-8752-47E8A2C22F8F}"/>
    <cellStyle name="Berechnung 7 7" xfId="10222" xr:uid="{507C9DBD-1EB7-4E77-844C-5DF6F83CC848}"/>
    <cellStyle name="Body: normal cell 2" xfId="5" xr:uid="{00000000-0005-0000-0000-000004000000}"/>
    <cellStyle name="Bold GHG Numbers (0.00)" xfId="163" xr:uid="{392AEE4F-B1A5-4664-9B72-3CEDD485D6E8}"/>
    <cellStyle name="Calculation 2" xfId="164" xr:uid="{2F7D5267-061D-43EC-89B1-6A886AA24BC5}"/>
    <cellStyle name="Calculation 2 10" xfId="8249" xr:uid="{E0BF0E17-9F15-4BAA-9B74-E759478634E5}"/>
    <cellStyle name="Calculation 2 11" xfId="11272" xr:uid="{1D6FCBE4-AA37-4D3A-8B6B-E3564704C463}"/>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2 2 2" xfId="7769" xr:uid="{89D3F0E2-25FA-4852-ADAE-45CB896AA8A8}"/>
    <cellStyle name="Calculation 2 2 2 2 2 3" xfId="10825" xr:uid="{CF6D41A5-B374-427F-AB5A-3558AFA61AF4}"/>
    <cellStyle name="Calculation 2 2 2 2 2 4" xfId="13707" xr:uid="{C0AEC8AA-251C-4161-AD27-4E0EC207636F}"/>
    <cellStyle name="Calculation 2 2 2 2 3" xfId="4284" xr:uid="{BAFEB1C6-76DF-4672-AFCA-DBAABBC60D06}"/>
    <cellStyle name="Calculation 2 2 2 2 4" xfId="9369" xr:uid="{F04B2A3B-B00A-4898-AA47-C87CEE08AC25}"/>
    <cellStyle name="Calculation 2 2 2 2 5" xfId="12291" xr:uid="{41CACA4A-5E97-49C6-AFFC-B26D6CF7A6A4}"/>
    <cellStyle name="Calculation 2 2 2 3" xfId="1657" xr:uid="{745AD99E-A3A8-4CFE-83FD-44AFAABA9D4D}"/>
    <cellStyle name="Calculation 2 2 2 3 2" xfId="3222" xr:uid="{90ED5D75-30DD-4906-8495-924A31259FFE}"/>
    <cellStyle name="Calculation 2 2 2 3 2 2" xfId="7916" xr:uid="{9BA610C4-24C9-4055-A9CF-2242EE9002EF}"/>
    <cellStyle name="Calculation 2 2 2 3 2 3" xfId="10972" xr:uid="{87D0E43A-E40C-4FBC-8B6C-0E8E4F7DA6F4}"/>
    <cellStyle name="Calculation 2 2 2 3 2 4" xfId="13854" xr:uid="{C1222F16-C9EA-4508-8B8B-76CE8DDB60CA}"/>
    <cellStyle name="Calculation 2 2 2 3 3" xfId="6604" xr:uid="{EBA7E396-43DD-4785-B7DD-740D0A219491}"/>
    <cellStyle name="Calculation 2 2 2 3 4" xfId="9516" xr:uid="{6E1ABAFD-225C-48ED-8236-4765FEF6E35D}"/>
    <cellStyle name="Calculation 2 2 2 3 5" xfId="12438" xr:uid="{C1894002-4BAB-4BEF-82F5-14BAF19C8825}"/>
    <cellStyle name="Calculation 2 2 2 4" xfId="2160" xr:uid="{9E60C214-EAEC-4116-8DFD-19D125D40303}"/>
    <cellStyle name="Calculation 2 2 2 4 2" xfId="6525" xr:uid="{D714A100-014E-45E5-BA70-70A3F1E64E4F}"/>
    <cellStyle name="Calculation 2 2 2 4 3" xfId="10019" xr:uid="{A8FD34F5-BC88-4AA4-8A8C-1FF40CE83E38}"/>
    <cellStyle name="Calculation 2 2 2 4 4" xfId="12941" xr:uid="{DFB2B385-F922-44B9-B3CF-836B158FD446}"/>
    <cellStyle name="Calculation 2 2 2 5" xfId="4945" xr:uid="{4E5B72C4-0E85-473B-8BD1-7D780A076FB9}"/>
    <cellStyle name="Calculation 2 2 2 6" xfId="6610" xr:uid="{A36A706E-2AA3-4272-81B5-46AA41C553CB}"/>
    <cellStyle name="Calculation 2 2 2 7" xfId="4310" xr:uid="{D84B9559-EC87-476B-A65C-CE07ED231C53}"/>
    <cellStyle name="Calculation 2 2 3" xfId="1302" xr:uid="{84143625-B3A2-44EF-8A47-24277E5611AC}"/>
    <cellStyle name="Calculation 2 2 3 2" xfId="2867" xr:uid="{74218C34-0B38-456D-9B34-DCE98676F4BC}"/>
    <cellStyle name="Calculation 2 2 3 2 2" xfId="7561" xr:uid="{3B1B9C0B-295C-4B0D-AD24-5D0D498CB8BA}"/>
    <cellStyle name="Calculation 2 2 3 2 3" xfId="10617" xr:uid="{0C3E3837-1D63-4950-86E1-30F7B0F24752}"/>
    <cellStyle name="Calculation 2 2 3 2 4" xfId="13499" xr:uid="{42582E40-018A-4913-B630-489504EB98D6}"/>
    <cellStyle name="Calculation 2 2 3 3" xfId="5112" xr:uid="{DBD71A40-0C45-4642-8CAB-0BCEBDC96F71}"/>
    <cellStyle name="Calculation 2 2 3 4" xfId="9161" xr:uid="{BFDB6841-E9A5-49FA-B18E-8E0240419CF5}"/>
    <cellStyle name="Calculation 2 2 3 5" xfId="12083" xr:uid="{C1B52B16-134F-4C5E-9ABF-76877C4486E3}"/>
    <cellStyle name="Calculation 2 2 4" xfId="1225" xr:uid="{73DAB044-195F-4F39-A6EF-E9043CB05392}"/>
    <cellStyle name="Calculation 2 2 4 2" xfId="2793" xr:uid="{994C783A-22BE-472E-8229-9982B28D992D}"/>
    <cellStyle name="Calculation 2 2 4 2 2" xfId="4934" xr:uid="{1D2D511A-DD29-4682-AFDC-E81377B2C9F3}"/>
    <cellStyle name="Calculation 2 2 4 2 3" xfId="10543" xr:uid="{B40C5424-3288-4E9B-B437-CF760E776FFA}"/>
    <cellStyle name="Calculation 2 2 4 2 4" xfId="13425" xr:uid="{C89A9458-8FA0-466C-A312-C679FD7D686D}"/>
    <cellStyle name="Calculation 2 2 4 3" xfId="6219" xr:uid="{E6158DCC-1784-432B-A2B7-C4307F23CA06}"/>
    <cellStyle name="Calculation 2 2 4 4" xfId="9084" xr:uid="{187A411A-1F56-4B5A-B9F9-25236350F6C7}"/>
    <cellStyle name="Calculation 2 2 4 5" xfId="12006" xr:uid="{726AA2E9-0328-4E5D-A6B8-E87DD649EA05}"/>
    <cellStyle name="Calculation 2 2 5" xfId="1954" xr:uid="{817585B9-F471-4EF8-B2D2-7B5DA9703E3A}"/>
    <cellStyle name="Calculation 2 2 5 2" xfId="4439" xr:uid="{E9D65E8C-3B7F-4606-86BF-E0C787078F0D}"/>
    <cellStyle name="Calculation 2 2 5 3" xfId="9813" xr:uid="{668B3C56-1CFA-4632-AE3B-3081E926BA13}"/>
    <cellStyle name="Calculation 2 2 5 4" xfId="12735" xr:uid="{8563C3B0-BF67-4915-93E8-C2FC0A9166B6}"/>
    <cellStyle name="Calculation 2 2 6" xfId="6438" xr:uid="{608D0011-43B0-4C25-B0D9-4FADC75D82F0}"/>
    <cellStyle name="Calculation 2 2 7" xfId="8501" xr:uid="{A9A15771-E7A1-4E1C-BB7A-457E6317FFDF}"/>
    <cellStyle name="Calculation 2 2 8" xfId="11483" xr:uid="{B6CD503A-DEBF-4265-A43C-55DC96BF0A06}"/>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2 2 2" xfId="7853" xr:uid="{F325349D-2697-4B29-8178-5761E04D9A53}"/>
    <cellStyle name="Calculation 2 3 2 2 2 3" xfId="10909" xr:uid="{409E3D5E-F254-47C6-BCF6-C96CEA88123D}"/>
    <cellStyle name="Calculation 2 3 2 2 2 4" xfId="13791" xr:uid="{0C4F5FFA-9A5D-4332-91B7-00B7150942AA}"/>
    <cellStyle name="Calculation 2 3 2 2 3" xfId="5133" xr:uid="{5C9E3D95-633A-4869-89E5-330477FD5373}"/>
    <cellStyle name="Calculation 2 3 2 2 4" xfId="9453" xr:uid="{CA1EF7E4-54B8-429F-8259-27EC29E47742}"/>
    <cellStyle name="Calculation 2 3 2 2 5" xfId="12375" xr:uid="{5B6D9C60-C722-4A37-8982-6161BEE08BAB}"/>
    <cellStyle name="Calculation 2 3 2 3" xfId="1664" xr:uid="{803E1089-EB74-4B61-B4E4-B7087709484C}"/>
    <cellStyle name="Calculation 2 3 2 3 2" xfId="3229" xr:uid="{8691A85E-2BA3-4A6E-B561-0290E4CDB270}"/>
    <cellStyle name="Calculation 2 3 2 3 2 2" xfId="7923" xr:uid="{C35021FF-6C12-4107-A1E1-C755A220B70C}"/>
    <cellStyle name="Calculation 2 3 2 3 2 3" xfId="10979" xr:uid="{F3B62523-F44E-488F-8194-A2E7880F1414}"/>
    <cellStyle name="Calculation 2 3 2 3 2 4" xfId="13861" xr:uid="{21F67D46-CA23-431F-9ECA-0701CC94E898}"/>
    <cellStyle name="Calculation 2 3 2 3 3" xfId="6597" xr:uid="{609FD3C6-9E17-4E78-A538-88E77A24ACEF}"/>
    <cellStyle name="Calculation 2 3 2 3 4" xfId="9523" xr:uid="{D1415774-B87E-446E-8C66-64D599B31F9A}"/>
    <cellStyle name="Calculation 2 3 2 3 5" xfId="12445" xr:uid="{5ABC3CA7-D263-4D44-ACB7-E7891BB7E247}"/>
    <cellStyle name="Calculation 2 3 2 4" xfId="2244" xr:uid="{AB5A84EB-7C01-40BB-AD3E-AB0AD1F35C02}"/>
    <cellStyle name="Calculation 2 3 2 4 2" xfId="6494" xr:uid="{4B2A556B-8533-43C8-A296-8FD0FF89ECAD}"/>
    <cellStyle name="Calculation 2 3 2 4 3" xfId="10103" xr:uid="{617B87BD-1F9B-45C0-8A14-6A97221D613B}"/>
    <cellStyle name="Calculation 2 3 2 4 4" xfId="13025" xr:uid="{ADD71B9B-42E6-40DF-84C9-3D23135EA7B8}"/>
    <cellStyle name="Calculation 2 3 2 5" xfId="6165" xr:uid="{E6FAB843-B780-4935-B980-83EC0801F617}"/>
    <cellStyle name="Calculation 2 3 2 6" xfId="6347" xr:uid="{0C7DCD75-AB35-4DAF-8C23-CE5E0AB4BABB}"/>
    <cellStyle name="Calculation 2 3 2 7" xfId="8565" xr:uid="{8EFA869F-F0DB-4E04-B1CA-9E5FD33DD735}"/>
    <cellStyle name="Calculation 2 3 3" xfId="1386" xr:uid="{5D175C27-3720-499D-82BC-BDF5093902CD}"/>
    <cellStyle name="Calculation 2 3 3 2" xfId="2951" xr:uid="{0F2D3840-D5A1-4174-93F5-CE4014C64E8D}"/>
    <cellStyle name="Calculation 2 3 3 2 2" xfId="7645" xr:uid="{F0BC713B-599E-4C37-9E9E-5CCB2276F5BC}"/>
    <cellStyle name="Calculation 2 3 3 2 3" xfId="10701" xr:uid="{81D02EB0-8DB2-41F1-9C62-09BBF513E837}"/>
    <cellStyle name="Calculation 2 3 3 2 4" xfId="13583" xr:uid="{D4E61687-BFA5-408A-B258-A9DB5D6CB29E}"/>
    <cellStyle name="Calculation 2 3 3 3" xfId="4321" xr:uid="{9E94C74E-EDB0-47CE-B7B4-D0AEECEFD78A}"/>
    <cellStyle name="Calculation 2 3 3 4" xfId="9245" xr:uid="{409CC262-6DCC-475E-8CA6-C284E52A348D}"/>
    <cellStyle name="Calculation 2 3 3 5" xfId="12167" xr:uid="{2AFA6158-01CD-4930-87B6-1DA947F64720}"/>
    <cellStyle name="Calculation 2 3 4" xfId="31" xr:uid="{FAAF6B1E-B0B0-4444-AE65-28BDBFD688D8}"/>
    <cellStyle name="Calculation 2 3 4 2" xfId="2315" xr:uid="{F0B067FC-EE8A-4927-B25B-D16CFCA1F057}"/>
    <cellStyle name="Calculation 2 3 4 2 2" xfId="6748" xr:uid="{B8271936-E7C2-4865-BA44-1EF28D554248}"/>
    <cellStyle name="Calculation 2 3 4 2 3" xfId="10173" xr:uid="{B1FD6CF0-A45E-4E24-8983-4E5EE2209AE3}"/>
    <cellStyle name="Calculation 2 3 4 2 4" xfId="13092" xr:uid="{AF07DBF7-E1F8-420E-9FA9-644B34096547}"/>
    <cellStyle name="Calculation 2 3 4 3" xfId="4458" xr:uid="{0032B94F-DF2D-4125-B026-2438C1EA0A38}"/>
    <cellStyle name="Calculation 2 3 4 4" xfId="8590" xr:uid="{AD9CCE2F-FBC8-42AF-A6BB-0520A294FC5D}"/>
    <cellStyle name="Calculation 2 3 4 5" xfId="11514" xr:uid="{078177CB-6EA4-4F3D-A492-A27A7B665AA5}"/>
    <cellStyle name="Calculation 2 3 5" xfId="2038" xr:uid="{603C84E4-D15C-46B3-B7F4-462B882E9AA8}"/>
    <cellStyle name="Calculation 2 3 5 2" xfId="4953" xr:uid="{9729C20D-3559-4C9B-8892-1D0768D91F92}"/>
    <cellStyle name="Calculation 2 3 5 3" xfId="9897" xr:uid="{4E5DD2EC-61D2-42AA-B4A3-F7E9967CD9C4}"/>
    <cellStyle name="Calculation 2 3 5 4" xfId="12819" xr:uid="{FB0A55C1-08EF-4C5C-A343-EB4A3B9DD597}"/>
    <cellStyle name="Calculation 2 3 6" xfId="6647" xr:uid="{4D7F7BD5-4C2B-432E-A4C0-3303E4665E88}"/>
    <cellStyle name="Calculation 2 3 7" xfId="3693" xr:uid="{975B4394-D45B-4F50-999E-F4C1306828C4}"/>
    <cellStyle name="Calculation 2 3 8" xfId="6606" xr:uid="{6CCEFDFD-0AC4-4D78-9FD8-5BDA6F2FBAE6}"/>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2 2 2" xfId="7759" xr:uid="{D29FA1B9-CAD3-4D88-80CA-5DFEB01A3692}"/>
    <cellStyle name="Calculation 2 4 2 2 2 3" xfId="10815" xr:uid="{75E1E209-28E0-40E2-8619-4E79D7F981AD}"/>
    <cellStyle name="Calculation 2 4 2 2 2 4" xfId="13697" xr:uid="{D9E0B079-AB66-47C5-A805-66393777EA77}"/>
    <cellStyle name="Calculation 2 4 2 2 3" xfId="5409" xr:uid="{2C8DF3E7-EC87-43C2-83BB-64747AE6C9A6}"/>
    <cellStyle name="Calculation 2 4 2 2 4" xfId="9359" xr:uid="{3AC766ED-C933-48B3-B4DD-DB7B0E88FD34}"/>
    <cellStyle name="Calculation 2 4 2 2 5" xfId="12281" xr:uid="{137D09E6-9CAF-4A81-BFAE-B98CAAB8E446}"/>
    <cellStyle name="Calculation 2 4 2 3" xfId="1025" xr:uid="{C7104A9A-444E-4E81-8DD6-515FA83D319B}"/>
    <cellStyle name="Calculation 2 4 2 3 2" xfId="2597" xr:uid="{95160635-808A-4D52-9E84-41096DA9967A}"/>
    <cellStyle name="Calculation 2 4 2 3 2 2" xfId="4781" xr:uid="{B415C17B-3792-4FAC-B507-426EA8AFFD12}"/>
    <cellStyle name="Calculation 2 4 2 3 2 3" xfId="10347" xr:uid="{D7B975DF-A537-4BF3-B58A-7D07EBFF7E58}"/>
    <cellStyle name="Calculation 2 4 2 3 2 4" xfId="13229" xr:uid="{AE869C91-704F-47E7-822D-359D926CE8D7}"/>
    <cellStyle name="Calculation 2 4 2 3 3" xfId="4178" xr:uid="{338B0300-D2C9-4656-AD08-F7A7C2AA896C}"/>
    <cellStyle name="Calculation 2 4 2 3 4" xfId="8884" xr:uid="{128B7A23-72C2-44DF-B133-5A02F330462C}"/>
    <cellStyle name="Calculation 2 4 2 3 5" xfId="11806" xr:uid="{6922E3F9-BD1E-48A2-BC64-0D0DEA6AC707}"/>
    <cellStyle name="Calculation 2 4 2 4" xfId="2150" xr:uid="{47419388-B88A-4561-AECA-9D2FF0E4C737}"/>
    <cellStyle name="Calculation 2 4 2 4 2" xfId="4904" xr:uid="{21468FFA-17CB-4B74-8EAA-CBBE4A4F9733}"/>
    <cellStyle name="Calculation 2 4 2 4 3" xfId="10009" xr:uid="{ED8F082E-E30A-424D-9881-3CB162B5F0BC}"/>
    <cellStyle name="Calculation 2 4 2 4 4" xfId="12931" xr:uid="{A8003D87-892B-4C73-BA40-ADDE2F2ECC9F}"/>
    <cellStyle name="Calculation 2 4 2 5" xfId="4018" xr:uid="{E06ECB43-7C84-450C-A4E3-F84EDCF54809}"/>
    <cellStyle name="Calculation 2 4 2 6" xfId="4357" xr:uid="{AADD014A-09F6-4078-9226-A59346C6E992}"/>
    <cellStyle name="Calculation 2 4 2 7" xfId="5770" xr:uid="{53DAC2DB-FF52-4541-9238-4D03E70130E7}"/>
    <cellStyle name="Calculation 2 4 3" xfId="1292" xr:uid="{35C4E9B7-AE14-471A-B66E-FF424750AAAF}"/>
    <cellStyle name="Calculation 2 4 3 2" xfId="2857" xr:uid="{AF191982-2C9B-4337-9143-1BCF55A48F80}"/>
    <cellStyle name="Calculation 2 4 3 2 2" xfId="7551" xr:uid="{F83DEA36-7D7E-47D1-AB2B-116023A8E706}"/>
    <cellStyle name="Calculation 2 4 3 2 3" xfId="10607" xr:uid="{4157CBEB-D762-48A5-99CD-D1B00F1647A6}"/>
    <cellStyle name="Calculation 2 4 3 2 4" xfId="13489" xr:uid="{B7C780DB-C5B3-4818-9932-5C9AF35CE655}"/>
    <cellStyle name="Calculation 2 4 3 3" xfId="6579" xr:uid="{2A9BF5B4-D6D5-4F6A-ABF6-170486A0BD49}"/>
    <cellStyle name="Calculation 2 4 3 4" xfId="9151" xr:uid="{CD4BB7C3-2A5F-4C7B-BB07-85764E8ADD7F}"/>
    <cellStyle name="Calculation 2 4 3 5" xfId="12073" xr:uid="{F3E2CB23-0B0A-4071-91EE-4FC88F836642}"/>
    <cellStyle name="Calculation 2 4 4" xfId="1199" xr:uid="{21387E31-4F90-4FC9-B90F-5321B6A4606C}"/>
    <cellStyle name="Calculation 2 4 4 2" xfId="2768" xr:uid="{C6913096-701F-4C69-BB1A-315034CCCF58}"/>
    <cellStyle name="Calculation 2 4 4 2 2" xfId="6361" xr:uid="{A3609969-7C55-473B-AF4D-D52E5F6B86E7}"/>
    <cellStyle name="Calculation 2 4 4 2 3" xfId="10518" xr:uid="{E1E8CD12-CADA-4D44-80F1-DF1198AC7B07}"/>
    <cellStyle name="Calculation 2 4 4 2 4" xfId="13400" xr:uid="{65AF930F-0129-4B93-A168-4F00E0E82415}"/>
    <cellStyle name="Calculation 2 4 4 3" xfId="4261" xr:uid="{F703CB4B-BD08-4B97-89FE-3B60807F3AD4}"/>
    <cellStyle name="Calculation 2 4 4 4" xfId="9058" xr:uid="{6211FA31-7C31-47A0-8908-D61EB426AFBE}"/>
    <cellStyle name="Calculation 2 4 4 5" xfId="11980" xr:uid="{96FD59C5-C46D-48BE-AE2C-B924B5A53A8C}"/>
    <cellStyle name="Calculation 2 4 5" xfId="1944" xr:uid="{FA54EBE0-BD96-4262-81FD-AD752953E768}"/>
    <cellStyle name="Calculation 2 4 5 2" xfId="5476" xr:uid="{BA5773A2-C326-41EA-AF94-A5725248B5C5}"/>
    <cellStyle name="Calculation 2 4 5 3" xfId="9803" xr:uid="{451011F1-72FC-4617-9451-7ED77A327601}"/>
    <cellStyle name="Calculation 2 4 5 4" xfId="12725" xr:uid="{CD280855-EAD6-4E25-8397-59255FCC4DD6}"/>
    <cellStyle name="Calculation 2 4 6" xfId="6811" xr:uid="{89913FAF-B8B7-42A7-B423-7542FD07E258}"/>
    <cellStyle name="Calculation 2 4 7" xfId="6158" xr:uid="{8D05AC68-5921-4A8D-92D4-98ED7CFFB48F}"/>
    <cellStyle name="Calculation 2 4 8" xfId="8499" xr:uid="{A1C21FB4-3192-4AE6-89D1-3CBA24B5FE04}"/>
    <cellStyle name="Calculation 2 5" xfId="716" xr:uid="{659B6432-F8EF-4491-A25F-9F523162FB51}"/>
    <cellStyle name="Calculation 2 5 2" xfId="1436" xr:uid="{AFD51807-06A0-4B45-B63E-9763C537E01C}"/>
    <cellStyle name="Calculation 2 5 2 2" xfId="3001" xr:uid="{FC914EBE-2CCB-4918-BB7B-1FD80BA5A302}"/>
    <cellStyle name="Calculation 2 5 2 2 2" xfId="7695" xr:uid="{F84C19CC-C5A9-432B-9CBB-4FE059305765}"/>
    <cellStyle name="Calculation 2 5 2 2 3" xfId="10751" xr:uid="{F6693DA2-E4F5-4549-A445-FFCF163350A1}"/>
    <cellStyle name="Calculation 2 5 2 2 4" xfId="13633" xr:uid="{173703CE-CEDE-473B-8E0F-8271B576CF26}"/>
    <cellStyle name="Calculation 2 5 2 3" xfId="4012" xr:uid="{B2996261-8478-4842-A23E-554CEE80686F}"/>
    <cellStyle name="Calculation 2 5 2 4" xfId="9295" xr:uid="{35BC59FE-23A0-4B9D-BAF2-68D6AC945D07}"/>
    <cellStyle name="Calculation 2 5 2 5" xfId="12217" xr:uid="{B8488034-914F-4A60-8B64-BDCCAB271267}"/>
    <cellStyle name="Calculation 2 5 3" xfId="1774" xr:uid="{08B94C0A-762C-49AE-BF67-60F3021638BE}"/>
    <cellStyle name="Calculation 2 5 3 2" xfId="3330" xr:uid="{9C251727-3641-47AF-9B1F-920B94F67532}"/>
    <cellStyle name="Calculation 2 5 3 2 2" xfId="8024" xr:uid="{11197F35-35EF-41F7-AFFF-5F14470D26A8}"/>
    <cellStyle name="Calculation 2 5 3 2 3" xfId="11080" xr:uid="{AFCB8B23-0B50-4E90-BF67-8D2C169E5174}"/>
    <cellStyle name="Calculation 2 5 3 2 4" xfId="13962" xr:uid="{1F0B0992-1E9A-43E9-A4D8-78DC2C02DB6C}"/>
    <cellStyle name="Calculation 2 5 3 3" xfId="4016" xr:uid="{E0A92D13-4C17-4AE1-8F9D-033FB5A87C78}"/>
    <cellStyle name="Calculation 2 5 3 4" xfId="9633" xr:uid="{51C4636D-C04D-46C7-B98B-856E7F2AB373}"/>
    <cellStyle name="Calculation 2 5 3 5" xfId="12555" xr:uid="{7D29286E-883F-4BE5-A09B-52154ABB2E3F}"/>
    <cellStyle name="Calculation 2 5 4" xfId="2087" xr:uid="{BE01867C-200A-455E-96D9-8A68E2028E82}"/>
    <cellStyle name="Calculation 2 5 4 2" xfId="5276" xr:uid="{156F268A-799A-44E9-BD54-120A29BEECD3}"/>
    <cellStyle name="Calculation 2 5 4 3" xfId="9946" xr:uid="{74BCBB43-F51F-4CB9-9D59-BB34B2828450}"/>
    <cellStyle name="Calculation 2 5 4 4" xfId="12868" xr:uid="{CC39D71F-1980-4A56-B322-928E767BA658}"/>
    <cellStyle name="Calculation 2 5 5" xfId="6307" xr:uid="{30E4FCF0-EA70-4B95-A919-DB4D2A99B36E}"/>
    <cellStyle name="Calculation 2 5 6" xfId="5030" xr:uid="{47B45301-117D-45FE-B70D-648F8FAF6412}"/>
    <cellStyle name="Calculation 2 5 7" xfId="10238" xr:uid="{B466C6E9-2457-4BF0-BE70-4640DD659ACD}"/>
    <cellStyle name="Calculation 2 6" xfId="1007" xr:uid="{21009666-1081-4804-BAE8-5FD1F696A1AF}"/>
    <cellStyle name="Calculation 2 6 2" xfId="2579" xr:uid="{B51A04A7-80E0-4B8C-BEB4-EF8BC37758AD}"/>
    <cellStyle name="Calculation 2 6 2 2" xfId="5631" xr:uid="{80487660-6283-4AC5-A923-5C1DF8CAD582}"/>
    <cellStyle name="Calculation 2 6 2 3" xfId="10329" xr:uid="{A792638A-DBDC-4604-9C53-FF822AF0CDE7}"/>
    <cellStyle name="Calculation 2 6 2 4" xfId="13211" xr:uid="{FBB297B6-00D3-429A-AEDF-46619EAF3961}"/>
    <cellStyle name="Calculation 2 6 3" xfId="3648" xr:uid="{48B1B233-0E4C-4C6B-808F-DBA207A886E5}"/>
    <cellStyle name="Calculation 2 6 4" xfId="8866" xr:uid="{C8E1E863-7367-420D-A853-851A3F0BAEC1}"/>
    <cellStyle name="Calculation 2 6 5" xfId="11788" xr:uid="{6790B345-9F3E-46CA-AA1E-2810813BD1C7}"/>
    <cellStyle name="Calculation 2 7" xfId="1812" xr:uid="{018599E4-6253-4160-9C3A-B774A5FD9A6F}"/>
    <cellStyle name="Calculation 2 7 2" xfId="3363" xr:uid="{E372FA90-E242-4066-9976-CEEE0B35D8AE}"/>
    <cellStyle name="Calculation 2 7 2 2" xfId="8057" xr:uid="{943A63B5-CF9B-4075-953A-229F9F6E42E0}"/>
    <cellStyle name="Calculation 2 7 2 3" xfId="11113" xr:uid="{F9ABF08B-FB4A-42F1-8CF8-9AE728C0BA3C}"/>
    <cellStyle name="Calculation 2 7 2 4" xfId="13995" xr:uid="{9E7F5DF3-07E9-40EB-A3BA-216B1811E4B3}"/>
    <cellStyle name="Calculation 2 7 3" xfId="6271" xr:uid="{0DBA26D3-8730-427F-B0C7-8A085EEACDF8}"/>
    <cellStyle name="Calculation 2 7 4" xfId="9671" xr:uid="{C21B7AC8-57EC-4E02-86F8-15B47352921F}"/>
    <cellStyle name="Calculation 2 7 5" xfId="12593" xr:uid="{88AECC87-8EBF-45AF-A6ED-83B1C48175D1}"/>
    <cellStyle name="Calculation 2 8" xfId="983" xr:uid="{E5C34DF3-52B4-4073-B28C-00882C8CACA1}"/>
    <cellStyle name="Calculation 2 8 2" xfId="4157" xr:uid="{4C377E93-5CD5-44B3-A420-7F3BB9A01F59}"/>
    <cellStyle name="Calculation 2 8 3" xfId="8842" xr:uid="{91A3B8DB-FBEE-4A3E-BDEA-7C4B4A28C819}"/>
    <cellStyle name="Calculation 2 8 4" xfId="11764" xr:uid="{F98B3ACB-0558-4026-8A35-E6724C9656D9}"/>
    <cellStyle name="Calculation 2 9" xfId="4392" xr:uid="{D1D23086-43F3-4EC1-A372-3C5C6FBFD34B}"/>
    <cellStyle name="Calculation 3" xfId="260" xr:uid="{198F9A6D-3549-4670-BB65-26FF7BA8D30D}"/>
    <cellStyle name="Calculation 3 10" xfId="4064" xr:uid="{87552E94-6827-414B-A456-063B49BF7EAA}"/>
    <cellStyle name="Calculation 3 11" xfId="8260" xr:uid="{27CE2ABC-243D-4FE7-A1E2-CBC838B6AE6B}"/>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2 2 2" xfId="7808" xr:uid="{E5A664EC-4B82-40B8-9D63-03A5397BA220}"/>
    <cellStyle name="Calculation 3 2 2 2 2 3" xfId="10864" xr:uid="{156F5BDC-AAE5-4890-8CD8-7D9D79EF79FA}"/>
    <cellStyle name="Calculation 3 2 2 2 2 4" xfId="13746" xr:uid="{8F2539B3-75F6-40A1-8276-1A705281E2A3}"/>
    <cellStyle name="Calculation 3 2 2 2 3" xfId="3872" xr:uid="{730BE870-89B3-4865-93BE-DD3D301A1387}"/>
    <cellStyle name="Calculation 3 2 2 2 4" xfId="9408" xr:uid="{7A530CCD-553F-4E84-B245-BBAEF8625AA4}"/>
    <cellStyle name="Calculation 3 2 2 2 5" xfId="12330" xr:uid="{5BC773C3-3F6A-4C14-8EC6-F2E6DA2A91AE}"/>
    <cellStyle name="Calculation 3 2 2 3" xfId="1700" xr:uid="{88B1AA72-BEDD-4258-ACE0-8EDF2960214F}"/>
    <cellStyle name="Calculation 3 2 2 3 2" xfId="3261" xr:uid="{7A282163-A161-44C0-BFEE-7588AEB80D5B}"/>
    <cellStyle name="Calculation 3 2 2 3 2 2" xfId="7955" xr:uid="{54D43000-4CE1-4C16-BC2D-363CCB4B40A1}"/>
    <cellStyle name="Calculation 3 2 2 3 2 3" xfId="11011" xr:uid="{25DEFF28-2707-4568-85BD-6B6C172136FF}"/>
    <cellStyle name="Calculation 3 2 2 3 2 4" xfId="13893" xr:uid="{4F3E5D1E-45B5-4CEA-A8B7-5B3C5683DE29}"/>
    <cellStyle name="Calculation 3 2 2 3 3" xfId="6418" xr:uid="{4F4C3F49-19F5-4537-861A-9C8487D7A880}"/>
    <cellStyle name="Calculation 3 2 2 3 4" xfId="9559" xr:uid="{5FBA50EB-490E-4E27-B996-9CB4E9656DE5}"/>
    <cellStyle name="Calculation 3 2 2 3 5" xfId="12481" xr:uid="{CF741C77-7A61-4677-B0BB-E2087B4B9CC7}"/>
    <cellStyle name="Calculation 3 2 2 4" xfId="2199" xr:uid="{42C478B6-54B6-4FFD-9688-CB5F18EFCC57}"/>
    <cellStyle name="Calculation 3 2 2 4 2" xfId="5635" xr:uid="{80312659-B05C-4954-9508-DEF6C3AA974F}"/>
    <cellStyle name="Calculation 3 2 2 4 3" xfId="10058" xr:uid="{FC54F904-2296-43A0-94E6-8B881C47E09B}"/>
    <cellStyle name="Calculation 3 2 2 4 4" xfId="12980" xr:uid="{537A2D7D-067C-4F21-9DC7-F9D83CCAD33D}"/>
    <cellStyle name="Calculation 3 2 2 5" xfId="4563" xr:uid="{9D64EFA5-198B-4ED5-BBFF-53BEF5CAF478}"/>
    <cellStyle name="Calculation 3 2 2 6" xfId="6671" xr:uid="{A32F6065-E4BE-4A1B-BD82-B7A0AA8CE7D5}"/>
    <cellStyle name="Calculation 3 2 2 7" xfId="5031" xr:uid="{B9EC623A-5CF6-4D73-90D7-AC4DB20A031A}"/>
    <cellStyle name="Calculation 3 2 3" xfId="1341" xr:uid="{128AE0AB-0D2C-4E9E-8EF1-0E20FE2D8310}"/>
    <cellStyle name="Calculation 3 2 3 2" xfId="2906" xr:uid="{0A18EDAC-AFD4-48A6-9860-DBBA207131C7}"/>
    <cellStyle name="Calculation 3 2 3 2 2" xfId="7600" xr:uid="{FD749AC3-B99F-448A-B58E-58AADCD3851F}"/>
    <cellStyle name="Calculation 3 2 3 2 3" xfId="10656" xr:uid="{4029E45D-A0AA-408E-82BE-7ABF3094408A}"/>
    <cellStyle name="Calculation 3 2 3 2 4" xfId="13538" xr:uid="{7624C2AE-5E93-4DCF-B653-29EE7042A488}"/>
    <cellStyle name="Calculation 3 2 3 3" xfId="4116" xr:uid="{DA9DC1D9-0DFA-47AD-A4A0-142A40768DBD}"/>
    <cellStyle name="Calculation 3 2 3 4" xfId="9200" xr:uid="{E70DA214-EE4F-4275-8533-B7C303B9B0AF}"/>
    <cellStyle name="Calculation 3 2 3 5" xfId="12122" xr:uid="{40C0EABC-018D-4230-9CC4-6D1DC68793DF}"/>
    <cellStyle name="Calculation 3 2 4" xfId="1757" xr:uid="{7412E2CC-8F32-4E42-8CC0-AC8456F923FA}"/>
    <cellStyle name="Calculation 3 2 4 2" xfId="3315" xr:uid="{8A0AACA0-17D9-41C5-B19D-796EE6B1DC49}"/>
    <cellStyle name="Calculation 3 2 4 2 2" xfId="8009" xr:uid="{CC732FF6-84DE-46CA-B936-BDEFC54EC7F5}"/>
    <cellStyle name="Calculation 3 2 4 2 3" xfId="11065" xr:uid="{98A701D2-3EF0-4DA7-ABCD-D9D47322D9D9}"/>
    <cellStyle name="Calculation 3 2 4 2 4" xfId="13947" xr:uid="{355E7623-E598-4920-9F4C-2518C8901988}"/>
    <cellStyle name="Calculation 3 2 4 3" xfId="6063" xr:uid="{3E7B25F5-A6F6-4D2C-9C37-C3B8C9708072}"/>
    <cellStyle name="Calculation 3 2 4 4" xfId="9616" xr:uid="{BFA5624C-D764-4C7C-BCAE-93419C47A22C}"/>
    <cellStyle name="Calculation 3 2 4 5" xfId="12538" xr:uid="{52A8B60A-A741-4688-8005-CDBF02A4339A}"/>
    <cellStyle name="Calculation 3 2 5" xfId="1993" xr:uid="{7C4A14F3-8FFB-4335-A276-73A76700925F}"/>
    <cellStyle name="Calculation 3 2 5 2" xfId="4112" xr:uid="{6CB0AFE8-155C-49C2-9F4A-1F6296A4AC63}"/>
    <cellStyle name="Calculation 3 2 5 3" xfId="9852" xr:uid="{B00C9586-05EE-4953-A4D4-807D9D5A7028}"/>
    <cellStyle name="Calculation 3 2 5 4" xfId="12774" xr:uid="{F625A8EA-F40C-48F9-93B8-1D70ACE1D8EB}"/>
    <cellStyle name="Calculation 3 2 6" xfId="5615" xr:uid="{C2A87AA8-595D-4024-AC88-54B4ADDB3789}"/>
    <cellStyle name="Calculation 3 2 7" xfId="8173" xr:uid="{2D814133-AE15-404C-8F94-2B9CAE301B33}"/>
    <cellStyle name="Calculation 3 2 8" xfId="11228" xr:uid="{340DCB10-C16B-451D-8638-B5242249A206}"/>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2 2 2" xfId="7794" xr:uid="{8BF01DCF-AE6A-4C92-9114-FC439D8326C4}"/>
    <cellStyle name="Calculation 3 3 2 2 2 3" xfId="10850" xr:uid="{C2D798AF-0909-4270-B298-D66D310D4EA4}"/>
    <cellStyle name="Calculation 3 3 2 2 2 4" xfId="13732" xr:uid="{E66EB2D2-E5FB-4550-8726-63CEAD495DEE}"/>
    <cellStyle name="Calculation 3 3 2 2 3" xfId="4170" xr:uid="{B2E42E17-6FEA-49FE-A1FA-60CF07C22FDF}"/>
    <cellStyle name="Calculation 3 3 2 2 4" xfId="9394" xr:uid="{FCB242B6-6F27-4A2B-9A22-C1EEF9B62168}"/>
    <cellStyle name="Calculation 3 3 2 2 5" xfId="12316" xr:uid="{42053DE1-75D7-40EA-BCF7-50F353F4DB44}"/>
    <cellStyle name="Calculation 3 3 2 3" xfId="1005" xr:uid="{34E23764-5BA7-4549-A1E8-5BC94EB7C401}"/>
    <cellStyle name="Calculation 3 3 2 3 2" xfId="2577" xr:uid="{07F31C32-F7C0-4C68-9695-85FE5A066D31}"/>
    <cellStyle name="Calculation 3 3 2 3 2 2" xfId="6327" xr:uid="{A5FD88B4-DEC5-42A6-AB63-F7E0F79B61AC}"/>
    <cellStyle name="Calculation 3 3 2 3 2 3" xfId="10327" xr:uid="{79EE88EB-E99A-4777-9070-FF7B67A00E24}"/>
    <cellStyle name="Calculation 3 3 2 3 2 4" xfId="13209" xr:uid="{B84559CF-9674-431B-A54D-885603CC273D}"/>
    <cellStyle name="Calculation 3 3 2 3 3" xfId="3868" xr:uid="{FDC7CBB4-CDD0-4111-8998-C7C89091EC42}"/>
    <cellStyle name="Calculation 3 3 2 3 4" xfId="8864" xr:uid="{FC59A547-9745-4258-AA17-EFEFC64976D9}"/>
    <cellStyle name="Calculation 3 3 2 3 5" xfId="11786" xr:uid="{6865FB8B-5ED5-4EFF-888B-6769277514C6}"/>
    <cellStyle name="Calculation 3 3 2 4" xfId="2185" xr:uid="{4C3DC07B-D8C1-424C-987C-93DA7D2BE5F6}"/>
    <cellStyle name="Calculation 3 3 2 4 2" xfId="6378" xr:uid="{90E16D4F-91BC-422C-845E-F9957E2B4CBC}"/>
    <cellStyle name="Calculation 3 3 2 4 3" xfId="10044" xr:uid="{AB6DC51A-4BED-4120-BA34-231B3425E89A}"/>
    <cellStyle name="Calculation 3 3 2 4 4" xfId="12966" xr:uid="{0F2431EB-1227-4D79-AFBE-3E1E8A28A864}"/>
    <cellStyle name="Calculation 3 3 2 5" xfId="6252" xr:uid="{4B1C7A71-20AF-42DD-B29F-5A1BBC6C2C0A}"/>
    <cellStyle name="Calculation 3 3 2 6" xfId="3678" xr:uid="{9CC38D79-2CB5-4148-B8EC-49C8CAA022ED}"/>
    <cellStyle name="Calculation 3 3 2 7" xfId="4207" xr:uid="{B0E0913D-AFCB-4FD4-BCE1-6C661789FCC0}"/>
    <cellStyle name="Calculation 3 3 3" xfId="1327" xr:uid="{7ECB5B6D-AF86-4AC4-B958-2306BC699673}"/>
    <cellStyle name="Calculation 3 3 3 2" xfId="2892" xr:uid="{0FF0381F-5365-4363-9195-1A6F45B0C823}"/>
    <cellStyle name="Calculation 3 3 3 2 2" xfId="7586" xr:uid="{83202742-F83D-4640-9B04-205A2211EF4A}"/>
    <cellStyle name="Calculation 3 3 3 2 3" xfId="10642" xr:uid="{13F76570-0AD9-4CC6-9C86-613A6F68F6A3}"/>
    <cellStyle name="Calculation 3 3 3 2 4" xfId="13524" xr:uid="{4A7BA65E-F49F-40CA-A2D3-AB050107D581}"/>
    <cellStyle name="Calculation 3 3 3 3" xfId="4987" xr:uid="{6B428113-1C00-4392-8DB7-FE8934141895}"/>
    <cellStyle name="Calculation 3 3 3 4" xfId="9186" xr:uid="{1EBEE029-18AF-42D7-8A8B-89B454CC80BE}"/>
    <cellStyle name="Calculation 3 3 3 5" xfId="12108" xr:uid="{E41F9E2A-B6D7-4B41-97D5-BB985AA536D1}"/>
    <cellStyle name="Calculation 3 3 4" xfId="1794" xr:uid="{9613C1CC-7A46-4D2C-92B4-BAB389A23FB1}"/>
    <cellStyle name="Calculation 3 3 4 2" xfId="3347" xr:uid="{15F2EF0C-CA65-4EA6-B6B4-A47B8F3A68EB}"/>
    <cellStyle name="Calculation 3 3 4 2 2" xfId="8041" xr:uid="{417377A1-C3FB-4F32-8608-31A891BB45B6}"/>
    <cellStyle name="Calculation 3 3 4 2 3" xfId="11097" xr:uid="{4264041C-70B9-4912-9FD9-C6272A90861E}"/>
    <cellStyle name="Calculation 3 3 4 2 4" xfId="13979" xr:uid="{153BB568-72CD-4E83-83D7-FDA3453332BF}"/>
    <cellStyle name="Calculation 3 3 4 3" xfId="6404" xr:uid="{47096974-406C-4E62-993C-88D3A71FDD45}"/>
    <cellStyle name="Calculation 3 3 4 4" xfId="9653" xr:uid="{1151D8A7-755E-4AA1-B857-BB49915632E7}"/>
    <cellStyle name="Calculation 3 3 4 5" xfId="12575" xr:uid="{8CD58B72-7D0E-469F-8B10-5C30ED7E7F27}"/>
    <cellStyle name="Calculation 3 3 5" xfId="1979" xr:uid="{CC4C01C0-90DC-448E-9FAD-540D18ABA8B9}"/>
    <cellStyle name="Calculation 3 3 5 2" xfId="4989" xr:uid="{3896A12A-8095-4C21-A396-E7DE664E79DA}"/>
    <cellStyle name="Calculation 3 3 5 3" xfId="9838" xr:uid="{3D1E8A72-11DE-4BF4-A6CA-77CB44AB436B}"/>
    <cellStyle name="Calculation 3 3 5 4" xfId="12760" xr:uid="{C6DF97AA-B8B9-4767-990D-0FBB519D9587}"/>
    <cellStyle name="Calculation 3 3 6" xfId="6285" xr:uid="{893C9A9C-F832-46F0-B984-2845B0DB1F27}"/>
    <cellStyle name="Calculation 3 3 7" xfId="4793" xr:uid="{308F93C9-865B-4BC4-873B-AE69F0528FEE}"/>
    <cellStyle name="Calculation 3 3 8" xfId="8558" xr:uid="{FC864F5C-8CA7-43FA-B897-901F7A678B0D}"/>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2 2 2" xfId="7878" xr:uid="{3DBDF4B7-E32D-4C38-AB3F-A645965535D9}"/>
    <cellStyle name="Calculation 3 4 2 2 2 3" xfId="10934" xr:uid="{54FF46E8-90E4-4C99-8B2A-7473D70D67B5}"/>
    <cellStyle name="Calculation 3 4 2 2 2 4" xfId="13816" xr:uid="{AF06CD00-BA66-4450-AA6D-48292AE99A83}"/>
    <cellStyle name="Calculation 3 4 2 2 3" xfId="6465" xr:uid="{818B69C1-1C41-4144-818D-FF20F9054C32}"/>
    <cellStyle name="Calculation 3 4 2 2 4" xfId="9478" xr:uid="{3091DD42-86B2-4301-A01C-E1FB8A34CD47}"/>
    <cellStyle name="Calculation 3 4 2 2 5" xfId="12400" xr:uid="{B941BB44-ABE8-41EB-921F-57E95E098B3A}"/>
    <cellStyle name="Calculation 3 4 2 3" xfId="1891" xr:uid="{5054CE20-7F55-439B-85B5-DBCEC356D99C}"/>
    <cellStyle name="Calculation 3 4 2 3 2" xfId="3434" xr:uid="{9ADCF11B-145F-4435-B2A0-98046648E930}"/>
    <cellStyle name="Calculation 3 4 2 3 2 2" xfId="8128" xr:uid="{E8C722CB-E52C-4B16-95B6-1896C96116D2}"/>
    <cellStyle name="Calculation 3 4 2 3 2 3" xfId="11184" xr:uid="{2DC3E719-04D6-4834-9670-225076A7B015}"/>
    <cellStyle name="Calculation 3 4 2 3 2 4" xfId="14066" xr:uid="{090BBEF5-4E75-44C3-8118-0192454C8821}"/>
    <cellStyle name="Calculation 3 4 2 3 3" xfId="3630" xr:uid="{FABD244C-CD4A-41F6-A536-13D7FC2603C1}"/>
    <cellStyle name="Calculation 3 4 2 3 4" xfId="9750" xr:uid="{C095AD0E-5EC2-4842-8CD9-546F86E80E0E}"/>
    <cellStyle name="Calculation 3 4 2 3 5" xfId="12672" xr:uid="{EB2467A5-74D7-4C4A-8CC9-1EC75D11808C}"/>
    <cellStyle name="Calculation 3 4 2 4" xfId="2269" xr:uid="{10D7899A-06F5-411F-BA78-3E7CB45B02A8}"/>
    <cellStyle name="Calculation 3 4 2 4 2" xfId="5004" xr:uid="{BD8A5E1B-030F-4550-8EB8-200D09DDC1F7}"/>
    <cellStyle name="Calculation 3 4 2 4 3" xfId="10128" xr:uid="{965D65F3-B651-459C-BB1E-4EFBC1A411F3}"/>
    <cellStyle name="Calculation 3 4 2 4 4" xfId="13050" xr:uid="{87F74FB4-A062-4321-99B9-7C4E6B8B9FDB}"/>
    <cellStyle name="Calculation 3 4 2 5" xfId="5517" xr:uid="{49B11330-024E-4F84-AA7B-A3C3F49B5D5A}"/>
    <cellStyle name="Calculation 3 4 2 6" xfId="8765" xr:uid="{1093426F-7EA9-422D-AEAE-D47E838B8890}"/>
    <cellStyle name="Calculation 3 4 2 7" xfId="11688" xr:uid="{08A54EA8-072B-4295-B949-5F114E9EBF51}"/>
    <cellStyle name="Calculation 3 4 3" xfId="1411" xr:uid="{F4A4AEFA-5827-4018-A386-9D870C89F6D8}"/>
    <cellStyle name="Calculation 3 4 3 2" xfId="2976" xr:uid="{7481538F-6B79-4045-88E3-ED6122A59961}"/>
    <cellStyle name="Calculation 3 4 3 2 2" xfId="7670" xr:uid="{7ED13338-2623-434D-83B8-428E69E5A962}"/>
    <cellStyle name="Calculation 3 4 3 2 3" xfId="10726" xr:uid="{1D22D284-E04F-4D2D-B251-864B239E451E}"/>
    <cellStyle name="Calculation 3 4 3 2 4" xfId="13608" xr:uid="{92CC4545-75F8-456F-98C0-2B692A4136AE}"/>
    <cellStyle name="Calculation 3 4 3 3" xfId="4024" xr:uid="{D03E7D64-E1FA-407F-B47B-CFD3635AD3BD}"/>
    <cellStyle name="Calculation 3 4 3 4" xfId="9270" xr:uid="{EEA68D5A-1163-445A-9254-5044BEFA4EE1}"/>
    <cellStyle name="Calculation 3 4 3 5" xfId="12192" xr:uid="{95A4F297-8F12-40BA-ADA8-B92AA4D646C1}"/>
    <cellStyle name="Calculation 3 4 4" xfId="1763" xr:uid="{37E85BEB-1CA0-4798-9392-2AABDBCA61BF}"/>
    <cellStyle name="Calculation 3 4 4 2" xfId="3321" xr:uid="{94992426-27EB-46F8-A3B4-52A58ED5BEC8}"/>
    <cellStyle name="Calculation 3 4 4 2 2" xfId="8015" xr:uid="{36AF796E-B421-4016-BE66-F877FCA088DD}"/>
    <cellStyle name="Calculation 3 4 4 2 3" xfId="11071" xr:uid="{5CBE42FB-872F-4FD7-AEFE-153E38DB83DE}"/>
    <cellStyle name="Calculation 3 4 4 2 4" xfId="13953" xr:uid="{56C511F6-7EF2-42D7-8A33-C0AA2D7D529A}"/>
    <cellStyle name="Calculation 3 4 4 3" xfId="5349" xr:uid="{B818D4F7-9E22-430F-9B53-E89B5E295590}"/>
    <cellStyle name="Calculation 3 4 4 4" xfId="9622" xr:uid="{11193577-1EBC-4490-87D9-9A376D38CCAD}"/>
    <cellStyle name="Calculation 3 4 4 5" xfId="12544" xr:uid="{6E6E7FBF-28D9-49F5-89A5-D1711A3429E7}"/>
    <cellStyle name="Calculation 3 4 5" xfId="2063" xr:uid="{E283673F-7436-497D-A7B7-8A6A37D6D99A}"/>
    <cellStyle name="Calculation 3 4 5 2" xfId="5176" xr:uid="{AB21FBE1-1222-4C2C-9342-E724587F6877}"/>
    <cellStyle name="Calculation 3 4 5 3" xfId="9922" xr:uid="{BBC96E83-68D5-4911-BECF-D1ABA18EB05C}"/>
    <cellStyle name="Calculation 3 4 5 4" xfId="12844" xr:uid="{BF383769-5B90-4E1A-99A8-53E5BFF75766}"/>
    <cellStyle name="Calculation 3 4 6" xfId="4939" xr:uid="{F434E6AB-10CC-403D-BB47-7D49BCF4EA7F}"/>
    <cellStyle name="Calculation 3 4 7" xfId="5627" xr:uid="{79DDE416-70A5-4C60-8C70-5110E9DBD588}"/>
    <cellStyle name="Calculation 3 4 8" xfId="5298" xr:uid="{99BC207A-34BA-4178-BAFE-3322C34B5F1D}"/>
    <cellStyle name="Calculation 3 5" xfId="724" xr:uid="{09E3F567-4234-4670-B812-492EA4089C92}"/>
    <cellStyle name="Calculation 3 5 2" xfId="1444" xr:uid="{0DA43C9E-114D-47ED-B0C1-73A7C4520835}"/>
    <cellStyle name="Calculation 3 5 2 2" xfId="3009" xr:uid="{4256E471-C8D5-432E-BBB2-E392D1759C63}"/>
    <cellStyle name="Calculation 3 5 2 2 2" xfId="7703" xr:uid="{565613DC-F291-4E30-A7B4-C8E32B3FE6C6}"/>
    <cellStyle name="Calculation 3 5 2 2 3" xfId="10759" xr:uid="{3A4A8E95-43B4-479C-9E08-3D540DBC7ADE}"/>
    <cellStyle name="Calculation 3 5 2 2 4" xfId="13641" xr:uid="{03BB1D58-BFDB-4D5E-83B5-38C8B7EC7872}"/>
    <cellStyle name="Calculation 3 5 2 3" xfId="4557" xr:uid="{88BCC7DA-F9D6-4AA9-A319-2C09A935A5D0}"/>
    <cellStyle name="Calculation 3 5 2 4" xfId="9303" xr:uid="{F15432A5-C43F-4EB5-A0F7-C3508E7780C2}"/>
    <cellStyle name="Calculation 3 5 2 5" xfId="12225" xr:uid="{7FA124E0-D1D9-45A9-B672-5C844D34A5CA}"/>
    <cellStyle name="Calculation 3 5 3" xfId="1676" xr:uid="{843800EC-4B2D-4BBD-8EE6-3573F8B93D7D}"/>
    <cellStyle name="Calculation 3 5 3 2" xfId="3239" xr:uid="{5BD51DAA-3E34-49EE-8D95-49D6B6E47A37}"/>
    <cellStyle name="Calculation 3 5 3 2 2" xfId="7933" xr:uid="{74A5C2F5-EF0D-438C-B251-D787AED6FA85}"/>
    <cellStyle name="Calculation 3 5 3 2 3" xfId="10989" xr:uid="{14A209A0-22A3-4E75-82DF-32A1A93CD5A1}"/>
    <cellStyle name="Calculation 3 5 3 2 4" xfId="13871" xr:uid="{07635B04-A1D1-4DFD-9104-189D1E8A973D}"/>
    <cellStyle name="Calculation 3 5 3 3" xfId="6586" xr:uid="{BD1194F9-EE1C-40A0-B458-8763A1B39070}"/>
    <cellStyle name="Calculation 3 5 3 4" xfId="9535" xr:uid="{0EF5E64D-F0A0-4D4F-89DE-26FCE382F35E}"/>
    <cellStyle name="Calculation 3 5 3 5" xfId="12457" xr:uid="{9942107C-6954-4D5A-B908-9AE289AD7672}"/>
    <cellStyle name="Calculation 3 5 4" xfId="2095" xr:uid="{28FC7BBD-29C5-48D3-80FC-57732E0C1BC5}"/>
    <cellStyle name="Calculation 3 5 4 2" xfId="4316" xr:uid="{E32DC8F7-49EB-4E98-8C75-E6A70A05F46E}"/>
    <cellStyle name="Calculation 3 5 4 3" xfId="9954" xr:uid="{7A1BAFAA-E42A-4D6B-B622-CEBCD8648F4A}"/>
    <cellStyle name="Calculation 3 5 4 4" xfId="12876" xr:uid="{C9341D56-2F3A-4CA8-947A-2DFE389395C7}"/>
    <cellStyle name="Calculation 3 5 5" xfId="4082" xr:uid="{1704D63E-6CE8-45E6-99D7-0BF6CEC3874F}"/>
    <cellStyle name="Calculation 3 5 6" xfId="5930" xr:uid="{AB1AD66E-F022-4889-BFBF-DC24C1AB9103}"/>
    <cellStyle name="Calculation 3 5 7" xfId="3936" xr:uid="{A8E2F683-C9BC-47A6-AA9D-DD58F2941098}"/>
    <cellStyle name="Calculation 3 6" xfId="1070" xr:uid="{752618A9-7C8D-4191-BAD5-686CE8D94B68}"/>
    <cellStyle name="Calculation 3 6 2" xfId="2640" xr:uid="{4415D1E6-A1D8-4F5D-B709-AB1206E38074}"/>
    <cellStyle name="Calculation 3 6 2 2" xfId="3611" xr:uid="{901B5B0B-F441-4DEF-BA50-74E181183732}"/>
    <cellStyle name="Calculation 3 6 2 3" xfId="10390" xr:uid="{CE9BCA1B-3369-45B4-AA48-5F0A47F48A19}"/>
    <cellStyle name="Calculation 3 6 2 4" xfId="13272" xr:uid="{88B16522-B7DC-4CCB-9532-2627B398F2F3}"/>
    <cellStyle name="Calculation 3 6 3" xfId="6421" xr:uid="{733FEE79-A0CB-4549-862C-ABE881B4345D}"/>
    <cellStyle name="Calculation 3 6 4" xfId="8929" xr:uid="{2B54B81D-0111-451A-8C98-5119C7444263}"/>
    <cellStyle name="Calculation 3 6 5" xfId="11851" xr:uid="{AF723B05-0501-46EF-8DC2-DE0AB45E7BE4}"/>
    <cellStyle name="Calculation 3 7" xfId="1867" xr:uid="{EA9EA80A-E78A-465D-A183-44FFAEC44480}"/>
    <cellStyle name="Calculation 3 7 2" xfId="3412" xr:uid="{7003E293-7B29-4E38-8CDB-2A56FA19C8BE}"/>
    <cellStyle name="Calculation 3 7 2 2" xfId="8106" xr:uid="{5846EC27-AF8E-41D6-A05E-E185E5E0E354}"/>
    <cellStyle name="Calculation 3 7 2 3" xfId="11162" xr:uid="{285EDB9C-2B04-4928-9C4B-FEEEE35B5873}"/>
    <cellStyle name="Calculation 3 7 2 4" xfId="14044" xr:uid="{938A10A5-8F8E-4E09-9C8A-0FC3118F9689}"/>
    <cellStyle name="Calculation 3 7 3" xfId="5566" xr:uid="{541ACAE8-9F81-413D-B068-61F0C4010C24}"/>
    <cellStyle name="Calculation 3 7 4" xfId="9726" xr:uid="{635F364A-C25E-4373-B022-83F4B9EF13E7}"/>
    <cellStyle name="Calculation 3 7 5" xfId="12648" xr:uid="{EC93E5AF-07BF-40BE-940F-68C9E5AE4F19}"/>
    <cellStyle name="Calculation 3 8" xfId="84" xr:uid="{02A7F69B-23A5-495C-BD3F-0658CFD6EB1E}"/>
    <cellStyle name="Calculation 3 8 2" xfId="4620" xr:uid="{BAB38B97-02EC-4EB5-946C-CC422B315784}"/>
    <cellStyle name="Calculation 3 8 3" xfId="8299" xr:uid="{0EB9522E-553F-4220-960B-EBA62E934536}"/>
    <cellStyle name="Calculation 3 8 4" xfId="11289" xr:uid="{7F6775F6-B8E8-434C-A885-1B360BC8B0D4}"/>
    <cellStyle name="Calculation 3 9" xfId="5662" xr:uid="{120DD172-B0C8-444E-8CD0-0CA6994E15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3" xfId="168" xr:uid="{5B29C205-315B-4438-A315-86F28C34CC2B}"/>
    <cellStyle name="Comma 6" xfId="6" xr:uid="{00000000-0005-0000-0000-000005000000}"/>
    <cellStyle name="Comma 6 2" xfId="2308" xr:uid="{861DC68A-F726-44A4-BF2F-E7819E28C235}"/>
    <cellStyle name="Comma 6 2 2" xfId="7196" xr:uid="{DC7E696E-6C81-41D7-BAB8-5282F6501253}"/>
    <cellStyle name="Comma 6 2 2 2" xfId="15450" xr:uid="{3B4BABA2-0E40-4F0D-8B9A-38E11F2E888B}"/>
    <cellStyle name="Comma 6 2 3" xfId="5722" xr:uid="{A2595FF0-5488-4B1A-BC6F-7F4B8895D967}"/>
    <cellStyle name="Comma 6 2 4" xfId="14802" xr:uid="{3B11653A-8A71-449F-9C3E-0D56E7FA3084}"/>
    <cellStyle name="Comma 6 3" xfId="6872" xr:uid="{E71F8190-9E49-475B-99ED-6652DA2B57AF}"/>
    <cellStyle name="Comma 6 3 2" xfId="15126" xr:uid="{B6971CFB-E801-472D-BCB2-5856DDCA819E}"/>
    <cellStyle name="Comma 6 4" xfId="3484" xr:uid="{F99A19FC-DA3D-47A3-AAE5-EBE2768A958D}"/>
    <cellStyle name="Comma 6 5" xfId="14478" xr:uid="{A1B0322A-6030-4F15-B468-79C24259063C}"/>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10" xfId="8262" xr:uid="{854154AC-5DAE-45F5-8A77-1E6B0A4524DF}"/>
    <cellStyle name="CustomCellsOrange 2 2 11" xfId="11281" xr:uid="{FD0F1D56-9107-45DB-A35D-395AE052FC66}"/>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2 2 2" xfId="7896" xr:uid="{321C6794-9852-4344-AADB-5D140D64C132}"/>
    <cellStyle name="CustomCellsOrange 2 2 2 2 2 2 2 3" xfId="10952" xr:uid="{DA68246D-816C-4569-80C0-1B72D448ED7E}"/>
    <cellStyle name="CustomCellsOrange 2 2 2 2 2 2 2 4" xfId="13834" xr:uid="{08BAF479-8A30-4FA2-955E-E480E1B7AC52}"/>
    <cellStyle name="CustomCellsOrange 2 2 2 2 2 2 3" xfId="4674" xr:uid="{AAE007DF-66AA-4BF6-9044-DF6ACF232AD0}"/>
    <cellStyle name="CustomCellsOrange 2 2 2 2 2 2 4" xfId="9496" xr:uid="{58DBF3C8-9897-4E3E-B9F3-EA329A4508CE}"/>
    <cellStyle name="CustomCellsOrange 2 2 2 2 2 2 5" xfId="12418" xr:uid="{FC996C2C-7A18-4337-838C-44405915531D}"/>
    <cellStyle name="CustomCellsOrange 2 2 2 2 2 3" xfId="1909" xr:uid="{FD4B4416-B8BD-4F23-9A6E-FA7EACC8B1A8}"/>
    <cellStyle name="CustomCellsOrange 2 2 2 2 2 3 2" xfId="3452" xr:uid="{DC5B2B7A-6F3D-4988-8395-BCF44EB1CCFB}"/>
    <cellStyle name="CustomCellsOrange 2 2 2 2 2 3 2 2" xfId="8146" xr:uid="{16A58AA2-1AA7-4BF4-AE0F-5BA3B2F33B5E}"/>
    <cellStyle name="CustomCellsOrange 2 2 2 2 2 3 2 3" xfId="11202" xr:uid="{46FBA893-0497-4147-BA7A-BDE5A9E5BD82}"/>
    <cellStyle name="CustomCellsOrange 2 2 2 2 2 3 2 4" xfId="14084" xr:uid="{44A9B125-D645-4C15-8F2E-6CCAE8217B33}"/>
    <cellStyle name="CustomCellsOrange 2 2 2 2 2 3 3" xfId="6588" xr:uid="{837756B4-4C92-41BD-A8E2-C25DC380F653}"/>
    <cellStyle name="CustomCellsOrange 2 2 2 2 2 3 4" xfId="9768" xr:uid="{9AF96CD9-5C2D-42F3-9209-E362848F1F41}"/>
    <cellStyle name="CustomCellsOrange 2 2 2 2 2 3 5" xfId="12690" xr:uid="{86016280-E599-4948-B5BB-0F19D5DA1BF5}"/>
    <cellStyle name="CustomCellsOrange 2 2 2 2 2 4" xfId="2287" xr:uid="{CDCB8EB7-492F-44A3-96DB-DA7915A9905C}"/>
    <cellStyle name="CustomCellsOrange 2 2 2 2 2 4 2" xfId="6572" xr:uid="{160E35DE-BCC9-434E-A953-04C5A1BADDD6}"/>
    <cellStyle name="CustomCellsOrange 2 2 2 2 2 4 3" xfId="10146" xr:uid="{FE0DA15B-70DF-41E2-A487-99E171F584D2}"/>
    <cellStyle name="CustomCellsOrange 2 2 2 2 2 4 4" xfId="13068" xr:uid="{AC34BFFC-827F-47A7-94EE-988743C36E04}"/>
    <cellStyle name="CustomCellsOrange 2 2 2 2 2 5" xfId="5421" xr:uid="{8D7B7363-5E3D-4A7F-9042-B59559079955}"/>
    <cellStyle name="CustomCellsOrange 2 2 2 2 2 6" xfId="8783" xr:uid="{EE67AD37-7313-4641-8393-8EAC866BB072}"/>
    <cellStyle name="CustomCellsOrange 2 2 2 2 2 7" xfId="11706" xr:uid="{51E303C8-F22A-4418-BF1C-EA49233C119A}"/>
    <cellStyle name="CustomCellsOrange 2 2 2 2 3" xfId="1430" xr:uid="{11B3A23F-ECE3-4398-9E5B-F4D4CA51405A}"/>
    <cellStyle name="CustomCellsOrange 2 2 2 2 3 2" xfId="2995" xr:uid="{693210EB-5639-44BA-902E-4E9F75E9B4D3}"/>
    <cellStyle name="CustomCellsOrange 2 2 2 2 3 2 2" xfId="7689" xr:uid="{F1B35B52-3A3E-4487-A24F-4D1D1A855DE0}"/>
    <cellStyle name="CustomCellsOrange 2 2 2 2 3 2 3" xfId="10745" xr:uid="{BB58216F-6D1C-46F8-8F9A-E6066381D789}"/>
    <cellStyle name="CustomCellsOrange 2 2 2 2 3 2 4" xfId="13627" xr:uid="{37CB30FB-1609-4CC2-A4A6-DD36788C3486}"/>
    <cellStyle name="CustomCellsOrange 2 2 2 2 3 3" xfId="6847" xr:uid="{17452076-EF17-4057-97C8-F434E02605D5}"/>
    <cellStyle name="CustomCellsOrange 2 2 2 2 3 4" xfId="9289" xr:uid="{F0778C9C-CA68-42B3-BC5D-4BBA8936BB91}"/>
    <cellStyle name="CustomCellsOrange 2 2 2 2 3 5" xfId="12211" xr:uid="{8DA3E346-D328-49DE-B73C-0287D035AA05}"/>
    <cellStyle name="CustomCellsOrange 2 2 2 2 4" xfId="1265" xr:uid="{AB2ACF3A-DE3D-4F12-9153-F181AAE1F1C5}"/>
    <cellStyle name="CustomCellsOrange 2 2 2 2 4 2" xfId="2830" xr:uid="{B6E4653D-E9E9-4E3B-8503-B4A00EFE5421}"/>
    <cellStyle name="CustomCellsOrange 2 2 2 2 4 2 2" xfId="7524" xr:uid="{D05AEE43-6DDC-486C-9CF1-55AA955021BB}"/>
    <cellStyle name="CustomCellsOrange 2 2 2 2 4 2 3" xfId="10580" xr:uid="{7A469B8E-6A2B-4A53-9723-7C5BF61C18D3}"/>
    <cellStyle name="CustomCellsOrange 2 2 2 2 4 2 4" xfId="13462" xr:uid="{0F2924DF-3D1A-43E9-B3E0-35018B2335A4}"/>
    <cellStyle name="CustomCellsOrange 2 2 2 2 4 3" xfId="5568" xr:uid="{D0AFF4A9-91A4-41CC-859F-25894B91B534}"/>
    <cellStyle name="CustomCellsOrange 2 2 2 2 4 4" xfId="9124" xr:uid="{00057299-7A2F-437E-A5E4-CDA21BB0B63B}"/>
    <cellStyle name="CustomCellsOrange 2 2 2 2 4 5" xfId="12046" xr:uid="{67DD8CF7-49F4-4723-AF5C-75ADE402C673}"/>
    <cellStyle name="CustomCellsOrange 2 2 2 2 5" xfId="2081" xr:uid="{246F53D8-BDA4-40DD-B8B8-53D387BC4C5B}"/>
    <cellStyle name="CustomCellsOrange 2 2 2 2 5 2" xfId="6477" xr:uid="{088CE94E-5393-4490-B51F-073C0D3521C7}"/>
    <cellStyle name="CustomCellsOrange 2 2 2 2 5 3" xfId="9940" xr:uid="{14A6C9D6-FE65-4A88-A971-B384B004EDC8}"/>
    <cellStyle name="CustomCellsOrange 2 2 2 2 5 4" xfId="12862" xr:uid="{DD46F1E7-7439-4DD5-8C6A-E3AEAF6F40BB}"/>
    <cellStyle name="CustomCellsOrange 2 2 2 2 6" xfId="6436" xr:uid="{E09CC288-7C02-4F07-B35A-5BBD8643FE54}"/>
    <cellStyle name="CustomCellsOrange 2 2 2 2 7" xfId="8172" xr:uid="{03F05F30-A23B-4E76-A000-22D28071E1B8}"/>
    <cellStyle name="CustomCellsOrange 2 2 2 2 8" xfId="11227" xr:uid="{C14BA918-3C0D-4A18-8675-EA500449C554}"/>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2 2 2" xfId="7880" xr:uid="{F1BF17DA-C441-4A96-9713-80CAF4D6AAB9}"/>
    <cellStyle name="CustomCellsOrange 2 2 3 2 2 2 3" xfId="10936" xr:uid="{1F1D4652-8002-4B78-8918-5FDC648062CD}"/>
    <cellStyle name="CustomCellsOrange 2 2 3 2 2 2 4" xfId="13818" xr:uid="{7FCB20F4-DBBB-4CC1-B0D7-C5A9736BCE7C}"/>
    <cellStyle name="CustomCellsOrange 2 2 3 2 2 3" xfId="4245" xr:uid="{16AB2AF5-582F-4711-88F5-0E808B259F5B}"/>
    <cellStyle name="CustomCellsOrange 2 2 3 2 2 4" xfId="9480" xr:uid="{E0F64DCF-B893-4E49-829A-5AAC642EAE0C}"/>
    <cellStyle name="CustomCellsOrange 2 2 3 2 2 5" xfId="12402" xr:uid="{00CB0CB8-E12A-42AC-97CB-2A8169698662}"/>
    <cellStyle name="CustomCellsOrange 2 2 3 2 3" xfId="1893" xr:uid="{6AAEFA4F-D5F6-43A3-9F70-F66F61873922}"/>
    <cellStyle name="CustomCellsOrange 2 2 3 2 3 2" xfId="3436" xr:uid="{08323A3F-A320-4CB9-91F4-D9FFD9249F27}"/>
    <cellStyle name="CustomCellsOrange 2 2 3 2 3 2 2" xfId="8130" xr:uid="{1B8F1A4E-026A-4FE4-9F43-76DF4FEFAC9B}"/>
    <cellStyle name="CustomCellsOrange 2 2 3 2 3 2 3" xfId="11186" xr:uid="{609988F1-2815-4107-A5B8-7A66C4F1324E}"/>
    <cellStyle name="CustomCellsOrange 2 2 3 2 3 2 4" xfId="14068" xr:uid="{0F6698F1-3259-4104-BC0F-AEA9F1D7AD86}"/>
    <cellStyle name="CustomCellsOrange 2 2 3 2 3 3" xfId="3528" xr:uid="{4EFD48AD-5B19-44CF-9221-1BC583B450DC}"/>
    <cellStyle name="CustomCellsOrange 2 2 3 2 3 4" xfId="9752" xr:uid="{B822F9C6-D42C-47F8-BC9A-ED77B8A3433B}"/>
    <cellStyle name="CustomCellsOrange 2 2 3 2 3 5" xfId="12674" xr:uid="{D7170992-6983-4BB0-8C1C-A4E9D06A68F8}"/>
    <cellStyle name="CustomCellsOrange 2 2 3 2 4" xfId="2271" xr:uid="{F46F45B8-7471-44F6-B7E2-F60C518EB414}"/>
    <cellStyle name="CustomCellsOrange 2 2 3 2 4 2" xfId="4105" xr:uid="{C971CCD7-92B0-4DA2-A9A5-936C5EA93594}"/>
    <cellStyle name="CustomCellsOrange 2 2 3 2 4 3" xfId="10130" xr:uid="{1DA71F45-2498-4F84-9F59-7C5E0646675D}"/>
    <cellStyle name="CustomCellsOrange 2 2 3 2 4 4" xfId="13052" xr:uid="{DFEB343D-1785-4EB1-A620-984023BE6018}"/>
    <cellStyle name="CustomCellsOrange 2 2 3 2 5" xfId="4432" xr:uid="{26BFF1C8-DFC4-4962-B309-D114ACC3A753}"/>
    <cellStyle name="CustomCellsOrange 2 2 3 2 6" xfId="8767" xr:uid="{F7D354BE-A8F1-4618-B6C4-3F81AF3E05E1}"/>
    <cellStyle name="CustomCellsOrange 2 2 3 2 7" xfId="11690" xr:uid="{DB0CB802-145F-4C9E-8571-2248FAAFC6B3}"/>
    <cellStyle name="CustomCellsOrange 2 2 3 3" xfId="1413" xr:uid="{55DE88E6-F0BC-4A27-ACA0-81244E53DBDE}"/>
    <cellStyle name="CustomCellsOrange 2 2 3 3 2" xfId="2978" xr:uid="{714C549D-A84B-429C-907C-52496C953F2F}"/>
    <cellStyle name="CustomCellsOrange 2 2 3 3 2 2" xfId="7672" xr:uid="{DFE06589-CAB5-4CF3-9BE9-87F8B1277A7F}"/>
    <cellStyle name="CustomCellsOrange 2 2 3 3 2 3" xfId="10728" xr:uid="{31C74045-1907-4103-965A-6EB554C0FE5A}"/>
    <cellStyle name="CustomCellsOrange 2 2 3 3 2 4" xfId="13610" xr:uid="{83744831-F57D-4831-AD1A-78A6BE5F0752}"/>
    <cellStyle name="CustomCellsOrange 2 2 3 3 3" xfId="6128" xr:uid="{B1D43AC5-8D8F-44FF-865C-6E700ABE491C}"/>
    <cellStyle name="CustomCellsOrange 2 2 3 3 4" xfId="9272" xr:uid="{DF2116F1-AC2A-4FF3-ABA5-9106F2F24603}"/>
    <cellStyle name="CustomCellsOrange 2 2 3 3 5" xfId="12194" xr:uid="{28CECD00-B849-4394-9308-908577EF3250}"/>
    <cellStyle name="CustomCellsOrange 2 2 3 4" xfId="1759" xr:uid="{79665B93-5293-4C4A-910C-A6216B696E6C}"/>
    <cellStyle name="CustomCellsOrange 2 2 3 4 2" xfId="3317" xr:uid="{ABA4C766-C1C9-4F9E-A965-4993C8FC1613}"/>
    <cellStyle name="CustomCellsOrange 2 2 3 4 2 2" xfId="8011" xr:uid="{D1EBDF13-A39E-4EB8-AC58-31A2FBDE1E39}"/>
    <cellStyle name="CustomCellsOrange 2 2 3 4 2 3" xfId="11067" xr:uid="{297CD7CF-DBF5-4E8A-B77E-F71B261FA59E}"/>
    <cellStyle name="CustomCellsOrange 2 2 3 4 2 4" xfId="13949" xr:uid="{7A18954B-62BA-41DD-855F-7DC4D0F902C1}"/>
    <cellStyle name="CustomCellsOrange 2 2 3 4 3" xfId="6497" xr:uid="{A517D869-1DE4-4DBA-8E62-78B8FE05B64D}"/>
    <cellStyle name="CustomCellsOrange 2 2 3 4 4" xfId="9618" xr:uid="{0086FC0C-A505-42FA-8E79-930DFBB2BE33}"/>
    <cellStyle name="CustomCellsOrange 2 2 3 4 5" xfId="12540" xr:uid="{97DD02C6-19BC-40E3-A849-B0E348A03173}"/>
    <cellStyle name="CustomCellsOrange 2 2 3 5" xfId="2065" xr:uid="{9C3710C1-DC5E-4318-A1FC-FBA1D3EA0AA1}"/>
    <cellStyle name="CustomCellsOrange 2 2 3 5 2" xfId="4775" xr:uid="{8C8DB64E-B1A9-4F36-8355-C504B7BDEEFC}"/>
    <cellStyle name="CustomCellsOrange 2 2 3 5 3" xfId="9924" xr:uid="{93B97196-1EC5-4546-B246-323CA912C525}"/>
    <cellStyle name="CustomCellsOrange 2 2 3 5 4" xfId="12846" xr:uid="{53B54015-9A24-485A-A27C-24E167BFE016}"/>
    <cellStyle name="CustomCellsOrange 2 2 3 6" xfId="4038" xr:uid="{EB861013-66AD-476C-83D7-D3C2B40AAA58}"/>
    <cellStyle name="CustomCellsOrange 2 2 3 7" xfId="4758" xr:uid="{9D3BDFB7-F76B-47ED-BC84-720ABB58C5A3}"/>
    <cellStyle name="CustomCellsOrange 2 2 3 8" xfId="8247" xr:uid="{23CE2E27-84D5-487E-BFF9-AB7166DA8E09}"/>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2 2 2" xfId="7798" xr:uid="{D1F0BBF4-BC79-451E-8178-18D4BDE05B11}"/>
    <cellStyle name="CustomCellsOrange 2 2 4 2 2 2 3" xfId="10854" xr:uid="{DE4426A7-A774-4D72-8FDF-FDD3F7E94224}"/>
    <cellStyle name="CustomCellsOrange 2 2 4 2 2 2 4" xfId="13736" xr:uid="{EAAB09BF-4A07-4082-90B3-6F0CB242BAFE}"/>
    <cellStyle name="CustomCellsOrange 2 2 4 2 2 3" xfId="3642" xr:uid="{CB4206B2-570F-4B94-9ABE-2B9007F5D060}"/>
    <cellStyle name="CustomCellsOrange 2 2 4 2 2 4" xfId="9398" xr:uid="{21E1F5E4-7922-4494-8923-2AF1EB4B6FCA}"/>
    <cellStyle name="CustomCellsOrange 2 2 4 2 2 5" xfId="12320" xr:uid="{F64A2FD8-F1FF-463D-B36D-B155A7321136}"/>
    <cellStyle name="CustomCellsOrange 2 2 4 2 3" xfId="1669" xr:uid="{560DA2D9-C91E-4539-AA11-348B6B934308}"/>
    <cellStyle name="CustomCellsOrange 2 2 4 2 3 2" xfId="3233" xr:uid="{57646851-DD09-4A9A-A112-CCBB1D03E55F}"/>
    <cellStyle name="CustomCellsOrange 2 2 4 2 3 2 2" xfId="7927" xr:uid="{82E4DD51-C3C3-4853-B952-12AE6DDD52DB}"/>
    <cellStyle name="CustomCellsOrange 2 2 4 2 3 2 3" xfId="10983" xr:uid="{431861E7-1ADB-418E-97AE-F65512EB3E2A}"/>
    <cellStyle name="CustomCellsOrange 2 2 4 2 3 2 4" xfId="13865" xr:uid="{CA91BC10-D444-4FB7-9CC5-C15AC48C0881}"/>
    <cellStyle name="CustomCellsOrange 2 2 4 2 3 3" xfId="6774" xr:uid="{633E3271-31B0-4CB2-8319-993E70F5455F}"/>
    <cellStyle name="CustomCellsOrange 2 2 4 2 3 4" xfId="9528" xr:uid="{B4BD5E04-9F0B-41C9-B098-901A91BBF6D8}"/>
    <cellStyle name="CustomCellsOrange 2 2 4 2 3 5" xfId="12450" xr:uid="{1C940856-7A8A-4C92-B162-FD66CCE2E3A3}"/>
    <cellStyle name="CustomCellsOrange 2 2 4 2 4" xfId="2189" xr:uid="{A562E128-502D-40C4-9287-91CA8167A6A8}"/>
    <cellStyle name="CustomCellsOrange 2 2 4 2 4 2" xfId="5229" xr:uid="{C42AA669-CD29-4978-85B4-E5A7AE7BD2E1}"/>
    <cellStyle name="CustomCellsOrange 2 2 4 2 4 3" xfId="10048" xr:uid="{89C2C346-EFCB-4FC9-9A79-38F7395A0D6E}"/>
    <cellStyle name="CustomCellsOrange 2 2 4 2 4 4" xfId="12970" xr:uid="{00E47446-A75E-46B3-88F8-E2E5F8BB76D1}"/>
    <cellStyle name="CustomCellsOrange 2 2 4 2 5" xfId="4682" xr:uid="{3044110A-D356-418D-B86A-1FD47A5F799F}"/>
    <cellStyle name="CustomCellsOrange 2 2 4 2 6" xfId="4271" xr:uid="{4182C06C-AB02-436B-84EA-351BB9D7EA9F}"/>
    <cellStyle name="CustomCellsOrange 2 2 4 2 7" xfId="8267" xr:uid="{2B150DA5-0665-4E94-93B6-5764BFF8B42A}"/>
    <cellStyle name="CustomCellsOrange 2 2 4 3" xfId="1331" xr:uid="{38E29065-CAB0-46F6-B338-25FE8D542946}"/>
    <cellStyle name="CustomCellsOrange 2 2 4 3 2" xfId="2896" xr:uid="{79E5ECA2-5CB8-441C-8450-CB499CC762DE}"/>
    <cellStyle name="CustomCellsOrange 2 2 4 3 2 2" xfId="7590" xr:uid="{F9907BB7-599C-442E-8182-CCEC430C1474}"/>
    <cellStyle name="CustomCellsOrange 2 2 4 3 2 3" xfId="10646" xr:uid="{0D53581A-48E9-4044-A647-EF89A60EDAA5}"/>
    <cellStyle name="CustomCellsOrange 2 2 4 3 2 4" xfId="13528" xr:uid="{D5960C10-F0C4-4946-93D3-252B23E51856}"/>
    <cellStyle name="CustomCellsOrange 2 2 4 3 3" xfId="5982" xr:uid="{8651F09D-30A7-4BE9-9419-AB3A791BB081}"/>
    <cellStyle name="CustomCellsOrange 2 2 4 3 4" xfId="9190" xr:uid="{356B4C6E-76D3-4D39-8C46-A31B4D702975}"/>
    <cellStyle name="CustomCellsOrange 2 2 4 3 5" xfId="12112" xr:uid="{60048015-CDAA-4445-84EC-D7B882CE62DC}"/>
    <cellStyle name="CustomCellsOrange 2 2 4 4" xfId="1702" xr:uid="{6C34DF0A-E18F-4FDF-A79E-BDFC79074816}"/>
    <cellStyle name="CustomCellsOrange 2 2 4 4 2" xfId="3263" xr:uid="{4653877E-36BE-4282-8FFE-A35CC7F2E5C9}"/>
    <cellStyle name="CustomCellsOrange 2 2 4 4 2 2" xfId="7957" xr:uid="{42B8DFF4-3FD5-45C1-A147-B69E17C8C091}"/>
    <cellStyle name="CustomCellsOrange 2 2 4 4 2 3" xfId="11013" xr:uid="{978B8846-66F2-4FE5-976D-2CDBABA60813}"/>
    <cellStyle name="CustomCellsOrange 2 2 4 4 2 4" xfId="13895" xr:uid="{EDB56276-108D-4443-8DBB-A8F99CD08D90}"/>
    <cellStyle name="CustomCellsOrange 2 2 4 4 3" xfId="4193" xr:uid="{6A21D54D-C570-481B-ACD5-AA862AB69E85}"/>
    <cellStyle name="CustomCellsOrange 2 2 4 4 4" xfId="9561" xr:uid="{3E69976C-3C43-4BAC-9E00-336CEE5FE86D}"/>
    <cellStyle name="CustomCellsOrange 2 2 4 4 5" xfId="12483" xr:uid="{0267E0FD-3587-407F-BC32-E75E7B3CFDAB}"/>
    <cellStyle name="CustomCellsOrange 2 2 4 5" xfId="1983" xr:uid="{21A904B6-00E4-4AAC-A0D0-EC765FDFF1CF}"/>
    <cellStyle name="CustomCellsOrange 2 2 4 5 2" xfId="5929" xr:uid="{1A8A25D3-B89C-4B26-BA9F-4B1A2E1F57F7}"/>
    <cellStyle name="CustomCellsOrange 2 2 4 5 3" xfId="9842" xr:uid="{F189C415-37F2-4CD6-A20B-764F7CD7A04C}"/>
    <cellStyle name="CustomCellsOrange 2 2 4 5 4" xfId="12764" xr:uid="{997A1A2C-C482-4B07-94F1-E0FC3B4BF637}"/>
    <cellStyle name="CustomCellsOrange 2 2 4 6" xfId="5094" xr:uid="{99D4035A-A872-4B2A-9407-38095E0413B4}"/>
    <cellStyle name="CustomCellsOrange 2 2 4 7" xfId="6815" xr:uid="{5BEF10F6-7273-4C6E-891A-4C62FDD40BB3}"/>
    <cellStyle name="CustomCellsOrange 2 2 4 8" xfId="5651" xr:uid="{5B352FBA-CF94-44A6-A595-137F2F61BA2E}"/>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2 2 2" xfId="7898" xr:uid="{7C218380-7DF9-4EE7-B2F6-167059E98C1B}"/>
    <cellStyle name="CustomCellsOrange 2 2 5 2 2 2 3" xfId="10954" xr:uid="{9861B6C5-6500-44EA-B885-03CBA777F583}"/>
    <cellStyle name="CustomCellsOrange 2 2 5 2 2 2 4" xfId="13836" xr:uid="{AC2546A4-9C17-4F34-A73C-4112F2082504}"/>
    <cellStyle name="CustomCellsOrange 2 2 5 2 2 3" xfId="4749" xr:uid="{6C60C99D-10C1-496D-93BB-A6533EFD8C84}"/>
    <cellStyle name="CustomCellsOrange 2 2 5 2 2 4" xfId="9498" xr:uid="{22A408B2-4AA1-4CEF-8174-043107358620}"/>
    <cellStyle name="CustomCellsOrange 2 2 5 2 2 5" xfId="12420" xr:uid="{55F4EDE0-31A6-4C47-BAA0-F0D7650FB58A}"/>
    <cellStyle name="CustomCellsOrange 2 2 5 2 3" xfId="1911" xr:uid="{E28CD483-3A94-44A6-A9FF-ACA2CF02BC24}"/>
    <cellStyle name="CustomCellsOrange 2 2 5 2 3 2" xfId="3454" xr:uid="{B211060C-33CD-4F90-99C9-F6ADE9DEF6C7}"/>
    <cellStyle name="CustomCellsOrange 2 2 5 2 3 2 2" xfId="8148" xr:uid="{F8D92869-DDD5-4701-B1BD-50AB5B7AEFAE}"/>
    <cellStyle name="CustomCellsOrange 2 2 5 2 3 2 3" xfId="11204" xr:uid="{5A3E2E0A-A0E0-45FB-9B2E-43EB8705C79C}"/>
    <cellStyle name="CustomCellsOrange 2 2 5 2 3 2 4" xfId="14086" xr:uid="{70A67FE5-D2BC-471D-A011-F714EBBC7053}"/>
    <cellStyle name="CustomCellsOrange 2 2 5 2 3 3" xfId="4370" xr:uid="{71A6FCBD-B1A8-4BF5-83E2-AE7DBF2FC77B}"/>
    <cellStyle name="CustomCellsOrange 2 2 5 2 3 4" xfId="9770" xr:uid="{88014EF9-8F4B-49DE-A9D2-86BCBC4A6568}"/>
    <cellStyle name="CustomCellsOrange 2 2 5 2 3 5" xfId="12692" xr:uid="{29175EFD-B6C1-4735-ACE9-FC2DC1CBD552}"/>
    <cellStyle name="CustomCellsOrange 2 2 5 2 4" xfId="2289" xr:uid="{0A0E7BCE-7881-4AE9-8CDE-485BA57B4654}"/>
    <cellStyle name="CustomCellsOrange 2 2 5 2 4 2" xfId="4353" xr:uid="{EC7EC5EE-8D16-4FCD-AA66-66C2C42BCCC2}"/>
    <cellStyle name="CustomCellsOrange 2 2 5 2 4 3" xfId="10148" xr:uid="{723B98B8-472E-4EAF-9DE2-21C0792914BC}"/>
    <cellStyle name="CustomCellsOrange 2 2 5 2 4 4" xfId="13070" xr:uid="{7CE5E909-45E9-4144-9AF0-416DAF8B26B2}"/>
    <cellStyle name="CustomCellsOrange 2 2 5 2 5" xfId="5260" xr:uid="{93F33CCB-3D90-4964-9896-6822F9A2F522}"/>
    <cellStyle name="CustomCellsOrange 2 2 5 2 6" xfId="8785" xr:uid="{06A9A97A-CB92-42F3-A2CC-85A3DDC0D050}"/>
    <cellStyle name="CustomCellsOrange 2 2 5 2 7" xfId="11708" xr:uid="{F044A47A-599D-4ECB-A117-BA0ED4F81392}"/>
    <cellStyle name="CustomCellsOrange 2 2 5 3" xfId="1432" xr:uid="{DDC05A8D-A728-4736-BA56-9CE140CB9C9D}"/>
    <cellStyle name="CustomCellsOrange 2 2 5 3 2" xfId="2997" xr:uid="{0407C2C0-3353-4D3A-859A-3B5CCDFFAD52}"/>
    <cellStyle name="CustomCellsOrange 2 2 5 3 2 2" xfId="7691" xr:uid="{5E03478A-B47F-4946-9E64-494B39CA298B}"/>
    <cellStyle name="CustomCellsOrange 2 2 5 3 2 3" xfId="10747" xr:uid="{CA80B4C5-4A0B-42CA-9FA8-0BD47DFEE650}"/>
    <cellStyle name="CustomCellsOrange 2 2 5 3 2 4" xfId="13629" xr:uid="{32F96B52-D085-412F-9AFB-B9D31DAFC4A4}"/>
    <cellStyle name="CustomCellsOrange 2 2 5 3 3" xfId="6599" xr:uid="{0A87FA2C-E951-48D1-84BE-AA712D9FF368}"/>
    <cellStyle name="CustomCellsOrange 2 2 5 3 4" xfId="9291" xr:uid="{B01C3CCC-4007-4DC4-964E-0FCAE115C345}"/>
    <cellStyle name="CustomCellsOrange 2 2 5 3 5" xfId="12213" xr:uid="{C2D99A5C-FACC-41D7-A01B-8FF06409D08B}"/>
    <cellStyle name="CustomCellsOrange 2 2 5 4" xfId="1770" xr:uid="{BB85FEAA-C171-4693-ACBD-BA8332538858}"/>
    <cellStyle name="CustomCellsOrange 2 2 5 4 2" xfId="3326" xr:uid="{267615AE-4801-4914-BF51-929CC1873D36}"/>
    <cellStyle name="CustomCellsOrange 2 2 5 4 2 2" xfId="8020" xr:uid="{CC461F65-5A73-412C-A5A7-8F7918FB8475}"/>
    <cellStyle name="CustomCellsOrange 2 2 5 4 2 3" xfId="11076" xr:uid="{845FD28C-57DB-4EE7-91CC-A65FDF022DCC}"/>
    <cellStyle name="CustomCellsOrange 2 2 5 4 2 4" xfId="13958" xr:uid="{FC9D7E40-EAFB-40F1-A197-A6BFBD7FBEE0}"/>
    <cellStyle name="CustomCellsOrange 2 2 5 4 3" xfId="5184" xr:uid="{A3E13008-5C45-4F9A-BCB8-3EDA881EB3DB}"/>
    <cellStyle name="CustomCellsOrange 2 2 5 4 4" xfId="9629" xr:uid="{56C25CF1-DE2F-4619-A322-B0C162DDBE8B}"/>
    <cellStyle name="CustomCellsOrange 2 2 5 4 5" xfId="12551" xr:uid="{4877BFFE-D479-4C2D-9007-CF6FC387BB60}"/>
    <cellStyle name="CustomCellsOrange 2 2 5 5" xfId="2083" xr:uid="{E8F101E5-2DFC-44F2-B7E3-B3270493E073}"/>
    <cellStyle name="CustomCellsOrange 2 2 5 5 2" xfId="4257" xr:uid="{D0A1E29A-712F-49A1-BC6C-722101CD4437}"/>
    <cellStyle name="CustomCellsOrange 2 2 5 5 3" xfId="9942" xr:uid="{3DA649F3-DD47-48A5-933F-C7AFB9CA0678}"/>
    <cellStyle name="CustomCellsOrange 2 2 5 5 4" xfId="12864" xr:uid="{3F271FB7-4CB1-469C-B6F9-378F0054C325}"/>
    <cellStyle name="CustomCellsOrange 2 2 5 6" xfId="4215" xr:uid="{5B5A8B5F-C2A6-4E79-A404-D6AC228F7ABF}"/>
    <cellStyle name="CustomCellsOrange 2 2 5 7" xfId="4029" xr:uid="{BD837AFB-6557-4187-8634-96A04A3A6F07}"/>
    <cellStyle name="CustomCellsOrange 2 2 5 8" xfId="10166" xr:uid="{7DCFEC79-95F8-43C7-9422-4DF6DF6AA16D}"/>
    <cellStyle name="CustomCellsOrange 2 2 6" xfId="1226" xr:uid="{2F578B6E-2DF3-4DD8-A57F-BA6FE79FCC76}"/>
    <cellStyle name="CustomCellsOrange 2 2 6 2" xfId="2794" xr:uid="{7A889105-F41B-474B-A230-F57924B306BF}"/>
    <cellStyle name="CustomCellsOrange 2 2 6 2 2" xfId="4239" xr:uid="{04A00FE7-D995-4AE5-BD1A-C9828A72C379}"/>
    <cellStyle name="CustomCellsOrange 2 2 6 2 3" xfId="10544" xr:uid="{793FF7FA-BD39-46C2-8DD2-345B2EE84F40}"/>
    <cellStyle name="CustomCellsOrange 2 2 6 2 4" xfId="13426" xr:uid="{DAE5BCBA-2D8F-492A-9D0D-1035B49BB5BE}"/>
    <cellStyle name="CustomCellsOrange 2 2 6 3" xfId="4691" xr:uid="{DA81DCCA-C4D2-4DF3-A083-E97359BC5622}"/>
    <cellStyle name="CustomCellsOrange 2 2 6 4" xfId="9085" xr:uid="{08569810-11EB-402B-BB48-087F46ECF965}"/>
    <cellStyle name="CustomCellsOrange 2 2 6 5" xfId="12007" xr:uid="{2AFBB1CD-657D-4E8B-BB2C-56F7292F9DFF}"/>
    <cellStyle name="CustomCellsOrange 2 2 7" xfId="1051" xr:uid="{F9FF5830-3F54-4EA0-8E72-8EC2C3C71EA0}"/>
    <cellStyle name="CustomCellsOrange 2 2 7 2" xfId="2622" xr:uid="{02F5D1B3-FC48-4816-B9CB-24B612AC6778}"/>
    <cellStyle name="CustomCellsOrange 2 2 7 2 2" xfId="3727" xr:uid="{DA55CB28-AF55-4B3C-BC6E-06D7F13F0869}"/>
    <cellStyle name="CustomCellsOrange 2 2 7 2 3" xfId="10372" xr:uid="{E33E91B3-B2E3-4656-B045-16DDFC4D8766}"/>
    <cellStyle name="CustomCellsOrange 2 2 7 2 4" xfId="13254" xr:uid="{B5B3C0C0-4777-429F-B598-81E9B0438F97}"/>
    <cellStyle name="CustomCellsOrange 2 2 7 3" xfId="6237" xr:uid="{A6E23F12-9DBD-48B5-BDD2-4DB1451C6424}"/>
    <cellStyle name="CustomCellsOrange 2 2 7 4" xfId="8910" xr:uid="{68445934-9F21-4BBE-9526-CBD777491D38}"/>
    <cellStyle name="CustomCellsOrange 2 2 7 5" xfId="11832" xr:uid="{97D3CC59-6112-4DB5-9792-9F56C2B0C1F3}"/>
    <cellStyle name="CustomCellsOrange 2 2 8" xfId="988" xr:uid="{8A91521F-D246-4ACD-AD5D-242570A581B8}"/>
    <cellStyle name="CustomCellsOrange 2 2 8 2" xfId="4759" xr:uid="{D0E61FE0-3E55-48E3-9003-A02EAFF72D7E}"/>
    <cellStyle name="CustomCellsOrange 2 2 8 3" xfId="8847" xr:uid="{F6056587-214E-4DFF-9B02-CEE0A5A041D6}"/>
    <cellStyle name="CustomCellsOrange 2 2 8 4" xfId="11769" xr:uid="{77EFC0D2-3B86-44A8-B105-70A40D2062C5}"/>
    <cellStyle name="CustomCellsOrange 2 2 9" xfId="4444" xr:uid="{DEBD4E76-A949-429A-8585-44F897495E8E}"/>
    <cellStyle name="CustomCellsOrange 3" xfId="309" xr:uid="{411C816E-047C-4B4C-BB12-E408A3F652AA}"/>
    <cellStyle name="CustomCellsOrange 3 10" xfId="4348" xr:uid="{FAB15690-69F4-44BA-A336-E846C46F340B}"/>
    <cellStyle name="CustomCellsOrange 3 11" xfId="5000" xr:uid="{CECF2464-D619-4BD6-B247-C421408AB9F5}"/>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2 2 2" xfId="7835" xr:uid="{4D903DC6-2930-44BB-A823-F6864E492677}"/>
    <cellStyle name="CustomCellsOrange 3 2 2 2 2 3" xfId="10891" xr:uid="{E6339950-06A2-428C-BE40-78EBD312567C}"/>
    <cellStyle name="CustomCellsOrange 3 2 2 2 2 4" xfId="13773" xr:uid="{22015092-1B43-43AD-B0AC-A4A6100CEC97}"/>
    <cellStyle name="CustomCellsOrange 3 2 2 2 3" xfId="6741" xr:uid="{D62A04E5-FE4D-4CB3-8D5E-FAEDA297C2C8}"/>
    <cellStyle name="CustomCellsOrange 3 2 2 2 4" xfId="9435" xr:uid="{2336DFE5-2389-4243-9F80-A08AF2674A81}"/>
    <cellStyle name="CustomCellsOrange 3 2 2 2 5" xfId="12357" xr:uid="{0E9FBF4D-AF6A-4FD3-9824-C1107531F857}"/>
    <cellStyle name="CustomCellsOrange 3 2 2 3" xfId="1065" xr:uid="{CE33E548-A7EF-46D7-8CC6-FD570E6BA194}"/>
    <cellStyle name="CustomCellsOrange 3 2 2 3 2" xfId="2635" xr:uid="{41EE6967-F83D-484C-9F8A-435FAE3B5C5C}"/>
    <cellStyle name="CustomCellsOrange 3 2 2 3 2 2" xfId="3613" xr:uid="{2A0401B6-A410-49EE-9A4D-F472E45EE0B2}"/>
    <cellStyle name="CustomCellsOrange 3 2 2 3 2 3" xfId="10385" xr:uid="{3C1DD5F4-2BF2-4520-B0BD-4F08737232EC}"/>
    <cellStyle name="CustomCellsOrange 3 2 2 3 2 4" xfId="13267" xr:uid="{3DEF0C4F-068E-46C3-9063-21E1D96D73BB}"/>
    <cellStyle name="CustomCellsOrange 3 2 2 3 3" xfId="6099" xr:uid="{72880E61-8F30-4771-84EE-8C696B560303}"/>
    <cellStyle name="CustomCellsOrange 3 2 2 3 4" xfId="8924" xr:uid="{373EBE1D-25F5-4C8A-BBC5-AA2037D19C8F}"/>
    <cellStyle name="CustomCellsOrange 3 2 2 3 5" xfId="11846" xr:uid="{A7900FDC-BD98-48B9-8156-E5FD48EA154D}"/>
    <cellStyle name="CustomCellsOrange 3 2 2 4" xfId="2226" xr:uid="{AA201C0D-BE79-4A36-8BB5-9E291C7EBE41}"/>
    <cellStyle name="CustomCellsOrange 3 2 2 4 2" xfId="3626" xr:uid="{F7E0502A-0875-4724-9EBF-EFC49F89F9BE}"/>
    <cellStyle name="CustomCellsOrange 3 2 2 4 3" xfId="10085" xr:uid="{784BEC4F-B06F-4A1D-A4E9-B7248F0C4684}"/>
    <cellStyle name="CustomCellsOrange 3 2 2 4 4" xfId="13007" xr:uid="{9DF3D9B7-3CDE-4CFC-84C9-10D016552296}"/>
    <cellStyle name="CustomCellsOrange 3 2 2 5" xfId="5162" xr:uid="{05E76B59-FABB-4C7E-90D3-76713F611E9E}"/>
    <cellStyle name="CustomCellsOrange 3 2 2 6" xfId="4568" xr:uid="{327E04D2-C241-4045-9506-93C05F359A53}"/>
    <cellStyle name="CustomCellsOrange 3 2 2 7" xfId="3679" xr:uid="{E6A06C3C-2C5E-4721-8583-BD5A2E1C44AD}"/>
    <cellStyle name="CustomCellsOrange 3 2 3" xfId="1368" xr:uid="{06BF508D-A378-451C-A03C-8E4BB861D91D}"/>
    <cellStyle name="CustomCellsOrange 3 2 3 2" xfId="2933" xr:uid="{1B90573D-3B27-4859-9FBC-9EDB243A10DA}"/>
    <cellStyle name="CustomCellsOrange 3 2 3 2 2" xfId="7627" xr:uid="{E17B1897-233A-4E86-B9E0-D9E1539BC8E5}"/>
    <cellStyle name="CustomCellsOrange 3 2 3 2 3" xfId="10683" xr:uid="{11AF6020-493A-474E-8769-A102DE567B54}"/>
    <cellStyle name="CustomCellsOrange 3 2 3 2 4" xfId="13565" xr:uid="{1A20E27F-E760-4BF4-A9F7-2029A0B5C656}"/>
    <cellStyle name="CustomCellsOrange 3 2 3 3" xfId="4837" xr:uid="{6A961B08-D69C-417E-9BD6-38018B8E7F63}"/>
    <cellStyle name="CustomCellsOrange 3 2 3 4" xfId="9227" xr:uid="{FBB5484A-571A-40AC-A4DE-DA3F9AF0BFC9}"/>
    <cellStyle name="CustomCellsOrange 3 2 3 5" xfId="12149" xr:uid="{19B6E640-B85D-48BB-BE68-3FD1C924B445}"/>
    <cellStyle name="CustomCellsOrange 3 2 4" xfId="1190" xr:uid="{1C1C27AB-F407-480F-A8F7-D4EA5AABCA2F}"/>
    <cellStyle name="CustomCellsOrange 3 2 4 2" xfId="2759" xr:uid="{512F9036-E0ED-44A4-8094-2C3788B43B0E}"/>
    <cellStyle name="CustomCellsOrange 3 2 4 2 2" xfId="6658" xr:uid="{663CD641-9CFA-4860-B167-5BA5E9365D13}"/>
    <cellStyle name="CustomCellsOrange 3 2 4 2 3" xfId="10509" xr:uid="{24B6607B-EF88-4CDE-9B94-5A829C0E468E}"/>
    <cellStyle name="CustomCellsOrange 3 2 4 2 4" xfId="13391" xr:uid="{B9C32F43-22A1-4832-874C-C00D6CF843BA}"/>
    <cellStyle name="CustomCellsOrange 3 2 4 3" xfId="6818" xr:uid="{B6387C95-351E-424F-AA09-2B3A5D3E3BAD}"/>
    <cellStyle name="CustomCellsOrange 3 2 4 4" xfId="9049" xr:uid="{AAF84DE0-24F1-4450-9F02-CCED6EC241FB}"/>
    <cellStyle name="CustomCellsOrange 3 2 4 5" xfId="11971" xr:uid="{D28A9559-EBB2-457C-BB0D-A263709A3D1B}"/>
    <cellStyle name="CustomCellsOrange 3 2 5" xfId="2020" xr:uid="{EEC4B1F0-EF5E-4206-BF98-14866F6E4FA5}"/>
    <cellStyle name="CustomCellsOrange 3 2 5 2" xfId="6298" xr:uid="{E6B2F0DD-3BFE-4149-ACE0-D951F433665A}"/>
    <cellStyle name="CustomCellsOrange 3 2 5 3" xfId="9879" xr:uid="{1D723E69-D1B4-4607-98D9-7C54E6B8480A}"/>
    <cellStyle name="CustomCellsOrange 3 2 5 4" xfId="12801" xr:uid="{041203BE-D94E-4DC0-B4BB-D7A9211FDE31}"/>
    <cellStyle name="CustomCellsOrange 3 2 6" xfId="6655" xr:uid="{544A889F-CF5C-496F-BC92-7FA9E4EFF06A}"/>
    <cellStyle name="CustomCellsOrange 3 2 7" xfId="6351" xr:uid="{43BE5D77-5E66-49AD-B675-C50D94D49832}"/>
    <cellStyle name="CustomCellsOrange 3 2 8" xfId="8228" xr:uid="{C8056262-6089-4667-A31D-DAF2FD83D801}"/>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2 2 2" xfId="7768" xr:uid="{0126CF75-10F4-4640-82C6-07A4EE202CDF}"/>
    <cellStyle name="CustomCellsOrange 3 3 2 2 2 3" xfId="10824" xr:uid="{09AFC384-72FC-488E-81C7-FBE79A3912C7}"/>
    <cellStyle name="CustomCellsOrange 3 3 2 2 2 4" xfId="13706" xr:uid="{536021B7-7089-4DB7-B5B3-584A7090D275}"/>
    <cellStyle name="CustomCellsOrange 3 3 2 2 3" xfId="4978" xr:uid="{F764307B-1ECB-4270-840C-7BC3382F15AC}"/>
    <cellStyle name="CustomCellsOrange 3 3 2 2 4" xfId="9368" xr:uid="{E948E797-D7FD-4ED2-B9C6-9AA56BCAE414}"/>
    <cellStyle name="CustomCellsOrange 3 3 2 2 5" xfId="12290" xr:uid="{835152F1-147C-4318-AFE4-4780ED24420E}"/>
    <cellStyle name="CustomCellsOrange 3 3 2 3" xfId="1055" xr:uid="{2C776393-2760-4D6E-B398-5432D45B78B3}"/>
    <cellStyle name="CustomCellsOrange 3 3 2 3 2" xfId="2626" xr:uid="{203878A2-033B-450A-A30C-40EEC25BBE63}"/>
    <cellStyle name="CustomCellsOrange 3 3 2 3 2 2" xfId="3616" xr:uid="{75D0B409-8F80-450B-BC84-978DEBBEA803}"/>
    <cellStyle name="CustomCellsOrange 3 3 2 3 2 3" xfId="10376" xr:uid="{3DEEB686-70E9-4928-ACF7-C1404B8C7676}"/>
    <cellStyle name="CustomCellsOrange 3 3 2 3 2 4" xfId="13258" xr:uid="{6280DD9A-9735-4A58-A04C-EAB834F37B81}"/>
    <cellStyle name="CustomCellsOrange 3 3 2 3 3" xfId="5587" xr:uid="{B4AFC329-899B-4FD9-96C3-C38374E229ED}"/>
    <cellStyle name="CustomCellsOrange 3 3 2 3 4" xfId="8914" xr:uid="{D71F2B7E-575A-4706-86DC-A3F30AF68AE2}"/>
    <cellStyle name="CustomCellsOrange 3 3 2 3 5" xfId="11836" xr:uid="{8B415E46-819D-481C-AB8B-88FAEF8A0B0E}"/>
    <cellStyle name="CustomCellsOrange 3 3 2 4" xfId="2159" xr:uid="{BF4580E0-5FC3-4443-9332-DA98BF29257E}"/>
    <cellStyle name="CustomCellsOrange 3 3 2 4 2" xfId="5097" xr:uid="{558D0AE8-25DB-4FDC-8768-1E8312FDF263}"/>
    <cellStyle name="CustomCellsOrange 3 3 2 4 3" xfId="10018" xr:uid="{6BF84441-7C5D-4AF5-8EAC-4663CB58B3C6}"/>
    <cellStyle name="CustomCellsOrange 3 3 2 4 4" xfId="12940" xr:uid="{EACA4B71-3693-4673-845B-3D6B37C75898}"/>
    <cellStyle name="CustomCellsOrange 3 3 2 5" xfId="6470" xr:uid="{F42FC926-673C-4036-A0ED-2C084F89ED82}"/>
    <cellStyle name="CustomCellsOrange 3 3 2 6" xfId="6642" xr:uid="{11BCDCC9-C3B1-4AE8-B711-3DC29F3B961F}"/>
    <cellStyle name="CustomCellsOrange 3 3 2 7" xfId="5364" xr:uid="{56DE8171-0A39-400B-A4B7-267A455DDDAF}"/>
    <cellStyle name="CustomCellsOrange 3 3 3" xfId="1301" xr:uid="{A34286FD-AD24-41C4-8AB6-8ADEEF30DBC5}"/>
    <cellStyle name="CustomCellsOrange 3 3 3 2" xfId="2866" xr:uid="{4D3CBFB2-5F65-423C-9083-57F7BDAAD6D0}"/>
    <cellStyle name="CustomCellsOrange 3 3 3 2 2" xfId="7560" xr:uid="{AF3518C3-E92A-4A04-8CB4-34B55F2A954F}"/>
    <cellStyle name="CustomCellsOrange 3 3 3 2 3" xfId="10616" xr:uid="{78DDDD21-6F5C-4F77-B426-E80F82F5F587}"/>
    <cellStyle name="CustomCellsOrange 3 3 3 2 4" xfId="13498" xr:uid="{565182D2-426A-4BD4-9EE7-13DACDF4191A}"/>
    <cellStyle name="CustomCellsOrange 3 3 3 3" xfId="6637" xr:uid="{8A403956-7F28-4E3B-82B5-2A60370F079E}"/>
    <cellStyle name="CustomCellsOrange 3 3 3 4" xfId="9160" xr:uid="{A51D674D-7737-45B0-84D0-E1CEA4E0604F}"/>
    <cellStyle name="CustomCellsOrange 3 3 3 5" xfId="12082" xr:uid="{450E0887-A846-4AF7-9844-2C6BDB6739F4}"/>
    <cellStyle name="CustomCellsOrange 3 3 4" xfId="1012" xr:uid="{59099FDA-750E-468E-A650-E42AB76F6D8A}"/>
    <cellStyle name="CustomCellsOrange 3 3 4 2" xfId="2584" xr:uid="{BECBB67A-8CAC-4F49-B10A-3BA33268264A}"/>
    <cellStyle name="CustomCellsOrange 3 3 4 2 2" xfId="4309" xr:uid="{79E547FE-9BEF-4B7E-AE75-FE229A529F9A}"/>
    <cellStyle name="CustomCellsOrange 3 3 4 2 3" xfId="10334" xr:uid="{FC28B32F-B9CD-45D5-BB82-BAA35DA183C2}"/>
    <cellStyle name="CustomCellsOrange 3 3 4 2 4" xfId="13216" xr:uid="{B43A6D20-DB08-4DE5-8A7C-E29023D56CE2}"/>
    <cellStyle name="CustomCellsOrange 3 3 4 3" xfId="3646" xr:uid="{80F87FDA-9922-4131-AD40-9E806E41AD23}"/>
    <cellStyle name="CustomCellsOrange 3 3 4 4" xfId="8871" xr:uid="{D241EBF6-6AF3-48D7-BDDE-1DA226FFE92B}"/>
    <cellStyle name="CustomCellsOrange 3 3 4 5" xfId="11793" xr:uid="{0AAD921F-1830-4BC2-AC9C-9AC89FEF6DB6}"/>
    <cellStyle name="CustomCellsOrange 3 3 5" xfId="1953" xr:uid="{F5A5DF85-18B4-4A18-9653-A3D8D844316B}"/>
    <cellStyle name="CustomCellsOrange 3 3 5 2" xfId="5971" xr:uid="{B8A143D6-408C-4A9C-9BD4-1C1AA0AA4AA6}"/>
    <cellStyle name="CustomCellsOrange 3 3 5 3" xfId="9812" xr:uid="{090B3A47-E02D-460A-9735-8A50AA8D5A15}"/>
    <cellStyle name="CustomCellsOrange 3 3 5 4" xfId="12734" xr:uid="{880320EE-3BC5-433B-A9AB-11B277E1FF41}"/>
    <cellStyle name="CustomCellsOrange 3 3 6" xfId="5228" xr:uid="{B43B3A6C-AC8B-4D81-B719-7C64826D4EE8}"/>
    <cellStyle name="CustomCellsOrange 3 3 7" xfId="8211" xr:uid="{030172E5-123E-4A97-8253-9CB279C7B851}"/>
    <cellStyle name="CustomCellsOrange 3 3 8" xfId="11259" xr:uid="{DE106321-CC2A-4CE6-8BA7-4F6709A6AF5D}"/>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2 2 2" xfId="7781" xr:uid="{BE77B403-0024-4C0D-9463-B312CEC0FC3D}"/>
    <cellStyle name="CustomCellsOrange 3 4 2 2 2 3" xfId="10837" xr:uid="{38802391-D387-413E-97CD-7E811FB37327}"/>
    <cellStyle name="CustomCellsOrange 3 4 2 2 2 4" xfId="13719" xr:uid="{DD4A15F5-26FC-4CFC-853B-76A1FF8C6D59}"/>
    <cellStyle name="CustomCellsOrange 3 4 2 2 3" xfId="4364" xr:uid="{D2ED9D6E-EBF9-4251-93B3-ED6AB03D80C3}"/>
    <cellStyle name="CustomCellsOrange 3 4 2 2 4" xfId="9381" xr:uid="{0F441956-7FAB-4A54-97B6-CAF68E0C8B32}"/>
    <cellStyle name="CustomCellsOrange 3 4 2 2 5" xfId="12303" xr:uid="{52EB8A85-EB13-4102-B913-9F348050B813}"/>
    <cellStyle name="CustomCellsOrange 3 4 2 3" xfId="1044" xr:uid="{81C8AEBC-A812-40FC-B608-1D3A0D610029}"/>
    <cellStyle name="CustomCellsOrange 3 4 2 3 2" xfId="2615" xr:uid="{433E439E-5B95-496C-8943-3729122D386F}"/>
    <cellStyle name="CustomCellsOrange 3 4 2 3 2 2" xfId="3621" xr:uid="{4D5A6CF1-72A1-4D45-A166-BEC1A839F188}"/>
    <cellStyle name="CustomCellsOrange 3 4 2 3 2 3" xfId="10365" xr:uid="{209F6C94-893E-4D30-9D4F-5EF4B1762390}"/>
    <cellStyle name="CustomCellsOrange 3 4 2 3 2 4" xfId="13247" xr:uid="{BC3CA2CB-242D-49F8-8A45-C1370B534E5B}"/>
    <cellStyle name="CustomCellsOrange 3 4 2 3 3" xfId="6016" xr:uid="{8DDDD8BB-F624-4D98-8D3A-D72EB28EEC48}"/>
    <cellStyle name="CustomCellsOrange 3 4 2 3 4" xfId="8903" xr:uid="{73648E04-3BA0-4A21-8870-0986D9D40C64}"/>
    <cellStyle name="CustomCellsOrange 3 4 2 3 5" xfId="11825" xr:uid="{CE0A238E-F6C1-46CF-9E58-83498B084142}"/>
    <cellStyle name="CustomCellsOrange 3 4 2 4" xfId="2172" xr:uid="{42739A41-E9D2-4033-B743-8C33B612F463}"/>
    <cellStyle name="CustomCellsOrange 3 4 2 4 2" xfId="5240" xr:uid="{535DFFF0-BABC-4E8C-B2AB-07D6632EBEE0}"/>
    <cellStyle name="CustomCellsOrange 3 4 2 4 3" xfId="10031" xr:uid="{5DB0A7AB-6E95-4075-AF21-4162D4B845CB}"/>
    <cellStyle name="CustomCellsOrange 3 4 2 4 4" xfId="12953" xr:uid="{D5986E8A-834A-4E38-888C-7E80A2CE839C}"/>
    <cellStyle name="CustomCellsOrange 3 4 2 5" xfId="5017" xr:uid="{8A1F7F37-1CB6-4C7A-A423-98310BC7C078}"/>
    <cellStyle name="CustomCellsOrange 3 4 2 6" xfId="6214" xr:uid="{700350E0-644F-43EC-8F87-5441B449CC04}"/>
    <cellStyle name="CustomCellsOrange 3 4 2 7" xfId="6064" xr:uid="{D083FBA6-C940-4DF9-BC30-21720ADB87FB}"/>
    <cellStyle name="CustomCellsOrange 3 4 3" xfId="1314" xr:uid="{877AE66B-D51D-4AEF-8948-643CE2E6A2E3}"/>
    <cellStyle name="CustomCellsOrange 3 4 3 2" xfId="2879" xr:uid="{17FA0A77-C79B-4C36-BCBB-DF8129573719}"/>
    <cellStyle name="CustomCellsOrange 3 4 3 2 2" xfId="7573" xr:uid="{141CD17E-D650-4544-9A4E-DC1E8A27639D}"/>
    <cellStyle name="CustomCellsOrange 3 4 3 2 3" xfId="10629" xr:uid="{E483B373-EDF1-4D9F-B2C4-D00BF5DE3475}"/>
    <cellStyle name="CustomCellsOrange 3 4 3 2 4" xfId="13511" xr:uid="{06DF970B-43EA-40D8-95B2-45ACA8CFBEF5}"/>
    <cellStyle name="CustomCellsOrange 3 4 3 3" xfId="6448" xr:uid="{1746F8BE-FFE2-49F6-A0EC-AB0FC6B061CD}"/>
    <cellStyle name="CustomCellsOrange 3 4 3 4" xfId="9173" xr:uid="{557666B1-9B58-4BFD-9CD8-9572F7C29A2C}"/>
    <cellStyle name="CustomCellsOrange 3 4 3 5" xfId="12095" xr:uid="{5E2CC452-CB01-4E8C-859C-62EC7C439BAA}"/>
    <cellStyle name="CustomCellsOrange 3 4 4" xfId="1736" xr:uid="{BFC21101-654F-4F19-B317-E14BECAB40D8}"/>
    <cellStyle name="CustomCellsOrange 3 4 4 2" xfId="3295" xr:uid="{7838E051-B5A0-48A8-9E15-5AD70219FE2E}"/>
    <cellStyle name="CustomCellsOrange 3 4 4 2 2" xfId="7989" xr:uid="{ECE7AC04-005C-4CD1-BD44-9E9D4BC5D918}"/>
    <cellStyle name="CustomCellsOrange 3 4 4 2 3" xfId="11045" xr:uid="{EC8C138F-E629-40B6-8C05-8686268CD1AD}"/>
    <cellStyle name="CustomCellsOrange 3 4 4 2 4" xfId="13927" xr:uid="{37D39FD1-6804-4BC6-B2A4-1A8D82B4A282}"/>
    <cellStyle name="CustomCellsOrange 3 4 4 3" xfId="5012" xr:uid="{C6B11558-77AD-4791-89FD-1EB08A13D4C9}"/>
    <cellStyle name="CustomCellsOrange 3 4 4 4" xfId="9595" xr:uid="{418CFF77-AB8A-41CA-85C9-E4CC7058AF25}"/>
    <cellStyle name="CustomCellsOrange 3 4 4 5" xfId="12517" xr:uid="{C7D23F5E-F457-49A3-ACF1-D2279FAB24B8}"/>
    <cellStyle name="CustomCellsOrange 3 4 5" xfId="1966" xr:uid="{0A2CBC4B-D949-4C01-B6B0-3769B3B36EC2}"/>
    <cellStyle name="CustomCellsOrange 3 4 5 2" xfId="6496" xr:uid="{C37C1B49-A1BA-4C3B-96A2-52D2333EBB69}"/>
    <cellStyle name="CustomCellsOrange 3 4 5 3" xfId="9825" xr:uid="{D29E5FBD-D662-4064-8019-C458FCD6570A}"/>
    <cellStyle name="CustomCellsOrange 3 4 5 4" xfId="12747" xr:uid="{4A3EEDCC-08A8-43E0-ADE0-E59996F44D74}"/>
    <cellStyle name="CustomCellsOrange 3 4 6" xfId="4981" xr:uid="{3E7EEC9C-661D-4D16-A2CE-D35E08E02040}"/>
    <cellStyle name="CustomCellsOrange 3 4 7" xfId="6410" xr:uid="{965C96A7-7308-4F67-805F-2BD00999AB42}"/>
    <cellStyle name="CustomCellsOrange 3 4 8" xfId="8261" xr:uid="{D7AD5993-3AEB-4C53-B304-D027FEBA37E4}"/>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6 2 2" xfId="5695" xr:uid="{551C1449-8AA1-4F6D-8414-657313FED02A}"/>
    <cellStyle name="CustomCellsOrange 3 6 2 3" xfId="10425" xr:uid="{0C1A1A7D-C178-4C1E-A5E4-C4584647211F}"/>
    <cellStyle name="CustomCellsOrange 3 6 2 4" xfId="13307" xr:uid="{11E7A2A6-EF55-4E21-BF79-11E4CF500676}"/>
    <cellStyle name="CustomCellsOrange 3 6 3" xfId="5023" xr:uid="{F8D4BCD7-34DE-4CCB-8DBC-05A22CE108B2}"/>
    <cellStyle name="CustomCellsOrange 3 6 4" xfId="8965" xr:uid="{B39EEC54-DA1B-4553-A6F3-A007CB26D5F9}"/>
    <cellStyle name="CustomCellsOrange 3 6 5" xfId="11887" xr:uid="{4A3C21B2-AAF2-481B-A90A-70E567C58B8E}"/>
    <cellStyle name="CustomCellsOrange 3 7" xfId="1835" xr:uid="{4B5A2614-CD81-45E9-86B8-DF904E31E0E5}"/>
    <cellStyle name="CustomCellsOrange 3 7 2" xfId="3385" xr:uid="{26DB5B27-044D-4781-B7EF-9F6620FC6593}"/>
    <cellStyle name="CustomCellsOrange 3 7 2 2" xfId="8079" xr:uid="{309482FA-55A1-412B-A896-A1AA50DBFC9D}"/>
    <cellStyle name="CustomCellsOrange 3 7 2 3" xfId="11135" xr:uid="{6932FFEC-7C72-4D56-BFCA-DB22B37BBF68}"/>
    <cellStyle name="CustomCellsOrange 3 7 2 4" xfId="14017" xr:uid="{7F3BC916-04D5-4B6F-935F-CEAC588A6704}"/>
    <cellStyle name="CustomCellsOrange 3 7 3" xfId="6113" xr:uid="{DF891797-896D-4D98-A392-208AB116C1FA}"/>
    <cellStyle name="CustomCellsOrange 3 7 4" xfId="9694" xr:uid="{B68F7B4A-455F-4890-938E-8EA0BD8D6AB9}"/>
    <cellStyle name="CustomCellsOrange 3 7 5" xfId="12616" xr:uid="{3E87E66E-462A-4E95-9EFD-0984B871B8ED}"/>
    <cellStyle name="CustomCellsOrange 3 8" xfId="1256" xr:uid="{AA2731B3-BA6E-432F-9B84-6A4709968FD5}"/>
    <cellStyle name="CustomCellsOrange 3 8 2" xfId="5195" xr:uid="{BDDA46F6-6447-4772-B181-DD872C39C77E}"/>
    <cellStyle name="CustomCellsOrange 3 8 3" xfId="9115" xr:uid="{50ACB260-C91D-470D-9810-88889C09B7E3}"/>
    <cellStyle name="CustomCellsOrange 3 8 4" xfId="12037" xr:uid="{390CAB5B-1A7E-4A23-AE01-91CD05F2952B}"/>
    <cellStyle name="CustomCellsOrange 3 9" xfId="4080" xr:uid="{1A3467FF-2839-477A-AE68-74015CDD7F71}"/>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10" xfId="8549" xr:uid="{19F0CA77-0DE6-47E2-89B8-AB4686C3C715}"/>
    <cellStyle name="CustomizationCells 2 2 11" xfId="11504" xr:uid="{FC365487-325B-4EB4-9762-5976F2462C12}"/>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2 2 2" xfId="7897" xr:uid="{6A89E688-7652-4A4E-A26D-AE367A927205}"/>
    <cellStyle name="CustomizationCells 2 2 2 2 2 2 2 3" xfId="10953" xr:uid="{B2D96232-CEF8-49D4-B0E1-CCFE49349395}"/>
    <cellStyle name="CustomizationCells 2 2 2 2 2 2 2 4" xfId="13835" xr:uid="{E92473F6-BEAB-446E-9430-498743911F3A}"/>
    <cellStyle name="CustomizationCells 2 2 2 2 2 2 3" xfId="6274" xr:uid="{D472689E-5E90-4E30-8190-D45FFF631622}"/>
    <cellStyle name="CustomizationCells 2 2 2 2 2 2 4" xfId="9497" xr:uid="{1213EDAE-53E3-401F-AAD8-98149C92CD3B}"/>
    <cellStyle name="CustomizationCells 2 2 2 2 2 2 5" xfId="12419" xr:uid="{E5C3C6A8-AAB9-46BC-9EFF-82999C97A319}"/>
    <cellStyle name="CustomizationCells 2 2 2 2 2 3" xfId="1910" xr:uid="{FB0B32D6-9EEB-4B40-A70F-A067B135D18F}"/>
    <cellStyle name="CustomizationCells 2 2 2 2 2 3 2" xfId="3453" xr:uid="{616A0FC3-4699-4D19-AC4D-3FC2667D6D6E}"/>
    <cellStyle name="CustomizationCells 2 2 2 2 2 3 2 2" xfId="8147" xr:uid="{8C0AAC30-5BDE-4EEE-B685-23390ADA8B18}"/>
    <cellStyle name="CustomizationCells 2 2 2 2 2 3 2 3" xfId="11203" xr:uid="{D056280F-DF5C-45CB-81BA-CDA3D9A0ED62}"/>
    <cellStyle name="CustomizationCells 2 2 2 2 2 3 2 4" xfId="14085" xr:uid="{98164A61-406C-4C46-B552-783E2E33C2CF}"/>
    <cellStyle name="CustomizationCells 2 2 2 2 2 3 3" xfId="5061" xr:uid="{E9CE7762-5BBB-4217-A4A5-80DE126ED3E3}"/>
    <cellStyle name="CustomizationCells 2 2 2 2 2 3 4" xfId="9769" xr:uid="{9D353BAE-5D16-450F-820A-DBF82D5F58B6}"/>
    <cellStyle name="CustomizationCells 2 2 2 2 2 3 5" xfId="12691" xr:uid="{187AE0D9-0388-4370-AAE2-CA84AD34328B}"/>
    <cellStyle name="CustomizationCells 2 2 2 2 2 4" xfId="2288" xr:uid="{66DE6F77-B920-4D3C-991F-78904ACFACBE}"/>
    <cellStyle name="CustomizationCells 2 2 2 2 2 4 2" xfId="5044" xr:uid="{449E3D94-2B26-477E-B45B-64EDFC9B542E}"/>
    <cellStyle name="CustomizationCells 2 2 2 2 2 4 3" xfId="10147" xr:uid="{D5BBEF1E-B0AB-483B-82FA-061D0F7F4096}"/>
    <cellStyle name="CustomizationCells 2 2 2 2 2 4 4" xfId="13069" xr:uid="{384EA66A-5DA7-4789-9D59-4CEA4246231C}"/>
    <cellStyle name="CustomizationCells 2 2 2 2 2 5" xfId="6775" xr:uid="{27CADEEB-B763-495F-8E60-68FC18237516}"/>
    <cellStyle name="CustomizationCells 2 2 2 2 2 6" xfId="8784" xr:uid="{689F703E-BC96-4083-802C-FD35E0E9F589}"/>
    <cellStyle name="CustomizationCells 2 2 2 2 2 7" xfId="11707" xr:uid="{90DF0C2B-F4ED-4402-98E1-96DAFCF72729}"/>
    <cellStyle name="CustomizationCells 2 2 2 2 3" xfId="1431" xr:uid="{452359DA-6367-4A37-BF82-B57DB69E4F15}"/>
    <cellStyle name="CustomizationCells 2 2 2 2 3 2" xfId="2996" xr:uid="{2A4BE257-4CC3-4FE9-AF17-E2DAF8A6D686}"/>
    <cellStyle name="CustomizationCells 2 2 2 2 3 2 2" xfId="7690" xr:uid="{4DA973D1-13A2-487E-8F69-060FE273C686}"/>
    <cellStyle name="CustomizationCells 2 2 2 2 3 2 3" xfId="10746" xr:uid="{7E0564DF-D7F8-4DA6-92B1-6FA87E008452}"/>
    <cellStyle name="CustomizationCells 2 2 2 2 3 2 4" xfId="13628" xr:uid="{12130F9D-B61C-40BC-9EAF-8C2CBE295DA7}"/>
    <cellStyle name="CustomizationCells 2 2 2 2 3 3" xfId="5338" xr:uid="{FBF6957C-9C45-4572-A332-007063A8ABB9}"/>
    <cellStyle name="CustomizationCells 2 2 2 2 3 4" xfId="9290" xr:uid="{EA16E2C2-DFD1-4AEC-8DF2-01DD7F52C6E9}"/>
    <cellStyle name="CustomizationCells 2 2 2 2 3 5" xfId="12212" xr:uid="{CABD8A7D-708A-4C44-BBDA-D74226B38D10}"/>
    <cellStyle name="CustomizationCells 2 2 2 2 4" xfId="1222" xr:uid="{5017526D-2052-4B5A-98FC-DE86C3AEBB71}"/>
    <cellStyle name="CustomizationCells 2 2 2 2 4 2" xfId="2790" xr:uid="{4168DE5D-DD2E-471B-9744-CCA73948A9BB}"/>
    <cellStyle name="CustomizationCells 2 2 2 2 4 2 2" xfId="6035" xr:uid="{71182B89-856D-4FC1-94C4-ACC4007D2B60}"/>
    <cellStyle name="CustomizationCells 2 2 2 2 4 2 3" xfId="10540" xr:uid="{3C59DF87-8A1F-4724-A7D8-07C8E79F11AB}"/>
    <cellStyle name="CustomizationCells 2 2 2 2 4 2 4" xfId="13422" xr:uid="{57FF679E-A3D5-4391-9707-85AE922F1C8E}"/>
    <cellStyle name="CustomizationCells 2 2 2 2 4 3" xfId="4228" xr:uid="{09F956B7-48B4-4ADA-9838-0C7D24C11B14}"/>
    <cellStyle name="CustomizationCells 2 2 2 2 4 4" xfId="9081" xr:uid="{C79EAF3F-DD35-4E79-A5E6-428A580A66D7}"/>
    <cellStyle name="CustomizationCells 2 2 2 2 4 5" xfId="12003" xr:uid="{3C06774E-2A5F-4BF3-A6C9-9B69E4AEE73C}"/>
    <cellStyle name="CustomizationCells 2 2 2 2 5" xfId="2082" xr:uid="{166B99D6-961E-4BA0-B95F-12D6E9B72B66}"/>
    <cellStyle name="CustomizationCells 2 2 2 2 5 2" xfId="4952" xr:uid="{69CB7F2C-7AB8-4218-9D54-28A3B0709A7B}"/>
    <cellStyle name="CustomizationCells 2 2 2 2 5 3" xfId="9941" xr:uid="{E152CD77-D6E7-4C05-8E98-59A312B57FC6}"/>
    <cellStyle name="CustomizationCells 2 2 2 2 5 4" xfId="12863" xr:uid="{57D3F985-4B21-46F0-9CDE-9BD2E8AEE713}"/>
    <cellStyle name="CustomizationCells 2 2 2 2 6" xfId="4909" xr:uid="{A4C57A35-90B5-4125-8587-19C05AACDB53}"/>
    <cellStyle name="CustomizationCells 2 2 2 2 7" xfId="8462" xr:uid="{4B93A02F-7F56-477B-8AE7-027A31DAF81C}"/>
    <cellStyle name="CustomizationCells 2 2 2 2 8" xfId="11451" xr:uid="{A9C8C11B-D0C2-461F-8138-4F7655428B5C}"/>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2 2 2" xfId="7881" xr:uid="{F79D3CDA-3BA6-44F0-8FD6-C848A19A658D}"/>
    <cellStyle name="CustomizationCells 2 2 3 2 2 2 3" xfId="10937" xr:uid="{6EFA3FBB-998F-4384-9342-CED00F0473A3}"/>
    <cellStyle name="CustomizationCells 2 2 3 2 2 2 4" xfId="13819" xr:uid="{A13D0B4D-4AC5-4CCE-B46B-063B0CF0A303}"/>
    <cellStyle name="CustomizationCells 2 2 3 2 2 3" xfId="4039" xr:uid="{1AC8CE2B-A941-4100-AD26-1801E8E98D39}"/>
    <cellStyle name="CustomizationCells 2 2 3 2 2 4" xfId="9481" xr:uid="{C7B68DA2-C847-4205-A59F-44726974BDAD}"/>
    <cellStyle name="CustomizationCells 2 2 3 2 2 5" xfId="12403" xr:uid="{D662B8CE-0B6E-48C0-B364-B4E52F303B46}"/>
    <cellStyle name="CustomizationCells 2 2 3 2 3" xfId="1894" xr:uid="{6183C958-5983-4358-B95C-91E1DA61EB5D}"/>
    <cellStyle name="CustomizationCells 2 2 3 2 3 2" xfId="3437" xr:uid="{B818FB88-92FC-402C-AA95-854450491810}"/>
    <cellStyle name="CustomizationCells 2 2 3 2 3 2 2" xfId="8131" xr:uid="{897D8CA3-26E9-4537-843D-6C5658CD2339}"/>
    <cellStyle name="CustomizationCells 2 2 3 2 3 2 3" xfId="11187" xr:uid="{C7D66A9F-DB32-40EC-843F-24F0DC8884E9}"/>
    <cellStyle name="CustomizationCells 2 2 3 2 3 2 4" xfId="14069" xr:uid="{509F9E3A-FDB1-4580-B33F-D6924427F1F2}"/>
    <cellStyle name="CustomizationCells 2 2 3 2 3 3" xfId="3582" xr:uid="{E0E9C20D-3CFF-4C20-8AD9-1FE486A274F4}"/>
    <cellStyle name="CustomizationCells 2 2 3 2 3 4" xfId="9753" xr:uid="{E8EC6435-698D-4B65-9CA7-4F443871D1A9}"/>
    <cellStyle name="CustomizationCells 2 2 3 2 3 5" xfId="12675" xr:uid="{36338202-0F2D-4149-9F01-6505E596F990}"/>
    <cellStyle name="CustomizationCells 2 2 3 2 4" xfId="2272" xr:uid="{8351CEF9-FBC1-4609-A8A9-9CCC292C9B07}"/>
    <cellStyle name="CustomizationCells 2 2 3 2 4 2" xfId="3767" xr:uid="{8EAF0C82-8263-4D07-8970-C0CAE375B4E4}"/>
    <cellStyle name="CustomizationCells 2 2 3 2 4 3" xfId="10131" xr:uid="{BF044971-D5A5-4775-8039-51C66F5B65EB}"/>
    <cellStyle name="CustomizationCells 2 2 3 2 4 4" xfId="13053" xr:uid="{B7CDBCE6-2400-4FD2-BA41-1B647B967A80}"/>
    <cellStyle name="CustomizationCells 2 2 3 2 5" xfId="6414" xr:uid="{C066F347-DE3B-45E4-9D28-0A2B6E5A9C06}"/>
    <cellStyle name="CustomizationCells 2 2 3 2 6" xfId="8768" xr:uid="{A78A62F7-10B9-4CEF-BF17-FF9AA0DBA092}"/>
    <cellStyle name="CustomizationCells 2 2 3 2 7" xfId="11691" xr:uid="{92F9C857-5EF5-48E9-8E47-2B1EFF0A361D}"/>
    <cellStyle name="CustomizationCells 2 2 3 3" xfId="1414" xr:uid="{7A5741D6-CBA3-44C1-868D-158BA06D606F}"/>
    <cellStyle name="CustomizationCells 2 2 3 3 2" xfId="2979" xr:uid="{56424663-1C15-48DA-A892-DDC8FF907A1C}"/>
    <cellStyle name="CustomizationCells 2 2 3 3 2 2" xfId="7673" xr:uid="{1727203F-4A52-4586-9AF7-640E8F2DD49B}"/>
    <cellStyle name="CustomizationCells 2 2 3 3 2 3" xfId="10729" xr:uid="{8FF2E681-3B9B-4371-BCE8-4EC8D2F84D61}"/>
    <cellStyle name="CustomizationCells 2 2 3 3 2 4" xfId="13611" xr:uid="{EE11F463-199B-49F9-B219-02C9F5DC8EA7}"/>
    <cellStyle name="CustomizationCells 2 2 3 3 3" xfId="4599" xr:uid="{2EFAE26A-D282-4FF0-B472-2B2F9C6D892E}"/>
    <cellStyle name="CustomizationCells 2 2 3 3 4" xfId="9273" xr:uid="{36EE5A73-03E3-43D9-AE42-48FCAAD65E38}"/>
    <cellStyle name="CustomizationCells 2 2 3 3 5" xfId="12195" xr:uid="{2D0CAD25-A13A-45B5-8E2A-24AC40B2BDE2}"/>
    <cellStyle name="CustomizationCells 2 2 3 4" xfId="1149" xr:uid="{9C835068-28FA-46E1-A7C3-6B456E72C033}"/>
    <cellStyle name="CustomizationCells 2 2 3 4 2" xfId="2718" xr:uid="{0B17A946-12DF-4BFD-A403-9857F620530C}"/>
    <cellStyle name="CustomizationCells 2 2 3 4 2 2" xfId="3712" xr:uid="{9C55C7DA-0538-4B22-B575-C98B977131B7}"/>
    <cellStyle name="CustomizationCells 2 2 3 4 2 3" xfId="10468" xr:uid="{1B824A2B-EBE0-410D-979C-76AAD0AA5B21}"/>
    <cellStyle name="CustomizationCells 2 2 3 4 2 4" xfId="13350" xr:uid="{A409F988-47E3-49EE-80AC-992A2F20C2B8}"/>
    <cellStyle name="CustomizationCells 2 2 3 4 3" xfId="4846" xr:uid="{FD6049F9-E2E2-4C30-AC2B-CB15EB3439B4}"/>
    <cellStyle name="CustomizationCells 2 2 3 4 4" xfId="9008" xr:uid="{5F88B5D1-66E5-4BDD-88C4-E2C55B5A20C6}"/>
    <cellStyle name="CustomizationCells 2 2 3 4 5" xfId="11930" xr:uid="{2B18B38A-50FC-43AA-8B53-0A560F4B111E}"/>
    <cellStyle name="CustomizationCells 2 2 3 5" xfId="2066" xr:uid="{5D6040D1-2749-4F04-8C5A-AF3C96B87E43}"/>
    <cellStyle name="CustomizationCells 2 2 3 5 2" xfId="5607" xr:uid="{215985DE-FED4-4297-968B-FFADFB531AFC}"/>
    <cellStyle name="CustomizationCells 2 2 3 5 3" xfId="9925" xr:uid="{B9293D97-6A33-452E-BC26-F59F422FB32D}"/>
    <cellStyle name="CustomizationCells 2 2 3 5 4" xfId="12847" xr:uid="{7EE1FAAC-9B57-4E07-ACD6-51DA336E4A26}"/>
    <cellStyle name="CustomizationCells 2 2 3 6" xfId="5470" xr:uid="{14D5A82F-8BAE-4B0D-8DE7-FFCD8B680A6E}"/>
    <cellStyle name="CustomizationCells 2 2 3 7" xfId="5127" xr:uid="{9464E79F-5792-4819-97C2-AD7E2DAFD853}"/>
    <cellStyle name="CustomizationCells 2 2 3 8" xfId="3674" xr:uid="{A933AD34-A7CB-4CD5-B503-CB565B333E59}"/>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2 2 2" xfId="7744" xr:uid="{428A6026-B8BB-43AC-8330-D187F89F5EED}"/>
    <cellStyle name="CustomizationCells 2 2 4 2 2 2 3" xfId="10800" xr:uid="{38DAE007-8049-4942-9B55-27EAE9244421}"/>
    <cellStyle name="CustomizationCells 2 2 4 2 2 2 4" xfId="13682" xr:uid="{61BC3BEC-6D81-469A-9DAA-A80F7E9B4557}"/>
    <cellStyle name="CustomizationCells 2 2 4 2 2 3" xfId="4503" xr:uid="{5802611F-5224-4387-A1CB-A2507AD514B1}"/>
    <cellStyle name="CustomizationCells 2 2 4 2 2 4" xfId="9344" xr:uid="{57D8DA2F-DE00-450B-A1CB-AA24AC3AB251}"/>
    <cellStyle name="CustomizationCells 2 2 4 2 2 5" xfId="12266" xr:uid="{57A45EA1-B334-4C07-B66B-5BFA2971410E}"/>
    <cellStyle name="CustomizationCells 2 2 4 2 3" xfId="1032" xr:uid="{94984A09-BF13-4AA4-A85D-3B580C0BD78B}"/>
    <cellStyle name="CustomizationCells 2 2 4 2 3 2" xfId="2604" xr:uid="{BC0CACA5-2331-4063-BB4B-4368373F4092}"/>
    <cellStyle name="CustomizationCells 2 2 4 2 3 2 2" xfId="4083" xr:uid="{692C525F-1546-491F-906E-AB4D9A4182C4}"/>
    <cellStyle name="CustomizationCells 2 2 4 2 3 2 3" xfId="10354" xr:uid="{B77D77D9-2337-45B0-8B53-EBBB9F2C9051}"/>
    <cellStyle name="CustomizationCells 2 2 4 2 3 2 4" xfId="13236" xr:uid="{FB50CEAE-3390-4255-857E-90392EE9C1EC}"/>
    <cellStyle name="CustomizationCells 2 2 4 2 3 3" xfId="6626" xr:uid="{3B773E22-F638-4AF7-B88C-02B3D07E8956}"/>
    <cellStyle name="CustomizationCells 2 2 4 2 3 4" xfId="8891" xr:uid="{FA7E9B6F-1952-4235-82CD-3B50EBFB4D31}"/>
    <cellStyle name="CustomizationCells 2 2 4 2 3 5" xfId="11813" xr:uid="{B57FB6F1-B63B-4FCD-A6E7-778C8201307D}"/>
    <cellStyle name="CustomizationCells 2 2 4 2 4" xfId="2135" xr:uid="{7C0B0596-2A97-4E18-AE85-DCECC2928077}"/>
    <cellStyle name="CustomizationCells 2 2 4 2 4 2" xfId="4663" xr:uid="{7C6C05BB-9D9E-430E-B638-858E5ECA9974}"/>
    <cellStyle name="CustomizationCells 2 2 4 2 4 3" xfId="9994" xr:uid="{F8BF2077-5A1C-4CD6-BD17-C2461681B267}"/>
    <cellStyle name="CustomizationCells 2 2 4 2 4 4" xfId="12916" xr:uid="{1507059E-6530-40D9-9080-3D8F81FD9F0C}"/>
    <cellStyle name="CustomizationCells 2 2 4 2 5" xfId="6750" xr:uid="{B56CD432-2CBF-4584-A5D6-2CFECC086A8F}"/>
    <cellStyle name="CustomizationCells 2 2 4 2 6" xfId="5169" xr:uid="{76763D77-6BCC-4BF5-A23A-AB9A6F518FF5}"/>
    <cellStyle name="CustomizationCells 2 2 4 2 7" xfId="8554" xr:uid="{5962F3AA-5A90-4BEC-907F-395053B303D9}"/>
    <cellStyle name="CustomizationCells 2 2 4 3" xfId="1277" xr:uid="{AD4AB5ED-5350-48FE-9D79-10D6781E27E9}"/>
    <cellStyle name="CustomizationCells 2 2 4 3 2" xfId="2842" xr:uid="{8A6C4E5F-1C05-4997-BF56-E1F76E48C4D4}"/>
    <cellStyle name="CustomizationCells 2 2 4 3 2 2" xfId="7536" xr:uid="{67B8D381-361D-4DEC-9D27-CDFD6FFA8683}"/>
    <cellStyle name="CustomizationCells 2 2 4 3 2 3" xfId="10592" xr:uid="{A5818BF3-FCCD-4109-B2A3-E5397F27F510}"/>
    <cellStyle name="CustomizationCells 2 2 4 3 2 4" xfId="13474" xr:uid="{7D7F18FA-7094-4F54-8D51-5115D31477A3}"/>
    <cellStyle name="CustomizationCells 2 2 4 3 3" xfId="5672" xr:uid="{3FB7B3BB-448A-4425-9384-CFE582A2189A}"/>
    <cellStyle name="CustomizationCells 2 2 4 3 4" xfId="9136" xr:uid="{44B0F9D8-4D18-48A9-8746-A1A1D3A717C9}"/>
    <cellStyle name="CustomizationCells 2 2 4 3 5" xfId="12058" xr:uid="{01025637-1865-48F6-BDFF-78DF847D9AFB}"/>
    <cellStyle name="CustomizationCells 2 2 4 4" xfId="1021" xr:uid="{EC0E5E35-78AF-428C-975B-3BF10DCA9FD8}"/>
    <cellStyle name="CustomizationCells 2 2 4 4 2" xfId="2593" xr:uid="{96CED824-CD99-4590-A163-FCC4F6282316}"/>
    <cellStyle name="CustomizationCells 2 2 4 4 2 2" xfId="5414" xr:uid="{E05C7436-1D60-4E18-ABC3-9FD7AAD4128C}"/>
    <cellStyle name="CustomizationCells 2 2 4 4 2 3" xfId="10343" xr:uid="{C828F5C2-7744-4F59-A65D-134D97ADC173}"/>
    <cellStyle name="CustomizationCells 2 2 4 4 2 4" xfId="13225" xr:uid="{1B3633BB-D8D7-4841-AF01-22B385AEB785}"/>
    <cellStyle name="CustomizationCells 2 2 4 4 3" xfId="6803" xr:uid="{47D3C09E-158E-4DE0-B223-57CFD6E9AB72}"/>
    <cellStyle name="CustomizationCells 2 2 4 4 4" xfId="8880" xr:uid="{27ABA48F-38EC-4C81-9984-9F5A76E84443}"/>
    <cellStyle name="CustomizationCells 2 2 4 4 5" xfId="11802" xr:uid="{4EFF19ED-1F77-4A3D-B868-8BBABBD174A0}"/>
    <cellStyle name="CustomizationCells 2 2 4 5" xfId="1929" xr:uid="{F657DCD7-704C-4292-BE18-639D9F37A90F}"/>
    <cellStyle name="CustomizationCells 2 2 4 5 2" xfId="4807" xr:uid="{7E5F9FF2-FCC6-4FBA-8D21-21FF29780C0A}"/>
    <cellStyle name="CustomizationCells 2 2 4 5 3" xfId="9788" xr:uid="{D84EF387-DDFF-4379-BD69-A48B20855715}"/>
    <cellStyle name="CustomizationCells 2 2 4 5 4" xfId="12710" xr:uid="{492CF1B3-36A7-4545-BC0D-B39B5133A13B}"/>
    <cellStyle name="CustomizationCells 2 2 4 6" xfId="6267" xr:uid="{2FC9D29C-2EF4-429F-86FA-85C3185842CC}"/>
    <cellStyle name="CustomizationCells 2 2 4 7" xfId="8222" xr:uid="{085531DD-2C6F-4E2C-B6DF-CB4BD448762E}"/>
    <cellStyle name="CustomizationCells 2 2 4 8" xfId="11264" xr:uid="{EE3B48D3-34FD-4089-B387-D28F7146D895}"/>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7360" xr:uid="{E4935616-9355-4024-A89F-D9F6EBA12CC4}"/>
    <cellStyle name="CustomizationCells 2 2 5 2 2 2 2" xfId="15614" xr:uid="{61F6EA6C-FE7D-46AD-892F-681A6767DD8B}"/>
    <cellStyle name="CustomizationCells 2 2 5 2 2 3" xfId="5921" xr:uid="{DB67D980-AD4E-453A-A89C-FBF706704FFA}"/>
    <cellStyle name="CustomizationCells 2 2 5 2 2 4" xfId="14966" xr:uid="{7150DDEF-431E-452F-B9F8-DF2CA60DF996}"/>
    <cellStyle name="CustomizationCells 2 2 5 2 3" xfId="7036" xr:uid="{F1CA0725-EB02-483B-A552-C4572C8C8BF1}"/>
    <cellStyle name="CustomizationCells 2 2 5 2 3 2" xfId="15290" xr:uid="{B82EA277-E708-48DF-B9FA-F012733164C6}"/>
    <cellStyle name="CustomizationCells 2 2 5 2 4" xfId="4383" xr:uid="{4DF7B5E7-A2FE-495F-98EB-871AA74E6159}"/>
    <cellStyle name="CustomizationCells 2 2 5 2 5" xfId="14642" xr:uid="{E2BDE0FD-EC95-4DBB-9683-A4352D5AE41E}"/>
    <cellStyle name="CustomizationCells 2 2 5 3" xfId="1433" xr:uid="{2DDA9891-53EA-45C3-81C7-8A25CE394629}"/>
    <cellStyle name="CustomizationCells 2 2 5 3 2" xfId="2998" xr:uid="{21959D45-46CB-4DE5-94CA-61E7FDCA9EEC}"/>
    <cellStyle name="CustomizationCells 2 2 5 3 2 2" xfId="7692" xr:uid="{12B60B4D-D34E-4930-A506-DA43BD5DE0EA}"/>
    <cellStyle name="CustomizationCells 2 2 5 3 2 3" xfId="10748" xr:uid="{5B70829B-BF12-4DB7-9B4D-5947BE8CA26C}"/>
    <cellStyle name="CustomizationCells 2 2 5 3 2 4" xfId="13630" xr:uid="{9578D8C0-E523-4358-850A-0BAFE8631702}"/>
    <cellStyle name="CustomizationCells 2 2 5 3 3" xfId="5072" xr:uid="{FCAAE004-E80B-4C0D-A247-4A31E879AD49}"/>
    <cellStyle name="CustomizationCells 2 2 5 3 4" xfId="9292" xr:uid="{D0D7FA7A-55A0-4E88-AED4-E0893651C4E5}"/>
    <cellStyle name="CustomizationCells 2 2 5 3 5" xfId="12214" xr:uid="{DAF7FD06-3272-46AC-87EF-7FBE78DA301F}"/>
    <cellStyle name="CustomizationCells 2 2 5 4" xfId="1687" xr:uid="{8F4B4369-7A43-4A2B-914A-B58D110870DA}"/>
    <cellStyle name="CustomizationCells 2 2 5 4 2" xfId="3249" xr:uid="{A0BF66B0-CF20-4A39-983A-487F9BC9A66D}"/>
    <cellStyle name="CustomizationCells 2 2 5 4 2 2" xfId="7943" xr:uid="{8B7D6DF2-47C9-4B1D-8C9D-F44F8C14091F}"/>
    <cellStyle name="CustomizationCells 2 2 5 4 2 3" xfId="10999" xr:uid="{39842433-7F7F-41A3-9A51-DCBF8FBDC7C4}"/>
    <cellStyle name="CustomizationCells 2 2 5 4 2 4" xfId="13881" xr:uid="{E3BD520B-4967-495E-9729-BA8067CC61A9}"/>
    <cellStyle name="CustomizationCells 2 2 5 4 3" xfId="4681" xr:uid="{75C8EE7D-E6B7-4566-956B-054E32DB5DC2}"/>
    <cellStyle name="CustomizationCells 2 2 5 4 4" xfId="9546" xr:uid="{FA901750-544E-43AC-B630-AB3BCF14EC32}"/>
    <cellStyle name="CustomizationCells 2 2 5 4 5" xfId="12468" xr:uid="{6790AEF2-8739-41B4-906A-A0286F883CD8}"/>
    <cellStyle name="CustomizationCells 2 2 5 5" xfId="2084" xr:uid="{A9F95BAC-5492-4DE2-A2C2-D7A49C6A80A2}"/>
    <cellStyle name="CustomizationCells 2 2 5 5 2" xfId="4051" xr:uid="{61BCB1EE-F1BE-4DD4-AF63-CB43021D4A39}"/>
    <cellStyle name="CustomizationCells 2 2 5 5 3" xfId="9943" xr:uid="{BF521A3F-F2E3-4767-8F5D-88A79263763D}"/>
    <cellStyle name="CustomizationCells 2 2 5 5 4" xfId="12865" xr:uid="{6BF3C721-98AB-404C-9E09-65B3D2F1AE7A}"/>
    <cellStyle name="CustomizationCells 2 2 5 6" xfId="5413" xr:uid="{98E65FB8-8B9B-44D9-AFDF-DADD2F8DD8F2}"/>
    <cellStyle name="CustomizationCells 2 2 5 7" xfId="3694" xr:uid="{3CACE96D-9AE7-4116-8BBC-4E772A421EF4}"/>
    <cellStyle name="CustomizationCells 2 2 5 8" xfId="5079" xr:uid="{DDF08A92-84BB-40D0-AB72-A7E29DEF8B5A}"/>
    <cellStyle name="CustomizationCells 2 2 6" xfId="1227" xr:uid="{1FA2EF5B-BDB2-4CF4-B40F-1A4537614B3F}"/>
    <cellStyle name="CustomizationCells 2 2 6 2" xfId="2795" xr:uid="{625D48FE-3237-4085-8822-EA4C7CC0A675}"/>
    <cellStyle name="CustomizationCells 2 2 6 2 2" xfId="4033" xr:uid="{14392837-1556-481D-BFC5-F3CEA3B32692}"/>
    <cellStyle name="CustomizationCells 2 2 6 2 3" xfId="10545" xr:uid="{0825D731-7AE9-43CF-B6D8-0B6E63283FB6}"/>
    <cellStyle name="CustomizationCells 2 2 6 2 4" xfId="13427" xr:uid="{1F1A2FE3-B389-4A0E-9079-94F4C4866C32}"/>
    <cellStyle name="CustomizationCells 2 2 6 3" xfId="6270" xr:uid="{F4175940-6AA9-4C7B-AE5B-83DC5CB87A0E}"/>
    <cellStyle name="CustomizationCells 2 2 6 4" xfId="9086" xr:uid="{18E7E632-F7D5-47E6-B20D-5FACDBCD5DBA}"/>
    <cellStyle name="CustomizationCells 2 2 6 5" xfId="12008" xr:uid="{21545F84-2243-4C84-B41B-22DC5C203D5D}"/>
    <cellStyle name="CustomizationCells 2 2 7" xfId="1699" xr:uid="{34A925FC-7445-442B-A2EB-05402A658500}"/>
    <cellStyle name="CustomizationCells 2 2 7 2" xfId="3260" xr:uid="{72ADD73A-1CE9-4DBE-9E15-248C9DEC0116}"/>
    <cellStyle name="CustomizationCells 2 2 7 2 2" xfId="7954" xr:uid="{F5C80A23-0B3D-4E6E-BEB4-E5482B74AA16}"/>
    <cellStyle name="CustomizationCells 2 2 7 2 3" xfId="11010" xr:uid="{A9F2C757-D7D4-460E-931F-99BD2F3ECECB}"/>
    <cellStyle name="CustomizationCells 2 2 7 2 4" xfId="13892" xr:uid="{588C155F-8956-4012-97FE-8054C9828AA1}"/>
    <cellStyle name="CustomizationCells 2 2 7 3" xfId="5208" xr:uid="{B2D0D681-8DED-4954-BC3B-A0A27252502A}"/>
    <cellStyle name="CustomizationCells 2 2 7 4" xfId="9558" xr:uid="{C52C778B-E38C-41F3-980C-4B58A1CA7D10}"/>
    <cellStyle name="CustomizationCells 2 2 7 5" xfId="12480" xr:uid="{3922CA3E-E64F-416E-9F2D-5D9AF3E256FA}"/>
    <cellStyle name="CustomizationCells 2 2 8" xfId="1784" xr:uid="{D475A28F-99E5-4D2A-A5BC-4D8A8CA797EB}"/>
    <cellStyle name="CustomizationCells 2 2 8 2" xfId="5046" xr:uid="{6B736958-E668-4327-8E66-C1A6CCD53E46}"/>
    <cellStyle name="CustomizationCells 2 2 8 3" xfId="9643" xr:uid="{A3964529-E2F2-4237-A75D-350D4DF79065}"/>
    <cellStyle name="CustomizationCells 2 2 8 4" xfId="12565" xr:uid="{976B3319-84CB-4F65-AAC9-EE50B6EE9C25}"/>
    <cellStyle name="CustomizationCells 2 2 9" xfId="6130" xr:uid="{0E41FA38-F73B-488B-8A3E-668C49F674CF}"/>
    <cellStyle name="CustomizationCells 3" xfId="310" xr:uid="{6BAB25F7-D23D-4B07-A424-59F23005346E}"/>
    <cellStyle name="CustomizationCells 3 10" xfId="8204" xr:uid="{A465F101-F29B-47E0-B24E-81C606BED054}"/>
    <cellStyle name="CustomizationCells 3 11" xfId="11256" xr:uid="{53E4207B-E5A5-4D66-92FC-283D38D0C5B1}"/>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2 2 2" xfId="7836" xr:uid="{1CD69B3F-4533-4D52-8F62-151FD4700CEE}"/>
    <cellStyle name="CustomizationCells 3 2 2 2 2 3" xfId="10892" xr:uid="{7F92C880-0504-4C48-AAF4-89E26CD73F13}"/>
    <cellStyle name="CustomizationCells 3 2 2 2 2 4" xfId="13774" xr:uid="{8D533ABE-4C2E-4506-B1A5-E1767B883387}"/>
    <cellStyle name="CustomizationCells 3 2 2 2 3" xfId="5224" xr:uid="{AF93AF2A-B39A-4AED-968A-E1157169FB46}"/>
    <cellStyle name="CustomizationCells 3 2 2 2 4" xfId="9436" xr:uid="{A45FE8AC-50F9-4B3B-A69B-93BD15D6BFD5}"/>
    <cellStyle name="CustomizationCells 3 2 2 2 5" xfId="12358" xr:uid="{31134C28-E3F1-4775-81DD-6C68363336CC}"/>
    <cellStyle name="CustomizationCells 3 2 2 3" xfId="1068" xr:uid="{80EA2534-1F02-421A-83E4-0265269BE447}"/>
    <cellStyle name="CustomizationCells 3 2 2 3 2" xfId="2638" xr:uid="{4C775893-88CF-4D5B-ACDE-08EE931FD34D}"/>
    <cellStyle name="CustomizationCells 3 2 2 3 2 2" xfId="3612" xr:uid="{E5386CA9-C34F-4AF5-A1BB-043BEED1661B}"/>
    <cellStyle name="CustomizationCells 3 2 2 3 2 3" xfId="10388" xr:uid="{2890FA5F-8E47-45E3-93E8-5CABAFF5ABC0}"/>
    <cellStyle name="CustomizationCells 3 2 2 3 2 4" xfId="13270" xr:uid="{CFE3F2D1-F5D9-43C8-995F-64A98B6FF5D7}"/>
    <cellStyle name="CustomizationCells 3 2 2 3 3" xfId="6797" xr:uid="{587DE382-93F1-4CC4-8941-34EDAC2837DE}"/>
    <cellStyle name="CustomizationCells 3 2 2 3 4" xfId="8927" xr:uid="{3983E0FC-F273-4CF9-A490-5A2D27468CC0}"/>
    <cellStyle name="CustomizationCells 3 2 2 3 5" xfId="11849" xr:uid="{BE972A23-9676-4F0B-A02C-CD712CF4A37E}"/>
    <cellStyle name="CustomizationCells 3 2 2 4" xfId="2227" xr:uid="{AA9E26DD-C6E0-412C-884A-7FEA9C846738}"/>
    <cellStyle name="CustomizationCells 3 2 2 4 2" xfId="3511" xr:uid="{33F0F6AB-9849-4B70-845C-B9C10F8AED45}"/>
    <cellStyle name="CustomizationCells 3 2 2 4 3" xfId="10086" xr:uid="{DDE03CD7-AB88-4E62-8B21-AF136DA0F405}"/>
    <cellStyle name="CustomizationCells 3 2 2 4 4" xfId="13008" xr:uid="{9278CC0A-DE1D-4F23-B8B6-73CCED3D34BD}"/>
    <cellStyle name="CustomizationCells 3 2 2 5" xfId="6344" xr:uid="{3DAA26ED-649E-47F3-9462-17DBFC0484F8}"/>
    <cellStyle name="CustomizationCells 3 2 2 6" xfId="6097" xr:uid="{A70BBEC5-4E8F-4957-A79D-8D27CEA5AEE6}"/>
    <cellStyle name="CustomizationCells 3 2 2 7" xfId="4635" xr:uid="{449542BD-A745-42D9-85EE-4BBA59302351}"/>
    <cellStyle name="CustomizationCells 3 2 3" xfId="1369" xr:uid="{073A8689-86EA-4A56-9EB2-318980A1B024}"/>
    <cellStyle name="CustomizationCells 3 2 3 2" xfId="2934" xr:uid="{7CAB42F9-4F5E-41E2-AE04-7C8EFA978D11}"/>
    <cellStyle name="CustomizationCells 3 2 3 2 2" xfId="7628" xr:uid="{A8FB449A-379E-45FD-9ACD-0B76E1F8090C}"/>
    <cellStyle name="CustomizationCells 3 2 3 2 3" xfId="10684" xr:uid="{C11AF94A-0C02-428D-AEC6-698719F14343}"/>
    <cellStyle name="CustomizationCells 3 2 3 2 4" xfId="13566" xr:uid="{96654B37-337E-4FB5-8D26-7C58C37DCDDB}"/>
    <cellStyle name="CustomizationCells 3 2 3 3" xfId="5669" xr:uid="{F6D90569-C85C-495F-9AA4-E6C5E37E9618}"/>
    <cellStyle name="CustomizationCells 3 2 3 4" xfId="9228" xr:uid="{F83450E4-E838-42FF-97E9-954BD0D703D4}"/>
    <cellStyle name="CustomizationCells 3 2 3 5" xfId="12150" xr:uid="{75448B5D-DDE4-4263-98E1-B64C8A1EB779}"/>
    <cellStyle name="CustomizationCells 3 2 4" xfId="28" xr:uid="{8295119A-6EE7-47AF-BEDE-3C16B5089EA7}"/>
    <cellStyle name="CustomizationCells 3 2 4 2" xfId="2313" xr:uid="{C219985D-846D-4A1D-B7B6-83B590E049DA}"/>
    <cellStyle name="CustomizationCells 3 2 4 2 2" xfId="4715" xr:uid="{1E3F5573-64D5-4EE6-9F8B-601F91CCF2EC}"/>
    <cellStyle name="CustomizationCells 3 2 4 2 3" xfId="10171" xr:uid="{22374002-5E79-4CC8-A76B-4B7C8436F218}"/>
    <cellStyle name="CustomizationCells 3 2 4 2 4" xfId="13090" xr:uid="{F694A7C5-17FE-4568-AD72-4C52147E7466}"/>
    <cellStyle name="CustomizationCells 3 2 4 3" xfId="4188" xr:uid="{E094DEBC-CE5B-48B5-905B-F3BDCBF0E27D}"/>
    <cellStyle name="CustomizationCells 3 2 4 4" xfId="8532" xr:uid="{F5C1716C-F284-48D9-B155-127F98A971EC}"/>
    <cellStyle name="CustomizationCells 3 2 4 5" xfId="11493" xr:uid="{D0E7ACE0-F1EE-4FDA-8991-B46C15E7BA81}"/>
    <cellStyle name="CustomizationCells 3 2 5" xfId="2021" xr:uid="{6548E8FA-2AC2-43F7-A2DA-5406FF57AFBB}"/>
    <cellStyle name="CustomizationCells 3 2 5 2" xfId="4771" xr:uid="{4F9AF835-E039-415C-BA97-D3701698F67E}"/>
    <cellStyle name="CustomizationCells 3 2 5 3" xfId="9880" xr:uid="{AECB6892-04E2-40B0-AD3A-8BA9B42CC30E}"/>
    <cellStyle name="CustomizationCells 3 2 5 4" xfId="12802" xr:uid="{A67F3BBE-3C90-44FC-BD29-A4733FF30DFB}"/>
    <cellStyle name="CustomizationCells 3 2 6" xfId="5131" xr:uid="{31A491B4-5FF4-4968-814F-5FA626FF5E81}"/>
    <cellStyle name="CustomizationCells 3 2 7" xfId="4478" xr:uid="{F25796CD-BD54-43BE-971A-072532D5F8D5}"/>
    <cellStyle name="CustomizationCells 3 2 8" xfId="8233" xr:uid="{F2049007-7E96-4ACD-993B-F56156FB4053}"/>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2 2 2" xfId="7863" xr:uid="{E75F5BB1-9E2E-4D81-B75A-D0E766F4AA26}"/>
    <cellStyle name="CustomizationCells 3 3 2 2 2 3" xfId="10919" xr:uid="{0FB5D88F-FEE4-4F77-9C1D-C25322EA5BB4}"/>
    <cellStyle name="CustomizationCells 3 3 2 2 2 4" xfId="13801" xr:uid="{1E4846F7-5277-4280-9082-EF7F73240729}"/>
    <cellStyle name="CustomizationCells 3 3 2 2 3" xfId="4462" xr:uid="{631F26FF-26FB-4946-AE27-242086531AF7}"/>
    <cellStyle name="CustomizationCells 3 3 2 2 4" xfId="9463" xr:uid="{8C7ED488-BD77-443F-884A-46061D5FB99C}"/>
    <cellStyle name="CustomizationCells 3 3 2 2 5" xfId="12385" xr:uid="{BB02C6F8-461E-4DE6-BF67-3EE6732A3865}"/>
    <cellStyle name="CustomizationCells 3 3 2 3" xfId="928" xr:uid="{AA906F1F-6881-4229-8DAC-8EC315CB8060}"/>
    <cellStyle name="CustomizationCells 3 3 2 3 2" xfId="2509" xr:uid="{06E881BC-942F-4381-B079-E864FFAC9246}"/>
    <cellStyle name="CustomizationCells 3 3 2 3 2 2" xfId="6445" xr:uid="{8AB28920-49E0-426C-9B0B-9E468BFEC444}"/>
    <cellStyle name="CustomizationCells 3 3 2 3 2 3" xfId="10259" xr:uid="{9945F6F0-84A7-465E-9396-0120DDE4F860}"/>
    <cellStyle name="CustomizationCells 3 3 2 3 2 4" xfId="13141" xr:uid="{EA7B9CAA-E11C-44F9-9CFA-FFEDEFAD0EF7}"/>
    <cellStyle name="CustomizationCells 3 3 2 3 3" xfId="4788" xr:uid="{DFF0A1AC-787F-496A-90FA-0B3586DFDF92}"/>
    <cellStyle name="CustomizationCells 3 3 2 3 4" xfId="8787" xr:uid="{B061ABD1-2D31-4C74-B462-40EDD88E69FD}"/>
    <cellStyle name="CustomizationCells 3 3 2 3 5" xfId="11709" xr:uid="{950D0644-D280-46A7-8DFA-ED40B20498BD}"/>
    <cellStyle name="CustomizationCells 3 3 2 4" xfId="2254" xr:uid="{EFA3A520-4A9F-4168-8131-08A6B126AA9F}"/>
    <cellStyle name="CustomizationCells 3 3 2 4 2" xfId="6639" xr:uid="{83596BBF-7DA6-42B2-B998-8131A63FB14F}"/>
    <cellStyle name="CustomizationCells 3 3 2 4 3" xfId="10113" xr:uid="{F2554709-19FC-44A5-805D-610AF29A1B45}"/>
    <cellStyle name="CustomizationCells 3 3 2 4 4" xfId="13035" xr:uid="{0F64221D-04B2-4206-98AF-73384DE85D88}"/>
    <cellStyle name="CustomizationCells 3 3 2 5" xfId="4096" xr:uid="{C5F7345D-2635-4792-B2EB-0137110D4639}"/>
    <cellStyle name="CustomizationCells 3 3 2 6" xfId="5092" xr:uid="{ED773612-CE97-4FCD-A93A-1643B8FBCB3D}"/>
    <cellStyle name="CustomizationCells 3 3 2 7" xfId="6577" xr:uid="{FD7A16D2-0C87-4D57-8950-1E0361EBE61D}"/>
    <cellStyle name="CustomizationCells 3 3 3" xfId="1396" xr:uid="{52BA3711-D659-4A65-8A38-4465E7880943}"/>
    <cellStyle name="CustomizationCells 3 3 3 2" xfId="2961" xr:uid="{04CE13D3-A0C7-49E2-9093-6B225094E77B}"/>
    <cellStyle name="CustomizationCells 3 3 3 2 2" xfId="7655" xr:uid="{A7D51F0E-140D-40F4-B150-C581C8D92D34}"/>
    <cellStyle name="CustomizationCells 3 3 3 2 3" xfId="10711" xr:uid="{6C9371D2-C04B-45A2-820D-5D272E057C97}"/>
    <cellStyle name="CustomizationCells 3 3 3 2 4" xfId="13593" xr:uid="{F627D164-12E9-4CDA-A755-2E5B1F00FD80}"/>
    <cellStyle name="CustomizationCells 3 3 3 3" xfId="5121" xr:uid="{A8983267-BF44-4735-BDFB-743FB66F725A}"/>
    <cellStyle name="CustomizationCells 3 3 3 4" xfId="9255" xr:uid="{1D7F8D6F-4352-47E8-912A-BE6A85E770A1}"/>
    <cellStyle name="CustomizationCells 3 3 3 5" xfId="12177" xr:uid="{24AAFC55-0621-4C31-BD36-838E7B488C86}"/>
    <cellStyle name="CustomizationCells 3 3 4" xfId="1692" xr:uid="{AB187B44-1F67-4AF9-8015-659E5BDD8A5A}"/>
    <cellStyle name="CustomizationCells 3 3 4 2" xfId="3254" xr:uid="{12E8847F-56CF-4776-9766-401666FE55AC}"/>
    <cellStyle name="CustomizationCells 3 3 4 2 2" xfId="7948" xr:uid="{9ADD2FB9-5E8F-4129-84BE-624213F2E8A3}"/>
    <cellStyle name="CustomizationCells 3 3 4 2 3" xfId="11004" xr:uid="{AD8586EA-C968-4690-BE10-3FF88405F43D}"/>
    <cellStyle name="CustomizationCells 3 3 4 2 4" xfId="13886" xr:uid="{3BA7E6ED-C4A2-4CA0-BD86-24E17D02C342}"/>
    <cellStyle name="CustomizationCells 3 3 4 3" xfId="5289" xr:uid="{2C4A204C-CB29-405F-9C9C-EA5E7F967149}"/>
    <cellStyle name="CustomizationCells 3 3 4 4" xfId="9551" xr:uid="{8ED8CE03-355F-4A33-B6EF-AF83CD9CBE17}"/>
    <cellStyle name="CustomizationCells 3 3 4 5" xfId="12473" xr:uid="{B1C73334-4759-441A-850F-C5CCAC8E48CA}"/>
    <cellStyle name="CustomizationCells 3 3 5" xfId="2048" xr:uid="{AA42CF44-3FC6-4F8E-8E27-E4699AC218AD}"/>
    <cellStyle name="CustomizationCells 3 3 5 2" xfId="4656" xr:uid="{8EBB53BD-994D-48AC-A476-D4C1770A3EE7}"/>
    <cellStyle name="CustomizationCells 3 3 5 3" xfId="9907" xr:uid="{798F6595-2943-4D6F-94DB-6F59F07F875F}"/>
    <cellStyle name="CustomizationCells 3 3 5 4" xfId="12829" xr:uid="{D7B95957-0EBA-4000-96F1-90CA60D472D1}"/>
    <cellStyle name="CustomizationCells 3 3 6" xfId="6841" xr:uid="{4F330FAA-C2AD-4924-A368-1396E84FD8CD}"/>
    <cellStyle name="CustomizationCells 3 3 7" xfId="4095" xr:uid="{C7AC63C9-56C1-4135-A77D-3B7A7480CBAC}"/>
    <cellStyle name="CustomizationCells 3 3 8" xfId="8268" xr:uid="{A64160B8-A92A-4553-A464-0B1D2627455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2 2 2" xfId="7783" xr:uid="{14A7DA3C-9A6C-48F5-92D1-904ADF15A426}"/>
    <cellStyle name="CustomizationCells 3 4 2 2 2 3" xfId="10839" xr:uid="{BB2E0DA3-852F-45B0-BA3F-F3BD4E6ED58A}"/>
    <cellStyle name="CustomizationCells 3 4 2 2 2 4" xfId="13721" xr:uid="{BF0F6F70-292E-4FC3-A6C4-53D2543F8466}"/>
    <cellStyle name="CustomizationCells 3 4 2 2 3" xfId="5504" xr:uid="{507AEAF1-98F9-42F0-9CDB-F5D5845133D3}"/>
    <cellStyle name="CustomizationCells 3 4 2 2 4" xfId="9383" xr:uid="{911A09BD-C605-4554-925B-9F29B79E4CDA}"/>
    <cellStyle name="CustomizationCells 3 4 2 2 5" xfId="12305" xr:uid="{A6067A7C-5E08-4CC3-A1CE-8504B6578F72}"/>
    <cellStyle name="CustomizationCells 3 4 2 3" xfId="1042" xr:uid="{A88A6320-5E55-43FE-84D1-CD6393060E7A}"/>
    <cellStyle name="CustomizationCells 3 4 2 3 2" xfId="2613" xr:uid="{143EA44F-B533-491E-BE91-9C53061EB93C}"/>
    <cellStyle name="CustomizationCells 3 4 2 3 2 2" xfId="3847" xr:uid="{BCDF0181-F661-4E39-A886-6E4E00434599}"/>
    <cellStyle name="CustomizationCells 3 4 2 3 2 3" xfId="10363" xr:uid="{1477DB4B-8716-4AD2-A6B6-7EFC1C8DB296}"/>
    <cellStyle name="CustomizationCells 3 4 2 3 2 4" xfId="13245" xr:uid="{FBE2F968-6A46-40E0-BDE4-4E62391F57DE}"/>
    <cellStyle name="CustomizationCells 3 4 2 3 3" xfId="4824" xr:uid="{46EB8BE7-F47C-4AF1-A68F-7ABBE2899757}"/>
    <cellStyle name="CustomizationCells 3 4 2 3 4" xfId="8901" xr:uid="{076A8AD3-D286-4CB5-AAA6-D939B9A968BC}"/>
    <cellStyle name="CustomizationCells 3 4 2 3 5" xfId="11823" xr:uid="{3747F1D7-B9FE-4505-8EC4-D6C8401F8811}"/>
    <cellStyle name="CustomizationCells 3 4 2 4" xfId="2174" xr:uid="{6F8159BA-6C3C-42B0-A6AF-33509DA78DEC}"/>
    <cellStyle name="CustomizationCells 3 4 2 4 2" xfId="4862" xr:uid="{107CD404-D097-4780-9AE8-4A33424C3C59}"/>
    <cellStyle name="CustomizationCells 3 4 2 4 3" xfId="10033" xr:uid="{9773BC6E-5B01-4331-8425-EB1A656A2E80}"/>
    <cellStyle name="CustomizationCells 3 4 2 4 4" xfId="12955" xr:uid="{E736A9F6-0220-4711-9D56-F9B0CEE9BB9C}"/>
    <cellStyle name="CustomizationCells 3 4 2 5" xfId="4118" xr:uid="{CD976257-0D2C-4104-834B-90B18E22753F}"/>
    <cellStyle name="CustomizationCells 3 4 2 6" xfId="5116" xr:uid="{66666E3A-8064-43E7-B483-533082462B3C}"/>
    <cellStyle name="CustomizationCells 3 4 2 7" xfId="8572" xr:uid="{79AC63D3-9BF7-4BF8-84AE-E6093CBDA14B}"/>
    <cellStyle name="CustomizationCells 3 4 3" xfId="1316" xr:uid="{5AAF8008-B46F-4E55-8756-68ECF318C818}"/>
    <cellStyle name="CustomizationCells 3 4 3 2" xfId="2881" xr:uid="{4118F1CC-09C6-46FE-92D4-4E5E458A47DD}"/>
    <cellStyle name="CustomizationCells 3 4 3 2 2" xfId="7575" xr:uid="{29B6073B-AA4B-4783-A9AA-3CCD0DEB42A7}"/>
    <cellStyle name="CustomizationCells 3 4 3 2 3" xfId="10631" xr:uid="{6E1C7F21-EFB7-4AD0-836E-18C9053DDE70}"/>
    <cellStyle name="CustomizationCells 3 4 3 2 4" xfId="13513" xr:uid="{CFE73C7F-8F1C-4484-865C-EEA6018711C1}"/>
    <cellStyle name="CustomizationCells 3 4 3 3" xfId="4227" xr:uid="{3CFA2488-19AE-4DFD-A0AB-3650534DDA3F}"/>
    <cellStyle name="CustomizationCells 3 4 3 4" xfId="9175" xr:uid="{E771E69E-9E1E-4194-9A7E-A2394F029549}"/>
    <cellStyle name="CustomizationCells 3 4 3 5" xfId="12097" xr:uid="{FB8282CB-0758-403A-B19A-6C5D063F600E}"/>
    <cellStyle name="CustomizationCells 3 4 4" xfId="1086" xr:uid="{F86D0906-0ADD-4063-B9F4-FF344D050594}"/>
    <cellStyle name="CustomizationCells 3 4 4 2" xfId="2655" xr:uid="{52EA8198-C743-47D6-B5A7-4A29A80119EF}"/>
    <cellStyle name="CustomizationCells 3 4 4 2 2" xfId="3761" xr:uid="{4A156F97-47E1-4EC4-A9D3-86635AA0E3FD}"/>
    <cellStyle name="CustomizationCells 3 4 4 2 3" xfId="10405" xr:uid="{3A33E785-8E38-4517-880B-9B8FF3A2439D}"/>
    <cellStyle name="CustomizationCells 3 4 4 2 4" xfId="13287" xr:uid="{18C96486-C098-4AD1-BCD9-83DDA73CDC6A}"/>
    <cellStyle name="CustomizationCells 3 4 4 3" xfId="5737" xr:uid="{B8DD7D35-95A7-41C2-963D-2081D5A2443D}"/>
    <cellStyle name="CustomizationCells 3 4 4 4" xfId="8945" xr:uid="{9471E240-9489-402E-BC37-420DCB78ADA3}"/>
    <cellStyle name="CustomizationCells 3 4 4 5" xfId="11867" xr:uid="{C2E256C1-48D1-43FD-ACA5-30881C466F07}"/>
    <cellStyle name="CustomizationCells 3 4 5" xfId="1968" xr:uid="{9559E94D-108A-4626-8D7F-6356641E17B6}"/>
    <cellStyle name="CustomizationCells 3 4 5 2" xfId="4277" xr:uid="{19A37AF7-AAC1-4A07-9B93-A05E6451A91F}"/>
    <cellStyle name="CustomizationCells 3 4 5 3" xfId="9827" xr:uid="{59D1A3E8-2E87-4B72-9056-5A66C308DF74}"/>
    <cellStyle name="CustomizationCells 3 4 5 4" xfId="12749" xr:uid="{2287D33C-2789-41CF-A829-899D1996979F}"/>
    <cellStyle name="CustomizationCells 3 4 6" xfId="4081" xr:uid="{96FCA7A4-AC17-4105-85E6-9459751BDDDD}"/>
    <cellStyle name="CustomizationCells 3 4 7" xfId="6796" xr:uid="{5C84466B-5295-4179-9D06-B988745AA0B3}"/>
    <cellStyle name="CustomizationCells 3 4 8" xfId="6289" xr:uid="{EEFDFCDC-0E0A-426F-89C8-C0D4D8ED8F2F}"/>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6 2 2" xfId="6840" xr:uid="{2525FC0D-BA57-4D8A-989D-0A36E94C1150}"/>
    <cellStyle name="CustomizationCells 3 6 2 3" xfId="10426" xr:uid="{8930D3C3-C1CB-4A2C-9812-A27BE2B838AA}"/>
    <cellStyle name="CustomizationCells 3 6 2 4" xfId="13308" xr:uid="{C8BE0E57-6CF5-4A3F-B1B0-4A603D1DAAD8}"/>
    <cellStyle name="CustomizationCells 3 6 3" xfId="4331" xr:uid="{84EF9A19-29AE-43AB-9BF4-C229BFDD6C04}"/>
    <cellStyle name="CustomizationCells 3 6 4" xfId="8966" xr:uid="{E1031FC4-12A7-4935-843E-623EB09A6880}"/>
    <cellStyle name="CustomizationCells 3 6 5" xfId="11888" xr:uid="{2500CD9E-63EA-4C71-BEC0-050BF2F53FC0}"/>
    <cellStyle name="CustomizationCells 3 7" xfId="1769" xr:uid="{CA7E4C1B-3A9E-4D85-9E9E-A87833AD5B5E}"/>
    <cellStyle name="CustomizationCells 3 7 2" xfId="3325" xr:uid="{EBAB8C18-20C9-4F21-A04C-7F175D114079}"/>
    <cellStyle name="CustomizationCells 3 7 2 2" xfId="8019" xr:uid="{061C1557-84F2-41AD-8F09-C0612DCB380C}"/>
    <cellStyle name="CustomizationCells 3 7 2 3" xfId="11075" xr:uid="{1B858467-A7DC-4D03-AE61-0148ACBB20C5}"/>
    <cellStyle name="CustomizationCells 3 7 2 4" xfId="13957" xr:uid="{EBB6FE2C-16CC-4C99-AF49-AF9066EA2EA7}"/>
    <cellStyle name="CustomizationCells 3 7 3" xfId="6706" xr:uid="{52478C9E-1E86-41EB-9EAC-3372AF7349C1}"/>
    <cellStyle name="CustomizationCells 3 7 4" xfId="9628" xr:uid="{7E6AA61E-64CA-42EE-A2CE-1929FE1867E2}"/>
    <cellStyle name="CustomizationCells 3 7 5" xfId="12550" xr:uid="{1726A73F-7158-493B-8214-32E5B6F28416}"/>
    <cellStyle name="CustomizationCells 3 8" xfId="1734" xr:uid="{3F34BCBF-4D17-4460-A2E5-F1DD28615959}"/>
    <cellStyle name="CustomizationCells 3 8 2" xfId="4456" xr:uid="{3149C5A9-C903-4F65-B4BC-1D84848CFB48}"/>
    <cellStyle name="CustomizationCells 3 8 3" xfId="9593" xr:uid="{747B4175-2D36-4425-956E-E9D4379A269E}"/>
    <cellStyle name="CustomizationCells 3 8 4" xfId="12515" xr:uid="{5429AA16-44AC-4AA3-A838-4828A4394859}"/>
    <cellStyle name="CustomizationCells 3 9" xfId="3937" xr:uid="{AA639C8F-3D8F-4715-B3D1-48E9E3152ABD}"/>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10" xfId="8493" xr:uid="{DA90942D-A0E9-431F-A787-A2759AD9F6A5}"/>
    <cellStyle name="CustomizationGreenCells 3 11" xfId="11480" xr:uid="{2060C5A3-7FE9-40AF-B372-0EA100EFE4AD}"/>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2 2 2" xfId="7837" xr:uid="{C958ACB2-FE3E-4C03-A0DD-74E7AC5FE8E1}"/>
    <cellStyle name="CustomizationGreenCells 3 2 2 2 2 3" xfId="10893" xr:uid="{AB3E2282-C74D-4AF0-A9F5-EFC456226495}"/>
    <cellStyle name="CustomizationGreenCells 3 2 2 2 2 4" xfId="13775" xr:uid="{4CBD4728-4676-4D62-BBD9-37339325B244}"/>
    <cellStyle name="CustomizationGreenCells 3 2 2 2 3" xfId="6299" xr:uid="{3F1C4C6F-156D-41AE-9107-4453A091D95E}"/>
    <cellStyle name="CustomizationGreenCells 3 2 2 2 4" xfId="9437" xr:uid="{7F762D87-23C1-4939-94BD-F6C0DFC942FA}"/>
    <cellStyle name="CustomizationGreenCells 3 2 2 2 5" xfId="12359" xr:uid="{43FAEA8E-C6D2-4CC1-BAFE-1201D9857DC1}"/>
    <cellStyle name="CustomizationGreenCells 3 2 2 3" xfId="1824" xr:uid="{4A9AD5EE-BE8F-4307-8F33-4BBB5AAE6C1C}"/>
    <cellStyle name="CustomizationGreenCells 3 2 2 3 2" xfId="3374" xr:uid="{F88F7516-A354-490A-8B74-321B3EEE0024}"/>
    <cellStyle name="CustomizationGreenCells 3 2 2 3 2 2" xfId="8068" xr:uid="{38DD766E-AC16-42C0-9AA6-E7862D9932AE}"/>
    <cellStyle name="CustomizationGreenCells 3 2 2 3 2 3" xfId="11124" xr:uid="{A7721524-67D4-41EA-9403-6DC851954B2A}"/>
    <cellStyle name="CustomizationGreenCells 3 2 2 3 2 4" xfId="14006" xr:uid="{D3E4C7D4-2B46-4FF8-92D5-2B662C57BF99}"/>
    <cellStyle name="CustomizationGreenCells 3 2 2 3 3" xfId="6660" xr:uid="{F2BE7130-5D46-4C28-832F-F6AEC04E3588}"/>
    <cellStyle name="CustomizationGreenCells 3 2 2 3 4" xfId="9683" xr:uid="{E4DCC274-B4CD-460B-BD00-0C74DB172C80}"/>
    <cellStyle name="CustomizationGreenCells 3 2 2 3 5" xfId="12605" xr:uid="{566F183E-F2BC-44FA-AA02-3DB85C08B41D}"/>
    <cellStyle name="CustomizationGreenCells 3 2 2 4" xfId="2228" xr:uid="{552B0FAD-4474-4E03-B64A-AF669B3F3E35}"/>
    <cellStyle name="CustomizationGreenCells 3 2 2 4 2" xfId="3526" xr:uid="{1BE3C4E5-0841-46CB-AF82-B476A27568FA}"/>
    <cellStyle name="CustomizationGreenCells 3 2 2 4 3" xfId="10087" xr:uid="{529AE4BA-7EBC-4B65-994A-65F2BB489718}"/>
    <cellStyle name="CustomizationGreenCells 3 2 2 4 4" xfId="13009" xr:uid="{8D8AA84F-68EF-44D8-9326-4BDA7F725211}"/>
    <cellStyle name="CustomizationGreenCells 3 2 2 5" xfId="4815" xr:uid="{CE3F4CC0-9EA1-4E2D-B27D-A2957F1CBF41}"/>
    <cellStyle name="CustomizationGreenCells 3 2 2 6" xfId="4514" xr:uid="{96FB52A4-8307-4603-9B58-73C3A8046528}"/>
    <cellStyle name="CustomizationGreenCells 3 2 2 7" xfId="5186" xr:uid="{7ED8D7F1-D564-4EEB-AC09-B65C075DF9C8}"/>
    <cellStyle name="CustomizationGreenCells 3 2 3" xfId="1370" xr:uid="{76FEA897-BF2D-42E8-9F9C-0BAE71929702}"/>
    <cellStyle name="CustomizationGreenCells 3 2 3 2" xfId="2935" xr:uid="{A117B343-9286-4FD9-8E2F-E4CE7315DE23}"/>
    <cellStyle name="CustomizationGreenCells 3 2 3 2 2" xfId="7629" xr:uid="{464FB198-925D-4D8C-A03F-B7DA20BF17EC}"/>
    <cellStyle name="CustomizationGreenCells 3 2 3 2 3" xfId="10685" xr:uid="{388FF84C-439C-442B-8706-7BEF557F23E5}"/>
    <cellStyle name="CustomizationGreenCells 3 2 3 2 4" xfId="13567" xr:uid="{9B13FF53-40B9-474A-8940-85A36A77F33C}"/>
    <cellStyle name="CustomizationGreenCells 3 2 3 3" xfId="5922" xr:uid="{90344CA1-8D22-45F1-AEAA-70C03AE26136}"/>
    <cellStyle name="CustomizationGreenCells 3 2 3 4" xfId="9229" xr:uid="{5FC279F0-4DF2-4C09-ABA3-44EFA39D6786}"/>
    <cellStyle name="CustomizationGreenCells 3 2 3 5" xfId="12151" xr:uid="{33E9A9C2-AEFB-4562-8E25-BB8B1F204D96}"/>
    <cellStyle name="CustomizationGreenCells 3 2 4" xfId="997" xr:uid="{173FC676-1A06-4CD2-AB2E-19EAA126587E}"/>
    <cellStyle name="CustomizationGreenCells 3 2 4 2" xfId="2570" xr:uid="{17D8DE4E-34F3-4C74-83FF-535324906D5A}"/>
    <cellStyle name="CustomizationGreenCells 3 2 4 2 2" xfId="6594" xr:uid="{7623CFEB-1495-4B81-B5DE-ECDA1D365666}"/>
    <cellStyle name="CustomizationGreenCells 3 2 4 2 3" xfId="10320" xr:uid="{5CF4365B-D534-441C-A7C6-0926FBECD092}"/>
    <cellStyle name="CustomizationGreenCells 3 2 4 2 4" xfId="13202" xr:uid="{2AC272D1-E2BF-4470-A53C-BED16CB9F1DA}"/>
    <cellStyle name="CustomizationGreenCells 3 2 4 3" xfId="3480" xr:uid="{8CB75F06-4ED1-43B5-86FA-16A05EE1E1AE}"/>
    <cellStyle name="CustomizationGreenCells 3 2 4 4" xfId="8856" xr:uid="{3390FA47-9E84-461E-85FB-4F2F0FC1937E}"/>
    <cellStyle name="CustomizationGreenCells 3 2 4 5" xfId="11778" xr:uid="{BE28017D-FDEB-4FE7-A825-BC7AFD173B27}"/>
    <cellStyle name="CustomizationGreenCells 3 2 5" xfId="2022" xr:uid="{2FDE4CB0-7611-4A38-8471-F4573ED16663}"/>
    <cellStyle name="CustomizationGreenCells 3 2 5 2" xfId="5603" xr:uid="{319302AD-B433-45E9-829C-5D97CD6546D9}"/>
    <cellStyle name="CustomizationGreenCells 3 2 5 3" xfId="9881" xr:uid="{CF849BF5-94BC-48BE-B77A-06EDC6FD0B5E}"/>
    <cellStyle name="CustomizationGreenCells 3 2 5 4" xfId="12803" xr:uid="{F958D645-8273-4CF7-99C0-9C8916D71AB9}"/>
    <cellStyle name="CustomizationGreenCells 3 2 6" xfId="6251" xr:uid="{ACD68F79-60B7-4F3A-BDE3-FC5370D63527}"/>
    <cellStyle name="CustomizationGreenCells 3 2 7" xfId="4420" xr:uid="{EAD7889C-7A1B-442D-AB2D-126C7EA9B93B}"/>
    <cellStyle name="CustomizationGreenCells 3 2 8" xfId="8288" xr:uid="{FE683249-417A-4424-AA3E-FF07DF6EDA4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2 2 2" xfId="7807" xr:uid="{30718C66-F351-4852-B4EC-77C4F20B8FCA}"/>
    <cellStyle name="CustomizationGreenCells 3 3 2 2 2 3" xfId="10863" xr:uid="{AA4B9E6C-548B-41A8-9B7A-CDCAC76564A6}"/>
    <cellStyle name="CustomizationGreenCells 3 3 2 2 2 4" xfId="13745" xr:uid="{B7888526-F300-4D8B-A9DC-F677C6507C6A}"/>
    <cellStyle name="CustomizationGreenCells 3 3 2 2 3" xfId="5720" xr:uid="{BEC5372A-9611-4B60-BB4F-D8BBAF2CE70C}"/>
    <cellStyle name="CustomizationGreenCells 3 3 2 2 4" xfId="9407" xr:uid="{60139ABA-37AC-464A-89D8-7FD8902B9C81}"/>
    <cellStyle name="CustomizationGreenCells 3 3 2 2 5" xfId="12329" xr:uid="{BA754ACE-8CA2-407D-805E-1EB1052B284A}"/>
    <cellStyle name="CustomizationGreenCells 3 3 2 3" xfId="1819" xr:uid="{D97040C8-2B97-4D2C-86CD-441790D9DF27}"/>
    <cellStyle name="CustomizationGreenCells 3 3 2 3 2" xfId="3369" xr:uid="{834DD425-527E-4FF1-8FCC-927DC40DA66F}"/>
    <cellStyle name="CustomizationGreenCells 3 3 2 3 2 2" xfId="8063" xr:uid="{5B8D2EBD-6A49-4F69-8DC0-5625E30C494D}"/>
    <cellStyle name="CustomizationGreenCells 3 3 2 3 2 3" xfId="11119" xr:uid="{1F38CEE3-31B1-48DB-A2F5-2A2D79BBA6DA}"/>
    <cellStyle name="CustomizationGreenCells 3 3 2 3 2 4" xfId="14001" xr:uid="{061A8FBF-BDCD-431F-BE8E-012AFBFDE15A}"/>
    <cellStyle name="CustomizationGreenCells 3 3 2 3 3" xfId="4252" xr:uid="{1A88632A-6B20-4850-AAD9-3A0421552FCA}"/>
    <cellStyle name="CustomizationGreenCells 3 3 2 3 4" xfId="9678" xr:uid="{6439101A-BF79-40D1-A404-429EC9EA30F8}"/>
    <cellStyle name="CustomizationGreenCells 3 3 2 3 5" xfId="12600" xr:uid="{C94ED07E-C9C2-47E3-9861-7783C5E55061}"/>
    <cellStyle name="CustomizationGreenCells 3 3 2 4" xfId="2198" xr:uid="{6B5CC220-91BE-4BF6-BC99-EB3AFFB64A1E}"/>
    <cellStyle name="CustomizationGreenCells 3 3 2 4 2" xfId="4804" xr:uid="{1B87132B-3C23-491B-BDB3-2E729F6B9402}"/>
    <cellStyle name="CustomizationGreenCells 3 3 2 4 3" xfId="10057" xr:uid="{B42BFBDD-9D24-4D77-9E94-8912A9F10AAD}"/>
    <cellStyle name="CustomizationGreenCells 3 3 2 4 4" xfId="12979" xr:uid="{08D0DF7C-6F1B-4241-AF93-A855857C925E}"/>
    <cellStyle name="CustomizationGreenCells 3 3 2 5" xfId="6092" xr:uid="{A07B4BEC-4431-48ED-912E-F303324ADDEA}"/>
    <cellStyle name="CustomizationGreenCells 3 3 2 6" xfId="5146" xr:uid="{B57F7BA7-C676-48EA-8D08-AB1B0D3E00A5}"/>
    <cellStyle name="CustomizationGreenCells 3 3 2 7" xfId="3491" xr:uid="{A4C2B929-E9D5-4DEB-A1F7-0C5244BB900F}"/>
    <cellStyle name="CustomizationGreenCells 3 3 3" xfId="1340" xr:uid="{53491117-5BBC-4EBF-AB74-861FE846078F}"/>
    <cellStyle name="CustomizationGreenCells 3 3 3 2" xfId="2905" xr:uid="{659F8CCA-3EB5-4723-B11A-0964739CD33B}"/>
    <cellStyle name="CustomizationGreenCells 3 3 3 2 2" xfId="7599" xr:uid="{4DB76B56-BFA6-4C45-BBF5-33F732304B77}"/>
    <cellStyle name="CustomizationGreenCells 3 3 3 2 3" xfId="10655" xr:uid="{77143E85-E0BB-48B3-8B42-AE2DDB787147}"/>
    <cellStyle name="CustomizationGreenCells 3 3 3 2 4" xfId="13537" xr:uid="{4419D1CC-2E71-456A-B62A-F59142AF2680}"/>
    <cellStyle name="CustomizationGreenCells 3 3 3 3" xfId="4322" xr:uid="{FAC3EDA5-26FA-473E-90B2-83C750B15F5A}"/>
    <cellStyle name="CustomizationGreenCells 3 3 3 4" xfId="9199" xr:uid="{97245855-67B8-46FF-A9AC-F084F9AFC275}"/>
    <cellStyle name="CustomizationGreenCells 3 3 3 5" xfId="12121" xr:uid="{C972AC7E-C909-4725-B3B0-B4A62F28A283}"/>
    <cellStyle name="CustomizationGreenCells 3 3 4" xfId="1011" xr:uid="{227057FC-B3D4-42E6-8910-A5DB7A709750}"/>
    <cellStyle name="CustomizationGreenCells 3 3 4 2" xfId="2583" xr:uid="{D3E9AD13-3E0B-44A1-B5DA-81233A5D69EB}"/>
    <cellStyle name="CustomizationGreenCells 3 3 4 2 2" xfId="5002" xr:uid="{859CAFE7-7F7B-423E-91EA-448AAFB64AD3}"/>
    <cellStyle name="CustomizationGreenCells 3 3 4 2 3" xfId="10333" xr:uid="{A1A17647-DF6B-4763-B12A-CC5CDB291A13}"/>
    <cellStyle name="CustomizationGreenCells 3 3 4 2 4" xfId="13215" xr:uid="{A2C4C5B0-7CF9-49D9-89C8-6F9ACB2E0D58}"/>
    <cellStyle name="CustomizationGreenCells 3 3 4 3" xfId="3482" xr:uid="{38F4C59B-C2E5-4F8C-BD5A-C946A45ED204}"/>
    <cellStyle name="CustomizationGreenCells 3 3 4 4" xfId="8870" xr:uid="{026F0C6E-0899-4561-9A80-C59BBF0314AD}"/>
    <cellStyle name="CustomizationGreenCells 3 3 4 5" xfId="11792" xr:uid="{C2707ED7-E174-47CE-9E93-18A0534BC940}"/>
    <cellStyle name="CustomizationGreenCells 3 3 5" xfId="1992" xr:uid="{39CEA75A-AE14-4782-9049-67F487D93223}"/>
    <cellStyle name="CustomizationGreenCells 3 3 5 2" xfId="4318" xr:uid="{5A0C9184-D6D3-4423-B16F-F9B45059D8C2}"/>
    <cellStyle name="CustomizationGreenCells 3 3 5 3" xfId="9851" xr:uid="{9D478C1A-A699-4A35-974C-0457B16832A1}"/>
    <cellStyle name="CustomizationGreenCells 3 3 5 4" xfId="12773" xr:uid="{E8CB8D0F-5D5F-4092-BE36-423897B5F404}"/>
    <cellStyle name="CustomizationGreenCells 3 3 6" xfId="4783" xr:uid="{D47ACB43-E7C6-4C41-B15C-2B6D5741838A}"/>
    <cellStyle name="CustomizationGreenCells 3 3 7" xfId="3873" xr:uid="{072BC114-9E92-41F9-97AA-7C786BC07CED}"/>
    <cellStyle name="CustomizationGreenCells 3 3 8" xfId="5653" xr:uid="{531FAEA4-45AA-4CEE-AA51-324C23FEB978}"/>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2 2 2" xfId="7740" xr:uid="{DFE2AA8E-3D6F-434C-8ACB-E22642DD72C9}"/>
    <cellStyle name="CustomizationGreenCells 3 4 2 2 2 3" xfId="10796" xr:uid="{73393E46-B678-487D-ADA6-7246D6572B40}"/>
    <cellStyle name="CustomizationGreenCells 3 4 2 2 2 4" xfId="13678" xr:uid="{D669B35F-5B4F-4444-AB07-FFA1CDA37E89}"/>
    <cellStyle name="CustomizationGreenCells 3 4 2 2 3" xfId="4114" xr:uid="{38D5C8B7-6452-4BEA-8D25-434102976727}"/>
    <cellStyle name="CustomizationGreenCells 3 4 2 2 4" xfId="9340" xr:uid="{0AD960D9-7D5B-4C4D-AB9F-317C19521DD0}"/>
    <cellStyle name="CustomizationGreenCells 3 4 2 2 5" xfId="12262" xr:uid="{AE2BA2CE-4A26-4F5A-B983-2091329F8C44}"/>
    <cellStyle name="CustomizationGreenCells 3 4 2 3" xfId="1076" xr:uid="{C96FFC2C-C126-4706-AFCA-CFA9B158C629}"/>
    <cellStyle name="CustomizationGreenCells 3 4 2 3 2" xfId="2645" xr:uid="{92247BF3-87AF-430F-BB1F-9DD40EAE8A8B}"/>
    <cellStyle name="CustomizationGreenCells 3 4 2 3 2 2" xfId="3718" xr:uid="{EF010037-529E-4FB0-8E8C-E278BA867FB0}"/>
    <cellStyle name="CustomizationGreenCells 3 4 2 3 2 3" xfId="10395" xr:uid="{CCCBB241-9790-4119-925F-F6F9579595FD}"/>
    <cellStyle name="CustomizationGreenCells 3 4 2 3 2 4" xfId="13277" xr:uid="{69CCBFEC-FE36-4E5F-B62E-7A065118CD26}"/>
    <cellStyle name="CustomizationGreenCells 3 4 2 3 3" xfId="6292" xr:uid="{D9A48B77-6A0A-4C05-BB13-1F9BC1D313EF}"/>
    <cellStyle name="CustomizationGreenCells 3 4 2 3 4" xfId="8935" xr:uid="{8A2C5077-F51F-447A-98D8-2EA5E37D18B0}"/>
    <cellStyle name="CustomizationGreenCells 3 4 2 3 5" xfId="11857" xr:uid="{C6BF3E84-DDDF-474B-9402-07884F97394E}"/>
    <cellStyle name="CustomizationGreenCells 3 4 2 4" xfId="2131" xr:uid="{CACBB44F-92A4-482C-98F8-110B7BA3A44B}"/>
    <cellStyle name="CustomizationGreenCells 3 4 2 4 2" xfId="4259" xr:uid="{E9494817-5BC9-4478-B45A-F7F4042ACD97}"/>
    <cellStyle name="CustomizationGreenCells 3 4 2 4 3" xfId="9990" xr:uid="{6829279A-85D3-45FC-A4F9-CE4C25E96AFE}"/>
    <cellStyle name="CustomizationGreenCells 3 4 2 4 4" xfId="12912" xr:uid="{ADA79098-4442-4F7C-921A-01E0F5D63375}"/>
    <cellStyle name="CustomizationGreenCells 3 4 2 5" xfId="3523" xr:uid="{D686185F-5D04-422E-A929-3A3872291C36}"/>
    <cellStyle name="CustomizationGreenCells 3 4 2 6" xfId="3688" xr:uid="{B33F8184-2E45-433E-8680-A42C51EB0D3F}"/>
    <cellStyle name="CustomizationGreenCells 3 4 2 7" xfId="6549" xr:uid="{731BA245-6AAC-4C8E-8484-71C1EA918BD5}"/>
    <cellStyle name="CustomizationGreenCells 3 4 3" xfId="1273" xr:uid="{646C3DEB-81A0-4C06-99DD-8CBB20917642}"/>
    <cellStyle name="CustomizationGreenCells 3 4 3 2" xfId="2838" xr:uid="{EF88546F-F565-4B2F-8492-068F30A1521F}"/>
    <cellStyle name="CustomizationGreenCells 3 4 3 2 2" xfId="7532" xr:uid="{23334C7B-053B-4CC9-B988-FE788D8A29B2}"/>
    <cellStyle name="CustomizationGreenCells 3 4 3 2 3" xfId="10588" xr:uid="{19E6D203-9323-4C1E-812C-63A79EEA776B}"/>
    <cellStyle name="CustomizationGreenCells 3 4 3 2 4" xfId="13470" xr:uid="{9343DD72-D636-4CA2-8A1B-56FE0DB28E81}"/>
    <cellStyle name="CustomizationGreenCells 3 4 3 3" xfId="6042" xr:uid="{21F31717-8BE6-4767-BCCD-50642898C4A7}"/>
    <cellStyle name="CustomizationGreenCells 3 4 3 4" xfId="9132" xr:uid="{87B1EE7B-1551-4F0F-B92A-B6E8A5609829}"/>
    <cellStyle name="CustomizationGreenCells 3 4 3 5" xfId="12054" xr:uid="{E42D6F81-3E7E-4A1B-B0B6-B5CECA350156}"/>
    <cellStyle name="CustomizationGreenCells 3 4 4" xfId="1168" xr:uid="{75D1AED7-145B-4BAA-A1E8-D20447B040D4}"/>
    <cellStyle name="CustomizationGreenCells 3 4 4 2" xfId="2737" xr:uid="{7A647822-8776-4EFA-ADBC-55B01E5AF00C}"/>
    <cellStyle name="CustomizationGreenCells 3 4 4 2 2" xfId="6688" xr:uid="{876BE0D1-861F-41F5-8B95-744D4E0F904D}"/>
    <cellStyle name="CustomizationGreenCells 3 4 4 2 3" xfId="10487" xr:uid="{A36DD967-B4E4-4ABF-8968-813DC31D5BA9}"/>
    <cellStyle name="CustomizationGreenCells 3 4 4 2 4" xfId="13369" xr:uid="{6254F3C8-5DB2-4F7B-B241-8FC0DA2FE800}"/>
    <cellStyle name="CustomizationGreenCells 3 4 4 3" xfId="6398" xr:uid="{8338D57B-6AA3-4F80-9390-0CC4BFC0A5C7}"/>
    <cellStyle name="CustomizationGreenCells 3 4 4 4" xfId="9027" xr:uid="{8CC1A1DD-03B3-483D-AE81-BAFAC87E9AFA}"/>
    <cellStyle name="CustomizationGreenCells 3 4 4 5" xfId="11949" xr:uid="{F08A7EA5-23E8-4CDB-95A4-4D3BB7653E3F}"/>
    <cellStyle name="CustomizationGreenCells 3 4 5" xfId="1925" xr:uid="{FDF19DD1-EB17-4447-B2E4-1E04727817EE}"/>
    <cellStyle name="CustomizationGreenCells 3 4 5 2" xfId="5441" xr:uid="{D95675EC-A4CC-4513-AF96-A601A8559CB3}"/>
    <cellStyle name="CustomizationGreenCells 3 4 5 3" xfId="9784" xr:uid="{6F23A8A5-03C6-46BE-93E1-571AAD40CA7A}"/>
    <cellStyle name="CustomizationGreenCells 3 4 5 4" xfId="12706" xr:uid="{07F25157-4C03-48CF-ADA0-C847802EB807}"/>
    <cellStyle name="CustomizationGreenCells 3 4 6" xfId="4126" xr:uid="{0190764D-E5AC-4147-9C23-F5FBE9661727}"/>
    <cellStyle name="CustomizationGreenCells 3 4 7" xfId="8257" xr:uid="{7C791E8F-BEA0-48AE-A394-C94A78C7F181}"/>
    <cellStyle name="CustomizationGreenCells 3 4 8" xfId="11279" xr:uid="{37DDDAFC-57F3-405B-ACCE-F0F8C0750109}"/>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6 2 2" xfId="5331" xr:uid="{623A5AE5-E714-4C88-A472-0E78075B2E94}"/>
    <cellStyle name="CustomizationGreenCells 3 6 2 3" xfId="10427" xr:uid="{7BF57444-AC2D-4749-98E4-0839D6FC79E8}"/>
    <cellStyle name="CustomizationGreenCells 3 6 2 4" xfId="13309" xr:uid="{6A8B4AAC-8AFF-4D74-B3E6-9C64C9A726F0}"/>
    <cellStyle name="CustomizationGreenCells 3 6 3" xfId="4124" xr:uid="{CDDE2324-F902-4D02-AD94-53791865C2FF}"/>
    <cellStyle name="CustomizationGreenCells 3 6 4" xfId="8967" xr:uid="{C0FD2C11-DF81-4F06-9E3A-60935F69AE2F}"/>
    <cellStyle name="CustomizationGreenCells 3 6 5" xfId="11889" xr:uid="{9FB46FCA-2106-404E-BF1E-3914A5C6C173}"/>
    <cellStyle name="CustomizationGreenCells 3 7" xfId="1678" xr:uid="{A011262C-4199-4569-B142-64188E158C49}"/>
    <cellStyle name="CustomizationGreenCells 3 7 2" xfId="3241" xr:uid="{533F6662-A3DD-45A0-88E9-F9C61EA3BA61}"/>
    <cellStyle name="CustomizationGreenCells 3 7 2 2" xfId="7935" xr:uid="{E554A72F-4821-4BAD-B4A5-BF7298257A13}"/>
    <cellStyle name="CustomizationGreenCells 3 7 2 3" xfId="10991" xr:uid="{FE681633-0070-42C0-8099-93F3FD1A2D39}"/>
    <cellStyle name="CustomizationGreenCells 3 7 2 4" xfId="13873" xr:uid="{110CF510-6CC1-4547-B841-646A9C3B65AE}"/>
    <cellStyle name="CustomizationGreenCells 3 7 3" xfId="4368" xr:uid="{227DBBFB-2A6A-4FBB-927F-0D9A211FD985}"/>
    <cellStyle name="CustomizationGreenCells 3 7 4" xfId="9537" xr:uid="{1C001C82-75BC-4BB5-A77C-C8BDDAC14E46}"/>
    <cellStyle name="CustomizationGreenCells 3 7 5" xfId="12459" xr:uid="{2A531B4A-A9CE-4794-9A59-2F79C92B1BAC}"/>
    <cellStyle name="CustomizationGreenCells 3 8" xfId="1879" xr:uid="{78573644-D06D-45BF-B2E5-B9B3D6976F4E}"/>
    <cellStyle name="CustomizationGreenCells 3 8 2" xfId="5676" xr:uid="{2882065A-A6D7-4E12-9EB1-CC0075854A3A}"/>
    <cellStyle name="CustomizationGreenCells 3 8 3" xfId="9738" xr:uid="{659F7035-0D75-49CD-9D63-EC765E86ADBD}"/>
    <cellStyle name="CustomizationGreenCells 3 8 4" xfId="12660" xr:uid="{2D20542B-607A-474D-819A-DEBB4491C54D}"/>
    <cellStyle name="CustomizationGreenCells 3 9" xfId="3680" xr:uid="{818F5F2F-7A1E-4B34-8B34-04AC05CDDCF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10" xfId="8535" xr:uid="{1333D236-A88E-42A2-97AD-32054D43DB4C}"/>
    <cellStyle name="Eingabe 3 11" xfId="11495" xr:uid="{6500E335-2A12-43ED-83AD-B02A6BE0C775}"/>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2 2 2" xfId="7877" xr:uid="{ACE786DA-77DD-4C4D-9CF9-D57CDB4493C6}"/>
    <cellStyle name="Eingabe 3 2 2 2 2 3" xfId="10933" xr:uid="{03E66C52-E309-4CA7-9B30-35930FA8F14A}"/>
    <cellStyle name="Eingabe 3 2 2 2 2 4" xfId="13815" xr:uid="{C430B833-0D75-45F5-A8B8-C64DE5B0AC83}"/>
    <cellStyle name="Eingabe 3 2 2 2 3" xfId="4479" xr:uid="{89F14CDE-D8D2-4FB8-AF9E-59CCBF77B09E}"/>
    <cellStyle name="Eingabe 3 2 2 2 4" xfId="9477" xr:uid="{AAAF20B1-E71D-45D1-BB81-166BA6B278A2}"/>
    <cellStyle name="Eingabe 3 2 2 2 5" xfId="12399" xr:uid="{10F7FBAF-AF84-4B13-9B1D-BE5E3E02062C}"/>
    <cellStyle name="Eingabe 3 2 2 3" xfId="1890" xr:uid="{10259214-03EF-49EE-9852-255997FD176A}"/>
    <cellStyle name="Eingabe 3 2 2 3 2" xfId="3433" xr:uid="{D4A0BC26-AC96-444A-A737-BD54F06A9C59}"/>
    <cellStyle name="Eingabe 3 2 2 3 2 2" xfId="8127" xr:uid="{F78941AE-A8EB-485F-871C-AE57420788FE}"/>
    <cellStyle name="Eingabe 3 2 2 3 2 3" xfId="11183" xr:uid="{BEEF2711-9DEC-40C1-8216-63D9263060A9}"/>
    <cellStyle name="Eingabe 3 2 2 3 2 4" xfId="14065" xr:uid="{CBC8C9CF-E0A4-4EB3-8BFE-34CE2CF43352}"/>
    <cellStyle name="Eingabe 3 2 2 3 3" xfId="3631" xr:uid="{431CA926-5E33-4486-84FA-12BA9A40D617}"/>
    <cellStyle name="Eingabe 3 2 2 3 4" xfId="9749" xr:uid="{6F62193E-F9D2-46CD-8DE0-56076C436BAD}"/>
    <cellStyle name="Eingabe 3 2 2 3 5" xfId="12671" xr:uid="{DB25E149-329A-48A5-B549-FCC970C33080}"/>
    <cellStyle name="Eingabe 3 2 2 4" xfId="2268" xr:uid="{1CA1A7A8-3E26-45C8-997B-B280BD98468E}"/>
    <cellStyle name="Eingabe 3 2 2 4 2" xfId="6530" xr:uid="{1E999E8E-2065-485B-BA88-884A9EE288CA}"/>
    <cellStyle name="Eingabe 3 2 2 4 3" xfId="10127" xr:uid="{08E1B35F-54F6-46F8-8512-3A4DB762F491}"/>
    <cellStyle name="Eingabe 3 2 2 4 4" xfId="13049" xr:uid="{024E5355-8C67-4EEC-BB23-4A2073D042B6}"/>
    <cellStyle name="Eingabe 3 2 2 5" xfId="4525" xr:uid="{051F0E71-5772-4A91-9BBB-71F48CAB828B}"/>
    <cellStyle name="Eingabe 3 2 2 6" xfId="8764" xr:uid="{7BF9FB44-4701-47A3-B049-3DC2E0CBCEBF}"/>
    <cellStyle name="Eingabe 3 2 2 7" xfId="11687" xr:uid="{19635160-C0F1-4EF7-85F1-A2D263F3629B}"/>
    <cellStyle name="Eingabe 3 2 3" xfId="1410" xr:uid="{DB2531CD-F52C-4D13-8816-02C098D16AA7}"/>
    <cellStyle name="Eingabe 3 2 3 2" xfId="2975" xr:uid="{49E48CFF-DD42-4346-8A48-14211AB1D9B7}"/>
    <cellStyle name="Eingabe 3 2 3 2 2" xfId="7669" xr:uid="{588117E3-C512-42C9-9E78-AEFDD671330B}"/>
    <cellStyle name="Eingabe 3 2 3 2 3" xfId="10725" xr:uid="{60C8321E-266E-47F2-842A-AF0445E10A81}"/>
    <cellStyle name="Eingabe 3 2 3 2 4" xfId="13607" xr:uid="{98F03236-417E-42F9-B076-F4645A95F1D0}"/>
    <cellStyle name="Eingabe 3 2 3 3" xfId="4231" xr:uid="{C2637083-22DA-4202-BD6B-75428A6EAAAE}"/>
    <cellStyle name="Eingabe 3 2 3 4" xfId="9269" xr:uid="{9A89AAA5-ED16-4277-90E5-1640484B3367}"/>
    <cellStyle name="Eingabe 3 2 3 5" xfId="12191" xr:uid="{C62430F4-040B-4F71-955D-3B44A5723B18}"/>
    <cellStyle name="Eingabe 3 2 4" xfId="1820" xr:uid="{5C2943D4-6274-429D-BDF7-61657E5E82A3}"/>
    <cellStyle name="Eingabe 3 2 4 2" xfId="3370" xr:uid="{BD2224EB-0421-48C0-8955-07ED4ECF5126}"/>
    <cellStyle name="Eingabe 3 2 4 2 2" xfId="8064" xr:uid="{61B3200D-8DCE-4BB8-8F3D-D700BD70AA62}"/>
    <cellStyle name="Eingabe 3 2 4 2 3" xfId="11120" xr:uid="{05804F21-3736-437B-9A65-6F3A110B78DA}"/>
    <cellStyle name="Eingabe 3 2 4 2 4" xfId="14002" xr:uid="{CD18F5E7-F630-4D8D-BAC5-F66A709F6C38}"/>
    <cellStyle name="Eingabe 3 2 4 3" xfId="4046" xr:uid="{85FB20B5-399F-46F6-B9F1-28A6787FF785}"/>
    <cellStyle name="Eingabe 3 2 4 4" xfId="9679" xr:uid="{A7731456-0981-4F84-9013-FAA9197B5B54}"/>
    <cellStyle name="Eingabe 3 2 4 5" xfId="12601" xr:uid="{08D1C679-9EE3-43E1-9014-53DF9955468B}"/>
    <cellStyle name="Eingabe 3 2 5" xfId="2062" xr:uid="{01BADC80-47CD-44E2-8630-8717305EA41E}"/>
    <cellStyle name="Eingabe 3 2 5 2" xfId="6699" xr:uid="{6B02C32D-5F3E-4F8E-A549-5296498F7017}"/>
    <cellStyle name="Eingabe 3 2 5 3" xfId="9921" xr:uid="{61F3A1DA-76D9-4687-B676-B8E0448B32A1}"/>
    <cellStyle name="Eingabe 3 2 5 4" xfId="12843" xr:uid="{5AC3E4E0-F5E2-4088-97C4-311D1464FA6D}"/>
    <cellStyle name="Eingabe 3 2 6" xfId="6464" xr:uid="{96C49609-0C27-4674-81AB-5D93F1E73540}"/>
    <cellStyle name="Eingabe 3 2 7" xfId="6060" xr:uid="{A6CCB693-9CF3-4988-9F9E-DF5A69A767BA}"/>
    <cellStyle name="Eingabe 3 2 8" xfId="8465" xr:uid="{CE44D150-FF89-436A-AC3B-C11C661D7107}"/>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2 2 2" xfId="7866" xr:uid="{23D7706C-35B9-4082-90DD-F402C2560A5F}"/>
    <cellStyle name="Eingabe 3 3 2 2 2 3" xfId="10922" xr:uid="{D0C05222-3A12-493F-AD03-3A58FC9B1C16}"/>
    <cellStyle name="Eingabe 3 3 2 2 2 4" xfId="13804" xr:uid="{D3218C6F-DB64-4379-887D-92AD7B5B896A}"/>
    <cellStyle name="Eingabe 3 3 2 2 3" xfId="5204" xr:uid="{0D859AF0-2985-4492-8123-F21F66139AA2}"/>
    <cellStyle name="Eingabe 3 3 2 2 4" xfId="9466" xr:uid="{4F86D7FF-5947-45A1-A812-084E6E86B211}"/>
    <cellStyle name="Eingabe 3 3 2 2 5" xfId="12388" xr:uid="{0E6FE56F-ADF7-4D81-865F-0B339F802E9D}"/>
    <cellStyle name="Eingabe 3 3 2 3" xfId="1178" xr:uid="{8F9C0645-5432-4AF3-ABD2-82A76B2059F7}"/>
    <cellStyle name="Eingabe 3 3 2 3 2" xfId="2747" xr:uid="{FC693CD9-F15A-4D85-8E94-E8EFC8B5DE9B}"/>
    <cellStyle name="Eingabe 3 3 2 3 2 2" xfId="6093" xr:uid="{9CC598BF-A631-4CBE-AEE1-E5766FCBE722}"/>
    <cellStyle name="Eingabe 3 3 2 3 2 3" xfId="10497" xr:uid="{7C15CF05-BCBE-473F-A8D4-236FEB245001}"/>
    <cellStyle name="Eingabe 3 3 2 3 2 4" xfId="13379" xr:uid="{615DD656-F28F-4A87-B56D-C2F5ECF38641}"/>
    <cellStyle name="Eingabe 3 3 2 3 3" xfId="6760" xr:uid="{ABD3C241-6149-4094-8A94-B92BE29C0894}"/>
    <cellStyle name="Eingabe 3 3 2 3 4" xfId="9037" xr:uid="{B078C879-DFAF-48FF-B464-32B9EE490CA7}"/>
    <cellStyle name="Eingabe 3 3 2 3 5" xfId="11959" xr:uid="{8A9705A0-8145-4D3E-A7A0-9F5BF67C7154}"/>
    <cellStyle name="Eingabe 3 3 2 4" xfId="2257" xr:uid="{2663E84D-2D8C-4897-8E20-62A6AE4A0953}"/>
    <cellStyle name="Eingabe 3 3 2 4 2" xfId="4995" xr:uid="{EAA78AB9-9C8B-4366-98C6-AD014B31FDD0}"/>
    <cellStyle name="Eingabe 3 3 2 4 3" xfId="10116" xr:uid="{22ABBE77-9911-4883-BFEA-1A95169F3E8F}"/>
    <cellStyle name="Eingabe 3 3 2 4 4" xfId="13038" xr:uid="{4EB449DC-5689-4EFD-A5BD-54B5052EFD66}"/>
    <cellStyle name="Eingabe 3 3 2 5" xfId="3515" xr:uid="{447B0362-8EFF-4D0C-8289-9FE716B6CB3A}"/>
    <cellStyle name="Eingabe 3 3 2 6" xfId="8753" xr:uid="{786B540D-6A42-4888-B294-FB38C2A04CF4}"/>
    <cellStyle name="Eingabe 3 3 2 7" xfId="11676" xr:uid="{7A1A3767-9407-4A63-9D7E-780978A0A19D}"/>
    <cellStyle name="Eingabe 3 3 3" xfId="1399" xr:uid="{4F14EBB2-717D-4B08-8448-4C7E3D313D63}"/>
    <cellStyle name="Eingabe 3 3 3 2" xfId="2964" xr:uid="{BCCBC70C-2DD0-4D07-B076-9AFD6E9B0C34}"/>
    <cellStyle name="Eingabe 3 3 3 2 2" xfId="7658" xr:uid="{345FA6C1-4C01-4F48-B7E2-93C8A4496452}"/>
    <cellStyle name="Eingabe 3 3 3 2 3" xfId="10714" xr:uid="{031632C1-8697-4EE5-872A-47AE6FBBE6B1}"/>
    <cellStyle name="Eingabe 3 3 3 2 4" xfId="13596" xr:uid="{C5CCC56A-4589-4629-9B4F-81DB0690B3D1}"/>
    <cellStyle name="Eingabe 3 3 3 3" xfId="4173" xr:uid="{1DF0183E-0B17-490F-8288-26363D3E0E2D}"/>
    <cellStyle name="Eingabe 3 3 3 4" xfId="9258" xr:uid="{1B4DD8A5-1F04-4C5C-A552-BC809A9B6F92}"/>
    <cellStyle name="Eingabe 3 3 3 5" xfId="12180" xr:uid="{58AAB496-31AA-41C5-892C-4A552F7A8C74}"/>
    <cellStyle name="Eingabe 3 3 4" xfId="1060" xr:uid="{318884CC-94E0-4427-B8CA-F0B26F64C21B}"/>
    <cellStyle name="Eingabe 3 3 4 2" xfId="2631" xr:uid="{270850C0-1C5D-42F4-BAC3-E3FD08A97370}"/>
    <cellStyle name="Eingabe 3 3 4 2 2" xfId="3724" xr:uid="{E9F83F8F-FBCA-40A3-B38B-05BE071AF48D}"/>
    <cellStyle name="Eingabe 3 3 4 2 3" xfId="10381" xr:uid="{076F722B-65C8-4D58-89EE-204FF883F217}"/>
    <cellStyle name="Eingabe 3 3 4 2 4" xfId="13263" xr:uid="{24AFDDE2-6108-46DD-BEB9-A2D4BAD327A1}"/>
    <cellStyle name="Eingabe 3 3 4 3" xfId="4262" xr:uid="{F51564BF-861D-4388-AE7B-B278A2474FC8}"/>
    <cellStyle name="Eingabe 3 3 4 4" xfId="8919" xr:uid="{646048AB-9611-4733-9EE5-7A94CFB5DF88}"/>
    <cellStyle name="Eingabe 3 3 4 5" xfId="11841" xr:uid="{5549C04C-FA52-476F-914F-E0EA85C4E754}"/>
    <cellStyle name="Eingabe 3 3 5" xfId="2051" xr:uid="{B13621B6-E4B6-4DC4-ABDE-F2B54B942D5B}"/>
    <cellStyle name="Eingabe 3 3 5 2" xfId="4315" xr:uid="{4451AA4E-EB0F-4CD3-B42E-A1EBE3C3EC33}"/>
    <cellStyle name="Eingabe 3 3 5 3" xfId="9910" xr:uid="{DB384653-E2EB-44AC-9A42-C807E0B88BE1}"/>
    <cellStyle name="Eingabe 3 3 5 4" xfId="12832" xr:uid="{A682C6A8-3CA1-496E-88BA-F657967B34D3}"/>
    <cellStyle name="Eingabe 3 3 6" xfId="5066" xr:uid="{CB82E4E9-4619-4D22-BE9F-315E718B83F0}"/>
    <cellStyle name="Eingabe 3 3 7" xfId="3703" xr:uid="{6C8601BC-7B17-4683-B96E-0F5CD90908AA}"/>
    <cellStyle name="Eingabe 3 3 8" xfId="5556" xr:uid="{7B4CF221-A00F-41A6-9A28-DD0B0E03A64A}"/>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2 2 2" xfId="7757" xr:uid="{01D101FF-EEB5-481A-B78E-3B80EA57EC4C}"/>
    <cellStyle name="Eingabe 3 4 2 2 2 3" xfId="10813" xr:uid="{E0B7FE52-8E42-436C-8A87-27DD38AE505A}"/>
    <cellStyle name="Eingabe 3 4 2 2 2 4" xfId="13695" xr:uid="{644F2A90-77E5-4976-93EC-ADC069CB87A0}"/>
    <cellStyle name="Eingabe 3 4 2 2 3" xfId="4382" xr:uid="{B0B1C91C-AFFB-4639-964C-4261530866AA}"/>
    <cellStyle name="Eingabe 3 4 2 2 4" xfId="9357" xr:uid="{6A308477-EF17-4B24-80DE-0085881054EE}"/>
    <cellStyle name="Eingabe 3 4 2 2 5" xfId="12279" xr:uid="{9409261C-5CCD-4D56-BD17-E0E34ADF142C}"/>
    <cellStyle name="Eingabe 3 4 2 3" xfId="999" xr:uid="{F25B8C94-568E-4151-8A3C-5A4A8E5EC6DA}"/>
    <cellStyle name="Eingabe 3 4 2 3 2" xfId="2572" xr:uid="{822F2187-C75E-4182-ADA6-6EDDCB120196}"/>
    <cellStyle name="Eingabe 3 4 2 3 2 2" xfId="4376" xr:uid="{902B26E9-D6E0-4CC7-9D4C-D1BD325594A4}"/>
    <cellStyle name="Eingabe 3 4 2 3 2 3" xfId="10322" xr:uid="{14E09C12-565C-4BAD-84D7-61B1BFC2CB23}"/>
    <cellStyle name="Eingabe 3 4 2 3 2 4" xfId="13204" xr:uid="{9E497FD8-62B3-44F9-A9FE-F91E57B9731F}"/>
    <cellStyle name="Eingabe 3 4 2 3 3" xfId="3870" xr:uid="{AC62DF03-B14F-4DA5-A57F-3BE4F91F2F2C}"/>
    <cellStyle name="Eingabe 3 4 2 3 4" xfId="8858" xr:uid="{27F7F5F1-ADD6-4C20-8DEF-3813D0BBDDFD}"/>
    <cellStyle name="Eingabe 3 4 2 3 5" xfId="11780" xr:uid="{D02863FE-77B8-40BD-8BD7-ACE13F4D2545}"/>
    <cellStyle name="Eingabe 3 4 2 4" xfId="2148" xr:uid="{DF3FCAE5-9121-4830-8A45-1B845264182D}"/>
    <cellStyle name="Eingabe 3 4 2 4 2" xfId="5179" xr:uid="{BEA1D737-65D9-4F52-A046-3BAC0F07AC8B}"/>
    <cellStyle name="Eingabe 3 4 2 4 3" xfId="10007" xr:uid="{39BFB219-AD24-48D0-92AD-E3922745C177}"/>
    <cellStyle name="Eingabe 3 4 2 4 4" xfId="12929" xr:uid="{411B3A8E-69A3-40F8-BA4A-EAFAE46D146A}"/>
    <cellStyle name="Eingabe 3 4 2 5" xfId="4919" xr:uid="{2065F572-AB5A-4AF1-8E63-C6732FFD083A}"/>
    <cellStyle name="Eingabe 3 4 2 6" xfId="4148" xr:uid="{DD706A91-0622-434B-8E58-F492FEF9E451}"/>
    <cellStyle name="Eingabe 3 4 2 7" xfId="8238" xr:uid="{0852D07B-D6C2-4D1E-84E5-A1AA6EB664EF}"/>
    <cellStyle name="Eingabe 3 4 3" xfId="1290" xr:uid="{D18AD6B1-175B-44AA-B86B-EBE06B89D2CB}"/>
    <cellStyle name="Eingabe 3 4 3 2" xfId="2855" xr:uid="{D9074A69-CF7E-494B-96F0-96CD9888300B}"/>
    <cellStyle name="Eingabe 3 4 3 2 2" xfId="7549" xr:uid="{60583518-732E-4581-ACD7-AD1FDC52B626}"/>
    <cellStyle name="Eingabe 3 4 3 2 3" xfId="10605" xr:uid="{7100D55C-0DE1-4708-95EB-AFED2CC17FCE}"/>
    <cellStyle name="Eingabe 3 4 3 2 4" xfId="13487" xr:uid="{22FDA6B2-F037-4818-9089-0BC7F7E59829}"/>
    <cellStyle name="Eingabe 3 4 3 3" xfId="6827" xr:uid="{6D9DDBE2-0B95-4EE2-B78B-EFE5D5617C8F}"/>
    <cellStyle name="Eingabe 3 4 3 4" xfId="9149" xr:uid="{368E1F6E-BE20-489C-B189-354B9D6211B6}"/>
    <cellStyle name="Eingabe 3 4 3 5" xfId="12071" xr:uid="{E8708992-2CBE-4580-9280-9759217AFB4B}"/>
    <cellStyle name="Eingabe 3 4 4" xfId="1851" xr:uid="{5766B0E9-477E-45C9-9E35-50D17DC855B3}"/>
    <cellStyle name="Eingabe 3 4 4 2" xfId="3397" xr:uid="{0EF3E272-5F37-47DA-9578-009F84CAA8A3}"/>
    <cellStyle name="Eingabe 3 4 4 2 2" xfId="8091" xr:uid="{3244B486-80FB-4185-AC6B-02A094D66DE9}"/>
    <cellStyle name="Eingabe 3 4 4 2 3" xfId="11147" xr:uid="{3A1C3E69-83C5-42D4-ADEE-34659B61791B}"/>
    <cellStyle name="Eingabe 3 4 4 2 4" xfId="14029" xr:uid="{11FA1C19-B91E-4965-9947-9C6D6A4F6170}"/>
    <cellStyle name="Eingabe 3 4 4 3" xfId="4327" xr:uid="{B78EA0DF-3AAF-4B33-88B8-50A98CF97166}"/>
    <cellStyle name="Eingabe 3 4 4 4" xfId="9710" xr:uid="{72110BF8-BDBA-43FF-9FC6-28B34EEC0CB3}"/>
    <cellStyle name="Eingabe 3 4 4 5" xfId="12632" xr:uid="{D936175B-1D59-4AEF-9115-03FF2E1602B1}"/>
    <cellStyle name="Eingabe 3 4 5" xfId="1942" xr:uid="{187BB9FC-177E-4109-8D17-DA24941EF378}"/>
    <cellStyle name="Eingabe 3 4 5 2" xfId="5042" xr:uid="{B65D7BC9-7272-40E2-B604-A949B7EC0281}"/>
    <cellStyle name="Eingabe 3 4 5 3" xfId="9801" xr:uid="{904F2548-5F4A-4A31-8F7A-65ABF8CDE5E1}"/>
    <cellStyle name="Eingabe 3 4 5 4" xfId="12723" xr:uid="{A7E3E1D2-CFE5-4157-AA1A-671B8582348D}"/>
    <cellStyle name="Eingabe 3 4 6" xfId="4816" xr:uid="{784FDC45-B10F-44FE-A367-63CC9D2424D7}"/>
    <cellStyle name="Eingabe 3 4 7" xfId="8541" xr:uid="{01E21307-B124-4FB5-8E7E-B0308D03537F}"/>
    <cellStyle name="Eingabe 3 4 8" xfId="11498" xr:uid="{767F909E-13B0-45D0-9FA5-5388A7D9C04C}"/>
    <cellStyle name="Eingabe 3 5" xfId="753" xr:uid="{7D7F7524-E7B4-4195-9E4C-D6403A418D68}"/>
    <cellStyle name="Eingabe 3 5 2" xfId="1466" xr:uid="{C9C42825-579B-4660-B7BE-8F333BDAEA81}"/>
    <cellStyle name="Eingabe 3 5 2 2" xfId="3031" xr:uid="{FB435C22-1169-428B-9036-BF659CEB2791}"/>
    <cellStyle name="Eingabe 3 5 2 2 2" xfId="7725" xr:uid="{3712AC95-470E-44B3-8BA4-FB7A75D9E2C0}"/>
    <cellStyle name="Eingabe 3 5 2 2 3" xfId="10781" xr:uid="{9FBCA82E-3581-4D26-A8DB-3A18D6C16586}"/>
    <cellStyle name="Eingabe 3 5 2 2 4" xfId="13663" xr:uid="{D30C3AD4-65E8-4C6F-B325-C18F6EE4EB52}"/>
    <cellStyle name="Eingabe 3 5 2 3" xfId="6474" xr:uid="{800EC7EA-73F5-4B44-860E-6BB1D197546E}"/>
    <cellStyle name="Eingabe 3 5 2 4" xfId="9325" xr:uid="{7857BFA0-4824-4BC4-909D-129350F3CF06}"/>
    <cellStyle name="Eingabe 3 5 2 5" xfId="12247" xr:uid="{5CD08BF9-FD91-411A-AE7D-D447958818AE}"/>
    <cellStyle name="Eingabe 3 5 3" xfId="1765" xr:uid="{DB99A11B-DB2A-40CB-BA07-B250D64A0E73}"/>
    <cellStyle name="Eingabe 3 5 3 2" xfId="3323" xr:uid="{C8DFE881-07A7-415B-8FE8-630EFE30673D}"/>
    <cellStyle name="Eingabe 3 5 3 2 2" xfId="8017" xr:uid="{BF78E1F1-2512-4A17-827A-BA50DD67CD3B}"/>
    <cellStyle name="Eingabe 3 5 3 2 3" xfId="11073" xr:uid="{5D381CB5-03E1-47A8-B252-0C7C28BE9984}"/>
    <cellStyle name="Eingabe 3 5 3 2 4" xfId="13955" xr:uid="{D3D57702-2C5A-49EB-981E-C6D6A2E1D5A6}"/>
    <cellStyle name="Eingabe 3 5 3 3" xfId="4586" xr:uid="{69EAA06F-D795-4B5E-AF0C-7D1E9EFC01CA}"/>
    <cellStyle name="Eingabe 3 5 3 4" xfId="9624" xr:uid="{612C31F1-7A8C-4338-87E1-7D733A68C6D3}"/>
    <cellStyle name="Eingabe 3 5 3 5" xfId="12546" xr:uid="{E9B864F4-DF12-43A2-8F5B-CDFC6B0A1EC6}"/>
    <cellStyle name="Eingabe 3 5 4" xfId="2116" xr:uid="{2C4FB7AC-E24C-4D5E-AA99-A0694D3F6C36}"/>
    <cellStyle name="Eingabe 3 5 4 2" xfId="5203" xr:uid="{773F7F88-652E-48CC-81F4-5E532A3910B7}"/>
    <cellStyle name="Eingabe 3 5 4 3" xfId="9975" xr:uid="{4F9AD40D-86BE-4DA3-A229-E84321686A49}"/>
    <cellStyle name="Eingabe 3 5 4 4" xfId="12897" xr:uid="{F289F43C-C762-4CDA-BEC6-98C2DD82DD58}"/>
    <cellStyle name="Eingabe 3 5 5" xfId="3662" xr:uid="{E9DDF441-F5BF-469C-9AD9-F940E77B23B7}"/>
    <cellStyle name="Eingabe 3 5 6" xfId="4577" xr:uid="{9C7E79BC-96D8-492C-B41A-B4F1A01B8494}"/>
    <cellStyle name="Eingabe 3 5 7" xfId="6129" xr:uid="{9DD9439A-B710-4669-96BF-FB7742310A5E}"/>
    <cellStyle name="Eingabe 3 6" xfId="1213" xr:uid="{FE0D8030-E33A-4F5E-AC4D-AC9643B6F617}"/>
    <cellStyle name="Eingabe 3 6 2" xfId="2781" xr:uid="{4D4E600A-09A0-4DC9-A88D-E106FEB1D563}"/>
    <cellStyle name="Eingabe 3 6 2 2" xfId="6426" xr:uid="{FBAD6E48-4A6D-4695-819E-0512031FF953}"/>
    <cellStyle name="Eingabe 3 6 2 3" xfId="10531" xr:uid="{AF1F08B6-8AF6-4DBD-AC14-A7DBB588EC29}"/>
    <cellStyle name="Eingabe 3 6 2 4" xfId="13413" xr:uid="{596DB14B-D5F8-4A36-A1F0-4AFE30028E75}"/>
    <cellStyle name="Eingabe 3 6 3" xfId="6649" xr:uid="{F18D0304-3631-430A-8012-4E78304A59FC}"/>
    <cellStyle name="Eingabe 3 6 4" xfId="9072" xr:uid="{691D0559-84AD-4429-ABFC-84B5B180BED4}"/>
    <cellStyle name="Eingabe 3 6 5" xfId="11994" xr:uid="{4210C9E7-0337-4123-999D-519025F7E6E8}"/>
    <cellStyle name="Eingabe 3 7" xfId="1152" xr:uid="{9286F28E-46F9-4BAA-A0FF-DB13E2FE72F7}"/>
    <cellStyle name="Eingabe 3 7 2" xfId="2721" xr:uid="{8D754609-6458-42FE-83BD-C686918DB39F}"/>
    <cellStyle name="Eingabe 3 7 2 2" xfId="3598" xr:uid="{841B21C1-9649-41E2-8881-6E36B5D99F55}"/>
    <cellStyle name="Eingabe 3 7 2 3" xfId="10471" xr:uid="{3871A601-5158-4C50-B366-62761D480611}"/>
    <cellStyle name="Eingabe 3 7 2 4" xfId="13353" xr:uid="{8C554D6B-1F1B-418C-9FC9-5F29A7227016}"/>
    <cellStyle name="Eingabe 3 7 3" xfId="4488" xr:uid="{9D3CED0B-5B5C-4BA6-BCD7-26EF5EC44A9C}"/>
    <cellStyle name="Eingabe 3 7 4" xfId="9011" xr:uid="{8F1B6BFA-5EB4-4B77-BA97-C0C9419009B4}"/>
    <cellStyle name="Eingabe 3 7 5" xfId="11933" xr:uid="{5E7A6910-4BCC-4044-8038-3E398549587B}"/>
    <cellStyle name="Eingabe 3 8" xfId="1072" xr:uid="{0CBC878F-3DB8-41B9-9B78-EC4F52A7DE71}"/>
    <cellStyle name="Eingabe 3 8 2" xfId="4199" xr:uid="{ACD47F66-4CA8-4F47-8D03-60726133BFD4}"/>
    <cellStyle name="Eingabe 3 8 3" xfId="8931" xr:uid="{3B4A2B90-DD2C-4345-AEEF-84D1BD5F2353}"/>
    <cellStyle name="Eingabe 3 8 4" xfId="11853" xr:uid="{659EF28F-4C4B-49B1-883F-9ACEC28A9B57}"/>
    <cellStyle name="Eingabe 3 9" xfId="5589" xr:uid="{97ECD55C-9AEE-47CF-B309-AB4FF09D2A14}"/>
    <cellStyle name="Eingabe 4" xfId="313" xr:uid="{C98137A0-A831-4A18-B430-DA1FB80B2443}"/>
    <cellStyle name="Eingabe 4 10" xfId="8272" xr:uid="{7CD7E82A-52FB-46E8-8B63-44186F111D7B}"/>
    <cellStyle name="Eingabe 4 11" xfId="11283" xr:uid="{E26BFEB9-6147-4A89-969F-3E1F73920237}"/>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2 2 2" xfId="7838" xr:uid="{98EE167E-36A7-4990-B31C-EBBBE9AE822B}"/>
    <cellStyle name="Eingabe 4 2 2 2 2 3" xfId="10894" xr:uid="{AF7B4122-7D9D-43EE-AA16-E25B215E9BF8}"/>
    <cellStyle name="Eingabe 4 2 2 2 2 4" xfId="13776" xr:uid="{18B05EAE-B497-4359-BC3F-006F83169754}"/>
    <cellStyle name="Eingabe 4 2 2 2 3" xfId="4772" xr:uid="{81809B97-27F6-4792-80BB-370F7303EE22}"/>
    <cellStyle name="Eingabe 4 2 2 2 4" xfId="9438" xr:uid="{76949D8B-2513-4B7E-AF80-39212D80321A}"/>
    <cellStyle name="Eingabe 4 2 2 2 5" xfId="12360" xr:uid="{D78FEAD5-04F9-445B-B308-65F03CC56807}"/>
    <cellStyle name="Eingabe 4 2 2 3" xfId="1158" xr:uid="{0D7833F1-8264-41ED-947F-1D14E9B3063F}"/>
    <cellStyle name="Eingabe 4 2 2 3 2" xfId="2727" xr:uid="{F781F316-56AD-44DF-894A-2FCA35EF2C70}"/>
    <cellStyle name="Eingabe 4 2 2 3 2 2" xfId="3886" xr:uid="{C19489AB-53A5-4306-9D25-61D4125F900F}"/>
    <cellStyle name="Eingabe 4 2 2 3 2 3" xfId="10477" xr:uid="{0AD58667-70F5-488C-92A3-843867DB8523}"/>
    <cellStyle name="Eingabe 4 2 2 3 2 4" xfId="13359" xr:uid="{FA3081D8-E10C-48E2-AE86-B61C6D186776}"/>
    <cellStyle name="Eingabe 4 2 2 3 3" xfId="3493" xr:uid="{601A30DE-F0BB-434E-B34D-56ED3A225B3E}"/>
    <cellStyle name="Eingabe 4 2 2 3 4" xfId="9017" xr:uid="{7C2D67C7-AB88-48D9-9B53-03D7E43C59B2}"/>
    <cellStyle name="Eingabe 4 2 2 3 5" xfId="11939" xr:uid="{ED50F1BB-A5CB-45D7-9DDF-1DAFA413DE49}"/>
    <cellStyle name="Eingabe 4 2 2 4" xfId="2229" xr:uid="{E02AF14A-6BB3-4D01-9277-57DE17AE139A}"/>
    <cellStyle name="Eingabe 4 2 2 4 2" xfId="5772" xr:uid="{18FB4D2F-B7D2-4A92-BD1B-2A2DE1CDE12C}"/>
    <cellStyle name="Eingabe 4 2 2 4 3" xfId="10088" xr:uid="{16FF8589-EAA9-46ED-A639-7AE2FBD92192}"/>
    <cellStyle name="Eingabe 4 2 2 4 4" xfId="13010" xr:uid="{0AEC170D-00A6-4F3F-ADAE-CD666836814C}"/>
    <cellStyle name="Eingabe 4 2 2 5" xfId="5646" xr:uid="{573D3816-7A53-427F-9944-685A8211E019}"/>
    <cellStyle name="Eingabe 4 2 2 6" xfId="3790" xr:uid="{E22A57DC-D114-46F3-9500-C9B9CEF6CE32}"/>
    <cellStyle name="Eingabe 4 2 2 7" xfId="6367" xr:uid="{C3C0D0D3-8981-45DA-B136-98528C64F29D}"/>
    <cellStyle name="Eingabe 4 2 3" xfId="1371" xr:uid="{827EA7BD-8B4A-4B71-8EE2-B32A668DEF5A}"/>
    <cellStyle name="Eingabe 4 2 3 2" xfId="2936" xr:uid="{A1DE387A-397C-4365-A41C-FEDA3694E27A}"/>
    <cellStyle name="Eingabe 4 2 3 2 2" xfId="7630" xr:uid="{BDFEDA42-7D05-4322-A0B3-5DBB06F866AC}"/>
    <cellStyle name="Eingabe 4 2 3 2 3" xfId="10686" xr:uid="{BC0F62B1-CCB3-4283-8674-1CB38FB637F5}"/>
    <cellStyle name="Eingabe 4 2 3 2 4" xfId="13568" xr:uid="{F188513C-6066-4B6B-A0E6-706FEF9417C1}"/>
    <cellStyle name="Eingabe 4 2 3 3" xfId="4384" xr:uid="{BDE506C3-4B1C-4116-93CF-3CDE60E96826}"/>
    <cellStyle name="Eingabe 4 2 3 4" xfId="9230" xr:uid="{86091944-A398-42CE-847D-7AB6AFBEB9E3}"/>
    <cellStyle name="Eingabe 4 2 3 5" xfId="12152" xr:uid="{F4352908-8321-41A5-95A7-5ACFB0829EDD}"/>
    <cellStyle name="Eingabe 4 2 4" xfId="1167" xr:uid="{1FD30ED9-C7ED-42C8-A956-83ECE6BDC0DD}"/>
    <cellStyle name="Eingabe 4 2 4 2" xfId="2736" xr:uid="{6D6C7D20-D48C-4F44-BE5F-A45BEBBD7DF2}"/>
    <cellStyle name="Eingabe 4 2 4 2 2" xfId="5106" xr:uid="{8CB38833-B32C-47CF-B9A1-932AB68E191D}"/>
    <cellStyle name="Eingabe 4 2 4 2 3" xfId="10486" xr:uid="{7AD7FD62-65A3-440B-8479-4313B27232B8}"/>
    <cellStyle name="Eingabe 4 2 4 2 4" xfId="13368" xr:uid="{326F46C3-2D7E-4473-A4FD-D379AD6983C6}"/>
    <cellStyle name="Eingabe 4 2 4 3" xfId="5140" xr:uid="{9DCFB899-C1CC-4B6A-9AC8-A0A51A8322F7}"/>
    <cellStyle name="Eingabe 4 2 4 4" xfId="9026" xr:uid="{02966E85-1453-45CB-B5FB-911CEC5F69AE}"/>
    <cellStyle name="Eingabe 4 2 4 5" xfId="11948" xr:uid="{D754D372-87B9-402A-9D10-A36A0123A333}"/>
    <cellStyle name="Eingabe 4 2 5" xfId="2023" xr:uid="{6DAEF92F-BE4B-4268-BC64-7FED5E8F05F3}"/>
    <cellStyle name="Eingabe 4 2 5 2" xfId="6103" xr:uid="{06CFB39E-D9FF-4C50-B243-C3ECDD0140C1}"/>
    <cellStyle name="Eingabe 4 2 5 3" xfId="9882" xr:uid="{2F8F4F2F-2F31-43B6-B8BC-2A6B88DF082F}"/>
    <cellStyle name="Eingabe 4 2 5 4" xfId="12804" xr:uid="{A3F79D9B-C53F-47A7-9466-35A540DB4495}"/>
    <cellStyle name="Eingabe 4 2 6" xfId="4727" xr:uid="{9A8DA0B0-2EF6-411D-ACB2-A3C824BCB48C}"/>
    <cellStyle name="Eingabe 4 2 7" xfId="4791" xr:uid="{42A9E419-500B-41D2-8350-EC8DDE5C4462}"/>
    <cellStyle name="Eingabe 4 2 8" xfId="6837" xr:uid="{2C25ED7B-EA0C-4412-90A2-7BEC870E1127}"/>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2 2 2" xfId="7765" xr:uid="{08B46696-59B2-4ED8-B3AD-E73320CAABDF}"/>
    <cellStyle name="Eingabe 4 3 2 2 2 3" xfId="10821" xr:uid="{4BE4DD9D-0B06-4DF9-8841-44208E8F0014}"/>
    <cellStyle name="Eingabe 4 3 2 2 2 4" xfId="13703" xr:uid="{3E39AF10-F473-4E1C-A405-D5E19542BA16}"/>
    <cellStyle name="Eingabe 4 3 2 2 3" xfId="6629" xr:uid="{62764323-C5C2-4E4E-A241-D3F123B86CA4}"/>
    <cellStyle name="Eingabe 4 3 2 2 4" xfId="9365" xr:uid="{991EA5E1-8A62-4D5F-8A4C-38A30804DD1C}"/>
    <cellStyle name="Eingabe 4 3 2 2 5" xfId="12287" xr:uid="{867FCC41-190E-46EC-A44E-DC95D1E78E68}"/>
    <cellStyle name="Eingabe 4 3 2 3" xfId="1229" xr:uid="{8EC7AFD1-9BCE-4324-A47F-667BDF00A5A3}"/>
    <cellStyle name="Eingabe 4 3 2 3 2" xfId="2797" xr:uid="{16B51D05-CD20-430E-9F82-894552E1A782}"/>
    <cellStyle name="Eingabe 4 3 2 3 2 2" xfId="3596" xr:uid="{741848AD-32B9-4D91-9494-E347A80455AA}"/>
    <cellStyle name="Eingabe 4 3 2 3 2 3" xfId="10547" xr:uid="{B1AE5E4F-5BC6-4C97-83D9-DA44E1EB2F97}"/>
    <cellStyle name="Eingabe 4 3 2 3 2 4" xfId="13429" xr:uid="{FB21556B-F474-4996-9CA4-1F7644401283}"/>
    <cellStyle name="Eingabe 4 3 2 3 3" xfId="5576" xr:uid="{5EDF7AED-F735-4183-95DF-CB16E82EFBEA}"/>
    <cellStyle name="Eingabe 4 3 2 3 4" xfId="9088" xr:uid="{55AAEA6A-7BD5-46CB-8F4D-4D7D4C821082}"/>
    <cellStyle name="Eingabe 4 3 2 3 5" xfId="12010" xr:uid="{3654C0D1-B96C-48B8-AAEF-7454057AC60D}"/>
    <cellStyle name="Eingabe 4 3 2 4" xfId="2156" xr:uid="{FAADBA1F-F004-4CD4-BBC3-B394F9E72163}"/>
    <cellStyle name="Eingabe 4 3 2 4 2" xfId="4797" xr:uid="{2A4F2EC1-58A7-497F-AB5A-C16BF74036B0}"/>
    <cellStyle name="Eingabe 4 3 2 4 3" xfId="10015" xr:uid="{41BCD184-D531-4111-B893-06EAEF195056}"/>
    <cellStyle name="Eingabe 4 3 2 4 4" xfId="12937" xr:uid="{9A43AA69-074F-41DD-BDA6-2C4392E40F45}"/>
    <cellStyle name="Eingabe 4 3 2 5" xfId="5575" xr:uid="{E3DC52E9-7486-46B6-B5AB-1E5618026544}"/>
    <cellStyle name="Eingabe 4 3 2 6" xfId="5118" xr:uid="{9698C284-969B-457F-BE90-681796ED2AA0}"/>
    <cellStyle name="Eingabe 4 3 2 7" xfId="8282" xr:uid="{629995F9-1D1C-4C76-9ACE-BE0441BDA624}"/>
    <cellStyle name="Eingabe 4 3 3" xfId="1298" xr:uid="{5A20F023-9522-404A-B199-5ABCD96EA49F}"/>
    <cellStyle name="Eingabe 4 3 3 2" xfId="2863" xr:uid="{BD7F0EEB-1E1A-4C8F-B3E1-9D560488DC4D}"/>
    <cellStyle name="Eingabe 4 3 3 2 2" xfId="7557" xr:uid="{3A569A86-2794-44C8-8738-EFAC09111CD0}"/>
    <cellStyle name="Eingabe 4 3 3 2 3" xfId="10613" xr:uid="{E0B70433-9083-4638-890A-E30895A8DFCE}"/>
    <cellStyle name="Eingabe 4 3 3 2 4" xfId="13495" xr:uid="{C13BBF3D-4861-44E5-A047-822204E035D2}"/>
    <cellStyle name="Eingabe 4 3 3 3" xfId="3497" xr:uid="{7A30393A-9F5A-4359-BD23-58F5CF4A3F9C}"/>
    <cellStyle name="Eingabe 4 3 3 4" xfId="9157" xr:uid="{4AFD08A8-11C7-4569-9EDC-A95289A47B58}"/>
    <cellStyle name="Eingabe 4 3 3 5" xfId="12079" xr:uid="{B0C86C3F-7324-41F8-B5BD-D7B0F3DF0A52}"/>
    <cellStyle name="Eingabe 4 3 4" xfId="1243" xr:uid="{52D98483-89E9-4B9B-8FCA-861C95E27B81}"/>
    <cellStyle name="Eingabe 4 3 4 2" xfId="2810" xr:uid="{9EF1C46B-E1F7-48EF-BE70-64B1C3FC61D3}"/>
    <cellStyle name="Eingabe 4 3 4 2 2" xfId="3589" xr:uid="{24F84966-6076-4122-A9C4-C75170B04C68}"/>
    <cellStyle name="Eingabe 4 3 4 2 3" xfId="10560" xr:uid="{304D0854-AF03-4327-A61B-0A94A037922E}"/>
    <cellStyle name="Eingabe 4 3 4 2 4" xfId="13442" xr:uid="{D4CF0784-1A2A-4F47-BD88-5F53F5B6BE9F}"/>
    <cellStyle name="Eingabe 4 3 4 3" xfId="4608" xr:uid="{77FA5AE8-C539-4C64-949A-91FA1499A729}"/>
    <cellStyle name="Eingabe 4 3 4 4" xfId="9102" xr:uid="{4DAD5254-8047-42C9-BC3C-655AB903B041}"/>
    <cellStyle name="Eingabe 4 3 4 5" xfId="12024" xr:uid="{3DA56BB0-92E1-4B95-B615-D93E8D958C15}"/>
    <cellStyle name="Eingabe 4 3 5" xfId="1950" xr:uid="{BAE5E2D5-73C4-4D37-B672-C75DAAD9F9C6}"/>
    <cellStyle name="Eingabe 4 3 5 2" xfId="3540" xr:uid="{87C4961C-CBBF-469C-B0D0-AB17A3BCA66A}"/>
    <cellStyle name="Eingabe 4 3 5 3" xfId="9809" xr:uid="{16EC4F61-6960-4B1D-844C-ABC5180D5612}"/>
    <cellStyle name="Eingabe 4 3 5 4" xfId="12731" xr:uid="{8E5D1CC0-5F7E-4150-90F0-F964941B8EA6}"/>
    <cellStyle name="Eingabe 4 3 6" xfId="3784" xr:uid="{F7B8F29F-D738-4008-9690-C742EE4FACD9}"/>
    <cellStyle name="Eingabe 4 3 7" xfId="5434" xr:uid="{7B44CEEC-E5FC-4CAF-9643-C581AEECFB89}"/>
    <cellStyle name="Eingabe 4 3 8" xfId="10245" xr:uid="{EE68F8EB-2974-4EE9-BBC5-1BCA90EF4D15}"/>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2 2 2" xfId="7741" xr:uid="{C45D96EA-6A5E-44EA-8441-60658BC29D56}"/>
    <cellStyle name="Eingabe 4 4 2 2 2 3" xfId="10797" xr:uid="{459B2429-9FC5-4B80-98F4-61471B069F4F}"/>
    <cellStyle name="Eingabe 4 4 2 2 2 4" xfId="13679" xr:uid="{9843E3E3-53D4-43EB-A0C8-4B4D01CCD60B}"/>
    <cellStyle name="Eingabe 4 4 2 2 3" xfId="3776" xr:uid="{B5D1FBB7-23BF-45FA-82C7-5A059C6CC32B}"/>
    <cellStyle name="Eingabe 4 4 2 2 4" xfId="9341" xr:uid="{B51E24EE-48FB-4328-BEDB-8B46816F4332}"/>
    <cellStyle name="Eingabe 4 4 2 2 5" xfId="12263" xr:uid="{645395C0-E0CF-4E75-91FC-1BE3AE57E11B}"/>
    <cellStyle name="Eingabe 4 4 2 3" xfId="1006" xr:uid="{379AF0BC-F891-4532-B1F9-1A07D827BF99}"/>
    <cellStyle name="Eingabe 4 4 2 3 2" xfId="2578" xr:uid="{E5E4C3A1-BDCE-4131-86EC-65CD4D98FBAD}"/>
    <cellStyle name="Eingabe 4 4 2 3 2 2" xfId="4800" xr:uid="{5E8929D0-F831-4216-8388-7534751C0FC8}"/>
    <cellStyle name="Eingabe 4 4 2 3 2 3" xfId="10328" xr:uid="{F84C7CA3-22CB-4A07-A8C1-3CBB87D06662}"/>
    <cellStyle name="Eingabe 4 4 2 3 2 4" xfId="13210" xr:uid="{A1BA7F02-AB4A-4BDB-BAB3-B646DFFB4A5D}"/>
    <cellStyle name="Eingabe 4 4 2 3 3" xfId="3734" xr:uid="{71ED0CD4-7E05-40A0-BFE3-3FADFB6BB894}"/>
    <cellStyle name="Eingabe 4 4 2 3 4" xfId="8865" xr:uid="{5675F757-544F-47AD-A40D-B13D6ED15143}"/>
    <cellStyle name="Eingabe 4 4 2 3 5" xfId="11787" xr:uid="{D3019A4A-B224-4B58-B23C-338CD4BDDD6B}"/>
    <cellStyle name="Eingabe 4 4 2 4" xfId="2132" xr:uid="{5A49D6CE-3B82-4F0A-BF70-D8E82B36F564}"/>
    <cellStyle name="Eingabe 4 4 2 4 2" xfId="4053" xr:uid="{A638C9B4-2A52-474A-A726-E63840E05F25}"/>
    <cellStyle name="Eingabe 4 4 2 4 3" xfId="9991" xr:uid="{4722009A-4D41-4C3D-9885-BB89D16B1271}"/>
    <cellStyle name="Eingabe 4 4 2 4 4" xfId="12913" xr:uid="{29340EF7-6F9B-43AC-BEBE-5189714BFE1D}"/>
    <cellStyle name="Eingabe 4 4 2 5" xfId="5773" xr:uid="{4A68B586-7335-4DE7-BD93-680D56E89CD5}"/>
    <cellStyle name="Eingabe 4 4 2 6" xfId="5588" xr:uid="{4A60A3D2-F5A7-4F38-804C-93E45CB79A01}"/>
    <cellStyle name="Eingabe 4 4 2 7" xfId="8461" xr:uid="{49A3784D-28E2-4FB9-81AE-51A9DBBE2D19}"/>
    <cellStyle name="Eingabe 4 4 3" xfId="1274" xr:uid="{EC5A0BE7-9A36-461E-9225-A9F115AC47B1}"/>
    <cellStyle name="Eingabe 4 4 3 2" xfId="2839" xr:uid="{529CFC6D-BFFE-4E7A-8E3F-1B816C442FB7}"/>
    <cellStyle name="Eingabe 4 4 3 2 2" xfId="7533" xr:uid="{CE5EA46C-54CA-406C-871A-88C2BD02C62E}"/>
    <cellStyle name="Eingabe 4 4 3 2 3" xfId="10589" xr:uid="{B998654F-8E92-46E8-BD91-9AF4FA0FCC04}"/>
    <cellStyle name="Eingabe 4 4 3 2 4" xfId="13471" xr:uid="{684221ED-F2EC-480F-B185-B6BD882CE442}"/>
    <cellStyle name="Eingabe 4 4 3 3" xfId="4512" xr:uid="{CC4295D5-C9B3-4639-A679-A7C4A3E79A23}"/>
    <cellStyle name="Eingabe 4 4 3 4" xfId="9133" xr:uid="{E8CD4CEC-3D56-4E02-924B-A4615AA868ED}"/>
    <cellStyle name="Eingabe 4 4 3 5" xfId="12055" xr:uid="{DB203E96-110C-446C-A21F-77B2348A3E20}"/>
    <cellStyle name="Eingabe 4 4 4" xfId="1691" xr:uid="{576C1E3D-3692-4727-AC38-0351D5D1FED1}"/>
    <cellStyle name="Eingabe 4 4 4 2" xfId="3253" xr:uid="{42A486DE-A4F9-4757-A807-CA82F3E547D2}"/>
    <cellStyle name="Eingabe 4 4 4 2 2" xfId="7947" xr:uid="{5C4DF693-7692-463B-A7B0-DCDAA1FC9A4E}"/>
    <cellStyle name="Eingabe 4 4 4 2 3" xfId="11003" xr:uid="{A6E0E41D-E5AA-4C9D-8950-FF4798DEB18C}"/>
    <cellStyle name="Eingabe 4 4 4 2 4" xfId="13885" xr:uid="{286BC6A7-1546-49CF-945C-DC777EA007FF}"/>
    <cellStyle name="Eingabe 4 4 4 3" xfId="4047" xr:uid="{076B45C2-69EE-4D54-BEEB-57F4FD51D664}"/>
    <cellStyle name="Eingabe 4 4 4 4" xfId="9550" xr:uid="{E68E5EB7-5A2E-48CA-9D0C-AF5D512D173D}"/>
    <cellStyle name="Eingabe 4 4 4 5" xfId="12472" xr:uid="{80DAE586-ACB1-4A82-9EFB-1350736EBB8A}"/>
    <cellStyle name="Eingabe 4 4 5" xfId="1926" xr:uid="{BE0442C7-009F-4BF9-88EF-87ECE90147EE}"/>
    <cellStyle name="Eingabe 4 4 5 2" xfId="6603" xr:uid="{9710F31A-C92F-4E4B-BBA3-8B47CD981ECC}"/>
    <cellStyle name="Eingabe 4 4 5 3" xfId="9785" xr:uid="{83FF08D1-9557-4C65-973D-185EDB753916}"/>
    <cellStyle name="Eingabe 4 4 5 4" xfId="12707" xr:uid="{C330C149-3330-4EB4-A5CC-D0910F84A873}"/>
    <cellStyle name="Eingabe 4 4 6" xfId="5375" xr:uid="{45D55F33-5B58-4820-B45D-939A7F0B2BB0}"/>
    <cellStyle name="Eingabe 4 4 7" xfId="8545" xr:uid="{256264BF-088C-4638-B2FB-8DACB54BF595}"/>
    <cellStyle name="Eingabe 4 4 8" xfId="11502" xr:uid="{CC78B8C4-0586-4D4D-B7BB-6E11D2F29A13}"/>
    <cellStyle name="Eingabe 4 5" xfId="737" xr:uid="{18788A41-3430-4A15-BBBB-098F031C7E97}"/>
    <cellStyle name="Eingabe 4 5 2" xfId="1450" xr:uid="{0A2423D6-3E07-43CB-8A57-E4BB2D55EE92}"/>
    <cellStyle name="Eingabe 4 5 2 2" xfId="3015" xr:uid="{66BD8974-5586-4379-BC84-6B283F5E7DE2}"/>
    <cellStyle name="Eingabe 4 5 2 2 2" xfId="7709" xr:uid="{CAF7CCF4-50AC-474A-857C-4A36CA78F4C8}"/>
    <cellStyle name="Eingabe 4 5 2 2 3" xfId="10765" xr:uid="{615941CF-CF85-4D6B-ADB4-CEBADFD09907}"/>
    <cellStyle name="Eingabe 4 5 2 2 4" xfId="13647" xr:uid="{D57483B6-C292-4558-BF27-42F31883E2A3}"/>
    <cellStyle name="Eingabe 4 5 2 3" xfId="4761" xr:uid="{29901A38-7D43-47C5-B404-0E242F269F8B}"/>
    <cellStyle name="Eingabe 4 5 2 4" xfId="9309" xr:uid="{B6C4FCD9-1DF7-40E3-B311-744B1EDC24FC}"/>
    <cellStyle name="Eingabe 4 5 2 5" xfId="12231" xr:uid="{C6CB6FDE-F38F-4540-AD59-975752CD4DC1}"/>
    <cellStyle name="Eingabe 4 5 3" xfId="1085" xr:uid="{25627ABB-D7D8-4E1B-960A-886B59EC7AD5}"/>
    <cellStyle name="Eingabe 4 5 3 2" xfId="2654" xr:uid="{5155F9FF-B6B3-4CB8-9894-B5C3D88166D4}"/>
    <cellStyle name="Eingabe 4 5 3 2 2" xfId="3892" xr:uid="{4C7DC0FB-F92F-4AFA-B6EC-F4D8866995BC}"/>
    <cellStyle name="Eingabe 4 5 3 2 3" xfId="10404" xr:uid="{FCD0BF52-3278-47F5-A9FB-62508612A211}"/>
    <cellStyle name="Eingabe 4 5 3 2 4" xfId="13286" xr:uid="{A3C1FA48-A787-4D36-8617-1070933A000C}"/>
    <cellStyle name="Eingabe 4 5 3 3" xfId="5373" xr:uid="{C919320D-9003-4EF0-B9AF-49AA5D95F86D}"/>
    <cellStyle name="Eingabe 4 5 3 4" xfId="8944" xr:uid="{9E26F665-92B4-4F6E-ABD1-42A60387BD19}"/>
    <cellStyle name="Eingabe 4 5 3 5" xfId="11866" xr:uid="{EABADC30-E57A-43F4-930A-6ABCC23B90B9}"/>
    <cellStyle name="Eingabe 4 5 4" xfId="2101" xr:uid="{387224DE-6EA0-485C-A2FE-6FEB66117790}"/>
    <cellStyle name="Eingabe 4 5 4 2" xfId="3525" xr:uid="{8C3EED66-BD42-4CDB-A67F-E01CE833EEC1}"/>
    <cellStyle name="Eingabe 4 5 4 3" xfId="9960" xr:uid="{F5BB76C9-2DDA-485C-BC70-C8209E8A2EB5}"/>
    <cellStyle name="Eingabe 4 5 4 4" xfId="12882" xr:uid="{7513BD83-34CC-4559-AB2C-245FB4E0864A}"/>
    <cellStyle name="Eingabe 4 5 5" xfId="3701" xr:uid="{920EC607-54D8-4ECD-8E0C-83FCB153FF4E}"/>
    <cellStyle name="Eingabe 4 5 6" xfId="3740" xr:uid="{94CE609A-1A60-4567-9D1F-F781119738DE}"/>
    <cellStyle name="Eingabe 4 5 7" xfId="4123" xr:uid="{6D135169-9E27-4B26-A7C2-F3E94F2A47F0}"/>
    <cellStyle name="Eingabe 4 6" xfId="1110" xr:uid="{6BF60D33-0B13-4D7E-AB87-C78F43F0FBF8}"/>
    <cellStyle name="Eingabe 4 6 2" xfId="2679" xr:uid="{C1F5A094-3996-48E4-B9FA-126374DD015C}"/>
    <cellStyle name="Eingabe 4 6 2 2" xfId="5065" xr:uid="{D4DEA698-0862-47A5-BCB1-2F19BDA36964}"/>
    <cellStyle name="Eingabe 4 6 2 3" xfId="10429" xr:uid="{AAFC013F-D2F0-437E-BBCD-9CC18FB604BA}"/>
    <cellStyle name="Eingabe 4 6 2 4" xfId="13311" xr:uid="{26D4A214-43D7-4EA7-8E04-3DF7B0F3D606}"/>
    <cellStyle name="Eingabe 4 6 3" xfId="5149" xr:uid="{F3BCAFD6-D7F3-488A-A0D1-5AD4A85E204B}"/>
    <cellStyle name="Eingabe 4 6 4" xfId="8969" xr:uid="{892A939F-6EFC-4D72-8A5F-D4912A134921}"/>
    <cellStyle name="Eingabe 4 6 5" xfId="11891" xr:uid="{C5FC874A-1FCA-4FDD-9FCC-EDF0B3EE2348}"/>
    <cellStyle name="Eingabe 4 7" xfId="1782" xr:uid="{34FB3411-A353-4BC1-8395-0DD9246DAB7B}"/>
    <cellStyle name="Eingabe 4 7 2" xfId="3337" xr:uid="{A3DCE471-1CC8-42F4-99FA-2985BC1E1C9D}"/>
    <cellStyle name="Eingabe 4 7 2 2" xfId="8031" xr:uid="{FECF1880-5E44-4817-B126-50B6C657E62C}"/>
    <cellStyle name="Eingabe 4 7 2 3" xfId="11087" xr:uid="{26F1D325-1122-486B-B7E5-086E0131A083}"/>
    <cellStyle name="Eingabe 4 7 2 4" xfId="13969" xr:uid="{5593DD61-2AD2-4B6E-B08B-519AB1A86F39}"/>
    <cellStyle name="Eingabe 4 7 3" xfId="5086" xr:uid="{34CDDD89-9232-4D32-91DA-821A684D1C13}"/>
    <cellStyle name="Eingabe 4 7 4" xfId="9641" xr:uid="{F01AE51C-D09C-426A-BE97-CBE366B6DF1B}"/>
    <cellStyle name="Eingabe 4 7 5" xfId="12563" xr:uid="{A39589DA-205A-4407-B171-DD5527AC4377}"/>
    <cellStyle name="Eingabe 4 8" xfId="1751" xr:uid="{5D155F46-3E08-4AB7-BDB6-D2E1FF64101E}"/>
    <cellStyle name="Eingabe 4 8 2" xfId="5403" xr:uid="{8ABC5234-4B4B-4D0A-A868-B10CFC3E0796}"/>
    <cellStyle name="Eingabe 4 8 3" xfId="9610" xr:uid="{93314EF9-C1F0-4C6D-9364-127819A79CD6}"/>
    <cellStyle name="Eingabe 4 8 4" xfId="12532" xr:uid="{0633CA0C-5CBE-44E9-8DEC-2D335B825E51}"/>
    <cellStyle name="Eingabe 4 9" xfId="4529" xr:uid="{90777A8F-A8D7-478A-889E-88B08D1DFD5D}"/>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2 2 2" xfId="7775" xr:uid="{AF8EB962-3403-453F-B9D5-15BA5551960F}"/>
    <cellStyle name="Eingabe 5 2 2 2 3" xfId="10831" xr:uid="{CB803D58-08BB-4CD7-B243-102CBDA53CFA}"/>
    <cellStyle name="Eingabe 5 2 2 2 4" xfId="13713" xr:uid="{62036AD2-DD39-45F8-A257-566BD89716BA}"/>
    <cellStyle name="Eingabe 5 2 2 3" xfId="4854" xr:uid="{D332E624-03C7-4629-91E4-9B7EBAFA125C}"/>
    <cellStyle name="Eingabe 5 2 2 4" xfId="9375" xr:uid="{595D03C7-A2AC-4B5D-9225-D12702DF988C}"/>
    <cellStyle name="Eingabe 5 2 2 5" xfId="12297" xr:uid="{1CC9FDCE-3A8E-41CB-86BE-BE23E9BE5421}"/>
    <cellStyle name="Eingabe 5 2 3" xfId="939" xr:uid="{15D68B26-409F-4B41-AB83-87F3B2643D3E}"/>
    <cellStyle name="Eingabe 5 2 3 2" xfId="2519" xr:uid="{B5971C0F-9235-4458-97A9-4D4BF945D8B3}"/>
    <cellStyle name="Eingabe 5 2 3 2 2" xfId="6623" xr:uid="{E5F65B3A-99B4-415E-8178-69FDE548E20A}"/>
    <cellStyle name="Eingabe 5 2 3 2 3" xfId="10269" xr:uid="{C6E06693-CADB-41AC-96A6-3472BCBF53CA}"/>
    <cellStyle name="Eingabe 5 2 3 2 4" xfId="13151" xr:uid="{230BA956-ED7C-42FF-AF35-CFE9769FFB55}"/>
    <cellStyle name="Eingabe 5 2 3 3" xfId="6316" xr:uid="{D285795D-3895-4BEC-AA77-DEA75AFD7510}"/>
    <cellStyle name="Eingabe 5 2 3 4" xfId="8798" xr:uid="{7E0CB9A5-DFE8-49A0-B820-A960CC424749}"/>
    <cellStyle name="Eingabe 5 2 3 5" xfId="11720" xr:uid="{C61217DE-8A5F-4FA8-8A86-CAF506F2E056}"/>
    <cellStyle name="Eingabe 5 2 4" xfId="2166" xr:uid="{B4529181-41BE-4BB3-8B4C-18498017342D}"/>
    <cellStyle name="Eingabe 5 2 4 2" xfId="6789" xr:uid="{56542F31-0AF5-40F9-B278-26DE85CF6AD8}"/>
    <cellStyle name="Eingabe 5 2 4 3" xfId="10025" xr:uid="{8AC4782A-55CE-4EB0-B94F-A07B7E48C478}"/>
    <cellStyle name="Eingabe 5 2 4 4" xfId="12947" xr:uid="{E76FBAC2-A8FF-4A8F-8F4F-C5C686E4FF65}"/>
    <cellStyle name="Eingabe 5 2 5" xfId="6343" xr:uid="{4B76EAA4-8DA8-4867-AE51-397EAD2BFEF1}"/>
    <cellStyle name="Eingabe 5 2 6" xfId="4847" xr:uid="{59F9A203-5954-4F63-ADE5-D92762A7C740}"/>
    <cellStyle name="Eingabe 5 2 7" xfId="8219" xr:uid="{36211094-7404-436D-A8DF-8ACCADAE1E47}"/>
    <cellStyle name="Eingabe 5 3" xfId="1308" xr:uid="{423F1BCA-08DE-4803-AEC2-2DF3A75C4114}"/>
    <cellStyle name="Eingabe 5 3 2" xfId="2873" xr:uid="{0FA1C91D-629B-419C-BD5F-9625C17B2474}"/>
    <cellStyle name="Eingabe 5 3 2 2" xfId="7567" xr:uid="{D57E238E-AD6E-42AA-855C-D5C318FACA58}"/>
    <cellStyle name="Eingabe 5 3 2 3" xfId="10623" xr:uid="{37094813-0DFB-4D30-B043-6A08DA83DF20}"/>
    <cellStyle name="Eingabe 5 3 2 4" xfId="13505" xr:uid="{35D07390-8C4F-4269-B281-3B7F45ADF701}"/>
    <cellStyle name="Eingabe 5 3 3" xfId="4618" xr:uid="{C251FBDB-7AA4-466A-BCAF-C0B8E6922228}"/>
    <cellStyle name="Eingabe 5 3 4" xfId="9167" xr:uid="{0942F718-C50C-4E3F-8A33-3CA8D5330B0C}"/>
    <cellStyle name="Eingabe 5 3 5" xfId="12089" xr:uid="{6EFBB79A-6736-4137-B112-7F51322B8E9B}"/>
    <cellStyle name="Eingabe 5 4" xfId="1881" xr:uid="{D61B0CC8-25D1-49B4-87C8-23BFD14EE359}"/>
    <cellStyle name="Eingabe 5 4 2" xfId="3424" xr:uid="{FB5CAAA7-5611-41D3-ACCB-4FB0830F0BE3}"/>
    <cellStyle name="Eingabe 5 4 2 2" xfId="8118" xr:uid="{DBC02CEF-C29E-4B06-A437-0A6B7001832C}"/>
    <cellStyle name="Eingabe 5 4 2 3" xfId="11174" xr:uid="{DA3F77DC-2E2E-4590-8C4D-D7A80A8BF0FD}"/>
    <cellStyle name="Eingabe 5 4 2 4" xfId="14056" xr:uid="{82B764A6-A0AF-4F49-9939-F79300861776}"/>
    <cellStyle name="Eingabe 5 4 3" xfId="4416" xr:uid="{312F6DEA-8BDD-48DD-944B-32A488A1B0A5}"/>
    <cellStyle name="Eingabe 5 4 4" xfId="9740" xr:uid="{37F4C43E-59B4-419C-9159-A146DF6D17F9}"/>
    <cellStyle name="Eingabe 5 4 5" xfId="12662" xr:uid="{FEA0F554-200D-4579-BC97-03EF4E70794E}"/>
    <cellStyle name="Eingabe 5 5" xfId="1960" xr:uid="{9CBE786C-77F7-4A00-998A-25FD6CE6677A}"/>
    <cellStyle name="Eingabe 5 5 2" xfId="4508" xr:uid="{2BC7B3E3-71A8-4426-B36A-8EE913DE82D9}"/>
    <cellStyle name="Eingabe 5 5 3" xfId="9819" xr:uid="{DDF563BD-3C47-4D3C-BD90-3BC43981471F}"/>
    <cellStyle name="Eingabe 5 5 4" xfId="12741" xr:uid="{B0D897B4-F8F1-4008-85FC-07BB9A40322A}"/>
    <cellStyle name="Eingabe 5 6" xfId="6306" xr:uid="{75E960A2-1420-45DE-81AE-D39B0E032E5B}"/>
    <cellStyle name="Eingabe 5 7" xfId="8221" xr:uid="{867A936A-9B72-47D2-9125-746FF14706E3}"/>
    <cellStyle name="Eingabe 5 8" xfId="11263" xr:uid="{A491087A-11B0-435F-BFA9-2C141CE98765}"/>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2 2 2" xfId="7852" xr:uid="{16879680-5A50-411A-8AAC-ABACE64C5315}"/>
    <cellStyle name="Eingabe 6 2 2 2 3" xfId="10908" xr:uid="{DBE98093-AB09-429C-8C6E-D72077DC00A3}"/>
    <cellStyle name="Eingabe 6 2 2 2 4" xfId="13790" xr:uid="{A171BFF8-97D3-41ED-9A36-309F44293A5F}"/>
    <cellStyle name="Eingabe 6 2 2 3" xfId="6657" xr:uid="{9FC4B245-4ED6-49D8-8BD8-3A46A5ABAC43}"/>
    <cellStyle name="Eingabe 6 2 2 4" xfId="9452" xr:uid="{B4F56B4A-1A36-4663-A7C7-CAC7C958C142}"/>
    <cellStyle name="Eingabe 6 2 2 5" xfId="12374" xr:uid="{72C73A13-AD7A-4A7A-A919-D150E1BB431C}"/>
    <cellStyle name="Eingabe 6 2 3" xfId="1710" xr:uid="{1CA3D44E-668F-446A-A8A7-9FEE025823FC}"/>
    <cellStyle name="Eingabe 6 2 3 2" xfId="3271" xr:uid="{3754A33D-97C5-4E7E-885F-B23ADBB951D7}"/>
    <cellStyle name="Eingabe 6 2 3 2 2" xfId="7965" xr:uid="{D9C83178-3AF7-4C3D-8466-7BE32E2011A2}"/>
    <cellStyle name="Eingabe 6 2 3 2 3" xfId="11021" xr:uid="{E99540C6-8586-4076-8699-0E42593E8C3B}"/>
    <cellStyle name="Eingabe 6 2 3 2 4" xfId="13903" xr:uid="{E5196FE2-0330-42DE-83FF-D5AED9319C84}"/>
    <cellStyle name="Eingabe 6 2 3 3" xfId="5093" xr:uid="{5E292F91-60F9-4511-919D-7BE5D904BD9C}"/>
    <cellStyle name="Eingabe 6 2 3 4" xfId="9569" xr:uid="{96C6B2B2-68F3-4822-8382-168EB3373217}"/>
    <cellStyle name="Eingabe 6 2 3 5" xfId="12491" xr:uid="{619035AF-6538-4171-A60F-6CA4D3163A53}"/>
    <cellStyle name="Eingabe 6 2 4" xfId="2243" xr:uid="{C79D9390-21DA-4C1F-9BCB-873265211144}"/>
    <cellStyle name="Eingabe 6 2 4 2" xfId="4450" xr:uid="{DCAE848A-FB1F-4AED-B04B-4B380501109F}"/>
    <cellStyle name="Eingabe 6 2 4 3" xfId="10102" xr:uid="{BCAF3291-072A-4EC2-9A94-62B0E807D254}"/>
    <cellStyle name="Eingabe 6 2 4 4" xfId="13024" xr:uid="{3527890F-AFFD-41E3-BBA7-2CFEE2DC9FCB}"/>
    <cellStyle name="Eingabe 6 2 5" xfId="5427" xr:uid="{9685FA69-705C-438B-AE32-F254C03CFD5B}"/>
    <cellStyle name="Eingabe 6 2 6" xfId="6029" xr:uid="{F1E07907-3847-498F-9F22-C7AD88F917FA}"/>
    <cellStyle name="Eingabe 6 2 7" xfId="8497" xr:uid="{F54C6679-81DD-4227-84D9-DE5182A7AA9A}"/>
    <cellStyle name="Eingabe 6 3" xfId="1385" xr:uid="{E75EFE68-5DE1-4377-8038-09601EF6DA02}"/>
    <cellStyle name="Eingabe 6 3 2" xfId="2950" xr:uid="{C79DAA72-9F46-42B6-A432-D6B7C2353670}"/>
    <cellStyle name="Eingabe 6 3 2 2" xfId="7644" xr:uid="{03B56B8D-D1ED-45F4-B311-AC2B1C91E62A}"/>
    <cellStyle name="Eingabe 6 3 2 3" xfId="10700" xr:uid="{AF5300A8-0384-4434-956F-820D5969F0B2}"/>
    <cellStyle name="Eingabe 6 3 2 4" xfId="13582" xr:uid="{57D614EB-5AE4-4DCE-99CC-697742242404}"/>
    <cellStyle name="Eingabe 6 3 3" xfId="5014" xr:uid="{DAC0CEFF-AF36-47A4-9E85-480530492760}"/>
    <cellStyle name="Eingabe 6 3 4" xfId="9244" xr:uid="{6AED7C80-E58F-4D3B-A8D2-5C7DF3AA6B72}"/>
    <cellStyle name="Eingabe 6 3 5" xfId="12166" xr:uid="{455C0560-6B5A-4BBF-A09D-9F29DF8BF33F}"/>
    <cellStyle name="Eingabe 6 4" xfId="1816" xr:uid="{4601E964-7947-463B-9C92-A916D6A02FF0}"/>
    <cellStyle name="Eingabe 6 4 2" xfId="3366" xr:uid="{25AFB67B-DD2B-4595-9C2B-C27A5A3E2A41}"/>
    <cellStyle name="Eingabe 6 4 2 2" xfId="8060" xr:uid="{388A5DA5-20AA-4320-BA9B-5E732824C8A9}"/>
    <cellStyle name="Eingabe 6 4 2 3" xfId="11116" xr:uid="{2C86AFF8-7CDF-496C-836B-A2103A4BE235}"/>
    <cellStyle name="Eingabe 6 4 2 4" xfId="13998" xr:uid="{A6B5CDDA-82B1-4155-AFB8-EE7901722E66}"/>
    <cellStyle name="Eingabe 6 4 3" xfId="4430" xr:uid="{A1C9AEC0-5EEC-4E45-800E-FF8327A45D26}"/>
    <cellStyle name="Eingabe 6 4 4" xfId="9675" xr:uid="{69168C37-DC18-44C9-BCF9-388E7F240348}"/>
    <cellStyle name="Eingabe 6 4 5" xfId="12597" xr:uid="{9B9057F7-A2AE-4B06-B16B-99DE8307C407}"/>
    <cellStyle name="Eingabe 6 5" xfId="2037" xr:uid="{635CA3CA-B0F1-482D-819D-F8DA2326D210}"/>
    <cellStyle name="Eingabe 6 5 2" xfId="6478" xr:uid="{804A2E70-D36E-4022-B514-7189278C0589}"/>
    <cellStyle name="Eingabe 6 5 3" xfId="9896" xr:uid="{B890658E-349E-46FC-82AE-BA412CF9904F}"/>
    <cellStyle name="Eingabe 6 5 4" xfId="12818" xr:uid="{02957A57-29BD-46E9-83F6-66D6756344C2}"/>
    <cellStyle name="Eingabe 6 6" xfId="4388" xr:uid="{A01A1EBE-966F-463D-B78C-BBFD132AB6E4}"/>
    <cellStyle name="Eingabe 6 7" xfId="3529" xr:uid="{2ED7DE65-A04B-4CDD-9566-CC4AD72918D3}"/>
    <cellStyle name="Eingabe 6 8" xfId="5424" xr:uid="{37346B26-CB2F-417C-A2BA-004513EDD13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2 2 2" xfId="7894" xr:uid="{3DD17EDA-0D31-430A-A39B-B354FAE5667B}"/>
    <cellStyle name="Eingabe 7 2 2 2 3" xfId="10950" xr:uid="{85B943AC-11D7-4E80-8AF7-CE990C4CAFD0}"/>
    <cellStyle name="Eingabe 7 2 2 2 4" xfId="13832" xr:uid="{4D7C13C9-0CAC-4594-A9E9-BFB5038DC153}"/>
    <cellStyle name="Eingabe 7 2 2 3" xfId="5382" xr:uid="{99F6FAEC-0CD3-41CB-A295-A0B8C8A377F4}"/>
    <cellStyle name="Eingabe 7 2 2 4" xfId="9494" xr:uid="{270A7766-DEEF-4874-992E-395F94E5BA97}"/>
    <cellStyle name="Eingabe 7 2 2 5" xfId="12416" xr:uid="{D59BB43B-8B1A-4B42-9ACA-BBCC242806E4}"/>
    <cellStyle name="Eingabe 7 2 3" xfId="1907" xr:uid="{90B9981E-6A44-4A17-A3B7-ECC0C047DA1C}"/>
    <cellStyle name="Eingabe 7 2 3 2" xfId="3450" xr:uid="{94A6CFF8-D202-4F89-A082-365FE1D093F2}"/>
    <cellStyle name="Eingabe 7 2 3 2 2" xfId="8144" xr:uid="{52EE61F0-D6C6-4A21-97FA-71191A8CD9F7}"/>
    <cellStyle name="Eingabe 7 2 3 2 3" xfId="11200" xr:uid="{57B0A3C4-58A5-4827-9E9F-47FCA5E65726}"/>
    <cellStyle name="Eingabe 7 2 3 2 4" xfId="14082" xr:uid="{F84A555A-453E-4186-A2ED-2F329862965C}"/>
    <cellStyle name="Eingabe 7 2 3 3" xfId="6836" xr:uid="{8F7CB323-85C8-45DB-90B5-15CA691E22C8}"/>
    <cellStyle name="Eingabe 7 2 3 4" xfId="9766" xr:uid="{B757180D-4910-4F61-AA3D-64639BC63957}"/>
    <cellStyle name="Eingabe 7 2 3 5" xfId="12688" xr:uid="{050E34A0-38F8-4F22-8BA9-C887F76F8E83}"/>
    <cellStyle name="Eingabe 7 2 4" xfId="2285" xr:uid="{FF8AD740-D784-4644-B47E-A96312BFAA7D}"/>
    <cellStyle name="Eingabe 7 2 4 2" xfId="5732" xr:uid="{8129CC04-C829-4E4F-A06F-3337E691AD2B}"/>
    <cellStyle name="Eingabe 7 2 4 3" xfId="10144" xr:uid="{8AFF1B34-A069-40DD-98FB-C48AC6BE5AE0}"/>
    <cellStyle name="Eingabe 7 2 4 4" xfId="13066" xr:uid="{1A27903F-0F80-43DA-8486-91975A82CF32}"/>
    <cellStyle name="Eingabe 7 2 5" xfId="4240" xr:uid="{654B1599-2A82-47A0-9FBB-F4C265D1C9C9}"/>
    <cellStyle name="Eingabe 7 2 6" xfId="8781" xr:uid="{3F4D03B3-0E25-4035-8BF1-7D8B6F56C05C}"/>
    <cellStyle name="Eingabe 7 2 7" xfId="11704" xr:uid="{0FC5C270-A859-4412-A42C-FE88414D7B6D}"/>
    <cellStyle name="Eingabe 7 3" xfId="1428" xr:uid="{AC30CE3C-3636-4DF8-87FF-E6076EAFD4F4}"/>
    <cellStyle name="Eingabe 7 3 2" xfId="2993" xr:uid="{B6A1C9FC-7451-46FA-AF69-4D6BF15F2481}"/>
    <cellStyle name="Eingabe 7 3 2 2" xfId="7687" xr:uid="{2921F929-5435-4E28-BDB4-00A6172851E7}"/>
    <cellStyle name="Eingabe 7 3 2 3" xfId="10743" xr:uid="{24E0A541-A4C2-4138-9DAE-C8900B16E070}"/>
    <cellStyle name="Eingabe 7 3 2 4" xfId="13625" xr:uid="{E1A4A9AA-07D4-43D6-9542-10C9E617F3FD}"/>
    <cellStyle name="Eingabe 7 3 3" xfId="4871" xr:uid="{0F9A7380-FABD-4461-B38C-7AD80247AB89}"/>
    <cellStyle name="Eingabe 7 3 4" xfId="9287" xr:uid="{AE2FB1B0-A56C-4311-8C7D-DD5D7E5AAF39}"/>
    <cellStyle name="Eingabe 7 3 5" xfId="12209" xr:uid="{BDA42CC2-F652-4D1C-A7AD-B0FD72908A31}"/>
    <cellStyle name="Eingabe 7 4" xfId="1708" xr:uid="{CB475E4F-0C1C-43D0-9BC0-D3AC3C90CA22}"/>
    <cellStyle name="Eingabe 7 4 2" xfId="3269" xr:uid="{1897C30E-F893-405E-B373-1DB484B584DF}"/>
    <cellStyle name="Eingabe 7 4 2 2" xfId="7963" xr:uid="{ABB26987-E798-4055-BADB-74B29C44F3DA}"/>
    <cellStyle name="Eingabe 7 4 2 3" xfId="11019" xr:uid="{30885228-9586-40C4-A794-121E6DDB5E21}"/>
    <cellStyle name="Eingabe 7 4 2 4" xfId="13901" xr:uid="{F79867C3-DDE9-41BF-B410-2C97690F7E49}"/>
    <cellStyle name="Eingabe 7 4 3" xfId="5593" xr:uid="{16BCD756-8A91-456D-84DA-1011641EFC5F}"/>
    <cellStyle name="Eingabe 7 4 4" xfId="9567" xr:uid="{70DEB3A8-5E52-4524-A27D-9DC25BE7EDAA}"/>
    <cellStyle name="Eingabe 7 4 5" xfId="12489" xr:uid="{4313C973-813F-4785-9DD5-8E0931FD04D2}"/>
    <cellStyle name="Eingabe 7 5" xfId="2079" xr:uid="{2CEB465E-8627-46D4-98D6-E9A4BA009012}"/>
    <cellStyle name="Eingabe 7 5 2" xfId="6149" xr:uid="{786A4D8D-2AAC-43F7-9DA0-13BDB8F4B92C}"/>
    <cellStyle name="Eingabe 7 5 3" xfId="9938" xr:uid="{9CBD3DE2-A9A5-4D6A-8063-FA7AA1D69BA8}"/>
    <cellStyle name="Eingabe 7 5 4" xfId="12860" xr:uid="{077B6998-DD1E-4237-88B9-8385D7CDAD1E}"/>
    <cellStyle name="Eingabe 7 6" xfId="6710" xr:uid="{AAB4D552-3881-4B5C-B974-212A72DF4112}"/>
    <cellStyle name="Eingabe 7 7" xfId="4229" xr:uid="{3304376C-1D94-45AF-958B-ACD89E76B0CB}"/>
    <cellStyle name="Eingabe 7 8" xfId="6518" xr:uid="{8AFCC096-0191-418F-9005-01779BDF44EE}"/>
    <cellStyle name="Eingabe 8" xfId="717" xr:uid="{4E63BFDE-C5ED-4F00-A964-4290E1E3B006}"/>
    <cellStyle name="Eingabe 8 2" xfId="1437" xr:uid="{D7A4A04B-ECF4-42AA-AD60-C61C7E51272A}"/>
    <cellStyle name="Eingabe 8 2 2" xfId="3002" xr:uid="{95D3DD18-5D50-4B46-90EB-D75790FFC81E}"/>
    <cellStyle name="Eingabe 8 2 2 2" xfId="7696" xr:uid="{6E5B9786-FBA6-430F-AE52-E4E17A32FB91}"/>
    <cellStyle name="Eingabe 8 2 2 3" xfId="10752" xr:uid="{A08C45AF-EC17-450E-99DE-861A9CBF2424}"/>
    <cellStyle name="Eingabe 8 2 2 4" xfId="13634" xr:uid="{021D4D32-7C35-498C-9EAD-B4FA3895F521}"/>
    <cellStyle name="Eingabe 8 2 3" xfId="3942" xr:uid="{0D2A4D8C-D7E5-4AFE-B133-0E17E9FAE389}"/>
    <cellStyle name="Eingabe 8 2 4" xfId="9296" xr:uid="{A8B176B6-08FD-4BB2-B549-FBCED9F2BC98}"/>
    <cellStyle name="Eingabe 8 2 5" xfId="12218" xr:uid="{4F8E7B21-112E-48C4-AFBE-FBD0307FA7F8}"/>
    <cellStyle name="Eingabe 8 3" xfId="1883" xr:uid="{92AE5031-EB7E-4BD9-A7E2-6ABBFC7F1307}"/>
    <cellStyle name="Eingabe 8 3 2" xfId="3426" xr:uid="{DE98C3E6-2C0D-4B86-BA23-F2D95CB06C87}"/>
    <cellStyle name="Eingabe 8 3 2 2" xfId="8120" xr:uid="{20F04C9D-FB05-4642-A0D0-A624826CF16F}"/>
    <cellStyle name="Eingabe 8 3 2 3" xfId="11176" xr:uid="{93357110-5240-45AC-94A2-18D3CD559D76}"/>
    <cellStyle name="Eingabe 8 3 2 4" xfId="14058" xr:uid="{25D5AFEF-608C-46AD-871A-3C62BAEEF434}"/>
    <cellStyle name="Eingabe 8 3 3" xfId="5045" xr:uid="{DBBFC595-2D83-4605-9CBC-ED8CBD25E781}"/>
    <cellStyle name="Eingabe 8 3 4" xfId="9742" xr:uid="{6B07239E-3429-43ED-AD51-33915B39160B}"/>
    <cellStyle name="Eingabe 8 3 5" xfId="12664" xr:uid="{493BAD00-CDFD-4575-A0EA-C6EB79183D78}"/>
    <cellStyle name="Eingabe 8 4" xfId="2088" xr:uid="{470D3B89-BF20-49A5-94FB-671515803CA2}"/>
    <cellStyle name="Eingabe 8 4 2" xfId="6335" xr:uid="{340D35FE-C769-424F-8817-449DF25BE9AB}"/>
    <cellStyle name="Eingabe 8 4 3" xfId="9947" xr:uid="{EC832820-480C-4C99-A2A1-89A6609BE38E}"/>
    <cellStyle name="Eingabe 8 4 4" xfId="12869" xr:uid="{2CF6739D-6CAA-4814-9BF2-FB06DF6F8624}"/>
    <cellStyle name="Eingabe 8 5" xfId="4780" xr:uid="{CFDCA850-9178-4937-AA04-32E4BB4C0538}"/>
    <cellStyle name="Eingabe 8 6" xfId="6747" xr:uid="{1810592B-6BD3-420C-96E6-86F2A937984A}"/>
    <cellStyle name="Eingabe 8 7" xfId="8550" xr:uid="{6CF17421-3FB6-4D01-B4C6-2953DD34DF41}"/>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553" hidden="1" xr:uid="{103E5297-9870-4403-B88A-38B6CC808928}"/>
    <cellStyle name="Ergebnis" xfId="4406" hidden="1" xr:uid="{100B07E8-2C6A-4FC6-8FB6-F62B67B34016}"/>
    <cellStyle name="Ergebnis" xfId="4482" hidden="1" xr:uid="{D55220A1-F0A1-4B8F-8797-3DA0DFA8D768}"/>
    <cellStyle name="Ergebnis" xfId="4433" hidden="1" xr:uid="{A5C0256D-0A59-4744-A62C-AB72134ECD81}"/>
    <cellStyle name="Ergebnis" xfId="5223" hidden="1" xr:uid="{2B562F9C-AD53-4C25-8FA5-41ECE58CA74A}"/>
    <cellStyle name="Ergebnis" xfId="5102" hidden="1" xr:uid="{08AB990C-8742-438C-9D68-C34330A456D3}"/>
    <cellStyle name="Ergebnis" xfId="5104" hidden="1" xr:uid="{14F821C8-F8D9-4B2D-9A8A-3F90B48570F1}"/>
    <cellStyle name="Ergebnis" xfId="5138" hidden="1" xr:uid="{DFFC2D33-748D-4A24-832D-630F25D53184}"/>
    <cellStyle name="Ergebnis" xfId="5746" hidden="1" xr:uid="{8D75FB41-2D5F-4E26-BDAD-F95841AC7E17}"/>
    <cellStyle name="Ergebnis" xfId="5942" hidden="1" xr:uid="{F30E1A75-4B45-414D-878D-336304296C1C}"/>
    <cellStyle name="Ergebnis" xfId="6011" hidden="1" xr:uid="{EE2E72BF-B587-48F7-B574-3EF1EE8EC457}"/>
    <cellStyle name="Ergebnis" xfId="5968" hidden="1" xr:uid="{58EEE23C-F393-4D00-80FA-6BC813D5CBC3}"/>
    <cellStyle name="Ergebnis" xfId="6740" hidden="1" xr:uid="{0337207A-A788-462D-84E1-948C5B13051E}"/>
    <cellStyle name="Ergebnis" xfId="6628" hidden="1" xr:uid="{5FD529B2-757C-438F-93D9-BF5081F4BF3C}"/>
    <cellStyle name="Ergebnis" xfId="6630" hidden="1" xr:uid="{16B8ECEF-4F58-4622-8B21-1ECD4C8E8E1B}"/>
    <cellStyle name="Ergebnis" xfId="6662" hidden="1" xr:uid="{C4736EE4-3A55-4A1E-A03D-A56227B8270B}"/>
    <cellStyle name="Ergebnis" xfId="6881" hidden="1" xr:uid="{53C86129-A749-4411-BC57-64F48FE526DA}"/>
    <cellStyle name="Ergebnis" xfId="7042" hidden="1" xr:uid="{EB117E36-4261-4312-8B3F-A9C6D0B43B19}"/>
    <cellStyle name="Ergebnis" xfId="7069" hidden="1" xr:uid="{2984F2CF-CE45-4809-AE5E-47A8482294DB}"/>
    <cellStyle name="Ergebnis" xfId="7062" hidden="1" xr:uid="{CD0239A4-8A86-41A2-87EF-6E1732927E5D}"/>
    <cellStyle name="Ergebnis" xfId="7151" hidden="1" xr:uid="{B744561F-E3C9-4AF6-B744-19664906214D}"/>
    <cellStyle name="Ergebnis" xfId="7118" hidden="1" xr:uid="{1577F5AF-1B80-445C-A26F-2BF76AE0C4DA}"/>
    <cellStyle name="Ergebnis" xfId="7119" hidden="1" xr:uid="{0C450945-8DBC-4BAD-AE82-5B0966A57020}"/>
    <cellStyle name="Ergebnis" xfId="7129" hidden="1" xr:uid="{144A5FD2-CF27-443E-AEE1-AAB0A979FA21}"/>
    <cellStyle name="Ergebnis" xfId="7205" hidden="1" xr:uid="{14A05400-1C99-450A-88D0-08F5DF2F8AED}"/>
    <cellStyle name="Ergebnis" xfId="7366" hidden="1" xr:uid="{3ECBE88C-F17E-4C64-BEE3-5291DD37A565}"/>
    <cellStyle name="Ergebnis" xfId="7393" hidden="1" xr:uid="{8EF3E45F-7A7D-4D5B-B9E3-6661FA49A1FD}"/>
    <cellStyle name="Ergebnis" xfId="7386" hidden="1" xr:uid="{6471E0B1-B60C-42C4-BFD9-9F103230A92B}"/>
    <cellStyle name="Ergebnis" xfId="7475" hidden="1" xr:uid="{63569866-9338-4776-B6FD-F0CCC81B6E39}"/>
    <cellStyle name="Ergebnis" xfId="7442" hidden="1" xr:uid="{E70A085B-223A-4F0D-BBDC-74B1A393B642}"/>
    <cellStyle name="Ergebnis" xfId="7443" hidden="1" xr:uid="{389EEE93-66B8-4BA3-BBDC-B102143AACAC}"/>
    <cellStyle name="Ergebnis" xfId="7453" hidden="1" xr:uid="{9CA71164-5EC2-4BE8-A6CF-ADEA0EE83212}"/>
    <cellStyle name="Ergebnis" xfId="4592" hidden="1" xr:uid="{C2EACB31-6E8E-4999-A414-D4C5467F0782}"/>
    <cellStyle name="Ergebnis" xfId="5315" hidden="1" xr:uid="{3BD1DF52-AA13-4521-9A72-5C3CA62857BA}"/>
    <cellStyle name="Ergebnis" xfId="5283" hidden="1" xr:uid="{5F64AAFE-B187-471A-8363-7EDD47655ED1}"/>
    <cellStyle name="Ergebnis" xfId="6833" hidden="1" xr:uid="{95381954-F517-4E44-804F-A87C7DE505B9}"/>
    <cellStyle name="Ergebnis" xfId="5174" hidden="1" xr:uid="{0824174E-5F5F-4724-B540-B095A1F11FA6}"/>
    <cellStyle name="Ergebnis" xfId="5492" hidden="1" xr:uid="{7F5ECF0E-A1AF-40F5-8F2C-E80015161622}"/>
    <cellStyle name="Ergebnis" xfId="5259" hidden="1" xr:uid="{92EBF199-C0DD-4CDD-8EC9-3AF9896F83DA}"/>
    <cellStyle name="Ergebnis" xfId="4619" hidden="1" xr:uid="{30792422-83C4-4AB0-8693-C3046D8C7925}"/>
    <cellStyle name="Ergebnis" xfId="3768" hidden="1" xr:uid="{C3CBE447-1328-4781-B94F-29F6378B00C1}"/>
    <cellStyle name="Ergebnis" xfId="4898" hidden="1" xr:uid="{684F762D-A0AC-4046-98EA-470F6FB21597}"/>
    <cellStyle name="Ergebnis" xfId="4658" hidden="1" xr:uid="{BCF11143-2994-4EA0-BE9B-9F27160E1E87}"/>
    <cellStyle name="Ergebnis" xfId="6838" hidden="1" xr:uid="{AD5D9B62-81DD-4531-8371-D43EFE15CDEA}"/>
    <cellStyle name="Ergebnis" xfId="8040" hidden="1" xr:uid="{8C91D5ED-B11D-4B87-B570-0FF5B97E647A}"/>
    <cellStyle name="Ergebnis" xfId="7926" hidden="1" xr:uid="{31FA88E5-D5B6-4E62-898A-188689C11D38}"/>
    <cellStyle name="Ergebnis" xfId="7928" hidden="1" xr:uid="{6E139197-C523-41FF-9081-66EA366FBC9C}"/>
    <cellStyle name="Ergebnis" xfId="7960" hidden="1" xr:uid="{57B15E66-FF70-489A-B597-7CA6F80460C2}"/>
    <cellStyle name="Ergebnis" xfId="8181" hidden="1" xr:uid="{EB6867E8-AB92-4458-8E07-ED0C05BD8C90}"/>
    <cellStyle name="Ergebnis" xfId="8308" hidden="1" xr:uid="{3450E941-1965-4F42-A00E-27F58F0AD0D5}"/>
    <cellStyle name="Ergebnis" xfId="8335" hidden="1" xr:uid="{8E42B36A-FED6-4446-AC1A-D84D7D96725F}"/>
    <cellStyle name="Ergebnis" xfId="8328" hidden="1" xr:uid="{13B1EDCB-A580-4657-AA21-969CA46D2C7C}"/>
    <cellStyle name="Ergebnis" xfId="8417" hidden="1" xr:uid="{C641709C-B9A6-4463-80A6-058098F1687C}"/>
    <cellStyle name="Ergebnis" xfId="8384" hidden="1" xr:uid="{26591D78-3205-440D-93AA-9596922CE09C}"/>
    <cellStyle name="Ergebnis" xfId="8385" hidden="1" xr:uid="{AF304521-D95B-47A9-A664-B05E07F8BD68}"/>
    <cellStyle name="Ergebnis" xfId="8395" hidden="1" xr:uid="{AB275630-0297-49FB-9ACF-806369045CC6}"/>
    <cellStyle name="Ergebnis" xfId="8471" hidden="1" xr:uid="{B9CF0529-B251-4123-A35B-6AF4491D0EFC}"/>
    <cellStyle name="Ergebnis" xfId="8597" hidden="1" xr:uid="{AB6F2C04-C348-43D4-8915-0C8803B78954}"/>
    <cellStyle name="Ergebnis" xfId="8624" hidden="1" xr:uid="{DADC49C9-828F-42B5-AB21-9AA807ABEC42}"/>
    <cellStyle name="Ergebnis" xfId="8617" hidden="1" xr:uid="{59AE2BD0-F979-446C-AABB-5930AACD333C}"/>
    <cellStyle name="Ergebnis" xfId="8706" hidden="1" xr:uid="{3F69A6EA-9A0E-456F-8E89-24D996086706}"/>
    <cellStyle name="Ergebnis" xfId="8673" hidden="1" xr:uid="{DCDE1A77-C214-4DAB-A5C0-181FEB91FA1B}"/>
    <cellStyle name="Ergebnis" xfId="8674" hidden="1" xr:uid="{F5B6BB1B-04AA-4FFE-8625-0A82995A48F5}"/>
    <cellStyle name="Ergebnis" xfId="8684" hidden="1" xr:uid="{A5ACFBF1-AB36-4AED-B262-9C43D73C26DF}"/>
    <cellStyle name="Ergebnis" xfId="4068" hidden="1" xr:uid="{A7B650AA-7E7E-47EE-B1F9-944BFD81DB50}"/>
    <cellStyle name="Ergebnis" xfId="8810" hidden="1" xr:uid="{7C22384E-6E17-4AEB-9A59-7D32E49F8573}"/>
    <cellStyle name="Ergebnis" xfId="8887" hidden="1" xr:uid="{12E16F71-AA03-4E56-B3D9-52ECB8329BFC}"/>
    <cellStyle name="Ergebnis" xfId="8837" hidden="1" xr:uid="{93E368F2-B73B-450F-9693-98261E48D81E}"/>
    <cellStyle name="Ergebnis" xfId="9652" hidden="1" xr:uid="{FD151AC7-7717-493E-BC99-E311A59DA60F}"/>
    <cellStyle name="Ergebnis" xfId="9527" hidden="1" xr:uid="{56C266E5-6A90-4AF0-A12B-34F59A955978}"/>
    <cellStyle name="Ergebnis" xfId="9529" hidden="1" xr:uid="{19A6C67C-C204-443B-8637-136C9F1C9AE8}"/>
    <cellStyle name="Ergebnis" xfId="9564" hidden="1" xr:uid="{C33D39F6-545D-4758-9D52-3C81A31599B2}"/>
    <cellStyle name="Ergebnis" xfId="10191" hidden="1" xr:uid="{E5AC93CA-B9AD-4C95-BA32-6FBFD0A79C71}"/>
    <cellStyle name="Ergebnis" xfId="10280" hidden="1" xr:uid="{2A101498-8474-415F-8365-B3AF1B83BC07}"/>
    <cellStyle name="Ergebnis" xfId="10350" hidden="1" xr:uid="{D78BFD20-2378-432E-8916-3076C54934AD}"/>
    <cellStyle name="Ergebnis" xfId="10306" hidden="1" xr:uid="{00F355C4-9793-4E75-9920-379A7E852CE3}"/>
    <cellStyle name="Ergebnis" xfId="11096" hidden="1" xr:uid="{AF7476D5-B952-414B-A7F0-951A2E37B9E3}"/>
    <cellStyle name="Ergebnis" xfId="10982" hidden="1" xr:uid="{C4ECAAB4-436B-4995-9EAB-BF0434A6EEB9}"/>
    <cellStyle name="Ergebnis" xfId="10984" hidden="1" xr:uid="{8053594D-FFC1-4ADD-B7F5-644C69F9CAD3}"/>
    <cellStyle name="Ergebnis" xfId="11016" hidden="1" xr:uid="{DEDE36F6-4056-49F4-A616-C94AF1EE0810}"/>
    <cellStyle name="Ergebnis" xfId="11235" hidden="1" xr:uid="{F15F4079-C5ED-4028-8923-CB47CD83186A}"/>
    <cellStyle name="Ergebnis" xfId="11298" hidden="1" xr:uid="{73A1FD18-82F7-4A60-BAC3-0B088706E81C}"/>
    <cellStyle name="Ergebnis" xfId="11325" hidden="1" xr:uid="{59302F60-F0B7-4173-9188-D411605A5BD9}"/>
    <cellStyle name="Ergebnis" xfId="11318" hidden="1" xr:uid="{77531FE3-514D-4C37-9495-22C94A16941E}"/>
    <cellStyle name="Ergebnis" xfId="11407" hidden="1" xr:uid="{1918A7E1-817A-46F7-B40C-6E9E98F86A24}"/>
    <cellStyle name="Ergebnis" xfId="11374" hidden="1" xr:uid="{44E3F29C-659A-494D-8620-D85CE261A948}"/>
    <cellStyle name="Ergebnis" xfId="11375" hidden="1" xr:uid="{FDE5235E-D846-4802-B2A9-9297BCAF2DA3}"/>
    <cellStyle name="Ergebnis" xfId="11385" hidden="1" xr:uid="{8B70A31B-25FB-4D2B-A379-74D48AE81D36}"/>
    <cellStyle name="Ergebnis" xfId="11459" hidden="1" xr:uid="{701FDCC5-BB6F-49B9-B1D3-D67B74604D4C}"/>
    <cellStyle name="Ergebnis" xfId="11521" hidden="1" xr:uid="{1D362A11-325D-449B-A187-E8D5F87C0BEF}"/>
    <cellStyle name="Ergebnis" xfId="11548" hidden="1" xr:uid="{ADCE7211-6029-4878-87AA-DA51DC4B53AF}"/>
    <cellStyle name="Ergebnis" xfId="11541" hidden="1" xr:uid="{4DF09F57-E1FA-4F12-8B78-323F229749FA}"/>
    <cellStyle name="Ergebnis" xfId="11630" hidden="1" xr:uid="{9DE1D5F6-E6D0-4D06-AA79-94068E6C2219}"/>
    <cellStyle name="Ergebnis" xfId="11597" hidden="1" xr:uid="{9841E0F1-25FC-4B7B-BC35-2DD5CB2A443A}"/>
    <cellStyle name="Ergebnis" xfId="11598" hidden="1" xr:uid="{E1ED0C03-66E7-41C9-840D-6796A4DB2CBF}"/>
    <cellStyle name="Ergebnis" xfId="11608" hidden="1" xr:uid="{692C8FCF-4619-4BB5-BE6B-8D80C006846A}"/>
    <cellStyle name="Ergebnis" xfId="8498" hidden="1" xr:uid="{25AB5DA3-F9A2-4B54-B15F-67BE61F44E86}"/>
    <cellStyle name="Ergebnis" xfId="11732" hidden="1" xr:uid="{AD0E63CB-BF70-45B2-A3F0-9534AB8FB32D}"/>
    <cellStyle name="Ergebnis" xfId="11809" hidden="1" xr:uid="{9816916C-9486-4ADB-AC7B-65579D48A97E}"/>
    <cellStyle name="Ergebnis" xfId="11759" hidden="1" xr:uid="{1E1027B1-12B6-4760-8C98-20061D79CF54}"/>
    <cellStyle name="Ergebnis" xfId="12574" hidden="1" xr:uid="{AA0D9D58-2E27-49AE-88E0-DA6FE9802D84}"/>
    <cellStyle name="Ergebnis" xfId="12449" hidden="1" xr:uid="{21D3499D-51D9-40F6-B5D2-F63261AA3E67}"/>
    <cellStyle name="Ergebnis" xfId="12451" hidden="1" xr:uid="{48A1E369-F58D-4C18-99B8-894625F9E645}"/>
    <cellStyle name="Ergebnis" xfId="12486" hidden="1" xr:uid="{C37797A1-02DB-4B92-AF65-E8FBF2CD4A92}"/>
    <cellStyle name="Ergebnis" xfId="13109" hidden="1" xr:uid="{6C3E7DFE-48AF-4DC9-A36D-9387E976EE92}"/>
    <cellStyle name="Ergebnis" xfId="13162" hidden="1" xr:uid="{9400D8F9-2F8E-4B60-B6BA-2692DB5F9FBA}"/>
    <cellStyle name="Ergebnis" xfId="13232" hidden="1" xr:uid="{622FF093-4E41-4CF6-96E0-7C3F62855152}"/>
    <cellStyle name="Ergebnis" xfId="13188" hidden="1" xr:uid="{0CDECFEF-1BE5-4212-B082-43A693F1E4C7}"/>
    <cellStyle name="Ergebnis" xfId="13978" hidden="1" xr:uid="{E419A94A-A22D-4816-9194-B32BEC6FD604}"/>
    <cellStyle name="Ergebnis" xfId="13864" hidden="1" xr:uid="{D701F112-F297-4E74-8105-A8A74F87F2FF}"/>
    <cellStyle name="Ergebnis" xfId="13866" hidden="1" xr:uid="{9B8DBBAC-7C53-4569-8EDE-B9CF04EF3ACA}"/>
    <cellStyle name="Ergebnis" xfId="13898" hidden="1" xr:uid="{1BFA5F16-F888-47F8-A3E2-593B8DE523C5}"/>
    <cellStyle name="Ergebnis" xfId="14115" hidden="1" xr:uid="{65870C65-CEA8-485F-BBF0-26D52AD017FC}"/>
    <cellStyle name="Ergebnis" xfId="14140" hidden="1" xr:uid="{BAE8436C-F8CB-45B8-99E4-77E73FAC6CBE}"/>
    <cellStyle name="Ergebnis" xfId="14167" hidden="1" xr:uid="{8A593E93-2A73-4A16-9057-7AA3A1D0DC58}"/>
    <cellStyle name="Ergebnis" xfId="14160" hidden="1" xr:uid="{DAD2C1EB-0E80-43FC-B61D-85CF934A0308}"/>
    <cellStyle name="Ergebnis" xfId="14249" hidden="1" xr:uid="{96D49FA8-3F9D-4E56-B059-300BAFE2D58E}"/>
    <cellStyle name="Ergebnis" xfId="14216" hidden="1" xr:uid="{CD8DB417-06F1-45D0-84F9-33E1759CAE6B}"/>
    <cellStyle name="Ergebnis" xfId="14217" hidden="1" xr:uid="{BCDC7CDA-871C-4F6A-9460-F81465152BFC}"/>
    <cellStyle name="Ergebnis" xfId="14227" hidden="1" xr:uid="{EF101222-418A-4B10-A4CF-494F8399117E}"/>
    <cellStyle name="Ergebnis" xfId="14299" hidden="1" xr:uid="{328A3925-1AAD-4EA2-9737-9A1069AA801F}"/>
    <cellStyle name="Ergebnis" xfId="14324" hidden="1" xr:uid="{B944FA6E-D1C7-4FED-9972-90B0634A4FB1}"/>
    <cellStyle name="Ergebnis" xfId="14351" hidden="1" xr:uid="{6733F54F-6F60-4A78-B16D-7138BCB17F3F}"/>
    <cellStyle name="Ergebnis" xfId="14344" hidden="1" xr:uid="{65A7723C-D422-4ED3-AEA6-0EC9C0BE981E}"/>
    <cellStyle name="Ergebnis" xfId="14433" hidden="1" xr:uid="{E9C18FC0-9D72-4FFF-9DA1-6BE3A927401A}"/>
    <cellStyle name="Ergebnis" xfId="14400" hidden="1" xr:uid="{FCED9B51-B4B8-47D4-8AE9-2A0776131BF2}"/>
    <cellStyle name="Ergebnis" xfId="14401" hidden="1" xr:uid="{460459A0-5F80-438A-898D-59C19A4F18D7}"/>
    <cellStyle name="Ergebnis" xfId="14411" hidden="1" xr:uid="{8F3C977F-C9E9-4067-BEA3-C13FB4A01A15}"/>
    <cellStyle name="Ergebnis" xfId="14487" hidden="1" xr:uid="{0D3D50F7-8E3D-4760-ABBB-CCEDF0B7E610}"/>
    <cellStyle name="Ergebnis" xfId="14648" hidden="1" xr:uid="{FF8BC14B-9FEF-4AF4-9F44-FA2E51C927AF}"/>
    <cellStyle name="Ergebnis" xfId="14675" hidden="1" xr:uid="{AE15B73F-B0AC-4B32-A592-A786372ED2EB}"/>
    <cellStyle name="Ergebnis" xfId="14668" hidden="1" xr:uid="{CAC14D0E-1818-4079-A28D-A02FFC0CC7D9}"/>
    <cellStyle name="Ergebnis" xfId="14757" hidden="1" xr:uid="{6619E2DE-40FD-418E-A4E3-451657FA5BAD}"/>
    <cellStyle name="Ergebnis" xfId="14724" hidden="1" xr:uid="{EC98293B-0589-4BDE-9BBE-7DFFE249780E}"/>
    <cellStyle name="Ergebnis" xfId="14725" hidden="1" xr:uid="{DB78AD6C-2107-4E7D-B26C-6181B938DB41}"/>
    <cellStyle name="Ergebnis" xfId="14735" hidden="1" xr:uid="{8832F973-265D-468A-B9EF-B3F807FFFB8A}"/>
    <cellStyle name="Ergebnis" xfId="14811" hidden="1" xr:uid="{98F9974B-4A67-4B71-996E-415B17213D71}"/>
    <cellStyle name="Ergebnis" xfId="14972" hidden="1" xr:uid="{61278100-F333-4D77-B80B-423A3582E59C}"/>
    <cellStyle name="Ergebnis" xfId="14999" hidden="1" xr:uid="{11DDDEBE-2AC4-46D6-9EC0-D8095B68DAF4}"/>
    <cellStyle name="Ergebnis" xfId="14992" hidden="1" xr:uid="{621F8C9B-08D8-4A7C-A922-0502BE0B590D}"/>
    <cellStyle name="Ergebnis" xfId="15081" hidden="1" xr:uid="{165DE164-40C5-488B-B06D-3BBEB3D2392C}"/>
    <cellStyle name="Ergebnis" xfId="15048" hidden="1" xr:uid="{021CBD5C-9C56-43E3-B984-039C2F7F365C}"/>
    <cellStyle name="Ergebnis" xfId="15049" hidden="1" xr:uid="{B90CA359-844F-4AFB-9BFD-B01756C5325E}"/>
    <cellStyle name="Ergebnis" xfId="15059" hidden="1" xr:uid="{A06928FE-CA57-4589-857B-36655CD81A8B}"/>
    <cellStyle name="Ergebnis" xfId="15135" hidden="1" xr:uid="{20AC3DB4-18EB-4692-859F-0DE6ED3AD440}"/>
    <cellStyle name="Ergebnis" xfId="15296" hidden="1" xr:uid="{69D0B592-C2FC-416B-A487-23B44085A730}"/>
    <cellStyle name="Ergebnis" xfId="15323" hidden="1" xr:uid="{931C1E4A-C12E-4A1E-9616-F8ED44ACEE54}"/>
    <cellStyle name="Ergebnis" xfId="15316" hidden="1" xr:uid="{B88238D0-E0C4-46C8-8D9E-931DE0E8A7AE}"/>
    <cellStyle name="Ergebnis" xfId="15405" hidden="1" xr:uid="{CE824C68-0D79-4D3C-B7DC-F0EE2FA01E7E}"/>
    <cellStyle name="Ergebnis" xfId="15372" hidden="1" xr:uid="{0CF5C18B-382F-4A75-8A5A-DC1183657794}"/>
    <cellStyle name="Ergebnis" xfId="15373" hidden="1" xr:uid="{36C9E4C0-DF85-4513-B076-AE1C6CE1DA52}"/>
    <cellStyle name="Ergebnis" xfId="15383" hidden="1" xr:uid="{897CDAE1-A7B9-4E32-9569-30971A44B9CD}"/>
    <cellStyle name="Ergebnis" xfId="15459" hidden="1" xr:uid="{4F18D970-2A63-4794-986B-EC42B295CEB3}"/>
    <cellStyle name="Ergebnis" xfId="15620" hidden="1" xr:uid="{3C394711-1C6E-43C3-89AD-C3EC5DF151D6}"/>
    <cellStyle name="Ergebnis" xfId="15647" hidden="1" xr:uid="{72078506-593F-41B7-AB56-C8B0DEEEB7AE}"/>
    <cellStyle name="Ergebnis" xfId="15640" hidden="1" xr:uid="{FAF9AAF5-0864-47FD-BD61-E3C41EAC51F0}"/>
    <cellStyle name="Ergebnis" xfId="15729" hidden="1" xr:uid="{58F72CAB-94F3-402C-8273-E2810367F78F}"/>
    <cellStyle name="Ergebnis" xfId="15696" hidden="1" xr:uid="{C00827E6-D901-4BFA-8EDC-B0210C5FCE36}"/>
    <cellStyle name="Ergebnis" xfId="15697" hidden="1" xr:uid="{5292DEB8-57FB-4D8E-B4E1-B30EE8885374}"/>
    <cellStyle name="Ergebnis" xfId="15707" hidden="1" xr:uid="{60609066-7F63-424F-AB74-78B03910FB79}"/>
    <cellStyle name="Ergebnis 2" xfId="429" xr:uid="{5CE89CE0-B636-4CE0-BD4D-80C78564E435}"/>
    <cellStyle name="Ergebnis 2 10" xfId="8503" xr:uid="{27230791-A824-4507-A7A5-90036A1E51D5}"/>
    <cellStyle name="Ergebnis 2 11" xfId="11484" xr:uid="{C3E6EAF9-8704-476F-B6CE-62BEFAAE64D6}"/>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2 2 2" xfId="7872" xr:uid="{8A4F7B3F-087E-4008-AD4E-BAA9B57CAB11}"/>
    <cellStyle name="Ergebnis 2 2 2 2 2 3" xfId="10928" xr:uid="{D565DCC9-E0F0-493E-9876-E22E99D41544}"/>
    <cellStyle name="Ergebnis 2 2 2 2 2 4" xfId="13810" xr:uid="{00901184-FB77-43E6-97DD-7DA995E55089}"/>
    <cellStyle name="Ergebnis 2 2 2 2 3" xfId="4648" xr:uid="{81D44BFA-ADD3-4A36-9C1C-53C2F66B7B0D}"/>
    <cellStyle name="Ergebnis 2 2 2 2 4" xfId="9472" xr:uid="{805CB502-5A6D-4CD3-858C-501C3888D7C9}"/>
    <cellStyle name="Ergebnis 2 2 2 2 5" xfId="12394" xr:uid="{8A658272-A104-49C7-B1A3-69057905C159}"/>
    <cellStyle name="Ergebnis 2 2 2 3" xfId="1034" xr:uid="{B1C0A1EA-49E2-4197-8CD3-17A19DF0F2A1}"/>
    <cellStyle name="Ergebnis 2 2 2 3 2" xfId="2606" xr:uid="{06F588A2-12BA-4F22-854B-851EB89B3313}"/>
    <cellStyle name="Ergebnis 2 2 2 3 2 2" xfId="3623" xr:uid="{CA763316-618B-40EB-A74E-300A5E19B89A}"/>
    <cellStyle name="Ergebnis 2 2 2 3 2 3" xfId="10356" xr:uid="{7BA3349E-C5EE-4F1A-87A2-BB49E7D912E8}"/>
    <cellStyle name="Ergebnis 2 2 2 3 2 4" xfId="13238" xr:uid="{46708FA5-E65B-43E3-BCAB-42051AD83D06}"/>
    <cellStyle name="Ergebnis 2 2 2 3 3" xfId="6561" xr:uid="{3B20E539-13A3-4EF8-BD57-EE45B1660D05}"/>
    <cellStyle name="Ergebnis 2 2 2 3 4" xfId="8893" xr:uid="{3F85F84C-5810-45C9-8F24-0233517D134B}"/>
    <cellStyle name="Ergebnis 2 2 2 3 5" xfId="11815" xr:uid="{5C1ACDC8-C1BF-4193-9644-D04024005BFB}"/>
    <cellStyle name="Ergebnis 2 2 2 4" xfId="2263" xr:uid="{AC7B1BB6-7F5D-469C-BD96-AD9482FC9431}"/>
    <cellStyle name="Ergebnis 2 2 2 4 2" xfId="6330" xr:uid="{69390206-7CAC-4B1C-83BB-53692C1A7399}"/>
    <cellStyle name="Ergebnis 2 2 2 4 3" xfId="10122" xr:uid="{DA728354-C052-430F-A9F1-1F8CE325EBA7}"/>
    <cellStyle name="Ergebnis 2 2 2 4 4" xfId="13044" xr:uid="{D412EB19-1998-452E-8AB6-8AB0D1C8343A}"/>
    <cellStyle name="Ergebnis 2 2 2 5" xfId="3846" xr:uid="{3708BAF9-63B0-4206-8C80-77505AAD6353}"/>
    <cellStyle name="Ergebnis 2 2 2 6" xfId="8759" xr:uid="{D012FC72-E4A1-4106-8038-663ABF2B12EB}"/>
    <cellStyle name="Ergebnis 2 2 2 7" xfId="11682" xr:uid="{32F9CB6E-3639-4B90-972D-E130A724BB64}"/>
    <cellStyle name="Ergebnis 2 2 3" xfId="1405" xr:uid="{19CD3CBF-FA84-40A9-AA84-5A019718E8C2}"/>
    <cellStyle name="Ergebnis 2 2 3 2" xfId="2970" xr:uid="{A593501A-BC1E-459A-9BE1-4AFC0A828EC6}"/>
    <cellStyle name="Ergebnis 2 2 3 2 2" xfId="7664" xr:uid="{8FF3C9D0-CCBC-4F0C-B60B-743A41F41E82}"/>
    <cellStyle name="Ergebnis 2 2 3 2 3" xfId="10720" xr:uid="{3B527624-7449-47F3-9637-EB76443F80EF}"/>
    <cellStyle name="Ergebnis 2 2 3 2 4" xfId="13602" xr:uid="{BE6DB318-70E9-401B-8731-F1B44A45BAF3}"/>
    <cellStyle name="Ergebnis 2 2 3 3" xfId="5555" xr:uid="{1E39E5E4-E262-4F31-BDAB-E40149AEC04F}"/>
    <cellStyle name="Ergebnis 2 2 3 4" xfId="9264" xr:uid="{2069D33B-2492-4488-B4AE-E2F70D1065B3}"/>
    <cellStyle name="Ergebnis 2 2 3 5" xfId="12186" xr:uid="{9489DFBD-562F-4C1E-B72F-3064CD2317D4}"/>
    <cellStyle name="Ergebnis 2 2 4" xfId="1722" xr:uid="{ABB0BD15-55D4-4ED0-A455-66A53558B0CB}"/>
    <cellStyle name="Ergebnis 2 2 4 2" xfId="3282" xr:uid="{A9A296BB-88E1-4436-96BF-E9CFBBCC0D8B}"/>
    <cellStyle name="Ergebnis 2 2 4 2 2" xfId="7976" xr:uid="{801DB586-1947-490B-A27E-65D3724A4DE0}"/>
    <cellStyle name="Ergebnis 2 2 4 2 3" xfId="11032" xr:uid="{57632668-C4E5-4A3F-8CFA-A33533432C3A}"/>
    <cellStyle name="Ergebnis 2 2 4 2 4" xfId="13914" xr:uid="{B45280A7-661D-42C2-B340-C2D2C8EF9377}"/>
    <cellStyle name="Ergebnis 2 2 4 3" xfId="4435" xr:uid="{42469DC4-6973-4195-9387-BF4BEF32DF8D}"/>
    <cellStyle name="Ergebnis 2 2 4 4" xfId="9581" xr:uid="{3E8DE4C4-B011-4580-BB12-4307C90B03F3}"/>
    <cellStyle name="Ergebnis 2 2 4 5" xfId="12503" xr:uid="{0B49C1E4-6760-459C-B5C7-4E7CABAA5075}"/>
    <cellStyle name="Ergebnis 2 2 5" xfId="2057" xr:uid="{A90FB495-D998-4715-BEAD-5E5BB24E870E}"/>
    <cellStyle name="Ergebnis 2 2 5 2" xfId="4470" xr:uid="{4D018ACC-ED0A-4AFB-947E-52458B2CA08E}"/>
    <cellStyle name="Ergebnis 2 2 5 3" xfId="9916" xr:uid="{B8DAE193-BF1B-4267-AD55-22F923B0CD04}"/>
    <cellStyle name="Ergebnis 2 2 5 4" xfId="12838" xr:uid="{8FA9CCF4-8A6B-40E1-9935-E1C8D2DFBC09}"/>
    <cellStyle name="Ergebnis 2 2 6" xfId="6263" xr:uid="{88380192-E804-4B10-8435-E8FA087DBE8F}"/>
    <cellStyle name="Ergebnis 2 2 7" xfId="6304" xr:uid="{1D144022-76B3-403C-BDC0-517718E0E50E}"/>
    <cellStyle name="Ergebnis 2 2 8" xfId="4539" xr:uid="{A484F31A-78D5-4254-A62B-AF69F5A1CBE6}"/>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2 2 2" xfId="7804" xr:uid="{B74C3E2F-1C2F-4CC7-8ADC-80997EC37C27}"/>
    <cellStyle name="Ergebnis 2 3 2 2 2 3" xfId="10860" xr:uid="{219D51E6-FAAD-456A-95C2-5FE83A5EC622}"/>
    <cellStyle name="Ergebnis 2 3 2 2 2 4" xfId="13742" xr:uid="{85A63CCE-9DF8-4766-AFF1-EF63980178FB}"/>
    <cellStyle name="Ergebnis 2 3 2 2 3" xfId="3917" xr:uid="{5E825698-5DF7-474E-8529-F07CCE5A6830}"/>
    <cellStyle name="Ergebnis 2 3 2 2 4" xfId="9404" xr:uid="{0361C472-ABA4-4C88-B8D4-B707C8FDE2B4}"/>
    <cellStyle name="Ergebnis 2 3 2 2 5" xfId="12326" xr:uid="{2E7FB163-6AAC-40CF-8B6E-904295578B4E}"/>
    <cellStyle name="Ergebnis 2 3 2 3" xfId="1228" xr:uid="{7D457B99-73B6-4616-81E3-E9F2B3B8515D}"/>
    <cellStyle name="Ergebnis 2 3 2 3 2" xfId="2796" xr:uid="{703429D2-33F0-44D2-A30C-15D41AD2D6AD}"/>
    <cellStyle name="Ergebnis 2 3 2 3 2 2" xfId="3903" xr:uid="{079CD57B-5C7B-404C-A614-FF7C52486DF5}"/>
    <cellStyle name="Ergebnis 2 3 2 3 2 3" xfId="10546" xr:uid="{0358F9C0-CF6F-4061-BAB1-E128AFAEEF00}"/>
    <cellStyle name="Ergebnis 2 3 2 3 2 4" xfId="13428" xr:uid="{16DAE332-EAF4-42A0-A8B4-20530F80D2B3}"/>
    <cellStyle name="Ergebnis 2 3 2 3 3" xfId="4745" xr:uid="{1906726F-C08B-4899-BC0E-DB7D73C5A25D}"/>
    <cellStyle name="Ergebnis 2 3 2 3 4" xfId="9087" xr:uid="{398DC8D5-03A3-405D-A7ED-F79796972A58}"/>
    <cellStyle name="Ergebnis 2 3 2 3 5" xfId="12009" xr:uid="{2B354A23-9CC9-4F50-A3B6-ECFC15C6D848}"/>
    <cellStyle name="Ergebnis 2 3 2 4" xfId="2195" xr:uid="{5E8E4D38-C3DB-4331-8632-D8A1BB48EDF8}"/>
    <cellStyle name="Ergebnis 2 3 2 4 2" xfId="6002" xr:uid="{2A9C88F1-FDA7-4A4F-B918-3532C27C06E8}"/>
    <cellStyle name="Ergebnis 2 3 2 4 3" xfId="10054" xr:uid="{9E4DFAF7-58D9-4365-A3A7-069651C0B8B2}"/>
    <cellStyle name="Ergebnis 2 3 2 4 4" xfId="12976" xr:uid="{CC46BBEE-18DB-4CD4-8B55-7EA2F712FC12}"/>
    <cellStyle name="Ergebnis 2 3 2 5" xfId="4398" xr:uid="{76507E3F-2F35-44E7-A570-8583A2FB4AE7}"/>
    <cellStyle name="Ergebnis 2 3 2 6" xfId="3665" xr:uid="{BEE34CFA-209D-41C8-8F2D-FCBCADBD77FA}"/>
    <cellStyle name="Ergebnis 2 3 2 7" xfId="3850" xr:uid="{8EBE1DA0-21EA-49B7-8321-181DDB78409C}"/>
    <cellStyle name="Ergebnis 2 3 3" xfId="1337" xr:uid="{DD135B25-D389-477B-B683-F43B123793C6}"/>
    <cellStyle name="Ergebnis 2 3 3 2" xfId="2902" xr:uid="{A3D10616-F062-4EF9-991B-A7FFE161D62A}"/>
    <cellStyle name="Ergebnis 2 3 3 2 2" xfId="7596" xr:uid="{D6C93F78-E343-4C39-ACF1-C2027857A0A0}"/>
    <cellStyle name="Ergebnis 2 3 3 2 3" xfId="10652" xr:uid="{12059560-8C17-449A-83A3-75E5578A4DBB}"/>
    <cellStyle name="Ergebnis 2 3 3 2 4" xfId="13534" xr:uid="{4A6A2D0A-C972-4C98-B57D-BD84DA38B707}"/>
    <cellStyle name="Ergebnis 2 3 3 3" xfId="5253" xr:uid="{F024CF82-4CB8-475F-B0D1-3E12E0758518}"/>
    <cellStyle name="Ergebnis 2 3 3 4" xfId="9196" xr:uid="{1CF92D2E-8C55-48CB-BEC5-B3709D27AC03}"/>
    <cellStyle name="Ergebnis 2 3 3 5" xfId="12118" xr:uid="{44BA6419-D5DD-441D-A67F-455EFAFFE5E6}"/>
    <cellStyle name="Ergebnis 2 3 4" xfId="74" xr:uid="{649992E0-7B9A-4A90-870E-B6425AE26D23}"/>
    <cellStyle name="Ergebnis 2 3 4 2" xfId="2328" xr:uid="{733DD285-ABCF-4661-9D42-046F6FBF90D6}"/>
    <cellStyle name="Ergebnis 2 3 4 2 2" xfId="4524" xr:uid="{D13BA006-20C3-4D55-B368-FC856FF9AD41}"/>
    <cellStyle name="Ergebnis 2 3 4 2 3" xfId="10186" xr:uid="{964E2589-580F-4575-9058-D79201BECEE8}"/>
    <cellStyle name="Ergebnis 2 3 4 2 4" xfId="13104" xr:uid="{0EAEF304-03FC-472D-B053-D8C4FD66FA69}"/>
    <cellStyle name="Ergebnis 2 3 4 3" xfId="6412" xr:uid="{0E3B38BA-C30F-4618-84AC-43D1C7FF8A45}"/>
    <cellStyle name="Ergebnis 2 3 4 4" xfId="5735" xr:uid="{86463434-E580-4B82-9442-20B777B2E977}"/>
    <cellStyle name="Ergebnis 2 3 4 5" xfId="8287" xr:uid="{330E4E1D-4542-4D03-9B87-ECE4681E6C7F}"/>
    <cellStyle name="Ergebnis 2 3 5" xfId="1989" xr:uid="{78E502EA-7DDF-4AAF-B2E1-A5C2E6261885}"/>
    <cellStyle name="Ergebnis 2 3 5 2" xfId="4471" xr:uid="{49B8B5D9-13ED-4CF8-925A-4696A6824880}"/>
    <cellStyle name="Ergebnis 2 3 5 3" xfId="9848" xr:uid="{A45BD4DC-F9CB-4BA9-A664-47E70180261B}"/>
    <cellStyle name="Ergebnis 2 3 5 4" xfId="12770" xr:uid="{DBAF4855-0A14-448F-8380-336AEB5D065F}"/>
    <cellStyle name="Ergebnis 2 3 6" xfId="5754" xr:uid="{EB47EE4D-A870-4235-B238-50C977DAEAD6}"/>
    <cellStyle name="Ergebnis 2 3 7" xfId="6293" xr:uid="{F752873F-F46B-4F1A-9AF6-0EE8446B4CA7}"/>
    <cellStyle name="Ergebnis 2 3 8" xfId="6076" xr:uid="{52D10FE9-677F-4279-9109-9E48C5DEAC21}"/>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2 2 2" xfId="7795" xr:uid="{3EB473CD-2E95-4FA3-8EB6-AABBD0D49EFA}"/>
    <cellStyle name="Ergebnis 2 4 2 2 2 3" xfId="10851" xr:uid="{E47DD492-22A3-4905-92AD-62671CDD7904}"/>
    <cellStyle name="Ergebnis 2 4 2 2 2 4" xfId="13733" xr:uid="{A3A1DB34-0B92-4F98-B356-8239BD829647}"/>
    <cellStyle name="Ergebnis 2 4 2 2 3" xfId="4011" xr:uid="{78922E1B-1122-4B02-8A1A-29BAD439A9B2}"/>
    <cellStyle name="Ergebnis 2 4 2 2 4" xfId="9395" xr:uid="{2F3082D7-5F85-4449-A401-E618F575F7B7}"/>
    <cellStyle name="Ergebnis 2 4 2 2 5" xfId="12317" xr:uid="{1596E251-4AE6-45BF-A35D-80EB96F8C97F}"/>
    <cellStyle name="Ergebnis 2 4 2 3" xfId="1179" xr:uid="{8DC4E302-B2AD-4A39-B804-15555550DAC8}"/>
    <cellStyle name="Ergebnis 2 4 2 3 2" xfId="2748" xr:uid="{DC8775A6-859D-45CC-AA89-F0480294D462}"/>
    <cellStyle name="Ergebnis 2 4 2 3 2 2" xfId="4564" xr:uid="{3F9CD210-D7DA-4489-B305-9972B724417C}"/>
    <cellStyle name="Ergebnis 2 4 2 3 2 3" xfId="10498" xr:uid="{D4D96860-29BE-4F1D-A17B-5A809D064985}"/>
    <cellStyle name="Ergebnis 2 4 2 3 2 4" xfId="13380" xr:uid="{5558BA02-61E5-4C9C-B587-1384302568DE}"/>
    <cellStyle name="Ergebnis 2 4 2 3 3" xfId="5245" xr:uid="{D9A1612F-3583-4013-8BFD-861246E40186}"/>
    <cellStyle name="Ergebnis 2 4 2 3 4" xfId="9038" xr:uid="{44480BD1-7154-40A0-9B1E-1E9E625C2937}"/>
    <cellStyle name="Ergebnis 2 4 2 3 5" xfId="11960" xr:uid="{20DBEE22-BAF6-40C8-8805-4A57F0EEB987}"/>
    <cellStyle name="Ergebnis 2 4 2 4" xfId="2186" xr:uid="{E7B2A8A0-AA4A-40B3-AEEB-29241D758891}"/>
    <cellStyle name="Ergebnis 2 4 2 4 2" xfId="4849" xr:uid="{390EDAC8-99FF-415C-8D23-1D012AD367B5}"/>
    <cellStyle name="Ergebnis 2 4 2 4 3" xfId="10045" xr:uid="{B7348029-E27D-4972-BBEF-3E6B61427F21}"/>
    <cellStyle name="Ergebnis 2 4 2 4 4" xfId="12967" xr:uid="{99B8A030-4084-40A4-9FDF-5E1E6C64B26D}"/>
    <cellStyle name="Ergebnis 2 4 2 5" xfId="4728" xr:uid="{56194F49-3B8A-4A91-8DE5-555837F12400}"/>
    <cellStyle name="Ergebnis 2 4 2 6" xfId="6174" xr:uid="{7F1F3A81-C9A2-4FC9-94AE-5E4A2FAEFD86}"/>
    <cellStyle name="Ergebnis 2 4 2 7" xfId="8216" xr:uid="{4259DABE-7B0F-4C52-81C8-0B4B41A51F92}"/>
    <cellStyle name="Ergebnis 2 4 3" xfId="1328" xr:uid="{5C6ED9AD-FBA4-4FD6-AEB4-24A530658052}"/>
    <cellStyle name="Ergebnis 2 4 3 2" xfId="2893" xr:uid="{9106F7F6-0E71-402F-83C9-292C6A0ACEB8}"/>
    <cellStyle name="Ergebnis 2 4 3 2 2" xfId="7587" xr:uid="{51249C3E-B661-4A01-8E30-D1ABB33EFCD3}"/>
    <cellStyle name="Ergebnis 2 4 3 2 3" xfId="10643" xr:uid="{F692D75D-910B-4293-A194-6A327BA341F5}"/>
    <cellStyle name="Ergebnis 2 4 3 2 4" xfId="13525" xr:uid="{4AAE3E9C-D338-4284-80C6-D658ED04FC5D}"/>
    <cellStyle name="Ergebnis 2 4 3 3" xfId="4293" xr:uid="{D44AE347-6C07-4C3E-B095-1D3AE2D3D95F}"/>
    <cellStyle name="Ergebnis 2 4 3 4" xfId="9187" xr:uid="{3C4D9241-E629-4609-B66B-11141F79E80A}"/>
    <cellStyle name="Ergebnis 2 4 3 5" xfId="12109" xr:uid="{8996D702-6A7F-4F87-8D48-80C9DB181DD1}"/>
    <cellStyle name="Ergebnis 2 4 4" xfId="1004" xr:uid="{46E3998F-550B-4F2E-B793-E2F92D1D2F97}"/>
    <cellStyle name="Ergebnis 2 4 4 2" xfId="2576" xr:uid="{85EEC0A8-B143-4F70-B9B2-0FFA09579606}"/>
    <cellStyle name="Ergebnis 2 4 4 2 2" xfId="4493" xr:uid="{117EAD39-7685-4EBC-BA58-7DD8EE17E30A}"/>
    <cellStyle name="Ergebnis 2 4 4 2 3" xfId="10326" xr:uid="{532D7896-5D99-4305-AB6C-3E7A3B9808C4}"/>
    <cellStyle name="Ergebnis 2 4 4 2 4" xfId="13208" xr:uid="{29EE49EF-49D5-4690-B69A-E7CA2AFCE742}"/>
    <cellStyle name="Ergebnis 2 4 4 3" xfId="3649" xr:uid="{ACE2DA8B-F8C0-4CFC-B569-DB2FFA180918}"/>
    <cellStyle name="Ergebnis 2 4 4 4" xfId="8863" xr:uid="{56107560-5432-4DF0-AC67-01BAD3E11483}"/>
    <cellStyle name="Ergebnis 2 4 4 5" xfId="11785" xr:uid="{92D81A39-3D72-48F8-9649-FCA98A9FC845}"/>
    <cellStyle name="Ergebnis 2 4 5" xfId="1980" xr:uid="{250E0471-43E7-4715-8270-315C34C51126}"/>
    <cellStyle name="Ergebnis 2 4 5 2" xfId="4295" xr:uid="{EFC08F46-C8FA-4D36-BF28-F87FA8E050CA}"/>
    <cellStyle name="Ergebnis 2 4 5 3" xfId="9839" xr:uid="{EF266BE6-E3C8-4382-9FEC-C037D0BB9FD4}"/>
    <cellStyle name="Ergebnis 2 4 5 4" xfId="12761" xr:uid="{40D78BE3-481C-452D-98BD-ABAB14589689}"/>
    <cellStyle name="Ergebnis 2 4 6" xfId="4760" xr:uid="{7DE03FA5-43FA-4E8C-B34F-406250A11336}"/>
    <cellStyle name="Ergebnis 2 4 7" xfId="5190" xr:uid="{57840F65-FD5B-47FC-AB4A-41EFBB17CD66}"/>
    <cellStyle name="Ergebnis 2 4 8" xfId="8533" xr:uid="{77A7294C-791D-4B62-9DE9-CFC8C729DD5F}"/>
    <cellStyle name="Ergebnis 2 5" xfId="743" xr:uid="{23F522DF-F4C5-47EF-B927-A58CCE00E5A0}"/>
    <cellStyle name="Ergebnis 2 5 2" xfId="1456" xr:uid="{7187EB83-C0D5-429E-AB20-3E37BD1819A1}"/>
    <cellStyle name="Ergebnis 2 5 2 2" xfId="3021" xr:uid="{BC8E96BB-0776-438F-986C-B72114C083E9}"/>
    <cellStyle name="Ergebnis 2 5 2 2 2" xfId="7715" xr:uid="{10AF3B5F-78F8-4CBB-AD48-5D72C8D37EE5}"/>
    <cellStyle name="Ergebnis 2 5 2 2 3" xfId="10771" xr:uid="{7EFCBD52-BFF3-491B-BA5B-60F521AC1C90}"/>
    <cellStyle name="Ergebnis 2 5 2 2 4" xfId="13653" xr:uid="{8BBEAFC5-7CBA-4917-B7F1-524A08621E46}"/>
    <cellStyle name="Ergebnis 2 5 2 3" xfId="4267" xr:uid="{18F72F25-4F55-42F9-802F-5D8D43DB9456}"/>
    <cellStyle name="Ergebnis 2 5 2 4" xfId="9315" xr:uid="{D77C1388-F086-4F94-948C-30CA4A4BDBAF}"/>
    <cellStyle name="Ergebnis 2 5 2 5" xfId="12237" xr:uid="{2EE4FD10-F042-41F2-AF57-FA710EC77C3E}"/>
    <cellStyle name="Ergebnis 2 5 3" xfId="1723" xr:uid="{D4C7AAAA-5528-4758-A559-B9A3B88142EE}"/>
    <cellStyle name="Ergebnis 2 5 3 2" xfId="3283" xr:uid="{AA871010-8CEC-45E2-B52A-9E22B8A941B3}"/>
    <cellStyle name="Ergebnis 2 5 3 2 2" xfId="7977" xr:uid="{A0035DC4-C50A-4F6D-99D6-CE8E8C1E3297}"/>
    <cellStyle name="Ergebnis 2 5 3 2 3" xfId="11033" xr:uid="{4DFEAA11-75FB-48E7-8957-3EA5A7392BF8}"/>
    <cellStyle name="Ergebnis 2 5 3 2 4" xfId="13915" xr:uid="{787775B5-D711-4060-9B4F-4A9391E99C63}"/>
    <cellStyle name="Ergebnis 2 5 3 3" xfId="6476" xr:uid="{12F715D7-B1A0-4573-A915-7447D865DE91}"/>
    <cellStyle name="Ergebnis 2 5 3 4" xfId="9582" xr:uid="{1921C64B-E92A-4419-8E65-63499E869FC2}"/>
    <cellStyle name="Ergebnis 2 5 3 5" xfId="12504" xr:uid="{BD0753D8-F95C-40DD-AE5D-BB60E7E69087}"/>
    <cellStyle name="Ergebnis 2 5 4" xfId="2106" xr:uid="{371900C4-66D2-4829-8262-EB7D86679680}"/>
    <cellStyle name="Ergebnis 2 5 4 2" xfId="4515" xr:uid="{628BFD41-FE34-4A81-BCCE-2811E66CE012}"/>
    <cellStyle name="Ergebnis 2 5 4 3" xfId="9965" xr:uid="{0442254B-041C-4A9B-82C5-3BA547EFE969}"/>
    <cellStyle name="Ergebnis 2 5 4 4" xfId="12887" xr:uid="{DCE2B4A6-F9CF-4D79-A0F5-62A5A20EF709}"/>
    <cellStyle name="Ergebnis 2 5 5" xfId="3860" xr:uid="{2D6F4FC3-7F78-4377-87A6-52B305D3F578}"/>
    <cellStyle name="Ergebnis 2 5 6" xfId="4997" xr:uid="{BA6AEEF9-EEDB-40BB-A767-41A96C3D355D}"/>
    <cellStyle name="Ergebnis 2 5 7" xfId="3743" xr:uid="{271F1B85-5E9C-4C80-9025-839A9D4C3DA7}"/>
    <cellStyle name="Ergebnis 2 6" xfId="1195" xr:uid="{574EA804-1F32-423B-AEB8-23F5ED02F130}"/>
    <cellStyle name="Ergebnis 2 6 2" xfId="2764" xr:uid="{024E4B0E-35FD-405C-A47E-795C70F1868E}"/>
    <cellStyle name="Ergebnis 2 6 2 2" xfId="4136" xr:uid="{6BDBEA52-8478-49CA-8B1F-E115207B3E5C}"/>
    <cellStyle name="Ergebnis 2 6 2 3" xfId="10514" xr:uid="{733E96EF-0C62-4E38-B87F-AED9B7D3B53A}"/>
    <cellStyle name="Ergebnis 2 6 2 4" xfId="13396" xr:uid="{6B5003CF-0096-42B9-A777-D916323F6ED5}"/>
    <cellStyle name="Ergebnis 2 6 3" xfId="5932" xr:uid="{453653FB-7063-4196-A91C-0284F8E0C3E9}"/>
    <cellStyle name="Ergebnis 2 6 4" xfId="9054" xr:uid="{ED1B66E2-A16B-42EE-A917-21CBDA7F885D}"/>
    <cellStyle name="Ergebnis 2 6 5" xfId="11976" xr:uid="{F4A57665-8548-42A3-B1BA-2BDE32179561}"/>
    <cellStyle name="Ergebnis 2 7" xfId="1806" xr:uid="{51677788-094F-476A-BA39-BE55F41E42A7}"/>
    <cellStyle name="Ergebnis 2 7 2" xfId="3358" xr:uid="{121A3A70-9E89-4E63-8F18-C5A9135D274D}"/>
    <cellStyle name="Ergebnis 2 7 2 2" xfId="8052" xr:uid="{5BF4CB66-B5AB-477C-AAC9-190A32951CFF}"/>
    <cellStyle name="Ergebnis 2 7 2 3" xfId="11108" xr:uid="{0371FC6B-3CB9-42E7-BBB7-96FE110E1108}"/>
    <cellStyle name="Ergebnis 2 7 2 4" xfId="13990" xr:uid="{8BE0C207-8E0F-4FAE-A5D3-D7248FFFF785}"/>
    <cellStyle name="Ergebnis 2 7 3" xfId="5060" xr:uid="{E2746762-BBDA-4109-88D9-E7DA7E6ECD04}"/>
    <cellStyle name="Ergebnis 2 7 4" xfId="9665" xr:uid="{5279E341-98A4-4A0F-82E0-9EF8B8DBDF45}"/>
    <cellStyle name="Ergebnis 2 7 5" xfId="12587" xr:uid="{AF30336D-C2AD-4E1B-BBEF-10F9254A7396}"/>
    <cellStyle name="Ergebnis 2 8" xfId="1719" xr:uid="{D3ECB467-5C83-4154-9243-EACE48B265ED}"/>
    <cellStyle name="Ergebnis 2 8 2" xfId="4750" xr:uid="{6193979C-DC42-4AC7-AC14-DB44085754DA}"/>
    <cellStyle name="Ergebnis 2 8 3" xfId="9578" xr:uid="{DF50B2A4-872A-476B-8A94-78BF6BC0406C}"/>
    <cellStyle name="Ergebnis 2 8 4" xfId="12500" xr:uid="{9C5E0D55-CF65-4C40-AAF1-94883A089DD8}"/>
    <cellStyle name="Ergebnis 2 9" xfId="6057" xr:uid="{77388464-B5DE-43F1-8F8A-FDAD211B2050}"/>
    <cellStyle name="Ergebnis 3" xfId="322" xr:uid="{16D4ADB4-F77F-4936-A27E-D98B3DEA66EA}"/>
    <cellStyle name="Ergebnis 3 10" xfId="4100" xr:uid="{41B4E333-3691-4E75-BAFC-FE3AFA684B1A}"/>
    <cellStyle name="Ergebnis 3 11" xfId="10250" xr:uid="{EAC26CB2-BEDF-4BA0-A682-874612136775}"/>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2 2 2" xfId="7846" xr:uid="{AC03B4A5-78E7-49BD-86A0-DD98B2643B50}"/>
    <cellStyle name="Ergebnis 3 2 2 2 2 3" xfId="10902" xr:uid="{8F7E8B53-A932-49C0-8EA2-ADB75BB69F5F}"/>
    <cellStyle name="Ergebnis 3 2 2 2 2 4" xfId="13784" xr:uid="{366FA231-069C-43B4-AF09-73BEDB7F0B87}"/>
    <cellStyle name="Ergebnis 3 2 2 2 3" xfId="5419" xr:uid="{12438CCE-6DB8-4B0A-A3B1-94E930D55D63}"/>
    <cellStyle name="Ergebnis 3 2 2 2 4" xfId="9446" xr:uid="{BF3BADE1-2143-4060-A272-2B4351D0B52C}"/>
    <cellStyle name="Ergebnis 3 2 2 2 5" xfId="12368" xr:uid="{EF799B17-3BEE-437A-8BD2-405657D5D5D0}"/>
    <cellStyle name="Ergebnis 3 2 2 3" xfId="1745" xr:uid="{BC85EAB0-4B97-4C49-A97C-05C1F9DD01A8}"/>
    <cellStyle name="Ergebnis 3 2 2 3 2" xfId="3304" xr:uid="{1596EFCA-3970-4277-ADD7-1F57A300A0B6}"/>
    <cellStyle name="Ergebnis 3 2 2 3 2 2" xfId="7998" xr:uid="{3A4EFCA8-834A-494A-9576-31E5CFA084BA}"/>
    <cellStyle name="Ergebnis 3 2 2 3 2 3" xfId="11054" xr:uid="{095C0329-85CA-469F-99FC-AC4458836035}"/>
    <cellStyle name="Ergebnis 3 2 2 3 2 4" xfId="13936" xr:uid="{EF7DC9A7-02E0-4D13-84AA-821FCBA5C6B2}"/>
    <cellStyle name="Ergebnis 3 2 2 3 3" xfId="5526" xr:uid="{43CB313D-75CB-4741-9A1A-3729F3E5ECBD}"/>
    <cellStyle name="Ergebnis 3 2 2 3 4" xfId="9604" xr:uid="{80459D8C-A829-4949-AE30-50CBE0EE5B2C}"/>
    <cellStyle name="Ergebnis 3 2 2 3 5" xfId="12526" xr:uid="{F4B593E1-3AA9-4A57-879E-307B2FAA2063}"/>
    <cellStyle name="Ergebnis 3 2 2 4" xfId="2237" xr:uid="{45FC6327-A09C-4114-A0D7-FEB988C02092}"/>
    <cellStyle name="Ergebnis 3 2 2 4 2" xfId="5726" xr:uid="{14A89B24-2B9D-48EA-9260-78531E38EAED}"/>
    <cellStyle name="Ergebnis 3 2 2 4 3" xfId="10096" xr:uid="{AD33DDD0-C741-4D4F-B86A-7813977E0157}"/>
    <cellStyle name="Ergebnis 3 2 2 4 4" xfId="13018" xr:uid="{5860272E-63B0-4260-A4F3-40524B572B2C}"/>
    <cellStyle name="Ergebnis 3 2 2 5" xfId="5539" xr:uid="{4CC84FDE-2CB1-4B86-A0A8-74D627597985}"/>
    <cellStyle name="Ergebnis 3 2 2 6" xfId="5775" xr:uid="{D3EBDBF6-8116-439A-B34F-375945178146}"/>
    <cellStyle name="Ergebnis 3 2 2 7" xfId="8527" xr:uid="{007DF2D9-D9CF-492F-AE2E-3EBA110186E4}"/>
    <cellStyle name="Ergebnis 3 2 3" xfId="1379" xr:uid="{9C39CA0D-4B09-427D-A5A6-3BC4B47BCDF3}"/>
    <cellStyle name="Ergebnis 3 2 3 2" xfId="2944" xr:uid="{781318F8-A04E-4C55-9C7D-9EA7F4006CAF}"/>
    <cellStyle name="Ergebnis 3 2 3 2 2" xfId="7638" xr:uid="{A39F2723-A8D3-4E17-9BA7-83C2402737E3}"/>
    <cellStyle name="Ergebnis 3 2 3 2 3" xfId="10694" xr:uid="{59154014-EE62-444D-A690-151EF7C977A4}"/>
    <cellStyle name="Ergebnis 3 2 3 2 4" xfId="13576" xr:uid="{165B9677-B1C6-4C94-B33E-C9043C73A852}"/>
    <cellStyle name="Ergebnis 3 2 3 3" xfId="6340" xr:uid="{CE1EFEB8-46D5-4B8B-BE24-01915480C455}"/>
    <cellStyle name="Ergebnis 3 2 3 4" xfId="9238" xr:uid="{BAB2EEC1-D6FD-4870-B84D-B1221FC23FBB}"/>
    <cellStyle name="Ergebnis 3 2 3 5" xfId="12160" xr:uid="{3D476494-6AC5-4EDF-A406-8AFAC861A510}"/>
    <cellStyle name="Ergebnis 3 2 4" xfId="1868" xr:uid="{9B6ECEFB-5F26-4416-9450-7B6F23E81F05}"/>
    <cellStyle name="Ergebnis 3 2 4 2" xfId="3413" xr:uid="{DC70A64F-BDEF-4F57-BAA2-801DA96CA0D5}"/>
    <cellStyle name="Ergebnis 3 2 4 2 2" xfId="8107" xr:uid="{AF5279D3-D4E1-44E3-8749-D63DCA9C77FA}"/>
    <cellStyle name="Ergebnis 3 2 4 2 3" xfId="11163" xr:uid="{45FCB1F4-97A1-40E6-886A-C21457871F96}"/>
    <cellStyle name="Ergebnis 3 2 4 2 4" xfId="14045" xr:uid="{0B77DDF0-8B3E-4A26-8D12-58196352286E}"/>
    <cellStyle name="Ergebnis 3 2 4 3" xfId="6239" xr:uid="{CDCA39DD-33B8-4807-9306-BB78ABD85535}"/>
    <cellStyle name="Ergebnis 3 2 4 4" xfId="9727" xr:uid="{667D3BAA-5343-4EA5-9ADA-AC5B3475E90F}"/>
    <cellStyle name="Ergebnis 3 2 4 5" xfId="12649" xr:uid="{CB4CCD39-F8F5-45FA-A735-7CFAF397D883}"/>
    <cellStyle name="Ergebnis 3 2 5" xfId="2031" xr:uid="{4F762F77-BE3A-4808-84FA-654E63F6DB03}"/>
    <cellStyle name="Ergebnis 3 2 5 2" xfId="3506" xr:uid="{0EB3EDB5-E80B-4D20-9C4A-8BF7CF626068}"/>
    <cellStyle name="Ergebnis 3 2 5 3" xfId="9890" xr:uid="{2E3A5CD3-B858-49EE-9B66-8778A1F8DBEE}"/>
    <cellStyle name="Ergebnis 3 2 5 4" xfId="12812" xr:uid="{CCFBED9C-C181-40E1-9447-0C9FE8B1B579}"/>
    <cellStyle name="Ergebnis 3 2 6" xfId="3934" xr:uid="{2F70F962-66D8-4449-A603-B83E9B596101}"/>
    <cellStyle name="Ergebnis 3 2 7" xfId="3939" xr:uid="{73947555-87B5-45BE-AED1-71C5D37F63B5}"/>
    <cellStyle name="Ergebnis 3 2 8" xfId="8218" xr:uid="{7CA5017B-29D2-460C-A510-2CA742E1292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2 2 2" xfId="7760" xr:uid="{7C63B6E9-7558-4ACF-8B97-3B151211E588}"/>
    <cellStyle name="Ergebnis 3 3 2 2 2 3" xfId="10816" xr:uid="{5BBD4752-71D3-4D74-842A-3C932C06CF98}"/>
    <cellStyle name="Ergebnis 3 3 2 2 2 4" xfId="13698" xr:uid="{EFBB82BE-D620-4CC1-A003-ACFF6F997B67}"/>
    <cellStyle name="Ergebnis 3 3 2 2 3" xfId="6659" xr:uid="{6576BCE2-F2C1-4A04-8F42-4BFA7E329932}"/>
    <cellStyle name="Ergebnis 3 3 2 2 4" xfId="9360" xr:uid="{9B8A5CCE-6145-41FD-896F-421E7AE4F47F}"/>
    <cellStyle name="Ergebnis 3 3 2 2 5" xfId="12282" xr:uid="{1BF07DD8-427D-46CD-B11A-2AD1B8EF3098}"/>
    <cellStyle name="Ergebnis 3 3 2 3" xfId="1656" xr:uid="{E5063A4D-039A-4190-AE96-255E5625FF4F}"/>
    <cellStyle name="Ergebnis 3 3 2 3 2" xfId="3221" xr:uid="{CE130B07-4794-41CA-9B26-FAC8FD6A80D3}"/>
    <cellStyle name="Ergebnis 3 3 2 3 2 2" xfId="7915" xr:uid="{996B9438-142A-4B4B-8411-A3EEC937BFD5}"/>
    <cellStyle name="Ergebnis 3 3 2 3 2 3" xfId="10971" xr:uid="{2E5F8550-FCE3-49EF-93B5-017AC3596165}"/>
    <cellStyle name="Ergebnis 3 3 2 3 2 4" xfId="13853" xr:uid="{CBBE050F-AE72-4CF9-819E-E4F169F45B57}"/>
    <cellStyle name="Ergebnis 3 3 2 3 3" xfId="5503" xr:uid="{2940116B-456D-4882-A4F5-A8D077F6DC58}"/>
    <cellStyle name="Ergebnis 3 3 2 3 4" xfId="9515" xr:uid="{E2C199A3-C665-40B9-B652-B17002DF8CDD}"/>
    <cellStyle name="Ergebnis 3 3 2 3 5" xfId="12437" xr:uid="{82C85AFD-18EB-488C-8F0C-D8E4F2CD3F78}"/>
    <cellStyle name="Ergebnis 3 3 2 4" xfId="2151" xr:uid="{86BD62F9-E428-456F-B7FE-E714CED68514}"/>
    <cellStyle name="Ergebnis 3 3 2 4 2" xfId="4210" xr:uid="{D0E31B93-E0AB-4DC7-9FF2-18F0868F22C9}"/>
    <cellStyle name="Ergebnis 3 3 2 4 3" xfId="10010" xr:uid="{B9F2EBB1-67D5-453C-A449-E5189FA08E58}"/>
    <cellStyle name="Ergebnis 3 3 2 4 4" xfId="12932" xr:uid="{74AC05D9-7C10-45FF-A1C9-27018132CF16}"/>
    <cellStyle name="Ergebnis 3 3 2 5" xfId="5377" xr:uid="{AE6BF0FF-598E-4103-B804-40D48A9545A3}"/>
    <cellStyle name="Ergebnis 3 3 2 6" xfId="5048" xr:uid="{7C536A8A-989E-47B6-B5EC-1AC539EEC2A7}"/>
    <cellStyle name="Ergebnis 3 3 2 7" xfId="4339" xr:uid="{0CEBA939-FB62-4B45-80E2-7B60D0810273}"/>
    <cellStyle name="Ergebnis 3 3 3" xfId="1293" xr:uid="{EAA51786-8E63-45FF-9569-D121CDC0B0B2}"/>
    <cellStyle name="Ergebnis 3 3 3 2" xfId="2858" xr:uid="{A72D05C7-00C8-419F-8A88-959D877E5B75}"/>
    <cellStyle name="Ergebnis 3 3 3 2 2" xfId="7552" xr:uid="{E46E4474-FAC6-41E7-898D-2FA85A6A903A}"/>
    <cellStyle name="Ergebnis 3 3 3 2 3" xfId="10608" xr:uid="{45FB97D2-A9E2-4573-8C62-FEB76C6B71F2}"/>
    <cellStyle name="Ergebnis 3 3 3 2 4" xfId="13490" xr:uid="{E6A4A4F0-40EE-4871-8CAB-6F8EB51E404F}"/>
    <cellStyle name="Ergebnis 3 3 3 3" xfId="5052" xr:uid="{A2DC25B8-E237-4D62-BCD6-0CC133BB85F3}"/>
    <cellStyle name="Ergebnis 3 3 3 4" xfId="9152" xr:uid="{1E80BAAA-BF2B-46F8-ABA8-8F0B24E2326A}"/>
    <cellStyle name="Ergebnis 3 3 3 5" xfId="12074" xr:uid="{26C5EE60-C0A0-4590-AB93-37BCBFA09D12}"/>
    <cellStyle name="Ergebnis 3 3 4" xfId="70" xr:uid="{7114C9CB-2F64-4E80-8A69-047B08138918}"/>
    <cellStyle name="Ergebnis 3 3 4 2" xfId="2324" xr:uid="{761A119D-71B3-4E37-BA27-95DB7A700F7B}"/>
    <cellStyle name="Ergebnis 3 3 4 2 2" xfId="6331" xr:uid="{26BA128E-2BD8-441C-9DE0-00B42C99938F}"/>
    <cellStyle name="Ergebnis 3 3 4 2 3" xfId="10182" xr:uid="{3EBE58E1-6260-42F3-968A-A78E2D4E1760}"/>
    <cellStyle name="Ergebnis 3 3 4 2 4" xfId="13100" xr:uid="{9C99E605-A5AF-41A6-9495-B7151194C84F}"/>
    <cellStyle name="Ergebnis 3 3 4 3" xfId="4495" xr:uid="{8B14A97B-F9BD-4DB3-A45E-7F6EEB7F121B}"/>
    <cellStyle name="Ergebnis 3 3 4 4" xfId="5095" xr:uid="{AA17771F-C28D-47FA-AF99-504DB4EC1D93}"/>
    <cellStyle name="Ergebnis 3 3 4 5" xfId="3538" xr:uid="{1820190E-7FC5-4F43-B757-3D6326C67712}"/>
    <cellStyle name="Ergebnis 3 3 5" xfId="1945" xr:uid="{E018CF23-DE32-41E3-BCA5-DB990975B427}"/>
    <cellStyle name="Ergebnis 3 3 5 2" xfId="6067" xr:uid="{70337DAE-D9F0-4466-9EDB-E8E20AEBAF06}"/>
    <cellStyle name="Ergebnis 3 3 5 3" xfId="9804" xr:uid="{F42E4693-9C15-4054-B26C-E0CD93883A13}"/>
    <cellStyle name="Ergebnis 3 3 5 4" xfId="12726" xr:uid="{9BC9CF25-7338-4E88-86B1-0CBE6DB9A946}"/>
    <cellStyle name="Ergebnis 3 3 6" xfId="5300" xr:uid="{622A85E3-E69F-4430-8EC7-6ACE60EAF5E2}"/>
    <cellStyle name="Ergebnis 3 3 7" xfId="8220" xr:uid="{F969A5AA-C326-41C6-A795-179B590405B4}"/>
    <cellStyle name="Ergebnis 3 3 8" xfId="11262" xr:uid="{4AAB1426-8986-4F8E-89DD-D632974249C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2 2 2" xfId="7787" xr:uid="{8589BC77-B0F5-4FC8-8EB9-79135833E230}"/>
    <cellStyle name="Ergebnis 3 4 2 2 2 3" xfId="10843" xr:uid="{D77B2A13-43EA-495C-B451-52C57FB2AAD0}"/>
    <cellStyle name="Ergebnis 3 4 2 2 2 4" xfId="13725" xr:uid="{104FD6DB-3193-40F6-9FDE-F12260D68CB1}"/>
    <cellStyle name="Ergebnis 3 4 2 2 3" xfId="4870" xr:uid="{EAA4C5D6-47F5-40C7-910B-CFCCD0A085B2}"/>
    <cellStyle name="Ergebnis 3 4 2 2 4" xfId="9387" xr:uid="{D77CE4B1-A988-4B1B-8927-286CC99EED04}"/>
    <cellStyle name="Ergebnis 3 4 2 2 5" xfId="12309" xr:uid="{4A4D9067-3CC5-4FBC-9DA0-ED829F395232}"/>
    <cellStyle name="Ergebnis 3 4 2 3" xfId="92" xr:uid="{711ABDA4-59D1-43DE-809A-FBB077609849}"/>
    <cellStyle name="Ergebnis 3 4 2 3 2" xfId="2345" xr:uid="{647D702A-9D58-45CB-93D6-A09E14ABF075}"/>
    <cellStyle name="Ergebnis 3 4 2 3 2 2" xfId="5561" xr:uid="{ED143F17-1868-4022-8DD6-29E971B5E99D}"/>
    <cellStyle name="Ergebnis 3 4 2 3 2 3" xfId="10203" xr:uid="{E3D6BD86-8AB0-4B39-976E-DCADFFAF7086}"/>
    <cellStyle name="Ergebnis 3 4 2 3 2 4" xfId="13121" xr:uid="{90B51604-2EC9-4B76-95FE-0FAC8F5F2834}"/>
    <cellStyle name="Ergebnis 3 4 2 3 3" xfId="6355" xr:uid="{356F1637-DB19-4EA2-B453-EB746861334F}"/>
    <cellStyle name="Ergebnis 3 4 2 3 4" xfId="8202" xr:uid="{0EB907B4-6202-4596-A37F-FFE47D19C2CB}"/>
    <cellStyle name="Ergebnis 3 4 2 3 5" xfId="11255" xr:uid="{D72962D6-8912-402C-B920-8BBF3CC52BBA}"/>
    <cellStyle name="Ergebnis 3 4 2 4" xfId="2178" xr:uid="{8675E505-9F8E-4445-A9EB-38B5728753D2}"/>
    <cellStyle name="Ergebnis 3 4 2 4 2" xfId="6591" xr:uid="{4630B29C-CBDB-4D94-BB4B-2303F5B64E80}"/>
    <cellStyle name="Ergebnis 3 4 2 4 3" xfId="10037" xr:uid="{055032E7-301F-4230-90D1-65815D0573EB}"/>
    <cellStyle name="Ergebnis 3 4 2 4 4" xfId="12959" xr:uid="{DAE06982-7F08-4F84-99AD-7BAF388C6AE4}"/>
    <cellStyle name="Ergebnis 3 4 2 5" xfId="5129" xr:uid="{E0ACBB55-9D1C-4E1F-A131-2123BA193284}"/>
    <cellStyle name="Ergebnis 3 4 2 6" xfId="3938" xr:uid="{1F4AFBBA-084C-4565-94AF-DE3135312BB8}"/>
    <cellStyle name="Ergebnis 3 4 2 7" xfId="6358" xr:uid="{48432D5E-1DBC-47F2-9B46-74EEA7161ECA}"/>
    <cellStyle name="Ergebnis 3 4 3" xfId="1320" xr:uid="{71C041C5-E398-4021-8DA3-58AB161E0ABD}"/>
    <cellStyle name="Ergebnis 3 4 3 2" xfId="2885" xr:uid="{9C0A440F-0677-47C2-8B52-AE3AC4E38B1F}"/>
    <cellStyle name="Ergebnis 3 4 3 2 2" xfId="7579" xr:uid="{69E56FAC-F185-4787-8868-85407A4C4979}"/>
    <cellStyle name="Ergebnis 3 4 3 2 3" xfId="10635" xr:uid="{C9CCCF4E-B925-42C5-AA98-4E17C8384E27}"/>
    <cellStyle name="Ergebnis 3 4 3 2 4" xfId="13517" xr:uid="{D584F8F3-D0AA-4C25-957D-F8596CC43FDA}"/>
    <cellStyle name="Ergebnis 3 4 3 3" xfId="4465" xr:uid="{AF5A2479-0A54-430A-8B51-CDD1E5858562}"/>
    <cellStyle name="Ergebnis 3 4 3 4" xfId="9179" xr:uid="{6C127604-E9BB-47FE-A19A-BD4D1C1BCB6F}"/>
    <cellStyle name="Ergebnis 3 4 3 5" xfId="12101" xr:uid="{1A815742-7F30-40C3-9FF0-C9AF2946AFCE}"/>
    <cellStyle name="Ergebnis 3 4 4" xfId="1781" xr:uid="{3FB99CD1-7F58-445D-AA7E-DB8C3969219E}"/>
    <cellStyle name="Ergebnis 3 4 4 2" xfId="3336" xr:uid="{CABB3F1E-751E-4C51-8A9C-0ACAEF83D86E}"/>
    <cellStyle name="Ergebnis 3 4 4 2 2" xfId="8030" xr:uid="{34D5DB77-9291-4CAE-B01F-96D5AD21CDA8}"/>
    <cellStyle name="Ergebnis 3 4 4 2 3" xfId="11086" xr:uid="{28EB8594-5C3E-429E-8AB5-A52F3F0CA889}"/>
    <cellStyle name="Ergebnis 3 4 4 2 4" xfId="13968" xr:uid="{A5804A64-658B-421A-B8D8-6A48CD9FC8E8}"/>
    <cellStyle name="Ergebnis 3 4 4 3" xfId="6613" xr:uid="{1A2227EE-9348-44CD-8833-F5ABF213CEFF}"/>
    <cellStyle name="Ergebnis 3 4 4 4" xfId="9640" xr:uid="{E1A8B5B6-530B-43E7-95AD-0EAF233ACA76}"/>
    <cellStyle name="Ergebnis 3 4 4 5" xfId="12562" xr:uid="{D53F95A9-72F9-4DFF-A641-A2E1EA4BEFF4}"/>
    <cellStyle name="Ergebnis 3 4 5" xfId="1972" xr:uid="{8CEDB57B-84E1-4AF7-ACAC-C0C1A387E2EE}"/>
    <cellStyle name="Ergebnis 3 4 5 2" xfId="4625" xr:uid="{27618066-3C3C-4719-8E66-F08BAA2F1F44}"/>
    <cellStyle name="Ergebnis 3 4 5 3" xfId="9831" xr:uid="{BA140DA1-8EEA-4AA9-A5A9-C481451B2FEE}"/>
    <cellStyle name="Ergebnis 3 4 5 4" xfId="12753" xr:uid="{DC77B51E-F910-4DF0-ACDA-8FBAEABA9EB0}"/>
    <cellStyle name="Ergebnis 3 4 6" xfId="6224" xr:uid="{57CBBF39-2D7B-4433-8DDC-06BF1F1AB8F0}"/>
    <cellStyle name="Ergebnis 3 4 7" xfId="4264" xr:uid="{18A65A85-C268-4DCD-8C27-F2526373E728}"/>
    <cellStyle name="Ergebnis 3 4 8" xfId="4023" xr:uid="{73312992-88D4-4A24-A6C5-596E0CC3390E}"/>
    <cellStyle name="Ergebnis 3 5" xfId="739" xr:uid="{B8D751BE-FBF4-49C9-9544-D37D7A1DAD15}"/>
    <cellStyle name="Ergebnis 3 5 2" xfId="1452" xr:uid="{27906B50-E025-4DDB-BC39-97D45276D4C6}"/>
    <cellStyle name="Ergebnis 3 5 2 2" xfId="3017" xr:uid="{AC36969C-863B-4E54-9A2C-19C211BF8E07}"/>
    <cellStyle name="Ergebnis 3 5 2 2 2" xfId="7711" xr:uid="{69FAF7A9-D7A9-4E6B-AEFD-46DAFFC3B979}"/>
    <cellStyle name="Ergebnis 3 5 2 2 3" xfId="10767" xr:uid="{D14FD2C4-079C-443C-8622-CF9FD3964162}"/>
    <cellStyle name="Ergebnis 3 5 2 2 4" xfId="13649" xr:uid="{6FE6BCE5-6B96-4AB9-A310-CF4F7604F381}"/>
    <cellStyle name="Ergebnis 3 5 2 3" xfId="6026" xr:uid="{ED9E1105-2121-4BC0-946C-22D6FA32619B}"/>
    <cellStyle name="Ergebnis 3 5 2 4" xfId="9311" xr:uid="{A98CD1A8-7D09-4B3B-8AEA-DBC6A44C48B0}"/>
    <cellStyle name="Ergebnis 3 5 2 5" xfId="12233" xr:uid="{4173E17D-7281-4B01-B475-FAA78D209C8A}"/>
    <cellStyle name="Ergebnis 3 5 3" xfId="1857" xr:uid="{866586B1-2AE8-47A5-BD4F-780F2C3B8D08}"/>
    <cellStyle name="Ergebnis 3 5 3 2" xfId="3403" xr:uid="{D0687064-48A3-4113-91BA-775EB0C15D49}"/>
    <cellStyle name="Ergebnis 3 5 3 2 2" xfId="8097" xr:uid="{576B3AFE-2AD3-4AEA-B63C-0C7B28FFBF36}"/>
    <cellStyle name="Ergebnis 3 5 3 2 3" xfId="11153" xr:uid="{3EF2AC6C-6614-4E84-94C7-0BAEAB562AE4}"/>
    <cellStyle name="Ergebnis 3 5 3 2 4" xfId="14035" xr:uid="{163690F9-E9A5-4CC1-93B7-23B59E8FFD66}"/>
    <cellStyle name="Ergebnis 3 5 3 3" xfId="6034" xr:uid="{09CA306A-1FA2-4504-99E6-3421E7DDD2CF}"/>
    <cellStyle name="Ergebnis 3 5 3 4" xfId="9716" xr:uid="{0912253C-9F52-415F-9E2B-9AC9326FE6EC}"/>
    <cellStyle name="Ergebnis 3 5 3 5" xfId="12638" xr:uid="{9983DC86-C8B3-42F2-8155-255AE0B3D3CC}"/>
    <cellStyle name="Ergebnis 3 5 4" xfId="2103" xr:uid="{155B708A-DB02-4B8E-898F-ADF38C01164C}"/>
    <cellStyle name="Ergebnis 3 5 4 2" xfId="3579" xr:uid="{1B967B26-DD82-4B34-87F2-BB8EAB1E0C87}"/>
    <cellStyle name="Ergebnis 3 5 4 3" xfId="9962" xr:uid="{60DE0C3E-FCD5-44C5-BFFD-50C0238E560D}"/>
    <cellStyle name="Ergebnis 3 5 4 4" xfId="12884" xr:uid="{78E3E245-B79B-4447-90E6-77F55B8235E7}"/>
    <cellStyle name="Ergebnis 3 5 5" xfId="3666" xr:uid="{42ABADB8-0201-4CAC-9CE7-8707FC71A339}"/>
    <cellStyle name="Ergebnis 3 5 6" xfId="4076" xr:uid="{B477145C-6D2A-4927-8429-229F5C625D63}"/>
    <cellStyle name="Ergebnis 3 5 7" xfId="4860" xr:uid="{B8FA5354-1CC2-4D8D-8E31-CEAF61E4306E}"/>
    <cellStyle name="Ergebnis 3 6" xfId="1119" xr:uid="{C58E25DA-E2D8-47C5-BBCC-0C8DADC795A8}"/>
    <cellStyle name="Ergebnis 3 6 2" xfId="2688" xr:uid="{CDBE116F-675C-4EDA-A6B1-A03091BCEA49}"/>
    <cellStyle name="Ergebnis 3 6 2 2" xfId="6163" xr:uid="{4ABEFE23-25E9-4DE2-8278-3B95FABEF11C}"/>
    <cellStyle name="Ergebnis 3 6 2 3" xfId="10438" xr:uid="{19AE0466-212A-425B-AA85-2806C1204E73}"/>
    <cellStyle name="Ergebnis 3 6 2 4" xfId="13320" xr:uid="{C9261111-0992-4C0D-9CD5-C67D3BDC991C}"/>
    <cellStyle name="Ergebnis 3 6 3" xfId="4896" xr:uid="{3534C898-B935-4E4A-9541-57381EBC5C37}"/>
    <cellStyle name="Ergebnis 3 6 4" xfId="8978" xr:uid="{6CFACE72-B61C-4F1A-B996-3D67FDAC2FB4}"/>
    <cellStyle name="Ergebnis 3 6 5" xfId="11900" xr:uid="{32084E09-D11B-460C-8521-78D7F6514A80}"/>
    <cellStyle name="Ergebnis 3 7" xfId="1177" xr:uid="{621104AE-DE24-4299-90C9-19A0AF2EAC5A}"/>
    <cellStyle name="Ergebnis 3 7 2" xfId="2746" xr:uid="{0E35F6A4-1BFA-46B4-B6D0-A07B28AFC5A4}"/>
    <cellStyle name="Ergebnis 3 7 2 2" xfId="5567" xr:uid="{C9AEF170-3A68-491C-B3AE-A58784E5E048}"/>
    <cellStyle name="Ergebnis 3 7 2 3" xfId="10496" xr:uid="{5BE366D0-E93A-4F7E-ABAD-DB8904640B47}"/>
    <cellStyle name="Ergebnis 3 7 2 4" xfId="13378" xr:uid="{6E127B5A-FDDC-4206-858F-09614ECA45BE}"/>
    <cellStyle name="Ergebnis 3 7 3" xfId="5461" xr:uid="{57D5BD70-83A3-440C-8612-0B817F5D4758}"/>
    <cellStyle name="Ergebnis 3 7 4" xfId="9036" xr:uid="{41E51067-4FD6-4D5C-B7DC-F4087E380D5C}"/>
    <cellStyle name="Ergebnis 3 7 5" xfId="11958" xr:uid="{36010772-DDDC-4783-8F6F-61D465D92ABE}"/>
    <cellStyle name="Ergebnis 3 8" xfId="1768" xr:uid="{9DDA4292-ECEB-4E71-88B5-B5632895194C}"/>
    <cellStyle name="Ergebnis 3 8 2" xfId="5548" xr:uid="{481D0E2F-4A02-4268-BA2F-F0FE942F4C1E}"/>
    <cellStyle name="Ergebnis 3 8 3" xfId="9627" xr:uid="{A9F91AF7-C167-4D8C-B9DF-7A4000FC2CAA}"/>
    <cellStyle name="Ergebnis 3 8 4" xfId="12549" xr:uid="{8F1EF852-29C2-4086-8BCA-49938FC01E5D}"/>
    <cellStyle name="Ergebnis 3 9" xfId="5075" xr:uid="{A96B305A-9E6A-4C8F-AD22-90508B1DCCFA}"/>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2 2 2" xfId="7776" xr:uid="{1FB0AB3E-ECA3-4CDA-B74C-7E08A8EA388D}"/>
    <cellStyle name="Ergebnis 4 2 2 2 3" xfId="10832" xr:uid="{178265DD-4F70-47EA-A3B4-C38EC6233EB9}"/>
    <cellStyle name="Ergebnis 4 2 2 2 4" xfId="13714" xr:uid="{969E318F-1366-44AF-8E83-3E5033209291}"/>
    <cellStyle name="Ergebnis 4 2 2 3" xfId="5685" xr:uid="{4EF9F94A-51E2-4100-B471-9124F22CDFDC}"/>
    <cellStyle name="Ergebnis 4 2 2 4" xfId="9376" xr:uid="{A554B50D-25BF-4AE5-BD2F-85BD90F84EA0}"/>
    <cellStyle name="Ergebnis 4 2 2 5" xfId="12298" xr:uid="{F14C0686-F916-4DB2-B199-9B41C63A949C}"/>
    <cellStyle name="Ergebnis 4 2 3" xfId="932" xr:uid="{9457D040-686B-4EB5-89C3-D494A5F9D547}"/>
    <cellStyle name="Ergebnis 4 2 3 2" xfId="2513" xr:uid="{51CB9832-0C76-420E-8CBC-A07B4532D865}"/>
    <cellStyle name="Ergebnis 4 2 3 2 2" xfId="5432" xr:uid="{363C67FB-3052-4587-97FA-7B1AE5417D95}"/>
    <cellStyle name="Ergebnis 4 2 3 2 3" xfId="10263" xr:uid="{F896798D-2DF9-4C31-8BB8-5C231DB4EE91}"/>
    <cellStyle name="Ergebnis 4 2 3 2 4" xfId="13145" xr:uid="{1A4CD9A9-391D-4100-99D0-E09BFC843952}"/>
    <cellStyle name="Ergebnis 4 2 3 3" xfId="6515" xr:uid="{D76AC8F7-33A5-4C70-B46A-E9B3240E3C7A}"/>
    <cellStyle name="Ergebnis 4 2 3 4" xfId="8791" xr:uid="{8079581C-BB20-49D5-8313-3F4F0E84F9F5}"/>
    <cellStyle name="Ergebnis 4 2 3 5" xfId="11713" xr:uid="{C76B908E-06D9-4EB9-8276-840758FA5BC6}"/>
    <cellStyle name="Ergebnis 4 2 4" xfId="2167" xr:uid="{D95436DD-51F1-43F3-A226-6C91382F2CE9}"/>
    <cellStyle name="Ergebnis 4 2 4 2" xfId="5278" xr:uid="{939F0056-8A8C-450C-A487-B348B72EECA1}"/>
    <cellStyle name="Ergebnis 4 2 4 3" xfId="10026" xr:uid="{EEE27BB9-EE3B-4CA0-AC67-66FCBDA3AB5E}"/>
    <cellStyle name="Ergebnis 4 2 4 4" xfId="12948" xr:uid="{51758C51-FCD9-4A75-BA79-7818544E1F22}"/>
    <cellStyle name="Ergebnis 4 2 5" xfId="4814" xr:uid="{FE3DE674-A9E1-4906-9FCA-CB220D2155F8}"/>
    <cellStyle name="Ergebnis 4 2 6" xfId="6411" xr:uid="{EBB6295B-E6B2-460C-AE4B-10F12D61EB1D}"/>
    <cellStyle name="Ergebnis 4 2 7" xfId="6325" xr:uid="{8568E8EA-4455-4B54-B5D1-FEEFA16759BD}"/>
    <cellStyle name="Ergebnis 4 3" xfId="1309" xr:uid="{28A923EA-0124-4EC4-9E09-78892F4B7868}"/>
    <cellStyle name="Ergebnis 4 3 2" xfId="2874" xr:uid="{625EC23A-D2AD-4DC6-ADFE-AAA4212A44CB}"/>
    <cellStyle name="Ergebnis 4 3 2 2" xfId="7568" xr:uid="{278AE676-4CB6-4878-94D5-F4ADB30AFA96}"/>
    <cellStyle name="Ergebnis 4 3 2 3" xfId="10624" xr:uid="{88558AD8-D23E-4E6A-B78B-BD85E231EFC1}"/>
    <cellStyle name="Ergebnis 4 3 2 4" xfId="13506" xr:uid="{257225A7-F437-41D8-ABA1-13E171AB3814}"/>
    <cellStyle name="Ergebnis 4 3 3" xfId="6246" xr:uid="{94ADEC05-8D66-40E3-A2BB-33F785BA8E3D}"/>
    <cellStyle name="Ergebnis 4 3 4" xfId="9168" xr:uid="{4A399BC8-A9D9-449E-8645-C6EAFF918B39}"/>
    <cellStyle name="Ergebnis 4 3 5" xfId="12090" xr:uid="{24417E5E-D3DD-4F06-8F12-C3A1A9A51003}"/>
    <cellStyle name="Ergebnis 4 4" xfId="1264" xr:uid="{21837CB3-F2C5-4C46-918E-D8723DF96B3B}"/>
    <cellStyle name="Ergebnis 4 4 2" xfId="2829" xr:uid="{4F563436-DEC0-447D-959B-AF81FE7AF374}"/>
    <cellStyle name="Ergebnis 4 4 2 2" xfId="7523" xr:uid="{A25D74B3-B133-44E1-90A1-00E92D1167F1}"/>
    <cellStyle name="Ergebnis 4 4 2 3" xfId="10579" xr:uid="{199A7F7B-7BD7-42C8-8001-F123545B6F3C}"/>
    <cellStyle name="Ergebnis 4 4 2 4" xfId="13461" xr:uid="{63414808-03EB-41EC-A9CF-87970FE109C0}"/>
    <cellStyle name="Ergebnis 4 4 3" xfId="4737" xr:uid="{0AE3D5C9-4FF4-43A6-8B25-963A83D3A326}"/>
    <cellStyle name="Ergebnis 4 4 4" xfId="9123" xr:uid="{14AE95C8-784B-4348-A100-D9A443148C1F}"/>
    <cellStyle name="Ergebnis 4 4 5" xfId="12045" xr:uid="{2D62F954-D249-4483-B2FA-73F2718CDFC8}"/>
    <cellStyle name="Ergebnis 4 5" xfId="1961" xr:uid="{7FE147B6-FBE9-4A8C-B49E-040624865CA5}"/>
    <cellStyle name="Ergebnis 4 5 2" xfId="6296" xr:uid="{0CBE47DF-0DF3-411E-8968-24182629AF4B}"/>
    <cellStyle name="Ergebnis 4 5 3" xfId="9820" xr:uid="{64DB1F6B-AEEF-4DCC-A0A1-FBDB40D9A877}"/>
    <cellStyle name="Ergebnis 4 5 4" xfId="12742" xr:uid="{CB2D73EA-1548-4BAA-A990-447D8A07955E}"/>
    <cellStyle name="Ergebnis 4 6" xfId="4779" xr:uid="{9FF3FD0E-FE63-4C95-A68B-8C441F57500D}"/>
    <cellStyle name="Ergebnis 4 7" xfId="8510" xr:uid="{7B248832-3C7B-40C4-905E-3C821D2785A4}"/>
    <cellStyle name="Ergebnis 4 8" xfId="11486" xr:uid="{081016BE-7B8A-4F1C-9C81-6CFDDF311A3C}"/>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2 2 2" xfId="7850" xr:uid="{8B6BB8C0-ECE1-4E14-8DB9-140075CDB3CC}"/>
    <cellStyle name="Ergebnis 5 2 2 2 3" xfId="10906" xr:uid="{4AD6E737-CF7A-4EC8-B207-53C7392920B7}"/>
    <cellStyle name="Ergebnis 5 2 2 2 4" xfId="13788" xr:uid="{9576C918-C785-47F4-ADDB-B9655FEBA2C1}"/>
    <cellStyle name="Ergebnis 5 2 2 3" xfId="4786" xr:uid="{3A5A55E5-1D12-4E54-9B9F-3E606D44B02C}"/>
    <cellStyle name="Ergebnis 5 2 2 4" xfId="9450" xr:uid="{743B4F4E-9933-42ED-952B-7330332FA6C9}"/>
    <cellStyle name="Ergebnis 5 2 2 5" xfId="12372" xr:uid="{6F514B15-BF29-45D6-B56A-45FB05A019B0}"/>
    <cellStyle name="Ergebnis 5 2 3" xfId="1033" xr:uid="{AF245C6C-501C-4815-98B4-70657087203F}"/>
    <cellStyle name="Ergebnis 5 2 3 2" xfId="2605" xr:uid="{FA5A89D1-75AA-4132-BCA8-FE1A37CE3312}"/>
    <cellStyle name="Ergebnis 5 2 3 2 2" xfId="3906" xr:uid="{9384C240-AB4C-47AA-84B7-2C688948FAE9}"/>
    <cellStyle name="Ergebnis 5 2 3 2 3" xfId="10355" xr:uid="{68490C90-9F05-4F42-8D0A-C5D3C462F00C}"/>
    <cellStyle name="Ergebnis 5 2 3 2 4" xfId="13237" xr:uid="{626B052F-BC3F-4053-9255-917637C6DCFD}"/>
    <cellStyle name="Ergebnis 5 2 3 3" xfId="5099" xr:uid="{6FFB8090-6519-40AB-BA87-C57736AA847E}"/>
    <cellStyle name="Ergebnis 5 2 3 4" xfId="8892" xr:uid="{5338F2FC-A030-4B19-B715-70ECC35B9E65}"/>
    <cellStyle name="Ergebnis 5 2 3 5" xfId="11814" xr:uid="{87A20610-39F5-493D-B22E-F8877C3FD24C}"/>
    <cellStyle name="Ergebnis 5 2 4" xfId="2241" xr:uid="{C01CC964-075A-40D0-8D52-5C90DA3CB3EF}"/>
    <cellStyle name="Ergebnis 5 2 4 2" xfId="5599" xr:uid="{A9D20A53-0E3D-435C-B7AD-160FA3A8C0D7}"/>
    <cellStyle name="Ergebnis 5 2 4 3" xfId="10100" xr:uid="{1FA76140-26D1-4652-8146-801ADAB49792}"/>
    <cellStyle name="Ergebnis 5 2 4 4" xfId="13022" xr:uid="{310662D2-68BA-4F8A-865D-46D1A816F824}"/>
    <cellStyle name="Ergebnis 5 2 5" xfId="4908" xr:uid="{F1D651DA-D033-4527-B230-5F24EB172CA2}"/>
    <cellStyle name="Ergebnis 5 2 6" xfId="3685" xr:uid="{DB6013CE-2B94-411E-8F35-6C6C9D7DF38F}"/>
    <cellStyle name="Ergebnis 5 2 7" xfId="6164" xr:uid="{E411629F-DC20-4604-AC66-4D1AA8D9FDD2}"/>
    <cellStyle name="Ergebnis 5 3" xfId="1383" xr:uid="{62CFA118-573A-4529-98A4-F80665B2590B}"/>
    <cellStyle name="Ergebnis 5 3 2" xfId="2948" xr:uid="{70C5C794-EE53-4436-91FE-4AEBEA5CD66C}"/>
    <cellStyle name="Ergebnis 5 3 2 2" xfId="7642" xr:uid="{78D07181-3972-4E08-A649-2DD5C8BA4901}"/>
    <cellStyle name="Ergebnis 5 3 2 3" xfId="10698" xr:uid="{A64A6A1B-96DC-428F-8D2E-548586CE1962}"/>
    <cellStyle name="Ergebnis 5 3 2 4" xfId="13580" xr:uid="{3EF5A824-9D02-4A12-8927-13D2CE97387E}"/>
    <cellStyle name="Ergebnis 5 3 3" xfId="4519" xr:uid="{6509865F-8A88-468A-BD10-1CC7E65AD026}"/>
    <cellStyle name="Ergebnis 5 3 4" xfId="9242" xr:uid="{B7D20203-FF67-40CE-96A2-29B01530C4E8}"/>
    <cellStyle name="Ergebnis 5 3 5" xfId="12164" xr:uid="{10AD15E3-3E6D-41CF-861B-532DD5991BE1}"/>
    <cellStyle name="Ergebnis 5 4" xfId="1242" xr:uid="{45E0F288-432D-40FB-A001-C1F6943E5B03}"/>
    <cellStyle name="Ergebnis 5 4 2" xfId="2809" xr:uid="{EDFBD153-36C5-4957-AA74-A8AFEB505DB8}"/>
    <cellStyle name="Ergebnis 5 4 2 2" xfId="3705" xr:uid="{8E53F420-B747-47A0-ABA5-44DD108D4B9A}"/>
    <cellStyle name="Ergebnis 5 4 2 3" xfId="10559" xr:uid="{B12ED406-4205-4C35-8F4D-C71C302A51F9}"/>
    <cellStyle name="Ergebnis 5 4 2 4" xfId="13441" xr:uid="{21DD3DEC-A06C-4271-83B1-DA131B6EB9B7}"/>
    <cellStyle name="Ergebnis 5 4 3" xfId="6136" xr:uid="{1985C63E-E45B-4FB7-B9D7-7F7DF6500790}"/>
    <cellStyle name="Ergebnis 5 4 4" xfId="9101" xr:uid="{2E0019BD-7A7C-48C0-B93E-5134F891749F}"/>
    <cellStyle name="Ergebnis 5 4 5" xfId="12023" xr:uid="{054C2216-D271-42BD-B8F5-986DD87DF0B9}"/>
    <cellStyle name="Ergebnis 5 5" xfId="2035" xr:uid="{62A9914B-67AF-4412-A396-2A48FC60C0CA}"/>
    <cellStyle name="Ergebnis 5 5 2" xfId="6614" xr:uid="{822EC400-44E4-4C11-80B4-E4C687C45610}"/>
    <cellStyle name="Ergebnis 5 5 3" xfId="9894" xr:uid="{AA0AE969-A56B-4085-9234-8E2F468705CF}"/>
    <cellStyle name="Ergebnis 5 5 4" xfId="12816" xr:uid="{D0AC95E2-13E8-4C8A-A3D0-C07721C4B699}"/>
    <cellStyle name="Ergebnis 5 6" xfId="5780" xr:uid="{8F08B5D6-029E-4359-8B81-85E55729793C}"/>
    <cellStyle name="Ergebnis 5 7" xfId="5428" xr:uid="{9A680DF7-015E-4871-871E-BEA7F661D3ED}"/>
    <cellStyle name="Ergebnis 5 8" xfId="6776" xr:uid="{060D7E1A-8152-4739-8A89-864794C5D8EC}"/>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2 2 2" xfId="7857" xr:uid="{490B766D-9CEB-4A8B-A733-217B16A729AF}"/>
    <cellStyle name="Ergebnis 6 2 2 2 3" xfId="10913" xr:uid="{AF18C4C0-C56C-4C26-9263-9C98910CC3C9}"/>
    <cellStyle name="Ergebnis 6 2 2 2 4" xfId="13795" xr:uid="{EE939A04-45A0-4A3B-AA2B-5DD4C7FD2FDE}"/>
    <cellStyle name="Ergebnis 6 2 2 3" xfId="4088" xr:uid="{269891C5-78EC-486D-A479-EFB242BE69D1}"/>
    <cellStyle name="Ergebnis 6 2 2 4" xfId="9457" xr:uid="{7FAD11BD-6BAC-4965-BD7F-DCB9EA337523}"/>
    <cellStyle name="Ergebnis 6 2 2 5" xfId="12379" xr:uid="{8DD8A703-741A-4C07-A316-ACB53739B39A}"/>
    <cellStyle name="Ergebnis 6 2 3" xfId="1665" xr:uid="{A46AC2BE-B73E-47F5-8212-E7B174DD3525}"/>
    <cellStyle name="Ergebnis 6 2 3 2" xfId="3230" xr:uid="{CDF6AEED-5F02-468E-9483-4E9859FBC6BC}"/>
    <cellStyle name="Ergebnis 6 2 3 2 2" xfId="7924" xr:uid="{9F78E6F2-CDC9-4935-B30E-22604441BDF7}"/>
    <cellStyle name="Ergebnis 6 2 3 2 3" xfId="10980" xr:uid="{41068F0A-9B7A-4B85-84B1-1FE5182FD561}"/>
    <cellStyle name="Ergebnis 6 2 3 2 4" xfId="13862" xr:uid="{313BDA53-D5B4-4712-840C-24B1CB379B92}"/>
    <cellStyle name="Ergebnis 6 2 3 3" xfId="5070" xr:uid="{DCAF38D1-27F4-4FDB-85E5-81382993452C}"/>
    <cellStyle name="Ergebnis 6 2 3 4" xfId="9524" xr:uid="{4F8DE9AA-DCAE-48D7-A640-FD1492E676AB}"/>
    <cellStyle name="Ergebnis 6 2 3 5" xfId="12446" xr:uid="{F9124AF0-068D-4B2C-B593-477D5CE459DB}"/>
    <cellStyle name="Ergebnis 6 2 4" xfId="2248" xr:uid="{95FDE857-2E43-49D7-AE10-9FA06C7B964B}"/>
    <cellStyle name="Ergebnis 6 2 4 2" xfId="5425" xr:uid="{14BD83D4-9D91-4BF9-949D-BCC90572FEB6}"/>
    <cellStyle name="Ergebnis 6 2 4 3" xfId="10107" xr:uid="{7E2E0688-1DAA-44F8-8C31-E60EDE183F63}"/>
    <cellStyle name="Ergebnis 6 2 4 4" xfId="13029" xr:uid="{D2B4A71D-43CF-4373-B087-041D05462629}"/>
    <cellStyle name="Ergebnis 6 2 5" xfId="5626" xr:uid="{7FA8ADCB-3DF8-48B2-8F65-0103AA14DE5F}"/>
    <cellStyle name="Ergebnis 6 2 6" xfId="6646" xr:uid="{3318D525-CA4F-4F05-BE7A-0A49B0BF5A22}"/>
    <cellStyle name="Ergebnis 6 2 7" xfId="6379" xr:uid="{675C44C2-98C5-43BD-890B-5F4A5EBA0564}"/>
    <cellStyle name="Ergebnis 6 3" xfId="1390" xr:uid="{6E31BC44-E14F-4023-B2BF-69366D01A3C6}"/>
    <cellStyle name="Ergebnis 6 3 2" xfId="2955" xr:uid="{5AFE5BE1-B970-4610-BB39-EC22290F8CAD}"/>
    <cellStyle name="Ergebnis 6 3 2 2" xfId="7649" xr:uid="{19D268CD-51BF-42C5-BADC-AF9EAA108F1A}"/>
    <cellStyle name="Ergebnis 6 3 2 3" xfId="10705" xr:uid="{34B3C9FD-9F6D-40CF-B1E8-670E6F32FB6F}"/>
    <cellStyle name="Ergebnis 6 3 2 4" xfId="13587" xr:uid="{908B967B-FB1E-4192-95E9-80869E8C356A}"/>
    <cellStyle name="Ergebnis 6 3 3" xfId="6656" xr:uid="{EEEF1A7D-4EC4-4260-8DF1-32BB9D0A4C31}"/>
    <cellStyle name="Ergebnis 6 3 4" xfId="9249" xr:uid="{3D964ABB-1DD9-4960-B3B0-CC383923C26E}"/>
    <cellStyle name="Ergebnis 6 3 5" xfId="12171" xr:uid="{098C0B76-B34F-48E1-AF84-BC200C8C75DE}"/>
    <cellStyle name="Ergebnis 6 4" xfId="1854" xr:uid="{94779A45-FBC6-406B-AAFF-CDA5C0708E85}"/>
    <cellStyle name="Ergebnis 6 4 2" xfId="3400" xr:uid="{28AE4A65-36EB-4D6E-A459-97AD9B4580C9}"/>
    <cellStyle name="Ergebnis 6 4 2 2" xfId="8094" xr:uid="{99BD5459-C41E-4755-8D7D-ED50A17D323A}"/>
    <cellStyle name="Ergebnis 6 4 2 3" xfId="11150" xr:uid="{4C038BBC-BBC7-4328-865D-1B16EF76B655}"/>
    <cellStyle name="Ergebnis 6 4 2 4" xfId="14032" xr:uid="{83F0CE11-9E34-4388-A482-C6BEA3A9DC36}"/>
    <cellStyle name="Ergebnis 6 4 3" xfId="6171" xr:uid="{64CF734B-EFAB-4FF6-8FB6-CA6D7300106B}"/>
    <cellStyle name="Ergebnis 6 4 4" xfId="9713" xr:uid="{C5144588-2807-4416-942A-5C37B869B856}"/>
    <cellStyle name="Ergebnis 6 4 5" xfId="12635" xr:uid="{592F0BD1-59E7-4A52-970D-54CA4B11FBBE}"/>
    <cellStyle name="Ergebnis 6 5" xfId="2042" xr:uid="{5A19AF33-9676-45D1-A3CC-34ACFA538928}"/>
    <cellStyle name="Ergebnis 6 5 2" xfId="5725" xr:uid="{D5E53020-BB1C-49C1-A577-BC7E320BFEDC}"/>
    <cellStyle name="Ergebnis 6 5 3" xfId="9901" xr:uid="{244FF717-A23A-460F-829C-502CD28FC089}"/>
    <cellStyle name="Ergebnis 6 5 4" xfId="12823" xr:uid="{8DF13CA6-959F-4D91-A28E-074063737BBE}"/>
    <cellStyle name="Ergebnis 6 6" xfId="5499" xr:uid="{D8E82CCD-77CB-4377-9164-F0515904B9B5}"/>
    <cellStyle name="Ergebnis 6 7" xfId="6150" xr:uid="{6918B685-A73A-4B78-8E3A-54AF6E1C6441}"/>
    <cellStyle name="Ergebnis 6 8" xfId="5431" xr:uid="{60EDA382-DF5B-4BCE-85F0-72C2EDCB2F98}"/>
    <cellStyle name="Ergebnis 7" xfId="718" xr:uid="{C09FA523-CD76-481B-B7DA-570B2F25BCD0}"/>
    <cellStyle name="Ergebnis 7 2" xfId="1438" xr:uid="{DEE9FAB0-D66D-49CE-9AF2-38CCAFA02937}"/>
    <cellStyle name="Ergebnis 7 2 2" xfId="3003" xr:uid="{08621597-74F9-4D07-AE6B-80A6E8121458}"/>
    <cellStyle name="Ergebnis 7 2 2 2" xfId="7697" xr:uid="{F34BB400-2278-4E6C-8C7F-51FAA60E5703}"/>
    <cellStyle name="Ergebnis 7 2 2 3" xfId="10753" xr:uid="{DF0FB8F2-3413-4051-801B-F7DF55E29212}"/>
    <cellStyle name="Ergebnis 7 2 2 4" xfId="13635" xr:uid="{08D6B8CD-1F07-46F2-B7A9-A5EF303AF153}"/>
    <cellStyle name="Ergebnis 7 2 3" xfId="3919" xr:uid="{8C429583-9AF1-4BF3-BFEF-853D0E192132}"/>
    <cellStyle name="Ergebnis 7 2 4" xfId="9297" xr:uid="{D853A8D5-E085-4C7C-B2A5-9D824236B51F}"/>
    <cellStyle name="Ergebnis 7 2 5" xfId="12219" xr:uid="{1400F909-CAB1-4FF0-A3B4-6A021641C5B8}"/>
    <cellStyle name="Ergebnis 7 3" xfId="1864" xr:uid="{32DD2EA3-C450-4E1C-B7C6-CF0447ED85B9}"/>
    <cellStyle name="Ergebnis 7 3 2" xfId="3409" xr:uid="{AA7E2B7F-AA7E-4C71-B64F-479DA915A293}"/>
    <cellStyle name="Ergebnis 7 3 2 2" xfId="8103" xr:uid="{7483520D-E964-49F9-9F03-388ED875BD68}"/>
    <cellStyle name="Ergebnis 7 3 2 3" xfId="11159" xr:uid="{B062BF27-930D-469E-B5F7-D6AC0E3F26D6}"/>
    <cellStyle name="Ergebnis 7 3 2 4" xfId="14041" xr:uid="{028E8FE0-FED7-4318-8E96-CAC14B97AE95}"/>
    <cellStyle name="Ergebnis 7 3 3" xfId="5160" xr:uid="{09ADA067-B455-4940-87CC-CE08748C25E1}"/>
    <cellStyle name="Ergebnis 7 3 4" xfId="9723" xr:uid="{CA08B472-E732-434E-8E85-9CF996A04E1A}"/>
    <cellStyle name="Ergebnis 7 3 5" xfId="12645" xr:uid="{24CE86F8-931D-49A9-BF93-4FF276E130B3}"/>
    <cellStyle name="Ergebnis 7 4" xfId="2089" xr:uid="{FFCAC205-1C90-4B82-8F2C-1DB3C9B1568A}"/>
    <cellStyle name="Ergebnis 7 4 2" xfId="4806" xr:uid="{D89F14BF-D30D-462C-9E4F-D00B912A5434}"/>
    <cellStyle name="Ergebnis 7 4 3" xfId="9948" xr:uid="{503C6BEB-7005-4A04-95EC-DFA8D30BF909}"/>
    <cellStyle name="Ergebnis 7 4 4" xfId="12870" xr:uid="{2A7A44BF-366D-45F7-9592-9541E44AE6F6}"/>
    <cellStyle name="Ergebnis 7 5" xfId="5612" xr:uid="{B191A869-A39E-4CED-AB59-7142DD6DC57C}"/>
    <cellStyle name="Ergebnis 7 6" xfId="4219" xr:uid="{5E922EAC-353C-492F-BE08-99B50433FA29}"/>
    <cellStyle name="Ergebnis 7 7" xfId="8291" xr:uid="{B7C9942F-CCAB-49E9-8BFF-5B3A2794D467}"/>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552" hidden="1" xr:uid="{7A24B195-0269-4FC9-85AF-9B3601CD606A}"/>
    <cellStyle name="Erklärender Text" xfId="4405" hidden="1" xr:uid="{1A33650F-7549-47FF-B461-9184EEE57E65}"/>
    <cellStyle name="Erklärender Text" xfId="4483" hidden="1" xr:uid="{87892BBE-AC76-40A5-9E90-41BF411A0349}"/>
    <cellStyle name="Erklärender Text" xfId="5115" hidden="1" xr:uid="{FB2A1610-6C94-4138-A5CD-783D5364C940}"/>
    <cellStyle name="Erklärender Text" xfId="5124" hidden="1" xr:uid="{E0B26DEB-B752-41A6-84FD-A6C2D5A8CBE6}"/>
    <cellStyle name="Erklärender Text" xfId="4393" hidden="1" xr:uid="{1A1BED4F-D97F-4961-9DDA-2EC5FDEF7FD1}"/>
    <cellStyle name="Erklärender Text" xfId="4530" hidden="1" xr:uid="{948654C1-D68E-432E-BAD7-535E4C538ADA}"/>
    <cellStyle name="Erklärender Text" xfId="5705" hidden="1" xr:uid="{5BACD99A-5FDC-42FE-B083-97FF793858C0}"/>
    <cellStyle name="Erklärender Text" xfId="5745" hidden="1" xr:uid="{04C50D6D-62CD-403E-B144-98E816080EE6}"/>
    <cellStyle name="Erklärender Text" xfId="5941" hidden="1" xr:uid="{A7976239-46B4-4878-9161-B19733688ADF}"/>
    <cellStyle name="Erklärender Text" xfId="6012" hidden="1" xr:uid="{E6B10A83-B4F3-47BE-9948-80382C3FC956}"/>
    <cellStyle name="Erklärender Text" xfId="6640" hidden="1" xr:uid="{196FF875-270F-4946-8108-8ED298267EB2}"/>
    <cellStyle name="Erklärender Text" xfId="6648" hidden="1" xr:uid="{6995C5D0-6092-4655-B993-4202FF5E43FB}"/>
    <cellStyle name="Erklärender Text" xfId="5931" hidden="1" xr:uid="{910992CD-7B5F-487E-A42E-EC2C334A2391}"/>
    <cellStyle name="Erklärender Text" xfId="6059" hidden="1" xr:uid="{5A4487F9-D152-420B-8F6D-BF182E247858}"/>
    <cellStyle name="Erklärender Text" xfId="6856" hidden="1" xr:uid="{A07566F2-9A3A-407C-9790-110549BE029A}"/>
    <cellStyle name="Erklärender Text" xfId="6880" hidden="1" xr:uid="{46149E5C-EFB1-487A-9703-A25496009F5B}"/>
    <cellStyle name="Erklärender Text" xfId="7041" hidden="1" xr:uid="{39D8CF19-0BFE-4E00-A1A9-B651BACE39D9}"/>
    <cellStyle name="Erklärender Text" xfId="7070" hidden="1" xr:uid="{AAEE2E13-E267-4E3F-AC2C-673078B13A78}"/>
    <cellStyle name="Erklärender Text" xfId="7123" hidden="1" xr:uid="{9DC386C1-9AA6-4A79-8EAB-BED6C9065042}"/>
    <cellStyle name="Erklärender Text" xfId="7127" hidden="1" xr:uid="{E935568C-6313-4EA2-B733-1842AE08F929}"/>
    <cellStyle name="Erklärender Text" xfId="7037" hidden="1" xr:uid="{914C27B9-63E5-43B2-8E8A-C5C3779E7F93}"/>
    <cellStyle name="Erklärender Text" xfId="7075" hidden="1" xr:uid="{8C731183-E271-4243-9A72-99F65E799464}"/>
    <cellStyle name="Erklärender Text" xfId="7180" hidden="1" xr:uid="{5D4CF55D-C553-482B-BE0A-2A3973297098}"/>
    <cellStyle name="Erklärender Text" xfId="7204" hidden="1" xr:uid="{6DEF8617-D0E1-4A32-9256-A0A0F2BF35E3}"/>
    <cellStyle name="Erklärender Text" xfId="7365" hidden="1" xr:uid="{348E1E5E-CB44-40D4-921D-81ADD293C2D4}"/>
    <cellStyle name="Erklärender Text" xfId="7394" hidden="1" xr:uid="{07781AAC-2871-417F-8D6A-702B82FECAC8}"/>
    <cellStyle name="Erklärender Text" xfId="7447" hidden="1" xr:uid="{59A6CE1D-A0A8-4AE0-8998-26AF0687DCE5}"/>
    <cellStyle name="Erklärender Text" xfId="7451" hidden="1" xr:uid="{7A46513D-25B2-492C-A763-529CF3B019FF}"/>
    <cellStyle name="Erklärender Text" xfId="7361" hidden="1" xr:uid="{04FEB618-AFD3-4228-ABF0-80DC9516DE4F}"/>
    <cellStyle name="Erklärender Text" xfId="7399" hidden="1" xr:uid="{0CDEE834-04B8-4CEB-9532-C29B6013977B}"/>
    <cellStyle name="Erklärender Text" xfId="7504" hidden="1" xr:uid="{00997E49-524D-4652-A8C3-7A71F2982EBD}"/>
    <cellStyle name="Erklärender Text" xfId="6121" hidden="1" xr:uid="{B03470A9-8ED5-4016-B1F5-B6E0A3341062}"/>
    <cellStyle name="Erklärender Text" xfId="6824" hidden="1" xr:uid="{E19E8494-6CB9-422A-82E5-28FE1A25635D}"/>
    <cellStyle name="Erklärender Text" xfId="6360" hidden="1" xr:uid="{E25A252D-755A-47B7-B61B-C892C8AB3BA4}"/>
    <cellStyle name="Erklärender Text" xfId="6780" hidden="1" xr:uid="{B2B0A39C-CEC2-435E-8343-2285DA3554CA}"/>
    <cellStyle name="Erklärender Text" xfId="4253" hidden="1" xr:uid="{EEDD3B96-CE5B-429D-B43C-F22003F5CB2A}"/>
    <cellStyle name="Erklärender Text" xfId="5274" hidden="1" xr:uid="{5AF6A611-D49C-4E50-879B-C0A731853BBD}"/>
    <cellStyle name="Erklärender Text" xfId="5758" hidden="1" xr:uid="{53463DD7-F782-4B7B-A80B-5389248FFD23}"/>
    <cellStyle name="Erklärender Text" xfId="3909" hidden="1" xr:uid="{E49DB3A5-C829-46EC-B208-6A5C24DE6651}"/>
    <cellStyle name="Erklärender Text" xfId="4106" hidden="1" xr:uid="{DCD47713-AE57-4942-9C67-402EE34BA49C}"/>
    <cellStyle name="Erklärender Text" xfId="6427" hidden="1" xr:uid="{88742421-8236-4517-87F1-E79159A6460C}"/>
    <cellStyle name="Erklärender Text" xfId="6508" hidden="1" xr:uid="{C8642C22-42D1-46BD-ADE3-D65399A7842F}"/>
    <cellStyle name="Erklärender Text" xfId="7938" hidden="1" xr:uid="{D58ED1B3-8B61-4772-A238-19D5309FBF60}"/>
    <cellStyle name="Erklärender Text" xfId="7946" hidden="1" xr:uid="{F9E3109D-D174-42F5-9AD3-5BADB82FAE45}"/>
    <cellStyle name="Erklärender Text" xfId="5630" hidden="1" xr:uid="{25792079-126D-44A2-A34D-EBC6ED02F318}"/>
    <cellStyle name="Erklärender Text" xfId="3607" hidden="1" xr:uid="{D454CA30-BD1D-45FA-BE5D-3B96E7A1DABD}"/>
    <cellStyle name="Erklärender Text" xfId="8156" hidden="1" xr:uid="{1F61D6C8-83FF-4978-B073-F5A4033F10FB}"/>
    <cellStyle name="Erklärender Text" xfId="8180" hidden="1" xr:uid="{27F95838-7AF3-48AC-99F5-2A23AB9EE264}"/>
    <cellStyle name="Erklärender Text" xfId="8307" hidden="1" xr:uid="{D2EDE613-256F-46DC-B075-AA20C7687F83}"/>
    <cellStyle name="Erklärender Text" xfId="8336" hidden="1" xr:uid="{3FC69412-D088-4A9D-BBA8-15A28D5A24B2}"/>
    <cellStyle name="Erklärender Text" xfId="8389" hidden="1" xr:uid="{8AF2A036-2871-4760-9A81-1BD77332EDFE}"/>
    <cellStyle name="Erklärender Text" xfId="8393" hidden="1" xr:uid="{B09B6ED0-F130-45AC-9C40-0BC1854C66FF}"/>
    <cellStyle name="Erklärender Text" xfId="8303" hidden="1" xr:uid="{D1522553-DB8A-49F2-9D06-7D311DA7B407}"/>
    <cellStyle name="Erklärender Text" xfId="8341" hidden="1" xr:uid="{651A250D-2EB9-4F30-9416-3C4B8D023852}"/>
    <cellStyle name="Erklärender Text" xfId="8446" hidden="1" xr:uid="{134F347C-017B-4C96-992D-35BED375C2A0}"/>
    <cellStyle name="Erklärender Text" xfId="8470" hidden="1" xr:uid="{A726C531-2C63-4DE6-ACC3-5AEFCA85EB83}"/>
    <cellStyle name="Erklärender Text" xfId="8596" hidden="1" xr:uid="{91F3702C-CBF7-48E8-8423-E5102DB71D6E}"/>
    <cellStyle name="Erklärender Text" xfId="8625" hidden="1" xr:uid="{5785A9C5-04C6-4CB1-B8E7-BE85FE4A7330}"/>
    <cellStyle name="Erklärender Text" xfId="8678" hidden="1" xr:uid="{4FFF5798-06CD-43AE-8059-DA7D60E6DF70}"/>
    <cellStyle name="Erklärender Text" xfId="8682" hidden="1" xr:uid="{ACFC95CD-881D-496A-8308-7B745500CF0E}"/>
    <cellStyle name="Erklärender Text" xfId="8592" hidden="1" xr:uid="{36135075-0C46-4708-89E4-122B04D433F8}"/>
    <cellStyle name="Erklärender Text" xfId="8630" hidden="1" xr:uid="{E548AA5C-48C2-4573-829C-AF41F90530B8}"/>
    <cellStyle name="Erklärender Text" xfId="8735" hidden="1" xr:uid="{261743A7-DC17-4A0F-99C2-9EA2E5C01205}"/>
    <cellStyle name="Erklärender Text" xfId="6619" hidden="1" xr:uid="{CF715627-3228-4A25-BC0D-4BDB6B676AC5}"/>
    <cellStyle name="Erklärender Text" xfId="8809" hidden="1" xr:uid="{ABF91010-7DC2-4F83-AFB2-15D7C5B35CAB}"/>
    <cellStyle name="Erklärender Text" xfId="8888" hidden="1" xr:uid="{E9E484F0-39DB-4657-98A8-1D312456B782}"/>
    <cellStyle name="Erklärender Text" xfId="9540" hidden="1" xr:uid="{45BA2384-3A45-462B-A36D-1CBAE8363AAF}"/>
    <cellStyle name="Erklärender Text" xfId="9549" hidden="1" xr:uid="{00E4EAF4-77ED-4F5B-BC92-13F92865F1E4}"/>
    <cellStyle name="Erklärender Text" xfId="8797" hidden="1" xr:uid="{5C2EBE66-EBF4-4839-8FEE-4EF1D5485851}"/>
    <cellStyle name="Erklärender Text" xfId="8938" hidden="1" xr:uid="{B8A10B39-3BF7-4A73-B50F-5FBB143B861D}"/>
    <cellStyle name="Erklärender Text" xfId="10150" hidden="1" xr:uid="{0E342966-3983-48CE-A29A-CEB1ECA06BF9}"/>
    <cellStyle name="Erklärender Text" xfId="10190" hidden="1" xr:uid="{502C908E-983A-4E9B-BAFB-660154744F81}"/>
    <cellStyle name="Erklärender Text" xfId="10279" hidden="1" xr:uid="{43C001A6-5DBC-44ED-91F3-AAAC38DE3E6B}"/>
    <cellStyle name="Erklärender Text" xfId="10351" hidden="1" xr:uid="{3243529B-3F6F-46EC-B4C3-32FA73C08EB4}"/>
    <cellStyle name="Erklärender Text" xfId="10994" hidden="1" xr:uid="{5F5C73EF-8EF2-4C8C-95C1-9AA16BE80189}"/>
    <cellStyle name="Erklärender Text" xfId="11002" hidden="1" xr:uid="{85E86AC3-7DFB-4163-80A6-A0AB60446C0D}"/>
    <cellStyle name="Erklärender Text" xfId="10268" hidden="1" xr:uid="{45AF7F2F-DC6A-4790-B5D5-18F09A25E453}"/>
    <cellStyle name="Erklärender Text" xfId="10398" hidden="1" xr:uid="{3F91ABB0-1FA6-4693-A490-63E4BE86942F}"/>
    <cellStyle name="Erklärender Text" xfId="11212" hidden="1" xr:uid="{174453AC-7D48-4E90-A54B-A7C3F635F1EF}"/>
    <cellStyle name="Erklärender Text" xfId="11234" hidden="1" xr:uid="{399AA862-A1F5-49B6-BF1F-AE0FBDF291FE}"/>
    <cellStyle name="Erklärender Text" xfId="11297" hidden="1" xr:uid="{4285F0F0-7048-4C96-B4AC-DA277CEEB767}"/>
    <cellStyle name="Erklärender Text" xfId="11326" hidden="1" xr:uid="{19F54147-9666-45B9-BAA3-EFD4B1CF7955}"/>
    <cellStyle name="Erklärender Text" xfId="11379" hidden="1" xr:uid="{D96B0EDF-728E-4E7D-9572-24003698D346}"/>
    <cellStyle name="Erklärender Text" xfId="11383" hidden="1" xr:uid="{3FA87053-1971-42FF-8E91-86D021BE318F}"/>
    <cellStyle name="Erklärender Text" xfId="11293" hidden="1" xr:uid="{6DD5CD9F-8EAC-4CF5-B490-846309A87201}"/>
    <cellStyle name="Erklärender Text" xfId="11331" hidden="1" xr:uid="{22218470-D180-48D5-AD6C-FC0247FF88B6}"/>
    <cellStyle name="Erklärender Text" xfId="11436" hidden="1" xr:uid="{C80AA273-3D38-4A44-B1FF-D0C5FD1C5BF3}"/>
    <cellStyle name="Erklärender Text" xfId="11458" hidden="1" xr:uid="{C57771AA-520B-41D8-8E95-99E612D94EDE}"/>
    <cellStyle name="Erklärender Text" xfId="11520" hidden="1" xr:uid="{3379E696-6386-49C5-BE09-5456A9AEED2F}"/>
    <cellStyle name="Erklärender Text" xfId="11549" hidden="1" xr:uid="{3188A9DB-987A-407A-BFD4-7C48DD32E0C7}"/>
    <cellStyle name="Erklärender Text" xfId="11602" hidden="1" xr:uid="{DE2FC57E-1BB4-471B-9544-72CF04D31B2C}"/>
    <cellStyle name="Erklärender Text" xfId="11606" hidden="1" xr:uid="{45B66279-F614-4A24-B406-8820982770DE}"/>
    <cellStyle name="Erklärender Text" xfId="11516" hidden="1" xr:uid="{77F57481-1C82-4A5B-B836-16EBE6F46E1D}"/>
    <cellStyle name="Erklärender Text" xfId="11554" hidden="1" xr:uid="{D45AA03F-73D3-4D11-955D-23F11866D4D1}"/>
    <cellStyle name="Erklärender Text" xfId="11659" hidden="1" xr:uid="{6987D9F4-C18E-455A-BD32-F0929D0B5141}"/>
    <cellStyle name="Erklärender Text" xfId="6517" hidden="1" xr:uid="{214FFBB0-96C8-4FFD-815F-DAC8F07CD993}"/>
    <cellStyle name="Erklärender Text" xfId="11731" hidden="1" xr:uid="{2134D343-B81C-4F35-A62B-DA0782F1736E}"/>
    <cellStyle name="Erklärender Text" xfId="11810" hidden="1" xr:uid="{87CFC822-0C27-4695-9097-12F64CDD8AD4}"/>
    <cellStyle name="Erklärender Text" xfId="12462" hidden="1" xr:uid="{F8CA6E51-6C4D-44B9-8F9C-F2A6AB71468D}"/>
    <cellStyle name="Erklärender Text" xfId="12471" hidden="1" xr:uid="{2DEC7628-0837-4CDE-8C97-08548F79A2D7}"/>
    <cellStyle name="Erklärender Text" xfId="11719" hidden="1" xr:uid="{685A7B5A-7388-4387-9763-8BCCD93B077A}"/>
    <cellStyle name="Erklärender Text" xfId="11860" hidden="1" xr:uid="{45A61381-35BC-4587-8DB6-9F5C446BDFF0}"/>
    <cellStyle name="Erklärender Text" xfId="13072" hidden="1" xr:uid="{9411FE12-8D61-4F75-A95F-740191C89D12}"/>
    <cellStyle name="Erklärender Text" xfId="13108" hidden="1" xr:uid="{2309108D-D152-44EB-96FB-8FCD6EF5F921}"/>
    <cellStyle name="Erklärender Text" xfId="13161" hidden="1" xr:uid="{BC543BC7-E557-4E2D-B38E-4BB00DBF0D9C}"/>
    <cellStyle name="Erklärender Text" xfId="13233" hidden="1" xr:uid="{2C618BF1-C788-4E2C-B265-FB63B773EDB3}"/>
    <cellStyle name="Erklärender Text" xfId="13876" hidden="1" xr:uid="{9A042FF5-E3A1-47B1-814C-4D81D227AF8D}"/>
    <cellStyle name="Erklärender Text" xfId="13884" hidden="1" xr:uid="{CCE41DC8-5CBB-4695-9817-B62E86B3E4B3}"/>
    <cellStyle name="Erklärender Text" xfId="13150" hidden="1" xr:uid="{BF290882-ADAB-42C8-A7CE-BEF9EB56422D}"/>
    <cellStyle name="Erklärender Text" xfId="13280" hidden="1" xr:uid="{2563131C-499D-49CB-96B7-3C68BCA04638}"/>
    <cellStyle name="Erklärender Text" xfId="14094" hidden="1" xr:uid="{0F465E33-2C72-47A9-96E4-2FBC4F1A1AF4}"/>
    <cellStyle name="Erklärender Text" xfId="14114" hidden="1" xr:uid="{6A0265F8-8480-46CA-B0BA-A84F1EDB8982}"/>
    <cellStyle name="Erklärender Text" xfId="14139" hidden="1" xr:uid="{7C94D4AF-3771-4D97-B4C6-546DE27DCFDF}"/>
    <cellStyle name="Erklärender Text" xfId="14168" hidden="1" xr:uid="{037D9FFA-991D-4C6F-BBAF-4F757C984FD8}"/>
    <cellStyle name="Erklärender Text" xfId="14221" hidden="1" xr:uid="{58A75AD1-77D9-4E34-95EE-ACD5C9206028}"/>
    <cellStyle name="Erklärender Text" xfId="14225" hidden="1" xr:uid="{A44C6CB7-5C6A-4A8F-A160-33BBE1DBAFD9}"/>
    <cellStyle name="Erklärender Text" xfId="14135" hidden="1" xr:uid="{B9DEA015-FE73-457E-A926-E258CD770EA7}"/>
    <cellStyle name="Erklärender Text" xfId="14173" hidden="1" xr:uid="{95838C98-0647-45F2-8628-0A602EFD516E}"/>
    <cellStyle name="Erklärender Text" xfId="14278" hidden="1" xr:uid="{7F74E7FE-946E-4FCB-8C0E-62B204332FA5}"/>
    <cellStyle name="Erklärender Text" xfId="14298" hidden="1" xr:uid="{28DA62E1-1B0B-47B9-9780-62E6B6F8AC5C}"/>
    <cellStyle name="Erklärender Text" xfId="14323" hidden="1" xr:uid="{39D89F70-3EFF-45B2-BE09-87339125DA90}"/>
    <cellStyle name="Erklärender Text" xfId="14352" hidden="1" xr:uid="{9A056D00-B005-47A7-91F4-FE6DDEE0B8AD}"/>
    <cellStyle name="Erklärender Text" xfId="14405" hidden="1" xr:uid="{B070A987-DEFB-4A0B-AD93-37E313C7D008}"/>
    <cellStyle name="Erklärender Text" xfId="14409" hidden="1" xr:uid="{CF8322A0-1F59-4373-8E9C-DF7647CEB427}"/>
    <cellStyle name="Erklärender Text" xfId="14319" hidden="1" xr:uid="{C468F89D-FF4E-4344-9F8F-FED93E427FE0}"/>
    <cellStyle name="Erklärender Text" xfId="14357" hidden="1" xr:uid="{343F6FE4-A3B8-42B6-8D9F-994E645D37B2}"/>
    <cellStyle name="Erklärender Text" xfId="14462" hidden="1" xr:uid="{7B51F981-9816-41A3-A13B-72EE8CF4E5A1}"/>
    <cellStyle name="Erklärender Text" xfId="14486" hidden="1" xr:uid="{85EF54DA-A6F5-4DF3-8A24-0709768C0236}"/>
    <cellStyle name="Erklärender Text" xfId="14647" hidden="1" xr:uid="{578C52DD-080F-41BF-A304-20803EEBCCD6}"/>
    <cellStyle name="Erklärender Text" xfId="14676" hidden="1" xr:uid="{C8063648-C1B8-4B9E-9F7D-EA5FC49F0456}"/>
    <cellStyle name="Erklärender Text" xfId="14729" hidden="1" xr:uid="{8200CEE8-5964-4E3F-92CB-BCFEEC159C06}"/>
    <cellStyle name="Erklärender Text" xfId="14733" hidden="1" xr:uid="{ADF8FECC-E8C4-40C0-BFE7-93995B113DA8}"/>
    <cellStyle name="Erklärender Text" xfId="14643" hidden="1" xr:uid="{FCAB8F42-87C0-4425-AD86-C4CB45FF4C12}"/>
    <cellStyle name="Erklärender Text" xfId="14681" hidden="1" xr:uid="{FA73F76D-024B-4108-AB39-155725DA5535}"/>
    <cellStyle name="Erklärender Text" xfId="14786" hidden="1" xr:uid="{4D2B043A-B6DA-49BE-85A9-C416232B258A}"/>
    <cellStyle name="Erklärender Text" xfId="14810" hidden="1" xr:uid="{DD7EE43F-20D3-4183-8988-5F3EBDE443CF}"/>
    <cellStyle name="Erklärender Text" xfId="14971" hidden="1" xr:uid="{39FC7C79-E5AC-4627-B99B-455E88C6FD8E}"/>
    <cellStyle name="Erklärender Text" xfId="15000" hidden="1" xr:uid="{42809BE6-4E42-4170-93DF-E9B8B3420958}"/>
    <cellStyle name="Erklärender Text" xfId="15053" hidden="1" xr:uid="{19719AB9-2023-48B6-9B89-56C65A5BDCF8}"/>
    <cellStyle name="Erklärender Text" xfId="15057" hidden="1" xr:uid="{E2FB7474-6C44-408C-AA51-8269CD66DA21}"/>
    <cellStyle name="Erklärender Text" xfId="14967" hidden="1" xr:uid="{38394B0B-4C2E-4E5E-BE6E-8550657EA1C4}"/>
    <cellStyle name="Erklärender Text" xfId="15005" hidden="1" xr:uid="{0AAC9E96-4BB6-4ECB-8ED8-AEA9D2CA970A}"/>
    <cellStyle name="Erklärender Text" xfId="15110" hidden="1" xr:uid="{04CBC948-F887-4F6F-9FE2-1F8B7738896D}"/>
    <cellStyle name="Erklärender Text" xfId="15134" hidden="1" xr:uid="{822144F5-2F9E-43BE-A6EB-2B7944DFBD1A}"/>
    <cellStyle name="Erklärender Text" xfId="15295" hidden="1" xr:uid="{4E3EC076-206F-4A5A-9AD1-A1BEB8785F7C}"/>
    <cellStyle name="Erklärender Text" xfId="15324" hidden="1" xr:uid="{B8D423BE-12CD-401E-8B63-B7F2547288CC}"/>
    <cellStyle name="Erklärender Text" xfId="15377" hidden="1" xr:uid="{F9491914-3D78-4A2C-901D-EF28C2739C6F}"/>
    <cellStyle name="Erklärender Text" xfId="15381" hidden="1" xr:uid="{48172C79-F709-43D6-8AC6-5A51C2C3DC4B}"/>
    <cellStyle name="Erklärender Text" xfId="15291" hidden="1" xr:uid="{4752F67B-9E5D-425E-A9AC-E75D1C4AE72E}"/>
    <cellStyle name="Erklärender Text" xfId="15329" hidden="1" xr:uid="{06A9CAB4-3C8E-4748-9002-013B0EBF3098}"/>
    <cellStyle name="Erklärender Text" xfId="15434" hidden="1" xr:uid="{D14BEBB5-DBF9-4E8E-AAD9-B5462F3EB8BB}"/>
    <cellStyle name="Erklärender Text" xfId="15458" hidden="1" xr:uid="{B7631514-48E1-4354-B596-A60B5AE2F5D6}"/>
    <cellStyle name="Erklärender Text" xfId="15619" hidden="1" xr:uid="{16D7AAC6-3A17-4070-84FF-A9320108B536}"/>
    <cellStyle name="Erklärender Text" xfId="15648" hidden="1" xr:uid="{2843B725-F1C5-4F3B-8709-4713DFFC7A54}"/>
    <cellStyle name="Erklärender Text" xfId="15701" hidden="1" xr:uid="{6E3F7FD0-63B5-4B69-846D-9D189D1E7EE5}"/>
    <cellStyle name="Erklärender Text" xfId="15705" hidden="1" xr:uid="{0F21C12E-7995-4172-AA1B-CA7412A4D8F0}"/>
    <cellStyle name="Erklärender Text" xfId="15615" hidden="1" xr:uid="{C7B23F9B-15B7-4DD2-93E2-C76A23488E4E}"/>
    <cellStyle name="Erklärender Text" xfId="15653" hidden="1" xr:uid="{1627DA92-B46A-40C4-BB04-CFD8EB6A6A5D}"/>
    <cellStyle name="Erklärender Text" xfId="15758" hidden="1" xr:uid="{B6E53345-49E8-4C0E-B40E-71F363A14B25}"/>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10" xfId="3675" xr:uid="{F3560387-B738-4A31-9663-667A23AC81C1}"/>
    <cellStyle name="Input 2 11" xfId="6480" xr:uid="{8D4316AF-47FD-4E64-9A33-B9B46782D912}"/>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2 2 2" xfId="7779" xr:uid="{9469F60E-ACCC-483B-980D-CD8C82D3556F}"/>
    <cellStyle name="Input 2 2 2 2 2 3" xfId="10835" xr:uid="{CAC46859-5B1B-4CA4-87A0-79075D9D2C35}"/>
    <cellStyle name="Input 2 2 2 2 2 4" xfId="13717" xr:uid="{D9C044A4-A606-43D2-9DA7-A58041A7C2C2}"/>
    <cellStyle name="Input 2 2 2 2 3" xfId="6582" xr:uid="{CEE7D06B-9DC6-473C-A756-9CB25C3D2592}"/>
    <cellStyle name="Input 2 2 2 2 4" xfId="9379" xr:uid="{4D833ECC-C8E3-4C8C-9496-BDBDE384ECDA}"/>
    <cellStyle name="Input 2 2 2 2 5" xfId="12301" xr:uid="{9D8B4183-8E3B-417F-8680-6802658A645F}"/>
    <cellStyle name="Input 2 2 2 3" xfId="1045" xr:uid="{31353151-0D19-4A0A-B07C-50079A7F8877}"/>
    <cellStyle name="Input 2 2 2 3 2" xfId="2616" xr:uid="{1904F2AC-9918-472A-84A1-6D3B1B8DD4E9}"/>
    <cellStyle name="Input 2 2 2 3 2 2" xfId="3501" xr:uid="{029DD4DC-44D5-41AF-870A-BEA9E20F0C83}"/>
    <cellStyle name="Input 2 2 2 3 2 3" xfId="10366" xr:uid="{E0D266A6-2817-4B25-B6BF-DBCE9ECFDCCB}"/>
    <cellStyle name="Input 2 2 2 3 2 4" xfId="13248" xr:uid="{751C2B33-67D9-4FD1-81B3-D8400B0B24E6}"/>
    <cellStyle name="Input 2 2 2 3 3" xfId="4487" xr:uid="{DDF2E748-45EF-4286-B100-1D10BA7A3E89}"/>
    <cellStyle name="Input 2 2 2 3 4" xfId="8904" xr:uid="{662F3CED-D463-43F5-BF9D-9BA3AB57ECEA}"/>
    <cellStyle name="Input 2 2 2 3 5" xfId="11826" xr:uid="{AEFC806E-932F-4B54-9B73-C7863FECFD0C}"/>
    <cellStyle name="Input 2 2 2 4" xfId="2170" xr:uid="{6C0A7E5C-3E74-4CFE-874E-F5CBDB9C5C14}"/>
    <cellStyle name="Input 2 2 2 4 2" xfId="5497" xr:uid="{A1D2A84E-93EF-4D77-B8AB-B964AC87BFE9}"/>
    <cellStyle name="Input 2 2 2 4 3" xfId="10029" xr:uid="{9B861F31-70B8-46ED-BF8E-EBF9F0C43874}"/>
    <cellStyle name="Input 2 2 2 4 4" xfId="12951" xr:uid="{D5161096-3949-416E-A13A-23FF88BA0459}"/>
    <cellStyle name="Input 2 2 2 5" xfId="5293" xr:uid="{3BC006BD-A1E6-48A9-8A73-9E0D20D3B62B}"/>
    <cellStyle name="Input 2 2 2 6" xfId="4687" xr:uid="{F12BB783-5175-46D5-9292-1248B8CCD7EA}"/>
    <cellStyle name="Input 2 2 2 7" xfId="3677" xr:uid="{ACB057C1-AA5C-412F-BE80-71EC8151DA35}"/>
    <cellStyle name="Input 2 2 3" xfId="1312" xr:uid="{BC43014B-465E-4FA4-B9E0-DB9A62F4D55F}"/>
    <cellStyle name="Input 2 2 3 2" xfId="2877" xr:uid="{67598DBA-57FF-48A5-89C2-ECC71F8B188C}"/>
    <cellStyle name="Input 2 2 3 2 2" xfId="7571" xr:uid="{8BB41EAA-6310-4999-B7A0-608B27809071}"/>
    <cellStyle name="Input 2 2 3 2 3" xfId="10627" xr:uid="{B3893422-549C-427E-816F-F0978B369244}"/>
    <cellStyle name="Input 2 2 3 2 4" xfId="13509" xr:uid="{BE7E2A70-026F-4470-AB7F-FF11B9F36CEF}"/>
    <cellStyle name="Input 2 2 3 3" xfId="6056" xr:uid="{FC543932-CDBF-4F9E-B569-878EBEC6F7B8}"/>
    <cellStyle name="Input 2 2 3 4" xfId="9171" xr:uid="{EFF5AD74-3F47-45C3-B292-DAEE22FD5EDD}"/>
    <cellStyle name="Input 2 2 3 5" xfId="12093" xr:uid="{E550230F-AB19-4CA9-B052-F02E4D4FDAB3}"/>
    <cellStyle name="Input 2 2 4" xfId="1058" xr:uid="{7638BFB5-0306-4510-8E9A-A13ADD74DC25}"/>
    <cellStyle name="Input 2 2 4 2" xfId="2629" xr:uid="{DCBD662A-0D11-4DE9-89FC-D1383101447D}"/>
    <cellStyle name="Input 2 2 4 2 2" xfId="3615" xr:uid="{35C88B24-8773-49C5-A7C6-4231CCC9FE6D}"/>
    <cellStyle name="Input 2 2 4 2 3" xfId="10379" xr:uid="{CFA204E5-5A3E-4ACF-BEC2-555A440218A8}"/>
    <cellStyle name="Input 2 2 4 2 4" xfId="13261" xr:uid="{D975A7FF-5686-4251-9044-3CBD37AA1776}"/>
    <cellStyle name="Input 2 2 4 3" xfId="6482" xr:uid="{D9A95400-F8AA-487A-BE11-71BB93BA80D0}"/>
    <cellStyle name="Input 2 2 4 4" xfId="8917" xr:uid="{4A1213DB-4228-4CF8-8EE3-82716F644863}"/>
    <cellStyle name="Input 2 2 4 5" xfId="11839" xr:uid="{7681F1B6-EB77-4DDA-95D2-CE1CD7895595}"/>
    <cellStyle name="Input 2 2 5" xfId="1964" xr:uid="{0823D86E-E118-43D8-8CB0-35B2C04FF897}"/>
    <cellStyle name="Input 2 2 5 2" xfId="6110" xr:uid="{B730FCB3-5630-40ED-9382-A6991C14F52A}"/>
    <cellStyle name="Input 2 2 5 3" xfId="9823" xr:uid="{FCA2657C-1967-49B2-98E6-3019B8E67F3C}"/>
    <cellStyle name="Input 2 2 5 4" xfId="12745" xr:uid="{B98C6C24-BC52-4700-9406-7A0E34F37D73}"/>
    <cellStyle name="Input 2 2 6" xfId="5237" xr:uid="{47162F19-663E-4451-A160-0C2491F122C9}"/>
    <cellStyle name="Input 2 2 7" xfId="8543" xr:uid="{99610531-DBB6-46BC-8F57-8D789F77C051}"/>
    <cellStyle name="Input 2 2 8" xfId="11500" xr:uid="{745BA609-1D79-46F7-86DE-99C3C81696C8}"/>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2 2 2" xfId="7883" xr:uid="{FEE523A9-0488-4BE9-86ED-4DD5E8E71E64}"/>
    <cellStyle name="Input 2 3 2 2 2 3" xfId="10939" xr:uid="{42F483B4-130A-4D4E-9EEA-37CE7D7D48EA}"/>
    <cellStyle name="Input 2 3 2 2 2 4" xfId="13821" xr:uid="{2D9A574C-924A-42CC-88F3-F0034990FE7C}"/>
    <cellStyle name="Input 2 3 2 2 3" xfId="5729" xr:uid="{5E064570-0D26-48C7-9251-034A745E2448}"/>
    <cellStyle name="Input 2 3 2 2 4" xfId="9483" xr:uid="{69A024FC-690D-40A3-95F2-E44D609DECB8}"/>
    <cellStyle name="Input 2 3 2 2 5" xfId="12405" xr:uid="{16AC81BC-3E9C-43DE-821E-5359B43B7D24}"/>
    <cellStyle name="Input 2 3 2 3" xfId="1896" xr:uid="{661C988A-2A32-4254-B802-05D61A725F9E}"/>
    <cellStyle name="Input 2 3 2 3 2" xfId="3439" xr:uid="{C84DDA36-E3E9-4332-A3DE-F4FEE197BBF2}"/>
    <cellStyle name="Input 2 3 2 3 2 2" xfId="8133" xr:uid="{540DFC2D-B875-4710-92BB-ABDF313969AD}"/>
    <cellStyle name="Input 2 3 2 3 2 3" xfId="11189" xr:uid="{8D20077D-4AB5-4C48-82C5-C183648B71FE}"/>
    <cellStyle name="Input 2 3 2 3 2 4" xfId="14071" xr:uid="{55214B07-21A5-4A1E-9F46-BD01B6D0AC2C}"/>
    <cellStyle name="Input 2 3 2 3 3" xfId="6176" xr:uid="{5F71CF81-4D83-4068-9DCE-A38C8D9DECC6}"/>
    <cellStyle name="Input 2 3 2 3 4" xfId="9755" xr:uid="{CBE712BB-1F8C-4FE9-8CD1-9FCF6CA141E5}"/>
    <cellStyle name="Input 2 3 2 3 5" xfId="12677" xr:uid="{B39AB1DB-5CDF-4E5B-94DC-8C0D7775CB40}"/>
    <cellStyle name="Input 2 3 2 4" xfId="2274" xr:uid="{68658386-7322-4FE3-ABA5-C92423DF34DD}"/>
    <cellStyle name="Input 2 3 2 4 2" xfId="6112" xr:uid="{2E239BB8-41D0-4EC8-A723-461C2FC60C7E}"/>
    <cellStyle name="Input 2 3 2 4 3" xfId="10133" xr:uid="{8888764F-56FA-4CE2-BB2E-254670F34F6E}"/>
    <cellStyle name="Input 2 3 2 4 4" xfId="13055" xr:uid="{2980D855-03E6-4391-B2FC-F7588AEA4445}"/>
    <cellStyle name="Input 2 3 2 5" xfId="4185" xr:uid="{35A280F2-BAFA-4236-B72E-527AB9365F8C}"/>
    <cellStyle name="Input 2 3 2 6" xfId="8770" xr:uid="{74F1675A-2E0E-4428-BAD8-9102BC6E5E17}"/>
    <cellStyle name="Input 2 3 2 7" xfId="11693" xr:uid="{6D9F9A94-E7C4-4868-A5CA-4C42B6DE8AAD}"/>
    <cellStyle name="Input 2 3 3" xfId="1416" xr:uid="{84CC3887-6E9E-4CBF-B606-F447886B3F57}"/>
    <cellStyle name="Input 2 3 3 2" xfId="2981" xr:uid="{78CBFAE0-53F5-4465-94FB-A02DD82C529F}"/>
    <cellStyle name="Input 2 3 3 2 2" xfId="7675" xr:uid="{81BD9942-985C-4CA5-8917-8C869E8BFC7D}"/>
    <cellStyle name="Input 2 3 3 2 3" xfId="10731" xr:uid="{874BADF0-0B44-47A3-BFF4-BEC9D50D8185}"/>
    <cellStyle name="Input 2 3 3 2 4" xfId="13613" xr:uid="{BC33737E-3817-4E87-BF23-0D91C5C54CC0}"/>
    <cellStyle name="Input 2 3 3 3" xfId="4855" xr:uid="{B01DBB75-539D-430A-8B35-E7E482B5427C}"/>
    <cellStyle name="Input 2 3 3 4" xfId="9275" xr:uid="{795E4C32-0100-4F85-A61C-24B5BBE93602}"/>
    <cellStyle name="Input 2 3 3 5" xfId="12197" xr:uid="{74ACB8AA-2BE6-47CF-AA4C-BCDD657C7C58}"/>
    <cellStyle name="Input 2 3 4" xfId="96" xr:uid="{CCCF52DD-123B-4361-883D-F9945660F407}"/>
    <cellStyle name="Input 2 3 4 2" xfId="2349" xr:uid="{A1130A9B-A6F4-4DFF-9C5C-F0003F8FD309}"/>
    <cellStyle name="Input 2 3 4 2 2" xfId="4931" xr:uid="{83FC6855-F63C-4A36-8D73-55CEF7BCDD16}"/>
    <cellStyle name="Input 2 3 4 2 3" xfId="10207" xr:uid="{49C9A666-9F4A-40E3-83C8-6E9571889026}"/>
    <cellStyle name="Input 2 3 4 2 4" xfId="13125" xr:uid="{7BF3FC64-D5D7-405C-B17F-C08B8850CBA6}"/>
    <cellStyle name="Input 2 3 4 3" xfId="4651" xr:uid="{5DEC0877-E1EA-4272-BE90-667FC86C0B47}"/>
    <cellStyle name="Input 2 3 4 4" xfId="8286" xr:uid="{66EC1A3E-EB19-4C82-8082-5981A91397A4}"/>
    <cellStyle name="Input 2 3 4 5" xfId="11288" xr:uid="{0378AEDB-6383-4B8E-860A-7BD7CA238D90}"/>
    <cellStyle name="Input 2 3 5" xfId="2068" xr:uid="{7E891304-D5A0-4868-8A09-3EFF8FD4E8F7}"/>
    <cellStyle name="Input 2 3 5 2" xfId="4517" xr:uid="{666F228D-1560-4157-AB74-7B42EF214918}"/>
    <cellStyle name="Input 2 3 5 3" xfId="9927" xr:uid="{4965BE0F-7AC1-4AB2-ABBD-C4FF7D5E3542}"/>
    <cellStyle name="Input 2 3 5 4" xfId="12849" xr:uid="{BA3A36D3-AC36-467A-9C57-2C506838A4D2}"/>
    <cellStyle name="Input 2 3 6" xfId="4673" xr:uid="{424F5779-1DD8-47E5-9E84-E3F6BF9BD343}"/>
    <cellStyle name="Input 2 3 7" xfId="3667" xr:uid="{887481D7-0E5C-419B-9E22-EE5ED15E9868}"/>
    <cellStyle name="Input 2 3 8" xfId="4057" xr:uid="{C1BD8CAC-F5AB-4881-B98F-2941E7E35F9C}"/>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2 2 2" xfId="7893" xr:uid="{0F93BCD4-36AD-41E9-A1A1-8C48ED89CACF}"/>
    <cellStyle name="Input 2 4 2 2 2 3" xfId="10949" xr:uid="{E7D169FD-7718-489B-A3EC-1D87B23CA09A}"/>
    <cellStyle name="Input 2 4 2 2 2 4" xfId="13831" xr:uid="{BA0DD7F2-8A88-478C-9CE3-F99C92C3110B}"/>
    <cellStyle name="Input 2 4 2 2 3" xfId="4130" xr:uid="{58B11116-AD4F-4D92-93BD-CD8D31C69E0D}"/>
    <cellStyle name="Input 2 4 2 2 4" xfId="9493" xr:uid="{4978CEB1-D8DC-4B1E-80F9-6604100BFA4E}"/>
    <cellStyle name="Input 2 4 2 2 5" xfId="12415" xr:uid="{09AFEF1A-3338-430F-8C68-1D1843157F29}"/>
    <cellStyle name="Input 2 4 2 3" xfId="1906" xr:uid="{A2EAB52B-2BA0-4156-B983-DC01DFE24A35}"/>
    <cellStyle name="Input 2 4 2 3 2" xfId="3449" xr:uid="{AD56A475-7BC2-488D-B278-8929A2B97BE2}"/>
    <cellStyle name="Input 2 4 2 3 2 2" xfId="8143" xr:uid="{74B47C4C-443A-4F49-BD99-90341417385B}"/>
    <cellStyle name="Input 2 4 2 3 2 3" xfId="11199" xr:uid="{C3215111-42EA-473A-891C-BE9CCD4BD7A1}"/>
    <cellStyle name="Input 2 4 2 3 2 4" xfId="14081" xr:uid="{9FBEC6DC-8766-4C63-B92F-FD94189014C9}"/>
    <cellStyle name="Input 2 4 2 3 3" xfId="5691" xr:uid="{9CBDF887-9207-4B18-89F4-20473E974E87}"/>
    <cellStyle name="Input 2 4 2 3 4" xfId="9765" xr:uid="{7A5E28E9-EF7F-451C-B9FE-0A826DACC211}"/>
    <cellStyle name="Input 2 4 2 3 5" xfId="12687" xr:uid="{BAD11CCE-44BB-4EFD-B06B-3372A285E07F}"/>
    <cellStyle name="Input 2 4 2 4" xfId="2284" xr:uid="{244DBBD0-89FA-48FB-9537-D4B966B0D389}"/>
    <cellStyle name="Input 2 4 2 4 2" xfId="5675" xr:uid="{49CAE0A6-DD44-4F60-8C00-50F2E0B46F25}"/>
    <cellStyle name="Input 2 4 2 4 3" xfId="10143" xr:uid="{597C128F-735C-42F1-B993-4BFC0CA61471}"/>
    <cellStyle name="Input 2 4 2 4 4" xfId="13065" xr:uid="{7B33924A-3A7E-41AD-AA30-38E5AB005AF0}"/>
    <cellStyle name="Input 2 4 2 5" xfId="4935" xr:uid="{43FE62A8-B572-451E-B1B2-B48733C093CB}"/>
    <cellStyle name="Input 2 4 2 6" xfId="8780" xr:uid="{24BDDEF2-6F7A-4C18-97CE-347EE55E9AE5}"/>
    <cellStyle name="Input 2 4 2 7" xfId="11703" xr:uid="{2CFE9E3E-0DBF-4F68-AC75-C203EC952DFA}"/>
    <cellStyle name="Input 2 4 3" xfId="1427" xr:uid="{F7FBA761-9CE8-4C64-AA53-B099C74F6D6F}"/>
    <cellStyle name="Input 2 4 3 2" xfId="2992" xr:uid="{9188A51E-0647-4F47-8EB7-9F1E0323EB6A}"/>
    <cellStyle name="Input 2 4 3 2 2" xfId="7686" xr:uid="{EB398589-6C4E-4D27-A82D-75E94CA5D5DA}"/>
    <cellStyle name="Input 2 4 3 2 3" xfId="10742" xr:uid="{41AF5BA0-D112-4796-B799-4BCE6C3B3322}"/>
    <cellStyle name="Input 2 4 3 2 4" xfId="13624" xr:uid="{B8851579-F0B1-416D-B4BC-9D771DC0DD1F}"/>
    <cellStyle name="Input 2 4 3 3" xfId="6401" xr:uid="{6791B3D5-B0EB-4532-8068-AF015E1FA740}"/>
    <cellStyle name="Input 2 4 3 4" xfId="9286" xr:uid="{EC0C14DA-5C8C-477D-BC3A-BD264C03B506}"/>
    <cellStyle name="Input 2 4 3 5" xfId="12208" xr:uid="{313322BB-D011-4CBC-A734-94D482A3B315}"/>
    <cellStyle name="Input 2 4 4" xfId="1191" xr:uid="{9CE8748B-A431-43E7-899C-42823151C242}"/>
    <cellStyle name="Input 2 4 4 2" xfId="2760" xr:uid="{CA1B69FA-C6F3-4751-A40B-47594BFF1C17}"/>
    <cellStyle name="Input 2 4 4 2 2" xfId="5134" xr:uid="{BE1656FD-B715-4689-92DF-2B00E5F1ECB8}"/>
    <cellStyle name="Input 2 4 4 2 3" xfId="10510" xr:uid="{66AA0294-096A-44B6-B63D-C7DBC8014FAD}"/>
    <cellStyle name="Input 2 4 4 2 4" xfId="13392" xr:uid="{DE0758DB-B63C-411A-9446-0F1B65DAC4FF}"/>
    <cellStyle name="Input 2 4 4 3" xfId="5309" xr:uid="{8C862472-0019-4AF2-B460-2D961C510D09}"/>
    <cellStyle name="Input 2 4 4 4" xfId="9050" xr:uid="{41DA0BBF-B121-4F48-B328-5C4C8A8E4A46}"/>
    <cellStyle name="Input 2 4 4 5" xfId="11972" xr:uid="{C1B1BED9-0CC6-403A-9F75-1288A7BEDC99}"/>
    <cellStyle name="Input 2 4 5" xfId="2078" xr:uid="{2F9947F1-20DE-475A-8EA9-3FEB7F9778A7}"/>
    <cellStyle name="Input 2 4 5 2" xfId="5582" xr:uid="{7A6A701F-F2DC-4908-9F95-F8BCA532EE02}"/>
    <cellStyle name="Input 2 4 5 3" xfId="9937" xr:uid="{A7CC854E-F264-4947-8A9D-3A6672A6CBD3}"/>
    <cellStyle name="Input 2 4 5 4" xfId="12859" xr:uid="{F57BD00B-7750-47C4-948E-8D2F871D0953}"/>
    <cellStyle name="Input 2 4 6" xfId="5540" xr:uid="{69439522-4225-40FA-9067-68514FCB5B6D}"/>
    <cellStyle name="Input 2 4 7" xfId="6651" xr:uid="{E7658A62-7721-4E1B-A7CC-7E74770E8C9F}"/>
    <cellStyle name="Input 2 4 8" xfId="6559" xr:uid="{8037F3E1-1675-454B-9060-2120F7848390}"/>
    <cellStyle name="Input 2 5" xfId="719" xr:uid="{BD0B1103-0B81-434C-BB99-76C16D3A1ED1}"/>
    <cellStyle name="Input 2 5 2" xfId="1439" xr:uid="{2C98CDBA-57CD-49C3-A024-07A930918E8B}"/>
    <cellStyle name="Input 2 5 2 2" xfId="3004" xr:uid="{1BEAA08D-C36D-4EF4-8E24-AA8B454F6CA1}"/>
    <cellStyle name="Input 2 5 2 2 2" xfId="7698" xr:uid="{EC1E7E9C-EDBE-4319-B010-53526D8D618E}"/>
    <cellStyle name="Input 2 5 2 2 3" xfId="10754" xr:uid="{F0618AF8-271E-49A2-926C-3A83A475E733}"/>
    <cellStyle name="Input 2 5 2 2 4" xfId="13636" xr:uid="{349B9A1F-8412-49C2-9396-ABCB2B193874}"/>
    <cellStyle name="Input 2 5 2 3" xfId="3494" xr:uid="{95860805-F2C6-40C6-9052-00FE14957F1C}"/>
    <cellStyle name="Input 2 5 2 4" xfId="9298" xr:uid="{D1D790C7-9B6C-42D8-98CA-F62AC2CA7B6D}"/>
    <cellStyle name="Input 2 5 2 5" xfId="12220" xr:uid="{6CE3F79D-3D36-4DC0-ABBA-BD559E898B58}"/>
    <cellStyle name="Input 2 5 3" xfId="931" xr:uid="{ED860899-6A32-49EA-AA99-CD7FE7625D89}"/>
    <cellStyle name="Input 2 5 3 2" xfId="2512" xr:uid="{212CFB40-510F-4406-8D78-B4E640A3669B}"/>
    <cellStyle name="Input 2 5 3 2 2" xfId="4017" xr:uid="{D8C46759-7846-4388-B848-ABFA4A1C2B65}"/>
    <cellStyle name="Input 2 5 3 2 3" xfId="10262" xr:uid="{8D6FB67A-D4DE-4D94-B7DC-0203F2B609B9}"/>
    <cellStyle name="Input 2 5 3 2 4" xfId="13144" xr:uid="{59715FEC-6983-4CB6-A7C9-D1248CC6C8EE}"/>
    <cellStyle name="Input 2 5 3 3" xfId="5173" xr:uid="{D122A4B3-98A0-44D5-90FD-11F0973C60F6}"/>
    <cellStyle name="Input 2 5 3 4" xfId="8790" xr:uid="{B29D84EF-2E43-45B7-B9A6-79A111FF463C}"/>
    <cellStyle name="Input 2 5 3 5" xfId="11712" xr:uid="{EAEEC35D-B20D-4499-A121-D5C0AC23B0DD}"/>
    <cellStyle name="Input 2 5 4" xfId="2090" xr:uid="{9140E603-A07D-4880-BC9F-DE386DF38A4C}"/>
    <cellStyle name="Input 2 5 4 2" xfId="5637" xr:uid="{D271A449-C1F1-41F1-8AB0-51A6E3DD27CD}"/>
    <cellStyle name="Input 2 5 4 3" xfId="9949" xr:uid="{55C80A49-6A56-4324-B219-4BE2F25737A6}"/>
    <cellStyle name="Input 2 5 4 4" xfId="12871" xr:uid="{BE833770-9E57-44D8-8491-4BB6C24AD25B}"/>
    <cellStyle name="Input 2 5 5" xfId="6050" xr:uid="{61700953-4A86-4642-897F-AA88BC8AA6CD}"/>
    <cellStyle name="Input 2 5 6" xfId="4913" xr:uid="{2BE0AC17-9172-4DA4-94FC-BB6C285B8569}"/>
    <cellStyle name="Input 2 5 7" xfId="4694" xr:uid="{1C966057-F77B-4541-AF0C-55ED7D45D22D}"/>
    <cellStyle name="Input 2 6" xfId="1018" xr:uid="{2186ED14-8725-4B27-A612-DAB372AA33D4}"/>
    <cellStyle name="Input 2 6 2" xfId="2590" xr:uid="{E202AA55-572D-42B7-AC02-8CCFA799BF16}"/>
    <cellStyle name="Input 2 6 2 2" xfId="6428" xr:uid="{A95F79AA-2307-452E-BC0D-DAF4112BE5DA}"/>
    <cellStyle name="Input 2 6 2 3" xfId="10340" xr:uid="{761941C9-A0ED-42AE-B12A-C352179F72DA}"/>
    <cellStyle name="Input 2 6 2 4" xfId="13222" xr:uid="{A1DD2FCA-4561-4ED3-8F57-8F63CEDA2CEA}"/>
    <cellStyle name="Input 2 6 3" xfId="3779" xr:uid="{A3DC3B69-D48A-4160-8459-0352A7987C5D}"/>
    <cellStyle name="Input 2 6 4" xfId="8877" xr:uid="{646A0B52-0F29-4340-9A4C-FF5182049152}"/>
    <cellStyle name="Input 2 6 5" xfId="11799" xr:uid="{58FB5A3A-DCB2-41AB-A98A-EAA5F394B80C}"/>
    <cellStyle name="Input 2 7" xfId="1887" xr:uid="{0A5B061A-E170-4334-A302-CA1ECF8487C0}"/>
    <cellStyle name="Input 2 7 2" xfId="3430" xr:uid="{630EB29D-9FEF-4174-899C-80812B7F826E}"/>
    <cellStyle name="Input 2 7 2 2" xfId="8124" xr:uid="{DD1AED87-0828-4D5E-AA84-5A881D437FD7}"/>
    <cellStyle name="Input 2 7 2 3" xfId="11180" xr:uid="{78CEE406-7272-4AF2-9D5C-D3CBED7B9999}"/>
    <cellStyle name="Input 2 7 2 4" xfId="14062" xr:uid="{A2501891-B9F0-4060-B69E-ACC661C2D5AE}"/>
    <cellStyle name="Input 2 7 3" xfId="3634" xr:uid="{53F00410-D663-4E54-89DE-9EA625CF2EA9}"/>
    <cellStyle name="Input 2 7 4" xfId="9746" xr:uid="{AC7A96DB-E9D5-4F22-BE98-86DD306FF81E}"/>
    <cellStyle name="Input 2 7 5" xfId="12668" xr:uid="{BE205AC8-FF83-460F-8251-5D0BA060B862}"/>
    <cellStyle name="Input 2 8" xfId="1248" xr:uid="{883B3825-A1BE-4947-804A-BBE9BF10A42D}"/>
    <cellStyle name="Input 2 8 2" xfId="3780" xr:uid="{8F0D36D1-AE67-47C4-ACA3-28FB586840B4}"/>
    <cellStyle name="Input 2 8 3" xfId="9107" xr:uid="{BFFF3AFA-EF91-4DE0-ACB5-6F2247C9AC79}"/>
    <cellStyle name="Input 2 8 4" xfId="12029" xr:uid="{114A3B93-9988-4E38-9CC4-0A9361B73294}"/>
    <cellStyle name="Input 2 9" xfId="4285" xr:uid="{B943BEEE-E738-407A-87F1-8485E01BD8A9}"/>
    <cellStyle name="Input 3" xfId="268" xr:uid="{E45E6F55-4FAA-4C93-9BBD-60C3E7F04E00}"/>
    <cellStyle name="Input 3 10" xfId="4965" xr:uid="{0F16FFF0-32BC-44C3-BD55-962FEDD362F8}"/>
    <cellStyle name="Input 3 11" xfId="8512" xr:uid="{75ED4962-8D70-414B-9066-5023A0AD4FEE}"/>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2 2 2" xfId="7811" xr:uid="{264288E6-62C2-4D9A-AE1B-F388C6629F43}"/>
    <cellStyle name="Input 3 2 2 2 2 3" xfId="10867" xr:uid="{58744CEA-1AF6-49E5-97ED-EC045DAE2E7B}"/>
    <cellStyle name="Input 3 2 2 2 2 4" xfId="13749" xr:uid="{218E1F28-9280-4A28-9935-9AA7E852D21E}"/>
    <cellStyle name="Input 3 2 2 2 3" xfId="3558" xr:uid="{F1D3798A-7A5E-43DE-93DF-B7B9D36860E9}"/>
    <cellStyle name="Input 3 2 2 2 4" xfId="9411" xr:uid="{CD894FDC-0FB5-4F01-B070-C0E0E708B0A1}"/>
    <cellStyle name="Input 3 2 2 2 5" xfId="12333" xr:uid="{C0DB3724-6EA8-448D-B349-625A20203143}"/>
    <cellStyle name="Input 3 2 2 3" xfId="69" xr:uid="{08D496C0-7455-4FC8-AD0E-B021A67D19CC}"/>
    <cellStyle name="Input 3 2 2 3 2" xfId="2323" xr:uid="{46CF4466-272E-49E6-B8B6-71A9212B72FE}"/>
    <cellStyle name="Input 3 2 2 3 2 2" xfId="4666" xr:uid="{727D44B9-4DDC-4760-90C5-04A589E41BA8}"/>
    <cellStyle name="Input 3 2 2 3 2 3" xfId="10181" xr:uid="{342983F4-1386-42A6-AAA5-A5F28C6873ED}"/>
    <cellStyle name="Input 3 2 2 3 2 4" xfId="13099" xr:uid="{43DECC9B-4F1E-4E16-857F-9C682FF93DB7}"/>
    <cellStyle name="Input 3 2 2 3 3" xfId="6025" xr:uid="{CA9ACD94-D797-47CA-864D-7567B7213555}"/>
    <cellStyle name="Input 3 2 2 3 4" xfId="6295" xr:uid="{0021BFA6-D2E7-4DF2-B401-6D8A54AAE13E}"/>
    <cellStyle name="Input 3 2 2 3 5" xfId="8298" xr:uid="{9D72FEFD-5B24-4F25-A97E-15E45C7B5544}"/>
    <cellStyle name="Input 3 2 2 4" xfId="2202" xr:uid="{C6136075-0D55-4154-998B-9D9C00883F3A}"/>
    <cellStyle name="Input 3 2 2 4 2" xfId="6533" xr:uid="{E9930052-8D81-4273-B660-AAECCDC8FC62}"/>
    <cellStyle name="Input 3 2 2 4 3" xfId="10061" xr:uid="{6115EA9D-9953-4AE1-95E3-43697A210ED7}"/>
    <cellStyle name="Input 3 2 2 4 4" xfId="12983" xr:uid="{75F4E09D-D7EA-496F-A0D8-FC394604EA26}"/>
    <cellStyle name="Input 3 2 2 5" xfId="4637" xr:uid="{D1D365EE-B181-4D01-8D4A-1C2DF763B817}"/>
    <cellStyle name="Input 3 2 2 6" xfId="5547" xr:uid="{7182DBCD-4411-4B0E-919E-832800BDF00C}"/>
    <cellStyle name="Input 3 2 2 7" xfId="8581" xr:uid="{1E8BEEE7-662B-4BF7-A2A0-BC5EEAD08932}"/>
    <cellStyle name="Input 3 2 3" xfId="1344" xr:uid="{829C1499-7AF9-4FE9-B7C0-2280E2A487B3}"/>
    <cellStyle name="Input 3 2 3 2" xfId="2909" xr:uid="{03A21CFA-2AEE-4B03-8400-3E6A2650A3C3}"/>
    <cellStyle name="Input 3 2 3 2 2" xfId="7603" xr:uid="{B63AC923-79C0-48B0-BFBA-8E93F8E88824}"/>
    <cellStyle name="Input 3 2 3 2 3" xfId="10659" xr:uid="{28749318-5712-4671-96BC-47BB1826AD0A}"/>
    <cellStyle name="Input 3 2 3 2 4" xfId="13541" xr:uid="{E560A8D0-2927-499C-96A1-DBEC7C9F7AF5}"/>
    <cellStyle name="Input 3 2 3 3" xfId="3643" xr:uid="{98437A0C-2EF9-47BA-825C-12498D63BC1A}"/>
    <cellStyle name="Input 3 2 3 4" xfId="9203" xr:uid="{F27687BC-BC8B-488E-904B-7447B896CAE4}"/>
    <cellStyle name="Input 3 2 3 5" xfId="12125" xr:uid="{86C8867A-1CA5-4981-AB92-8EF54A9B612F}"/>
    <cellStyle name="Input 3 2 4" xfId="1845" xr:uid="{A8C9AD26-F834-4296-A8A8-000F45F19D5D}"/>
    <cellStyle name="Input 3 2 4 2" xfId="3393" xr:uid="{CB832F95-2D99-4E2E-9E98-E0A43093EB95}"/>
    <cellStyle name="Input 3 2 4 2 2" xfId="8087" xr:uid="{0812D42E-A4D9-48ED-8EE4-FCE9C24F331A}"/>
    <cellStyle name="Input 3 2 4 2 3" xfId="11143" xr:uid="{ABAA000B-B112-4F89-B9E9-10E7519F8923}"/>
    <cellStyle name="Input 3 2 4 2 4" xfId="14025" xr:uid="{9512E54A-BE42-4186-871C-8676794C9E6F}"/>
    <cellStyle name="Input 3 2 4 3" xfId="4817" xr:uid="{3C281973-099E-4660-AA17-AD0342626D92}"/>
    <cellStyle name="Input 3 2 4 4" xfId="9704" xr:uid="{53B69DD4-F47D-4BC6-8013-350FC411DB24}"/>
    <cellStyle name="Input 3 2 4 5" xfId="12626" xr:uid="{904DFEAD-08D8-4F82-9463-6775A6007428}"/>
    <cellStyle name="Input 3 2 5" xfId="1996" xr:uid="{D7AF2C50-846A-4E6F-99B0-B3451E0AA9A6}"/>
    <cellStyle name="Input 3 2 5 2" xfId="5730" xr:uid="{B38A07D7-FECF-4907-9ECC-9B07D5F02CDD}"/>
    <cellStyle name="Input 3 2 5 3" xfId="9855" xr:uid="{999530DA-FCB6-437C-91C2-C19140AC48FE}"/>
    <cellStyle name="Input 3 2 5 4" xfId="12777" xr:uid="{79285FCC-5A1E-4047-A2B4-F13971858386}"/>
    <cellStyle name="Input 3 2 6" xfId="6510" xr:uid="{95098796-4AF9-4240-8C02-C10B09083FE9}"/>
    <cellStyle name="Input 3 2 7" xfId="5304" xr:uid="{06CD1373-3A04-4960-8588-9E0D600349BE}"/>
    <cellStyle name="Input 3 2 8" xfId="8175" xr:uid="{9F49811E-6C76-4C33-9F36-70E6A4E4BAE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2 2 2" xfId="7810" xr:uid="{7A1AB54C-ADEA-4EAA-847A-D66B6940329D}"/>
    <cellStyle name="Input 3 3 2 2 2 3" xfId="10866" xr:uid="{5AB4DE0C-6DAB-4DAF-8350-B489F2FECC5D}"/>
    <cellStyle name="Input 3 3 2 2 2 4" xfId="13748" xr:uid="{BD60AB32-4300-4E3D-A7D7-AA2EE9A65F3F}"/>
    <cellStyle name="Input 3 3 2 2 3" xfId="3638" xr:uid="{C1EA697D-E7C2-4686-A6EC-4171D61B15F5}"/>
    <cellStyle name="Input 3 3 2 2 4" xfId="9410" xr:uid="{70415FF7-71DE-434A-ACA4-F334CBE9B844}"/>
    <cellStyle name="Input 3 3 2 2 5" xfId="12332" xr:uid="{0A2CCA34-FF01-4335-B578-D694C7936A86}"/>
    <cellStyle name="Input 3 3 2 3" xfId="1743" xr:uid="{B47930AE-B9FE-47AB-B2B6-22E7CE9C8A74}"/>
    <cellStyle name="Input 3 3 2 3 2" xfId="3302" xr:uid="{0E94B8D4-D501-499F-B312-68C6AAB4DB31}"/>
    <cellStyle name="Input 3 3 2 3 2 2" xfId="7996" xr:uid="{61BB6C78-772D-4792-AF59-47DACBF4C2DC}"/>
    <cellStyle name="Input 3 3 2 3 2 3" xfId="11052" xr:uid="{62EE73A4-0532-4CF6-AF74-3B7A2196D518}"/>
    <cellStyle name="Input 3 3 2 3 2 4" xfId="13934" xr:uid="{2465BF9F-15D5-4931-B96B-E198F7E05F15}"/>
    <cellStyle name="Input 3 3 2 3 3" xfId="6172" xr:uid="{91F864A9-76C8-496E-83BE-0E5C4EAAB528}"/>
    <cellStyle name="Input 3 3 2 3 4" xfId="9602" xr:uid="{378EBB9B-C4F2-4101-909B-BF8FC14A89BE}"/>
    <cellStyle name="Input 3 3 2 3 5" xfId="12524" xr:uid="{A72C91AE-ED56-4BFE-BBB5-022A98A7DDE5}"/>
    <cellStyle name="Input 3 3 2 4" xfId="2201" xr:uid="{E6125AAC-4444-4B61-83B9-6AD51762271E}"/>
    <cellStyle name="Input 3 3 2 4 2" xfId="4447" xr:uid="{541F4E05-9BFC-4D8D-8DB9-EFC4C7D5A9B0}"/>
    <cellStyle name="Input 3 3 2 4 3" xfId="10060" xr:uid="{3A2D4A6D-017A-4D68-9F86-BCB9C73134A1}"/>
    <cellStyle name="Input 3 3 2 4 4" xfId="12982" xr:uid="{9B8D5E74-9D02-41EA-99DF-9EC690FE0AA5}"/>
    <cellStyle name="Input 3 3 2 5" xfId="6166" xr:uid="{CE20675C-C0B8-4B30-8E64-B18AC30B4367}"/>
    <cellStyle name="Input 3 3 2 6" xfId="5782" xr:uid="{D6CD0A45-A38E-4251-BD25-935B702B39BA}"/>
    <cellStyle name="Input 3 3 2 7" xfId="8241" xr:uid="{F8D5CFDC-7150-4810-8432-9CFE09FBB59C}"/>
    <cellStyle name="Input 3 3 3" xfId="1343" xr:uid="{3563FBF2-73D8-4B4D-B762-B1A44C70C806}"/>
    <cellStyle name="Input 3 3 3 2" xfId="2908" xr:uid="{77D362A9-74E7-4AB1-AFD0-F401A1E990FB}"/>
    <cellStyle name="Input 3 3 3 2 2" xfId="7602" xr:uid="{F2539C03-DB72-4692-9FF0-BE23C0D41C33}"/>
    <cellStyle name="Input 3 3 3 2 3" xfId="10658" xr:uid="{37C7DA34-CBC1-4043-AAD5-9437055EACE1}"/>
    <cellStyle name="Input 3 3 3 2 4" xfId="13540" xr:uid="{FAD790DA-373F-4A5F-BCDF-144B554CA070}"/>
    <cellStyle name="Input 3 3 3 3" xfId="3920" xr:uid="{69F32BF5-0DE1-4064-AF9B-EE496E5A7B25}"/>
    <cellStyle name="Input 3 3 3 4" xfId="9202" xr:uid="{7B44EAD5-8BFC-4DEB-B870-B36A3D53B084}"/>
    <cellStyle name="Input 3 3 3 5" xfId="12124" xr:uid="{78154788-054B-4C1E-96B7-B323E59C28C8}"/>
    <cellStyle name="Input 3 3 4" xfId="1831" xr:uid="{BE18BDA5-D5AC-479F-9599-50A76132B237}"/>
    <cellStyle name="Input 3 3 4 2" xfId="3381" xr:uid="{518C13E8-9AFB-4B29-BB14-8FBC8245E11D}"/>
    <cellStyle name="Input 3 3 4 2 2" xfId="8075" xr:uid="{5E8AA390-C3BC-4DA3-9787-B5FC4BAA9045}"/>
    <cellStyle name="Input 3 3 4 2 3" xfId="11131" xr:uid="{AA7B4D53-8760-44EA-BA83-EA0095FD23FC}"/>
    <cellStyle name="Input 3 3 4 2 4" xfId="14013" xr:uid="{4E3585CE-D7CA-4003-B35C-F71507E70225}"/>
    <cellStyle name="Input 3 3 4 3" xfId="5209" xr:uid="{D8DD5DFA-EC82-4166-8AF0-9E6A8A9F297C}"/>
    <cellStyle name="Input 3 3 4 4" xfId="9690" xr:uid="{7C3C84F3-42E3-4179-AEBB-4772BEC5ECAB}"/>
    <cellStyle name="Input 3 3 4 5" xfId="12612" xr:uid="{CE8A01CA-B15E-4612-9564-AD0D901879DC}"/>
    <cellStyle name="Input 3 3 5" xfId="1995" xr:uid="{1C54DAD6-311E-4716-8969-492394EB3673}"/>
    <cellStyle name="Input 3 3 5 2" xfId="5361" xr:uid="{051CB935-D238-46AE-B71E-CD58A2A99905}"/>
    <cellStyle name="Input 3 3 5 3" xfId="9854" xr:uid="{10DC76AC-E72E-442E-BFA4-60C28D44E6D6}"/>
    <cellStyle name="Input 3 3 5 4" xfId="12776" xr:uid="{0D05DBC7-68F1-4C9A-9656-D043BEA5B42F}"/>
    <cellStyle name="Input 3 3 6" xfId="5197" xr:uid="{83F39270-93E4-4716-8AFC-F8533D067AB1}"/>
    <cellStyle name="Input 3 3 7" xfId="5347" xr:uid="{383FEDDD-F026-4F73-A40C-A0384600D4E3}"/>
    <cellStyle name="Input 3 3 8" xfId="10167" xr:uid="{DBECD274-2E70-47BF-9FBA-2F1E80A9E660}"/>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2 2 2" xfId="7754" xr:uid="{E90AECA4-5CD2-4E2E-BD79-66196CF0D274}"/>
    <cellStyle name="Input 3 4 2 2 2 3" xfId="10810" xr:uid="{636780CA-E4A3-4193-99D2-764D940BA234}"/>
    <cellStyle name="Input 3 4 2 2 2 4" xfId="13692" xr:uid="{F1337762-CF6B-4625-B837-407BFA6CA6C0}"/>
    <cellStyle name="Input 3 4 2 2 3" xfId="5339" xr:uid="{0F0B6874-0818-42B9-9EF9-2CBEDABE4BDD}"/>
    <cellStyle name="Input 3 4 2 2 4" xfId="9354" xr:uid="{411B079C-5CAE-4FCE-8388-314B526B36DF}"/>
    <cellStyle name="Input 3 4 2 2 5" xfId="12276" xr:uid="{E99A579C-88E6-4E6A-A379-5FC0BF4EDBD8}"/>
    <cellStyle name="Input 3 4 2 3" xfId="1147" xr:uid="{F0BE2761-903E-4158-82C4-0DC424DD363E}"/>
    <cellStyle name="Input 3 4 2 3 2" xfId="2716" xr:uid="{603A3C7B-A86B-48CF-A436-EDB94F188953}"/>
    <cellStyle name="Input 3 4 2 3 2 2" xfId="3713" xr:uid="{0AAF44D6-1B20-41E3-9A48-85776561A7F6}"/>
    <cellStyle name="Input 3 4 2 3 2 3" xfId="10466" xr:uid="{24FDE2D8-87FF-4C25-AE75-3BBB6869F120}"/>
    <cellStyle name="Input 3 4 2 3 2 4" xfId="13348" xr:uid="{A977A1F6-9CEE-450D-9B91-BF9A7EC68DBE}"/>
    <cellStyle name="Input 3 4 2 3 3" xfId="5152" xr:uid="{460DAEA7-802F-4912-A93F-52AEEA98F3CE}"/>
    <cellStyle name="Input 3 4 2 3 4" xfId="9006" xr:uid="{8A1C0F02-114C-4667-8627-0AB3FEF907A3}"/>
    <cellStyle name="Input 3 4 2 3 5" xfId="11928" xr:uid="{1B162E06-A13E-4AF2-B8C6-B7DA47468C46}"/>
    <cellStyle name="Input 3 4 2 4" xfId="2145" xr:uid="{55FCF3D6-C7A6-47DF-B51E-DEB45291945A}"/>
    <cellStyle name="Input 3 4 2 4 2" xfId="3769" xr:uid="{9EADAAF0-44B6-4D72-A419-EC057E085A02}"/>
    <cellStyle name="Input 3 4 2 4 3" xfId="10004" xr:uid="{411FECE5-B326-4522-85E8-61ED7C9AF7C2}"/>
    <cellStyle name="Input 3 4 2 4 4" xfId="12926" xr:uid="{BA712EC2-92C9-48C7-AEB5-FB5B697F4351}"/>
    <cellStyle name="Input 3 4 2 5" xfId="6195" xr:uid="{CD839822-63A3-4CF9-A7AE-1F854CD7B562}"/>
    <cellStyle name="Input 3 4 2 6" xfId="5650" xr:uid="{07DFB10A-1E88-4891-8B8D-D8CE9DCEEB1A}"/>
    <cellStyle name="Input 3 4 2 7" xfId="8526" xr:uid="{81E2E1B4-C45A-4B38-97B0-6B939CF2CB9A}"/>
    <cellStyle name="Input 3 4 3" xfId="1287" xr:uid="{1EA8F864-CF09-4EE5-AAE6-9047F956F9D6}"/>
    <cellStyle name="Input 3 4 3 2" xfId="2852" xr:uid="{8D37F8D1-53B5-480B-98C2-B7B33CB1DA72}"/>
    <cellStyle name="Input 3 4 3 2 2" xfId="7546" xr:uid="{A76B5E48-9867-43C4-A405-D5C2B6C690D3}"/>
    <cellStyle name="Input 3 4 3 2 3" xfId="10602" xr:uid="{CF66ED80-4EB8-4CE6-A1A6-39333404E3E4}"/>
    <cellStyle name="Input 3 4 3 2 4" xfId="13484" xr:uid="{E767DE16-2E6D-4E90-A9BD-190E77A272F2}"/>
    <cellStyle name="Input 3 4 3 3" xfId="6380" xr:uid="{34DBDAD5-F2B9-4D25-A94B-BC24826B9DE0}"/>
    <cellStyle name="Input 3 4 3 4" xfId="9146" xr:uid="{05123B51-37E3-4B39-AFA9-0C48F114907D}"/>
    <cellStyle name="Input 3 4 3 5" xfId="12068" xr:uid="{A39AEAC9-EB89-4501-B358-84CE9BE9E189}"/>
    <cellStyle name="Input 3 4 4" xfId="1675" xr:uid="{29B63816-0EA1-4AE6-A563-E556253F3730}"/>
    <cellStyle name="Input 3 4 4 2" xfId="3238" xr:uid="{4640FCD7-D02C-46F3-A229-05198AE26CF0}"/>
    <cellStyle name="Input 3 4 4 2 2" xfId="7932" xr:uid="{B8DFE006-C789-4BEE-B884-6F23AED15B55}"/>
    <cellStyle name="Input 3 4 4 2 3" xfId="10988" xr:uid="{CE9850C3-495D-4676-9346-AA4243EDF800}"/>
    <cellStyle name="Input 3 4 4 2 4" xfId="13870" xr:uid="{D9ECB5AE-DE23-4394-A45A-DE57A43EF232}"/>
    <cellStyle name="Input 3 4 4 3" xfId="5325" xr:uid="{63D88DC1-A951-4A5C-A584-9A977CA041CB}"/>
    <cellStyle name="Input 3 4 4 4" xfId="9534" xr:uid="{B7B511DB-EA84-498C-8307-704FB5A88CA4}"/>
    <cellStyle name="Input 3 4 4 5" xfId="12456" xr:uid="{2D61F4B5-E6F4-46C7-96E7-92C107C2B181}"/>
    <cellStyle name="Input 3 4 5" xfId="1939" xr:uid="{E7F595E0-1AC5-4B80-99EF-AEB8C52BD506}"/>
    <cellStyle name="Input 3 4 5 2" xfId="6611" xr:uid="{412566D1-4D74-477B-B564-8E3106460CD4}"/>
    <cellStyle name="Input 3 4 5 3" xfId="9798" xr:uid="{8B493F57-1D8D-44BD-BFFD-04A771F68C5A}"/>
    <cellStyle name="Input 3 4 5 4" xfId="12720" xr:uid="{A7C5CA23-5D36-46D3-8154-6614F61E158C}"/>
    <cellStyle name="Input 3 4 6" xfId="5964" xr:uid="{1F583C64-0E1F-4C18-812B-B6FEDFA6858B}"/>
    <cellStyle name="Input 3 4 7" xfId="8496" xr:uid="{A0074600-CAAB-42C5-AB94-9F541099032A}"/>
    <cellStyle name="Input 3 4 8" xfId="11481" xr:uid="{6D18121D-46A3-4C30-BF11-6B5AA8E3D705}"/>
    <cellStyle name="Input 3 5" xfId="725" xr:uid="{C610ACF0-38A5-4857-824A-A74BFE1C81F2}"/>
    <cellStyle name="Input 3 5 2" xfId="1445" xr:uid="{15CCA8A9-7F56-4408-AA53-BD288363D8F9}"/>
    <cellStyle name="Input 3 5 2 2" xfId="3010" xr:uid="{D8D09B48-DEDF-4576-A426-78336755C45C}"/>
    <cellStyle name="Input 3 5 2 2 2" xfId="7704" xr:uid="{32FB771B-8488-4332-AF0E-169F9544C582}"/>
    <cellStyle name="Input 3 5 2 2 3" xfId="10760" xr:uid="{75C1692E-ABE8-4A22-A3D2-E2E7D009CD7C}"/>
    <cellStyle name="Input 3 5 2 2 4" xfId="13642" xr:uid="{5D1FA9AC-394A-4A6C-B979-AC2606810BB2}"/>
    <cellStyle name="Input 3 5 2 3" xfId="4194" xr:uid="{55D378FC-B3F1-4823-B1C2-B9D7BD8A6F3C}"/>
    <cellStyle name="Input 3 5 2 4" xfId="9304" xr:uid="{1DDD2AD9-A4C3-4431-B7E5-19F5CFFA9713}"/>
    <cellStyle name="Input 3 5 2 5" xfId="12226" xr:uid="{198DDBEE-2312-4BF1-A0A3-37CC07BA66D0}"/>
    <cellStyle name="Input 3 5 3" xfId="977" xr:uid="{1CA63B62-A749-4F57-8E13-4453094E6712}"/>
    <cellStyle name="Input 3 5 3 2" xfId="2555" xr:uid="{E77C1B8A-BE22-463B-BC84-D8AF385ED40D}"/>
    <cellStyle name="Input 3 5 3 2 2" xfId="5693" xr:uid="{297140E5-1851-48E8-8ABD-E74E9B36B038}"/>
    <cellStyle name="Input 3 5 3 2 3" xfId="10305" xr:uid="{7D98F94E-48A2-4E8A-A247-3E3B24FDDAFB}"/>
    <cellStyle name="Input 3 5 3 2 4" xfId="13187" xr:uid="{78224DE7-BEDE-4643-8B03-D724480D9590}"/>
    <cellStyle name="Input 3 5 3 3" xfId="5688" xr:uid="{A00B5236-691A-4777-A9EA-69BD5B852378}"/>
    <cellStyle name="Input 3 5 3 4" xfId="8836" xr:uid="{4B6925C5-9495-4C57-B64A-6BDA3465C3C1}"/>
    <cellStyle name="Input 3 5 3 5" xfId="11758" xr:uid="{F496AC5E-7A5C-45AC-ABCD-FC5DCD7078E9}"/>
    <cellStyle name="Input 3 5 4" xfId="2096" xr:uid="{5D79227A-3858-4F90-B06B-4BF076B34E2C}"/>
    <cellStyle name="Input 3 5 4 2" xfId="4110" xr:uid="{54AA75A0-5CEB-4E35-8729-2AC97A6282DE}"/>
    <cellStyle name="Input 3 5 4 3" xfId="9955" xr:uid="{B4F4E8A2-DE22-47D9-BAE9-5BB6AC69053A}"/>
    <cellStyle name="Input 3 5 4 4" xfId="12877" xr:uid="{59294182-DCFA-4695-8C64-7BF6C4EB5667}"/>
    <cellStyle name="Input 3 5 5" xfId="3933" xr:uid="{0380E749-E25D-4889-A2FE-162F0E6EEEC3}"/>
    <cellStyle name="Input 3 5 6" xfId="3695" xr:uid="{4C1ADCA0-F330-4DC3-A6EC-8FBA626DA80A}"/>
    <cellStyle name="Input 3 5 7" xfId="6441" xr:uid="{FC20FEB1-FB5A-4243-8B96-1DA58463785F}"/>
    <cellStyle name="Input 3 6" xfId="1074" xr:uid="{4F9E391A-61DD-4B9E-860B-F7137362D00B}"/>
    <cellStyle name="Input 3 6 2" xfId="2643" xr:uid="{711A1A49-72E5-436D-BF2A-C51F25170728}"/>
    <cellStyle name="Input 3 6 2 2" xfId="3719" xr:uid="{4E475D20-EF21-4F57-828C-566693FDE9DF}"/>
    <cellStyle name="Input 3 6 2 3" xfId="10393" xr:uid="{2AE0DBFE-D9A7-4663-989C-C5B836A50D31}"/>
    <cellStyle name="Input 3 6 2 4" xfId="13275" xr:uid="{92E5DC94-DEC2-4A2C-96CD-642712AAEC04}"/>
    <cellStyle name="Input 3 6 3" xfId="6730" xr:uid="{B3906105-7EFC-4694-AE01-10FF562D6979}"/>
    <cellStyle name="Input 3 6 4" xfId="8933" xr:uid="{DC0D6033-C9CD-4246-8116-9958C64C2F93}"/>
    <cellStyle name="Input 3 6 5" xfId="11855" xr:uid="{79B58709-09F8-4CE5-B562-BD0DE924516D}"/>
    <cellStyle name="Input 3 7" xfId="1426" xr:uid="{EFDAC16F-D5E6-416E-8A15-3EA627B50D15}"/>
    <cellStyle name="Input 3 7 2" xfId="2991" xr:uid="{7ED04227-7480-4A9C-B0B2-179ADFD2A792}"/>
    <cellStyle name="Input 3 7 2 2" xfId="7685" xr:uid="{70789C88-1AC3-4AF9-A99A-EC92C649D044}"/>
    <cellStyle name="Input 3 7 2 3" xfId="10741" xr:uid="{BEBD8095-A4AA-4C60-BB4C-9C7EA4A870FC}"/>
    <cellStyle name="Input 3 7 2 4" xfId="13623" xr:uid="{2E20092B-B9CB-4754-BA29-769C2D5FC646}"/>
    <cellStyle name="Input 3 7 3" xfId="4671" xr:uid="{58109FAA-9D68-4BDA-A670-2F6CCB67C47C}"/>
    <cellStyle name="Input 3 7 4" xfId="9285" xr:uid="{E5436A0B-2B0F-4B56-A107-5FAD59D3D8A5}"/>
    <cellStyle name="Input 3 7 5" xfId="12207" xr:uid="{C6989517-BE37-44A0-8E05-4ACCB5B83460}"/>
    <cellStyle name="Input 3 8" xfId="1667" xr:uid="{E3D5929F-87C5-4D74-B930-966D1561EB68}"/>
    <cellStyle name="Input 3 8 2" xfId="4169" xr:uid="{86D26DC5-1F7E-4743-90DB-201BAF3E1184}"/>
    <cellStyle name="Input 3 8 3" xfId="9526" xr:uid="{A6D2DFB2-1E20-4F3E-B214-484FBD1FD5D4}"/>
    <cellStyle name="Input 3 8 4" xfId="12448" xr:uid="{58B0ECFC-1D0C-47A6-AB13-78F55AC85FFF}"/>
    <cellStyle name="Input 3 9" xfId="6007" xr:uid="{B16CB5BF-9071-4416-937B-9D7886E6E001}"/>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2 2 2" xfId="7817" xr:uid="{AF982E04-186B-4831-9011-5A9996C273AD}"/>
    <cellStyle name="InputCells12 2 2 2 2 2 2 3" xfId="10873" xr:uid="{06299A6C-F84B-4C85-AF20-C3B3E8379CB5}"/>
    <cellStyle name="InputCells12 2 2 2 2 2 2 4" xfId="13755" xr:uid="{E0A2C59A-5858-4DE0-99A5-8CD1899809D5}"/>
    <cellStyle name="InputCells12 2 2 2 2 2 3" xfId="6635" xr:uid="{2FB4FDC7-6628-4476-83D8-F2EEDFD987DB}"/>
    <cellStyle name="InputCells12 2 2 2 2 2 4" xfId="9417" xr:uid="{B6B12546-43BC-41F6-B7FC-5F44BCCE3305}"/>
    <cellStyle name="InputCells12 2 2 2 2 2 5" xfId="12339" xr:uid="{189A6A58-1B06-4D1F-A444-DE5CC52513EB}"/>
    <cellStyle name="InputCells12 2 2 2 2 3" xfId="1804" xr:uid="{D0404BC5-786E-4CED-A6CA-159931981638}"/>
    <cellStyle name="InputCells12 2 2 2 2 3 2" xfId="3357" xr:uid="{E42755BF-E040-4B04-BE1A-08FF5E551A8C}"/>
    <cellStyle name="InputCells12 2 2 2 2 3 2 2" xfId="8051" xr:uid="{3417FD2A-0CF9-46CE-96F9-1A6DB607A5A9}"/>
    <cellStyle name="InputCells12 2 2 2 2 3 2 3" xfId="11107" xr:uid="{B7FE3E46-5B1A-4329-8E99-277CD7AFAC48}"/>
    <cellStyle name="InputCells12 2 2 2 2 3 2 4" xfId="13989" xr:uid="{84A0379A-6E65-4424-B218-81B1200E4A41}"/>
    <cellStyle name="InputCells12 2 2 2 2 3 3" xfId="5326" xr:uid="{F2405D93-C5DE-44B5-ADFD-8E676F2DB8FB}"/>
    <cellStyle name="InputCells12 2 2 2 2 3 4" xfId="9663" xr:uid="{66602008-0814-4109-BC0D-A122240F1011}"/>
    <cellStyle name="InputCells12 2 2 2 2 3 5" xfId="12585" xr:uid="{420183DF-8047-437A-AD39-0374FCEE582E}"/>
    <cellStyle name="InputCells12 2 2 2 2 4" xfId="2208" xr:uid="{0851113D-2BA6-44A9-982C-3EEBBBCE5C9E}"/>
    <cellStyle name="InputCells12 2 2 2 2 4 2" xfId="6117" xr:uid="{13B57DB2-8044-4F08-A015-AC1ECD7F6437}"/>
    <cellStyle name="InputCells12 2 2 2 2 4 3" xfId="10067" xr:uid="{576F7908-FB94-485B-A268-9C60E8B9FFC2}"/>
    <cellStyle name="InputCells12 2 2 2 2 4 4" xfId="12989" xr:uid="{BD766B30-6F5C-4C3F-8A3F-C35169D6A76C}"/>
    <cellStyle name="InputCells12 2 2 2 2 5" xfId="6581" xr:uid="{7B32477C-B36E-4F9B-A3E7-1678AF5E0342}"/>
    <cellStyle name="InputCells12 2 2 2 2 6" xfId="4692" xr:uid="{B9DC1D76-3DEE-48B6-95C3-B2C1E460F66B}"/>
    <cellStyle name="InputCells12 2 2 2 2 7" xfId="8495" xr:uid="{59CFDA0C-F088-487E-A756-DE753AA8B067}"/>
    <cellStyle name="InputCells12 2 2 2 3" xfId="1350" xr:uid="{BE64D6BD-BCF0-40E9-B0C0-B5C2E59C98D4}"/>
    <cellStyle name="InputCells12 2 2 2 3 2" xfId="2915" xr:uid="{782EAC55-C086-4A5A-8A57-66A3A82770EB}"/>
    <cellStyle name="InputCells12 2 2 2 3 2 2" xfId="7609" xr:uid="{DB5E3885-C880-4DA4-8DA3-FE3BDBA62314}"/>
    <cellStyle name="InputCells12 2 2 2 3 2 3" xfId="10665" xr:uid="{3C17F8D8-2229-468B-BB51-9E58C31BFE58}"/>
    <cellStyle name="InputCells12 2 2 2 3 2 4" xfId="13547" xr:uid="{B05A17CA-5EA0-4EC8-BCE2-04666B10BE36}"/>
    <cellStyle name="InputCells12 2 2 2 3 3" xfId="4558" xr:uid="{8999140B-469D-4040-8075-7CBD7FAB4A80}"/>
    <cellStyle name="InputCells12 2 2 2 3 4" xfId="9209" xr:uid="{8F266C85-67EF-4021-A70C-06B7937B5399}"/>
    <cellStyle name="InputCells12 2 2 2 3 5" xfId="12131" xr:uid="{1E1B0723-5DAD-47D1-B91F-EB2DEE56CAD7}"/>
    <cellStyle name="InputCells12 2 2 2 4" xfId="1187" xr:uid="{AA69B967-7096-45D0-8C63-2E18347178BC}"/>
    <cellStyle name="InputCells12 2 2 2 4 2" xfId="2756" xr:uid="{ED5918E5-3B68-4321-9C9D-A733A6C7F625}"/>
    <cellStyle name="InputCells12 2 2 2 4 2 2" xfId="6363" xr:uid="{52E464C3-DFDB-45B8-8B56-2B30FCF82457}"/>
    <cellStyle name="InputCells12 2 2 2 4 2 3" xfId="10506" xr:uid="{14B79F4F-7B11-4E30-A3B3-64E82545664E}"/>
    <cellStyle name="InputCells12 2 2 2 4 2 4" xfId="13388" xr:uid="{B6759EAC-18FD-4556-98FA-78D0A833C80B}"/>
    <cellStyle name="InputCells12 2 2 2 4 3" xfId="4336" xr:uid="{D2AE7A48-BF71-4848-A2E1-F26E70A33FF4}"/>
    <cellStyle name="InputCells12 2 2 2 4 4" xfId="9046" xr:uid="{1060D99D-3A6D-4D5B-B2C1-46A2BB4CC99C}"/>
    <cellStyle name="InputCells12 2 2 2 4 5" xfId="11968" xr:uid="{ED83E3D5-7853-406C-A0B4-AF46C654226A}"/>
    <cellStyle name="InputCells12 2 2 2 5" xfId="2002" xr:uid="{ED71999B-1FC2-4005-8050-3AB83B502532}"/>
    <cellStyle name="InputCells12 2 2 2 5 2" xfId="4594" xr:uid="{66EE7781-BF40-4DE8-A331-7A55D7D9AA62}"/>
    <cellStyle name="InputCells12 2 2 2 5 3" xfId="9861" xr:uid="{E0608FB6-FD1A-47B9-8173-2A9F4591FC28}"/>
    <cellStyle name="InputCells12 2 2 2 5 4" xfId="12783" xr:uid="{392AFFE2-EF76-452B-9A27-28E18E1AECFF}"/>
    <cellStyle name="InputCells12 2 2 2 6" xfId="4541" xr:uid="{AA033300-0FAB-4334-88BF-A4F1D314FD03}"/>
    <cellStyle name="InputCells12 2 2 2 7" xfId="8251" xr:uid="{C0893AA1-61B1-4B7F-87F8-22AE53E042B0}"/>
    <cellStyle name="InputCells12 2 2 2 8" xfId="11274" xr:uid="{D224ADA0-A53F-4358-BA4B-63E5B97EB7C3}"/>
    <cellStyle name="InputCells12 2 2 3" xfId="755" xr:uid="{5AD6C090-6FC4-46E8-85A2-5B952592B652}"/>
    <cellStyle name="InputCells12 2 2 3 2" xfId="1468" xr:uid="{761BE10E-1732-49C3-99E9-35515C50F3A9}"/>
    <cellStyle name="InputCells12 2 2 3 2 2" xfId="3033" xr:uid="{3914793B-B6CE-4798-AEC6-9B4F34B67D64}"/>
    <cellStyle name="InputCells12 2 2 3 2 2 2" xfId="7727" xr:uid="{A6AD7C4B-1B34-4350-A432-543B48B49BA5}"/>
    <cellStyle name="InputCells12 2 2 3 2 2 3" xfId="10783" xr:uid="{4D52170C-65EB-49E0-8C55-8DA1505B35D1}"/>
    <cellStyle name="InputCells12 2 2 3 2 2 4" xfId="13665" xr:uid="{9797FDFC-D78F-4F5F-9456-ECEF42AC1FAB}"/>
    <cellStyle name="InputCells12 2 2 3 2 3" xfId="4254" xr:uid="{1889A919-93EF-4304-BA2D-AD2836F4C811}"/>
    <cellStyle name="InputCells12 2 2 3 2 4" xfId="9327" xr:uid="{7906CD05-6172-4502-854C-3FC39DC0A969}"/>
    <cellStyle name="InputCells12 2 2 3 2 5" xfId="12249" xr:uid="{AA802F21-ECA3-4038-8554-DA41760E8133}"/>
    <cellStyle name="InputCells12 2 2 3 3" xfId="1884" xr:uid="{A02E4F7E-AF71-45D5-AA7B-42EA0C8278FF}"/>
    <cellStyle name="InputCells12 2 2 3 3 2" xfId="3427" xr:uid="{F18D0C2D-0CB0-4F2F-BD38-842ACDD13047}"/>
    <cellStyle name="InputCells12 2 2 3 3 2 2" xfId="8121" xr:uid="{CF0D268F-CD78-4510-9BA4-63E546C67895}"/>
    <cellStyle name="InputCells12 2 2 3 3 2 3" xfId="11177" xr:uid="{DC421005-4ACC-43C9-A233-5709D9FDCE71}"/>
    <cellStyle name="InputCells12 2 2 3 3 2 4" xfId="14059" xr:uid="{7B79B598-6229-4B7B-AAB7-8D5E07D94307}"/>
    <cellStyle name="InputCells12 2 2 3 3 3" xfId="4354" xr:uid="{6AA3C4C1-EFCF-4CB4-B007-143D10E3610E}"/>
    <cellStyle name="InputCells12 2 2 3 3 4" xfId="9743" xr:uid="{F7F7271A-4753-43BC-B193-3B9CB8F15464}"/>
    <cellStyle name="InputCells12 2 2 3 3 5" xfId="12665" xr:uid="{3A4C29DE-A853-4F73-ABDA-3DD5BF5169CD}"/>
    <cellStyle name="InputCells12 2 2 3 4" xfId="2118" xr:uid="{CD7CA579-8638-45D8-83DA-5DB347A5CD05}"/>
    <cellStyle name="InputCells12 2 2 3 4 2" xfId="4998" xr:uid="{1BAC67C5-4C94-42C5-A3D6-7AAA5E30E6D3}"/>
    <cellStyle name="InputCells12 2 2 3 4 3" xfId="9977" xr:uid="{792EF46E-0402-4739-8E43-637FB3E7D1DA}"/>
    <cellStyle name="InputCells12 2 2 3 4 4" xfId="12899" xr:uid="{6CB8328D-6090-42E4-ACF4-A95CC9DBF7A6}"/>
    <cellStyle name="InputCells12 2 2 3 5" xfId="3660" xr:uid="{3F70A392-358A-4E30-A00A-B8D1D3D01AB5}"/>
    <cellStyle name="InputCells12 2 2 3 6" xfId="4329" xr:uid="{382C1EF6-31EA-41A4-B660-52D93DEECB8C}"/>
    <cellStyle name="InputCells12 2 2 3 7" xfId="3578" xr:uid="{4913F81C-7F6A-4403-811B-824862A7ABB7}"/>
    <cellStyle name="InputCells12 2 3" xfId="315" xr:uid="{DA005756-C28F-4717-91DF-1B53EE783CE8}"/>
    <cellStyle name="InputCells12 2 3 10" xfId="10249" xr:uid="{14976033-1359-4FF3-9EFB-D729375EA3F0}"/>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2 2 2" xfId="7840" xr:uid="{E5A72919-2D0E-40B4-BD27-48CFC906AB57}"/>
    <cellStyle name="InputCells12 2 3 2 2 2 2 3" xfId="10896" xr:uid="{3E83F309-8511-46B4-AE25-59DBB716FAE0}"/>
    <cellStyle name="InputCells12 2 3 2 2 2 2 4" xfId="13778" xr:uid="{6EDA01D5-87B2-4FCB-9635-6CAAF3488148}"/>
    <cellStyle name="InputCells12 2 3 2 2 2 3" xfId="5989" xr:uid="{CB46F92A-E585-40FA-AF52-8456226BB59B}"/>
    <cellStyle name="InputCells12 2 3 2 2 2 4" xfId="9440" xr:uid="{7EF19380-4FBE-4EF1-A422-9103B1670446}"/>
    <cellStyle name="InputCells12 2 3 2 2 2 5" xfId="12362" xr:uid="{6E85DBB9-BDAC-41C2-9809-D87F3B0D0EFA}"/>
    <cellStyle name="InputCells12 2 3 2 2 3" xfId="1142" xr:uid="{12761400-4521-4F3D-8D22-3E35C811B04A}"/>
    <cellStyle name="InputCells12 2 3 2 2 3 2" xfId="2711" xr:uid="{5FFDC9D0-22B7-44E6-816D-722B2969C47B}"/>
    <cellStyle name="InputCells12 2 3 2 2 3 2 2" xfId="3489" xr:uid="{B16284F8-BBDE-4CA4-9AD7-FE586B71107A}"/>
    <cellStyle name="InputCells12 2 3 2 2 3 2 3" xfId="10461" xr:uid="{805C342B-8C59-4625-83DE-07037E80AB81}"/>
    <cellStyle name="InputCells12 2 3 2 2 3 2 4" xfId="13343" xr:uid="{956151F6-EB31-41BE-9E30-106F09C0C6BA}"/>
    <cellStyle name="InputCells12 2 3 2 2 3 3" xfId="4984" xr:uid="{B659AC27-A1FA-4968-B566-20D2F8917045}"/>
    <cellStyle name="InputCells12 2 3 2 2 3 4" xfId="9001" xr:uid="{3F14B329-C899-4F76-BB93-7188DF91B952}"/>
    <cellStyle name="InputCells12 2 3 2 2 3 5" xfId="11923" xr:uid="{8B7FCAC5-8078-45A3-97C6-E481266D1D1B}"/>
    <cellStyle name="InputCells12 2 3 2 2 4" xfId="2231" xr:uid="{B035DBF7-C5F6-4E25-A57C-9A511D97C930}"/>
    <cellStyle name="InputCells12 2 3 2 2 4 2" xfId="4427" xr:uid="{E210AAE6-2D98-445A-B191-F2B6DED91A14}"/>
    <cellStyle name="InputCells12 2 3 2 2 4 3" xfId="10090" xr:uid="{B722A586-321D-4D90-A9FA-5995A5AED955}"/>
    <cellStyle name="InputCells12 2 3 2 2 4 4" xfId="13012" xr:uid="{627DAD4C-9DFE-4A86-893D-E8F5AD6A2479}"/>
    <cellStyle name="InputCells12 2 3 2 2 5" xfId="4593" xr:uid="{B93A7D2E-E899-46B0-9077-8CBC02D42FD5}"/>
    <cellStyle name="InputCells12 2 3 2 2 6" xfId="6043" xr:uid="{02739832-F8D9-4067-A66D-37414F956AE8}"/>
    <cellStyle name="InputCells12 2 3 2 2 7" xfId="8586" xr:uid="{ED4B6AD7-531C-41C2-8562-01113DA93CB7}"/>
    <cellStyle name="InputCells12 2 3 2 3" xfId="1373" xr:uid="{5D5DB4CD-C07B-48AA-8552-F22B80891538}"/>
    <cellStyle name="InputCells12 2 3 2 3 2" xfId="2938" xr:uid="{45CCBCA9-3322-4041-8E2B-1874235DF6AF}"/>
    <cellStyle name="InputCells12 2 3 2 3 2 2" xfId="7632" xr:uid="{B4F580C8-B6B9-4225-BBD0-480B16A30C0B}"/>
    <cellStyle name="InputCells12 2 3 2 3 2 3" xfId="10688" xr:uid="{5F5908AA-9B1F-4B16-909F-36D324110E45}"/>
    <cellStyle name="InputCells12 2 3 2 3 2 4" xfId="13570" xr:uid="{D5B5EAF1-0EED-4550-B788-503473586A02}"/>
    <cellStyle name="InputCells12 2 3 2 3 3" xfId="5039" xr:uid="{DAA3E736-DC78-4713-81EA-CB59797CD8E3}"/>
    <cellStyle name="InputCells12 2 3 2 3 4" xfId="9232" xr:uid="{6CD9CEBC-BEDD-4DE3-807B-4FEF0E416DC5}"/>
    <cellStyle name="InputCells12 2 3 2 3 5" xfId="12154" xr:uid="{5C5E5556-3F1F-4B66-A567-F111F2848CCB}"/>
    <cellStyle name="InputCells12 2 3 2 4" xfId="1732" xr:uid="{0C791DE9-DFC6-4D2C-A931-396398187AEA}"/>
    <cellStyle name="InputCells12 2 3 2 4 2" xfId="3292" xr:uid="{3C3F8C83-27CA-43AD-8B1B-C45709307830}"/>
    <cellStyle name="InputCells12 2 3 2 4 2 2" xfId="7986" xr:uid="{3BE85AB2-8E5C-4DD5-A629-E0267EF36454}"/>
    <cellStyle name="InputCells12 2 3 2 4 2 3" xfId="11042" xr:uid="{6A411C02-8810-4F7E-8A48-8A365D43D515}"/>
    <cellStyle name="InputCells12 2 3 2 4 2 4" xfId="13924" xr:uid="{944A9427-2249-4B80-A4A5-86E3FBBCA850}"/>
    <cellStyle name="InputCells12 2 3 2 4 3" xfId="5640" xr:uid="{87684779-137F-45D9-904E-C1548708230E}"/>
    <cellStyle name="InputCells12 2 3 2 4 4" xfId="9591" xr:uid="{335757CE-6403-4E66-98AB-118F0B5CA42B}"/>
    <cellStyle name="InputCells12 2 3 2 4 5" xfId="12513" xr:uid="{AA74DD15-0FA2-4FAF-9C27-87A32E0D3478}"/>
    <cellStyle name="InputCells12 2 3 2 5" xfId="2025" xr:uid="{141FC211-E093-494B-84B4-4A550575343E}"/>
    <cellStyle name="InputCells12 2 3 2 5 2" xfId="6498" xr:uid="{2C41FCA2-B9C2-4EFE-A086-C80DF25B8D23}"/>
    <cellStyle name="InputCells12 2 3 2 5 3" xfId="9884" xr:uid="{4E560D33-E691-493C-BDA9-3478CB762A87}"/>
    <cellStyle name="InputCells12 2 3 2 5 4" xfId="12806" xr:uid="{81A1BA95-3FBD-442A-A0D7-39A76D103045}"/>
    <cellStyle name="InputCells12 2 3 2 6" xfId="6140" xr:uid="{B91DAAC0-3C64-429F-AE7A-3E570DF5F876}"/>
    <cellStyle name="InputCells12 2 3 2 7" xfId="6023" xr:uid="{AE5291DD-BB9C-4BEE-ABB1-B352EB09AF7B}"/>
    <cellStyle name="InputCells12 2 3 2 8" xfId="8750" xr:uid="{A5FA71BE-6BDE-487F-A867-8E2413A05826}"/>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2 2 2" xfId="7763" xr:uid="{6F80A83D-3F7F-4659-BC2C-BB8F5B00B620}"/>
    <cellStyle name="InputCells12 2 3 3 2 2 2 3" xfId="10819" xr:uid="{B803B163-5CDB-4FE8-9A30-D76FC4628D78}"/>
    <cellStyle name="InputCells12 2 3 3 2 2 2 4" xfId="13701" xr:uid="{BCCCC433-3D22-48E4-9A5C-6C2A5B62EB6E}"/>
    <cellStyle name="InputCells12 2 3 3 2 2 3" xfId="4776" xr:uid="{19BC4922-C409-4CBF-BD5C-321821C8462A}"/>
    <cellStyle name="InputCells12 2 3 3 2 2 4" xfId="9363" xr:uid="{FDE89AF1-27F6-4869-8FE2-33970966AD0C}"/>
    <cellStyle name="InputCells12 2 3 3 2 2 5" xfId="12285" xr:uid="{8F096431-63F9-48C8-B4DD-4C520D162898}"/>
    <cellStyle name="InputCells12 2 3 3 2 3" xfId="1655" xr:uid="{C18065C9-467B-4F7F-99B5-A67A91C9D3FB}"/>
    <cellStyle name="InputCells12 2 3 3 2 3 2" xfId="3220" xr:uid="{B36558C9-7EC9-4244-85E1-AB7A3A78C0D9}"/>
    <cellStyle name="InputCells12 2 3 3 2 3 2 2" xfId="7914" xr:uid="{0BBD106A-64DD-4B24-942C-1E34D50DC157}"/>
    <cellStyle name="InputCells12 2 3 3 2 3 2 3" xfId="10970" xr:uid="{278B7175-01FF-4171-A3C8-51D957B4C0E2}"/>
    <cellStyle name="InputCells12 2 3 3 2 3 2 4" xfId="13852" xr:uid="{5A0BF8A8-C84F-4804-9269-D51A4BBB575B}"/>
    <cellStyle name="InputCells12 2 3 3 2 3 3" xfId="4175" xr:uid="{6CB5D1E8-4EB8-4543-8709-8E1BC0717440}"/>
    <cellStyle name="InputCells12 2 3 3 2 3 4" xfId="9514" xr:uid="{B8EACAE6-408C-474F-9EB5-85F3671159B5}"/>
    <cellStyle name="InputCells12 2 3 3 2 3 5" xfId="12436" xr:uid="{66EC21F0-52B9-4422-83C5-739E466DE2A0}"/>
    <cellStyle name="InputCells12 2 3 3 2 4" xfId="2154" xr:uid="{DD719F70-98F0-4F21-A9EE-7BF5C04627CD}"/>
    <cellStyle name="InputCells12 2 3 3 2 4 2" xfId="5202" xr:uid="{A22752B3-9FF6-477C-9FD6-A36F7B278AC2}"/>
    <cellStyle name="InputCells12 2 3 3 2 4 3" xfId="10013" xr:uid="{8521CFB6-DE2F-45E5-BCAF-0529EAFF5B79}"/>
    <cellStyle name="InputCells12 2 3 3 2 4 4" xfId="12935" xr:uid="{7A1C86B8-BC97-4304-8332-0AF61DA7E272}"/>
    <cellStyle name="InputCells12 2 3 3 2 5" xfId="6269" xr:uid="{AACFC79A-C78A-4FDF-BAB8-232035E8BBC7}"/>
    <cellStyle name="InputCells12 2 3 3 2 6" xfId="6576" xr:uid="{800D4C11-EB83-4B9C-B230-21E8BB9178C1}"/>
    <cellStyle name="InputCells12 2 3 3 2 7" xfId="8582" xr:uid="{0DE9C9E4-1EEC-4220-BBDA-F02C4DF6B7CC}"/>
    <cellStyle name="InputCells12 2 3 3 3" xfId="1296" xr:uid="{EAAE4837-2183-4E3F-8E6C-F4E26FE83C1B}"/>
    <cellStyle name="InputCells12 2 3 3 3 2" xfId="2861" xr:uid="{33E3E058-C358-4CDE-B902-F75967DF7331}"/>
    <cellStyle name="InputCells12 2 3 3 3 2 2" xfId="7555" xr:uid="{52ADD0CF-57E6-4EFE-AE42-FCE1A28C0301}"/>
    <cellStyle name="InputCells12 2 3 3 3 2 3" xfId="10611" xr:uid="{AD8E11A5-A25E-48B6-9529-40DB5A44FE20}"/>
    <cellStyle name="InputCells12 2 3 3 3 2 4" xfId="13493" xr:uid="{4E913831-9626-40AE-9A6B-013D70506094}"/>
    <cellStyle name="InputCells12 2 3 3 3 3" xfId="3921" xr:uid="{E39BC6BF-1678-4597-B194-648020FD5D55}"/>
    <cellStyle name="InputCells12 2 3 3 3 4" xfId="9155" xr:uid="{63E77761-EA66-475F-A0AD-0B4DD3852152}"/>
    <cellStyle name="InputCells12 2 3 3 3 5" xfId="12077" xr:uid="{A71569F3-CE95-4775-BB53-C134C44DF9DC}"/>
    <cellStyle name="InputCells12 2 3 3 4" xfId="1046" xr:uid="{1227DE55-9A0E-4479-8CF7-B985261AE921}"/>
    <cellStyle name="InputCells12 2 3 3 4 2" xfId="2617" xr:uid="{82BAAE21-2DEF-4018-99AD-304AE0126E9A}"/>
    <cellStyle name="InputCells12 2 3 3 4 2 2" xfId="3620" xr:uid="{67092149-9283-49BB-9A27-D96705FB09C5}"/>
    <cellStyle name="InputCells12 2 3 3 4 2 3" xfId="10367" xr:uid="{2427506F-DEA6-4908-A7D7-00B033398163}"/>
    <cellStyle name="InputCells12 2 3 3 4 2 4" xfId="13249" xr:uid="{18211C2E-144D-48D0-999A-CA1C789F2C14}"/>
    <cellStyle name="InputCells12 2 3 3 4 3" xfId="6554" xr:uid="{CD0771BD-8F32-486B-8AC9-7399D0E96775}"/>
    <cellStyle name="InputCells12 2 3 3 4 4" xfId="8905" xr:uid="{BC3295C5-53F8-4C88-8A46-FF2BB805C66D}"/>
    <cellStyle name="InputCells12 2 3 3 4 5" xfId="11827" xr:uid="{C5A2522D-39C7-4CE6-B4F7-65B4ED8C5E24}"/>
    <cellStyle name="InputCells12 2 3 3 5" xfId="1948" xr:uid="{E62600E9-3757-4C47-AC3F-05C78B26B10D}"/>
    <cellStyle name="InputCells12 2 3 3 5 2" xfId="4841" xr:uid="{CCB114AA-ECF8-4C01-8014-47CA296F2DEF}"/>
    <cellStyle name="InputCells12 2 3 3 5 3" xfId="9807" xr:uid="{1854E04D-F0F6-4305-9C33-A07AE86E27EF}"/>
    <cellStyle name="InputCells12 2 3 3 5 4" xfId="12729" xr:uid="{53ACA28C-1AF2-4C5C-B4F3-E078931D70FE}"/>
    <cellStyle name="InputCells12 2 3 3 6" xfId="4326" xr:uid="{60942225-AFB6-4811-8F17-AFC23C1F24F0}"/>
    <cellStyle name="InputCells12 2 3 3 7" xfId="8256" xr:uid="{6324C1F9-769D-4DC8-917D-4180BA4A8AE4}"/>
    <cellStyle name="InputCells12 2 3 3 8" xfId="11278" xr:uid="{91DB08F4-7CAD-400F-91D0-865F6E890CF6}"/>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2 2 2" xfId="7879" xr:uid="{2DA99FF6-1DF5-4F39-82DB-B40E6C732E85}"/>
    <cellStyle name="InputCells12 2 3 4 2 2 2 3" xfId="10935" xr:uid="{B327A8EB-DA66-48C2-80DA-0EBCF8220E2D}"/>
    <cellStyle name="InputCells12 2 3 4 2 2 2 4" xfId="13817" xr:uid="{4C4CF300-E139-4E19-9F5F-F7632B6D4C17}"/>
    <cellStyle name="InputCells12 2 3 4 2 2 3" xfId="4940" xr:uid="{7A42EB42-5E4A-4BCC-9FD0-5188B6E1978E}"/>
    <cellStyle name="InputCells12 2 3 4 2 2 4" xfId="9479" xr:uid="{44C0350F-4172-4EA2-82A8-D7C3DA4BCD30}"/>
    <cellStyle name="InputCells12 2 3 4 2 2 5" xfId="12401" xr:uid="{8DD128DC-AF49-448D-8CDA-73B7AFAD91F0}"/>
    <cellStyle name="InputCells12 2 3 4 2 3" xfId="1892" xr:uid="{26E87FC3-68DD-4161-910F-CB22AB411514}"/>
    <cellStyle name="InputCells12 2 3 4 2 3 2" xfId="3435" xr:uid="{82F8E4C0-869C-4F7B-B551-F18A78576795}"/>
    <cellStyle name="InputCells12 2 3 4 2 3 2 2" xfId="8129" xr:uid="{79D30A57-8ABD-4ACD-996F-99BDFFCB92F2}"/>
    <cellStyle name="InputCells12 2 3 4 2 3 2 3" xfId="11185" xr:uid="{0D5A44D0-10ED-4FE5-861C-386633AD021B}"/>
    <cellStyle name="InputCells12 2 3 4 2 3 2 4" xfId="14067" xr:uid="{355CA898-83C6-4367-8B74-9F60E527D3BD}"/>
    <cellStyle name="InputCells12 2 3 4 2 3 3" xfId="3629" xr:uid="{2DD08B56-4247-4095-B354-9F391335B8B1}"/>
    <cellStyle name="InputCells12 2 3 4 2 3 4" xfId="9751" xr:uid="{FAAB1255-8D2B-41C8-80CE-E03948034AE9}"/>
    <cellStyle name="InputCells12 2 3 4 2 3 5" xfId="12673" xr:uid="{545FF013-77AB-4C8E-9B9C-86B0FFF9BBE6}"/>
    <cellStyle name="InputCells12 2 3 4 2 4" xfId="2270" xr:uid="{F104763D-8FCF-41A6-9CD5-CC8F8A7F5973}"/>
    <cellStyle name="InputCells12 2 3 4 2 4 2" xfId="4311" xr:uid="{A123278F-2984-4248-8F26-66A30C261963}"/>
    <cellStyle name="InputCells12 2 3 4 2 4 3" xfId="10129" xr:uid="{21B2C5D8-7F18-4834-A6C3-9FFECA1655ED}"/>
    <cellStyle name="InputCells12 2 3 4 2 4 4" xfId="13051" xr:uid="{9520FE95-3323-4AEA-B852-0E901CCE0F40}"/>
    <cellStyle name="InputCells12 2 3 4 2 5" xfId="5967" xr:uid="{A800B4A7-02AC-4936-A153-DE93AC47BF08}"/>
    <cellStyle name="InputCells12 2 3 4 2 6" xfId="8766" xr:uid="{7FEA4E86-FFA7-4C9A-BA7A-BF6815A61974}"/>
    <cellStyle name="InputCells12 2 3 4 2 7" xfId="11689" xr:uid="{521836A4-23C1-4C23-97A5-0ADB976FCE59}"/>
    <cellStyle name="InputCells12 2 3 4 3" xfId="1412" xr:uid="{459E9BDE-D194-41AB-BFD6-67AE66A1F4BD}"/>
    <cellStyle name="InputCells12 2 3 4 3 2" xfId="2977" xr:uid="{297039F1-82CC-4ADA-8664-471A8314773A}"/>
    <cellStyle name="InputCells12 2 3 4 3 2 2" xfId="7671" xr:uid="{83CFC124-651F-4BFC-A91D-BC61FD318149}"/>
    <cellStyle name="InputCells12 2 3 4 3 2 3" xfId="10727" xr:uid="{0076AA6B-D0CF-4C95-B14F-3F3D4CCEC09B}"/>
    <cellStyle name="InputCells12 2 3 4 3 2 4" xfId="13609" xr:uid="{30D3ED53-8EEC-4DC2-8702-03A6A298EE01}"/>
    <cellStyle name="InputCells12 2 3 4 3 3" xfId="5489" xr:uid="{48A8E293-7A07-4F7C-B4F4-99580F20CCF0}"/>
    <cellStyle name="InputCells12 2 3 4 3 4" xfId="9271" xr:uid="{C8EA18C3-171C-4B20-8BC1-86E3138549AB}"/>
    <cellStyle name="InputCells12 2 3 4 3 5" xfId="12193" xr:uid="{C49F2900-6215-4219-81BD-D2DD5318A269}"/>
    <cellStyle name="InputCells12 2 3 4 4" xfId="1188" xr:uid="{356D0D47-C54C-4229-B7A1-07483A3BA333}"/>
    <cellStyle name="InputCells12 2 3 4 4 2" xfId="2757" xr:uid="{237921DA-D07A-47F3-AB07-5C9A34587A78}"/>
    <cellStyle name="InputCells12 2 3 4 4 2 2" xfId="4834" xr:uid="{8CC0CA40-E748-42A3-8875-0C56D668A0D1}"/>
    <cellStyle name="InputCells12 2 3 4 4 2 3" xfId="10507" xr:uid="{53A13300-E372-45C3-8080-3726DE56A5C8}"/>
    <cellStyle name="InputCells12 2 3 4 4 2 4" xfId="13389" xr:uid="{FED26AD8-FF66-46F8-AD11-7F8C0F317037}"/>
    <cellStyle name="InputCells12 2 3 4 4 3" xfId="4129" xr:uid="{6056B107-60D9-45CA-8AD0-7F68BD5B670C}"/>
    <cellStyle name="InputCells12 2 3 4 4 4" xfId="9047" xr:uid="{A6CF9F64-DC1A-430B-883F-246045057188}"/>
    <cellStyle name="InputCells12 2 3 4 4 5" xfId="11969" xr:uid="{1D33BF9C-EA33-4A9E-A874-11DF687C64F2}"/>
    <cellStyle name="InputCells12 2 3 4 5" xfId="2064" xr:uid="{D88D44C4-17F0-4E78-B847-F7ADDEAA308F}"/>
    <cellStyle name="InputCells12 2 3 4 5 2" xfId="6302" xr:uid="{468D902E-FA9B-454A-AA16-5016B0DE71BE}"/>
    <cellStyle name="InputCells12 2 3 4 5 3" xfId="9923" xr:uid="{69C5DF66-FBB0-409A-8597-55CA4043909C}"/>
    <cellStyle name="InputCells12 2 3 4 5 4" xfId="12845" xr:uid="{ABA11949-4BCD-4A55-A096-3C59715FBE5D}"/>
    <cellStyle name="InputCells12 2 3 4 6" xfId="4244" xr:uid="{CFCD6477-30E8-4796-91AC-930017128543}"/>
    <cellStyle name="InputCells12 2 3 4 7" xfId="3926" xr:uid="{61D6B7EC-F728-4C22-B1E0-BD85629440B9}"/>
    <cellStyle name="InputCells12 2 3 4 8" xfId="4518" xr:uid="{0545F8BF-0072-4F11-94E0-50D2B45BC349}"/>
    <cellStyle name="InputCells12 2 3 5" xfId="1112" xr:uid="{766CA799-C91F-4DD0-8FA5-4D16D09274D9}"/>
    <cellStyle name="InputCells12 2 3 5 2" xfId="2681" xr:uid="{2484409B-70DC-46C3-B297-A6CE663586F8}"/>
    <cellStyle name="InputCells12 2 3 5 2 2" xfId="4163" xr:uid="{A4C8EF8E-D70E-473D-99C2-5EA72405AFF4}"/>
    <cellStyle name="InputCells12 2 3 5 2 3" xfId="10431" xr:uid="{56E00B58-BE7A-4146-9EA2-3B730CE103EA}"/>
    <cellStyle name="InputCells12 2 3 5 2 4" xfId="13313" xr:uid="{32115414-911C-40D6-9292-0074DB0A0186}"/>
    <cellStyle name="InputCells12 2 3 5 3" xfId="5236" xr:uid="{E059DF11-2530-41E2-98C8-0E2B1262A0A6}"/>
    <cellStyle name="InputCells12 2 3 5 4" xfId="8971" xr:uid="{8EA1D8DF-9074-4614-9C4C-51D5055B64B6}"/>
    <cellStyle name="InputCells12 2 3 5 5" xfId="11893" xr:uid="{05AFDDA6-3411-4187-A539-B8CA0FA16AB5}"/>
    <cellStyle name="InputCells12 2 3 6" xfId="1237" xr:uid="{F250C9C9-2DF5-4334-BF0D-B22911CE22FC}"/>
    <cellStyle name="InputCells12 2 3 6 2" xfId="2804" xr:uid="{4DEA797F-6684-4C19-A002-FA666C9B056D}"/>
    <cellStyle name="InputCells12 2 3 6 2 2" xfId="3592" xr:uid="{A2A41B3F-D222-4D73-AF7E-0A703669085C}"/>
    <cellStyle name="InputCells12 2 3 6 2 3" xfId="10554" xr:uid="{A373E130-3E85-4035-AA03-CEB898AD5F4E}"/>
    <cellStyle name="InputCells12 2 3 6 2 4" xfId="13436" xr:uid="{4562819F-37CC-431C-AF4A-2085FE7686EC}"/>
    <cellStyle name="InputCells12 2 3 6 3" xfId="6145" xr:uid="{38733BA3-E745-4B92-B5B3-1AD05B76CB79}"/>
    <cellStyle name="InputCells12 2 3 6 4" xfId="9096" xr:uid="{A37EBBD9-0348-4C90-BB83-16013D054156}"/>
    <cellStyle name="InputCells12 2 3 6 5" xfId="12018" xr:uid="{2F7D405D-A535-40E3-9E27-7F457F48319C}"/>
    <cellStyle name="InputCells12 2 3 7" xfId="943" xr:uid="{25853F75-F23A-4FDC-A04D-92D562651212}"/>
    <cellStyle name="InputCells12 2 3 7 2" xfId="3543" xr:uid="{1D32BC29-40F3-467F-97ED-2E80A4D04474}"/>
    <cellStyle name="InputCells12 2 3 7 3" xfId="8802" xr:uid="{8348E550-8282-41B0-8C5E-3C62A04DB536}"/>
    <cellStyle name="InputCells12 2 3 7 4" xfId="11724" xr:uid="{7E3C8C14-CCAD-48DD-B6DA-96CC8CB98DA1}"/>
    <cellStyle name="InputCells12 2 3 8" xfId="6771" xr:uid="{D0EED988-B59F-4FAB-A00F-97EF6133B921}"/>
    <cellStyle name="InputCells12 2 3 9" xfId="4798" xr:uid="{E6025E88-9C4C-4D51-AFB4-88D6EFFC11E9}"/>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2 2 2" xfId="7747" xr:uid="{73BD14FE-2D62-4662-BBEB-CF7446392EFC}"/>
    <cellStyle name="InputCells12 3 2 2 2 2 3" xfId="10803" xr:uid="{44E89887-E6AB-40EA-8F1B-47F2DA588CE6}"/>
    <cellStyle name="InputCells12 3 2 2 2 2 4" xfId="13685" xr:uid="{279164A3-C897-46E3-B5E3-739E98ACB97C}"/>
    <cellStyle name="InputCells12 3 2 2 2 3" xfId="5506" xr:uid="{0A41B1DC-C755-49D1-8BA3-9BB1E16FC7D5}"/>
    <cellStyle name="InputCells12 3 2 2 2 4" xfId="9347" xr:uid="{75D02F23-026E-4F5C-A3D5-0C8D5FA6B7F8}"/>
    <cellStyle name="InputCells12 3 2 2 2 5" xfId="12269" xr:uid="{B55978B2-E1BD-4A7B-80C5-C516D91A753E}"/>
    <cellStyle name="InputCells12 3 2 2 3" xfId="1233" xr:uid="{CA185AAB-EB7A-4A56-B722-D83C53BB42C9}"/>
    <cellStyle name="InputCells12 3 2 2 3 2" xfId="2801" xr:uid="{341B70FF-CA1B-496C-9887-9595109DE9E9}"/>
    <cellStyle name="InputCells12 3 2 2 3 2 2" xfId="3709" xr:uid="{86D20EF1-C3D2-4639-9336-91B04047FCE1}"/>
    <cellStyle name="InputCells12 3 2 2 3 2 3" xfId="10551" xr:uid="{B542797B-18B8-4BA7-A9E3-37B71C6B7A65}"/>
    <cellStyle name="InputCells12 3 2 2 3 2 4" xfId="13433" xr:uid="{5E597117-74B4-451D-9CB3-A2818DEE02D8}"/>
    <cellStyle name="InputCells12 3 2 2 3 3" xfId="4946" xr:uid="{3DA9E690-60B2-49F0-92D8-B9E95E6ACA39}"/>
    <cellStyle name="InputCells12 3 2 2 3 4" xfId="9092" xr:uid="{9D518473-3E1D-4B00-A531-3CD228C47BD6}"/>
    <cellStyle name="InputCells12 3 2 2 3 5" xfId="12014" xr:uid="{F568FA59-EDA8-4B04-8CEE-6FEDD2F6F5F8}"/>
    <cellStyle name="InputCells12 3 2 2 4" xfId="2138" xr:uid="{5A5C0486-41F8-49E1-886F-E1B44F865D64}"/>
    <cellStyle name="InputCells12 3 2 2 4 2" xfId="5634" xr:uid="{54EFA4D8-8330-4424-9C72-73AE2B7C0459}"/>
    <cellStyle name="InputCells12 3 2 2 4 3" xfId="9997" xr:uid="{9B35AEB0-8CB6-4100-8C2D-C8941D90705B}"/>
    <cellStyle name="InputCells12 3 2 2 4 4" xfId="12919" xr:uid="{6BFB334C-C433-49B7-A7E7-16B539ADF689}"/>
    <cellStyle name="InputCells12 3 2 2 5" xfId="4562" xr:uid="{0B2AC24C-8C2C-4478-9806-463BB8902C6E}"/>
    <cellStyle name="InputCells12 3 2 2 6" xfId="6417" xr:uid="{89B14682-37E1-4C20-9561-7BEDFC215862}"/>
    <cellStyle name="InputCells12 3 2 2 7" xfId="5458" xr:uid="{AF0814BE-4183-4935-A5A0-62FDF7B3F59E}"/>
    <cellStyle name="InputCells12 3 2 3" xfId="1280" xr:uid="{6B68BCC4-C052-4271-8DCB-8CE688A7DFEC}"/>
    <cellStyle name="InputCells12 3 2 3 2" xfId="2845" xr:uid="{989374BC-6A88-4440-8244-D360A053D5E7}"/>
    <cellStyle name="InputCells12 3 2 3 2 2" xfId="7539" xr:uid="{9A0C2218-1A08-4E12-8F3F-EB2E29A505BC}"/>
    <cellStyle name="InputCells12 3 2 3 2 3" xfId="10595" xr:uid="{1D1A27FC-A517-47ED-95E4-FCBA74C3525E}"/>
    <cellStyle name="InputCells12 3 2 3 2 4" xfId="13477" xr:uid="{37BAA416-8941-4EE5-90E9-97A8E11EB7E7}"/>
    <cellStyle name="InputCells12 3 2 3 3" xfId="6569" xr:uid="{2759331F-25AD-40D3-ADFC-7C31300E7085}"/>
    <cellStyle name="InputCells12 3 2 3 4" xfId="9139" xr:uid="{E5E534ED-6B44-4CA9-B5B5-F60A96EFE6FF}"/>
    <cellStyle name="InputCells12 3 2 3 5" xfId="12061" xr:uid="{8F463FC8-053B-4876-BD58-55C908A763E5}"/>
    <cellStyle name="InputCells12 3 2 4" xfId="1823" xr:uid="{EB709901-63C9-4655-ABA0-B185C744C84B}"/>
    <cellStyle name="InputCells12 3 2 4 2" xfId="3373" xr:uid="{7F7A1E07-95C8-4601-AA52-A1896BAFA1E1}"/>
    <cellStyle name="InputCells12 3 2 4 2 2" xfId="8067" xr:uid="{73EF12B1-88AC-4A48-BAD3-C980496E2299}"/>
    <cellStyle name="InputCells12 3 2 4 2 3" xfId="11123" xr:uid="{85C19AD9-7C29-49CD-84B9-F53EE55A258E}"/>
    <cellStyle name="InputCells12 3 2 4 2 4" xfId="14005" xr:uid="{EF2EF047-3312-49E3-BCC4-6E7D4B444290}"/>
    <cellStyle name="InputCells12 3 2 4 3" xfId="5523" xr:uid="{7F80D7C0-0641-43FB-9598-0C9C24C4842A}"/>
    <cellStyle name="InputCells12 3 2 4 4" xfId="9682" xr:uid="{9D7EEF04-F5EA-4534-8E72-CADB14882DA9}"/>
    <cellStyle name="InputCells12 3 2 4 5" xfId="12604" xr:uid="{CCFCE007-73C6-4DD7-87BB-9716647F0F31}"/>
    <cellStyle name="InputCells12 3 2 5" xfId="1932" xr:uid="{74DC1542-FFC0-4F84-9AD7-F9AE003FC87F}"/>
    <cellStyle name="InputCells12 3 2 5 2" xfId="4654" xr:uid="{27C00555-6C44-4EA8-914E-E9872B5E21BB}"/>
    <cellStyle name="InputCells12 3 2 5 3" xfId="9791" xr:uid="{E0EF0F5B-A854-4FDD-AD6F-B6113C8AABD3}"/>
    <cellStyle name="InputCells12 3 2 5 4" xfId="12713" xr:uid="{C702FA10-BFBC-486E-8913-5C2E9724457E}"/>
    <cellStyle name="InputCells12 3 2 6" xfId="5983" xr:uid="{6E2CB3A3-CD33-4A64-9022-E050283E9A95}"/>
    <cellStyle name="InputCells12 3 2 7" xfId="8258" xr:uid="{A818C6CA-9BCF-44EA-AFDD-3B0CCC439C00}"/>
    <cellStyle name="InputCells12 3 2 8" xfId="11280" xr:uid="{D6CE1FE9-BE12-4260-8383-228331FB76AB}"/>
    <cellStyle name="InputCells12 3 3" xfId="754" xr:uid="{3A023354-1868-44CF-8BB2-65009CC59402}"/>
    <cellStyle name="InputCells12 3 3 2" xfId="1467" xr:uid="{2CBB2D13-3E38-4778-B416-6EDD85DBE6C8}"/>
    <cellStyle name="InputCells12 3 3 2 2" xfId="3032" xr:uid="{3C8401AC-E291-4B98-A1FE-E4C403C0A865}"/>
    <cellStyle name="InputCells12 3 3 2 2 2" xfId="7726" xr:uid="{05F25662-29B1-43CB-A0E7-0119575DE014}"/>
    <cellStyle name="InputCells12 3 3 2 2 3" xfId="10782" xr:uid="{51368526-8C29-41CD-8584-9724C8828DCC}"/>
    <cellStyle name="InputCells12 3 3 2 2 4" xfId="13664" xr:uid="{4D00C1AB-C450-4F5B-BFA6-0DC22A252D1D}"/>
    <cellStyle name="InputCells12 3 3 2 3" xfId="4949" xr:uid="{487C13B1-0400-40AA-BE9E-5135D847D8B9}"/>
    <cellStyle name="InputCells12 3 3 2 4" xfId="9326" xr:uid="{EFE89488-6831-49E1-A236-5F69F494F912}"/>
    <cellStyle name="InputCells12 3 3 2 5" xfId="12248" xr:uid="{7C3516FA-ECAA-40BD-AAA6-5523DDE8DE81}"/>
    <cellStyle name="InputCells12 3 3 3" xfId="1695" xr:uid="{9C1B6815-9604-43AE-8973-B764123C8D28}"/>
    <cellStyle name="InputCells12 3 3 3 2" xfId="3256" xr:uid="{E6BF1C9D-0797-46B0-A204-A0C332286F98}"/>
    <cellStyle name="InputCells12 3 3 3 2 2" xfId="7950" xr:uid="{2C215378-E6AF-4BA6-B995-DD5BED1A80E5}"/>
    <cellStyle name="InputCells12 3 3 3 2 3" xfId="11006" xr:uid="{B8E30772-3E86-4B51-BB27-6B09AB75FEA6}"/>
    <cellStyle name="InputCells12 3 3 3 2 4" xfId="13888" xr:uid="{449AFED3-D043-462D-8144-1F936526F373}"/>
    <cellStyle name="InputCells12 3 3 3 3" xfId="6085" xr:uid="{30AFC18B-4307-4423-8C6A-1AC927F2908E}"/>
    <cellStyle name="InputCells12 3 3 3 4" xfId="9554" xr:uid="{C19BD075-5ACE-4F34-8696-CE8D0A9D36A5}"/>
    <cellStyle name="InputCells12 3 3 3 5" xfId="12476" xr:uid="{6BD91FCB-9521-47B7-920B-544BD616F2AD}"/>
    <cellStyle name="InputCells12 3 3 4" xfId="2117" xr:uid="{DBC3D622-0199-487E-A243-0487373FD900}"/>
    <cellStyle name="InputCells12 3 3 4 2" xfId="6524" xr:uid="{B2B1A980-C014-420F-96C2-E500D16AE705}"/>
    <cellStyle name="InputCells12 3 3 4 3" xfId="9976" xr:uid="{31788143-E61D-4122-8422-1155FD4657D1}"/>
    <cellStyle name="InputCells12 3 3 4 4" xfId="12898" xr:uid="{5997DBC3-35DB-446B-AE08-89938D0F0AEC}"/>
    <cellStyle name="InputCells12 3 3 5" xfId="3661" xr:uid="{BF114A5A-3B93-44EF-9EB6-E320CF74D89A}"/>
    <cellStyle name="InputCells12 3 3 6" xfId="6501" xr:uid="{AF162D20-67E8-4EC0-B220-B088EC271988}"/>
    <cellStyle name="InputCells12 3 3 7" xfId="6193" xr:uid="{3ADF393B-B422-4C87-A7DA-8ABABB62B6A6}"/>
    <cellStyle name="InputCells12 4" xfId="314" xr:uid="{8F8C794D-1BA1-49AB-A12F-CBD5EF51A08F}"/>
    <cellStyle name="InputCells12 4 10" xfId="11506" xr:uid="{7AAA3B4B-7B03-4C45-8A75-39F54583E432}"/>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2 2 2" xfId="7839" xr:uid="{8C5CA0DE-2E7C-4486-BE93-D2B4DE959498}"/>
    <cellStyle name="InputCells12 4 2 2 2 2 3" xfId="10895" xr:uid="{8200F09A-1593-434A-BAB9-315B8378BC53}"/>
    <cellStyle name="InputCells12 4 2 2 2 2 4" xfId="13777" xr:uid="{015E841E-28EB-4877-B289-C5617A666C02}"/>
    <cellStyle name="InputCells12 4 2 2 2 3" xfId="5604" xr:uid="{8D26B306-B5D5-481D-BC7F-F7DCB533E3B1}"/>
    <cellStyle name="InputCells12 4 2 2 2 4" xfId="9439" xr:uid="{4B55F357-B15B-4307-B5D2-4D939F5939CB}"/>
    <cellStyle name="InputCells12 4 2 2 2 5" xfId="12361" xr:uid="{2C5F47B5-218E-4D31-875A-A13797F73ABC}"/>
    <cellStyle name="InputCells12 4 2 2 3" xfId="1865" xr:uid="{66E3EDFD-47EF-4738-BF53-2D5B47051E70}"/>
    <cellStyle name="InputCells12 4 2 2 3 2" xfId="3410" xr:uid="{B9B8B0AF-1BDE-42D8-8039-D692AA4BE9AE}"/>
    <cellStyle name="InputCells12 4 2 2 3 2 2" xfId="8104" xr:uid="{20F30482-0A27-4E06-A722-3825BCE9171A}"/>
    <cellStyle name="InputCells12 4 2 2 3 2 3" xfId="11160" xr:uid="{F9605DE8-AF29-46FF-BA13-66CE59EEA7CE}"/>
    <cellStyle name="InputCells12 4 2 2 3 2 4" xfId="14042" xr:uid="{25D80CE4-3B56-4B9E-B45F-18EF387E34FF}"/>
    <cellStyle name="InputCells12 4 2 2 3 3" xfId="6260" xr:uid="{8F09176F-8FC2-4BF4-874B-EA7FC56C4BE0}"/>
    <cellStyle name="InputCells12 4 2 2 3 4" xfId="9724" xr:uid="{610C188B-C2FA-4BF8-9D0E-44696DA6620B}"/>
    <cellStyle name="InputCells12 4 2 2 3 5" xfId="12646" xr:uid="{CEC1F0EA-3A35-4393-B60C-457181CA8A76}"/>
    <cellStyle name="InputCells12 4 2 2 4" xfId="2230" xr:uid="{01B8DD9C-D9E5-4896-84EA-18511695670E}"/>
    <cellStyle name="InputCells12 4 2 2 4 2" xfId="3580" xr:uid="{4D4591FD-4D7F-4C71-B7A2-72542E8AC356}"/>
    <cellStyle name="InputCells12 4 2 2 4 3" xfId="10089" xr:uid="{B7AF3624-2E6F-4AA8-8FF2-0882EC4309D7}"/>
    <cellStyle name="InputCells12 4 2 2 4 4" xfId="13011" xr:uid="{3175BB2E-1B0A-434D-B2F5-CBD32680204F}"/>
    <cellStyle name="InputCells12 4 2 2 5" xfId="6122" xr:uid="{3097DAAA-12BE-4041-8182-D7A38E3566DA}"/>
    <cellStyle name="InputCells12 4 2 2 6" xfId="4025" xr:uid="{4129A32B-524A-405A-812F-73AB0CC3F74E}"/>
    <cellStyle name="InputCells12 4 2 2 7" xfId="5660" xr:uid="{0884C439-389F-4DE7-A1BC-BD772B0095BF}"/>
    <cellStyle name="InputCells12 4 2 3" xfId="1372" xr:uid="{F76D6C92-71F3-4B48-8EDE-11DEAE161AD8}"/>
    <cellStyle name="InputCells12 4 2 3 2" xfId="2937" xr:uid="{D323658F-AD3A-4274-BD85-912B223829E9}"/>
    <cellStyle name="InputCells12 4 2 3 2 2" xfId="7631" xr:uid="{49204842-C985-4157-88A9-D51E3666CF4A}"/>
    <cellStyle name="InputCells12 4 2 3 2 3" xfId="10687" xr:uid="{923BD15B-F9BB-4110-B53D-AADCE73F6BD4}"/>
    <cellStyle name="InputCells12 4 2 3 2 4" xfId="13569" xr:uid="{5E1E6450-2165-4C1E-BF0D-A4150F0404BF}"/>
    <cellStyle name="InputCells12 4 2 3 3" xfId="6567" xr:uid="{68825137-3DA9-4E9D-9ED0-40CFAC2085B8}"/>
    <cellStyle name="InputCells12 4 2 3 4" xfId="9231" xr:uid="{852CD79B-0F37-45C4-B158-3F0AFBCE994D}"/>
    <cellStyle name="InputCells12 4 2 3 5" xfId="12153" xr:uid="{50E87C60-5AA3-4544-94E1-52E81192D84F}"/>
    <cellStyle name="InputCells12 4 2 4" xfId="1192" xr:uid="{001775D5-ADE3-4011-B650-D0E8D38691C4}"/>
    <cellStyle name="InputCells12 4 2 4 2" xfId="2761" xr:uid="{F32882DE-3752-4D3C-BF79-C147126467A5}"/>
    <cellStyle name="InputCells12 4 2 4 2 2" xfId="6564" xr:uid="{A4DB0C1D-6025-4B3C-909D-53108C1EE227}"/>
    <cellStyle name="InputCells12 4 2 4 2 3" xfId="10511" xr:uid="{9D8CFD6D-705C-4E82-93C1-EA26446BD0A0}"/>
    <cellStyle name="InputCells12 4 2 4 2 4" xfId="13393" xr:uid="{58670495-8A74-4501-B42F-4F7C56AEA75D}"/>
    <cellStyle name="InputCells12 4 2 4 3" xfId="6280" xr:uid="{FABBD956-E75E-4CB7-BCAD-05959C7BD9B3}"/>
    <cellStyle name="InputCells12 4 2 4 4" xfId="9051" xr:uid="{DF6D0D5F-6CF2-4EE3-AC5A-B95D1CB085CD}"/>
    <cellStyle name="InputCells12 4 2 4 5" xfId="11973" xr:uid="{EDE63049-C681-47DB-9657-54765D8418D5}"/>
    <cellStyle name="InputCells12 4 2 5" xfId="2024" xr:uid="{71E58ADF-160A-4C36-9070-EA1C766360F7}"/>
    <cellStyle name="InputCells12 4 2 5 2" xfId="4574" xr:uid="{BFB6A82F-D028-4CAA-978E-9A6E1F807127}"/>
    <cellStyle name="InputCells12 4 2 5 3" xfId="9883" xr:uid="{D90CECF0-157D-4931-9A14-ADEB7B67EDFD}"/>
    <cellStyle name="InputCells12 4 2 5 4" xfId="12805" xr:uid="{4F211C97-97C4-4B4D-9A99-E3F2549FD3D1}"/>
    <cellStyle name="InputCells12 4 2 6" xfId="5557" xr:uid="{5455F271-2EF8-4D29-9B72-B9AAD4F0837C}"/>
    <cellStyle name="InputCells12 4 2 7" xfId="5956" xr:uid="{76E3C226-C7A4-4BC9-A88D-101D35A7F077}"/>
    <cellStyle name="InputCells12 4 2 8" xfId="6529" xr:uid="{C5C95E68-C70F-431A-ACB5-B16942B4638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2 2 2" xfId="7764" xr:uid="{9F40A165-24AF-427A-A6D0-D5726C52C682}"/>
    <cellStyle name="InputCells12 4 3 2 2 2 3" xfId="10820" xr:uid="{C34E6D29-2BEC-4F96-9B87-6F90A54FF243}"/>
    <cellStyle name="InputCells12 4 3 2 2 2 4" xfId="13702" xr:uid="{02DCDC23-EFEC-46C6-954A-5A284F5CB28A}"/>
    <cellStyle name="InputCells12 4 3 2 2 3" xfId="5608" xr:uid="{F8E35900-8D96-455B-81E1-D07861228BD1}"/>
    <cellStyle name="InputCells12 4 3 2 2 4" xfId="9364" xr:uid="{2B2CD9EF-D3F9-4FD7-9912-D08C08EEE8F3}"/>
    <cellStyle name="InputCells12 4 3 2 2 5" xfId="12286" xr:uid="{A4052C09-6A39-4E67-8503-2D829953C54E}"/>
    <cellStyle name="InputCells12 4 3 2 3" xfId="1230" xr:uid="{EFA74852-BE59-4156-A0F6-03631B072B47}"/>
    <cellStyle name="InputCells12 4 3 2 3 2" xfId="2798" xr:uid="{FCCEE86F-B2F3-4CDD-87CD-C37CCAC4E889}"/>
    <cellStyle name="InputCells12 4 3 2 3 2 2" xfId="3595" xr:uid="{8BD0272E-674D-401E-B738-EBE11B52F35D}"/>
    <cellStyle name="InputCells12 4 3 2 3 2 3" xfId="10548" xr:uid="{B5198801-0623-431F-8975-146BEDBB0201}"/>
    <cellStyle name="InputCells12 4 3 2 3 2 4" xfId="13430" xr:uid="{D1B0887C-BFC8-4099-BDA3-B937AA4FB4EB}"/>
    <cellStyle name="InputCells12 4 3 2 3 3" xfId="6206" xr:uid="{E7BD5AFB-4A6F-49C3-9266-8C1145D42642}"/>
    <cellStyle name="InputCells12 4 3 2 3 4" xfId="9089" xr:uid="{214072F3-DA99-4DDA-BA68-6B47B334CAE3}"/>
    <cellStyle name="InputCells12 4 3 2 3 5" xfId="12011" xr:uid="{6D8FE52B-7251-4A52-8F5B-94C54E3BEC34}"/>
    <cellStyle name="InputCells12 4 3 2 4" xfId="2155" xr:uid="{694DEEFA-0862-452E-8FA0-0F64467C39CB}"/>
    <cellStyle name="InputCells12 4 3 2 4 2" xfId="6324" xr:uid="{4D8E2570-59F0-4E04-8493-D97910BC5EA9}"/>
    <cellStyle name="InputCells12 4 3 2 4 3" xfId="10014" xr:uid="{9D40FF29-95F7-47E4-83C5-8717AAF0AF72}"/>
    <cellStyle name="InputCells12 4 3 2 4 4" xfId="12936" xr:uid="{974657B8-F7E9-4501-A071-097924785323}"/>
    <cellStyle name="InputCells12 4 3 2 5" xfId="4744" xr:uid="{05E773E9-DC99-4D45-B4E2-9FB9F91848D8}"/>
    <cellStyle name="InputCells12 4 3 2 6" xfId="6071" xr:uid="{BD853C21-B250-4B5F-AFCC-10B637B68256}"/>
    <cellStyle name="InputCells12 4 3 2 7" xfId="8514" xr:uid="{9C7B4CF5-C34B-4610-8E5F-98B6B67D5B98}"/>
    <cellStyle name="InputCells12 4 3 3" xfId="1297" xr:uid="{C89DCDDF-AC6C-4E3B-AD71-9E133D83B116}"/>
    <cellStyle name="InputCells12 4 3 3 2" xfId="2862" xr:uid="{31EE93CD-AE08-4614-B885-932E80A87AB2}"/>
    <cellStyle name="InputCells12 4 3 3 2 2" xfId="7556" xr:uid="{AD5845A4-2910-4DD4-92E8-99ECADAE47FF}"/>
    <cellStyle name="InputCells12 4 3 3 2 3" xfId="10612" xr:uid="{47A2BD48-D7D9-425A-A6C8-F637576BF230}"/>
    <cellStyle name="InputCells12 4 3 3 2 4" xfId="13494" xr:uid="{6AEFC0B8-4D2D-43D9-9D15-5D2DA9F57BD6}"/>
    <cellStyle name="InputCells12 4 3 3 3" xfId="3875" xr:uid="{3EFCE2F1-CDE2-47BA-93D5-8DFD0CE0F997}"/>
    <cellStyle name="InputCells12 4 3 3 4" xfId="9156" xr:uid="{77D4A683-6892-4D9F-9881-9DB6065873A8}"/>
    <cellStyle name="InputCells12 4 3 3 5" xfId="12078" xr:uid="{328F0550-F083-42AD-81ED-E938B481AE49}"/>
    <cellStyle name="InputCells12 4 3 4" xfId="1010" xr:uid="{6876FF77-CA37-4492-B22D-1358E062F089}"/>
    <cellStyle name="InputCells12 4 3 4 2" xfId="2582" xr:uid="{35158161-069C-415C-B384-F0EA4F0C60A0}"/>
    <cellStyle name="InputCells12 4 3 4 2 2" xfId="6528" xr:uid="{501714AC-EA02-4A87-A58C-6574C2F429C1}"/>
    <cellStyle name="InputCells12 4 3 4 2 3" xfId="10332" xr:uid="{E4F7FAC3-4067-4796-9541-8E32A2885C8D}"/>
    <cellStyle name="InputCells12 4 3 4 2 4" xfId="13214" xr:uid="{D9A2F159-FB8D-4A68-92EA-3FEFB467D040}"/>
    <cellStyle name="InputCells12 4 3 4 3" xfId="3647" xr:uid="{EC033124-70E8-4D68-8A9A-02446CF224D2}"/>
    <cellStyle name="InputCells12 4 3 4 4" xfId="8869" xr:uid="{A7A32C20-2709-40CB-97F7-376E42D96B3F}"/>
    <cellStyle name="InputCells12 4 3 4 5" xfId="11791" xr:uid="{970572D9-C156-43E1-B7F9-A5091807DE88}"/>
    <cellStyle name="InputCells12 4 3 5" xfId="1949" xr:uid="{0E853ACD-F8F4-4D60-A4D3-CC27C1DC66CF}"/>
    <cellStyle name="InputCells12 4 3 5 2" xfId="4142" xr:uid="{07BFB017-E690-4339-9F10-4308785D150D}"/>
    <cellStyle name="InputCells12 4 3 5 3" xfId="9808" xr:uid="{92013C1A-E519-450B-B510-65C76494DE0D}"/>
    <cellStyle name="InputCells12 4 3 5 4" xfId="12730" xr:uid="{FD3F7424-4E3A-48FF-8056-1555586BE003}"/>
    <cellStyle name="InputCells12 4 3 6" xfId="4120" xr:uid="{2FAFB29D-8249-46F3-94C4-B1E5F28FF9B6}"/>
    <cellStyle name="InputCells12 4 3 7" xfId="8544" xr:uid="{A4155A7A-6B06-44F5-9625-7C7945A28486}"/>
    <cellStyle name="InputCells12 4 3 8" xfId="11501" xr:uid="{A67E1820-1DD1-48A9-B674-14B8068AF4A2}"/>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2 2 2" xfId="7738" xr:uid="{D18C79FE-4FC3-46C9-B635-9ED96625AD12}"/>
    <cellStyle name="InputCells12 4 4 2 2 2 3" xfId="10794" xr:uid="{684B2EC2-6886-4336-8A1B-059174EAC7B3}"/>
    <cellStyle name="InputCells12 4 4 2 2 2 4" xfId="13676" xr:uid="{B4856604-DB7B-4CC5-AAE1-D40373EB11EA}"/>
    <cellStyle name="InputCells12 4 4 2 2 3" xfId="5013" xr:uid="{8B9FE448-DEC1-4E8F-8796-38778BEE16D2}"/>
    <cellStyle name="InputCells12 4 4 2 2 4" xfId="9338" xr:uid="{CAC113F1-82F8-461A-9D89-31D0529DC02C}"/>
    <cellStyle name="InputCells12 4 4 2 2 5" xfId="12260" xr:uid="{9E812BC0-F32B-40D5-B41B-40FA16B214B3}"/>
    <cellStyle name="InputCells12 4 4 2 3" xfId="1218" xr:uid="{4CBC2CA6-8323-46C2-9D3A-B936C69FC1D1}"/>
    <cellStyle name="InputCells12 4 4 2 3 2" xfId="2786" xr:uid="{F1EA666E-278B-4B43-83BC-095512844932}"/>
    <cellStyle name="InputCells12 4 4 2 3 2 2" xfId="4693" xr:uid="{E4AA21CF-1FD0-472D-9650-7D6C77FB1C4A}"/>
    <cellStyle name="InputCells12 4 4 2 3 2 3" xfId="10536" xr:uid="{0A4593C1-3D77-47F9-8689-33B6FCD70CF5}"/>
    <cellStyle name="InputCells12 4 4 2 3 2 4" xfId="13418" xr:uid="{2DF38D1A-8802-4A84-9C1C-CCBD8CF3DCB2}"/>
    <cellStyle name="InputCells12 4 4 2 3 3" xfId="5990" xr:uid="{1AB91567-46DB-44DB-A33E-228ACC57BC08}"/>
    <cellStyle name="InputCells12 4 4 2 3 4" xfId="9077" xr:uid="{B4651A92-811E-4D0D-AE69-C38AAAACB1E2}"/>
    <cellStyle name="InputCells12 4 4 2 3 5" xfId="11999" xr:uid="{68325C1F-39B0-4C9E-9831-D2C3EA4A3E8B}"/>
    <cellStyle name="InputCells12 4 4 2 4" xfId="2129" xr:uid="{51D2955E-B202-42D6-BD30-31203F11250A}"/>
    <cellStyle name="InputCells12 4 4 2 4 2" xfId="6479" xr:uid="{81E16173-B17F-414A-8A39-33FCEA89442C}"/>
    <cellStyle name="InputCells12 4 4 2 4 3" xfId="9988" xr:uid="{3690C530-FB07-494E-B379-A1F7E3AF88C2}"/>
    <cellStyle name="InputCells12 4 4 2 4 4" xfId="12910" xr:uid="{83ACEB5B-C57C-4857-916E-1F81C59326E2}"/>
    <cellStyle name="InputCells12 4 4 2 5" xfId="3656" xr:uid="{F6E424B0-5F60-4457-A3ED-A21340ED57B0}"/>
    <cellStyle name="InputCells12 4 4 2 6" xfId="6548" xr:uid="{9213D10F-A2B9-4377-92CA-9E9B82D08291}"/>
    <cellStyle name="InputCells12 4 4 2 7" xfId="8583" xr:uid="{CFE073AD-E476-4A7C-8003-20CD86A377E3}"/>
    <cellStyle name="InputCells12 4 4 3" xfId="1271" xr:uid="{3E82043F-C517-4615-91FC-7A485F67C483}"/>
    <cellStyle name="InputCells12 4 4 3 2" xfId="2836" xr:uid="{E7C7016F-B0A3-40CD-A533-C5CAFEBECE80}"/>
    <cellStyle name="InputCells12 4 4 3 2 2" xfId="7530" xr:uid="{3097FF59-55A4-4082-810D-1E007F10511D}"/>
    <cellStyle name="InputCells12 4 4 3 2 3" xfId="10586" xr:uid="{6F2DCAD2-E6BE-4856-99B1-8AAA97518175}"/>
    <cellStyle name="InputCells12 4 4 3 2 4" xfId="13468" xr:uid="{CDD4421A-C8DA-4BD4-80A0-D33B89F0D7C5}"/>
    <cellStyle name="InputCells12 4 4 3 3" xfId="4037" xr:uid="{536C6C74-658B-4039-9754-A28AB8A8CA8F}"/>
    <cellStyle name="InputCells12 4 4 3 4" xfId="9130" xr:uid="{7DD23C93-F088-401F-990A-E4C40F9AE8BD}"/>
    <cellStyle name="InputCells12 4 4 3 5" xfId="12052" xr:uid="{93A23C8C-EDB0-4D72-ADA5-3693F64B787E}"/>
    <cellStyle name="InputCells12 4 4 4" xfId="1654" xr:uid="{A467A0FE-3109-4836-A4C1-D3E340EC3EBD}"/>
    <cellStyle name="InputCells12 4 4 4 2" xfId="3219" xr:uid="{DF98067B-CA1A-4963-88EA-604E59DDC579}"/>
    <cellStyle name="InputCells12 4 4 4 2 2" xfId="7913" xr:uid="{32BB33DA-B023-4098-B3DC-D95A46C4C009}"/>
    <cellStyle name="InputCells12 4 4 4 2 3" xfId="10969" xr:uid="{1F2E0F35-E946-4328-AFCF-5F9C8DE6AA4A}"/>
    <cellStyle name="InputCells12 4 4 4 2 4" xfId="13851" xr:uid="{1B837D64-38F5-4F53-8130-B41CD397991B}"/>
    <cellStyle name="InputCells12 4 4 4 3" xfId="4875" xr:uid="{2344B340-C558-4229-88DB-062ECC2E7AA9}"/>
    <cellStyle name="InputCells12 4 4 4 4" xfId="9513" xr:uid="{A26C0556-8889-45FA-83FF-70B8ECEFE4EA}"/>
    <cellStyle name="InputCells12 4 4 4 5" xfId="12435" xr:uid="{0F12F278-204B-4906-98E7-144B9945C738}"/>
    <cellStyle name="InputCells12 4 4 5" xfId="1923" xr:uid="{1847250B-3D73-479A-9C77-B63F8DE71DFE}"/>
    <cellStyle name="InputCells12 4 4 5 2" xfId="4349" xr:uid="{3FBA52ED-FEDB-4230-A1E8-302AA9920191}"/>
    <cellStyle name="InputCells12 4 4 5 3" xfId="9782" xr:uid="{AD79EB25-406C-4E81-ACD7-9DFE313F3082}"/>
    <cellStyle name="InputCells12 4 4 5 4" xfId="12704" xr:uid="{75105563-1254-466A-B060-F25E9CF4B62D}"/>
    <cellStyle name="InputCells12 4 4 6" xfId="5025" xr:uid="{F0B55B61-86FD-4F35-B27E-A8BD2AE38EA1}"/>
    <cellStyle name="InputCells12 4 4 7" xfId="8500" xr:uid="{F7634ED7-B888-44E7-AA74-1E4A1D96A6A8}"/>
    <cellStyle name="InputCells12 4 4 8" xfId="11482" xr:uid="{B7BD466F-E45C-4131-BC18-953C42329549}"/>
    <cellStyle name="InputCells12 4 5" xfId="1111" xr:uid="{DE6A5516-8999-47CF-9828-6B195B73C26A}"/>
    <cellStyle name="InputCells12 4 5 2" xfId="2680" xr:uid="{E41AC3A9-2CD5-42F4-BD74-4FE26B5F2050}"/>
    <cellStyle name="InputCells12 4 5 2 2" xfId="4374" xr:uid="{57E5442A-6019-470E-B05A-4519C0296310}"/>
    <cellStyle name="InputCells12 4 5 2 3" xfId="10430" xr:uid="{DADDAEFF-C761-4070-A5A5-D9DEF55731E9}"/>
    <cellStyle name="InputCells12 4 5 2 4" xfId="13312" xr:uid="{22938F67-93B3-4F81-A95E-84D828135110}"/>
    <cellStyle name="InputCells12 4 5 3" xfId="6752" xr:uid="{F5B550A7-7F7D-460D-8AD9-69314EE4AF8B}"/>
    <cellStyle name="InputCells12 4 5 4" xfId="8970" xr:uid="{93C5624A-AF1F-4171-964D-DED5FDFA4565}"/>
    <cellStyle name="InputCells12 4 5 5" xfId="11892" xr:uid="{477F493D-63F6-4C78-AEE7-AF72067CFEA2}"/>
    <cellStyle name="InputCells12 4 6" xfId="1803" xr:uid="{B351F016-5141-4220-8CCB-07E138DA273E}"/>
    <cellStyle name="InputCells12 4 6 2" xfId="3356" xr:uid="{5D460F00-BF3F-49CE-A43C-C831B4FB38B7}"/>
    <cellStyle name="InputCells12 4 6 2 2" xfId="8050" xr:uid="{B3AEF5C7-2810-47EA-A125-8C707C557237}"/>
    <cellStyle name="InputCells12 4 6 2 3" xfId="11106" xr:uid="{FE26D4B6-E6B6-477D-B33E-8C18CB55A4EB}"/>
    <cellStyle name="InputCells12 4 6 2 4" xfId="13988" xr:uid="{DAF04801-D917-4050-8B3C-55BB20AB442F}"/>
    <cellStyle name="InputCells12 4 6 3" xfId="6835" xr:uid="{1B10AA5B-64B5-4A2D-8BDB-1044EF15062C}"/>
    <cellStyle name="InputCells12 4 6 4" xfId="9662" xr:uid="{55DC009E-D647-4D3A-91EF-4A76F5EFF475}"/>
    <cellStyle name="InputCells12 4 6 5" xfId="12584" xr:uid="{DC2511AF-222F-460C-ACF0-9938D0EFEC55}"/>
    <cellStyle name="InputCells12 4 7" xfId="37" xr:uid="{18F04F6F-5D04-409E-85D7-4063E4111B43}"/>
    <cellStyle name="InputCells12 4 7 2" xfId="6523" xr:uid="{6DF40220-3337-4AE0-AB1A-AAF162EFD5C4}"/>
    <cellStyle name="InputCells12 4 7 3" xfId="4276" xr:uid="{0E482083-7F61-46D7-B0CC-CD5D21021791}"/>
    <cellStyle name="InputCells12 4 7 4" xfId="3545" xr:uid="{AA9FD285-D5C4-412C-9C50-9EF2ED8F6EF4}"/>
    <cellStyle name="InputCells12 4 8" xfId="5519" xr:uid="{1C9537CE-21F6-4866-9D6B-7B090E3C0D29}"/>
    <cellStyle name="InputCells12 4 9" xfId="8560" xr:uid="{08A85479-D5F6-481A-B890-D098CD86E492}"/>
    <cellStyle name="InputCells12 5" xfId="109" xr:uid="{974CCAFE-F20B-4D5A-9FD5-492576EB52FE}"/>
    <cellStyle name="InputCells12 5 2" xfId="2360" xr:uid="{96C5359B-1E64-45C0-A8B5-A4E4D519D5CB}"/>
    <cellStyle name="InputCells12 5 2 2" xfId="6075" xr:uid="{215EFEC8-47A5-42D7-9FAA-F475D6116BCE}"/>
    <cellStyle name="InputCells12 5 2 3" xfId="10218" xr:uid="{23215391-F9F2-4AA5-B956-8380979378F7}"/>
    <cellStyle name="InputCells12 5 2 4" xfId="13136" xr:uid="{F6CD04BA-42FB-49DB-A4CF-22970C0958D7}"/>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7292" xr:uid="{AE6AF7D2-0C36-4207-8010-01026E9D5D29}"/>
    <cellStyle name="Normal 10 2 2 2 2" xfId="15546" xr:uid="{23C6DAD2-D94F-427C-83E4-9A4DBD94F115}"/>
    <cellStyle name="Normal 10 2 2 3" xfId="5853" xr:uid="{1862E839-6B29-42A3-9E45-884B2840EAA9}"/>
    <cellStyle name="Normal 10 2 2 4" xfId="14898" xr:uid="{55F3F2C6-D9E2-44BC-8710-C42C7FD44ACF}"/>
    <cellStyle name="Normal 10 2 3" xfId="6968" xr:uid="{32A0B288-C96C-4005-BAC3-7AC1E15EB660}"/>
    <cellStyle name="Normal 10 2 3 2" xfId="15222" xr:uid="{075C758B-B21F-45E6-9D2D-E0132FEBA192}"/>
    <cellStyle name="Normal 10 2 4" xfId="3943" xr:uid="{CD73C3D0-3EF1-4263-8E70-06F91451D614}"/>
    <cellStyle name="Normal 10 2 5" xfId="14574" xr:uid="{9BF0F3BF-3803-47DD-9801-CEA0C9ACFE3F}"/>
    <cellStyle name="Normal 10 3" xfId="2427" xr:uid="{4608EB34-9627-4746-9AE9-022D31FB38C9}"/>
    <cellStyle name="Normal 10 3 2" xfId="7283" xr:uid="{589A485D-0779-4C33-BDB0-BC12968005CE}"/>
    <cellStyle name="Normal 10 3 2 2" xfId="15537" xr:uid="{32001EFF-B85E-4C2D-8A4D-08C6AE283282}"/>
    <cellStyle name="Normal 10 3 3" xfId="5840" xr:uid="{B99CF0B4-1409-4CF3-8B67-6D04D7FCBADF}"/>
    <cellStyle name="Normal 10 3 4" xfId="14889" xr:uid="{C799B9DA-DC32-4C59-A4B4-911F9C0C3EB1}"/>
    <cellStyle name="Normal 10 4" xfId="6959" xr:uid="{C3E210E3-466C-4403-B9E8-56994DD44EB8}"/>
    <cellStyle name="Normal 10 4 2" xfId="15213" xr:uid="{C0C96083-B2B6-4159-949E-C38D125CA87F}"/>
    <cellStyle name="Normal 10 5" xfId="3874" xr:uid="{13D10B42-C5C0-44BE-8D70-2BE813A6C95D}"/>
    <cellStyle name="Normal 10 6" xfId="14565" xr:uid="{1E211485-A9A1-48A6-B434-44D45B4D62F8}"/>
    <cellStyle name="Normal 11" xfId="435" xr:uid="{D7C271AC-4A59-4EAD-BC3A-F11096BF3FFC}"/>
    <cellStyle name="Normal 11 2" xfId="477" xr:uid="{F67423BA-D407-4AD6-9ED7-EFFB65B0008A}"/>
    <cellStyle name="Normal 11 2 2" xfId="2441" xr:uid="{E56905D5-F78C-47EA-9509-2E12C842ABB6}"/>
    <cellStyle name="Normal 11 2 2 2" xfId="7293" xr:uid="{EB522078-0581-4CD0-B3D8-027219E288CE}"/>
    <cellStyle name="Normal 11 2 2 2 2" xfId="15547" xr:uid="{8830BA42-0270-42C8-A84C-24E692940543}"/>
    <cellStyle name="Normal 11 2 2 3" xfId="5854" xr:uid="{1F7F3BA7-E306-47FF-A652-601A77EB4DA7}"/>
    <cellStyle name="Normal 11 2 2 4" xfId="14899" xr:uid="{3999CFD4-8140-4155-8BB5-8A2250CBD967}"/>
    <cellStyle name="Normal 11 2 3" xfId="6969" xr:uid="{6284DA31-4BCA-42E7-8BD3-B2BC63EF4EC0}"/>
    <cellStyle name="Normal 11 2 3 2" xfId="15223" xr:uid="{D17610ED-EC39-4335-89C1-995D9AF9520C}"/>
    <cellStyle name="Normal 11 2 4" xfId="3944" xr:uid="{D31F853F-3DDB-49A9-AD44-66505DCF19FB}"/>
    <cellStyle name="Normal 11 2 5" xfId="14575" xr:uid="{C177F8BD-92FA-483A-B8C8-4A2B68328548}"/>
    <cellStyle name="Normal 11 3" xfId="2431" xr:uid="{9EF69086-3A5F-4E63-B962-019D70ED50C1}"/>
    <cellStyle name="Normal 11 3 2" xfId="7287" xr:uid="{F02FDD6E-DC4D-4064-B8E9-C163BA5E3E02}"/>
    <cellStyle name="Normal 11 3 2 2" xfId="15541" xr:uid="{5DDA94A6-F732-4B1E-A1FF-33452B012806}"/>
    <cellStyle name="Normal 11 3 3" xfId="5844" xr:uid="{9E9735D9-2719-4BEA-8091-AEAF2485F1F1}"/>
    <cellStyle name="Normal 11 3 4" xfId="14893" xr:uid="{25081543-B747-4650-9E19-D61F80432569}"/>
    <cellStyle name="Normal 11 4" xfId="6963" xr:uid="{22E5B08B-8EE5-4CF1-802B-8372E3E25D42}"/>
    <cellStyle name="Normal 11 4 2" xfId="15217" xr:uid="{19EAFCF0-C632-4224-96A1-7860AA5ECCB1}"/>
    <cellStyle name="Normal 11 5" xfId="3902" xr:uid="{6224BAC9-6CE5-4154-8D93-724B658D7F4F}"/>
    <cellStyle name="Normal 11 6" xfId="14569" xr:uid="{47B95E7C-9D00-4981-AA31-0B59A4FB8444}"/>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7197" xr:uid="{290CE365-089D-4ED1-A82D-85D195CEB21D}"/>
    <cellStyle name="Normal 13 2 2 2" xfId="15451" xr:uid="{E4ABDAFE-DECD-45A4-A04C-77E21D9BB5B2}"/>
    <cellStyle name="Normal 13 2 3" xfId="5723" xr:uid="{7F4E8DD5-DBB7-4899-8099-8C829946DBD3}"/>
    <cellStyle name="Normal 13 2 4" xfId="14803" xr:uid="{E0F803E9-703F-4C88-A5D1-8B59DA0AD5AF}"/>
    <cellStyle name="Normal 13 3" xfId="6873" xr:uid="{52B1FD1C-CC20-45A2-A8B5-0686F7CC5419}"/>
    <cellStyle name="Normal 13 3 2" xfId="15127" xr:uid="{24366FC3-6D8E-4CB4-9DF1-182B834DF94B}"/>
    <cellStyle name="Normal 13 4" xfId="3496" xr:uid="{60257E16-3CB8-4D0E-A527-17C68CC59C22}"/>
    <cellStyle name="Normal 13 5" xfId="14479" xr:uid="{B12ED923-45D8-4FC5-A820-E9C996CE1395}"/>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14510" xr:uid="{FD0B8388-9D2C-4D44-B341-267022B6D390}"/>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7298" xr:uid="{463BA7D2-4B36-4789-B86E-FB9010742198}"/>
    <cellStyle name="Normal 5 2 2 2 2 2 2 2 2" xfId="15552" xr:uid="{DF6BFB03-A0CA-4459-8F07-A993D2F1F7F0}"/>
    <cellStyle name="Normal 5 2 2 2 2 2 2 3" xfId="5859" xr:uid="{A87198D9-7C3B-4471-BA1A-522F3CE4567B}"/>
    <cellStyle name="Normal 5 2 2 2 2 2 2 4" xfId="14904" xr:uid="{472E894D-CE8A-4B14-AD4D-643C39D48A67}"/>
    <cellStyle name="Normal 5 2 2 2 2 2 3" xfId="6974" xr:uid="{8819C992-D398-4013-BF51-5AFA5DE627AD}"/>
    <cellStyle name="Normal 5 2 2 2 2 2 3 2" xfId="15228" xr:uid="{2FC5A46A-251D-4C65-B889-D3486373C69C}"/>
    <cellStyle name="Normal 5 2 2 2 2 2 4" xfId="3949" xr:uid="{9212EA1B-9536-4054-B379-C33036ED17CC}"/>
    <cellStyle name="Normal 5 2 2 2 2 2 5" xfId="14580" xr:uid="{80F90BD8-5861-4362-81AB-175557A1FB89}"/>
    <cellStyle name="Normal 5 2 2 2 2 3" xfId="2400" xr:uid="{84D78183-73D3-4A2D-BF61-744DB361EFFF}"/>
    <cellStyle name="Normal 5 2 2 2 2 3 2" xfId="7256" xr:uid="{B1E72F48-9718-4CAE-A18E-A19AFB103478}"/>
    <cellStyle name="Normal 5 2 2 2 2 3 2 2" xfId="15510" xr:uid="{169111D4-2B36-42C0-A8C7-932ACB5FF9EC}"/>
    <cellStyle name="Normal 5 2 2 2 2 3 3" xfId="5813" xr:uid="{E30A20DD-EE57-46B5-B6F8-3051AFBFB7C4}"/>
    <cellStyle name="Normal 5 2 2 2 2 3 4" xfId="14862" xr:uid="{B47CE237-63F3-42E3-81D1-27121EF1767B}"/>
    <cellStyle name="Normal 5 2 2 2 2 4" xfId="6932" xr:uid="{4473248C-6967-479D-B850-826E9EDEAB81}"/>
    <cellStyle name="Normal 5 2 2 2 2 4 2" xfId="15186" xr:uid="{2B7DF731-EEBB-4903-90FE-54EC47F774B3}"/>
    <cellStyle name="Normal 5 2 2 2 2 5" xfId="3820" xr:uid="{F1E1A7E2-8C1A-458D-B983-4EE2356C2136}"/>
    <cellStyle name="Normal 5 2 2 2 2 6" xfId="14538" xr:uid="{2EA7A163-6371-4E62-B07F-95C68B3DF8D6}"/>
    <cellStyle name="Normal 5 2 2 2 3" xfId="481" xr:uid="{F60BBD0E-FC44-4AE5-B62E-8CF366991BEB}"/>
    <cellStyle name="Normal 5 2 2 2 3 2" xfId="2445" xr:uid="{F719D281-CBC2-456A-A112-C2E0DE3957AA}"/>
    <cellStyle name="Normal 5 2 2 2 3 2 2" xfId="7297" xr:uid="{315CD559-BEEA-4BF9-9AC4-2D813582A121}"/>
    <cellStyle name="Normal 5 2 2 2 3 2 2 2" xfId="15551" xr:uid="{494EFA17-6A00-4327-B338-793639AF50A4}"/>
    <cellStyle name="Normal 5 2 2 2 3 2 3" xfId="5858" xr:uid="{CB2EC080-2859-48C2-BAB6-FE29F24E9A5A}"/>
    <cellStyle name="Normal 5 2 2 2 3 2 4" xfId="14903" xr:uid="{D3C0F729-9B53-403A-B406-7E2737BC0A23}"/>
    <cellStyle name="Normal 5 2 2 2 3 3" xfId="6973" xr:uid="{9C18F372-B3C6-476A-9594-AF3108C39151}"/>
    <cellStyle name="Normal 5 2 2 2 3 3 2" xfId="15227" xr:uid="{5557D583-95ED-40D7-AEBF-238A205736AE}"/>
    <cellStyle name="Normal 5 2 2 2 3 4" xfId="3948" xr:uid="{5CAC34F7-1B7F-4941-9757-0B5E4ADC0652}"/>
    <cellStyle name="Normal 5 2 2 2 3 5" xfId="14579" xr:uid="{A41CFAA7-888E-47C8-AF2B-311B2F6AA247}"/>
    <cellStyle name="Normal 5 2 2 2 4" xfId="2385" xr:uid="{3A4DFC19-68B2-403C-B2AF-896289B8D1CE}"/>
    <cellStyle name="Normal 5 2 2 2 4 2" xfId="7241" xr:uid="{79267B46-E52E-4B2A-9609-1EA42653E54D}"/>
    <cellStyle name="Normal 5 2 2 2 4 2 2" xfId="15495" xr:uid="{CB28B80B-D28C-4631-9A85-11A555602817}"/>
    <cellStyle name="Normal 5 2 2 2 4 3" xfId="5798" xr:uid="{9E14772A-65F6-4809-9AD0-C1DEA3D7B272}"/>
    <cellStyle name="Normal 5 2 2 2 4 4" xfId="14847" xr:uid="{B284A036-C782-4043-855C-C5BB5D303EC0}"/>
    <cellStyle name="Normal 5 2 2 2 5" xfId="6917" xr:uid="{A0A468BA-0B6C-44F8-B897-C7AB8CC1C189}"/>
    <cellStyle name="Normal 5 2 2 2 5 2" xfId="15171" xr:uid="{91EA949D-FD8D-49FD-B581-B6476E35BEC3}"/>
    <cellStyle name="Normal 5 2 2 2 6" xfId="3805" xr:uid="{4BC8009F-6910-4E66-8B9D-FC103282BB42}"/>
    <cellStyle name="Normal 5 2 2 2 7" xfId="14523" xr:uid="{4AFB02B0-CAB2-442F-84C7-574F9FD37E2F}"/>
    <cellStyle name="Normal 5 2 2 3" xfId="352" xr:uid="{7C9D0870-E1BF-4F34-B358-B84ED09C91DF}"/>
    <cellStyle name="Normal 5 2 2 3 2" xfId="483" xr:uid="{EA2AA38A-A866-48CA-93DF-2FF413F73F21}"/>
    <cellStyle name="Normal 5 2 2 3 2 2" xfId="2447" xr:uid="{A1D4B44A-DC8D-4E1C-8FE0-710908442BF6}"/>
    <cellStyle name="Normal 5 2 2 3 2 2 2" xfId="7299" xr:uid="{05811CC5-3457-4986-98C1-1EB223C461AA}"/>
    <cellStyle name="Normal 5 2 2 3 2 2 2 2" xfId="15553" xr:uid="{917B657C-1DDC-4DB2-BB3F-0B1572569D93}"/>
    <cellStyle name="Normal 5 2 2 3 2 2 3" xfId="5860" xr:uid="{53B4B734-6097-4207-9531-E6DA414EEE37}"/>
    <cellStyle name="Normal 5 2 2 3 2 2 4" xfId="14905" xr:uid="{3D7CAA07-A77F-4571-9EBF-4E965C80EBDC}"/>
    <cellStyle name="Normal 5 2 2 3 2 3" xfId="6975" xr:uid="{8C82DFCF-1AD3-481F-8315-763F0AAD3F60}"/>
    <cellStyle name="Normal 5 2 2 3 2 3 2" xfId="15229" xr:uid="{57B839B7-330A-4148-82B0-3651AB6109ED}"/>
    <cellStyle name="Normal 5 2 2 3 2 4" xfId="3950" xr:uid="{76E7D6E7-6F2D-4F15-A022-C940081D66D5}"/>
    <cellStyle name="Normal 5 2 2 3 2 5" xfId="14581" xr:uid="{0D98AABC-D204-475E-84B6-983487F486F7}"/>
    <cellStyle name="Normal 5 2 2 3 3" xfId="2399" xr:uid="{94927453-8AB7-49A9-B25E-C8180EED5F46}"/>
    <cellStyle name="Normal 5 2 2 3 3 2" xfId="7255" xr:uid="{F1F054EB-F1C9-4BFA-AB3F-5DC1800F8A37}"/>
    <cellStyle name="Normal 5 2 2 3 3 2 2" xfId="15509" xr:uid="{70C276F6-01FB-45F4-81B0-1AA3B688484D}"/>
    <cellStyle name="Normal 5 2 2 3 3 3" xfId="5812" xr:uid="{82C1DD6E-D5E5-47A8-B87E-E022B5965C84}"/>
    <cellStyle name="Normal 5 2 2 3 3 4" xfId="14861" xr:uid="{25515FF2-D903-4D90-BF81-683DF5CBD575}"/>
    <cellStyle name="Normal 5 2 2 3 4" xfId="6931" xr:uid="{0D3C26B3-9D81-4581-B53D-471121ECE2FC}"/>
    <cellStyle name="Normal 5 2 2 3 4 2" xfId="15185" xr:uid="{0C29DB0F-548F-4F7F-BD1D-D8C50666F85C}"/>
    <cellStyle name="Normal 5 2 2 3 5" xfId="3819" xr:uid="{84F430EA-4E9E-4144-A5DF-D47B4B64F4DF}"/>
    <cellStyle name="Normal 5 2 2 3 6" xfId="14537" xr:uid="{20ED00BC-05DC-4D9B-9D73-0457FCC79523}"/>
    <cellStyle name="Normal 5 2 2 4" xfId="480" xr:uid="{40D64E32-C1BF-4DC3-BA18-00703C8ACA04}"/>
    <cellStyle name="Normal 5 2 2 4 2" xfId="2444" xr:uid="{7212917B-3A23-41FB-91AA-30D2B79AB281}"/>
    <cellStyle name="Normal 5 2 2 4 2 2" xfId="7296" xr:uid="{9FEDD44E-0A09-44DA-85BD-0969FB2FB735}"/>
    <cellStyle name="Normal 5 2 2 4 2 2 2" xfId="15550" xr:uid="{ABA38102-A2B2-4FED-ABEA-5EF667FC3031}"/>
    <cellStyle name="Normal 5 2 2 4 2 3" xfId="5857" xr:uid="{9CF4C613-9A48-47EE-93B1-74FE37DDD9AA}"/>
    <cellStyle name="Normal 5 2 2 4 2 4" xfId="14902" xr:uid="{CC6D660F-324A-4F43-817A-38999EE980EE}"/>
    <cellStyle name="Normal 5 2 2 4 3" xfId="6972" xr:uid="{35A1EDB4-F712-427E-89C5-3B7A33546A4A}"/>
    <cellStyle name="Normal 5 2 2 4 3 2" xfId="15226" xr:uid="{75B22895-D10F-4D93-8090-0D14124E11C3}"/>
    <cellStyle name="Normal 5 2 2 4 4" xfId="3947" xr:uid="{2A3963CC-A9D6-47C9-A87C-00CE1EB5A32F}"/>
    <cellStyle name="Normal 5 2 2 4 5" xfId="14578" xr:uid="{ABC9139B-0C7E-4564-9F33-50985C655848}"/>
    <cellStyle name="Normal 5 2 2 5" xfId="2379" xr:uid="{903515F6-FC75-406E-8EB2-E85F6EA49CCE}"/>
    <cellStyle name="Normal 5 2 2 5 2" xfId="7235" xr:uid="{58D4973A-1D83-4D08-8B29-BAB150ADA018}"/>
    <cellStyle name="Normal 5 2 2 5 2 2" xfId="15489" xr:uid="{7FC0DEF7-F549-47C6-B6FD-73FAAFA7BAC9}"/>
    <cellStyle name="Normal 5 2 2 5 3" xfId="5792" xr:uid="{001FAC10-6637-4283-895E-5244749253C9}"/>
    <cellStyle name="Normal 5 2 2 5 4" xfId="14841" xr:uid="{6B7AE6FE-5445-45C5-9C3E-4B1B21414EF1}"/>
    <cellStyle name="Normal 5 2 2 6" xfId="6911" xr:uid="{82C0E594-9FF2-4065-926E-750A5923B480}"/>
    <cellStyle name="Normal 5 2 2 6 2" xfId="15165" xr:uid="{F0EEB6CC-9EAE-4CAF-BADC-DACA771F82F7}"/>
    <cellStyle name="Normal 5 2 2 7" xfId="3799" xr:uid="{A5A67F7F-6D98-4A83-BDCB-5952094A679B}"/>
    <cellStyle name="Normal 5 2 2 8" xfId="14517" xr:uid="{B80E5D91-5101-46E5-B2E3-749E33020855}"/>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7301" xr:uid="{93B0D5C9-6EA8-40CA-AF65-E75DFD36B75B}"/>
    <cellStyle name="Normal 5 2 3 2 2 2 2 2" xfId="15555" xr:uid="{0E136CE0-8819-4BDE-A443-42F38ADB715F}"/>
    <cellStyle name="Normal 5 2 3 2 2 2 3" xfId="5862" xr:uid="{7016F094-BBCB-458B-AB24-2B05023F912A}"/>
    <cellStyle name="Normal 5 2 3 2 2 2 4" xfId="14907" xr:uid="{8D098300-8599-4016-B71C-3ACCC989504C}"/>
    <cellStyle name="Normal 5 2 3 2 2 3" xfId="6977" xr:uid="{3E00979A-B784-4AB8-8994-23968159EA09}"/>
    <cellStyle name="Normal 5 2 3 2 2 3 2" xfId="15231" xr:uid="{6D5B3A1B-B500-4440-B7D4-09CADF53C62B}"/>
    <cellStyle name="Normal 5 2 3 2 2 4" xfId="3952" xr:uid="{E3C6758E-E65E-46BE-87BE-0C7BD8AF1CBF}"/>
    <cellStyle name="Normal 5 2 3 2 2 5" xfId="14583" xr:uid="{2B1FF705-9463-47AF-8B4E-75058751838A}"/>
    <cellStyle name="Normal 5 2 3 2 3" xfId="2401" xr:uid="{520DEB59-1B99-4D72-9979-042647DDC9CF}"/>
    <cellStyle name="Normal 5 2 3 2 3 2" xfId="7257" xr:uid="{D8FF6E7B-04C1-43C7-B181-593E86CE6F87}"/>
    <cellStyle name="Normal 5 2 3 2 3 2 2" xfId="15511" xr:uid="{1A3242DF-59EA-411F-B40E-981FBEDC14BA}"/>
    <cellStyle name="Normal 5 2 3 2 3 3" xfId="5814" xr:uid="{33F3DED7-27E2-41CC-95D6-ED6AD4644338}"/>
    <cellStyle name="Normal 5 2 3 2 3 4" xfId="14863" xr:uid="{903015FB-B6E4-4976-9E1F-B1A23A13A7CE}"/>
    <cellStyle name="Normal 5 2 3 2 4" xfId="6933" xr:uid="{1A761825-0F3F-4447-A139-5C5D3BA49FC1}"/>
    <cellStyle name="Normal 5 2 3 2 4 2" xfId="15187" xr:uid="{1A85C2F9-DAA8-433B-B35A-5B26C1CF0C08}"/>
    <cellStyle name="Normal 5 2 3 2 5" xfId="3821" xr:uid="{3D6F9F89-4830-41A4-BC48-8320DF602B27}"/>
    <cellStyle name="Normal 5 2 3 2 6" xfId="14539" xr:uid="{98E34AC9-CE8F-48E0-A791-5EFE5C39E221}"/>
    <cellStyle name="Normal 5 2 3 3" xfId="484" xr:uid="{75E3E50D-5A2D-47D1-B31C-80321CB04FBD}"/>
    <cellStyle name="Normal 5 2 3 3 2" xfId="2448" xr:uid="{B4A8AE68-1D8B-4E11-9A76-CFA9FB856650}"/>
    <cellStyle name="Normal 5 2 3 3 2 2" xfId="7300" xr:uid="{2D0E601C-2537-46D5-8B79-D6C2ACD3CB37}"/>
    <cellStyle name="Normal 5 2 3 3 2 2 2" xfId="15554" xr:uid="{F1EB297C-B749-47E6-8F04-EFBE3BA2D4FA}"/>
    <cellStyle name="Normal 5 2 3 3 2 3" xfId="5861" xr:uid="{DC3361BE-6625-424B-AAB4-1E5520EBCDA6}"/>
    <cellStyle name="Normal 5 2 3 3 2 4" xfId="14906" xr:uid="{9C300FA3-34BD-4EDE-8BB8-692A3E33905F}"/>
    <cellStyle name="Normal 5 2 3 3 3" xfId="6976" xr:uid="{1B38966E-44AE-4896-BE72-F3FDE090B50C}"/>
    <cellStyle name="Normal 5 2 3 3 3 2" xfId="15230" xr:uid="{B08F2775-62B5-4C92-80AF-68597A4C3B76}"/>
    <cellStyle name="Normal 5 2 3 3 4" xfId="3951" xr:uid="{FA53021E-CFDB-4A6B-8E86-35C68DEAE211}"/>
    <cellStyle name="Normal 5 2 3 3 5" xfId="14582" xr:uid="{16F7815E-2A72-4837-B7C2-2B4C247F7D99}"/>
    <cellStyle name="Normal 5 2 3 4" xfId="2384" xr:uid="{DD430F3D-3508-458C-B880-E20EE533FF46}"/>
    <cellStyle name="Normal 5 2 3 4 2" xfId="7240" xr:uid="{BD60AB31-D612-415D-A2B3-04C0322B5905}"/>
    <cellStyle name="Normal 5 2 3 4 2 2" xfId="15494" xr:uid="{5565184B-C8CA-4950-B8C5-9A89F79C274D}"/>
    <cellStyle name="Normal 5 2 3 4 3" xfId="5797" xr:uid="{11E7D9B0-6A98-4854-84DA-0836220D298C}"/>
    <cellStyle name="Normal 5 2 3 4 4" xfId="14846" xr:uid="{3D5630B1-52FC-40FE-83A1-75A8732706AF}"/>
    <cellStyle name="Normal 5 2 3 5" xfId="6916" xr:uid="{B147B194-B3CE-4265-B1BE-F51715020564}"/>
    <cellStyle name="Normal 5 2 3 5 2" xfId="15170" xr:uid="{3F1164D2-BD28-4B37-91FC-89CDE4D2AF89}"/>
    <cellStyle name="Normal 5 2 3 6" xfId="3804" xr:uid="{EC05460F-F6B8-406E-BE3B-330D5B255E2A}"/>
    <cellStyle name="Normal 5 2 3 7" xfId="14522" xr:uid="{B8A48C59-D2DC-4E8D-904F-FB1BFA003AF2}"/>
    <cellStyle name="Normal 5 2 4" xfId="351" xr:uid="{5F4656E9-B24F-412A-8AB0-D1CC15773ECE}"/>
    <cellStyle name="Normal 5 2 4 2" xfId="486" xr:uid="{10AAC166-00B4-4545-BC6D-DB00EDBEB6C2}"/>
    <cellStyle name="Normal 5 2 4 2 2" xfId="2450" xr:uid="{425C4FEC-2F99-4C02-88FC-D82DCDD42312}"/>
    <cellStyle name="Normal 5 2 4 2 2 2" xfId="7302" xr:uid="{D2EDA88B-AACF-43F7-8CEE-1B93470524F3}"/>
    <cellStyle name="Normal 5 2 4 2 2 2 2" xfId="15556" xr:uid="{D4BC9D74-A52B-46AD-ACC2-B90A8C1AF043}"/>
    <cellStyle name="Normal 5 2 4 2 2 3" xfId="5863" xr:uid="{4AD997AD-A37D-4A22-B61C-F3ECF53D8EF3}"/>
    <cellStyle name="Normal 5 2 4 2 2 4" xfId="14908" xr:uid="{7C366FF9-F512-4E51-911E-B7EF2E54CD1F}"/>
    <cellStyle name="Normal 5 2 4 2 3" xfId="6978" xr:uid="{4326E1CA-C84E-42F7-BB7D-6AE3E494A30E}"/>
    <cellStyle name="Normal 5 2 4 2 3 2" xfId="15232" xr:uid="{A32121C9-1195-401B-A0B0-C61165169073}"/>
    <cellStyle name="Normal 5 2 4 2 4" xfId="3953" xr:uid="{8B7425BD-92B8-4E2E-937F-FB3A8E856771}"/>
    <cellStyle name="Normal 5 2 4 2 5" xfId="14584" xr:uid="{B10EB638-5DA9-4270-AE0B-4411FAB9A5B4}"/>
    <cellStyle name="Normal 5 2 4 3" xfId="2398" xr:uid="{DC6766F8-CE12-4B11-9E2F-113CB4679EAE}"/>
    <cellStyle name="Normal 5 2 4 3 2" xfId="7254" xr:uid="{CC5AD0D8-605E-47D1-96CE-6A9128D3CB2C}"/>
    <cellStyle name="Normal 5 2 4 3 2 2" xfId="15508" xr:uid="{7FBEBB97-E552-42BA-A052-59B2EF2B225E}"/>
    <cellStyle name="Normal 5 2 4 3 3" xfId="5811" xr:uid="{7D9BA7E9-EA4B-4025-BE6D-8E5517DEAF1C}"/>
    <cellStyle name="Normal 5 2 4 3 4" xfId="14860" xr:uid="{02BC5AAE-A8DF-4929-A38F-44877F4CE155}"/>
    <cellStyle name="Normal 5 2 4 4" xfId="6930" xr:uid="{AB1C37E7-FC6B-4E66-A33E-57C5F361FA48}"/>
    <cellStyle name="Normal 5 2 4 4 2" xfId="15184" xr:uid="{7B642E17-7301-40C0-924F-E8BC19CC2C44}"/>
    <cellStyle name="Normal 5 2 4 5" xfId="3818" xr:uid="{8CDB4C16-848E-45F9-88FD-9DCC8A14236D}"/>
    <cellStyle name="Normal 5 2 4 6" xfId="14536" xr:uid="{A133F64C-F783-4CF1-ABA4-5210E4491210}"/>
    <cellStyle name="Normal 5 2 5" xfId="460" xr:uid="{E0A21CA1-1C2A-4CE0-A7B7-D1C1D2CAFFD0}"/>
    <cellStyle name="Normal 5 2 5 2" xfId="487" xr:uid="{7F171D51-F4D7-42B8-947A-A93DE856A2F2}"/>
    <cellStyle name="Normal 5 2 5 2 2" xfId="2451" xr:uid="{6AB6CB10-C901-4B22-980C-ECDB36EF5D7F}"/>
    <cellStyle name="Normal 5 2 5 2 2 2" xfId="7303" xr:uid="{BA7C2E54-BFDE-4CDB-85A3-3243BB5330DD}"/>
    <cellStyle name="Normal 5 2 5 2 2 2 2" xfId="15557" xr:uid="{C341D137-B839-45EE-9127-565CCC937A98}"/>
    <cellStyle name="Normal 5 2 5 2 2 3" xfId="5864" xr:uid="{3730A9B8-6FE0-4B11-BDE7-F0052D71DDEA}"/>
    <cellStyle name="Normal 5 2 5 2 2 4" xfId="14909" xr:uid="{B43CAB19-A02E-4F36-8721-F155FB7ECA15}"/>
    <cellStyle name="Normal 5 2 5 2 3" xfId="6979" xr:uid="{B8AF6FCC-788D-4D02-91DA-A1264F37AE5D}"/>
    <cellStyle name="Normal 5 2 5 2 3 2" xfId="15233" xr:uid="{B1C12B6D-DEA5-4D19-97C8-567D740679EC}"/>
    <cellStyle name="Normal 5 2 5 2 4" xfId="3954" xr:uid="{AD47634A-ABC8-4ABA-B484-E9AF792E84B9}"/>
    <cellStyle name="Normal 5 2 5 2 5" xfId="14585" xr:uid="{88C3EB09-B788-4536-9C50-61D1008177CD}"/>
    <cellStyle name="Normal 5 2 5 3" xfId="2434" xr:uid="{FD419D85-0F24-41C3-810E-9B5C96F7859F}"/>
    <cellStyle name="Normal 5 2 5 3 2" xfId="7288" xr:uid="{4F467B47-5E15-4403-A970-681D62AEDDC3}"/>
    <cellStyle name="Normal 5 2 5 3 2 2" xfId="15542" xr:uid="{1E46EDF0-517E-48DD-8CE7-538D816FD183}"/>
    <cellStyle name="Normal 5 2 5 3 3" xfId="5847" xr:uid="{01099E85-7FFC-4915-B40E-0D4B99DD8F93}"/>
    <cellStyle name="Normal 5 2 5 3 4" xfId="14894" xr:uid="{BBD50893-17E0-4412-AB1F-710590EAEB67}"/>
    <cellStyle name="Normal 5 2 5 4" xfId="6964" xr:uid="{2857AFD7-7246-4F00-A22F-AA91EC71DFEA}"/>
    <cellStyle name="Normal 5 2 5 4 2" xfId="15218" xr:uid="{22E3F27D-99CC-473B-A039-94F5273CE19C}"/>
    <cellStyle name="Normal 5 2 5 5" xfId="3927" xr:uid="{E20E9591-54BD-4A69-B834-93FD53721A64}"/>
    <cellStyle name="Normal 5 2 5 6" xfId="14570" xr:uid="{6C789D8E-C9D8-4CF5-9B80-C478F6198784}"/>
    <cellStyle name="Normal 5 2 6" xfId="479" xr:uid="{C5871523-3334-4E82-B6A5-CF76A022823B}"/>
    <cellStyle name="Normal 5 2 6 2" xfId="2443" xr:uid="{B6B4554E-FFC7-4272-9D0F-83031303D466}"/>
    <cellStyle name="Normal 5 2 6 2 2" xfId="7295" xr:uid="{79D523ED-5070-4318-B8F7-812F3D1FEE81}"/>
    <cellStyle name="Normal 5 2 6 2 2 2" xfId="15549" xr:uid="{015CD1E3-12C6-49DB-A906-93AD1F5AC536}"/>
    <cellStyle name="Normal 5 2 6 2 3" xfId="5856" xr:uid="{42523E42-F334-47CE-92AD-41DEC53723CB}"/>
    <cellStyle name="Normal 5 2 6 2 4" xfId="14901" xr:uid="{4970BE39-290B-44B7-9625-448945446542}"/>
    <cellStyle name="Normal 5 2 6 3" xfId="6971" xr:uid="{29304D1A-B278-4013-928F-4B3257D3E90F}"/>
    <cellStyle name="Normal 5 2 6 3 2" xfId="15225" xr:uid="{F0B9C235-4D07-48A5-B8DB-82B4B1FB2DF7}"/>
    <cellStyle name="Normal 5 2 6 4" xfId="3946" xr:uid="{D2B7AD6C-72EC-4B99-98BA-D965860B8D6A}"/>
    <cellStyle name="Normal 5 2 6 5" xfId="14577" xr:uid="{E79997FA-A8BE-4D86-B64D-3A3F1B289DEE}"/>
    <cellStyle name="Normal 5 2 7" xfId="2372" xr:uid="{B21AAE13-A9FC-4807-8B03-5E970E80325A}"/>
    <cellStyle name="Normal 5 2 7 2" xfId="7228" xr:uid="{336F9B3B-5B52-4EAF-BF3F-EE4853127EFD}"/>
    <cellStyle name="Normal 5 2 7 2 2" xfId="15482" xr:uid="{41DA7F94-7E7D-42BA-9DAE-97A8374AC11B}"/>
    <cellStyle name="Normal 5 2 7 3" xfId="5785" xr:uid="{321626EE-1D80-4FC2-9C70-603FD932958E}"/>
    <cellStyle name="Normal 5 2 7 4" xfId="14834" xr:uid="{C90B9042-0707-4324-AF12-14333EF61CA8}"/>
    <cellStyle name="Normal 5 2 8" xfId="6904" xr:uid="{8C008BDA-6608-45A1-9DBA-FE0ED39E9B4D}"/>
    <cellStyle name="Normal 5 2 8 2" xfId="15158" xr:uid="{9976DC26-4242-4107-9965-24A2D7A95EF6}"/>
    <cellStyle name="Normal 5 2 9" xfId="3792" xr:uid="{375364F5-0D30-4F48-A4DB-3D6ED004B88C}"/>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7306" xr:uid="{A346F32B-D51D-428F-B6DF-A2B513E08195}"/>
    <cellStyle name="Normal 5 3 2 2 2 2 2 2" xfId="15560" xr:uid="{33D480C2-82C0-4467-86FD-4ECC87FD9777}"/>
    <cellStyle name="Normal 5 3 2 2 2 2 3" xfId="5867" xr:uid="{3FA225E9-2A6E-4FA1-B689-75E127046EDB}"/>
    <cellStyle name="Normal 5 3 2 2 2 2 4" xfId="14912" xr:uid="{AF250616-CC14-4DCB-A940-18736D063453}"/>
    <cellStyle name="Normal 5 3 2 2 2 3" xfId="6982" xr:uid="{F1909DE7-C38C-4979-AA07-43969EDFD544}"/>
    <cellStyle name="Normal 5 3 2 2 2 3 2" xfId="15236" xr:uid="{C7D444DB-3D16-4ADC-ABF0-DCEDCE565E36}"/>
    <cellStyle name="Normal 5 3 2 2 2 4" xfId="3957" xr:uid="{D04223BF-9F1C-4F98-A4B7-34533F017E1E}"/>
    <cellStyle name="Normal 5 3 2 2 2 5" xfId="14588" xr:uid="{75ECAD22-63A5-4312-B73F-1CF8BCFDBF20}"/>
    <cellStyle name="Normal 5 3 2 2 3" xfId="2403" xr:uid="{11F6381F-F0A3-40B3-8D0C-EE7D1575BD27}"/>
    <cellStyle name="Normal 5 3 2 2 3 2" xfId="7259" xr:uid="{7139346D-266F-4611-9B86-AA1AAD692C4A}"/>
    <cellStyle name="Normal 5 3 2 2 3 2 2" xfId="15513" xr:uid="{6A589EE3-2056-40A3-AC3A-C1CEC5C21C39}"/>
    <cellStyle name="Normal 5 3 2 2 3 3" xfId="5816" xr:uid="{01E16114-978C-494F-9C0D-F71D5F703DC3}"/>
    <cellStyle name="Normal 5 3 2 2 3 4" xfId="14865" xr:uid="{11D84809-DC97-4A33-B637-2273262D90A8}"/>
    <cellStyle name="Normal 5 3 2 2 4" xfId="6935" xr:uid="{74EA1EC4-0A48-4312-B968-D769D628B5FF}"/>
    <cellStyle name="Normal 5 3 2 2 4 2" xfId="15189" xr:uid="{72AD1161-E9B2-442B-B9ED-EF54AC7CC727}"/>
    <cellStyle name="Normal 5 3 2 2 5" xfId="3823" xr:uid="{84D5EB46-72DB-43BE-BC42-0209D987B616}"/>
    <cellStyle name="Normal 5 3 2 2 6" xfId="14541" xr:uid="{334E2EF0-4F8B-41A8-BD84-EC6A22A58109}"/>
    <cellStyle name="Normal 5 3 2 3" xfId="489" xr:uid="{510BD2F5-1A3C-4FE9-B46F-0A29288C9F24}"/>
    <cellStyle name="Normal 5 3 2 3 2" xfId="2453" xr:uid="{8D5B6F15-A4FA-4D50-8090-75F13E5D3C3A}"/>
    <cellStyle name="Normal 5 3 2 3 2 2" xfId="7305" xr:uid="{167545A8-7BBE-4876-9D18-21083FCBB598}"/>
    <cellStyle name="Normal 5 3 2 3 2 2 2" xfId="15559" xr:uid="{B441BA0B-C131-49E2-8C3A-B0B180C22663}"/>
    <cellStyle name="Normal 5 3 2 3 2 3" xfId="5866" xr:uid="{4D8AE5D1-CF81-4E43-918D-18DCE48A4A9E}"/>
    <cellStyle name="Normal 5 3 2 3 2 4" xfId="14911" xr:uid="{D8E01359-12CE-4229-A612-1F9A04ECDEBD}"/>
    <cellStyle name="Normal 5 3 2 3 3" xfId="6981" xr:uid="{027644B0-48A3-40C7-ACD6-6D4B01559F2A}"/>
    <cellStyle name="Normal 5 3 2 3 3 2" xfId="15235" xr:uid="{41669097-B1DC-4731-AEFC-530786D27B18}"/>
    <cellStyle name="Normal 5 3 2 3 4" xfId="3956" xr:uid="{D99C5DEF-28E9-4FA3-9E54-9AB0E90BA00B}"/>
    <cellStyle name="Normal 5 3 2 3 5" xfId="14587" xr:uid="{2064AA43-9B1B-4BBE-B508-984E20067B67}"/>
    <cellStyle name="Normal 5 3 2 4" xfId="2386" xr:uid="{6B34FBAF-FE47-4916-9946-4216F0ADBC53}"/>
    <cellStyle name="Normal 5 3 2 4 2" xfId="7242" xr:uid="{0D008EC1-2062-434B-9CCB-D3747665E8AD}"/>
    <cellStyle name="Normal 5 3 2 4 2 2" xfId="15496" xr:uid="{95484D5C-B640-4482-9D60-3A18FFC9FEE4}"/>
    <cellStyle name="Normal 5 3 2 4 3" xfId="5799" xr:uid="{1BF9D96A-F2D6-4322-BB2A-668A0BCC3B8A}"/>
    <cellStyle name="Normal 5 3 2 4 4" xfId="14848" xr:uid="{E63B4DF9-2D84-4D75-A7B1-939ADD7F31D0}"/>
    <cellStyle name="Normal 5 3 2 5" xfId="6918" xr:uid="{B13394CA-6BAE-47F6-BEC4-C49913C5A37E}"/>
    <cellStyle name="Normal 5 3 2 5 2" xfId="15172" xr:uid="{E7729E58-68D8-40D2-9951-B828EFF2B225}"/>
    <cellStyle name="Normal 5 3 2 6" xfId="3806" xr:uid="{0C3E3A6B-423F-4B11-B1B1-05F210EDBA29}"/>
    <cellStyle name="Normal 5 3 2 7" xfId="14524" xr:uid="{D2C2CF6F-184E-4C90-B9EC-D639E6657AB8}"/>
    <cellStyle name="Normal 5 3 3" xfId="355" xr:uid="{24272E6D-E500-479D-A797-4819DB6D4974}"/>
    <cellStyle name="Normal 5 3 3 2" xfId="491" xr:uid="{0C9043B6-0F53-443C-9543-F8202412EF8C}"/>
    <cellStyle name="Normal 5 3 3 2 2" xfId="2455" xr:uid="{A839F011-8155-4610-B944-88FC89A052CB}"/>
    <cellStyle name="Normal 5 3 3 2 2 2" xfId="7307" xr:uid="{C6A6F58E-D0E0-461A-B3BE-E6B4B1F5F392}"/>
    <cellStyle name="Normal 5 3 3 2 2 2 2" xfId="15561" xr:uid="{9F60ADFD-6C5C-40B5-AF4E-6930FFCA011C}"/>
    <cellStyle name="Normal 5 3 3 2 2 3" xfId="5868" xr:uid="{8A846DAC-D68E-482A-A1A0-7A772DE76942}"/>
    <cellStyle name="Normal 5 3 3 2 2 4" xfId="14913" xr:uid="{8A4759E7-69F1-4FAF-AC9C-A8055B1D1A0D}"/>
    <cellStyle name="Normal 5 3 3 2 3" xfId="6983" xr:uid="{362C25B6-5DB5-4261-8952-BA3782754878}"/>
    <cellStyle name="Normal 5 3 3 2 3 2" xfId="15237" xr:uid="{6399EA19-A42A-4AD0-8B56-C0C58614B956}"/>
    <cellStyle name="Normal 5 3 3 2 4" xfId="3958" xr:uid="{E8A8FF54-81FD-4E97-BBFF-CD75B34E148B}"/>
    <cellStyle name="Normal 5 3 3 2 5" xfId="14589" xr:uid="{4BD9BBD5-1A1A-4953-AE32-CC2ADF91706B}"/>
    <cellStyle name="Normal 5 3 3 3" xfId="2402" xr:uid="{0006C7A7-1F23-4A7E-B08D-EF9D74135478}"/>
    <cellStyle name="Normal 5 3 3 3 2" xfId="7258" xr:uid="{94B9FDD1-A844-4E80-BE70-89B0AFDE00B0}"/>
    <cellStyle name="Normal 5 3 3 3 2 2" xfId="15512" xr:uid="{532C5F06-AF83-4C88-9754-45D9FB05E390}"/>
    <cellStyle name="Normal 5 3 3 3 3" xfId="5815" xr:uid="{FB2FEE76-5719-47B3-90F5-2F97095874B7}"/>
    <cellStyle name="Normal 5 3 3 3 4" xfId="14864" xr:uid="{E1E65540-3095-4002-A8F7-2E5B0789287C}"/>
    <cellStyle name="Normal 5 3 3 4" xfId="6934" xr:uid="{CD957D68-809C-42EA-A83E-3C20934579CF}"/>
    <cellStyle name="Normal 5 3 3 4 2" xfId="15188" xr:uid="{F451A450-E81A-4C4A-A011-B57F6A1BE6E4}"/>
    <cellStyle name="Normal 5 3 3 5" xfId="3822" xr:uid="{AEE4BE1C-4EE0-492C-8DF1-A68371869DE0}"/>
    <cellStyle name="Normal 5 3 3 6" xfId="14540" xr:uid="{7E42B219-9679-490D-962A-5B2C67596A08}"/>
    <cellStyle name="Normal 5 3 4" xfId="488" xr:uid="{BB6714A8-AD0C-4569-AAC6-3CCAC473E418}"/>
    <cellStyle name="Normal 5 3 4 2" xfId="2452" xr:uid="{14FA4D80-BBCB-490F-A69F-CBFEA24E0F6A}"/>
    <cellStyle name="Normal 5 3 4 2 2" xfId="7304" xr:uid="{BACE8F84-E269-448A-AA03-E3269ADD9E38}"/>
    <cellStyle name="Normal 5 3 4 2 2 2" xfId="15558" xr:uid="{39EFF53F-2CEA-4EC5-899E-87CF6F568B9F}"/>
    <cellStyle name="Normal 5 3 4 2 3" xfId="5865" xr:uid="{4708E1E5-C0FF-4536-AC02-A0BE15E58789}"/>
    <cellStyle name="Normal 5 3 4 2 4" xfId="14910" xr:uid="{ABE195AE-4330-487A-A2FE-0DD147832F4A}"/>
    <cellStyle name="Normal 5 3 4 3" xfId="6980" xr:uid="{3BEC980E-EE53-4B3E-9FFF-0485D87EB608}"/>
    <cellStyle name="Normal 5 3 4 3 2" xfId="15234" xr:uid="{89CFD1B7-239B-4D75-A54F-04C3C987639F}"/>
    <cellStyle name="Normal 5 3 4 4" xfId="3955" xr:uid="{77D16991-0EFD-4FD2-82EA-9EBA4C4234EC}"/>
    <cellStyle name="Normal 5 3 4 5" xfId="14586" xr:uid="{B6E4BB48-4052-46B1-A5A2-12891B188503}"/>
    <cellStyle name="Normal 5 3 5" xfId="2376" xr:uid="{9600F424-C7D2-448E-B443-7F436AD9666F}"/>
    <cellStyle name="Normal 5 3 5 2" xfId="7232" xr:uid="{70AF30A6-1890-4403-893A-CDAC4F9D1BEC}"/>
    <cellStyle name="Normal 5 3 5 2 2" xfId="15486" xr:uid="{2EB7AE13-60FD-48BA-808B-8BC470A07FD0}"/>
    <cellStyle name="Normal 5 3 5 3" xfId="5789" xr:uid="{8687D8D8-77F1-470C-AD4B-45026B1760AF}"/>
    <cellStyle name="Normal 5 3 5 4" xfId="14838" xr:uid="{CF4D19C8-D39E-427D-BFD3-ED3452DC6457}"/>
    <cellStyle name="Normal 5 3 6" xfId="6908" xr:uid="{8B3767AB-E895-4F33-99A1-A3D9A61B79C0}"/>
    <cellStyle name="Normal 5 3 6 2" xfId="15162" xr:uid="{968EBBFC-00D3-412C-98EC-D0038138A3B1}"/>
    <cellStyle name="Normal 5 3 7" xfId="3796" xr:uid="{75017D54-89A9-4D9A-AF34-2D3A88A7D7A4}"/>
    <cellStyle name="Normal 5 3 8" xfId="14514" xr:uid="{3DF68A66-5904-4737-B08F-464746110051}"/>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7309" xr:uid="{75404146-B14D-4BBE-AA07-D25A881519F6}"/>
    <cellStyle name="Normal 5 4 2 2 2 2 2" xfId="15563" xr:uid="{EB6D7000-10A9-438C-A76C-EFEAAF259996}"/>
    <cellStyle name="Normal 5 4 2 2 2 3" xfId="5870" xr:uid="{BCEC04D7-01D9-420D-AAB0-205053FB777A}"/>
    <cellStyle name="Normal 5 4 2 2 2 4" xfId="14915" xr:uid="{11A25824-E164-464F-AFF3-25995D0B09BD}"/>
    <cellStyle name="Normal 5 4 2 2 3" xfId="6985" xr:uid="{D4D30CB6-F08C-4295-861C-5EEE7694F4DD}"/>
    <cellStyle name="Normal 5 4 2 2 3 2" xfId="15239" xr:uid="{29C50C2E-0FDD-48E9-8D4F-7480C3588C08}"/>
    <cellStyle name="Normal 5 4 2 2 4" xfId="3960" xr:uid="{3BB19121-AF5F-4F95-8D2A-C48BB67100A0}"/>
    <cellStyle name="Normal 5 4 2 2 5" xfId="14591" xr:uid="{7D190D85-F357-4719-B154-B66BDE3C0F28}"/>
    <cellStyle name="Normal 5 4 2 3" xfId="2404" xr:uid="{A5782E46-95CE-4DD0-A4DB-E79600F80B79}"/>
    <cellStyle name="Normal 5 4 2 3 2" xfId="7260" xr:uid="{AABEF1A9-E523-4EAE-8041-06BFA1FC6D52}"/>
    <cellStyle name="Normal 5 4 2 3 2 2" xfId="15514" xr:uid="{D74BDD0A-7604-42EC-96B6-DDCD4223FCC4}"/>
    <cellStyle name="Normal 5 4 2 3 3" xfId="5817" xr:uid="{F4451BA7-FF06-4E93-A3C3-C8142150A457}"/>
    <cellStyle name="Normal 5 4 2 3 4" xfId="14866" xr:uid="{119DC80E-8F7F-4672-B4B6-6019163E5EAE}"/>
    <cellStyle name="Normal 5 4 2 4" xfId="6936" xr:uid="{46CEAC02-8277-4CE1-A000-44F21C1CB7C8}"/>
    <cellStyle name="Normal 5 4 2 4 2" xfId="15190" xr:uid="{358F7F47-F73A-4117-9915-8F05C7390AFC}"/>
    <cellStyle name="Normal 5 4 2 5" xfId="3824" xr:uid="{C9D94BA1-A480-49F0-B8BE-A6731D22B540}"/>
    <cellStyle name="Normal 5 4 2 6" xfId="14542" xr:uid="{E4DF460C-5F3B-4B75-A3CC-FBD5DF3E37F5}"/>
    <cellStyle name="Normal 5 4 3" xfId="492" xr:uid="{4F11EE93-4C8C-4722-8035-4AA391D8BCD5}"/>
    <cellStyle name="Normal 5 4 3 2" xfId="2456" xr:uid="{22B46F69-B45C-4514-A79A-ED096E69BEF8}"/>
    <cellStyle name="Normal 5 4 3 2 2" xfId="7308" xr:uid="{935A4EDF-2196-411A-A3FE-C294FD499D26}"/>
    <cellStyle name="Normal 5 4 3 2 2 2" xfId="15562" xr:uid="{7C6A6022-D3D5-4F2B-96F2-282D27675167}"/>
    <cellStyle name="Normal 5 4 3 2 3" xfId="5869" xr:uid="{AB84D342-2A2E-49E2-A56A-71C719BA5A7E}"/>
    <cellStyle name="Normal 5 4 3 2 4" xfId="14914" xr:uid="{71665A1D-064A-4E74-AE95-535EDB0E99F4}"/>
    <cellStyle name="Normal 5 4 3 3" xfId="6984" xr:uid="{0729D66C-58D9-4223-B661-67C486A18906}"/>
    <cellStyle name="Normal 5 4 3 3 2" xfId="15238" xr:uid="{B3516AA0-57BB-4CFC-A164-5F39FA159EF6}"/>
    <cellStyle name="Normal 5 4 3 4" xfId="3959" xr:uid="{62598980-A6BD-4A26-A516-26479B556E3D}"/>
    <cellStyle name="Normal 5 4 3 5" xfId="14590" xr:uid="{30D8B869-C570-4574-9189-3E57CFC74523}"/>
    <cellStyle name="Normal 5 4 4" xfId="2383" xr:uid="{DABDFEEE-78BC-46CD-864A-22E6FFD2B914}"/>
    <cellStyle name="Normal 5 4 4 2" xfId="7239" xr:uid="{D33F3EE5-D47F-4705-837E-81C6610E289F}"/>
    <cellStyle name="Normal 5 4 4 2 2" xfId="15493" xr:uid="{46BC42F8-6616-4AA5-966B-386E514D3E8F}"/>
    <cellStyle name="Normal 5 4 4 3" xfId="5796" xr:uid="{F4076A8D-C5B4-4C39-A67F-352B977F51B6}"/>
    <cellStyle name="Normal 5 4 4 4" xfId="14845" xr:uid="{3EC0C94C-CEE5-4602-954E-5ED11996C11A}"/>
    <cellStyle name="Normal 5 4 5" xfId="6915" xr:uid="{FFFA2561-88A4-4A0C-B64D-E673DFE3BE1E}"/>
    <cellStyle name="Normal 5 4 5 2" xfId="15169" xr:uid="{7D4AC6DD-E9A7-4BB4-A576-1FFAC104DCFE}"/>
    <cellStyle name="Normal 5 4 6" xfId="3803" xr:uid="{2E451AE7-6AC9-4C4F-85F4-F91419CA8F17}"/>
    <cellStyle name="Normal 5 4 7" xfId="14521" xr:uid="{2CCF54B4-FB3B-4376-8D69-63DBE1911E5A}"/>
    <cellStyle name="Normal 5 5" xfId="350" xr:uid="{6786BC1E-1455-40A5-97D0-3F54E6BA537D}"/>
    <cellStyle name="Normal 5 5 2" xfId="494" xr:uid="{8525BBB9-A6CA-45BB-A7F6-037F1A75AB04}"/>
    <cellStyle name="Normal 5 5 2 2" xfId="2458" xr:uid="{A81FD36E-A34D-4E54-AB9E-486B84AA294C}"/>
    <cellStyle name="Normal 5 5 2 2 2" xfId="7310" xr:uid="{8F11671B-898A-43B7-8F3E-4E7BC15AB204}"/>
    <cellStyle name="Normal 5 5 2 2 2 2" xfId="15564" xr:uid="{9650F023-C037-4B58-9B19-F54629033B7B}"/>
    <cellStyle name="Normal 5 5 2 2 3" xfId="5871" xr:uid="{23AFF1D2-AA67-441F-B4EE-24EF785A9B19}"/>
    <cellStyle name="Normal 5 5 2 2 4" xfId="14916" xr:uid="{37397AD1-04EC-4379-9331-CBD9D52D30BC}"/>
    <cellStyle name="Normal 5 5 2 3" xfId="6986" xr:uid="{FD852062-F7BD-4D51-BE8D-4F7E9262D263}"/>
    <cellStyle name="Normal 5 5 2 3 2" xfId="15240" xr:uid="{F4212930-5DA1-4137-A988-3B0B66A4F462}"/>
    <cellStyle name="Normal 5 5 2 4" xfId="3961" xr:uid="{2F5BEF09-3A27-4E74-888A-8528043F67B4}"/>
    <cellStyle name="Normal 5 5 2 5" xfId="14592" xr:uid="{55B7D261-65ED-4619-8030-29A2A60345EC}"/>
    <cellStyle name="Normal 5 5 3" xfId="2397" xr:uid="{B6D7FEEC-5122-4C2A-81D6-D39E970F83D8}"/>
    <cellStyle name="Normal 5 5 3 2" xfId="7253" xr:uid="{7C370DEA-C87C-45B5-BD64-2E351EB38478}"/>
    <cellStyle name="Normal 5 5 3 2 2" xfId="15507" xr:uid="{18E233A9-45C0-4D6F-8832-589A3DF9972B}"/>
    <cellStyle name="Normal 5 5 3 3" xfId="5810" xr:uid="{7FF136C0-521F-4638-810E-307AD9F47F12}"/>
    <cellStyle name="Normal 5 5 3 4" xfId="14859" xr:uid="{485D4308-D92C-4D91-8444-597FD0EA25F7}"/>
    <cellStyle name="Normal 5 5 4" xfId="6929" xr:uid="{4C448EDB-72E9-43E4-A4B3-79C3E7E66AEF}"/>
    <cellStyle name="Normal 5 5 4 2" xfId="15183" xr:uid="{BC097083-57EC-4670-B139-6423E2A36A37}"/>
    <cellStyle name="Normal 5 5 5" xfId="3817" xr:uid="{27E883EA-FBA8-4FD6-A5F4-7F588963C622}"/>
    <cellStyle name="Normal 5 5 6" xfId="14535" xr:uid="{E16E605B-2612-46B8-89FE-FF4EE728A7A4}"/>
    <cellStyle name="Normal 5 6" xfId="394" xr:uid="{B590EA6B-DD12-45C5-B516-81E383565FBB}"/>
    <cellStyle name="Normal 5 7" xfId="478" xr:uid="{475C9D31-9E94-4DD8-81FD-CC89BFEAFFF6}"/>
    <cellStyle name="Normal 5 7 2" xfId="2442" xr:uid="{F7222854-BDF0-43DF-B447-F1A8DDD0585A}"/>
    <cellStyle name="Normal 5 7 2 2" xfId="7294" xr:uid="{9BCE724B-C97E-4D83-992A-03FA25B2A666}"/>
    <cellStyle name="Normal 5 7 2 2 2" xfId="15548" xr:uid="{F42B7DF1-0361-41F8-8E8B-73239122952D}"/>
    <cellStyle name="Normal 5 7 2 3" xfId="5855" xr:uid="{325012F2-B232-4AC2-B24A-20060F064C13}"/>
    <cellStyle name="Normal 5 7 2 4" xfId="14900" xr:uid="{9D6A4EE5-1141-4266-9F7C-828EED722241}"/>
    <cellStyle name="Normal 5 7 3" xfId="6970" xr:uid="{D87CC8F5-B839-4C62-9501-947E25DAE19C}"/>
    <cellStyle name="Normal 5 7 3 2" xfId="15224" xr:uid="{0B4EAD48-3353-47A8-8025-0F170CE2C09F}"/>
    <cellStyle name="Normal 5 7 4" xfId="3945" xr:uid="{71729B0D-3B8F-4E95-82CB-2B86AA69474F}"/>
    <cellStyle name="Normal 5 7 5" xfId="14576" xr:uid="{E5BEEFCD-B4D5-46CF-B2DA-1ABC1879AAAA}"/>
    <cellStyle name="Normal 5 8" xfId="316" xr:uid="{01432787-077E-493D-BA97-A69E1BBB1CC9}"/>
    <cellStyle name="Normal 5 8 2" xfId="2370" xr:uid="{3FD3EF8A-6D81-49F0-A3B2-E1DC60683CB9}"/>
    <cellStyle name="Normal 5 8 2 2" xfId="7226" xr:uid="{8B08356A-215C-44AB-9E43-B5C683FD0EED}"/>
    <cellStyle name="Normal 5 8 2 2 2" xfId="15480" xr:uid="{E623BFDB-E746-48BB-8BBD-835E6CC976C3}"/>
    <cellStyle name="Normal 5 8 2 3" xfId="5783" xr:uid="{411DC69A-B551-4083-BB15-0F767FA2C73E}"/>
    <cellStyle name="Normal 5 8 2 4" xfId="14832" xr:uid="{EF0CD525-A226-48DF-B1A4-1CE538DC7985}"/>
    <cellStyle name="Normal 5 8 3" xfId="6902" xr:uid="{3A2D8B69-5A5C-4EC5-83A8-AD56AB6E82F3}"/>
    <cellStyle name="Normal 5 8 3 2" xfId="15156" xr:uid="{C308039E-1D83-4563-B186-6FB23A1E38BE}"/>
    <cellStyle name="Normal 5 8 4" xfId="3783" xr:uid="{02D7A870-724D-44B9-9E84-BDD7DDB4A963}"/>
    <cellStyle name="Normal 5 8 5" xfId="14508" xr:uid="{638CAB4E-5A20-4ABD-808C-893E0849087C}"/>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7312" xr:uid="{503E52AC-0B31-42D0-A862-6B767FA3110A}"/>
    <cellStyle name="Normal 6 10 2 2 2 2" xfId="15566" xr:uid="{14BF1D4C-66BD-4705-A19F-6E38C62AFCAB}"/>
    <cellStyle name="Normal 6 10 2 2 3" xfId="5873" xr:uid="{1679F2F9-4DBD-48F9-ABC8-03B98C678407}"/>
    <cellStyle name="Normal 6 10 2 2 4" xfId="14918" xr:uid="{5340C425-7A10-4419-B2BF-C90EDBD61ABD}"/>
    <cellStyle name="Normal 6 10 2 3" xfId="6988" xr:uid="{596BD006-EB48-44B0-93A2-16CD142FC81E}"/>
    <cellStyle name="Normal 6 10 2 3 2" xfId="15242" xr:uid="{8EE3BB44-9BB8-4311-A537-FE6D664AF9C4}"/>
    <cellStyle name="Normal 6 10 2 4" xfId="3963" xr:uid="{6CD47EB3-D08A-4935-9793-47BB76572246}"/>
    <cellStyle name="Normal 6 10 2 5" xfId="14594" xr:uid="{7E1B0C62-0D85-4635-AD42-7879D2E24737}"/>
    <cellStyle name="Normal 6 10 3" xfId="2435" xr:uid="{E7FD141C-73A0-4966-9082-2CA281E63130}"/>
    <cellStyle name="Normal 6 10 3 2" xfId="7289" xr:uid="{809ACCB6-3EBB-46ED-96A0-21CF795F3B7C}"/>
    <cellStyle name="Normal 6 10 3 2 2" xfId="15543" xr:uid="{A3EEE872-D2BF-403D-9C63-ECDD2F5F918E}"/>
    <cellStyle name="Normal 6 10 3 3" xfId="5848" xr:uid="{5BE9513B-D394-4B0C-8A19-19714164B980}"/>
    <cellStyle name="Normal 6 10 3 4" xfId="14895" xr:uid="{162676C5-4F3F-4445-ADEC-C81C8E3C0D27}"/>
    <cellStyle name="Normal 6 10 4" xfId="6965" xr:uid="{D747BB5A-1110-4D1E-9B15-932F57BC3D9D}"/>
    <cellStyle name="Normal 6 10 4 2" xfId="15219" xr:uid="{39B2E7EE-5666-4AC7-A925-948C62C297A0}"/>
    <cellStyle name="Normal 6 10 5" xfId="3928" xr:uid="{97270F1D-FA33-4471-ADEE-44815FC2E88F}"/>
    <cellStyle name="Normal 6 10 6" xfId="14571" xr:uid="{93EDFF0A-4A9E-4822-A9AA-846EB8577E2E}"/>
    <cellStyle name="Normal 6 11" xfId="495" xr:uid="{3A2A6A38-1AA3-48E5-ACF0-CF0AD363C96F}"/>
    <cellStyle name="Normal 6 11 2" xfId="2459" xr:uid="{0764EF6D-635A-46EF-8E98-2ED4D4A33BCD}"/>
    <cellStyle name="Normal 6 11 2 2" xfId="7311" xr:uid="{8FDC75E1-AF4F-4FDA-AC4A-9A2875517356}"/>
    <cellStyle name="Normal 6 11 2 2 2" xfId="15565" xr:uid="{177045D5-364F-4B45-B666-BD1CCA5AE601}"/>
    <cellStyle name="Normal 6 11 2 3" xfId="5872" xr:uid="{87AD12EB-9CBE-4910-B77B-AC72FF88D314}"/>
    <cellStyle name="Normal 6 11 2 4" xfId="14917" xr:uid="{78FC81F5-66CA-49FF-A798-022A0E1E1311}"/>
    <cellStyle name="Normal 6 11 3" xfId="6987" xr:uid="{76A7B6A0-C358-4947-92DC-766E7CC9F34A}"/>
    <cellStyle name="Normal 6 11 3 2" xfId="15241" xr:uid="{5F21D26F-EAE6-4693-91B0-1A0E9C32D328}"/>
    <cellStyle name="Normal 6 11 4" xfId="3962" xr:uid="{84DCA354-CD4E-46D0-AEEE-E0C05F684009}"/>
    <cellStyle name="Normal 6 11 5" xfId="14593" xr:uid="{981D9C7C-FF43-4B7F-AD1B-B1F42F1E7E54}"/>
    <cellStyle name="Normal 6 12" xfId="2366" xr:uid="{EBEFF05F-094F-4AC0-B26C-6232D9D2FAC1}"/>
    <cellStyle name="Normal 6 12 2" xfId="7225" xr:uid="{5B0EA32C-8445-47CC-B492-BDE60A38EA06}"/>
    <cellStyle name="Normal 6 12 2 2" xfId="15479" xr:uid="{0049CF97-C26B-4585-B949-47CFF4FF5D1F}"/>
    <cellStyle name="Normal 6 12 3" xfId="5779" xr:uid="{EF0B670C-512F-422C-BD36-074A18DEF9EF}"/>
    <cellStyle name="Normal 6 12 4" xfId="14831" xr:uid="{EF98807F-FA80-4090-B5C8-52099E1A817D}"/>
    <cellStyle name="Normal 6 13" xfId="6901" xr:uid="{8EAAF802-D3EA-479B-909A-5CC539B01C15}"/>
    <cellStyle name="Normal 6 13 2" xfId="15155" xr:uid="{1B5448B2-617D-4BBF-B080-62DB2293718C}"/>
    <cellStyle name="Normal 6 14" xfId="3668" xr:uid="{A58C3F8C-9B50-46C8-B987-5BA316A0641A}"/>
    <cellStyle name="Normal 6 15" xfId="14507" xr:uid="{A2002877-AD20-419A-8856-7A2CB60C7D76}"/>
    <cellStyle name="Normal 6 2" xfId="326" xr:uid="{291B51E6-BA2A-42E7-A45F-939EAD3B1EC9}"/>
    <cellStyle name="Normal 6 2 10" xfId="14511" xr:uid="{51F8FB4C-E217-4845-8DDB-FFE5A8D8C461}"/>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7316" xr:uid="{CF4E3D44-4FE5-421B-9528-FB87C4CBCDC5}"/>
    <cellStyle name="Normal 6 2 2 2 2 2 2 2 2" xfId="15570" xr:uid="{A0F13109-78B1-48A8-AD48-6536E4EA4C22}"/>
    <cellStyle name="Normal 6 2 2 2 2 2 2 3" xfId="5877" xr:uid="{782E37DC-55E8-4DC3-BDCF-C8A5D866D4EA}"/>
    <cellStyle name="Normal 6 2 2 2 2 2 2 4" xfId="14922" xr:uid="{DC6E0633-5243-4AE0-A800-75A6019631DE}"/>
    <cellStyle name="Normal 6 2 2 2 2 2 3" xfId="6992" xr:uid="{9683D973-A321-4FD6-B32C-E74A5AA6D912}"/>
    <cellStyle name="Normal 6 2 2 2 2 2 3 2" xfId="15246" xr:uid="{46181943-35F6-4EB9-9454-4383E1566C59}"/>
    <cellStyle name="Normal 6 2 2 2 2 2 4" xfId="3967" xr:uid="{8424875B-501A-4FC2-9649-7A00CC92966C}"/>
    <cellStyle name="Normal 6 2 2 2 2 2 5" xfId="14598" xr:uid="{96EC9DB2-96A9-4B22-8851-9CAFE2CFDA96}"/>
    <cellStyle name="Normal 6 2 2 2 2 3" xfId="2408" xr:uid="{74BD9786-392E-4444-BFCE-34A9E3DFD8CF}"/>
    <cellStyle name="Normal 6 2 2 2 2 3 2" xfId="7264" xr:uid="{4003F282-D17B-4049-A959-6E05E1DFC462}"/>
    <cellStyle name="Normal 6 2 2 2 2 3 2 2" xfId="15518" xr:uid="{E2C6A10B-7EB7-43F6-AF89-837643BE4007}"/>
    <cellStyle name="Normal 6 2 2 2 2 3 3" xfId="5821" xr:uid="{0A47449D-B39D-4736-A232-DF986744E968}"/>
    <cellStyle name="Normal 6 2 2 2 2 3 4" xfId="14870" xr:uid="{F4515DD2-4F75-4FDF-BC1B-1D640990CCF0}"/>
    <cellStyle name="Normal 6 2 2 2 2 4" xfId="6940" xr:uid="{1D862221-A146-4098-99E2-8C18275D0224}"/>
    <cellStyle name="Normal 6 2 2 2 2 4 2" xfId="15194" xr:uid="{5C87AA3F-0409-4FF0-BC52-6AE01313FB3F}"/>
    <cellStyle name="Normal 6 2 2 2 2 5" xfId="3828" xr:uid="{8C5E6A61-DA89-42F5-9225-8FCCB0673023}"/>
    <cellStyle name="Normal 6 2 2 2 2 6" xfId="14546" xr:uid="{581EA18F-FD71-40B7-9467-A4D3E63C09F2}"/>
    <cellStyle name="Normal 6 2 2 2 3" xfId="499" xr:uid="{40C8B826-AC28-4D97-AB30-609250CFAB62}"/>
    <cellStyle name="Normal 6 2 2 2 3 2" xfId="2463" xr:uid="{0F6DFA82-1BAB-4FA1-83FB-9CF7191ACD01}"/>
    <cellStyle name="Normal 6 2 2 2 3 2 2" xfId="7315" xr:uid="{3B64A051-51EE-4124-B770-A41D8982946F}"/>
    <cellStyle name="Normal 6 2 2 2 3 2 2 2" xfId="15569" xr:uid="{3E43A48E-CCC7-4A1A-A818-7A78265F1819}"/>
    <cellStyle name="Normal 6 2 2 2 3 2 3" xfId="5876" xr:uid="{37C9CD34-7F4C-4241-BBC9-94545492C7C8}"/>
    <cellStyle name="Normal 6 2 2 2 3 2 4" xfId="14921" xr:uid="{3948D40D-14C9-4115-B971-064367ED2A8C}"/>
    <cellStyle name="Normal 6 2 2 2 3 3" xfId="6991" xr:uid="{E6611B20-58AB-420F-8FED-595C0934C414}"/>
    <cellStyle name="Normal 6 2 2 2 3 3 2" xfId="15245" xr:uid="{EA721E19-C910-4C52-829A-AD43A5D9D3B5}"/>
    <cellStyle name="Normal 6 2 2 2 3 4" xfId="3966" xr:uid="{94A0E7C1-3DB0-43CD-A57C-E816B5D48D11}"/>
    <cellStyle name="Normal 6 2 2 2 3 5" xfId="14597" xr:uid="{A8A774DE-A4F4-428E-8CBD-66D3C31A86B2}"/>
    <cellStyle name="Normal 6 2 2 2 4" xfId="2389" xr:uid="{89D67BC5-BEA9-475D-90BC-8AA6010D4AD5}"/>
    <cellStyle name="Normal 6 2 2 2 4 2" xfId="7245" xr:uid="{50AE5A7F-7B94-41C5-9FD4-2D84D3852C21}"/>
    <cellStyle name="Normal 6 2 2 2 4 2 2" xfId="15499" xr:uid="{8A24EA10-5DE3-4DF3-BE49-32B2445B3960}"/>
    <cellStyle name="Normal 6 2 2 2 4 3" xfId="5802" xr:uid="{5860A1CA-F231-4F2E-9F90-2039F4A97ED4}"/>
    <cellStyle name="Normal 6 2 2 2 4 4" xfId="14851" xr:uid="{EC72FA13-8EEA-455E-A58B-EAC45D902DD1}"/>
    <cellStyle name="Normal 6 2 2 2 5" xfId="6921" xr:uid="{DE6E29D1-B721-4E60-B49C-983F52D86BCC}"/>
    <cellStyle name="Normal 6 2 2 2 5 2" xfId="15175" xr:uid="{B83784B8-8D83-4C9C-A33F-2439E201EB3E}"/>
    <cellStyle name="Normal 6 2 2 2 6" xfId="3809" xr:uid="{D9BC3719-174C-4F81-8D59-0CA7570AC20E}"/>
    <cellStyle name="Normal 6 2 2 2 7" xfId="14527" xr:uid="{EEF671ED-DE5E-47E7-854A-62CA75A7760E}"/>
    <cellStyle name="Normal 6 2 2 3" xfId="360" xr:uid="{A06C7EB0-F4FB-4C68-B782-0F983503FAA0}"/>
    <cellStyle name="Normal 6 2 2 3 2" xfId="501" xr:uid="{96CF31BA-9C02-4CCD-9952-D06EB8422824}"/>
    <cellStyle name="Normal 6 2 2 3 2 2" xfId="2465" xr:uid="{745A67B5-1D5B-4C93-8C8F-C49C6A34FB2B}"/>
    <cellStyle name="Normal 6 2 2 3 2 2 2" xfId="7317" xr:uid="{5626C5A7-B403-4CAD-8552-EAC58FB40A53}"/>
    <cellStyle name="Normal 6 2 2 3 2 2 2 2" xfId="15571" xr:uid="{A0ED3A42-8342-4F23-804B-7BD3BEF35560}"/>
    <cellStyle name="Normal 6 2 2 3 2 2 3" xfId="5878" xr:uid="{213F7B12-F7E7-43DE-A2BE-E3B8C2D65F5A}"/>
    <cellStyle name="Normal 6 2 2 3 2 2 4" xfId="14923" xr:uid="{2E144651-0443-4579-A293-8BC5FFB73B64}"/>
    <cellStyle name="Normal 6 2 2 3 2 3" xfId="6993" xr:uid="{122F9EB0-78AB-4D0A-B60F-06DE5BB957E0}"/>
    <cellStyle name="Normal 6 2 2 3 2 3 2" xfId="15247" xr:uid="{160B1DB6-9305-4765-856C-90E47867D6CB}"/>
    <cellStyle name="Normal 6 2 2 3 2 4" xfId="3968" xr:uid="{5E7D1756-CF60-4AC5-9247-42190779FA58}"/>
    <cellStyle name="Normal 6 2 2 3 2 5" xfId="14599" xr:uid="{F3094D3E-2DF3-47C2-94DA-9E61A4AB30F2}"/>
    <cellStyle name="Normal 6 2 2 3 3" xfId="2407" xr:uid="{F97C380C-3BA5-4B6B-B600-32E4B00D2B83}"/>
    <cellStyle name="Normal 6 2 2 3 3 2" xfId="7263" xr:uid="{18AC6D62-E69D-4375-A51E-AA77520FB102}"/>
    <cellStyle name="Normal 6 2 2 3 3 2 2" xfId="15517" xr:uid="{AF98BCFD-E49A-4501-ABB6-594156B37ED8}"/>
    <cellStyle name="Normal 6 2 2 3 3 3" xfId="5820" xr:uid="{FB56800A-54F4-4014-8961-D05ECE1C7080}"/>
    <cellStyle name="Normal 6 2 2 3 3 4" xfId="14869" xr:uid="{B24E1DF2-0A9B-402A-97C1-6387B2C7847B}"/>
    <cellStyle name="Normal 6 2 2 3 4" xfId="6939" xr:uid="{6F850396-56E0-417C-A100-D9EAD99C96C0}"/>
    <cellStyle name="Normal 6 2 2 3 4 2" xfId="15193" xr:uid="{3BBB7AF8-5B49-4DB2-979B-95EFE2CB4C4B}"/>
    <cellStyle name="Normal 6 2 2 3 5" xfId="3827" xr:uid="{64FDC695-A8C1-4D64-AB0B-DEB7DC63351D}"/>
    <cellStyle name="Normal 6 2 2 3 6" xfId="14545" xr:uid="{F59536B4-E60E-4202-BA4D-5154330C238B}"/>
    <cellStyle name="Normal 6 2 2 4" xfId="498" xr:uid="{96503A98-FA06-4309-87FF-1CCC8ABB5B89}"/>
    <cellStyle name="Normal 6 2 2 4 2" xfId="2462" xr:uid="{D88B7032-65A4-4A5E-AF87-12687CBAA14F}"/>
    <cellStyle name="Normal 6 2 2 4 2 2" xfId="7314" xr:uid="{910E9828-4A97-4486-A127-C7353CFE8B38}"/>
    <cellStyle name="Normal 6 2 2 4 2 2 2" xfId="15568" xr:uid="{38B745E0-C36C-49A0-A922-01328A0C8434}"/>
    <cellStyle name="Normal 6 2 2 4 2 3" xfId="5875" xr:uid="{4A5C9619-1F84-4EB5-85EF-2B5F6B86520B}"/>
    <cellStyle name="Normal 6 2 2 4 2 4" xfId="14920" xr:uid="{4E6B5541-EDD3-4F24-9FB1-AFB6E7E1692B}"/>
    <cellStyle name="Normal 6 2 2 4 3" xfId="6990" xr:uid="{62AAC184-1BF0-4E45-A446-7FD604203EEE}"/>
    <cellStyle name="Normal 6 2 2 4 3 2" xfId="15244" xr:uid="{B4E8E172-F560-4108-84B7-74930D776138}"/>
    <cellStyle name="Normal 6 2 2 4 4" xfId="3965" xr:uid="{0308F103-2AC4-45AB-B661-13C2A7385339}"/>
    <cellStyle name="Normal 6 2 2 4 5" xfId="14596" xr:uid="{C3F05281-83B1-4A39-92A2-75B5684767C7}"/>
    <cellStyle name="Normal 6 2 2 5" xfId="2380" xr:uid="{CEB843AA-33DE-4BDA-9831-8EA84E9A4122}"/>
    <cellStyle name="Normal 6 2 2 5 2" xfId="7236" xr:uid="{6C6EEDE7-DA72-49B2-BBA2-99104C563B4C}"/>
    <cellStyle name="Normal 6 2 2 5 2 2" xfId="15490" xr:uid="{7FD7F061-7105-447F-AC4B-1628AA6F48CA}"/>
    <cellStyle name="Normal 6 2 2 5 3" xfId="5793" xr:uid="{97F96FAE-7CA0-44C9-B69F-118104D0D667}"/>
    <cellStyle name="Normal 6 2 2 5 4" xfId="14842" xr:uid="{B33DC33A-9D0D-4DB0-9777-A7F1A72103B1}"/>
    <cellStyle name="Normal 6 2 2 6" xfId="6912" xr:uid="{89C66F52-F6E6-4F8E-99EB-8B49125878FB}"/>
    <cellStyle name="Normal 6 2 2 6 2" xfId="15166" xr:uid="{40B73922-52BF-4348-AD4F-655BD0A47876}"/>
    <cellStyle name="Normal 6 2 2 7" xfId="3800" xr:uid="{7EE8F67E-A3C3-400C-AD3F-FCDD353E95AA}"/>
    <cellStyle name="Normal 6 2 2 8" xfId="14518" xr:uid="{0BBF23B0-D069-4F64-A81C-D0F762398153}"/>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7319" xr:uid="{04BA13D1-2C27-42D2-8E75-32B13793BBDE}"/>
    <cellStyle name="Normal 6 2 3 2 2 2 2 2" xfId="15573" xr:uid="{0706799D-6F44-4F5C-BC36-E6D2F8838072}"/>
    <cellStyle name="Normal 6 2 3 2 2 2 3" xfId="5880" xr:uid="{F0708040-820F-41B6-A836-7C25420E9782}"/>
    <cellStyle name="Normal 6 2 3 2 2 2 4" xfId="14925" xr:uid="{F91B8D09-3C26-4847-A1FB-3009C103973D}"/>
    <cellStyle name="Normal 6 2 3 2 2 3" xfId="6995" xr:uid="{7FB84144-9F87-4FF4-AEAB-EDE93A9C01BD}"/>
    <cellStyle name="Normal 6 2 3 2 2 3 2" xfId="15249" xr:uid="{3B78111E-A3C4-430D-853D-AA98ACE003D0}"/>
    <cellStyle name="Normal 6 2 3 2 2 4" xfId="3970" xr:uid="{92EBCF0C-4997-49C5-985A-2771C7A2E645}"/>
    <cellStyle name="Normal 6 2 3 2 2 5" xfId="14601" xr:uid="{B544E044-A0F8-4CA4-B388-5051C3CCBE33}"/>
    <cellStyle name="Normal 6 2 3 2 3" xfId="2409" xr:uid="{193D404D-5FE2-4DBF-8E4E-6E79F0AC516F}"/>
    <cellStyle name="Normal 6 2 3 2 3 2" xfId="7265" xr:uid="{94AE00E0-F20E-4F0D-8318-8DCE99912A01}"/>
    <cellStyle name="Normal 6 2 3 2 3 2 2" xfId="15519" xr:uid="{7A641186-D05B-4C99-8A72-EDAA36D7CDE7}"/>
    <cellStyle name="Normal 6 2 3 2 3 3" xfId="5822" xr:uid="{B7EB74C7-0106-4B35-9FE8-412627BD776E}"/>
    <cellStyle name="Normal 6 2 3 2 3 4" xfId="14871" xr:uid="{28DA1ECA-1317-45A2-90CE-9B591A306182}"/>
    <cellStyle name="Normal 6 2 3 2 4" xfId="6941" xr:uid="{00C87B2C-C256-4BC2-9619-1B547E03026F}"/>
    <cellStyle name="Normal 6 2 3 2 4 2" xfId="15195" xr:uid="{D86AC9F1-95AB-4F58-B9D3-43E6E8E123DA}"/>
    <cellStyle name="Normal 6 2 3 2 5" xfId="3829" xr:uid="{3F3E8C12-ADC7-4CC7-88AD-2CE668B08328}"/>
    <cellStyle name="Normal 6 2 3 2 6" xfId="14547" xr:uid="{B07AA870-82A6-40CC-B09D-BFCF342AE0F6}"/>
    <cellStyle name="Normal 6 2 3 3" xfId="502" xr:uid="{18DED862-82D7-4107-A927-3AA28763B665}"/>
    <cellStyle name="Normal 6 2 3 3 2" xfId="2466" xr:uid="{32213AAB-8835-4536-B20E-36EE33CA9F0B}"/>
    <cellStyle name="Normal 6 2 3 3 2 2" xfId="7318" xr:uid="{1A2AD1AE-6D72-4947-9115-4C6259DB05B6}"/>
    <cellStyle name="Normal 6 2 3 3 2 2 2" xfId="15572" xr:uid="{EF75DC51-F285-43DE-B5C3-F0CA141E8019}"/>
    <cellStyle name="Normal 6 2 3 3 2 3" xfId="5879" xr:uid="{D2D1BEEC-618A-4F71-AC0C-396EFD7C6522}"/>
    <cellStyle name="Normal 6 2 3 3 2 4" xfId="14924" xr:uid="{476ABD6B-5759-4979-A400-33B94C3C017E}"/>
    <cellStyle name="Normal 6 2 3 3 3" xfId="6994" xr:uid="{B826C895-E10C-4F15-BD6A-A4653BFED3F7}"/>
    <cellStyle name="Normal 6 2 3 3 3 2" xfId="15248" xr:uid="{7259C7B2-96E6-439F-AF85-B1665EEF49D8}"/>
    <cellStyle name="Normal 6 2 3 3 4" xfId="3969" xr:uid="{C8B4FB80-60C8-4D4D-B26A-C05D8D301FCF}"/>
    <cellStyle name="Normal 6 2 3 3 5" xfId="14600" xr:uid="{341DA55C-833A-4645-AD80-091A34CD4253}"/>
    <cellStyle name="Normal 6 2 3 4" xfId="2388" xr:uid="{1F625991-51B3-4DD9-B00D-57526DB3FD7B}"/>
    <cellStyle name="Normal 6 2 3 4 2" xfId="7244" xr:uid="{6E7C0AB3-4AA5-4678-A598-1DBF1E399244}"/>
    <cellStyle name="Normal 6 2 3 4 2 2" xfId="15498" xr:uid="{29687698-CABD-4506-8B65-584E198FEDCE}"/>
    <cellStyle name="Normal 6 2 3 4 3" xfId="5801" xr:uid="{82E9F651-6E2A-4A52-B714-4A74E4FE2E7B}"/>
    <cellStyle name="Normal 6 2 3 4 4" xfId="14850" xr:uid="{727B32D3-1A0C-402C-88AF-275232F5C552}"/>
    <cellStyle name="Normal 6 2 3 5" xfId="6920" xr:uid="{E47C376D-8909-4194-8D16-99878597AFC6}"/>
    <cellStyle name="Normal 6 2 3 5 2" xfId="15174" xr:uid="{7065AC1C-7AD6-4250-A62F-CD126A9A0D7F}"/>
    <cellStyle name="Normal 6 2 3 6" xfId="3808" xr:uid="{2710A55E-92D5-4D7F-AED6-29B6FEDD4358}"/>
    <cellStyle name="Normal 6 2 3 7" xfId="14526" xr:uid="{FB9AC277-C1FD-4C95-A10E-5480BB4BFDA3}"/>
    <cellStyle name="Normal 6 2 4" xfId="359" xr:uid="{B12A5A68-4547-4DE8-BC23-2C9B8588B93E}"/>
    <cellStyle name="Normal 6 2 4 2" xfId="504" xr:uid="{9DE5B1A4-F004-431C-9E48-BB76AB2A7780}"/>
    <cellStyle name="Normal 6 2 4 2 2" xfId="2468" xr:uid="{20D2A1B0-87C4-44E4-B67A-86F7FBD6F3AF}"/>
    <cellStyle name="Normal 6 2 4 2 2 2" xfId="7320" xr:uid="{F0314349-4557-4FDB-9E4A-E8B092FAC211}"/>
    <cellStyle name="Normal 6 2 4 2 2 2 2" xfId="15574" xr:uid="{566B241E-FEE3-4577-AAF8-7731D7CB9B0D}"/>
    <cellStyle name="Normal 6 2 4 2 2 3" xfId="5881" xr:uid="{F4C4A086-A157-4E3F-ABD2-0F853215813D}"/>
    <cellStyle name="Normal 6 2 4 2 2 4" xfId="14926" xr:uid="{35A5E275-1C9C-4463-8F0B-E2FFF56D23F9}"/>
    <cellStyle name="Normal 6 2 4 2 3" xfId="6996" xr:uid="{8020E9AA-B086-496D-8068-EF5113B8D6A8}"/>
    <cellStyle name="Normal 6 2 4 2 3 2" xfId="15250" xr:uid="{57425DBC-1829-4E5A-83E3-1F3041B97159}"/>
    <cellStyle name="Normal 6 2 4 2 4" xfId="3971" xr:uid="{6CA8B67C-CB38-4D1C-A670-B98AD223C9C9}"/>
    <cellStyle name="Normal 6 2 4 2 5" xfId="14602" xr:uid="{73967BA0-1973-4EF0-83BA-73A579BA6E15}"/>
    <cellStyle name="Normal 6 2 4 3" xfId="2406" xr:uid="{FBDC6F04-8149-4A8C-B152-55E3BCB0D915}"/>
    <cellStyle name="Normal 6 2 4 3 2" xfId="7262" xr:uid="{2EDB1449-D69A-4449-B69A-D3281F4F8C1E}"/>
    <cellStyle name="Normal 6 2 4 3 2 2" xfId="15516" xr:uid="{9A5EBDFA-0270-4CB5-9A9D-75024E9F22C4}"/>
    <cellStyle name="Normal 6 2 4 3 3" xfId="5819" xr:uid="{98B8C44E-5689-46BC-B26D-70454A720F6A}"/>
    <cellStyle name="Normal 6 2 4 3 4" xfId="14868" xr:uid="{CB160FA8-3264-47BD-9FB0-EECFE8A59FC8}"/>
    <cellStyle name="Normal 6 2 4 4" xfId="6938" xr:uid="{AF6E277B-372A-42BF-96F1-88454B08D6C2}"/>
    <cellStyle name="Normal 6 2 4 4 2" xfId="15192" xr:uid="{7F41DE30-3968-4E14-A955-AB4A8C2EB767}"/>
    <cellStyle name="Normal 6 2 4 5" xfId="3826" xr:uid="{42498C35-B49B-407E-A9B5-F68864B89749}"/>
    <cellStyle name="Normal 6 2 4 6" xfId="14544" xr:uid="{56B9FF44-F127-4F4B-8DC3-AE840383AB88}"/>
    <cellStyle name="Normal 6 2 5" xfId="462" xr:uid="{832E20EF-75D1-4E76-AE9A-8C5615B00C8C}"/>
    <cellStyle name="Normal 6 2 5 2" xfId="505" xr:uid="{2578C940-9BBF-4070-AB23-EC0E9D597F56}"/>
    <cellStyle name="Normal 6 2 5 2 2" xfId="2469" xr:uid="{47B2D855-ACF3-4EA3-AB33-4716D37B5188}"/>
    <cellStyle name="Normal 6 2 5 2 2 2" xfId="7321" xr:uid="{797DC6C3-11FC-4A66-B08E-513AC6282F2A}"/>
    <cellStyle name="Normal 6 2 5 2 2 2 2" xfId="15575" xr:uid="{B332849D-FF92-4C49-A277-B08B71C09CB4}"/>
    <cellStyle name="Normal 6 2 5 2 2 3" xfId="5882" xr:uid="{B204DDD7-8EFC-4F70-B2F3-8BADDC6E1811}"/>
    <cellStyle name="Normal 6 2 5 2 2 4" xfId="14927" xr:uid="{419DB104-4D01-49CF-A991-213AD9A8DD7A}"/>
    <cellStyle name="Normal 6 2 5 2 3" xfId="6997" xr:uid="{40EFB4A8-6129-4E90-8087-527B02726F29}"/>
    <cellStyle name="Normal 6 2 5 2 3 2" xfId="15251" xr:uid="{5A7188A9-819D-49C1-BF94-2EB24F00473A}"/>
    <cellStyle name="Normal 6 2 5 2 4" xfId="3972" xr:uid="{0412ED96-0D66-444C-8B14-A9E3FA360782}"/>
    <cellStyle name="Normal 6 2 5 2 5" xfId="14603" xr:uid="{BAE62321-B64E-4434-A151-7F2F071C91A6}"/>
    <cellStyle name="Normal 6 2 5 3" xfId="2436" xr:uid="{0122676D-F525-46F6-9F44-6A6CF7D0E0F8}"/>
    <cellStyle name="Normal 6 2 5 3 2" xfId="7290" xr:uid="{02AC49C5-6611-4B1E-AD11-67FC403D3BFE}"/>
    <cellStyle name="Normal 6 2 5 3 2 2" xfId="15544" xr:uid="{420382DC-175B-42BB-9152-4BF3EF72DC2D}"/>
    <cellStyle name="Normal 6 2 5 3 3" xfId="5849" xr:uid="{F6FC1797-1F18-4659-9927-13A2BE7D9779}"/>
    <cellStyle name="Normal 6 2 5 3 4" xfId="14896" xr:uid="{9B765B3B-9695-4B98-AE26-5B772480865D}"/>
    <cellStyle name="Normal 6 2 5 4" xfId="6966" xr:uid="{BA302A5B-CE38-4D06-AC8A-B8B45C2D0C24}"/>
    <cellStyle name="Normal 6 2 5 4 2" xfId="15220" xr:uid="{0DBF4DAB-A61F-4242-A4E4-DDD0D3FAB993}"/>
    <cellStyle name="Normal 6 2 5 5" xfId="3929" xr:uid="{ED95735A-3DA6-42C1-951E-AD810AC1350D}"/>
    <cellStyle name="Normal 6 2 5 6" xfId="14572" xr:uid="{80AC6761-1307-487D-8BBE-2192440C4308}"/>
    <cellStyle name="Normal 6 2 6" xfId="497" xr:uid="{07CB5249-6332-4965-98A7-F50F15256EE3}"/>
    <cellStyle name="Normal 6 2 6 2" xfId="2461" xr:uid="{4CC7D52B-EA33-43ED-8545-E51F1940C147}"/>
    <cellStyle name="Normal 6 2 6 2 2" xfId="7313" xr:uid="{6CE577C9-61F9-4E94-BB83-EFABEFFA8B42}"/>
    <cellStyle name="Normal 6 2 6 2 2 2" xfId="15567" xr:uid="{3BA8E8FD-B07B-4CCC-9E6E-A1FD335CC094}"/>
    <cellStyle name="Normal 6 2 6 2 3" xfId="5874" xr:uid="{90FDE7D5-3CA2-46B5-B53F-ACADDFB2EC37}"/>
    <cellStyle name="Normal 6 2 6 2 4" xfId="14919" xr:uid="{29A991CE-8EE7-4FBC-A82C-3EE835B80819}"/>
    <cellStyle name="Normal 6 2 6 3" xfId="6989" xr:uid="{79A43909-25B0-4EEB-99DC-F127AB1C4902}"/>
    <cellStyle name="Normal 6 2 6 3 2" xfId="15243" xr:uid="{8787F584-063C-445C-8D5F-948028F8D79D}"/>
    <cellStyle name="Normal 6 2 6 4" xfId="3964" xr:uid="{21A9485A-FE40-47B2-B1F1-4FE4231855AD}"/>
    <cellStyle name="Normal 6 2 6 5" xfId="14595" xr:uid="{3FF681CC-A40C-4570-BBFE-65D4C358A2D5}"/>
    <cellStyle name="Normal 6 2 7" xfId="2373" xr:uid="{6E0F78EE-D0CD-431A-96E0-2929ADBAF8B2}"/>
    <cellStyle name="Normal 6 2 7 2" xfId="7229" xr:uid="{8789B4E5-03C9-474C-8A0E-8A250F425792}"/>
    <cellStyle name="Normal 6 2 7 2 2" xfId="15483" xr:uid="{D57E3EDF-5D04-40D9-BBDF-9DB4BCC9EA6C}"/>
    <cellStyle name="Normal 6 2 7 3" xfId="5786" xr:uid="{DAB538A9-A13B-49C0-89ED-6339D6A2EDEF}"/>
    <cellStyle name="Normal 6 2 7 4" xfId="14835" xr:uid="{B8AFF028-8871-4AB4-8337-67D10EAD718E}"/>
    <cellStyle name="Normal 6 2 8" xfId="6905" xr:uid="{28FC6DF0-9D73-40A0-A52E-54FC54765078}"/>
    <cellStyle name="Normal 6 2 8 2" xfId="15159" xr:uid="{913CFD9E-824E-436F-A348-A09DFFDEC6C9}"/>
    <cellStyle name="Normal 6 2 9" xfId="3793" xr:uid="{6A79F92E-6725-4B2E-9131-D714760E879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7325" xr:uid="{53658799-2B69-4D06-AB8E-1BEEF8C29C92}"/>
    <cellStyle name="Normal 6 3 2 2 2 2 2 2 2" xfId="15579" xr:uid="{B29CCD7D-FDCC-496C-BFA8-17CDB42B30DD}"/>
    <cellStyle name="Normal 6 3 2 2 2 2 2 3" xfId="5886" xr:uid="{A0684BA7-D9AB-47CA-ADA3-606AF03A196C}"/>
    <cellStyle name="Normal 6 3 2 2 2 2 2 4" xfId="14931" xr:uid="{CB9A68E6-A5A4-4393-9A8A-A0F2CBEF8983}"/>
    <cellStyle name="Normal 6 3 2 2 2 2 3" xfId="7001" xr:uid="{E499D038-4429-4AF2-A59F-74C8AE114AA0}"/>
    <cellStyle name="Normal 6 3 2 2 2 2 3 2" xfId="15255" xr:uid="{C2BF7DFF-92BC-45F2-8088-0492F5574F4F}"/>
    <cellStyle name="Normal 6 3 2 2 2 2 4" xfId="3976" xr:uid="{FE9A5B9D-7248-47B9-84B0-B35E7205E7B2}"/>
    <cellStyle name="Normal 6 3 2 2 2 2 5" xfId="14607" xr:uid="{CC37E380-BA74-4408-ABCE-4DC50462F09B}"/>
    <cellStyle name="Normal 6 3 2 2 2 3" xfId="2412" xr:uid="{94183E26-5AC9-4FB7-9E2C-6D0618E5988D}"/>
    <cellStyle name="Normal 6 3 2 2 2 3 2" xfId="7268" xr:uid="{5341FF91-78A3-4920-92A8-BEC47C9722A4}"/>
    <cellStyle name="Normal 6 3 2 2 2 3 2 2" xfId="15522" xr:uid="{A2A16E8F-CC85-439C-8E78-E8AD68264D8B}"/>
    <cellStyle name="Normal 6 3 2 2 2 3 3" xfId="5825" xr:uid="{D96DC7C8-6DD2-436B-9B39-81F6F53CA1B6}"/>
    <cellStyle name="Normal 6 3 2 2 2 3 4" xfId="14874" xr:uid="{72845CA4-C922-4481-A69D-B1A2D7EB0A05}"/>
    <cellStyle name="Normal 6 3 2 2 2 4" xfId="6944" xr:uid="{9DA0A911-0931-4D65-80D8-155C6B095AF8}"/>
    <cellStyle name="Normal 6 3 2 2 2 4 2" xfId="15198" xr:uid="{C9F41441-023F-4016-AE80-66DB6E263C4C}"/>
    <cellStyle name="Normal 6 3 2 2 2 5" xfId="3832" xr:uid="{4FAD0AB9-A844-4B57-B7EB-BA95330C99A0}"/>
    <cellStyle name="Normal 6 3 2 2 2 6" xfId="14550" xr:uid="{65AD3A90-87AF-49AA-BEF8-00BD1A6D3FE6}"/>
    <cellStyle name="Normal 6 3 2 2 3" xfId="508" xr:uid="{8A823C7D-7991-4ECD-9D0A-C95B331DF16C}"/>
    <cellStyle name="Normal 6 3 2 2 3 2" xfId="2472" xr:uid="{DFCAD376-28A2-411B-9975-09F4A4E95AB2}"/>
    <cellStyle name="Normal 6 3 2 2 3 2 2" xfId="7324" xr:uid="{771421EB-4AE8-4D85-947D-7BA48D9A244B}"/>
    <cellStyle name="Normal 6 3 2 2 3 2 2 2" xfId="15578" xr:uid="{DD7F0353-3549-4559-8C13-CAB603324662}"/>
    <cellStyle name="Normal 6 3 2 2 3 2 3" xfId="5885" xr:uid="{B711534F-3F0F-4360-85CC-78160951A971}"/>
    <cellStyle name="Normal 6 3 2 2 3 2 4" xfId="14930" xr:uid="{7892C1D4-BF0B-41C4-8847-F68F9FDE28B3}"/>
    <cellStyle name="Normal 6 3 2 2 3 3" xfId="7000" xr:uid="{13813DE5-10D7-4528-A9FD-16D022763982}"/>
    <cellStyle name="Normal 6 3 2 2 3 3 2" xfId="15254" xr:uid="{4F2DCB2C-4E1B-42C8-A75D-7C9862938816}"/>
    <cellStyle name="Normal 6 3 2 2 3 4" xfId="3975" xr:uid="{F209F95F-098D-45CC-9F88-6D0E29DBC11E}"/>
    <cellStyle name="Normal 6 3 2 2 3 5" xfId="14606" xr:uid="{C26F3A41-77EE-4B2B-B2FF-C423BC2B5942}"/>
    <cellStyle name="Normal 6 3 2 2 4" xfId="2391" xr:uid="{1E9F228C-870D-45D1-95DC-CC7E3796AEA0}"/>
    <cellStyle name="Normal 6 3 2 2 4 2" xfId="7247" xr:uid="{D263E946-C584-4D30-8594-D429B6DD50A2}"/>
    <cellStyle name="Normal 6 3 2 2 4 2 2" xfId="15501" xr:uid="{CCFC5384-0853-4BEC-971F-95D650D3D939}"/>
    <cellStyle name="Normal 6 3 2 2 4 3" xfId="5804" xr:uid="{C663DC1A-3E1D-47A2-B81C-A8B96595EE1C}"/>
    <cellStyle name="Normal 6 3 2 2 4 4" xfId="14853" xr:uid="{DDD4F5B6-7B47-40F6-84A5-918A56EB9D37}"/>
    <cellStyle name="Normal 6 3 2 2 5" xfId="6923" xr:uid="{463006D7-F271-4D72-AD5C-AE91E0062B11}"/>
    <cellStyle name="Normal 6 3 2 2 5 2" xfId="15177" xr:uid="{39161D33-EB47-4B20-8F10-9BACB1DEC280}"/>
    <cellStyle name="Normal 6 3 2 2 6" xfId="3811" xr:uid="{3D636FB5-04B7-4138-8DDF-EDCA7592186E}"/>
    <cellStyle name="Normal 6 3 2 2 7" xfId="14529" xr:uid="{3D466D59-6163-4179-982D-66FCEDF3E2EF}"/>
    <cellStyle name="Normal 6 3 2 3" xfId="364" xr:uid="{3C3350DF-CFEB-43B3-B2BE-92D38DFB8A8C}"/>
    <cellStyle name="Normal 6 3 2 3 2" xfId="510" xr:uid="{420A7F7E-505B-4AA7-924A-328CA7D78224}"/>
    <cellStyle name="Normal 6 3 2 3 2 2" xfId="2474" xr:uid="{85F8432D-C622-438D-B3D5-A9D1727AB8B0}"/>
    <cellStyle name="Normal 6 3 2 3 2 2 2" xfId="7326" xr:uid="{73AA15D9-754B-4D11-93B5-7A1A8FDFE237}"/>
    <cellStyle name="Normal 6 3 2 3 2 2 2 2" xfId="15580" xr:uid="{10F055B0-F261-47F6-80E9-2BB425F72C1D}"/>
    <cellStyle name="Normal 6 3 2 3 2 2 3" xfId="5887" xr:uid="{12BC2174-4B3D-4363-9A33-4926BCDAABF3}"/>
    <cellStyle name="Normal 6 3 2 3 2 2 4" xfId="14932" xr:uid="{7F35D394-4483-478F-BAA0-A6CA667ECA59}"/>
    <cellStyle name="Normal 6 3 2 3 2 3" xfId="7002" xr:uid="{B721C2B3-A24A-4F70-9171-D21754A121B8}"/>
    <cellStyle name="Normal 6 3 2 3 2 3 2" xfId="15256" xr:uid="{8546B595-BBAC-4DF4-949C-2E1EECE8DDFC}"/>
    <cellStyle name="Normal 6 3 2 3 2 4" xfId="3977" xr:uid="{BD4F5FC2-3EA7-48DC-954F-A9691F835BC9}"/>
    <cellStyle name="Normal 6 3 2 3 2 5" xfId="14608" xr:uid="{CC4893B6-8209-46A8-AE66-691602C66468}"/>
    <cellStyle name="Normal 6 3 2 3 3" xfId="2411" xr:uid="{EC0BEE4E-B579-475B-BF4D-16979388E765}"/>
    <cellStyle name="Normal 6 3 2 3 3 2" xfId="7267" xr:uid="{3166596F-4BB7-4191-B550-C69BF77CA3A5}"/>
    <cellStyle name="Normal 6 3 2 3 3 2 2" xfId="15521" xr:uid="{BE6CE820-85D7-463F-8848-D3992661569E}"/>
    <cellStyle name="Normal 6 3 2 3 3 3" xfId="5824" xr:uid="{BAF43E6A-9BAC-4B8B-9557-CB41650C717E}"/>
    <cellStyle name="Normal 6 3 2 3 3 4" xfId="14873" xr:uid="{9B74ABC8-EA35-43B8-BF94-A019591CD077}"/>
    <cellStyle name="Normal 6 3 2 3 4" xfId="6943" xr:uid="{51F45D9B-2D1B-416D-A67E-9826E9797D7E}"/>
    <cellStyle name="Normal 6 3 2 3 4 2" xfId="15197" xr:uid="{744A180D-E8F8-4D9D-8FD8-8CF977CD9B13}"/>
    <cellStyle name="Normal 6 3 2 3 5" xfId="3831" xr:uid="{9EF846AF-F062-44D9-9945-BCCD3EEFD9E9}"/>
    <cellStyle name="Normal 6 3 2 3 6" xfId="14549" xr:uid="{CD2978CC-8BF8-4A92-B4F1-1A9BEF4B6462}"/>
    <cellStyle name="Normal 6 3 2 4" xfId="507" xr:uid="{84446E88-1427-4D8E-A75F-7834A03FCCF2}"/>
    <cellStyle name="Normal 6 3 2 4 2" xfId="2471" xr:uid="{65ACB2C5-C577-4480-A4A2-585269914BD9}"/>
    <cellStyle name="Normal 6 3 2 4 2 2" xfId="7323" xr:uid="{EAEE1C4A-1E36-4D3B-998F-75CCCD613D91}"/>
    <cellStyle name="Normal 6 3 2 4 2 2 2" xfId="15577" xr:uid="{D941A17F-0EB0-478E-9B50-370B74D8EDAF}"/>
    <cellStyle name="Normal 6 3 2 4 2 3" xfId="5884" xr:uid="{71D3F0CD-14A8-48E7-B3F2-CA562C5A9468}"/>
    <cellStyle name="Normal 6 3 2 4 2 4" xfId="14929" xr:uid="{EBA9AF67-DAB5-4232-A114-73689AA1DEC9}"/>
    <cellStyle name="Normal 6 3 2 4 3" xfId="6999" xr:uid="{E9FC8125-4D25-48D1-8E0F-F25DE8AAAD41}"/>
    <cellStyle name="Normal 6 3 2 4 3 2" xfId="15253" xr:uid="{DAA50B43-511F-477D-9579-0C17EAD340AE}"/>
    <cellStyle name="Normal 6 3 2 4 4" xfId="3974" xr:uid="{9A7DB510-54F3-4026-B6EB-F8E934B98913}"/>
    <cellStyle name="Normal 6 3 2 4 5" xfId="14605" xr:uid="{E1219C09-DCB8-430E-9EE0-232089E11D32}"/>
    <cellStyle name="Normal 6 3 2 5" xfId="2382" xr:uid="{EB414B00-103C-42BC-B36A-1A8CBFB0AFF1}"/>
    <cellStyle name="Normal 6 3 2 5 2" xfId="7238" xr:uid="{79E32EED-DAA3-4F66-BF26-3DED36AAAD1E}"/>
    <cellStyle name="Normal 6 3 2 5 2 2" xfId="15492" xr:uid="{2094C7C1-363E-43C1-A72F-B0EF2634417E}"/>
    <cellStyle name="Normal 6 3 2 5 3" xfId="5795" xr:uid="{7A9E01DD-6B5C-4234-8B2F-B131E25AF60C}"/>
    <cellStyle name="Normal 6 3 2 5 4" xfId="14844" xr:uid="{6C4388C6-20A2-4D16-BAF8-2C96EBA622DD}"/>
    <cellStyle name="Normal 6 3 2 6" xfId="6914" xr:uid="{52841829-1D81-48F0-A9CA-BA70D3680807}"/>
    <cellStyle name="Normal 6 3 2 6 2" xfId="15168" xr:uid="{5EE44930-53D1-4575-BBE8-0D4CED75A25B}"/>
    <cellStyle name="Normal 6 3 2 7" xfId="3802" xr:uid="{28DBDF6E-3084-4C9B-9DF4-3FA33D4BEDD0}"/>
    <cellStyle name="Normal 6 3 2 8" xfId="14520" xr:uid="{B0D59A60-FEFA-44C0-85A4-DA8E8E9E50CC}"/>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7328" xr:uid="{BD0F15F8-0413-4A1B-AFD4-E5C24050A8D7}"/>
    <cellStyle name="Normal 6 3 3 2 2 2 2 2" xfId="15582" xr:uid="{3326AE5F-3E8C-4255-8ECD-DCFB23893408}"/>
    <cellStyle name="Normal 6 3 3 2 2 2 3" xfId="5889" xr:uid="{D768FFEF-9306-467F-B85C-2D1BC7A443F2}"/>
    <cellStyle name="Normal 6 3 3 2 2 2 4" xfId="14934" xr:uid="{78857EF0-61D4-4E80-BF2B-4BF8788784F8}"/>
    <cellStyle name="Normal 6 3 3 2 2 3" xfId="7004" xr:uid="{045F1668-79C4-41BF-8F80-3BDA0F6CE291}"/>
    <cellStyle name="Normal 6 3 3 2 2 3 2" xfId="15258" xr:uid="{6971DB47-3A64-466A-B0AD-D0586A2711F8}"/>
    <cellStyle name="Normal 6 3 3 2 2 4" xfId="3979" xr:uid="{1C3B7E0D-DCAA-4FD3-B219-91C0AF205F3E}"/>
    <cellStyle name="Normal 6 3 3 2 2 5" xfId="14610" xr:uid="{A94A0AF3-D9A5-4E46-A1A7-8E99507C37A5}"/>
    <cellStyle name="Normal 6 3 3 2 3" xfId="2413" xr:uid="{1FCD6D12-2B6F-4137-AF2F-29BEC1252D06}"/>
    <cellStyle name="Normal 6 3 3 2 3 2" xfId="7269" xr:uid="{E8770D76-5342-4B02-8D2F-35FED566396C}"/>
    <cellStyle name="Normal 6 3 3 2 3 2 2" xfId="15523" xr:uid="{7946A727-AC89-4577-9C37-568101CCB960}"/>
    <cellStyle name="Normal 6 3 3 2 3 3" xfId="5826" xr:uid="{DEED74C7-987C-4C04-B8BB-86888B23A9FE}"/>
    <cellStyle name="Normal 6 3 3 2 3 4" xfId="14875" xr:uid="{7208227E-69C9-4265-8EC6-EE8B544D2E0B}"/>
    <cellStyle name="Normal 6 3 3 2 4" xfId="6945" xr:uid="{7CB0142A-B7BD-4F62-BC79-DEE0A4BEAF9B}"/>
    <cellStyle name="Normal 6 3 3 2 4 2" xfId="15199" xr:uid="{5F33721F-2385-4399-B4C1-B86B09EC6EB1}"/>
    <cellStyle name="Normal 6 3 3 2 5" xfId="3833" xr:uid="{CEDE66A0-3AFD-4C34-AC16-72FB836194D0}"/>
    <cellStyle name="Normal 6 3 3 2 6" xfId="14551" xr:uid="{EE892504-FC34-4BBF-8C07-835C47861363}"/>
    <cellStyle name="Normal 6 3 3 3" xfId="511" xr:uid="{EA019976-4D61-4887-BD4C-AE32961B1BD9}"/>
    <cellStyle name="Normal 6 3 3 3 2" xfId="2475" xr:uid="{893441EB-22FC-4BEC-A0E2-456E45BDEA4F}"/>
    <cellStyle name="Normal 6 3 3 3 2 2" xfId="7327" xr:uid="{05E203EE-F0EE-4F13-850A-91D5C0380C3B}"/>
    <cellStyle name="Normal 6 3 3 3 2 2 2" xfId="15581" xr:uid="{2D68BC86-7A64-45A5-89EE-CF625AEB4733}"/>
    <cellStyle name="Normal 6 3 3 3 2 3" xfId="5888" xr:uid="{9C514A03-1BAF-47AC-95A8-1C9D775D6FD9}"/>
    <cellStyle name="Normal 6 3 3 3 2 4" xfId="14933" xr:uid="{680196BE-0942-4073-8929-3AB129118D89}"/>
    <cellStyle name="Normal 6 3 3 3 3" xfId="7003" xr:uid="{2BDCA248-0035-454C-8B28-836B2211D92E}"/>
    <cellStyle name="Normal 6 3 3 3 3 2" xfId="15257" xr:uid="{1AA901E0-35CA-415B-BCDF-39647678CB5E}"/>
    <cellStyle name="Normal 6 3 3 3 4" xfId="3978" xr:uid="{5BFD37C3-B48D-4F3A-BEB4-BC2B116336C4}"/>
    <cellStyle name="Normal 6 3 3 3 5" xfId="14609" xr:uid="{80B2E5DA-B9A6-4C38-B790-AA6B68F81F50}"/>
    <cellStyle name="Normal 6 3 3 4" xfId="2390" xr:uid="{114C17B1-4C4E-4EB2-BB8C-BC13415F7434}"/>
    <cellStyle name="Normal 6 3 3 4 2" xfId="7246" xr:uid="{2AC4CB71-B693-416C-9AC1-716E9F2D2A91}"/>
    <cellStyle name="Normal 6 3 3 4 2 2" xfId="15500" xr:uid="{8177FFD6-1F82-471A-9552-97CE0E46E876}"/>
    <cellStyle name="Normal 6 3 3 4 3" xfId="5803" xr:uid="{4158448B-F075-4466-9554-12DFBB6505C0}"/>
    <cellStyle name="Normal 6 3 3 4 4" xfId="14852" xr:uid="{498375C6-FC52-426F-83AC-2BC1074461D9}"/>
    <cellStyle name="Normal 6 3 3 5" xfId="6922" xr:uid="{5E509DD2-8071-458B-8E00-769F62451EDD}"/>
    <cellStyle name="Normal 6 3 3 5 2" xfId="15176" xr:uid="{8B39EDF7-E73F-4471-AF70-3DB65C947B56}"/>
    <cellStyle name="Normal 6 3 3 6" xfId="3810" xr:uid="{B5DC377F-3742-4F6B-92B7-F2E8A5F022E8}"/>
    <cellStyle name="Normal 6 3 3 7" xfId="14528" xr:uid="{952DC691-16A0-4C6E-AD9E-96FE60D5FA97}"/>
    <cellStyle name="Normal 6 3 4" xfId="363" xr:uid="{462DC147-F652-4769-AB6D-6317046FF139}"/>
    <cellStyle name="Normal 6 3 4 2" xfId="513" xr:uid="{2FE0EEE6-A4A3-4483-BD07-DF19DD09F1EA}"/>
    <cellStyle name="Normal 6 3 4 2 2" xfId="2477" xr:uid="{679398A9-B6C8-4C3E-B839-5A62927BB31B}"/>
    <cellStyle name="Normal 6 3 4 2 2 2" xfId="7329" xr:uid="{BBAABE0A-C229-4046-8163-77225BF04C77}"/>
    <cellStyle name="Normal 6 3 4 2 2 2 2" xfId="15583" xr:uid="{9C071DDA-67FA-451D-8767-C68955790BFC}"/>
    <cellStyle name="Normal 6 3 4 2 2 3" xfId="5890" xr:uid="{83B0BB4A-7835-4FFB-B9CD-8CD20E817CE2}"/>
    <cellStyle name="Normal 6 3 4 2 2 4" xfId="14935" xr:uid="{3160D79A-A54A-468C-B26A-8465CC7786C4}"/>
    <cellStyle name="Normal 6 3 4 2 3" xfId="7005" xr:uid="{6DEAD17A-2C27-4E20-88D2-D1FD5A8F6406}"/>
    <cellStyle name="Normal 6 3 4 2 3 2" xfId="15259" xr:uid="{FF3056F8-2BA0-4B5F-96F3-DCFF55D39F2E}"/>
    <cellStyle name="Normal 6 3 4 2 4" xfId="3980" xr:uid="{A5F7AD38-B1BF-4722-B495-B36D01883044}"/>
    <cellStyle name="Normal 6 3 4 2 5" xfId="14611" xr:uid="{61FAB3AC-81D5-4BBE-8A33-5A39B9769483}"/>
    <cellStyle name="Normal 6 3 4 3" xfId="2410" xr:uid="{53BDAFF7-35C6-4B02-9FE2-E6C7FB89B966}"/>
    <cellStyle name="Normal 6 3 4 3 2" xfId="7266" xr:uid="{00D7A1C4-224A-4CA4-B16A-0A137DFE7A1D}"/>
    <cellStyle name="Normal 6 3 4 3 2 2" xfId="15520" xr:uid="{AB9771B6-A10D-46B2-AE63-9BA3981A6C41}"/>
    <cellStyle name="Normal 6 3 4 3 3" xfId="5823" xr:uid="{CEB0C3E5-48A3-4E0C-9A5C-3C793B2D3AFE}"/>
    <cellStyle name="Normal 6 3 4 3 4" xfId="14872" xr:uid="{42844C31-81C5-416C-8331-D091E4DF2063}"/>
    <cellStyle name="Normal 6 3 4 4" xfId="6942" xr:uid="{BE5838EF-9D7A-47D9-B304-23C452AF1464}"/>
    <cellStyle name="Normal 6 3 4 4 2" xfId="15196" xr:uid="{96243D42-D58E-4EC1-9F18-F1B982F27F49}"/>
    <cellStyle name="Normal 6 3 4 5" xfId="3830" xr:uid="{E5664D18-D7CF-4830-8CEF-F2D880604A44}"/>
    <cellStyle name="Normal 6 3 4 6" xfId="14548" xr:uid="{E65B184D-FF73-49CD-886D-644D6854C02F}"/>
    <cellStyle name="Normal 6 3 5" xfId="506" xr:uid="{AA3C4D4C-E5C6-4D80-A25E-FC112FF274F0}"/>
    <cellStyle name="Normal 6 3 5 2" xfId="2470" xr:uid="{49729B85-FAFC-4467-90FF-EABD1538EB01}"/>
    <cellStyle name="Normal 6 3 5 2 2" xfId="7322" xr:uid="{658A6D92-AE04-451C-BF91-344B62DF1232}"/>
    <cellStyle name="Normal 6 3 5 2 2 2" xfId="15576" xr:uid="{0B8FB10A-AA13-49E5-9B0E-52CA713F12E6}"/>
    <cellStyle name="Normal 6 3 5 2 3" xfId="5883" xr:uid="{F1FC7F35-BBBA-455A-B244-8442B29B2090}"/>
    <cellStyle name="Normal 6 3 5 2 4" xfId="14928" xr:uid="{B115C638-CCFD-421E-803F-F7C1FE234E9A}"/>
    <cellStyle name="Normal 6 3 5 3" xfId="6998" xr:uid="{FD998C65-F1B1-42A9-B269-F1A1B3775C09}"/>
    <cellStyle name="Normal 6 3 5 3 2" xfId="15252" xr:uid="{EE759E1A-4BF1-49C3-ABF9-879F7994E37F}"/>
    <cellStyle name="Normal 6 3 5 4" xfId="3973" xr:uid="{AC7938AE-C3A1-4E74-8B81-E144FF6F1514}"/>
    <cellStyle name="Normal 6 3 5 5" xfId="14604" xr:uid="{E7F486C6-C063-4320-A4A3-BB9D6CB235AA}"/>
    <cellStyle name="Normal 6 3 6" xfId="2375" xr:uid="{A7294F53-EA7B-44E7-A974-2C1F1EDBBEAC}"/>
    <cellStyle name="Normal 6 3 6 2" xfId="7231" xr:uid="{715ACE93-4730-486A-B444-F46955A76C23}"/>
    <cellStyle name="Normal 6 3 6 2 2" xfId="15485" xr:uid="{6CBD8FB8-B811-4768-91D3-065C87EF714A}"/>
    <cellStyle name="Normal 6 3 6 3" xfId="5788" xr:uid="{E4DAD801-1947-4B4F-9983-5E7CD8B96598}"/>
    <cellStyle name="Normal 6 3 6 4" xfId="14837" xr:uid="{E43E3E1F-E630-4AF1-BA02-B3EC0D6E7184}"/>
    <cellStyle name="Normal 6 3 7" xfId="6907" xr:uid="{1C6CAB8F-2C06-47E9-ABD7-F03DBA7F70CC}"/>
    <cellStyle name="Normal 6 3 7 2" xfId="15161" xr:uid="{A86CC86D-AE7D-4F66-9B02-E448EE32B036}"/>
    <cellStyle name="Normal 6 3 8" xfId="3795" xr:uid="{127097DD-754D-47F0-8B8D-42356C641292}"/>
    <cellStyle name="Normal 6 3 9" xfId="14513" xr:uid="{37A62DBD-8919-4B84-BC54-EBFCAFBDF8FD}"/>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7332" xr:uid="{FE834218-84ED-4997-B2FF-24558EB7DB09}"/>
    <cellStyle name="Normal 6 4 2 2 2 2 2 2" xfId="15586" xr:uid="{5D0223F5-2C1C-4DAC-9412-38E1E2FCDAB5}"/>
    <cellStyle name="Normal 6 4 2 2 2 2 3" xfId="5893" xr:uid="{069DDB8E-7983-45E1-8446-51C83517C678}"/>
    <cellStyle name="Normal 6 4 2 2 2 2 4" xfId="14938" xr:uid="{42744C3F-8E24-4491-BA83-C4AD07CA4668}"/>
    <cellStyle name="Normal 6 4 2 2 2 3" xfId="7008" xr:uid="{CEDFA7B5-1D54-4976-BAC9-6F33E9A63003}"/>
    <cellStyle name="Normal 6 4 2 2 2 3 2" xfId="15262" xr:uid="{9411A0E3-0909-42AF-8F6E-B6FBBCF64994}"/>
    <cellStyle name="Normal 6 4 2 2 2 4" xfId="3983" xr:uid="{C4FFF2CD-BEAE-483D-8E52-A35E9607D502}"/>
    <cellStyle name="Normal 6 4 2 2 2 5" xfId="14614" xr:uid="{C686F42A-074E-49BF-87A7-E55A2E7A2479}"/>
    <cellStyle name="Normal 6 4 2 2 3" xfId="2415" xr:uid="{EFE7F354-E635-4A82-89F6-52DDC092FAF7}"/>
    <cellStyle name="Normal 6 4 2 2 3 2" xfId="7271" xr:uid="{55B59114-1C59-4EB3-AAA1-514E525A13D6}"/>
    <cellStyle name="Normal 6 4 2 2 3 2 2" xfId="15525" xr:uid="{2AAA3C8C-413C-470D-A052-260DA30E1102}"/>
    <cellStyle name="Normal 6 4 2 2 3 3" xfId="5828" xr:uid="{C716C2BB-94F7-4AFD-9A07-927B8DFBDCC0}"/>
    <cellStyle name="Normal 6 4 2 2 3 4" xfId="14877" xr:uid="{794BCDEB-37B1-48F2-B735-B69942E05791}"/>
    <cellStyle name="Normal 6 4 2 2 4" xfId="6947" xr:uid="{AFF8EBF6-C44D-418F-9D59-63FEA2C742AE}"/>
    <cellStyle name="Normal 6 4 2 2 4 2" xfId="15201" xr:uid="{830B2A8B-3B8E-46C9-A81E-06414E34101C}"/>
    <cellStyle name="Normal 6 4 2 2 5" xfId="3835" xr:uid="{F9DC3E08-34A7-4110-8510-472512593FAD}"/>
    <cellStyle name="Normal 6 4 2 2 6" xfId="14553" xr:uid="{2C7FE6B9-020E-49CF-B248-32E19FB60B98}"/>
    <cellStyle name="Normal 6 4 2 3" xfId="515" xr:uid="{0A0EB32C-9796-4F37-A16A-37FC5144D4AB}"/>
    <cellStyle name="Normal 6 4 2 3 2" xfId="2479" xr:uid="{DFA1A477-02FE-4B37-A437-4CCF58EFDB7D}"/>
    <cellStyle name="Normal 6 4 2 3 2 2" xfId="7331" xr:uid="{33C350C6-4466-4890-A04E-E29E27B706F5}"/>
    <cellStyle name="Normal 6 4 2 3 2 2 2" xfId="15585" xr:uid="{749CBF0D-23F2-477E-A954-C7F0BBE61644}"/>
    <cellStyle name="Normal 6 4 2 3 2 3" xfId="5892" xr:uid="{CD473CB7-D45E-4E06-8C2C-EA23EB990D79}"/>
    <cellStyle name="Normal 6 4 2 3 2 4" xfId="14937" xr:uid="{6A1A056C-98F6-4C85-B807-D76C92C1970C}"/>
    <cellStyle name="Normal 6 4 2 3 3" xfId="7007" xr:uid="{9443635F-71E2-4231-A27F-751CFCB1E36E}"/>
    <cellStyle name="Normal 6 4 2 3 3 2" xfId="15261" xr:uid="{FDA19D42-DD7A-411B-942B-9BFDB84F3FB5}"/>
    <cellStyle name="Normal 6 4 2 3 4" xfId="3982" xr:uid="{C609E671-3F68-47C2-9315-F1216AA546F4}"/>
    <cellStyle name="Normal 6 4 2 3 5" xfId="14613" xr:uid="{79603958-2C9B-470C-AFC9-65597F1D69F6}"/>
    <cellStyle name="Normal 6 4 2 4" xfId="2392" xr:uid="{BBFB6231-E2EE-46F2-9BCB-A1EE639F7CE5}"/>
    <cellStyle name="Normal 6 4 2 4 2" xfId="7248" xr:uid="{BD124A22-9695-41B8-86C2-1F93973FE06E}"/>
    <cellStyle name="Normal 6 4 2 4 2 2" xfId="15502" xr:uid="{D865F897-C385-48CA-9C8F-1396F87AF6EC}"/>
    <cellStyle name="Normal 6 4 2 4 3" xfId="5805" xr:uid="{0EE57CC9-ACF2-4435-B3DB-E0FB4E95C5F3}"/>
    <cellStyle name="Normal 6 4 2 4 4" xfId="14854" xr:uid="{24053196-F031-462A-B5ED-77D129643F91}"/>
    <cellStyle name="Normal 6 4 2 5" xfId="6924" xr:uid="{96742AFE-3D92-4385-A98F-3A1D8637FEF8}"/>
    <cellStyle name="Normal 6 4 2 5 2" xfId="15178" xr:uid="{2DE10F2C-903E-4E84-93F4-EBCD79F3107B}"/>
    <cellStyle name="Normal 6 4 2 6" xfId="3812" xr:uid="{8C739372-9C52-4C9D-9821-5DB42781A8D1}"/>
    <cellStyle name="Normal 6 4 2 7" xfId="14530" xr:uid="{09F935E9-DC76-469C-8C66-C761C848E63B}"/>
    <cellStyle name="Normal 6 4 3" xfId="367" xr:uid="{9C02624F-CE3F-4F38-A35D-033FB56C4037}"/>
    <cellStyle name="Normal 6 4 3 2" xfId="517" xr:uid="{0E38B21D-6DF5-4338-B06D-5655A497F7E6}"/>
    <cellStyle name="Normal 6 4 3 2 2" xfId="2481" xr:uid="{254086A7-12C5-45BD-B537-6FBEB41C16B0}"/>
    <cellStyle name="Normal 6 4 3 2 2 2" xfId="7333" xr:uid="{F016648E-AB54-4888-854D-919099ED916F}"/>
    <cellStyle name="Normal 6 4 3 2 2 2 2" xfId="15587" xr:uid="{56413323-D560-4E16-BB46-4DA442B5DE3E}"/>
    <cellStyle name="Normal 6 4 3 2 2 3" xfId="5894" xr:uid="{9C4C1B36-309C-48B9-80AB-FB6A0897592F}"/>
    <cellStyle name="Normal 6 4 3 2 2 4" xfId="14939" xr:uid="{F40E31F7-F59E-44C5-9BAB-0867239EE4DB}"/>
    <cellStyle name="Normal 6 4 3 2 3" xfId="7009" xr:uid="{C811EE21-0CA7-4DDF-A9B5-5EC4057CD640}"/>
    <cellStyle name="Normal 6 4 3 2 3 2" xfId="15263" xr:uid="{E7366CCE-50F1-41E0-A70E-C716D1AABF04}"/>
    <cellStyle name="Normal 6 4 3 2 4" xfId="3984" xr:uid="{BBC1BE33-52ED-415C-940C-0782421D9B52}"/>
    <cellStyle name="Normal 6 4 3 2 5" xfId="14615" xr:uid="{2A864DC7-BFDF-4DCF-83A9-1ECFEB0CCEE7}"/>
    <cellStyle name="Normal 6 4 3 3" xfId="2414" xr:uid="{66E627F4-69FF-45FA-9210-AE1A3406D65B}"/>
    <cellStyle name="Normal 6 4 3 3 2" xfId="7270" xr:uid="{AFF3F099-9463-4FEF-A80C-2A89F9088985}"/>
    <cellStyle name="Normal 6 4 3 3 2 2" xfId="15524" xr:uid="{A2E04631-0BB8-40E5-B542-25A3D9F4A5DB}"/>
    <cellStyle name="Normal 6 4 3 3 3" xfId="5827" xr:uid="{B68F5B4E-F3E6-4793-A6EC-DAD4334BB9D0}"/>
    <cellStyle name="Normal 6 4 3 3 4" xfId="14876" xr:uid="{27668201-18F6-4A47-9A70-C25FACCA9E31}"/>
    <cellStyle name="Normal 6 4 3 4" xfId="6946" xr:uid="{04BC8D03-1175-4AC4-AA60-679CCAD807D6}"/>
    <cellStyle name="Normal 6 4 3 4 2" xfId="15200" xr:uid="{518DCD8F-1245-49B0-9D24-A334A8FF8CB8}"/>
    <cellStyle name="Normal 6 4 3 5" xfId="3834" xr:uid="{1D9DF8AE-6CB7-4801-8385-C26070A62084}"/>
    <cellStyle name="Normal 6 4 3 6" xfId="14552" xr:uid="{51BEC713-3310-4940-8309-39C6B38BD98B}"/>
    <cellStyle name="Normal 6 4 4" xfId="514" xr:uid="{9BF7FFF0-3EB4-4091-9E00-CA9FA1E549FB}"/>
    <cellStyle name="Normal 6 4 4 2" xfId="2478" xr:uid="{389581C7-B203-4F11-8F97-733B5136E8AB}"/>
    <cellStyle name="Normal 6 4 4 2 2" xfId="7330" xr:uid="{BE78602F-2C65-40C0-86D0-E4E57BA74849}"/>
    <cellStyle name="Normal 6 4 4 2 2 2" xfId="15584" xr:uid="{EB9D059A-99D0-4FE7-BAD3-2BB552F94732}"/>
    <cellStyle name="Normal 6 4 4 2 3" xfId="5891" xr:uid="{1287E4D4-1D00-4C9B-AA30-BC726770601F}"/>
    <cellStyle name="Normal 6 4 4 2 4" xfId="14936" xr:uid="{DFB2F5B8-538D-4A77-9B1A-01489FDFECBF}"/>
    <cellStyle name="Normal 6 4 4 3" xfId="7006" xr:uid="{FC10ACA9-C126-43C7-A0AF-BF45BE23B79E}"/>
    <cellStyle name="Normal 6 4 4 3 2" xfId="15260" xr:uid="{767EECA3-E8C0-4390-A714-EA30607903EB}"/>
    <cellStyle name="Normal 6 4 4 4" xfId="3981" xr:uid="{ACDD507F-6E10-49EE-B8F3-A56121C6AF97}"/>
    <cellStyle name="Normal 6 4 4 5" xfId="14612" xr:uid="{47C0E5AD-9A2F-4FAF-8E5E-EC9EB9DD2852}"/>
    <cellStyle name="Normal 6 4 5" xfId="2377" xr:uid="{5D3C9594-F600-401A-A009-AB874F29DC6F}"/>
    <cellStyle name="Normal 6 4 5 2" xfId="7233" xr:uid="{E54E9F16-B8FE-4EC6-BAE2-2C91CA3975CB}"/>
    <cellStyle name="Normal 6 4 5 2 2" xfId="15487" xr:uid="{94AEC87F-FC5A-4A5E-865A-09EE79A0C574}"/>
    <cellStyle name="Normal 6 4 5 3" xfId="5790" xr:uid="{C2A2F1CB-AAD9-4BC3-9409-FC080ACDCE34}"/>
    <cellStyle name="Normal 6 4 5 4" xfId="14839" xr:uid="{086B5026-711A-4860-A472-66888BA7446B}"/>
    <cellStyle name="Normal 6 4 6" xfId="6909" xr:uid="{2EF398F4-1814-4514-8981-000C881CE56C}"/>
    <cellStyle name="Normal 6 4 6 2" xfId="15163" xr:uid="{EDF26462-71D1-4104-93E8-2955EE1C8F0C}"/>
    <cellStyle name="Normal 6 4 7" xfId="3797" xr:uid="{9700AAB1-4F59-40D0-A4F5-FCC58AE5E14A}"/>
    <cellStyle name="Normal 6 4 8" xfId="14515" xr:uid="{8B15FB78-C012-4246-87D4-1A741E6FA400}"/>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7335" xr:uid="{DB057931-F4D9-4D65-ACEF-ECAAF865D6F7}"/>
    <cellStyle name="Normal 6 5 2 2 2 2 2" xfId="15589" xr:uid="{4CE5EFA4-B7D1-4383-949E-8F157F8B6014}"/>
    <cellStyle name="Normal 6 5 2 2 2 3" xfId="5896" xr:uid="{80DE0BEB-F092-4760-A420-701F88C27DC3}"/>
    <cellStyle name="Normal 6 5 2 2 2 4" xfId="14941" xr:uid="{86A9FBDD-C0DF-4F19-AFE6-43B6F94FF7B6}"/>
    <cellStyle name="Normal 6 5 2 2 3" xfId="7011" xr:uid="{FB1E19F2-6EEB-4A2A-8673-C4F44E30F927}"/>
    <cellStyle name="Normal 6 5 2 2 3 2" xfId="15265" xr:uid="{DF4BABA5-A0DF-4F64-8A41-4EADB10884F8}"/>
    <cellStyle name="Normal 6 5 2 2 4" xfId="3986" xr:uid="{FF27CC6F-5C5D-4BE4-AE5C-83791F2628E0}"/>
    <cellStyle name="Normal 6 5 2 2 5" xfId="14617" xr:uid="{C5451F5F-76C2-40C3-ADC3-A25C83CEAA20}"/>
    <cellStyle name="Normal 6 5 2 3" xfId="2416" xr:uid="{325D3F3C-8C58-4545-A9A2-93F5AC956EC3}"/>
    <cellStyle name="Normal 6 5 2 3 2" xfId="7272" xr:uid="{FF488045-3F8A-4A32-A92C-C914F5ABE9EF}"/>
    <cellStyle name="Normal 6 5 2 3 2 2" xfId="15526" xr:uid="{AF56F429-68B6-45E6-9ADF-7CD4F0DF6CCE}"/>
    <cellStyle name="Normal 6 5 2 3 3" xfId="5829" xr:uid="{BB30AB23-0B9F-49F8-A41E-5C67440A8B37}"/>
    <cellStyle name="Normal 6 5 2 3 4" xfId="14878" xr:uid="{F00A281A-EB75-425F-A14D-98E690C3763D}"/>
    <cellStyle name="Normal 6 5 2 4" xfId="6948" xr:uid="{3650CB14-4A66-45F3-8E05-0CDCC2925CD8}"/>
    <cellStyle name="Normal 6 5 2 4 2" xfId="15202" xr:uid="{B5F84303-9626-4683-8F06-587EE4117024}"/>
    <cellStyle name="Normal 6 5 2 5" xfId="3836" xr:uid="{65E01CFE-59CE-4400-8A2E-9643D10990FF}"/>
    <cellStyle name="Normal 6 5 2 6" xfId="14554" xr:uid="{9D1AA3CB-331D-4830-9DA5-3A1140C04741}"/>
    <cellStyle name="Normal 6 5 3" xfId="518" xr:uid="{E83F8610-E98C-438E-94F1-268563430D1C}"/>
    <cellStyle name="Normal 6 5 3 2" xfId="2482" xr:uid="{119A8D2C-6811-414C-A4FC-B8FFB23DCCAD}"/>
    <cellStyle name="Normal 6 5 3 2 2" xfId="7334" xr:uid="{D273C8DA-F74A-4A62-AE37-2926EA181BA0}"/>
    <cellStyle name="Normal 6 5 3 2 2 2" xfId="15588" xr:uid="{62B04E24-145F-4F7A-B6D0-F9CE1A02E626}"/>
    <cellStyle name="Normal 6 5 3 2 3" xfId="5895" xr:uid="{A49090D4-F905-41E5-B1C4-FF7B598FBE0E}"/>
    <cellStyle name="Normal 6 5 3 2 4" xfId="14940" xr:uid="{79E6D3DA-8A3D-4779-95E9-16203705EE17}"/>
    <cellStyle name="Normal 6 5 3 3" xfId="7010" xr:uid="{71336473-3F4D-4F82-B44C-DE00012C7677}"/>
    <cellStyle name="Normal 6 5 3 3 2" xfId="15264" xr:uid="{931A0F36-BC27-44E7-A50C-4CC5896B5130}"/>
    <cellStyle name="Normal 6 5 3 4" xfId="3985" xr:uid="{5F7F7153-C6C8-4CC8-A959-9DD334574C06}"/>
    <cellStyle name="Normal 6 5 3 5" xfId="14616" xr:uid="{9039BE6E-F67E-4384-B4A7-A81C103BE629}"/>
    <cellStyle name="Normal 6 5 4" xfId="2387" xr:uid="{66AF7868-7E86-49C7-BBF5-02979697E47B}"/>
    <cellStyle name="Normal 6 5 4 2" xfId="7243" xr:uid="{79E6CF82-9CEE-4583-9A68-81F295956A7D}"/>
    <cellStyle name="Normal 6 5 4 2 2" xfId="15497" xr:uid="{F03FAA42-E83C-4429-B20C-57B68A172832}"/>
    <cellStyle name="Normal 6 5 4 3" xfId="5800" xr:uid="{C7F9D605-917B-4F8B-B693-14BCB6C4BCAE}"/>
    <cellStyle name="Normal 6 5 4 4" xfId="14849" xr:uid="{894784FD-65F7-49CD-9C65-0366550602B1}"/>
    <cellStyle name="Normal 6 5 5" xfId="6919" xr:uid="{2127AA20-1DEC-4A74-8855-6735E0C664C1}"/>
    <cellStyle name="Normal 6 5 5 2" xfId="15173" xr:uid="{7F587C7B-4EA2-4760-91C4-9265126D6301}"/>
    <cellStyle name="Normal 6 5 6" xfId="3807" xr:uid="{D7FA080E-3AB7-44BF-9B40-67AFC9D158D6}"/>
    <cellStyle name="Normal 6 5 7" xfId="14525" xr:uid="{37A788B7-6F5F-4E9C-8636-899F121524A9}"/>
    <cellStyle name="Normal 6 6" xfId="358" xr:uid="{F47BB582-81A8-41F2-85E0-644AF670AC7E}"/>
    <cellStyle name="Normal 6 6 2" xfId="520" xr:uid="{AAE49162-A0EB-4613-82A5-80E2E7244EF6}"/>
    <cellStyle name="Normal 6 6 2 2" xfId="2484" xr:uid="{ADF02DCC-D493-4648-AC17-8052CF77E14B}"/>
    <cellStyle name="Normal 6 6 2 2 2" xfId="7336" xr:uid="{32D32316-D0B5-4066-BB1D-01EEE62FDCFD}"/>
    <cellStyle name="Normal 6 6 2 2 2 2" xfId="15590" xr:uid="{9DCEFDC7-4638-4ECB-BC8B-BA12B4181557}"/>
    <cellStyle name="Normal 6 6 2 2 3" xfId="5897" xr:uid="{37195A0C-214D-4017-8D3B-5E947F1CF374}"/>
    <cellStyle name="Normal 6 6 2 2 4" xfId="14942" xr:uid="{01533980-C5FF-41CD-81A7-2C31E5CF3CC5}"/>
    <cellStyle name="Normal 6 6 2 3" xfId="7012" xr:uid="{C96A5D70-6598-4BFE-82FC-F566256094D4}"/>
    <cellStyle name="Normal 6 6 2 3 2" xfId="15266" xr:uid="{12AE8456-EDFB-4F5E-BE2F-0BCB4ACFCAF1}"/>
    <cellStyle name="Normal 6 6 2 4" xfId="3987" xr:uid="{3CF21E64-157D-4F1E-920D-0F18B13772FD}"/>
    <cellStyle name="Normal 6 6 2 5" xfId="14618" xr:uid="{D024BB71-0E0C-4F19-82BA-7ABBEF9381EA}"/>
    <cellStyle name="Normal 6 6 3" xfId="2405" xr:uid="{838D3ACF-1315-4E94-9B4E-4B25BB91EF1A}"/>
    <cellStyle name="Normal 6 6 3 2" xfId="7261" xr:uid="{D4F89267-E38E-419A-B7CD-6066FA8EF786}"/>
    <cellStyle name="Normal 6 6 3 2 2" xfId="15515" xr:uid="{48DD4728-4907-4BB0-95B3-34204A637788}"/>
    <cellStyle name="Normal 6 6 3 3" xfId="5818" xr:uid="{C5150478-65EE-41C9-8C52-2C6D3F827EA7}"/>
    <cellStyle name="Normal 6 6 3 4" xfId="14867" xr:uid="{197DA638-D529-4FB4-9A22-B9939D709F13}"/>
    <cellStyle name="Normal 6 6 4" xfId="6937" xr:uid="{901434FF-F06E-4BE9-8661-1EE135001445}"/>
    <cellStyle name="Normal 6 6 4 2" xfId="15191" xr:uid="{9A007C67-25EF-4CDA-A790-7F6619D37FF0}"/>
    <cellStyle name="Normal 6 6 5" xfId="3825" xr:uid="{6075BCC8-B503-4676-A000-54C6B228A49C}"/>
    <cellStyle name="Normal 6 6 6" xfId="14543" xr:uid="{3DB56EE8-C75F-44B7-8436-FBFF06D203C4}"/>
    <cellStyle name="Normal 6 7" xfId="395" xr:uid="{9FF7AF40-6BC8-4651-98F8-A13E09D789E4}"/>
    <cellStyle name="Normal 6 7 2" xfId="521" xr:uid="{077E1489-F306-40F6-B566-E6A4900335E8}"/>
    <cellStyle name="Normal 6 7 2 2" xfId="2485" xr:uid="{3BEBCE5B-4320-407F-8715-C891D0D50F9B}"/>
    <cellStyle name="Normal 6 7 2 2 2" xfId="7337" xr:uid="{7F2CBC83-C740-4E68-A8AB-81A23DB55463}"/>
    <cellStyle name="Normal 6 7 2 2 2 2" xfId="15591" xr:uid="{86302715-50DE-48F0-9023-BFB91C0C726C}"/>
    <cellStyle name="Normal 6 7 2 2 3" xfId="5898" xr:uid="{22B3F06C-BFEE-421E-BAA1-0F0D0A8E05C3}"/>
    <cellStyle name="Normal 6 7 2 2 4" xfId="14943" xr:uid="{CEE8AA0B-240A-450C-8967-33AB02CA6A45}"/>
    <cellStyle name="Normal 6 7 2 3" xfId="7013" xr:uid="{7CAEEE92-0432-4FE3-9BAB-FD21C503C6EC}"/>
    <cellStyle name="Normal 6 7 2 3 2" xfId="15267" xr:uid="{31EBEB73-621F-4A48-BB46-84A53FDCE3FF}"/>
    <cellStyle name="Normal 6 7 2 4" xfId="3988" xr:uid="{CA998B79-3255-47F5-9CD3-5DA2DE28D8A7}"/>
    <cellStyle name="Normal 6 7 2 5" xfId="14619" xr:uid="{9FADDB4E-11DC-4185-BF2E-C7DD2016E1A3}"/>
    <cellStyle name="Normal 6 7 3" xfId="2426" xr:uid="{2FF97F68-EA56-49DB-BC04-731E942DA78E}"/>
    <cellStyle name="Normal 6 7 3 2" xfId="7282" xr:uid="{1CEAD1F9-8CE2-4744-8D13-6EF44D9C894B}"/>
    <cellStyle name="Normal 6 7 3 2 2" xfId="15536" xr:uid="{35C2BAC8-2C90-4B09-8A44-54BD2E3AEAC0}"/>
    <cellStyle name="Normal 6 7 3 3" xfId="5839" xr:uid="{A9166868-74DF-4040-8DE7-C8B9127151E4}"/>
    <cellStyle name="Normal 6 7 3 4" xfId="14888" xr:uid="{7DF2B975-D8DD-44FC-9849-3379F369ECC4}"/>
    <cellStyle name="Normal 6 7 4" xfId="6958" xr:uid="{F4453569-9F89-4CB5-BDD6-35B308A105FC}"/>
    <cellStyle name="Normal 6 7 4 2" xfId="15212" xr:uid="{C592D5CB-6560-4DE0-925A-857B52006042}"/>
    <cellStyle name="Normal 6 7 5" xfId="3862" xr:uid="{5490AB9E-354D-4C8E-891D-71A7E6016539}"/>
    <cellStyle name="Normal 6 7 6" xfId="14564" xr:uid="{582AD89D-DA5B-4234-9A9A-1BD15A594872}"/>
    <cellStyle name="Normal 6 8" xfId="431" xr:uid="{5DB46C59-3781-4539-AA80-7789BC7A722D}"/>
    <cellStyle name="Normal 6 8 2" xfId="522" xr:uid="{1FC88BCE-ACA6-461E-B9A4-593226CDEAB1}"/>
    <cellStyle name="Normal 6 8 2 2" xfId="2486" xr:uid="{E2CFD0EE-044C-43F6-80C0-C89EE575019B}"/>
    <cellStyle name="Normal 6 8 2 2 2" xfId="7338" xr:uid="{374ABBC5-DEC3-478C-8955-DB2F47BF4AA6}"/>
    <cellStyle name="Normal 6 8 2 2 2 2" xfId="15592" xr:uid="{DA0F51F2-064F-457F-A198-C08C00E82807}"/>
    <cellStyle name="Normal 6 8 2 2 3" xfId="5899" xr:uid="{EC5D8B7B-EE7F-47D8-AEF4-6CC4A0411105}"/>
    <cellStyle name="Normal 6 8 2 2 4" xfId="14944" xr:uid="{0CD39719-58CC-4DD1-BFE3-07B31415BF7E}"/>
    <cellStyle name="Normal 6 8 2 3" xfId="7014" xr:uid="{7F26B46F-9183-477C-A94C-1760F392DAB5}"/>
    <cellStyle name="Normal 6 8 2 3 2" xfId="15268" xr:uid="{B4222E1A-E1E1-4434-BE92-0E755AA05CD5}"/>
    <cellStyle name="Normal 6 8 2 4" xfId="3989" xr:uid="{B78E3B09-6BC9-449B-A425-103ABFA3E2AB}"/>
    <cellStyle name="Normal 6 8 2 5" xfId="14620" xr:uid="{C82CB53D-2747-43BB-BE7E-99582504CA95}"/>
    <cellStyle name="Normal 6 8 3" xfId="2428" xr:uid="{29D2EC6D-8697-4715-94C5-158299B74633}"/>
    <cellStyle name="Normal 6 8 3 2" xfId="7284" xr:uid="{98FB677C-F8D8-4606-A5E3-4EDD66208111}"/>
    <cellStyle name="Normal 6 8 3 2 2" xfId="15538" xr:uid="{FD4A9291-C058-40BB-9DAB-CB95213B1B2D}"/>
    <cellStyle name="Normal 6 8 3 3" xfId="5841" xr:uid="{4F6089FE-47BA-467D-9ACD-0E5771916EFF}"/>
    <cellStyle name="Normal 6 8 3 4" xfId="14890" xr:uid="{81251AFF-F6A6-4277-9811-3D9E59A681A4}"/>
    <cellStyle name="Normal 6 8 4" xfId="6960" xr:uid="{9FC05C08-8BCF-436C-AC9F-1F45B8EECB28}"/>
    <cellStyle name="Normal 6 8 4 2" xfId="15214" xr:uid="{DB480A2C-C87D-48CE-9A69-8A4527ABA0CE}"/>
    <cellStyle name="Normal 6 8 5" xfId="3898" xr:uid="{48219A7A-5157-4049-BA8F-9F7CDCEF12B3}"/>
    <cellStyle name="Normal 6 8 6" xfId="14566" xr:uid="{C38B4A6B-3007-4BEF-B6E4-76CD8389BF72}"/>
    <cellStyle name="Normal 6 9" xfId="434" xr:uid="{F173A7BC-B3B4-4993-83C3-574E15738251}"/>
    <cellStyle name="Normal 6 9 2" xfId="523" xr:uid="{75A2EE0A-9BEB-465C-894B-EFB32F5EA7F6}"/>
    <cellStyle name="Normal 6 9 2 2" xfId="2487" xr:uid="{F0E40BCD-FE3F-4746-A7AB-87AEF1E95D77}"/>
    <cellStyle name="Normal 6 9 2 2 2" xfId="7339" xr:uid="{FFE4060D-9767-46F4-BF65-5BDACFEF3E8B}"/>
    <cellStyle name="Normal 6 9 2 2 2 2" xfId="15593" xr:uid="{37EF1E7A-F686-4B41-9804-B09AA2B5D506}"/>
    <cellStyle name="Normal 6 9 2 2 3" xfId="5900" xr:uid="{2AF28F36-03E1-406B-A2D3-739097942E55}"/>
    <cellStyle name="Normal 6 9 2 2 4" xfId="14945" xr:uid="{A2C0EC9C-BD45-46B5-A5C4-1DEC9F8A31F4}"/>
    <cellStyle name="Normal 6 9 2 3" xfId="7015" xr:uid="{AE6E700D-420E-4F34-BB5D-A9D327278AFF}"/>
    <cellStyle name="Normal 6 9 2 3 2" xfId="15269" xr:uid="{B42F23ED-94DF-4D00-9D4D-005DA49DDE19}"/>
    <cellStyle name="Normal 6 9 2 4" xfId="3990" xr:uid="{8A2413CA-1236-46DB-8EE2-E6B3435AAC1F}"/>
    <cellStyle name="Normal 6 9 2 5" xfId="14621" xr:uid="{B348084F-EFE5-4553-95B2-31F97E47DC67}"/>
    <cellStyle name="Normal 6 9 3" xfId="2430" xr:uid="{AF074510-D5C2-4BDA-9540-08950987FE30}"/>
    <cellStyle name="Normal 6 9 3 2" xfId="7286" xr:uid="{B0356402-AD29-41B4-8EB9-095F9CD71D61}"/>
    <cellStyle name="Normal 6 9 3 2 2" xfId="15540" xr:uid="{597F02F5-7342-4B79-A1A5-DD1502FAE519}"/>
    <cellStyle name="Normal 6 9 3 3" xfId="5843" xr:uid="{E9C1D4EF-55FC-4B52-B399-23713D534AA4}"/>
    <cellStyle name="Normal 6 9 3 4" xfId="14892" xr:uid="{333E16C4-90D7-40E9-8E12-0B04015142EB}"/>
    <cellStyle name="Normal 6 9 4" xfId="6962" xr:uid="{45518959-091B-405A-B61F-63950800E66F}"/>
    <cellStyle name="Normal 6 9 4 2" xfId="15216" xr:uid="{1B31DFA0-CBF8-4C20-8C55-6FAB1460B468}"/>
    <cellStyle name="Normal 6 9 5" xfId="3901" xr:uid="{6499766C-9BCE-4B80-BCCE-26CBC5D65F2D}"/>
    <cellStyle name="Normal 6 9 6" xfId="14568" xr:uid="{AB2B442D-041A-4A88-BEAE-B3197D19652C}"/>
    <cellStyle name="Normal 7" xfId="56" xr:uid="{C70DF671-5550-469A-900F-EC2AC48CC131}"/>
    <cellStyle name="Normal 7 2" xfId="327" xr:uid="{67CC3256-6704-4262-8111-AD942BB34D8D}"/>
    <cellStyle name="Normal 7 2 10" xfId="14512" xr:uid="{A137F98C-9ADF-4C41-8C5E-BD7E7C40F0AD}"/>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7344" xr:uid="{0F97B6DD-7361-44DF-BD5F-9FE5026CE71F}"/>
    <cellStyle name="Normal 7 2 2 2 2 2 2 2 2" xfId="15598" xr:uid="{B14A4B56-1DF6-44C6-8E5F-27AF3BE657AB}"/>
    <cellStyle name="Normal 7 2 2 2 2 2 2 3" xfId="5905" xr:uid="{01DBF810-C3AD-4202-8356-935093A49C7E}"/>
    <cellStyle name="Normal 7 2 2 2 2 2 2 4" xfId="14950" xr:uid="{C2D2FDA3-D76D-4428-85EC-0EA913FA2C33}"/>
    <cellStyle name="Normal 7 2 2 2 2 2 3" xfId="7020" xr:uid="{5EF158BE-8AEF-4E5A-8D05-C3D6E82B8CC6}"/>
    <cellStyle name="Normal 7 2 2 2 2 2 3 2" xfId="15274" xr:uid="{AB3D9CF6-D41E-46A2-854D-C954546A4E0F}"/>
    <cellStyle name="Normal 7 2 2 2 2 2 4" xfId="3995" xr:uid="{605CA570-62F2-4938-BA4D-DAB23FDD554F}"/>
    <cellStyle name="Normal 7 2 2 2 2 2 5" xfId="14626" xr:uid="{912150F3-AB84-4FA9-8FEF-4EAA9DA5D063}"/>
    <cellStyle name="Normal 7 2 2 2 2 3" xfId="2420" xr:uid="{DD435E68-9FFD-4722-AEE2-C9D689A7DFEE}"/>
    <cellStyle name="Normal 7 2 2 2 2 3 2" xfId="7276" xr:uid="{778A45A2-8C78-4148-81E9-68338BDEE679}"/>
    <cellStyle name="Normal 7 2 2 2 2 3 2 2" xfId="15530" xr:uid="{62F2C70D-9D23-42D3-8899-541640F825E2}"/>
    <cellStyle name="Normal 7 2 2 2 2 3 3" xfId="5833" xr:uid="{2FCDE4DE-78DE-4ED1-904E-D1EE0FBEF3C4}"/>
    <cellStyle name="Normal 7 2 2 2 2 3 4" xfId="14882" xr:uid="{D23CF742-7CF4-400C-AF56-74D40EA1DC30}"/>
    <cellStyle name="Normal 7 2 2 2 2 4" xfId="6952" xr:uid="{0102A79A-581A-4849-8CDF-DCF38773F3CD}"/>
    <cellStyle name="Normal 7 2 2 2 2 4 2" xfId="15206" xr:uid="{7F1CE20F-235B-4637-8D03-B58E46EFEBAA}"/>
    <cellStyle name="Normal 7 2 2 2 2 5" xfId="3840" xr:uid="{42966E7B-6DF1-4EC0-922E-76935D87C781}"/>
    <cellStyle name="Normal 7 2 2 2 2 6" xfId="14558" xr:uid="{D39D2EA8-276F-42EB-9CF4-8AB735C5A5DB}"/>
    <cellStyle name="Normal 7 2 2 2 3" xfId="527" xr:uid="{F53862C9-F708-41F3-80F4-FFF155AD6DC8}"/>
    <cellStyle name="Normal 7 2 2 2 3 2" xfId="2491" xr:uid="{31280036-3AC0-49CE-9BD7-9B22818AB31E}"/>
    <cellStyle name="Normal 7 2 2 2 3 2 2" xfId="7343" xr:uid="{48C25CE4-8C59-4986-BA76-8C70E9BF997F}"/>
    <cellStyle name="Normal 7 2 2 2 3 2 2 2" xfId="15597" xr:uid="{4C234C48-C83D-4759-A8E8-7F35A5698BC7}"/>
    <cellStyle name="Normal 7 2 2 2 3 2 3" xfId="5904" xr:uid="{A1ED4C4C-CCF2-4433-8EFB-02BAED6343F8}"/>
    <cellStyle name="Normal 7 2 2 2 3 2 4" xfId="14949" xr:uid="{8D8E66E1-DDB4-42B5-A509-45561A38D2EF}"/>
    <cellStyle name="Normal 7 2 2 2 3 3" xfId="7019" xr:uid="{A6E08516-E5C9-4BF1-9FCB-BEA06850D35B}"/>
    <cellStyle name="Normal 7 2 2 2 3 3 2" xfId="15273" xr:uid="{8591D88D-FED5-4C79-866C-A611DD898C11}"/>
    <cellStyle name="Normal 7 2 2 2 3 4" xfId="3994" xr:uid="{B2A992E2-2B16-4C15-9CDB-76339D4282E4}"/>
    <cellStyle name="Normal 7 2 2 2 3 5" xfId="14625" xr:uid="{473CBF67-8BCE-4304-8D86-91F506BC1907}"/>
    <cellStyle name="Normal 7 2 2 2 4" xfId="2395" xr:uid="{CD68B079-3F18-4FBB-A80C-6998ED1F6370}"/>
    <cellStyle name="Normal 7 2 2 2 4 2" xfId="7251" xr:uid="{1FFC0ED7-4DD6-4585-B83E-716BC952020F}"/>
    <cellStyle name="Normal 7 2 2 2 4 2 2" xfId="15505" xr:uid="{AAD569EE-47E3-4803-A27B-DE94A4BEEC76}"/>
    <cellStyle name="Normal 7 2 2 2 4 3" xfId="5808" xr:uid="{B97DEBC9-E8CE-4030-A04A-424BE2FB3067}"/>
    <cellStyle name="Normal 7 2 2 2 4 4" xfId="14857" xr:uid="{2A4CFABA-585B-4967-8222-1FAC9AE3EC1D}"/>
    <cellStyle name="Normal 7 2 2 2 5" xfId="6927" xr:uid="{D5A61CFC-E106-434D-8423-2D0870B406EA}"/>
    <cellStyle name="Normal 7 2 2 2 5 2" xfId="15181" xr:uid="{79B44E9F-5633-422F-AC04-5FAD0A4EA575}"/>
    <cellStyle name="Normal 7 2 2 2 6" xfId="3815" xr:uid="{76B04C15-03A4-4FD5-8157-115E12406AC7}"/>
    <cellStyle name="Normal 7 2 2 2 7" xfId="14533" xr:uid="{59458518-4B81-4758-A2A8-A2A7D4114F5A}"/>
    <cellStyle name="Normal 7 2 2 3" xfId="372" xr:uid="{0461ED90-3354-479B-A36E-A470E342BC2C}"/>
    <cellStyle name="Normal 7 2 2 3 2" xfId="529" xr:uid="{14A5EA1C-D735-453D-9005-B412177A00FE}"/>
    <cellStyle name="Normal 7 2 2 3 2 2" xfId="2493" xr:uid="{8867F61C-4694-486A-A125-1285125A7C17}"/>
    <cellStyle name="Normal 7 2 2 3 2 2 2" xfId="7345" xr:uid="{4D0548CE-684B-48E4-8F8C-320D174241C8}"/>
    <cellStyle name="Normal 7 2 2 3 2 2 2 2" xfId="15599" xr:uid="{3D625222-0C9B-492D-A652-22D08D014EC7}"/>
    <cellStyle name="Normal 7 2 2 3 2 2 3" xfId="5906" xr:uid="{21D9E015-89EA-4D97-A8FE-6DABD58F2023}"/>
    <cellStyle name="Normal 7 2 2 3 2 2 4" xfId="14951" xr:uid="{20C3E3B5-B28B-48D6-B6F9-D778A5327591}"/>
    <cellStyle name="Normal 7 2 2 3 2 3" xfId="7021" xr:uid="{F249B669-89AD-4BDD-BA41-F32975B3F839}"/>
    <cellStyle name="Normal 7 2 2 3 2 3 2" xfId="15275" xr:uid="{B24B2F38-677E-4C42-8C12-1439D26B9A99}"/>
    <cellStyle name="Normal 7 2 2 3 2 4" xfId="3996" xr:uid="{E17EC6D8-0421-4037-B228-74B92418D0E0}"/>
    <cellStyle name="Normal 7 2 2 3 2 5" xfId="14627" xr:uid="{E4847B5F-FF51-4C91-99EA-13633151D242}"/>
    <cellStyle name="Normal 7 2 2 3 3" xfId="2419" xr:uid="{C3198BF0-E4F8-47B4-83D4-82844779B4F4}"/>
    <cellStyle name="Normal 7 2 2 3 3 2" xfId="7275" xr:uid="{8A6E1D3D-7979-45AE-9EAD-CFCBD5C1C99C}"/>
    <cellStyle name="Normal 7 2 2 3 3 2 2" xfId="15529" xr:uid="{CFFE3736-E37A-4636-80CE-6C00613190AB}"/>
    <cellStyle name="Normal 7 2 2 3 3 3" xfId="5832" xr:uid="{B076B69F-AD38-41E6-92C2-3F5EB22D3035}"/>
    <cellStyle name="Normal 7 2 2 3 3 4" xfId="14881" xr:uid="{61A09970-D0FE-4E63-A453-3DB24FC4E6F3}"/>
    <cellStyle name="Normal 7 2 2 3 4" xfId="6951" xr:uid="{B475F0D5-6EE7-4B43-B571-43E4CB61B444}"/>
    <cellStyle name="Normal 7 2 2 3 4 2" xfId="15205" xr:uid="{6AE4DF6F-4766-4697-9B47-F702954DDD17}"/>
    <cellStyle name="Normal 7 2 2 3 5" xfId="3839" xr:uid="{C1023783-690F-45A2-A1A5-ED0E8ADFFCD8}"/>
    <cellStyle name="Normal 7 2 2 3 6" xfId="14557" xr:uid="{A72C9DEC-CE7F-4E12-B32D-3E9FCFF6AFC7}"/>
    <cellStyle name="Normal 7 2 2 4" xfId="526" xr:uid="{F66FFCAF-5FFC-43CD-9D87-573FEB256CAA}"/>
    <cellStyle name="Normal 7 2 2 4 2" xfId="2490" xr:uid="{03917D2B-1E2F-4580-977F-53C0C4C0FD62}"/>
    <cellStyle name="Normal 7 2 2 4 2 2" xfId="7342" xr:uid="{2892386F-91DC-4201-9970-2E5A978CB378}"/>
    <cellStyle name="Normal 7 2 2 4 2 2 2" xfId="15596" xr:uid="{47072CF9-DBB9-4B36-AC8B-657E74F97AFC}"/>
    <cellStyle name="Normal 7 2 2 4 2 3" xfId="5903" xr:uid="{D362AC76-D38D-47E7-8520-1F0EF40332EE}"/>
    <cellStyle name="Normal 7 2 2 4 2 4" xfId="14948" xr:uid="{2E357E14-5FD5-446F-91B1-C7BB08BDF23C}"/>
    <cellStyle name="Normal 7 2 2 4 3" xfId="7018" xr:uid="{6DDC9AC8-9E64-42C5-A468-85202E1219D8}"/>
    <cellStyle name="Normal 7 2 2 4 3 2" xfId="15272" xr:uid="{10449061-C925-4923-9A94-C8C762898978}"/>
    <cellStyle name="Normal 7 2 2 4 4" xfId="3993" xr:uid="{CA5B4830-1CB7-4E9F-AD3C-D12B98DBE3BE}"/>
    <cellStyle name="Normal 7 2 2 4 5" xfId="14624" xr:uid="{BEDC0DA0-6F0D-461C-B98D-9C67DB011CDE}"/>
    <cellStyle name="Normal 7 2 2 5" xfId="2381" xr:uid="{5206D179-D686-4F9A-88A2-0C7F58D4145E}"/>
    <cellStyle name="Normal 7 2 2 5 2" xfId="7237" xr:uid="{04DC937C-A1B8-451A-8E5D-F1465EB8293D}"/>
    <cellStyle name="Normal 7 2 2 5 2 2" xfId="15491" xr:uid="{E413D1BA-08CA-4B63-819B-EDDAF0AB2594}"/>
    <cellStyle name="Normal 7 2 2 5 3" xfId="5794" xr:uid="{33212505-959E-4792-ABCE-992EE20AC2A0}"/>
    <cellStyle name="Normal 7 2 2 5 4" xfId="14843" xr:uid="{3B45F46A-77DA-455D-A9A3-2DC988E486F5}"/>
    <cellStyle name="Normal 7 2 2 6" xfId="6913" xr:uid="{548571E0-834F-479B-9310-DB442E2C298E}"/>
    <cellStyle name="Normal 7 2 2 6 2" xfId="15167" xr:uid="{DC33098F-C637-4413-A785-19C2CC76F267}"/>
    <cellStyle name="Normal 7 2 2 7" xfId="3801" xr:uid="{524F31D8-B7D3-4B4A-8BCE-C23BF79E8958}"/>
    <cellStyle name="Normal 7 2 2 8" xfId="14519" xr:uid="{49D591C4-3529-4399-A115-E033FC9B4F8A}"/>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7347" xr:uid="{A09784E8-F027-4FCF-BF3A-332988AE3F4E}"/>
    <cellStyle name="Normal 7 2 3 2 2 2 2 2" xfId="15601" xr:uid="{A2E0D7F8-33F3-4EF0-AFFB-124AE19F3753}"/>
    <cellStyle name="Normal 7 2 3 2 2 2 3" xfId="5908" xr:uid="{A06334D4-B3B9-4848-8B05-1A148990341B}"/>
    <cellStyle name="Normal 7 2 3 2 2 2 4" xfId="14953" xr:uid="{4C834D96-2FF3-4EBC-AE41-3978AFC94254}"/>
    <cellStyle name="Normal 7 2 3 2 2 3" xfId="7023" xr:uid="{43AB531B-FF7A-424C-BB33-2FA2391B5089}"/>
    <cellStyle name="Normal 7 2 3 2 2 3 2" xfId="15277" xr:uid="{866588D2-E3D6-4C8B-BFFF-BD94644D6298}"/>
    <cellStyle name="Normal 7 2 3 2 2 4" xfId="3998" xr:uid="{50BBC728-316B-4317-82FF-FA3946AF07AB}"/>
    <cellStyle name="Normal 7 2 3 2 2 5" xfId="14629" xr:uid="{2649D1FA-5C5D-4C54-9333-7AEA36DB2A7B}"/>
    <cellStyle name="Normal 7 2 3 2 3" xfId="2421" xr:uid="{C9911013-1BC5-45FF-8933-B89E03BC6552}"/>
    <cellStyle name="Normal 7 2 3 2 3 2" xfId="7277" xr:uid="{053D09F9-BF8F-4AF0-9AE5-9B02B4346637}"/>
    <cellStyle name="Normal 7 2 3 2 3 2 2" xfId="15531" xr:uid="{45EE79AE-932D-40AF-9C7B-36E442F29F47}"/>
    <cellStyle name="Normal 7 2 3 2 3 3" xfId="5834" xr:uid="{A569288B-8C12-463C-B117-31D3C49AB688}"/>
    <cellStyle name="Normal 7 2 3 2 3 4" xfId="14883" xr:uid="{2D3B8C65-919B-45CC-A422-5E756F4854D9}"/>
    <cellStyle name="Normal 7 2 3 2 4" xfId="6953" xr:uid="{49D6FE4B-FA97-4BB3-BD6D-72F6C6B28923}"/>
    <cellStyle name="Normal 7 2 3 2 4 2" xfId="15207" xr:uid="{01A5F0DD-D7F3-4477-B88F-56AF53463BA9}"/>
    <cellStyle name="Normal 7 2 3 2 5" xfId="3841" xr:uid="{D18CDB7E-CA15-4541-8556-31EAB53E343E}"/>
    <cellStyle name="Normal 7 2 3 2 6" xfId="14559" xr:uid="{010246B2-0142-4E4A-BD2B-4DEA9FE8CA3F}"/>
    <cellStyle name="Normal 7 2 3 3" xfId="530" xr:uid="{509AE553-6997-4E31-B6D6-629027FD8511}"/>
    <cellStyle name="Normal 7 2 3 3 2" xfId="2494" xr:uid="{29392F8E-0445-4234-9DF9-FCC49BC92DC3}"/>
    <cellStyle name="Normal 7 2 3 3 2 2" xfId="7346" xr:uid="{25C433EE-6325-4101-8B66-6AD8E2386FD7}"/>
    <cellStyle name="Normal 7 2 3 3 2 2 2" xfId="15600" xr:uid="{79440A7B-16E5-4E97-92AA-F2D52790328C}"/>
    <cellStyle name="Normal 7 2 3 3 2 3" xfId="5907" xr:uid="{61984850-8168-48C8-AD65-DB4536D55F9F}"/>
    <cellStyle name="Normal 7 2 3 3 2 4" xfId="14952" xr:uid="{38B94E28-91D8-4FFA-A165-044D2446367D}"/>
    <cellStyle name="Normal 7 2 3 3 3" xfId="7022" xr:uid="{43666AE5-C03C-4F79-B11C-8B428B7A6E21}"/>
    <cellStyle name="Normal 7 2 3 3 3 2" xfId="15276" xr:uid="{E798C784-5C8B-4916-817A-AF3DA90FDB81}"/>
    <cellStyle name="Normal 7 2 3 3 4" xfId="3997" xr:uid="{118A3478-E6F9-4BA5-B8B9-7DAF5A94848F}"/>
    <cellStyle name="Normal 7 2 3 3 5" xfId="14628" xr:uid="{99E80742-A927-43FE-99CF-FE150DBC3020}"/>
    <cellStyle name="Normal 7 2 3 4" xfId="2394" xr:uid="{008A3609-FB0A-4690-96C4-9010807A00D0}"/>
    <cellStyle name="Normal 7 2 3 4 2" xfId="7250" xr:uid="{97F8F58E-3D3F-4321-A9FC-361079607035}"/>
    <cellStyle name="Normal 7 2 3 4 2 2" xfId="15504" xr:uid="{4E5056BA-58C8-4EBD-A914-2645AECA30A8}"/>
    <cellStyle name="Normal 7 2 3 4 3" xfId="5807" xr:uid="{3BC91D4D-AE15-4842-AF94-B010A11083CF}"/>
    <cellStyle name="Normal 7 2 3 4 4" xfId="14856" xr:uid="{D0EDB99E-2EA9-4EB2-8773-09A04AF9D1CE}"/>
    <cellStyle name="Normal 7 2 3 5" xfId="6926" xr:uid="{FA606906-94D2-4D1C-88DA-4C2529ED10F5}"/>
    <cellStyle name="Normal 7 2 3 5 2" xfId="15180" xr:uid="{60D6B350-A2F3-4247-858D-735C824C5C48}"/>
    <cellStyle name="Normal 7 2 3 6" xfId="3814" xr:uid="{349AAF45-1198-4BA6-BA8B-B5AD3996254D}"/>
    <cellStyle name="Normal 7 2 3 7" xfId="14532" xr:uid="{7CC3E157-4D33-49AC-BA60-C850DD773BCF}"/>
    <cellStyle name="Normal 7 2 4" xfId="371" xr:uid="{E27B4B98-324F-4EC7-AAF6-2F08F660E2C0}"/>
    <cellStyle name="Normal 7 2 4 2" xfId="532" xr:uid="{6AAF3D36-16EE-439B-AEC0-F7373DCB8521}"/>
    <cellStyle name="Normal 7 2 4 2 2" xfId="2496" xr:uid="{D8CFFE08-115E-434E-9EB3-A6433FE073E9}"/>
    <cellStyle name="Normal 7 2 4 2 2 2" xfId="7348" xr:uid="{40E91671-0292-4978-980C-15DEB6BBDE9A}"/>
    <cellStyle name="Normal 7 2 4 2 2 2 2" xfId="15602" xr:uid="{54B91C74-8344-47D4-82A6-653D371DDA6D}"/>
    <cellStyle name="Normal 7 2 4 2 2 3" xfId="5909" xr:uid="{9B38D8CA-0A7C-4292-AC29-1BF1337EC783}"/>
    <cellStyle name="Normal 7 2 4 2 2 4" xfId="14954" xr:uid="{B870F7D8-8B08-4ADD-AABE-C7B70ABE0723}"/>
    <cellStyle name="Normal 7 2 4 2 3" xfId="7024" xr:uid="{FDC9CDEE-34E4-4D14-8C58-975500181710}"/>
    <cellStyle name="Normal 7 2 4 2 3 2" xfId="15278" xr:uid="{08531ABA-4345-41D6-B34C-C9090A691902}"/>
    <cellStyle name="Normal 7 2 4 2 4" xfId="3999" xr:uid="{E962EBB2-6D25-4354-8880-8D4CB835E998}"/>
    <cellStyle name="Normal 7 2 4 2 5" xfId="14630" xr:uid="{E5EFA5D6-4BBB-4070-82D3-404328BE9285}"/>
    <cellStyle name="Normal 7 2 4 3" xfId="2418" xr:uid="{45D62785-57C6-4D1C-B36C-13486E6AD0E5}"/>
    <cellStyle name="Normal 7 2 4 3 2" xfId="7274" xr:uid="{9321426E-1F36-4D48-BECB-1477DFE11539}"/>
    <cellStyle name="Normal 7 2 4 3 2 2" xfId="15528" xr:uid="{38FBBF54-5EB8-43BF-BB84-6E61CF8D6138}"/>
    <cellStyle name="Normal 7 2 4 3 3" xfId="5831" xr:uid="{FCA0DC6D-0985-44FC-8010-350063DC5BD0}"/>
    <cellStyle name="Normal 7 2 4 3 4" xfId="14880" xr:uid="{DCCE04C8-301E-451E-8B54-3E235513AB2C}"/>
    <cellStyle name="Normal 7 2 4 4" xfId="6950" xr:uid="{DA702858-11C6-40CC-8424-0BD9A6E46157}"/>
    <cellStyle name="Normal 7 2 4 4 2" xfId="15204" xr:uid="{70869A20-8FF2-47B0-8B65-C40A342180AC}"/>
    <cellStyle name="Normal 7 2 4 5" xfId="3838" xr:uid="{8B244C7C-F87C-4C81-BD23-60CB123F715D}"/>
    <cellStyle name="Normal 7 2 4 6" xfId="14556" xr:uid="{4D53D0DF-1278-4CFF-9A82-1173E552815B}"/>
    <cellStyle name="Normal 7 2 5" xfId="463" xr:uid="{C0E9D699-8198-4B53-86E0-DB91E03F11E4}"/>
    <cellStyle name="Normal 7 2 5 2" xfId="533" xr:uid="{3B9A6999-F68A-4D2B-AB62-F1C1F17994FC}"/>
    <cellStyle name="Normal 7 2 5 2 2" xfId="2497" xr:uid="{96B1E244-46A9-40F9-AA84-0744AFF25C4A}"/>
    <cellStyle name="Normal 7 2 5 2 2 2" xfId="7349" xr:uid="{C9E33DC4-02BE-40E9-9581-52123ED6EBA9}"/>
    <cellStyle name="Normal 7 2 5 2 2 2 2" xfId="15603" xr:uid="{BD7F3175-631C-4174-BA88-19A4521D3285}"/>
    <cellStyle name="Normal 7 2 5 2 2 3" xfId="5910" xr:uid="{CA79DC7E-0DF1-413C-9547-CBCDB22FA191}"/>
    <cellStyle name="Normal 7 2 5 2 2 4" xfId="14955" xr:uid="{33EC8210-DF53-4832-A140-B07F8AA98D0C}"/>
    <cellStyle name="Normal 7 2 5 2 3" xfId="7025" xr:uid="{C46F6292-FBC5-4A71-A99F-353A29C615B4}"/>
    <cellStyle name="Normal 7 2 5 2 3 2" xfId="15279" xr:uid="{97D1D3DA-9FA6-4516-9690-BE40AFFB8C3D}"/>
    <cellStyle name="Normal 7 2 5 2 4" xfId="4000" xr:uid="{BBF8686B-418B-4301-8D45-0D2F31226AF9}"/>
    <cellStyle name="Normal 7 2 5 2 5" xfId="14631" xr:uid="{4F4CDBE3-6DE1-42CC-BB66-E944D7A05081}"/>
    <cellStyle name="Normal 7 2 5 3" xfId="2437" xr:uid="{BBDEF25E-9B97-4E19-9632-FFD2754AF2A4}"/>
    <cellStyle name="Normal 7 2 5 3 2" xfId="7291" xr:uid="{1792AC11-9356-49CA-BE6A-95ED1888D054}"/>
    <cellStyle name="Normal 7 2 5 3 2 2" xfId="15545" xr:uid="{CDDDCF5E-FCBF-4C01-AD2A-ED2D958EEC88}"/>
    <cellStyle name="Normal 7 2 5 3 3" xfId="5850" xr:uid="{723479BB-971A-41A9-8951-83E327FEBF44}"/>
    <cellStyle name="Normal 7 2 5 3 4" xfId="14897" xr:uid="{B6CE475D-4712-4869-922E-23A0BD65C210}"/>
    <cellStyle name="Normal 7 2 5 4" xfId="6967" xr:uid="{4B8261DE-31B1-4EC3-9ECA-C51FA0B6BB17}"/>
    <cellStyle name="Normal 7 2 5 4 2" xfId="15221" xr:uid="{E1FBBFE9-5918-4C63-BB01-DDE569DC71BB}"/>
    <cellStyle name="Normal 7 2 5 5" xfId="3930" xr:uid="{175E0983-2450-4F35-ADCD-02218CDACB82}"/>
    <cellStyle name="Normal 7 2 5 6" xfId="14573" xr:uid="{F5DD78A5-22C5-4BAD-9938-54B65E95B609}"/>
    <cellStyle name="Normal 7 2 6" xfId="525" xr:uid="{72BF2DA2-35A8-4A3D-A40C-F2997DCEC459}"/>
    <cellStyle name="Normal 7 2 6 2" xfId="2489" xr:uid="{C3889AF3-182C-4A9E-803B-55AE308E1919}"/>
    <cellStyle name="Normal 7 2 6 2 2" xfId="7341" xr:uid="{58BF3797-894F-416F-AF34-2F0A5C3CD8B2}"/>
    <cellStyle name="Normal 7 2 6 2 2 2" xfId="15595" xr:uid="{1B408D8E-844D-4AD2-89B3-CDBCD3CAA2D4}"/>
    <cellStyle name="Normal 7 2 6 2 3" xfId="5902" xr:uid="{B1D5BE22-C14E-4244-BFA3-7FEEDBE663D3}"/>
    <cellStyle name="Normal 7 2 6 2 4" xfId="14947" xr:uid="{F0F7251F-762E-4CBC-9135-1515092D5232}"/>
    <cellStyle name="Normal 7 2 6 3" xfId="7017" xr:uid="{8966694C-1F24-4610-8DBA-934C56BE00B2}"/>
    <cellStyle name="Normal 7 2 6 3 2" xfId="15271" xr:uid="{7B478D68-DAE3-4381-9247-1E808BB42D8F}"/>
    <cellStyle name="Normal 7 2 6 4" xfId="3992" xr:uid="{295CF7D3-9EAA-48EA-A213-59D77948D1B6}"/>
    <cellStyle name="Normal 7 2 6 5" xfId="14623" xr:uid="{998DF5EB-D655-4846-8662-557EEB59A67D}"/>
    <cellStyle name="Normal 7 2 7" xfId="2374" xr:uid="{AEA17F1E-D5A7-4F1F-B03C-5F1B27ABD195}"/>
    <cellStyle name="Normal 7 2 7 2" xfId="7230" xr:uid="{280B2D21-5193-4825-86F9-353FB0B58FD3}"/>
    <cellStyle name="Normal 7 2 7 2 2" xfId="15484" xr:uid="{61A85C28-3085-4AF3-A828-1364A57889A9}"/>
    <cellStyle name="Normal 7 2 7 3" xfId="5787" xr:uid="{E38BC514-732B-4B08-92D4-A332D41B7CBB}"/>
    <cellStyle name="Normal 7 2 7 4" xfId="14836" xr:uid="{F2664658-65F3-4157-B8E3-704619D2BA29}"/>
    <cellStyle name="Normal 7 2 8" xfId="6906" xr:uid="{48A16765-1BBB-4A4F-ACD9-A307291E71FE}"/>
    <cellStyle name="Normal 7 2 8 2" xfId="15160" xr:uid="{0CDE1818-8678-498B-A858-A936B5444575}"/>
    <cellStyle name="Normal 7 2 9" xfId="3794" xr:uid="{B95C7ABD-B645-4791-928F-F0402014D33C}"/>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7352" xr:uid="{8739143D-B35C-458B-8917-A46366795B67}"/>
    <cellStyle name="Normal 7 3 2 2 2 2 2 2" xfId="15606" xr:uid="{2583C1E1-286A-475C-B576-AD64117B06DB}"/>
    <cellStyle name="Normal 7 3 2 2 2 2 3" xfId="5913" xr:uid="{83750632-80DE-4E70-9784-1C0171E4CDBF}"/>
    <cellStyle name="Normal 7 3 2 2 2 2 4" xfId="14958" xr:uid="{1DD64832-B769-47A9-95E3-AF8297E5D6B3}"/>
    <cellStyle name="Normal 7 3 2 2 2 3" xfId="7028" xr:uid="{EEECA815-8525-47DE-AAA8-B61842113F61}"/>
    <cellStyle name="Normal 7 3 2 2 2 3 2" xfId="15282" xr:uid="{947E6788-B989-4CB9-B057-E3AB75FF0B41}"/>
    <cellStyle name="Normal 7 3 2 2 2 4" xfId="4003" xr:uid="{89C0B079-0306-42FE-AB4C-F55780086444}"/>
    <cellStyle name="Normal 7 3 2 2 2 5" xfId="14634" xr:uid="{DAECFA4E-0F2A-438E-AB82-D7E33011F25A}"/>
    <cellStyle name="Normal 7 3 2 2 3" xfId="2423" xr:uid="{74B30BC8-A101-4F21-84B2-572B91D82F8C}"/>
    <cellStyle name="Normal 7 3 2 2 3 2" xfId="7279" xr:uid="{65FAD22C-C4A8-4F65-BF06-29A9D9F1418A}"/>
    <cellStyle name="Normal 7 3 2 2 3 2 2" xfId="15533" xr:uid="{88127709-035F-4A5E-AA1A-EDC59E7355E0}"/>
    <cellStyle name="Normal 7 3 2 2 3 3" xfId="5836" xr:uid="{3FA3BD85-E60C-4216-9CEA-BE758EC06308}"/>
    <cellStyle name="Normal 7 3 2 2 3 4" xfId="14885" xr:uid="{2046B84C-D4AB-4823-94A3-3B980E67EE16}"/>
    <cellStyle name="Normal 7 3 2 2 4" xfId="6955" xr:uid="{E9BF57DE-8126-486F-9C2C-396087A71681}"/>
    <cellStyle name="Normal 7 3 2 2 4 2" xfId="15209" xr:uid="{12067E1F-A546-45FB-8A9C-EA359CF3E186}"/>
    <cellStyle name="Normal 7 3 2 2 5" xfId="3843" xr:uid="{F183BEB9-8DD5-4D90-BFB8-BC2A1EE9B68B}"/>
    <cellStyle name="Normal 7 3 2 2 6" xfId="14561" xr:uid="{CB5ABF5E-1D72-4B14-8FF3-CA275759B185}"/>
    <cellStyle name="Normal 7 3 2 3" xfId="535" xr:uid="{3925FBA5-C494-48A2-B2B7-D3E5385D79CB}"/>
    <cellStyle name="Normal 7 3 2 3 2" xfId="2499" xr:uid="{32E4D47A-F934-4F46-B5E3-705B6FFC5FF8}"/>
    <cellStyle name="Normal 7 3 2 3 2 2" xfId="7351" xr:uid="{D90142E0-9949-4452-99E8-F27276943047}"/>
    <cellStyle name="Normal 7 3 2 3 2 2 2" xfId="15605" xr:uid="{5006BBE6-8E2B-4104-85CF-CFE147EF2FE7}"/>
    <cellStyle name="Normal 7 3 2 3 2 3" xfId="5912" xr:uid="{916405F2-1415-4786-B125-6830E520DABA}"/>
    <cellStyle name="Normal 7 3 2 3 2 4" xfId="14957" xr:uid="{18EA0B98-43DF-4A9F-9E7C-BA7D73014998}"/>
    <cellStyle name="Normal 7 3 2 3 3" xfId="7027" xr:uid="{0508FB17-0E14-4A4E-B97E-9BECDBDC4FA2}"/>
    <cellStyle name="Normal 7 3 2 3 3 2" xfId="15281" xr:uid="{357E8238-2E0A-47BF-AC61-E0D3AEEFE602}"/>
    <cellStyle name="Normal 7 3 2 3 4" xfId="4002" xr:uid="{221AF538-1ABB-4C59-B13A-F0CA37E54D9E}"/>
    <cellStyle name="Normal 7 3 2 3 5" xfId="14633" xr:uid="{DB556A42-46CE-4CB3-B831-304BE52EBCD8}"/>
    <cellStyle name="Normal 7 3 2 4" xfId="2396" xr:uid="{118176EF-B76B-41EB-AA94-EB7F91764DFE}"/>
    <cellStyle name="Normal 7 3 2 4 2" xfId="7252" xr:uid="{E9B8530E-0392-45BC-98F3-D2FE92E2C64C}"/>
    <cellStyle name="Normal 7 3 2 4 2 2" xfId="15506" xr:uid="{917A4AD8-C7B2-4615-AD2D-575363731401}"/>
    <cellStyle name="Normal 7 3 2 4 3" xfId="5809" xr:uid="{389C6F64-EB43-449D-B1B0-29CD1394A0F2}"/>
    <cellStyle name="Normal 7 3 2 4 4" xfId="14858" xr:uid="{DFF1F1EA-E7E6-473E-B8B9-2D9ABE8C6B72}"/>
    <cellStyle name="Normal 7 3 2 5" xfId="6928" xr:uid="{6F5F1AC0-07DA-4EF1-A598-67EE83731CC5}"/>
    <cellStyle name="Normal 7 3 2 5 2" xfId="15182" xr:uid="{DF24F89F-CB09-4FA5-80D9-828D2F20B27D}"/>
    <cellStyle name="Normal 7 3 2 6" xfId="3816" xr:uid="{1ABB6233-3BF0-4CD1-80F9-07A63764B239}"/>
    <cellStyle name="Normal 7 3 2 7" xfId="14534" xr:uid="{5B6C4E35-9E96-40D8-8BD0-4D991C5960C8}"/>
    <cellStyle name="Normal 7 3 3" xfId="375" xr:uid="{B020E678-952B-4AF3-A5E4-5AA5B673BD3E}"/>
    <cellStyle name="Normal 7 3 3 2" xfId="537" xr:uid="{3F60A299-B6B7-4147-BBA7-1E2BB68BE33F}"/>
    <cellStyle name="Normal 7 3 3 2 2" xfId="2501" xr:uid="{A644B20E-9461-4767-8B84-6FE230B3EF4A}"/>
    <cellStyle name="Normal 7 3 3 2 2 2" xfId="7353" xr:uid="{23E858FC-5C2D-46FF-9A8E-C35EEA1D4DB0}"/>
    <cellStyle name="Normal 7 3 3 2 2 2 2" xfId="15607" xr:uid="{0BA5CBAB-AACF-4DF8-9751-1AAAD057FEBB}"/>
    <cellStyle name="Normal 7 3 3 2 2 3" xfId="5914" xr:uid="{3E41F1CC-F827-4B76-81B9-63C446FD8CD2}"/>
    <cellStyle name="Normal 7 3 3 2 2 4" xfId="14959" xr:uid="{577A159F-DE0C-4F19-8948-8B0AA63342F2}"/>
    <cellStyle name="Normal 7 3 3 2 3" xfId="7029" xr:uid="{1F4B0600-1320-4E48-8DAB-4CC5CCB514FA}"/>
    <cellStyle name="Normal 7 3 3 2 3 2" xfId="15283" xr:uid="{354E68F4-E9C6-435E-9B24-0BCE79A09EF8}"/>
    <cellStyle name="Normal 7 3 3 2 4" xfId="4004" xr:uid="{4FDAA074-DD1F-4321-98F1-E44F665FFCCC}"/>
    <cellStyle name="Normal 7 3 3 2 5" xfId="14635" xr:uid="{78CCF7A7-38FC-446C-9649-56D32C726AEE}"/>
    <cellStyle name="Normal 7 3 3 3" xfId="2422" xr:uid="{A93575A5-170E-439A-A19F-1032550F8134}"/>
    <cellStyle name="Normal 7 3 3 3 2" xfId="7278" xr:uid="{4C3B7B46-97AB-4A25-9453-D3BAE1A73C39}"/>
    <cellStyle name="Normal 7 3 3 3 2 2" xfId="15532" xr:uid="{995A06C7-B111-417F-A7DF-EE5BAADDE202}"/>
    <cellStyle name="Normal 7 3 3 3 3" xfId="5835" xr:uid="{06806D94-99BB-4C1C-BC62-8198E6364DB4}"/>
    <cellStyle name="Normal 7 3 3 3 4" xfId="14884" xr:uid="{2CBB64D5-C2EF-4E20-88F9-B7A4FD60778F}"/>
    <cellStyle name="Normal 7 3 3 4" xfId="6954" xr:uid="{DAF9C0D2-9F39-4DB2-830B-A947218D6B5C}"/>
    <cellStyle name="Normal 7 3 3 4 2" xfId="15208" xr:uid="{6A3E7779-44B7-45D0-82F6-FA3FF4960509}"/>
    <cellStyle name="Normal 7 3 3 5" xfId="3842" xr:uid="{79774572-8DE0-452A-AD12-41B4E9DA3B78}"/>
    <cellStyle name="Normal 7 3 3 6" xfId="14560" xr:uid="{60CD3C7F-C54B-4C75-A67F-448D97630790}"/>
    <cellStyle name="Normal 7 3 4" xfId="534" xr:uid="{3F4526F5-9CFA-459D-B311-2FD1BC2F0A02}"/>
    <cellStyle name="Normal 7 3 4 2" xfId="2498" xr:uid="{A09CD918-F090-4E76-8C0C-55EDF7454D2E}"/>
    <cellStyle name="Normal 7 3 4 2 2" xfId="7350" xr:uid="{9EFE662E-D7B0-4860-8921-8E0DFC8D4DD3}"/>
    <cellStyle name="Normal 7 3 4 2 2 2" xfId="15604" xr:uid="{B40B643A-85F7-485E-B7CF-78785790E3E4}"/>
    <cellStyle name="Normal 7 3 4 2 3" xfId="5911" xr:uid="{270AE92A-5987-41A9-8023-1441D968B48A}"/>
    <cellStyle name="Normal 7 3 4 2 4" xfId="14956" xr:uid="{A0AA09BE-31BB-4BCD-8E0A-5C7A1C2FF3F5}"/>
    <cellStyle name="Normal 7 3 4 3" xfId="7026" xr:uid="{4ED4E463-33AE-4428-A857-E356C59F73EA}"/>
    <cellStyle name="Normal 7 3 4 3 2" xfId="15280" xr:uid="{C69D9F18-C0FE-4472-A689-BBE6F6594A62}"/>
    <cellStyle name="Normal 7 3 4 4" xfId="4001" xr:uid="{6D957D71-803A-46DB-BD2B-AB8E68B9D79D}"/>
    <cellStyle name="Normal 7 3 4 5" xfId="14632" xr:uid="{ACA62D4C-8856-410E-97A0-CB8FC62DAA35}"/>
    <cellStyle name="Normal 7 3 5" xfId="2378" xr:uid="{CDA63664-C1A2-41FA-8370-B1A71887B3E2}"/>
    <cellStyle name="Normal 7 3 5 2" xfId="7234" xr:uid="{76D611C5-8A3A-46E9-B629-731C86C025EA}"/>
    <cellStyle name="Normal 7 3 5 2 2" xfId="15488" xr:uid="{C0A706DB-8324-4584-8CCE-558FDB8F8991}"/>
    <cellStyle name="Normal 7 3 5 3" xfId="5791" xr:uid="{7ED3CEF8-10D4-4A88-BFEA-11D921A435F6}"/>
    <cellStyle name="Normal 7 3 5 4" xfId="14840" xr:uid="{D8924E6B-C340-4AC2-9EF2-6A5CCCA2F652}"/>
    <cellStyle name="Normal 7 3 6" xfId="6910" xr:uid="{023C028F-4B3C-45DC-B909-04D4B954BF94}"/>
    <cellStyle name="Normal 7 3 6 2" xfId="15164" xr:uid="{16B62ACE-7AB5-4CC5-ACD5-9D165CA97C13}"/>
    <cellStyle name="Normal 7 3 7" xfId="3798" xr:uid="{AA068A18-0DB4-4A8C-9C8D-000C79BF8EFB}"/>
    <cellStyle name="Normal 7 3 8" xfId="14516" xr:uid="{2604D7AE-C6ED-4E77-A08D-819B62204D62}"/>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7355" xr:uid="{C8DE5F20-B897-45E0-A987-43CCC761EC49}"/>
    <cellStyle name="Normal 7 4 2 2 2 2 2" xfId="15609" xr:uid="{868D0238-5C72-481F-9E57-D1A72CF202FA}"/>
    <cellStyle name="Normal 7 4 2 2 2 3" xfId="5916" xr:uid="{686ABC3F-E284-4834-915A-327FC99F8387}"/>
    <cellStyle name="Normal 7 4 2 2 2 4" xfId="14961" xr:uid="{BA62DBDB-FBB8-4898-AFB3-A4DE4EBDC63A}"/>
    <cellStyle name="Normal 7 4 2 2 3" xfId="7031" xr:uid="{B35A30A4-EC3C-4004-9E7A-9F815F10EDF1}"/>
    <cellStyle name="Normal 7 4 2 2 3 2" xfId="15285" xr:uid="{0969DED1-502A-4CBD-9550-9E1563681A82}"/>
    <cellStyle name="Normal 7 4 2 2 4" xfId="4006" xr:uid="{DCB2D184-574B-4186-8A99-ECCEC1D52D88}"/>
    <cellStyle name="Normal 7 4 2 2 5" xfId="14637" xr:uid="{F7C56C4D-E94E-4204-A598-DC0FCA5556EA}"/>
    <cellStyle name="Normal 7 4 2 3" xfId="2424" xr:uid="{A3F42226-53AD-491D-9E1D-D240BFDC4B9A}"/>
    <cellStyle name="Normal 7 4 2 3 2" xfId="7280" xr:uid="{DE3F75D2-C0F2-4084-AB3B-9ED29C700E5C}"/>
    <cellStyle name="Normal 7 4 2 3 2 2" xfId="15534" xr:uid="{144B9F6A-875D-4DC6-8304-06B4DDEC8BCB}"/>
    <cellStyle name="Normal 7 4 2 3 3" xfId="5837" xr:uid="{D0FBDAA6-E09E-4D62-A4A7-9223C2401409}"/>
    <cellStyle name="Normal 7 4 2 3 4" xfId="14886" xr:uid="{D1C419EA-D632-4D94-8F68-9169F6AADD45}"/>
    <cellStyle name="Normal 7 4 2 4" xfId="6956" xr:uid="{5758C3C6-70DE-4403-A3B2-0A3C9535122C}"/>
    <cellStyle name="Normal 7 4 2 4 2" xfId="15210" xr:uid="{A84330CE-D1D2-462D-A25D-7F61C35451A3}"/>
    <cellStyle name="Normal 7 4 2 5" xfId="3844" xr:uid="{3B7FF189-C04A-4F4B-93D0-6AE178468D38}"/>
    <cellStyle name="Normal 7 4 2 6" xfId="14562" xr:uid="{CE202BF8-73F6-40D4-B136-9BAAE0588CDE}"/>
    <cellStyle name="Normal 7 4 3" xfId="538" xr:uid="{53C0982A-C032-4E82-BCE6-C7FF30BF6428}"/>
    <cellStyle name="Normal 7 4 3 2" xfId="2502" xr:uid="{A8CC0F73-E5EE-4CD4-B901-64A1AF4D511D}"/>
    <cellStyle name="Normal 7 4 3 2 2" xfId="7354" xr:uid="{0D3997A0-8AF0-44C0-A4F9-FAD9B91A9553}"/>
    <cellStyle name="Normal 7 4 3 2 2 2" xfId="15608" xr:uid="{A77DD966-8B55-4D3E-87EF-C00D33883613}"/>
    <cellStyle name="Normal 7 4 3 2 3" xfId="5915" xr:uid="{D6C4D2B9-5E2E-40FF-A296-071706933BCD}"/>
    <cellStyle name="Normal 7 4 3 2 4" xfId="14960" xr:uid="{DB64D2BE-59FC-4B9F-892C-7073F1DCB702}"/>
    <cellStyle name="Normal 7 4 3 3" xfId="7030" xr:uid="{DBFE0EE0-4409-4D47-B89C-BB45F785D519}"/>
    <cellStyle name="Normal 7 4 3 3 2" xfId="15284" xr:uid="{2EE922C8-50CC-486B-810E-9F447CC1BC8F}"/>
    <cellStyle name="Normal 7 4 3 4" xfId="4005" xr:uid="{149CB626-F8B0-425D-B11F-2F587A0C7679}"/>
    <cellStyle name="Normal 7 4 3 5" xfId="14636" xr:uid="{4941B397-E299-4F5F-98B9-64D5D9863D3A}"/>
    <cellStyle name="Normal 7 4 4" xfId="2393" xr:uid="{9C4383BD-EFC2-4ABC-93AD-D1DCCEFAF47B}"/>
    <cellStyle name="Normal 7 4 4 2" xfId="7249" xr:uid="{8CB7EA84-53FB-4575-8532-DAE51C07EF8C}"/>
    <cellStyle name="Normal 7 4 4 2 2" xfId="15503" xr:uid="{BCC39F5F-4413-42FF-AD3A-4E97EA4682B6}"/>
    <cellStyle name="Normal 7 4 4 3" xfId="5806" xr:uid="{645F8E27-9359-4004-9F7E-736CF5F55B46}"/>
    <cellStyle name="Normal 7 4 4 4" xfId="14855" xr:uid="{5C3334BC-4874-40F1-99A4-B1DF1A74CEB5}"/>
    <cellStyle name="Normal 7 4 5" xfId="6925" xr:uid="{5F77EA3D-CA61-4CA5-B9BA-3A525A8F5E78}"/>
    <cellStyle name="Normal 7 4 5 2" xfId="15179" xr:uid="{53A710E2-52C9-4C64-A136-83A79D708F3C}"/>
    <cellStyle name="Normal 7 4 6" xfId="3813" xr:uid="{F9000432-8224-4A6A-9784-90DDF040F067}"/>
    <cellStyle name="Normal 7 4 7" xfId="14531" xr:uid="{446C23D4-3488-4792-9AEE-7258CEA07E3E}"/>
    <cellStyle name="Normal 7 5" xfId="370" xr:uid="{E534B099-97A2-459F-AC3B-685E662C32A9}"/>
    <cellStyle name="Normal 7 5 2" xfId="540" xr:uid="{35D029D9-9EF6-4D15-A33B-676D6FF7A1A1}"/>
    <cellStyle name="Normal 7 5 2 2" xfId="2504" xr:uid="{707EFC6E-B1A4-4CC8-8563-22EF863C3F8E}"/>
    <cellStyle name="Normal 7 5 2 2 2" xfId="7356" xr:uid="{A425AA0C-713A-4CEC-A01C-CE2AAFFFB3D3}"/>
    <cellStyle name="Normal 7 5 2 2 2 2" xfId="15610" xr:uid="{7E6D16C9-62F0-4B3B-8A92-34A44CA2EA67}"/>
    <cellStyle name="Normal 7 5 2 2 3" xfId="5917" xr:uid="{7480ACBC-7802-448A-B48C-62DFD3219CFC}"/>
    <cellStyle name="Normal 7 5 2 2 4" xfId="14962" xr:uid="{2668CF02-ACC9-4D3A-87D1-7D6AB6FAE453}"/>
    <cellStyle name="Normal 7 5 2 3" xfId="7032" xr:uid="{DB33568F-D8C6-4B45-BB65-7B44BDD89BF5}"/>
    <cellStyle name="Normal 7 5 2 3 2" xfId="15286" xr:uid="{7B109AE1-B9B1-42E1-9CA8-50184B4F50F2}"/>
    <cellStyle name="Normal 7 5 2 4" xfId="4007" xr:uid="{E4815843-193D-4EA6-8223-195A2F71D789}"/>
    <cellStyle name="Normal 7 5 2 5" xfId="14638" xr:uid="{4851E5CD-BFD2-4233-86B7-34088EA2B551}"/>
    <cellStyle name="Normal 7 5 3" xfId="2417" xr:uid="{FFE4F75C-18BC-4F07-B3B5-AB254FBBE55B}"/>
    <cellStyle name="Normal 7 5 3 2" xfId="7273" xr:uid="{AB9813C7-3CDE-4FE3-9FF2-EA398D21E8E7}"/>
    <cellStyle name="Normal 7 5 3 2 2" xfId="15527" xr:uid="{942C983E-F2D3-4D53-9758-45E9E6D84287}"/>
    <cellStyle name="Normal 7 5 3 3" xfId="5830" xr:uid="{03995F71-35D4-45A1-8E94-82445601685C}"/>
    <cellStyle name="Normal 7 5 3 4" xfId="14879" xr:uid="{D6D68133-489D-47CD-B381-E53D72CDA307}"/>
    <cellStyle name="Normal 7 5 4" xfId="6949" xr:uid="{14FA4F72-1C6D-4DAA-8E87-6856FAF4578B}"/>
    <cellStyle name="Normal 7 5 4 2" xfId="15203" xr:uid="{885040C1-9F5C-439D-A9AF-F7DB4B157784}"/>
    <cellStyle name="Normal 7 5 5" xfId="3837" xr:uid="{1F8CFB85-477D-4001-828E-74CA7861F430}"/>
    <cellStyle name="Normal 7 5 6" xfId="14555" xr:uid="{E2030904-ADB3-4169-9C41-8D6F2ADC4897}"/>
    <cellStyle name="Normal 7 6" xfId="383" xr:uid="{7FC79651-053F-4277-8FB4-F773C2CBFFD1}"/>
    <cellStyle name="Normal 7 7" xfId="524" xr:uid="{0CE32725-2553-4924-8A10-11C6AFC6DD4D}"/>
    <cellStyle name="Normal 7 7 2" xfId="2488" xr:uid="{18C66469-FBEC-4C71-A624-81E92C76A196}"/>
    <cellStyle name="Normal 7 7 2 2" xfId="7340" xr:uid="{74F6B1AE-06EC-495D-9D38-3D68A5E5AC81}"/>
    <cellStyle name="Normal 7 7 2 2 2" xfId="15594" xr:uid="{B246E501-D476-43BE-8865-3F7AB4CFE736}"/>
    <cellStyle name="Normal 7 7 2 3" xfId="5901" xr:uid="{D7CAE21F-900A-4063-8B80-7A3B8B882441}"/>
    <cellStyle name="Normal 7 7 2 4" xfId="14946" xr:uid="{26957C36-C745-4107-B248-69C49E2B62E9}"/>
    <cellStyle name="Normal 7 7 3" xfId="7016" xr:uid="{C5EFCF8E-5CF5-4FE8-8415-824DCCF27C98}"/>
    <cellStyle name="Normal 7 7 3 2" xfId="15270" xr:uid="{B1326A02-C92E-41E6-A38C-36650CC118C5}"/>
    <cellStyle name="Normal 7 7 4" xfId="3991" xr:uid="{2FCD3D29-3EFB-48C6-B542-EEFDEE9C79C7}"/>
    <cellStyle name="Normal 7 7 5" xfId="14622" xr:uid="{71254D4F-095C-41A6-8B71-E1B2A4993CE7}"/>
    <cellStyle name="Normal 7 8" xfId="324" xr:uid="{E6684B8E-BDA5-404F-BE20-6F5372A7294E}"/>
    <cellStyle name="Normal 7 8 2" xfId="2371" xr:uid="{8E9FBF7A-1F20-4F13-99E1-35DC9632C1E1}"/>
    <cellStyle name="Normal 7 8 2 2" xfId="7227" xr:uid="{D39599B4-2715-4935-BAEB-6000665B8CF1}"/>
    <cellStyle name="Normal 7 8 2 2 2" xfId="15481" xr:uid="{14D67872-DB4B-40B4-95B0-DE385F2E6DD2}"/>
    <cellStyle name="Normal 7 8 2 3" xfId="5784" xr:uid="{3FB917E7-23AE-4277-A040-6FBF73AEC298}"/>
    <cellStyle name="Normal 7 8 2 4" xfId="14833" xr:uid="{4475034C-F479-4925-B259-31C58DF06721}"/>
    <cellStyle name="Normal 7 8 3" xfId="6903" xr:uid="{591E785B-3009-4E16-837F-B2D97DBE4E92}"/>
    <cellStyle name="Normal 7 8 3 2" xfId="15157" xr:uid="{4DC1B7AB-86B7-4EAB-A419-D4AB6829BA92}"/>
    <cellStyle name="Normal 7 8 4" xfId="3791" xr:uid="{69B8455F-8822-40C7-A497-6AEE87E1E462}"/>
    <cellStyle name="Normal 7 8 5" xfId="14509" xr:uid="{6E5797E5-EC71-449A-B715-C827927CCDF0}"/>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7357" xr:uid="{6B4B81EF-008E-4AF8-B7C0-4A8982EEF0B3}"/>
    <cellStyle name="Normal 9 2 2 2 2" xfId="15611" xr:uid="{5E0EEEB8-2EAC-41A5-99A6-92203BA296C3}"/>
    <cellStyle name="Normal 9 2 2 3" xfId="5918" xr:uid="{3C27FE7D-EA3F-4FAF-BF5E-0251054D7DC2}"/>
    <cellStyle name="Normal 9 2 2 4" xfId="14963" xr:uid="{C82F0D66-03DB-4904-942A-89E40EB0CF64}"/>
    <cellStyle name="Normal 9 2 3" xfId="7033" xr:uid="{306E35F9-6AF1-4591-9E92-5F293D9080E9}"/>
    <cellStyle name="Normal 9 2 3 2" xfId="15287" xr:uid="{C5298ADF-B2A5-4C1C-B87A-51BA449C7157}"/>
    <cellStyle name="Normal 9 2 4" xfId="4008" xr:uid="{CD414DF2-A3DD-4D6B-A335-A6F53847F630}"/>
    <cellStyle name="Normal 9 2 5" xfId="14639" xr:uid="{301E3539-68B1-4742-A5FE-07FF35111BA4}"/>
    <cellStyle name="Normal 9 3" xfId="2425" xr:uid="{06CE6654-9F98-4787-85F1-579D955D08A8}"/>
    <cellStyle name="Normal 9 3 2" xfId="7281" xr:uid="{C2FFE1E0-96D2-4091-B5C0-A3AA909BFF0F}"/>
    <cellStyle name="Normal 9 3 2 2" xfId="15535" xr:uid="{2B8886CF-3939-4FED-BC10-A029278C7183}"/>
    <cellStyle name="Normal 9 3 3" xfId="5838" xr:uid="{AE2B423D-3C25-439D-88BD-F008DF95915B}"/>
    <cellStyle name="Normal 9 3 4" xfId="14887" xr:uid="{EBB496AF-6A6B-46F7-B197-487996E311C9}"/>
    <cellStyle name="Normal 9 4" xfId="6957" xr:uid="{20FC3D66-457A-4008-BE7E-751FE02623A2}"/>
    <cellStyle name="Normal 9 4 2" xfId="15211" xr:uid="{6AAE8CA7-0872-4217-B6B8-43DDAC2D3C2C}"/>
    <cellStyle name="Normal 9 5" xfId="3845" xr:uid="{2CCC415B-F178-43AC-8501-B1FEA24C4851}"/>
    <cellStyle name="Normal 9 6" xfId="14563" xr:uid="{2FFD043E-7837-496D-93DA-7B283D888143}"/>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2 2 2" xfId="7802" xr:uid="{03E8DC69-401B-4B6C-85E6-0C3F624587AF}"/>
    <cellStyle name="Normal GHG Numbers (0.00) 3 2 2 2 2 2 3" xfId="10858" xr:uid="{8BF667A4-27B8-4415-9CD2-09DA9F4967E9}"/>
    <cellStyle name="Normal GHG Numbers (0.00) 3 2 2 2 2 2 4" xfId="13740" xr:uid="{A7C4D1F9-736E-4535-8C16-8C654412242E}"/>
    <cellStyle name="Normal GHG Numbers (0.00) 3 2 2 2 2 3" xfId="5777" xr:uid="{3E78A849-F8A7-46E4-A56D-C3B0D3054433}"/>
    <cellStyle name="Normal GHG Numbers (0.00) 3 2 2 2 2 4" xfId="9402" xr:uid="{F9528E08-BA08-4ED8-BAD7-4A8C557B7630}"/>
    <cellStyle name="Normal GHG Numbers (0.00) 3 2 2 2 2 5" xfId="12324" xr:uid="{65AABC82-DBB7-40C8-A849-1C7D26F5E773}"/>
    <cellStyle name="Normal GHG Numbers (0.00) 3 2 2 2 3" xfId="1069" xr:uid="{F62475C0-BCC9-4405-80F1-4C1466D10A8D}"/>
    <cellStyle name="Normal GHG Numbers (0.00) 3 2 2 2 3 2" xfId="2639" xr:uid="{9BC1BFB1-667E-49F3-9E14-2147420F945E}"/>
    <cellStyle name="Normal GHG Numbers (0.00) 3 2 2 2 3 2 2" xfId="3721" xr:uid="{B353827B-C185-4C42-8B39-948438D15741}"/>
    <cellStyle name="Normal GHG Numbers (0.00) 3 2 2 2 3 2 3" xfId="10389" xr:uid="{AF10E8B0-48DE-40E8-A97F-65C8927B1533}"/>
    <cellStyle name="Normal GHG Numbers (0.00) 3 2 2 2 3 2 4" xfId="13271" xr:uid="{893414B9-E711-42AD-ADC8-DEFCDFE99DAF}"/>
    <cellStyle name="Normal GHG Numbers (0.00) 3 2 2 2 3 3" xfId="5285" xr:uid="{B5BBCAC1-F5E7-4C64-8322-0F6BC163B722}"/>
    <cellStyle name="Normal GHG Numbers (0.00) 3 2 2 2 3 4" xfId="8928" xr:uid="{DFE055E9-B3AD-4830-9051-854D4C4E3D02}"/>
    <cellStyle name="Normal GHG Numbers (0.00) 3 2 2 2 3 5" xfId="11850" xr:uid="{F1CAA599-D4AE-4C1F-AC78-6A182AB9C7A1}"/>
    <cellStyle name="Normal GHG Numbers (0.00) 3 2 2 2 4" xfId="2193" xr:uid="{9952FC4D-DAD7-4796-BFBD-184EB7EE1D18}"/>
    <cellStyle name="Normal GHG Numbers (0.00) 3 2 2 2 4 2" xfId="4150" xr:uid="{FFE2C4EC-11EE-4AB1-B91F-D5534F739C22}"/>
    <cellStyle name="Normal GHG Numbers (0.00) 3 2 2 2 4 3" xfId="10052" xr:uid="{4EDCCC1A-5A6B-42C1-8B28-207D83B7C90F}"/>
    <cellStyle name="Normal GHG Numbers (0.00) 3 2 2 2 4 4" xfId="12974" xr:uid="{A4A77D80-3BA2-4772-A84A-5A0EEE4FC7D9}"/>
    <cellStyle name="Normal GHG Numbers (0.00) 3 2 2 2 5" xfId="4027" xr:uid="{2CCBF758-4E40-4111-A2C3-7AEEDD7D3B28}"/>
    <cellStyle name="Normal GHG Numbers (0.00) 3 2 2 2 6" xfId="6491" xr:uid="{DB0D77FB-0121-474C-87E4-D7AEE715E4CD}"/>
    <cellStyle name="Normal GHG Numbers (0.00) 3 2 2 2 7" xfId="8515" xr:uid="{6F4BFE03-B73E-439B-B211-62BE9478BBD5}"/>
    <cellStyle name="Normal GHG Numbers (0.00) 3 2 2 3" xfId="1335" xr:uid="{400BC8DB-518A-4C98-B957-8C8E2309160F}"/>
    <cellStyle name="Normal GHG Numbers (0.00) 3 2 2 3 2" xfId="2900" xr:uid="{65F1E3C4-283F-413D-9DA5-C18738270650}"/>
    <cellStyle name="Normal GHG Numbers (0.00) 3 2 2 3 2 2" xfId="7594" xr:uid="{D141A2A0-6F2B-42D3-BCA2-D8641F512757}"/>
    <cellStyle name="Normal GHG Numbers (0.00) 3 2 2 3 2 3" xfId="10650" xr:uid="{AF423C28-BC75-4D0E-ADE8-EE5F031D4C65}"/>
    <cellStyle name="Normal GHG Numbers (0.00) 3 2 2 3 2 4" xfId="13532" xr:uid="{39C1E2D7-38DF-45A2-9426-E7036F939942}"/>
    <cellStyle name="Normal GHG Numbers (0.00) 3 2 2 3 3" xfId="5643" xr:uid="{D51175F1-0E14-41AD-A8CF-5D350F810459}"/>
    <cellStyle name="Normal GHG Numbers (0.00) 3 2 2 3 4" xfId="9194" xr:uid="{E164E5BE-7C57-4247-80F0-7AF9F895004D}"/>
    <cellStyle name="Normal GHG Numbers (0.00) 3 2 2 3 5" xfId="12116" xr:uid="{ECC49B17-7829-4B2E-9811-5D488721F7C9}"/>
    <cellStyle name="Normal GHG Numbers (0.00) 3 2 2 4" xfId="1109" xr:uid="{225457B7-E254-4C67-B631-5169C39A5A12}"/>
    <cellStyle name="Normal GHG Numbers (0.00) 3 2 2 4 2" xfId="2678" xr:uid="{5CC0A2BF-CDC6-483E-8054-AB9A8653C9AB}"/>
    <cellStyle name="Normal GHG Numbers (0.00) 3 2 2 4 2 2" xfId="6592" xr:uid="{D1E2C5E6-CCEC-417F-BB55-16C404EBC63F}"/>
    <cellStyle name="Normal GHG Numbers (0.00) 3 2 2 4 2 3" xfId="10428" xr:uid="{EF6A7208-EC1A-46F6-961B-D04C554BC815}"/>
    <cellStyle name="Normal GHG Numbers (0.00) 3 2 2 4 2 4" xfId="13310" xr:uid="{5D52F15C-6C30-4DBC-BB11-E754B75D9E64}"/>
    <cellStyle name="Normal GHG Numbers (0.00) 3 2 2 4 3" xfId="3789" xr:uid="{578CBFAA-8B11-4C5E-8F3E-FF8DF9D71470}"/>
    <cellStyle name="Normal GHG Numbers (0.00) 3 2 2 4 4" xfId="8968" xr:uid="{37CB0EDD-BD1B-4395-B55F-92170213A144}"/>
    <cellStyle name="Normal GHG Numbers (0.00) 3 2 2 4 5" xfId="11890" xr:uid="{42632175-7897-47BB-8CCD-327488347AFF}"/>
    <cellStyle name="Normal GHG Numbers (0.00) 3 2 2 5" xfId="1987" xr:uid="{8C4F7674-0A52-4B49-ACAF-D0BD7CCA739C}"/>
    <cellStyle name="Normal GHG Numbers (0.00) 3 2 2 5 2" xfId="5639" xr:uid="{EF713CA4-82B0-4486-A184-C14D55C351E6}"/>
    <cellStyle name="Normal GHG Numbers (0.00) 3 2 2 5 3" xfId="9846" xr:uid="{75841AE5-AD31-41D4-A128-7CBCF256D499}"/>
    <cellStyle name="Normal GHG Numbers (0.00) 3 2 2 5 4" xfId="12768" xr:uid="{B4381495-A0AE-49FF-9CE2-CA328F5B8A33}"/>
    <cellStyle name="Normal GHG Numbers (0.00) 3 2 2 6" xfId="4060" xr:uid="{57205FE3-11DF-4985-909C-EEAB2AA7B898}"/>
    <cellStyle name="Normal GHG Numbers (0.00) 3 2 2 7" xfId="4338" xr:uid="{9FE4CFA9-89D5-4427-87AE-B0A00DD57753}"/>
    <cellStyle name="Normal GHG Numbers (0.00) 3 2 2 8" xfId="10239" xr:uid="{1C5104BC-80D3-4D50-98FE-20B1C5A8D385}"/>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2 2 2" xfId="7728" xr:uid="{7004EF19-327B-4181-8061-14089A4F02CE}"/>
    <cellStyle name="Normal GHG Numbers (0.00) 3 2 3 2 2 3" xfId="10784" xr:uid="{94EFC12E-04AD-4EE2-81E6-48A89F45CEA0}"/>
    <cellStyle name="Normal GHG Numbers (0.00) 3 2 3 2 2 4" xfId="13666" xr:uid="{F1B7C501-2444-42FA-8D8B-1012D2F232B2}"/>
    <cellStyle name="Normal GHG Numbers (0.00) 3 2 3 2 3" xfId="4048" xr:uid="{6CAE1776-7D7B-48F2-A5F9-7C73EE60C5AF}"/>
    <cellStyle name="Normal GHG Numbers (0.00) 3 2 3 2 4" xfId="9328" xr:uid="{35A7B9BD-EDC1-4787-A960-80137E04AB96}"/>
    <cellStyle name="Normal GHG Numbers (0.00) 3 2 3 2 5" xfId="12250" xr:uid="{24CF0FF2-0B21-4476-9C3F-9D26EA2608DC}"/>
    <cellStyle name="Normal GHG Numbers (0.00) 3 2 3 3" xfId="1758" xr:uid="{7F57D123-8A04-40AE-8CD7-D0E216E23599}"/>
    <cellStyle name="Normal GHG Numbers (0.00) 3 2 3 3 2" xfId="3316" xr:uid="{CB4DFFAB-B155-4850-960C-DF8D1B070D60}"/>
    <cellStyle name="Normal GHG Numbers (0.00) 3 2 3 3 2 2" xfId="8010" xr:uid="{F3F444FE-6BC2-4A2C-9EDB-B1E9E54ED985}"/>
    <cellStyle name="Normal GHG Numbers (0.00) 3 2 3 3 2 3" xfId="11066" xr:uid="{AA1972CE-5564-43CB-8FF1-1D6D6F93B599}"/>
    <cellStyle name="Normal GHG Numbers (0.00) 3 2 3 3 2 4" xfId="13948" xr:uid="{012E0241-126B-49F0-AA9F-5C1AA138B426}"/>
    <cellStyle name="Normal GHG Numbers (0.00) 3 2 3 3 3" xfId="4534" xr:uid="{4FFE8825-02FA-4637-A739-ED111685A5E5}"/>
    <cellStyle name="Normal GHG Numbers (0.00) 3 2 3 3 4" xfId="9617" xr:uid="{038F2FED-B17D-42CD-B413-1CCC4F283F89}"/>
    <cellStyle name="Normal GHG Numbers (0.00) 3 2 3 3 5" xfId="12539" xr:uid="{A845D2B8-E721-42E7-B10A-3DDF9294ECB1}"/>
    <cellStyle name="Normal GHG Numbers (0.00) 3 2 3 4" xfId="2119" xr:uid="{DDBCD2DF-B706-456F-B695-3682C2C4D1D2}"/>
    <cellStyle name="Normal GHG Numbers (0.00) 3 2 3 4 2" xfId="4305" xr:uid="{F57C5569-BE1F-401C-B17C-22093EE56386}"/>
    <cellStyle name="Normal GHG Numbers (0.00) 3 2 3 4 3" xfId="9978" xr:uid="{62E32AF3-2DB5-41D6-B819-84FC598932BD}"/>
    <cellStyle name="Normal GHG Numbers (0.00) 3 2 3 4 4" xfId="12900" xr:uid="{42FC16E1-740B-43B2-BEEE-DDAF2927E211}"/>
    <cellStyle name="Normal GHG Numbers (0.00) 3 2 3 5" xfId="3481" xr:uid="{37691896-506F-49FF-B4F7-8957E2DA551D}"/>
    <cellStyle name="Normal GHG Numbers (0.00) 3 2 3 6" xfId="6141" xr:uid="{AF7F5149-4CFB-4261-99BA-B5A8F7F36437}"/>
    <cellStyle name="Normal GHG Numbers (0.00) 3 2 3 7" xfId="4300" xr:uid="{D0E0CFFD-2C18-4392-A449-8726D0992101}"/>
    <cellStyle name="Normal GHG Numbers (0.00) 3 3" xfId="396" xr:uid="{BF2C9705-2B34-4854-85C3-3727DBE8B758}"/>
    <cellStyle name="Normal GHG Numbers (0.00) 3 3 10" xfId="8273" xr:uid="{A89EDCAE-CFC9-4983-BA25-D2778B8358CB}"/>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2 2 2" xfId="7861" xr:uid="{3D3CAC2B-5FEE-4613-A7B6-2D99FA3B431B}"/>
    <cellStyle name="Normal GHG Numbers (0.00) 3 3 2 2 2 2 3" xfId="10917" xr:uid="{BE8CB3A4-F78D-438B-B2D9-D3EB14E15976}"/>
    <cellStyle name="Normal GHG Numbers (0.00) 3 3 2 2 2 2 4" xfId="13799" xr:uid="{A8C8B485-875B-4ED9-8D27-55DF5C99B226}"/>
    <cellStyle name="Normal GHG Numbers (0.00) 3 3 2 2 2 3" xfId="5241" xr:uid="{9C3C8B10-F0B0-4439-AD72-2AE55FB2448D}"/>
    <cellStyle name="Normal GHG Numbers (0.00) 3 3 2 2 2 4" xfId="9461" xr:uid="{018D2695-132B-406F-BF15-FF688B5BE0C0}"/>
    <cellStyle name="Normal GHG Numbers (0.00) 3 3 2 2 2 5" xfId="12383" xr:uid="{43038035-C295-4A65-BE85-9275D4F45429}"/>
    <cellStyle name="Normal GHG Numbers (0.00) 3 3 2 2 3" xfId="1666" xr:uid="{0FAC41C5-C496-4779-887A-856FE0636D23}"/>
    <cellStyle name="Normal GHG Numbers (0.00) 3 3 2 2 3 2" xfId="3231" xr:uid="{61032536-5665-4411-A143-9D1EE0AA6E23}"/>
    <cellStyle name="Normal GHG Numbers (0.00) 3 3 2 2 3 2 2" xfId="7925" xr:uid="{94788416-5BF3-49A8-880C-5779B19E94AB}"/>
    <cellStyle name="Normal GHG Numbers (0.00) 3 3 2 2 3 2 3" xfId="10981" xr:uid="{4D19C25F-A517-401E-A12A-91EAA19BDD63}"/>
    <cellStyle name="Normal GHG Numbers (0.00) 3 3 2 2 3 2 4" xfId="13863" xr:uid="{7E612506-A8C6-488E-B876-87DE037DADFD}"/>
    <cellStyle name="Normal GHG Numbers (0.00) 3 3 2 2 3 3" xfId="4379" xr:uid="{0A01B643-E0C7-4C0F-8D6B-78117989E1E3}"/>
    <cellStyle name="Normal GHG Numbers (0.00) 3 3 2 2 3 4" xfId="9525" xr:uid="{C192121A-C7A4-42EE-BAAE-79B9F777AF9F}"/>
    <cellStyle name="Normal GHG Numbers (0.00) 3 3 2 2 3 5" xfId="12447" xr:uid="{4EBED02D-89B3-4A53-9721-70D6C57C8F01}"/>
    <cellStyle name="Normal GHG Numbers (0.00) 3 3 2 2 4" xfId="2252" xr:uid="{F55D8926-AD51-4B25-A03E-969823AB7458}"/>
    <cellStyle name="Normal GHG Numbers (0.00) 3 3 2 2 4 2" xfId="4792" xr:uid="{499F484B-253F-41DC-BA12-35C2014EC7CE}"/>
    <cellStyle name="Normal GHG Numbers (0.00) 3 3 2 2 4 3" xfId="10111" xr:uid="{6240E693-22A0-4DF0-B486-95CA83FAC235}"/>
    <cellStyle name="Normal GHG Numbers (0.00) 3 3 2 2 4 4" xfId="13033" xr:uid="{BD58EA46-3844-4D75-828E-8E912D1B5727}"/>
    <cellStyle name="Normal GHG Numbers (0.00) 3 3 2 2 5" xfId="4996" xr:uid="{0087F368-26F6-4154-AE39-3F9E0235C847}"/>
    <cellStyle name="Normal GHG Numbers (0.00) 3 3 2 2 6" xfId="4022" xr:uid="{63000F0E-97B3-4ECB-858B-09159721D2C0}"/>
    <cellStyle name="Normal GHG Numbers (0.00) 3 3 2 2 7" xfId="8205" xr:uid="{7105FC7E-7300-4B2E-AF98-B9930E19DCB6}"/>
    <cellStyle name="Normal GHG Numbers (0.00) 3 3 2 3" xfId="1394" xr:uid="{7247452B-9FEA-4E7C-97DA-CD38DF24ED13}"/>
    <cellStyle name="Normal GHG Numbers (0.00) 3 3 2 3 2" xfId="2959" xr:uid="{02FFC390-5AA8-4F2B-8BFC-59DCE124C713}"/>
    <cellStyle name="Normal GHG Numbers (0.00) 3 3 2 3 2 2" xfId="7653" xr:uid="{FADA733A-5E04-45A5-BB8A-B43B78119C1F}"/>
    <cellStyle name="Normal GHG Numbers (0.00) 3 3 2 3 2 3" xfId="10709" xr:uid="{2C17384C-DBCE-49D1-A130-39AA7E6D59B1}"/>
    <cellStyle name="Normal GHG Numbers (0.00) 3 3 2 3 2 4" xfId="13591" xr:uid="{4C97AF52-1C89-48D9-87CF-77D95884FD2A}"/>
    <cellStyle name="Normal GHG Numbers (0.00) 3 3 2 3 3" xfId="5507" xr:uid="{D6C2914F-565D-472E-A303-6D8A63658AA3}"/>
    <cellStyle name="Normal GHG Numbers (0.00) 3 3 2 3 4" xfId="9253" xr:uid="{27426CE0-962A-4C5B-BC06-FB7AF07BE43F}"/>
    <cellStyle name="Normal GHG Numbers (0.00) 3 3 2 3 5" xfId="12175" xr:uid="{ADA6EDB4-ABB7-4E5F-8FD0-0E92563DB799}"/>
    <cellStyle name="Normal GHG Numbers (0.00) 3 3 2 4" xfId="1224" xr:uid="{BC697149-8D66-41E9-BFF6-8ACD53A990BD}"/>
    <cellStyle name="Normal GHG Numbers (0.00) 3 3 2 4 2" xfId="2792" xr:uid="{40408EB3-7C60-4110-A54A-EE6E3548FD37}"/>
    <cellStyle name="Normal GHG Numbers (0.00) 3 3 2 4 2 2" xfId="6459" xr:uid="{5AF8DF4D-F257-4A8B-99DE-2737B3765851}"/>
    <cellStyle name="Normal GHG Numbers (0.00) 3 3 2 4 2 3" xfId="10542" xr:uid="{EF6AAD7A-0407-4F6B-AB18-8EC639195BF2}"/>
    <cellStyle name="Normal GHG Numbers (0.00) 3 3 2 4 2 4" xfId="13424" xr:uid="{2ECE2CAA-9626-4FB8-8B1F-DB00E15A7FD7}"/>
    <cellStyle name="Normal GHG Numbers (0.00) 3 3 2 4 3" xfId="5378" xr:uid="{956C3B2E-96C2-4CEF-8323-1E66D46D01F5}"/>
    <cellStyle name="Normal GHG Numbers (0.00) 3 3 2 4 4" xfId="9083" xr:uid="{55C91E57-ECB7-4F24-A94B-CFE9687851BB}"/>
    <cellStyle name="Normal GHG Numbers (0.00) 3 3 2 4 5" xfId="12005" xr:uid="{2BFDEED8-70A7-40D2-81F8-45E9CBD5FD92}"/>
    <cellStyle name="Normal GHG Numbers (0.00) 3 3 2 5" xfId="2046" xr:uid="{7D319EAA-16AD-4E18-989C-582208130139}"/>
    <cellStyle name="Normal GHG Numbers (0.00) 3 3 2 5 2" xfId="5636" xr:uid="{96989FC6-8AAF-40EA-9337-DA188CEDF810}"/>
    <cellStyle name="Normal GHG Numbers (0.00) 3 3 2 5 3" xfId="9905" xr:uid="{0484F954-9B39-4C0A-893B-5242373C4694}"/>
    <cellStyle name="Normal GHG Numbers (0.00) 3 3 2 5 4" xfId="12827" xr:uid="{7AC274BB-263B-4211-AFAC-E06F84599267}"/>
    <cellStyle name="Normal GHG Numbers (0.00) 3 3 2 6" xfId="4864" xr:uid="{50187CB7-DDCC-4CFF-A0C8-BA3CCA0FDB46}"/>
    <cellStyle name="Normal GHG Numbers (0.00) 3 3 2 7" xfId="4340" xr:uid="{D5A39DD8-7F40-4E43-9BCB-32B5103A9BED}"/>
    <cellStyle name="Normal GHG Numbers (0.00) 3 3 2 8" xfId="8280" xr:uid="{8AE82063-E425-4963-89D3-9E1AF7F31035}"/>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2 2 2" xfId="7758" xr:uid="{581F423E-84D5-4B57-A41E-8BD39225BC2B}"/>
    <cellStyle name="Normal GHG Numbers (0.00) 3 3 3 2 2 2 3" xfId="10814" xr:uid="{33A7CFCA-16DF-4E2B-A199-2A022C11EB7D}"/>
    <cellStyle name="Normal GHG Numbers (0.00) 3 3 3 2 2 2 4" xfId="13696" xr:uid="{8DFC941C-4B06-4E6C-A00A-F793B71DFE8C}"/>
    <cellStyle name="Normal GHG Numbers (0.00) 3 3 3 2 2 3" xfId="4172" xr:uid="{EED0AD87-3BD7-49FD-86F4-62E9B222FB40}"/>
    <cellStyle name="Normal GHG Numbers (0.00) 3 3 3 2 2 4" xfId="9358" xr:uid="{47151148-47D9-4623-94B7-D391CE882438}"/>
    <cellStyle name="Normal GHG Numbers (0.00) 3 3 3 2 2 5" xfId="12280" xr:uid="{F68C9590-906F-496D-BFFE-443391880904}"/>
    <cellStyle name="Normal GHG Numbers (0.00) 3 3 3 2 3" xfId="993" xr:uid="{D0192E98-7FB7-438B-922A-055C61758ECE}"/>
    <cellStyle name="Normal GHG Numbers (0.00) 3 3 3 2 3 2" xfId="2566" xr:uid="{27E74E36-55A5-4317-96DB-62F90F35CFF7}"/>
    <cellStyle name="Normal GHG Numbers (0.00) 3 3 3 2 3 2 2" xfId="4865" xr:uid="{8AF3447D-3EA0-41BD-9912-C4996E51D305}"/>
    <cellStyle name="Normal GHG Numbers (0.00) 3 3 3 2 3 2 3" xfId="10316" xr:uid="{C4771BF6-0092-4A03-967C-B91D9AB533B9}"/>
    <cellStyle name="Normal GHG Numbers (0.00) 3 3 3 2 3 2 4" xfId="13198" xr:uid="{EA97EC3E-06B3-41D7-A5BB-1CB260BBD48E}"/>
    <cellStyle name="Normal GHG Numbers (0.00) 3 3 3 2 3 3" xfId="4960" xr:uid="{3DD5975E-08DE-4B65-8DBF-70A4F52B6610}"/>
    <cellStyle name="Normal GHG Numbers (0.00) 3 3 3 2 3 4" xfId="8852" xr:uid="{67CA20B1-AD12-4F19-B083-169CB7DD3F66}"/>
    <cellStyle name="Normal GHG Numbers (0.00) 3 3 3 2 3 5" xfId="11774" xr:uid="{FEFA1502-95DE-41D9-9369-91063278F196}"/>
    <cellStyle name="Normal GHG Numbers (0.00) 3 3 3 2 4" xfId="2149" xr:uid="{75DD3B17-FAA6-42F1-9D02-E383C68F1D94}"/>
    <cellStyle name="Normal GHG Numbers (0.00) 3 3 3 2 4 2" xfId="6431" xr:uid="{13D136BB-8DAC-4F06-9511-404FB2E60435}"/>
    <cellStyle name="Normal GHG Numbers (0.00) 3 3 3 2 4 3" xfId="10008" xr:uid="{F35ED30E-6FCD-4600-A764-30F5055A552D}"/>
    <cellStyle name="Normal GHG Numbers (0.00) 3 3 3 2 4 4" xfId="12930" xr:uid="{E7BEF3F9-FCA0-4BD8-A26A-2590772FA318}"/>
    <cellStyle name="Normal GHG Numbers (0.00) 3 3 3 2 5" xfId="4225" xr:uid="{520B16D0-8F83-4B29-9867-741FB7BF4764}"/>
    <cellStyle name="Normal GHG Numbers (0.00) 3 3 3 2 6" xfId="4605" xr:uid="{D8305617-AE91-454A-B6DD-6ACD0CD54AF4}"/>
    <cellStyle name="Normal GHG Numbers (0.00) 3 3 3 2 7" xfId="5454" xr:uid="{A975702C-6B6A-4E42-99BE-75F81F174C63}"/>
    <cellStyle name="Normal GHG Numbers (0.00) 3 3 3 3" xfId="1291" xr:uid="{C10D9770-2FAD-41DA-95AB-B53B57601356}"/>
    <cellStyle name="Normal GHG Numbers (0.00) 3 3 3 3 2" xfId="2856" xr:uid="{35B50DA7-D8D3-4E60-B0ED-629FB8D02BA9}"/>
    <cellStyle name="Normal GHG Numbers (0.00) 3 3 3 3 2 2" xfId="7550" xr:uid="{2FA640BA-D729-4313-B278-7602190B19F2}"/>
    <cellStyle name="Normal GHG Numbers (0.00) 3 3 3 3 2 3" xfId="10606" xr:uid="{453AB6BD-EED3-4007-A5C6-F249B9AA9CE8}"/>
    <cellStyle name="Normal GHG Numbers (0.00) 3 3 3 3 2 4" xfId="13488" xr:uid="{D9608AF7-9743-46D8-9351-DA9D65C2CE06}"/>
    <cellStyle name="Normal GHG Numbers (0.00) 3 3 3 3 3" xfId="5318" xr:uid="{67B1CA2C-E742-4327-81FD-1A4DCD2053C7}"/>
    <cellStyle name="Normal GHG Numbers (0.00) 3 3 3 3 4" xfId="9150" xr:uid="{4B093E59-7600-4771-B34E-77CFBBBE206D}"/>
    <cellStyle name="Normal GHG Numbers (0.00) 3 3 3 3 5" xfId="12072" xr:uid="{30B8604D-243F-4580-8B14-D8E23C99CAD5}"/>
    <cellStyle name="Normal GHG Numbers (0.00) 3 3 3 4" xfId="1127" xr:uid="{F6BF98A3-CDCF-4F29-B8B2-CFEDBD3ECC91}"/>
    <cellStyle name="Normal GHG Numbers (0.00) 3 3 3 4 2" xfId="2696" xr:uid="{96633D53-B2C4-4FC9-A69A-2EE9C474812B}"/>
    <cellStyle name="Normal GHG Numbers (0.00) 3 3 3 4 2 2" xfId="4440" xr:uid="{90E609D5-D5A8-4DF8-964E-660F21191F0C}"/>
    <cellStyle name="Normal GHG Numbers (0.00) 3 3 3 4 2 3" xfId="10446" xr:uid="{5FDAA064-0550-4280-8EEA-A38775953AE2}"/>
    <cellStyle name="Normal GHG Numbers (0.00) 3 3 3 4 2 4" xfId="13328" xr:uid="{357C814B-0A98-41BB-8607-24F38703163D}"/>
    <cellStyle name="Normal GHG Numbers (0.00) 3 3 3 4 3" xfId="6157" xr:uid="{3037DC1F-43EA-4E03-8389-45FD23CFE71D}"/>
    <cellStyle name="Normal GHG Numbers (0.00) 3 3 3 4 4" xfId="8986" xr:uid="{A1824F6A-0318-442B-AB62-BB87A24E8EF7}"/>
    <cellStyle name="Normal GHG Numbers (0.00) 3 3 3 4 5" xfId="11908" xr:uid="{0120E73F-BAFC-477D-8058-E19DC124355E}"/>
    <cellStyle name="Normal GHG Numbers (0.00) 3 3 3 5" xfId="1943" xr:uid="{40583E4D-3FBF-4754-998B-F97E1ACBA37A}"/>
    <cellStyle name="Normal GHG Numbers (0.00) 3 3 3 5 2" xfId="4351" xr:uid="{3CE0634A-2B82-42DB-A4BE-013C6744D048}"/>
    <cellStyle name="Normal GHG Numbers (0.00) 3 3 3 5 3" xfId="9802" xr:uid="{2DF1036C-4827-4548-8268-37729C493516}"/>
    <cellStyle name="Normal GHG Numbers (0.00) 3 3 3 5 4" xfId="12724" xr:uid="{9BCA3FC4-3143-48E3-A5BC-4EB0A64BAAE7}"/>
    <cellStyle name="Normal GHG Numbers (0.00) 3 3 3 6" xfId="5647" xr:uid="{5A3D2C86-4A0A-4090-B25B-81883C289D44}"/>
    <cellStyle name="Normal GHG Numbers (0.00) 3 3 3 7" xfId="4955" xr:uid="{916DC559-9BE2-4610-B9D4-041085F17848}"/>
    <cellStyle name="Normal GHG Numbers (0.00) 3 3 3 8" xfId="10242" xr:uid="{87CF904B-480E-4E99-9182-4F68771FF6B1}"/>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2 2 2" xfId="7891" xr:uid="{A28A0B0A-DAB6-4301-B721-9D1B2DEB7D9D}"/>
    <cellStyle name="Normal GHG Numbers (0.00) 3 3 4 2 2 2 3" xfId="10947" xr:uid="{2676EA77-A330-4967-99C3-9CACE6B9C0C5}"/>
    <cellStyle name="Normal GHG Numbers (0.00) 3 3 4 2 2 2 4" xfId="13829" xr:uid="{48E5CF4A-1BED-4997-92EF-C91ACE3C826A}"/>
    <cellStyle name="Normal GHG Numbers (0.00) 3 3 4 2 2 3" xfId="5029" xr:uid="{6DD056FA-C44E-496D-8A1E-395B24BBC11E}"/>
    <cellStyle name="Normal GHG Numbers (0.00) 3 3 4 2 2 4" xfId="9491" xr:uid="{605D0341-6E86-40CB-B3B5-BCF24767D29A}"/>
    <cellStyle name="Normal GHG Numbers (0.00) 3 3 4 2 2 5" xfId="12413" xr:uid="{BBF3E3AC-5BA1-4CB9-8153-F5341ECC472A}"/>
    <cellStyle name="Normal GHG Numbers (0.00) 3 3 4 2 3" xfId="1904" xr:uid="{5B33B448-E164-422E-9838-E16EFA2BA62B}"/>
    <cellStyle name="Normal GHG Numbers (0.00) 3 3 4 2 3 2" xfId="3447" xr:uid="{BC9B073D-CE4E-4ACA-8180-CC7A810E8AFB}"/>
    <cellStyle name="Normal GHG Numbers (0.00) 3 3 4 2 3 2 2" xfId="8141" xr:uid="{E97F809E-C797-4075-A158-FAD9F7BA4ABE}"/>
    <cellStyle name="Normal GHG Numbers (0.00) 3 3 4 2 3 2 3" xfId="11197" xr:uid="{84BE614E-A792-4FB5-AFD7-F94DED2FAD9C}"/>
    <cellStyle name="Normal GHG Numbers (0.00) 3 3 4 2 3 2 4" xfId="14079" xr:uid="{D52039DB-D9BE-441D-AE99-27115D18547E}"/>
    <cellStyle name="Normal GHG Numbers (0.00) 3 3 4 2 3 3" xfId="6389" xr:uid="{EB9428DD-D688-476B-BC20-6482BC97A1C7}"/>
    <cellStyle name="Normal GHG Numbers (0.00) 3 3 4 2 3 4" xfId="9763" xr:uid="{F6E927F7-E6F5-4949-BF96-F6E0FBA7FB7E}"/>
    <cellStyle name="Normal GHG Numbers (0.00) 3 3 4 2 3 5" xfId="12685" xr:uid="{C7F78A81-E118-4330-A108-7B821E075F7D}"/>
    <cellStyle name="Normal GHG Numbers (0.00) 3 3 4 2 4" xfId="2282" xr:uid="{ECAC18AB-CBBC-42F0-ABCC-03D14D15BD56}"/>
    <cellStyle name="Normal GHG Numbers (0.00) 3 3 4 2 4 2" xfId="6372" xr:uid="{4124CE2F-DF21-4580-BB3A-D29C9ED874D5}"/>
    <cellStyle name="Normal GHG Numbers (0.00) 3 3 4 2 4 3" xfId="10141" xr:uid="{96336E60-45DD-441A-AD66-29B3E0D2F088}"/>
    <cellStyle name="Normal GHG Numbers (0.00) 3 3 4 2 4 4" xfId="13063" xr:uid="{95B8FD73-D921-477A-B0C9-BF50378C241D}"/>
    <cellStyle name="Normal GHG Numbers (0.00) 3 3 4 2 5" xfId="4598" xr:uid="{EF436B5F-71EC-4B97-BC34-D47FFEB60AEA}"/>
    <cellStyle name="Normal GHG Numbers (0.00) 3 3 4 2 6" xfId="8778" xr:uid="{2A042D20-1B87-47B0-8541-35A69096DD4A}"/>
    <cellStyle name="Normal GHG Numbers (0.00) 3 3 4 2 7" xfId="11701" xr:uid="{ED54DEDA-2426-4EB5-B826-693ED8066833}"/>
    <cellStyle name="Normal GHG Numbers (0.00) 3 3 4 3" xfId="1424" xr:uid="{571F0A6B-DB23-4FD3-8CE5-0C63662052A2}"/>
    <cellStyle name="Normal GHG Numbers (0.00) 3 3 4 3 2" xfId="2989" xr:uid="{264FE51B-ED77-4423-BD81-24EFF2D17D26}"/>
    <cellStyle name="Normal GHG Numbers (0.00) 3 3 4 3 2 2" xfId="7683" xr:uid="{E2D6AE64-E136-49AD-8690-26B01A2C4977}"/>
    <cellStyle name="Normal GHG Numbers (0.00) 3 3 4 3 2 3" xfId="10739" xr:uid="{4C8AE3E6-2219-4342-ACF6-905C3152495E}"/>
    <cellStyle name="Normal GHG Numbers (0.00) 3 3 4 3 2 4" xfId="13621" xr:uid="{6AEB96F5-7C4D-46A5-9E5B-64B864A8B65E}"/>
    <cellStyle name="Normal GHG Numbers (0.00) 3 3 4 3 3" xfId="5505" xr:uid="{1D8A5133-FB58-4F2B-ABF7-CB8CC726BCD5}"/>
    <cellStyle name="Normal GHG Numbers (0.00) 3 3 4 3 4" xfId="9283" xr:uid="{AFD62C9C-F167-42B7-9013-37A55E9C7E50}"/>
    <cellStyle name="Normal GHG Numbers (0.00) 3 3 4 3 5" xfId="12205" xr:uid="{51E84777-C59F-45CE-AB89-049396307BC4}"/>
    <cellStyle name="Normal GHG Numbers (0.00) 3 3 4 4" xfId="1874" xr:uid="{4402889C-8075-4512-8FF5-3F8BC1A344B6}"/>
    <cellStyle name="Normal GHG Numbers (0.00) 3 3 4 4 2" xfId="3419" xr:uid="{ACFC3BF5-47BC-464A-960B-063692BED5A7}"/>
    <cellStyle name="Normal GHG Numbers (0.00) 3 3 4 4 2 2" xfId="8113" xr:uid="{1CFAD920-7496-49B6-B70F-6B4412973BAB}"/>
    <cellStyle name="Normal GHG Numbers (0.00) 3 3 4 4 2 3" xfId="11169" xr:uid="{DB00603E-4ED6-477D-9C6D-EC49276C3E9E}"/>
    <cellStyle name="Normal GHG Numbers (0.00) 3 3 4 4 2 4" xfId="14051" xr:uid="{CA7C97DE-A952-41CA-9F3E-94FA1B75D970}"/>
    <cellStyle name="Normal GHG Numbers (0.00) 3 3 4 4 3" xfId="5479" xr:uid="{939370D6-B65E-4AE2-A5F3-B47DFC3EA1EF}"/>
    <cellStyle name="Normal GHG Numbers (0.00) 3 3 4 4 4" xfId="9733" xr:uid="{C696C000-805E-48A6-96CA-2FCAA51A8EEF}"/>
    <cellStyle name="Normal GHG Numbers (0.00) 3 3 4 4 5" xfId="12655" xr:uid="{3BD5B2C7-2E60-442E-A19B-718A107B0572}"/>
    <cellStyle name="Normal GHG Numbers (0.00) 3 3 4 5" xfId="2076" xr:uid="{A33209E0-369F-425A-A5A0-C77E4723E38B}"/>
    <cellStyle name="Normal GHG Numbers (0.00) 3 3 4 5 2" xfId="6276" xr:uid="{57BA12CA-3821-4967-A2C1-9970D11966C6}"/>
    <cellStyle name="Normal GHG Numbers (0.00) 3 3 4 5 3" xfId="9935" xr:uid="{7623498F-E9D5-44B1-AF34-FE9848B2F4DE}"/>
    <cellStyle name="Normal GHG Numbers (0.00) 3 3 4 5 4" xfId="12857" xr:uid="{C03A423D-83CB-4C24-8740-14E731758B6B}"/>
    <cellStyle name="Normal GHG Numbers (0.00) 3 3 4 6" xfId="4345" xr:uid="{3881D4DE-EAB7-4E65-A23C-45AE7F99473A}"/>
    <cellStyle name="Normal GHG Numbers (0.00) 3 3 4 7" xfId="3861" xr:uid="{6B35A532-137C-41B3-85C6-7E43C9F1030C}"/>
    <cellStyle name="Normal GHG Numbers (0.00) 3 3 4 8" xfId="5130" xr:uid="{8439D385-63D4-4B38-AFFB-32DE57E73F45}"/>
    <cellStyle name="Normal GHG Numbers (0.00) 3 3 5" xfId="1173" xr:uid="{C251E45D-0342-4DAD-9C83-FA40E4AD526F}"/>
    <cellStyle name="Normal GHG Numbers (0.00) 3 3 5 2" xfId="2742" xr:uid="{A4D8F50A-C019-4E95-A22F-EB9F3EFCD5E4}"/>
    <cellStyle name="Normal GHG Numbers (0.00) 3 3 5 2 2" xfId="6005" xr:uid="{DB24400D-A5DC-4FEF-8684-F857EC7206E5}"/>
    <cellStyle name="Normal GHG Numbers (0.00) 3 3 5 2 3" xfId="10492" xr:uid="{FF2175A8-E782-4DF5-A840-3B618209CE5D}"/>
    <cellStyle name="Normal GHG Numbers (0.00) 3 3 5 2 4" xfId="13374" xr:uid="{5C2E65A3-2A53-4CCA-9E87-9BE4C19BC5AD}"/>
    <cellStyle name="Normal GHG Numbers (0.00) 3 3 5 3" xfId="6596" xr:uid="{6C2AA84A-A1DC-48CD-9FAE-819AC53F2758}"/>
    <cellStyle name="Normal GHG Numbers (0.00) 3 3 5 4" xfId="9032" xr:uid="{9A47CF30-1F8E-4910-8CD5-26952D7252B4}"/>
    <cellStyle name="Normal GHG Numbers (0.00) 3 3 5 5" xfId="11954" xr:uid="{65DF621B-698C-4AD6-834C-C95F1785B8DD}"/>
    <cellStyle name="Normal GHG Numbers (0.00) 3 3 6" xfId="1689" xr:uid="{07F5A262-4A94-4475-BEFA-4A7DB2EA31C9}"/>
    <cellStyle name="Normal GHG Numbers (0.00) 3 3 6 2" xfId="3251" xr:uid="{6CFFE506-544E-4DCF-B636-E571F4FD24A1}"/>
    <cellStyle name="Normal GHG Numbers (0.00) 3 3 6 2 2" xfId="7945" xr:uid="{441A148B-0DC1-4A1F-915D-BF73E503D500}"/>
    <cellStyle name="Normal GHG Numbers (0.00) 3 3 6 2 3" xfId="11001" xr:uid="{FE3E1742-5958-4386-8651-41157B510A22}"/>
    <cellStyle name="Normal GHG Numbers (0.00) 3 3 6 2 4" xfId="13883" xr:uid="{AFD2C0F6-D7AA-4D51-8930-E8C5DAED5E3D}"/>
    <cellStyle name="Normal GHG Numbers (0.00) 3 3 6 3" xfId="4948" xr:uid="{F88B6650-2B27-4D2F-9472-BA689A2B99E2}"/>
    <cellStyle name="Normal GHG Numbers (0.00) 3 3 6 4" xfId="9548" xr:uid="{4EE3F756-037F-422A-B215-1A50F04F2451}"/>
    <cellStyle name="Normal GHG Numbers (0.00) 3 3 6 5" xfId="12470" xr:uid="{99A6B1CF-F900-4DDF-BDCD-7FD3424E35F5}"/>
    <cellStyle name="Normal GHG Numbers (0.00) 3 3 7" xfId="933" xr:uid="{DFAB1CE6-CD03-4742-A893-7712E9A48E70}"/>
    <cellStyle name="Normal GHG Numbers (0.00) 3 3 7 2" xfId="4990" xr:uid="{B5C8BF41-AA46-4EE9-B20D-347989422BD0}"/>
    <cellStyle name="Normal GHG Numbers (0.00) 3 3 7 3" xfId="8792" xr:uid="{6041B8D8-0D05-4FA4-9BC7-FF78F4D91A7B}"/>
    <cellStyle name="Normal GHG Numbers (0.00) 3 3 7 4" xfId="11714" xr:uid="{7F5DBD18-F825-4AA2-84F2-8EB4AA181C0B}"/>
    <cellStyle name="Normal GHG Numbers (0.00) 3 3 8" xfId="4652" xr:uid="{6AD7DF1F-F393-4AF8-BD6D-704DF57A0F69}"/>
    <cellStyle name="Normal GHG Numbers (0.00) 3 3 9" xfId="6832" xr:uid="{B9BF03A4-4D83-4F10-B0F1-A65F21715208}"/>
    <cellStyle name="Normal GHG Numbers (0.00) 3 4" xfId="198" xr:uid="{2C0802AB-9A45-436E-87FD-2F589F8C7EFB}"/>
    <cellStyle name="Normal GHG Numbers (0.00) 3 4 2" xfId="2367" xr:uid="{A9FB2E69-D62B-4C6B-872D-39478B50BDA4}"/>
    <cellStyle name="Normal GHG Numbers (0.00) 3 4 2 2" xfId="5692" xr:uid="{B36BA659-7E64-4297-998B-F4C0750F60CB}"/>
    <cellStyle name="Normal GHG Numbers (0.00) 3 4 2 3" xfId="10224" xr:uid="{C35B7D5E-3C7F-463A-9166-8D4DA2CC95CC}"/>
    <cellStyle name="Normal GHG Numbers (0.00) 3 4 2 4" xfId="13140" xr:uid="{2B0BEDFC-5B82-4847-ACF9-A90386B563E5}"/>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2 2 2" xfId="7746" xr:uid="{51EE4DE2-8462-4059-B73A-C125485316C2}"/>
    <cellStyle name="Normal GHG Textfiels Bold 3 2 2 2 2 2 3" xfId="10802" xr:uid="{55CD8602-AD18-46A4-8414-1E832609ADA6}"/>
    <cellStyle name="Normal GHG Textfiels Bold 3 2 2 2 2 2 4" xfId="13684" xr:uid="{9E191465-D787-4C7F-83EC-7F7310C21070}"/>
    <cellStyle name="Normal GHG Textfiels Bold 3 2 2 2 2 3" xfId="4675" xr:uid="{F1FF790A-95EB-4E87-A42E-1B4D26B83588}"/>
    <cellStyle name="Normal GHG Textfiels Bold 3 2 2 2 2 4" xfId="9346" xr:uid="{81468CF9-47B4-486F-971A-B915D95650F1}"/>
    <cellStyle name="Normal GHG Textfiels Bold 3 2 2 2 2 5" xfId="12268" xr:uid="{97E4DBFF-3929-490C-BCCD-0F9242EA6D1D}"/>
    <cellStyle name="Normal GHG Textfiels Bold 3 2 2 2 3" xfId="1162" xr:uid="{9436654C-4434-4D9C-9F62-F0918E49414B}"/>
    <cellStyle name="Normal GHG Textfiels Bold 3 2 2 2 3 2" xfId="2731" xr:uid="{F70410BD-50C4-46D2-B138-1474BDF45ED2}"/>
    <cellStyle name="Normal GHG Textfiels Bold 3 2 2 2 3 2 2" xfId="3884" xr:uid="{98700453-4C61-4F63-899A-5F5FDCF8E898}"/>
    <cellStyle name="Normal GHG Textfiels Bold 3 2 2 2 3 2 3" xfId="10481" xr:uid="{D89E4EC4-71C0-4493-BB3B-A445D2AAF37D}"/>
    <cellStyle name="Normal GHG Textfiels Bold 3 2 2 2 3 2 4" xfId="13363" xr:uid="{9FCA5B52-3380-4009-8980-5C0D17AC4DED}"/>
    <cellStyle name="Normal GHG Textfiels Bold 3 2 2 2 3 3" xfId="6407" xr:uid="{84B383D2-7324-4B18-893E-994D5B38DED3}"/>
    <cellStyle name="Normal GHG Textfiels Bold 3 2 2 2 3 4" xfId="9021" xr:uid="{19A4E7B0-8238-4FF6-A632-D842A7E6AA4D}"/>
    <cellStyle name="Normal GHG Textfiels Bold 3 2 2 2 3 5" xfId="11943" xr:uid="{3D2AAFC1-2E37-4D80-BFDF-896CAFBF4695}"/>
    <cellStyle name="Normal GHG Textfiels Bold 3 2 2 2 4" xfId="2137" xr:uid="{E6D010DB-314B-41B0-8753-7CD9A683761B}"/>
    <cellStyle name="Normal GHG Textfiels Bold 3 2 2 2 4 2" xfId="4803" xr:uid="{607764EF-97C8-4FBA-AA85-84529A40DD10}"/>
    <cellStyle name="Normal GHG Textfiels Bold 3 2 2 2 4 3" xfId="9996" xr:uid="{6DA91F70-24E7-4083-AB28-1EB40B07D5D3}"/>
    <cellStyle name="Normal GHG Textfiels Bold 3 2 2 2 4 4" xfId="12918" xr:uid="{895D4F21-EA3F-437A-8FFB-153F2F240D4E}"/>
    <cellStyle name="Normal GHG Textfiels Bold 3 2 2 2 5" xfId="6091" xr:uid="{F01880B4-253A-40FB-9CB9-6DAB45916F3C}"/>
    <cellStyle name="Normal GHG Textfiels Bold 3 2 2 2 6" xfId="4757" xr:uid="{FF6649D1-0905-4319-85BC-5F9E15990ED0}"/>
    <cellStyle name="Normal GHG Textfiels Bold 3 2 2 2 7" xfId="8171" xr:uid="{F8D627AB-D8BF-4297-8EA9-59A87B8237BE}"/>
    <cellStyle name="Normal GHG Textfiels Bold 3 2 2 3" xfId="1279" xr:uid="{EA0DF71E-20DE-41CE-8D30-5A67DC5EF341}"/>
    <cellStyle name="Normal GHG Textfiels Bold 3 2 2 3 2" xfId="2844" xr:uid="{6B6077C9-6119-431D-80AB-6B8D3893FF34}"/>
    <cellStyle name="Normal GHG Textfiels Bold 3 2 2 3 2 2" xfId="7538" xr:uid="{3201E6E6-1D9F-412E-86F0-3360ED705F67}"/>
    <cellStyle name="Normal GHG Textfiels Bold 3 2 2 3 2 3" xfId="10594" xr:uid="{EE8BEE57-D8ED-4E0F-9DBD-2DAC94B409A4}"/>
    <cellStyle name="Normal GHG Textfiels Bold 3 2 2 3 2 4" xfId="13476" xr:uid="{407DBF33-C75B-482E-B032-EC9C2546D67C}"/>
    <cellStyle name="Normal GHG Textfiels Bold 3 2 2 3 3" xfId="4628" xr:uid="{0FC08215-0EA5-464E-98C6-E99528C42F6D}"/>
    <cellStyle name="Normal GHG Textfiels Bold 3 2 2 3 4" xfId="9138" xr:uid="{24333306-C95B-4E6D-A03D-7D9DA659F8BF}"/>
    <cellStyle name="Normal GHG Textfiels Bold 3 2 2 3 5" xfId="12060" xr:uid="{C61A33C0-C414-45E4-9732-6120D6211211}"/>
    <cellStyle name="Normal GHG Textfiels Bold 3 2 2 4" xfId="1698" xr:uid="{3FBD8FD2-B9CB-48E3-BBD6-F5380462213C}"/>
    <cellStyle name="Normal GHG Textfiels Bold 3 2 2 4 2" xfId="3259" xr:uid="{6236BE41-42BB-4A7A-9E0B-1B82487EAB48}"/>
    <cellStyle name="Normal GHG Textfiels Bold 3 2 2 4 2 2" xfId="7953" xr:uid="{4BBC44AB-E8A2-4DD4-90C0-417BAA8A01A1}"/>
    <cellStyle name="Normal GHG Textfiels Bold 3 2 2 4 2 3" xfId="11009" xr:uid="{666102CC-1EDC-4AE8-A3CB-8D1A4F83872D}"/>
    <cellStyle name="Normal GHG Textfiels Bold 3 2 2 4 2 4" xfId="13891" xr:uid="{FBDAC649-5629-44BD-AEDC-C00B7EAD65A3}"/>
    <cellStyle name="Normal GHG Textfiels Bold 3 2 2 4 3" xfId="6728" xr:uid="{58315DFD-6D29-4F7B-9837-F44E15881A73}"/>
    <cellStyle name="Normal GHG Textfiels Bold 3 2 2 4 4" xfId="9557" xr:uid="{413A47B5-D41B-4132-B7AF-4626715CCF89}"/>
    <cellStyle name="Normal GHG Textfiels Bold 3 2 2 4 5" xfId="12479" xr:uid="{697CFB30-52CD-4D0E-85F3-32812BD54517}"/>
    <cellStyle name="Normal GHG Textfiels Bold 3 2 2 5" xfId="1931" xr:uid="{F1038D0D-F68A-4763-AE64-38E84F408B11}"/>
    <cellStyle name="Normal GHG Textfiels Bold 3 2 2 5 2" xfId="6183" xr:uid="{4D04ACD5-4AB6-4900-A8E1-C5A503A7ED1D}"/>
    <cellStyle name="Normal GHG Textfiels Bold 3 2 2 5 3" xfId="9790" xr:uid="{1247E210-4196-43E2-8AE8-4F16504BE840}"/>
    <cellStyle name="Normal GHG Textfiels Bold 3 2 2 5 4" xfId="12712" xr:uid="{7873FB88-AA3C-4795-8B33-662F8B279D93}"/>
    <cellStyle name="Normal GHG Textfiels Bold 3 2 2 6" xfId="5573" xr:uid="{CE424249-7ABD-48AB-9FAF-B006AB0A959F}"/>
    <cellStyle name="Normal GHG Textfiels Bold 3 2 2 7" xfId="5148" xr:uid="{CC232E20-EBEF-45F6-93CA-7F19C4494E2E}"/>
    <cellStyle name="Normal GHG Textfiels Bold 3 2 2 8" xfId="10231" xr:uid="{5127CC3F-7FFF-4528-AA2F-258085BE9C40}"/>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2 2 2" xfId="7729" xr:uid="{FF836B92-063B-49DD-9859-100E918C3B58}"/>
    <cellStyle name="Normal GHG Textfiels Bold 3 2 3 2 2 3" xfId="10785" xr:uid="{1CC94FC4-F44A-4C5D-BCF2-EB0F0CE9337D}"/>
    <cellStyle name="Normal GHG Textfiels Bold 3 2 3 2 2 4" xfId="13667" xr:uid="{72E68E39-BA87-4146-A5EF-8347AAAC9D37}"/>
    <cellStyle name="Normal GHG Textfiels Bold 3 2 3 2 3" xfId="5444" xr:uid="{A0D68C59-49E2-41A7-ABD9-5D2B9BFB940A}"/>
    <cellStyle name="Normal GHG Textfiels Bold 3 2 3 2 4" xfId="9329" xr:uid="{4EDD32B5-81F6-4A90-87B3-0E7347C48EFF}"/>
    <cellStyle name="Normal GHG Textfiels Bold 3 2 3 2 5" xfId="12251" xr:uid="{6AC5AAEE-F492-4DB4-8782-B241AA7C5B7C}"/>
    <cellStyle name="Normal GHG Textfiels Bold 3 2 3 3" xfId="1888" xr:uid="{27C7A909-2ECE-40D4-B50E-FF53CD05787B}"/>
    <cellStyle name="Normal GHG Textfiels Bold 3 2 3 3 2" xfId="3431" xr:uid="{14D99A6D-7AD0-4EE1-A1C3-837CA1B1CAA6}"/>
    <cellStyle name="Normal GHG Textfiels Bold 3 2 3 3 2 2" xfId="8125" xr:uid="{C227159A-6BE0-4191-93B6-6C688AE469E1}"/>
    <cellStyle name="Normal GHG Textfiels Bold 3 2 3 3 2 3" xfId="11181" xr:uid="{47E6C7C4-6D8D-437D-9686-9B235376FC60}"/>
    <cellStyle name="Normal GHG Textfiels Bold 3 2 3 3 2 4" xfId="14063" xr:uid="{62247234-15BC-4145-9025-9C6B83B74F6D}"/>
    <cellStyle name="Normal GHG Textfiels Bold 3 2 3 3 3" xfId="3633" xr:uid="{6E0F3FB6-1AE4-41BA-BA03-DACA3717333A}"/>
    <cellStyle name="Normal GHG Textfiels Bold 3 2 3 3 4" xfId="9747" xr:uid="{F876763B-D1C6-44AF-B0B2-E8CD5C2DCAFB}"/>
    <cellStyle name="Normal GHG Textfiels Bold 3 2 3 3 5" xfId="12669" xr:uid="{44AD68C8-6987-4EE2-8688-6E7859B6EEDC}"/>
    <cellStyle name="Normal GHG Textfiels Bold 3 2 3 4" xfId="2120" xr:uid="{8400D26F-E8C7-4BA1-8CD7-7526800D7924}"/>
    <cellStyle name="Normal GHG Textfiels Bold 3 2 3 4 2" xfId="4098" xr:uid="{61D9ABEA-3465-4EA1-9CB2-6BE1C01C2E2F}"/>
    <cellStyle name="Normal GHG Textfiels Bold 3 2 3 4 3" xfId="9979" xr:uid="{5E7984BC-880E-4343-A649-A8BB26D462B1}"/>
    <cellStyle name="Normal GHG Textfiels Bold 3 2 3 4 4" xfId="12901" xr:uid="{09930583-DEAD-48EA-86B4-63C18DAFA250}"/>
    <cellStyle name="Normal GHG Textfiels Bold 3 2 3 5" xfId="4166" xr:uid="{309EC1AA-1D5F-489C-92AD-DF7CC024A47F}"/>
    <cellStyle name="Normal GHG Textfiels Bold 3 2 3 6" xfId="4958" xr:uid="{73FDAA3B-4B37-41F9-AA8A-16E9DF33BE19}"/>
    <cellStyle name="Normal GHG Textfiels Bold 3 2 3 7" xfId="4754" xr:uid="{BB80789D-CDE0-4919-8F36-D6C9B7F20690}"/>
    <cellStyle name="Normal GHG Textfiels Bold 3 3" xfId="397" xr:uid="{F879D2CD-4BDC-4CED-9362-9B38684D341F}"/>
    <cellStyle name="Normal GHG Textfiels Bold 3 3 10" xfId="11260" xr:uid="{0AEA6FE5-4765-4F9F-B078-55D736DC43DD}"/>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2 2 2" xfId="7862" xr:uid="{F2E36183-77BD-47BA-A9B1-0E68B258E57A}"/>
    <cellStyle name="Normal GHG Textfiels Bold 3 3 2 2 2 2 3" xfId="10918" xr:uid="{7096CED3-B0A6-4BC7-9599-5836E06E9011}"/>
    <cellStyle name="Normal GHG Textfiels Bold 3 3 2 2 2 2 4" xfId="13800" xr:uid="{A73983AF-ED8F-48D3-A324-3D132EDBB8C6}"/>
    <cellStyle name="Normal GHG Textfiels Bold 3 3 2 2 2 3" xfId="5991" xr:uid="{E0AE503A-69EF-49E5-8CC8-7E4CAF18D9C2}"/>
    <cellStyle name="Normal GHG Textfiels Bold 3 3 2 2 2 4" xfId="9462" xr:uid="{0DA238AB-3F5A-40A6-B915-E45558919D16}"/>
    <cellStyle name="Normal GHG Textfiels Bold 3 3 2 2 2 5" xfId="12384" xr:uid="{F3D33203-29B1-4EFF-AE25-86A4F686DDB4}"/>
    <cellStyle name="Normal GHG Textfiels Bold 3 3 2 2 3" xfId="1826" xr:uid="{CDAA8BAA-9A45-4458-9894-B4AF969D8EBF}"/>
    <cellStyle name="Normal GHG Textfiels Bold 3 3 2 2 3 2" xfId="3376" xr:uid="{C38BCB14-E057-449B-A2F8-1AC6186F7427}"/>
    <cellStyle name="Normal GHG Textfiels Bold 3 3 2 2 3 2 2" xfId="8070" xr:uid="{511A3712-4449-40A9-BDA9-299891EBB43D}"/>
    <cellStyle name="Normal GHG Textfiels Bold 3 3 2 2 3 2 3" xfId="11126" xr:uid="{B4F96EA1-5D75-4810-9EEB-FD1445EF07E9}"/>
    <cellStyle name="Normal GHG Textfiels Bold 3 3 2 2 3 2 4" xfId="14008" xr:uid="{951D856D-12D5-47E5-B5F3-4FA2FBC0BC56}"/>
    <cellStyle name="Normal GHG Textfiels Bold 3 3 2 2 3 3" xfId="6420" xr:uid="{4BAB58E6-E122-4BD1-B80D-334C267A4743}"/>
    <cellStyle name="Normal GHG Textfiels Bold 3 3 2 2 3 4" xfId="9685" xr:uid="{41F157DF-A9FF-4829-BBBF-DFB2ADF37A24}"/>
    <cellStyle name="Normal GHG Textfiels Bold 3 3 2 2 3 5" xfId="12607" xr:uid="{CF5C9DA2-6496-4169-932B-F44AF8D57EC8}"/>
    <cellStyle name="Normal GHG Textfiels Bold 3 3 2 2 4" xfId="2253" xr:uid="{23432C56-AC03-4B3A-ABF2-FA7F4EF4B8E0}"/>
    <cellStyle name="Normal GHG Textfiels Bold 3 3 2 2 4 2" xfId="5625" xr:uid="{1D86A4B0-ECCA-49C4-AA9E-15F62AEEEAF1}"/>
    <cellStyle name="Normal GHG Textfiels Bold 3 3 2 2 4 3" xfId="10112" xr:uid="{A91F6FCF-5C35-4A5F-A7E1-76002CFEFFEE}"/>
    <cellStyle name="Normal GHG Textfiels Bold 3 3 2 2 4 4" xfId="13034" xr:uid="{8DD52920-4E63-48FD-89BE-10E4462C8B32}"/>
    <cellStyle name="Normal GHG Textfiels Bold 3 3 2 2 5" xfId="4303" xr:uid="{D5E1E566-894A-4F57-A016-299837260EAA}"/>
    <cellStyle name="Normal GHG Textfiels Bold 3 3 2 2 6" xfId="6551" xr:uid="{E4E16123-AD77-47E9-8F3B-3B657B4A1D77}"/>
    <cellStyle name="Normal GHG Textfiels Bold 3 3 2 2 7" xfId="6665" xr:uid="{4E5027E7-BA6F-4E73-BBE2-2BA581F2EBC5}"/>
    <cellStyle name="Normal GHG Textfiels Bold 3 3 2 3" xfId="1395" xr:uid="{4D4F65E0-BACE-414A-9119-D89B01B0D674}"/>
    <cellStyle name="Normal GHG Textfiels Bold 3 3 2 3 2" xfId="2960" xr:uid="{9F7C60A3-A7C9-414F-93DE-E58AB4BDEEF1}"/>
    <cellStyle name="Normal GHG Textfiels Bold 3 3 2 3 2 2" xfId="7654" xr:uid="{7FDCE2A1-6C55-4241-817B-A3920B1A10B0}"/>
    <cellStyle name="Normal GHG Textfiels Bold 3 3 2 3 2 3" xfId="10710" xr:uid="{52AFF883-5D17-40DA-95EC-436805833634}"/>
    <cellStyle name="Normal GHG Textfiels Bold 3 3 2 3 2 4" xfId="13592" xr:uid="{495ED6E0-083B-4D8A-A48E-59DA9D12EC67}"/>
    <cellStyle name="Normal GHG Textfiels Bold 3 3 2 3 3" xfId="6645" xr:uid="{6AE1D704-1506-491D-8A8E-BAD8991C3DCE}"/>
    <cellStyle name="Normal GHG Textfiels Bold 3 3 2 3 4" xfId="9254" xr:uid="{98293A9B-85F9-4967-A03F-466CA9E73DA0}"/>
    <cellStyle name="Normal GHG Textfiels Bold 3 3 2 3 5" xfId="12176" xr:uid="{39E54BCC-2B34-4A17-A801-8424EA2F025E}"/>
    <cellStyle name="Normal GHG Textfiels Bold 3 3 2 4" xfId="1090" xr:uid="{5082EF79-4C2D-40FA-AA9F-8E854420DD13}"/>
    <cellStyle name="Normal GHG Textfiels Bold 3 3 2 4 2" xfId="2659" xr:uid="{9E7C1D87-74E3-43E5-AE74-593E56D60E8E}"/>
    <cellStyle name="Normal GHG Textfiels Bold 3 3 2 4 2 2" xfId="3759" xr:uid="{052DB1D7-5765-47CF-9EFA-2983173E9009}"/>
    <cellStyle name="Normal GHG Textfiels Bold 3 3 2 4 2 3" xfId="10409" xr:uid="{0E2E3042-87F3-4E17-813B-DC18B29B2EBB}"/>
    <cellStyle name="Normal GHG Textfiels Bold 3 3 2 4 2 4" xfId="13291" xr:uid="{A4BA8ECD-584E-43B3-9A69-63BC35E32343}"/>
    <cellStyle name="Normal GHG Textfiels Bold 3 3 2 4 3" xfId="5571" xr:uid="{6FAFDFDF-F762-4696-AAE0-220B122EF7CF}"/>
    <cellStyle name="Normal GHG Textfiels Bold 3 3 2 4 4" xfId="8949" xr:uid="{EEF7D4AE-C766-481E-B051-AF52AE0867ED}"/>
    <cellStyle name="Normal GHG Textfiels Bold 3 3 2 4 5" xfId="11871" xr:uid="{058CEEFB-C2F3-4FC6-8C3E-6B262A4C2116}"/>
    <cellStyle name="Normal GHG Textfiels Bold 3 3 2 5" xfId="2047" xr:uid="{3A34EF54-F8AE-4C7F-81BF-89EB74E253B6}"/>
    <cellStyle name="Normal GHG Textfiels Bold 3 3 2 5 2" xfId="6185" xr:uid="{BD24F2D9-7C5C-4ECF-B6D8-92EEF042196D}"/>
    <cellStyle name="Normal GHG Textfiels Bold 3 3 2 5 3" xfId="9906" xr:uid="{81290254-E889-48ED-8593-D5A95645BDD6}"/>
    <cellStyle name="Normal GHG Textfiels Bold 3 3 2 5 4" xfId="12828" xr:uid="{93E873E6-F88A-45FB-A690-54FE3528D5D2}"/>
    <cellStyle name="Normal GHG Textfiels Bold 3 3 2 6" xfId="5696" xr:uid="{034A4C8B-42EE-4EC1-A4E6-3DB3D3C8845E}"/>
    <cellStyle name="Normal GHG Textfiels Bold 3 3 2 7" xfId="4501" xr:uid="{AEBE504C-5EEF-4E78-895A-294F792D2AE3}"/>
    <cellStyle name="Normal GHG Textfiels Bold 3 3 2 8" xfId="8290" xr:uid="{457420C1-1A5B-4F84-86C1-B55C50EF3F5B}"/>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2 2 2" xfId="7805" xr:uid="{D187D816-C1F6-41BC-BC93-F2E8804AEE6C}"/>
    <cellStyle name="Normal GHG Textfiels Bold 3 3 3 2 2 2 3" xfId="10861" xr:uid="{3D69EDAB-3BA5-47F1-B575-9282698CB1BD}"/>
    <cellStyle name="Normal GHG Textfiels Bold 3 3 3 2 2 2 4" xfId="13743" xr:uid="{46FAD90E-77A2-47BD-9AC5-C4BA30C03B4D}"/>
    <cellStyle name="Normal GHG Textfiels Bold 3 3 3 2 2 3" xfId="3640" xr:uid="{97566A4D-C697-4E34-860A-A740BCF3F42A}"/>
    <cellStyle name="Normal GHG Textfiels Bold 3 3 3 2 2 4" xfId="9405" xr:uid="{37A7113D-EF49-4061-9131-DE8AB672B3E0}"/>
    <cellStyle name="Normal GHG Textfiels Bold 3 3 3 2 2 5" xfId="12327" xr:uid="{B2571D46-1185-4398-958D-8C6670844982}"/>
    <cellStyle name="Normal GHG Textfiels Bold 3 3 3 2 3" xfId="1767" xr:uid="{D77D77D6-C40B-4DAE-886C-F15A872F17C2}"/>
    <cellStyle name="Normal GHG Textfiels Bold 3 3 3 2 3 2" xfId="3324" xr:uid="{50D58DAE-C2EC-47D0-85E6-E83D68797244}"/>
    <cellStyle name="Normal GHG Textfiels Bold 3 3 3 2 3 2 2" xfId="8018" xr:uid="{351EEFDC-C12B-49A7-98C6-F842B50021E4}"/>
    <cellStyle name="Normal GHG Textfiels Bold 3 3 3 2 3 2 3" xfId="11074" xr:uid="{084D4196-9422-40E9-8703-2A542195CE74}"/>
    <cellStyle name="Normal GHG Textfiels Bold 3 3 3 2 3 2 4" xfId="13956" xr:uid="{7E12C262-853B-4EC8-AC3C-ED78CB8DAC8C}"/>
    <cellStyle name="Normal GHG Textfiels Bold 3 3 3 2 3 3" xfId="4717" xr:uid="{E87C88CA-896D-4D0C-983A-2E681602E9E3}"/>
    <cellStyle name="Normal GHG Textfiels Bold 3 3 3 2 3 4" xfId="9626" xr:uid="{FDF4C593-AF7E-453D-A9DA-EFCA25E47865}"/>
    <cellStyle name="Normal GHG Textfiels Bold 3 3 3 2 3 5" xfId="12548" xr:uid="{50522C56-7B89-4F26-BAC1-9A9F66ABD52D}"/>
    <cellStyle name="Normal GHG Textfiels Bold 3 3 3 2 4" xfId="2196" xr:uid="{BE194F84-0550-45AD-BF7B-B58231A3FFCA}"/>
    <cellStyle name="Normal GHG Textfiels Bold 3 3 3 2 4 2" xfId="4473" xr:uid="{09C218EC-CEB8-497E-AE3E-99BF7BACB253}"/>
    <cellStyle name="Normal GHG Textfiels Bold 3 3 3 2 4 3" xfId="10055" xr:uid="{BA694D12-4029-485D-A402-C025CA0686AB}"/>
    <cellStyle name="Normal GHG Textfiels Bold 3 3 3 2 4 4" xfId="12977" xr:uid="{6E93D6F6-57C7-4D19-92D9-9FE0A7B8419C}"/>
    <cellStyle name="Normal GHG Textfiels Bold 3 3 3 2 5" xfId="6213" xr:uid="{5CCE58BC-5924-41B4-A557-80CD912E85E8}"/>
    <cellStyle name="Normal GHG Textfiels Bold 3 3 3 2 6" xfId="5407" xr:uid="{2338EDF6-B9E4-44A4-B29E-585EC776E7F4}"/>
    <cellStyle name="Normal GHG Textfiels Bold 3 3 3 2 7" xfId="6256" xr:uid="{4E1D0B82-19FD-4274-88F0-115D68DC3B2A}"/>
    <cellStyle name="Normal GHG Textfiels Bold 3 3 3 3" xfId="1338" xr:uid="{330100A2-BBD5-43BE-A416-53136965AE0A}"/>
    <cellStyle name="Normal GHG Textfiels Bold 3 3 3 3 2" xfId="2903" xr:uid="{E08DF02F-0EF4-4914-8FD3-9855DF93D2B3}"/>
    <cellStyle name="Normal GHG Textfiels Bold 3 3 3 3 2 2" xfId="7597" xr:uid="{F54190F8-2DD6-4ECB-A681-896E3B52EB16}"/>
    <cellStyle name="Normal GHG Textfiels Bold 3 3 3 3 2 3" xfId="10653" xr:uid="{6E799BEC-B9C6-4420-8162-11DE73F6F0F2}"/>
    <cellStyle name="Normal GHG Textfiels Bold 3 3 3 3 2 4" xfId="13535" xr:uid="{F09EF326-374C-44B4-A0EE-657BC7D5CFB2}"/>
    <cellStyle name="Normal GHG Textfiels Bold 3 3 3 3 3" xfId="6541" xr:uid="{0676ED38-761A-4A7D-BBE8-2C8DE87C07FD}"/>
    <cellStyle name="Normal GHG Textfiels Bold 3 3 3 3 4" xfId="9197" xr:uid="{4765DE91-380C-4615-9FA2-F8FFC86F9F18}"/>
    <cellStyle name="Normal GHG Textfiels Bold 3 3 3 3 5" xfId="12119" xr:uid="{E00BDA4E-8C3D-4A0D-BFEA-AD46149271D7}"/>
    <cellStyle name="Normal GHG Textfiels Bold 3 3 3 4" xfId="88" xr:uid="{C8F6774A-C169-4A4B-AF69-34BEC104A817}"/>
    <cellStyle name="Normal GHG Textfiels Bold 3 3 3 4 2" xfId="2341" xr:uid="{E1A87B5A-3ED4-4B38-B049-ACA562BADDD1}"/>
    <cellStyle name="Normal GHG Textfiels Bold 3 3 3 4 2 2" xfId="6187" xr:uid="{71531E3A-4373-45FF-8E6C-48BBDD743EFE}"/>
    <cellStyle name="Normal GHG Textfiels Bold 3 3 3 4 2 3" xfId="10199" xr:uid="{668324A1-870A-48EC-8ECE-CB37F55789A9}"/>
    <cellStyle name="Normal GHG Textfiels Bold 3 3 3 4 2 4" xfId="13117" xr:uid="{DAA78133-A404-49EE-B85B-83A3BA40D801}"/>
    <cellStyle name="Normal GHG Textfiels Bold 3 3 3 4 3" xfId="4019" xr:uid="{C32B8381-8E3D-48CB-9BF8-3326D1746CB4}"/>
    <cellStyle name="Normal GHG Textfiels Bold 3 3 3 4 4" xfId="4492" xr:uid="{5C9CDF81-487D-44BF-9BE6-9280AD8A36FE}"/>
    <cellStyle name="Normal GHG Textfiels Bold 3 3 3 4 5" xfId="8552" xr:uid="{9109CC0D-EECC-41DB-B9BD-EB7009413AD0}"/>
    <cellStyle name="Normal GHG Textfiels Bold 3 3 3 5" xfId="1990" xr:uid="{AE7D4134-2CC0-4F6C-AFD6-3BBDCA405B66}"/>
    <cellStyle name="Normal GHG Textfiels Bold 3 3 3 5 2" xfId="6537" xr:uid="{1D0AA6E9-7741-4DF7-BAC4-6248C40AD49E}"/>
    <cellStyle name="Normal GHG Textfiels Bold 3 3 3 5 3" xfId="9849" xr:uid="{515178F7-D558-4F78-85DB-B38128CB6E5F}"/>
    <cellStyle name="Normal GHG Textfiels Bold 3 3 3 5 4" xfId="12771" xr:uid="{51053AA4-7379-4C87-B3D5-2C7D1CCB35F4}"/>
    <cellStyle name="Normal GHG Textfiels Bold 3 3 3 6" xfId="3562" xr:uid="{3A8C6026-1F73-4946-8CF0-E7B7D5C6B5D3}"/>
    <cellStyle name="Normal GHG Textfiels Bold 3 3 3 7" xfId="4445" xr:uid="{0DE11478-117A-49B2-8C73-582FA41D2882}"/>
    <cellStyle name="Normal GHG Textfiels Bold 3 3 3 8" xfId="8524" xr:uid="{C8A23F97-0E49-4FC2-9CD6-6CF5191813FE}"/>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2 2 2" xfId="7780" xr:uid="{4BDA1C66-8336-49A9-AD69-39453347CF3A}"/>
    <cellStyle name="Normal GHG Textfiels Bold 3 3 4 2 2 2 3" xfId="10836" xr:uid="{B7ACEBC3-BE5F-4314-BAF6-39FD63FA65BF}"/>
    <cellStyle name="Normal GHG Textfiels Bold 3 3 4 2 2 2 4" xfId="13718" xr:uid="{A8207EAD-C0A0-4AD6-BD78-C8470E5CA127}"/>
    <cellStyle name="Normal GHG Textfiels Bold 3 3 4 2 2 3" xfId="5055" xr:uid="{E739D3D1-78F2-4AD5-80EA-8E53E1C69809}"/>
    <cellStyle name="Normal GHG Textfiels Bold 3 3 4 2 2 4" xfId="9380" xr:uid="{53CAC6DD-A3C6-4754-AB33-FF3A45A57126}"/>
    <cellStyle name="Normal GHG Textfiels Bold 3 3 4 2 2 5" xfId="12302" xr:uid="{DA4BB1BB-CCB3-49AA-9AD2-4171D5B6AC9C}"/>
    <cellStyle name="Normal GHG Textfiels Bold 3 3 4 2 3" xfId="1660" xr:uid="{353FA194-40A4-4F60-AA4C-6684163EB0B6}"/>
    <cellStyle name="Normal GHG Textfiels Bold 3 3 4 2 3 2" xfId="3225" xr:uid="{3E71C28B-5485-4094-BFC4-BCCA25D9F8EE}"/>
    <cellStyle name="Normal GHG Textfiels Bold 3 3 4 2 3 2 2" xfId="7919" xr:uid="{43FFAA80-86F1-49A9-86DD-E8B38D65B0AC}"/>
    <cellStyle name="Normal GHG Textfiels Bold 3 3 4 2 3 2 3" xfId="10975" xr:uid="{8D8E3BA5-DA05-4224-BEC2-178D03560872}"/>
    <cellStyle name="Normal GHG Textfiels Bold 3 3 4 2 3 2 4" xfId="13857" xr:uid="{ACE96B1C-F9D8-4069-ABE2-ED7C59AB5BF7}"/>
    <cellStyle name="Normal GHG Textfiels Bold 3 3 4 2 3 3" xfId="4869" xr:uid="{A566B480-A4FB-470D-B3BD-7A2A08E856B2}"/>
    <cellStyle name="Normal GHG Textfiels Bold 3 3 4 2 3 4" xfId="9519" xr:uid="{84FBF658-3F4B-4810-98D0-85A00E564186}"/>
    <cellStyle name="Normal GHG Textfiels Bold 3 3 4 2 3 5" xfId="12441" xr:uid="{D1F6B225-9D02-4320-8962-F81A427E07DF}"/>
    <cellStyle name="Normal GHG Textfiels Bold 3 3 4 2 4" xfId="2171" xr:uid="{EF621F48-E1A4-4DF0-ABA7-933090576CAE}"/>
    <cellStyle name="Normal GHG Textfiels Bold 3 3 4 2 4 2" xfId="6756" xr:uid="{45AC6329-BB7F-4040-9EE1-0B4810F5A380}"/>
    <cellStyle name="Normal GHG Textfiels Bold 3 3 4 2 4 3" xfId="10030" xr:uid="{4BB93EAE-EA69-41F2-97C5-ED6ADD98FA43}"/>
    <cellStyle name="Normal GHG Textfiels Bold 3 3 4 2 4 4" xfId="12952" xr:uid="{55091C35-8A98-41E4-8E4E-969F3DF7B523}"/>
    <cellStyle name="Normal GHG Textfiels Bold 3 3 4 2 5" xfId="6543" xr:uid="{76E5FA6D-FBB3-44D4-A99E-E03D1F41F634}"/>
    <cellStyle name="Normal GHG Textfiels Bold 3 3 4 2 6" xfId="4468" xr:uid="{544CD5D0-A757-4D06-9A73-9698A726720D}"/>
    <cellStyle name="Normal GHG Textfiels Bold 3 3 4 2 7" xfId="3541" xr:uid="{1662741C-250F-4743-A1A1-4BC699D0CA62}"/>
    <cellStyle name="Normal GHG Textfiels Bold 3 3 4 3" xfId="1313" xr:uid="{2FD89A5F-B1E1-4478-ABE6-EF5155E28679}"/>
    <cellStyle name="Normal GHG Textfiels Bold 3 3 4 3 2" xfId="2878" xr:uid="{EEE78D8E-C573-4F32-884B-1BD1DA48F5EE}"/>
    <cellStyle name="Normal GHG Textfiels Bold 3 3 4 3 2 2" xfId="7572" xr:uid="{3441103B-760A-468E-A976-8A59B6AE2A80}"/>
    <cellStyle name="Normal GHG Textfiels Bold 3 3 4 3 2 3" xfId="10628" xr:uid="{661D0CFA-A202-42F8-810F-C2F79769F276}"/>
    <cellStyle name="Normal GHG Textfiels Bold 3 3 4 3 2 4" xfId="13510" xr:uid="{25093BB8-3164-42C7-B8B7-984FDC62707D}"/>
    <cellStyle name="Normal GHG Textfiels Bold 3 3 4 3 3" xfId="4527" xr:uid="{8B8453CC-1EFE-4459-8B8B-3AC7CF8F6EFE}"/>
    <cellStyle name="Normal GHG Textfiels Bold 3 3 4 3 4" xfId="9172" xr:uid="{374E5F52-3864-44A9-9910-BA4903F99F1A}"/>
    <cellStyle name="Normal GHG Textfiels Bold 3 3 4 3 5" xfId="12094" xr:uid="{6C3A80CC-2D00-4194-9695-16066B5C8284}"/>
    <cellStyle name="Normal GHG Textfiels Bold 3 3 4 4" xfId="1153" xr:uid="{AD4E6845-AE1F-4889-A432-4AB793FFD1CB}"/>
    <cellStyle name="Normal GHG Textfiels Bold 3 3 4 4 2" xfId="2722" xr:uid="{DBBE3C2E-E14D-4DC8-92A6-B4CE9E17E248}"/>
    <cellStyle name="Normal GHG Textfiels Bold 3 3 4 4 2 2" xfId="3710" xr:uid="{87EA4375-D00C-4F35-A31F-6949AEF8D90E}"/>
    <cellStyle name="Normal GHG Textfiels Bold 3 3 4 4 2 3" xfId="10472" xr:uid="{85254E56-C432-4E34-8FAD-6E37B8E57F27}"/>
    <cellStyle name="Normal GHG Textfiels Bold 3 3 4 4 2 4" xfId="13354" xr:uid="{D4217CDF-3293-4B98-AF1A-84EFAC862227}"/>
    <cellStyle name="Normal GHG Textfiels Bold 3 3 4 4 3" xfId="6575" xr:uid="{8F84057C-BAC6-4703-B275-4CD14C021D9A}"/>
    <cellStyle name="Normal GHG Textfiels Bold 3 3 4 4 4" xfId="9012" xr:uid="{7EC1280C-A113-480E-8CBF-3FD5B24F76E9}"/>
    <cellStyle name="Normal GHG Textfiels Bold 3 3 4 4 5" xfId="11934" xr:uid="{8BDFA533-A432-4962-819C-1933C634C318}"/>
    <cellStyle name="Normal GHG Textfiels Bold 3 3 4 5" xfId="1965" xr:uid="{4457A1E5-3226-410E-972E-004BD31D2C19}"/>
    <cellStyle name="Normal GHG Textfiels Bold 3 3 4 5 2" xfId="4581" xr:uid="{74EF4CF2-5915-488E-94D1-321E47E4A81C}"/>
    <cellStyle name="Normal GHG Textfiels Bold 3 3 4 5 3" xfId="9824" xr:uid="{125CA5F5-C65C-43EC-A5D5-747A9FF111B8}"/>
    <cellStyle name="Normal GHG Textfiels Bold 3 3 4 5 4" xfId="12746" xr:uid="{75AE50F1-47EF-4F00-925C-A5201B297BB9}"/>
    <cellStyle name="Normal GHG Textfiels Bold 3 3 4 6" xfId="6506" xr:uid="{99A7397B-4997-48A3-94D2-60667581AA59}"/>
    <cellStyle name="Normal GHG Textfiels Bold 3 3 4 7" xfId="4054" xr:uid="{ADD01518-EDAA-4E17-B76C-C246AD0CD75D}"/>
    <cellStyle name="Normal GHG Textfiels Bold 3 3 4 8" xfId="10244" xr:uid="{8A43E2B9-1CAF-4D60-9726-B2554756FFCC}"/>
    <cellStyle name="Normal GHG Textfiels Bold 3 3 5" xfId="1174" xr:uid="{13155997-ACB9-47CC-A67A-6EDCB4C44833}"/>
    <cellStyle name="Normal GHG Textfiels Bold 3 3 5 2" xfId="2743" xr:uid="{845B4604-A186-43A0-B1B6-C77BA915B98E}"/>
    <cellStyle name="Normal GHG Textfiels Bold 3 3 5 2 2" xfId="4476" xr:uid="{59676B9E-9B9C-4FA0-AD6D-0606CE841F41}"/>
    <cellStyle name="Normal GHG Textfiels Bold 3 3 5 2 3" xfId="10493" xr:uid="{813187D8-3102-48B3-8588-46A982ABD749}"/>
    <cellStyle name="Normal GHG Textfiels Bold 3 3 5 2 4" xfId="13375" xr:uid="{C30D95BD-C726-48F3-8AEF-427A0E49FFC5}"/>
    <cellStyle name="Normal GHG Textfiels Bold 3 3 5 3" xfId="5069" xr:uid="{63F623AA-6E30-4AAF-AE2B-A9BC349B947A}"/>
    <cellStyle name="Normal GHG Textfiels Bold 3 3 5 4" xfId="9033" xr:uid="{D4BC1615-E721-4591-A9BB-64E7CE147190}"/>
    <cellStyle name="Normal GHG Textfiels Bold 3 3 5 5" xfId="11955" xr:uid="{31B4B2B1-2CC6-4A6B-B8D7-C8FACE83827E}"/>
    <cellStyle name="Normal GHG Textfiels Bold 3 3 6" xfId="1250" xr:uid="{94FB4CB8-0556-44AA-BD96-3CBB07AD4629}"/>
    <cellStyle name="Normal GHG Textfiels Bold 3 3 6 2" xfId="2816" xr:uid="{E2D4D5AA-29C8-4571-9E58-BAA4F6BD0922}"/>
    <cellStyle name="Normal GHG Textfiels Bold 3 3 6 2 2" xfId="3880" xr:uid="{DA31591D-8F12-4D35-B3C8-688C8EB70F2A}"/>
    <cellStyle name="Normal GHG Textfiels Bold 3 3 6 2 3" xfId="10566" xr:uid="{F476B47D-2B11-477C-B7B5-A3A01E8B33AF}"/>
    <cellStyle name="Normal GHG Textfiels Bold 3 3 6 2 4" xfId="13448" xr:uid="{1D6BA564-ACC3-43BF-9141-3BBDD5BFEB39}"/>
    <cellStyle name="Normal GHG Textfiels Bold 3 3 6 3" xfId="6131" xr:uid="{4C209CAA-002D-4FA6-9F40-6C7809CDF5CC}"/>
    <cellStyle name="Normal GHG Textfiels Bold 3 3 6 4" xfId="9109" xr:uid="{7FDE39F5-4773-4F47-B542-19FE4E85B8AC}"/>
    <cellStyle name="Normal GHG Textfiels Bold 3 3 6 5" xfId="12031" xr:uid="{F83D0500-5852-45B7-A08D-B9959A58FEA3}"/>
    <cellStyle name="Normal GHG Textfiels Bold 3 3 7" xfId="1810" xr:uid="{23D1EB41-320E-474C-8EFB-EEE63B4E41FF}"/>
    <cellStyle name="Normal GHG Textfiels Bold 3 3 7 2" xfId="6669" xr:uid="{B0851787-B17F-451C-9C0E-D7D4D4CC5E77}"/>
    <cellStyle name="Normal GHG Textfiels Bold 3 3 7 3" xfId="9669" xr:uid="{666A0902-4E8B-4E14-BF88-A51C79C13A04}"/>
    <cellStyle name="Normal GHG Textfiels Bold 3 3 7 4" xfId="12591" xr:uid="{F7C97736-F469-48AC-B41E-72B4528CB4F4}"/>
    <cellStyle name="Normal GHG Textfiels Bold 3 3 8" xfId="6521" xr:uid="{0F2C8E22-C3E1-4FAA-96B7-0865E56E741D}"/>
    <cellStyle name="Normal GHG Textfiels Bold 3 3 9" xfId="8213" xr:uid="{C4B6AD3D-2662-41ED-B1BB-FC75DE9CE99A}"/>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2 2 2" xfId="7801" xr:uid="{5A0A8B0A-6D81-4DC9-B44B-B2172B409798}"/>
    <cellStyle name="Normal GHG whole table 2 2 2 2 2 3" xfId="10857" xr:uid="{9BB85ED7-B518-46CC-9D29-79B6876FC498}"/>
    <cellStyle name="Normal GHG whole table 2 2 2 2 2 4" xfId="13739" xr:uid="{3EA7905B-D23F-403E-8145-CA40B8C8263F}"/>
    <cellStyle name="Normal GHG whole table 2 2 2 2 3" xfId="3641" xr:uid="{285F6FB8-961F-4E84-9448-1E3FBD8EB9D0}"/>
    <cellStyle name="Normal GHG whole table 2 2 2 2 4" xfId="9401" xr:uid="{56C8C8DF-8D7F-40B0-9171-FEF5A4A5EF83}"/>
    <cellStyle name="Normal GHG whole table 2 2 2 2 5" xfId="12323" xr:uid="{9D74E866-BE12-42D3-8D48-42B1E2B42BFA}"/>
    <cellStyle name="Normal GHG whole table 2 2 2 3" xfId="1808" xr:uid="{AC2C85DC-A465-414F-A003-F629569F66EC}"/>
    <cellStyle name="Normal GHG whole table 2 2 2 3 2" xfId="3360" xr:uid="{F74CA5D0-A731-4F1C-87BE-ABD6098867D6}"/>
    <cellStyle name="Normal GHG whole table 2 2 2 3 2 2" xfId="8054" xr:uid="{1EB81A18-F1F6-4D58-AC92-13B0C3757DC9}"/>
    <cellStyle name="Normal GHG whole table 2 2 2 3 2 3" xfId="11110" xr:uid="{CAFBA6D7-A322-4F22-8E1F-F69343E110EF}"/>
    <cellStyle name="Normal GHG whole table 2 2 2 3 2 4" xfId="13992" xr:uid="{A979BA03-B515-44B3-881D-62712C8539EB}"/>
    <cellStyle name="Normal GHG whole table 2 2 2 3 3" xfId="4159" xr:uid="{515017DD-6EFB-4D33-B63B-F5343BFDC0B5}"/>
    <cellStyle name="Normal GHG whole table 2 2 2 3 4" xfId="9667" xr:uid="{597884DF-2A04-47E3-BACC-0AB4D3A80D57}"/>
    <cellStyle name="Normal GHG whole table 2 2 2 3 5" xfId="12589" xr:uid="{6B1478DC-D4F8-4EBC-97DB-41D058D7E124}"/>
    <cellStyle name="Normal GHG whole table 2 2 2 4" xfId="2192" xr:uid="{0AAA71FF-1C52-4B91-B47A-69DE7A0CBD3E}"/>
    <cellStyle name="Normal GHG whole table 2 2 2 4 2" xfId="4359" xr:uid="{E6953516-92D8-4179-BAF4-92DA0204FA3B}"/>
    <cellStyle name="Normal GHG whole table 2 2 2 4 3" xfId="10051" xr:uid="{807ECD51-2C07-48AA-AF8D-14D2D2B53062}"/>
    <cellStyle name="Normal GHG whole table 2 2 2 4 4" xfId="12973" xr:uid="{8CD17254-8E1B-4623-918D-B76BA30E9C85}"/>
    <cellStyle name="Normal GHG whole table 2 2 2 5" xfId="4234" xr:uid="{0295EEAB-E38C-43FA-9325-37A3F152C38A}"/>
    <cellStyle name="Normal GHG whole table 2 2 2 6" xfId="4122" xr:uid="{CA2890E1-8F0E-4BA6-9FC7-E619C301565E}"/>
    <cellStyle name="Normal GHG whole table 2 2 2 7" xfId="3522" xr:uid="{1690FDA5-B606-4D74-A510-8AA02CC2699B}"/>
    <cellStyle name="Normal GHG whole table 2 2 3" xfId="1334" xr:uid="{F50DFC37-97E9-4951-AF5E-A25862D09723}"/>
    <cellStyle name="Normal GHG whole table 2 2 3 2" xfId="2899" xr:uid="{6DEFCC79-6C5D-49AB-B453-9442645A801D}"/>
    <cellStyle name="Normal GHG whole table 2 2 3 2 2" xfId="7593" xr:uid="{6095054F-7C97-4A21-B2B1-0359D5EFE501}"/>
    <cellStyle name="Normal GHG whole table 2 2 3 2 3" xfId="10649" xr:uid="{508E60AD-6C68-4A2E-878B-5C39B911B254}"/>
    <cellStyle name="Normal GHG whole table 2 2 3 2 4" xfId="13531" xr:uid="{734EDACF-79B8-4DB9-A38D-9D838B7909B8}"/>
    <cellStyle name="Normal GHG whole table 2 2 3 3" xfId="4812" xr:uid="{4A0FB84F-D5F5-446C-B1F4-5EAC4FE7E5DA}"/>
    <cellStyle name="Normal GHG whole table 2 2 3 4" xfId="9193" xr:uid="{0982635A-98CF-4AE6-9544-695BEDE93637}"/>
    <cellStyle name="Normal GHG whole table 2 2 3 5" xfId="12115" xr:uid="{5DDFBB73-14B4-4904-8126-D64B295CD138}"/>
    <cellStyle name="Normal GHG whole table 2 2 4" xfId="1791" xr:uid="{97F3278E-BF1B-4686-862A-8EFF367E1567}"/>
    <cellStyle name="Normal GHG whole table 2 2 4 2" xfId="3344" xr:uid="{2FF61307-F0F8-4201-AE64-2C5FD9DF6011}"/>
    <cellStyle name="Normal GHG whole table 2 2 4 2 2" xfId="8038" xr:uid="{91FA9476-FE3A-4E0B-9E76-4CB78102237C}"/>
    <cellStyle name="Normal GHG whole table 2 2 4 2 3" xfId="11094" xr:uid="{E014DFEC-112A-4C5A-BF6C-51302FC68381}"/>
    <cellStyle name="Normal GHG whole table 2 2 4 2 4" xfId="13976" xr:uid="{EB0E58C2-8278-4E93-B20D-EAC4697A5CD5}"/>
    <cellStyle name="Normal GHG whole table 2 2 4 3" xfId="5508" xr:uid="{BB158655-7421-435D-A896-E94FA4301CF3}"/>
    <cellStyle name="Normal GHG whole table 2 2 4 4" xfId="9650" xr:uid="{C5F03684-4427-45C9-A1B3-4B2B1D8D6544}"/>
    <cellStyle name="Normal GHG whole table 2 2 4 5" xfId="12572" xr:uid="{F59A464C-9B14-4170-BEF7-60C8FA808FD0}"/>
    <cellStyle name="Normal GHG whole table 2 2 5" xfId="1986" xr:uid="{4768CBBC-71F6-43EA-B804-F05003EC1B97}"/>
    <cellStyle name="Normal GHG whole table 2 2 5 2" xfId="4808" xr:uid="{FB616B42-6D5C-456C-9617-C1F6F8DF5AEA}"/>
    <cellStyle name="Normal GHG whole table 2 2 5 3" xfId="9845" xr:uid="{49CB3CCB-8057-4CAF-AB5B-4C9E9F3445BF}"/>
    <cellStyle name="Normal GHG whole table 2 2 5 4" xfId="12767" xr:uid="{C16B74E8-E08B-47B5-9F19-F4D02AB72116}"/>
    <cellStyle name="Normal GHG whole table 2 2 6" xfId="4266" xr:uid="{C2FBC1D4-0CBF-410E-A5C0-BDA44AD2EAA5}"/>
    <cellStyle name="Normal GHG whole table 2 2 7" xfId="6390" xr:uid="{5F3C6F42-1257-4B9D-9DAD-328897212325}"/>
    <cellStyle name="Normal GHG whole table 2 2 8" xfId="10223" xr:uid="{DE569BC3-150B-4899-887A-760F7CD080A6}"/>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2 2 2" xfId="7730" xr:uid="{148F6296-31EB-4F66-8028-571D3290F2FF}"/>
    <cellStyle name="Normal GHG whole table 2 3 2 2 3" xfId="10786" xr:uid="{4D79BA4B-CEFD-42AF-ADEF-E49D75F421CA}"/>
    <cellStyle name="Normal GHG whole table 2 3 2 2 4" xfId="13668" xr:uid="{2D680549-0E84-4C8F-A5C1-2750FEEFC84E}"/>
    <cellStyle name="Normal GHG whole table 2 3 2 3" xfId="6168" xr:uid="{130333C9-09B0-4AB6-B718-78AF3BA020C3}"/>
    <cellStyle name="Normal GHG whole table 2 3 2 4" xfId="9330" xr:uid="{E782BF7A-C6A3-42FA-AE2A-8BF362FC53E3}"/>
    <cellStyle name="Normal GHG whole table 2 3 2 5" xfId="12252" xr:uid="{B8E669D0-5633-441B-AA3F-8DDDD807CD16}"/>
    <cellStyle name="Normal GHG whole table 2 3 3" xfId="1798" xr:uid="{42DE0C64-8143-4DB5-8348-5AB3F402E090}"/>
    <cellStyle name="Normal GHG whole table 2 3 3 2" xfId="3351" xr:uid="{5D3F475F-BA4D-480D-AABA-D47BF0CD977D}"/>
    <cellStyle name="Normal GHG whole table 2 3 3 2 2" xfId="8045" xr:uid="{BD17737C-8372-4CEB-AF05-35115D59B37E}"/>
    <cellStyle name="Normal GHG whole table 2 3 3 2 3" xfId="11101" xr:uid="{39AE19D6-4BCF-4697-AE90-07B1AAFFC8E7}"/>
    <cellStyle name="Normal GHG whole table 2 3 3 2 4" xfId="13983" xr:uid="{FE9F56DA-0D7F-4552-AF2B-19C7C76D9F95}"/>
    <cellStyle name="Normal GHG whole table 2 3 3 3" xfId="6601" xr:uid="{1D59C42E-7799-45A1-B6DA-5C7785A55F03}"/>
    <cellStyle name="Normal GHG whole table 2 3 3 4" xfId="9657" xr:uid="{A6429791-24D2-4D45-BF88-C495A09869AC}"/>
    <cellStyle name="Normal GHG whole table 2 3 3 5" xfId="12579" xr:uid="{04651190-318C-4FD3-B592-89A73294462B}"/>
    <cellStyle name="Normal GHG whole table 2 3 4" xfId="2121" xr:uid="{8FE61FE9-5EB9-4006-BE89-73DFC7A13B7F}"/>
    <cellStyle name="Normal GHG whole table 2 3 4 2" xfId="5386" xr:uid="{5DED6A90-28FD-4AC9-AEE3-42EE285B9922}"/>
    <cellStyle name="Normal GHG whole table 2 3 4 3" xfId="9980" xr:uid="{2E2FCD90-50C8-4D44-BDB2-BEBC80E24453}"/>
    <cellStyle name="Normal GHG whole table 2 3 4 4" xfId="12902" xr:uid="{8BDBD974-2851-47C8-B3E2-1991681A8C11}"/>
    <cellStyle name="Normal GHG whole table 2 3 5" xfId="4013" xr:uid="{A15E0EB4-D806-4DE2-9EE9-9E272E6FE751}"/>
    <cellStyle name="Normal GHG whole table 2 3 6" xfId="5600" xr:uid="{BCD2CEFF-7EA2-48E3-91A8-EAC5FC9DF894}"/>
    <cellStyle name="Normal GHG whole table 2 3 7" xfId="6243" xr:uid="{943F56E2-D576-4363-A8FA-CDA112AC2497}"/>
    <cellStyle name="Normal GHG whole table 3" xfId="317" xr:uid="{D982142E-673E-4065-87B6-75CB90AF9970}"/>
    <cellStyle name="Normal GHG whole table 3 10" xfId="11265" xr:uid="{A6834AF9-4BE0-492D-A3FB-396078954F87}"/>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2 2 2" xfId="7841" xr:uid="{3DD90DB9-2A45-426A-AE71-2F32EF342401}"/>
    <cellStyle name="Normal GHG whole table 3 2 2 2 2 3" xfId="10897" xr:uid="{7D5F3085-DEAA-46F5-B1E1-74DD3CF88367}"/>
    <cellStyle name="Normal GHG whole table 3 2 2 2 2 4" xfId="13779" xr:uid="{92C3D4DF-22FC-4A67-BF28-8F6B056C80F2}"/>
    <cellStyle name="Normal GHG whole table 3 2 2 2 3" xfId="4460" xr:uid="{E80B39E4-8AD8-42AB-A477-E1AC25528E93}"/>
    <cellStyle name="Normal GHG whole table 3 2 2 2 4" xfId="9441" xr:uid="{55130BC3-F4B9-4EFB-9FDA-FBA5B3FDD49C}"/>
    <cellStyle name="Normal GHG whole table 3 2 2 2 5" xfId="12363" xr:uid="{8270FB18-D361-4039-A69D-B8DBBA1BE732}"/>
    <cellStyle name="Normal GHG whole table 3 2 2 3" xfId="1872" xr:uid="{694BA5F1-5F2D-45EC-B9F9-C2D51F0126D4}"/>
    <cellStyle name="Normal GHG whole table 3 2 2 3 2" xfId="3417" xr:uid="{8DFCBF08-ED0F-4025-BE48-7CCEC16D8549}"/>
    <cellStyle name="Normal GHG whole table 3 2 2 3 2 2" xfId="8111" xr:uid="{534924CA-123D-4437-A2FE-4548C008C9B3}"/>
    <cellStyle name="Normal GHG whole table 3 2 2 3 2 3" xfId="11167" xr:uid="{CD8988FC-079F-4FAE-969F-B38D34D49A21}"/>
    <cellStyle name="Normal GHG whole table 3 2 2 3 2 4" xfId="14049" xr:uid="{69CA0C57-4E6C-4479-864B-70951BB3B12B}"/>
    <cellStyle name="Normal GHG whole table 3 2 2 3 3" xfId="4241" xr:uid="{57FC803E-AA2B-40BB-BC60-30F4599DAB08}"/>
    <cellStyle name="Normal GHG whole table 3 2 2 3 4" xfId="9731" xr:uid="{C06787D8-C3CC-44E2-AC24-CB60A11A2105}"/>
    <cellStyle name="Normal GHG whole table 3 2 2 3 5" xfId="12653" xr:uid="{28430F9B-497B-44DA-8740-10C645A7493D}"/>
    <cellStyle name="Normal GHG whole table 3 2 2 4" xfId="2232" xr:uid="{1216C8B1-EFFF-4189-A46F-B163019A11A5}"/>
    <cellStyle name="Normal GHG whole table 3 2 2 4 2" xfId="6672" xr:uid="{B9858206-82CE-4FAE-9D32-2EA4BCC883C1}"/>
    <cellStyle name="Normal GHG whole table 3 2 2 4 3" xfId="10091" xr:uid="{A7DDB7AB-B5F1-49B2-A949-FC6846029954}"/>
    <cellStyle name="Normal GHG whole table 3 2 2 4 4" xfId="13013" xr:uid="{8DC5C844-CC67-488B-900D-59723C42E914}"/>
    <cellStyle name="Normal GHG whole table 3 2 2 5" xfId="6544" xr:uid="{DF194E79-D8F4-447E-A005-6D99C4E21BA3}"/>
    <cellStyle name="Normal GHG whole table 3 2 2 6" xfId="4232" xr:uid="{24F204F8-E737-4E78-9208-2474D3DC2407}"/>
    <cellStyle name="Normal GHG whole table 3 2 2 7" xfId="8531" xr:uid="{9BCF0C69-3A6F-46B7-939C-478D4F808BFA}"/>
    <cellStyle name="Normal GHG whole table 3 2 3" xfId="1374" xr:uid="{A4D00CF7-31F1-4083-B330-2A4B5548CEE3}"/>
    <cellStyle name="Normal GHG whole table 3 2 3 2" xfId="2939" xr:uid="{869A4864-8A0A-408A-90B7-C28E8AB2EBE9}"/>
    <cellStyle name="Normal GHG whole table 3 2 3 2 2" xfId="7633" xr:uid="{E4A45AA2-E77A-4C5F-822A-CAC8940070F1}"/>
    <cellStyle name="Normal GHG whole table 3 2 3 2 3" xfId="10689" xr:uid="{B7F481AB-D97F-40A7-B6C5-14FAF8421679}"/>
    <cellStyle name="Normal GHG whole table 3 2 3 2 4" xfId="13571" xr:uid="{07A0BDCA-48E6-4E2B-9BBF-CB99109CE66E}"/>
    <cellStyle name="Normal GHG whole table 3 2 3 3" xfId="4347" xr:uid="{D907E335-B944-4282-BE10-948A45D1614D}"/>
    <cellStyle name="Normal GHG whole table 3 2 3 4" xfId="9233" xr:uid="{EA689E71-85F1-4B56-969F-8AC6719E21C7}"/>
    <cellStyle name="Normal GHG whole table 3 2 3 5" xfId="12155" xr:uid="{19C08A14-3C1F-4741-984C-E4B6E0EFEA07}"/>
    <cellStyle name="Normal GHG whole table 3 2 4" xfId="974" xr:uid="{3EAD1C09-5235-4F8D-9C07-9A1763152F40}"/>
    <cellStyle name="Normal GHG whole table 3 2 4 2" xfId="2552" xr:uid="{73EB080C-2DD6-43AC-BCB8-4E92C9FF9902}"/>
    <cellStyle name="Normal GHG whole table 3 2 4 2 2" xfId="4604" xr:uid="{73F48511-EC0F-40AC-BB36-F713DD96F52B}"/>
    <cellStyle name="Normal GHG whole table 3 2 4 2 3" xfId="10302" xr:uid="{FC792B12-0BF5-4639-9326-A884DE5CE09C}"/>
    <cellStyle name="Normal GHG whole table 3 2 4 2 4" xfId="13184" xr:uid="{0310E7A4-95ED-4199-B944-31EFB05A788B}"/>
    <cellStyle name="Normal GHG whole table 3 2 4 3" xfId="3570" xr:uid="{D5D30522-9826-41D0-A320-BBA85260CB53}"/>
    <cellStyle name="Normal GHG whole table 3 2 4 4" xfId="8833" xr:uid="{8B3A3265-0F01-4713-B33E-B59781B44DBB}"/>
    <cellStyle name="Normal GHG whole table 3 2 4 5" xfId="11755" xr:uid="{E55F59CC-2945-43D8-A653-7FD94BDCFBC6}"/>
    <cellStyle name="Normal GHG whole table 3 2 5" xfId="2026" xr:uid="{76CF6346-0297-4FA2-A495-5F12D69183BD}"/>
    <cellStyle name="Normal GHG whole table 3 2 5 2" xfId="4973" xr:uid="{D1069CB0-DE7B-4A3E-9B32-33A32996F5F0}"/>
    <cellStyle name="Normal GHG whole table 3 2 5 3" xfId="9885" xr:uid="{5569C792-556E-4C52-A39D-E0D8DD0F9358}"/>
    <cellStyle name="Normal GHG whole table 3 2 5 4" xfId="12807" xr:uid="{2079FEB4-DD17-4F80-9FE4-DDE60969BFEC}"/>
    <cellStyle name="Normal GHG whole table 3 2 6" xfId="4612" xr:uid="{7D9C42A9-AD86-4898-894A-34F5918B1760}"/>
    <cellStyle name="Normal GHG whole table 3 2 7" xfId="6495" xr:uid="{01BC33B0-3667-4378-8890-3D790D4958D4}"/>
    <cellStyle name="Normal GHG whole table 3 2 8" xfId="8217" xr:uid="{2F406A16-CC5D-493E-BFA9-5F4B884188AA}"/>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2 2 2" xfId="7762" xr:uid="{92AB9417-8AE5-4963-A418-74DC1ADC0351}"/>
    <cellStyle name="Normal GHG whole table 3 3 2 2 2 3" xfId="10818" xr:uid="{621F913A-9682-410F-B5FD-6178FA048795}"/>
    <cellStyle name="Normal GHG whole table 3 3 2 2 2 4" xfId="13700" xr:uid="{D1A48ADE-D9E7-4C8B-8F1D-3BAC9B73F0A1}"/>
    <cellStyle name="Normal GHG whole table 3 3 2 2 3" xfId="6303" xr:uid="{09CA20B5-D252-438C-B3ED-4E18969FEFFC}"/>
    <cellStyle name="Normal GHG whole table 3 3 2 2 4" xfId="9362" xr:uid="{479D835F-FBB4-4726-A6E5-1F64A4ACCCD6}"/>
    <cellStyle name="Normal GHG whole table 3 3 2 2 5" xfId="12284" xr:uid="{40C12F91-1EC3-47CC-AEA9-8D23F7BCC2CF}"/>
    <cellStyle name="Normal GHG whole table 3 3 2 3" xfId="998" xr:uid="{486E1AAF-06A6-4465-A534-97EA0D361509}"/>
    <cellStyle name="Normal GHG whole table 3 3 2 3 2" xfId="2571" xr:uid="{44C9B22E-92FE-493C-B990-FC32E8747E52}"/>
    <cellStyle name="Normal GHG whole table 3 3 2 3 2 2" xfId="5067" xr:uid="{0BC23D54-4F45-4F3C-B5CC-38A705578DF3}"/>
    <cellStyle name="Normal GHG whole table 3 3 2 3 2 3" xfId="10321" xr:uid="{7809B021-924B-49C5-8E63-EE8FBBC892C8}"/>
    <cellStyle name="Normal GHG whole table 3 3 2 3 2 4" xfId="13203" xr:uid="{7E45C923-3659-4C7B-8613-143D095F4B38}"/>
    <cellStyle name="Normal GHG whole table 3 3 2 3 3" xfId="3485" xr:uid="{5A32A724-0B93-4A89-8D7D-455DAD856BEA}"/>
    <cellStyle name="Normal GHG whole table 3 3 2 3 4" xfId="8857" xr:uid="{AC9AE360-A43F-4A38-8F8D-17608A5C733B}"/>
    <cellStyle name="Normal GHG whole table 3 3 2 3 5" xfId="11779" xr:uid="{6AF0D46F-B170-4BBD-88C0-9D0394F25557}"/>
    <cellStyle name="Normal GHG whole table 3 3 2 4" xfId="2153" xr:uid="{D8EE379B-A63E-4506-8058-A29B42875751}"/>
    <cellStyle name="Normal GHG whole table 3 3 2 4 2" xfId="6722" xr:uid="{010F400C-75E8-46D5-BF6B-BAF7BA88E8CB}"/>
    <cellStyle name="Normal GHG whole table 3 3 2 4 3" xfId="10012" xr:uid="{8B3065E8-F415-44DD-B60C-78587DE365F4}"/>
    <cellStyle name="Normal GHG whole table 3 3 2 4 4" xfId="12934" xr:uid="{0F6EBAC4-3FF9-4CDE-B78E-CF058023FC18}"/>
    <cellStyle name="Normal GHG whole table 3 3 2 5" xfId="4464" xr:uid="{952ABEB7-F94E-4C95-B3EA-1388AB39AD59}"/>
    <cellStyle name="Normal GHG whole table 3 3 2 6" xfId="6359" xr:uid="{32858B88-36DE-475C-B6B8-705C6D8DC442}"/>
    <cellStyle name="Normal GHG whole table 3 3 2 7" xfId="8571" xr:uid="{B7ED2785-21DC-4DB1-B4A3-472150696EB7}"/>
    <cellStyle name="Normal GHG whole table 3 3 3" xfId="1295" xr:uid="{F4669DCD-3776-4DF7-8948-658A173328CA}"/>
    <cellStyle name="Normal GHG whole table 3 3 3 2" xfId="2860" xr:uid="{17AAA55E-03CD-488E-A2BC-83DE4BF63BD4}"/>
    <cellStyle name="Normal GHG whole table 3 3 3 2 2" xfId="7554" xr:uid="{1E46C0D3-A3F7-4BFC-92C1-6EE71C6DF3B9}"/>
    <cellStyle name="Normal GHG whole table 3 3 3 2 3" xfId="10610" xr:uid="{78638EB0-1CBE-4253-9768-E23A0CFB5356}"/>
    <cellStyle name="Normal GHG whole table 3 3 3 2 4" xfId="13492" xr:uid="{8033B701-56F3-436D-8EFD-8900D666466A}"/>
    <cellStyle name="Normal GHG whole table 3 3 3 3" xfId="4152" xr:uid="{E1F7D64B-8B2E-4195-9602-07D739FAD137}"/>
    <cellStyle name="Normal GHG whole table 3 3 3 4" xfId="9154" xr:uid="{C38883A6-5AF0-40F9-ADBC-6365E7841353}"/>
    <cellStyle name="Normal GHG whole table 3 3 3 5" xfId="12076" xr:uid="{B01BF43E-CFC1-407B-A45B-E20D1AA32CB8}"/>
    <cellStyle name="Normal GHG whole table 3 3 4" xfId="1184" xr:uid="{DA24849B-B34B-43F0-99DC-331B6845F490}"/>
    <cellStyle name="Normal GHG whole table 3 3 4 2" xfId="2753" xr:uid="{76A9F56B-4512-4DDC-BB26-450062667684}"/>
    <cellStyle name="Normal GHG whole table 3 3 4 2 2" xfId="5469" xr:uid="{2EE720C9-EE9B-4A26-8F67-196E671CCF27}"/>
    <cellStyle name="Normal GHG whole table 3 3 4 2 3" xfId="10503" xr:uid="{130A4B4F-36B9-4596-BD5B-176DDA80C1F4}"/>
    <cellStyle name="Normal GHG whole table 3 3 4 2 4" xfId="13385" xr:uid="{891655EB-4E6E-4AC6-9C16-4503589F72C2}"/>
    <cellStyle name="Normal GHG whole table 3 3 4 3" xfId="5141" xr:uid="{CD3FBA8E-6669-4162-90C6-002588914613}"/>
    <cellStyle name="Normal GHG whole table 3 3 4 4" xfId="9043" xr:uid="{828283F9-F2B4-4F95-9996-40B680E0E5AC}"/>
    <cellStyle name="Normal GHG whole table 3 3 4 5" xfId="11965" xr:uid="{A5C2A937-1B11-43C6-A1EE-8A4BB1742606}"/>
    <cellStyle name="Normal GHG whole table 3 3 5" xfId="1947" xr:uid="{967FC42D-3CC8-4604-A433-0C76F0CCF034}"/>
    <cellStyle name="Normal GHG whole table 3 3 5 2" xfId="6370" xr:uid="{A2CCF06D-1920-4310-B9B5-EC93428FF34D}"/>
    <cellStyle name="Normal GHG whole table 3 3 5 3" xfId="9806" xr:uid="{E345FEF6-0DC4-42A7-B8A3-5F122C5082AC}"/>
    <cellStyle name="Normal GHG whole table 3 3 5 4" xfId="12728" xr:uid="{165D6F4C-797D-4DCB-8EF6-2A65A05D417E}"/>
    <cellStyle name="Normal GHG whole table 3 3 6" xfId="5019" xr:uid="{BCEC8C2F-B481-49C3-8AEE-2BAE93D22CB7}"/>
    <cellStyle name="Normal GHG whole table 3 3 7" xfId="5531" xr:uid="{CE6ABC7B-E330-43D3-ADC8-41EB8FF8FB52}"/>
    <cellStyle name="Normal GHG whole table 3 3 8" xfId="10229" xr:uid="{6B1ADAE3-9E93-4D03-AD71-D414C3FA1210}"/>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2 2 2" xfId="7849" xr:uid="{D3BF23B7-6DFA-4B99-ADB0-D87CB11C024D}"/>
    <cellStyle name="Normal GHG whole table 3 4 2 2 2 3" xfId="10905" xr:uid="{0DA03B17-32BF-47CA-A396-F1255F60E358}"/>
    <cellStyle name="Normal GHG whole table 3 4 2 2 2 4" xfId="13787" xr:uid="{72F081B9-12D9-46F6-91CE-E29C12396803}"/>
    <cellStyle name="Normal GHG whole table 3 4 2 2 3" xfId="6313" xr:uid="{7115880C-CF82-4814-B395-877823E976A1}"/>
    <cellStyle name="Normal GHG whole table 3 4 2 2 4" xfId="9449" xr:uid="{FFE05257-6199-48B8-AA7D-747D3BADF59C}"/>
    <cellStyle name="Normal GHG whole table 3 4 2 2 5" xfId="12371" xr:uid="{42C56866-DD1D-4DB3-BA42-816736730C3F}"/>
    <cellStyle name="Normal GHG whole table 3 4 2 3" xfId="1821" xr:uid="{9F8A2DE9-230A-4A05-9F17-21ACDE452D89}"/>
    <cellStyle name="Normal GHG whole table 3 4 2 3 2" xfId="3371" xr:uid="{DD7FEAE8-E14B-46C8-B77A-97D9CB279598}"/>
    <cellStyle name="Normal GHG whole table 3 4 2 3 2 2" xfId="8065" xr:uid="{C1057944-6790-42B7-A2FD-05528F062AB2}"/>
    <cellStyle name="Normal GHG whole table 3 4 2 3 2 3" xfId="11121" xr:uid="{F0D67443-A073-4FB0-8ADE-65C00B58CD9B}"/>
    <cellStyle name="Normal GHG whole table 3 4 2 3 2 4" xfId="14003" xr:uid="{DB3BFAD4-6262-476F-A6EF-4465932E0BB8}"/>
    <cellStyle name="Normal GHG whole table 3 4 2 3 3" xfId="6095" xr:uid="{CC49D14B-AAD6-4BB6-B967-F64A46628805}"/>
    <cellStyle name="Normal GHG whole table 3 4 2 3 4" xfId="9680" xr:uid="{BF107281-FCD0-4A2A-888B-A3279B06FE20}"/>
    <cellStyle name="Normal GHG whole table 3 4 2 3 5" xfId="12602" xr:uid="{6D41E397-A2C2-4BE0-8BFE-F6E6D07E6679}"/>
    <cellStyle name="Normal GHG whole table 3 4 2 4" xfId="2240" xr:uid="{9B56F46F-C810-4A52-90C0-F857A0FCE10E}"/>
    <cellStyle name="Normal GHG whole table 3 4 2 4 2" xfId="4767" xr:uid="{46F2A8D3-9C8C-43BD-9D95-DD0B7587BE69}"/>
    <cellStyle name="Normal GHG whole table 3 4 2 4 3" xfId="10099" xr:uid="{EFB35890-E40F-4C7E-BCD4-6FA2A5CC0634}"/>
    <cellStyle name="Normal GHG whole table 3 4 2 4 4" xfId="13021" xr:uid="{BBBD6FF7-B25E-4DC7-8E2E-5CE6273B4189}"/>
    <cellStyle name="Normal GHG whole table 3 4 2 5" xfId="6435" xr:uid="{3E2326AB-F975-422C-8879-8718502208C6}"/>
    <cellStyle name="Normal GHG whole table 3 4 2 6" xfId="6691" xr:uid="{C64A5686-6FE9-46C5-BD30-C4CDF6A09BE0}"/>
    <cellStyle name="Normal GHG whole table 3 4 2 7" xfId="6073" xr:uid="{754D7C11-684E-4CAB-A25D-BE4EE236B5EC}"/>
    <cellStyle name="Normal GHG whole table 3 4 3" xfId="1382" xr:uid="{BCA86298-111E-44BF-BAD8-DFAC31CE4831}"/>
    <cellStyle name="Normal GHG whole table 3 4 3 2" xfId="2947" xr:uid="{F1C497DB-6786-4FA8-94AF-50EB798AFA1B}"/>
    <cellStyle name="Normal GHG whole table 3 4 3 2 2" xfId="7641" xr:uid="{A5356389-9F34-42FA-AFCD-20C8B6E49487}"/>
    <cellStyle name="Normal GHG whole table 3 4 3 2 3" xfId="10697" xr:uid="{226BBDD2-94B9-4E28-803A-BE59CEFE17B9}"/>
    <cellStyle name="Normal GHG whole table 3 4 3 2 4" xfId="13579" xr:uid="{1C838527-2D59-4646-A8F6-F0A012F258F8}"/>
    <cellStyle name="Normal GHG whole table 3 4 3 3" xfId="6049" xr:uid="{CBAFC2C1-956A-4DB1-8BD0-CE82FEE9EF6E}"/>
    <cellStyle name="Normal GHG whole table 3 4 3 4" xfId="9241" xr:uid="{208C58A7-C936-49D7-944A-7DA0C6BF8966}"/>
    <cellStyle name="Normal GHG whole table 3 4 3 5" xfId="12163" xr:uid="{CC4DAABE-C8D8-43FF-A5DB-7F33B83C8BA2}"/>
    <cellStyle name="Normal GHG whole table 3 4 4" xfId="1139" xr:uid="{4D36E32C-96BD-4501-9CF7-E7C177587220}"/>
    <cellStyle name="Normal GHG whole table 3 4 4 2" xfId="2708" xr:uid="{46B604DC-76BC-4779-930B-F3C79518A15B}"/>
    <cellStyle name="Normal GHG whole table 3 4 4 2 2" xfId="3605" xr:uid="{6F74A623-0EF2-44F1-9FBC-92832B6E8694}"/>
    <cellStyle name="Normal GHG whole table 3 4 4 2 3" xfId="10458" xr:uid="{7CE036AE-B814-4E4E-89E3-9FA415E57BE0}"/>
    <cellStyle name="Normal GHG whole table 3 4 4 2 4" xfId="13340" xr:uid="{5EE39FE8-DA21-477C-83E6-DE91C118A33A}"/>
    <cellStyle name="Normal GHG whole table 3 4 4 3" xfId="6205" xr:uid="{A700A803-CFF7-463E-91EF-09F3230BCD6C}"/>
    <cellStyle name="Normal GHG whole table 3 4 4 4" xfId="8998" xr:uid="{756BE1DF-33CD-4A4F-BD8C-F4FF86DFFA72}"/>
    <cellStyle name="Normal GHG whole table 3 4 4 5" xfId="11920" xr:uid="{3039A6F4-C8C4-424E-B465-F406609AAD78}"/>
    <cellStyle name="Normal GHG whole table 3 4 5" xfId="2034" xr:uid="{8557C4D4-3B38-4A10-AE2F-B303AFE0A4D8}"/>
    <cellStyle name="Normal GHG whole table 3 4 5 2" xfId="5583" xr:uid="{3FCBFCB4-7176-4685-B953-68D05397F994}"/>
    <cellStyle name="Normal GHG whole table 3 4 5 3" xfId="9893" xr:uid="{34C1C5F2-ABBD-455E-BEEF-7CFDA31DB2A5}"/>
    <cellStyle name="Normal GHG whole table 3 4 5 4" xfId="12815" xr:uid="{3BA1FB09-3815-41C1-AAEB-73574053DFDC}"/>
    <cellStyle name="Normal GHG whole table 3 4 6" xfId="3487" xr:uid="{C0FFE49C-E5B3-4C1B-9C24-4581FBF1A04C}"/>
    <cellStyle name="Normal GHG whole table 3 4 7" xfId="4079" xr:uid="{86906074-B8C2-472D-B23A-68C388E3D289}"/>
    <cellStyle name="Normal GHG whole table 3 4 8" xfId="5924" xr:uid="{9305809F-EECD-407A-BCFE-A9EFA25EE8AE}"/>
    <cellStyle name="Normal GHG whole table 3 5" xfId="1114" xr:uid="{3375449A-2DB3-47C4-AC25-1E5AC2CA5E8F}"/>
    <cellStyle name="Normal GHG whole table 3 5 2" xfId="2683" xr:uid="{B2582AEC-C74B-4279-BB78-F42F1D2821CD}"/>
    <cellStyle name="Normal GHG whole table 3 5 2 2" xfId="5963" xr:uid="{2EDB0D10-3E63-4E81-8F98-7654DB95CEF0}"/>
    <cellStyle name="Normal GHG whole table 3 5 2 3" xfId="10433" xr:uid="{774F10C3-C950-40A0-8BAA-E246A4BE67C4}"/>
    <cellStyle name="Normal GHG whole table 3 5 2 4" xfId="13315" xr:uid="{18348245-68BC-41F1-8775-48D6AC157431}"/>
    <cellStyle name="Normal GHG whole table 3 5 3" xfId="4644" xr:uid="{C02FA621-AAF7-421F-95E5-CF6010203E2E}"/>
    <cellStyle name="Normal GHG whole table 3 5 4" xfId="8973" xr:uid="{9E932DDA-9D87-438A-B32F-41ACE9407CA0}"/>
    <cellStyle name="Normal GHG whole table 3 5 5" xfId="11895" xr:uid="{0B12FC0D-BCFC-4D15-99D2-23C27798AF2B}"/>
    <cellStyle name="Normal GHG whole table 3 6" xfId="1186" xr:uid="{5A56F0A9-71AC-4B6B-845A-B3AA23924E9E}"/>
    <cellStyle name="Normal GHG whole table 3 6 2" xfId="2755" xr:uid="{6AE51E23-3347-4ACD-A966-A49EF127BE84}"/>
    <cellStyle name="Normal GHG whole table 3 6 2 2" xfId="4389" xr:uid="{D8D436CD-0912-45BE-8865-EFC15C1BED93}"/>
    <cellStyle name="Normal GHG whole table 3 6 2 3" xfId="10505" xr:uid="{45919A0B-C3F7-47D3-B28A-926E2CA92EB6}"/>
    <cellStyle name="Normal GHG whole table 3 6 2 4" xfId="13387" xr:uid="{6B36C0F1-064C-4A2E-A0C2-97A1319E454D}"/>
    <cellStyle name="Normal GHG whole table 3 6 3" xfId="5028" xr:uid="{D849545B-BB1E-4ACB-8AD6-6DB59E552D52}"/>
    <cellStyle name="Normal GHG whole table 3 6 4" xfId="9045" xr:uid="{E71D2F43-38EE-48D4-A382-2524C330DF4A}"/>
    <cellStyle name="Normal GHG whole table 3 6 5" xfId="11967" xr:uid="{0E959FD5-9F4C-499E-B9CE-5A4CD57B035E}"/>
    <cellStyle name="Normal GHG whole table 3 7" xfId="67" xr:uid="{6FDD76E4-04FD-4ABB-B398-A3A35FCBC6B9}"/>
    <cellStyle name="Normal GHG whole table 3 7 2" xfId="6762" xr:uid="{3F7A02C9-D62C-428D-823E-8A10D360DC72}"/>
    <cellStyle name="Normal GHG whole table 3 7 3" xfId="6377" xr:uid="{C4CF05A5-9CD2-48BD-8BE4-250895BAA312}"/>
    <cellStyle name="Normal GHG whole table 3 7 4" xfId="6006" xr:uid="{9D1B2A35-95B2-4D8C-83C5-5AD260E52434}"/>
    <cellStyle name="Normal GHG whole table 3 8" xfId="6416" xr:uid="{860795BC-B747-481C-984D-3EB34B00136B}"/>
    <cellStyle name="Normal GHG whole table 3 9" xfId="8229" xr:uid="{7FA97D54-45FC-4F2D-951C-F83CCCDBEC05}"/>
    <cellStyle name="Normal GHG whole table 4" xfId="104" xr:uid="{25324109-3CAD-40C1-AB9E-7B28BF9D8769}"/>
    <cellStyle name="Normal GHG whole table 4 2" xfId="2357" xr:uid="{CCB09402-43C5-4456-987F-9D12ABFC5CC2}"/>
    <cellStyle name="Normal GHG whole table 4 2 2" xfId="5305" xr:uid="{4A4EB9EE-57FB-47A9-9144-41DDA70AE2EF}"/>
    <cellStyle name="Normal GHG whole table 4 2 3" xfId="10215" xr:uid="{640EE3B0-CD66-475B-A83B-E5F08C0CA757}"/>
    <cellStyle name="Normal GHG whole table 4 2 4" xfId="13133" xr:uid="{B66688E0-94E6-4B30-8709-1035DD01503C}"/>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ál_Munka1" xfId="48" xr:uid="{BE708FD1-4E5B-48C9-B6DB-85B91B4509CF}"/>
    <cellStyle name="Note 2" xfId="207" xr:uid="{CAEE197D-8820-4C98-8BD8-BA7A9D56A892}"/>
    <cellStyle name="Note 2 10" xfId="8576" xr:uid="{1A2BE4AF-002C-4D71-959F-469E8016C389}"/>
    <cellStyle name="Note 2 11" xfId="11512" xr:uid="{C11D925F-91D9-4E88-B887-BE1FC462B994}"/>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2 2 2" xfId="7784" xr:uid="{41B998B9-EFDD-48FE-9213-E6E70C8F87B1}"/>
    <cellStyle name="Note 2 2 2 2 2 3" xfId="10840" xr:uid="{2668B3E9-7A74-43DD-8129-3A089355CBDE}"/>
    <cellStyle name="Note 2 2 2 2 2 4" xfId="13722" xr:uid="{81E25BC1-F3C0-4860-96B3-134E1CBD6D00}"/>
    <cellStyle name="Note 2 2 2 2 3" xfId="6238" xr:uid="{52136E2B-59B5-4268-B1A4-E674117C6420}"/>
    <cellStyle name="Note 2 2 2 2 4" xfId="9384" xr:uid="{879EE35B-1618-4F68-A6B4-1624A08E96A0}"/>
    <cellStyle name="Note 2 2 2 2 5" xfId="12306" xr:uid="{CD13A7DF-6554-4343-B359-EC12885861FD}"/>
    <cellStyle name="Note 2 2 2 3" xfId="929" xr:uid="{018C14F1-7F5C-46BE-8625-29E36C71CB18}"/>
    <cellStyle name="Note 2 2 2 3 2" xfId="2510" xr:uid="{703587E4-1ECE-451F-8493-841CD18E9F96}"/>
    <cellStyle name="Note 2 2 2 3 2 2" xfId="4918" xr:uid="{BB865E65-BC87-4D05-9AFF-4CF0B28C047B}"/>
    <cellStyle name="Note 2 2 2 3 2 3" xfId="10260" xr:uid="{6E59C20B-CF32-4F9B-AD6B-FF72EB907192}"/>
    <cellStyle name="Note 2 2 2 3 2 4" xfId="13142" xr:uid="{31FB13B8-EAA8-4A48-A437-55E141C98272}"/>
    <cellStyle name="Note 2 2 2 3 3" xfId="5620" xr:uid="{5411348E-121F-4E32-B6B7-958031042951}"/>
    <cellStyle name="Note 2 2 2 3 4" xfId="8788" xr:uid="{E5C72859-BCBD-4AFF-9ED9-F800F6E32745}"/>
    <cellStyle name="Note 2 2 2 3 5" xfId="11710" xr:uid="{803C88D4-3693-474D-B9D9-F1310AF0668E}"/>
    <cellStyle name="Note 2 2 2 4" xfId="2175" xr:uid="{286A17BE-C39B-4BE1-8800-363CC5F7AB55}"/>
    <cellStyle name="Note 2 2 2 4 2" xfId="5694" xr:uid="{F2404663-9290-4BCE-9C79-623D4F925E77}"/>
    <cellStyle name="Note 2 2 2 4 3" xfId="10034" xr:uid="{B67D0933-2E20-45A6-910A-D4FA1204FD9F}"/>
    <cellStyle name="Note 2 2 2 4 4" xfId="12956" xr:uid="{3AB124AC-1327-455D-9AD1-5BC878B85413}"/>
    <cellStyle name="Note 2 2 2 5" xfId="3781" xr:uid="{AF75C330-5922-4AE1-8E49-64B0C46F269E}"/>
    <cellStyle name="Note 2 2 2 6" xfId="5482" xr:uid="{B6DD3D3A-8F3C-453E-AC37-8598367031EB}"/>
    <cellStyle name="Note 2 2 2 7" xfId="8584" xr:uid="{B3219012-1F96-45B9-81CF-92A13E7DCBBE}"/>
    <cellStyle name="Note 2 2 3" xfId="1317" xr:uid="{EE4136E6-7FD3-47F0-B65B-55760A219C30}"/>
    <cellStyle name="Note 2 2 3 2" xfId="2882" xr:uid="{FA1A82C1-926A-4F8A-9DF2-AF492570DBBE}"/>
    <cellStyle name="Note 2 2 3 2 2" xfId="7576" xr:uid="{7FCCF2D1-D40C-473F-A95F-0836838427CC}"/>
    <cellStyle name="Note 2 2 3 2 3" xfId="10632" xr:uid="{65C7A377-B21A-4D06-978B-34D9ECA778FB}"/>
    <cellStyle name="Note 2 2 3 2 4" xfId="13514" xr:uid="{2AB18BE9-18CE-4AA7-82FC-579BD367A6FA}"/>
    <cellStyle name="Note 2 2 3 3" xfId="4020" xr:uid="{E4E6B8A9-09BE-4E5F-8EF2-13E50E87F72C}"/>
    <cellStyle name="Note 2 2 3 4" xfId="9176" xr:uid="{D0FEB8D9-587D-4866-8C41-C753762EF5C6}"/>
    <cellStyle name="Note 2 2 3 5" xfId="12098" xr:uid="{1703E9D0-E1F0-4A40-B25C-3BDBC177D31E}"/>
    <cellStyle name="Note 2 2 4" xfId="1183" xr:uid="{45729245-8CFA-4B0A-A347-337705990318}"/>
    <cellStyle name="Note 2 2 4 2" xfId="2752" xr:uid="{945079ED-9999-4BBB-8FBF-7FE00F749D59}"/>
    <cellStyle name="Note 2 2 4 2 2" xfId="4036" xr:uid="{3D89CE6A-3604-42C8-9FD5-D264B721427E}"/>
    <cellStyle name="Note 2 2 4 2 3" xfId="10502" xr:uid="{BD80C2D9-04F6-4142-97C3-F08A4670C630}"/>
    <cellStyle name="Note 2 2 4 2 4" xfId="13384" xr:uid="{36247451-1042-4144-85F8-0CC6256DF281}"/>
    <cellStyle name="Note 2 2 4 3" xfId="6666" xr:uid="{EC2F0C5C-B499-4A45-8AA3-C9A00B1C41E3}"/>
    <cellStyle name="Note 2 2 4 4" xfId="9042" xr:uid="{ED221150-D302-4032-B5AE-3F3ECD021023}"/>
    <cellStyle name="Note 2 2 4 5" xfId="11964" xr:uid="{E42762C2-6EE7-44ED-A052-4FD413A57275}"/>
    <cellStyle name="Note 2 2 5" xfId="1969" xr:uid="{CCCC05BA-5604-4413-B03B-A1B4FA1878E2}"/>
    <cellStyle name="Note 2 2 5 2" xfId="4071" xr:uid="{282DF1AE-F659-4064-839D-FD36F3DD05E9}"/>
    <cellStyle name="Note 2 2 5 3" xfId="9828" xr:uid="{707D97CD-0D29-4BE6-9C63-43F10D06E98B}"/>
    <cellStyle name="Note 2 2 5 4" xfId="12750" xr:uid="{F87B6D41-31D8-441A-AB3F-48A92F935DEC}"/>
    <cellStyle name="Note 2 2 6" xfId="3935" xr:uid="{A060F1C5-4E67-4723-A53A-6304B5C14CDF}"/>
    <cellStyle name="Note 2 2 7" xfId="5423" xr:uid="{4EE6DE65-A1BD-4E1F-B00E-D97DFDF04D8E}"/>
    <cellStyle name="Note 2 2 8" xfId="8230" xr:uid="{98D89322-B6F4-4B3B-8974-31FE262FF667}"/>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2 2 2" xfId="7848" xr:uid="{D8106690-2E37-4AC5-8C8C-3B13F824117F}"/>
    <cellStyle name="Note 2 3 2 2 2 3" xfId="10904" xr:uid="{D3F840ED-6546-4352-8951-7D6D0351825B}"/>
    <cellStyle name="Note 2 3 2 2 2 4" xfId="13786" xr:uid="{318B100E-2647-453B-A9C0-EB6210C6950D}"/>
    <cellStyle name="Note 2 3 2 2 3" xfId="5187" xr:uid="{92D41ECA-6513-4DB1-9EA4-1DB5EA6D21E2}"/>
    <cellStyle name="Note 2 3 2 2 4" xfId="9448" xr:uid="{67F518EF-E810-4EF5-A713-F36A80ADF1B5}"/>
    <cellStyle name="Note 2 3 2 2 5" xfId="12370" xr:uid="{1C95F0B0-E98B-4D20-906E-7C5F1F5ED03B}"/>
    <cellStyle name="Note 2 3 2 3" xfId="1697" xr:uid="{63F6F43B-8B9C-4AE5-8E4C-254661967DFF}"/>
    <cellStyle name="Note 2 3 2 3 2" xfId="3258" xr:uid="{796B79FB-1F37-40C7-8588-F3D9CA54BF32}"/>
    <cellStyle name="Note 2 3 2 3 2 2" xfId="7952" xr:uid="{DB94E037-9109-4789-A769-C6897DFC9A72}"/>
    <cellStyle name="Note 2 3 2 3 2 3" xfId="11008" xr:uid="{1C5747BF-1FA1-41A2-92AB-18411079A236}"/>
    <cellStyle name="Note 2 3 2 3 2 4" xfId="13890" xr:uid="{0918E3C7-F704-409D-8432-1D113C63625A}"/>
    <cellStyle name="Note 2 3 2 3 3" xfId="5521" xr:uid="{50D166F9-29B3-417D-9191-15D053BCC5F2}"/>
    <cellStyle name="Note 2 3 2 3 4" xfId="9556" xr:uid="{81A0B4F3-03E4-4376-964B-B97DB2B5EDE6}"/>
    <cellStyle name="Note 2 3 2 3 5" xfId="12478" xr:uid="{E6B9641E-CE4F-42A7-A288-39217F1FFF45}"/>
    <cellStyle name="Note 2 3 2 4" xfId="2239" xr:uid="{B8671843-369A-443C-B4F6-519D565035F1}"/>
    <cellStyle name="Note 2 3 2 4 2" xfId="6294" xr:uid="{A9B26D44-523C-403D-90AF-AFDB890110B9}"/>
    <cellStyle name="Note 2 3 2 4 3" xfId="10098" xr:uid="{6FB0C2BA-9461-48EA-AC56-91F3AB877118}"/>
    <cellStyle name="Note 2 3 2 4 4" xfId="13020" xr:uid="{BFD1E8F5-20CB-427F-8887-A9F6AEF9DDF7}"/>
    <cellStyle name="Note 2 3 2 5" xfId="5312" xr:uid="{E61FD8AF-52FB-4F3F-A8FD-1E4E52E5D3EB}"/>
    <cellStyle name="Note 2 3 2 6" xfId="3684" xr:uid="{F0620D39-FD1B-4609-A20A-501892A55155}"/>
    <cellStyle name="Note 2 3 2 7" xfId="8239" xr:uid="{821250B1-2239-49A2-B590-E448DCB029C9}"/>
    <cellStyle name="Note 2 3 3" xfId="1381" xr:uid="{356C9460-ED05-425A-9C58-308466798931}"/>
    <cellStyle name="Note 2 3 3 2" xfId="2946" xr:uid="{C35CB092-947E-4814-8403-E29FA3289EE5}"/>
    <cellStyle name="Note 2 3 3 2 2" xfId="7640" xr:uid="{9E6B0B4F-2765-49A8-8C41-26CECFB0C13F}"/>
    <cellStyle name="Note 2 3 3 2 3" xfId="10696" xr:uid="{7768D2B0-29BC-4297-9AD8-B90023EEF15E}"/>
    <cellStyle name="Note 2 3 3 2 4" xfId="13578" xr:uid="{32AF47AC-5F68-4C0B-B51A-C29A081DBBAA}"/>
    <cellStyle name="Note 2 3 3 3" xfId="5642" xr:uid="{C0AB2C0A-5319-4496-9A6A-D36A118FCF45}"/>
    <cellStyle name="Note 2 3 3 4" xfId="9240" xr:uid="{20AB7BD3-0937-4C94-BF05-22A36BCB198B}"/>
    <cellStyle name="Note 2 3 3 5" xfId="12162" xr:uid="{B0585A88-FC7F-415F-811C-133ED3736248}"/>
    <cellStyle name="Note 2 3 4" xfId="1807" xr:uid="{F2599651-53FE-40E7-876C-334D843A2CF0}"/>
    <cellStyle name="Note 2 3 4 2" xfId="3359" xr:uid="{BE529035-3937-4F96-BC6A-E8A9D794B768}"/>
    <cellStyle name="Note 2 3 4 2 2" xfId="8053" xr:uid="{695CA69B-791E-4256-8849-964F0E044A79}"/>
    <cellStyle name="Note 2 3 4 2 3" xfId="11109" xr:uid="{19FDFC11-302D-4BF1-9927-E2078914E422}"/>
    <cellStyle name="Note 2 3 4 2 4" xfId="13991" xr:uid="{F9A3F374-F8C5-40EE-A359-3D46854307E4}"/>
    <cellStyle name="Note 2 3 4 3" xfId="4369" xr:uid="{7CD3C1FC-83F4-454A-B170-98555B0C1984}"/>
    <cellStyle name="Note 2 3 4 4" xfId="9666" xr:uid="{C2A33D12-8AA9-4EEE-B454-60117AB780A2}"/>
    <cellStyle name="Note 2 3 4 5" xfId="12588" xr:uid="{C2BFDC37-16B4-490C-A0B9-956231079BD5}"/>
    <cellStyle name="Note 2 3 5" xfId="2033" xr:uid="{6151CAAB-A72D-40A6-8A6F-15037E16D828}"/>
    <cellStyle name="Note 2 3 5 2" xfId="4752" xr:uid="{1D077CCB-C595-4F41-BB34-11E3F1A9D673}"/>
    <cellStyle name="Note 2 3 5 3" xfId="9892" xr:uid="{CA7D0097-A919-4961-A4A2-2A545765B877}"/>
    <cellStyle name="Note 2 3 5 4" xfId="12814" xr:uid="{BE6CF6EA-1134-415E-9D4B-7156BEC19196}"/>
    <cellStyle name="Note 2 3 6" xfId="3672" xr:uid="{1B50B041-76C3-4E38-8985-F4B7E992114E}"/>
    <cellStyle name="Note 2 3 7" xfId="6712" xr:uid="{77D8C279-EFD3-4DA5-B6ED-AFA6863E2EF7}"/>
    <cellStyle name="Note 2 3 8" xfId="8245" xr:uid="{9E0691AF-B6C5-41BB-B1C4-748852C8FD97}"/>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2 2 2" xfId="7743" xr:uid="{46919D2F-515E-4971-B051-B849218107F2}"/>
    <cellStyle name="Note 2 4 2 2 2 3" xfId="10799" xr:uid="{27C0CF37-BCDA-47AC-98F4-4C7AEE7916EC}"/>
    <cellStyle name="Note 2 4 2 2 2 4" xfId="13681" xr:uid="{65657529-EFC8-4228-B969-8192C6288F32}"/>
    <cellStyle name="Note 2 4 2 2 3" xfId="6033" xr:uid="{CA74A6E0-E111-4A30-9586-1D6F6BFB313A}"/>
    <cellStyle name="Note 2 4 2 2 4" xfId="9343" xr:uid="{CC3DAF0C-662C-4DB7-87DF-1CF718A9999B}"/>
    <cellStyle name="Note 2 4 2 2 5" xfId="12265" xr:uid="{F7648560-0F7F-4659-BB6B-4075CC126704}"/>
    <cellStyle name="Note 2 4 2 3" xfId="944" xr:uid="{425E1CEC-1CFD-4A54-BDAA-F497A43F9E7F}"/>
    <cellStyle name="Note 2 4 2 3 2" xfId="2523" xr:uid="{851DE76C-C0EF-42CB-A295-C52CD24578A6}"/>
    <cellStyle name="Note 2 4 2 3 2 2" xfId="4308" xr:uid="{76CB36EB-CA3E-43A5-9E24-1E4C38B90B54}"/>
    <cellStyle name="Note 2 4 2 3 2 3" xfId="10273" xr:uid="{B70492B5-8ECF-4F5A-AE93-714314C5C84A}"/>
    <cellStyle name="Note 2 4 2 3 2 4" xfId="13155" xr:uid="{3C77D905-93E3-47B5-A04F-354415B09A6E}"/>
    <cellStyle name="Note 2 4 2 3 3" xfId="6516" xr:uid="{1BFA1FE6-7D2A-4BEF-B641-34701111CA66}"/>
    <cellStyle name="Note 2 4 2 3 4" xfId="8803" xr:uid="{F114746C-1BF9-4447-9939-CE406BAC931F}"/>
    <cellStyle name="Note 2 4 2 3 5" xfId="11725" xr:uid="{9E9A1847-8143-4403-A665-00680BE56DAE}"/>
    <cellStyle name="Note 2 4 2 4" xfId="2134" xr:uid="{9EFE570D-AE4F-47E5-8C1F-A76C3CE4CD80}"/>
    <cellStyle name="Note 2 4 2 4 2" xfId="6191" xr:uid="{7FA554C2-862D-44BC-996F-2B200E79C6C1}"/>
    <cellStyle name="Note 2 4 2 4 3" xfId="9993" xr:uid="{4673A6F2-C504-49B0-8833-EDDB8605F585}"/>
    <cellStyle name="Note 2 4 2 4 4" xfId="12915" xr:uid="{3D79289C-59B7-40CF-B990-DEB83EAE853F}"/>
    <cellStyle name="Note 2 4 2 5" xfId="3513" xr:uid="{78717984-740F-4042-B60A-70FD3247E8F7}"/>
    <cellStyle name="Note 2 4 2 6" xfId="6692" xr:uid="{E863F051-807F-4152-B1DB-D40ED77EDE22}"/>
    <cellStyle name="Note 2 4 2 7" xfId="8266" xr:uid="{810DBA7A-3AD5-49DB-A697-87C50ACFCEF3}"/>
    <cellStyle name="Note 2 4 3" xfId="1276" xr:uid="{FD7D59F3-843B-43DE-9EDF-B304239EC77F}"/>
    <cellStyle name="Note 2 4 3 2" xfId="2841" xr:uid="{4DD97AE2-00F0-4611-AED8-5BB30DD5B9E2}"/>
    <cellStyle name="Note 2 4 3 2 2" xfId="7535" xr:uid="{4BDEC1D7-CD54-4148-8811-599709623344}"/>
    <cellStyle name="Note 2 4 3 2 3" xfId="10591" xr:uid="{B94F4DBC-028E-4C19-A9B9-624A65C988A8}"/>
    <cellStyle name="Note 2 4 3 2 4" xfId="13473" xr:uid="{DFAB949A-A6D7-41BF-9D32-780FF8E6C580}"/>
    <cellStyle name="Note 2 4 3 3" xfId="4840" xr:uid="{A461C803-E536-43DD-9899-F21F80B644C8}"/>
    <cellStyle name="Note 2 4 3 4" xfId="9135" xr:uid="{9AE7DE7B-2C81-46FE-A975-1039CB80FE6F}"/>
    <cellStyle name="Note 2 4 3 5" xfId="12057" xr:uid="{316D2252-02BD-4ED0-BCCC-52A8CC926BCD}"/>
    <cellStyle name="Note 2 4 4" xfId="1009" xr:uid="{C3B150E2-E2AA-47B6-977C-546B8E1B2EEB}"/>
    <cellStyle name="Note 2 4 4 2" xfId="2581" xr:uid="{5A1AC831-F0AD-4BFF-A67C-3DD88D4C245F}"/>
    <cellStyle name="Note 2 4 4 2 2" xfId="5150" xr:uid="{2A16EAB3-1D24-475D-A6D5-480538911610}"/>
    <cellStyle name="Note 2 4 4 2 3" xfId="10331" xr:uid="{D919DEC5-AA2C-49F7-9793-694DD55058C1}"/>
    <cellStyle name="Note 2 4 4 2 4" xfId="13213" xr:uid="{8C8F7ADD-A5E9-4421-8830-550E2EF4EDB5}"/>
    <cellStyle name="Note 2 4 4 3" xfId="3733" xr:uid="{6FFF739A-7E28-4E03-8E3C-C5C00E3EF930}"/>
    <cellStyle name="Note 2 4 4 4" xfId="8868" xr:uid="{DBC00055-52DA-4590-A342-F926310D93EB}"/>
    <cellStyle name="Note 2 4 4 5" xfId="11790" xr:uid="{61CB178B-45D9-4B56-97A4-DAE91A6EFF97}"/>
    <cellStyle name="Note 2 4 5" xfId="1928" xr:uid="{F2E2FC76-9867-48BB-B254-9917EC6DA7E3}"/>
    <cellStyle name="Note 2 4 5 2" xfId="6336" xr:uid="{C7E53C10-5891-4D09-AD63-4B788E3EF6A5}"/>
    <cellStyle name="Note 2 4 5 3" xfId="9787" xr:uid="{2AF1ADAB-324C-44E4-AC49-14DD82D05762}"/>
    <cellStyle name="Note 2 4 5 4" xfId="12709" xr:uid="{4E201F65-D814-4DBA-BFCA-6FE91BA7FC7F}"/>
    <cellStyle name="Note 2 4 6" xfId="4633" xr:uid="{3CAD766F-4196-4C72-9801-A79C97700C9F}"/>
    <cellStyle name="Note 2 4 7" xfId="4180" xr:uid="{333E800B-1C70-46A5-A292-7F1B14141E3D}"/>
    <cellStyle name="Note 2 4 8" xfId="5003" xr:uid="{6491AB1C-4584-4440-A2CF-5DA2D4F5F503}"/>
    <cellStyle name="Note 2 5" xfId="720" xr:uid="{FC2D1195-E0EE-457E-A953-8D296C0276B6}"/>
    <cellStyle name="Note 2 5 2" xfId="1440" xr:uid="{0197B550-0251-4AF7-99C8-E77DCCF2AFD4}"/>
    <cellStyle name="Note 2 5 2 2" xfId="3005" xr:uid="{5F6CAD50-12D4-47BE-A75B-EAD503971131}"/>
    <cellStyle name="Note 2 5 2 2 2" xfId="7699" xr:uid="{716DF419-4C67-4769-A225-18374E154F28}"/>
    <cellStyle name="Note 2 5 2 2 3" xfId="10755" xr:uid="{B04F8A00-E38A-4D20-AAB7-00B4DC92DE85}"/>
    <cellStyle name="Note 2 5 2 2 4" xfId="13637" xr:uid="{F9C5782A-48DD-40FD-BE35-0BD909FFE2AD}"/>
    <cellStyle name="Note 2 5 2 3" xfId="4704" xr:uid="{9063E483-C3C9-4EA0-8088-D51E30BB28C1}"/>
    <cellStyle name="Note 2 5 2 4" xfId="9299" xr:uid="{4CB213EB-05FD-44DE-A9EE-8091D04BE9B6}"/>
    <cellStyle name="Note 2 5 2 5" xfId="12221" xr:uid="{327902FB-FBA2-45C4-8441-D39CFB8D50F4}"/>
    <cellStyle name="Note 2 5 3" xfId="1180" xr:uid="{25869A0F-C421-4449-9E73-FE23E7929AEF}"/>
    <cellStyle name="Note 2 5 3 2" xfId="2749" xr:uid="{A00EA944-A040-4EAE-98E8-81EBC3E0D001}"/>
    <cellStyle name="Note 2 5 3 2 2" xfId="6462" xr:uid="{20738E13-498D-4609-953E-2388FC9C25B9}"/>
    <cellStyle name="Note 2 5 3 2 3" xfId="10499" xr:uid="{371502AA-498D-44EC-A26F-41713DE893B6}"/>
    <cellStyle name="Note 2 5 3 2 4" xfId="13381" xr:uid="{A8480C87-72B3-4846-81C0-59D687BBCA11}"/>
    <cellStyle name="Note 2 5 3 3" xfId="6356" xr:uid="{FB5C136B-62A0-4271-B266-849AB385CCA0}"/>
    <cellStyle name="Note 2 5 3 4" xfId="9039" xr:uid="{20F4165A-DF7A-4CB4-BE3B-7D306B07CCC4}"/>
    <cellStyle name="Note 2 5 3 5" xfId="11961" xr:uid="{D0EA2C77-4723-4929-A5C7-D09B7A1D13F2}"/>
    <cellStyle name="Note 2 5 4" xfId="2091" xr:uid="{B3BB326F-F291-47D5-AB3C-84CAA749EA0F}"/>
    <cellStyle name="Note 2 5 4 2" xfId="6216" xr:uid="{AE8D2F3C-C059-4714-A17B-053618919CC8}"/>
    <cellStyle name="Note 2 5 4 3" xfId="9950" xr:uid="{C57E69AA-D4A0-42AC-B8C0-847D8905CA15}"/>
    <cellStyle name="Note 2 5 4 4" xfId="12872" xr:uid="{822334B1-2FB1-4342-887C-1833E5CF50A3}"/>
    <cellStyle name="Note 2 5 5" xfId="4520" xr:uid="{0A2C9608-9D6E-44FF-9F98-3CF836DC378C}"/>
    <cellStyle name="Note 2 5 6" xfId="4930" xr:uid="{83E59087-3DCA-4645-A6F2-160DD780139D}"/>
    <cellStyle name="Note 2 5 7" xfId="10165" xr:uid="{13818CC0-738B-4CC3-878A-6A3CE8B1301F}"/>
    <cellStyle name="Note 2 6" xfId="1035" xr:uid="{B6EA0749-7474-45EE-BB82-6E5F83913D25}"/>
    <cellStyle name="Note 2 6 2" xfId="2607" xr:uid="{CD25923C-F37B-4665-984A-E424C7CB0206}"/>
    <cellStyle name="Note 2 6 2 2" xfId="3521" xr:uid="{7B061661-73F3-4DFB-945D-2D5C8CCAAEA3}"/>
    <cellStyle name="Note 2 6 2 3" xfId="10357" xr:uid="{3D1CF9C0-2EFC-4342-A4F1-63D928A6BA3A}"/>
    <cellStyle name="Note 2 6 2 4" xfId="13239" xr:uid="{B0EFEDEB-046D-4CC4-BFFF-A64BD408A880}"/>
    <cellStyle name="Note 2 6 3" xfId="5033" xr:uid="{C04C518E-0DD0-439A-9B61-7CC2F171708C}"/>
    <cellStyle name="Note 2 6 4" xfId="8894" xr:uid="{BBFBF310-5B39-4AB3-83DA-F59DCAA1AD7F}"/>
    <cellStyle name="Note 2 6 5" xfId="11816" xr:uid="{AD527778-F9AF-4B40-94CA-4756CC03908A}"/>
    <cellStyle name="Note 2 7" xfId="1151" xr:uid="{E4CB69E4-0EBC-4455-8FD3-06355BED2691}"/>
    <cellStyle name="Note 2 7 2" xfId="2720" xr:uid="{AC71AC93-21B9-4FD6-BD25-5DCE0243433F}"/>
    <cellStyle name="Note 2 7 2 2" xfId="3711" xr:uid="{31B597DC-9499-4619-A1F8-D9FBAEFFD60D}"/>
    <cellStyle name="Note 2 7 2 3" xfId="10470" xr:uid="{15EBD0D5-61A2-46B4-9E2F-2A4619C2B052}"/>
    <cellStyle name="Note 2 7 2 4" xfId="13352" xr:uid="{B8A03033-A0F0-4EB2-B0EF-0A334E8F9A21}"/>
    <cellStyle name="Note 2 7 3" xfId="6017" xr:uid="{85120C11-CE42-41E6-85DA-A7E144D3D138}"/>
    <cellStyle name="Note 2 7 4" xfId="9010" xr:uid="{25E0156C-28EC-4FEC-BADE-3968EF0DFB0E}"/>
    <cellStyle name="Note 2 7 5" xfId="11932" xr:uid="{28A93990-5498-4A2C-AE8F-1EDF1D06A1D7}"/>
    <cellStyle name="Note 2 8" xfId="989" xr:uid="{ADFEEF7F-8F37-4B2E-A2B2-48FA2D88260A}"/>
    <cellStyle name="Note 2 8 2" xfId="5590" xr:uid="{E88B4E28-B05A-4399-86C9-E769EADF1DED}"/>
    <cellStyle name="Note 2 8 3" xfId="8848" xr:uid="{AA72E394-F122-4B9F-BF7B-5450A539E087}"/>
    <cellStyle name="Note 2 8 4" xfId="11770" xr:uid="{87601E1F-3310-4606-B819-72F5EF2C72B0}"/>
    <cellStyle name="Note 2 9" xfId="5049" xr:uid="{1BFEE2C2-79AC-4F4C-A93D-DDFEED58B274}"/>
    <cellStyle name="Note 3" xfId="272" xr:uid="{724F3BDF-F1B0-4C1A-801B-A0EB8845AE2F}"/>
    <cellStyle name="Note 3 10" xfId="8281" xr:uid="{97578D86-EC86-49E9-91D9-C295966E5B68}"/>
    <cellStyle name="Note 3 11" xfId="11287" xr:uid="{D776909A-6D20-4EAF-931C-507915F93BD4}"/>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2 2 2" xfId="7812" xr:uid="{22E89063-7109-4B7E-8CDD-82F86A881397}"/>
    <cellStyle name="Note 3 2 2 2 2 3" xfId="10868" xr:uid="{9F3C83AD-3D81-41EE-B56E-944F8F2B8FAA}"/>
    <cellStyle name="Note 3 2 2 2 2 4" xfId="13750" xr:uid="{418F094E-08C2-4585-8E14-3BACC81FA030}"/>
    <cellStyle name="Note 3 2 2 2 3" xfId="6806" xr:uid="{EDB72644-BD54-4802-9B3A-CE63AC702D22}"/>
    <cellStyle name="Note 3 2 2 2 4" xfId="9412" xr:uid="{15116FF1-417C-4CFF-9AD6-A964EAEDB8A8}"/>
    <cellStyle name="Note 3 2 2 2 5" xfId="12334" xr:uid="{A3B8ABA1-20FF-482F-B5DB-9FF7419B549A}"/>
    <cellStyle name="Note 3 2 2 3" xfId="1661" xr:uid="{50427A16-ABFD-4CC8-A9A0-9F8E173733D9}"/>
    <cellStyle name="Note 3 2 2 3 2" xfId="3226" xr:uid="{D0303F78-194D-4EA7-9EE9-2616E2841BB6}"/>
    <cellStyle name="Note 3 2 2 3 2 2" xfId="7920" xr:uid="{92238FA1-92FD-47B2-A407-BF34F4C91FE6}"/>
    <cellStyle name="Note 3 2 2 3 2 3" xfId="10976" xr:uid="{1BE8E58A-3DD5-4C17-821D-8AAABBF6F090}"/>
    <cellStyle name="Note 3 2 2 3 2 4" xfId="13858" xr:uid="{1AFA7F36-D16D-4CD9-B5F0-3D70DC307088}"/>
    <cellStyle name="Note 3 2 2 3 3" xfId="5700" xr:uid="{01FCC62B-15A9-460E-884C-495B8E5C780A}"/>
    <cellStyle name="Note 3 2 2 3 4" xfId="9520" xr:uid="{EAC070FC-465F-4ECA-B263-4040CD3F4EE7}"/>
    <cellStyle name="Note 3 2 2 3 5" xfId="12442" xr:uid="{210CFFF0-4BD9-48E5-97FE-E2D89F0208DD}"/>
    <cellStyle name="Note 3 2 2 4" xfId="2203" xr:uid="{63D2D370-3310-4FB4-9BC1-1442DC2AD061}"/>
    <cellStyle name="Note 3 2 2 4 2" xfId="5007" xr:uid="{69F5FEE1-0E48-48BA-BD4B-3E4D180B3D3D}"/>
    <cellStyle name="Note 3 2 2 4 3" xfId="10062" xr:uid="{EA285E7A-4881-400E-9688-7D8A39A1B55B}"/>
    <cellStyle name="Note 3 2 2 4 4" xfId="12984" xr:uid="{1996E889-ED12-4CDF-8F71-AA3650B2BC28}"/>
    <cellStyle name="Note 3 2 2 5" xfId="6382" xr:uid="{21070097-DF0A-4EB2-BB7F-2A3287DA7050}"/>
    <cellStyle name="Note 3 2 2 6" xfId="3587" xr:uid="{20747E23-FDA1-443B-898F-2675010F4C08}"/>
    <cellStyle name="Note 3 2 2 7" xfId="5518" xr:uid="{902CF412-0EF6-4336-82F9-0912E5CB2EDF}"/>
    <cellStyle name="Note 3 2 3" xfId="1345" xr:uid="{23345041-74D7-45EA-B9A8-29F97D6BFA65}"/>
    <cellStyle name="Note 3 2 3 2" xfId="2910" xr:uid="{2DD9C524-D0CB-4098-806E-1C815722CC8E}"/>
    <cellStyle name="Note 3 2 3 2 2" xfId="7604" xr:uid="{F34FB114-C241-4AC3-8222-FF8A19E7130F}"/>
    <cellStyle name="Note 3 2 3 2 3" xfId="10660" xr:uid="{E3277574-925F-4029-AB29-191379255A4F}"/>
    <cellStyle name="Note 3 2 3 2 4" xfId="13542" xr:uid="{05D1C567-F9F6-4934-B75A-CB8A1199DD8B}"/>
    <cellStyle name="Note 3 2 3 3" xfId="3581" xr:uid="{42E0177A-D1BE-40A9-B9C2-F2624567D933}"/>
    <cellStyle name="Note 3 2 3 4" xfId="9204" xr:uid="{60B6FD1E-7578-4B2A-8152-3DDD3FB853F0}"/>
    <cellStyle name="Note 3 2 3 5" xfId="12126" xr:uid="{B30406D2-2731-46D2-8AC4-D697092BCAAD}"/>
    <cellStyle name="Note 3 2 4" xfId="1088" xr:uid="{7DD68193-434C-4C0A-9633-27C2183B3475}"/>
    <cellStyle name="Note 3 2 4 2" xfId="2657" xr:uid="{3B2DD07B-A8E4-4DD7-AA27-A8C0569B70C9}"/>
    <cellStyle name="Note 3 2 4 2 2" xfId="3760" xr:uid="{800A817E-7F1A-4A33-AAC0-2D9A43F21194}"/>
    <cellStyle name="Note 3 2 4 2 3" xfId="10407" xr:uid="{E46C5190-1D71-4424-AB94-386ED9627B36}"/>
    <cellStyle name="Note 3 2 4 2 4" xfId="13289" xr:uid="{9E4ABFE0-5442-464E-9162-4FB348871426}"/>
    <cellStyle name="Note 3 2 4 3" xfId="6265" xr:uid="{98CBF326-0434-4707-9F2B-AA764AEE4E7D}"/>
    <cellStyle name="Note 3 2 4 4" xfId="8947" xr:uid="{272BCCB2-4AE4-415C-8C9B-A8D4EE6F2B84}"/>
    <cellStyle name="Note 3 2 4 5" xfId="11869" xr:uid="{F1A1AA18-C482-4135-B4D3-8B684CE5B0D7}"/>
    <cellStyle name="Note 3 2 5" xfId="1997" xr:uid="{2CC40A6D-95B7-4E48-A20F-1E6AF0256973}"/>
    <cellStyle name="Note 3 2 5 2" xfId="3508" xr:uid="{E404F724-3D58-44A6-9EC3-763E90A9EC7D}"/>
    <cellStyle name="Note 3 2 5 3" xfId="9856" xr:uid="{23A76B25-AA57-4099-8DA9-B4576ADF2B0F}"/>
    <cellStyle name="Note 3 2 5 4" xfId="12778" xr:uid="{F891AD74-A6E2-4C55-86D1-B0D09C449B8E}"/>
    <cellStyle name="Note 3 2 6" xfId="4985" xr:uid="{1DDF64FC-C10E-4A0F-B119-DA4ECA74A163}"/>
    <cellStyle name="Note 3 2 7" xfId="3863" xr:uid="{67142AFD-E227-4BAD-A34B-FDF6FA41D116}"/>
    <cellStyle name="Note 3 2 8" xfId="5230" xr:uid="{1B8B2926-F6E5-4145-8B57-39432E2FA3FF}"/>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2 2 2" xfId="7778" xr:uid="{7B949FC2-FDD0-4AA7-B045-D6BDADA9A5C7}"/>
    <cellStyle name="Note 3 3 2 2 2 3" xfId="10834" xr:uid="{CACD6B43-7F35-459B-B223-CE444020E0A2}"/>
    <cellStyle name="Note 3 3 2 2 2 4" xfId="13716" xr:uid="{C91070C8-5471-4B41-A3D2-1EF3CE52B93F}"/>
    <cellStyle name="Note 3 3 2 2 3" xfId="5321" xr:uid="{7CE213ED-040E-42BB-B993-DC21C5B28835}"/>
    <cellStyle name="Note 3 3 2 2 4" xfId="9378" xr:uid="{1C132C18-0F25-42D8-BFE4-2340A361C3D1}"/>
    <cellStyle name="Note 3 3 2 2 5" xfId="12300" xr:uid="{E23D01A3-8BF2-4BD7-9B0D-AC1FE488D9C7}"/>
    <cellStyle name="Note 3 3 2 3" xfId="75" xr:uid="{EEF0695A-4A3D-4726-9939-B2AEEE09BA3B}"/>
    <cellStyle name="Note 3 3 2 3 2" xfId="2329" xr:uid="{1C0C2D2F-BB2C-451F-82C2-A9FF29AA4852}"/>
    <cellStyle name="Note 3 3 2 3 2 2" xfId="6531" xr:uid="{AF6B8271-23A7-409E-9905-07C1CA75C83B}"/>
    <cellStyle name="Note 3 3 2 3 2 3" xfId="10187" xr:uid="{C66E7FF5-44E2-4756-9A1D-51CD223EDD11}"/>
    <cellStyle name="Note 3 3 2 3 2 4" xfId="13105" xr:uid="{22343FB5-C1B4-4666-B636-AD0522EAC2E3}"/>
    <cellStyle name="Note 3 3 2 3 3" xfId="4883" xr:uid="{CB9D9642-B021-402C-9835-615DC8C5FE20}"/>
    <cellStyle name="Note 3 3 2 3 4" xfId="3692" xr:uid="{159D88D6-4C84-44B5-A3EB-E1DBB0990032}"/>
    <cellStyle name="Note 3 3 2 3 5" xfId="5545" xr:uid="{D0F021CE-ACCD-4413-9F7E-7D25F34FEDD0}"/>
    <cellStyle name="Note 3 3 2 4" xfId="2169" xr:uid="{FD55CDDD-56C6-4FE3-936C-C934D99A9A49}"/>
    <cellStyle name="Note 3 3 2 4 2" xfId="4551" xr:uid="{2CF6248F-8781-4BD2-9FAF-C1F66D512FDA}"/>
    <cellStyle name="Note 3 3 2 4 3" xfId="10028" xr:uid="{4D542A09-E233-47C3-9C80-D487140A5A00}"/>
    <cellStyle name="Note 3 3 2 4 4" xfId="12950" xr:uid="{11A87B6B-CFB3-453A-B161-7A1F54B76457}"/>
    <cellStyle name="Note 3 3 2 5" xfId="6804" xr:uid="{397D6D54-868F-4A65-9503-788E582A97E2}"/>
    <cellStyle name="Note 3 3 2 6" xfId="6376" xr:uid="{5FAA22EA-ACA1-49DD-A957-88084FFDBD2F}"/>
    <cellStyle name="Note 3 3 2 7" xfId="4272" xr:uid="{0828FE47-8EED-40B2-B520-ABE2BAA32CE9}"/>
    <cellStyle name="Note 3 3 3" xfId="1311" xr:uid="{537F797B-C231-45F4-831C-B688B0089B5A}"/>
    <cellStyle name="Note 3 3 3 2" xfId="2876" xr:uid="{E21F08DA-3652-4A8D-BD32-493755C8E22E}"/>
    <cellStyle name="Note 3 3 3 2 2" xfId="7570" xr:uid="{44A728BE-89C3-4ABC-91C8-D604CF814B93}"/>
    <cellStyle name="Note 3 3 3 2 3" xfId="10626" xr:uid="{9233C85A-6C00-4986-A0EC-F88B7712E99C}"/>
    <cellStyle name="Note 3 3 3 2 4" xfId="13508" xr:uid="{35E3C904-22DD-49C1-9641-F85EB9C8BE7C}"/>
    <cellStyle name="Note 3 3 3 3" xfId="5552" xr:uid="{4EB1ECBF-3C30-4760-96A5-886E142FE8D2}"/>
    <cellStyle name="Note 3 3 3 4" xfId="9170" xr:uid="{ED1BFFD9-6832-43A0-BDF6-4A50B58899AD}"/>
    <cellStyle name="Note 3 3 3 5" xfId="12092" xr:uid="{DD280EFD-90BD-4F23-AAF8-3FAFC28751B0}"/>
    <cellStyle name="Note 3 3 4" xfId="1800" xr:uid="{51B5A37D-8BC1-4D40-8E26-E147702EB557}"/>
    <cellStyle name="Note 3 3 4 2" xfId="3353" xr:uid="{E9588FDA-F7EE-465A-A728-8B7B65AFCF20}"/>
    <cellStyle name="Note 3 3 4 2 2" xfId="8047" xr:uid="{5AD2892E-C35A-4EF0-8F7F-635D4EA5344A}"/>
    <cellStyle name="Note 3 3 4 2 3" xfId="11103" xr:uid="{8F3F5B07-892A-4184-AFAD-940975DA6BB4}"/>
    <cellStyle name="Note 3 3 4 2 4" xfId="13985" xr:uid="{BE9994DE-209B-48FC-9F32-3DFD5E714FE0}"/>
    <cellStyle name="Note 3 3 4 3" xfId="6388" xr:uid="{3B3957CF-CF13-4451-A438-694FF4813818}"/>
    <cellStyle name="Note 3 3 4 4" xfId="9659" xr:uid="{CFC774AB-92B8-4D1C-B827-44D5B69E0831}"/>
    <cellStyle name="Note 3 3 4 5" xfId="12581" xr:uid="{B5410955-CEEB-46F1-8C2E-9C81BCE246D9}"/>
    <cellStyle name="Note 3 3 5" xfId="1963" xr:uid="{D5395B63-8184-40F4-AF0F-036DFE2523C9}"/>
    <cellStyle name="Note 3 3 5 2" xfId="5601" xr:uid="{77337C21-65F4-43E1-BB8B-A4D0EA283C2A}"/>
    <cellStyle name="Note 3 3 5 3" xfId="9822" xr:uid="{F4C3F79A-730E-45A4-B6A9-C88A03AA694B}"/>
    <cellStyle name="Note 3 3 5 4" xfId="12744" xr:uid="{5231BB96-9D08-4B60-91ED-68473D410658}"/>
    <cellStyle name="Note 3 3 6" xfId="6754" xr:uid="{37C241F1-FC3B-4CFE-B6BC-40FDC009F47E}"/>
    <cellStyle name="Note 3 3 7" xfId="8255" xr:uid="{0C860631-C2CA-4AE8-9CA1-083C3C0E41B9}"/>
    <cellStyle name="Note 3 3 8" xfId="11277" xr:uid="{DCB57487-8D4A-4ACB-8B6C-F3C9391BDDF4}"/>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2 2 2" xfId="7796" xr:uid="{84893297-1812-4731-9319-B22BAEFA119E}"/>
    <cellStyle name="Note 3 4 2 2 2 3" xfId="10852" xr:uid="{FECB79DD-8607-4D6F-8F4B-14A76ABA6FDF}"/>
    <cellStyle name="Note 3 4 2 2 2 4" xfId="13734" xr:uid="{2589DDC7-7DDB-457F-8742-5876238E4D2B}"/>
    <cellStyle name="Note 3 4 2 2 3" xfId="3941" xr:uid="{202C3103-8799-4B55-A17F-4A398E937429}"/>
    <cellStyle name="Note 3 4 2 2 4" xfId="9396" xr:uid="{53B90A6C-7992-4C00-90AC-C0A562D8046A}"/>
    <cellStyle name="Note 3 4 2 2 5" xfId="12318" xr:uid="{FC0CF524-8924-4A82-9935-7FD33D2C186B}"/>
    <cellStyle name="Note 3 4 2 3" xfId="1126" xr:uid="{716E289F-E4D4-4CF7-BE9A-A536040BC434}"/>
    <cellStyle name="Note 3 4 2 3 2" xfId="2695" xr:uid="{67A7F535-02B9-4802-B3E1-6A85ADE7F7E4}"/>
    <cellStyle name="Note 3 4 2 3 2 2" xfId="5972" xr:uid="{0A4C6FEE-772C-49AD-B9AE-1C378FD0D715}"/>
    <cellStyle name="Note 3 4 2 3 2 3" xfId="10445" xr:uid="{CAC6B3CF-EFA1-49AB-8BFB-F97D86DCDC70}"/>
    <cellStyle name="Note 3 4 2 3 2 4" xfId="13327" xr:uid="{74187581-579F-4EE7-8999-009F02155C32}"/>
    <cellStyle name="Note 3 4 2 3 3" xfId="5605" xr:uid="{B9373707-FD9E-49B7-BB34-5C5E2DD38E1A}"/>
    <cellStyle name="Note 3 4 2 3 4" xfId="8985" xr:uid="{450CC2D9-1540-405E-AB6C-F066552A6B29}"/>
    <cellStyle name="Note 3 4 2 3 5" xfId="11907" xr:uid="{DFBAF157-4A11-417C-82BC-569D47B2B430}"/>
    <cellStyle name="Note 3 4 2 4" xfId="2187" xr:uid="{F29A71F3-32A3-46E5-B4D8-D480B70C76C0}"/>
    <cellStyle name="Note 3 4 2 4 2" xfId="5680" xr:uid="{03743DA5-D8CF-40FD-A97D-30CB24B4B0F4}"/>
    <cellStyle name="Note 3 4 2 4 3" xfId="10046" xr:uid="{1BA3862C-9F41-4936-BEB5-F9AD0AF8227D}"/>
    <cellStyle name="Note 3 4 2 4 4" xfId="12968" xr:uid="{9380549B-D413-423B-94F7-7BA799F11BFB}"/>
    <cellStyle name="Note 3 4 2 5" xfId="5558" xr:uid="{296BBAA2-10AC-4063-B311-F6AC4AF4CC0F}"/>
    <cellStyle name="Note 3 4 2 6" xfId="4065" xr:uid="{36F3C0C5-4E97-4869-BE16-D21B752E0B6C}"/>
    <cellStyle name="Note 3 4 2 7" xfId="8555" xr:uid="{EB69F1E2-E5F4-4A20-BD89-FED1AFBE98BB}"/>
    <cellStyle name="Note 3 4 3" xfId="1329" xr:uid="{9E795E9B-A2CF-4D4D-872B-2A6F844B2B3B}"/>
    <cellStyle name="Note 3 4 3 2" xfId="2894" xr:uid="{8B04AA8F-B28B-46FE-8106-3A0ED54B06E3}"/>
    <cellStyle name="Note 3 4 3 2 2" xfId="7588" xr:uid="{766B92A6-F274-413D-A67C-8D4D99B0E651}"/>
    <cellStyle name="Note 3 4 3 2 3" xfId="10644" xr:uid="{184DB3EB-0A51-4ABB-9C78-7FDD804DC4AB}"/>
    <cellStyle name="Note 3 4 3 2 4" xfId="13526" xr:uid="{787A3077-A819-47CF-A85A-3851C064EF13}"/>
    <cellStyle name="Note 3 4 3 3" xfId="4087" xr:uid="{93AF602A-3740-4FB9-9F59-96E7D84981F1}"/>
    <cellStyle name="Note 3 4 3 4" xfId="9188" xr:uid="{AA17465E-A19C-4A15-8F5C-942CDF369791}"/>
    <cellStyle name="Note 3 4 3 5" xfId="12110" xr:uid="{50E8C2EC-1ABD-4F24-9135-DA9074C7B086}"/>
    <cellStyle name="Note 3 4 4" xfId="1739" xr:uid="{29960EC1-6AD2-4B83-9A27-77B8A9833973}"/>
    <cellStyle name="Note 3 4 4 2" xfId="3298" xr:uid="{6A418B82-D5F5-4879-A40C-329059E00AF8}"/>
    <cellStyle name="Note 3 4 4 2 2" xfId="7992" xr:uid="{E47A9B87-EE75-4E9F-A3A8-E753F8342F51}"/>
    <cellStyle name="Note 3 4 4 2 3" xfId="11048" xr:uid="{53DC7753-4766-45E2-82EA-836CD229512C}"/>
    <cellStyle name="Note 3 4 4 2 4" xfId="13930" xr:uid="{CAF94D3A-7EE1-4939-9619-6192F87F0757}"/>
    <cellStyle name="Note 3 4 4 3" xfId="3775" xr:uid="{655BFA4D-B0A4-4531-B392-5ADEF7C36B80}"/>
    <cellStyle name="Note 3 4 4 4" xfId="9598" xr:uid="{3B20F21B-491C-4A44-AB5F-49E6DF5F3B7E}"/>
    <cellStyle name="Note 3 4 4 5" xfId="12520" xr:uid="{3D681FBD-047B-4008-B765-F9B5584D9495}"/>
    <cellStyle name="Note 3 4 5" xfId="1981" xr:uid="{26D77096-C9A1-4A21-AD7E-303048600420}"/>
    <cellStyle name="Note 3 4 5 2" xfId="4089" xr:uid="{278AC1C1-5889-46B3-9D11-587829E66317}"/>
    <cellStyle name="Note 3 4 5 3" xfId="9840" xr:uid="{CAE34DFC-5B1D-4D00-A60E-8BA256541414}"/>
    <cellStyle name="Note 3 4 5 4" xfId="12762" xr:uid="{CC5599C7-F4F1-48E9-8329-631E77C44EC0}"/>
    <cellStyle name="Note 3 4 6" xfId="5591" xr:uid="{5086DC45-97AA-4161-B228-5056D38D256B}"/>
    <cellStyle name="Note 3 4 7" xfId="4994" xr:uid="{6F67BAC6-CEFD-423C-A657-490A71CFDD88}"/>
    <cellStyle name="Note 3 4 8" xfId="6010" xr:uid="{DC0DEA73-6298-4E46-A83F-B33B93440F15}"/>
    <cellStyle name="Note 3 5" xfId="726" xr:uid="{B5C397D0-7EBF-4AE2-88B0-ABD24A1EDB52}"/>
    <cellStyle name="Note 3 5 2" xfId="1446" xr:uid="{7BCE63A6-F1E6-4249-BFA2-49C3FCC3BCD4}"/>
    <cellStyle name="Note 3 5 2 2" xfId="3011" xr:uid="{1952BFFD-750F-421C-8252-D3B40F2D69A9}"/>
    <cellStyle name="Note 3 5 2 2 2" xfId="7705" xr:uid="{ADB793C5-B218-40B0-AD78-BF23629B8AF2}"/>
    <cellStyle name="Note 3 5 2 2 3" xfId="10761" xr:uid="{6D9632C8-EE46-4047-855B-6FD49869C71C}"/>
    <cellStyle name="Note 3 5 2 2 4" xfId="13643" xr:uid="{B2E59505-4B15-41B1-937E-B739000BD3F4}"/>
    <cellStyle name="Note 3 5 2 3" xfId="5394" xr:uid="{0199CA71-1062-4C17-AB80-D3BE8DA80FA1}"/>
    <cellStyle name="Note 3 5 2 4" xfId="9305" xr:uid="{F5DE40D3-5769-4FD0-B283-4819FFE901BD}"/>
    <cellStyle name="Note 3 5 2 5" xfId="12227" xr:uid="{A2E73173-FC42-4C49-BC9A-5BD77066C170}"/>
    <cellStyle name="Note 3 5 3" xfId="1870" xr:uid="{F9843B54-BA7E-475A-899B-4004143FE12F}"/>
    <cellStyle name="Note 3 5 3 2" xfId="3415" xr:uid="{EF2CCBF3-9563-4A6D-95EC-9E12642DD5AF}"/>
    <cellStyle name="Note 3 5 3 2 2" xfId="8109" xr:uid="{0B3690D7-7552-49DB-BBE5-3B66492A66B5}"/>
    <cellStyle name="Note 3 5 3 2 3" xfId="11165" xr:uid="{EA8EE910-5577-491B-AB4A-9A85AC917968}"/>
    <cellStyle name="Note 3 5 3 2 4" xfId="14047" xr:uid="{B16378CF-3310-4C31-9B21-9F07085514E4}"/>
    <cellStyle name="Note 3 5 3 3" xfId="6461" xr:uid="{28C30C46-B148-482C-9B4F-F9A93B380436}"/>
    <cellStyle name="Note 3 5 3 4" xfId="9729" xr:uid="{F3B536CD-1E3B-422B-A675-A48ECF9585AC}"/>
    <cellStyle name="Note 3 5 3 5" xfId="12651" xr:uid="{2B50F6CD-AC8B-41DD-9D48-5CFB61C51A2D}"/>
    <cellStyle name="Note 3 5 4" xfId="2097" xr:uid="{A3348E75-4E86-407A-9A97-F4561DB9AAC8}"/>
    <cellStyle name="Note 3 5 4 2" xfId="3772" xr:uid="{179D2C82-51BD-47DD-9DFD-F82E802D72B4}"/>
    <cellStyle name="Note 3 5 4 3" xfId="9956" xr:uid="{87355A86-199B-48BD-8A08-F57C188DE244}"/>
    <cellStyle name="Note 3 5 4 4" xfId="12878" xr:uid="{EE95E863-3C82-4C6B-9770-5DA215E19B45}"/>
    <cellStyle name="Note 3 5 5" xfId="3533" xr:uid="{0412409F-624B-4B07-A64D-CB7C97BE081E}"/>
    <cellStyle name="Note 3 5 6" xfId="4302" xr:uid="{35EBCD7A-6F3A-4673-AC6C-675D0750E266}"/>
    <cellStyle name="Note 3 5 7" xfId="5284" xr:uid="{E3986199-F0FE-4904-B447-B698D763E7BA}"/>
    <cellStyle name="Note 3 6" xfId="1077" xr:uid="{65F4B115-990F-4A50-B50D-F23DC0B75C1E}"/>
    <cellStyle name="Note 3 6 2" xfId="2646" xr:uid="{56672646-4CA1-4597-A665-486D01430A7C}"/>
    <cellStyle name="Note 3 6 2 2" xfId="3608" xr:uid="{78C9D823-6D7C-4B5F-8CB0-016AAE53671E}"/>
    <cellStyle name="Note 3 6 2 3" xfId="10396" xr:uid="{B54562A3-5B19-46BA-B960-2CF6C8B2ED97}"/>
    <cellStyle name="Note 3 6 2 4" xfId="13278" xr:uid="{165A8773-76BD-46E5-8155-B73332E9ABBB}"/>
    <cellStyle name="Note 3 6 3" xfId="4765" xr:uid="{1D26DBA1-8649-4C65-A19B-2375755B8AC4}"/>
    <cellStyle name="Note 3 6 4" xfId="8936" xr:uid="{E612F948-C506-4C9E-B9ED-C8F0DE3ADAB7}"/>
    <cellStyle name="Note 3 6 5" xfId="11858" xr:uid="{B699CA06-23CE-4E15-B1AF-86A20001276E}"/>
    <cellStyle name="Note 3 7" xfId="1771" xr:uid="{7AC44118-94D1-467F-8F2C-9A66F248FD25}"/>
    <cellStyle name="Note 3 7 2" xfId="3327" xr:uid="{E4677C3E-A4A8-453F-A007-422163C2E43E}"/>
    <cellStyle name="Note 3 7 2 2" xfId="8021" xr:uid="{12489C2C-2AE9-40A9-91DE-A35750D3B2F1}"/>
    <cellStyle name="Note 3 7 2 3" xfId="11077" xr:uid="{7F379DE3-076F-45F7-8DE4-F35A6C113F2A}"/>
    <cellStyle name="Note 3 7 2 4" xfId="13959" xr:uid="{8EB30CBB-C9EC-470A-8351-0136F5922C0D}"/>
    <cellStyle name="Note 3 7 3" xfId="6444" xr:uid="{0BEDB760-8779-435F-89C2-B67E7E08EC77}"/>
    <cellStyle name="Note 3 7 4" xfId="9630" xr:uid="{C66344BD-510E-4ED9-981D-E633DAAF557F}"/>
    <cellStyle name="Note 3 7 5" xfId="12552" xr:uid="{007F75A2-3D21-4BC9-B1B5-C31F466FDF81}"/>
    <cellStyle name="Note 3 8" xfId="1208" xr:uid="{C05C0C27-AAC3-4C33-9547-E348AA28D363}"/>
    <cellStyle name="Note 3 8 2" xfId="4536" xr:uid="{D086B32A-D487-4C74-8914-D56454443FF3}"/>
    <cellStyle name="Note 3 8 3" xfId="9067" xr:uid="{05190142-3042-4D9E-9783-5D5A1F1585C0}"/>
    <cellStyle name="Note 3 8 4" xfId="11989" xr:uid="{9F8D8475-4578-4B9C-A12B-183C6A618502}"/>
    <cellStyle name="Note 3 9" xfId="5554" xr:uid="{CF03BCF4-2A0F-4F6B-AF95-D526DFFACDEE}"/>
    <cellStyle name="Notiz" xfId="208" xr:uid="{5AD6640F-3F95-40FD-A0B4-10518C55E7B4}"/>
    <cellStyle name="Notiz 10" xfId="4829" xr:uid="{E0AA88CB-C9DC-4812-838B-049EB75BAA7D}"/>
    <cellStyle name="Notiz 11" xfId="10255" xr:uid="{69B5FF37-5200-45D8-84B2-261C5E18F40C}"/>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2 2 2" xfId="7785" xr:uid="{C5B46279-2FB9-48CE-84D5-A6562725E403}"/>
    <cellStyle name="Notiz 2 2 2 2 3" xfId="10841" xr:uid="{311A07DF-1F0E-47B8-9A2B-D95243763EE4}"/>
    <cellStyle name="Notiz 2 2 2 2 4" xfId="13723" xr:uid="{534304BF-6E70-4614-AD84-19517E556BF7}"/>
    <cellStyle name="Notiz 2 2 2 3" xfId="4713" xr:uid="{8A1AD27A-9C77-4350-8860-7DCF9959631D}"/>
    <cellStyle name="Notiz 2 2 2 4" xfId="9385" xr:uid="{96DF5A4C-8FED-4AFC-9C2E-C43D2CADB1A4}"/>
    <cellStyle name="Notiz 2 2 2 5" xfId="12307" xr:uid="{FB04BEE7-67D0-4CCD-8501-5900F1A4FA01}"/>
    <cellStyle name="Notiz 2 2 3" xfId="1145" xr:uid="{257B1D95-17C6-4D16-8886-850734419E0F}"/>
    <cellStyle name="Notiz 2 2 3 2" xfId="2714" xr:uid="{5269DFFF-2874-4B18-8476-6B1CAA38DC9B}"/>
    <cellStyle name="Notiz 2 2 3 2 2" xfId="3714" xr:uid="{D224B65D-3DA5-4159-9124-8801BCE3A16D}"/>
    <cellStyle name="Notiz 2 2 3 2 3" xfId="10464" xr:uid="{8F598AA3-0CB1-4D2B-8331-ABA474813D6A}"/>
    <cellStyle name="Notiz 2 2 3 2 4" xfId="13346" xr:uid="{A117CAC1-59BE-43BF-8004-9EED717B9E34}"/>
    <cellStyle name="Notiz 2 2 3 3" xfId="5481" xr:uid="{CC64EA2C-1DFC-4F19-B10D-015554079827}"/>
    <cellStyle name="Notiz 2 2 3 4" xfId="9004" xr:uid="{B7377522-9A1D-4701-AF6E-431F96180CDD}"/>
    <cellStyle name="Notiz 2 2 3 5" xfId="11926" xr:uid="{C192E7D8-D414-4456-B617-3AF5D4D3F696}"/>
    <cellStyle name="Notiz 2 2 4" xfId="2176" xr:uid="{3D10ABDE-B96D-41AD-B827-E40A85EF8270}"/>
    <cellStyle name="Notiz 2 2 4 2" xfId="6839" xr:uid="{97DBAD2B-D3C9-4E76-AC4F-90117B5B3EAE}"/>
    <cellStyle name="Notiz 2 2 4 3" xfId="10035" xr:uid="{8532CA60-7B09-4CF5-9FE3-91A748F05E7E}"/>
    <cellStyle name="Notiz 2 2 4 4" xfId="12957" xr:uid="{FB1A6272-2844-43A6-8657-10294F509451}"/>
    <cellStyle name="Notiz 2 2 5" xfId="5538" xr:uid="{569DC071-7B16-4D96-BDA4-2FE7238F5A2B}"/>
    <cellStyle name="Notiz 2 2 6" xfId="3681" xr:uid="{D5D86F3F-5861-4015-B2E0-616D7FC66FBB}"/>
    <cellStyle name="Notiz 2 2 7" xfId="8283" xr:uid="{B6F8F243-4BC0-4472-8383-EEF7A75D4D90}"/>
    <cellStyle name="Notiz 2 3" xfId="1318" xr:uid="{B6880568-C68E-4002-83EB-A3B389533547}"/>
    <cellStyle name="Notiz 2 3 2" xfId="2883" xr:uid="{1E521306-E1FA-4F4E-A3D5-D3DF48F2345F}"/>
    <cellStyle name="Notiz 2 3 2 2" xfId="7577" xr:uid="{F35F0EF3-F868-40F5-A793-35E412C3AA95}"/>
    <cellStyle name="Notiz 2 3 2 3" xfId="10633" xr:uid="{A3C8FCCA-9472-4729-BD66-0AFA424411EE}"/>
    <cellStyle name="Notiz 2 3 2 4" xfId="13515" xr:uid="{04AF921B-40D2-43D2-A546-F8ED503D24D7}"/>
    <cellStyle name="Notiz 2 3 3" xfId="5418" xr:uid="{7122FF5E-8E5B-4CD7-B940-430CDD0E2033}"/>
    <cellStyle name="Notiz 2 3 4" xfId="9177" xr:uid="{B70A7F59-8847-429E-884F-3AA7A9C8755A}"/>
    <cellStyle name="Notiz 2 3 5" xfId="12099" xr:uid="{3C465AC9-2E42-45DD-9B96-679FA039AA29}"/>
    <cellStyle name="Notiz 2 4" xfId="1047" xr:uid="{CA795A7A-9ABF-4866-BD51-7D991CEFFC68}"/>
    <cellStyle name="Notiz 2 4 2" xfId="2618" xr:uid="{76678F7D-628B-4165-A254-1B471380DBFB}"/>
    <cellStyle name="Notiz 2 4 2 2" xfId="3530" xr:uid="{126E8C18-B750-4991-8556-83477649B5BF}"/>
    <cellStyle name="Notiz 2 4 2 3" xfId="10368" xr:uid="{075A1738-2528-46D1-8281-881B954E7998}"/>
    <cellStyle name="Notiz 2 4 2 4" xfId="13250" xr:uid="{7DBB31B0-CF7D-4466-91D6-B35EA0F286F1}"/>
    <cellStyle name="Notiz 2 4 3" xfId="5026" xr:uid="{6BC6FA82-27B1-42A2-9E34-2DA413786B7D}"/>
    <cellStyle name="Notiz 2 4 4" xfId="8906" xr:uid="{466FC694-0D90-4D92-9DF6-37CD360D2D17}"/>
    <cellStyle name="Notiz 2 4 5" xfId="11828" xr:uid="{DC5E65E4-0848-45B8-9B98-67673D92523D}"/>
    <cellStyle name="Notiz 2 5" xfId="1970" xr:uid="{D831CDE1-478D-4F75-A119-85F0E5729258}"/>
    <cellStyle name="Notiz 2 5 2" xfId="5420" xr:uid="{ABA68DE0-8BE0-47A5-9C00-2C53934B55A2}"/>
    <cellStyle name="Notiz 2 5 3" xfId="9829" xr:uid="{F5AC2AE1-DD35-4247-AC2E-61584DD8F50D}"/>
    <cellStyle name="Notiz 2 5 4" xfId="12751" xr:uid="{F95037FA-C0F6-42DF-A7F0-967D826EF552}"/>
    <cellStyle name="Notiz 2 6" xfId="3509" xr:uid="{18CC9899-14FB-44F8-86AD-85282C480D02}"/>
    <cellStyle name="Notiz 2 7" xfId="5670" xr:uid="{8C0EE2E0-7FBF-43A4-8552-CC045B2F76AB}"/>
    <cellStyle name="Notiz 2 8" xfId="8215" xr:uid="{5453B140-D6C2-4047-A5A3-BBEFEA776F96}"/>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2 2 2" xfId="7847" xr:uid="{D4B1CB30-2207-459F-9581-E1514EF138F5}"/>
    <cellStyle name="Notiz 3 2 2 2 3" xfId="10903" xr:uid="{8CC038DC-647D-4B20-ACE2-871FDA96C7A8}"/>
    <cellStyle name="Notiz 3 2 2 2 4" xfId="13785" xr:uid="{B9C4F76A-4BA7-4BFC-94D8-C34F9CB94FCA}"/>
    <cellStyle name="Notiz 3 2 2 3" xfId="6709" xr:uid="{22A54B84-9591-4E01-BC7A-58B038DE0500}"/>
    <cellStyle name="Notiz 3 2 2 4" xfId="9447" xr:uid="{C95C6A5A-69B0-43E1-9A1E-22E1CF4C7594}"/>
    <cellStyle name="Notiz 3 2 2 5" xfId="12369" xr:uid="{7057D895-8E0B-40DD-99A7-6BD917EFB934}"/>
    <cellStyle name="Notiz 3 2 3" xfId="1840" xr:uid="{6E400580-E35E-4346-BF63-71F512802734}"/>
    <cellStyle name="Notiz 3 2 3 2" xfId="3389" xr:uid="{8B31DB13-A78E-4C55-9030-E8835C814C34}"/>
    <cellStyle name="Notiz 3 2 3 2 2" xfId="8083" xr:uid="{81E3CB04-3400-4B3A-B2CA-C1269E067F66}"/>
    <cellStyle name="Notiz 3 2 3 2 3" xfId="11139" xr:uid="{C14AA014-C70C-4429-9DB8-B8FDC53E9B38}"/>
    <cellStyle name="Notiz 3 2 3 2 4" xfId="14021" xr:uid="{52E45998-7D77-443A-A09C-C8814CC2FC36}"/>
    <cellStyle name="Notiz 3 2 3 3" xfId="4041" xr:uid="{8AE8B120-673B-4EF7-9E78-33A49603493F}"/>
    <cellStyle name="Notiz 3 2 3 4" xfId="9699" xr:uid="{7CE7D465-F32A-46A0-9C67-A5C40F80F6D4}"/>
    <cellStyle name="Notiz 3 2 3 5" xfId="12621" xr:uid="{CF1B6E87-42E9-4A80-BE0E-AD8A4D154E4B}"/>
    <cellStyle name="Notiz 3 2 4" xfId="2238" xr:uid="{7C1A5470-3A10-4FD9-8115-CFC5B68D7A7C}"/>
    <cellStyle name="Notiz 3 2 4 2" xfId="3503" xr:uid="{0B495F7E-5144-4FC3-9094-2BA6EEAD0CA6}"/>
    <cellStyle name="Notiz 3 2 4 3" xfId="10097" xr:uid="{D49367A7-743E-4B2F-812C-E12B1BD9426E}"/>
    <cellStyle name="Notiz 3 2 4 4" xfId="13019" xr:uid="{A6BDD157-A819-43FF-8A83-75E10668ABB9}"/>
    <cellStyle name="Notiz 3 2 5" xfId="6821" xr:uid="{8445116F-85D9-4DA1-B6C6-4E6251472B69}"/>
    <cellStyle name="Notiz 3 2 6" xfId="5168" xr:uid="{1648D521-0219-4991-89DA-C2B7F74C7C2E}"/>
    <cellStyle name="Notiz 3 2 7" xfId="5781" xr:uid="{C720ADF7-5A7B-4AF5-8D08-D579B2F408B2}"/>
    <cellStyle name="Notiz 3 3" xfId="1380" xr:uid="{B0A2367D-DE3C-4588-BE61-5F778CA03F6D}"/>
    <cellStyle name="Notiz 3 3 2" xfId="2945" xr:uid="{888EAF1F-DA67-4FBF-A138-8B1B2037F979}"/>
    <cellStyle name="Notiz 3 3 2 2" xfId="7639" xr:uid="{D79744E4-B5C0-45DB-A5C2-CB1873F55267}"/>
    <cellStyle name="Notiz 3 3 2 3" xfId="10695" xr:uid="{5D1F5E99-4681-41AD-A546-DAB744A708FA}"/>
    <cellStyle name="Notiz 3 3 2 4" xfId="13577" xr:uid="{217E8958-F04C-4418-BC16-9F0FE219C60B}"/>
    <cellStyle name="Notiz 3 3 3" xfId="4811" xr:uid="{1662276E-7FF6-4E85-96F1-51D883FD74C3}"/>
    <cellStyle name="Notiz 3 3 4" xfId="9239" xr:uid="{569DE827-FFAE-424E-A929-84D71802D6DD}"/>
    <cellStyle name="Notiz 3 3 5" xfId="12161" xr:uid="{C392FAD4-2996-4B76-8F0E-E465766F8188}"/>
    <cellStyle name="Notiz 3 4" xfId="1172" xr:uid="{038EC6B6-2B65-41D0-97B0-F964AA624BB4}"/>
    <cellStyle name="Notiz 3 4 2" xfId="2741" xr:uid="{1061AA41-8BBF-484B-83A7-ECC222B72914}"/>
    <cellStyle name="Notiz 3 4 2 2" xfId="5369" xr:uid="{4611F057-485F-478C-8CAF-F5668DAF3EE3}"/>
    <cellStyle name="Notiz 3 4 2 3" xfId="10491" xr:uid="{EEF84216-9DBF-4C06-B345-B039660E06B2}"/>
    <cellStyle name="Notiz 3 4 2 4" xfId="13373" xr:uid="{7F03F8F4-634D-4635-BCE6-B9EF833AE606}"/>
    <cellStyle name="Notiz 3 4 3" xfId="5335" xr:uid="{D0428F00-89C8-4899-818A-E713F177FA7C}"/>
    <cellStyle name="Notiz 3 4 4" xfId="9031" xr:uid="{A640F0D6-81E8-497D-BBF2-DA0A108FCA8B}"/>
    <cellStyle name="Notiz 3 4 5" xfId="11953" xr:uid="{A422F1CF-4499-45F1-8394-59FD85B6ED3D}"/>
    <cellStyle name="Notiz 3 5" xfId="2032" xr:uid="{56FCA1A4-529F-4E1D-B95B-DBD85D477C68}"/>
    <cellStyle name="Notiz 3 5 2" xfId="6277" xr:uid="{86E099A5-2027-4032-8307-79C6B39EE008}"/>
    <cellStyle name="Notiz 3 5 3" xfId="9891" xr:uid="{60F2199F-5733-4C72-BDAA-FF0271056A31}"/>
    <cellStyle name="Notiz 3 5 4" xfId="12813" xr:uid="{5979AEE3-81EE-47DC-8E8D-ED7B7A68D628}"/>
    <cellStyle name="Notiz 3 6" xfId="3673" xr:uid="{A8D6F057-632C-47E0-84C5-175C02B06080}"/>
    <cellStyle name="Notiz 3 7" xfId="4489" xr:uid="{352C5216-B64C-4AF7-9E11-F36A5934B023}"/>
    <cellStyle name="Notiz 3 8" xfId="8536" xr:uid="{89977F29-4070-4CF8-BC8B-29FCAE920245}"/>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2 2 2" xfId="7816" xr:uid="{1B885EF7-FA3F-44CC-AE15-847F160E344E}"/>
    <cellStyle name="Notiz 4 2 2 2 3" xfId="10872" xr:uid="{F4C069D9-F3F2-4F3B-9E19-B82DEB613D70}"/>
    <cellStyle name="Notiz 4 2 2 2 4" xfId="13754" xr:uid="{4AE45B17-F324-4454-A96B-0296BFB9062A}"/>
    <cellStyle name="Notiz 4 2 2 3" xfId="5516" xr:uid="{09F6DD70-805B-499E-966F-6395DCB8D3C3}"/>
    <cellStyle name="Notiz 4 2 2 4" xfId="9416" xr:uid="{95336F30-9FB6-4328-98B2-940856A00774}"/>
    <cellStyle name="Notiz 4 2 2 5" xfId="12338" xr:uid="{F9C53146-2BD2-46A6-B8A5-77CF976299FC}"/>
    <cellStyle name="Notiz 4 2 3" xfId="1203" xr:uid="{ECFE2164-DA9D-4951-B446-5B28B32BC47B}"/>
    <cellStyle name="Notiz 4 2 3 2" xfId="2772" xr:uid="{ED7E66C6-9193-4319-99A3-E0847958F82E}"/>
    <cellStyle name="Notiz 4 2 3 2 2" xfId="4680" xr:uid="{D7A92348-F118-4400-BC23-515453662EB4}"/>
    <cellStyle name="Notiz 4 2 3 2 3" xfId="10522" xr:uid="{CA33AF97-FA94-447B-93E6-EE5AC5A5AEC0}"/>
    <cellStyle name="Notiz 4 2 3 2 4" xfId="13404" xr:uid="{3C954ABA-D8A3-4975-A7A6-ED3EBBF15A7C}"/>
    <cellStyle name="Notiz 4 2 3 3" xfId="5212" xr:uid="{46131956-27A2-43E5-91CB-16C888688BBD}"/>
    <cellStyle name="Notiz 4 2 3 4" xfId="9062" xr:uid="{D41F25B3-912E-48A1-9499-6533BB521108}"/>
    <cellStyle name="Notiz 4 2 3 5" xfId="11984" xr:uid="{4880BBB9-272D-4FE2-AC55-0B595AFA0514}"/>
    <cellStyle name="Notiz 4 2 4" xfId="2207" xr:uid="{F07980E9-0A2B-4AAA-B8E8-1A38B693FD63}"/>
    <cellStyle name="Notiz 4 2 4 2" xfId="5536" xr:uid="{FF55470B-D618-4E22-9CB8-6FDF4B414124}"/>
    <cellStyle name="Notiz 4 2 4 3" xfId="10066" xr:uid="{54D9EF3C-60B8-488A-900F-564A16BF0CCC}"/>
    <cellStyle name="Notiz 4 2 4 4" xfId="12988" xr:uid="{7661EC13-EF71-41BE-ADA9-7A8EB27732AC}"/>
    <cellStyle name="Notiz 4 2 5" xfId="5320" xr:uid="{54F68E8D-A4F7-4A86-96EB-6259A4B1B71E}"/>
    <cellStyle name="Notiz 4 2 6" xfId="3518" xr:uid="{AFB18B2F-52F8-4F11-B77E-A9B0D12DD607}"/>
    <cellStyle name="Notiz 4 2 7" xfId="4535" xr:uid="{A8228722-3023-40FD-B0BA-636313AD9057}"/>
    <cellStyle name="Notiz 4 3" xfId="1349" xr:uid="{542833F1-964E-4FF1-A0B4-EC98151CA9B2}"/>
    <cellStyle name="Notiz 4 3 2" xfId="2914" xr:uid="{E4DD7835-8A21-455D-B81C-915D762A09DC}"/>
    <cellStyle name="Notiz 4 3 2 2" xfId="7608" xr:uid="{A48F6A17-B79D-4D64-B6EB-E443BEFD76C5}"/>
    <cellStyle name="Notiz 4 3 2 3" xfId="10664" xr:uid="{F83E4AEE-8F1B-4BD6-817C-382B26650304}"/>
    <cellStyle name="Notiz 4 3 2 4" xfId="13546" xr:uid="{1621707A-A9AB-4284-A202-81152D9366C7}"/>
    <cellStyle name="Notiz 4 3 3" xfId="6087" xr:uid="{35AEE055-B6FC-402A-8BA7-3F31CA8FB854}"/>
    <cellStyle name="Notiz 4 3 4" xfId="9208" xr:uid="{DA1B1249-D407-47BD-ABCD-D9EFF99AC030}"/>
    <cellStyle name="Notiz 4 3 5" xfId="12130" xr:uid="{D4011627-5F0F-4767-892E-D62A770CFA59}"/>
    <cellStyle name="Notiz 4 4" xfId="1091" xr:uid="{E2061349-64BD-4DEA-981B-9471C30A1071}"/>
    <cellStyle name="Notiz 4 4 2" xfId="2660" xr:uid="{2E320873-7A47-49B5-97DD-F43F2E8638A8}"/>
    <cellStyle name="Notiz 4 4 2 2" xfId="3889" xr:uid="{AC1DED8D-574E-4B28-8BB7-F27E4068BE67}"/>
    <cellStyle name="Notiz 4 4 2 3" xfId="10410" xr:uid="{00B84EA0-65E0-4168-8CBD-88FDBB754135}"/>
    <cellStyle name="Notiz 4 4 2 4" xfId="13292" xr:uid="{80A53C41-770A-49E3-9BB8-382C8CFB5641}"/>
    <cellStyle name="Notiz 4 4 3" xfId="6617" xr:uid="{839CD5B2-958A-4396-B22E-1310F6CC921D}"/>
    <cellStyle name="Notiz 4 4 4" xfId="8950" xr:uid="{4037CC95-6061-49CA-BEF1-5C563988ED52}"/>
    <cellStyle name="Notiz 4 4 5" xfId="11872" xr:uid="{DBBE30B0-8030-44C1-8A4B-DA39098BF061}"/>
    <cellStyle name="Notiz 4 5" xfId="2001" xr:uid="{AC44B8AF-AD6D-4D88-8EA6-05D477FFBA38}"/>
    <cellStyle name="Notiz 4 5 2" xfId="6123" xr:uid="{CE2CF6A2-4EDB-449D-99D0-110DD633D99C}"/>
    <cellStyle name="Notiz 4 5 3" xfId="9860" xr:uid="{3492C958-721E-4AD2-AA0B-E528CD74C92E}"/>
    <cellStyle name="Notiz 4 5 4" xfId="12782" xr:uid="{03BD5A10-0979-49B7-9739-14AED434AEB0}"/>
    <cellStyle name="Notiz 4 6" xfId="6070" xr:uid="{A183091E-3E83-4B52-BC6B-165DD14E3251}"/>
    <cellStyle name="Notiz 4 7" xfId="6558" xr:uid="{D7B5E527-DEF3-446E-9895-CD4FDAA85ECC}"/>
    <cellStyle name="Notiz 4 8" xfId="10237" xr:uid="{9A35378C-EF2B-4EF6-A133-8579D0DBEDD9}"/>
    <cellStyle name="Notiz 5" xfId="721" xr:uid="{6D53FF66-AFA6-4674-A31D-AE1D86B65460}"/>
    <cellStyle name="Notiz 5 2" xfId="1441" xr:uid="{50E3CA49-FDC7-44B1-B8AE-43604670BBC5}"/>
    <cellStyle name="Notiz 5 2 2" xfId="3006" xr:uid="{59B2B6BB-9611-4B12-A6D8-D927AF367294}"/>
    <cellStyle name="Notiz 5 2 2 2" xfId="7700" xr:uid="{27F1C02D-12C1-4E14-B98F-7C7C463D1673}"/>
    <cellStyle name="Notiz 5 2 2 3" xfId="10756" xr:uid="{4BA85A24-16D0-4100-857E-535C554A1D9F}"/>
    <cellStyle name="Notiz 5 2 2 4" xfId="13638" xr:uid="{3104C5C8-F837-43ED-825C-6075635983E0}"/>
    <cellStyle name="Notiz 5 2 3" xfId="6779" xr:uid="{A25DFD26-29C3-4A4B-A86D-4FA2847D2E1D}"/>
    <cellStyle name="Notiz 5 2 4" xfId="9300" xr:uid="{670C76EC-C7A6-4607-8775-DF002CBA23CE}"/>
    <cellStyle name="Notiz 5 2 5" xfId="12222" xr:uid="{12B9A9CB-C1C8-492A-92B0-EDAD6C870136}"/>
    <cellStyle name="Notiz 5 3" xfId="43" xr:uid="{7E36CC86-D63E-4447-8AC1-5C3F9BEFD230}"/>
    <cellStyle name="Notiz 5 3 2" xfId="2318" xr:uid="{354343D1-021B-4453-BC45-5CB4B823AC94}"/>
    <cellStyle name="Notiz 5 3 2 2" xfId="4915" xr:uid="{B4E4B3ED-3A11-4A54-8F62-0775244FF50F}"/>
    <cellStyle name="Notiz 5 3 2 3" xfId="10176" xr:uid="{69181DFC-6B1C-4EE6-A66E-A2E5EEF9D732}"/>
    <cellStyle name="Notiz 5 3 2 4" xfId="13095" xr:uid="{B35C8B4E-8A87-4040-B286-F84A57DCB18C}"/>
    <cellStyle name="Notiz 5 3 3" xfId="3516" xr:uid="{2B1367AB-144C-482D-9059-E855E9C1C9D2}"/>
    <cellStyle name="Notiz 5 3 4" xfId="5155" xr:uid="{293169DD-F4D2-4632-814D-8E9323513516}"/>
    <cellStyle name="Notiz 5 3 5" xfId="8507" xr:uid="{F337D53B-E814-4C2D-B5E9-D7C8634401C4}"/>
    <cellStyle name="Notiz 5 4" xfId="2092" xr:uid="{24A598B0-516D-406B-8881-8395C127B74C}"/>
    <cellStyle name="Notiz 5 4 2" xfId="4688" xr:uid="{F970E0CE-44A7-436D-A87F-495F2779B5AE}"/>
    <cellStyle name="Notiz 5 4 3" xfId="9951" xr:uid="{5DFB5BBD-1B10-469A-80DE-C1D19FF783C0}"/>
    <cellStyle name="Notiz 5 4 4" xfId="12873" xr:uid="{7633DDCE-B40D-4066-8CD1-F0E1284905F5}"/>
    <cellStyle name="Notiz 5 5" xfId="6507" xr:uid="{7BA6AF4A-6FE9-4A3C-A4C8-56D392643431}"/>
    <cellStyle name="Notiz 5 6" xfId="4821" xr:uid="{4C740875-4E0C-4977-A6A5-36E14B5E6EBE}"/>
    <cellStyle name="Notiz 5 7" xfId="8517" xr:uid="{4B986453-F530-4BD2-8429-5B92D1648393}"/>
    <cellStyle name="Notiz 6" xfId="1036" xr:uid="{0D9052B2-808D-4474-8ECB-BB38233D56F8}"/>
    <cellStyle name="Notiz 6 2" xfId="2608" xr:uid="{8E7DA4B6-5F1F-4178-A229-4C01DC9D5882}"/>
    <cellStyle name="Notiz 6 2 2" xfId="3502" xr:uid="{09F6255B-850C-47FF-B4EA-FE03C1408C53}"/>
    <cellStyle name="Notiz 6 2 3" xfId="10358" xr:uid="{E0350C94-1ECE-4DB7-8269-E2940882B19A}"/>
    <cellStyle name="Notiz 6 2 4" xfId="13240" xr:uid="{A0A40103-848A-474E-85C7-CF08EF357034}"/>
    <cellStyle name="Notiz 6 3" xfId="4341" xr:uid="{11C00EA4-C1E0-40D4-AA13-751E9CC3013A}"/>
    <cellStyle name="Notiz 6 4" xfId="8895" xr:uid="{FFC83E42-E231-48A9-82CB-4DDA59EB20C0}"/>
    <cellStyle name="Notiz 6 5" xfId="11817" xr:uid="{3D4BF156-7761-4B64-88A9-CF0B52B9834D}"/>
    <cellStyle name="Notiz 7" xfId="1866" xr:uid="{46F867FF-E71C-48EF-80C7-603831980B34}"/>
    <cellStyle name="Notiz 7 2" xfId="3411" xr:uid="{B6CA71B7-8D4D-4182-BE1B-B846E9CF0E2A}"/>
    <cellStyle name="Notiz 7 2 2" xfId="8105" xr:uid="{CCD05856-4A2A-477F-8ACB-5A39C98ACCCD}"/>
    <cellStyle name="Notiz 7 2 3" xfId="11161" xr:uid="{4D86D7EC-44C7-4410-881E-5DE915246AE6}"/>
    <cellStyle name="Notiz 7 2 4" xfId="14043" xr:uid="{6432D86D-C18D-4375-8802-C5B7F5534DBC}"/>
    <cellStyle name="Notiz 7 3" xfId="4735" xr:uid="{E3296543-A009-4267-A58C-565BE27B7F1D}"/>
    <cellStyle name="Notiz 7 4" xfId="9725" xr:uid="{5B4B2360-7F1E-4268-9106-FF2DFB551ED0}"/>
    <cellStyle name="Notiz 7 5" xfId="12647" xr:uid="{62D1FD5B-2CF8-4E17-AAE7-AC9D2D982BA7}"/>
    <cellStyle name="Notiz 8" xfId="1039" xr:uid="{19642C7F-6A82-439D-BE53-F225ADE78F66}"/>
    <cellStyle name="Notiz 8 2" xfId="6218" xr:uid="{64AA7A6E-590F-48CE-8A59-834F4D7AA118}"/>
    <cellStyle name="Notiz 8 3" xfId="8898" xr:uid="{68D4431B-9350-4406-AF9A-15A79A507A69}"/>
    <cellStyle name="Notiz 8 4" xfId="11820" xr:uid="{1D464369-5C83-46BB-9026-1FA3C38C2C50}"/>
    <cellStyle name="Notiz 9" xfId="4358" xr:uid="{BB871DF9-538E-4ED0-919A-2DC5E147B774}"/>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2 2 2" xfId="7786" xr:uid="{DF46D8EC-F07B-4C7D-943E-7FB5DF6556FC}"/>
    <cellStyle name="Output 2 2 2 2 2 3" xfId="10842" xr:uid="{3C10431F-7772-4B9E-8390-CC061A2E678C}"/>
    <cellStyle name="Output 2 2 2 2 2 4" xfId="13724" xr:uid="{2849F9C9-B83B-4F30-BA2D-8E1027B87A10}"/>
    <cellStyle name="Output 2 2 2 2 3" xfId="6400" xr:uid="{CE859A45-4F9B-4901-95A1-4BE2575C381D}"/>
    <cellStyle name="Output 2 2 2 2 4" xfId="9386" xr:uid="{09229E9A-C63A-4412-AC38-7A9CDA929CCE}"/>
    <cellStyle name="Output 2 2 2 2 5" xfId="12308" xr:uid="{D0417398-22BA-416D-9BA9-6E77F54FED0D}"/>
    <cellStyle name="Output 2 2 2 3" xfId="930" xr:uid="{169A9F76-3DCC-4956-AFEA-19021666C3C9}"/>
    <cellStyle name="Output 2 2 2 3 2" xfId="2511" xr:uid="{2DDD2EAA-5453-47F0-848F-FCCBBBF06CF4}"/>
    <cellStyle name="Output 2 2 2 3 2 2" xfId="4224" xr:uid="{94F22F85-1EC1-4BE1-AA01-64543D600B5F}"/>
    <cellStyle name="Output 2 2 2 3 2 3" xfId="10261" xr:uid="{EA13FD31-7E54-4FB0-918E-24567A9EBD2D}"/>
    <cellStyle name="Output 2 2 2 3 2 4" xfId="13143" xr:uid="{4352E4F9-44AC-44A1-9F52-1A39BE163226}"/>
    <cellStyle name="Output 2 2 2 3 3" xfId="6696" xr:uid="{1B60DFDF-84E4-430E-B1B2-6C80BC171582}"/>
    <cellStyle name="Output 2 2 2 3 4" xfId="8789" xr:uid="{B86FFC35-2856-4B77-A4E5-52D1B992CC9D}"/>
    <cellStyle name="Output 2 2 2 3 5" xfId="11711" xr:uid="{9364E182-DB6F-4249-8964-5F5DF68F2FA8}"/>
    <cellStyle name="Output 2 2 2 4" xfId="2177" xr:uid="{17AC7C7B-ECCF-411E-B68C-A01DF3E3F8D2}"/>
    <cellStyle name="Output 2 2 2 4 2" xfId="5330" xr:uid="{6069C415-3DDD-40BA-90A1-845D9C6D16E5}"/>
    <cellStyle name="Output 2 2 2 4 3" xfId="10036" xr:uid="{426CE2F0-66D1-426F-8895-A3E774182646}"/>
    <cellStyle name="Output 2 2 2 4 4" xfId="12958" xr:uid="{1BC00BCA-B919-449C-8364-012CDAAC6469}"/>
    <cellStyle name="Output 2 2 2 5" xfId="6652" xr:uid="{8E0F6235-0035-4680-87E3-D740BC3ACA98}"/>
    <cellStyle name="Output 2 2 2 6" xfId="4015" xr:uid="{22E65E17-25BC-4DE4-9270-600D496DD1E2}"/>
    <cellStyle name="Output 2 2 2 7" xfId="8295" xr:uid="{721CA023-A97E-4E92-8001-C4EF483F3872}"/>
    <cellStyle name="Output 2 2 3" xfId="1319" xr:uid="{B97806BA-6601-4188-BA15-1D2D69C25161}"/>
    <cellStyle name="Output 2 2 3 2" xfId="2884" xr:uid="{0EE9BBB1-E13A-4755-AA9F-7AB11E42517F}"/>
    <cellStyle name="Output 2 2 3 2 2" xfId="7578" xr:uid="{CA06F228-2B50-4C9A-9ADE-6408EC1CCCBE}"/>
    <cellStyle name="Output 2 2 3 2 3" xfId="10634" xr:uid="{FE0EA6C9-277C-4B03-AC2E-58BCCC75CAC0}"/>
    <cellStyle name="Output 2 2 3 2 4" xfId="13516" xr:uid="{E0B96D25-4D53-4B52-B973-6CF062BBFFAC}"/>
    <cellStyle name="Output 2 2 3 3" xfId="5995" xr:uid="{D2C9F950-41D4-4C6A-AF7F-593A0027D823}"/>
    <cellStyle name="Output 2 2 3 4" xfId="9178" xr:uid="{DCC27AF9-41F1-4C8E-BA54-E0138AE6B8D1}"/>
    <cellStyle name="Output 2 2 3 5" xfId="12100" xr:uid="{666B3214-FB3F-41D5-A601-84AB2F3346FB}"/>
    <cellStyle name="Output 2 2 4" xfId="1247" xr:uid="{0EE80F6B-D114-4B0E-9714-A46FB594FCEE}"/>
    <cellStyle name="Output 2 2 4 2" xfId="2814" xr:uid="{D7B4B01B-7E8B-4C96-97AA-CA7796C41104}"/>
    <cellStyle name="Output 2 2 4 2 2" xfId="3881" xr:uid="{589432D8-9A17-4CD8-AE8D-CF305A9FEAE7}"/>
    <cellStyle name="Output 2 2 4 2 3" xfId="10564" xr:uid="{954FE5E3-19A3-4D2A-9430-0FE5169E9631}"/>
    <cellStyle name="Output 2 2 4 2 4" xfId="13446" xr:uid="{F36569EE-3E0A-4CFE-AE8C-B02F9D673002}"/>
    <cellStyle name="Output 2 2 4 3" xfId="4117" xr:uid="{A498B3BF-E051-42BF-A43A-42272D08B6F1}"/>
    <cellStyle name="Output 2 2 4 4" xfId="9106" xr:uid="{B206439B-9B86-43AE-9DF0-89564B4369F4}"/>
    <cellStyle name="Output 2 2 4 5" xfId="12028" xr:uid="{263922E2-9334-4E68-841A-811FE71A9B03}"/>
    <cellStyle name="Output 2 2 5" xfId="1971" xr:uid="{8A8E61B3-0B09-4723-864C-DC45CC71B404}"/>
    <cellStyle name="Output 2 2 5 2" xfId="6153" xr:uid="{30A865A0-76F1-4ED2-AF33-56A8A2C6D064}"/>
    <cellStyle name="Output 2 2 5 3" xfId="9830" xr:uid="{F5779C47-54E6-47E5-9DE5-73024904B09A}"/>
    <cellStyle name="Output 2 2 5 4" xfId="12752" xr:uid="{4BCE166B-489E-47BB-912C-2E848CA7E7A4}"/>
    <cellStyle name="Output 2 2 6" xfId="5239" xr:uid="{74D0739A-D8A0-49E1-ADC4-D1495CCDB490}"/>
    <cellStyle name="Output 2 2 7" xfId="6493" xr:uid="{E64DC5FC-813F-495F-A55A-DB1ABE6C8879}"/>
    <cellStyle name="Output 2 2 8" xfId="4967" xr:uid="{2794325F-3C19-4129-A89E-5E7D2F420F6C}"/>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2 2 2" xfId="7882" xr:uid="{56CC9A57-4415-45B0-A73F-2DF6A5084F89}"/>
    <cellStyle name="Output 2 3 2 2 2 3" xfId="10938" xr:uid="{AAA01BBC-C2D2-4D67-AFCC-9ED831F10681}"/>
    <cellStyle name="Output 2 3 2 2 2 4" xfId="13820" xr:uid="{75EBB424-DD43-4F33-A39A-DE7612EFFA2D}"/>
    <cellStyle name="Output 2 3 2 2 3" xfId="5462" xr:uid="{2F41C5C9-86A8-4CDF-B604-AD3B80380CEA}"/>
    <cellStyle name="Output 2 3 2 2 4" xfId="9482" xr:uid="{AC6E5AD0-9D6A-449C-B459-B3B1C822AB1F}"/>
    <cellStyle name="Output 2 3 2 2 5" xfId="12404" xr:uid="{69F228E9-8379-4DE4-AA63-A005F6906857}"/>
    <cellStyle name="Output 2 3 2 3" xfId="1895" xr:uid="{D731F10C-CF5B-4FEE-8D65-7AE0485BFE5F}"/>
    <cellStyle name="Output 2 3 2 3 2" xfId="3438" xr:uid="{2A58BAF4-C2D6-4E10-A290-938C8ADF9865}"/>
    <cellStyle name="Output 2 3 2 3 2 2" xfId="8132" xr:uid="{DB77122B-7258-4D92-9189-8296F19EFF3A}"/>
    <cellStyle name="Output 2 3 2 3 2 3" xfId="11188" xr:uid="{D55E9EA5-52EA-498A-9AB9-366CAB0D5756}"/>
    <cellStyle name="Output 2 3 2 3 2 4" xfId="14070" xr:uid="{C5604DD0-6806-4274-9921-9282F045AD5C}"/>
    <cellStyle name="Output 2 3 2 3 3" xfId="5235" xr:uid="{F5BAEB5B-4538-49B9-ADC1-B47AD2D0F6CF}"/>
    <cellStyle name="Output 2 3 2 3 4" xfId="9754" xr:uid="{23AEE34E-B323-4107-8DB5-C4729C3854D8}"/>
    <cellStyle name="Output 2 3 2 3 5" xfId="12676" xr:uid="{D898A3A0-6538-4A1C-B9B7-9D1BE059369B}"/>
    <cellStyle name="Output 2 3 2 4" xfId="2273" xr:uid="{F1E342F7-5CAA-4C33-8670-76AFF70674FA}"/>
    <cellStyle name="Output 2 3 2 4 2" xfId="5533" xr:uid="{D6A4BDDD-37DD-41BC-8DB4-FAC7C232DDC4}"/>
    <cellStyle name="Output 2 3 2 4 3" xfId="10132" xr:uid="{0E8FF0B1-A893-40AA-8F0B-4A2F8AC8A193}"/>
    <cellStyle name="Output 2 3 2 4 4" xfId="13054" xr:uid="{941180F9-9C31-4E42-B35D-FE62FDAC5FF6}"/>
    <cellStyle name="Output 2 3 2 5" xfId="4885" xr:uid="{0CE28F1F-2210-45D5-B1C2-683CD362F330}"/>
    <cellStyle name="Output 2 3 2 6" xfId="8769" xr:uid="{55D02BE8-5DF4-4AFB-97C0-89F6215BB251}"/>
    <cellStyle name="Output 2 3 2 7" xfId="11692" xr:uid="{718ABA11-607E-4AA7-812D-AF0FFA9B8690}"/>
    <cellStyle name="Output 2 3 3" xfId="1415" xr:uid="{8AD9A7A1-1D05-43BA-89A7-88DE8D6B17A0}"/>
    <cellStyle name="Output 2 3 3 2" xfId="2980" xr:uid="{80B79CDC-F2DD-426F-8531-BF50CCAC478E}"/>
    <cellStyle name="Output 2 3 3 2 2" xfId="7674" xr:uid="{D3B227DF-4B93-4A19-AAD1-EF4F5539F1BA}"/>
    <cellStyle name="Output 2 3 3 2 3" xfId="10730" xr:uid="{641732FF-F170-4538-AE5B-E3B15D65F8AD}"/>
    <cellStyle name="Output 2 3 3 2 4" xfId="13612" xr:uid="{C723AAD3-ECDC-4903-98C8-E4320389F1D8}"/>
    <cellStyle name="Output 2 3 3 3" xfId="6384" xr:uid="{DB1D77BB-9D33-4F8E-88C1-08E1A9A1F6B3}"/>
    <cellStyle name="Output 2 3 3 4" xfId="9274" xr:uid="{0E2965B3-DD7F-4E2A-8CB2-BD8D14AE5454}"/>
    <cellStyle name="Output 2 3 3 5" xfId="12196" xr:uid="{B56C7FBE-6957-4262-91EC-D1305EA1403A}"/>
    <cellStyle name="Output 2 3 4" xfId="1718" xr:uid="{D323C693-580F-4766-A446-2285990FB763}"/>
    <cellStyle name="Output 2 3 4 2" xfId="3279" xr:uid="{258338C5-F8EB-40F5-BEAE-E05E2C7D1A6F}"/>
    <cellStyle name="Output 2 3 4 2 2" xfId="7973" xr:uid="{5BE632A5-9606-44EE-ACFB-434410FD05E7}"/>
    <cellStyle name="Output 2 3 4 2 3" xfId="11029" xr:uid="{45F87374-0AB1-41AA-9375-A246EBC63161}"/>
    <cellStyle name="Output 2 3 4 2 4" xfId="13911" xr:uid="{086C2A18-9F48-41F4-BC90-61A210423A55}"/>
    <cellStyle name="Output 2 3 4 3" xfId="6275" xr:uid="{DE84DF8A-8685-44D3-B021-310673D897DE}"/>
    <cellStyle name="Output 2 3 4 4" xfId="9577" xr:uid="{23121F0F-A5F7-4F95-BB79-0B333E27B428}"/>
    <cellStyle name="Output 2 3 4 5" xfId="12499" xr:uid="{22905D8D-0551-4C82-9365-A7D6121A771A}"/>
    <cellStyle name="Output 2 3 5" xfId="2067" xr:uid="{82CBD374-4339-47B4-9098-7DEA09753FF6}"/>
    <cellStyle name="Output 2 3 5 2" xfId="6047" xr:uid="{F445D287-8BD7-41B9-AD0F-597C6DF34A7E}"/>
    <cellStyle name="Output 2 3 5 3" xfId="9926" xr:uid="{20FA924B-7DBF-49FA-8B3C-475D5F1BB8FC}"/>
    <cellStyle name="Output 2 3 5 4" xfId="12848" xr:uid="{EA45478D-2012-467A-865A-EC3989C7EB92}"/>
    <cellStyle name="Output 2 3 6" xfId="6201" xr:uid="{BC1AF9EB-6558-4ADF-A387-858B0D0B7EC3}"/>
    <cellStyle name="Output 2 3 7" xfId="6048" xr:uid="{F810E334-F59A-4C74-84CA-DD7D8C18EA41}"/>
    <cellStyle name="Output 2 3 8" xfId="6094" xr:uid="{6B46C1C5-D344-4DA0-A447-45A257C9B59C}"/>
    <cellStyle name="Output 2 4" xfId="722" xr:uid="{8FF9CFA9-DEF7-4EC3-AA1F-6393A4C71F42}"/>
    <cellStyle name="Output 2 4 2" xfId="1442" xr:uid="{F9CEF48B-F1AB-4A84-A329-DCE649CDFEFC}"/>
    <cellStyle name="Output 2 4 2 2" xfId="3007" xr:uid="{2B2C3CF7-818C-4505-81FF-75AFF30A9B87}"/>
    <cellStyle name="Output 2 4 2 2 2" xfId="7701" xr:uid="{EA2463EC-3510-4489-9DD1-598F199CF693}"/>
    <cellStyle name="Output 2 4 2 2 3" xfId="10757" xr:uid="{92DC4950-708F-4CFE-A18D-E3DE3E52B4FB}"/>
    <cellStyle name="Output 2 4 2 2 4" xfId="13639" xr:uid="{CA9926B0-8481-4E11-B887-CB2D38554024}"/>
    <cellStyle name="Output 2 4 2 3" xfId="5264" xr:uid="{FBB114F7-27B8-4E6E-A263-660FC88FBBF0}"/>
    <cellStyle name="Output 2 4 2 4" xfId="9301" xr:uid="{4101051A-A258-458E-B0F7-90C56CB6B2CA}"/>
    <cellStyle name="Output 2 4 2 5" xfId="12223" xr:uid="{B726BF0D-2EF7-4C82-9C99-F35554D299B7}"/>
    <cellStyle name="Output 2 4 3" xfId="1157" xr:uid="{F37FFEDE-27A4-402B-931B-F188DF01D119}"/>
    <cellStyle name="Output 2 4 3 2" xfId="2726" xr:uid="{6C7F81E9-E465-4776-A917-66F7D351C96F}"/>
    <cellStyle name="Output 2 4 3 2 2" xfId="3756" xr:uid="{D39C7B8B-8F19-45CB-A738-64F150A14341}"/>
    <cellStyle name="Output 2 4 3 2 3" xfId="10476" xr:uid="{E46FC610-912F-4B24-BFE5-2B15DDFA1B22}"/>
    <cellStyle name="Output 2 4 3 2 4" xfId="13358" xr:uid="{D498C6DF-0E79-498B-9A8B-0B3FAFBB70C4}"/>
    <cellStyle name="Output 2 4 3 3" xfId="3896" xr:uid="{31BFB4FD-430B-4840-B3FA-828541C8E4D1}"/>
    <cellStyle name="Output 2 4 3 4" xfId="9016" xr:uid="{FDCC3198-169D-44CB-951C-1E7D535D8BD0}"/>
    <cellStyle name="Output 2 4 3 5" xfId="11938" xr:uid="{1D5BE318-E1B6-48BB-9509-3C8BFC258EC5}"/>
    <cellStyle name="Output 2 4 4" xfId="2093" xr:uid="{8DDA0ECE-E013-4896-9847-EBE8C110DB66}"/>
    <cellStyle name="Output 2 4 4 2" xfId="6535" xr:uid="{6DF95051-61BD-492E-A2F3-A3428E0D9C90}"/>
    <cellStyle name="Output 2 4 4 3" xfId="9952" xr:uid="{5CE1637F-D5FB-4ADB-91FC-0BEA768ECD03}"/>
    <cellStyle name="Output 2 4 4 4" xfId="12874" xr:uid="{71F0F04B-1F2E-40FB-BB2D-3C1D6BFCBAD2}"/>
    <cellStyle name="Output 2 4 5" xfId="4982" xr:uid="{47733972-7C14-4E4C-B9D0-6061B9C5BE18}"/>
    <cellStyle name="Output 2 4 6" xfId="6726" xr:uid="{96E9C3DC-99D9-4F54-BB12-2188590D6451}"/>
    <cellStyle name="Output 2 4 7" xfId="5687" xr:uid="{DC1DFD49-7A4C-4826-A6CB-7E587E978DA5}"/>
    <cellStyle name="Output 2 5" xfId="1037" xr:uid="{F52DC07D-97C5-4066-A74F-A8B1CEEDB451}"/>
    <cellStyle name="Output 2 5 2" xfId="2609" xr:uid="{66509453-4522-419C-9B94-B6682235BDFC}"/>
    <cellStyle name="Output 2 5 2 2" xfId="3848" xr:uid="{92ADE93C-04EC-4457-BB08-6F0BEB1FDCEC}"/>
    <cellStyle name="Output 2 5 2 3" xfId="10359" xr:uid="{C25F74DD-0D1C-4E27-80DB-90FF961BDBFC}"/>
    <cellStyle name="Output 2 5 2 4" xfId="13241" xr:uid="{84710FC0-D1C0-4430-84DB-6DADD2CD3D8C}"/>
    <cellStyle name="Output 2 5 3" xfId="4133" xr:uid="{5AC123A4-1DD4-4ECF-8279-B08BBED91335}"/>
    <cellStyle name="Output 2 5 4" xfId="8896" xr:uid="{9185FCC4-ED2D-496B-846E-5043C2848FD9}"/>
    <cellStyle name="Output 2 5 5" xfId="11818" xr:uid="{C670C1D5-BBD5-4A13-A2A3-3F5CC4BEF4B4}"/>
    <cellStyle name="Output 2 6" xfId="4149" xr:uid="{C60A4118-1965-4949-BE5B-9E53E0B95DF0}"/>
    <cellStyle name="Output 2 7" xfId="3865" xr:uid="{65907486-64FD-4BFB-8BAB-1F7DFC669EE2}"/>
    <cellStyle name="Output 2 8" xfId="4371" xr:uid="{819E9626-695A-4C20-87BD-72CD0F4C5A29}"/>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2 2 2" xfId="7813" xr:uid="{FFA6A893-951F-471B-81ED-ACFE3772C220}"/>
    <cellStyle name="Output 3 2 2 2 2 3" xfId="10869" xr:uid="{9C7F5486-0342-442E-81E4-89B5C7A7AD31}"/>
    <cellStyle name="Output 3 2 2 2 2 4" xfId="13751" xr:uid="{A30F8CCF-508B-48D3-A3C4-04397B2311D9}"/>
    <cellStyle name="Output 3 2 2 2 3" xfId="5295" xr:uid="{0E97225D-8C2C-446B-A3F8-626E3FE85080}"/>
    <cellStyle name="Output 3 2 2 2 4" xfId="9413" xr:uid="{4A45F0BD-5532-48C2-B654-7CA3BD75E626}"/>
    <cellStyle name="Output 3 2 2 2 5" xfId="12335" xr:uid="{F23C0CBB-CBE6-43A0-94BB-46398A181928}"/>
    <cellStyle name="Output 3 2 2 3" xfId="1856" xr:uid="{1414B007-DF89-49DB-A75C-388F8B296A90}"/>
    <cellStyle name="Output 3 2 2 3 2" xfId="3402" xr:uid="{E6C38BA7-BB94-43C2-ABA7-171C4F8EE2E5}"/>
    <cellStyle name="Output 3 2 2 3 2 2" xfId="8096" xr:uid="{9037E483-09EE-4547-BC0F-CFE79DEF15E4}"/>
    <cellStyle name="Output 3 2 2 3 2 3" xfId="11152" xr:uid="{83FD3000-A225-4806-AF1E-36488355B4C4}"/>
    <cellStyle name="Output 3 2 2 3 2 4" xfId="14034" xr:uid="{3FFC2BC0-6560-413B-8694-384BBA66708A}"/>
    <cellStyle name="Output 3 2 2 3 3" xfId="5525" xr:uid="{92D2F824-446E-4088-8113-19D196D0B7AC}"/>
    <cellStyle name="Output 3 2 2 3 4" xfId="9715" xr:uid="{69E65AA9-7003-4688-8070-0FA4FA4BC7FE}"/>
    <cellStyle name="Output 3 2 2 3 5" xfId="12637" xr:uid="{A71D6C7A-7020-4DAE-95F9-3DEBA517602F}"/>
    <cellStyle name="Output 3 2 2 4" xfId="2204" xr:uid="{67D15227-6CAC-4AB6-850A-9E643189DBF8}"/>
    <cellStyle name="Output 3 2 2 4 2" xfId="4314" xr:uid="{6C88D4B3-C027-411F-BB5A-095EBABFA9B0}"/>
    <cellStyle name="Output 3 2 2 4 3" xfId="10063" xr:uid="{1ED287B3-1A51-4694-ACB4-5E1D0C895D4E}"/>
    <cellStyle name="Output 3 2 2 4 4" xfId="12985" xr:uid="{11E19FF3-B15E-49B2-AAC0-7EA6322A0CD7}"/>
    <cellStyle name="Output 3 2 2 5" xfId="4853" xr:uid="{7DB0CF91-D717-46EE-BB9E-E33FD5E99B3F}"/>
    <cellStyle name="Output 3 2 2 6" xfId="4716" xr:uid="{23E68B91-29BC-486B-A181-B5FAD6155B21}"/>
    <cellStyle name="Output 3 2 2 7" xfId="8292" xr:uid="{0BB56C93-9B6E-4A07-86D8-423C9B4BE548}"/>
    <cellStyle name="Output 3 2 3" xfId="1346" xr:uid="{9479AE08-F6D5-4B8E-BF46-C9E0189676E2}"/>
    <cellStyle name="Output 3 2 3 2" xfId="2911" xr:uid="{9F51E974-18E3-4810-91ED-EB1BEAEAD787}"/>
    <cellStyle name="Output 3 2 3 2 2" xfId="7605" xr:uid="{904A6986-8015-46D6-A23F-913C274997D6}"/>
    <cellStyle name="Output 3 2 3 2 3" xfId="10661" xr:uid="{2E83B88E-E2E4-4A6C-9EB3-9611C03D1337}"/>
    <cellStyle name="Output 3 2 3 2 4" xfId="13543" xr:uid="{FEE1D1C4-2529-40C3-AF51-FD0D5B8CB721}"/>
    <cellStyle name="Output 3 2 3 3" xfId="5164" xr:uid="{E1090788-A63A-4852-9B85-3D3400D6C220}"/>
    <cellStyle name="Output 3 2 3 4" xfId="9205" xr:uid="{A227788F-547A-4670-9BD4-20F4DE150F3F}"/>
    <cellStyle name="Output 3 2 3 5" xfId="12127" xr:uid="{4273B52A-CDFA-4868-BF38-6681C4D44619}"/>
    <cellStyle name="Output 3 2 4" xfId="1150" xr:uid="{E8960CE8-F875-4A76-8980-54096342D9A0}"/>
    <cellStyle name="Output 3 2 4 2" xfId="2719" xr:uid="{13CA7BC3-0668-4681-A95F-CE0D5A2A386D}"/>
    <cellStyle name="Output 3 2 4 2 2" xfId="3599" xr:uid="{3743054D-8327-460F-A690-B53BE692C6C0}"/>
    <cellStyle name="Output 3 2 4 2 3" xfId="10469" xr:uid="{481D78B8-BA6C-442B-BAE2-7EDBA74A4799}"/>
    <cellStyle name="Output 3 2 4 2 4" xfId="13351" xr:uid="{5A03D222-511D-4AA7-AA0D-ED59CEF9C42E}"/>
    <cellStyle name="Output 3 2 4 3" xfId="5678" xr:uid="{94F3368E-ECB9-4BF1-B96C-1CF5C298FB96}"/>
    <cellStyle name="Output 3 2 4 4" xfId="9009" xr:uid="{B0A2B46E-AAAC-4F00-B693-C6C243EE2266}"/>
    <cellStyle name="Output 3 2 4 5" xfId="11931" xr:uid="{8AD641A4-E5F4-4A6D-B0FF-83BCC13F9421}"/>
    <cellStyle name="Output 3 2 5" xfId="1998" xr:uid="{0B266E7F-0B31-431D-B34B-7201C4832647}"/>
    <cellStyle name="Output 3 2 5 2" xfId="6253" xr:uid="{53DD75F4-C14D-4D41-B558-A5F7479685DF}"/>
    <cellStyle name="Output 3 2 5 3" xfId="9857" xr:uid="{A2262AD7-3605-484D-A4A4-A9BC76E7D83A}"/>
    <cellStyle name="Output 3 2 5 4" xfId="12779" xr:uid="{82B5192F-F500-439E-8AF8-1CAB2C586066}"/>
    <cellStyle name="Output 3 2 6" xfId="4291" xr:uid="{0FF6FBE5-FD7E-42C3-AA53-392B1F6821A3}"/>
    <cellStyle name="Output 3 2 7" xfId="4823" xr:uid="{E8A2AC08-5F9A-4A2F-AAD0-7E9E90229B99}"/>
    <cellStyle name="Output 3 2 8" xfId="8547" xr:uid="{7E61ECBA-E680-4522-B9AD-8507D5AA020E}"/>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2 2 2" xfId="7864" xr:uid="{A3855911-4475-441B-8D23-3EC761B6E6D4}"/>
    <cellStyle name="Output 3 3 2 2 2 3" xfId="10920" xr:uid="{D5F85EC0-9037-435A-B6FB-3EA0EC9A188D}"/>
    <cellStyle name="Output 3 3 2 2 2 4" xfId="13802" xr:uid="{AB0B126D-CB12-4A24-96AA-3DF6764BE1B3}"/>
    <cellStyle name="Output 3 3 2 2 3" xfId="5510" xr:uid="{242F8598-E681-4EE4-B549-3CECF802C577}"/>
    <cellStyle name="Output 3 3 2 2 4" xfId="9464" xr:uid="{3A98360C-2D1D-4330-9199-821E79CCD1B6}"/>
    <cellStyle name="Output 3 3 2 2 5" xfId="12386" xr:uid="{5956DABA-C63A-4A6A-BB42-008499B96087}"/>
    <cellStyle name="Output 3 3 2 3" xfId="1216" xr:uid="{57621A11-57CC-4580-9142-625516AD08CA}"/>
    <cellStyle name="Output 3 3 2 3 2" xfId="2784" xr:uid="{1CE5D865-EDE2-4178-81D4-91F1DA14688F}"/>
    <cellStyle name="Output 3 3 2 3 2 2" xfId="5366" xr:uid="{1A7934C6-7F9B-4E51-A329-4AA3CAED8ACB}"/>
    <cellStyle name="Output 3 3 2 3 2 3" xfId="10534" xr:uid="{2A3D0D1B-28D0-4F48-AA34-DA6E5292C794}"/>
    <cellStyle name="Output 3 3 2 3 2 4" xfId="13416" xr:uid="{31C41CD5-8613-4A83-8398-3AC8F9DEA603}"/>
    <cellStyle name="Output 3 3 2 3 3" xfId="4722" xr:uid="{E81202D3-6638-4AF2-B265-EFD508EF4750}"/>
    <cellStyle name="Output 3 3 2 3 4" xfId="9075" xr:uid="{B5C9BD11-C3AB-4201-8B1F-2D332C8BF4E9}"/>
    <cellStyle name="Output 3 3 2 3 5" xfId="11997" xr:uid="{000DCA7B-A2B7-4AFD-9456-32D968A71074}"/>
    <cellStyle name="Output 3 3 2 4" xfId="2255" xr:uid="{20B6EC93-BA81-466F-BBEA-C0B9C765522D}"/>
    <cellStyle name="Output 3 3 2 4 2" xfId="5114" xr:uid="{323EADA6-3B97-42A0-87D9-13CEAB8A090B}"/>
    <cellStyle name="Output 3 3 2 4 3" xfId="10114" xr:uid="{D2746A1B-F486-42CA-9D95-CB5103C734B8}"/>
    <cellStyle name="Output 3 3 2 4 4" xfId="13036" xr:uid="{683D2534-5682-40B8-B80C-5416EFD89B27}"/>
    <cellStyle name="Output 3 3 2 5" xfId="3923" xr:uid="{7FCC2222-7EC8-4185-95D7-544C95FB7FA4}"/>
    <cellStyle name="Output 3 3 2 6" xfId="8751" xr:uid="{B382E7AD-0A47-40AB-A372-F2599483D975}"/>
    <cellStyle name="Output 3 3 2 7" xfId="11674" xr:uid="{583ADEEE-4F12-4F8D-AE2B-9B735710940A}"/>
    <cellStyle name="Output 3 3 3" xfId="1397" xr:uid="{EA0C2D1B-1843-4EA3-B6BD-AB248CB635A4}"/>
    <cellStyle name="Output 3 3 3 2" xfId="2962" xr:uid="{F3E055A6-DD4C-4235-AB28-666BAAE6CDED}"/>
    <cellStyle name="Output 3 3 3 2 2" xfId="7656" xr:uid="{B5269C2F-D8CE-4742-BF6D-D3296C8F2114}"/>
    <cellStyle name="Output 3 3 3 2 3" xfId="10712" xr:uid="{B3609C35-D91A-4DB7-92D6-798EC808D09E}"/>
    <cellStyle name="Output 3 3 3 2 4" xfId="13594" xr:uid="{66621146-C97D-408D-882A-B2690722A19F}"/>
    <cellStyle name="Output 3 3 3 3" xfId="6403" xr:uid="{412BD230-EB1B-40E4-848E-AC3CAB497187}"/>
    <cellStyle name="Output 3 3 3 4" xfId="9256" xr:uid="{936CBBB3-49C8-482D-8CF1-D345031B2BF8}"/>
    <cellStyle name="Output 3 3 3 5" xfId="12178" xr:uid="{4F5EF4B8-9971-4534-BF1D-541F2A463C82}"/>
    <cellStyle name="Output 3 3 4" xfId="1641" xr:uid="{FD20732D-801C-415A-B83F-CA4064166EB2}"/>
    <cellStyle name="Output 3 3 4 2" xfId="3206" xr:uid="{FBE5811F-E21F-41A6-8CA9-E98EE58DD9A2}"/>
    <cellStyle name="Output 3 3 4 2 2" xfId="7900" xr:uid="{B9817B4B-06C5-4B25-8BBB-550C359172F2}"/>
    <cellStyle name="Output 3 3 4 2 3" xfId="10956" xr:uid="{D3954E75-A5AE-4132-B1A5-C2FA7BC9CE13}"/>
    <cellStyle name="Output 3 3 4 2 4" xfId="13838" xr:uid="{B2A33272-F53C-4A5A-8C42-9F546AA89353}"/>
    <cellStyle name="Output 3 3 4 3" xfId="6618" xr:uid="{5DF9F5DB-871E-494A-BB7D-4CA51946551F}"/>
    <cellStyle name="Output 3 3 4 4" xfId="9500" xr:uid="{8D0FE7BF-F6A6-439F-B2D9-7C0BCC26FFA4}"/>
    <cellStyle name="Output 3 3 4 5" xfId="12422" xr:uid="{63937DCA-A040-4F77-992D-ED87FFFD5C40}"/>
    <cellStyle name="Output 3 3 5" xfId="2049" xr:uid="{F6692F01-8523-4330-8535-B15926D30058}"/>
    <cellStyle name="Output 3 3 5 2" xfId="6534" xr:uid="{EF598698-8FA2-4479-BCF7-BF13034DAB29}"/>
    <cellStyle name="Output 3 3 5 3" xfId="9908" xr:uid="{B0BB9637-5F31-4A75-A653-B119FA4E81CC}"/>
    <cellStyle name="Output 3 3 5 4" xfId="12830" xr:uid="{FD48E9A9-6B9B-4388-B789-92236CA511BE}"/>
    <cellStyle name="Output 3 3 6" xfId="5332" xr:uid="{3FCD75D4-C770-49F0-AA81-34CAB5E14BD6}"/>
    <cellStyle name="Output 3 3 7" xfId="5032" xr:uid="{7EAEFA79-83CE-4952-8803-F47FA033EC6F}"/>
    <cellStyle name="Output 3 3 8" xfId="6795" xr:uid="{F14F0CFA-5ED9-46B9-A796-CB9F38A2CB2E}"/>
    <cellStyle name="Output 3 4" xfId="727" xr:uid="{529F1BE2-2C39-4920-991B-1E27F6DE0749}"/>
    <cellStyle name="Output 3 4 2" xfId="1447" xr:uid="{B5798747-89B6-489C-8C03-C92E41756B95}"/>
    <cellStyle name="Output 3 4 2 2" xfId="3012" xr:uid="{C8F91716-D336-41DA-8953-922E142DD9A8}"/>
    <cellStyle name="Output 3 4 2 2 2" xfId="7706" xr:uid="{5279AD83-159B-47DE-90FF-D5FB0F4463E6}"/>
    <cellStyle name="Output 3 4 2 2 3" xfId="10762" xr:uid="{91321462-9087-493B-8CED-6A9D0F2EAF86}"/>
    <cellStyle name="Output 3 4 2 2 4" xfId="13644" xr:uid="{06241857-5DA6-445E-BC50-B58EB7BCDBC3}"/>
    <cellStyle name="Output 3 4 2 3" xfId="6689" xr:uid="{2AD3BBBF-7D96-4B07-B16C-7BC00FA0760F}"/>
    <cellStyle name="Output 3 4 2 4" xfId="9306" xr:uid="{30E5803C-E2B6-4918-9F39-A4BE48A6B1D2}"/>
    <cellStyle name="Output 3 4 2 5" xfId="12228" xr:uid="{15C54484-55A6-4F0F-A7AD-8F5FE670A92A}"/>
    <cellStyle name="Output 3 4 3" xfId="1827" xr:uid="{5A0F81F0-7987-4A62-B754-429F7131F10A}"/>
    <cellStyle name="Output 3 4 3 2" xfId="3377" xr:uid="{519D2F03-0410-4057-9230-1645896190C0}"/>
    <cellStyle name="Output 3 4 3 2 2" xfId="8071" xr:uid="{9C567900-E8C9-405E-B4B4-9052CB23DA92}"/>
    <cellStyle name="Output 3 4 3 2 3" xfId="11127" xr:uid="{5A5E34E7-4274-4EA8-B8A3-F9490BFDD9F1}"/>
    <cellStyle name="Output 3 4 3 2 4" xfId="14009" xr:uid="{A249590D-61F6-46AD-A0EB-0A550547448F}"/>
    <cellStyle name="Output 3 4 3 3" xfId="4891" xr:uid="{CEE8160F-4A42-4185-A565-491DA872F27F}"/>
    <cellStyle name="Output 3 4 3 4" xfId="9686" xr:uid="{CDB8EDB2-C294-4C61-BACE-0454614852B5}"/>
    <cellStyle name="Output 3 4 3 5" xfId="12608" xr:uid="{A5E526FB-78BE-46B5-AA12-13C95C613D54}"/>
    <cellStyle name="Output 3 4 4" xfId="2098" xr:uid="{CFF3A5A8-431F-434B-BF4D-C0CF8334C3A7}"/>
    <cellStyle name="Output 3 4 4 2" xfId="3914" xr:uid="{3260084C-197F-4640-870B-8D44AE0A5A49}"/>
    <cellStyle name="Output 3 4 4 3" xfId="9957" xr:uid="{56C3E17E-E508-4820-8F1B-7A5FA2F8AFD0}"/>
    <cellStyle name="Output 3 4 4 4" xfId="12879" xr:uid="{1B81F889-2E3B-4EE2-8B14-A7E49753F1BA}"/>
    <cellStyle name="Output 3 4 5" xfId="3670" xr:uid="{FFE3527A-D2DA-40DE-917B-D59DD80E3260}"/>
    <cellStyle name="Output 3 4 6" xfId="4830" xr:uid="{7BCD6595-0D25-4CDD-80E7-30CD8684BD06}"/>
    <cellStyle name="Output 3 4 7" xfId="5272" xr:uid="{B37EBC2E-3B0F-4C0D-81A0-EA13B5898D3E}"/>
    <cellStyle name="Output 3 5" xfId="1078" xr:uid="{3FCE0222-6D2D-4CBA-B607-3C7FF9C7FFB5}"/>
    <cellStyle name="Output 3 5 2" xfId="2647" xr:uid="{F99EF094-AD58-4CD5-8AF9-CAD9816A63EA}"/>
    <cellStyle name="Output 3 5 2 2" xfId="3717" xr:uid="{786C6014-255C-4FA2-99FC-CFD98314BB5C}"/>
    <cellStyle name="Output 3 5 2 3" xfId="10397" xr:uid="{C000F56C-6819-4CD0-974F-B35C031AC1B5}"/>
    <cellStyle name="Output 3 5 2 4" xfId="13279" xr:uid="{CFF5941F-A1AF-4584-9C3F-EE63BC903937}"/>
    <cellStyle name="Output 3 5 3" xfId="5597" xr:uid="{BE230358-A4AB-4EC5-AF9F-D5802F9AED9A}"/>
    <cellStyle name="Output 3 5 4" xfId="8937" xr:uid="{2AFA8111-C76A-44BF-BAF3-6677CB5DE0EA}"/>
    <cellStyle name="Output 3 5 5" xfId="11859" xr:uid="{CCA1732D-2DD4-4E64-9F67-1BCA7D61D4B5}"/>
    <cellStyle name="Output 3 6" xfId="5928" xr:uid="{19CF6918-EE4D-4A10-B0B5-2F7B71206CDC}"/>
    <cellStyle name="Output 3 7" xfId="8570" xr:uid="{57DF9680-9506-4B3B-961A-9E12D90D8FCD}"/>
    <cellStyle name="Output 3 8" xfId="11510" xr:uid="{EB481D96-888D-4482-8B15-80A34E0997B4}"/>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2 2 2" xfId="7800" xr:uid="{D81DE920-11D6-4292-B321-88C660C25758}"/>
    <cellStyle name="Pattern 2 2 2 2 2 3" xfId="10856" xr:uid="{6A7697D9-BE5E-4F02-91AA-5205E58CAF79}"/>
    <cellStyle name="Pattern 2 2 2 2 2 4" xfId="13738" xr:uid="{8B7C70D6-36C0-4CBD-B676-C0549C1E2E44}"/>
    <cellStyle name="Pattern 2 2 2 2 3" xfId="3486" xr:uid="{1D79E3A8-5F8B-4533-83F0-9DDAC9F45135}"/>
    <cellStyle name="Pattern 2 2 2 2 4" xfId="9400" xr:uid="{F1A4A650-7370-4B2D-8592-DD42536B451E}"/>
    <cellStyle name="Pattern 2 2 2 2 5" xfId="12322" xr:uid="{EA346C66-CCE6-4816-8CB1-A91FE9611EA5}"/>
    <cellStyle name="Pattern 2 2 2 3" xfId="1886" xr:uid="{7E3060E8-E441-462E-AED7-CDDF852DF898}"/>
    <cellStyle name="Pattern 2 2 2 3 2" xfId="3429" xr:uid="{E5B06031-3F80-4C53-A91C-E6F89C2E7957}"/>
    <cellStyle name="Pattern 2 2 2 3 2 2" xfId="8123" xr:uid="{DD4D3C18-F823-4986-A44D-47E8BA51438A}"/>
    <cellStyle name="Pattern 2 2 2 3 2 3" xfId="11179" xr:uid="{C911963D-753C-4594-81AB-3DA0A764AB20}"/>
    <cellStyle name="Pattern 2 2 2 3 2 4" xfId="14061" xr:uid="{76EB8A36-EDBC-4339-A385-D4D9F3626E90}"/>
    <cellStyle name="Pattern 2 2 2 3 3" xfId="3894" xr:uid="{E8E74FB4-D86A-49EE-89FD-2C1DB080DF8F}"/>
    <cellStyle name="Pattern 2 2 2 3 4" xfId="9745" xr:uid="{10C47D79-23B2-40E7-B3E8-6D99B3697DF6}"/>
    <cellStyle name="Pattern 2 2 2 3 5" xfId="12667" xr:uid="{D5FD6B99-F92B-4840-BA76-9982DDF6D51A}"/>
    <cellStyle name="Pattern 2 2 2 4" xfId="2191" xr:uid="{162BD29D-12B6-4F80-997A-DBDC2E41C7DE}"/>
    <cellStyle name="Pattern 2 2 2 4 2" xfId="5050" xr:uid="{19A91131-FC8B-47AF-8B3D-47E14E676478}"/>
    <cellStyle name="Pattern 2 2 2 4 3" xfId="10050" xr:uid="{2E30E80C-C545-41E2-A0B2-9D844802631B}"/>
    <cellStyle name="Pattern 2 2 2 4 4" xfId="12972" xr:uid="{63E594F5-CF76-435E-A7BA-B2473ABF3E19}"/>
    <cellStyle name="Pattern 2 2 2 5" xfId="4928" xr:uid="{AAD3650D-C502-4519-876F-D92B41541423}"/>
    <cellStyle name="Pattern 2 2 2 6" xfId="4966" xr:uid="{5F35F388-77BD-4C4C-B1EA-DCD4439B8830}"/>
    <cellStyle name="Pattern 2 2 2 7" xfId="5308" xr:uid="{73A4703D-9C88-42D6-9323-F5CA6CBE8CD1}"/>
    <cellStyle name="Pattern 2 2 3" xfId="1333" xr:uid="{99A0BAFA-E042-4E46-B357-07A8AB115C45}"/>
    <cellStyle name="Pattern 2 2 3 2" xfId="2898" xr:uid="{3C118BCE-0913-4BEE-88FB-5E6BA26E194D}"/>
    <cellStyle name="Pattern 2 2 3 2 2" xfId="7592" xr:uid="{44B51C58-1694-4704-AB54-B8C38E2C6617}"/>
    <cellStyle name="Pattern 2 2 3 2 3" xfId="10648" xr:uid="{398A3B27-7132-4111-A314-69578E579AEB}"/>
    <cellStyle name="Pattern 2 2 3 2 4" xfId="13530" xr:uid="{71CE0FF0-9172-42FC-98CA-46E6A998EA59}"/>
    <cellStyle name="Pattern 2 2 3 3" xfId="6341" xr:uid="{3D591E06-A7F3-4139-9D5B-1D4E1EFD6930}"/>
    <cellStyle name="Pattern 2 2 3 4" xfId="9192" xr:uid="{4A89D7CD-AECE-4641-89E0-614A81F1CD14}"/>
    <cellStyle name="Pattern 2 2 3 5" xfId="12114" xr:uid="{36EC5131-B9AA-4B8B-AAA4-C1421C9E65A2}"/>
    <cellStyle name="Pattern 2 2 4" xfId="1882" xr:uid="{9F9A8620-5DA3-471C-87ED-AEC7E443E3D8}"/>
    <cellStyle name="Pattern 2 2 4 2" xfId="3425" xr:uid="{6B5741B7-813D-45DC-9D33-40CA93F73672}"/>
    <cellStyle name="Pattern 2 2 4 2 2" xfId="8119" xr:uid="{5B124CF6-5488-4136-BF65-15D537C82D16}"/>
    <cellStyle name="Pattern 2 2 4 2 3" xfId="11175" xr:uid="{CE407A6E-C8A4-4D0F-BBEE-012FE8E8C952}"/>
    <cellStyle name="Pattern 2 2 4 2 4" xfId="14057" xr:uid="{47212749-131E-476C-BBEB-50CF650ABD05}"/>
    <cellStyle name="Pattern 2 2 4 3" xfId="6573" xr:uid="{87D1BF6F-B1FB-4227-8239-C5251BC160A7}"/>
    <cellStyle name="Pattern 2 2 4 4" xfId="9741" xr:uid="{B3265915-3832-4C96-BFE2-210BBFA4F8DC}"/>
    <cellStyle name="Pattern 2 2 4 5" xfId="12663" xr:uid="{5536E739-1C9C-4378-A67A-13DB6198804D}"/>
    <cellStyle name="Pattern 2 2 5" xfId="1985" xr:uid="{F57077F4-C87F-4F49-8FBA-A6A73D020B5E}"/>
    <cellStyle name="Pattern 2 2 5 2" xfId="6337" xr:uid="{D4D72152-86B6-425B-A8B3-208EB3580A2F}"/>
    <cellStyle name="Pattern 2 2 5 3" xfId="9844" xr:uid="{DB3B0B60-EE3F-458F-B58C-075FB6DB0B64}"/>
    <cellStyle name="Pattern 2 2 5 4" xfId="12766" xr:uid="{EFE76EDB-3D85-4375-9AEB-17256B59CED9}"/>
    <cellStyle name="Pattern 2 2 6" xfId="4961" xr:uid="{0929A569-0555-4996-81B1-94FC9D3A1FB8}"/>
    <cellStyle name="Pattern 2 2 7" xfId="6519" xr:uid="{FF318DBA-0BFB-4B0E-A568-79954C697B84}"/>
    <cellStyle name="Pattern 2 2 8" xfId="4481" xr:uid="{4D9FDF4C-EFB0-483C-9BFF-1709063BEFEA}"/>
    <cellStyle name="Pattern 2 3" xfId="759" xr:uid="{6068203D-0C6F-45A3-A012-AE521C8717AE}"/>
    <cellStyle name="Pattern 2 3 2" xfId="1472" xr:uid="{A98EF5FD-144C-4BB1-8D59-7C132492583D}"/>
    <cellStyle name="Pattern 2 3 2 2" xfId="3037" xr:uid="{BD678003-A742-4292-8E89-D82D0FDD1874}"/>
    <cellStyle name="Pattern 2 3 2 2 2" xfId="7731" xr:uid="{31FC6857-1CC3-4484-9AFA-412943E81D48}"/>
    <cellStyle name="Pattern 2 3 2 2 3" xfId="10787" xr:uid="{FB694BC5-3184-423F-B6B2-AB8837A3C4DD}"/>
    <cellStyle name="Pattern 2 3 2 2 4" xfId="13669" xr:uid="{565BABA8-6B7A-47D7-8C4B-F74F6C59BE8D}"/>
    <cellStyle name="Pattern 2 3 2 3" xfId="4639" xr:uid="{C12F70D1-2603-4933-B578-8993B13BE2B2}"/>
    <cellStyle name="Pattern 2 3 2 4" xfId="9331" xr:uid="{41B14D2D-5F8A-4581-BFB0-DFDB7135E4D3}"/>
    <cellStyle name="Pattern 2 3 2 5" xfId="12253" xr:uid="{2DE9B44A-CD50-4F34-933F-249CC86AEE1B}"/>
    <cellStyle name="Pattern 2 3 3" xfId="1196" xr:uid="{9EDD0571-4F32-4755-AD31-61D0849214B8}"/>
    <cellStyle name="Pattern 2 3 3 2" xfId="2765" xr:uid="{9C77CA2A-C015-4969-A2C0-61835C00C917}"/>
    <cellStyle name="Pattern 2 3 3 2 2" xfId="5467" xr:uid="{AA7FD712-13C6-49D3-A801-EA375F5F24C2}"/>
    <cellStyle name="Pattern 2 3 3 2 3" xfId="10515" xr:uid="{84C737B2-46F1-493B-837D-75736020D806}"/>
    <cellStyle name="Pattern 2 3 3 2 4" xfId="13397" xr:uid="{21926EEF-9D76-463F-905D-DB8891A46D5E}"/>
    <cellStyle name="Pattern 2 3 3 3" xfId="4394" xr:uid="{59759DDB-0AAC-445A-AB15-DE055FFEF438}"/>
    <cellStyle name="Pattern 2 3 3 4" xfId="9055" xr:uid="{92A335CE-4314-4A4B-B965-D5371B55C562}"/>
    <cellStyle name="Pattern 2 3 3 5" xfId="11977" xr:uid="{4C111C95-348D-4A55-9B9F-539FD5624EF2}"/>
    <cellStyle name="Pattern 2 3 4" xfId="2122" xr:uid="{F7055D39-FE1B-46F9-AA54-AF5337D0C0FD}"/>
    <cellStyle name="Pattern 2 3 4 2" xfId="5935" xr:uid="{A86A8727-E033-46BA-917B-7D42B7E41715}"/>
    <cellStyle name="Pattern 2 3 4 3" xfId="9981" xr:uid="{91CC6205-871E-44C9-A656-8C50F112BF19}"/>
    <cellStyle name="Pattern 2 3 4 4" xfId="12903" xr:uid="{6BE091A9-B3F2-443A-B47F-E35A89D6654E}"/>
    <cellStyle name="Pattern 2 3 5" xfId="3478" xr:uid="{7B4C3CB0-323E-4C85-B982-C9DF5FCF9448}"/>
    <cellStyle name="Pattern 2 3 6" xfId="5606" xr:uid="{4E683688-DD13-4FDD-9BAC-C2B632E1A915}"/>
    <cellStyle name="Pattern 2 3 7" xfId="6584" xr:uid="{BFCC27B5-F561-4353-AD8E-3C58A76AB977}"/>
    <cellStyle name="Pattern 3" xfId="319" xr:uid="{4ADF410B-1D3A-45DA-9197-7901B3ADF532}"/>
    <cellStyle name="Pattern 3 10" xfId="10232" xr:uid="{21372106-5622-4BB8-9858-86B2CCFBF540}"/>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2 2 2" xfId="7843" xr:uid="{CB195CF1-9BED-4248-BD77-F2F749577829}"/>
    <cellStyle name="Pattern 3 2 2 2 2 3" xfId="10899" xr:uid="{7431228D-8CA8-43EE-A2F7-3FBF8EEBFAD3}"/>
    <cellStyle name="Pattern 3 2 2 2 2 4" xfId="13781" xr:uid="{103A8373-8ECE-41F3-827B-022924C59E70}"/>
    <cellStyle name="Pattern 3 2 2 2 3" xfId="4974" xr:uid="{13BAFE78-BD7F-4ACD-A18C-9B4D3B1BF8B6}"/>
    <cellStyle name="Pattern 3 2 2 2 4" xfId="9443" xr:uid="{62CA2F2A-8D3C-4B70-89AE-A752BFB64809}"/>
    <cellStyle name="Pattern 3 2 2 2 5" xfId="12365" xr:uid="{E87ACB8E-DA84-4B1A-8C33-38A6044008CF}"/>
    <cellStyle name="Pattern 3 2 2 3" xfId="1859" xr:uid="{8A688849-E6E0-44C6-8FD5-4CE67EA341CB}"/>
    <cellStyle name="Pattern 3 2 2 3 2" xfId="3405" xr:uid="{F662A983-A352-48A6-A769-71EF6FABD8C5}"/>
    <cellStyle name="Pattern 3 2 2 3 2 2" xfId="8099" xr:uid="{DDF75D16-5EB4-4EFB-AA90-41D3D19B7028}"/>
    <cellStyle name="Pattern 3 2 2 3 2 3" xfId="11155" xr:uid="{345022B3-59F1-472A-B900-52AABA8CB42A}"/>
    <cellStyle name="Pattern 3 2 2 3 2 4" xfId="14037" xr:uid="{BBFE7B61-AFF9-4559-B5E6-2394D17C877E}"/>
    <cellStyle name="Pattern 3 2 2 3 3" xfId="6423" xr:uid="{BF964B9B-3B76-4859-8E86-C4713B39CD38}"/>
    <cellStyle name="Pattern 3 2 2 3 4" xfId="9718" xr:uid="{A225AB5F-C476-44F7-82A4-F7FBBF587966}"/>
    <cellStyle name="Pattern 3 2 2 3 5" xfId="12640" xr:uid="{2A6B8571-C073-4A0A-8A0D-6F660B2E5E98}"/>
    <cellStyle name="Pattern 3 2 2 4" xfId="2234" xr:uid="{63A6EB84-A7A1-48EF-BF88-A6309A251ACE}"/>
    <cellStyle name="Pattern 3 2 2 4 2" xfId="6077" xr:uid="{E82079E8-06DB-4448-867B-B47B0092D13C}"/>
    <cellStyle name="Pattern 3 2 2 4 3" xfId="10093" xr:uid="{E4C881DF-795B-4C1C-A65A-92D06A7E5233}"/>
    <cellStyle name="Pattern 3 2 2 4 4" xfId="13015" xr:uid="{09BD8455-88AD-407F-B604-B427C5D2582C}"/>
    <cellStyle name="Pattern 3 2 2 5" xfId="4325" xr:uid="{1C20375A-78D3-4636-BC2B-1F7FA8CAC903}"/>
    <cellStyle name="Pattern 3 2 2 6" xfId="4926" xr:uid="{CE6A34D5-D278-4F4F-B6FC-BB0221A2A07C}"/>
    <cellStyle name="Pattern 3 2 2 7" xfId="8243" xr:uid="{6809DD70-2FC1-493A-B821-873818754298}"/>
    <cellStyle name="Pattern 3 2 3" xfId="1376" xr:uid="{96470434-5C5E-4AA9-9B59-ABA60477DB69}"/>
    <cellStyle name="Pattern 3 2 3 2" xfId="2941" xr:uid="{DC80333F-F6F5-410C-8701-C5C169D020DC}"/>
    <cellStyle name="Pattern 3 2 3 2 2" xfId="7635" xr:uid="{B1763DEF-FFA9-4168-A84D-F60C2533E3CA}"/>
    <cellStyle name="Pattern 3 2 3 2 3" xfId="10691" xr:uid="{EC076347-70F4-4DB8-AAFE-1B9806152BE3}"/>
    <cellStyle name="Pattern 3 2 3 2 4" xfId="13573" xr:uid="{B29374C8-4DA5-4FD3-A398-3A0F011EE698}"/>
    <cellStyle name="Pattern 3 2 3 3" xfId="5445" xr:uid="{FB04B20B-B729-46FB-9850-4B16513420CE}"/>
    <cellStyle name="Pattern 3 2 3 4" xfId="9235" xr:uid="{128FBBF6-7230-4EB0-86DB-DEF6C7323149}"/>
    <cellStyle name="Pattern 3 2 3 5" xfId="12157" xr:uid="{C4542E32-1BED-4BCE-BD6E-2B3EC0AFD4C0}"/>
    <cellStyle name="Pattern 3 2 4" xfId="1688" xr:uid="{C873A5C9-AB67-4CD8-9D00-CEBAD1EFA792}"/>
    <cellStyle name="Pattern 3 2 4 2" xfId="3250" xr:uid="{929122F8-01A8-42E6-AA27-43286E5FAA02}"/>
    <cellStyle name="Pattern 3 2 4 2 2" xfId="7944" xr:uid="{B85063B0-E064-4EA0-A853-D12A9E699E28}"/>
    <cellStyle name="Pattern 3 2 4 2 3" xfId="11000" xr:uid="{89472822-1EE8-4768-9A47-83FBFB1F0FD1}"/>
    <cellStyle name="Pattern 3 2 4 2 4" xfId="13882" xr:uid="{CE9ACC2E-40BF-4B0B-97EB-10AA42B6FDF4}"/>
    <cellStyle name="Pattern 3 2 4 3" xfId="6473" xr:uid="{5EE256E0-F15D-4C77-A84C-74C81C1A5595}"/>
    <cellStyle name="Pattern 3 2 4 4" xfId="9547" xr:uid="{32FF1524-2E89-47FF-9510-F48C515DA9A6}"/>
    <cellStyle name="Pattern 3 2 4 5" xfId="12469" xr:uid="{D48AFD0B-9405-4372-A25A-1746889779B5}"/>
    <cellStyle name="Pattern 3 2 5" xfId="2028" xr:uid="{3F3A5935-0C31-46AB-BBE0-AB345FA33712}"/>
    <cellStyle name="Pattern 3 2 5 2" xfId="4073" xr:uid="{734FE378-6773-4C9B-A413-633204366540}"/>
    <cellStyle name="Pattern 3 2 5 3" xfId="9887" xr:uid="{EB0448A2-1D5F-4B4B-B937-A40F9CC78EAA}"/>
    <cellStyle name="Pattern 3 2 5 4" xfId="12809" xr:uid="{8762D7B9-0A0F-4C9B-BDE8-B572416E783C}"/>
    <cellStyle name="Pattern 3 2 6" xfId="4927" xr:uid="{20B070A4-B63D-4E20-94AD-654716BECBEB}"/>
    <cellStyle name="Pattern 3 2 7" xfId="3549" xr:uid="{07482002-2FBF-423C-8030-8ABE66BD2CF3}"/>
    <cellStyle name="Pattern 3 2 8" xfId="8264" xr:uid="{F02D7B4A-90EF-41B7-8A77-B164D002884B}"/>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2 2 2" xfId="7742" xr:uid="{BF6B1D2C-1E6D-4C54-A2D7-4B99BB9DC611}"/>
    <cellStyle name="Pattern 3 3 2 2 2 3" xfId="10798" xr:uid="{72286384-B90E-40B7-AFA7-07CE329643F5}"/>
    <cellStyle name="Pattern 3 3 2 2 2 4" xfId="13680" xr:uid="{498E137F-7022-4B03-A8F2-C3653A667AE0}"/>
    <cellStyle name="Pattern 3 3 2 2 3" xfId="4443" xr:uid="{1AF4EC76-7DA1-4F4B-830D-C9B195C59F31}"/>
    <cellStyle name="Pattern 3 3 2 2 4" xfId="9342" xr:uid="{B3654161-507E-48E4-88B2-F00311D4A058}"/>
    <cellStyle name="Pattern 3 3 2 2 5" xfId="12264" xr:uid="{3BEEE096-552D-44BA-8BF3-48248E54C021}"/>
    <cellStyle name="Pattern 3 3 2 3" xfId="935" xr:uid="{9EF543F7-BC58-47C7-8106-B888841734E2}"/>
    <cellStyle name="Pattern 3 3 2 3 2" xfId="2515" xr:uid="{C7547ABC-29C3-46EC-832B-7BFBFDB4D06B}"/>
    <cellStyle name="Pattern 3 3 2 3 2 2" xfId="5279" xr:uid="{07788719-5547-48BD-AFFB-C6E0C768C7EB}"/>
    <cellStyle name="Pattern 3 3 2 3 2 3" xfId="10265" xr:uid="{042D9BAB-D58A-4240-A16D-40F0E945B06D}"/>
    <cellStyle name="Pattern 3 3 2 3 2 4" xfId="13147" xr:uid="{0E2D947C-2D2B-4FC2-B7D6-9D67D8AC7E92}"/>
    <cellStyle name="Pattern 3 3 2 3 3" xfId="4090" xr:uid="{D4E1D03E-C3C4-44CA-89B7-08F4AB6A1B0E}"/>
    <cellStyle name="Pattern 3 3 2 3 4" xfId="8794" xr:uid="{D91D7670-3614-41E7-ADE2-C5F6486BD636}"/>
    <cellStyle name="Pattern 3 3 2 3 5" xfId="11716" xr:uid="{24863DCA-833C-4E29-94A6-8F7DE24777C2}"/>
    <cellStyle name="Pattern 3 3 2 4" xfId="2133" xr:uid="{8D667953-B316-4FF6-9387-27F0D7687B7D}"/>
    <cellStyle name="Pattern 3 3 2 4 2" xfId="5437" xr:uid="{8CDEE9BA-0FFA-41D1-B724-1D2B053629B1}"/>
    <cellStyle name="Pattern 3 3 2 4 3" xfId="9992" xr:uid="{E408DDC6-C9C0-4547-B432-4413CB23F7F9}"/>
    <cellStyle name="Pattern 3 3 2 4 4" xfId="12914" xr:uid="{BFBFB54A-0654-451E-89C4-A7EFFD951D99}"/>
    <cellStyle name="Pattern 3 3 2 5" xfId="3583" xr:uid="{C0FF47FA-B4B3-41BD-8FE8-C12E5C393C7A}"/>
    <cellStyle name="Pattern 3 3 2 6" xfId="4070" xr:uid="{1CBD50DF-D6AD-4667-8D87-2EE6A0315F1B}"/>
    <cellStyle name="Pattern 3 3 2 7" xfId="8296" xr:uid="{7A77F21F-491D-4BD2-A259-FB44D293548D}"/>
    <cellStyle name="Pattern 3 3 3" xfId="1275" xr:uid="{A801E868-3C2B-4391-9069-D72C84F2BD92}"/>
    <cellStyle name="Pattern 3 3 3 2" xfId="2840" xr:uid="{9D5CBC49-64A9-4B86-AD9D-28F08472887E}"/>
    <cellStyle name="Pattern 3 3 3 2 2" xfId="7534" xr:uid="{BE9C7E22-1B2C-45E5-80B6-6C5F86F914A6}"/>
    <cellStyle name="Pattern 3 3 3 2 3" xfId="10590" xr:uid="{BE5B5C05-70C4-4CFC-9A17-BF169A4DBFAF}"/>
    <cellStyle name="Pattern 3 3 3 2 4" xfId="13472" xr:uid="{ADB46345-2CAA-48DD-B9E9-8E401879F9EF}"/>
    <cellStyle name="Pattern 3 3 3 3" xfId="6369" xr:uid="{81D33A04-03E8-4052-A768-E4C2F143697E}"/>
    <cellStyle name="Pattern 3 3 3 4" xfId="9134" xr:uid="{4D3941C5-7ADB-4397-A151-91B1CFD39E7C}"/>
    <cellStyle name="Pattern 3 3 3 5" xfId="12056" xr:uid="{FCB8E0D5-47EA-4FD2-A5E8-63EA9AA5E1F9}"/>
    <cellStyle name="Pattern 3 3 4" xfId="1024" xr:uid="{54087187-3BFF-417B-903C-FC2687B45F6F}"/>
    <cellStyle name="Pattern 3 3 4 2" xfId="2596" xr:uid="{48D8FF6C-A5B3-4D29-A953-3C8B2D7DFE13}"/>
    <cellStyle name="Pattern 3 3 4 2 2" xfId="6308" xr:uid="{AA73D3FD-D03A-4CFA-B4B1-0CF0E70FABA0}"/>
    <cellStyle name="Pattern 3 3 4 2 3" xfId="10346" xr:uid="{80412112-6FC1-4305-931F-236D27AF6C9B}"/>
    <cellStyle name="Pattern 3 3 4 2 4" xfId="13228" xr:uid="{E394C1E0-6663-4DF2-9CF2-78B37D080DF0}"/>
    <cellStyle name="Pattern 3 3 4 3" xfId="4878" xr:uid="{07B80EC9-004A-4CD7-B937-369CF07D6ACD}"/>
    <cellStyle name="Pattern 3 3 4 4" xfId="8883" xr:uid="{BD341F8D-CD8D-408A-991C-3E9642E40ED5}"/>
    <cellStyle name="Pattern 3 3 4 5" xfId="11805" xr:uid="{CDEC9CB7-DD7E-42C9-A058-4635834F5C53}"/>
    <cellStyle name="Pattern 3 3 5" xfId="1927" xr:uid="{86E90EBE-A496-4943-B594-53071138929B}"/>
    <cellStyle name="Pattern 3 3 5 2" xfId="5076" xr:uid="{AD2A4C6C-C225-4DB4-8F9F-B7E0304BA768}"/>
    <cellStyle name="Pattern 3 3 5 3" xfId="9786" xr:uid="{24F2E4DF-2182-48E9-AFF3-5FFA309B2EC0}"/>
    <cellStyle name="Pattern 3 3 5 4" xfId="12708" xr:uid="{02A101A0-1775-42B1-9236-5070F5962289}"/>
    <cellStyle name="Pattern 3 3 6" xfId="6162" xr:uid="{0D69743B-A95E-40EB-B9CD-C14E02DB5029}"/>
    <cellStyle name="Pattern 3 3 7" xfId="6701" xr:uid="{D79D01AE-A355-482E-8854-DD3FA0E9EF53}"/>
    <cellStyle name="Pattern 3 3 8" xfId="10246" xr:uid="{357D6723-26F5-484C-A184-AE585AAB9B32}"/>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2 2 2" xfId="7856" xr:uid="{75308D8C-F33E-4F59-83CB-DF96D9A8AC01}"/>
    <cellStyle name="Pattern 3 4 2 2 2 3" xfId="10912" xr:uid="{E22F68B2-5394-4803-B8ED-0CC4D69C620B}"/>
    <cellStyle name="Pattern 3 4 2 2 2 4" xfId="13794" xr:uid="{0B0BA5B9-DFEC-40ED-BFA7-950D9B27D450}"/>
    <cellStyle name="Pattern 3 4 2 2 3" xfId="4294" xr:uid="{82ABA7CA-C818-469E-A59B-B285D074ADDD}"/>
    <cellStyle name="Pattern 3 4 2 2 4" xfId="9456" xr:uid="{BD78EB74-B7C0-4912-BF2B-12D922473E84}"/>
    <cellStyle name="Pattern 3 4 2 2 5" xfId="12378" xr:uid="{B66FA5BC-1622-43B9-9E93-E769D1D66075}"/>
    <cellStyle name="Pattern 3 4 2 3" xfId="1776" xr:uid="{5ABE5042-964F-4D2E-BD97-70BD920DE633}"/>
    <cellStyle name="Pattern 3 4 2 3 2" xfId="3332" xr:uid="{0BC20A3B-56A5-4272-AC28-F7B88E7BF82C}"/>
    <cellStyle name="Pattern 3 4 2 3 2 2" xfId="8026" xr:uid="{59CF0D36-ADF1-4FE0-A83B-3EF32FD1B0EB}"/>
    <cellStyle name="Pattern 3 4 2 3 2 3" xfId="11082" xr:uid="{D1D54F16-6E0A-4B89-A050-F0B9D01A8F1E}"/>
    <cellStyle name="Pattern 3 4 2 3 2 4" xfId="13964" xr:uid="{91390B80-C58D-4D59-A0D6-D6D48B0C9C71}"/>
    <cellStyle name="Pattern 3 4 2 3 3" xfId="6636" xr:uid="{E6C710CA-2C2B-4D74-B9B4-ADB3440026D7}"/>
    <cellStyle name="Pattern 3 4 2 3 4" xfId="9635" xr:uid="{8497AB4C-1A32-441A-96A1-4BF799120143}"/>
    <cellStyle name="Pattern 3 4 2 3 5" xfId="12557" xr:uid="{519DD9F0-A16F-4D33-A197-9D909434AB63}"/>
    <cellStyle name="Pattern 3 4 2 4" xfId="2247" xr:uid="{4CBEF2EA-68D7-4DBE-86F7-9B9BFA74FEE2}"/>
    <cellStyle name="Pattern 3 4 2 4 2" xfId="4069" xr:uid="{207188FB-650E-42F6-B03D-4728D6D015BD}"/>
    <cellStyle name="Pattern 3 4 2 4 3" xfId="10106" xr:uid="{67536EBC-CEA1-47B5-AEC4-5E10EC5972AB}"/>
    <cellStyle name="Pattern 3 4 2 4 4" xfId="13028" xr:uid="{6C9C8D79-961A-40D9-BEF8-7591DF79F03D}"/>
    <cellStyle name="Pattern 3 4 2 5" xfId="4794" xr:uid="{8E703508-1F31-4F23-BEE1-D34831333AA8}"/>
    <cellStyle name="Pattern 3 4 2 6" xfId="4125" xr:uid="{AF04FC07-28B4-457D-9063-730176281C35}"/>
    <cellStyle name="Pattern 3 4 2 7" xfId="4993" xr:uid="{4EAB402C-DA0A-4014-B7FD-94AE33E804D0}"/>
    <cellStyle name="Pattern 3 4 3" xfId="1389" xr:uid="{39ED8314-3723-4700-BED6-F9568DBB7D85}"/>
    <cellStyle name="Pattern 3 4 3 2" xfId="2954" xr:uid="{B821B4A8-FB3C-46A2-90E3-C289D34C48B2}"/>
    <cellStyle name="Pattern 3 4 3 2 2" xfId="7648" xr:uid="{CFD27EA1-CB64-47CC-9B54-F20ACA4729B0}"/>
    <cellStyle name="Pattern 3 4 3 2 3" xfId="10704" xr:uid="{245D43C8-AAB5-47A8-9627-0D3E72FCE7FF}"/>
    <cellStyle name="Pattern 3 4 3 2 4" xfId="13586" xr:uid="{FA468856-864B-4768-9909-BB9E33246248}"/>
    <cellStyle name="Pattern 3 4 3 3" xfId="5214" xr:uid="{D7D66AD3-C09B-4388-A2FD-0210DF90DC6D}"/>
    <cellStyle name="Pattern 3 4 3 4" xfId="9248" xr:uid="{3B4BF87E-3113-4A5F-8BC8-9A9BB72CB800}"/>
    <cellStyle name="Pattern 3 4 3 5" xfId="12170" xr:uid="{FA3A5D2F-9A57-43D1-B8AE-5E51855A894A}"/>
    <cellStyle name="Pattern 3 4 4" xfId="1684" xr:uid="{21E7399C-AA49-4605-861E-1D18D1B5D29D}"/>
    <cellStyle name="Pattern 3 4 4 2" xfId="3246" xr:uid="{0F5C6CBB-6A2E-4376-88E8-CB005123AD41}"/>
    <cellStyle name="Pattern 3 4 4 2 2" xfId="7940" xr:uid="{6F2AD9BE-F0B4-4379-9A7E-294D3B978392}"/>
    <cellStyle name="Pattern 3 4 4 2 3" xfId="10996" xr:uid="{2003CE93-8338-48FA-BD41-4C9EE3ACDE8A}"/>
    <cellStyle name="Pattern 3 4 4 2 4" xfId="13878" xr:uid="{B003A46C-173E-48EA-9722-DB5C584A3B3B}"/>
    <cellStyle name="Pattern 3 4 4 3" xfId="4747" xr:uid="{580062DF-558F-4A0E-AD59-5D4D02E76DF4}"/>
    <cellStyle name="Pattern 3 4 4 4" xfId="9543" xr:uid="{7FA0F6C9-C0EA-4632-9C9E-A114464B55DD}"/>
    <cellStyle name="Pattern 3 4 4 5" xfId="12465" xr:uid="{A15BA4E5-400E-49C1-8D47-EDB3BE3F3428}"/>
    <cellStyle name="Pattern 3 4 5" xfId="2041" xr:uid="{CD8352E0-54BC-4A07-9A1B-BEAF076BC992}"/>
    <cellStyle name="Pattern 3 4 5 2" xfId="5439" xr:uid="{B04EBD38-1C36-4997-9E8E-59EDD5218F09}"/>
    <cellStyle name="Pattern 3 4 5 3" xfId="9900" xr:uid="{50F64C98-9386-4296-8048-A8518B385933}"/>
    <cellStyle name="Pattern 3 4 5 4" xfId="12822" xr:uid="{F1614816-A2A9-4231-9A3F-5817F4BFF628}"/>
    <cellStyle name="Pattern 3 4 6" xfId="4623" xr:uid="{A528DD8D-D807-47E1-B8C0-CAADE6CB568B}"/>
    <cellStyle name="Pattern 3 4 7" xfId="4979" xr:uid="{E66626B7-541E-4964-A1AF-2D9114762443}"/>
    <cellStyle name="Pattern 3 4 8" xfId="4449" xr:uid="{C61C4BC9-1EB4-48BE-85D3-112EEFFF927C}"/>
    <cellStyle name="Pattern 3 5" xfId="1116" xr:uid="{CB2B6AE2-BEE3-4DA5-938B-DD4D1D5D63AB}"/>
    <cellStyle name="Pattern 3 5 2" xfId="2685" xr:uid="{B5868CE0-1AF3-4E23-9FFD-2563EB686E9D}"/>
    <cellStyle name="Pattern 3 5 2 2" xfId="6311" xr:uid="{CCA1E99B-E94E-45D8-8169-59C52FAF123B}"/>
    <cellStyle name="Pattern 3 5 2 3" xfId="10435" xr:uid="{66773212-1855-40F2-8894-55E7460D8BA5}"/>
    <cellStyle name="Pattern 3 5 2 4" xfId="13317" xr:uid="{0CA5AE62-0BE2-48B9-9F36-AD3C84E1CB35}"/>
    <cellStyle name="Pattern 3 5 3" xfId="6678" xr:uid="{31CA0AD4-8601-4F11-8987-6D64ACDD88DF}"/>
    <cellStyle name="Pattern 3 5 4" xfId="8975" xr:uid="{DD441E68-6BC5-4869-9A4C-9995E98EC804}"/>
    <cellStyle name="Pattern 3 5 5" xfId="11897" xr:uid="{5AAD8135-2330-4B98-B801-222119D63F2D}"/>
    <cellStyle name="Pattern 3 6" xfId="1238" xr:uid="{163C7032-C7C2-4E80-9FE6-364FEEDB2CC5}"/>
    <cellStyle name="Pattern 3 6 2" xfId="2805" xr:uid="{BD6658AA-6E04-45F2-9747-472B6812E34B}"/>
    <cellStyle name="Pattern 3 6 2 2" xfId="3707" xr:uid="{96659B40-4016-4775-8329-1CE35F13B7E7}"/>
    <cellStyle name="Pattern 3 6 2 3" xfId="10555" xr:uid="{54B4721F-AB78-4FBC-BB70-01F8FBA084C8}"/>
    <cellStyle name="Pattern 3 6 2 4" xfId="13437" xr:uid="{D1DC8445-C06F-4CCF-BF2A-1E0AE12FA86F}"/>
    <cellStyle name="Pattern 3 6 3" xfId="4617" xr:uid="{D05A5673-3B0F-4EE8-8BC4-A8F231CC2930}"/>
    <cellStyle name="Pattern 3 6 4" xfId="9097" xr:uid="{3E5E8EE7-5E2E-4FEA-B46D-A8BFFA5E1E92}"/>
    <cellStyle name="Pattern 3 6 5" xfId="12019" xr:uid="{33D42C88-05A8-4FB8-A61C-41A84635843E}"/>
    <cellStyle name="Pattern 3 7" xfId="1682" xr:uid="{436B7887-A025-464D-BBD6-7C04498460A1}"/>
    <cellStyle name="Pattern 3 7 2" xfId="5265" xr:uid="{2A31C084-1C4F-4C72-9F81-697AD11ECDE6}"/>
    <cellStyle name="Pattern 3 7 3" xfId="9541" xr:uid="{76E2A3CC-37DC-4E9A-8A12-1FD49133E76B}"/>
    <cellStyle name="Pattern 3 7 4" xfId="12463" xr:uid="{F0705C1F-55A4-4071-8016-092A33CDB2E6}"/>
    <cellStyle name="Pattern 3 8" xfId="4187" xr:uid="{586C478A-C05A-4B19-83F2-28A26E4BFE53}"/>
    <cellStyle name="Pattern 3 9" xfId="5562" xr:uid="{59B8EE46-BFE1-475B-9D9E-FF20635F6C93}"/>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3" xfId="2307" xr:uid="{4BF45A01-2733-48DB-9EEA-948C2FCF9403}"/>
    <cellStyle name="Percent 3 2" xfId="3477" xr:uid="{65BA18A9-7F7C-4591-B337-98DCC574C47E}"/>
    <cellStyle name="Percent 3 2 2" xfId="7519" xr:uid="{5637255F-B06A-4968-A1A1-C0438532A811}"/>
    <cellStyle name="Percent 3 2 3" xfId="15773" xr:uid="{0655B980-F35B-4C5C-9E2D-EC6068144FE3}"/>
    <cellStyle name="Percent 3 3" xfId="7195" xr:uid="{0D309B20-297D-41BD-916D-F66884A71737}"/>
    <cellStyle name="Percent 3 3 2" xfId="15449" xr:uid="{87A1A03C-7E1B-43B5-8EB6-99593F3560EB}"/>
    <cellStyle name="Percent 3 4" xfId="5721" xr:uid="{50CCF57E-A9CC-487B-973A-BA296DB9E1AE}"/>
    <cellStyle name="Percent 3 5" xfId="14801" xr:uid="{68EC89E9-5555-4341-8195-5020C410A463}"/>
    <cellStyle name="Percent 4" xfId="6871" xr:uid="{B1DB699D-89E1-4E77-A5ED-432E90717F46}"/>
    <cellStyle name="Percent 4 2" xfId="15125" xr:uid="{4F9EB2F5-2469-44F0-86CE-A3296246B9DE}"/>
    <cellStyle name="Percent 5" xfId="3479" xr:uid="{FF289115-54E8-4861-8138-B11C1336CA93}"/>
    <cellStyle name="Percent 6" xfId="14477" xr:uid="{43DAA235-B546-4849-A839-D4745D0DD129}"/>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2 2 2" xfId="7745" xr:uid="{529CB0C7-0BCD-4D20-A9EC-E8158C99F62D}"/>
    <cellStyle name="Shade 2 2 2 2 2 2 3" xfId="10801" xr:uid="{6188AB28-CEAC-4DE8-825B-BFA77738D15B}"/>
    <cellStyle name="Shade 2 2 2 2 2 2 4" xfId="13683" xr:uid="{71CAB75C-BD1F-4D97-99B8-1EEC4D5A32C5}"/>
    <cellStyle name="Shade 2 2 2 2 2 3" xfId="6203" xr:uid="{69B621DF-1A4E-4C90-B698-20A9FCC9BB6D}"/>
    <cellStyle name="Shade 2 2 2 2 2 4" xfId="9345" xr:uid="{9DB9A337-26B7-4650-A3D5-C927479118F4}"/>
    <cellStyle name="Shade 2 2 2 2 2 5" xfId="12267" xr:uid="{E1ECF963-D571-41A7-9AE1-CD705AAECEDB}"/>
    <cellStyle name="Shade 2 2 2 2 3" xfId="1738" xr:uid="{F3C84D48-8A00-4398-B80F-42C847CE5720}"/>
    <cellStyle name="Shade 2 2 2 2 3 2" xfId="3297" xr:uid="{13E84A8E-EFF1-48BF-B865-4EBCCAF09754}"/>
    <cellStyle name="Shade 2 2 2 2 3 2 2" xfId="7991" xr:uid="{B1162994-08CC-4706-BC42-E1FAC0FE2F29}"/>
    <cellStyle name="Shade 2 2 2 2 3 2 3" xfId="11047" xr:uid="{EFFE8E33-B4BE-4917-BCA6-3EBC59758CD7}"/>
    <cellStyle name="Shade 2 2 2 2 3 2 4" xfId="13929" xr:uid="{E46D9C62-AF65-4793-BC5D-0430F4268FBC}"/>
    <cellStyle name="Shade 2 2 2 2 3 3" xfId="4113" xr:uid="{51BCBF3A-1CEC-46BE-9425-494781D9E343}"/>
    <cellStyle name="Shade 2 2 2 2 3 4" xfId="9597" xr:uid="{11C9CE6B-A5D8-498D-B663-D514025A1309}"/>
    <cellStyle name="Shade 2 2 2 2 3 5" xfId="12519" xr:uid="{63ACE5D0-2708-4373-A79B-0B954AF85F67}"/>
    <cellStyle name="Shade 2 2 2 2 4" xfId="2136" xr:uid="{2B451AA5-D25E-4DE5-98FE-65ACB23DAEAD}"/>
    <cellStyle name="Shade 2 2 2 2 4 2" xfId="6332" xr:uid="{784EBFAC-1B10-434B-BC4F-82D54459879F}"/>
    <cellStyle name="Shade 2 2 2 2 4 3" xfId="9995" xr:uid="{58E7D2A1-2FF6-409C-B9C2-DFC833B5CA9E}"/>
    <cellStyle name="Shade 2 2 2 2 4 4" xfId="12917" xr:uid="{34751200-2AB7-4068-99E9-1CB2301E5D2D}"/>
    <cellStyle name="Shade 2 2 2 2 5" xfId="5233" xr:uid="{0DCC3539-69EB-4E78-9105-655C022402B4}"/>
    <cellStyle name="Shade 2 2 2 2 6" xfId="4672" xr:uid="{5616B805-0E28-42CF-AD3B-2E5AB8C14EB6}"/>
    <cellStyle name="Shade 2 2 2 2 7" xfId="8294" xr:uid="{C77FAB96-7252-447B-A50D-7AA0869B4D4A}"/>
    <cellStyle name="Shade 2 2 2 3" xfId="1278" xr:uid="{042DE6DB-0F88-462F-9177-F8D1801DF84B}"/>
    <cellStyle name="Shade 2 2 2 3 2" xfId="2843" xr:uid="{205D256C-F3CB-41D7-9C08-C4DE1F77FCD9}"/>
    <cellStyle name="Shade 2 2 2 3 2 2" xfId="7537" xr:uid="{07D84B15-3383-4936-8849-B5090680C3BA}"/>
    <cellStyle name="Shade 2 2 2 3 2 3" xfId="10593" xr:uid="{8E943C82-A322-49D9-A516-851521EDC73D}"/>
    <cellStyle name="Shade 2 2 2 3 2 4" xfId="13475" xr:uid="{10CC3470-D95E-429A-8AD2-0F9C403DBBAC}"/>
    <cellStyle name="Shade 2 2 2 3 3" xfId="6156" xr:uid="{34C5A649-0CD7-4011-96B0-DADB5F3AAAA3}"/>
    <cellStyle name="Shade 2 2 2 3 4" xfId="9137" xr:uid="{1FBCF4CF-B150-48C0-9B2E-719E756023E1}"/>
    <cellStyle name="Shade 2 2 2 3 5" xfId="12059" xr:uid="{3C9B7E29-20D1-43D8-AD3A-43328AF667CD}"/>
    <cellStyle name="Shade 2 2 2 4" xfId="1760" xr:uid="{B16BD979-3F06-4149-9967-312CCE9AAFE2}"/>
    <cellStyle name="Shade 2 2 2 4 2" xfId="3318" xr:uid="{CBD1F611-9944-4D75-9422-033C90A33703}"/>
    <cellStyle name="Shade 2 2 2 4 2 2" xfId="8012" xr:uid="{157ADBB8-DB62-4680-8F8A-A2B5CA3360B8}"/>
    <cellStyle name="Shade 2 2 2 4 2 3" xfId="11068" xr:uid="{A1BDCA55-47D3-4A0B-A056-A6EFAB1FD511}"/>
    <cellStyle name="Shade 2 2 2 4 2 4" xfId="13950" xr:uid="{260B01A6-40CC-4C37-B5D5-99AF1AB001A0}"/>
    <cellStyle name="Shade 2 2 2 4 3" xfId="4972" xr:uid="{26EE646B-F748-477E-A827-988195DA560E}"/>
    <cellStyle name="Shade 2 2 2 4 4" xfId="9619" xr:uid="{A66C747A-9247-4C4B-998E-BD3FA180A1C1}"/>
    <cellStyle name="Shade 2 2 2 4 5" xfId="12541" xr:uid="{5FF693BF-5E79-450F-96F5-04246563D3CF}"/>
    <cellStyle name="Shade 2 2 2 5" xfId="1930" xr:uid="{F3FCAB5D-47E0-4334-BE68-E93ADEE24380}"/>
    <cellStyle name="Shade 2 2 2 5 2" xfId="5638" xr:uid="{0FE6D796-9254-4043-A2A6-AE9A6CC125EB}"/>
    <cellStyle name="Shade 2 2 2 5 3" xfId="9789" xr:uid="{D86E33E7-5D3F-4783-9124-38EC6F89AA5E}"/>
    <cellStyle name="Shade 2 2 2 5 4" xfId="12711" xr:uid="{8DFA3E00-6D1D-4CF4-9496-472D65752275}"/>
    <cellStyle name="Shade 2 2 2 6" xfId="4742" xr:uid="{2E43DE98-CCED-4B46-9CFE-7C6994604BBD}"/>
    <cellStyle name="Shade 2 2 2 7" xfId="8511" xr:uid="{FBABC582-21BF-4018-AE10-2616470C44A8}"/>
    <cellStyle name="Shade 2 2 2 8" xfId="11487" xr:uid="{B97DB89B-4936-4EA0-9EF5-2753D4D81BDE}"/>
    <cellStyle name="Shade 2 2 3" xfId="761" xr:uid="{D2BB0EBB-E031-4E7E-A066-49979FE2964C}"/>
    <cellStyle name="Shade 2 2 3 2" xfId="1474" xr:uid="{6663E640-C4A1-43AE-A711-204827219F60}"/>
    <cellStyle name="Shade 2 2 3 2 2" xfId="3039" xr:uid="{3FDDDF67-D465-4486-A295-CBD5020C9E2C}"/>
    <cellStyle name="Shade 2 2 3 2 2 2" xfId="7733" xr:uid="{2C30A895-754E-42E4-9BA6-E7F8F3A3A269}"/>
    <cellStyle name="Shade 2 2 3 2 2 3" xfId="10789" xr:uid="{BF7E4B12-F93B-40E0-B22D-52157D3786AE}"/>
    <cellStyle name="Shade 2 2 3 2 2 4" xfId="13671" xr:uid="{CF7E4AA6-DEB6-4026-8919-D17A79292ED5}"/>
    <cellStyle name="Shade 2 2 3 2 3" xfId="4810" xr:uid="{CB20BA54-991C-40A7-820C-C616C0518F61}"/>
    <cellStyle name="Shade 2 2 3 2 4" xfId="9333" xr:uid="{873876A5-0A62-45CA-A471-EB78C8CB9BCF}"/>
    <cellStyle name="Shade 2 2 3 2 5" xfId="12255" xr:uid="{F6ABCE88-8CBC-4CA4-86ED-047A287A57B0}"/>
    <cellStyle name="Shade 2 2 3 3" xfId="1645" xr:uid="{6F35B535-D65E-442A-BB90-2F5377211798}"/>
    <cellStyle name="Shade 2 2 3 3 2" xfId="3210" xr:uid="{D1CB4C0F-78E2-4F83-BFA4-2E9BC8A9E287}"/>
    <cellStyle name="Shade 2 2 3 3 2 2" xfId="7904" xr:uid="{BD775A8C-978F-4F53-BBC8-659B3C375605}"/>
    <cellStyle name="Shade 2 2 3 3 2 3" xfId="10960" xr:uid="{CC44A6AB-3101-406B-9016-435D47FE4DB1}"/>
    <cellStyle name="Shade 2 2 3 3 2 4" xfId="13842" xr:uid="{9EFB9CD8-8D8B-4279-8B26-AD471E51E6AD}"/>
    <cellStyle name="Shade 2 2 3 3 3" xfId="4255" xr:uid="{0CB6C423-220F-41A7-B3B0-9EBCC070F12D}"/>
    <cellStyle name="Shade 2 2 3 3 4" xfId="9504" xr:uid="{6BF3DF81-5FC4-4233-8787-A7840DB1D16D}"/>
    <cellStyle name="Shade 2 2 3 3 5" xfId="12426" xr:uid="{93C49CA1-6F11-4C58-9065-633649E214DB}"/>
    <cellStyle name="Shade 2 2 3 4" xfId="2124" xr:uid="{7300FAE2-11AF-46D5-BD65-EC4941D03E35}"/>
    <cellStyle name="Shade 2 2 3 4 2" xfId="6278" xr:uid="{069A0187-18AD-4D7B-90B3-F6E3B06E55F4}"/>
    <cellStyle name="Shade 2 2 3 4 3" xfId="9983" xr:uid="{4398591B-EEF9-4AA9-9EA8-6236DFC7E7BB}"/>
    <cellStyle name="Shade 2 2 3 4 4" xfId="12905" xr:uid="{63EEB2F9-BB0E-4E8F-B10E-5FF0061B5B39}"/>
    <cellStyle name="Shade 2 2 3 5" xfId="3658" xr:uid="{275CDEC5-3A78-46D8-B25C-B2151EF19F35}"/>
    <cellStyle name="Shade 2 2 3 6" xfId="5022" xr:uid="{B51ED095-EBE8-4C44-9CE8-E6AEF2AAFA43}"/>
    <cellStyle name="Shade 2 2 3 7" xfId="4131" xr:uid="{14B01AC2-41BE-47CA-8C1E-F2D76C9918BE}"/>
    <cellStyle name="Shade 2 3" xfId="321" xr:uid="{350A4384-C61A-445A-B0BB-2CD49165A349}"/>
    <cellStyle name="Shade 2 3 10" xfId="11507" xr:uid="{30A97A1F-7278-4767-B88B-5EFA31497AC6}"/>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2 2 2" xfId="7845" xr:uid="{2B151D0F-D950-4577-ABBC-62C06540FC05}"/>
    <cellStyle name="Shade 2 3 2 2 2 2 3" xfId="10901" xr:uid="{709C4752-7A9B-4F0A-BDAA-5DA9DC41C6CA}"/>
    <cellStyle name="Shade 2 3 2 2 2 2 4" xfId="13783" xr:uid="{5FFF81E4-45CB-4BF0-96DD-A046524BA222}"/>
    <cellStyle name="Shade 2 3 2 2 2 3" xfId="4074" xr:uid="{C18059B3-55B9-4138-816E-FA9FA6665138}"/>
    <cellStyle name="Shade 2 3 2 2 2 4" xfId="9445" xr:uid="{862968D3-4518-472D-BCFC-1580FE34B325}"/>
    <cellStyle name="Shade 2 3 2 2 2 5" xfId="12367" xr:uid="{39A7C384-5D5C-4BD8-AD79-F142BE497247}"/>
    <cellStyle name="Shade 2 3 2 2 3" xfId="1815" xr:uid="{04941E7B-F272-493E-BB69-69345B482523}"/>
    <cellStyle name="Shade 2 3 2 2 3 2" xfId="3365" xr:uid="{5A4226D4-164F-46E1-B26B-43BBA9A96C0B}"/>
    <cellStyle name="Shade 2 3 2 2 3 2 2" xfId="8059" xr:uid="{4FAA930C-A44E-4715-A17E-A4C65E29BFD7}"/>
    <cellStyle name="Shade 2 3 2 2 3 2 3" xfId="11115" xr:uid="{AB74C1BA-C536-4DA3-B768-0DBD2D029892}"/>
    <cellStyle name="Shade 2 3 2 2 3 2 4" xfId="13997" xr:uid="{FF02A1A2-C0D4-41C2-898E-ADA3AB600893}"/>
    <cellStyle name="Shade 2 3 2 2 3 3" xfId="5965" xr:uid="{7492B88D-1E4D-49A0-98D5-7D6A4F441CC9}"/>
    <cellStyle name="Shade 2 3 2 2 3 4" xfId="9674" xr:uid="{2D4FD440-F9BD-4C16-A656-9CFE357AFA69}"/>
    <cellStyle name="Shade 2 3 2 2 3 5" xfId="12596" xr:uid="{FFC3BCBD-2255-4C8D-A32E-B20C0AA9F012}"/>
    <cellStyle name="Shade 2 3 2 2 4" xfId="2236" xr:uid="{4245AD82-B39D-44ED-884F-EDBEC8A6310C}"/>
    <cellStyle name="Shade 2 3 2 2 4 2" xfId="5400" xr:uid="{989DF6C1-3C80-40A0-987C-DCB78CAD24E0}"/>
    <cellStyle name="Shade 2 3 2 2 4 3" xfId="10095" xr:uid="{218CF066-BB49-4969-835E-4E88D2AD8341}"/>
    <cellStyle name="Shade 2 3 2 2 4 4" xfId="13017" xr:uid="{C44DC89D-3455-4743-A020-57959544B6D3}"/>
    <cellStyle name="Shade 2 3 2 2 5" xfId="3782" xr:uid="{7FF2852E-CA88-42C1-A7F8-F281D38FDEF4}"/>
    <cellStyle name="Shade 2 3 2 2 6" xfId="6452" xr:uid="{D75C8FC1-37C6-469F-8FDD-BD79B8FD8925}"/>
    <cellStyle name="Shade 2 3 2 2 7" xfId="6415" xr:uid="{3F092EDF-29B5-4FC9-9D51-CD64BFA57133}"/>
    <cellStyle name="Shade 2 3 2 3" xfId="1378" xr:uid="{994D3307-3B46-4ABD-A0EC-1B02C2FCD094}"/>
    <cellStyle name="Shade 2 3 2 3 2" xfId="2943" xr:uid="{0FB34711-B8CE-43CC-869B-97318DC03C1F}"/>
    <cellStyle name="Shade 2 3 2 3 2 2" xfId="7637" xr:uid="{543B33A6-94F3-4700-A08A-96BCF28D6FE4}"/>
    <cellStyle name="Shade 2 3 2 3 2 3" xfId="10693" xr:uid="{4E85B19B-8137-4349-9C7F-E0DB22CD8806}"/>
    <cellStyle name="Shade 2 3 2 3 2 4" xfId="13575" xr:uid="{241FDEA3-D761-4C3B-8CE4-01E196A5B9BD}"/>
    <cellStyle name="Shade 2 3 2 3 3" xfId="3504" xr:uid="{260CFB2E-A0F6-46E9-A4A7-F9CBF7FAEBF4}"/>
    <cellStyle name="Shade 2 3 2 3 4" xfId="9237" xr:uid="{7B049248-2B02-4532-9820-F80785FB08EE}"/>
    <cellStyle name="Shade 2 3 2 3 5" xfId="12159" xr:uid="{0CAB9ACB-D58F-4CDB-A846-BE705B023BC8}"/>
    <cellStyle name="Shade 2 3 2 4" xfId="1725" xr:uid="{6F01AE2B-E618-46BE-A9C0-B019955B5AD0}"/>
    <cellStyle name="Shade 2 3 2 4 2" xfId="3285" xr:uid="{654A3355-07AA-45EC-85B8-FF359F4F3DB6}"/>
    <cellStyle name="Shade 2 3 2 4 2 2" xfId="7979" xr:uid="{AEDE89A7-4DC3-4A50-AE41-5D10922B05EA}"/>
    <cellStyle name="Shade 2 3 2 4 2 3" xfId="11035" xr:uid="{79DC392D-1FE2-4134-8A5B-4CA56A2BC7F5}"/>
    <cellStyle name="Shade 2 3 2 4 2 4" xfId="13917" xr:uid="{10F3DD53-1761-4862-944D-A17157B07D1D}"/>
    <cellStyle name="Shade 2 3 2 4 3" xfId="4256" xr:uid="{9E63599F-0F4C-4643-AB70-D837779EC894}"/>
    <cellStyle name="Shade 2 3 2 4 4" xfId="9584" xr:uid="{4EB42A54-31FF-437F-9FCC-10EA1CBE21C8}"/>
    <cellStyle name="Shade 2 3 2 4 5" xfId="12506" xr:uid="{D56F3C30-DB46-4A4E-BD07-558630EF781F}"/>
    <cellStyle name="Shade 2 3 2 5" xfId="2030" xr:uid="{CCF60250-DCA4-4FFC-BC72-4367855EF2FC}"/>
    <cellStyle name="Shade 2 3 2 5 2" xfId="5728" xr:uid="{E82A5AE9-030C-4E9A-9A56-64C783BFAA28}"/>
    <cellStyle name="Shade 2 3 2 5 3" xfId="9889" xr:uid="{11F6C6BD-2730-418B-AE05-6E63601258A5}"/>
    <cellStyle name="Shade 2 3 2 5 4" xfId="12811" xr:uid="{2AB6E330-747A-4927-9AAF-4F8F19EAE371}"/>
    <cellStyle name="Shade 2 3 2 6" xfId="4026" xr:uid="{0EA289DC-4F1F-4582-AB9F-55586AD66FFB}"/>
    <cellStyle name="Shade 2 3 2 7" xfId="4304" xr:uid="{F4491548-7964-4581-8822-1AD90E7968BE}"/>
    <cellStyle name="Shade 2 3 2 8" xfId="4092" xr:uid="{906839D8-ABE7-4450-A387-F4DDCB3C8B40}"/>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2 2 2" xfId="7874" xr:uid="{7585AA73-4E66-4446-9BCF-13A20F261BB3}"/>
    <cellStyle name="Shade 2 3 3 2 2 2 3" xfId="10930" xr:uid="{D817E7D7-4323-4DEA-8587-B5587A7B054E}"/>
    <cellStyle name="Shade 2 3 3 2 2 2 4" xfId="13812" xr:uid="{9026FB67-E697-494E-B8DC-2DDC754DB255}"/>
    <cellStyle name="Shade 2 3 3 2 2 3" xfId="4739" xr:uid="{5E682A19-68B4-474B-A76B-FE845909798B}"/>
    <cellStyle name="Shade 2 3 3 2 2 4" xfId="9474" xr:uid="{44CFB930-2A8E-4397-A7F6-135EE8DF930C}"/>
    <cellStyle name="Shade 2 3 3 2 2 5" xfId="12396" xr:uid="{D2D9E768-D058-47F4-82E9-C7BA1D0E3428}"/>
    <cellStyle name="Shade 2 3 3 2 3" xfId="1027" xr:uid="{A1F5B947-317E-4802-8916-D8FB4EB54116}"/>
    <cellStyle name="Shade 2 3 3 2 3 2" xfId="2599" xr:uid="{E16CF8F7-EF19-4E8C-AF00-3D5B20374671}"/>
    <cellStyle name="Shade 2 3 3 2 3 2 2" xfId="6186" xr:uid="{E486ADEF-C62E-464E-A758-2972260114C1}"/>
    <cellStyle name="Shade 2 3 3 2 3 2 3" xfId="10349" xr:uid="{3294AEE2-65DF-4559-8DF5-321A79595992}"/>
    <cellStyle name="Shade 2 3 3 2 3 2 4" xfId="13231" xr:uid="{857E6DE0-E644-4557-BA20-228BFA863942}"/>
    <cellStyle name="Shade 2 3 3 2 3 3" xfId="6794" xr:uid="{115B9C4F-5516-46D6-8708-15A561197B17}"/>
    <cellStyle name="Shade 2 3 3 2 3 4" xfId="8886" xr:uid="{4D775C12-70DD-4839-98CF-FDC9E5A9ADBF}"/>
    <cellStyle name="Shade 2 3 3 2 3 5" xfId="11808" xr:uid="{961F8CEE-2F72-45B5-8A5F-3D9CA9D2ED26}"/>
    <cellStyle name="Shade 2 3 3 2 4" xfId="2265" xr:uid="{57B60443-ED2F-4ED9-AF4D-C38C91432DCE}"/>
    <cellStyle name="Shade 2 3 3 2 4 2" xfId="5632" xr:uid="{10A09FAE-94F0-4646-A305-E31610F6CC5F}"/>
    <cellStyle name="Shade 2 3 3 2 4 3" xfId="10124" xr:uid="{1B669B7E-EDE9-440D-8E22-CE3AFA59271F}"/>
    <cellStyle name="Shade 2 3 3 2 4 4" xfId="13046" xr:uid="{95D1E842-D918-4B48-91E1-5C023E3740B5}"/>
    <cellStyle name="Shade 2 3 3 2 5" xfId="6396" xr:uid="{DD12BD58-CCCF-4448-9C65-63C1FF553A4E}"/>
    <cellStyle name="Shade 2 3 3 2 6" xfId="8761" xr:uid="{B95FBE74-E1A9-4CCF-A121-35CC7EFC33D2}"/>
    <cellStyle name="Shade 2 3 3 2 7" xfId="11684" xr:uid="{88E8A9C5-DB12-48A7-8271-899043866550}"/>
    <cellStyle name="Shade 2 3 3 3" xfId="1407" xr:uid="{33592DF9-5FCC-4D53-A7A6-43F9E9EC462F}"/>
    <cellStyle name="Shade 2 3 3 3 2" xfId="2972" xr:uid="{00C5AADD-6315-4294-BB33-213B0E91B523}"/>
    <cellStyle name="Shade 2 3 3 3 2 2" xfId="7666" xr:uid="{7A5485A8-C28F-4712-9CC7-DF2FFB5FF428}"/>
    <cellStyle name="Shade 2 3 3 3 2 3" xfId="10722" xr:uid="{AF93CE01-6164-49BB-BD7B-4932348570AB}"/>
    <cellStyle name="Shade 2 3 3 3 2 4" xfId="13604" xr:uid="{135E4BB2-6963-49B8-A4FC-FA12CCA8D877}"/>
    <cellStyle name="Shade 2 3 3 3 3" xfId="4486" xr:uid="{99D4133B-32F6-479C-8BC8-2B51FA2FD425}"/>
    <cellStyle name="Shade 2 3 3 3 4" xfId="9266" xr:uid="{7CE23F67-42E4-4CE5-9FD1-3821C3FD9A29}"/>
    <cellStyle name="Shade 2 3 3 3 5" xfId="12188" xr:uid="{2DF81238-5641-44C6-9BF9-1B7AF5ECC230}"/>
    <cellStyle name="Shade 2 3 3 4" xfId="68" xr:uid="{A30B0048-488E-45E5-BE95-23BF24948EA8}"/>
    <cellStyle name="Shade 2 3 3 4 2" xfId="2322" xr:uid="{D459661E-3102-4452-A01B-7B430A7636B3}"/>
    <cellStyle name="Shade 2 3 3 4 2 2" xfId="6194" xr:uid="{CA8258C9-DC0B-4DE6-8D15-F416F8982079}"/>
    <cellStyle name="Shade 2 3 3 4 2 3" xfId="10180" xr:uid="{2C7F3C0E-3149-4E3E-A1EE-E588BFB8BC5F}"/>
    <cellStyle name="Shade 2 3 3 4 2 4" xfId="13098" xr:uid="{2D952512-7889-4C83-8EB4-17CA21A65C3C}"/>
    <cellStyle name="Shade 2 3 3 4 3" xfId="5247" xr:uid="{7C3DC3BF-DAEF-4986-A083-45DC15178363}"/>
    <cellStyle name="Shade 2 3 3 4 4" xfId="3690" xr:uid="{972204A9-D8FF-4165-95EE-4FB8C1B5C3F0}"/>
    <cellStyle name="Shade 2 3 3 4 5" xfId="4330" xr:uid="{A07B68B0-EC83-4068-BF9E-9D2D758D76ED}"/>
    <cellStyle name="Shade 2 3 3 5" xfId="2059" xr:uid="{BB1C1B9B-244D-477C-9125-106E6E87F26D}"/>
    <cellStyle name="Shade 2 3 3 5 2" xfId="4553" xr:uid="{149FB599-0CC8-4E99-ABED-79DCC34F5DBF}"/>
    <cellStyle name="Shade 2 3 3 5 3" xfId="9918" xr:uid="{D4CC4F0C-6F1C-4370-9701-320FB017C698}"/>
    <cellStyle name="Shade 2 3 3 5 4" xfId="12840" xr:uid="{525A656A-42D7-4838-AB0F-1C8C807520D0}"/>
    <cellStyle name="Shade 2 3 3 6" xfId="5569" xr:uid="{7BAF6D56-0095-4A01-81C0-865DE3BC4B65}"/>
    <cellStyle name="Shade 2 3 3 7" xfId="4528" xr:uid="{B39E98B5-A647-4C40-A583-E9D6BF86203E}"/>
    <cellStyle name="Shade 2 3 3 8" xfId="6328" xr:uid="{5C7CC895-884E-41B2-B5D4-74559302E351}"/>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2 2 2" xfId="7788" xr:uid="{18ECFF02-E00D-4FA0-A617-61D76CEBC78B}"/>
    <cellStyle name="Shade 2 3 4 2 2 2 3" xfId="10844" xr:uid="{E9A81A13-0F04-4544-B9F3-A175BC37C83F}"/>
    <cellStyle name="Shade 2 3 4 2 2 2 4" xfId="13726" xr:uid="{390C0FCA-EC79-4A38-9D46-2FFA55C3CA26}"/>
    <cellStyle name="Shade 2 3 4 2 2 3" xfId="5701" xr:uid="{4D5856E0-554E-4A55-A880-4D9146832D96}"/>
    <cellStyle name="Shade 2 3 4 2 2 4" xfId="9388" xr:uid="{F4189EA2-153F-48DF-ADA3-300BF4415484}"/>
    <cellStyle name="Shade 2 3 4 2 2 5" xfId="12310" xr:uid="{744C61F7-543D-40EC-8BD5-4479C90C4F3A}"/>
    <cellStyle name="Shade 2 3 4 2 3" xfId="1646" xr:uid="{F3691ADE-9FC9-4A25-827F-1D68FECB8761}"/>
    <cellStyle name="Shade 2 3 4 2 3 2" xfId="3211" xr:uid="{9B8967E5-1C74-44A9-9D79-F38432F0E559}"/>
    <cellStyle name="Shade 2 3 4 2 3 2 2" xfId="7905" xr:uid="{DDD28443-E61C-4A92-BCC1-48B16B1687DB}"/>
    <cellStyle name="Shade 2 3 4 2 3 2 3" xfId="10961" xr:uid="{17A659C3-62C8-4E01-A279-80CC9E334649}"/>
    <cellStyle name="Shade 2 3 4 2 3 2 4" xfId="13843" xr:uid="{C4017E56-5483-4A86-8272-C4C91B985313}"/>
    <cellStyle name="Shade 2 3 4 2 3 3" xfId="4049" xr:uid="{9C3BD445-B345-4FDB-A955-688D04DA8CEF}"/>
    <cellStyle name="Shade 2 3 4 2 3 4" xfId="9505" xr:uid="{87E12803-4E72-425B-B109-3FEC7A358557}"/>
    <cellStyle name="Shade 2 3 4 2 3 5" xfId="12427" xr:uid="{F80924C0-B7EE-46C5-A4D4-C27ECFB7E54E}"/>
    <cellStyle name="Shade 2 3 4 2 4" xfId="2179" xr:uid="{29529BA6-A551-4E1D-8392-4C21E7D3A3DC}"/>
    <cellStyle name="Shade 2 3 4 2 4 2" xfId="5064" xr:uid="{DFB14513-F100-4BE3-AD6D-14F053B2C509}"/>
    <cellStyle name="Shade 2 3 4 2 4 3" xfId="10038" xr:uid="{A6002064-C1F5-43C4-8793-EF5CAB5DD5A2}"/>
    <cellStyle name="Shade 2 3 4 2 4 4" xfId="12960" xr:uid="{84A77660-8D77-4380-AADC-C7424FC42C8D}"/>
    <cellStyle name="Shade 2 3 4 2 5" xfId="6434" xr:uid="{CD254204-6846-49AF-A4E5-D9175012EB66}"/>
    <cellStyle name="Shade 2 3 4 2 6" xfId="4222" xr:uid="{42E0A220-4275-432C-9DE4-C6DB55B2297D}"/>
    <cellStyle name="Shade 2 3 4 2 7" xfId="4547" xr:uid="{0905A758-C82D-4923-AAD6-BCD3D14C22DC}"/>
    <cellStyle name="Shade 2 3 4 3" xfId="1321" xr:uid="{5111E2FD-6D2F-4134-A423-DE3A063EE7A2}"/>
    <cellStyle name="Shade 2 3 4 3 2" xfId="2886" xr:uid="{89242476-71C6-47F2-9534-62450CCCD1FF}"/>
    <cellStyle name="Shade 2 3 4 3 2 2" xfId="7580" xr:uid="{321B01D6-2EE1-4272-8BE7-10416A41B3B0}"/>
    <cellStyle name="Shade 2 3 4 3 2 3" xfId="10636" xr:uid="{E9A1919C-AB36-4E99-B606-7203C6E81827}"/>
    <cellStyle name="Shade 2 3 4 3 2 4" xfId="13518" xr:uid="{71944132-B8E4-4A21-8086-FC01A3E01217}"/>
    <cellStyle name="Shade 2 3 4 3 3" xfId="6312" xr:uid="{6A8CA9D7-CB53-4BF7-A90E-E2E69F336E8B}"/>
    <cellStyle name="Shade 2 3 4 3 4" xfId="9180" xr:uid="{A1A519FC-B2CC-443E-8D30-30EA33940B0C}"/>
    <cellStyle name="Shade 2 3 4 3 5" xfId="12102" xr:uid="{5457EC77-7A6B-4141-B346-B0C073E8EF07}"/>
    <cellStyle name="Shade 2 3 4 4" xfId="990" xr:uid="{C282962C-BB14-4D02-ADB3-ABD5C4613801}"/>
    <cellStyle name="Shade 2 3 4 4 2" xfId="2563" xr:uid="{16B580BA-FC23-4CB3-B95D-BD58989AF13F}"/>
    <cellStyle name="Shade 2 3 4 4 2 2" xfId="6737" xr:uid="{E719A1A1-5502-49DC-A693-DF80E82A7298}"/>
    <cellStyle name="Shade 2 3 4 4 2 3" xfId="10313" xr:uid="{4322AE76-B82B-4868-BCE8-835E84C626BF}"/>
    <cellStyle name="Shade 2 3 4 4 2 4" xfId="13195" xr:uid="{2CC59BB6-D1C1-446A-99F7-E5E128D9893F}"/>
    <cellStyle name="Shade 2 3 4 4 3" xfId="6027" xr:uid="{B3B88AAE-0970-4E4B-90CF-7C26A1309179}"/>
    <cellStyle name="Shade 2 3 4 4 4" xfId="8849" xr:uid="{DF0C91DB-9CE8-4ECF-924A-559D881C6E96}"/>
    <cellStyle name="Shade 2 3 4 4 5" xfId="11771" xr:uid="{641E4479-F2DB-4841-A7D4-7275919872BF}"/>
    <cellStyle name="Shade 2 3 4 5" xfId="1973" xr:uid="{8995AC65-F671-482A-BF96-9321752E1F86}"/>
    <cellStyle name="Shade 2 3 4 5 2" xfId="6314" xr:uid="{EE5071E0-5874-4496-85A6-A0F5C4093C48}"/>
    <cellStyle name="Shade 2 3 4 5 3" xfId="9832" xr:uid="{82BFD9C6-BB0F-4C66-BB7E-D86D00FEE1AA}"/>
    <cellStyle name="Shade 2 3 4 5 4" xfId="12754" xr:uid="{B858BF08-DB3B-46A8-B889-3896AF253F74}"/>
    <cellStyle name="Shade 2 3 4 6" xfId="4698" xr:uid="{D8002CEA-1936-4D9C-BC20-52438EE0A355}"/>
    <cellStyle name="Shade 2 3 4 7" xfId="6250" xr:uid="{FFC2A097-8B0A-4551-BF4C-6E2B084E65FD}"/>
    <cellStyle name="Shade 2 3 4 8" xfId="5261" xr:uid="{2B4B5040-C3D4-4EFF-8A39-B76C78F11F26}"/>
    <cellStyle name="Shade 2 3 5" xfId="1118" xr:uid="{68D192BE-3995-48F9-AF75-73B5F8784567}"/>
    <cellStyle name="Shade 2 3 5 2" xfId="2687" xr:uid="{5288CB0E-CA29-48B8-9391-35A4FEE833E2}"/>
    <cellStyle name="Shade 2 3 5 2 2" xfId="5616" xr:uid="{EB2B94A6-C5F2-4EC0-A93D-3B151205F2BE}"/>
    <cellStyle name="Shade 2 3 5 2 3" xfId="10437" xr:uid="{BBE59C55-B1D3-456B-82FA-0AEC5E00470F}"/>
    <cellStyle name="Shade 2 3 5 2 4" xfId="13319" xr:uid="{7D47D0E7-2ABB-4F4C-9385-BF0ECD3007CA}"/>
    <cellStyle name="Shade 2 3 5 3" xfId="6425" xr:uid="{87493BFB-857C-4687-9FE5-BAD2ECB9FB91}"/>
    <cellStyle name="Shade 2 3 5 4" xfId="8977" xr:uid="{B042ED78-6F44-4C7A-83EA-2267DB1958EB}"/>
    <cellStyle name="Shade 2 3 5 5" xfId="11899" xr:uid="{33C88CCB-DB6A-4B05-9BA6-12C6A993B198}"/>
    <cellStyle name="Shade 2 3 6" xfId="965" xr:uid="{6A85446E-0458-4E7E-8796-4E7A98841D49}"/>
    <cellStyle name="Shade 2 3 6 2" xfId="2544" xr:uid="{F2F1B912-25B0-43D1-85CE-4AC06F4FF698}"/>
    <cellStyle name="Shade 2 3 6 2 2" xfId="3905" xr:uid="{E84F5F7A-1655-4155-ACC7-E37B3D55636E}"/>
    <cellStyle name="Shade 2 3 6 2 3" xfId="10294" xr:uid="{97BB2E99-DC17-4832-851F-7C000941E3CB}"/>
    <cellStyle name="Shade 2 3 6 2 4" xfId="13176" xr:uid="{75A7039E-798A-46D2-9F99-E854AA0B9725}"/>
    <cellStyle name="Shade 2 3 6 3" xfId="5698" xr:uid="{D41DC294-CFBA-4647-9D70-FF75E15D6884}"/>
    <cellStyle name="Shade 2 3 6 4" xfId="8824" xr:uid="{DBAAE635-9585-4F17-A892-056B823F69E7}"/>
    <cellStyle name="Shade 2 3 6 5" xfId="11746" xr:uid="{65CD1DC0-5EDE-43CE-9A66-CAD0994E6B3D}"/>
    <cellStyle name="Shade 2 3 7" xfId="1766" xr:uid="{D61C42AD-434D-43E4-A21B-D90E3F58CA61}"/>
    <cellStyle name="Shade 2 3 7 2" xfId="6242" xr:uid="{F3A44F75-59A6-4AAA-BBBC-2577A8807A46}"/>
    <cellStyle name="Shade 2 3 7 3" xfId="9625" xr:uid="{C481C688-734C-4E92-B446-8EE72AC69196}"/>
    <cellStyle name="Shade 2 3 7 4" xfId="12547" xr:uid="{5A81EB19-33C7-4B25-8283-EB3489A5BA84}"/>
    <cellStyle name="Shade 2 3 8" xfId="6602" xr:uid="{92B1D315-2922-4FC0-BDBD-63888AEE88D8}"/>
    <cellStyle name="Shade 2 3 9" xfId="8564" xr:uid="{1B4679D8-B8D1-4596-834D-2647BC20F667}"/>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2 2 2" xfId="7799" xr:uid="{691D9B53-6620-43A1-8890-F5757DAE9E41}"/>
    <cellStyle name="Shade 3 2 2 2 2 3" xfId="10855" xr:uid="{DCBF4E7B-9AE4-4F43-B457-A5FC2D7DFCF1}"/>
    <cellStyle name="Shade 3 2 2 2 2 4" xfId="13737" xr:uid="{B5B3C85B-24FC-4725-87F9-86447A5D8BBD}"/>
    <cellStyle name="Shade 3 2 2 2 3" xfId="3745" xr:uid="{1EAE7947-507B-4516-A37C-B2B4C3075592}"/>
    <cellStyle name="Shade 3 2 2 2 4" xfId="9399" xr:uid="{F20114A3-602E-4603-9006-A04379F76728}"/>
    <cellStyle name="Shade 3 2 2 2 5" xfId="12321" xr:uid="{CA99CCD8-91D1-477E-BF4E-A422C1A44F11}"/>
    <cellStyle name="Shade 3 2 2 3" xfId="1049" xr:uid="{D51C6860-40F2-4D6C-A61C-5E11009D50F5}"/>
    <cellStyle name="Shade 3 2 2 3 2" xfId="2620" xr:uid="{A1C4D03F-66BF-4B92-8870-155B84189D55}"/>
    <cellStyle name="Shade 3 2 2 3 2 2" xfId="3618" xr:uid="{6586F074-A9A6-4CC3-964E-63989ED0F1F1}"/>
    <cellStyle name="Shade 3 2 2 3 2 3" xfId="10370" xr:uid="{776DB887-E6F5-4DC0-9095-05910B102364}"/>
    <cellStyle name="Shade 3 2 2 3 2 4" xfId="13252" xr:uid="{F415B8D9-1A69-4029-98A7-3A37AD655F5F}"/>
    <cellStyle name="Shade 3 2 2 3 3" xfId="4127" xr:uid="{2E0ECE92-8470-4A07-8C6A-67420E3F7848}"/>
    <cellStyle name="Shade 3 2 2 3 4" xfId="8908" xr:uid="{B68FFC34-A0F2-41F1-B585-081C025242D2}"/>
    <cellStyle name="Shade 3 2 2 3 5" xfId="11830" xr:uid="{06410DEB-13B1-4C83-9145-2FBCBC350A3E}"/>
    <cellStyle name="Shade 3 2 2 4" xfId="2190" xr:uid="{8C07E47D-2A52-4B4D-8EB0-2C6F22AFE8B4}"/>
    <cellStyle name="Shade 3 2 2 4 2" xfId="6578" xr:uid="{857C56B9-5992-43FE-B60D-20A2571FC0F0}"/>
    <cellStyle name="Shade 3 2 2 4 3" xfId="10049" xr:uid="{29B4B78E-5E7D-4538-A211-F3C879A748DB}"/>
    <cellStyle name="Shade 3 2 2 4 4" xfId="12971" xr:uid="{40CF89B3-E441-4EDA-9960-B037F756B4AD}"/>
    <cellStyle name="Shade 3 2 2 5" xfId="6454" xr:uid="{90A6E5E5-8929-4EFB-877C-FE256B672C2E}"/>
    <cellStyle name="Shade 3 2 2 6" xfId="3786" xr:uid="{3A4A2AC0-6AFB-4035-AB9E-881CCC8AAC6A}"/>
    <cellStyle name="Shade 3 2 2 7" xfId="6490" xr:uid="{E2EB09F6-FA94-4B02-8097-5736E79804FF}"/>
    <cellStyle name="Shade 3 2 3" xfId="1332" xr:uid="{34A3CE71-9DBB-4A48-A39A-4AF1C33B58EC}"/>
    <cellStyle name="Shade 3 2 3 2" xfId="2897" xr:uid="{40F7F90F-C6D8-4E07-9EF3-EABC8B957799}"/>
    <cellStyle name="Shade 3 2 3 2 2" xfId="7591" xr:uid="{39AC82BB-0BD2-44C8-9183-3CF9B391F7A6}"/>
    <cellStyle name="Shade 3 2 3 2 3" xfId="10647" xr:uid="{18AC986F-F32A-45A2-B2F2-FE6D58031555}"/>
    <cellStyle name="Shade 3 2 3 2 4" xfId="13529" xr:uid="{129B3AAD-85A9-4F43-AD52-D3240D8A1DAF}"/>
    <cellStyle name="Shade 3 2 3 3" xfId="4452" xr:uid="{BEAAB357-A563-45D9-A897-BB2B0427FD0F}"/>
    <cellStyle name="Shade 3 2 3 4" xfId="9191" xr:uid="{DC4913C8-6E3B-4200-B84A-FB6680BE6481}"/>
    <cellStyle name="Shade 3 2 3 5" xfId="12113" xr:uid="{8D77102E-F64C-4038-B579-C753D6CCD07B}"/>
    <cellStyle name="Shade 3 2 4" xfId="1693" xr:uid="{4BD77D33-FF4F-4990-8350-38E97C73E500}"/>
    <cellStyle name="Shade 3 2 4 2" xfId="3255" xr:uid="{4D9803BE-5F3B-4914-A712-47AC6E498EFD}"/>
    <cellStyle name="Shade 3 2 4 2 2" xfId="7949" xr:uid="{3C986396-C7D7-4808-A5DF-2CAF7FF16B13}"/>
    <cellStyle name="Shade 3 2 4 2 3" xfId="11005" xr:uid="{6EF156E6-7506-46F9-B2EE-510350C45ACD}"/>
    <cellStyle name="Shade 3 2 4 2 4" xfId="13887" xr:uid="{B3883FA1-6008-46D5-BBFF-7A0AB0F54072}"/>
    <cellStyle name="Shade 3 2 4 3" xfId="6714" xr:uid="{EF31F026-0D4A-4FB8-BC1A-F6D42A0DE6BB}"/>
    <cellStyle name="Shade 3 2 4 4" xfId="9552" xr:uid="{FFAB1F02-BF91-4E9E-87B0-5FD30A5AEDA5}"/>
    <cellStyle name="Shade 3 2 4 5" xfId="12474" xr:uid="{C838EB1B-A604-426F-9EE7-0C449C9A33C8}"/>
    <cellStyle name="Shade 3 2 5" xfId="1984" xr:uid="{42184DF7-8A19-4C28-9AEF-ACF2CA2D6D41}"/>
    <cellStyle name="Shade 3 2 5 2" xfId="4391" xr:uid="{4D1699AD-EAC4-4343-98CD-C3251F8436FD}"/>
    <cellStyle name="Shade 3 2 5 3" xfId="9843" xr:uid="{3A50611C-D625-4758-9DE9-1661ACFAFFD1}"/>
    <cellStyle name="Shade 3 2 5 4" xfId="12765" xr:uid="{915E5449-FF3F-4B54-83C0-5262239A448C}"/>
    <cellStyle name="Shade 3 2 6" xfId="6486" xr:uid="{08D80F1E-CE34-4886-A9CD-088BEA0DDB84}"/>
    <cellStyle name="Shade 3 2 7" xfId="6104" xr:uid="{56013048-314C-499B-B57E-6376276165E8}"/>
    <cellStyle name="Shade 3 2 8" xfId="8589" xr:uid="{6775E7FC-C6A8-4E9B-8A8F-2C76A6D5714B}"/>
    <cellStyle name="Shade 3 3" xfId="760" xr:uid="{04E38633-FD46-4307-A5BF-204E6D63C4D3}"/>
    <cellStyle name="Shade 3 3 2" xfId="1473" xr:uid="{2B259C3A-1D13-4746-85A3-86C56C71F271}"/>
    <cellStyle name="Shade 3 3 2 2" xfId="3038" xr:uid="{15D83650-012D-4236-AF3B-B35CF02D74B0}"/>
    <cellStyle name="Shade 3 3 2 2 2" xfId="7732" xr:uid="{40072830-DB9B-43AE-A6B3-FE3250756616}"/>
    <cellStyle name="Shade 3 3 2 2 3" xfId="10788" xr:uid="{5F1C61AF-DB13-45AC-BC31-D65E846F69E3}"/>
    <cellStyle name="Shade 3 3 2 2 4" xfId="13670" xr:uid="{D2D5028D-2C51-432D-B741-789F6197CFC4}"/>
    <cellStyle name="Shade 3 3 2 3" xfId="6339" xr:uid="{CB270058-1E76-4C1F-9DA2-E47118D75C80}"/>
    <cellStyle name="Shade 3 3 2 4" xfId="9332" xr:uid="{2A26D4C0-4405-4918-9856-2C417BC0D71A}"/>
    <cellStyle name="Shade 3 3 2 5" xfId="12254" xr:uid="{83019C7A-36C4-4853-8342-8DFAA4731134}"/>
    <cellStyle name="Shade 3 3 3" xfId="937" xr:uid="{0103B679-1D2A-4FD6-8B1D-330FFC1D2A74}"/>
    <cellStyle name="Shade 3 3 3 2" xfId="2517" xr:uid="{67C9DE86-0B96-47FE-8AE7-59B02F68AF43}"/>
    <cellStyle name="Shade 3 3 3 2 2" xfId="4799" xr:uid="{A3F57F39-6C37-4EC3-84B5-A846EC9A4FB0}"/>
    <cellStyle name="Shade 3 3 3 2 3" xfId="10267" xr:uid="{CDE8349B-EC64-41BF-9A28-FB7C4C6D5BE8}"/>
    <cellStyle name="Shade 3 3 3 2 4" xfId="13149" xr:uid="{FF55718F-F6B4-485B-AA92-C5A6C59B5F93}"/>
    <cellStyle name="Shade 3 3 3 3" xfId="6787" xr:uid="{488D5B97-F06F-4F06-8FD0-3DAA6C38A6E7}"/>
    <cellStyle name="Shade 3 3 3 4" xfId="8796" xr:uid="{894918EB-FD6A-47FA-9213-4516B60AFCDC}"/>
    <cellStyle name="Shade 3 3 3 5" xfId="11718" xr:uid="{FC5CA747-FA44-47C3-8080-637E12336239}"/>
    <cellStyle name="Shade 3 3 4" xfId="2123" xr:uid="{0667A9C2-B1F7-4406-84C6-EA404B489CB4}"/>
    <cellStyle name="Shade 3 3 4 2" xfId="4397" xr:uid="{8C5B6A55-621F-4411-8CF4-875BEC11757B}"/>
    <cellStyle name="Shade 3 3 4 3" xfId="9982" xr:uid="{7180921E-617E-4F6F-8149-70E0B4391C68}"/>
    <cellStyle name="Shade 3 3 4 4" xfId="12904" xr:uid="{972FEB9F-293C-4611-8C75-CDF9104B32F3}"/>
    <cellStyle name="Shade 3 3 5" xfId="3659" xr:uid="{0C67DD51-7358-4892-964B-AC3A0F144BC4}"/>
    <cellStyle name="Shade 3 3 6" xfId="6106" xr:uid="{D1074F6B-3BD4-4B5D-A709-0AB0472FFE4A}"/>
    <cellStyle name="Shade 3 3 7" xfId="4299" xr:uid="{A70ABF8C-85EA-46D3-9C59-BEF87F0A7588}"/>
    <cellStyle name="Shade 4" xfId="320" xr:uid="{066C2DAA-9A57-47E4-ADD3-3087DC4270D3}"/>
    <cellStyle name="Shade 4 10" xfId="11284" xr:uid="{BCFD9113-B2C9-4CFC-B592-9CF8BD5FFB2E}"/>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2 2 2" xfId="7636" xr:uid="{D2D63129-DE18-4552-B520-651CEF601907}"/>
    <cellStyle name="Shade 4 2 2 2 2 3" xfId="10692" xr:uid="{8F54DA34-A7B6-4318-9F75-A1EAA4A9CD49}"/>
    <cellStyle name="Shade 4 2 2 2 2 4" xfId="13574" xr:uid="{9A742FA6-D464-4325-A466-2862A6567019}"/>
    <cellStyle name="Shade 4 2 2 2 3" xfId="5727" xr:uid="{B4C74CB1-F60F-4A39-BD11-E5954BD61CE3}"/>
    <cellStyle name="Shade 4 2 2 2 4" xfId="9236" xr:uid="{F845889C-6045-4E1C-B607-78FEF76792CC}"/>
    <cellStyle name="Shade 4 2 2 2 5" xfId="12158" xr:uid="{C8138658-AF4F-4AAB-BFD9-FC169DE97B1C}"/>
    <cellStyle name="Shade 4 2 2 3" xfId="1696" xr:uid="{93EB7D92-5D01-464C-9DCE-788C5AC683FD}"/>
    <cellStyle name="Shade 4 2 2 3 2" xfId="3257" xr:uid="{AA473A39-2F8C-4464-9B23-3F7CAD757BC0}"/>
    <cellStyle name="Shade 4 2 2 3 2 2" xfId="7951" xr:uid="{32954466-CB46-4ECD-998F-BBCA84BBC700}"/>
    <cellStyle name="Shade 4 2 2 3 2 3" xfId="11007" xr:uid="{E86DE3C5-DB33-4043-9EC3-7DA6F542F602}"/>
    <cellStyle name="Shade 4 2 2 3 2 4" xfId="13889" xr:uid="{30E59560-5376-4D5C-82C3-92C6AEFF7187}"/>
    <cellStyle name="Shade 4 2 2 3 3" xfId="4556" xr:uid="{63ADA19A-510B-4112-B320-6483F12F994D}"/>
    <cellStyle name="Shade 4 2 2 3 4" xfId="9555" xr:uid="{7E3FB195-B3AB-4F37-8151-F688C486B1F0}"/>
    <cellStyle name="Shade 4 2 2 3 5" xfId="12477" xr:uid="{E4571D52-0679-4647-B97E-F3E5A0D5EE3B}"/>
    <cellStyle name="Shade 4 2 2 4" xfId="2029" xr:uid="{C4F4BCB0-B92C-4C2E-9F26-B5FB7EA0FF8A}"/>
    <cellStyle name="Shade 4 2 2 4 2" xfId="5385" xr:uid="{5EA5A4B8-7740-45CF-AB47-F643C6F9CE43}"/>
    <cellStyle name="Shade 4 2 2 4 3" xfId="9888" xr:uid="{E521D41B-11B1-4A20-B652-08AF95297C3C}"/>
    <cellStyle name="Shade 4 2 2 4 4" xfId="12810" xr:uid="{C1C253AF-1D3E-4693-96A0-ABFF7E375418}"/>
    <cellStyle name="Shade 4 2 2 5" xfId="4233" xr:uid="{1A9012A6-D21D-4113-B6BD-66AA906828A9}"/>
    <cellStyle name="Shade 4 2 2 6" xfId="5196" xr:uid="{DFCD73B5-282B-4F42-868C-328562BBE3E4}"/>
    <cellStyle name="Shade 4 2 2 7" xfId="8506" xr:uid="{60DE8D24-8870-436A-A26D-1E6D7231579F}"/>
    <cellStyle name="Shade 4 2 3" xfId="872" xr:uid="{5DE46753-36EC-4280-886D-2EFBAFF8C633}"/>
    <cellStyle name="Shade 4 2 3 2" xfId="1585" xr:uid="{24C23B35-835B-4DEF-B8E8-EDDE732BC9C9}"/>
    <cellStyle name="Shade 4 2 3 2 2" xfId="3150" xr:uid="{F3DB3817-97E3-43CB-8A92-FCF63061E2BA}"/>
    <cellStyle name="Shade 4 2 3 2 2 2" xfId="7844" xr:uid="{8634A2FF-3B01-4C0B-867C-B3683BB692B3}"/>
    <cellStyle name="Shade 4 2 3 2 2 3" xfId="10900" xr:uid="{DBBCAFC3-EA9C-4F00-9F80-411FAF03A7EE}"/>
    <cellStyle name="Shade 4 2 3 2 2 4" xfId="13782" xr:uid="{C99AFBAD-EBA9-49BE-9D1D-1C136E600C1C}"/>
    <cellStyle name="Shade 4 2 3 2 3" xfId="4280" xr:uid="{68AFAF1D-D420-4414-BDBC-99DB4B677AEA}"/>
    <cellStyle name="Shade 4 2 3 2 4" xfId="9444" xr:uid="{56CE40C2-C184-4E56-8603-A60DE52050B1}"/>
    <cellStyle name="Shade 4 2 3 2 5" xfId="12366" xr:uid="{21A5A0FA-4C3A-47EA-A80A-0811D66DE3BF}"/>
    <cellStyle name="Shade 4 2 3 3" xfId="1223" xr:uid="{FFECCA1F-88A0-4534-86B1-25E8C9B0F75A}"/>
    <cellStyle name="Shade 4 2 3 3 2" xfId="2791" xr:uid="{C3E2FA13-6A2A-4C59-9527-0893BDE1DDBD}"/>
    <cellStyle name="Shade 4 2 3 3 2 2" xfId="4505" xr:uid="{446879F1-CA25-4E3D-A880-1526C681D55E}"/>
    <cellStyle name="Shade 4 2 3 3 2 3" xfId="10541" xr:uid="{5EC06CDB-243C-4E44-8CF7-9079B382EC89}"/>
    <cellStyle name="Shade 4 2 3 3 2 4" xfId="13423" xr:uid="{8A8144E3-3FEF-4ABA-B046-5A9A8E3862C3}"/>
    <cellStyle name="Shade 4 2 3 3 3" xfId="4021" xr:uid="{15C1362E-C322-42C2-90A5-F71F79AA817A}"/>
    <cellStyle name="Shade 4 2 3 3 4" xfId="9082" xr:uid="{21D379DD-3217-4371-855E-CA5A45A39E61}"/>
    <cellStyle name="Shade 4 2 3 3 5" xfId="12004" xr:uid="{ACDB5B71-42B5-45B3-A264-F283062638CA}"/>
    <cellStyle name="Shade 4 2 3 4" xfId="2235" xr:uid="{285FB9E1-9B07-4DD9-A869-61F98E9E16B8}"/>
    <cellStyle name="Shade 4 2 3 4 2" xfId="4548" xr:uid="{F316B52F-A9D4-432F-9291-3D37C05F9E5A}"/>
    <cellStyle name="Shade 4 2 3 4 3" xfId="10094" xr:uid="{789B6FC3-8787-41BE-9176-400AF14047CE}"/>
    <cellStyle name="Shade 4 2 3 4 4" xfId="13016" xr:uid="{4734782F-79AA-4F5F-8056-5FCADB6643C3}"/>
    <cellStyle name="Shade 4 2 3 5" xfId="4119" xr:uid="{76F9E215-3F74-4A94-AC98-6FDC3DC39C6B}"/>
    <cellStyle name="Shade 4 2 3 6" xfId="3585" xr:uid="{2636CC84-2540-4669-B47B-457D7C81D60B}"/>
    <cellStyle name="Shade 4 2 3 7" xfId="6736" xr:uid="{12191636-6872-411C-8A35-D8CFE331536E}"/>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2 2 2" xfId="7873" xr:uid="{EAD8FD90-00F2-4CB7-AFD8-2539820CEC30}"/>
    <cellStyle name="Shade 4 3 2 2 2 3" xfId="10929" xr:uid="{975A5B91-6CF4-4427-A4B2-DD050FC5E885}"/>
    <cellStyle name="Shade 4 3 2 2 2 4" xfId="13811" xr:uid="{ECB3D626-B7CF-41AC-9A22-AF4BE0433274}"/>
    <cellStyle name="Shade 4 3 2 2 3" xfId="6264" xr:uid="{DC9D8004-1143-490E-B270-F4DB821FF031}"/>
    <cellStyle name="Shade 4 3 2 2 4" xfId="9473" xr:uid="{57407835-6D6D-456E-8B3A-14CDC3D0308C}"/>
    <cellStyle name="Shade 4 3 2 2 5" xfId="12395" xr:uid="{FB8747B8-7378-42AC-83F3-EA937DCAE593}"/>
    <cellStyle name="Shade 4 3 2 3" xfId="1649" xr:uid="{89969B81-D439-4234-8302-118775B23285}"/>
    <cellStyle name="Shade 4 3 2 3 2" xfId="3214" xr:uid="{0E24213F-DBF4-4FEF-A513-516A146FBC68}"/>
    <cellStyle name="Shade 4 3 2 3 2 2" xfId="7908" xr:uid="{4C4FA8AB-4791-4583-8DE4-F2CC8B632967}"/>
    <cellStyle name="Shade 4 3 2 3 2 3" xfId="10964" xr:uid="{8FBF59D0-1B4D-4E07-8E92-403BD62F34A0}"/>
    <cellStyle name="Shade 4 3 2 3 2 4" xfId="13846" xr:uid="{8B454459-2080-4A76-965C-A4C7E94F5845}"/>
    <cellStyle name="Shade 4 3 2 3 3" xfId="3483" xr:uid="{337A8063-6C22-4A24-80C5-24192318115D}"/>
    <cellStyle name="Shade 4 3 2 3 4" xfId="9508" xr:uid="{F0DDAEE4-1061-4DC9-B8C6-29BC16B1FE34}"/>
    <cellStyle name="Shade 4 3 2 3 5" xfId="12430" xr:uid="{BA9CADD9-37D9-43FB-AAC4-F7BAECC90CCA}"/>
    <cellStyle name="Shade 4 3 2 4" xfId="2264" xr:uid="{7AD097E5-E48A-4D2D-BA72-610F110BE85E}"/>
    <cellStyle name="Shade 4 3 2 4 2" xfId="4801" xr:uid="{75E552C4-BE8F-46BE-9947-091634FB6781}"/>
    <cellStyle name="Shade 4 3 2 4 3" xfId="10123" xr:uid="{89D0134F-2DBB-4AC2-9CE2-CBE9CE9122FA}"/>
    <cellStyle name="Shade 4 3 2 4 4" xfId="13045" xr:uid="{B4A1E5E9-F804-41CD-973B-E075A1B9C239}"/>
    <cellStyle name="Shade 4 3 2 5" xfId="5101" xr:uid="{22891399-E61E-4602-820E-9D9360A5320F}"/>
    <cellStyle name="Shade 4 3 2 6" xfId="8760" xr:uid="{E6BA8F36-694D-47BC-9CFB-5001438B473D}"/>
    <cellStyle name="Shade 4 3 2 7" xfId="11683" xr:uid="{452C5402-71C7-4DB6-AF32-7AD7F8025A54}"/>
    <cellStyle name="Shade 4 3 3" xfId="1406" xr:uid="{43E319DC-38E1-49C2-AA7A-75FCD258D576}"/>
    <cellStyle name="Shade 4 3 3 2" xfId="2971" xr:uid="{C97469EF-F541-4BFC-BF6E-1B924312EEAB}"/>
    <cellStyle name="Shade 4 3 3 2 2" xfId="7665" xr:uid="{7ED24340-17E4-42D7-BD92-9DB40DCE45C2}"/>
    <cellStyle name="Shade 4 3 3 2 3" xfId="10721" xr:uid="{C88B2EFB-3B3C-40C6-B183-AE855B471723}"/>
    <cellStyle name="Shade 4 3 3 2 4" xfId="13603" xr:uid="{E10B20A5-56B4-4C1D-9C55-9ED213BB0F8C}"/>
    <cellStyle name="Shade 4 3 3 3" xfId="6015" xr:uid="{48013E63-8F04-4AC6-ACD9-9C109022953A}"/>
    <cellStyle name="Shade 4 3 3 4" xfId="9265" xr:uid="{7C12D84B-E158-4BA1-873A-DDFF4134A2D0}"/>
    <cellStyle name="Shade 4 3 3 5" xfId="12187" xr:uid="{E0FE139E-9A40-403D-9FD6-D3166ABA3CCB}"/>
    <cellStyle name="Shade 4 3 4" xfId="1014" xr:uid="{5942E722-79EE-4A20-936C-FFD10C4DBD51}"/>
    <cellStyle name="Shade 4 3 4 2" xfId="2586" xr:uid="{A76787A8-E21B-49B0-B1EA-185160633ACA}"/>
    <cellStyle name="Shade 4 3 4 2 2" xfId="3765" xr:uid="{0A1373A9-7906-4A36-B883-DDA8548D5950}"/>
    <cellStyle name="Shade 4 3 4 2 3" xfId="10336" xr:uid="{0EFB3DED-F604-4839-B80C-6426E36F4CBB}"/>
    <cellStyle name="Shade 4 3 4 2 4" xfId="13218" xr:uid="{5DDD5ED8-AC77-40E0-9022-F1DA320255BC}"/>
    <cellStyle name="Shade 4 3 4 3" xfId="3732" xr:uid="{01CD5A7E-AE20-47B8-92E2-0BA35731AEAB}"/>
    <cellStyle name="Shade 4 3 4 4" xfId="8873" xr:uid="{35A8A520-5EC8-4197-BB4D-020277E1C92C}"/>
    <cellStyle name="Shade 4 3 4 5" xfId="11795" xr:uid="{CA56178E-81A5-4E4C-A607-B21D76873F0C}"/>
    <cellStyle name="Shade 4 3 5" xfId="2058" xr:uid="{95E3F700-45FD-4C27-B27E-11C2D3C4D406}"/>
    <cellStyle name="Shade 4 3 5 2" xfId="6082" xr:uid="{C46A2DF9-A590-4788-ACA3-6EEC31FBAE83}"/>
    <cellStyle name="Shade 4 3 5 3" xfId="9917" xr:uid="{B7DE15A5-690E-4166-8040-4A3B6D301918}"/>
    <cellStyle name="Shade 4 3 5 4" xfId="12839" xr:uid="{818B39D9-5E8D-4D77-8B6F-96899C66A692}"/>
    <cellStyle name="Shade 4 3 6" xfId="4738" xr:uid="{8B6CBF78-FDA4-47B7-91AF-75A92C821F06}"/>
    <cellStyle name="Shade 4 3 7" xfId="6058" xr:uid="{D94A3B62-0165-44CF-BA02-D2C73ED8215D}"/>
    <cellStyle name="Shade 4 3 8" xfId="6044" xr:uid="{EF0098BD-FF78-4EA9-8A31-6DE07261D6A1}"/>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2 2 2" xfId="7735" xr:uid="{A161F5D0-125B-4534-9934-9D8FCF5F874E}"/>
    <cellStyle name="Shade 4 4 2 2 2 3" xfId="10791" xr:uid="{6A2306F4-56B0-4D0A-A0C3-182BBE99039F}"/>
    <cellStyle name="Shade 4 4 2 2 2 4" xfId="13673" xr:uid="{06FE8C9E-6A7C-4908-97E2-388147E8BA87}"/>
    <cellStyle name="Shade 4 4 2 2 3" xfId="6046" xr:uid="{D6F9DFAD-20D2-4EED-85BE-C7AEE26F6BCE}"/>
    <cellStyle name="Shade 4 4 2 2 4" xfId="9335" xr:uid="{9D862A31-2E4A-4A6F-8989-A3D4C635F5F5}"/>
    <cellStyle name="Shade 4 4 2 2 5" xfId="12257" xr:uid="{1198D124-6513-4510-9EC9-55C620C6E603}"/>
    <cellStyle name="Shade 4 4 2 3" xfId="1715" xr:uid="{5FE5A8F6-50ED-462C-B646-92503A7EA219}"/>
    <cellStyle name="Shade 4 4 2 3 2" xfId="3276" xr:uid="{316D3C29-EE69-468E-9C88-27F20D48418E}"/>
    <cellStyle name="Shade 4 4 2 3 2 2" xfId="7970" xr:uid="{9839FCF2-C76E-4C4C-802E-9DA3D461FA6D}"/>
    <cellStyle name="Shade 4 4 2 3 2 3" xfId="11026" xr:uid="{D60A6AC0-4FBD-4A44-996C-700976DDF099}"/>
    <cellStyle name="Shade 4 4 2 3 2 4" xfId="13908" xr:uid="{4A146178-7E82-433E-928C-0FFBE7C44701}"/>
    <cellStyle name="Shade 4 4 2 3 3" xfId="5383" xr:uid="{0B50399B-BFE3-4EDB-8174-63EEBE08E498}"/>
    <cellStyle name="Shade 4 4 2 3 4" xfId="9574" xr:uid="{88678690-7406-47D2-90B2-7E88E53FA29A}"/>
    <cellStyle name="Shade 4 4 2 3 5" xfId="12496" xr:uid="{E8EBF4C7-458D-4736-9D32-EFE3A9536E99}"/>
    <cellStyle name="Shade 4 4 2 4" xfId="2126" xr:uid="{44E53369-A880-4F34-9E8A-42F24ECF1046}"/>
    <cellStyle name="Shade 4 4 2 4 2" xfId="5584" xr:uid="{0E703F86-87E1-434E-BB1A-D83544FBE63C}"/>
    <cellStyle name="Shade 4 4 2 4 3" xfId="9985" xr:uid="{EF79E7C8-5E3C-4E81-BF17-2F111E015792}"/>
    <cellStyle name="Shade 4 4 2 4 4" xfId="12907" xr:uid="{313202DD-A544-4206-B5A1-15843A4F0796}"/>
    <cellStyle name="Shade 4 4 2 5" xfId="3657" xr:uid="{D692C337-684F-4A5E-B5EA-103EA57B22B2}"/>
    <cellStyle name="Shade 4 4 2 6" xfId="4970" xr:uid="{B13C9690-1373-416F-960C-08DEFC4EB6FD}"/>
    <cellStyle name="Shade 4 4 2 7" xfId="8505" xr:uid="{D48FAED1-3088-4F87-A8A2-15C6392008C4}"/>
    <cellStyle name="Shade 4 4 3" xfId="1268" xr:uid="{1D1DD304-2898-433D-BDA6-C913C9928528}"/>
    <cellStyle name="Shade 4 4 3 2" xfId="2833" xr:uid="{37A85E30-3A45-4FD5-9151-D4E561437824}"/>
    <cellStyle name="Shade 4 4 3 2 2" xfId="7527" xr:uid="{E2247F50-36D3-4FAF-A951-83FCB34EAE4D}"/>
    <cellStyle name="Shade 4 4 3 2 3" xfId="10583" xr:uid="{9AB7459A-0915-4F5B-988E-118092CFECD7}"/>
    <cellStyle name="Shade 4 4 3 2 4" xfId="13465" xr:uid="{AED5CEAF-D99D-4D27-8819-DE0688489F78}"/>
    <cellStyle name="Shade 4 4 3 3" xfId="6463" xr:uid="{3DE8643B-9505-4534-9C4F-C4B345C295CC}"/>
    <cellStyle name="Shade 4 4 3 4" xfId="9127" xr:uid="{DB94674F-A7D3-428E-A093-142BDA60C5CC}"/>
    <cellStyle name="Shade 4 4 3 5" xfId="12049" xr:uid="{EA4DA242-0394-4782-B855-EEAD37226FE1}"/>
    <cellStyle name="Shade 4 4 4" xfId="1244" xr:uid="{02D5B3B7-3C8D-4CFE-9444-2AA0908954B4}"/>
    <cellStyle name="Shade 4 4 4 2" xfId="2811" xr:uid="{AB010066-1C56-483C-92D8-23888E7535CF}"/>
    <cellStyle name="Shade 4 4 4 2 2" xfId="3704" xr:uid="{353CC82A-F5A8-44CB-9F38-4E79195C78C4}"/>
    <cellStyle name="Shade 4 4 4 2 3" xfId="10561" xr:uid="{57BE90F9-2D54-4248-B299-D9046B8E9274}"/>
    <cellStyle name="Shade 4 4 4 2 4" xfId="13443" xr:uid="{D8E7A2E5-ACE5-403D-A8B3-B57A95F1B7CD}"/>
    <cellStyle name="Shade 4 4 4 3" xfId="6542" xr:uid="{D4517CA9-C00F-4E70-9B5C-CA417B449538}"/>
    <cellStyle name="Shade 4 4 4 4" xfId="9103" xr:uid="{FC2F7B38-76B7-4EA4-A0CE-FB08088028BE}"/>
    <cellStyle name="Shade 4 4 4 5" xfId="12025" xr:uid="{F34965CD-B709-44E6-A449-436FABC683EB}"/>
    <cellStyle name="Shade 4 4 5" xfId="1920" xr:uid="{5509FACC-7DCB-465B-B8C4-0E322BD7A1D3}"/>
    <cellStyle name="Shade 4 4 5 2" xfId="5085" xr:uid="{188ECC56-5D2D-4480-BF19-86461F92701E}"/>
    <cellStyle name="Shade 4 4 5 3" xfId="9779" xr:uid="{F705FD65-4D91-4F16-8DF1-230ADE8137B7}"/>
    <cellStyle name="Shade 4 4 5 4" xfId="12701" xr:uid="{5BA6E347-4507-4F68-BDEC-299ADB8FBC4C}"/>
    <cellStyle name="Shade 4 4 6" xfId="6765" xr:uid="{CBD9ED7E-5ACA-4DB8-BCFE-EAB54338CC6D}"/>
    <cellStyle name="Shade 4 4 7" xfId="5993" xr:uid="{CB5BBA82-5FD5-4CAA-8E03-A81D14B69B71}"/>
    <cellStyle name="Shade 4 4 8" xfId="8223" xr:uid="{27A75EB0-25D0-429F-A931-B4344DD250B1}"/>
    <cellStyle name="Shade 4 5" xfId="1117" xr:uid="{D357A419-1D5C-4604-BE90-B4A13A70C577}"/>
    <cellStyle name="Shade 4 5 2" xfId="2686" xr:uid="{89FB2426-358F-4440-8F17-03C0DBA0909E}"/>
    <cellStyle name="Shade 4 5 2 2" xfId="4784" xr:uid="{0FB2F27E-850E-4D48-A1B8-14902A5110C1}"/>
    <cellStyle name="Shade 4 5 2 3" xfId="10436" xr:uid="{4CFC8309-9003-4B62-92EE-8C8E5588A1A3}"/>
    <cellStyle name="Shade 4 5 2 4" xfId="13318" xr:uid="{AB1A8BA5-5B4C-42E8-9335-735204575E9E}"/>
    <cellStyle name="Shade 4 5 3" xfId="5153" xr:uid="{B211FDFB-0691-48BB-B166-BD40A07076CC}"/>
    <cellStyle name="Shade 4 5 4" xfId="8976" xr:uid="{2D77BE1B-8EC5-410E-B46E-B46D33B75581}"/>
    <cellStyle name="Shade 4 5 5" xfId="11898" xr:uid="{C49802DC-A3EE-4680-A84D-467217096F2E}"/>
    <cellStyle name="Shade 4 6" xfId="1062" xr:uid="{B807FACF-8C0D-4B37-842D-2067D737F22F}"/>
    <cellStyle name="Shade 4 6 2" xfId="2632" xr:uid="{D3E0A60D-1DAD-46C0-A580-B1E7EDACE53B}"/>
    <cellStyle name="Shade 4 6 2 2" xfId="3614" xr:uid="{C893F0EA-9FA3-4684-B103-324BC09FB858}"/>
    <cellStyle name="Shade 4 6 2 3" xfId="10382" xr:uid="{F115C4BA-FAE3-46D6-92E4-3DF1EC43D587}"/>
    <cellStyle name="Shade 4 6 2 4" xfId="13264" xr:uid="{AF3F11D3-25C5-423E-BD93-CD2D2D61FB28}"/>
    <cellStyle name="Shade 4 6 3" xfId="5198" xr:uid="{6A01F7A6-2D62-4E03-8283-91D6339F68E9}"/>
    <cellStyle name="Shade 4 6 4" xfId="8921" xr:uid="{FD1435E1-8399-4FFD-8CB4-64E6F0151712}"/>
    <cellStyle name="Shade 4 6 5" xfId="11843" xr:uid="{707BEBA6-05C3-46CD-835B-7D2C303C0375}"/>
    <cellStyle name="Shade 4 7" xfId="1814" xr:uid="{8B39B13F-448C-414A-BEA9-E8B68B0B1F61}"/>
    <cellStyle name="Shade 4 7 2" xfId="5577" xr:uid="{8FB0B2B0-6EC0-493E-8204-F58459B0E8CA}"/>
    <cellStyle name="Shade 4 7 3" xfId="9673" xr:uid="{347E147E-1F7E-4005-9FB6-1D48E21B6BC6}"/>
    <cellStyle name="Shade 4 7 4" xfId="12595" xr:uid="{A25C1771-3C5F-450F-9A59-FDC010CB01D5}"/>
    <cellStyle name="Shade 4 8" xfId="5473" xr:uid="{4B3EBEFB-286A-48B4-A77D-F076E1D5232B}"/>
    <cellStyle name="Shade 4 9" xfId="8275" xr:uid="{FDB83976-E88F-4C17-9914-78C708C316B2}"/>
    <cellStyle name="Shade 5" xfId="111" xr:uid="{C1BF325E-5163-48B6-965C-8C93380E8F00}"/>
    <cellStyle name="Shade 5 2" xfId="2362" xr:uid="{95B127CA-D17C-492E-9F50-56E84785D630}"/>
    <cellStyle name="Shade 5 2 2" xfId="5495" xr:uid="{13959408-E9D0-436D-851D-936953A70685}"/>
    <cellStyle name="Shade 5 2 3" xfId="10220" xr:uid="{F7252DF3-0760-4F63-BBBD-61EBC3977719}"/>
    <cellStyle name="Shade 5 2 4" xfId="13138" xr:uid="{FA41EDB5-DA25-422A-A429-6274056E055F}"/>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7359" xr:uid="{B0A9781E-B72B-4C0B-8F86-D84273E49E4D}"/>
    <cellStyle name="Standard 2 2 2 2 2 2" xfId="15613" xr:uid="{6BE638F6-853C-4806-984B-59FF15C02966}"/>
    <cellStyle name="Standard 2 2 2 2 3" xfId="5920" xr:uid="{08C165BB-E6A6-42E2-B62A-199A40292871}"/>
    <cellStyle name="Standard 2 2 2 2 4" xfId="14965" xr:uid="{57611AB2-A355-4876-8705-7A3C2D41FBB4}"/>
    <cellStyle name="Standard 2 2 2 3" xfId="7035" xr:uid="{B8C0863C-CD85-4808-A9A2-2459B3EF8C2E}"/>
    <cellStyle name="Standard 2 2 2 3 2" xfId="15289" xr:uid="{FC5DD881-DEF1-46D0-A213-2EE8A596A683}"/>
    <cellStyle name="Standard 2 2 2 4" xfId="4010" xr:uid="{B584DD3B-BA54-4CA7-A06E-A8593DF62A59}"/>
    <cellStyle name="Standard 2 2 2 5" xfId="14641" xr:uid="{BDA0A261-5E0D-4EC0-BC87-6309792EF96C}"/>
    <cellStyle name="Standard 2 2 3" xfId="2429" xr:uid="{6682F30B-FE0C-4267-81E1-E4B4B4FAE8A7}"/>
    <cellStyle name="Standard 2 2 3 2" xfId="7285" xr:uid="{7FDDDC72-5CB4-41CA-AA7D-6E30F33B53E0}"/>
    <cellStyle name="Standard 2 2 3 2 2" xfId="15539" xr:uid="{D3711CD7-9F9F-4683-A46A-F0F6A8D0751D}"/>
    <cellStyle name="Standard 2 2 3 3" xfId="5842" xr:uid="{959A7280-23A1-4F15-BF8A-C2A181C7E242}"/>
    <cellStyle name="Standard 2 2 3 4" xfId="14891" xr:uid="{AE904F15-BB3B-4C1E-A507-07B5664181DB}"/>
    <cellStyle name="Standard 2 2 4" xfId="6961" xr:uid="{EBDC5B5D-1ADF-4BE0-BA9F-146FCE56188E}"/>
    <cellStyle name="Standard 2 2 4 2" xfId="15215" xr:uid="{04534626-36EB-4B67-9EDB-36AC28F29997}"/>
    <cellStyle name="Standard 2 2 5" xfId="3900" xr:uid="{083BC9E5-260C-4CA3-B453-176674ABCB8F}"/>
    <cellStyle name="Standard 2 2 6" xfId="14567" xr:uid="{434D80C4-0F9A-4948-81FF-39C093AC641A}"/>
    <cellStyle name="Standard 2 3" xfId="542" xr:uid="{23A56273-A6D6-46FE-8D9E-6491C81E4714}"/>
    <cellStyle name="Standard 2 3 2" xfId="2506" xr:uid="{A5DAAF7F-A527-4161-9E33-8CF800926E49}"/>
    <cellStyle name="Standard 2 3 2 2" xfId="7358" xr:uid="{BE9C0439-2FD1-47F7-B13A-984ED5DD1DF4}"/>
    <cellStyle name="Standard 2 3 2 2 2" xfId="15612" xr:uid="{0F465C8B-D021-4831-9BF1-A85F59D62D9B}"/>
    <cellStyle name="Standard 2 3 2 3" xfId="5919" xr:uid="{32713471-8BCE-4F24-BF5E-9C52E27531DB}"/>
    <cellStyle name="Standard 2 3 2 4" xfId="14964" xr:uid="{B5683AC5-2263-433E-855D-AEDE24E8B60D}"/>
    <cellStyle name="Standard 2 3 3" xfId="7034" xr:uid="{1893C81F-2D33-49FB-8BA2-8B5CD5F0F56B}"/>
    <cellStyle name="Standard 2 3 3 2" xfId="15288" xr:uid="{9E4C2041-E18E-42B9-9AED-7155D5F9408F}"/>
    <cellStyle name="Standard 2 3 4" xfId="4009" xr:uid="{1BC0CC76-7AB9-4196-BA67-48DFB4F14495}"/>
    <cellStyle name="Standard 2 3 5" xfId="14640" xr:uid="{DC323D45-87F3-4686-BDDD-BB5D88CADE3B}"/>
    <cellStyle name="Standard 2 4" xfId="2320" xr:uid="{CCC5253D-EDBF-42D8-A8B2-8D94F736F982}"/>
    <cellStyle name="Standard 2 4 2" xfId="7199" xr:uid="{BC8172B2-2AA7-4443-9CEE-88764F930ABB}"/>
    <cellStyle name="Standard 2 4 2 2" xfId="15453" xr:uid="{CFCFE8FB-1EB4-4392-984C-A59F51A0C4EE}"/>
    <cellStyle name="Standard 2 4 3" xfId="5733" xr:uid="{1AC0605C-4881-4243-84A6-36983B19653B}"/>
    <cellStyle name="Standard 2 4 4" xfId="14805" xr:uid="{BDA7E7F9-9D55-4750-88C2-F4E64DF9AF7A}"/>
    <cellStyle name="Standard 2 5" xfId="6875" xr:uid="{A84F9600-D7DE-420B-880F-DA4918748F41}"/>
    <cellStyle name="Standard 2 5 2" xfId="15129" xr:uid="{1F8E486A-2152-4258-8968-38CBF356A00B}"/>
    <cellStyle name="Standard 2 6" xfId="3537" xr:uid="{B7CF233B-CA5C-4716-AACD-40ACB0FD1A20}"/>
    <cellStyle name="Standard 2 7" xfId="14481" xr:uid="{489C205E-8D09-4BB9-8264-C3D830001857}"/>
    <cellStyle name="Title 2" xfId="215" xr:uid="{349F276D-FF94-4442-901B-40EDD7A7675A}"/>
    <cellStyle name="Title 3" xfId="274" xr:uid="{571BFE2A-F84A-46CF-B649-B9125E7B9418}"/>
    <cellStyle name="Total 2" xfId="216" xr:uid="{13D82EF6-9E15-4DBC-B32C-3D0D8850DD85}"/>
    <cellStyle name="Total 2 10" xfId="4477" xr:uid="{26057DBF-F859-4E89-BCFF-B65D9108BE51}"/>
    <cellStyle name="Total 2 11" xfId="10254" xr:uid="{22168CB9-1B46-4569-A5F5-101081DC5286}"/>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2 2 2" xfId="7790" xr:uid="{B86186AD-1105-40AD-B79E-A0F8442B8A03}"/>
    <cellStyle name="Total 2 2 2 2 2 3" xfId="10846" xr:uid="{EE702723-DD0F-479B-8EFE-7ECF630AE8C2}"/>
    <cellStyle name="Total 2 2 2 2 2 4" xfId="13728" xr:uid="{1700D2D7-C2E7-4D9D-A510-29BB1B20C443}"/>
    <cellStyle name="Total 2 2 2 2 3" xfId="5337" xr:uid="{B5A8F402-DD19-4DFD-80F2-A5D48B116C00}"/>
    <cellStyle name="Total 2 2 2 2 4" xfId="9390" xr:uid="{1D14EA66-575D-4613-9C57-A2AD899E67CF}"/>
    <cellStyle name="Total 2 2 2 2 5" xfId="12312" xr:uid="{4389B3C8-E413-4F2B-AE66-55277A7702F2}"/>
    <cellStyle name="Total 2 2 2 3" xfId="1067" xr:uid="{EC92EA22-D328-471A-9647-4D89C38C805C}"/>
    <cellStyle name="Total 2 2 2 3 2" xfId="2637" xr:uid="{5C89F1E6-65C3-47F6-BFF6-F27EF5D937D1}"/>
    <cellStyle name="Total 2 2 2 3 2 2" xfId="3722" xr:uid="{94DB061F-D126-4847-A916-F7772C1F22D1}"/>
    <cellStyle name="Total 2 2 2 3 2 3" xfId="10387" xr:uid="{E4AABFED-2C64-4DBA-BE40-5C3184F02496}"/>
    <cellStyle name="Total 2 2 2 3 2 4" xfId="13269" xr:uid="{C485A251-6E2C-4CAA-9249-11BDEE25FBC5}"/>
    <cellStyle name="Total 2 2 2 3 3" xfId="5524" xr:uid="{5475DD76-BF85-407F-8D80-D21C00AB143D}"/>
    <cellStyle name="Total 2 2 2 3 4" xfId="8926" xr:uid="{62536457-5F20-49F2-BF64-20F48D03D000}"/>
    <cellStyle name="Total 2 2 2 3 5" xfId="11848" xr:uid="{8A7A8AF2-C5E0-4E3F-AA03-54478F3974B9}"/>
    <cellStyle name="Total 2 2 2 4" xfId="2181" xr:uid="{5FD37A90-D646-4099-81E5-D16F56B09D76}"/>
    <cellStyle name="Total 2 2 2 4 2" xfId="4162" xr:uid="{13FC37CC-11E2-4821-9931-1FC660C1F5C1}"/>
    <cellStyle name="Total 2 2 2 4 3" xfId="10040" xr:uid="{3229CC22-E775-4949-BF4C-62539F123919}"/>
    <cellStyle name="Total 2 2 2 4 4" xfId="12962" xr:uid="{0F64DEFB-F4E2-412F-84AA-3EC9FAF3C4E2}"/>
    <cellStyle name="Total 2 2 2 5" xfId="4213" xr:uid="{85480398-1D0A-428E-9674-A487F4457DD6}"/>
    <cellStyle name="Total 2 2 2 6" xfId="4916" xr:uid="{734B9BA3-6BA0-4114-8DAD-B8A20359EC20}"/>
    <cellStyle name="Total 2 2 2 7" xfId="8525" xr:uid="{195FE95B-90F7-4509-B5AA-8F979981C79E}"/>
    <cellStyle name="Total 2 2 3" xfId="1323" xr:uid="{46A14317-DE21-40BD-9DBE-47F8B339BE7A}"/>
    <cellStyle name="Total 2 2 3 2" xfId="2888" xr:uid="{8C978444-C91B-4B4D-AA92-D6F5496FE011}"/>
    <cellStyle name="Total 2 2 3 2 2" xfId="7582" xr:uid="{494D34E7-43A3-4C3E-8CF6-D177A7BE62D0}"/>
    <cellStyle name="Total 2 2 3 2 3" xfId="10638" xr:uid="{DAA38CDC-7280-4C2F-AB23-1D43BB944B32}"/>
    <cellStyle name="Total 2 2 3 2 4" xfId="13520" xr:uid="{973791B3-4A4F-458B-97AD-20C085A3160B}"/>
    <cellStyle name="Total 2 2 3 3" xfId="5617" xr:uid="{534A8FD9-68C5-48DE-80A1-ED6ED7389D02}"/>
    <cellStyle name="Total 2 2 3 4" xfId="9182" xr:uid="{B89D7A2F-BBA6-463B-AE53-F718AEC14863}"/>
    <cellStyle name="Total 2 2 3 5" xfId="12104" xr:uid="{8BCFD2BA-F920-475F-B522-26E44004F9CB}"/>
    <cellStyle name="Total 2 2 4" xfId="1136" xr:uid="{DDD3322C-50FA-4BFD-A562-2E3B2B7D6878}"/>
    <cellStyle name="Total 2 2 4 2" xfId="2705" xr:uid="{2CCE89FF-FE8B-4B4A-B3F7-674D9D6FE917}"/>
    <cellStyle name="Total 2 2 4 2 2" xfId="4135" xr:uid="{2BAC9544-63EF-4C0C-974D-78A43DC4AB48}"/>
    <cellStyle name="Total 2 2 4 2 3" xfId="10455" xr:uid="{1A203FB4-4FAE-41AF-8614-05F3845F7AB7}"/>
    <cellStyle name="Total 2 2 4 2 4" xfId="13337" xr:uid="{F968CB74-C1E7-44D6-94BE-6F7E922AB976}"/>
    <cellStyle name="Total 2 2 4 3" xfId="6309" xr:uid="{42EC8981-9E0A-4E05-8D7A-CE1BC3BD6C2E}"/>
    <cellStyle name="Total 2 2 4 4" xfId="8995" xr:uid="{0F1C8F09-4BC3-454C-877B-723645FDA3FD}"/>
    <cellStyle name="Total 2 2 4 5" xfId="11917" xr:uid="{764F9937-5AC3-49EF-945D-888B106B9605}"/>
    <cellStyle name="Total 2 2 5" xfId="1975" xr:uid="{182AD52C-58BE-4D5B-A774-EFC833064D30}"/>
    <cellStyle name="Total 2 2 5 2" xfId="5619" xr:uid="{2302A7E6-7B51-411B-9E7C-D412D80918D9}"/>
    <cellStyle name="Total 2 2 5 3" xfId="9834" xr:uid="{596747F6-8FB5-403E-8CA1-CE4AFDE30010}"/>
    <cellStyle name="Total 2 2 5 4" xfId="12756" xr:uid="{912641C4-05CB-4513-BD42-50EF22082C08}"/>
    <cellStyle name="Total 2 2 6" xfId="4624" xr:uid="{446FA240-B983-4B95-B98C-D5A748B9ADE0}"/>
    <cellStyle name="Total 2 2 7" xfId="5080" xr:uid="{430094E0-1934-4075-A503-4DEACB758AE4}"/>
    <cellStyle name="Total 2 2 8" xfId="3676" xr:uid="{F77945C0-9D48-4938-900E-98F950A2C881}"/>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2 2 2" xfId="7851" xr:uid="{24178A5F-C485-4B09-BA5B-277A531B29BA}"/>
    <cellStyle name="Total 2 3 2 2 2 3" xfId="10907" xr:uid="{7EA4489F-9C37-4DEB-95B8-857454E3632C}"/>
    <cellStyle name="Total 2 3 2 2 2 4" xfId="13789" xr:uid="{05FDACF5-7637-451B-91C6-64D54789DB95}"/>
    <cellStyle name="Total 2 3 2 2 3" xfId="5618" xr:uid="{12347D1E-29C4-4194-8FD3-5FA76D0301FE}"/>
    <cellStyle name="Total 2 3 2 2 4" xfId="9451" xr:uid="{91B2DCE9-76B8-4E53-B870-8049D29135BE}"/>
    <cellStyle name="Total 2 3 2 2 5" xfId="12373" xr:uid="{0F10BEE9-46BB-4209-9B13-3B0DD1167D71}"/>
    <cellStyle name="Total 2 3 2 3" xfId="1202" xr:uid="{B1CF44B0-A224-4D2F-9953-0083F07EA94F}"/>
    <cellStyle name="Total 2 3 2 3 2" xfId="2771" xr:uid="{C57E1D17-E477-4A3C-B6DE-60F885BC911A}"/>
    <cellStyle name="Total 2 3 2 3 2 2" xfId="6208" xr:uid="{CE51528C-A0DE-4970-9D62-EE9336757CCB}"/>
    <cellStyle name="Total 2 3 2 3 2 3" xfId="10521" xr:uid="{2AB07736-C437-4198-B51F-4D67822EFF51}"/>
    <cellStyle name="Total 2 3 2 3 2 4" xfId="13403" xr:uid="{30AEE295-E789-481B-8BD4-C5538E2E3EA9}"/>
    <cellStyle name="Total 2 3 2 3 3" xfId="6731" xr:uid="{37F6E007-9388-4526-8113-23A2C6C95552}"/>
    <cellStyle name="Total 2 3 2 3 4" xfId="9061" xr:uid="{97DC118E-199E-45FE-9B8B-46F9C20DC907}"/>
    <cellStyle name="Total 2 3 2 3 5" xfId="11983" xr:uid="{D1826A70-E569-4104-AF6F-F3FC159B37DA}"/>
    <cellStyle name="Total 2 3 2 4" xfId="2242" xr:uid="{ECE6934B-ACF6-46F5-A61B-87B37AC33826}"/>
    <cellStyle name="Total 2 3 2 4 2" xfId="5980" xr:uid="{7F52351F-30B0-4AE6-AEEE-BBE09C20A6D2}"/>
    <cellStyle name="Total 2 3 2 4 3" xfId="10101" xr:uid="{CA844869-3D85-4B7A-B944-BDD79DA70B4C}"/>
    <cellStyle name="Total 2 3 2 4 4" xfId="13023" xr:uid="{4B229CE6-F1C0-4D25-A734-7B178721C565}"/>
    <cellStyle name="Total 2 3 2 5" xfId="4214" xr:uid="{1A0BFB58-F091-4650-937E-614E7E4D48F3}"/>
    <cellStyle name="Total 2 3 2 6" xfId="4818" xr:uid="{A101F5D1-A313-4651-AB48-04295396E4FA}"/>
    <cellStyle name="Total 2 3 2 7" xfId="3908" xr:uid="{E88B9239-640D-403A-A325-4512E5396BBF}"/>
    <cellStyle name="Total 2 3 3" xfId="1384" xr:uid="{F9B689B3-8D05-42AA-ABA6-11685B475160}"/>
    <cellStyle name="Total 2 3 3 2" xfId="2949" xr:uid="{734755BA-B017-4ED6-B0F8-35951452B367}"/>
    <cellStyle name="Total 2 3 3 2 2" xfId="7643" xr:uid="{499A0E2A-CA19-49F7-9C1B-B5F3951E7EE1}"/>
    <cellStyle name="Total 2 3 3 2 3" xfId="10699" xr:uid="{BD0E3E23-1710-4275-A259-DE2ABFE9ABE9}"/>
    <cellStyle name="Total 2 3 3 2 4" xfId="13581" xr:uid="{A3606589-DD62-4760-B1E1-56FAF8680235}"/>
    <cellStyle name="Total 2 3 3 3" xfId="6540" xr:uid="{B9199C82-F8EE-4565-B918-6F05955A5585}"/>
    <cellStyle name="Total 2 3 3 4" xfId="9243" xr:uid="{176839CE-ACEB-4FD8-AC67-5270A130A520}"/>
    <cellStyle name="Total 2 3 3 5" xfId="12165" xr:uid="{020E60BA-8084-41FD-8778-F3F5C85B5CA3}"/>
    <cellStyle name="Total 2 3 4" xfId="1181" xr:uid="{6F786F93-BBE1-479B-8E27-B5A6A9669D97}"/>
    <cellStyle name="Total 2 3 4 2" xfId="2750" xr:uid="{B8FD05E7-C7AE-4706-9F02-E04345341F02}"/>
    <cellStyle name="Total 2 3 4 2 2" xfId="4937" xr:uid="{4C0D5BC4-7E00-472A-BAEE-8AD9900AB8C4}"/>
    <cellStyle name="Total 2 3 4 2 3" xfId="10500" xr:uid="{38BECDD1-7307-4012-97EE-10E4A8DBB452}"/>
    <cellStyle name="Total 2 3 4 2 4" xfId="13382" xr:uid="{C4734A87-0E9C-49B6-9D7D-F2A00DCBCE8E}"/>
    <cellStyle name="Total 2 3 4 3" xfId="4826" xr:uid="{35EBC600-74B4-4624-AAAF-98C35779489C}"/>
    <cellStyle name="Total 2 3 4 4" xfId="9040" xr:uid="{10AD4955-4B0F-4FE5-9AED-3496A7353277}"/>
    <cellStyle name="Total 2 3 4 5" xfId="11962" xr:uid="{505A0B6C-C367-46F3-9639-B89B631E27B5}"/>
    <cellStyle name="Total 2 3 5" xfId="2036" xr:uid="{AC2F3305-AF46-46DB-A643-E52DD2AC708A}"/>
    <cellStyle name="Total 2 3 5 2" xfId="5087" xr:uid="{6BC82093-EABC-49B7-A782-E10AF7EC62BA}"/>
    <cellStyle name="Total 2 3 5 3" xfId="9895" xr:uid="{DD3846F9-C16E-4472-A8BD-F860F3D2650E}"/>
    <cellStyle name="Total 2 3 5 4" xfId="12817" xr:uid="{A3A1CC82-6107-4BA7-B6CB-AF86CFE1CB82}"/>
    <cellStyle name="Total 2 3 6" xfId="3671" xr:uid="{6FE588B1-192E-45FB-A8B5-939F40662A16}"/>
    <cellStyle name="Total 2 3 7" xfId="6805" xr:uid="{F48EB1E7-4B52-475A-9E67-F17D52EE4ED1}"/>
    <cellStyle name="Total 2 3 8" xfId="6055" xr:uid="{FBD64DF7-E51B-4630-B6D8-DD2CE4C15E29}"/>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2 2 2" xfId="7739" xr:uid="{3F34ACFF-4CBF-4992-A393-55F3AD2F865F}"/>
    <cellStyle name="Total 2 4 2 2 2 3" xfId="10795" xr:uid="{7A926380-191B-4DC0-9115-4815D3F86A6F}"/>
    <cellStyle name="Total 2 4 2 2 2 4" xfId="13677" xr:uid="{53D683A9-6D0E-4318-8879-EFF7F718CA52}"/>
    <cellStyle name="Total 2 4 2 2 3" xfId="4320" xr:uid="{24F13363-D46A-4295-89C5-ACE08E4681FB}"/>
    <cellStyle name="Total 2 4 2 2 4" xfId="9339" xr:uid="{1126DDD4-F3A2-41AD-9131-53C4C2475B61}"/>
    <cellStyle name="Total 2 4 2 2 5" xfId="12261" xr:uid="{B01ED0FD-986C-4E99-807D-AB5B9466D9C4}"/>
    <cellStyle name="Total 2 4 2 3" xfId="1170" xr:uid="{D289BBC3-9EB4-4C62-AE01-202DE8A05A61}"/>
    <cellStyle name="Total 2 4 2 3 2" xfId="2739" xr:uid="{6CAA88FD-BA25-480C-BC37-5A7085B53741}"/>
    <cellStyle name="Total 2 4 2 3 2 2" xfId="6143" xr:uid="{D3494FA8-C63B-4683-94B3-60108ED0C322}"/>
    <cellStyle name="Total 2 4 2 3 2 3" xfId="10489" xr:uid="{82204702-2818-49A7-98FC-39407BB15699}"/>
    <cellStyle name="Total 2 4 2 3 2 4" xfId="13371" xr:uid="{D5E52D42-503E-4420-B166-0CB3DBC7E211}"/>
    <cellStyle name="Total 2 4 2 3 3" xfId="5699" xr:uid="{CDEC144C-32C2-480A-ABE8-3BB3807E2301}"/>
    <cellStyle name="Total 2 4 2 3 4" xfId="9029" xr:uid="{CFA75303-335B-47C7-9E7A-01FAB31A3FEE}"/>
    <cellStyle name="Total 2 4 2 3 5" xfId="11951" xr:uid="{5AE3F4F5-CB28-43E0-908C-C6F1375DE998}"/>
    <cellStyle name="Total 2 4 2 4" xfId="2130" xr:uid="{67CD5A78-4B44-4490-B5D1-2A8D18EB5A53}"/>
    <cellStyle name="Total 2 4 2 4 2" xfId="4954" xr:uid="{8BA87BC6-07E6-40DD-8943-298064928ECE}"/>
    <cellStyle name="Total 2 4 2 4 3" xfId="9989" xr:uid="{913B3773-3B5E-4CD0-942A-14D484C3A75F}"/>
    <cellStyle name="Total 2 4 2 4 4" xfId="12911" xr:uid="{AEF5F36B-5C7E-43D9-A926-A03AE374A2C0}"/>
    <cellStyle name="Total 2 4 2 5" xfId="3655" xr:uid="{3BD1CFBA-DB5E-47D5-A4A4-E9D99F234AC3}"/>
    <cellStyle name="Total 2 4 2 6" xfId="5390" xr:uid="{82744316-B8FF-4716-97CC-81833E95CC42}"/>
    <cellStyle name="Total 2 4 2 7" xfId="6349" xr:uid="{BE1111D3-13C8-47F9-9106-5AA27A42DF0F}"/>
    <cellStyle name="Total 2 4 3" xfId="1272" xr:uid="{20691F64-88C7-4FEC-BE8D-210F16C6ABCB}"/>
    <cellStyle name="Total 2 4 3 2" xfId="2837" xr:uid="{9EE51A1A-B786-441C-86FB-D2C660014296}"/>
    <cellStyle name="Total 2 4 3 2 2" xfId="7531" xr:uid="{B4664FE6-AA37-487D-8365-39853616E549}"/>
    <cellStyle name="Total 2 4 3 2 3" xfId="10587" xr:uid="{FC325787-0DAB-4D61-BA75-0B7BA85840F1}"/>
    <cellStyle name="Total 2 4 3 2 4" xfId="13469" xr:uid="{76BD0862-A920-4BCF-A743-8F239D6C9EE7}"/>
    <cellStyle name="Total 2 4 3 3" xfId="5475" xr:uid="{F4EE4946-195F-4AE0-817E-B23968E1462C}"/>
    <cellStyle name="Total 2 4 3 4" xfId="9131" xr:uid="{216C2753-02E0-4691-8868-18FA8A212EB6}"/>
    <cellStyle name="Total 2 4 3 5" xfId="12053" xr:uid="{3D6F7DCD-5C99-4442-A012-82B2ACBDAB3D}"/>
    <cellStyle name="Total 2 4 4" xfId="1141" xr:uid="{18B50BA1-84A8-4ECE-9315-F11F15B277F7}"/>
    <cellStyle name="Total 2 4 4 2" xfId="2710" xr:uid="{0EC83513-FE06-4748-BF56-ECCC3695B17C}"/>
    <cellStyle name="Total 2 4 4 2 2" xfId="3603" xr:uid="{27380B65-4528-4A7D-BFD2-FF13F7DA0FD6}"/>
    <cellStyle name="Total 2 4 4 2 3" xfId="10460" xr:uid="{BADF1436-FA05-4FD2-B813-45C996BD474E}"/>
    <cellStyle name="Total 2 4 4 2 4" xfId="13342" xr:uid="{21BBB23E-C14C-4A89-8D7F-81154A472D2E}"/>
    <cellStyle name="Total 2 4 4 3" xfId="6509" xr:uid="{31328F27-3FC9-44E7-B8EA-BD79F0CC8F69}"/>
    <cellStyle name="Total 2 4 4 4" xfId="9000" xr:uid="{4986159D-7D99-44E5-B22C-566918161B4A}"/>
    <cellStyle name="Total 2 4 4 5" xfId="11922" xr:uid="{C9C4ACC9-E878-476A-B030-2BD585100159}"/>
    <cellStyle name="Total 2 4 5" xfId="1924" xr:uid="{CD713A63-0014-4BC9-82A2-DE99E460BB1D}"/>
    <cellStyle name="Total 2 4 5 2" xfId="4140" xr:uid="{763729F1-CE6F-4E23-9AAD-84597CB33D01}"/>
    <cellStyle name="Total 2 4 5 3" xfId="9783" xr:uid="{8CE784E1-13EE-4E62-99FE-E6C6E5D3A2F9}"/>
    <cellStyle name="Total 2 4 5 4" xfId="12705" xr:uid="{CCE0462B-217B-4E2F-9D89-EE9E845ED71B}"/>
    <cellStyle name="Total 2 4 6" xfId="4333" xr:uid="{E62DD4FB-FBC9-413D-865E-E08259129D2B}"/>
    <cellStyle name="Total 2 4 7" xfId="4360" xr:uid="{8B33DD26-20FD-430D-9174-F72AF18FF5C9}"/>
    <cellStyle name="Total 2 4 8" xfId="10227" xr:uid="{EDA7C5B2-6AF1-484F-A68B-2812326CC1CC}"/>
    <cellStyle name="Total 2 5" xfId="723" xr:uid="{D52619FF-311B-4A60-A386-8D36D5AB89A3}"/>
    <cellStyle name="Total 2 5 2" xfId="1443" xr:uid="{080DD4D9-6F27-4BC3-87DD-5C10D87DD095}"/>
    <cellStyle name="Total 2 5 2 2" xfId="3008" xr:uid="{2251184E-7690-4EFE-BA69-27BAF913933E}"/>
    <cellStyle name="Total 2 5 2 2 2" xfId="7702" xr:uid="{A510054A-0361-49C9-9809-DC62D6020CBD}"/>
    <cellStyle name="Total 2 5 2 2 3" xfId="10758" xr:uid="{3ECC8344-753A-4E5B-BD6C-9BA3171A97AD}"/>
    <cellStyle name="Total 2 5 2 2 4" xfId="13640" xr:uid="{77FBAEC1-7E29-4D49-ADE3-D527AA3089CF}"/>
    <cellStyle name="Total 2 5 2 3" xfId="6086" xr:uid="{E4C7A834-0F4A-4847-84DE-42ED52D60742}"/>
    <cellStyle name="Total 2 5 2 4" xfId="9302" xr:uid="{7756B10E-266A-44D3-BC1A-172A7E34C94C}"/>
    <cellStyle name="Total 2 5 2 5" xfId="12224" xr:uid="{62079FD7-F5AB-4605-A354-0B3C5DD60462}"/>
    <cellStyle name="Total 2 5 3" xfId="1201" xr:uid="{48530773-DC40-4BE1-9959-89026782141F}"/>
    <cellStyle name="Total 2 5 3 2" xfId="2770" xr:uid="{1000A4BC-65AD-475E-96C8-9AEC7F83640E}"/>
    <cellStyle name="Total 2 5 3 2 2" xfId="5664" xr:uid="{EC36AC29-FE7B-4190-8417-9E55AC2592D3}"/>
    <cellStyle name="Total 2 5 3 2 3" xfId="10520" xr:uid="{FD19BF2B-F0CA-4CFF-AB7A-35038F6AA2A7}"/>
    <cellStyle name="Total 2 5 3 2 4" xfId="13402" xr:uid="{2F10579A-1A1F-43EA-BD04-0DA5B4058910}"/>
    <cellStyle name="Total 2 5 3 3" xfId="5181" xr:uid="{A6E2C021-BE08-4E3E-B465-F5175A0D0A8A}"/>
    <cellStyle name="Total 2 5 3 4" xfId="9060" xr:uid="{5B84F00D-C5DD-4D72-8BF7-8081AE6036D9}"/>
    <cellStyle name="Total 2 5 3 5" xfId="11982" xr:uid="{79954EDC-378A-4C77-96BB-84E1788C6EFE}"/>
    <cellStyle name="Total 2 5 4" xfId="2094" xr:uid="{A31F7F2D-472E-4FAB-9F0A-A2350DF2698E}"/>
    <cellStyle name="Total 2 5 4 2" xfId="5009" xr:uid="{C43C76C8-710E-4D22-A109-0CDB9FC95A8D}"/>
    <cellStyle name="Total 2 5 4 3" xfId="9953" xr:uid="{AA1B8624-5ACE-4A18-A80D-A182CCDC4F53}"/>
    <cellStyle name="Total 2 5 4 4" xfId="12875" xr:uid="{137255C6-BC69-4015-B8BE-D7ED6BE4C7FF}"/>
    <cellStyle name="Total 2 5 5" xfId="4288" xr:uid="{AE1C97F9-08C7-4F4A-9B00-25FA1BFC4798}"/>
    <cellStyle name="Total 2 5 6" xfId="6440" xr:uid="{1FB0926F-4C72-48D0-A7D8-CDEAE7644D6B}"/>
    <cellStyle name="Total 2 5 7" xfId="8537" xr:uid="{365E5143-4B75-4239-8DD7-0FE297C9F6B2}"/>
    <cellStyle name="Total 2 6" xfId="1043" xr:uid="{F063EC7B-1AE6-4AA7-B9F7-E63BAE965C24}"/>
    <cellStyle name="Total 2 6 2" xfId="2614" xr:uid="{4554C9EE-339D-47CD-933D-7A0FB52F91C0}"/>
    <cellStyle name="Total 2 6 2 2" xfId="3697" xr:uid="{6A2A9322-67BA-4D4F-AD9F-BEC9057DD979}"/>
    <cellStyle name="Total 2 6 2 3" xfId="10364" xr:uid="{267FEA8C-D5A2-4481-AA53-59EEC6A2DCA0}"/>
    <cellStyle name="Total 2 6 2 4" xfId="13246" xr:uid="{22DB0645-EC18-4537-BB71-C47B00C57E43}"/>
    <cellStyle name="Total 2 6 3" xfId="5656" xr:uid="{17424857-8479-4680-B67B-6B3AA7EF0AA9}"/>
    <cellStyle name="Total 2 6 4" xfId="8902" xr:uid="{E7479B73-87DC-4A8C-96FC-7CA323DB01AB}"/>
    <cellStyle name="Total 2 6 5" xfId="11824" xr:uid="{5DCE0299-FFCC-4320-A8BE-1075FF893A4C}"/>
    <cellStyle name="Total 2 7" xfId="1818" xr:uid="{A4A25513-2703-4C5C-8A9C-E18AA0D28F70}"/>
    <cellStyle name="Total 2 7 2" xfId="3368" xr:uid="{58641D9D-2703-4049-BDFA-44293C246352}"/>
    <cellStyle name="Total 2 7 2 2" xfId="8062" xr:uid="{761143DE-7527-4497-B280-DC5AF1A6F861}"/>
    <cellStyle name="Total 2 7 2 3" xfId="11118" xr:uid="{4170E932-B356-4D9C-9221-75C3F23B55B9}"/>
    <cellStyle name="Total 2 7 2 4" xfId="14000" xr:uid="{156284A6-B3C0-4B8F-B5D2-8DD5DB0CB177}"/>
    <cellStyle name="Total 2 7 3" xfId="4947" xr:uid="{4CB9FAF4-DBC7-49A9-9F0B-5260E1D1A1C8}"/>
    <cellStyle name="Total 2 7 4" xfId="9677" xr:uid="{972262A9-5AF3-4381-9363-258E484BDB6E}"/>
    <cellStyle name="Total 2 7 5" xfId="12599" xr:uid="{E1C287C0-4516-47DB-B612-7EA4FAFEC122}"/>
    <cellStyle name="Total 2 8" xfId="1694" xr:uid="{9A0FF57A-BB6D-4857-90D3-A21F7D7DD334}"/>
    <cellStyle name="Total 2 8 2" xfId="5192" xr:uid="{5D3B7D94-33A9-49FE-947C-C3AA0C34CF9F}"/>
    <cellStyle name="Total 2 8 3" xfId="9553" xr:uid="{2E9103E6-369F-4F0B-808A-C6D0F5DB6B24}"/>
    <cellStyle name="Total 2 8 4" xfId="12475" xr:uid="{87EB46D8-D727-4255-8668-17B08EFB8DBE}"/>
    <cellStyle name="Total 2 9" xfId="6759" xr:uid="{1476BCA9-4082-4EC8-94B9-CBE7F1278284}"/>
    <cellStyle name="Total 3" xfId="275" xr:uid="{44957E21-15ED-455E-9ECD-73EA87C16CA7}"/>
    <cellStyle name="Total 3 10" xfId="4270" xr:uid="{FFA90B4D-4984-4794-8992-E94427980243}"/>
    <cellStyle name="Total 3 11" xfId="4900" xr:uid="{8BD6E37B-FC77-47A3-B830-ED7126A525CA}"/>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2 2 2" xfId="7814" xr:uid="{BE29824C-A20E-4E86-B451-B31187ED7C07}"/>
    <cellStyle name="Total 3 2 2 2 2 3" xfId="10870" xr:uid="{9D8A5DF3-26EC-402E-8C3F-2E57BE9D523E}"/>
    <cellStyle name="Total 3 2 2 2 2 4" xfId="13752" xr:uid="{A65C6B97-FC28-47F7-8156-BAE0EFA94250}"/>
    <cellStyle name="Total 3 2 2 2 3" xfId="6051" xr:uid="{3E4C05DB-4DC9-4263-8E56-B5EA651D4128}"/>
    <cellStyle name="Total 3 2 2 2 4" xfId="9414" xr:uid="{8E24806F-F295-47C4-A425-EC0C3479CBBB}"/>
    <cellStyle name="Total 3 2 2 2 5" xfId="12336" xr:uid="{FEC8F432-94E8-48BB-A4B0-4EC7B262E69F}"/>
    <cellStyle name="Total 3 2 2 3" xfId="1658" xr:uid="{0F22E0FD-BFB7-4C76-BF65-AAFE09918D33}"/>
    <cellStyle name="Total 3 2 2 3 2" xfId="3223" xr:uid="{2D6FE648-DEB7-4C3A-8A03-68BD305CB048}"/>
    <cellStyle name="Total 3 2 2 3 2 2" xfId="7917" xr:uid="{3C35EB46-9615-4F77-87B4-5B41F2DB1FBE}"/>
    <cellStyle name="Total 3 2 2 3 2 3" xfId="10973" xr:uid="{FED7A57E-A30E-4AE6-A4C2-976B0E227358}"/>
    <cellStyle name="Total 3 2 2 3 2 4" xfId="13855" xr:uid="{14233650-B16E-4132-BC06-2B5CE115C737}"/>
    <cellStyle name="Total 3 2 2 3 3" xfId="5077" xr:uid="{0A986D94-DF8F-49CD-A4F7-76B9F69D7DBC}"/>
    <cellStyle name="Total 3 2 2 3 4" xfId="9517" xr:uid="{6CF57206-7A82-429D-9CD9-B3D9BA357784}"/>
    <cellStyle name="Total 3 2 2 3 5" xfId="12439" xr:uid="{4F496479-B847-401E-9A72-7DB1A61A6CEB}"/>
    <cellStyle name="Total 3 2 2 4" xfId="2205" xr:uid="{FC609CA1-FC1B-4217-9B92-593E465B93DD}"/>
    <cellStyle name="Total 3 2 2 4 2" xfId="4108" xr:uid="{87BD61A1-346C-4A78-A48F-E3B6765516B0}"/>
    <cellStyle name="Total 3 2 2 4 3" xfId="10064" xr:uid="{5B09EC08-8B8C-4997-8D62-E926A1B85D63}"/>
    <cellStyle name="Total 3 2 2 4 4" xfId="12986" xr:uid="{FC773099-243D-4A09-A305-4CAFA8BA660C}"/>
    <cellStyle name="Total 3 2 2 5" xfId="5684" xr:uid="{AA7DDE71-F469-4861-AF42-41F5A9F991DB}"/>
    <cellStyle name="Total 3 2 2 6" xfId="3682" xr:uid="{3F9ACB2E-54C0-47F8-B9E0-AB0282F9972A}"/>
    <cellStyle name="Total 3 2 2 7" xfId="3524" xr:uid="{C7BC8695-C156-406D-9E3A-91A10EF4B276}"/>
    <cellStyle name="Total 3 2 3" xfId="1347" xr:uid="{2CE2CA7B-54D3-42AB-9DEB-6426ACCE7064}"/>
    <cellStyle name="Total 3 2 3 2" xfId="2912" xr:uid="{43EFA983-94A3-410A-BD49-86AE19AB9C2A}"/>
    <cellStyle name="Total 3 2 3 2 2" xfId="7606" xr:uid="{4B4F1052-2D82-4BB4-92E7-EE7809FAE938}"/>
    <cellStyle name="Total 3 2 3 2 3" xfId="10662" xr:uid="{1EB2033B-5DC4-4A40-9936-351D921AFD78}"/>
    <cellStyle name="Total 3 2 3 2 4" xfId="13544" xr:uid="{B1E9ACE7-8AF0-40D5-B754-307ABDA506EB}"/>
    <cellStyle name="Total 3 2 3 3" xfId="6719" xr:uid="{5D8AEBA1-61A1-469C-9063-52471C398BCE}"/>
    <cellStyle name="Total 3 2 3 4" xfId="9206" xr:uid="{8930927A-CB09-4EA1-9895-2FC86611094E}"/>
    <cellStyle name="Total 3 2 3 5" xfId="12128" xr:uid="{641DE85C-E2B9-43E6-A6E2-FF87D20D8E4D}"/>
    <cellStyle name="Total 3 2 4" xfId="1155" xr:uid="{A73F12C5-48F0-4B44-BADF-F05FF8D93704}"/>
    <cellStyle name="Total 3 2 4 2" xfId="2724" xr:uid="{B52E5F57-C258-4F85-96D3-4A2894B36803}"/>
    <cellStyle name="Total 3 2 4 2 2" xfId="3757" xr:uid="{6D16D935-1AA3-4A5B-A445-E35702152A85}"/>
    <cellStyle name="Total 3 2 4 2 3" xfId="10474" xr:uid="{7B19ADAE-99A5-45BD-8809-2BF062CE388B}"/>
    <cellStyle name="Total 3 2 4 2 4" xfId="13356" xr:uid="{D74698D5-A2E1-4389-A9AF-250631571581}"/>
    <cellStyle name="Total 3 2 4 3" xfId="4356" xr:uid="{9ED3B9DD-0819-4961-9EE9-BFF7F59C1902}"/>
    <cellStyle name="Total 3 2 4 4" xfId="9014" xr:uid="{A4B0C11F-6223-48FA-AB8A-6AF00BDFDE45}"/>
    <cellStyle name="Total 3 2 4 5" xfId="11936" xr:uid="{EEFA0765-54A7-4EEC-BECB-D588FF415852}"/>
    <cellStyle name="Total 3 2 5" xfId="1999" xr:uid="{EBA2D538-CC84-4D1E-9AD1-82534BD25F6D}"/>
    <cellStyle name="Total 3 2 5 2" xfId="4729" xr:uid="{CB6B9ABE-71AA-4C8B-ADF0-DFEA4235574A}"/>
    <cellStyle name="Total 3 2 5 3" xfId="9858" xr:uid="{7037ACA1-20A2-440B-B416-10A652B4E541}"/>
    <cellStyle name="Total 3 2 5 4" xfId="12780" xr:uid="{311D45AB-F74D-47C4-B847-35AE68940531}"/>
    <cellStyle name="Total 3 2 6" xfId="4085" xr:uid="{5D6700E0-D423-4324-9937-DB85687D091C}"/>
    <cellStyle name="Total 3 2 7" xfId="8246" xr:uid="{959C9178-73E4-477A-A972-1FD53429F512}"/>
    <cellStyle name="Total 3 2 8" xfId="11271" xr:uid="{7AB7CBC8-9F3C-4CA6-B9F9-0DEF243FEEA6}"/>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2 2 2" xfId="7777" xr:uid="{2CED2A84-004D-46E1-87B6-15C87B9A5D1D}"/>
    <cellStyle name="Total 3 3 2 2 2 3" xfId="10833" xr:uid="{3D907605-76A7-4407-9474-5711573B5E04}"/>
    <cellStyle name="Total 3 3 2 2 2 4" xfId="13715" xr:uid="{53D83374-C8CB-4A24-B750-A5FAE7C0F314}"/>
    <cellStyle name="Total 3 3 2 2 3" xfId="6830" xr:uid="{15092765-0F5E-4AB0-8202-74F02D2B0F24}"/>
    <cellStyle name="Total 3 3 2 2 4" xfId="9377" xr:uid="{32B09306-6E58-437D-BFC8-E115DCEF3F16}"/>
    <cellStyle name="Total 3 3 2 2 5" xfId="12299" xr:uid="{2426CC26-52BA-4D8C-B970-0DEE7AE3105B}"/>
    <cellStyle name="Total 3 3 2 3" xfId="1041" xr:uid="{64344B4E-172A-4C99-847F-478EDA197723}"/>
    <cellStyle name="Total 3 3 2 3 2" xfId="2612" xr:uid="{18FFA5C5-7340-40A3-A857-8ACABB4754DE}"/>
    <cellStyle name="Total 3 3 2 3 2 2" xfId="3490" xr:uid="{2EC3D447-017B-4C15-A6DE-F376D82DD29D}"/>
    <cellStyle name="Total 3 3 2 3 2 3" xfId="10362" xr:uid="{37F41DBC-D9DB-40B2-9AA2-22949169E168}"/>
    <cellStyle name="Total 3 3 2 3 2 4" xfId="13244" xr:uid="{02AE69A0-28DF-4643-87C7-8E3C85CC13DF}"/>
    <cellStyle name="Total 3 3 2 3 3" xfId="6354" xr:uid="{7609DDEC-BD21-406B-80CE-0638135C2EBB}"/>
    <cellStyle name="Total 3 3 2 3 4" xfId="8900" xr:uid="{643A8C8F-DA2F-408C-94E0-D6592971C531}"/>
    <cellStyle name="Total 3 3 2 3 5" xfId="11822" xr:uid="{D2C76DB8-ECC6-402D-B4F9-01C80DA860F6}"/>
    <cellStyle name="Total 3 3 2 4" xfId="2168" xr:uid="{586E5E19-9B47-4AD9-A496-37B46800552D}"/>
    <cellStyle name="Total 3 3 2 4 2" xfId="6080" xr:uid="{34E3C9F4-AF97-43AB-B182-DA96674F005D}"/>
    <cellStyle name="Total 3 3 2 4 3" xfId="10027" xr:uid="{4E6E9FEA-CACA-4554-A34F-3D76FB02246D}"/>
    <cellStyle name="Total 3 3 2 4 4" xfId="12949" xr:uid="{1B3E1B7B-DC15-4BB9-AC05-EE554B30350C}"/>
    <cellStyle name="Total 3 3 2 5" xfId="5645" xr:uid="{61A91759-5AFD-44DF-9F56-A45B26E3454E}"/>
    <cellStyle name="Total 3 3 2 6" xfId="6096" xr:uid="{83C59327-90B5-4A01-A50D-BB5761B1D332}"/>
    <cellStyle name="Total 3 3 2 7" xfId="6181" xr:uid="{8F935759-5B18-4060-B96E-2F0DD58A5362}"/>
    <cellStyle name="Total 3 3 3" xfId="1310" xr:uid="{BC023E52-1A85-4D72-A6B0-BF96D9F3B370}"/>
    <cellStyle name="Total 3 3 3 2" xfId="2875" xr:uid="{19F2F722-CA99-4981-AE1C-92A1ACE92BD4}"/>
    <cellStyle name="Total 3 3 3 2 2" xfId="7569" xr:uid="{16A43B10-4B63-45F1-A9A9-69439EA80BF9}"/>
    <cellStyle name="Total 3 3 3 2 3" xfId="10625" xr:uid="{5F04A79E-FF3E-4F2D-A22E-56A7DFBE7A84}"/>
    <cellStyle name="Total 3 3 3 2 4" xfId="13507" xr:uid="{55F8D218-A86C-4E5B-85C1-593242DDA989}"/>
    <cellStyle name="Total 3 3 3 3" xfId="4721" xr:uid="{1CBB369E-675E-467D-BCF6-063B6DBACE0F}"/>
    <cellStyle name="Total 3 3 3 4" xfId="9169" xr:uid="{C9E081A8-83EB-49F3-804C-96E11FFD8438}"/>
    <cellStyle name="Total 3 3 3 5" xfId="12091" xr:uid="{A6A0AFB0-FA78-4134-BA8E-C54860AD852C}"/>
    <cellStyle name="Total 3 3 4" xfId="40" xr:uid="{548FB319-05CC-4F4E-86D8-0FB362C3612B}"/>
    <cellStyle name="Total 3 3 4 2" xfId="2317" xr:uid="{D9906F23-A4B2-4E8F-BC35-00C763AA06E1}"/>
    <cellStyle name="Total 3 3 4 2 2" xfId="6442" xr:uid="{9683031D-4485-4542-A18D-C37715FBE735}"/>
    <cellStyle name="Total 3 3 4 2 3" xfId="10175" xr:uid="{02612EA0-D3C4-46BC-ACA2-340F48B96A72}"/>
    <cellStyle name="Total 3 3 4 2 4" xfId="13094" xr:uid="{16D3E5FC-B103-4B6F-BE52-DE9859380C55}"/>
    <cellStyle name="Total 3 3 4 3" xfId="4097" xr:uid="{2E933F8B-E5DD-40D2-A41B-B58D0A718D62}"/>
    <cellStyle name="Total 3 3 4 4" xfId="3741" xr:uid="{071C8459-82E7-4299-BEB6-B7C3DDC86253}"/>
    <cellStyle name="Total 3 3 4 5" xfId="4103" xr:uid="{6BADC14D-F38D-444B-8099-3B3934173985}"/>
    <cellStyle name="Total 3 3 5" xfId="1962" xr:uid="{C87A1220-3E8B-41E7-8187-B0895331CDCA}"/>
    <cellStyle name="Total 3 3 5 2" xfId="4769" xr:uid="{A25DA92A-7AF3-4EE1-8B67-5B056C93626C}"/>
    <cellStyle name="Total 3 3 5 3" xfId="9821" xr:uid="{EE6C2581-A6F5-48AA-82AC-BE6CE9F42162}"/>
    <cellStyle name="Total 3 3 5 4" xfId="12743" xr:uid="{F8C6F2D8-1D5C-431E-8810-147D69125198}"/>
    <cellStyle name="Total 3 3 6" xfId="5611" xr:uid="{924C2C78-AAD2-46ED-81CB-4252F96FF8BD}"/>
    <cellStyle name="Total 3 3 7" xfId="6673" xr:uid="{E28C86C9-FDFE-4689-9909-39BDA247916D}"/>
    <cellStyle name="Total 3 3 8" xfId="10230" xr:uid="{5A1418BC-13EB-4A50-B03C-D912C7DC812E}"/>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2 2 2" xfId="7818" xr:uid="{B75D556F-500B-409C-AB92-F650047E2235}"/>
    <cellStyle name="Total 3 4 2 2 2 3" xfId="10874" xr:uid="{2E75BD2E-34F1-4950-B087-12291097D4B6}"/>
    <cellStyle name="Total 3 4 2 2 2 4" xfId="13756" xr:uid="{AFB37D1E-C8F8-4A73-BDAA-F86D351FEC2E}"/>
    <cellStyle name="Total 3 4 2 2 3" xfId="5110" xr:uid="{A4EE97F6-7C61-40E1-AF29-BCD3FD2498EA}"/>
    <cellStyle name="Total 3 4 2 2 4" xfId="9418" xr:uid="{3A7C2C3C-7CC4-4AA9-967C-9A84AC6EA65B}"/>
    <cellStyle name="Total 3 4 2 2 5" xfId="12340" xr:uid="{EB0C0C41-A509-4B44-ACBA-38623558B601}"/>
    <cellStyle name="Total 3 4 2 3" xfId="1163" xr:uid="{DC1527FA-D9DE-4590-8DEE-0C97081BCE94}"/>
    <cellStyle name="Total 3 4 2 3 2" xfId="2732" xr:uid="{0D90DFCA-BAF4-41DD-BDA1-EE72C54FD488}"/>
    <cellStyle name="Total 3 4 2 3 2 2" xfId="3753" xr:uid="{4040A2BB-BF39-4E7D-BAE7-3AD152E4FB7D}"/>
    <cellStyle name="Total 3 4 2 3 2 3" xfId="10482" xr:uid="{D8401FF3-971C-440A-A0FE-2233676FBFEE}"/>
    <cellStyle name="Total 3 4 2 3 2 4" xfId="13364" xr:uid="{C816DCF7-1A21-4514-BD79-82A85217F4A0}"/>
    <cellStyle name="Total 3 4 2 3 3" xfId="4877" xr:uid="{06F4C636-497E-43E8-91E8-9458FAF2065E}"/>
    <cellStyle name="Total 3 4 2 3 4" xfId="9022" xr:uid="{592C6035-29D2-4137-A556-9EE3327A3D07}"/>
    <cellStyle name="Total 3 4 2 3 5" xfId="11944" xr:uid="{D6A44BB4-C884-436D-B203-4FF27C5E0FEE}"/>
    <cellStyle name="Total 3 4 2 4" xfId="2209" xr:uid="{F2537135-C5EC-4D71-811C-69FDC4C3A859}"/>
    <cellStyle name="Total 3 4 2 4 2" xfId="4588" xr:uid="{AFD9A990-FA6C-4561-93AE-C02A1601DCFA}"/>
    <cellStyle name="Total 3 4 2 4 3" xfId="10068" xr:uid="{16B4A747-171C-4846-86DA-4BE3AAB0AACF}"/>
    <cellStyle name="Total 3 4 2 4 4" xfId="12990" xr:uid="{2EBB751C-EE4C-4D7A-96F7-EE960E7562CE}"/>
    <cellStyle name="Total 3 4 2 5" xfId="5054" xr:uid="{99895042-2C28-44E4-B717-B929EAC81DBD}"/>
    <cellStyle name="Total 3 4 2 6" xfId="3683" xr:uid="{41989AE3-F85A-4EF5-8369-6A473C45F1F1}"/>
    <cellStyle name="Total 3 4 2 7" xfId="8573" xr:uid="{C5B444E4-16C5-41AB-9F1B-334AE74A3BFC}"/>
    <cellStyle name="Total 3 4 3" xfId="1351" xr:uid="{893CC3CD-DB18-421E-BBAF-48ED0C2AA3D0}"/>
    <cellStyle name="Total 3 4 3 2" xfId="2916" xr:uid="{3E133564-0A2D-4C40-8D97-3C6A90C4CDFE}"/>
    <cellStyle name="Total 3 4 3 2 2" xfId="7610" xr:uid="{FABE585C-28AA-4FB4-8D37-D68F69E0B5E1}"/>
    <cellStyle name="Total 3 4 3 2 3" xfId="10666" xr:uid="{37CD7081-E191-40A8-9881-66BB39FECF7C}"/>
    <cellStyle name="Total 3 4 3 2 4" xfId="13548" xr:uid="{EF52E31F-141D-4F54-B287-0058CEB0AF89}"/>
    <cellStyle name="Total 3 4 3 3" xfId="4195" xr:uid="{91D55F6C-9252-4C62-8095-84B28BB196DB}"/>
    <cellStyle name="Total 3 4 3 4" xfId="9210" xr:uid="{37FA385E-296A-4773-A751-B3F7B1419BC2}"/>
    <cellStyle name="Total 3 4 3 5" xfId="12132" xr:uid="{26CA88C3-57AC-4AA0-89D3-470458421D32}"/>
    <cellStyle name="Total 3 4 4" xfId="1003" xr:uid="{0A8D86F6-0630-4A14-AE44-182716784299}"/>
    <cellStyle name="Total 3 4 4 2" xfId="2575" xr:uid="{1CD9BADA-B439-4806-B50C-C0F3937F54FE}"/>
    <cellStyle name="Total 3 4 4 2 2" xfId="6022" xr:uid="{A74E9BF6-359B-4DAB-B41B-6B1A2B70674B}"/>
    <cellStyle name="Total 3 4 4 2 3" xfId="10325" xr:uid="{580400BC-10BA-42A1-A56A-03BAD39CB5D4}"/>
    <cellStyle name="Total 3 4 4 2 4" xfId="13207" xr:uid="{5678B44D-E26B-4C83-BA15-3B99A177AC55}"/>
    <cellStyle name="Total 3 4 4 3" xfId="3735" xr:uid="{3990E209-23BB-4C59-A6CF-DDAC27962B36}"/>
    <cellStyle name="Total 3 4 4 4" xfId="8862" xr:uid="{06AB3E14-3400-4E27-9CDB-A0D1843B4D82}"/>
    <cellStyle name="Total 3 4 4 5" xfId="11784" xr:uid="{D07F7B6D-0826-4101-B07F-8DBCD25907C5}"/>
    <cellStyle name="Total 3 4 5" xfId="2003" xr:uid="{FFD69E8D-8943-4735-85B4-E34475334C78}"/>
    <cellStyle name="Total 3 4 5 2" xfId="6455" xr:uid="{34F5999B-A138-4F2F-A7F7-E931D3039492}"/>
    <cellStyle name="Total 3 4 5 3" xfId="9862" xr:uid="{6A243A6B-FBDF-450E-853B-F2742CC322CD}"/>
    <cellStyle name="Total 3 4 5 4" xfId="12784" xr:uid="{FE6A7BDC-9DEB-49FB-AA55-3895D55DDDBB}"/>
    <cellStyle name="Total 3 4 6" xfId="6365" xr:uid="{B2A59612-52D0-4FCF-BCA0-E02AB6F23605}"/>
    <cellStyle name="Total 3 4 7" xfId="8539" xr:uid="{B091075D-6575-47E7-A79B-A58DC19ABDBA}"/>
    <cellStyle name="Total 3 4 8" xfId="11497" xr:uid="{07C23DF0-3CAA-4339-B637-116E654F9A52}"/>
    <cellStyle name="Total 3 5" xfId="728" xr:uid="{42996628-A94F-435D-A794-83FDABF6B1E8}"/>
    <cellStyle name="Total 3 5 2" xfId="1448" xr:uid="{D838D99E-55C5-4E54-B8EC-AFAC6EE6DCCD}"/>
    <cellStyle name="Total 3 5 2 2" xfId="3013" xr:uid="{CA24DF55-5634-4BD0-BEAC-051380C5A50D}"/>
    <cellStyle name="Total 3 5 2 2 2" xfId="7707" xr:uid="{6D8405EA-1328-4298-B1D1-C385C701AA3B}"/>
    <cellStyle name="Total 3 5 2 2 3" xfId="10763" xr:uid="{E6AA155F-140B-4C89-B5B0-5902076189FF}"/>
    <cellStyle name="Total 3 5 2 2 4" xfId="13645" xr:uid="{E1EFACD7-B040-46EE-ABD6-18B4E5F1C01B}"/>
    <cellStyle name="Total 3 5 2 3" xfId="5166" xr:uid="{C7D0189D-6D47-4C4C-B999-48A623651889}"/>
    <cellStyle name="Total 3 5 2 4" xfId="9307" xr:uid="{AEEFD9E0-86B6-485F-BCE2-5F756EBD2239}"/>
    <cellStyle name="Total 3 5 2 5" xfId="12229" xr:uid="{0019EEBD-571E-48C6-85C0-EF3505DAECB6}"/>
    <cellStyle name="Total 3 5 3" xfId="1124" xr:uid="{C963D27A-1C3B-4EA5-87C8-F7B39E5B6780}"/>
    <cellStyle name="Total 3 5 3 2" xfId="2693" xr:uid="{D9362A5E-3EA8-44CB-B252-165DB23DFBF5}"/>
    <cellStyle name="Total 3 5 3 2 2" xfId="4086" xr:uid="{BFA42981-262B-4780-AD3F-F121B7E05695}"/>
    <cellStyle name="Total 3 5 3 2 3" xfId="10443" xr:uid="{1833BCA8-76C9-4136-BF31-E19F4B376835}"/>
    <cellStyle name="Total 3 5 3 2 4" xfId="13325" xr:uid="{150C94AB-B9F1-415C-B195-325387A759FB}"/>
    <cellStyle name="Total 3 5 3 3" xfId="6300" xr:uid="{BA015FED-018D-478C-935A-D3F752A9815B}"/>
    <cellStyle name="Total 3 5 3 4" xfId="8983" xr:uid="{FD7AFCC0-EE62-4105-8DE9-EB075872F761}"/>
    <cellStyle name="Total 3 5 3 5" xfId="11905" xr:uid="{72F9DA26-3AAF-4567-BF23-D940FF5DAF29}"/>
    <cellStyle name="Total 3 5 4" xfId="2099" xr:uid="{8B1EF2AC-3D82-4645-A14D-A3FE20A78B59}"/>
    <cellStyle name="Total 3 5 4 2" xfId="3627" xr:uid="{372078C8-3C91-40F0-A499-2956337B5850}"/>
    <cellStyle name="Total 3 5 4 3" xfId="9958" xr:uid="{EDFD4C99-7570-4F81-BC75-0716FE0132B1}"/>
    <cellStyle name="Total 3 5 4 4" xfId="12880" xr:uid="{CCE8CF42-CE14-4C25-AFB5-DD371EEF00C4}"/>
    <cellStyle name="Total 3 5 5" xfId="3669" xr:uid="{385964FB-DDE0-4AD2-8E61-C658A38FDE53}"/>
    <cellStyle name="Total 3 5 6" xfId="5544" xr:uid="{322EB7F8-DB91-4841-B013-1BFB28812120}"/>
    <cellStyle name="Total 3 5 7" xfId="5464" xr:uid="{C591B51A-AC22-428A-8E47-6649D5E0F40F}"/>
    <cellStyle name="Total 3 6" xfId="1080" xr:uid="{AB227F54-62FC-4426-B038-49806D1E9EB8}"/>
    <cellStyle name="Total 3 6 2" xfId="2649" xr:uid="{DF085D04-1BF0-438D-8523-F4A88B76255F}"/>
    <cellStyle name="Total 3 6 2 2" xfId="3716" xr:uid="{F36B3710-50E8-42CC-B3C9-EC0EEA702349}"/>
    <cellStyle name="Total 3 6 2 3" xfId="10399" xr:uid="{C1BC56BA-AD9E-4CFD-AD1C-B30D43FD71FB}"/>
    <cellStyle name="Total 3 6 2 4" xfId="13281" xr:uid="{359D1CE9-37A9-4824-A48C-96C26A2344AE}"/>
    <cellStyle name="Total 3 6 3" xfId="3566" xr:uid="{8E1948AF-8A26-4DC0-9593-EA7207254AE6}"/>
    <cellStyle name="Total 3 6 4" xfId="8939" xr:uid="{FC3028DB-FE1C-469C-9E78-0A3F613B14CD}"/>
    <cellStyle name="Total 3 6 5" xfId="11861" xr:uid="{AAC60492-194E-41E3-8E1F-F4B418F89324}"/>
    <cellStyle name="Total 3 7" xfId="1876" xr:uid="{3239295F-F506-4FB5-9BEF-A3B1ED1AC317}"/>
    <cellStyle name="Total 3 7 2" xfId="3421" xr:uid="{A18406A0-834F-4DF1-BE95-DDFCFC5E375C}"/>
    <cellStyle name="Total 3 7 2 2" xfId="8115" xr:uid="{11A5B5E2-2A00-4375-9F54-9F8C8D47B662}"/>
    <cellStyle name="Total 3 7 2 3" xfId="11171" xr:uid="{2F742A98-D3F4-4324-BF7A-DA2C3846D746}"/>
    <cellStyle name="Total 3 7 2 4" xfId="14053" xr:uid="{D666200F-464C-4AC6-AA37-5118CE7B6FE5}"/>
    <cellStyle name="Total 3 7 3" xfId="4571" xr:uid="{FD047A4E-17B4-4326-8561-D76708B80357}"/>
    <cellStyle name="Total 3 7 4" xfId="9735" xr:uid="{95590501-1382-45AE-8478-BB364436AE3A}"/>
    <cellStyle name="Total 3 7 5" xfId="12657" xr:uid="{52B13D1D-D31F-4AAB-9C68-B3F588FC9D57}"/>
    <cellStyle name="Total 3 8" xfId="1780" xr:uid="{59F35759-D2D5-489D-AA98-84F00F5A2A2D}"/>
    <cellStyle name="Total 3 8 2" xfId="5677" xr:uid="{6915DF1E-D560-4555-BFFC-357F542D38D8}"/>
    <cellStyle name="Total 3 8 3" xfId="9639" xr:uid="{CD99E43D-7252-4220-A16F-478FFC902557}"/>
    <cellStyle name="Total 3 8 4" xfId="12561" xr:uid="{E5C5B7F2-D3DD-427D-8E9F-33C251C9A104}"/>
    <cellStyle name="Total 3 9" xfId="6450" xr:uid="{79016DE2-8BD1-4B0A-9F42-5F84F4171D5A}"/>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550" hidden="1" xr:uid="{8EFAD860-A7B7-4C09-9E18-C80FD4AB7583}"/>
    <cellStyle name="Warnender Text" xfId="4403" hidden="1" xr:uid="{83B201F2-CAC8-4943-B65A-50DB7E847B1A}"/>
    <cellStyle name="Warnender Text" xfId="4670" hidden="1" xr:uid="{86FB7E99-7E27-475A-87BD-C0E46D812D1F}"/>
    <cellStyle name="Warnender Text" xfId="5227" hidden="1" xr:uid="{3A82052E-A079-4879-A510-64AAA961E437}"/>
    <cellStyle name="Warnender Text" xfId="4660" hidden="1" xr:uid="{9AAF7FD8-2614-4B5B-990F-BE1E202EFA84}"/>
    <cellStyle name="Warnender Text" xfId="5226" hidden="1" xr:uid="{F224A68F-D75B-41CB-8817-238DB4E85EC2}"/>
    <cellStyle name="Warnender Text" xfId="5159" hidden="1" xr:uid="{E5A5F9E5-C731-4830-8375-0BEDA47F10BE}"/>
    <cellStyle name="Warnender Text" xfId="5713" hidden="1" xr:uid="{7AB4FDFC-24E0-4FF6-81BF-F2C5281D2311}"/>
    <cellStyle name="Warnender Text" xfId="5743" hidden="1" xr:uid="{09061156-AB0B-4B04-ACA0-DB81BB4D6D29}"/>
    <cellStyle name="Warnender Text" xfId="5939" hidden="1" xr:uid="{644B04F5-0B9D-4E75-BF50-82CD8561CEB3}"/>
    <cellStyle name="Warnender Text" xfId="6198" hidden="1" xr:uid="{77C03194-BFB7-4B65-941D-E6BE76B263B0}"/>
    <cellStyle name="Warnender Text" xfId="6744" hidden="1" xr:uid="{A83DCC5C-E4B7-4F4B-8759-74855139B0FE}"/>
    <cellStyle name="Warnender Text" xfId="6188" hidden="1" xr:uid="{CAD35950-8C38-4178-B93D-C505DB339F6B}"/>
    <cellStyle name="Warnender Text" xfId="6743" hidden="1" xr:uid="{2D144D9F-F925-4D49-85EA-F903CE101652}"/>
    <cellStyle name="Warnender Text" xfId="6683" hidden="1" xr:uid="{A5AD8B88-3E5E-438B-85AD-7FDC65CD5B3A}"/>
    <cellStyle name="Warnender Text" xfId="6864" hidden="1" xr:uid="{957C4C6B-E934-4ED3-B2D5-F7059B8C98F7}"/>
    <cellStyle name="Warnender Text" xfId="6878" hidden="1" xr:uid="{6B508C32-3D45-442C-AAEB-8C5D37AABB7A}"/>
    <cellStyle name="Warnender Text" xfId="7040" hidden="1" xr:uid="{5D4EF09E-7347-40E9-8D5E-E1E676935297}"/>
    <cellStyle name="Warnender Text" xfId="7103" hidden="1" xr:uid="{307160A4-CA5E-4F65-8F6B-BEED54241967}"/>
    <cellStyle name="Warnender Text" xfId="7154" hidden="1" xr:uid="{548022EC-03F2-4871-BBB3-C4ED103398CE}"/>
    <cellStyle name="Warnender Text" xfId="7100" hidden="1" xr:uid="{06C6DF4F-57E8-4714-8696-B2ECDEEEBB7E}"/>
    <cellStyle name="Warnender Text" xfId="7153" hidden="1" xr:uid="{1273EFC6-26C0-47C3-9FCA-A331B2C22A2C}"/>
    <cellStyle name="Warnender Text" xfId="7136" hidden="1" xr:uid="{7E0FB51B-8073-476C-97B9-05F585A0C076}"/>
    <cellStyle name="Warnender Text" xfId="7188" hidden="1" xr:uid="{779935EB-D528-4B53-80E4-60C04A4D5C79}"/>
    <cellStyle name="Warnender Text" xfId="7202" hidden="1" xr:uid="{EA38E0CE-EADD-4CC3-A0C7-03EF2E09A9EE}"/>
    <cellStyle name="Warnender Text" xfId="7364" hidden="1" xr:uid="{7679DFA8-312A-4F6C-A640-5D0A439E1DB2}"/>
    <cellStyle name="Warnender Text" xfId="7427" hidden="1" xr:uid="{9129E124-ADDE-4081-8812-C1B5044D852A}"/>
    <cellStyle name="Warnender Text" xfId="7478" hidden="1" xr:uid="{FBEC632B-07D3-44C9-8112-34902EC1ECBA}"/>
    <cellStyle name="Warnender Text" xfId="7424" hidden="1" xr:uid="{9B430158-CAEA-4163-99AA-F26895D8BC5F}"/>
    <cellStyle name="Warnender Text" xfId="7477" hidden="1" xr:uid="{FFA1722E-A905-4312-A988-1F284A7B46EA}"/>
    <cellStyle name="Warnender Text" xfId="7460" hidden="1" xr:uid="{C0351A0A-5492-42C3-BFE9-6B87AA061398}"/>
    <cellStyle name="Warnender Text" xfId="7512" hidden="1" xr:uid="{08AE829A-B704-4F60-BF48-FB02D82C32D6}"/>
    <cellStyle name="Warnender Text" xfId="4183" hidden="1" xr:uid="{D1CD8371-F342-4F90-BDB0-2311ADFCB2A4}"/>
    <cellStyle name="Warnender Text" xfId="3737" hidden="1" xr:uid="{7DF0C032-F969-4ECE-8670-68047F8BE327}"/>
    <cellStyle name="Warnender Text" xfId="4922" hidden="1" xr:uid="{6CBBA320-007C-44EB-9B09-C2A3C0793360}"/>
    <cellStyle name="Warnender Text" xfId="5493" hidden="1" xr:uid="{878F684B-B977-4EEF-89BB-2FC87ADAE8F5}"/>
    <cellStyle name="Warnender Text" xfId="4197" hidden="1" xr:uid="{FBA16855-CBBD-42EA-B5B1-97DF0B082493}"/>
    <cellStyle name="Warnender Text" xfId="4174" hidden="1" xr:uid="{DD66668C-576B-47B6-B436-7C1C7438C78A}"/>
    <cellStyle name="Warnender Text" xfId="5246" hidden="1" xr:uid="{9FA4F46D-50EE-487F-B939-B13227F9305C}"/>
    <cellStyle name="Warnender Text" xfId="5317" hidden="1" xr:uid="{9CE6416B-3066-4413-BBC6-C105627778EF}"/>
    <cellStyle name="Warnender Text" xfId="5005" hidden="1" xr:uid="{AF18A886-9907-4121-BB62-5A0A39DA02F8}"/>
    <cellStyle name="Warnender Text" xfId="6785" hidden="1" xr:uid="{3E430936-A18A-46A5-BAEA-A0BAB1F13D99}"/>
    <cellStyle name="Warnender Text" xfId="5564" hidden="1" xr:uid="{709CC6EA-8104-40F2-819F-0077E829BE5E}"/>
    <cellStyle name="Warnender Text" xfId="8044" hidden="1" xr:uid="{2675B97C-FAA5-40B1-81D6-F76EFA56F503}"/>
    <cellStyle name="Warnender Text" xfId="5766" hidden="1" xr:uid="{2FAE2CEE-B406-4A59-B155-D693DEF0E699}"/>
    <cellStyle name="Warnender Text" xfId="8043" hidden="1" xr:uid="{686B39CD-FB21-4F26-93EA-452BD245EA92}"/>
    <cellStyle name="Warnender Text" xfId="7983" hidden="1" xr:uid="{5C814F97-A038-4A0D-99C9-11B65001B02B}"/>
    <cellStyle name="Warnender Text" xfId="8164" hidden="1" xr:uid="{C8BC5867-74DA-477D-A40D-EC6AB3FE2A32}"/>
    <cellStyle name="Warnender Text" xfId="8178" hidden="1" xr:uid="{22E685B1-5C26-41D4-A065-2D858DA188A2}"/>
    <cellStyle name="Warnender Text" xfId="8306" hidden="1" xr:uid="{828C3489-EBE1-4444-B92F-C32CAF6B09F6}"/>
    <cellStyle name="Warnender Text" xfId="8369" hidden="1" xr:uid="{8009ECC8-F721-4AA2-A424-786473D7D09B}"/>
    <cellStyle name="Warnender Text" xfId="8420" hidden="1" xr:uid="{47130DEA-9820-49DE-8E86-62E0CFDC58A9}"/>
    <cellStyle name="Warnender Text" xfId="8366" hidden="1" xr:uid="{719EACB0-6F59-492B-9420-4C1087E2C22E}"/>
    <cellStyle name="Warnender Text" xfId="8419" hidden="1" xr:uid="{C3D781EF-CB02-45E9-8990-1A28D1341C12}"/>
    <cellStyle name="Warnender Text" xfId="8402" hidden="1" xr:uid="{CEDA6895-DADA-4EEB-B264-53D70CBB8282}"/>
    <cellStyle name="Warnender Text" xfId="8454" hidden="1" xr:uid="{EC663998-5DC9-44BE-B008-7D9406F71CE7}"/>
    <cellStyle name="Warnender Text" xfId="8468" hidden="1" xr:uid="{10B6577D-F0A8-478F-A9EC-BED88D002F75}"/>
    <cellStyle name="Warnender Text" xfId="8595" hidden="1" xr:uid="{E99E9BCB-DBAE-43D6-A43B-85C1D3A88AA2}"/>
    <cellStyle name="Warnender Text" xfId="8658" hidden="1" xr:uid="{33E6FB80-1BF5-4EEA-89B6-9CEF633E3EC8}"/>
    <cellStyle name="Warnender Text" xfId="8709" hidden="1" xr:uid="{54D0B286-0883-489C-9702-11E6D92D5EE5}"/>
    <cellStyle name="Warnender Text" xfId="8655" hidden="1" xr:uid="{63627DB0-AC45-4F75-AEC8-A87AC85C232E}"/>
    <cellStyle name="Warnender Text" xfId="8708" hidden="1" xr:uid="{6894F811-E8C1-4DF3-B662-6CAAF9205B01}"/>
    <cellStyle name="Warnender Text" xfId="8691" hidden="1" xr:uid="{5F818073-DBC1-4922-B8E0-F4344C7BEE0E}"/>
    <cellStyle name="Warnender Text" xfId="8743" hidden="1" xr:uid="{3025019C-5A9D-4990-9E38-F2BE9252E651}"/>
    <cellStyle name="Warnender Text" xfId="5483" hidden="1" xr:uid="{F86D65B6-0B35-495F-87EA-0A74A453AD77}"/>
    <cellStyle name="Warnender Text" xfId="8807" hidden="1" xr:uid="{F3D31762-AA8A-45D4-A14E-B845444123FF}"/>
    <cellStyle name="Warnender Text" xfId="9080" hidden="1" xr:uid="{D4A71E5B-0DA5-4179-880A-F5E972C84818}"/>
    <cellStyle name="Warnender Text" xfId="9656" hidden="1" xr:uid="{73DE5F84-BA14-4AE2-86F6-967E8982AC24}"/>
    <cellStyle name="Warnender Text" xfId="9070" hidden="1" xr:uid="{2BE11DDC-7BE1-442C-BB79-FE40144B5779}"/>
    <cellStyle name="Warnender Text" xfId="9655" hidden="1" xr:uid="{313DC708-B4C4-4C34-84D1-0E8D6870CC4B}"/>
    <cellStyle name="Warnender Text" xfId="9588" hidden="1" xr:uid="{D4066241-8E8F-4225-8853-F75A0AC7DB6A}"/>
    <cellStyle name="Warnender Text" xfId="10158" hidden="1" xr:uid="{6B90C868-C1FE-4E7B-BFF1-912D7986C08B}"/>
    <cellStyle name="Warnender Text" xfId="10188" hidden="1" xr:uid="{98B33CCD-EDD7-4946-8BBC-C7241294EA7A}"/>
    <cellStyle name="Warnender Text" xfId="10277" hidden="1" xr:uid="{7A71136E-530B-4447-8C45-9D4D384D1C8B}"/>
    <cellStyle name="Warnender Text" xfId="10539" hidden="1" xr:uid="{987BB5B8-CCAD-4F34-8E06-EF704FF5671A}"/>
    <cellStyle name="Warnender Text" xfId="11100" hidden="1" xr:uid="{C8697AB0-7E06-4759-BFBC-346C5FB861C5}"/>
    <cellStyle name="Warnender Text" xfId="10529" hidden="1" xr:uid="{3D5D78CC-6038-444C-B128-087CB2AB362F}"/>
    <cellStyle name="Warnender Text" xfId="11099" hidden="1" xr:uid="{21C030D8-0E8F-411F-A9AE-0D89FFBD982E}"/>
    <cellStyle name="Warnender Text" xfId="11039" hidden="1" xr:uid="{87543DCF-6B5B-41E3-929F-30002008C0E3}"/>
    <cellStyle name="Warnender Text" xfId="11220" hidden="1" xr:uid="{7FF6AA9F-6238-4614-A09D-FB0B4FC1793F}"/>
    <cellStyle name="Warnender Text" xfId="11232" hidden="1" xr:uid="{0D54A112-93C6-488F-A0EB-FE95A34DEC49}"/>
    <cellStyle name="Warnender Text" xfId="11296" hidden="1" xr:uid="{CFAF9C2D-880B-497F-BAAD-DC05069488CE}"/>
    <cellStyle name="Warnender Text" xfId="11359" hidden="1" xr:uid="{1A706DE7-BA4B-4808-BB35-13137C2E6082}"/>
    <cellStyle name="Warnender Text" xfId="11410" hidden="1" xr:uid="{6C626E47-4BB4-4DD1-B763-B3C49789D3CF}"/>
    <cellStyle name="Warnender Text" xfId="11356" hidden="1" xr:uid="{F260F556-4FF9-41A3-9969-58A46B41FEF4}"/>
    <cellStyle name="Warnender Text" xfId="11409" hidden="1" xr:uid="{091A0F8E-65F5-4F13-966E-04926411362F}"/>
    <cellStyle name="Warnender Text" xfId="11392" hidden="1" xr:uid="{5E4D653B-5A58-47C8-9D1F-8A9EC9B2CB5C}"/>
    <cellStyle name="Warnender Text" xfId="11444" hidden="1" xr:uid="{5189547B-11F2-4E3F-B8B6-4EB86504E6B0}"/>
    <cellStyle name="Warnender Text" xfId="11456" hidden="1" xr:uid="{2F5F77AA-91D9-4F38-876F-40D885026CCA}"/>
    <cellStyle name="Warnender Text" xfId="11519" hidden="1" xr:uid="{655B430B-1EAE-4712-A16E-9DDB6D481F37}"/>
    <cellStyle name="Warnender Text" xfId="11582" hidden="1" xr:uid="{FA8BE23B-3640-4285-BF80-6A0DBEF9CD24}"/>
    <cellStyle name="Warnender Text" xfId="11633" hidden="1" xr:uid="{4B1DC6E9-5F3A-4411-96F7-69415F546B93}"/>
    <cellStyle name="Warnender Text" xfId="11579" hidden="1" xr:uid="{D664A334-6B3A-4A9C-B6D1-BA49C6F8B343}"/>
    <cellStyle name="Warnender Text" xfId="11632" hidden="1" xr:uid="{AF3D2908-27A8-4D31-92C0-0A168FD9747A}"/>
    <cellStyle name="Warnender Text" xfId="11615" hidden="1" xr:uid="{D6330C46-B170-4555-95C6-170036F260F0}"/>
    <cellStyle name="Warnender Text" xfId="11667" hidden="1" xr:uid="{95B9AC95-75C7-4862-AC16-898BAA9F6489}"/>
    <cellStyle name="Warnender Text" xfId="4702" hidden="1" xr:uid="{2E230F9B-1836-4579-9F4B-D6B53F98011C}"/>
    <cellStyle name="Warnender Text" xfId="11729" hidden="1" xr:uid="{AA41DC9D-9E8C-4EA7-B54B-864B7017C6FC}"/>
    <cellStyle name="Warnender Text" xfId="12002" hidden="1" xr:uid="{C18FDBBF-A848-4B86-A9C9-85909811F9A7}"/>
    <cellStyle name="Warnender Text" xfId="12578" hidden="1" xr:uid="{11375B50-6C1B-4D7D-BD5A-9F23E3215E6A}"/>
    <cellStyle name="Warnender Text" xfId="11992" hidden="1" xr:uid="{502696AB-1B53-4F63-8427-B3B92B226FD0}"/>
    <cellStyle name="Warnender Text" xfId="12577" hidden="1" xr:uid="{A79B99A5-8945-49C5-A899-F89F5F536FF5}"/>
    <cellStyle name="Warnender Text" xfId="12510" hidden="1" xr:uid="{72A6F739-88E9-438E-A9F0-3F775C1D2F95}"/>
    <cellStyle name="Warnender Text" xfId="13080" hidden="1" xr:uid="{89C57CB4-E315-49AF-99BF-2397AAFE7FBD}"/>
    <cellStyle name="Warnender Text" xfId="13106" hidden="1" xr:uid="{4F38FCF1-41DA-4565-9185-0F2A1825B7BF}"/>
    <cellStyle name="Warnender Text" xfId="13159" hidden="1" xr:uid="{93DB22D4-D8A7-46E9-9016-F52CC1E3B892}"/>
    <cellStyle name="Warnender Text" xfId="13421" hidden="1" xr:uid="{739CA7A7-DECD-49AB-9ED9-72EE958D90AD}"/>
    <cellStyle name="Warnender Text" xfId="13982" hidden="1" xr:uid="{1D99602A-0269-43A0-BD73-3ABB8248DAA8}"/>
    <cellStyle name="Warnender Text" xfId="13411" hidden="1" xr:uid="{08E0EDA7-2F7A-412D-9169-33654EC9259D}"/>
    <cellStyle name="Warnender Text" xfId="13981" hidden="1" xr:uid="{D775F475-0DD2-4338-8FD2-D30ACED3F3F6}"/>
    <cellStyle name="Warnender Text" xfId="13921" hidden="1" xr:uid="{941A814B-E402-4D2A-9758-A3470705DD30}"/>
    <cellStyle name="Warnender Text" xfId="14102" hidden="1" xr:uid="{FC6E229F-0CD7-49AC-9DD2-014F58838399}"/>
    <cellStyle name="Warnender Text" xfId="14112" hidden="1" xr:uid="{3FCDC741-C8B9-408B-A682-A162ECA975D0}"/>
    <cellStyle name="Warnender Text" xfId="14138" hidden="1" xr:uid="{F64C89E1-D36F-40BB-9871-F0DA4C9E1026}"/>
    <cellStyle name="Warnender Text" xfId="14201" hidden="1" xr:uid="{455E1C4E-F5A5-437D-9F4D-DA0227E884CB}"/>
    <cellStyle name="Warnender Text" xfId="14252" hidden="1" xr:uid="{CF8F5851-96E8-4A30-B464-48E394AAAF13}"/>
    <cellStyle name="Warnender Text" xfId="14198" hidden="1" xr:uid="{F82DC686-66EF-4A8E-ACB0-B2614B91A879}"/>
    <cellStyle name="Warnender Text" xfId="14251" hidden="1" xr:uid="{04896CB4-40A5-49A2-B61A-E6FC815237EF}"/>
    <cellStyle name="Warnender Text" xfId="14234" hidden="1" xr:uid="{9BF3882E-9974-4EEC-A9E9-9CD0A1162566}"/>
    <cellStyle name="Warnender Text" xfId="14286" hidden="1" xr:uid="{DF5CF6C1-261E-42F1-95E5-DECEE0D8C5BB}"/>
    <cellStyle name="Warnender Text" xfId="14296" hidden="1" xr:uid="{84E45251-599D-4007-B1AA-2D9F72C29945}"/>
    <cellStyle name="Warnender Text" xfId="14322" hidden="1" xr:uid="{08C75A18-5789-4330-ACA8-84687B60AFC8}"/>
    <cellStyle name="Warnender Text" xfId="14385" hidden="1" xr:uid="{EAB7E0AF-B038-4315-86AE-DD4E7AB96400}"/>
    <cellStyle name="Warnender Text" xfId="14436" hidden="1" xr:uid="{CA185934-B20A-4121-8D57-B697C302AB04}"/>
    <cellStyle name="Warnender Text" xfId="14382" hidden="1" xr:uid="{EF24F5FC-7384-4379-BED8-C464E9433C51}"/>
    <cellStyle name="Warnender Text" xfId="14435" hidden="1" xr:uid="{4A6AF26E-A537-419C-AA35-E46E5272198A}"/>
    <cellStyle name="Warnender Text" xfId="14418" hidden="1" xr:uid="{C7121AA1-974A-46EE-88AD-A38B7AC53699}"/>
    <cellStyle name="Warnender Text" xfId="14470" hidden="1" xr:uid="{C3684447-85A1-4AF2-B32E-64B89A8A64BB}"/>
    <cellStyle name="Warnender Text" xfId="14484" hidden="1" xr:uid="{2ECB9AA0-5C3B-457C-8410-F9B04282C1D0}"/>
    <cellStyle name="Warnender Text" xfId="14646" hidden="1" xr:uid="{323F6501-DDD3-4051-BF74-C84229B307B7}"/>
    <cellStyle name="Warnender Text" xfId="14709" hidden="1" xr:uid="{52B05AD0-A707-4DD5-BD39-79EEF6785695}"/>
    <cellStyle name="Warnender Text" xfId="14760" hidden="1" xr:uid="{4AB03DA9-91D2-446A-A47E-070D9B6BB27B}"/>
    <cellStyle name="Warnender Text" xfId="14706" hidden="1" xr:uid="{F5E57ACA-CD84-4F90-83DD-A65A261B9DA3}"/>
    <cellStyle name="Warnender Text" xfId="14759" hidden="1" xr:uid="{F2C43BAB-D3BC-48CC-A702-5AC715721BEB}"/>
    <cellStyle name="Warnender Text" xfId="14742" hidden="1" xr:uid="{E1187187-D6DA-4538-AE02-88066DF61B74}"/>
    <cellStyle name="Warnender Text" xfId="14794" hidden="1" xr:uid="{8B87AB5A-891C-4683-9812-08F31883F2A9}"/>
    <cellStyle name="Warnender Text" xfId="14808" hidden="1" xr:uid="{13FC1B3A-8AD1-46BF-BCB2-51A518A36286}"/>
    <cellStyle name="Warnender Text" xfId="14970" hidden="1" xr:uid="{B08A7F4C-8EBE-4F5D-B68D-EF61DBF55737}"/>
    <cellStyle name="Warnender Text" xfId="15033" hidden="1" xr:uid="{6DF2A3F2-A084-46B4-A523-B87097FCA3CA}"/>
    <cellStyle name="Warnender Text" xfId="15084" hidden="1" xr:uid="{7A29CF9C-A2CD-44B1-BFBD-CAD8A862B4DC}"/>
    <cellStyle name="Warnender Text" xfId="15030" hidden="1" xr:uid="{6492D1FD-EC2C-4623-99EB-A57AF61AB964}"/>
    <cellStyle name="Warnender Text" xfId="15083" hidden="1" xr:uid="{F561DAEF-F83D-40A8-8A06-D5A6FBF49E12}"/>
    <cellStyle name="Warnender Text" xfId="15066" hidden="1" xr:uid="{47E53818-9001-4DB6-A4F4-F3376F345A2D}"/>
    <cellStyle name="Warnender Text" xfId="15118" hidden="1" xr:uid="{F0ACAE0D-D57C-4B36-92B9-27860F1BE48D}"/>
    <cellStyle name="Warnender Text" xfId="15132" hidden="1" xr:uid="{BDCD9098-E3AA-47D9-AE0A-285E55CCDDB5}"/>
    <cellStyle name="Warnender Text" xfId="15294" hidden="1" xr:uid="{9A1C090B-A2EF-4109-A3CD-20F8EC3829EC}"/>
    <cellStyle name="Warnender Text" xfId="15357" hidden="1" xr:uid="{2FDCF5B0-204A-4C3C-9988-73FD0C1A6BB0}"/>
    <cellStyle name="Warnender Text" xfId="15408" hidden="1" xr:uid="{B78C8D71-A7D8-4834-AE47-2EC50EC3670B}"/>
    <cellStyle name="Warnender Text" xfId="15354" hidden="1" xr:uid="{72F559A0-B080-4A1E-B409-6894A0EA4138}"/>
    <cellStyle name="Warnender Text" xfId="15407" hidden="1" xr:uid="{D2707E3A-67CB-45FD-893C-9D900E70A69E}"/>
    <cellStyle name="Warnender Text" xfId="15390" hidden="1" xr:uid="{4CB830C9-97F0-4110-894F-4FE386110B97}"/>
    <cellStyle name="Warnender Text" xfId="15442" hidden="1" xr:uid="{24F75E38-A8C4-4C50-9F0C-DA4E354948B2}"/>
    <cellStyle name="Warnender Text" xfId="15456" hidden="1" xr:uid="{D66D2AA3-97C5-424D-8023-BAE9BA66C331}"/>
    <cellStyle name="Warnender Text" xfId="15618" hidden="1" xr:uid="{3D0781DB-8DFE-4162-8D3F-4776831CCEE1}"/>
    <cellStyle name="Warnender Text" xfId="15681" hidden="1" xr:uid="{BA2F186B-777B-4E30-B228-3E55F2672EB3}"/>
    <cellStyle name="Warnender Text" xfId="15732" hidden="1" xr:uid="{68C55D6B-534B-44EA-84D0-25D970B18738}"/>
    <cellStyle name="Warnender Text" xfId="15678" hidden="1" xr:uid="{E381DCAA-722D-4708-8EB5-FF71ACCD3281}"/>
    <cellStyle name="Warnender Text" xfId="15731" hidden="1" xr:uid="{ABA8E463-A8C4-4D9A-8F48-B78AAB554981}"/>
    <cellStyle name="Warnender Text" xfId="15714" hidden="1" xr:uid="{90EFF5E0-7F5A-4E43-A413-85BEBBBC30B5}"/>
    <cellStyle name="Warnender Text" xfId="15766" hidden="1" xr:uid="{B2760311-293D-4502-8D18-EC58E3194405}"/>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3">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C01B00"/>
      <color rgb="FF1C9099"/>
      <color rgb="FF808080"/>
      <color rgb="FFFFFF99"/>
      <color rgb="FF006699"/>
      <color rgb="FF0099CC"/>
      <color rgb="FFE5FFCC"/>
      <color rgb="FFB49F00"/>
      <color rgb="FFB49600"/>
      <color rgb="FFC0A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34" dT="2020-08-19T00:06:43.00" personId="{811026A2-74EF-4287-974D-D90683F22217}" id="{C628B71D-C3A5-4BD2-8BA3-F913D91394D4}">
    <text>Leave this cell blank.</text>
  </threadedComment>
  <threadedComment ref="E34" dT="2020-08-19T00:06:43.00" personId="{811026A2-74EF-4287-974D-D90683F22217}" id="{D0801E46-9E1F-4D2B-A06C-3AD5C5DDEBCA}">
    <text>Leave this cell blank.</text>
  </threadedComment>
  <threadedComment ref="E43" dT="2020-08-19T00:06:43.00" personId="{811026A2-74EF-4287-974D-D90683F22217}" id="{19777683-0E7F-4DAF-955F-A7EBAC7AAEEA}">
    <text>Leave this cell blank.</text>
  </threadedComment>
  <threadedComment ref="E44" dT="2020-08-19T00:06:43.00" personId="{811026A2-74EF-4287-974D-D90683F22217}" id="{A2328F4B-C3F9-4761-BF76-1D4F4D6A14B6}">
    <text>Leave this cell blank.</text>
  </threadedComment>
  <threadedComment ref="I51" dT="2021-05-24T22:03:23.71" personId="{811026A2-74EF-4287-974D-D90683F22217}" id="{E2106FC3-386C-4714-B306-9BA0FD425274}">
    <text>Unit varies based on currency in this EPS region</text>
  </threadedComment>
  <threadedComment ref="I116" dT="2021-05-24T22:03:35.61" personId="{811026A2-74EF-4287-974D-D90683F22217}" id="{E8911680-E731-4D67-9690-17976D3FED66}">
    <text>Unit varies based on currency in this EPS region</text>
  </threadedComment>
  <threadedComment ref="D118" dT="2020-08-19T00:06:43.00" personId="{811026A2-74EF-4287-974D-D90683F22217}" id="{5B177B48-17FC-4889-93EE-8CEBBC9D67A1}">
    <text>Leave this cell blank.</text>
  </threadedComment>
  <threadedComment ref="D119" dT="2020-08-19T00:06:43.00" personId="{811026A2-74EF-4287-974D-D90683F22217}" id="{FC0E8780-2055-48EE-B42B-F31936B1D4FF}">
    <text>Leave this cell blank.</text>
  </threadedComment>
  <threadedComment ref="D120" dT="2020-08-19T00:06:43.00" personId="{811026A2-74EF-4287-974D-D90683F22217}" id="{9E6238C4-2B41-4F84-9F69-94DEF5E3EB8C}">
    <text>Leave this cell blank.</text>
  </threadedComment>
  <threadedComment ref="E120" dT="2020-08-19T00:06:43.00" personId="{811026A2-74EF-4287-974D-D90683F22217}" id="{6E9F8D40-752E-4116-9D9F-F74F76285640}">
    <text>Leave this cell blank.</text>
  </threadedComment>
  <threadedComment ref="D124" dT="2020-08-19T00:06:43.00" personId="{811026A2-74EF-4287-974D-D90683F22217}" id="{F601AB12-684E-4E95-8C1E-B144486F847D}">
    <text>Leave this cell blank.</text>
  </threadedComment>
  <threadedComment ref="E124" dT="2020-08-19T00:06:43.00" personId="{811026A2-74EF-4287-974D-D90683F22217}" id="{A645F5AA-7A90-4A35-968A-CE10D0FAB4B0}">
    <text>Leave this cell blank.</text>
  </threadedComment>
  <threadedComment ref="D125" dT="2020-08-19T00:06:43.00" personId="{811026A2-74EF-4287-974D-D90683F22217}" id="{746FF03D-5804-4E4E-B458-37BB59B9E142}">
    <text>Leave this cell blank.</text>
  </threadedComment>
  <threadedComment ref="E125" dT="2020-08-19T00:06:43.00" personId="{811026A2-74EF-4287-974D-D90683F22217}" id="{9EC6115E-EDF0-4A53-BA39-6E38927B0C70}">
    <text>Leave this cell blank.</text>
  </threadedComment>
  <threadedComment ref="D126" dT="2020-08-19T00:06:43.00" personId="{811026A2-74EF-4287-974D-D90683F22217}" id="{AB2AEDA0-791A-4901-BF44-CCC69230B04C}">
    <text>Leave this cell blank.</text>
  </threadedComment>
  <threadedComment ref="E126" dT="2020-08-19T00:06:43.00" personId="{811026A2-74EF-4287-974D-D90683F22217}" id="{C2983161-1E33-4DB9-8522-CBCD17E9BF44}">
    <text>Leave this cell blank.</text>
  </threadedComment>
  <threadedComment ref="B127" dT="2021-05-24T22:05:02.77" personId="{811026A2-74EF-4287-974D-D90683F22217}" id="{C12E46EA-3F96-434D-AD07-C9DAE30A70F4}">
    <text>Several Vensim variables are grouped under the same policy lever in the web app for this policy.</text>
  </threadedComment>
  <threadedComment ref="B136" dT="2021-05-24T22:19:40.61" personId="{811026A2-74EF-4287-974D-D90683F22217}" id="{A29A373E-8B2B-4B45-BF1E-AC6A2B5F3C17}">
    <text>Several Vensim variables are grouped under the same policy lever in the web app for this policy.</text>
  </threadedComment>
  <threadedComment ref="D141" dT="2020-08-19T00:06:43.00" personId="{811026A2-74EF-4287-974D-D90683F22217}" id="{4879F214-E99D-4D42-8C39-70789BBBC99D}">
    <text>Leave this cell blank.</text>
  </threadedComment>
  <threadedComment ref="D142" dT="2020-08-19T00:06:43.00" personId="{811026A2-74EF-4287-974D-D90683F22217}" id="{29C92E86-4989-4367-A9C0-46D156A7CEBB}">
    <text>Leave this cell blank.</text>
  </threadedComment>
  <threadedComment ref="D143" dT="2020-08-19T00:06:43.00" personId="{811026A2-74EF-4287-974D-D90683F22217}" id="{8C94AB36-0C9D-4D5F-A64A-5E1836200BD4}">
    <text>Leave this cell blank.</text>
  </threadedComment>
  <threadedComment ref="D145" dT="2020-08-19T00:06:43.00" personId="{811026A2-74EF-4287-974D-D90683F22217}" id="{0785BC27-69F5-4B43-8886-6AB6B3A1C38C}">
    <text>Leave this cell blank.</text>
  </threadedComment>
  <threadedComment ref="D146" dT="2020-08-19T00:06:43.00" personId="{811026A2-74EF-4287-974D-D90683F22217}" id="{4E6A3C34-D015-4798-8B15-C2C63B01F6C3}">
    <text>Leave this cell blank.</text>
  </threadedComment>
  <threadedComment ref="D147" dT="2020-08-19T00:06:43.00" personId="{811026A2-74EF-4287-974D-D90683F22217}" id="{7355F6F6-D3AD-4011-944E-FCE1A44D743D}">
    <text>Leave this cell blank.</text>
  </threadedComment>
  <threadedComment ref="D148" dT="2020-08-19T00:06:43.00" personId="{811026A2-74EF-4287-974D-D90683F22217}" id="{52DDC055-DFE6-4C4D-97FC-B38B71C63DF3}">
    <text>Leave this cell blank.</text>
  </threadedComment>
  <threadedComment ref="D153" dT="2020-08-19T00:06:43.00" personId="{811026A2-74EF-4287-974D-D90683F22217}" id="{0EFD8687-3DDE-4CBD-AEA3-EE622A1F5ED4}">
    <text>Leave this cell blank.</text>
  </threadedComment>
  <threadedComment ref="D154" dT="2020-08-19T00:06:43.00" personId="{811026A2-74EF-4287-974D-D90683F22217}" id="{4F677542-9574-41F5-9B11-3E8FA1978897}">
    <text>Leave this cell blank.</text>
  </threadedComment>
  <threadedComment ref="D155" dT="2020-08-19T00:06:43.00" personId="{811026A2-74EF-4287-974D-D90683F22217}" id="{C6EC601F-FF77-423D-9BE3-C8F28EB3F9D6}">
    <text>Leave this cell blank.</text>
  </threadedComment>
  <threadedComment ref="D156" dT="2020-08-19T00:06:43.00" personId="{811026A2-74EF-4287-974D-D90683F22217}" id="{A5E5F926-8C26-4331-A7DC-EFA14653951A}">
    <text>Leave this cell blank.</text>
  </threadedComment>
  <threadedComment ref="E156" dT="2020-08-19T00:06:43.00" personId="{811026A2-74EF-4287-974D-D90683F22217}" id="{FBB6CCFB-0F4E-489C-9FA4-2FCAFFEE5EFA}">
    <text>Leave this cell blank.</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lazard.com/media/451905/lazards-levelized-cost-of-energy-version-150-vf.pdf" TargetMode="External"/><Relationship Id="rId7" Type="http://schemas.microsoft.com/office/2017/10/relationships/threadedComment" Target="../threadedComments/threadedComment1.xml"/><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workbookViewId="0">
      <selection activeCell="C20" sqref="C20"/>
    </sheetView>
  </sheetViews>
  <sheetFormatPr defaultColWidth="8.85546875" defaultRowHeight="15" x14ac:dyDescent="0.25"/>
  <cols>
    <col min="1" max="1" width="28.42578125" customWidth="1"/>
    <col min="2" max="2" width="24.42578125" customWidth="1"/>
  </cols>
  <sheetData>
    <row r="1" spans="1:2" x14ac:dyDescent="0.25">
      <c r="A1" s="9" t="s">
        <v>97</v>
      </c>
    </row>
    <row r="3" spans="1:2" x14ac:dyDescent="0.25">
      <c r="A3" t="s">
        <v>98</v>
      </c>
    </row>
    <row r="4" spans="1:2" x14ac:dyDescent="0.25">
      <c r="A4" t="s">
        <v>131</v>
      </c>
    </row>
    <row r="5" spans="1:2" x14ac:dyDescent="0.25">
      <c r="A5" t="s">
        <v>102</v>
      </c>
    </row>
    <row r="6" spans="1:2" x14ac:dyDescent="0.25">
      <c r="A6" t="s">
        <v>99</v>
      </c>
    </row>
    <row r="8" spans="1:2" x14ac:dyDescent="0.25">
      <c r="A8" t="s">
        <v>100</v>
      </c>
    </row>
    <row r="9" spans="1:2" x14ac:dyDescent="0.25">
      <c r="A9" t="s">
        <v>101</v>
      </c>
    </row>
    <row r="10" spans="1:2" x14ac:dyDescent="0.25">
      <c r="A10" s="41" t="s">
        <v>2729</v>
      </c>
    </row>
    <row r="11" spans="1:2" x14ac:dyDescent="0.25">
      <c r="A11" s="41"/>
    </row>
    <row r="12" spans="1:2" x14ac:dyDescent="0.25">
      <c r="A12" t="s">
        <v>103</v>
      </c>
    </row>
    <row r="13" spans="1:2" x14ac:dyDescent="0.25">
      <c r="A13" t="s">
        <v>104</v>
      </c>
    </row>
    <row r="14" spans="1:2" x14ac:dyDescent="0.25">
      <c r="A14" t="s">
        <v>105</v>
      </c>
    </row>
    <row r="16" spans="1:2" x14ac:dyDescent="0.25">
      <c r="A16" s="42" t="s">
        <v>2815</v>
      </c>
      <c r="B16" s="159"/>
    </row>
    <row r="17" spans="1:3" x14ac:dyDescent="0.25">
      <c r="A17" t="s">
        <v>2798</v>
      </c>
      <c r="B17" s="20">
        <v>3306</v>
      </c>
    </row>
    <row r="18" spans="1:3" x14ac:dyDescent="0.25">
      <c r="A18" t="s">
        <v>2814</v>
      </c>
      <c r="B18" s="20" t="str" cm="1">
        <f t="array" ref="B18">IF(MIN(IF(COUNTIF(PolicyLevers!$H$2:$H$3291,PolicyLevers!$H$2:$H$3291)&gt;1,PolicyLevers!$H$2:$H$3291, ""))=0,"No duplicate ID numbers",MIN(IF(COUNTIF(PolicyLevers!$H$2:$H$3291,PolicyLevers!$H$2:$H$3291)&gt;1,PolicyLevers!$H$2:$H$3291, "")))</f>
        <v>No duplicate ID numbers</v>
      </c>
    </row>
    <row r="19" spans="1:3" ht="30" x14ac:dyDescent="0.25">
      <c r="A19" s="1" t="s">
        <v>2934</v>
      </c>
      <c r="B19" s="20" t="str" cm="1">
        <f t="array" ref="B19">IF(MIN(IF((NOT(ISNUMBER(PolicyLevers!$H$2:$H$3291)))*(ISTEXT(PolicyLevers!$I$2:$I$3291)),ROW(PolicyLevers!$H$2:$H$3291)))=0,"No missing ID numbers",MIN(IF((NOT(ISNUMBER(PolicyLevers!$H$2:$H$3291)))*(ISTEXT(PolicyLevers!$I$2:$I$3291)),ROW(PolicyLevers!$H$2:$H$3291))))</f>
        <v>No missing ID numbers</v>
      </c>
    </row>
    <row r="21" spans="1:3" x14ac:dyDescent="0.25">
      <c r="A21" s="42" t="s">
        <v>3165</v>
      </c>
      <c r="B21" s="159"/>
    </row>
    <row r="22" spans="1:3" x14ac:dyDescent="0.25">
      <c r="A22" t="s">
        <v>3159</v>
      </c>
    </row>
    <row r="23" spans="1:3" x14ac:dyDescent="0.25">
      <c r="A23" t="s">
        <v>3160</v>
      </c>
    </row>
    <row r="24" spans="1:3" x14ac:dyDescent="0.25">
      <c r="A24" t="s">
        <v>3161</v>
      </c>
    </row>
    <row r="25" spans="1:3" x14ac:dyDescent="0.25">
      <c r="A25" t="s">
        <v>3162</v>
      </c>
    </row>
    <row r="27" spans="1:3" x14ac:dyDescent="0.25">
      <c r="A27" s="42" t="s">
        <v>3163</v>
      </c>
      <c r="B27" s="159"/>
      <c r="C27" s="159"/>
    </row>
    <row r="28" spans="1:3" x14ac:dyDescent="0.25">
      <c r="A28" t="s">
        <v>2808</v>
      </c>
    </row>
    <row r="29" spans="1:3" x14ac:dyDescent="0.25">
      <c r="A29" t="s">
        <v>2794</v>
      </c>
    </row>
    <row r="30" spans="1:3" x14ac:dyDescent="0.25">
      <c r="A30" t="s">
        <v>2795</v>
      </c>
    </row>
    <row r="31" spans="1:3" x14ac:dyDescent="0.25">
      <c r="A31" t="s">
        <v>2796</v>
      </c>
    </row>
    <row r="32" spans="1:3" x14ac:dyDescent="0.25">
      <c r="A32" t="s">
        <v>2797</v>
      </c>
    </row>
    <row r="34" spans="1:2" x14ac:dyDescent="0.25">
      <c r="A34" t="s">
        <v>2809</v>
      </c>
    </row>
    <row r="35" spans="1:2" x14ac:dyDescent="0.25">
      <c r="A35" t="s">
        <v>2792</v>
      </c>
    </row>
    <row r="36" spans="1:2" x14ac:dyDescent="0.25">
      <c r="A36" t="s">
        <v>2793</v>
      </c>
    </row>
    <row r="38" spans="1:2" x14ac:dyDescent="0.25">
      <c r="A38" t="s">
        <v>2810</v>
      </c>
    </row>
    <row r="39" spans="1:2" x14ac:dyDescent="0.25">
      <c r="A39" t="s">
        <v>2799</v>
      </c>
    </row>
    <row r="40" spans="1:2" x14ac:dyDescent="0.25">
      <c r="A40" t="s">
        <v>2800</v>
      </c>
    </row>
    <row r="42" spans="1:2" x14ac:dyDescent="0.25">
      <c r="A42" t="s">
        <v>2811</v>
      </c>
    </row>
    <row r="43" spans="1:2" x14ac:dyDescent="0.25">
      <c r="A43" t="s">
        <v>2801</v>
      </c>
    </row>
    <row r="44" spans="1:2" x14ac:dyDescent="0.25">
      <c r="A44" t="s">
        <v>2802</v>
      </c>
    </row>
    <row r="46" spans="1:2" x14ac:dyDescent="0.25">
      <c r="A46" s="42" t="s">
        <v>3164</v>
      </c>
      <c r="B46" s="159"/>
    </row>
    <row r="47" spans="1:2" x14ac:dyDescent="0.25">
      <c r="A47" t="s">
        <v>2803</v>
      </c>
    </row>
    <row r="48" spans="1:2" x14ac:dyDescent="0.25">
      <c r="A48" t="s">
        <v>2804</v>
      </c>
    </row>
    <row r="50" spans="1:1" x14ac:dyDescent="0.25">
      <c r="A50" t="s">
        <v>2805</v>
      </c>
    </row>
    <row r="51" spans="1:1" x14ac:dyDescent="0.25">
      <c r="A51" t="s">
        <v>2812</v>
      </c>
    </row>
    <row r="52" spans="1:1" x14ac:dyDescent="0.25">
      <c r="A52" t="s">
        <v>2806</v>
      </c>
    </row>
    <row r="53" spans="1:1" x14ac:dyDescent="0.25">
      <c r="A53" t="s">
        <v>2807</v>
      </c>
    </row>
    <row r="55" spans="1:1" x14ac:dyDescent="0.25">
      <c r="A55" t="s">
        <v>4143</v>
      </c>
    </row>
    <row r="56" spans="1:1" x14ac:dyDescent="0.25">
      <c r="A56" t="s">
        <v>4144</v>
      </c>
    </row>
    <row r="57" spans="1:1" x14ac:dyDescent="0.25">
      <c r="A57" t="s">
        <v>4145</v>
      </c>
    </row>
    <row r="58" spans="1:1" x14ac:dyDescent="0.25">
      <c r="A58" t="s">
        <v>4146</v>
      </c>
    </row>
    <row r="59" spans="1:1" x14ac:dyDescent="0.25">
      <c r="A59" t="s">
        <v>4147</v>
      </c>
    </row>
  </sheetData>
  <conditionalFormatting sqref="B18">
    <cfRule type="containsText" dxfId="12" priority="3" stopIfTrue="1" operator="containsText" text="No duplicate ID numbers">
      <formula>NOT(ISERROR(SEARCH("No duplicate ID numbers",B18)))</formula>
    </cfRule>
    <cfRule type="cellIs" dxfId="11" priority="4" operator="greaterThan">
      <formula>0</formula>
    </cfRule>
  </conditionalFormatting>
  <conditionalFormatting sqref="B19">
    <cfRule type="containsText" dxfId="10" priority="1" stopIfTrue="1" operator="containsText" text="No missing ID numbers">
      <formula>NOT(ISERROR(SEARCH("No missing ID numbers",B19)))</formula>
    </cfRule>
    <cfRule type="cellIs" dxfId="9"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58"/>
  <sheetViews>
    <sheetView topLeftCell="A142" zoomScale="70" zoomScaleNormal="70" workbookViewId="0">
      <selection activeCell="A152" sqref="A152:XFD152"/>
    </sheetView>
  </sheetViews>
  <sheetFormatPr defaultColWidth="8.85546875" defaultRowHeight="15" x14ac:dyDescent="0.25"/>
  <cols>
    <col min="1" max="1" width="20.140625" customWidth="1"/>
    <col min="2" max="2" width="41.28515625" customWidth="1"/>
    <col min="3" max="5" width="20.140625" customWidth="1"/>
    <col min="6" max="8" width="10.140625" customWidth="1"/>
    <col min="9" max="9" width="20.140625" customWidth="1"/>
    <col min="10" max="10" width="153.42578125" customWidth="1"/>
    <col min="11" max="12" width="20.140625" customWidth="1"/>
    <col min="13" max="13" width="129.42578125" style="388" customWidth="1"/>
    <col min="14" max="14" width="67.42578125" customWidth="1"/>
  </cols>
  <sheetData>
    <row r="1" spans="1:14" x14ac:dyDescent="0.25">
      <c r="A1" s="9" t="s">
        <v>3140</v>
      </c>
      <c r="M1"/>
    </row>
    <row r="2" spans="1:14" x14ac:dyDescent="0.25">
      <c r="A2" s="16" t="s">
        <v>3141</v>
      </c>
      <c r="M2"/>
    </row>
    <row r="3" spans="1:14" x14ac:dyDescent="0.25">
      <c r="A3" s="381" t="s">
        <v>3</v>
      </c>
      <c r="B3" s="381" t="s">
        <v>0</v>
      </c>
      <c r="C3" s="381" t="s">
        <v>1</v>
      </c>
      <c r="D3" s="382" t="s">
        <v>327</v>
      </c>
      <c r="E3" s="381" t="s">
        <v>2244</v>
      </c>
      <c r="F3" s="383" t="s">
        <v>65</v>
      </c>
      <c r="G3" s="383" t="s">
        <v>66</v>
      </c>
      <c r="H3" s="383" t="s">
        <v>77</v>
      </c>
      <c r="I3" s="381" t="s">
        <v>25</v>
      </c>
      <c r="J3" s="381" t="s">
        <v>2</v>
      </c>
      <c r="K3" s="381" t="s">
        <v>424</v>
      </c>
      <c r="L3" s="381" t="s">
        <v>183</v>
      </c>
      <c r="M3" s="384" t="s">
        <v>138</v>
      </c>
      <c r="N3" s="385" t="s">
        <v>139</v>
      </c>
    </row>
    <row r="4" spans="1:14" x14ac:dyDescent="0.25">
      <c r="A4" s="317" t="s">
        <v>4</v>
      </c>
      <c r="B4" s="317" t="s">
        <v>2363</v>
      </c>
      <c r="C4" t="s">
        <v>2358</v>
      </c>
      <c r="D4" s="317" t="s">
        <v>2357</v>
      </c>
      <c r="E4" s="317" t="s">
        <v>2359</v>
      </c>
      <c r="F4" s="386">
        <v>0</v>
      </c>
      <c r="G4" s="386">
        <v>1</v>
      </c>
      <c r="H4" s="386">
        <v>0.02</v>
      </c>
      <c r="I4" s="317" t="s">
        <v>2360</v>
      </c>
      <c r="J4" s="370" t="s">
        <v>3401</v>
      </c>
      <c r="K4" s="387" t="s">
        <v>2362</v>
      </c>
      <c r="L4" s="317" t="s">
        <v>2361</v>
      </c>
    </row>
    <row r="5" spans="1:14" x14ac:dyDescent="0.25">
      <c r="A5" s="317" t="s">
        <v>4</v>
      </c>
      <c r="B5" s="317" t="s">
        <v>2426</v>
      </c>
      <c r="C5" t="s">
        <v>3409</v>
      </c>
      <c r="D5" s="317" t="s">
        <v>2427</v>
      </c>
      <c r="E5" s="317" t="s">
        <v>2428</v>
      </c>
      <c r="F5" s="389">
        <v>-1</v>
      </c>
      <c r="G5" s="389">
        <v>3</v>
      </c>
      <c r="H5" s="389">
        <v>0.1</v>
      </c>
      <c r="I5" s="317" t="s">
        <v>2841</v>
      </c>
      <c r="J5" s="314" t="s">
        <v>3801</v>
      </c>
      <c r="K5" s="317"/>
      <c r="L5" s="317" t="s">
        <v>2662</v>
      </c>
      <c r="M5" s="388" t="s">
        <v>3157</v>
      </c>
    </row>
    <row r="6" spans="1:14" x14ac:dyDescent="0.25">
      <c r="A6" s="317" t="s">
        <v>4</v>
      </c>
      <c r="B6" s="317" t="s">
        <v>3406</v>
      </c>
      <c r="C6" t="s">
        <v>3407</v>
      </c>
      <c r="D6" s="317" t="s">
        <v>2430</v>
      </c>
      <c r="E6" t="s">
        <v>3410</v>
      </c>
      <c r="F6" s="390">
        <v>0</v>
      </c>
      <c r="G6" s="390">
        <v>1</v>
      </c>
      <c r="H6" s="390">
        <v>0.02</v>
      </c>
      <c r="I6" s="370" t="s">
        <v>2425</v>
      </c>
      <c r="J6" s="370" t="s">
        <v>3408</v>
      </c>
      <c r="K6" s="387"/>
      <c r="L6" s="387" t="s">
        <v>2663</v>
      </c>
      <c r="M6" s="391" t="s">
        <v>2429</v>
      </c>
    </row>
    <row r="7" spans="1:14" x14ac:dyDescent="0.25">
      <c r="A7" s="317" t="s">
        <v>4</v>
      </c>
      <c r="B7" s="317" t="s">
        <v>3384</v>
      </c>
      <c r="C7" t="s">
        <v>3386</v>
      </c>
      <c r="D7" s="317" t="s">
        <v>3388</v>
      </c>
      <c r="E7" t="s">
        <v>3389</v>
      </c>
      <c r="F7" s="392">
        <v>-45000</v>
      </c>
      <c r="G7" s="392">
        <v>50000</v>
      </c>
      <c r="H7" s="392">
        <v>100</v>
      </c>
      <c r="I7" s="392" t="s">
        <v>3391</v>
      </c>
      <c r="J7" s="393" t="s">
        <v>3802</v>
      </c>
      <c r="K7" s="387" t="s">
        <v>443</v>
      </c>
      <c r="L7" s="387" t="s">
        <v>444</v>
      </c>
      <c r="M7" s="391" t="s">
        <v>445</v>
      </c>
    </row>
    <row r="8" spans="1:14" x14ac:dyDescent="0.25">
      <c r="A8" s="317" t="s">
        <v>4</v>
      </c>
      <c r="B8" s="317" t="s">
        <v>3385</v>
      </c>
      <c r="C8" t="s">
        <v>3387</v>
      </c>
      <c r="D8" s="317" t="s">
        <v>3388</v>
      </c>
      <c r="E8" t="s">
        <v>3390</v>
      </c>
      <c r="F8" s="392">
        <v>-45000</v>
      </c>
      <c r="G8" s="392">
        <v>50000</v>
      </c>
      <c r="H8" s="392">
        <v>100</v>
      </c>
      <c r="I8" s="392" t="s">
        <v>3391</v>
      </c>
      <c r="J8" s="393" t="s">
        <v>3803</v>
      </c>
      <c r="K8" s="387" t="s">
        <v>443</v>
      </c>
      <c r="L8" s="387" t="s">
        <v>444</v>
      </c>
      <c r="M8" s="391"/>
    </row>
    <row r="9" spans="1:14" x14ac:dyDescent="0.25">
      <c r="A9" t="s">
        <v>4</v>
      </c>
      <c r="B9" t="s">
        <v>11</v>
      </c>
      <c r="C9" t="s">
        <v>106</v>
      </c>
      <c r="D9" s="20" t="s">
        <v>11</v>
      </c>
      <c r="E9" t="s">
        <v>2279</v>
      </c>
      <c r="F9" s="394">
        <v>0</v>
      </c>
      <c r="G9" s="394">
        <v>1</v>
      </c>
      <c r="H9" s="13">
        <v>0.02</v>
      </c>
      <c r="I9" s="370" t="s">
        <v>425</v>
      </c>
      <c r="J9" s="370" t="s">
        <v>3238</v>
      </c>
      <c r="K9" s="370" t="s">
        <v>184</v>
      </c>
      <c r="L9" s="314" t="s">
        <v>185</v>
      </c>
      <c r="M9" s="395" t="s">
        <v>140</v>
      </c>
      <c r="N9" s="370" t="s">
        <v>166</v>
      </c>
    </row>
    <row r="10" spans="1:14" x14ac:dyDescent="0.25">
      <c r="A10" t="s">
        <v>4</v>
      </c>
      <c r="B10" t="s">
        <v>5</v>
      </c>
      <c r="C10" t="s">
        <v>283</v>
      </c>
      <c r="D10" s="20" t="s">
        <v>328</v>
      </c>
      <c r="E10" t="s">
        <v>2278</v>
      </c>
      <c r="F10" s="394">
        <v>-0.25</v>
      </c>
      <c r="G10" s="394">
        <f>ROUND(MaxBoundCalculations!B88,1)</f>
        <v>1</v>
      </c>
      <c r="H10" s="394">
        <v>0.01</v>
      </c>
      <c r="I10" s="370" t="s">
        <v>3697</v>
      </c>
      <c r="J10" s="370" t="s">
        <v>3699</v>
      </c>
      <c r="K10" s="370" t="s">
        <v>186</v>
      </c>
      <c r="L10" s="314" t="s">
        <v>187</v>
      </c>
      <c r="M10" s="395" t="s">
        <v>3143</v>
      </c>
      <c r="N10" s="370" t="s">
        <v>3144</v>
      </c>
    </row>
    <row r="11" spans="1:14" x14ac:dyDescent="0.25">
      <c r="A11" s="317" t="s">
        <v>4</v>
      </c>
      <c r="B11" s="317" t="s">
        <v>448</v>
      </c>
      <c r="C11" t="s">
        <v>449</v>
      </c>
      <c r="D11" s="317" t="s">
        <v>448</v>
      </c>
      <c r="E11" t="s">
        <v>2277</v>
      </c>
      <c r="F11" s="386">
        <v>0</v>
      </c>
      <c r="G11" s="386">
        <v>1</v>
      </c>
      <c r="H11" s="386">
        <v>0.01</v>
      </c>
      <c r="I11" s="314" t="s">
        <v>450</v>
      </c>
      <c r="J11" s="370" t="s">
        <v>3579</v>
      </c>
      <c r="K11" s="370" t="s">
        <v>451</v>
      </c>
      <c r="L11" s="314" t="s">
        <v>452</v>
      </c>
      <c r="M11" s="396" t="s">
        <v>453</v>
      </c>
    </row>
    <row r="12" spans="1:14" x14ac:dyDescent="0.25">
      <c r="A12" s="317" t="s">
        <v>4</v>
      </c>
      <c r="B12" s="317" t="s">
        <v>3571</v>
      </c>
      <c r="C12" t="s">
        <v>3572</v>
      </c>
      <c r="D12" s="317" t="s">
        <v>448</v>
      </c>
      <c r="E12" t="s">
        <v>3573</v>
      </c>
      <c r="F12" s="397">
        <v>0</v>
      </c>
      <c r="G12" s="397">
        <v>1</v>
      </c>
      <c r="H12" s="397">
        <v>1</v>
      </c>
      <c r="I12" s="370" t="s">
        <v>26</v>
      </c>
      <c r="J12" s="370" t="s">
        <v>3574</v>
      </c>
      <c r="K12" s="370" t="s">
        <v>451</v>
      </c>
      <c r="L12" s="314" t="s">
        <v>452</v>
      </c>
      <c r="M12" s="396" t="s">
        <v>453</v>
      </c>
    </row>
    <row r="13" spans="1:14" x14ac:dyDescent="0.25">
      <c r="A13" t="s">
        <v>4</v>
      </c>
      <c r="B13" t="s">
        <v>2945</v>
      </c>
      <c r="C13" t="s">
        <v>2946</v>
      </c>
      <c r="D13" t="s">
        <v>2945</v>
      </c>
      <c r="E13" t="s">
        <v>2947</v>
      </c>
      <c r="F13" s="13">
        <v>0</v>
      </c>
      <c r="G13" s="13">
        <f>-ROUND(MaxBoundCalculations!$B$206,2)</f>
        <v>0.33</v>
      </c>
      <c r="H13" s="13">
        <v>0.01</v>
      </c>
      <c r="I13" s="370" t="s">
        <v>2948</v>
      </c>
      <c r="J13" s="370" t="s">
        <v>3398</v>
      </c>
      <c r="K13" s="370" t="s">
        <v>188</v>
      </c>
      <c r="L13" s="314" t="s">
        <v>189</v>
      </c>
      <c r="M13" s="398" t="s">
        <v>3156</v>
      </c>
    </row>
    <row r="14" spans="1:14" ht="210" x14ac:dyDescent="0.25">
      <c r="A14" s="317" t="s">
        <v>4</v>
      </c>
      <c r="B14" s="317" t="s">
        <v>3804</v>
      </c>
      <c r="C14" t="s">
        <v>3783</v>
      </c>
      <c r="D14" s="317" t="s">
        <v>3377</v>
      </c>
      <c r="E14" t="s">
        <v>3378</v>
      </c>
      <c r="F14" s="394">
        <v>-1</v>
      </c>
      <c r="G14" s="394">
        <v>1</v>
      </c>
      <c r="H14" s="394">
        <v>0.01</v>
      </c>
      <c r="I14" s="370" t="s">
        <v>3578</v>
      </c>
      <c r="J14" s="45" t="s">
        <v>3805</v>
      </c>
      <c r="K14" s="387" t="s">
        <v>446</v>
      </c>
      <c r="L14" s="387" t="s">
        <v>447</v>
      </c>
      <c r="M14" s="388" t="s">
        <v>3142</v>
      </c>
    </row>
    <row r="15" spans="1:14" x14ac:dyDescent="0.25">
      <c r="A15" s="317" t="s">
        <v>4</v>
      </c>
      <c r="B15" s="317" t="s">
        <v>3381</v>
      </c>
      <c r="C15" t="s">
        <v>3382</v>
      </c>
      <c r="D15" s="317" t="s">
        <v>3377</v>
      </c>
      <c r="E15" t="s">
        <v>3379</v>
      </c>
      <c r="F15" s="397">
        <v>0</v>
      </c>
      <c r="G15" s="397">
        <v>1</v>
      </c>
      <c r="H15" s="397">
        <v>1</v>
      </c>
      <c r="I15" s="370" t="s">
        <v>26</v>
      </c>
      <c r="J15" s="370" t="s">
        <v>3380</v>
      </c>
      <c r="K15" s="387"/>
      <c r="L15" s="387"/>
    </row>
    <row r="16" spans="1:14" x14ac:dyDescent="0.25">
      <c r="A16" s="317" t="s">
        <v>4</v>
      </c>
      <c r="B16" s="317" t="s">
        <v>3535</v>
      </c>
      <c r="C16" t="s">
        <v>3536</v>
      </c>
      <c r="D16" s="317" t="s">
        <v>3537</v>
      </c>
      <c r="E16" t="s">
        <v>3538</v>
      </c>
      <c r="F16" s="397">
        <v>-50</v>
      </c>
      <c r="G16" s="397">
        <v>50</v>
      </c>
      <c r="H16" s="397">
        <v>1</v>
      </c>
      <c r="I16" s="370" t="s">
        <v>3577</v>
      </c>
      <c r="J16" s="370" t="s">
        <v>3698</v>
      </c>
      <c r="K16" s="387"/>
      <c r="L16" s="387"/>
    </row>
    <row r="17" spans="1:14" ht="30" x14ac:dyDescent="0.25">
      <c r="A17" t="s">
        <v>4</v>
      </c>
      <c r="B17" t="s">
        <v>3806</v>
      </c>
      <c r="C17" t="s">
        <v>3683</v>
      </c>
      <c r="D17" s="317" t="s">
        <v>3377</v>
      </c>
      <c r="E17" t="s">
        <v>3682</v>
      </c>
      <c r="F17" s="397">
        <v>0</v>
      </c>
      <c r="G17" s="397">
        <v>1</v>
      </c>
      <c r="H17" s="397">
        <v>1</v>
      </c>
      <c r="I17" s="370" t="s">
        <v>26</v>
      </c>
      <c r="J17" s="45" t="s">
        <v>3807</v>
      </c>
      <c r="K17" s="387"/>
      <c r="L17" s="387"/>
    </row>
    <row r="18" spans="1:14" x14ac:dyDescent="0.25">
      <c r="A18" t="s">
        <v>67</v>
      </c>
      <c r="B18" t="s">
        <v>15</v>
      </c>
      <c r="C18" t="s">
        <v>2455</v>
      </c>
      <c r="D18" t="s">
        <v>15</v>
      </c>
      <c r="E18" t="s">
        <v>2454</v>
      </c>
      <c r="F18" s="394">
        <v>0</v>
      </c>
      <c r="G18" s="394">
        <v>1</v>
      </c>
      <c r="H18" s="394">
        <v>0.01</v>
      </c>
      <c r="I18" s="370" t="s">
        <v>108</v>
      </c>
      <c r="J18" s="370" t="s">
        <v>3593</v>
      </c>
      <c r="K18" s="370" t="s">
        <v>190</v>
      </c>
      <c r="L18" s="314" t="s">
        <v>191</v>
      </c>
      <c r="M18" s="395" t="s">
        <v>3145</v>
      </c>
    </row>
    <row r="19" spans="1:14" x14ac:dyDescent="0.25">
      <c r="A19" t="s">
        <v>67</v>
      </c>
      <c r="B19" t="s">
        <v>96</v>
      </c>
      <c r="C19" t="s">
        <v>284</v>
      </c>
      <c r="D19" t="s">
        <v>96</v>
      </c>
      <c r="E19" t="s">
        <v>2276</v>
      </c>
      <c r="F19" s="394">
        <v>0</v>
      </c>
      <c r="G19" s="394">
        <v>0.75</v>
      </c>
      <c r="H19" s="394">
        <v>0.01</v>
      </c>
      <c r="I19" s="370" t="s">
        <v>27</v>
      </c>
      <c r="J19" s="370" t="s">
        <v>3146</v>
      </c>
      <c r="K19" s="370" t="s">
        <v>192</v>
      </c>
      <c r="L19" s="314" t="s">
        <v>193</v>
      </c>
      <c r="M19" s="395" t="s">
        <v>141</v>
      </c>
      <c r="N19" s="370" t="s">
        <v>413</v>
      </c>
    </row>
    <row r="20" spans="1:14" x14ac:dyDescent="0.25">
      <c r="A20" t="s">
        <v>67</v>
      </c>
      <c r="B20" t="s">
        <v>14</v>
      </c>
      <c r="C20" t="s">
        <v>7</v>
      </c>
      <c r="D20" t="s">
        <v>14</v>
      </c>
      <c r="E20" t="s">
        <v>2275</v>
      </c>
      <c r="F20">
        <v>0</v>
      </c>
      <c r="G20">
        <v>1</v>
      </c>
      <c r="H20">
        <v>1</v>
      </c>
      <c r="I20" s="370" t="s">
        <v>26</v>
      </c>
      <c r="J20" s="370" t="s">
        <v>2284</v>
      </c>
      <c r="K20" s="370" t="s">
        <v>194</v>
      </c>
      <c r="L20" s="314" t="s">
        <v>195</v>
      </c>
    </row>
    <row r="21" spans="1:14" x14ac:dyDescent="0.25">
      <c r="A21" t="s">
        <v>67</v>
      </c>
      <c r="B21" t="s">
        <v>247</v>
      </c>
      <c r="C21" t="s">
        <v>285</v>
      </c>
      <c r="D21" s="20" t="s">
        <v>329</v>
      </c>
      <c r="E21" t="s">
        <v>2274</v>
      </c>
      <c r="F21">
        <v>0</v>
      </c>
      <c r="G21" s="13">
        <f>ROUND(MaxBoundCalculations!B172,2)</f>
        <v>0.24</v>
      </c>
      <c r="H21" s="399">
        <v>5.0000000000000001E-3</v>
      </c>
      <c r="I21" s="370" t="s">
        <v>248</v>
      </c>
      <c r="J21" s="370" t="s">
        <v>2280</v>
      </c>
      <c r="K21" s="370" t="s">
        <v>249</v>
      </c>
      <c r="L21" s="314" t="s">
        <v>250</v>
      </c>
      <c r="M21" s="396" t="s">
        <v>289</v>
      </c>
      <c r="N21" s="314" t="s">
        <v>379</v>
      </c>
    </row>
    <row r="22" spans="1:14" x14ac:dyDescent="0.25">
      <c r="A22" t="s">
        <v>67</v>
      </c>
      <c r="B22" t="s">
        <v>251</v>
      </c>
      <c r="C22" t="s">
        <v>3404</v>
      </c>
      <c r="D22" s="20" t="s">
        <v>329</v>
      </c>
      <c r="E22" t="s">
        <v>2273</v>
      </c>
      <c r="F22">
        <v>0</v>
      </c>
      <c r="G22" s="394">
        <v>0.5</v>
      </c>
      <c r="H22" s="13">
        <v>0.01</v>
      </c>
      <c r="I22" s="370" t="s">
        <v>254</v>
      </c>
      <c r="J22" s="370" t="s">
        <v>3405</v>
      </c>
      <c r="K22" s="370" t="s">
        <v>252</v>
      </c>
      <c r="L22" s="314" t="s">
        <v>253</v>
      </c>
      <c r="M22" s="396" t="s">
        <v>290</v>
      </c>
      <c r="N22" s="400"/>
    </row>
    <row r="23" spans="1:14" x14ac:dyDescent="0.25">
      <c r="A23" t="s">
        <v>67</v>
      </c>
      <c r="B23" t="s">
        <v>3644</v>
      </c>
      <c r="C23" t="s">
        <v>3645</v>
      </c>
      <c r="D23" s="20" t="s">
        <v>329</v>
      </c>
      <c r="E23" t="s">
        <v>3646</v>
      </c>
      <c r="F23">
        <v>0</v>
      </c>
      <c r="G23" s="39">
        <v>600000</v>
      </c>
      <c r="H23" s="39">
        <v>5000</v>
      </c>
      <c r="I23" s="370" t="s">
        <v>3647</v>
      </c>
      <c r="J23" s="370" t="s">
        <v>3653</v>
      </c>
      <c r="K23" s="370"/>
      <c r="L23" s="314"/>
    </row>
    <row r="24" spans="1:14" x14ac:dyDescent="0.25">
      <c r="A24" t="s">
        <v>67</v>
      </c>
      <c r="B24" t="s">
        <v>3695</v>
      </c>
      <c r="C24" t="s">
        <v>3696</v>
      </c>
      <c r="D24" s="20" t="s">
        <v>329</v>
      </c>
      <c r="E24" t="s">
        <v>3837</v>
      </c>
      <c r="F24">
        <v>0</v>
      </c>
      <c r="G24">
        <v>1</v>
      </c>
      <c r="H24">
        <v>1</v>
      </c>
      <c r="I24" s="370" t="s">
        <v>26</v>
      </c>
      <c r="J24" s="370" t="s">
        <v>3808</v>
      </c>
      <c r="K24" s="370"/>
      <c r="L24" s="314"/>
    </row>
    <row r="25" spans="1:14" x14ac:dyDescent="0.25">
      <c r="A25" t="s">
        <v>67</v>
      </c>
      <c r="B25" t="s">
        <v>13</v>
      </c>
      <c r="C25" t="s">
        <v>121</v>
      </c>
      <c r="D25" t="s">
        <v>13</v>
      </c>
      <c r="E25" t="s">
        <v>2272</v>
      </c>
      <c r="F25">
        <v>0</v>
      </c>
      <c r="G25">
        <v>1</v>
      </c>
      <c r="H25">
        <v>1</v>
      </c>
      <c r="I25" s="370" t="s">
        <v>26</v>
      </c>
      <c r="J25" s="370" t="s">
        <v>2901</v>
      </c>
      <c r="K25" s="370" t="s">
        <v>196</v>
      </c>
      <c r="L25" s="314" t="s">
        <v>197</v>
      </c>
      <c r="M25" s="396" t="s">
        <v>70</v>
      </c>
      <c r="N25" s="400"/>
    </row>
    <row r="26" spans="1:14" x14ac:dyDescent="0.25">
      <c r="A26" t="s">
        <v>67</v>
      </c>
      <c r="B26" t="s">
        <v>2435</v>
      </c>
      <c r="C26" t="s">
        <v>2434</v>
      </c>
      <c r="D26" t="s">
        <v>16</v>
      </c>
      <c r="E26" t="s">
        <v>2271</v>
      </c>
      <c r="F26" s="394">
        <v>0</v>
      </c>
      <c r="G26" s="394">
        <v>0.5</v>
      </c>
      <c r="H26" s="394">
        <v>0.01</v>
      </c>
      <c r="I26" s="370" t="s">
        <v>2436</v>
      </c>
      <c r="J26" s="370" t="s">
        <v>4104</v>
      </c>
      <c r="K26" s="370" t="s">
        <v>198</v>
      </c>
      <c r="L26" s="314" t="s">
        <v>199</v>
      </c>
      <c r="M26" s="395" t="s">
        <v>145</v>
      </c>
    </row>
    <row r="27" spans="1:14" x14ac:dyDescent="0.25">
      <c r="A27" t="s">
        <v>67</v>
      </c>
      <c r="B27" t="s">
        <v>12</v>
      </c>
      <c r="C27" t="s">
        <v>6</v>
      </c>
      <c r="D27" t="s">
        <v>12</v>
      </c>
      <c r="E27" t="s">
        <v>2270</v>
      </c>
      <c r="F27">
        <v>0</v>
      </c>
      <c r="G27">
        <v>1</v>
      </c>
      <c r="H27">
        <v>1</v>
      </c>
      <c r="I27" s="370" t="s">
        <v>26</v>
      </c>
      <c r="J27" s="370" t="s">
        <v>3147</v>
      </c>
      <c r="K27" s="370" t="s">
        <v>200</v>
      </c>
      <c r="L27" s="314" t="s">
        <v>201</v>
      </c>
    </row>
    <row r="28" spans="1:14" x14ac:dyDescent="0.25">
      <c r="A28" s="317" t="s">
        <v>8</v>
      </c>
      <c r="B28" s="317" t="s">
        <v>4101</v>
      </c>
      <c r="C28" t="s">
        <v>313</v>
      </c>
      <c r="D28" s="317" t="s">
        <v>4101</v>
      </c>
      <c r="E28" t="s">
        <v>2269</v>
      </c>
      <c r="F28" s="317">
        <v>0</v>
      </c>
      <c r="G28" s="317">
        <v>1</v>
      </c>
      <c r="H28" s="317">
        <v>1</v>
      </c>
      <c r="I28" s="314" t="s">
        <v>26</v>
      </c>
      <c r="J28" s="370" t="s">
        <v>3148</v>
      </c>
      <c r="K28" s="370" t="s">
        <v>314</v>
      </c>
      <c r="L28" s="314" t="s">
        <v>315</v>
      </c>
    </row>
    <row r="29" spans="1:14" x14ac:dyDescent="0.25">
      <c r="A29" s="317" t="s">
        <v>8</v>
      </c>
      <c r="B29" s="317" t="s">
        <v>4102</v>
      </c>
      <c r="C29" t="s">
        <v>3648</v>
      </c>
      <c r="D29" s="317" t="s">
        <v>4102</v>
      </c>
      <c r="E29" t="s">
        <v>3649</v>
      </c>
      <c r="F29" s="317">
        <v>0</v>
      </c>
      <c r="G29" s="317">
        <v>1</v>
      </c>
      <c r="H29" s="317">
        <v>1</v>
      </c>
      <c r="I29" s="314" t="s">
        <v>26</v>
      </c>
      <c r="J29" s="370" t="s">
        <v>3650</v>
      </c>
      <c r="K29" s="370"/>
      <c r="L29" s="314"/>
    </row>
    <row r="30" spans="1:14" x14ac:dyDescent="0.25">
      <c r="A30" t="s">
        <v>8</v>
      </c>
      <c r="B30" t="s">
        <v>3544</v>
      </c>
      <c r="C30" t="s">
        <v>3545</v>
      </c>
      <c r="D30" t="s">
        <v>3544</v>
      </c>
      <c r="E30" t="s">
        <v>3546</v>
      </c>
      <c r="F30" s="401">
        <v>-100</v>
      </c>
      <c r="G30">
        <v>100</v>
      </c>
      <c r="H30">
        <v>1</v>
      </c>
      <c r="I30" s="317" t="s">
        <v>3547</v>
      </c>
      <c r="J30" s="370" t="s">
        <v>3548</v>
      </c>
      <c r="K30" s="370"/>
      <c r="L30" s="314"/>
      <c r="M30" s="395"/>
    </row>
    <row r="31" spans="1:14" x14ac:dyDescent="0.25">
      <c r="A31" t="s">
        <v>8</v>
      </c>
      <c r="B31" t="s">
        <v>3755</v>
      </c>
      <c r="C31" t="s">
        <v>3754</v>
      </c>
      <c r="D31" t="s">
        <v>3755</v>
      </c>
      <c r="E31" t="s">
        <v>3756</v>
      </c>
      <c r="F31" s="394">
        <v>0</v>
      </c>
      <c r="G31" s="13">
        <v>1</v>
      </c>
      <c r="H31" s="13">
        <v>0.01</v>
      </c>
      <c r="I31" s="370" t="s">
        <v>3757</v>
      </c>
      <c r="J31" s="370" t="s">
        <v>3758</v>
      </c>
      <c r="K31" s="370"/>
      <c r="L31" s="314"/>
      <c r="M31" s="395"/>
    </row>
    <row r="32" spans="1:14" x14ac:dyDescent="0.25">
      <c r="A32" t="s">
        <v>8</v>
      </c>
      <c r="B32" s="370" t="s">
        <v>3078</v>
      </c>
      <c r="C32" s="370" t="s">
        <v>3078</v>
      </c>
      <c r="D32" s="370" t="s">
        <v>3078</v>
      </c>
      <c r="E32" t="s">
        <v>3946</v>
      </c>
      <c r="F32" s="394">
        <v>0</v>
      </c>
      <c r="G32" s="13">
        <v>1</v>
      </c>
      <c r="H32" s="13">
        <v>0.01</v>
      </c>
      <c r="I32" s="370" t="s">
        <v>31</v>
      </c>
      <c r="J32" s="370" t="s">
        <v>3809</v>
      </c>
      <c r="K32" s="370" t="s">
        <v>2422</v>
      </c>
      <c r="L32" s="314" t="s">
        <v>2423</v>
      </c>
      <c r="M32" s="396" t="s">
        <v>143</v>
      </c>
    </row>
    <row r="33" spans="1:14" x14ac:dyDescent="0.25">
      <c r="A33" t="s">
        <v>8</v>
      </c>
      <c r="B33" s="370" t="s">
        <v>3945</v>
      </c>
      <c r="C33" t="s">
        <v>2706</v>
      </c>
      <c r="D33" s="370" t="s">
        <v>3945</v>
      </c>
      <c r="E33" t="s">
        <v>2260</v>
      </c>
      <c r="F33" s="394">
        <v>0</v>
      </c>
      <c r="G33" s="13">
        <v>1</v>
      </c>
      <c r="H33" s="13">
        <v>0.01</v>
      </c>
      <c r="I33" s="370" t="s">
        <v>31</v>
      </c>
      <c r="J33" s="370" t="s">
        <v>3947</v>
      </c>
      <c r="K33" s="370"/>
      <c r="L33" s="314"/>
      <c r="M33" s="396"/>
    </row>
    <row r="34" spans="1:14" x14ac:dyDescent="0.25">
      <c r="A34" t="s">
        <v>8</v>
      </c>
      <c r="B34" s="370" t="s">
        <v>3477</v>
      </c>
      <c r="C34" t="s">
        <v>3478</v>
      </c>
      <c r="D34" s="184"/>
      <c r="E34" s="184"/>
      <c r="F34" s="317">
        <v>0</v>
      </c>
      <c r="G34" s="317">
        <v>1</v>
      </c>
      <c r="H34" s="317">
        <v>1</v>
      </c>
      <c r="I34" s="314" t="s">
        <v>26</v>
      </c>
      <c r="J34" s="370" t="s">
        <v>3479</v>
      </c>
      <c r="K34" s="370"/>
      <c r="L34" s="314"/>
      <c r="M34" s="396"/>
    </row>
    <row r="35" spans="1:14" x14ac:dyDescent="0.25">
      <c r="A35" t="s">
        <v>8</v>
      </c>
      <c r="B35" s="370" t="s">
        <v>3636</v>
      </c>
      <c r="C35" t="s">
        <v>3637</v>
      </c>
      <c r="D35" s="370" t="s">
        <v>3078</v>
      </c>
      <c r="E35" t="s">
        <v>3634</v>
      </c>
      <c r="F35" s="317">
        <v>0</v>
      </c>
      <c r="G35" s="317">
        <v>1</v>
      </c>
      <c r="H35" s="317">
        <v>1</v>
      </c>
      <c r="I35" s="317" t="s">
        <v>26</v>
      </c>
      <c r="J35" s="370" t="s">
        <v>3635</v>
      </c>
      <c r="K35" s="370"/>
      <c r="L35" s="314"/>
      <c r="M35" s="396"/>
    </row>
    <row r="36" spans="1:14" x14ac:dyDescent="0.25">
      <c r="A36" s="317" t="s">
        <v>8</v>
      </c>
      <c r="B36" s="317" t="s">
        <v>255</v>
      </c>
      <c r="C36" t="s">
        <v>258</v>
      </c>
      <c r="D36" s="317" t="s">
        <v>330</v>
      </c>
      <c r="E36" t="s">
        <v>2268</v>
      </c>
      <c r="F36" s="386">
        <v>-0.5</v>
      </c>
      <c r="G36" s="386">
        <v>1</v>
      </c>
      <c r="H36" s="386">
        <v>0.02</v>
      </c>
      <c r="I36" s="314" t="s">
        <v>259</v>
      </c>
      <c r="J36" s="370" t="s">
        <v>2285</v>
      </c>
      <c r="K36" s="370" t="s">
        <v>261</v>
      </c>
      <c r="L36" s="314" t="s">
        <v>263</v>
      </c>
      <c r="M36" s="396" t="s">
        <v>291</v>
      </c>
    </row>
    <row r="37" spans="1:14" x14ac:dyDescent="0.25">
      <c r="A37" s="317" t="s">
        <v>8</v>
      </c>
      <c r="B37" s="317" t="s">
        <v>256</v>
      </c>
      <c r="C37" t="s">
        <v>257</v>
      </c>
      <c r="D37" s="317" t="s">
        <v>330</v>
      </c>
      <c r="E37" t="s">
        <v>2267</v>
      </c>
      <c r="F37" s="386">
        <v>-0.5</v>
      </c>
      <c r="G37" s="386">
        <v>1</v>
      </c>
      <c r="H37" s="386">
        <v>0.02</v>
      </c>
      <c r="I37" s="314" t="s">
        <v>260</v>
      </c>
      <c r="J37" s="370" t="s">
        <v>2286</v>
      </c>
      <c r="K37" s="370" t="s">
        <v>262</v>
      </c>
      <c r="L37" s="314" t="s">
        <v>263</v>
      </c>
      <c r="M37" s="396" t="s">
        <v>291</v>
      </c>
    </row>
    <row r="38" spans="1:14" x14ac:dyDescent="0.25">
      <c r="A38" t="s">
        <v>8</v>
      </c>
      <c r="B38" t="s">
        <v>287</v>
      </c>
      <c r="C38" t="s">
        <v>286</v>
      </c>
      <c r="D38" t="s">
        <v>287</v>
      </c>
      <c r="E38" t="s">
        <v>2266</v>
      </c>
      <c r="F38">
        <v>0</v>
      </c>
      <c r="G38">
        <v>1</v>
      </c>
      <c r="H38">
        <v>1</v>
      </c>
      <c r="I38" s="370" t="s">
        <v>26</v>
      </c>
    </row>
    <row r="39" spans="1:14" x14ac:dyDescent="0.25">
      <c r="A39" t="s">
        <v>8</v>
      </c>
      <c r="B39" t="s">
        <v>3426</v>
      </c>
      <c r="C39" t="s">
        <v>3427</v>
      </c>
      <c r="D39" t="s">
        <v>3428</v>
      </c>
      <c r="E39" t="s">
        <v>3549</v>
      </c>
      <c r="F39" s="317">
        <v>0</v>
      </c>
      <c r="G39" s="404">
        <v>1</v>
      </c>
      <c r="H39" s="317">
        <v>1</v>
      </c>
      <c r="I39" s="317" t="s">
        <v>3429</v>
      </c>
      <c r="J39" s="370" t="s">
        <v>3430</v>
      </c>
      <c r="K39" s="370"/>
      <c r="L39" s="314"/>
      <c r="M39" s="41" t="s">
        <v>3431</v>
      </c>
    </row>
    <row r="40" spans="1:14" x14ac:dyDescent="0.25">
      <c r="A40" t="s">
        <v>8</v>
      </c>
      <c r="B40" t="s">
        <v>17</v>
      </c>
      <c r="C40" t="s">
        <v>24</v>
      </c>
      <c r="D40" t="s">
        <v>17</v>
      </c>
      <c r="E40" t="s">
        <v>2265</v>
      </c>
      <c r="F40" s="394">
        <v>0</v>
      </c>
      <c r="G40" s="13">
        <v>1</v>
      </c>
      <c r="H40" s="13">
        <v>0.01</v>
      </c>
      <c r="I40" s="370" t="s">
        <v>30</v>
      </c>
      <c r="J40" s="370" t="s">
        <v>3580</v>
      </c>
      <c r="K40" s="370" t="s">
        <v>202</v>
      </c>
      <c r="L40" s="314" t="s">
        <v>203</v>
      </c>
      <c r="M40" s="395" t="s">
        <v>145</v>
      </c>
    </row>
    <row r="41" spans="1:14" x14ac:dyDescent="0.25">
      <c r="A41" t="s">
        <v>8</v>
      </c>
      <c r="B41" t="s">
        <v>123</v>
      </c>
      <c r="C41" t="s">
        <v>122</v>
      </c>
      <c r="D41" t="s">
        <v>123</v>
      </c>
      <c r="E41" t="s">
        <v>2264</v>
      </c>
      <c r="F41" s="39">
        <v>0</v>
      </c>
      <c r="G41" s="39">
        <v>25000</v>
      </c>
      <c r="H41" s="39">
        <v>500</v>
      </c>
      <c r="I41" s="370" t="s">
        <v>180</v>
      </c>
      <c r="J41" s="370" t="s">
        <v>3594</v>
      </c>
      <c r="K41" s="370" t="s">
        <v>204</v>
      </c>
      <c r="L41" s="314" t="s">
        <v>205</v>
      </c>
      <c r="M41" s="395" t="s">
        <v>142</v>
      </c>
      <c r="N41" s="370" t="s">
        <v>181</v>
      </c>
    </row>
    <row r="42" spans="1:14" x14ac:dyDescent="0.25">
      <c r="A42" t="s">
        <v>8</v>
      </c>
      <c r="B42" t="s">
        <v>3749</v>
      </c>
      <c r="C42" t="s">
        <v>3839</v>
      </c>
      <c r="D42" t="s">
        <v>3750</v>
      </c>
      <c r="E42" t="s">
        <v>3751</v>
      </c>
      <c r="F42" s="39">
        <v>0</v>
      </c>
      <c r="G42" s="39">
        <v>500000</v>
      </c>
      <c r="H42" s="39">
        <v>1000</v>
      </c>
      <c r="I42" s="370" t="s">
        <v>3752</v>
      </c>
      <c r="J42" s="370" t="s">
        <v>3753</v>
      </c>
      <c r="K42" s="370"/>
      <c r="L42" s="314"/>
      <c r="M42" s="395"/>
      <c r="N42" s="370"/>
    </row>
    <row r="43" spans="1:14" x14ac:dyDescent="0.25">
      <c r="A43" t="s">
        <v>8</v>
      </c>
      <c r="B43" t="s">
        <v>2974</v>
      </c>
      <c r="C43" t="s">
        <v>2975</v>
      </c>
      <c r="D43" t="s">
        <v>2974</v>
      </c>
      <c r="E43" s="184"/>
      <c r="F43">
        <v>0</v>
      </c>
      <c r="G43">
        <v>1</v>
      </c>
      <c r="H43">
        <v>1</v>
      </c>
      <c r="I43" s="370" t="s">
        <v>26</v>
      </c>
      <c r="J43" s="393" t="s">
        <v>3810</v>
      </c>
    </row>
    <row r="44" spans="1:14" x14ac:dyDescent="0.25">
      <c r="A44" t="s">
        <v>8</v>
      </c>
      <c r="B44" t="s">
        <v>55</v>
      </c>
      <c r="C44" t="s">
        <v>124</v>
      </c>
      <c r="D44" t="s">
        <v>55</v>
      </c>
      <c r="E44" s="184"/>
      <c r="F44">
        <v>0</v>
      </c>
      <c r="G44">
        <v>1</v>
      </c>
      <c r="H44">
        <v>1</v>
      </c>
      <c r="I44" s="370" t="s">
        <v>26</v>
      </c>
      <c r="J44" s="393" t="s">
        <v>3778</v>
      </c>
    </row>
    <row r="45" spans="1:14" x14ac:dyDescent="0.25">
      <c r="A45" t="s">
        <v>8</v>
      </c>
      <c r="B45" t="s">
        <v>3606</v>
      </c>
      <c r="C45" t="s">
        <v>3607</v>
      </c>
      <c r="D45" t="s">
        <v>3606</v>
      </c>
      <c r="E45" s="184"/>
      <c r="F45">
        <v>0</v>
      </c>
      <c r="G45">
        <v>1</v>
      </c>
      <c r="H45">
        <v>1</v>
      </c>
      <c r="I45" s="370" t="s">
        <v>26</v>
      </c>
      <c r="J45" s="393" t="s">
        <v>3811</v>
      </c>
    </row>
    <row r="46" spans="1:14" x14ac:dyDescent="0.25">
      <c r="A46" t="s">
        <v>8</v>
      </c>
      <c r="B46" t="s">
        <v>341</v>
      </c>
      <c r="C46" t="s">
        <v>342</v>
      </c>
      <c r="D46" t="s">
        <v>341</v>
      </c>
      <c r="E46" t="s">
        <v>2263</v>
      </c>
      <c r="F46">
        <v>0</v>
      </c>
      <c r="G46">
        <v>1</v>
      </c>
      <c r="H46">
        <v>1</v>
      </c>
      <c r="I46" s="370" t="s">
        <v>26</v>
      </c>
      <c r="J46" s="370"/>
    </row>
    <row r="47" spans="1:14" x14ac:dyDescent="0.25">
      <c r="A47" s="317" t="s">
        <v>8</v>
      </c>
      <c r="B47" s="317" t="s">
        <v>3812</v>
      </c>
      <c r="C47" t="s">
        <v>243</v>
      </c>
      <c r="D47" s="317" t="s">
        <v>242</v>
      </c>
      <c r="E47" t="s">
        <v>2262</v>
      </c>
      <c r="F47" s="386">
        <v>-0.3</v>
      </c>
      <c r="G47" s="386">
        <v>0.6</v>
      </c>
      <c r="H47" s="386">
        <v>0.01</v>
      </c>
      <c r="I47" s="314" t="s">
        <v>244</v>
      </c>
      <c r="J47" s="370" t="s">
        <v>3813</v>
      </c>
      <c r="K47" s="314" t="s">
        <v>2227</v>
      </c>
      <c r="L47" s="314" t="s">
        <v>245</v>
      </c>
      <c r="M47" s="395" t="s">
        <v>3155</v>
      </c>
    </row>
    <row r="48" spans="1:14" x14ac:dyDescent="0.25">
      <c r="A48" s="317" t="s">
        <v>8</v>
      </c>
      <c r="B48" s="319" t="s">
        <v>2299</v>
      </c>
      <c r="C48" t="s">
        <v>2300</v>
      </c>
      <c r="D48" s="319" t="s">
        <v>2299</v>
      </c>
      <c r="E48" s="317" t="s">
        <v>2301</v>
      </c>
      <c r="F48" s="386">
        <v>0</v>
      </c>
      <c r="G48" s="386">
        <v>0.9</v>
      </c>
      <c r="H48" s="386">
        <v>0.01</v>
      </c>
      <c r="I48" s="314" t="s">
        <v>2302</v>
      </c>
      <c r="J48" s="370" t="s">
        <v>3149</v>
      </c>
      <c r="K48" s="314" t="s">
        <v>2354</v>
      </c>
      <c r="L48" s="314" t="s">
        <v>2353</v>
      </c>
    </row>
    <row r="49" spans="1:14" x14ac:dyDescent="0.25">
      <c r="A49" s="317" t="s">
        <v>8</v>
      </c>
      <c r="B49" s="317" t="s">
        <v>239</v>
      </c>
      <c r="C49" t="s">
        <v>269</v>
      </c>
      <c r="D49" s="317" t="s">
        <v>331</v>
      </c>
      <c r="E49" t="s">
        <v>2261</v>
      </c>
      <c r="F49" s="386">
        <v>0</v>
      </c>
      <c r="G49" s="386">
        <v>0.4</v>
      </c>
      <c r="H49" s="386">
        <v>0.01</v>
      </c>
      <c r="I49" s="314" t="s">
        <v>240</v>
      </c>
      <c r="J49" s="370" t="s">
        <v>2281</v>
      </c>
      <c r="K49" s="314" t="s">
        <v>2228</v>
      </c>
      <c r="L49" s="314" t="s">
        <v>241</v>
      </c>
      <c r="M49" s="396" t="s">
        <v>292</v>
      </c>
    </row>
    <row r="50" spans="1:14" x14ac:dyDescent="0.25">
      <c r="A50" s="317" t="s">
        <v>8</v>
      </c>
      <c r="B50" t="s">
        <v>2752</v>
      </c>
      <c r="C50" t="s">
        <v>2754</v>
      </c>
      <c r="D50" t="s">
        <v>2752</v>
      </c>
      <c r="E50" t="s">
        <v>2755</v>
      </c>
      <c r="F50" s="386">
        <v>0</v>
      </c>
      <c r="G50" s="386">
        <v>0.95</v>
      </c>
      <c r="H50" s="386">
        <v>0.01</v>
      </c>
      <c r="I50" s="314" t="s">
        <v>2756</v>
      </c>
      <c r="J50" s="370" t="s">
        <v>3814</v>
      </c>
      <c r="K50" s="370" t="s">
        <v>206</v>
      </c>
      <c r="L50" s="314"/>
      <c r="M50" s="395" t="s">
        <v>3154</v>
      </c>
    </row>
    <row r="51" spans="1:14" x14ac:dyDescent="0.25">
      <c r="A51" t="s">
        <v>8</v>
      </c>
      <c r="B51" t="s">
        <v>18</v>
      </c>
      <c r="C51" t="s">
        <v>125</v>
      </c>
      <c r="D51" t="s">
        <v>18</v>
      </c>
      <c r="E51" t="s">
        <v>2753</v>
      </c>
      <c r="F51" s="317">
        <v>0</v>
      </c>
      <c r="G51" s="317">
        <v>60</v>
      </c>
      <c r="H51" s="317">
        <v>1</v>
      </c>
      <c r="I51" s="317" t="str">
        <f>UnitControlCenter!$B$57</f>
        <v>$/MWh</v>
      </c>
      <c r="J51" s="370" t="s">
        <v>3815</v>
      </c>
      <c r="K51" s="370" t="s">
        <v>206</v>
      </c>
      <c r="L51" s="314" t="s">
        <v>207</v>
      </c>
      <c r="M51" s="395" t="s">
        <v>144</v>
      </c>
    </row>
    <row r="52" spans="1:14" x14ac:dyDescent="0.25">
      <c r="A52" t="s">
        <v>8</v>
      </c>
      <c r="B52" t="s">
        <v>3493</v>
      </c>
      <c r="C52" t="s">
        <v>3494</v>
      </c>
      <c r="D52" t="s">
        <v>3495</v>
      </c>
      <c r="E52" t="s">
        <v>3496</v>
      </c>
      <c r="F52" s="394">
        <v>0</v>
      </c>
      <c r="G52" s="13">
        <v>1</v>
      </c>
      <c r="H52" s="13">
        <v>0.01</v>
      </c>
      <c r="I52" s="317" t="s">
        <v>3497</v>
      </c>
      <c r="J52" s="370" t="s">
        <v>3498</v>
      </c>
      <c r="K52" s="370"/>
      <c r="L52" s="314"/>
      <c r="M52" s="395"/>
    </row>
    <row r="53" spans="1:14" x14ac:dyDescent="0.25">
      <c r="A53" t="s">
        <v>8</v>
      </c>
      <c r="B53" t="s">
        <v>3775</v>
      </c>
      <c r="C53" t="s">
        <v>3776</v>
      </c>
      <c r="D53" t="s">
        <v>3539</v>
      </c>
      <c r="E53" t="s">
        <v>3777</v>
      </c>
      <c r="F53" s="401">
        <v>-100</v>
      </c>
      <c r="G53" s="39">
        <v>100</v>
      </c>
      <c r="H53" s="39">
        <v>1</v>
      </c>
      <c r="I53" s="370" t="s">
        <v>3577</v>
      </c>
      <c r="J53" s="370" t="s">
        <v>3816</v>
      </c>
      <c r="K53" s="370"/>
      <c r="L53" s="314"/>
      <c r="M53" s="395"/>
    </row>
    <row r="54" spans="1:14" x14ac:dyDescent="0.25">
      <c r="A54" t="s">
        <v>8</v>
      </c>
      <c r="B54" t="s">
        <v>3540</v>
      </c>
      <c r="C54" t="s">
        <v>3541</v>
      </c>
      <c r="D54" t="s">
        <v>3539</v>
      </c>
      <c r="E54" t="s">
        <v>3542</v>
      </c>
      <c r="F54" s="394">
        <v>-1</v>
      </c>
      <c r="G54" s="13">
        <v>1</v>
      </c>
      <c r="H54" s="13">
        <v>0.01</v>
      </c>
      <c r="I54" s="317" t="s">
        <v>3543</v>
      </c>
      <c r="J54" s="370" t="s">
        <v>3700</v>
      </c>
      <c r="K54" s="370"/>
      <c r="L54" s="314"/>
      <c r="M54" s="395"/>
    </row>
    <row r="55" spans="1:14" x14ac:dyDescent="0.25">
      <c r="A55" t="s">
        <v>9</v>
      </c>
      <c r="B55" t="s">
        <v>3174</v>
      </c>
      <c r="C55" t="s">
        <v>3138</v>
      </c>
      <c r="D55" t="s">
        <v>3174</v>
      </c>
      <c r="E55" t="s">
        <v>3139</v>
      </c>
      <c r="F55" s="386">
        <v>0</v>
      </c>
      <c r="G55" s="386">
        <v>0.5</v>
      </c>
      <c r="H55" s="386">
        <v>0.01</v>
      </c>
      <c r="I55" s="314" t="s">
        <v>3137</v>
      </c>
      <c r="J55" s="370" t="s">
        <v>3175</v>
      </c>
    </row>
    <row r="56" spans="1:14" x14ac:dyDescent="0.25">
      <c r="A56" t="s">
        <v>9</v>
      </c>
      <c r="B56" t="s">
        <v>23</v>
      </c>
      <c r="C56" t="s">
        <v>3922</v>
      </c>
      <c r="D56" t="s">
        <v>2977</v>
      </c>
      <c r="E56" t="s">
        <v>2976</v>
      </c>
      <c r="F56" s="394">
        <v>0</v>
      </c>
      <c r="G56" s="13">
        <v>1</v>
      </c>
      <c r="H56" s="13">
        <v>0.01</v>
      </c>
      <c r="I56" s="370" t="s">
        <v>2779</v>
      </c>
      <c r="J56" s="370" t="s">
        <v>3882</v>
      </c>
      <c r="K56" s="370" t="s">
        <v>227</v>
      </c>
      <c r="L56" s="314" t="s">
        <v>228</v>
      </c>
    </row>
    <row r="57" spans="1:14" x14ac:dyDescent="0.25">
      <c r="A57" t="s">
        <v>9</v>
      </c>
      <c r="B57" t="s">
        <v>3691</v>
      </c>
      <c r="C57" t="s">
        <v>3692</v>
      </c>
      <c r="D57" t="s">
        <v>2977</v>
      </c>
      <c r="E57" t="s">
        <v>3838</v>
      </c>
      <c r="F57">
        <v>0</v>
      </c>
      <c r="G57">
        <v>1</v>
      </c>
      <c r="H57">
        <v>1</v>
      </c>
      <c r="I57" s="370" t="s">
        <v>26</v>
      </c>
      <c r="J57" s="370" t="s">
        <v>3817</v>
      </c>
      <c r="K57" s="370" t="s">
        <v>227</v>
      </c>
      <c r="L57" s="314" t="s">
        <v>228</v>
      </c>
    </row>
    <row r="58" spans="1:14" x14ac:dyDescent="0.25">
      <c r="A58" t="s">
        <v>9</v>
      </c>
      <c r="B58" t="s">
        <v>3755</v>
      </c>
      <c r="C58" t="s">
        <v>3759</v>
      </c>
      <c r="D58" t="s">
        <v>3755</v>
      </c>
      <c r="E58" t="s">
        <v>3760</v>
      </c>
      <c r="F58" s="394">
        <v>0</v>
      </c>
      <c r="G58" s="13">
        <v>1</v>
      </c>
      <c r="H58" s="13">
        <v>0.01</v>
      </c>
      <c r="I58" s="370" t="s">
        <v>3757</v>
      </c>
      <c r="J58" s="370" t="s">
        <v>3758</v>
      </c>
      <c r="K58" s="370"/>
      <c r="L58" s="314"/>
      <c r="M58" s="395"/>
    </row>
    <row r="59" spans="1:14" x14ac:dyDescent="0.25">
      <c r="A59" t="s">
        <v>9</v>
      </c>
      <c r="B59" t="s">
        <v>3691</v>
      </c>
      <c r="C59" t="s">
        <v>3692</v>
      </c>
      <c r="D59" t="s">
        <v>2977</v>
      </c>
      <c r="E59" t="s">
        <v>3693</v>
      </c>
      <c r="F59">
        <v>0</v>
      </c>
      <c r="G59">
        <v>1</v>
      </c>
      <c r="H59">
        <v>1</v>
      </c>
      <c r="I59" s="370" t="s">
        <v>26</v>
      </c>
      <c r="J59" s="370" t="s">
        <v>3694</v>
      </c>
      <c r="K59" s="370" t="s">
        <v>227</v>
      </c>
      <c r="L59" s="314" t="s">
        <v>228</v>
      </c>
    </row>
    <row r="60" spans="1:14" x14ac:dyDescent="0.25">
      <c r="A60" t="s">
        <v>9</v>
      </c>
      <c r="B60" t="s">
        <v>20</v>
      </c>
      <c r="C60" t="s">
        <v>2734</v>
      </c>
      <c r="D60" t="s">
        <v>20</v>
      </c>
      <c r="E60" t="s">
        <v>2735</v>
      </c>
      <c r="F60" s="394">
        <v>0</v>
      </c>
      <c r="G60" s="13">
        <v>1</v>
      </c>
      <c r="H60" s="13">
        <v>0.01</v>
      </c>
      <c r="I60" s="370" t="s">
        <v>30</v>
      </c>
      <c r="J60" s="370" t="s">
        <v>2366</v>
      </c>
      <c r="K60" s="370" t="s">
        <v>208</v>
      </c>
      <c r="L60" s="314" t="s">
        <v>209</v>
      </c>
      <c r="M60" s="395" t="s">
        <v>2367</v>
      </c>
    </row>
    <row r="61" spans="1:14" x14ac:dyDescent="0.25">
      <c r="A61" t="s">
        <v>9</v>
      </c>
      <c r="B61" t="s">
        <v>3993</v>
      </c>
      <c r="C61" t="s">
        <v>4002</v>
      </c>
      <c r="D61" t="s">
        <v>3993</v>
      </c>
      <c r="E61" t="s">
        <v>3994</v>
      </c>
      <c r="F61" s="394">
        <v>0</v>
      </c>
      <c r="G61" s="13">
        <v>1</v>
      </c>
      <c r="H61" s="13">
        <v>0.01</v>
      </c>
      <c r="I61" s="370" t="s">
        <v>3969</v>
      </c>
      <c r="J61" s="370" t="s">
        <v>4003</v>
      </c>
      <c r="K61" s="370" t="s">
        <v>3970</v>
      </c>
      <c r="L61" s="314" t="s">
        <v>3995</v>
      </c>
      <c r="M61" s="395" t="s">
        <v>3971</v>
      </c>
      <c r="N61" t="s">
        <v>4004</v>
      </c>
    </row>
    <row r="62" spans="1:14" x14ac:dyDescent="0.25">
      <c r="A62" t="s">
        <v>9</v>
      </c>
      <c r="B62" t="s">
        <v>3972</v>
      </c>
      <c r="C62" t="s">
        <v>3973</v>
      </c>
      <c r="D62" t="s">
        <v>3972</v>
      </c>
      <c r="E62" t="s">
        <v>3974</v>
      </c>
      <c r="F62" s="394">
        <v>0</v>
      </c>
      <c r="G62" s="13">
        <v>1</v>
      </c>
      <c r="H62" s="13">
        <v>0.01</v>
      </c>
      <c r="I62" s="370" t="s">
        <v>3975</v>
      </c>
      <c r="J62" s="370" t="s">
        <v>4005</v>
      </c>
      <c r="K62" s="370" t="s">
        <v>3970</v>
      </c>
      <c r="L62" s="314" t="s">
        <v>3976</v>
      </c>
      <c r="M62" s="395" t="s">
        <v>3977</v>
      </c>
    </row>
    <row r="63" spans="1:14" x14ac:dyDescent="0.25">
      <c r="A63" t="s">
        <v>9</v>
      </c>
      <c r="B63" t="s">
        <v>3978</v>
      </c>
      <c r="C63" t="s">
        <v>3979</v>
      </c>
      <c r="D63" t="s">
        <v>3978</v>
      </c>
      <c r="E63" t="s">
        <v>3980</v>
      </c>
      <c r="F63" s="394">
        <v>0</v>
      </c>
      <c r="G63" s="13">
        <v>1</v>
      </c>
      <c r="H63" s="13">
        <v>0.01</v>
      </c>
      <c r="I63" s="370" t="s">
        <v>3981</v>
      </c>
      <c r="J63" s="370" t="s">
        <v>3982</v>
      </c>
      <c r="K63" s="370" t="s">
        <v>3970</v>
      </c>
      <c r="L63" s="314" t="s">
        <v>3983</v>
      </c>
      <c r="M63" s="395" t="s">
        <v>3984</v>
      </c>
    </row>
    <row r="64" spans="1:14" x14ac:dyDescent="0.25">
      <c r="A64" t="s">
        <v>9</v>
      </c>
      <c r="B64" t="s">
        <v>4006</v>
      </c>
      <c r="C64" t="s">
        <v>4007</v>
      </c>
      <c r="D64" t="s">
        <v>4008</v>
      </c>
      <c r="E64" t="s">
        <v>4009</v>
      </c>
      <c r="F64" s="394">
        <v>0</v>
      </c>
      <c r="G64" s="13">
        <v>1</v>
      </c>
      <c r="H64" s="13">
        <v>0.01</v>
      </c>
      <c r="I64" s="370" t="s">
        <v>4010</v>
      </c>
      <c r="J64" s="370" t="s">
        <v>4011</v>
      </c>
      <c r="K64" s="370" t="s">
        <v>3970</v>
      </c>
      <c r="L64" s="314" t="s">
        <v>4012</v>
      </c>
      <c r="M64" s="395" t="s">
        <v>4013</v>
      </c>
    </row>
    <row r="65" spans="1:14" x14ac:dyDescent="0.25">
      <c r="A65" t="s">
        <v>9</v>
      </c>
      <c r="B65" t="s">
        <v>4014</v>
      </c>
      <c r="C65" t="s">
        <v>4015</v>
      </c>
      <c r="D65" t="s">
        <v>4008</v>
      </c>
      <c r="F65" s="394">
        <v>0</v>
      </c>
      <c r="G65" s="13">
        <v>1</v>
      </c>
      <c r="H65" s="13">
        <v>0.05</v>
      </c>
      <c r="I65" s="370" t="s">
        <v>4016</v>
      </c>
      <c r="J65" s="370" t="s">
        <v>4017</v>
      </c>
      <c r="K65" s="370" t="s">
        <v>3970</v>
      </c>
      <c r="L65" s="314" t="s">
        <v>4012</v>
      </c>
      <c r="M65" s="395" t="s">
        <v>4018</v>
      </c>
    </row>
    <row r="66" spans="1:14" x14ac:dyDescent="0.25">
      <c r="A66" t="s">
        <v>9</v>
      </c>
      <c r="B66" t="s">
        <v>4019</v>
      </c>
      <c r="C66" t="s">
        <v>4020</v>
      </c>
      <c r="D66" t="s">
        <v>4019</v>
      </c>
      <c r="E66" t="s">
        <v>4021</v>
      </c>
      <c r="F66" s="394">
        <v>0</v>
      </c>
      <c r="G66" s="13">
        <v>1</v>
      </c>
      <c r="H66" s="13">
        <v>0.01</v>
      </c>
      <c r="I66" s="370" t="s">
        <v>4022</v>
      </c>
      <c r="J66" s="370" t="s">
        <v>4023</v>
      </c>
      <c r="K66" s="370" t="s">
        <v>3970</v>
      </c>
      <c r="L66" s="314" t="s">
        <v>4024</v>
      </c>
      <c r="M66" s="395" t="s">
        <v>4025</v>
      </c>
    </row>
    <row r="67" spans="1:14" x14ac:dyDescent="0.25">
      <c r="A67" t="s">
        <v>9</v>
      </c>
      <c r="B67" t="s">
        <v>4026</v>
      </c>
      <c r="C67" t="s">
        <v>4027</v>
      </c>
      <c r="D67" t="s">
        <v>4019</v>
      </c>
      <c r="E67" t="s">
        <v>4028</v>
      </c>
      <c r="F67" s="394">
        <v>0</v>
      </c>
      <c r="G67" s="13">
        <v>0.3</v>
      </c>
      <c r="H67" s="13">
        <v>0.01</v>
      </c>
      <c r="I67" s="370" t="s">
        <v>4029</v>
      </c>
      <c r="J67" s="370" t="s">
        <v>4030</v>
      </c>
      <c r="K67" s="370" t="s">
        <v>3970</v>
      </c>
      <c r="L67" s="314" t="s">
        <v>4024</v>
      </c>
      <c r="M67" s="395" t="s">
        <v>4031</v>
      </c>
      <c r="N67" t="s">
        <v>4032</v>
      </c>
    </row>
    <row r="68" spans="1:14" x14ac:dyDescent="0.25">
      <c r="A68" t="s">
        <v>9</v>
      </c>
      <c r="B68" t="s">
        <v>4033</v>
      </c>
      <c r="C68" t="s">
        <v>4034</v>
      </c>
      <c r="D68" t="s">
        <v>4033</v>
      </c>
      <c r="E68" t="s">
        <v>4035</v>
      </c>
      <c r="F68" s="394">
        <v>0</v>
      </c>
      <c r="G68" s="13">
        <v>1</v>
      </c>
      <c r="H68" s="13">
        <v>0.05</v>
      </c>
      <c r="I68" s="370" t="s">
        <v>4036</v>
      </c>
      <c r="J68" s="370" t="s">
        <v>4037</v>
      </c>
      <c r="K68" s="370" t="s">
        <v>3970</v>
      </c>
      <c r="L68" s="314" t="s">
        <v>4038</v>
      </c>
      <c r="M68" s="395" t="s">
        <v>4039</v>
      </c>
      <c r="N68" t="s">
        <v>4040</v>
      </c>
    </row>
    <row r="69" spans="1:14" x14ac:dyDescent="0.25">
      <c r="A69" t="s">
        <v>9</v>
      </c>
      <c r="B69" t="s">
        <v>4041</v>
      </c>
      <c r="C69" t="s">
        <v>4042</v>
      </c>
      <c r="D69" t="s">
        <v>4041</v>
      </c>
      <c r="E69" t="s">
        <v>4043</v>
      </c>
      <c r="F69" s="394">
        <v>0</v>
      </c>
      <c r="G69" s="13">
        <v>300</v>
      </c>
      <c r="H69" s="13">
        <v>5</v>
      </c>
      <c r="I69" t="str">
        <f>UnitControlCenter!$B$56</f>
        <v>$/metric ton CO2e</v>
      </c>
      <c r="J69" s="370" t="s">
        <v>4095</v>
      </c>
      <c r="K69" s="370" t="s">
        <v>3970</v>
      </c>
      <c r="L69" s="314" t="s">
        <v>4044</v>
      </c>
      <c r="M69" s="395" t="s">
        <v>4045</v>
      </c>
      <c r="N69" t="s">
        <v>4046</v>
      </c>
    </row>
    <row r="70" spans="1:14" x14ac:dyDescent="0.25">
      <c r="A70" t="s">
        <v>9</v>
      </c>
      <c r="B70" t="s">
        <v>4047</v>
      </c>
      <c r="C70" t="s">
        <v>4047</v>
      </c>
      <c r="D70" t="s">
        <v>4041</v>
      </c>
      <c r="F70" s="394">
        <v>5</v>
      </c>
      <c r="G70" s="13">
        <v>20</v>
      </c>
      <c r="H70" s="13">
        <v>1</v>
      </c>
      <c r="I70" s="370" t="s">
        <v>4048</v>
      </c>
      <c r="J70" s="370" t="s">
        <v>4049</v>
      </c>
      <c r="K70" s="370" t="s">
        <v>3970</v>
      </c>
      <c r="L70" s="314" t="s">
        <v>4044</v>
      </c>
      <c r="M70" s="395" t="s">
        <v>4050</v>
      </c>
    </row>
    <row r="71" spans="1:14" x14ac:dyDescent="0.25">
      <c r="A71" t="s">
        <v>9</v>
      </c>
      <c r="B71" t="s">
        <v>4051</v>
      </c>
      <c r="C71" t="s">
        <v>4052</v>
      </c>
      <c r="D71" t="s">
        <v>4051</v>
      </c>
      <c r="E71" t="s">
        <v>4053</v>
      </c>
      <c r="F71" s="394">
        <v>0</v>
      </c>
      <c r="G71" s="13">
        <v>1</v>
      </c>
      <c r="H71" s="13">
        <v>0.01</v>
      </c>
      <c r="I71" s="370" t="s">
        <v>4054</v>
      </c>
      <c r="J71" s="370" t="s">
        <v>4096</v>
      </c>
      <c r="K71" s="370" t="s">
        <v>3970</v>
      </c>
      <c r="L71" s="314" t="s">
        <v>4055</v>
      </c>
      <c r="M71" s="395" t="s">
        <v>4056</v>
      </c>
    </row>
    <row r="72" spans="1:14" x14ac:dyDescent="0.25">
      <c r="A72" t="s">
        <v>9</v>
      </c>
      <c r="B72" t="s">
        <v>4057</v>
      </c>
      <c r="C72" t="s">
        <v>4058</v>
      </c>
      <c r="D72" t="s">
        <v>4051</v>
      </c>
      <c r="F72" s="394">
        <v>0</v>
      </c>
      <c r="G72" s="13">
        <v>1</v>
      </c>
      <c r="H72" s="13">
        <v>0.05</v>
      </c>
      <c r="I72" s="370" t="s">
        <v>4059</v>
      </c>
      <c r="J72" s="370" t="s">
        <v>4060</v>
      </c>
      <c r="K72" s="370" t="s">
        <v>3970</v>
      </c>
      <c r="L72" s="314" t="s">
        <v>4055</v>
      </c>
      <c r="M72" s="395" t="s">
        <v>4061</v>
      </c>
    </row>
    <row r="73" spans="1:14" x14ac:dyDescent="0.25">
      <c r="A73" t="s">
        <v>9</v>
      </c>
      <c r="B73" t="s">
        <v>4062</v>
      </c>
      <c r="C73" t="s">
        <v>4063</v>
      </c>
      <c r="D73" t="s">
        <v>4062</v>
      </c>
      <c r="E73" t="s">
        <v>4064</v>
      </c>
      <c r="F73" s="394">
        <v>0</v>
      </c>
      <c r="G73" s="13">
        <v>100</v>
      </c>
      <c r="H73" s="13">
        <v>1</v>
      </c>
      <c r="I73" t="str">
        <f>UnitControlCenter!$B$56</f>
        <v>$/metric ton CO2e</v>
      </c>
      <c r="J73" s="370" t="s">
        <v>4094</v>
      </c>
      <c r="K73" s="370" t="s">
        <v>3970</v>
      </c>
      <c r="L73" s="314" t="s">
        <v>4065</v>
      </c>
      <c r="M73" s="395" t="s">
        <v>4066</v>
      </c>
      <c r="N73" t="s">
        <v>4067</v>
      </c>
    </row>
    <row r="74" spans="1:14" x14ac:dyDescent="0.25">
      <c r="A74" t="s">
        <v>9</v>
      </c>
      <c r="B74" t="s">
        <v>4068</v>
      </c>
      <c r="C74" t="s">
        <v>4069</v>
      </c>
      <c r="D74" t="s">
        <v>4062</v>
      </c>
      <c r="F74" s="394">
        <v>1</v>
      </c>
      <c r="G74" s="13">
        <v>20</v>
      </c>
      <c r="H74" s="13">
        <v>1</v>
      </c>
      <c r="I74" s="370" t="s">
        <v>4048</v>
      </c>
      <c r="J74" s="370" t="s">
        <v>4070</v>
      </c>
      <c r="K74" s="370" t="s">
        <v>3970</v>
      </c>
      <c r="L74" s="314" t="s">
        <v>4065</v>
      </c>
      <c r="M74" s="395" t="s">
        <v>4071</v>
      </c>
    </row>
    <row r="75" spans="1:14" x14ac:dyDescent="0.25">
      <c r="A75" t="s">
        <v>9</v>
      </c>
      <c r="B75" t="s">
        <v>4072</v>
      </c>
      <c r="C75" t="s">
        <v>4073</v>
      </c>
      <c r="D75" t="s">
        <v>4072</v>
      </c>
      <c r="E75" t="s">
        <v>4074</v>
      </c>
      <c r="F75" s="394">
        <v>0</v>
      </c>
      <c r="G75" s="13">
        <v>200</v>
      </c>
      <c r="H75" s="13">
        <v>5</v>
      </c>
      <c r="I75" t="str">
        <f>UnitControlCenter!$B$56</f>
        <v>$/metric ton CO2e</v>
      </c>
      <c r="J75" s="370" t="s">
        <v>4075</v>
      </c>
      <c r="K75" s="370" t="s">
        <v>3970</v>
      </c>
      <c r="L75" s="314" t="s">
        <v>4076</v>
      </c>
      <c r="M75" s="395" t="s">
        <v>4077</v>
      </c>
      <c r="N75" t="s">
        <v>4078</v>
      </c>
    </row>
    <row r="76" spans="1:14" x14ac:dyDescent="0.25">
      <c r="A76" t="s">
        <v>9</v>
      </c>
      <c r="B76" t="s">
        <v>4079</v>
      </c>
      <c r="C76" t="s">
        <v>4080</v>
      </c>
      <c r="D76" t="s">
        <v>4072</v>
      </c>
      <c r="F76" s="394">
        <v>0</v>
      </c>
      <c r="G76" s="13">
        <v>1</v>
      </c>
      <c r="H76" s="13">
        <v>1</v>
      </c>
      <c r="I76" s="370" t="s">
        <v>26</v>
      </c>
      <c r="J76" s="370" t="s">
        <v>4081</v>
      </c>
      <c r="K76" s="370" t="s">
        <v>3970</v>
      </c>
      <c r="L76" s="314" t="s">
        <v>4076</v>
      </c>
      <c r="M76" s="395" t="s">
        <v>4082</v>
      </c>
    </row>
    <row r="77" spans="1:14" x14ac:dyDescent="0.25">
      <c r="A77" t="s">
        <v>9</v>
      </c>
      <c r="B77" t="s">
        <v>4083</v>
      </c>
      <c r="C77" t="s">
        <v>4084</v>
      </c>
      <c r="D77" t="s">
        <v>4083</v>
      </c>
      <c r="E77" t="s">
        <v>4085</v>
      </c>
      <c r="F77" s="394">
        <v>0</v>
      </c>
      <c r="G77" s="13">
        <v>1</v>
      </c>
      <c r="H77" s="13">
        <v>0.01</v>
      </c>
      <c r="I77" s="370" t="s">
        <v>4086</v>
      </c>
      <c r="J77" s="370" t="s">
        <v>4097</v>
      </c>
      <c r="K77" s="370" t="s">
        <v>3970</v>
      </c>
      <c r="L77" s="314" t="s">
        <v>4087</v>
      </c>
      <c r="M77" s="395" t="s">
        <v>4088</v>
      </c>
    </row>
    <row r="78" spans="1:14" x14ac:dyDescent="0.25">
      <c r="A78" t="s">
        <v>9</v>
      </c>
      <c r="B78" t="s">
        <v>3770</v>
      </c>
      <c r="C78" t="s">
        <v>3764</v>
      </c>
      <c r="D78" t="s">
        <v>3770</v>
      </c>
      <c r="E78" t="s">
        <v>3685</v>
      </c>
      <c r="F78" s="401">
        <v>0</v>
      </c>
      <c r="G78">
        <v>20</v>
      </c>
      <c r="H78">
        <v>1</v>
      </c>
      <c r="I78" s="370" t="s">
        <v>3686</v>
      </c>
      <c r="J78" s="370" t="s">
        <v>3687</v>
      </c>
      <c r="K78" s="370"/>
      <c r="L78" s="314"/>
      <c r="M78" s="395"/>
    </row>
    <row r="79" spans="1:14" x14ac:dyDescent="0.25">
      <c r="A79" t="s">
        <v>9</v>
      </c>
      <c r="B79" t="s">
        <v>3769</v>
      </c>
      <c r="C79" t="s">
        <v>3765</v>
      </c>
      <c r="D79" t="s">
        <v>3769</v>
      </c>
      <c r="E79" t="s">
        <v>3766</v>
      </c>
      <c r="F79" s="394">
        <v>0</v>
      </c>
      <c r="G79" s="13">
        <v>0.95</v>
      </c>
      <c r="H79" s="13">
        <v>0.01</v>
      </c>
      <c r="I79" s="314" t="s">
        <v>3767</v>
      </c>
      <c r="J79" s="370" t="s">
        <v>3768</v>
      </c>
      <c r="K79" s="370"/>
      <c r="L79" s="314"/>
      <c r="M79" s="370"/>
    </row>
    <row r="80" spans="1:14" x14ac:dyDescent="0.25">
      <c r="A80" t="s">
        <v>9</v>
      </c>
      <c r="B80" t="s">
        <v>3426</v>
      </c>
      <c r="C80" t="s">
        <v>3840</v>
      </c>
      <c r="D80" t="s">
        <v>3688</v>
      </c>
      <c r="E80" t="s">
        <v>3689</v>
      </c>
      <c r="F80" s="317">
        <v>0</v>
      </c>
      <c r="G80" s="404">
        <v>0.5</v>
      </c>
      <c r="H80" s="386">
        <v>0.01</v>
      </c>
      <c r="I80" s="317" t="s">
        <v>3429</v>
      </c>
      <c r="J80" s="370" t="s">
        <v>3690</v>
      </c>
      <c r="K80" s="370"/>
      <c r="L80" s="314"/>
      <c r="M80" s="41" t="s">
        <v>3431</v>
      </c>
    </row>
    <row r="81" spans="1:14" x14ac:dyDescent="0.25">
      <c r="A81" t="s">
        <v>9</v>
      </c>
      <c r="B81" t="s">
        <v>3859</v>
      </c>
      <c r="C81" t="s">
        <v>3856</v>
      </c>
      <c r="D81" s="20" t="s">
        <v>3855</v>
      </c>
      <c r="E81" t="s">
        <v>3857</v>
      </c>
      <c r="F81" s="394">
        <v>0</v>
      </c>
      <c r="G81" s="13">
        <v>1</v>
      </c>
      <c r="H81" s="13">
        <v>0.01</v>
      </c>
      <c r="I81" s="370" t="s">
        <v>3858</v>
      </c>
      <c r="J81" s="370" t="s">
        <v>3860</v>
      </c>
      <c r="K81" s="370" t="s">
        <v>210</v>
      </c>
      <c r="L81" s="314" t="s">
        <v>211</v>
      </c>
      <c r="M81" s="395"/>
    </row>
    <row r="82" spans="1:14" x14ac:dyDescent="0.25">
      <c r="A82" t="s">
        <v>9</v>
      </c>
      <c r="B82" t="s">
        <v>3841</v>
      </c>
      <c r="C82" t="s">
        <v>3847</v>
      </c>
      <c r="D82" t="s">
        <v>3706</v>
      </c>
      <c r="E82" t="s">
        <v>3843</v>
      </c>
      <c r="F82" s="13">
        <v>0</v>
      </c>
      <c r="G82" s="13">
        <v>0.25</v>
      </c>
      <c r="H82" s="13">
        <v>0.01</v>
      </c>
      <c r="I82" s="370" t="s">
        <v>27</v>
      </c>
      <c r="J82" s="370" t="s">
        <v>3845</v>
      </c>
      <c r="K82" s="370" t="s">
        <v>210</v>
      </c>
      <c r="L82" s="314" t="s">
        <v>211</v>
      </c>
      <c r="M82" s="396" t="s">
        <v>2240</v>
      </c>
      <c r="N82" s="314" t="s">
        <v>2240</v>
      </c>
    </row>
    <row r="83" spans="1:14" x14ac:dyDescent="0.25">
      <c r="A83" t="s">
        <v>9</v>
      </c>
      <c r="B83" t="s">
        <v>3842</v>
      </c>
      <c r="C83" t="s">
        <v>3848</v>
      </c>
      <c r="D83" t="s">
        <v>3706</v>
      </c>
      <c r="E83" t="s">
        <v>3844</v>
      </c>
      <c r="F83" s="13">
        <v>0</v>
      </c>
      <c r="G83" s="13">
        <v>0.25</v>
      </c>
      <c r="H83" s="13">
        <v>0.01</v>
      </c>
      <c r="I83" s="370" t="s">
        <v>27</v>
      </c>
      <c r="J83" s="370" t="s">
        <v>3846</v>
      </c>
      <c r="K83" s="370" t="s">
        <v>210</v>
      </c>
      <c r="L83" s="314" t="s">
        <v>211</v>
      </c>
      <c r="M83" s="396" t="s">
        <v>2240</v>
      </c>
      <c r="N83" s="314" t="s">
        <v>2240</v>
      </c>
    </row>
    <row r="84" spans="1:14" x14ac:dyDescent="0.25">
      <c r="A84" t="s">
        <v>9</v>
      </c>
      <c r="B84" t="s">
        <v>3705</v>
      </c>
      <c r="C84" t="s">
        <v>3704</v>
      </c>
      <c r="D84" t="s">
        <v>3706</v>
      </c>
      <c r="E84" t="s">
        <v>3702</v>
      </c>
      <c r="F84" s="13">
        <v>0</v>
      </c>
      <c r="G84" s="13">
        <v>0.25</v>
      </c>
      <c r="H84" s="13">
        <v>0.01</v>
      </c>
      <c r="I84" s="370" t="s">
        <v>27</v>
      </c>
      <c r="J84" s="370" t="s">
        <v>3703</v>
      </c>
      <c r="K84" s="370" t="s">
        <v>210</v>
      </c>
      <c r="L84" s="314" t="s">
        <v>211</v>
      </c>
      <c r="M84" s="396" t="s">
        <v>2240</v>
      </c>
      <c r="N84" s="314" t="s">
        <v>2240</v>
      </c>
    </row>
    <row r="85" spans="1:14" x14ac:dyDescent="0.25">
      <c r="A85" t="s">
        <v>9</v>
      </c>
      <c r="B85" t="s">
        <v>3474</v>
      </c>
      <c r="C85" t="s">
        <v>3475</v>
      </c>
      <c r="D85" t="s">
        <v>3474</v>
      </c>
      <c r="E85" t="s">
        <v>3476</v>
      </c>
      <c r="F85" s="394">
        <v>0</v>
      </c>
      <c r="G85" s="394">
        <v>1</v>
      </c>
      <c r="H85" s="13">
        <v>0.01</v>
      </c>
      <c r="I85" s="370" t="s">
        <v>2387</v>
      </c>
      <c r="J85" s="370" t="s">
        <v>3684</v>
      </c>
      <c r="K85" s="370" t="s">
        <v>212</v>
      </c>
      <c r="L85" s="314" t="s">
        <v>2668</v>
      </c>
      <c r="M85" s="395"/>
    </row>
    <row r="86" spans="1:14" x14ac:dyDescent="0.25">
      <c r="A86" s="317" t="s">
        <v>9</v>
      </c>
      <c r="B86" s="317" t="s">
        <v>2739</v>
      </c>
      <c r="C86" t="s">
        <v>2742</v>
      </c>
      <c r="D86" s="317" t="s">
        <v>2746</v>
      </c>
      <c r="E86" s="317" t="s">
        <v>2747</v>
      </c>
      <c r="F86" s="390">
        <v>0</v>
      </c>
      <c r="G86" s="386">
        <v>1</v>
      </c>
      <c r="H86" s="386">
        <v>0.01</v>
      </c>
      <c r="I86" s="314" t="s">
        <v>30</v>
      </c>
      <c r="J86" s="314" t="s">
        <v>3588</v>
      </c>
      <c r="K86" s="314" t="s">
        <v>2242</v>
      </c>
      <c r="L86" s="314" t="s">
        <v>2243</v>
      </c>
      <c r="M86" s="396" t="s">
        <v>145</v>
      </c>
    </row>
    <row r="87" spans="1:14" x14ac:dyDescent="0.25">
      <c r="A87" s="317" t="s">
        <v>9</v>
      </c>
      <c r="B87" s="317" t="s">
        <v>2740</v>
      </c>
      <c r="C87" t="s">
        <v>2743</v>
      </c>
      <c r="D87" s="317" t="s">
        <v>2746</v>
      </c>
      <c r="E87" s="317" t="s">
        <v>2748</v>
      </c>
      <c r="F87" s="390">
        <v>0</v>
      </c>
      <c r="G87" s="386">
        <v>1</v>
      </c>
      <c r="H87" s="386">
        <v>0.01</v>
      </c>
      <c r="I87" s="314" t="s">
        <v>30</v>
      </c>
      <c r="J87" s="314" t="s">
        <v>3589</v>
      </c>
      <c r="K87" s="314" t="s">
        <v>2242</v>
      </c>
      <c r="L87" s="314" t="s">
        <v>2243</v>
      </c>
      <c r="M87" s="396"/>
    </row>
    <row r="88" spans="1:14" x14ac:dyDescent="0.25">
      <c r="A88" s="317" t="s">
        <v>9</v>
      </c>
      <c r="B88" s="317" t="s">
        <v>2741</v>
      </c>
      <c r="C88" t="s">
        <v>2744</v>
      </c>
      <c r="D88" s="317" t="s">
        <v>2746</v>
      </c>
      <c r="E88" s="317" t="s">
        <v>2749</v>
      </c>
      <c r="F88" s="390">
        <v>0</v>
      </c>
      <c r="G88" s="386">
        <v>1</v>
      </c>
      <c r="H88" s="386">
        <v>0.01</v>
      </c>
      <c r="I88" s="314" t="s">
        <v>30</v>
      </c>
      <c r="J88" s="314" t="s">
        <v>3590</v>
      </c>
      <c r="K88" s="314" t="s">
        <v>2242</v>
      </c>
      <c r="L88" s="314" t="s">
        <v>2243</v>
      </c>
      <c r="M88" s="396"/>
    </row>
    <row r="89" spans="1:14" x14ac:dyDescent="0.25">
      <c r="A89" s="317" t="s">
        <v>9</v>
      </c>
      <c r="B89" s="317" t="s">
        <v>2751</v>
      </c>
      <c r="C89" t="s">
        <v>2745</v>
      </c>
      <c r="D89" s="317" t="s">
        <v>2746</v>
      </c>
      <c r="E89" s="317" t="s">
        <v>2750</v>
      </c>
      <c r="F89" s="390">
        <v>0</v>
      </c>
      <c r="G89" s="386">
        <v>1</v>
      </c>
      <c r="H89" s="386">
        <v>0.01</v>
      </c>
      <c r="I89" s="314" t="s">
        <v>30</v>
      </c>
      <c r="J89" s="314" t="s">
        <v>3591</v>
      </c>
      <c r="K89" s="314" t="s">
        <v>2242</v>
      </c>
      <c r="L89" s="314" t="s">
        <v>2243</v>
      </c>
      <c r="M89" s="396"/>
    </row>
    <row r="90" spans="1:14" x14ac:dyDescent="0.25">
      <c r="A90" t="s">
        <v>9</v>
      </c>
      <c r="B90" t="s">
        <v>3651</v>
      </c>
      <c r="C90" t="s">
        <v>3669</v>
      </c>
      <c r="D90" t="s">
        <v>3651</v>
      </c>
      <c r="E90" s="317" t="s">
        <v>3652</v>
      </c>
      <c r="F90" s="390">
        <v>0</v>
      </c>
      <c r="G90" s="386">
        <v>1</v>
      </c>
      <c r="H90" s="386">
        <v>0.01</v>
      </c>
      <c r="I90" s="314" t="s">
        <v>30</v>
      </c>
      <c r="J90" s="314" t="s">
        <v>4177</v>
      </c>
      <c r="K90" s="314"/>
      <c r="L90" s="314"/>
      <c r="M90" s="396"/>
    </row>
    <row r="91" spans="1:14" x14ac:dyDescent="0.25">
      <c r="A91" t="s">
        <v>9</v>
      </c>
      <c r="B91" t="s">
        <v>3885</v>
      </c>
      <c r="C91" t="s">
        <v>3886</v>
      </c>
      <c r="D91" t="s">
        <v>3887</v>
      </c>
      <c r="E91" t="s">
        <v>3888</v>
      </c>
      <c r="F91" s="394">
        <v>0</v>
      </c>
      <c r="G91" s="394">
        <v>1</v>
      </c>
      <c r="H91" s="13">
        <v>0.01</v>
      </c>
      <c r="I91" s="370" t="s">
        <v>2387</v>
      </c>
      <c r="J91" s="370" t="s">
        <v>3889</v>
      </c>
      <c r="K91" s="370" t="s">
        <v>212</v>
      </c>
      <c r="L91" s="314" t="s">
        <v>2668</v>
      </c>
      <c r="M91" s="395"/>
    </row>
    <row r="92" spans="1:14" x14ac:dyDescent="0.25">
      <c r="A92" t="s">
        <v>9</v>
      </c>
      <c r="B92" t="s">
        <v>2412</v>
      </c>
      <c r="C92" t="s">
        <v>2411</v>
      </c>
      <c r="D92" t="s">
        <v>2412</v>
      </c>
      <c r="E92" t="s">
        <v>2414</v>
      </c>
      <c r="F92" s="394">
        <v>0</v>
      </c>
      <c r="G92" s="13">
        <v>1</v>
      </c>
      <c r="H92" s="13">
        <v>0.01</v>
      </c>
      <c r="I92" s="370" t="s">
        <v>2415</v>
      </c>
      <c r="J92" s="370" t="s">
        <v>3150</v>
      </c>
      <c r="K92" s="370"/>
      <c r="L92" s="314" t="s">
        <v>2664</v>
      </c>
      <c r="M92" s="395" t="s">
        <v>3153</v>
      </c>
    </row>
    <row r="93" spans="1:14" x14ac:dyDescent="0.25">
      <c r="A93" t="s">
        <v>9</v>
      </c>
      <c r="B93" t="s">
        <v>21</v>
      </c>
      <c r="C93" t="s">
        <v>270</v>
      </c>
      <c r="D93" s="20" t="s">
        <v>332</v>
      </c>
      <c r="E93" t="s">
        <v>2259</v>
      </c>
      <c r="F93" s="394">
        <v>0</v>
      </c>
      <c r="G93" s="13">
        <v>1</v>
      </c>
      <c r="H93" s="13">
        <v>0.01</v>
      </c>
      <c r="I93" s="370" t="s">
        <v>30</v>
      </c>
      <c r="J93" s="370" t="s">
        <v>3586</v>
      </c>
      <c r="K93" s="370" t="s">
        <v>213</v>
      </c>
      <c r="L93" s="314" t="s">
        <v>214</v>
      </c>
      <c r="M93" s="395"/>
    </row>
    <row r="94" spans="1:14" x14ac:dyDescent="0.25">
      <c r="A94" t="s">
        <v>9</v>
      </c>
      <c r="B94" t="s">
        <v>19</v>
      </c>
      <c r="C94" t="s">
        <v>271</v>
      </c>
      <c r="D94" s="20" t="s">
        <v>332</v>
      </c>
      <c r="E94" t="s">
        <v>2258</v>
      </c>
      <c r="F94" s="394">
        <v>0</v>
      </c>
      <c r="G94" s="13">
        <v>1</v>
      </c>
      <c r="H94" s="13">
        <v>0.01</v>
      </c>
      <c r="I94" s="370" t="s">
        <v>30</v>
      </c>
      <c r="J94" s="370" t="s">
        <v>3587</v>
      </c>
      <c r="K94" s="370" t="s">
        <v>215</v>
      </c>
      <c r="L94" s="314" t="s">
        <v>216</v>
      </c>
      <c r="M94" s="395"/>
    </row>
    <row r="95" spans="1:14" x14ac:dyDescent="0.25">
      <c r="A95" t="s">
        <v>9</v>
      </c>
      <c r="B95" t="s">
        <v>3182</v>
      </c>
      <c r="C95" t="s">
        <v>3183</v>
      </c>
      <c r="D95" t="s">
        <v>3182</v>
      </c>
      <c r="E95" t="s">
        <v>3184</v>
      </c>
      <c r="F95" s="394">
        <v>0</v>
      </c>
      <c r="G95" s="13">
        <v>1</v>
      </c>
      <c r="H95" s="13">
        <v>0.01</v>
      </c>
      <c r="I95" s="370" t="s">
        <v>30</v>
      </c>
      <c r="J95" s="370" t="s">
        <v>3592</v>
      </c>
      <c r="K95" s="370"/>
      <c r="L95" s="314"/>
      <c r="M95" s="395"/>
    </row>
    <row r="96" spans="1:14" ht="75" x14ac:dyDescent="0.25">
      <c r="A96" t="s">
        <v>9</v>
      </c>
      <c r="B96" t="s">
        <v>3707</v>
      </c>
      <c r="C96" t="s">
        <v>3708</v>
      </c>
      <c r="D96" t="s">
        <v>3709</v>
      </c>
      <c r="E96" t="s">
        <v>3710</v>
      </c>
      <c r="F96">
        <v>0</v>
      </c>
      <c r="G96">
        <v>1</v>
      </c>
      <c r="H96">
        <v>1</v>
      </c>
      <c r="I96" s="370" t="s">
        <v>26</v>
      </c>
      <c r="J96" s="45" t="s">
        <v>3818</v>
      </c>
      <c r="K96" s="370"/>
      <c r="L96" s="314"/>
      <c r="M96" s="395"/>
    </row>
    <row r="97" spans="1:14" ht="75" x14ac:dyDescent="0.25">
      <c r="A97" t="s">
        <v>9</v>
      </c>
      <c r="B97" t="s">
        <v>3707</v>
      </c>
      <c r="C97" t="s">
        <v>3708</v>
      </c>
      <c r="D97" t="s">
        <v>3709</v>
      </c>
      <c r="E97" t="s">
        <v>3710</v>
      </c>
      <c r="F97">
        <v>0</v>
      </c>
      <c r="G97">
        <v>1</v>
      </c>
      <c r="H97">
        <v>1</v>
      </c>
      <c r="I97" s="370" t="s">
        <v>26</v>
      </c>
      <c r="J97" s="45" t="s">
        <v>3711</v>
      </c>
      <c r="K97" s="370"/>
      <c r="L97" s="314"/>
      <c r="M97" s="395"/>
    </row>
    <row r="98" spans="1:14" x14ac:dyDescent="0.25">
      <c r="A98" t="s">
        <v>9</v>
      </c>
      <c r="B98" t="s">
        <v>3849</v>
      </c>
      <c r="C98" t="s">
        <v>3850</v>
      </c>
      <c r="D98" t="s">
        <v>3706</v>
      </c>
      <c r="E98" t="s">
        <v>3851</v>
      </c>
      <c r="F98" s="394">
        <v>0</v>
      </c>
      <c r="G98" s="13">
        <v>1</v>
      </c>
      <c r="H98" s="13">
        <v>0.01</v>
      </c>
      <c r="I98" s="370" t="s">
        <v>3852</v>
      </c>
      <c r="J98" s="370" t="s">
        <v>3853</v>
      </c>
      <c r="K98" s="370" t="s">
        <v>210</v>
      </c>
      <c r="L98" s="314" t="s">
        <v>211</v>
      </c>
      <c r="M98" s="396" t="s">
        <v>3854</v>
      </c>
    </row>
    <row r="99" spans="1:14" x14ac:dyDescent="0.25">
      <c r="A99" t="s">
        <v>9</v>
      </c>
      <c r="B99" t="s">
        <v>2459</v>
      </c>
      <c r="C99" t="s">
        <v>2460</v>
      </c>
      <c r="D99" t="s">
        <v>2460</v>
      </c>
      <c r="E99" t="s">
        <v>2461</v>
      </c>
      <c r="F99" s="394">
        <v>0</v>
      </c>
      <c r="G99" s="13">
        <v>1</v>
      </c>
      <c r="H99" s="13">
        <v>0.01</v>
      </c>
      <c r="I99" s="370" t="s">
        <v>2462</v>
      </c>
      <c r="J99" s="370" t="s">
        <v>3595</v>
      </c>
      <c r="K99" s="370"/>
      <c r="L99" s="314" t="s">
        <v>2665</v>
      </c>
      <c r="M99" s="395" t="s">
        <v>145</v>
      </c>
    </row>
    <row r="100" spans="1:14" x14ac:dyDescent="0.25">
      <c r="A100" t="s">
        <v>127</v>
      </c>
      <c r="B100" t="s">
        <v>129</v>
      </c>
      <c r="C100" t="s">
        <v>414</v>
      </c>
      <c r="D100" t="s">
        <v>129</v>
      </c>
      <c r="E100" t="s">
        <v>2257</v>
      </c>
      <c r="F100" s="394">
        <v>-3</v>
      </c>
      <c r="G100" s="13">
        <v>1</v>
      </c>
      <c r="H100" s="13">
        <v>0.01</v>
      </c>
      <c r="I100" s="370" t="s">
        <v>30</v>
      </c>
      <c r="J100" s="370" t="s">
        <v>3819</v>
      </c>
      <c r="K100" s="370" t="s">
        <v>217</v>
      </c>
      <c r="L100" s="314" t="s">
        <v>218</v>
      </c>
      <c r="M100" s="395" t="s">
        <v>145</v>
      </c>
      <c r="N100" s="370" t="s">
        <v>178</v>
      </c>
    </row>
    <row r="101" spans="1:14" x14ac:dyDescent="0.25">
      <c r="A101" t="s">
        <v>127</v>
      </c>
      <c r="B101" t="s">
        <v>246</v>
      </c>
      <c r="C101" t="s">
        <v>421</v>
      </c>
      <c r="D101" t="s">
        <v>246</v>
      </c>
      <c r="E101" t="s">
        <v>2256</v>
      </c>
      <c r="F101" s="394">
        <v>0</v>
      </c>
      <c r="G101" s="13">
        <v>1</v>
      </c>
      <c r="H101" s="13">
        <v>0.01</v>
      </c>
      <c r="I101" s="370" t="s">
        <v>30</v>
      </c>
      <c r="J101" s="370" t="s">
        <v>3247</v>
      </c>
      <c r="K101" s="370" t="s">
        <v>297</v>
      </c>
      <c r="L101" s="314" t="s">
        <v>298</v>
      </c>
      <c r="M101" s="395"/>
      <c r="N101" s="370"/>
    </row>
    <row r="102" spans="1:14" x14ac:dyDescent="0.25">
      <c r="A102" t="s">
        <v>127</v>
      </c>
      <c r="B102" t="s">
        <v>3364</v>
      </c>
      <c r="C102" t="s">
        <v>418</v>
      </c>
      <c r="D102" t="s">
        <v>3364</v>
      </c>
      <c r="E102" t="s">
        <v>2255</v>
      </c>
      <c r="F102" s="394">
        <v>0</v>
      </c>
      <c r="G102" s="13">
        <v>1</v>
      </c>
      <c r="H102" s="13">
        <v>0.01</v>
      </c>
      <c r="I102" s="370" t="s">
        <v>30</v>
      </c>
      <c r="J102" s="370" t="s">
        <v>3365</v>
      </c>
      <c r="K102" s="370"/>
      <c r="L102" s="314" t="s">
        <v>2669</v>
      </c>
      <c r="M102" s="395" t="s">
        <v>3366</v>
      </c>
      <c r="N102" s="370"/>
    </row>
    <row r="103" spans="1:14" x14ac:dyDescent="0.25">
      <c r="A103" t="s">
        <v>127</v>
      </c>
      <c r="B103" t="s">
        <v>179</v>
      </c>
      <c r="C103" t="s">
        <v>415</v>
      </c>
      <c r="D103" t="s">
        <v>179</v>
      </c>
      <c r="E103" t="s">
        <v>2254</v>
      </c>
      <c r="F103" s="394">
        <v>0</v>
      </c>
      <c r="G103" s="13">
        <v>1</v>
      </c>
      <c r="H103" s="13">
        <v>0.01</v>
      </c>
      <c r="I103" s="370" t="s">
        <v>30</v>
      </c>
      <c r="J103" s="370" t="s">
        <v>2282</v>
      </c>
      <c r="K103" s="370" t="s">
        <v>219</v>
      </c>
      <c r="L103" s="314" t="s">
        <v>220</v>
      </c>
      <c r="M103" s="395" t="s">
        <v>145</v>
      </c>
      <c r="N103" s="370"/>
    </row>
    <row r="104" spans="1:14" x14ac:dyDescent="0.25">
      <c r="A104" t="s">
        <v>127</v>
      </c>
      <c r="B104" t="s">
        <v>2736</v>
      </c>
      <c r="C104" t="s">
        <v>2737</v>
      </c>
      <c r="D104" t="s">
        <v>2736</v>
      </c>
      <c r="E104" t="s">
        <v>2738</v>
      </c>
      <c r="F104" s="394">
        <v>0</v>
      </c>
      <c r="G104" s="13">
        <v>1</v>
      </c>
      <c r="H104" s="13">
        <v>0.01</v>
      </c>
      <c r="I104" s="370" t="s">
        <v>30</v>
      </c>
      <c r="J104" s="370" t="s">
        <v>3820</v>
      </c>
      <c r="K104" s="370" t="s">
        <v>221</v>
      </c>
      <c r="L104" s="314" t="s">
        <v>222</v>
      </c>
      <c r="M104" s="395" t="s">
        <v>145</v>
      </c>
      <c r="N104" s="370"/>
    </row>
    <row r="105" spans="1:14" x14ac:dyDescent="0.25">
      <c r="A105" t="s">
        <v>127</v>
      </c>
      <c r="B105" t="s">
        <v>3367</v>
      </c>
      <c r="C105" t="s">
        <v>3290</v>
      </c>
      <c r="D105" t="s">
        <v>3367</v>
      </c>
      <c r="E105" t="s">
        <v>3291</v>
      </c>
      <c r="F105" s="394">
        <v>0</v>
      </c>
      <c r="G105" s="13">
        <v>1</v>
      </c>
      <c r="H105" s="13">
        <v>0.01</v>
      </c>
      <c r="I105" s="370" t="s">
        <v>30</v>
      </c>
      <c r="J105" s="370" t="s">
        <v>3368</v>
      </c>
      <c r="K105" s="370"/>
      <c r="L105" s="314"/>
      <c r="M105" s="395"/>
      <c r="N105" s="370"/>
    </row>
    <row r="106" spans="1:14" x14ac:dyDescent="0.25">
      <c r="A106" t="s">
        <v>127</v>
      </c>
      <c r="B106" t="s">
        <v>130</v>
      </c>
      <c r="C106" t="s">
        <v>416</v>
      </c>
      <c r="D106" t="s">
        <v>130</v>
      </c>
      <c r="E106" t="s">
        <v>2253</v>
      </c>
      <c r="F106" s="394">
        <v>-1.5</v>
      </c>
      <c r="G106" s="13">
        <v>1</v>
      </c>
      <c r="H106" s="13">
        <v>0.01</v>
      </c>
      <c r="I106" s="370" t="s">
        <v>30</v>
      </c>
      <c r="J106" s="370" t="s">
        <v>3701</v>
      </c>
      <c r="K106" s="370" t="s">
        <v>223</v>
      </c>
      <c r="L106" s="314" t="s">
        <v>224</v>
      </c>
      <c r="M106" s="395" t="s">
        <v>145</v>
      </c>
      <c r="N106" s="370"/>
    </row>
    <row r="107" spans="1:14" x14ac:dyDescent="0.25">
      <c r="A107" t="s">
        <v>127</v>
      </c>
      <c r="B107" t="s">
        <v>128</v>
      </c>
      <c r="C107" t="s">
        <v>2769</v>
      </c>
      <c r="D107" t="s">
        <v>128</v>
      </c>
      <c r="E107" t="s">
        <v>2252</v>
      </c>
      <c r="F107" s="394">
        <v>0</v>
      </c>
      <c r="G107" s="13">
        <v>1</v>
      </c>
      <c r="H107" s="13">
        <v>0.01</v>
      </c>
      <c r="I107" s="370" t="s">
        <v>30</v>
      </c>
      <c r="J107" s="370" t="s">
        <v>3616</v>
      </c>
      <c r="K107" s="370" t="s">
        <v>225</v>
      </c>
      <c r="L107" s="314" t="s">
        <v>226</v>
      </c>
      <c r="M107" s="395" t="s">
        <v>145</v>
      </c>
      <c r="N107" s="370"/>
    </row>
    <row r="108" spans="1:14" x14ac:dyDescent="0.25">
      <c r="A108" t="s">
        <v>127</v>
      </c>
      <c r="B108" t="s">
        <v>3361</v>
      </c>
      <c r="C108" t="s">
        <v>417</v>
      </c>
      <c r="D108" t="s">
        <v>3361</v>
      </c>
      <c r="E108" t="s">
        <v>2251</v>
      </c>
      <c r="F108" s="394">
        <v>0</v>
      </c>
      <c r="G108" s="13">
        <v>1</v>
      </c>
      <c r="H108" s="13">
        <v>0.01</v>
      </c>
      <c r="I108" s="370" t="s">
        <v>30</v>
      </c>
      <c r="J108" s="370" t="s">
        <v>3362</v>
      </c>
      <c r="K108" s="370"/>
      <c r="L108" s="314" t="s">
        <v>2670</v>
      </c>
      <c r="M108" s="395" t="s">
        <v>3363</v>
      </c>
      <c r="N108" s="370"/>
    </row>
    <row r="109" spans="1:14" x14ac:dyDescent="0.25">
      <c r="A109" t="s">
        <v>127</v>
      </c>
      <c r="B109" t="s">
        <v>2416</v>
      </c>
      <c r="C109" t="s">
        <v>2417</v>
      </c>
      <c r="D109" t="s">
        <v>2416</v>
      </c>
      <c r="E109" t="s">
        <v>2418</v>
      </c>
      <c r="F109" s="394">
        <v>0</v>
      </c>
      <c r="G109" s="13">
        <v>1</v>
      </c>
      <c r="H109" s="13">
        <v>0.01</v>
      </c>
      <c r="I109" s="370" t="s">
        <v>2419</v>
      </c>
      <c r="J109" s="370" t="s">
        <v>3185</v>
      </c>
      <c r="K109" s="370"/>
      <c r="L109" s="314" t="s">
        <v>2666</v>
      </c>
      <c r="M109" s="388" t="s">
        <v>2420</v>
      </c>
      <c r="N109" s="370"/>
    </row>
    <row r="110" spans="1:14" x14ac:dyDescent="0.25">
      <c r="A110" s="317" t="s">
        <v>2451</v>
      </c>
      <c r="B110" s="317" t="s">
        <v>2453</v>
      </c>
      <c r="C110" t="s">
        <v>272</v>
      </c>
      <c r="D110" s="317" t="s">
        <v>2452</v>
      </c>
      <c r="E110" t="s">
        <v>2250</v>
      </c>
      <c r="F110" s="386">
        <v>0</v>
      </c>
      <c r="G110" s="386">
        <v>1</v>
      </c>
      <c r="H110" s="386">
        <v>0.01</v>
      </c>
      <c r="I110" s="314" t="s">
        <v>54</v>
      </c>
      <c r="J110" s="314" t="s">
        <v>2283</v>
      </c>
      <c r="K110" s="314" t="s">
        <v>231</v>
      </c>
      <c r="L110" s="314" t="s">
        <v>232</v>
      </c>
      <c r="M110" s="395" t="s">
        <v>145</v>
      </c>
      <c r="N110" s="314"/>
    </row>
    <row r="111" spans="1:14" x14ac:dyDescent="0.25">
      <c r="A111" s="317" t="s">
        <v>2451</v>
      </c>
      <c r="B111" s="317" t="s">
        <v>3641</v>
      </c>
      <c r="C111" t="s">
        <v>2705</v>
      </c>
      <c r="D111" s="317" t="s">
        <v>333</v>
      </c>
      <c r="E111" t="s">
        <v>2703</v>
      </c>
      <c r="F111" s="386">
        <v>0</v>
      </c>
      <c r="G111" s="386">
        <v>1</v>
      </c>
      <c r="H111" s="386">
        <v>0.01</v>
      </c>
      <c r="I111" s="370" t="s">
        <v>2704</v>
      </c>
      <c r="J111" s="314" t="s">
        <v>3596</v>
      </c>
      <c r="K111" s="314" t="s">
        <v>326</v>
      </c>
      <c r="L111" s="314" t="s">
        <v>2667</v>
      </c>
      <c r="M111" s="395" t="s">
        <v>145</v>
      </c>
      <c r="N111" s="314"/>
    </row>
    <row r="112" spans="1:14" x14ac:dyDescent="0.25">
      <c r="A112" t="s">
        <v>2451</v>
      </c>
      <c r="B112" t="s">
        <v>3761</v>
      </c>
      <c r="C112" t="s">
        <v>3762</v>
      </c>
      <c r="D112" t="s">
        <v>3755</v>
      </c>
      <c r="E112" t="s">
        <v>3763</v>
      </c>
      <c r="F112" s="394">
        <v>0</v>
      </c>
      <c r="G112" s="13">
        <v>1</v>
      </c>
      <c r="H112" s="13">
        <v>0.01</v>
      </c>
      <c r="I112" s="370" t="s">
        <v>3757</v>
      </c>
      <c r="J112" s="370" t="s">
        <v>4178</v>
      </c>
      <c r="K112" s="370"/>
      <c r="L112" s="314"/>
      <c r="M112" s="395"/>
    </row>
    <row r="113" spans="1:14" x14ac:dyDescent="0.25">
      <c r="A113" t="s">
        <v>2451</v>
      </c>
      <c r="B113" t="s">
        <v>3863</v>
      </c>
      <c r="C113" t="s">
        <v>3864</v>
      </c>
      <c r="D113" t="s">
        <v>3863</v>
      </c>
      <c r="E113" t="s">
        <v>3861</v>
      </c>
      <c r="F113" s="401">
        <v>0</v>
      </c>
      <c r="G113">
        <v>5</v>
      </c>
      <c r="H113">
        <v>0.05</v>
      </c>
      <c r="I113" s="370" t="s">
        <v>3862</v>
      </c>
      <c r="J113" s="370" t="s">
        <v>4179</v>
      </c>
      <c r="K113" s="370"/>
      <c r="L113" s="314"/>
      <c r="M113" s="395"/>
    </row>
    <row r="114" spans="1:14" x14ac:dyDescent="0.25">
      <c r="A114" t="s">
        <v>2451</v>
      </c>
      <c r="B114" t="s">
        <v>4195</v>
      </c>
      <c r="C114" t="s">
        <v>4196</v>
      </c>
      <c r="D114" t="s">
        <v>4190</v>
      </c>
      <c r="E114" t="s">
        <v>4197</v>
      </c>
      <c r="F114" s="401">
        <v>0</v>
      </c>
      <c r="G114">
        <v>1</v>
      </c>
      <c r="H114">
        <v>0.01</v>
      </c>
      <c r="I114" s="370" t="s">
        <v>4192</v>
      </c>
      <c r="J114" s="370" t="s">
        <v>4198</v>
      </c>
      <c r="K114" s="370"/>
      <c r="L114" s="314"/>
      <c r="M114" s="395" t="s">
        <v>4199</v>
      </c>
    </row>
    <row r="115" spans="1:14" x14ac:dyDescent="0.25">
      <c r="A115" t="s">
        <v>2451</v>
      </c>
      <c r="B115" t="s">
        <v>4188</v>
      </c>
      <c r="C115" t="s">
        <v>4189</v>
      </c>
      <c r="D115" t="s">
        <v>4190</v>
      </c>
      <c r="E115" t="s">
        <v>4191</v>
      </c>
      <c r="F115" s="401">
        <v>0</v>
      </c>
      <c r="G115">
        <v>1</v>
      </c>
      <c r="H115">
        <v>0.01</v>
      </c>
      <c r="I115" s="370" t="s">
        <v>4192</v>
      </c>
      <c r="J115" s="370" t="s">
        <v>4193</v>
      </c>
      <c r="K115" s="370"/>
      <c r="L115" s="314"/>
      <c r="M115" s="395" t="s">
        <v>4194</v>
      </c>
    </row>
    <row r="116" spans="1:14" x14ac:dyDescent="0.25">
      <c r="A116" t="s">
        <v>10</v>
      </c>
      <c r="B116" t="s">
        <v>3077</v>
      </c>
      <c r="C116" t="s">
        <v>2388</v>
      </c>
      <c r="D116" t="s">
        <v>3077</v>
      </c>
      <c r="E116" t="s">
        <v>2249</v>
      </c>
      <c r="F116">
        <v>0</v>
      </c>
      <c r="G116">
        <v>300</v>
      </c>
      <c r="H116">
        <v>5</v>
      </c>
      <c r="I116" s="184" t="str">
        <f>UnitControlCenter!$B$56</f>
        <v>$/metric ton CO2e</v>
      </c>
      <c r="J116" s="370" t="s">
        <v>3585</v>
      </c>
      <c r="K116" s="370" t="s">
        <v>229</v>
      </c>
      <c r="L116" s="314" t="s">
        <v>230</v>
      </c>
      <c r="M116" s="396" t="s">
        <v>2364</v>
      </c>
      <c r="N116" s="314" t="s">
        <v>381</v>
      </c>
    </row>
    <row r="117" spans="1:14" x14ac:dyDescent="0.25">
      <c r="A117" t="s">
        <v>10</v>
      </c>
      <c r="B117" t="s">
        <v>22</v>
      </c>
      <c r="C117" t="s">
        <v>133</v>
      </c>
      <c r="D117" t="s">
        <v>22</v>
      </c>
      <c r="E117" t="s">
        <v>2248</v>
      </c>
      <c r="F117" s="386">
        <v>0</v>
      </c>
      <c r="G117" s="386">
        <v>1</v>
      </c>
      <c r="H117" s="386">
        <v>0.01</v>
      </c>
      <c r="I117" s="370" t="s">
        <v>135</v>
      </c>
      <c r="J117" s="370" t="s">
        <v>3821</v>
      </c>
      <c r="K117" s="314" t="s">
        <v>233</v>
      </c>
      <c r="L117" s="314" t="s">
        <v>234</v>
      </c>
      <c r="M117" s="395" t="s">
        <v>145</v>
      </c>
    </row>
    <row r="118" spans="1:14" x14ac:dyDescent="0.25">
      <c r="A118" s="317" t="s">
        <v>10</v>
      </c>
      <c r="B118" s="317" t="s">
        <v>2421</v>
      </c>
      <c r="C118" t="s">
        <v>3746</v>
      </c>
      <c r="D118" s="184"/>
      <c r="E118" s="317" t="s">
        <v>3747</v>
      </c>
      <c r="F118">
        <v>0</v>
      </c>
      <c r="G118">
        <v>1</v>
      </c>
      <c r="H118">
        <v>1</v>
      </c>
      <c r="I118" s="370" t="s">
        <v>26</v>
      </c>
      <c r="J118" s="370" t="s">
        <v>3748</v>
      </c>
      <c r="K118" s="370" t="s">
        <v>229</v>
      </c>
      <c r="L118" s="314" t="s">
        <v>230</v>
      </c>
    </row>
    <row r="119" spans="1:14" x14ac:dyDescent="0.25">
      <c r="A119" s="317" t="s">
        <v>10</v>
      </c>
      <c r="B119" s="317" t="s">
        <v>2933</v>
      </c>
      <c r="C119" t="s">
        <v>3316</v>
      </c>
      <c r="D119" s="184"/>
      <c r="E119" s="317" t="s">
        <v>3318</v>
      </c>
      <c r="F119">
        <v>0</v>
      </c>
      <c r="G119">
        <v>1</v>
      </c>
      <c r="H119">
        <v>1</v>
      </c>
      <c r="I119" s="370" t="s">
        <v>26</v>
      </c>
      <c r="J119" s="370" t="s">
        <v>3822</v>
      </c>
      <c r="K119" s="370" t="s">
        <v>229</v>
      </c>
      <c r="L119" s="314" t="s">
        <v>230</v>
      </c>
    </row>
    <row r="120" spans="1:14" x14ac:dyDescent="0.25">
      <c r="A120" s="317" t="s">
        <v>10</v>
      </c>
      <c r="B120" t="s">
        <v>3276</v>
      </c>
      <c r="C120" t="s">
        <v>3317</v>
      </c>
      <c r="D120" s="184"/>
      <c r="E120" s="184"/>
      <c r="F120">
        <v>0</v>
      </c>
      <c r="G120">
        <v>1</v>
      </c>
      <c r="H120">
        <v>1</v>
      </c>
      <c r="I120" s="370" t="s">
        <v>26</v>
      </c>
      <c r="J120" t="s">
        <v>3823</v>
      </c>
      <c r="K120" s="370" t="s">
        <v>229</v>
      </c>
      <c r="L120" s="314" t="s">
        <v>230</v>
      </c>
    </row>
    <row r="121" spans="1:14" x14ac:dyDescent="0.25">
      <c r="A121" s="317" t="s">
        <v>10</v>
      </c>
      <c r="B121" s="317" t="s">
        <v>2680</v>
      </c>
      <c r="C121" t="s">
        <v>2679</v>
      </c>
      <c r="D121" s="317" t="s">
        <v>2680</v>
      </c>
      <c r="E121" t="s">
        <v>2681</v>
      </c>
      <c r="F121">
        <v>0</v>
      </c>
      <c r="G121">
        <v>1</v>
      </c>
      <c r="H121">
        <v>1</v>
      </c>
      <c r="I121" s="370" t="s">
        <v>26</v>
      </c>
      <c r="J121" s="314"/>
    </row>
    <row r="122" spans="1:14" x14ac:dyDescent="0.25">
      <c r="A122" s="317" t="s">
        <v>10</v>
      </c>
      <c r="B122" s="317" t="s">
        <v>2722</v>
      </c>
      <c r="C122" t="s">
        <v>2722</v>
      </c>
      <c r="D122" s="317" t="s">
        <v>2722</v>
      </c>
      <c r="E122" s="317" t="s">
        <v>2723</v>
      </c>
      <c r="F122" s="386">
        <v>0</v>
      </c>
      <c r="G122" s="386">
        <v>1</v>
      </c>
      <c r="H122" s="386">
        <v>0.01</v>
      </c>
      <c r="I122" s="370" t="s">
        <v>2724</v>
      </c>
      <c r="J122" s="370" t="s">
        <v>3151</v>
      </c>
      <c r="K122" s="314" t="s">
        <v>2868</v>
      </c>
    </row>
    <row r="123" spans="1:14" x14ac:dyDescent="0.25">
      <c r="A123" t="s">
        <v>10</v>
      </c>
      <c r="B123" t="s">
        <v>3223</v>
      </c>
      <c r="C123" t="s">
        <v>3222</v>
      </c>
      <c r="D123" t="s">
        <v>3223</v>
      </c>
      <c r="E123" t="s">
        <v>2247</v>
      </c>
      <c r="F123" s="394">
        <v>-0.9</v>
      </c>
      <c r="G123" s="394">
        <v>0.9</v>
      </c>
      <c r="H123" s="386">
        <v>0.01</v>
      </c>
      <c r="I123" s="370" t="s">
        <v>136</v>
      </c>
      <c r="J123" s="370" t="s">
        <v>3224</v>
      </c>
      <c r="K123" s="314" t="s">
        <v>235</v>
      </c>
      <c r="L123" s="314" t="s">
        <v>236</v>
      </c>
      <c r="M123" s="396" t="s">
        <v>146</v>
      </c>
    </row>
    <row r="124" spans="1:14" x14ac:dyDescent="0.25">
      <c r="A124" t="s">
        <v>10</v>
      </c>
      <c r="B124" t="s">
        <v>3597</v>
      </c>
      <c r="C124" t="s">
        <v>3600</v>
      </c>
      <c r="D124" s="184"/>
      <c r="E124" s="184"/>
      <c r="F124">
        <v>0</v>
      </c>
      <c r="G124">
        <v>1</v>
      </c>
      <c r="H124">
        <v>1</v>
      </c>
      <c r="I124" s="370" t="s">
        <v>26</v>
      </c>
      <c r="J124" t="s">
        <v>3603</v>
      </c>
    </row>
    <row r="125" spans="1:14" x14ac:dyDescent="0.25">
      <c r="A125" t="s">
        <v>10</v>
      </c>
      <c r="B125" t="s">
        <v>3598</v>
      </c>
      <c r="C125" t="s">
        <v>3601</v>
      </c>
      <c r="D125" s="184"/>
      <c r="E125" s="184"/>
      <c r="F125">
        <v>0</v>
      </c>
      <c r="G125">
        <v>1</v>
      </c>
      <c r="H125">
        <v>1</v>
      </c>
      <c r="I125" s="370" t="s">
        <v>26</v>
      </c>
      <c r="J125" t="s">
        <v>3604</v>
      </c>
    </row>
    <row r="126" spans="1:14" x14ac:dyDescent="0.25">
      <c r="A126" t="s">
        <v>10</v>
      </c>
      <c r="B126" t="s">
        <v>3599</v>
      </c>
      <c r="C126" t="s">
        <v>3602</v>
      </c>
      <c r="D126" s="184"/>
      <c r="E126" s="184"/>
      <c r="F126">
        <v>0</v>
      </c>
      <c r="G126">
        <v>1</v>
      </c>
      <c r="H126">
        <v>1</v>
      </c>
      <c r="I126" s="370" t="s">
        <v>26</v>
      </c>
      <c r="J126" t="s">
        <v>3605</v>
      </c>
    </row>
    <row r="127" spans="1:14" x14ac:dyDescent="0.25">
      <c r="A127" t="s">
        <v>2626</v>
      </c>
      <c r="B127" s="184" t="s">
        <v>299</v>
      </c>
      <c r="C127" t="s">
        <v>273</v>
      </c>
      <c r="D127" t="s">
        <v>334</v>
      </c>
      <c r="E127" t="s">
        <v>2246</v>
      </c>
      <c r="F127" s="13">
        <v>0</v>
      </c>
      <c r="G127" s="13">
        <v>0.4</v>
      </c>
      <c r="H127" s="394">
        <v>0.01</v>
      </c>
      <c r="I127" s="370" t="s">
        <v>28</v>
      </c>
      <c r="J127" s="370" t="s">
        <v>3152</v>
      </c>
      <c r="K127" s="370" t="s">
        <v>237</v>
      </c>
      <c r="L127" s="314" t="s">
        <v>238</v>
      </c>
      <c r="M127" s="395"/>
    </row>
    <row r="128" spans="1:14" x14ac:dyDescent="0.25">
      <c r="A128" s="254" t="str">
        <f>A$127</f>
        <v>Research and Development</v>
      </c>
      <c r="B128" s="254" t="str">
        <f t="shared" ref="B128:B133" si="0">B$127</f>
        <v>Capital Cost Reduction</v>
      </c>
      <c r="C128" t="s">
        <v>274</v>
      </c>
      <c r="D128" s="254" t="str">
        <f t="shared" ref="D128:L133" si="1">D$127</f>
        <v>R&amp;D Capital Cost Reductions</v>
      </c>
      <c r="E128" t="s">
        <v>3166</v>
      </c>
      <c r="F128" s="402">
        <f t="shared" si="1"/>
        <v>0</v>
      </c>
      <c r="G128" s="402">
        <f t="shared" si="1"/>
        <v>0.4</v>
      </c>
      <c r="H128" s="402">
        <f t="shared" si="1"/>
        <v>0.01</v>
      </c>
      <c r="I128" s="254" t="str">
        <f t="shared" si="1"/>
        <v>% reduction in cost</v>
      </c>
      <c r="J128" s="254"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28" s="254" t="str">
        <f t="shared" si="1"/>
        <v>architectural-design.html#rnd</v>
      </c>
      <c r="L128" s="254" t="str">
        <f t="shared" si="1"/>
        <v>research-and-development.html</v>
      </c>
      <c r="M128" s="395"/>
    </row>
    <row r="129" spans="1:13" x14ac:dyDescent="0.25">
      <c r="A129" s="254" t="str">
        <f t="shared" ref="A129:A133" si="2">A$127</f>
        <v>Research and Development</v>
      </c>
      <c r="B129" s="254" t="str">
        <f t="shared" si="0"/>
        <v>Capital Cost Reduction</v>
      </c>
      <c r="C129" t="s">
        <v>275</v>
      </c>
      <c r="D129" s="254" t="str">
        <f t="shared" si="1"/>
        <v>R&amp;D Capital Cost Reductions</v>
      </c>
      <c r="E129" t="s">
        <v>3167</v>
      </c>
      <c r="F129" s="402">
        <f t="shared" si="1"/>
        <v>0</v>
      </c>
      <c r="G129" s="402">
        <f t="shared" si="1"/>
        <v>0.4</v>
      </c>
      <c r="H129" s="402">
        <f t="shared" si="1"/>
        <v>0.01</v>
      </c>
      <c r="I129" s="254" t="str">
        <f t="shared" si="1"/>
        <v>% reduction in cost</v>
      </c>
      <c r="J129" s="254"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29" s="254" t="str">
        <f t="shared" si="1"/>
        <v>architectural-design.html#rnd</v>
      </c>
      <c r="L129" s="254" t="str">
        <f t="shared" si="1"/>
        <v>research-and-development.html</v>
      </c>
      <c r="M129" s="395"/>
    </row>
    <row r="130" spans="1:13" x14ac:dyDescent="0.25">
      <c r="A130" s="254" t="str">
        <f t="shared" si="2"/>
        <v>Research and Development</v>
      </c>
      <c r="B130" s="254" t="str">
        <f t="shared" si="0"/>
        <v>Capital Cost Reduction</v>
      </c>
      <c r="C130" t="s">
        <v>276</v>
      </c>
      <c r="D130" s="254" t="str">
        <f t="shared" si="1"/>
        <v>R&amp;D Capital Cost Reductions</v>
      </c>
      <c r="E130" t="s">
        <v>3168</v>
      </c>
      <c r="F130" s="402">
        <f t="shared" si="1"/>
        <v>0</v>
      </c>
      <c r="G130" s="402">
        <f t="shared" si="1"/>
        <v>0.4</v>
      </c>
      <c r="H130" s="402">
        <f t="shared" si="1"/>
        <v>0.01</v>
      </c>
      <c r="I130" s="254" t="str">
        <f t="shared" si="1"/>
        <v>% reduction in cost</v>
      </c>
      <c r="J130" s="254"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30" s="254" t="str">
        <f t="shared" si="1"/>
        <v>architectural-design.html#rnd</v>
      </c>
      <c r="L130" s="254" t="str">
        <f t="shared" si="1"/>
        <v>research-and-development.html</v>
      </c>
      <c r="M130" s="395"/>
    </row>
    <row r="131" spans="1:13" x14ac:dyDescent="0.25">
      <c r="A131" s="254" t="str">
        <f t="shared" si="2"/>
        <v>Research and Development</v>
      </c>
      <c r="B131" s="254" t="str">
        <f t="shared" si="0"/>
        <v>Capital Cost Reduction</v>
      </c>
      <c r="C131" s="317" t="s">
        <v>277</v>
      </c>
      <c r="D131" s="254" t="str">
        <f t="shared" si="1"/>
        <v>R&amp;D Capital Cost Reductions</v>
      </c>
      <c r="E131" t="s">
        <v>3169</v>
      </c>
      <c r="F131" s="402">
        <f t="shared" si="1"/>
        <v>0</v>
      </c>
      <c r="G131" s="402">
        <f t="shared" si="1"/>
        <v>0.4</v>
      </c>
      <c r="H131" s="402">
        <f t="shared" si="1"/>
        <v>0.01</v>
      </c>
      <c r="I131" s="254" t="str">
        <f t="shared" si="1"/>
        <v>% reduction in cost</v>
      </c>
      <c r="J131" s="254"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31" s="254" t="str">
        <f t="shared" si="1"/>
        <v>architectural-design.html#rnd</v>
      </c>
      <c r="L131" s="254" t="str">
        <f t="shared" si="1"/>
        <v>research-and-development.html</v>
      </c>
      <c r="M131" s="395"/>
    </row>
    <row r="132" spans="1:13" x14ac:dyDescent="0.25">
      <c r="A132" s="254" t="str">
        <f t="shared" si="2"/>
        <v>Research and Development</v>
      </c>
      <c r="B132" s="254" t="str">
        <f t="shared" si="0"/>
        <v>Capital Cost Reduction</v>
      </c>
      <c r="C132" s="317" t="s">
        <v>3935</v>
      </c>
      <c r="D132" s="254" t="str">
        <f t="shared" si="1"/>
        <v>R&amp;D Capital Cost Reductions</v>
      </c>
      <c r="E132" t="s">
        <v>3936</v>
      </c>
      <c r="F132" s="402">
        <f t="shared" si="1"/>
        <v>0</v>
      </c>
      <c r="G132" s="402">
        <f t="shared" si="1"/>
        <v>0.4</v>
      </c>
      <c r="H132" s="402">
        <f t="shared" si="1"/>
        <v>0.01</v>
      </c>
      <c r="I132" s="254" t="str">
        <f t="shared" si="1"/>
        <v>% reduction in cost</v>
      </c>
      <c r="J132" s="254"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32" s="254" t="str">
        <f t="shared" si="1"/>
        <v>architectural-design.html#rnd</v>
      </c>
      <c r="L132" s="254" t="str">
        <f t="shared" si="1"/>
        <v>research-and-development.html</v>
      </c>
      <c r="M132" s="395"/>
    </row>
    <row r="133" spans="1:13" x14ac:dyDescent="0.25">
      <c r="A133" s="254" t="str">
        <f t="shared" si="2"/>
        <v>Research and Development</v>
      </c>
      <c r="B133" s="254" t="str">
        <f t="shared" si="0"/>
        <v>Capital Cost Reduction</v>
      </c>
      <c r="C133" s="317" t="s">
        <v>3996</v>
      </c>
      <c r="D133" s="254" t="str">
        <f t="shared" si="1"/>
        <v>R&amp;D Capital Cost Reductions</v>
      </c>
      <c r="E133" t="s">
        <v>3997</v>
      </c>
      <c r="F133" s="402">
        <f t="shared" si="1"/>
        <v>0</v>
      </c>
      <c r="G133" s="402">
        <f t="shared" si="1"/>
        <v>0.4</v>
      </c>
      <c r="H133" s="402">
        <f t="shared" si="1"/>
        <v>0.01</v>
      </c>
      <c r="I133" s="254" t="str">
        <f t="shared" si="1"/>
        <v>% reduction in cost</v>
      </c>
      <c r="J133" s="254"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33" s="254" t="str">
        <f t="shared" si="1"/>
        <v>architectural-design.html#rnd</v>
      </c>
      <c r="L133" s="254" t="str">
        <f t="shared" si="1"/>
        <v>research-and-development.html</v>
      </c>
      <c r="M133" s="395"/>
    </row>
    <row r="134" spans="1:13" x14ac:dyDescent="0.25">
      <c r="A134" s="317" t="s">
        <v>4103</v>
      </c>
      <c r="B134" s="317" t="s">
        <v>2767</v>
      </c>
      <c r="C134" t="s">
        <v>2768</v>
      </c>
      <c r="D134" s="317" t="s">
        <v>3643</v>
      </c>
      <c r="E134" s="390" t="s">
        <v>2770</v>
      </c>
      <c r="F134" s="13">
        <v>0</v>
      </c>
      <c r="G134" s="13">
        <v>1</v>
      </c>
      <c r="H134" s="394">
        <v>0.01</v>
      </c>
      <c r="I134" s="370" t="s">
        <v>30</v>
      </c>
      <c r="J134" s="370" t="s">
        <v>3339</v>
      </c>
      <c r="K134" s="314" t="s">
        <v>2773</v>
      </c>
      <c r="L134" s="314" t="s">
        <v>2772</v>
      </c>
      <c r="M134" s="396" t="s">
        <v>2771</v>
      </c>
    </row>
    <row r="135" spans="1:13" x14ac:dyDescent="0.25">
      <c r="A135" s="317" t="s">
        <v>4103</v>
      </c>
      <c r="B135" s="317" t="s">
        <v>3629</v>
      </c>
      <c r="C135" t="s">
        <v>3630</v>
      </c>
      <c r="D135" s="317" t="s">
        <v>3643</v>
      </c>
      <c r="E135" s="390" t="s">
        <v>3631</v>
      </c>
      <c r="F135" s="13">
        <v>0</v>
      </c>
      <c r="G135" s="13">
        <v>1</v>
      </c>
      <c r="H135" s="394">
        <v>0.01</v>
      </c>
      <c r="I135" s="370" t="s">
        <v>30</v>
      </c>
      <c r="J135" s="370" t="s">
        <v>3633</v>
      </c>
      <c r="K135" s="314"/>
      <c r="L135" s="314"/>
      <c r="M135" s="396" t="s">
        <v>3632</v>
      </c>
    </row>
    <row r="136" spans="1:13" x14ac:dyDescent="0.25">
      <c r="A136" t="s">
        <v>2626</v>
      </c>
      <c r="B136" s="184" t="s">
        <v>312</v>
      </c>
      <c r="C136" t="s">
        <v>278</v>
      </c>
      <c r="D136" t="s">
        <v>335</v>
      </c>
      <c r="E136" t="s">
        <v>2245</v>
      </c>
      <c r="F136" s="13">
        <v>0</v>
      </c>
      <c r="G136" s="13">
        <v>0.4</v>
      </c>
      <c r="H136" s="394">
        <v>0.01</v>
      </c>
      <c r="I136" s="370" t="s">
        <v>29</v>
      </c>
      <c r="J136" s="370" t="s">
        <v>3158</v>
      </c>
      <c r="K136" s="370" t="s">
        <v>237</v>
      </c>
      <c r="L136" s="314" t="s">
        <v>238</v>
      </c>
    </row>
    <row r="137" spans="1:13" x14ac:dyDescent="0.25">
      <c r="A137" s="254" t="str">
        <f>A$136</f>
        <v>Research and Development</v>
      </c>
      <c r="B137" s="254" t="str">
        <f>B$136</f>
        <v>Fuel Use Reduction</v>
      </c>
      <c r="C137" t="s">
        <v>279</v>
      </c>
      <c r="D137" s="254" t="str">
        <f t="shared" ref="D137:L140" si="3">D$136</f>
        <v>R&amp;D Fuel Use Reductions</v>
      </c>
      <c r="E137" t="s">
        <v>3170</v>
      </c>
      <c r="F137" s="261">
        <f t="shared" si="3"/>
        <v>0</v>
      </c>
      <c r="G137" s="261">
        <f t="shared" si="3"/>
        <v>0.4</v>
      </c>
      <c r="H137" s="261">
        <f t="shared" si="3"/>
        <v>0.01</v>
      </c>
      <c r="I137" s="254" t="str">
        <f t="shared" si="3"/>
        <v>% reduction in fuel use</v>
      </c>
      <c r="J137" s="254"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37" s="254" t="str">
        <f t="shared" si="3"/>
        <v>architectural-design.html#rnd</v>
      </c>
      <c r="L137" s="254" t="str">
        <f t="shared" si="3"/>
        <v>research-and-development.html</v>
      </c>
    </row>
    <row r="138" spans="1:13" x14ac:dyDescent="0.25">
      <c r="A138" s="254" t="str">
        <f t="shared" ref="A138:B140" si="4">A$136</f>
        <v>Research and Development</v>
      </c>
      <c r="B138" s="254" t="str">
        <f t="shared" si="4"/>
        <v>Fuel Use Reduction</v>
      </c>
      <c r="C138" t="s">
        <v>280</v>
      </c>
      <c r="D138" s="254" t="str">
        <f t="shared" si="3"/>
        <v>R&amp;D Fuel Use Reductions</v>
      </c>
      <c r="E138" t="s">
        <v>3171</v>
      </c>
      <c r="F138" s="261">
        <f t="shared" si="3"/>
        <v>0</v>
      </c>
      <c r="G138" s="261">
        <f t="shared" si="3"/>
        <v>0.4</v>
      </c>
      <c r="H138" s="261">
        <f t="shared" si="3"/>
        <v>0.01</v>
      </c>
      <c r="I138" s="254" t="str">
        <f t="shared" si="3"/>
        <v>% reduction in fuel use</v>
      </c>
      <c r="J138" s="254"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38" s="254" t="str">
        <f t="shared" si="3"/>
        <v>architectural-design.html#rnd</v>
      </c>
      <c r="L138" s="254" t="str">
        <f t="shared" si="3"/>
        <v>research-and-development.html</v>
      </c>
    </row>
    <row r="139" spans="1:13" x14ac:dyDescent="0.25">
      <c r="A139" s="254" t="str">
        <f t="shared" si="4"/>
        <v>Research and Development</v>
      </c>
      <c r="B139" s="254" t="str">
        <f t="shared" si="4"/>
        <v>Fuel Use Reduction</v>
      </c>
      <c r="C139" t="s">
        <v>281</v>
      </c>
      <c r="D139" s="254" t="str">
        <f t="shared" si="3"/>
        <v>R&amp;D Fuel Use Reductions</v>
      </c>
      <c r="E139" t="s">
        <v>3172</v>
      </c>
      <c r="F139" s="261">
        <f t="shared" si="3"/>
        <v>0</v>
      </c>
      <c r="G139" s="261">
        <f t="shared" si="3"/>
        <v>0.4</v>
      </c>
      <c r="H139" s="261">
        <f t="shared" si="3"/>
        <v>0.01</v>
      </c>
      <c r="I139" s="254" t="str">
        <f t="shared" si="3"/>
        <v>% reduction in fuel use</v>
      </c>
      <c r="J139" s="254"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39" s="254" t="str">
        <f t="shared" si="3"/>
        <v>architectural-design.html#rnd</v>
      </c>
      <c r="L139" s="254" t="str">
        <f t="shared" si="3"/>
        <v>research-and-development.html</v>
      </c>
    </row>
    <row r="140" spans="1:13" x14ac:dyDescent="0.25">
      <c r="A140" s="254" t="str">
        <f t="shared" si="4"/>
        <v>Research and Development</v>
      </c>
      <c r="B140" s="254" t="str">
        <f t="shared" si="4"/>
        <v>Fuel Use Reduction</v>
      </c>
      <c r="C140" t="s">
        <v>282</v>
      </c>
      <c r="D140" s="254" t="str">
        <f t="shared" si="3"/>
        <v>R&amp;D Fuel Use Reductions</v>
      </c>
      <c r="E140" t="s">
        <v>3173</v>
      </c>
      <c r="F140" s="261">
        <f t="shared" si="3"/>
        <v>0</v>
      </c>
      <c r="G140" s="261">
        <f t="shared" si="3"/>
        <v>0.4</v>
      </c>
      <c r="H140" s="261">
        <f t="shared" si="3"/>
        <v>0.01</v>
      </c>
      <c r="I140" s="254" t="str">
        <f t="shared" si="3"/>
        <v>% reduction in fuel use</v>
      </c>
      <c r="J140" s="254"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40" s="254" t="str">
        <f t="shared" si="3"/>
        <v>architectural-design.html#rnd</v>
      </c>
      <c r="L140" s="254" t="str">
        <f t="shared" si="3"/>
        <v>research-and-development.html</v>
      </c>
    </row>
    <row r="141" spans="1:13" ht="210" x14ac:dyDescent="0.25">
      <c r="A141" t="s">
        <v>2903</v>
      </c>
      <c r="B141" t="s">
        <v>2904</v>
      </c>
      <c r="C141" t="s">
        <v>2911</v>
      </c>
      <c r="D141" s="184"/>
      <c r="E141" t="s">
        <v>2936</v>
      </c>
      <c r="F141">
        <v>0</v>
      </c>
      <c r="G141">
        <v>10</v>
      </c>
      <c r="H141">
        <v>1</v>
      </c>
      <c r="I141" t="s">
        <v>2881</v>
      </c>
      <c r="J141" s="1" t="s">
        <v>3782</v>
      </c>
      <c r="K141" t="s">
        <v>2882</v>
      </c>
    </row>
    <row r="142" spans="1:13" x14ac:dyDescent="0.25">
      <c r="A142" t="s">
        <v>2903</v>
      </c>
      <c r="B142" t="s">
        <v>2905</v>
      </c>
      <c r="C142" t="s">
        <v>2912</v>
      </c>
      <c r="D142" s="184"/>
      <c r="E142" t="s">
        <v>2937</v>
      </c>
      <c r="F142">
        <v>0</v>
      </c>
      <c r="G142">
        <v>10</v>
      </c>
      <c r="H142">
        <v>1</v>
      </c>
      <c r="I142" t="s">
        <v>2881</v>
      </c>
      <c r="J142" s="254" t="str">
        <f>J$141</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42" s="254" t="str">
        <f t="shared" ref="K142:K154" si="5">K$141</f>
        <v>io-model.html</v>
      </c>
    </row>
    <row r="143" spans="1:13" x14ac:dyDescent="0.25">
      <c r="A143" t="s">
        <v>2903</v>
      </c>
      <c r="B143" t="s">
        <v>3388</v>
      </c>
      <c r="C143" t="s">
        <v>3531</v>
      </c>
      <c r="D143" s="184"/>
      <c r="E143" t="s">
        <v>2938</v>
      </c>
      <c r="F143">
        <v>0</v>
      </c>
      <c r="G143">
        <v>10</v>
      </c>
      <c r="H143">
        <v>1</v>
      </c>
      <c r="I143" t="s">
        <v>2881</v>
      </c>
      <c r="J143" s="254" t="str">
        <f t="shared" ref="J143:J154" si="6">J$141</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43" s="254" t="str">
        <f t="shared" si="5"/>
        <v>io-model.html</v>
      </c>
    </row>
    <row r="144" spans="1:13" x14ac:dyDescent="0.25">
      <c r="A144" t="s">
        <v>2903</v>
      </c>
      <c r="B144" t="s">
        <v>3779</v>
      </c>
      <c r="C144" t="s">
        <v>3780</v>
      </c>
      <c r="D144" s="184"/>
      <c r="E144" t="s">
        <v>3781</v>
      </c>
      <c r="F144">
        <v>0</v>
      </c>
      <c r="G144">
        <v>10</v>
      </c>
      <c r="H144">
        <v>1</v>
      </c>
      <c r="I144" t="s">
        <v>2881</v>
      </c>
      <c r="J144" s="254"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44" s="254" t="str">
        <f t="shared" si="5"/>
        <v>io-model.html</v>
      </c>
    </row>
    <row r="145" spans="1:13" x14ac:dyDescent="0.25">
      <c r="A145" t="s">
        <v>2903</v>
      </c>
      <c r="B145" t="s">
        <v>2906</v>
      </c>
      <c r="C145" t="s">
        <v>2913</v>
      </c>
      <c r="D145" s="184"/>
      <c r="E145" t="s">
        <v>2939</v>
      </c>
      <c r="F145">
        <v>0</v>
      </c>
      <c r="G145">
        <v>10</v>
      </c>
      <c r="H145">
        <v>1</v>
      </c>
      <c r="I145" t="s">
        <v>2881</v>
      </c>
      <c r="J145" s="254"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45" s="254" t="str">
        <f t="shared" si="5"/>
        <v>io-model.html</v>
      </c>
    </row>
    <row r="146" spans="1:13" x14ac:dyDescent="0.25">
      <c r="A146" t="s">
        <v>2903</v>
      </c>
      <c r="B146" t="s">
        <v>2907</v>
      </c>
      <c r="C146" t="s">
        <v>2914</v>
      </c>
      <c r="D146" s="184"/>
      <c r="E146" t="s">
        <v>2940</v>
      </c>
      <c r="F146">
        <v>0</v>
      </c>
      <c r="G146">
        <v>10</v>
      </c>
      <c r="H146">
        <v>1</v>
      </c>
      <c r="I146" t="s">
        <v>2881</v>
      </c>
      <c r="J146" s="254"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46" s="254" t="str">
        <f t="shared" si="5"/>
        <v>io-model.html</v>
      </c>
    </row>
    <row r="147" spans="1:13" x14ac:dyDescent="0.25">
      <c r="A147" t="s">
        <v>2903</v>
      </c>
      <c r="B147" t="s">
        <v>251</v>
      </c>
      <c r="C147" t="s">
        <v>2915</v>
      </c>
      <c r="D147" s="184"/>
      <c r="E147" t="s">
        <v>2941</v>
      </c>
      <c r="F147">
        <v>0</v>
      </c>
      <c r="G147">
        <v>10</v>
      </c>
      <c r="H147">
        <v>1</v>
      </c>
      <c r="I147" t="s">
        <v>2881</v>
      </c>
      <c r="J147" s="254"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47" s="254" t="str">
        <f t="shared" si="5"/>
        <v>io-model.html</v>
      </c>
    </row>
    <row r="148" spans="1:13" x14ac:dyDescent="0.25">
      <c r="A148" t="s">
        <v>2903</v>
      </c>
      <c r="B148" t="s">
        <v>2908</v>
      </c>
      <c r="C148" t="s">
        <v>2916</v>
      </c>
      <c r="D148" s="184"/>
      <c r="E148" t="s">
        <v>2942</v>
      </c>
      <c r="F148">
        <v>0</v>
      </c>
      <c r="G148">
        <v>10</v>
      </c>
      <c r="H148">
        <v>1</v>
      </c>
      <c r="I148" t="s">
        <v>2881</v>
      </c>
      <c r="J148" s="254"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48" s="254" t="str">
        <f t="shared" si="5"/>
        <v>io-model.html</v>
      </c>
    </row>
    <row r="149" spans="1:13" x14ac:dyDescent="0.25">
      <c r="A149" t="s">
        <v>2903</v>
      </c>
      <c r="B149" t="s">
        <v>3532</v>
      </c>
      <c r="C149" t="s">
        <v>3533</v>
      </c>
      <c r="D149" s="184"/>
      <c r="E149" t="s">
        <v>3534</v>
      </c>
      <c r="F149">
        <v>0</v>
      </c>
      <c r="G149">
        <v>10</v>
      </c>
      <c r="H149">
        <v>1</v>
      </c>
      <c r="I149" t="s">
        <v>2881</v>
      </c>
      <c r="J149" s="254"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49" s="254" t="str">
        <f t="shared" si="5"/>
        <v>io-model.html</v>
      </c>
    </row>
    <row r="150" spans="1:13" x14ac:dyDescent="0.25">
      <c r="A150" t="s">
        <v>2903</v>
      </c>
      <c r="B150" t="s">
        <v>3830</v>
      </c>
      <c r="C150" t="s">
        <v>3832</v>
      </c>
      <c r="D150" s="184"/>
      <c r="E150" t="s">
        <v>3834</v>
      </c>
      <c r="F150">
        <v>0</v>
      </c>
      <c r="G150">
        <v>10</v>
      </c>
      <c r="H150">
        <v>1</v>
      </c>
      <c r="I150" t="s">
        <v>2881</v>
      </c>
      <c r="J150" s="254"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50" s="254" t="str">
        <f t="shared" si="5"/>
        <v>io-model.html</v>
      </c>
    </row>
    <row r="151" spans="1:13" x14ac:dyDescent="0.25">
      <c r="A151" t="s">
        <v>2903</v>
      </c>
      <c r="B151" t="s">
        <v>3831</v>
      </c>
      <c r="C151" t="s">
        <v>3833</v>
      </c>
      <c r="D151" s="184"/>
      <c r="E151" t="s">
        <v>3835</v>
      </c>
      <c r="F151">
        <v>0</v>
      </c>
      <c r="G151">
        <v>10</v>
      </c>
      <c r="H151">
        <v>1</v>
      </c>
      <c r="I151" t="s">
        <v>2881</v>
      </c>
      <c r="J151" s="254"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51" s="254" t="str">
        <f t="shared" si="5"/>
        <v>io-model.html</v>
      </c>
    </row>
    <row r="152" spans="1:13" ht="210" x14ac:dyDescent="0.25">
      <c r="A152" t="s">
        <v>2903</v>
      </c>
      <c r="B152" t="s">
        <v>4089</v>
      </c>
      <c r="C152" t="s">
        <v>4090</v>
      </c>
      <c r="D152" s="184"/>
      <c r="E152" t="s">
        <v>4091</v>
      </c>
      <c r="F152">
        <v>0</v>
      </c>
      <c r="G152">
        <v>10</v>
      </c>
      <c r="H152">
        <v>1</v>
      </c>
      <c r="I152" t="s">
        <v>2881</v>
      </c>
      <c r="J152" s="4" t="str">
        <f>J$141</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52" s="254" t="s">
        <v>2882</v>
      </c>
    </row>
    <row r="153" spans="1:13" x14ac:dyDescent="0.25">
      <c r="A153" t="s">
        <v>2903</v>
      </c>
      <c r="B153" t="s">
        <v>2909</v>
      </c>
      <c r="C153" t="s">
        <v>2917</v>
      </c>
      <c r="D153" s="184"/>
      <c r="E153" t="s">
        <v>2943</v>
      </c>
      <c r="F153">
        <v>0</v>
      </c>
      <c r="G153">
        <v>10</v>
      </c>
      <c r="H153">
        <v>1</v>
      </c>
      <c r="I153" t="s">
        <v>2881</v>
      </c>
      <c r="J153" s="254"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53" s="254" t="str">
        <f t="shared" si="5"/>
        <v>io-model.html</v>
      </c>
    </row>
    <row r="154" spans="1:13" x14ac:dyDescent="0.25">
      <c r="A154" t="s">
        <v>2903</v>
      </c>
      <c r="B154" t="s">
        <v>2910</v>
      </c>
      <c r="C154" t="s">
        <v>2918</v>
      </c>
      <c r="D154" s="184"/>
      <c r="E154" t="s">
        <v>2944</v>
      </c>
      <c r="F154">
        <v>0</v>
      </c>
      <c r="G154">
        <v>10</v>
      </c>
      <c r="H154">
        <v>1</v>
      </c>
      <c r="I154" t="s">
        <v>2881</v>
      </c>
      <c r="J154" s="254"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54" s="254" t="str">
        <f t="shared" si="5"/>
        <v>io-model.html</v>
      </c>
    </row>
    <row r="155" spans="1:13" x14ac:dyDescent="0.25">
      <c r="A155" t="s">
        <v>2788</v>
      </c>
      <c r="B155" t="s">
        <v>2789</v>
      </c>
      <c r="C155" t="s">
        <v>3369</v>
      </c>
      <c r="D155" s="184"/>
      <c r="E155" t="s">
        <v>2790</v>
      </c>
      <c r="F155">
        <v>0</v>
      </c>
      <c r="G155">
        <v>1</v>
      </c>
      <c r="H155">
        <v>1</v>
      </c>
      <c r="I155" s="370" t="s">
        <v>26</v>
      </c>
      <c r="J155" t="s">
        <v>3370</v>
      </c>
      <c r="M155" s="403"/>
    </row>
    <row r="156" spans="1:13" x14ac:dyDescent="0.25">
      <c r="A156" t="s">
        <v>2788</v>
      </c>
      <c r="B156" t="s">
        <v>3236</v>
      </c>
      <c r="C156" t="s">
        <v>3234</v>
      </c>
      <c r="D156" s="184"/>
      <c r="E156" s="184"/>
      <c r="F156">
        <v>0</v>
      </c>
      <c r="G156">
        <v>1</v>
      </c>
      <c r="H156">
        <v>1</v>
      </c>
      <c r="I156" s="370" t="s">
        <v>26</v>
      </c>
      <c r="J156" t="s">
        <v>3235</v>
      </c>
    </row>
    <row r="157" spans="1:13" x14ac:dyDescent="0.25">
      <c r="A157" t="s">
        <v>2788</v>
      </c>
      <c r="B157" t="s">
        <v>4162</v>
      </c>
      <c r="C157" t="s">
        <v>4163</v>
      </c>
      <c r="D157" s="184"/>
      <c r="E157" s="184"/>
      <c r="F157">
        <v>0</v>
      </c>
      <c r="G157">
        <v>1</v>
      </c>
      <c r="H157">
        <v>1</v>
      </c>
      <c r="I157" s="370" t="s">
        <v>4164</v>
      </c>
      <c r="J157" t="s">
        <v>4165</v>
      </c>
    </row>
    <row r="158" spans="1:13" x14ac:dyDescent="0.25">
      <c r="A158" t="s">
        <v>2788</v>
      </c>
      <c r="B158" t="s">
        <v>4185</v>
      </c>
      <c r="C158" t="s">
        <v>4186</v>
      </c>
      <c r="D158" s="184"/>
      <c r="E158" s="184"/>
      <c r="F158">
        <v>0</v>
      </c>
      <c r="G158">
        <v>1</v>
      </c>
      <c r="H158">
        <v>1</v>
      </c>
      <c r="I158" s="370" t="s">
        <v>26</v>
      </c>
      <c r="J158" t="s">
        <v>4187</v>
      </c>
    </row>
  </sheetData>
  <phoneticPr fontId="116" type="noConversion"/>
  <hyperlinks>
    <hyperlink ref="N100" r:id="rId1" display="https://www.fas.org/sgp/crs/misc/R40562.pdf, p.3, paragraph 1" xr:uid="{7CF34F3F-CA8F-4028-84E1-41FC3F30186E}"/>
    <hyperlink ref="M39" r:id="rId2" xr:uid="{CCD96C47-4318-492F-832D-59742BBFA55D}"/>
    <hyperlink ref="M80" r:id="rId3" xr:uid="{D87A551F-7CCF-4E07-89FA-037FFB74B7CA}"/>
  </hyperlinks>
  <pageMargins left="0.7" right="0.7" top="0.75" bottom="0.75" header="0.3" footer="0.3"/>
  <pageSetup orientation="portrait" horizontalDpi="0" verticalDpi="0"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307"/>
  <sheetViews>
    <sheetView topLeftCell="A3276" zoomScale="58" zoomScaleNormal="55" workbookViewId="0">
      <selection activeCell="A3297" sqref="A3297:XFD3297"/>
    </sheetView>
  </sheetViews>
  <sheetFormatPr defaultColWidth="9.140625" defaultRowHeight="15" x14ac:dyDescent="0.25"/>
  <cols>
    <col min="1" max="1" width="30" style="1" customWidth="1"/>
    <col min="2" max="2" width="41.42578125" style="322" customWidth="1"/>
    <col min="3" max="3" width="59.85546875" customWidth="1"/>
    <col min="4" max="4" width="45.42578125" style="1" customWidth="1"/>
    <col min="5" max="5" width="38.42578125" style="1" customWidth="1"/>
    <col min="6" max="6" width="47.42578125" style="1" customWidth="1"/>
    <col min="7" max="7" width="46" style="1" customWidth="1"/>
    <col min="8" max="8" width="19.42578125" style="43" customWidth="1"/>
    <col min="9" max="9" width="21.42578125" style="322" customWidth="1"/>
    <col min="10" max="10" width="42.140625" style="256" bestFit="1" customWidth="1"/>
    <col min="11" max="11" width="29.140625" style="1" customWidth="1"/>
    <col min="12" max="12" width="19" style="1" customWidth="1"/>
    <col min="13" max="14" width="19.140625" style="1" customWidth="1"/>
    <col min="15" max="15" width="28.42578125" style="1" customWidth="1"/>
    <col min="16" max="16" width="113.28515625" style="1" customWidth="1"/>
    <col min="17" max="17" width="53.42578125" style="1" customWidth="1"/>
    <col min="18" max="18" width="45.42578125" style="2" customWidth="1"/>
    <col min="19" max="19" width="9.140625" style="1"/>
    <col min="20" max="20" width="9.42578125" style="1" customWidth="1"/>
    <col min="21" max="16384" width="9.140625" style="1"/>
  </cols>
  <sheetData>
    <row r="1" spans="1:18" x14ac:dyDescent="0.25">
      <c r="A1" s="259" t="s">
        <v>3</v>
      </c>
      <c r="B1" s="321" t="s">
        <v>0</v>
      </c>
      <c r="C1" s="316" t="s">
        <v>1</v>
      </c>
      <c r="D1" s="257" t="s">
        <v>32</v>
      </c>
      <c r="E1" s="257" t="s">
        <v>33</v>
      </c>
      <c r="F1" s="257" t="s">
        <v>78</v>
      </c>
      <c r="G1" s="257" t="s">
        <v>79</v>
      </c>
      <c r="H1" s="258" t="s">
        <v>440</v>
      </c>
      <c r="I1" s="323" t="s">
        <v>64</v>
      </c>
      <c r="J1" s="260" t="s">
        <v>327</v>
      </c>
      <c r="K1" s="259" t="s">
        <v>2244</v>
      </c>
      <c r="L1" s="259" t="s">
        <v>65</v>
      </c>
      <c r="M1" s="259" t="s">
        <v>66</v>
      </c>
      <c r="N1" s="259" t="s">
        <v>77</v>
      </c>
      <c r="O1" s="259" t="s">
        <v>25</v>
      </c>
      <c r="P1" s="259" t="s">
        <v>2</v>
      </c>
      <c r="Q1" s="259" t="s">
        <v>424</v>
      </c>
      <c r="R1" s="259" t="s">
        <v>183</v>
      </c>
    </row>
    <row r="2" spans="1:18" s="2" customFormat="1" ht="30" x14ac:dyDescent="0.25">
      <c r="A2" s="254" t="str">
        <f>IF(ISBLANK(INDEX('Policy Characteristics'!A:A,MATCH($C2,'Policy Characteristics'!$C:$C,0))),"",INDEX('Policy Characteristics'!A:A,MATCH($C2,'Policy Characteristics'!$C:$C,0)))</f>
        <v>Transportation</v>
      </c>
      <c r="B2" s="262" t="str">
        <f>IF(ISBLANK(INDEX('Policy Characteristics'!B:B,MATCH($C2,'Policy Characteristics'!$C:$C,0))),"",INDEX('Policy Characteristics'!B:B,MATCH($C2,'Policy Characteristics'!$C:$C,0)))</f>
        <v>Conventional Pollutant Standards</v>
      </c>
      <c r="C2" s="317" t="s">
        <v>2358</v>
      </c>
      <c r="D2" s="2" t="s">
        <v>34</v>
      </c>
      <c r="E2" s="2" t="s">
        <v>2205</v>
      </c>
      <c r="F2" s="2" t="s">
        <v>3402</v>
      </c>
      <c r="G2" s="2" t="s">
        <v>2402</v>
      </c>
      <c r="H2" s="47">
        <v>1</v>
      </c>
      <c r="I2" s="324" t="s">
        <v>40</v>
      </c>
      <c r="J2" s="255" t="str">
        <f>IF(ISBLANK(INDEX('Policy Characteristics'!D:D,MATCH($C2,'Policy Characteristics'!$C:$C,0))),"",INDEX('Policy Characteristics'!D:D,MATCH($C2,'Policy Characteristics'!$C:$C,0)))</f>
        <v>Conventional Pollutant Standard</v>
      </c>
      <c r="K2" s="254" t="str">
        <f>IF(ISBLANK(INDEX('Policy Characteristics'!E:E,MATCH($C2,'Policy Characteristics'!$C:$C,0))),"",INDEX('Policy Characteristics'!E:E,MATCH($C2,'Policy Characteristics'!$C:$C,0)))</f>
        <v>trans reduce regulated pollutants</v>
      </c>
      <c r="L2" s="261">
        <f>IF(ISBLANK(INDEX('Policy Characteristics'!F:F,MATCH($C2,'Policy Characteristics'!$C:$C,0))),"",INDEX('Policy Characteristics'!F:F,MATCH($C2,'Policy Characteristics'!$C:$C,0)))</f>
        <v>0</v>
      </c>
      <c r="M2" s="261">
        <f>IF(ISBLANK(INDEX('Policy Characteristics'!G:G,MATCH($C2,'Policy Characteristics'!$C:$C,0))),"",INDEX('Policy Characteristics'!G:G,MATCH($C2,'Policy Characteristics'!$C:$C,0)))</f>
        <v>1</v>
      </c>
      <c r="N2" s="261">
        <f>IF(ISBLANK(INDEX('Policy Characteristics'!H:H,MATCH($C2,'Policy Characteristics'!$C:$C,0))),"",INDEX('Policy Characteristics'!H:H,MATCH($C2,'Policy Characteristics'!$C:$C,0)))</f>
        <v>0.02</v>
      </c>
      <c r="O2" s="254" t="str">
        <f>IF(ISBLANK(INDEX('Policy Characteristics'!I:I,MATCH($C2,'Policy Characteristics'!$C:$C,0))),"",INDEX('Policy Characteristics'!I:I,MATCH($C2,'Policy Characteristics'!$C:$C,0)))</f>
        <v>% reduction in emissions</v>
      </c>
      <c r="P2" s="254" t="str">
        <f>IF(ISBLANK(INDEX('Policy Characteristics'!J:J,MATCH($C2,'Policy Characteristics'!$C:$C,0))),"",INDEX('Policy Characteristics'!J:J,MATCH($C2,'Policy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 s="254" t="str">
        <f>IF(ISBLANK(INDEX('Policy Characteristics'!K:K,MATCH($C2,'Policy Characteristics'!$C:$C,0))),"",INDEX('Policy Characteristics'!K:K,MATCH($C2,'Policy Characteristics'!$C:$C,0)))</f>
        <v>transportation-sector-main.html#conv-pol-stds</v>
      </c>
      <c r="R2" s="254" t="str">
        <f>IF(ISBLANK(INDEX('Policy Characteristics'!L:L,MATCH($C2,'Policy Characteristics'!$C:$C,0))),"",INDEX('Policy Characteristics'!L:L,MATCH($C2,'Policy Characteristics'!$C:$C,0)))</f>
        <v>conventional-pollutant-standards.html</v>
      </c>
    </row>
    <row r="3" spans="1:18" s="2" customFormat="1" ht="30" x14ac:dyDescent="0.25">
      <c r="A3" s="254" t="str">
        <f>IF(ISBLANK(INDEX('Policy Characteristics'!A:A,MATCH($C3,'Policy Characteristics'!$C:$C,0))),"",INDEX('Policy Characteristics'!A:A,MATCH($C3,'Policy Characteristics'!$C:$C,0)))</f>
        <v>Transportation</v>
      </c>
      <c r="B3" s="262" t="str">
        <f>IF(ISBLANK(INDEX('Policy Characteristics'!B:B,MATCH($C3,'Policy Characteristics'!$C:$C,0))),"",INDEX('Policy Characteristics'!B:B,MATCH($C3,'Policy Characteristics'!$C:$C,0)))</f>
        <v>Conventional Pollutant Standards</v>
      </c>
      <c r="C3" s="254" t="str">
        <f t="shared" ref="C3:C34" si="0">C$2</f>
        <v>Percentage Reduction of Separately Regulated Pollutants</v>
      </c>
      <c r="D3" s="2" t="s">
        <v>34</v>
      </c>
      <c r="E3" s="2" t="s">
        <v>468</v>
      </c>
      <c r="F3" s="2" t="s">
        <v>3402</v>
      </c>
      <c r="G3" s="2" t="s">
        <v>468</v>
      </c>
      <c r="H3" s="47">
        <f t="shared" ref="H3:H66" si="1">H2+1</f>
        <v>2</v>
      </c>
      <c r="I3" s="324" t="s">
        <v>40</v>
      </c>
      <c r="J3" s="255" t="str">
        <f>IF(ISBLANK(INDEX('Policy Characteristics'!D:D,MATCH($C3,'Policy Characteristics'!$C:$C,0))),"",INDEX('Policy Characteristics'!D:D,MATCH($C3,'Policy Characteristics'!$C:$C,0)))</f>
        <v>Conventional Pollutant Standard</v>
      </c>
      <c r="K3" s="254" t="str">
        <f>IF(ISBLANK(INDEX('Policy Characteristics'!E:E,MATCH($C3,'Policy Characteristics'!$C:$C,0))),"",INDEX('Policy Characteristics'!E:E,MATCH($C3,'Policy Characteristics'!$C:$C,0)))</f>
        <v>trans reduce regulated pollutants</v>
      </c>
      <c r="L3" s="261">
        <f>IF(ISBLANK(INDEX('Policy Characteristics'!F:F,MATCH($C3,'Policy Characteristics'!$C:$C,0))),"",INDEX('Policy Characteristics'!F:F,MATCH($C3,'Policy Characteristics'!$C:$C,0)))</f>
        <v>0</v>
      </c>
      <c r="M3" s="261">
        <f>IF(ISBLANK(INDEX('Policy Characteristics'!G:G,MATCH($C3,'Policy Characteristics'!$C:$C,0))),"",INDEX('Policy Characteristics'!G:G,MATCH($C3,'Policy Characteristics'!$C:$C,0)))</f>
        <v>1</v>
      </c>
      <c r="N3" s="261">
        <f>IF(ISBLANK(INDEX('Policy Characteristics'!H:H,MATCH($C3,'Policy Characteristics'!$C:$C,0))),"",INDEX('Policy Characteristics'!H:H,MATCH($C3,'Policy Characteristics'!$C:$C,0)))</f>
        <v>0.02</v>
      </c>
      <c r="O3" s="254" t="str">
        <f>IF(ISBLANK(INDEX('Policy Characteristics'!I:I,MATCH($C3,'Policy Characteristics'!$C:$C,0))),"",INDEX('Policy Characteristics'!I:I,MATCH($C3,'Policy Characteristics'!$C:$C,0)))</f>
        <v>% reduction in emissions</v>
      </c>
      <c r="P3" s="254" t="str">
        <f>IF(ISBLANK(INDEX('Policy Characteristics'!J:J,MATCH($C3,'Policy Characteristics'!$C:$C,0))),"",INDEX('Policy Characteristics'!J:J,MATCH($C3,'Policy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 s="254" t="str">
        <f>IF(ISBLANK(INDEX('Policy Characteristics'!K:K,MATCH($C3,'Policy Characteristics'!$C:$C,0))),"",INDEX('Policy Characteristics'!K:K,MATCH($C3,'Policy Characteristics'!$C:$C,0)))</f>
        <v>transportation-sector-main.html#conv-pol-stds</v>
      </c>
      <c r="R3" s="254" t="str">
        <f>IF(ISBLANK(INDEX('Policy Characteristics'!L:L,MATCH($C3,'Policy Characteristics'!$C:$C,0))),"",INDEX('Policy Characteristics'!L:L,MATCH($C3,'Policy Characteristics'!$C:$C,0)))</f>
        <v>conventional-pollutant-standards.html</v>
      </c>
    </row>
    <row r="4" spans="1:18" s="2" customFormat="1" ht="30" x14ac:dyDescent="0.25">
      <c r="A4" s="254" t="str">
        <f>IF(ISBLANK(INDEX('Policy Characteristics'!A:A,MATCH($C4,'Policy Characteristics'!$C:$C,0))),"",INDEX('Policy Characteristics'!A:A,MATCH($C4,'Policy Characteristics'!$C:$C,0)))</f>
        <v>Transportation</v>
      </c>
      <c r="B4" s="262" t="str">
        <f>IF(ISBLANK(INDEX('Policy Characteristics'!B:B,MATCH($C4,'Policy Characteristics'!$C:$C,0))),"",INDEX('Policy Characteristics'!B:B,MATCH($C4,'Policy Characteristics'!$C:$C,0)))</f>
        <v>Conventional Pollutant Standards</v>
      </c>
      <c r="C4" s="254" t="str">
        <f t="shared" si="0"/>
        <v>Percentage Reduction of Separately Regulated Pollutants</v>
      </c>
      <c r="D4" s="2" t="s">
        <v>34</v>
      </c>
      <c r="E4" s="2" t="s">
        <v>2208</v>
      </c>
      <c r="F4" s="2" t="s">
        <v>3402</v>
      </c>
      <c r="G4" s="2" t="s">
        <v>2208</v>
      </c>
      <c r="H4" s="47">
        <f t="shared" si="1"/>
        <v>3</v>
      </c>
      <c r="I4" s="324" t="s">
        <v>40</v>
      </c>
      <c r="J4" s="255" t="str">
        <f>IF(ISBLANK(INDEX('Policy Characteristics'!D:D,MATCH($C4,'Policy Characteristics'!$C:$C,0))),"",INDEX('Policy Characteristics'!D:D,MATCH($C4,'Policy Characteristics'!$C:$C,0)))</f>
        <v>Conventional Pollutant Standard</v>
      </c>
      <c r="K4" s="254" t="str">
        <f>IF(ISBLANK(INDEX('Policy Characteristics'!E:E,MATCH($C4,'Policy Characteristics'!$C:$C,0))),"",INDEX('Policy Characteristics'!E:E,MATCH($C4,'Policy Characteristics'!$C:$C,0)))</f>
        <v>trans reduce regulated pollutants</v>
      </c>
      <c r="L4" s="261">
        <f>IF(ISBLANK(INDEX('Policy Characteristics'!F:F,MATCH($C4,'Policy Characteristics'!$C:$C,0))),"",INDEX('Policy Characteristics'!F:F,MATCH($C4,'Policy Characteristics'!$C:$C,0)))</f>
        <v>0</v>
      </c>
      <c r="M4" s="261">
        <f>IF(ISBLANK(INDEX('Policy Characteristics'!G:G,MATCH($C4,'Policy Characteristics'!$C:$C,0))),"",INDEX('Policy Characteristics'!G:G,MATCH($C4,'Policy Characteristics'!$C:$C,0)))</f>
        <v>1</v>
      </c>
      <c r="N4" s="261">
        <f>IF(ISBLANK(INDEX('Policy Characteristics'!H:H,MATCH($C4,'Policy Characteristics'!$C:$C,0))),"",INDEX('Policy Characteristics'!H:H,MATCH($C4,'Policy Characteristics'!$C:$C,0)))</f>
        <v>0.02</v>
      </c>
      <c r="O4" s="254" t="str">
        <f>IF(ISBLANK(INDEX('Policy Characteristics'!I:I,MATCH($C4,'Policy Characteristics'!$C:$C,0))),"",INDEX('Policy Characteristics'!I:I,MATCH($C4,'Policy Characteristics'!$C:$C,0)))</f>
        <v>% reduction in emissions</v>
      </c>
      <c r="P4" s="254" t="str">
        <f>IF(ISBLANK(INDEX('Policy Characteristics'!J:J,MATCH($C4,'Policy Characteristics'!$C:$C,0))),"",INDEX('Policy Characteristics'!J:J,MATCH($C4,'Policy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 s="254" t="str">
        <f>IF(ISBLANK(INDEX('Policy Characteristics'!K:K,MATCH($C4,'Policy Characteristics'!$C:$C,0))),"",INDEX('Policy Characteristics'!K:K,MATCH($C4,'Policy Characteristics'!$C:$C,0)))</f>
        <v>transportation-sector-main.html#conv-pol-stds</v>
      </c>
      <c r="R4" s="254" t="str">
        <f>IF(ISBLANK(INDEX('Policy Characteristics'!L:L,MATCH($C4,'Policy Characteristics'!$C:$C,0))),"",INDEX('Policy Characteristics'!L:L,MATCH($C4,'Policy Characteristics'!$C:$C,0)))</f>
        <v>conventional-pollutant-standards.html</v>
      </c>
    </row>
    <row r="5" spans="1:18" s="2" customFormat="1" ht="30" x14ac:dyDescent="0.25">
      <c r="A5" s="254" t="str">
        <f>IF(ISBLANK(INDEX('Policy Characteristics'!A:A,MATCH($C5,'Policy Characteristics'!$C:$C,0))),"",INDEX('Policy Characteristics'!A:A,MATCH($C5,'Policy Characteristics'!$C:$C,0)))</f>
        <v>Transportation</v>
      </c>
      <c r="B5" s="262" t="str">
        <f>IF(ISBLANK(INDEX('Policy Characteristics'!B:B,MATCH($C5,'Policy Characteristics'!$C:$C,0))),"",INDEX('Policy Characteristics'!B:B,MATCH($C5,'Policy Characteristics'!$C:$C,0)))</f>
        <v>Conventional Pollutant Standards</v>
      </c>
      <c r="C5" s="254" t="str">
        <f t="shared" si="0"/>
        <v>Percentage Reduction of Separately Regulated Pollutants</v>
      </c>
      <c r="D5" s="2" t="s">
        <v>34</v>
      </c>
      <c r="E5" s="2" t="s">
        <v>2210</v>
      </c>
      <c r="F5" s="2" t="s">
        <v>3402</v>
      </c>
      <c r="G5" s="2" t="s">
        <v>2210</v>
      </c>
      <c r="H5" s="47">
        <f t="shared" si="1"/>
        <v>4</v>
      </c>
      <c r="I5" s="324" t="s">
        <v>40</v>
      </c>
      <c r="J5" s="255" t="str">
        <f>IF(ISBLANK(INDEX('Policy Characteristics'!D:D,MATCH($C5,'Policy Characteristics'!$C:$C,0))),"",INDEX('Policy Characteristics'!D:D,MATCH($C5,'Policy Characteristics'!$C:$C,0)))</f>
        <v>Conventional Pollutant Standard</v>
      </c>
      <c r="K5" s="254" t="str">
        <f>IF(ISBLANK(INDEX('Policy Characteristics'!E:E,MATCH($C5,'Policy Characteristics'!$C:$C,0))),"",INDEX('Policy Characteristics'!E:E,MATCH($C5,'Policy Characteristics'!$C:$C,0)))</f>
        <v>trans reduce regulated pollutants</v>
      </c>
      <c r="L5" s="261">
        <f>IF(ISBLANK(INDEX('Policy Characteristics'!F:F,MATCH($C5,'Policy Characteristics'!$C:$C,0))),"",INDEX('Policy Characteristics'!F:F,MATCH($C5,'Policy Characteristics'!$C:$C,0)))</f>
        <v>0</v>
      </c>
      <c r="M5" s="261">
        <f>IF(ISBLANK(INDEX('Policy Characteristics'!G:G,MATCH($C5,'Policy Characteristics'!$C:$C,0))),"",INDEX('Policy Characteristics'!G:G,MATCH($C5,'Policy Characteristics'!$C:$C,0)))</f>
        <v>1</v>
      </c>
      <c r="N5" s="261">
        <f>IF(ISBLANK(INDEX('Policy Characteristics'!H:H,MATCH($C5,'Policy Characteristics'!$C:$C,0))),"",INDEX('Policy Characteristics'!H:H,MATCH($C5,'Policy Characteristics'!$C:$C,0)))</f>
        <v>0.02</v>
      </c>
      <c r="O5" s="254" t="str">
        <f>IF(ISBLANK(INDEX('Policy Characteristics'!I:I,MATCH($C5,'Policy Characteristics'!$C:$C,0))),"",INDEX('Policy Characteristics'!I:I,MATCH($C5,'Policy Characteristics'!$C:$C,0)))</f>
        <v>% reduction in emissions</v>
      </c>
      <c r="P5" s="254" t="str">
        <f>IF(ISBLANK(INDEX('Policy Characteristics'!J:J,MATCH($C5,'Policy Characteristics'!$C:$C,0))),"",INDEX('Policy Characteristics'!J:J,MATCH($C5,'Policy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 s="254" t="str">
        <f>IF(ISBLANK(INDEX('Policy Characteristics'!K:K,MATCH($C5,'Policy Characteristics'!$C:$C,0))),"",INDEX('Policy Characteristics'!K:K,MATCH($C5,'Policy Characteristics'!$C:$C,0)))</f>
        <v>transportation-sector-main.html#conv-pol-stds</v>
      </c>
      <c r="R5" s="254" t="str">
        <f>IF(ISBLANK(INDEX('Policy Characteristics'!L:L,MATCH($C5,'Policy Characteristics'!$C:$C,0))),"",INDEX('Policy Characteristics'!L:L,MATCH($C5,'Policy Characteristics'!$C:$C,0)))</f>
        <v>conventional-pollutant-standards.html</v>
      </c>
    </row>
    <row r="6" spans="1:18" s="2" customFormat="1" ht="30" x14ac:dyDescent="0.25">
      <c r="A6" s="254" t="str">
        <f>IF(ISBLANK(INDEX('Policy Characteristics'!A:A,MATCH($C6,'Policy Characteristics'!$C:$C,0))),"",INDEX('Policy Characteristics'!A:A,MATCH($C6,'Policy Characteristics'!$C:$C,0)))</f>
        <v>Transportation</v>
      </c>
      <c r="B6" s="262" t="str">
        <f>IF(ISBLANK(INDEX('Policy Characteristics'!B:B,MATCH($C6,'Policy Characteristics'!$C:$C,0))),"",INDEX('Policy Characteristics'!B:B,MATCH($C6,'Policy Characteristics'!$C:$C,0)))</f>
        <v>Conventional Pollutant Standards</v>
      </c>
      <c r="C6" s="254" t="str">
        <f t="shared" si="0"/>
        <v>Percentage Reduction of Separately Regulated Pollutants</v>
      </c>
      <c r="D6" s="2" t="s">
        <v>34</v>
      </c>
      <c r="E6" s="2" t="s">
        <v>2212</v>
      </c>
      <c r="F6" s="2" t="s">
        <v>3402</v>
      </c>
      <c r="G6" s="2" t="s">
        <v>2295</v>
      </c>
      <c r="H6" s="47">
        <f t="shared" si="1"/>
        <v>5</v>
      </c>
      <c r="I6" s="324" t="s">
        <v>40</v>
      </c>
      <c r="J6" s="255" t="str">
        <f>IF(ISBLANK(INDEX('Policy Characteristics'!D:D,MATCH($C6,'Policy Characteristics'!$C:$C,0))),"",INDEX('Policy Characteristics'!D:D,MATCH($C6,'Policy Characteristics'!$C:$C,0)))</f>
        <v>Conventional Pollutant Standard</v>
      </c>
      <c r="K6" s="254" t="str">
        <f>IF(ISBLANK(INDEX('Policy Characteristics'!E:E,MATCH($C6,'Policy Characteristics'!$C:$C,0))),"",INDEX('Policy Characteristics'!E:E,MATCH($C6,'Policy Characteristics'!$C:$C,0)))</f>
        <v>trans reduce regulated pollutants</v>
      </c>
      <c r="L6" s="261">
        <f>IF(ISBLANK(INDEX('Policy Characteristics'!F:F,MATCH($C6,'Policy Characteristics'!$C:$C,0))),"",INDEX('Policy Characteristics'!F:F,MATCH($C6,'Policy Characteristics'!$C:$C,0)))</f>
        <v>0</v>
      </c>
      <c r="M6" s="261">
        <f>IF(ISBLANK(INDEX('Policy Characteristics'!G:G,MATCH($C6,'Policy Characteristics'!$C:$C,0))),"",INDEX('Policy Characteristics'!G:G,MATCH($C6,'Policy Characteristics'!$C:$C,0)))</f>
        <v>1</v>
      </c>
      <c r="N6" s="261">
        <f>IF(ISBLANK(INDEX('Policy Characteristics'!H:H,MATCH($C6,'Policy Characteristics'!$C:$C,0))),"",INDEX('Policy Characteristics'!H:H,MATCH($C6,'Policy Characteristics'!$C:$C,0)))</f>
        <v>0.02</v>
      </c>
      <c r="O6" s="254" t="str">
        <f>IF(ISBLANK(INDEX('Policy Characteristics'!I:I,MATCH($C6,'Policy Characteristics'!$C:$C,0))),"",INDEX('Policy Characteristics'!I:I,MATCH($C6,'Policy Characteristics'!$C:$C,0)))</f>
        <v>% reduction in emissions</v>
      </c>
      <c r="P6" s="254" t="str">
        <f>IF(ISBLANK(INDEX('Policy Characteristics'!J:J,MATCH($C6,'Policy Characteristics'!$C:$C,0))),"",INDEX('Policy Characteristics'!J:J,MATCH($C6,'Policy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 s="254" t="str">
        <f>IF(ISBLANK(INDEX('Policy Characteristics'!K:K,MATCH($C6,'Policy Characteristics'!$C:$C,0))),"",INDEX('Policy Characteristics'!K:K,MATCH($C6,'Policy Characteristics'!$C:$C,0)))</f>
        <v>transportation-sector-main.html#conv-pol-stds</v>
      </c>
      <c r="R6" s="254" t="str">
        <f>IF(ISBLANK(INDEX('Policy Characteristics'!L:L,MATCH($C6,'Policy Characteristics'!$C:$C,0))),"",INDEX('Policy Characteristics'!L:L,MATCH($C6,'Policy Characteristics'!$C:$C,0)))</f>
        <v>conventional-pollutant-standards.html</v>
      </c>
    </row>
    <row r="7" spans="1:18" s="2" customFormat="1" ht="30" x14ac:dyDescent="0.25">
      <c r="A7" s="254" t="str">
        <f>IF(ISBLANK(INDEX('Policy Characteristics'!A:A,MATCH($C7,'Policy Characteristics'!$C:$C,0))),"",INDEX('Policy Characteristics'!A:A,MATCH($C7,'Policy Characteristics'!$C:$C,0)))</f>
        <v>Transportation</v>
      </c>
      <c r="B7" s="262" t="str">
        <f>IF(ISBLANK(INDEX('Policy Characteristics'!B:B,MATCH($C7,'Policy Characteristics'!$C:$C,0))),"",INDEX('Policy Characteristics'!B:B,MATCH($C7,'Policy Characteristics'!$C:$C,0)))</f>
        <v>Conventional Pollutant Standards</v>
      </c>
      <c r="C7" s="254" t="str">
        <f t="shared" si="0"/>
        <v>Percentage Reduction of Separately Regulated Pollutants</v>
      </c>
      <c r="D7" s="2" t="s">
        <v>34</v>
      </c>
      <c r="E7" s="2" t="s">
        <v>2213</v>
      </c>
      <c r="F7" s="2" t="s">
        <v>3402</v>
      </c>
      <c r="G7" s="2" t="s">
        <v>2213</v>
      </c>
      <c r="H7" s="47">
        <f t="shared" si="1"/>
        <v>6</v>
      </c>
      <c r="I7" s="324" t="s">
        <v>40</v>
      </c>
      <c r="J7" s="255" t="str">
        <f>IF(ISBLANK(INDEX('Policy Characteristics'!D:D,MATCH($C7,'Policy Characteristics'!$C:$C,0))),"",INDEX('Policy Characteristics'!D:D,MATCH($C7,'Policy Characteristics'!$C:$C,0)))</f>
        <v>Conventional Pollutant Standard</v>
      </c>
      <c r="K7" s="254" t="str">
        <f>IF(ISBLANK(INDEX('Policy Characteristics'!E:E,MATCH($C7,'Policy Characteristics'!$C:$C,0))),"",INDEX('Policy Characteristics'!E:E,MATCH($C7,'Policy Characteristics'!$C:$C,0)))</f>
        <v>trans reduce regulated pollutants</v>
      </c>
      <c r="L7" s="261">
        <f>IF(ISBLANK(INDEX('Policy Characteristics'!F:F,MATCH($C7,'Policy Characteristics'!$C:$C,0))),"",INDEX('Policy Characteristics'!F:F,MATCH($C7,'Policy Characteristics'!$C:$C,0)))</f>
        <v>0</v>
      </c>
      <c r="M7" s="261">
        <f>IF(ISBLANK(INDEX('Policy Characteristics'!G:G,MATCH($C7,'Policy Characteristics'!$C:$C,0))),"",INDEX('Policy Characteristics'!G:G,MATCH($C7,'Policy Characteristics'!$C:$C,0)))</f>
        <v>1</v>
      </c>
      <c r="N7" s="261">
        <f>IF(ISBLANK(INDEX('Policy Characteristics'!H:H,MATCH($C7,'Policy Characteristics'!$C:$C,0))),"",INDEX('Policy Characteristics'!H:H,MATCH($C7,'Policy Characteristics'!$C:$C,0)))</f>
        <v>0.02</v>
      </c>
      <c r="O7" s="254" t="str">
        <f>IF(ISBLANK(INDEX('Policy Characteristics'!I:I,MATCH($C7,'Policy Characteristics'!$C:$C,0))),"",INDEX('Policy Characteristics'!I:I,MATCH($C7,'Policy Characteristics'!$C:$C,0)))</f>
        <v>% reduction in emissions</v>
      </c>
      <c r="P7" s="254" t="str">
        <f>IF(ISBLANK(INDEX('Policy Characteristics'!J:J,MATCH($C7,'Policy Characteristics'!$C:$C,0))),"",INDEX('Policy Characteristics'!J:J,MATCH($C7,'Policy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7" s="254" t="str">
        <f>IF(ISBLANK(INDEX('Policy Characteristics'!K:K,MATCH($C7,'Policy Characteristics'!$C:$C,0))),"",INDEX('Policy Characteristics'!K:K,MATCH($C7,'Policy Characteristics'!$C:$C,0)))</f>
        <v>transportation-sector-main.html#conv-pol-stds</v>
      </c>
      <c r="R7" s="254" t="str">
        <f>IF(ISBLANK(INDEX('Policy Characteristics'!L:L,MATCH($C7,'Policy Characteristics'!$C:$C,0))),"",INDEX('Policy Characteristics'!L:L,MATCH($C7,'Policy Characteristics'!$C:$C,0)))</f>
        <v>conventional-pollutant-standards.html</v>
      </c>
    </row>
    <row r="8" spans="1:18" s="2" customFormat="1" ht="30" x14ac:dyDescent="0.25">
      <c r="A8" s="254" t="str">
        <f>IF(ISBLANK(INDEX('Policy Characteristics'!A:A,MATCH($C8,'Policy Characteristics'!$C:$C,0))),"",INDEX('Policy Characteristics'!A:A,MATCH($C8,'Policy Characteristics'!$C:$C,0)))</f>
        <v>Transportation</v>
      </c>
      <c r="B8" s="262" t="str">
        <f>IF(ISBLANK(INDEX('Policy Characteristics'!B:B,MATCH($C8,'Policy Characteristics'!$C:$C,0))),"",INDEX('Policy Characteristics'!B:B,MATCH($C8,'Policy Characteristics'!$C:$C,0)))</f>
        <v>Conventional Pollutant Standards</v>
      </c>
      <c r="C8" s="254" t="str">
        <f t="shared" si="0"/>
        <v>Percentage Reduction of Separately Regulated Pollutants</v>
      </c>
      <c r="D8" s="2" t="s">
        <v>34</v>
      </c>
      <c r="E8" s="2" t="s">
        <v>2215</v>
      </c>
      <c r="F8" s="2" t="s">
        <v>3402</v>
      </c>
      <c r="G8" s="2" t="s">
        <v>2215</v>
      </c>
      <c r="H8" s="47">
        <f t="shared" si="1"/>
        <v>7</v>
      </c>
      <c r="I8" s="324" t="s">
        <v>40</v>
      </c>
      <c r="J8" s="255" t="str">
        <f>IF(ISBLANK(INDEX('Policy Characteristics'!D:D,MATCH($C8,'Policy Characteristics'!$C:$C,0))),"",INDEX('Policy Characteristics'!D:D,MATCH($C8,'Policy Characteristics'!$C:$C,0)))</f>
        <v>Conventional Pollutant Standard</v>
      </c>
      <c r="K8" s="254" t="str">
        <f>IF(ISBLANK(INDEX('Policy Characteristics'!E:E,MATCH($C8,'Policy Characteristics'!$C:$C,0))),"",INDEX('Policy Characteristics'!E:E,MATCH($C8,'Policy Characteristics'!$C:$C,0)))</f>
        <v>trans reduce regulated pollutants</v>
      </c>
      <c r="L8" s="261">
        <f>IF(ISBLANK(INDEX('Policy Characteristics'!F:F,MATCH($C8,'Policy Characteristics'!$C:$C,0))),"",INDEX('Policy Characteristics'!F:F,MATCH($C8,'Policy Characteristics'!$C:$C,0)))</f>
        <v>0</v>
      </c>
      <c r="M8" s="261">
        <f>IF(ISBLANK(INDEX('Policy Characteristics'!G:G,MATCH($C8,'Policy Characteristics'!$C:$C,0))),"",INDEX('Policy Characteristics'!G:G,MATCH($C8,'Policy Characteristics'!$C:$C,0)))</f>
        <v>1</v>
      </c>
      <c r="N8" s="261">
        <f>IF(ISBLANK(INDEX('Policy Characteristics'!H:H,MATCH($C8,'Policy Characteristics'!$C:$C,0))),"",INDEX('Policy Characteristics'!H:H,MATCH($C8,'Policy Characteristics'!$C:$C,0)))</f>
        <v>0.02</v>
      </c>
      <c r="O8" s="254" t="str">
        <f>IF(ISBLANK(INDEX('Policy Characteristics'!I:I,MATCH($C8,'Policy Characteristics'!$C:$C,0))),"",INDEX('Policy Characteristics'!I:I,MATCH($C8,'Policy Characteristics'!$C:$C,0)))</f>
        <v>% reduction in emissions</v>
      </c>
      <c r="P8" s="254" t="str">
        <f>IF(ISBLANK(INDEX('Policy Characteristics'!J:J,MATCH($C8,'Policy Characteristics'!$C:$C,0))),"",INDEX('Policy Characteristics'!J:J,MATCH($C8,'Policy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8" s="254" t="str">
        <f>IF(ISBLANK(INDEX('Policy Characteristics'!K:K,MATCH($C8,'Policy Characteristics'!$C:$C,0))),"",INDEX('Policy Characteristics'!K:K,MATCH($C8,'Policy Characteristics'!$C:$C,0)))</f>
        <v>transportation-sector-main.html#conv-pol-stds</v>
      </c>
      <c r="R8" s="254" t="str">
        <f>IF(ISBLANK(INDEX('Policy Characteristics'!L:L,MATCH($C8,'Policy Characteristics'!$C:$C,0))),"",INDEX('Policy Characteristics'!L:L,MATCH($C8,'Policy Characteristics'!$C:$C,0)))</f>
        <v>conventional-pollutant-standards.html</v>
      </c>
    </row>
    <row r="9" spans="1:18" s="2" customFormat="1" ht="30" x14ac:dyDescent="0.25">
      <c r="A9" s="254" t="str">
        <f>IF(ISBLANK(INDEX('Policy Characteristics'!A:A,MATCH($C9,'Policy Characteristics'!$C:$C,0))),"",INDEX('Policy Characteristics'!A:A,MATCH($C9,'Policy Characteristics'!$C:$C,0)))</f>
        <v>Transportation</v>
      </c>
      <c r="B9" s="262" t="str">
        <f>IF(ISBLANK(INDEX('Policy Characteristics'!B:B,MATCH($C9,'Policy Characteristics'!$C:$C,0))),"",INDEX('Policy Characteristics'!B:B,MATCH($C9,'Policy Characteristics'!$C:$C,0)))</f>
        <v>Conventional Pollutant Standards</v>
      </c>
      <c r="C9" s="254" t="str">
        <f t="shared" si="0"/>
        <v>Percentage Reduction of Separately Regulated Pollutants</v>
      </c>
      <c r="D9" s="2" t="s">
        <v>34</v>
      </c>
      <c r="E9" s="2" t="s">
        <v>2217</v>
      </c>
      <c r="F9" s="2" t="s">
        <v>3402</v>
      </c>
      <c r="G9" s="2" t="s">
        <v>2217</v>
      </c>
      <c r="H9" s="47">
        <f t="shared" si="1"/>
        <v>8</v>
      </c>
      <c r="I9" s="324" t="s">
        <v>40</v>
      </c>
      <c r="J9" s="255" t="str">
        <f>IF(ISBLANK(INDEX('Policy Characteristics'!D:D,MATCH($C9,'Policy Characteristics'!$C:$C,0))),"",INDEX('Policy Characteristics'!D:D,MATCH($C9,'Policy Characteristics'!$C:$C,0)))</f>
        <v>Conventional Pollutant Standard</v>
      </c>
      <c r="K9" s="254" t="str">
        <f>IF(ISBLANK(INDEX('Policy Characteristics'!E:E,MATCH($C9,'Policy Characteristics'!$C:$C,0))),"",INDEX('Policy Characteristics'!E:E,MATCH($C9,'Policy Characteristics'!$C:$C,0)))</f>
        <v>trans reduce regulated pollutants</v>
      </c>
      <c r="L9" s="261">
        <f>IF(ISBLANK(INDEX('Policy Characteristics'!F:F,MATCH($C9,'Policy Characteristics'!$C:$C,0))),"",INDEX('Policy Characteristics'!F:F,MATCH($C9,'Policy Characteristics'!$C:$C,0)))</f>
        <v>0</v>
      </c>
      <c r="M9" s="261">
        <f>IF(ISBLANK(INDEX('Policy Characteristics'!G:G,MATCH($C9,'Policy Characteristics'!$C:$C,0))),"",INDEX('Policy Characteristics'!G:G,MATCH($C9,'Policy Characteristics'!$C:$C,0)))</f>
        <v>1</v>
      </c>
      <c r="N9" s="261">
        <f>IF(ISBLANK(INDEX('Policy Characteristics'!H:H,MATCH($C9,'Policy Characteristics'!$C:$C,0))),"",INDEX('Policy Characteristics'!H:H,MATCH($C9,'Policy Characteristics'!$C:$C,0)))</f>
        <v>0.02</v>
      </c>
      <c r="O9" s="254" t="str">
        <f>IF(ISBLANK(INDEX('Policy Characteristics'!I:I,MATCH($C9,'Policy Characteristics'!$C:$C,0))),"",INDEX('Policy Characteristics'!I:I,MATCH($C9,'Policy Characteristics'!$C:$C,0)))</f>
        <v>% reduction in emissions</v>
      </c>
      <c r="P9" s="254" t="str">
        <f>IF(ISBLANK(INDEX('Policy Characteristics'!J:J,MATCH($C9,'Policy Characteristics'!$C:$C,0))),"",INDEX('Policy Characteristics'!J:J,MATCH($C9,'Policy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9" s="254" t="str">
        <f>IF(ISBLANK(INDEX('Policy Characteristics'!K:K,MATCH($C9,'Policy Characteristics'!$C:$C,0))),"",INDEX('Policy Characteristics'!K:K,MATCH($C9,'Policy Characteristics'!$C:$C,0)))</f>
        <v>transportation-sector-main.html#conv-pol-stds</v>
      </c>
      <c r="R9" s="254" t="str">
        <f>IF(ISBLANK(INDEX('Policy Characteristics'!L:L,MATCH($C9,'Policy Characteristics'!$C:$C,0))),"",INDEX('Policy Characteristics'!L:L,MATCH($C9,'Policy Characteristics'!$C:$C,0)))</f>
        <v>conventional-pollutant-standards.html</v>
      </c>
    </row>
    <row r="10" spans="1:18" s="2" customFormat="1" ht="30" x14ac:dyDescent="0.25">
      <c r="A10" s="254" t="str">
        <f>IF(ISBLANK(INDEX('Policy Characteristics'!A:A,MATCH($C10,'Policy Characteristics'!$C:$C,0))),"",INDEX('Policy Characteristics'!A:A,MATCH($C10,'Policy Characteristics'!$C:$C,0)))</f>
        <v>Transportation</v>
      </c>
      <c r="B10" s="262" t="str">
        <f>IF(ISBLANK(INDEX('Policy Characteristics'!B:B,MATCH($C10,'Policy Characteristics'!$C:$C,0))),"",INDEX('Policy Characteristics'!B:B,MATCH($C10,'Policy Characteristics'!$C:$C,0)))</f>
        <v>Conventional Pollutant Standards</v>
      </c>
      <c r="C10" s="254" t="str">
        <f t="shared" si="0"/>
        <v>Percentage Reduction of Separately Regulated Pollutants</v>
      </c>
      <c r="D10" s="2" t="s">
        <v>34</v>
      </c>
      <c r="E10" s="2" t="s">
        <v>2219</v>
      </c>
      <c r="F10" s="2" t="s">
        <v>3402</v>
      </c>
      <c r="G10" s="2" t="s">
        <v>2219</v>
      </c>
      <c r="H10" s="47">
        <f t="shared" si="1"/>
        <v>9</v>
      </c>
      <c r="I10" s="325" t="s">
        <v>41</v>
      </c>
      <c r="J10" s="255" t="str">
        <f>IF(ISBLANK(INDEX('Policy Characteristics'!D:D,MATCH($C10,'Policy Characteristics'!$C:$C,0))),"",INDEX('Policy Characteristics'!D:D,MATCH($C10,'Policy Characteristics'!$C:$C,0)))</f>
        <v>Conventional Pollutant Standard</v>
      </c>
      <c r="K10" s="254" t="str">
        <f>IF(ISBLANK(INDEX('Policy Characteristics'!E:E,MATCH($C10,'Policy Characteristics'!$C:$C,0))),"",INDEX('Policy Characteristics'!E:E,MATCH($C10,'Policy Characteristics'!$C:$C,0)))</f>
        <v>trans reduce regulated pollutants</v>
      </c>
      <c r="L10" s="261">
        <f>IF(ISBLANK(INDEX('Policy Characteristics'!F:F,MATCH($C10,'Policy Characteristics'!$C:$C,0))),"",INDEX('Policy Characteristics'!F:F,MATCH($C10,'Policy Characteristics'!$C:$C,0)))</f>
        <v>0</v>
      </c>
      <c r="M10" s="261">
        <f>IF(ISBLANK(INDEX('Policy Characteristics'!G:G,MATCH($C10,'Policy Characteristics'!$C:$C,0))),"",INDEX('Policy Characteristics'!G:G,MATCH($C10,'Policy Characteristics'!$C:$C,0)))</f>
        <v>1</v>
      </c>
      <c r="N10" s="261">
        <f>IF(ISBLANK(INDEX('Policy Characteristics'!H:H,MATCH($C10,'Policy Characteristics'!$C:$C,0))),"",INDEX('Policy Characteristics'!H:H,MATCH($C10,'Policy Characteristics'!$C:$C,0)))</f>
        <v>0.02</v>
      </c>
      <c r="O10" s="254" t="str">
        <f>IF(ISBLANK(INDEX('Policy Characteristics'!I:I,MATCH($C10,'Policy Characteristics'!$C:$C,0))),"",INDEX('Policy Characteristics'!I:I,MATCH($C10,'Policy Characteristics'!$C:$C,0)))</f>
        <v>% reduction in emissions</v>
      </c>
      <c r="P10" s="254" t="str">
        <f>IF(ISBLANK(INDEX('Policy Characteristics'!J:J,MATCH($C10,'Policy Characteristics'!$C:$C,0))),"",INDEX('Policy Characteristics'!J:J,MATCH($C10,'Policy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0" s="254" t="str">
        <f>IF(ISBLANK(INDEX('Policy Characteristics'!K:K,MATCH($C10,'Policy Characteristics'!$C:$C,0))),"",INDEX('Policy Characteristics'!K:K,MATCH($C10,'Policy Characteristics'!$C:$C,0)))</f>
        <v>transportation-sector-main.html#conv-pol-stds</v>
      </c>
      <c r="R10" s="254" t="str">
        <f>IF(ISBLANK(INDEX('Policy Characteristics'!L:L,MATCH($C10,'Policy Characteristics'!$C:$C,0))),"",INDEX('Policy Characteristics'!L:L,MATCH($C10,'Policy Characteristics'!$C:$C,0)))</f>
        <v>conventional-pollutant-standards.html</v>
      </c>
    </row>
    <row r="11" spans="1:18" s="2" customFormat="1" ht="30" x14ac:dyDescent="0.25">
      <c r="A11" s="254" t="str">
        <f>IF(ISBLANK(INDEX('Policy Characteristics'!A:A,MATCH($C11,'Policy Characteristics'!$C:$C,0))),"",INDEX('Policy Characteristics'!A:A,MATCH($C11,'Policy Characteristics'!$C:$C,0)))</f>
        <v>Transportation</v>
      </c>
      <c r="B11" s="262" t="str">
        <f>IF(ISBLANK(INDEX('Policy Characteristics'!B:B,MATCH($C11,'Policy Characteristics'!$C:$C,0))),"",INDEX('Policy Characteristics'!B:B,MATCH($C11,'Policy Characteristics'!$C:$C,0)))</f>
        <v>Conventional Pollutant Standards</v>
      </c>
      <c r="C11" s="254" t="str">
        <f t="shared" si="0"/>
        <v>Percentage Reduction of Separately Regulated Pollutants</v>
      </c>
      <c r="D11" s="2" t="s">
        <v>34</v>
      </c>
      <c r="E11" s="2" t="s">
        <v>2221</v>
      </c>
      <c r="F11" s="2" t="s">
        <v>3402</v>
      </c>
      <c r="G11" s="2" t="s">
        <v>2221</v>
      </c>
      <c r="H11" s="47">
        <f t="shared" si="1"/>
        <v>10</v>
      </c>
      <c r="I11" s="325" t="s">
        <v>41</v>
      </c>
      <c r="J11" s="255" t="str">
        <f>IF(ISBLANK(INDEX('Policy Characteristics'!D:D,MATCH($C11,'Policy Characteristics'!$C:$C,0))),"",INDEX('Policy Characteristics'!D:D,MATCH($C11,'Policy Characteristics'!$C:$C,0)))</f>
        <v>Conventional Pollutant Standard</v>
      </c>
      <c r="K11" s="254" t="str">
        <f>IF(ISBLANK(INDEX('Policy Characteristics'!E:E,MATCH($C11,'Policy Characteristics'!$C:$C,0))),"",INDEX('Policy Characteristics'!E:E,MATCH($C11,'Policy Characteristics'!$C:$C,0)))</f>
        <v>trans reduce regulated pollutants</v>
      </c>
      <c r="L11" s="261">
        <f>IF(ISBLANK(INDEX('Policy Characteristics'!F:F,MATCH($C11,'Policy Characteristics'!$C:$C,0))),"",INDEX('Policy Characteristics'!F:F,MATCH($C11,'Policy Characteristics'!$C:$C,0)))</f>
        <v>0</v>
      </c>
      <c r="M11" s="261">
        <f>IF(ISBLANK(INDEX('Policy Characteristics'!G:G,MATCH($C11,'Policy Characteristics'!$C:$C,0))),"",INDEX('Policy Characteristics'!G:G,MATCH($C11,'Policy Characteristics'!$C:$C,0)))</f>
        <v>1</v>
      </c>
      <c r="N11" s="261">
        <f>IF(ISBLANK(INDEX('Policy Characteristics'!H:H,MATCH($C11,'Policy Characteristics'!$C:$C,0))),"",INDEX('Policy Characteristics'!H:H,MATCH($C11,'Policy Characteristics'!$C:$C,0)))</f>
        <v>0.02</v>
      </c>
      <c r="O11" s="254" t="str">
        <f>IF(ISBLANK(INDEX('Policy Characteristics'!I:I,MATCH($C11,'Policy Characteristics'!$C:$C,0))),"",INDEX('Policy Characteristics'!I:I,MATCH($C11,'Policy Characteristics'!$C:$C,0)))</f>
        <v>% reduction in emissions</v>
      </c>
      <c r="P11" s="254" t="str">
        <f>IF(ISBLANK(INDEX('Policy Characteristics'!J:J,MATCH($C11,'Policy Characteristics'!$C:$C,0))),"",INDEX('Policy Characteristics'!J:J,MATCH($C11,'Policy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1" s="254" t="str">
        <f>IF(ISBLANK(INDEX('Policy Characteristics'!K:K,MATCH($C11,'Policy Characteristics'!$C:$C,0))),"",INDEX('Policy Characteristics'!K:K,MATCH($C11,'Policy Characteristics'!$C:$C,0)))</f>
        <v>transportation-sector-main.html#conv-pol-stds</v>
      </c>
      <c r="R11" s="254" t="str">
        <f>IF(ISBLANK(INDEX('Policy Characteristics'!L:L,MATCH($C11,'Policy Characteristics'!$C:$C,0))),"",INDEX('Policy Characteristics'!L:L,MATCH($C11,'Policy Characteristics'!$C:$C,0)))</f>
        <v>conventional-pollutant-standards.html</v>
      </c>
    </row>
    <row r="12" spans="1:18" s="2" customFormat="1" x14ac:dyDescent="0.25">
      <c r="A12" s="254" t="str">
        <f>IF(ISBLANK(INDEX('Policy Characteristics'!A:A,MATCH($C12,'Policy Characteristics'!$C:$C,0))),"",INDEX('Policy Characteristics'!A:A,MATCH($C12,'Policy Characteristics'!$C:$C,0)))</f>
        <v>Transportation</v>
      </c>
      <c r="B12" s="262" t="str">
        <f>IF(ISBLANK(INDEX('Policy Characteristics'!B:B,MATCH($C12,'Policy Characteristics'!$C:$C,0))),"",INDEX('Policy Characteristics'!B:B,MATCH($C12,'Policy Characteristics'!$C:$C,0)))</f>
        <v>Conventional Pollutant Standards</v>
      </c>
      <c r="C12" s="254" t="str">
        <f t="shared" si="0"/>
        <v>Percentage Reduction of Separately Regulated Pollutants</v>
      </c>
      <c r="D12" s="2" t="s">
        <v>35</v>
      </c>
      <c r="E12" s="2" t="s">
        <v>2205</v>
      </c>
      <c r="F12" s="2" t="s">
        <v>3399</v>
      </c>
      <c r="G12" s="2" t="s">
        <v>2402</v>
      </c>
      <c r="H12" s="47">
        <f t="shared" si="1"/>
        <v>11</v>
      </c>
      <c r="I12" s="324" t="s">
        <v>40</v>
      </c>
      <c r="J12" s="255" t="str">
        <f>IF(ISBLANK(INDEX('Policy Characteristics'!D:D,MATCH($C12,'Policy Characteristics'!$C:$C,0))),"",INDEX('Policy Characteristics'!D:D,MATCH($C12,'Policy Characteristics'!$C:$C,0)))</f>
        <v>Conventional Pollutant Standard</v>
      </c>
      <c r="K12" s="254" t="str">
        <f>IF(ISBLANK(INDEX('Policy Characteristics'!E:E,MATCH($C12,'Policy Characteristics'!$C:$C,0))),"",INDEX('Policy Characteristics'!E:E,MATCH($C12,'Policy Characteristics'!$C:$C,0)))</f>
        <v>trans reduce regulated pollutants</v>
      </c>
      <c r="L12" s="261">
        <f>IF(ISBLANK(INDEX('Policy Characteristics'!F:F,MATCH($C12,'Policy Characteristics'!$C:$C,0))),"",INDEX('Policy Characteristics'!F:F,MATCH($C12,'Policy Characteristics'!$C:$C,0)))</f>
        <v>0</v>
      </c>
      <c r="M12" s="261">
        <f>IF(ISBLANK(INDEX('Policy Characteristics'!G:G,MATCH($C12,'Policy Characteristics'!$C:$C,0))),"",INDEX('Policy Characteristics'!G:G,MATCH($C12,'Policy Characteristics'!$C:$C,0)))</f>
        <v>1</v>
      </c>
      <c r="N12" s="261">
        <f>IF(ISBLANK(INDEX('Policy Characteristics'!H:H,MATCH($C12,'Policy Characteristics'!$C:$C,0))),"",INDEX('Policy Characteristics'!H:H,MATCH($C12,'Policy Characteristics'!$C:$C,0)))</f>
        <v>0.02</v>
      </c>
      <c r="O12" s="254" t="str">
        <f>IF(ISBLANK(INDEX('Policy Characteristics'!I:I,MATCH($C12,'Policy Characteristics'!$C:$C,0))),"",INDEX('Policy Characteristics'!I:I,MATCH($C12,'Policy Characteristics'!$C:$C,0)))</f>
        <v>% reduction in emissions</v>
      </c>
      <c r="P12" s="254" t="str">
        <f>IF(ISBLANK(INDEX('Policy Characteristics'!J:J,MATCH($C12,'Policy Characteristics'!$C:$C,0))),"",INDEX('Policy Characteristics'!J:J,MATCH($C12,'Policy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2" s="254" t="str">
        <f>IF(ISBLANK(INDEX('Policy Characteristics'!K:K,MATCH($C12,'Policy Characteristics'!$C:$C,0))),"",INDEX('Policy Characteristics'!K:K,MATCH($C12,'Policy Characteristics'!$C:$C,0)))</f>
        <v>transportation-sector-main.html#conv-pol-stds</v>
      </c>
      <c r="R12" s="254" t="str">
        <f>IF(ISBLANK(INDEX('Policy Characteristics'!L:L,MATCH($C12,'Policy Characteristics'!$C:$C,0))),"",INDEX('Policy Characteristics'!L:L,MATCH($C12,'Policy Characteristics'!$C:$C,0)))</f>
        <v>conventional-pollutant-standards.html</v>
      </c>
    </row>
    <row r="13" spans="1:18" s="2" customFormat="1" x14ac:dyDescent="0.25">
      <c r="A13" s="254" t="str">
        <f>IF(ISBLANK(INDEX('Policy Characteristics'!A:A,MATCH($C13,'Policy Characteristics'!$C:$C,0))),"",INDEX('Policy Characteristics'!A:A,MATCH($C13,'Policy Characteristics'!$C:$C,0)))</f>
        <v>Transportation</v>
      </c>
      <c r="B13" s="262" t="str">
        <f>IF(ISBLANK(INDEX('Policy Characteristics'!B:B,MATCH($C13,'Policy Characteristics'!$C:$C,0))),"",INDEX('Policy Characteristics'!B:B,MATCH($C13,'Policy Characteristics'!$C:$C,0)))</f>
        <v>Conventional Pollutant Standards</v>
      </c>
      <c r="C13" s="254" t="str">
        <f t="shared" si="0"/>
        <v>Percentage Reduction of Separately Regulated Pollutants</v>
      </c>
      <c r="D13" s="2" t="s">
        <v>35</v>
      </c>
      <c r="E13" s="2" t="s">
        <v>468</v>
      </c>
      <c r="F13" s="2" t="s">
        <v>3399</v>
      </c>
      <c r="G13" s="2" t="s">
        <v>468</v>
      </c>
      <c r="H13" s="47">
        <f t="shared" si="1"/>
        <v>12</v>
      </c>
      <c r="I13" s="324" t="s">
        <v>40</v>
      </c>
      <c r="J13" s="255" t="str">
        <f>IF(ISBLANK(INDEX('Policy Characteristics'!D:D,MATCH($C13,'Policy Characteristics'!$C:$C,0))),"",INDEX('Policy Characteristics'!D:D,MATCH($C13,'Policy Characteristics'!$C:$C,0)))</f>
        <v>Conventional Pollutant Standard</v>
      </c>
      <c r="K13" s="254" t="str">
        <f>IF(ISBLANK(INDEX('Policy Characteristics'!E:E,MATCH($C13,'Policy Characteristics'!$C:$C,0))),"",INDEX('Policy Characteristics'!E:E,MATCH($C13,'Policy Characteristics'!$C:$C,0)))</f>
        <v>trans reduce regulated pollutants</v>
      </c>
      <c r="L13" s="261">
        <f>IF(ISBLANK(INDEX('Policy Characteristics'!F:F,MATCH($C13,'Policy Characteristics'!$C:$C,0))),"",INDEX('Policy Characteristics'!F:F,MATCH($C13,'Policy Characteristics'!$C:$C,0)))</f>
        <v>0</v>
      </c>
      <c r="M13" s="261">
        <f>IF(ISBLANK(INDEX('Policy Characteristics'!G:G,MATCH($C13,'Policy Characteristics'!$C:$C,0))),"",INDEX('Policy Characteristics'!G:G,MATCH($C13,'Policy Characteristics'!$C:$C,0)))</f>
        <v>1</v>
      </c>
      <c r="N13" s="261">
        <f>IF(ISBLANK(INDEX('Policy Characteristics'!H:H,MATCH($C13,'Policy Characteristics'!$C:$C,0))),"",INDEX('Policy Characteristics'!H:H,MATCH($C13,'Policy Characteristics'!$C:$C,0)))</f>
        <v>0.02</v>
      </c>
      <c r="O13" s="254" t="str">
        <f>IF(ISBLANK(INDEX('Policy Characteristics'!I:I,MATCH($C13,'Policy Characteristics'!$C:$C,0))),"",INDEX('Policy Characteristics'!I:I,MATCH($C13,'Policy Characteristics'!$C:$C,0)))</f>
        <v>% reduction in emissions</v>
      </c>
      <c r="P13" s="254" t="str">
        <f>IF(ISBLANK(INDEX('Policy Characteristics'!J:J,MATCH($C13,'Policy Characteristics'!$C:$C,0))),"",INDEX('Policy Characteristics'!J:J,MATCH($C13,'Policy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3" s="254" t="str">
        <f>IF(ISBLANK(INDEX('Policy Characteristics'!K:K,MATCH($C13,'Policy Characteristics'!$C:$C,0))),"",INDEX('Policy Characteristics'!K:K,MATCH($C13,'Policy Characteristics'!$C:$C,0)))</f>
        <v>transportation-sector-main.html#conv-pol-stds</v>
      </c>
      <c r="R13" s="254" t="str">
        <f>IF(ISBLANK(INDEX('Policy Characteristics'!L:L,MATCH($C13,'Policy Characteristics'!$C:$C,0))),"",INDEX('Policy Characteristics'!L:L,MATCH($C13,'Policy Characteristics'!$C:$C,0)))</f>
        <v>conventional-pollutant-standards.html</v>
      </c>
    </row>
    <row r="14" spans="1:18" s="2" customFormat="1" x14ac:dyDescent="0.25">
      <c r="A14" s="254" t="str">
        <f>IF(ISBLANK(INDEX('Policy Characteristics'!A:A,MATCH($C14,'Policy Characteristics'!$C:$C,0))),"",INDEX('Policy Characteristics'!A:A,MATCH($C14,'Policy Characteristics'!$C:$C,0)))</f>
        <v>Transportation</v>
      </c>
      <c r="B14" s="262" t="str">
        <f>IF(ISBLANK(INDEX('Policy Characteristics'!B:B,MATCH($C14,'Policy Characteristics'!$C:$C,0))),"",INDEX('Policy Characteristics'!B:B,MATCH($C14,'Policy Characteristics'!$C:$C,0)))</f>
        <v>Conventional Pollutant Standards</v>
      </c>
      <c r="C14" s="254" t="str">
        <f t="shared" si="0"/>
        <v>Percentage Reduction of Separately Regulated Pollutants</v>
      </c>
      <c r="D14" s="2" t="s">
        <v>35</v>
      </c>
      <c r="E14" s="2" t="s">
        <v>2208</v>
      </c>
      <c r="F14" s="2" t="s">
        <v>3399</v>
      </c>
      <c r="G14" s="2" t="s">
        <v>2208</v>
      </c>
      <c r="H14" s="47">
        <f t="shared" si="1"/>
        <v>13</v>
      </c>
      <c r="I14" s="324" t="s">
        <v>40</v>
      </c>
      <c r="J14" s="255" t="str">
        <f>IF(ISBLANK(INDEX('Policy Characteristics'!D:D,MATCH($C14,'Policy Characteristics'!$C:$C,0))),"",INDEX('Policy Characteristics'!D:D,MATCH($C14,'Policy Characteristics'!$C:$C,0)))</f>
        <v>Conventional Pollutant Standard</v>
      </c>
      <c r="K14" s="254" t="str">
        <f>IF(ISBLANK(INDEX('Policy Characteristics'!E:E,MATCH($C14,'Policy Characteristics'!$C:$C,0))),"",INDEX('Policy Characteristics'!E:E,MATCH($C14,'Policy Characteristics'!$C:$C,0)))</f>
        <v>trans reduce regulated pollutants</v>
      </c>
      <c r="L14" s="261">
        <f>IF(ISBLANK(INDEX('Policy Characteristics'!F:F,MATCH($C14,'Policy Characteristics'!$C:$C,0))),"",INDEX('Policy Characteristics'!F:F,MATCH($C14,'Policy Characteristics'!$C:$C,0)))</f>
        <v>0</v>
      </c>
      <c r="M14" s="261">
        <f>IF(ISBLANK(INDEX('Policy Characteristics'!G:G,MATCH($C14,'Policy Characteristics'!$C:$C,0))),"",INDEX('Policy Characteristics'!G:G,MATCH($C14,'Policy Characteristics'!$C:$C,0)))</f>
        <v>1</v>
      </c>
      <c r="N14" s="261">
        <f>IF(ISBLANK(INDEX('Policy Characteristics'!H:H,MATCH($C14,'Policy Characteristics'!$C:$C,0))),"",INDEX('Policy Characteristics'!H:H,MATCH($C14,'Policy Characteristics'!$C:$C,0)))</f>
        <v>0.02</v>
      </c>
      <c r="O14" s="254" t="str">
        <f>IF(ISBLANK(INDEX('Policy Characteristics'!I:I,MATCH($C14,'Policy Characteristics'!$C:$C,0))),"",INDEX('Policy Characteristics'!I:I,MATCH($C14,'Policy Characteristics'!$C:$C,0)))</f>
        <v>% reduction in emissions</v>
      </c>
      <c r="P14" s="254" t="str">
        <f>IF(ISBLANK(INDEX('Policy Characteristics'!J:J,MATCH($C14,'Policy Characteristics'!$C:$C,0))),"",INDEX('Policy Characteristics'!J:J,MATCH($C14,'Policy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4" s="254" t="str">
        <f>IF(ISBLANK(INDEX('Policy Characteristics'!K:K,MATCH($C14,'Policy Characteristics'!$C:$C,0))),"",INDEX('Policy Characteristics'!K:K,MATCH($C14,'Policy Characteristics'!$C:$C,0)))</f>
        <v>transportation-sector-main.html#conv-pol-stds</v>
      </c>
      <c r="R14" s="254" t="str">
        <f>IF(ISBLANK(INDEX('Policy Characteristics'!L:L,MATCH($C14,'Policy Characteristics'!$C:$C,0))),"",INDEX('Policy Characteristics'!L:L,MATCH($C14,'Policy Characteristics'!$C:$C,0)))</f>
        <v>conventional-pollutant-standards.html</v>
      </c>
    </row>
    <row r="15" spans="1:18" s="2" customFormat="1" x14ac:dyDescent="0.25">
      <c r="A15" s="254" t="str">
        <f>IF(ISBLANK(INDEX('Policy Characteristics'!A:A,MATCH($C15,'Policy Characteristics'!$C:$C,0))),"",INDEX('Policy Characteristics'!A:A,MATCH($C15,'Policy Characteristics'!$C:$C,0)))</f>
        <v>Transportation</v>
      </c>
      <c r="B15" s="262" t="str">
        <f>IF(ISBLANK(INDEX('Policy Characteristics'!B:B,MATCH($C15,'Policy Characteristics'!$C:$C,0))),"",INDEX('Policy Characteristics'!B:B,MATCH($C15,'Policy Characteristics'!$C:$C,0)))</f>
        <v>Conventional Pollutant Standards</v>
      </c>
      <c r="C15" s="254" t="str">
        <f t="shared" si="0"/>
        <v>Percentage Reduction of Separately Regulated Pollutants</v>
      </c>
      <c r="D15" s="2" t="s">
        <v>35</v>
      </c>
      <c r="E15" s="2" t="s">
        <v>2210</v>
      </c>
      <c r="F15" s="2" t="s">
        <v>3399</v>
      </c>
      <c r="G15" s="2" t="s">
        <v>2210</v>
      </c>
      <c r="H15" s="47">
        <f t="shared" si="1"/>
        <v>14</v>
      </c>
      <c r="I15" s="324" t="s">
        <v>40</v>
      </c>
      <c r="J15" s="255" t="str">
        <f>IF(ISBLANK(INDEX('Policy Characteristics'!D:D,MATCH($C15,'Policy Characteristics'!$C:$C,0))),"",INDEX('Policy Characteristics'!D:D,MATCH($C15,'Policy Characteristics'!$C:$C,0)))</f>
        <v>Conventional Pollutant Standard</v>
      </c>
      <c r="K15" s="254" t="str">
        <f>IF(ISBLANK(INDEX('Policy Characteristics'!E:E,MATCH($C15,'Policy Characteristics'!$C:$C,0))),"",INDEX('Policy Characteristics'!E:E,MATCH($C15,'Policy Characteristics'!$C:$C,0)))</f>
        <v>trans reduce regulated pollutants</v>
      </c>
      <c r="L15" s="261">
        <f>IF(ISBLANK(INDEX('Policy Characteristics'!F:F,MATCH($C15,'Policy Characteristics'!$C:$C,0))),"",INDEX('Policy Characteristics'!F:F,MATCH($C15,'Policy Characteristics'!$C:$C,0)))</f>
        <v>0</v>
      </c>
      <c r="M15" s="261">
        <f>IF(ISBLANK(INDEX('Policy Characteristics'!G:G,MATCH($C15,'Policy Characteristics'!$C:$C,0))),"",INDEX('Policy Characteristics'!G:G,MATCH($C15,'Policy Characteristics'!$C:$C,0)))</f>
        <v>1</v>
      </c>
      <c r="N15" s="261">
        <f>IF(ISBLANK(INDEX('Policy Characteristics'!H:H,MATCH($C15,'Policy Characteristics'!$C:$C,0))),"",INDEX('Policy Characteristics'!H:H,MATCH($C15,'Policy Characteristics'!$C:$C,0)))</f>
        <v>0.02</v>
      </c>
      <c r="O15" s="254" t="str">
        <f>IF(ISBLANK(INDEX('Policy Characteristics'!I:I,MATCH($C15,'Policy Characteristics'!$C:$C,0))),"",INDEX('Policy Characteristics'!I:I,MATCH($C15,'Policy Characteristics'!$C:$C,0)))</f>
        <v>% reduction in emissions</v>
      </c>
      <c r="P15" s="254" t="str">
        <f>IF(ISBLANK(INDEX('Policy Characteristics'!J:J,MATCH($C15,'Policy Characteristics'!$C:$C,0))),"",INDEX('Policy Characteristics'!J:J,MATCH($C15,'Policy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5" s="254" t="str">
        <f>IF(ISBLANK(INDEX('Policy Characteristics'!K:K,MATCH($C15,'Policy Characteristics'!$C:$C,0))),"",INDEX('Policy Characteristics'!K:K,MATCH($C15,'Policy Characteristics'!$C:$C,0)))</f>
        <v>transportation-sector-main.html#conv-pol-stds</v>
      </c>
      <c r="R15" s="254" t="str">
        <f>IF(ISBLANK(INDEX('Policy Characteristics'!L:L,MATCH($C15,'Policy Characteristics'!$C:$C,0))),"",INDEX('Policy Characteristics'!L:L,MATCH($C15,'Policy Characteristics'!$C:$C,0)))</f>
        <v>conventional-pollutant-standards.html</v>
      </c>
    </row>
    <row r="16" spans="1:18" s="2" customFormat="1" x14ac:dyDescent="0.25">
      <c r="A16" s="254" t="str">
        <f>IF(ISBLANK(INDEX('Policy Characteristics'!A:A,MATCH($C16,'Policy Characteristics'!$C:$C,0))),"",INDEX('Policy Characteristics'!A:A,MATCH($C16,'Policy Characteristics'!$C:$C,0)))</f>
        <v>Transportation</v>
      </c>
      <c r="B16" s="262" t="str">
        <f>IF(ISBLANK(INDEX('Policy Characteristics'!B:B,MATCH($C16,'Policy Characteristics'!$C:$C,0))),"",INDEX('Policy Characteristics'!B:B,MATCH($C16,'Policy Characteristics'!$C:$C,0)))</f>
        <v>Conventional Pollutant Standards</v>
      </c>
      <c r="C16" s="254" t="str">
        <f t="shared" si="0"/>
        <v>Percentage Reduction of Separately Regulated Pollutants</v>
      </c>
      <c r="D16" s="2" t="s">
        <v>35</v>
      </c>
      <c r="E16" s="2" t="s">
        <v>2212</v>
      </c>
      <c r="F16" s="2" t="s">
        <v>3399</v>
      </c>
      <c r="G16" s="2" t="s">
        <v>2295</v>
      </c>
      <c r="H16" s="47">
        <f t="shared" si="1"/>
        <v>15</v>
      </c>
      <c r="I16" s="324" t="s">
        <v>40</v>
      </c>
      <c r="J16" s="255" t="str">
        <f>IF(ISBLANK(INDEX('Policy Characteristics'!D:D,MATCH($C16,'Policy Characteristics'!$C:$C,0))),"",INDEX('Policy Characteristics'!D:D,MATCH($C16,'Policy Characteristics'!$C:$C,0)))</f>
        <v>Conventional Pollutant Standard</v>
      </c>
      <c r="K16" s="254" t="str">
        <f>IF(ISBLANK(INDEX('Policy Characteristics'!E:E,MATCH($C16,'Policy Characteristics'!$C:$C,0))),"",INDEX('Policy Characteristics'!E:E,MATCH($C16,'Policy Characteristics'!$C:$C,0)))</f>
        <v>trans reduce regulated pollutants</v>
      </c>
      <c r="L16" s="261">
        <f>IF(ISBLANK(INDEX('Policy Characteristics'!F:F,MATCH($C16,'Policy Characteristics'!$C:$C,0))),"",INDEX('Policy Characteristics'!F:F,MATCH($C16,'Policy Characteristics'!$C:$C,0)))</f>
        <v>0</v>
      </c>
      <c r="M16" s="261">
        <f>IF(ISBLANK(INDEX('Policy Characteristics'!G:G,MATCH($C16,'Policy Characteristics'!$C:$C,0))),"",INDEX('Policy Characteristics'!G:G,MATCH($C16,'Policy Characteristics'!$C:$C,0)))</f>
        <v>1</v>
      </c>
      <c r="N16" s="261">
        <f>IF(ISBLANK(INDEX('Policy Characteristics'!H:H,MATCH($C16,'Policy Characteristics'!$C:$C,0))),"",INDEX('Policy Characteristics'!H:H,MATCH($C16,'Policy Characteristics'!$C:$C,0)))</f>
        <v>0.02</v>
      </c>
      <c r="O16" s="254" t="str">
        <f>IF(ISBLANK(INDEX('Policy Characteristics'!I:I,MATCH($C16,'Policy Characteristics'!$C:$C,0))),"",INDEX('Policy Characteristics'!I:I,MATCH($C16,'Policy Characteristics'!$C:$C,0)))</f>
        <v>% reduction in emissions</v>
      </c>
      <c r="P16" s="254" t="str">
        <f>IF(ISBLANK(INDEX('Policy Characteristics'!J:J,MATCH($C16,'Policy Characteristics'!$C:$C,0))),"",INDEX('Policy Characteristics'!J:J,MATCH($C16,'Policy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6" s="254" t="str">
        <f>IF(ISBLANK(INDEX('Policy Characteristics'!K:K,MATCH($C16,'Policy Characteristics'!$C:$C,0))),"",INDEX('Policy Characteristics'!K:K,MATCH($C16,'Policy Characteristics'!$C:$C,0)))</f>
        <v>transportation-sector-main.html#conv-pol-stds</v>
      </c>
      <c r="R16" s="254" t="str">
        <f>IF(ISBLANK(INDEX('Policy Characteristics'!L:L,MATCH($C16,'Policy Characteristics'!$C:$C,0))),"",INDEX('Policy Characteristics'!L:L,MATCH($C16,'Policy Characteristics'!$C:$C,0)))</f>
        <v>conventional-pollutant-standards.html</v>
      </c>
    </row>
    <row r="17" spans="1:18" s="2" customFormat="1" x14ac:dyDescent="0.25">
      <c r="A17" s="254" t="str">
        <f>IF(ISBLANK(INDEX('Policy Characteristics'!A:A,MATCH($C17,'Policy Characteristics'!$C:$C,0))),"",INDEX('Policy Characteristics'!A:A,MATCH($C17,'Policy Characteristics'!$C:$C,0)))</f>
        <v>Transportation</v>
      </c>
      <c r="B17" s="262" t="str">
        <f>IF(ISBLANK(INDEX('Policy Characteristics'!B:B,MATCH($C17,'Policy Characteristics'!$C:$C,0))),"",INDEX('Policy Characteristics'!B:B,MATCH($C17,'Policy Characteristics'!$C:$C,0)))</f>
        <v>Conventional Pollutant Standards</v>
      </c>
      <c r="C17" s="254" t="str">
        <f t="shared" si="0"/>
        <v>Percentage Reduction of Separately Regulated Pollutants</v>
      </c>
      <c r="D17" s="2" t="s">
        <v>35</v>
      </c>
      <c r="E17" s="2" t="s">
        <v>2213</v>
      </c>
      <c r="F17" s="2" t="s">
        <v>3399</v>
      </c>
      <c r="G17" s="2" t="s">
        <v>2213</v>
      </c>
      <c r="H17" s="47">
        <f t="shared" si="1"/>
        <v>16</v>
      </c>
      <c r="I17" s="324" t="s">
        <v>40</v>
      </c>
      <c r="J17" s="255" t="str">
        <f>IF(ISBLANK(INDEX('Policy Characteristics'!D:D,MATCH($C17,'Policy Characteristics'!$C:$C,0))),"",INDEX('Policy Characteristics'!D:D,MATCH($C17,'Policy Characteristics'!$C:$C,0)))</f>
        <v>Conventional Pollutant Standard</v>
      </c>
      <c r="K17" s="254" t="str">
        <f>IF(ISBLANK(INDEX('Policy Characteristics'!E:E,MATCH($C17,'Policy Characteristics'!$C:$C,0))),"",INDEX('Policy Characteristics'!E:E,MATCH($C17,'Policy Characteristics'!$C:$C,0)))</f>
        <v>trans reduce regulated pollutants</v>
      </c>
      <c r="L17" s="261">
        <f>IF(ISBLANK(INDEX('Policy Characteristics'!F:F,MATCH($C17,'Policy Characteristics'!$C:$C,0))),"",INDEX('Policy Characteristics'!F:F,MATCH($C17,'Policy Characteristics'!$C:$C,0)))</f>
        <v>0</v>
      </c>
      <c r="M17" s="261">
        <f>IF(ISBLANK(INDEX('Policy Characteristics'!G:G,MATCH($C17,'Policy Characteristics'!$C:$C,0))),"",INDEX('Policy Characteristics'!G:G,MATCH($C17,'Policy Characteristics'!$C:$C,0)))</f>
        <v>1</v>
      </c>
      <c r="N17" s="261">
        <f>IF(ISBLANK(INDEX('Policy Characteristics'!H:H,MATCH($C17,'Policy Characteristics'!$C:$C,0))),"",INDEX('Policy Characteristics'!H:H,MATCH($C17,'Policy Characteristics'!$C:$C,0)))</f>
        <v>0.02</v>
      </c>
      <c r="O17" s="254" t="str">
        <f>IF(ISBLANK(INDEX('Policy Characteristics'!I:I,MATCH($C17,'Policy Characteristics'!$C:$C,0))),"",INDEX('Policy Characteristics'!I:I,MATCH($C17,'Policy Characteristics'!$C:$C,0)))</f>
        <v>% reduction in emissions</v>
      </c>
      <c r="P17" s="254" t="str">
        <f>IF(ISBLANK(INDEX('Policy Characteristics'!J:J,MATCH($C17,'Policy Characteristics'!$C:$C,0))),"",INDEX('Policy Characteristics'!J:J,MATCH($C17,'Policy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7" s="254" t="str">
        <f>IF(ISBLANK(INDEX('Policy Characteristics'!K:K,MATCH($C17,'Policy Characteristics'!$C:$C,0))),"",INDEX('Policy Characteristics'!K:K,MATCH($C17,'Policy Characteristics'!$C:$C,0)))</f>
        <v>transportation-sector-main.html#conv-pol-stds</v>
      </c>
      <c r="R17" s="254" t="str">
        <f>IF(ISBLANK(INDEX('Policy Characteristics'!L:L,MATCH($C17,'Policy Characteristics'!$C:$C,0))),"",INDEX('Policy Characteristics'!L:L,MATCH($C17,'Policy Characteristics'!$C:$C,0)))</f>
        <v>conventional-pollutant-standards.html</v>
      </c>
    </row>
    <row r="18" spans="1:18" s="2" customFormat="1" x14ac:dyDescent="0.25">
      <c r="A18" s="254" t="str">
        <f>IF(ISBLANK(INDEX('Policy Characteristics'!A:A,MATCH($C18,'Policy Characteristics'!$C:$C,0))),"",INDEX('Policy Characteristics'!A:A,MATCH($C18,'Policy Characteristics'!$C:$C,0)))</f>
        <v>Transportation</v>
      </c>
      <c r="B18" s="262" t="str">
        <f>IF(ISBLANK(INDEX('Policy Characteristics'!B:B,MATCH($C18,'Policy Characteristics'!$C:$C,0))),"",INDEX('Policy Characteristics'!B:B,MATCH($C18,'Policy Characteristics'!$C:$C,0)))</f>
        <v>Conventional Pollutant Standards</v>
      </c>
      <c r="C18" s="254" t="str">
        <f t="shared" si="0"/>
        <v>Percentage Reduction of Separately Regulated Pollutants</v>
      </c>
      <c r="D18" s="2" t="s">
        <v>35</v>
      </c>
      <c r="E18" s="2" t="s">
        <v>2215</v>
      </c>
      <c r="F18" s="2" t="s">
        <v>3399</v>
      </c>
      <c r="G18" s="2" t="s">
        <v>2215</v>
      </c>
      <c r="H18" s="47">
        <f t="shared" si="1"/>
        <v>17</v>
      </c>
      <c r="I18" s="324" t="s">
        <v>40</v>
      </c>
      <c r="J18" s="255" t="str">
        <f>IF(ISBLANK(INDEX('Policy Characteristics'!D:D,MATCH($C18,'Policy Characteristics'!$C:$C,0))),"",INDEX('Policy Characteristics'!D:D,MATCH($C18,'Policy Characteristics'!$C:$C,0)))</f>
        <v>Conventional Pollutant Standard</v>
      </c>
      <c r="K18" s="254" t="str">
        <f>IF(ISBLANK(INDEX('Policy Characteristics'!E:E,MATCH($C18,'Policy Characteristics'!$C:$C,0))),"",INDEX('Policy Characteristics'!E:E,MATCH($C18,'Policy Characteristics'!$C:$C,0)))</f>
        <v>trans reduce regulated pollutants</v>
      </c>
      <c r="L18" s="261">
        <f>IF(ISBLANK(INDEX('Policy Characteristics'!F:F,MATCH($C18,'Policy Characteristics'!$C:$C,0))),"",INDEX('Policy Characteristics'!F:F,MATCH($C18,'Policy Characteristics'!$C:$C,0)))</f>
        <v>0</v>
      </c>
      <c r="M18" s="261">
        <f>IF(ISBLANK(INDEX('Policy Characteristics'!G:G,MATCH($C18,'Policy Characteristics'!$C:$C,0))),"",INDEX('Policy Characteristics'!G:G,MATCH($C18,'Policy Characteristics'!$C:$C,0)))</f>
        <v>1</v>
      </c>
      <c r="N18" s="261">
        <f>IF(ISBLANK(INDEX('Policy Characteristics'!H:H,MATCH($C18,'Policy Characteristics'!$C:$C,0))),"",INDEX('Policy Characteristics'!H:H,MATCH($C18,'Policy Characteristics'!$C:$C,0)))</f>
        <v>0.02</v>
      </c>
      <c r="O18" s="254" t="str">
        <f>IF(ISBLANK(INDEX('Policy Characteristics'!I:I,MATCH($C18,'Policy Characteristics'!$C:$C,0))),"",INDEX('Policy Characteristics'!I:I,MATCH($C18,'Policy Characteristics'!$C:$C,0)))</f>
        <v>% reduction in emissions</v>
      </c>
      <c r="P18" s="254" t="str">
        <f>IF(ISBLANK(INDEX('Policy Characteristics'!J:J,MATCH($C18,'Policy Characteristics'!$C:$C,0))),"",INDEX('Policy Characteristics'!J:J,MATCH($C18,'Policy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8" s="254" t="str">
        <f>IF(ISBLANK(INDEX('Policy Characteristics'!K:K,MATCH($C18,'Policy Characteristics'!$C:$C,0))),"",INDEX('Policy Characteristics'!K:K,MATCH($C18,'Policy Characteristics'!$C:$C,0)))</f>
        <v>transportation-sector-main.html#conv-pol-stds</v>
      </c>
      <c r="R18" s="254" t="str">
        <f>IF(ISBLANK(INDEX('Policy Characteristics'!L:L,MATCH($C18,'Policy Characteristics'!$C:$C,0))),"",INDEX('Policy Characteristics'!L:L,MATCH($C18,'Policy Characteristics'!$C:$C,0)))</f>
        <v>conventional-pollutant-standards.html</v>
      </c>
    </row>
    <row r="19" spans="1:18" s="2" customFormat="1" x14ac:dyDescent="0.25">
      <c r="A19" s="254" t="str">
        <f>IF(ISBLANK(INDEX('Policy Characteristics'!A:A,MATCH($C19,'Policy Characteristics'!$C:$C,0))),"",INDEX('Policy Characteristics'!A:A,MATCH($C19,'Policy Characteristics'!$C:$C,0)))</f>
        <v>Transportation</v>
      </c>
      <c r="B19" s="262" t="str">
        <f>IF(ISBLANK(INDEX('Policy Characteristics'!B:B,MATCH($C19,'Policy Characteristics'!$C:$C,0))),"",INDEX('Policy Characteristics'!B:B,MATCH($C19,'Policy Characteristics'!$C:$C,0)))</f>
        <v>Conventional Pollutant Standards</v>
      </c>
      <c r="C19" s="254" t="str">
        <f t="shared" si="0"/>
        <v>Percentage Reduction of Separately Regulated Pollutants</v>
      </c>
      <c r="D19" s="2" t="s">
        <v>35</v>
      </c>
      <c r="E19" s="2" t="s">
        <v>2217</v>
      </c>
      <c r="F19" s="2" t="s">
        <v>3399</v>
      </c>
      <c r="G19" s="2" t="s">
        <v>2217</v>
      </c>
      <c r="H19" s="47">
        <f t="shared" si="1"/>
        <v>18</v>
      </c>
      <c r="I19" s="324" t="s">
        <v>40</v>
      </c>
      <c r="J19" s="255" t="str">
        <f>IF(ISBLANK(INDEX('Policy Characteristics'!D:D,MATCH($C19,'Policy Characteristics'!$C:$C,0))),"",INDEX('Policy Characteristics'!D:D,MATCH($C19,'Policy Characteristics'!$C:$C,0)))</f>
        <v>Conventional Pollutant Standard</v>
      </c>
      <c r="K19" s="254" t="str">
        <f>IF(ISBLANK(INDEX('Policy Characteristics'!E:E,MATCH($C19,'Policy Characteristics'!$C:$C,0))),"",INDEX('Policy Characteristics'!E:E,MATCH($C19,'Policy Characteristics'!$C:$C,0)))</f>
        <v>trans reduce regulated pollutants</v>
      </c>
      <c r="L19" s="261">
        <f>IF(ISBLANK(INDEX('Policy Characteristics'!F:F,MATCH($C19,'Policy Characteristics'!$C:$C,0))),"",INDEX('Policy Characteristics'!F:F,MATCH($C19,'Policy Characteristics'!$C:$C,0)))</f>
        <v>0</v>
      </c>
      <c r="M19" s="261">
        <f>IF(ISBLANK(INDEX('Policy Characteristics'!G:G,MATCH($C19,'Policy Characteristics'!$C:$C,0))),"",INDEX('Policy Characteristics'!G:G,MATCH($C19,'Policy Characteristics'!$C:$C,0)))</f>
        <v>1</v>
      </c>
      <c r="N19" s="261">
        <f>IF(ISBLANK(INDEX('Policy Characteristics'!H:H,MATCH($C19,'Policy Characteristics'!$C:$C,0))),"",INDEX('Policy Characteristics'!H:H,MATCH($C19,'Policy Characteristics'!$C:$C,0)))</f>
        <v>0.02</v>
      </c>
      <c r="O19" s="254" t="str">
        <f>IF(ISBLANK(INDEX('Policy Characteristics'!I:I,MATCH($C19,'Policy Characteristics'!$C:$C,0))),"",INDEX('Policy Characteristics'!I:I,MATCH($C19,'Policy Characteristics'!$C:$C,0)))</f>
        <v>% reduction in emissions</v>
      </c>
      <c r="P19" s="254" t="str">
        <f>IF(ISBLANK(INDEX('Policy Characteristics'!J:J,MATCH($C19,'Policy Characteristics'!$C:$C,0))),"",INDEX('Policy Characteristics'!J:J,MATCH($C19,'Policy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9" s="254" t="str">
        <f>IF(ISBLANK(INDEX('Policy Characteristics'!K:K,MATCH($C19,'Policy Characteristics'!$C:$C,0))),"",INDEX('Policy Characteristics'!K:K,MATCH($C19,'Policy Characteristics'!$C:$C,0)))</f>
        <v>transportation-sector-main.html#conv-pol-stds</v>
      </c>
      <c r="R19" s="254" t="str">
        <f>IF(ISBLANK(INDEX('Policy Characteristics'!L:L,MATCH($C19,'Policy Characteristics'!$C:$C,0))),"",INDEX('Policy Characteristics'!L:L,MATCH($C19,'Policy Characteristics'!$C:$C,0)))</f>
        <v>conventional-pollutant-standards.html</v>
      </c>
    </row>
    <row r="20" spans="1:18" s="2" customFormat="1" x14ac:dyDescent="0.25">
      <c r="A20" s="254" t="str">
        <f>IF(ISBLANK(INDEX('Policy Characteristics'!A:A,MATCH($C20,'Policy Characteristics'!$C:$C,0))),"",INDEX('Policy Characteristics'!A:A,MATCH($C20,'Policy Characteristics'!$C:$C,0)))</f>
        <v>Transportation</v>
      </c>
      <c r="B20" s="262" t="str">
        <f>IF(ISBLANK(INDEX('Policy Characteristics'!B:B,MATCH($C20,'Policy Characteristics'!$C:$C,0))),"",INDEX('Policy Characteristics'!B:B,MATCH($C20,'Policy Characteristics'!$C:$C,0)))</f>
        <v>Conventional Pollutant Standards</v>
      </c>
      <c r="C20" s="254" t="str">
        <f t="shared" si="0"/>
        <v>Percentage Reduction of Separately Regulated Pollutants</v>
      </c>
      <c r="D20" s="2" t="s">
        <v>35</v>
      </c>
      <c r="E20" s="2" t="s">
        <v>2219</v>
      </c>
      <c r="F20" s="2" t="s">
        <v>3399</v>
      </c>
      <c r="G20" s="2" t="s">
        <v>2219</v>
      </c>
      <c r="H20" s="47">
        <f t="shared" si="1"/>
        <v>19</v>
      </c>
      <c r="I20" s="325" t="s">
        <v>41</v>
      </c>
      <c r="J20" s="255" t="str">
        <f>IF(ISBLANK(INDEX('Policy Characteristics'!D:D,MATCH($C20,'Policy Characteristics'!$C:$C,0))),"",INDEX('Policy Characteristics'!D:D,MATCH($C20,'Policy Characteristics'!$C:$C,0)))</f>
        <v>Conventional Pollutant Standard</v>
      </c>
      <c r="K20" s="254" t="str">
        <f>IF(ISBLANK(INDEX('Policy Characteristics'!E:E,MATCH($C20,'Policy Characteristics'!$C:$C,0))),"",INDEX('Policy Characteristics'!E:E,MATCH($C20,'Policy Characteristics'!$C:$C,0)))</f>
        <v>trans reduce regulated pollutants</v>
      </c>
      <c r="L20" s="261">
        <f>IF(ISBLANK(INDEX('Policy Characteristics'!F:F,MATCH($C20,'Policy Characteristics'!$C:$C,0))),"",INDEX('Policy Characteristics'!F:F,MATCH($C20,'Policy Characteristics'!$C:$C,0)))</f>
        <v>0</v>
      </c>
      <c r="M20" s="261">
        <f>IF(ISBLANK(INDEX('Policy Characteristics'!G:G,MATCH($C20,'Policy Characteristics'!$C:$C,0))),"",INDEX('Policy Characteristics'!G:G,MATCH($C20,'Policy Characteristics'!$C:$C,0)))</f>
        <v>1</v>
      </c>
      <c r="N20" s="261">
        <f>IF(ISBLANK(INDEX('Policy Characteristics'!H:H,MATCH($C20,'Policy Characteristics'!$C:$C,0))),"",INDEX('Policy Characteristics'!H:H,MATCH($C20,'Policy Characteristics'!$C:$C,0)))</f>
        <v>0.02</v>
      </c>
      <c r="O20" s="254" t="str">
        <f>IF(ISBLANK(INDEX('Policy Characteristics'!I:I,MATCH($C20,'Policy Characteristics'!$C:$C,0))),"",INDEX('Policy Characteristics'!I:I,MATCH($C20,'Policy Characteristics'!$C:$C,0)))</f>
        <v>% reduction in emissions</v>
      </c>
      <c r="P20" s="254" t="str">
        <f>IF(ISBLANK(INDEX('Policy Characteristics'!J:J,MATCH($C20,'Policy Characteristics'!$C:$C,0))),"",INDEX('Policy Characteristics'!J:J,MATCH($C20,'Policy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 s="254" t="str">
        <f>IF(ISBLANK(INDEX('Policy Characteristics'!K:K,MATCH($C20,'Policy Characteristics'!$C:$C,0))),"",INDEX('Policy Characteristics'!K:K,MATCH($C20,'Policy Characteristics'!$C:$C,0)))</f>
        <v>transportation-sector-main.html#conv-pol-stds</v>
      </c>
      <c r="R20" s="254" t="str">
        <f>IF(ISBLANK(INDEX('Policy Characteristics'!L:L,MATCH($C20,'Policy Characteristics'!$C:$C,0))),"",INDEX('Policy Characteristics'!L:L,MATCH($C20,'Policy Characteristics'!$C:$C,0)))</f>
        <v>conventional-pollutant-standards.html</v>
      </c>
    </row>
    <row r="21" spans="1:18" s="2" customFormat="1" x14ac:dyDescent="0.25">
      <c r="A21" s="254" t="str">
        <f>IF(ISBLANK(INDEX('Policy Characteristics'!A:A,MATCH($C21,'Policy Characteristics'!$C:$C,0))),"",INDEX('Policy Characteristics'!A:A,MATCH($C21,'Policy Characteristics'!$C:$C,0)))</f>
        <v>Transportation</v>
      </c>
      <c r="B21" s="262" t="str">
        <f>IF(ISBLANK(INDEX('Policy Characteristics'!B:B,MATCH($C21,'Policy Characteristics'!$C:$C,0))),"",INDEX('Policy Characteristics'!B:B,MATCH($C21,'Policy Characteristics'!$C:$C,0)))</f>
        <v>Conventional Pollutant Standards</v>
      </c>
      <c r="C21" s="254" t="str">
        <f t="shared" si="0"/>
        <v>Percentage Reduction of Separately Regulated Pollutants</v>
      </c>
      <c r="D21" s="2" t="s">
        <v>35</v>
      </c>
      <c r="E21" s="2" t="s">
        <v>2221</v>
      </c>
      <c r="F21" s="2" t="s">
        <v>3399</v>
      </c>
      <c r="G21" s="2" t="s">
        <v>2221</v>
      </c>
      <c r="H21" s="47">
        <f t="shared" si="1"/>
        <v>20</v>
      </c>
      <c r="I21" s="325" t="s">
        <v>41</v>
      </c>
      <c r="J21" s="255" t="str">
        <f>IF(ISBLANK(INDEX('Policy Characteristics'!D:D,MATCH($C21,'Policy Characteristics'!$C:$C,0))),"",INDEX('Policy Characteristics'!D:D,MATCH($C21,'Policy Characteristics'!$C:$C,0)))</f>
        <v>Conventional Pollutant Standard</v>
      </c>
      <c r="K21" s="254" t="str">
        <f>IF(ISBLANK(INDEX('Policy Characteristics'!E:E,MATCH($C21,'Policy Characteristics'!$C:$C,0))),"",INDEX('Policy Characteristics'!E:E,MATCH($C21,'Policy Characteristics'!$C:$C,0)))</f>
        <v>trans reduce regulated pollutants</v>
      </c>
      <c r="L21" s="261">
        <f>IF(ISBLANK(INDEX('Policy Characteristics'!F:F,MATCH($C21,'Policy Characteristics'!$C:$C,0))),"",INDEX('Policy Characteristics'!F:F,MATCH($C21,'Policy Characteristics'!$C:$C,0)))</f>
        <v>0</v>
      </c>
      <c r="M21" s="261">
        <f>IF(ISBLANK(INDEX('Policy Characteristics'!G:G,MATCH($C21,'Policy Characteristics'!$C:$C,0))),"",INDEX('Policy Characteristics'!G:G,MATCH($C21,'Policy Characteristics'!$C:$C,0)))</f>
        <v>1</v>
      </c>
      <c r="N21" s="261">
        <f>IF(ISBLANK(INDEX('Policy Characteristics'!H:H,MATCH($C21,'Policy Characteristics'!$C:$C,0))),"",INDEX('Policy Characteristics'!H:H,MATCH($C21,'Policy Characteristics'!$C:$C,0)))</f>
        <v>0.02</v>
      </c>
      <c r="O21" s="254" t="str">
        <f>IF(ISBLANK(INDEX('Policy Characteristics'!I:I,MATCH($C21,'Policy Characteristics'!$C:$C,0))),"",INDEX('Policy Characteristics'!I:I,MATCH($C21,'Policy Characteristics'!$C:$C,0)))</f>
        <v>% reduction in emissions</v>
      </c>
      <c r="P21" s="254" t="str">
        <f>IF(ISBLANK(INDEX('Policy Characteristics'!J:J,MATCH($C21,'Policy Characteristics'!$C:$C,0))),"",INDEX('Policy Characteristics'!J:J,MATCH($C21,'Policy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1" s="254" t="str">
        <f>IF(ISBLANK(INDEX('Policy Characteristics'!K:K,MATCH($C21,'Policy Characteristics'!$C:$C,0))),"",INDEX('Policy Characteristics'!K:K,MATCH($C21,'Policy Characteristics'!$C:$C,0)))</f>
        <v>transportation-sector-main.html#conv-pol-stds</v>
      </c>
      <c r="R21" s="254" t="str">
        <f>IF(ISBLANK(INDEX('Policy Characteristics'!L:L,MATCH($C21,'Policy Characteristics'!$C:$C,0))),"",INDEX('Policy Characteristics'!L:L,MATCH($C21,'Policy Characteristics'!$C:$C,0)))</f>
        <v>conventional-pollutant-standards.html</v>
      </c>
    </row>
    <row r="22" spans="1:18" s="2" customFormat="1" x14ac:dyDescent="0.25">
      <c r="A22" s="254" t="str">
        <f>IF(ISBLANK(INDEX('Policy Characteristics'!A:A,MATCH($C22,'Policy Characteristics'!$C:$C,0))),"",INDEX('Policy Characteristics'!A:A,MATCH($C22,'Policy Characteristics'!$C:$C,0)))</f>
        <v>Transportation</v>
      </c>
      <c r="B22" s="262" t="str">
        <f>IF(ISBLANK(INDEX('Policy Characteristics'!B:B,MATCH($C22,'Policy Characteristics'!$C:$C,0))),"",INDEX('Policy Characteristics'!B:B,MATCH($C22,'Policy Characteristics'!$C:$C,0)))</f>
        <v>Conventional Pollutant Standards</v>
      </c>
      <c r="C22" s="254" t="str">
        <f t="shared" si="0"/>
        <v>Percentage Reduction of Separately Regulated Pollutants</v>
      </c>
      <c r="D22" s="2" t="s">
        <v>36</v>
      </c>
      <c r="E22" s="2" t="s">
        <v>2205</v>
      </c>
      <c r="F22" s="2" t="s">
        <v>3239</v>
      </c>
      <c r="G22" s="2" t="s">
        <v>2402</v>
      </c>
      <c r="H22" s="47">
        <f t="shared" si="1"/>
        <v>21</v>
      </c>
      <c r="I22" s="324" t="s">
        <v>40</v>
      </c>
      <c r="J22" s="255" t="str">
        <f>IF(ISBLANK(INDEX('Policy Characteristics'!D:D,MATCH($C22,'Policy Characteristics'!$C:$C,0))),"",INDEX('Policy Characteristics'!D:D,MATCH($C22,'Policy Characteristics'!$C:$C,0)))</f>
        <v>Conventional Pollutant Standard</v>
      </c>
      <c r="K22" s="254" t="str">
        <f>IF(ISBLANK(INDEX('Policy Characteristics'!E:E,MATCH($C22,'Policy Characteristics'!$C:$C,0))),"",INDEX('Policy Characteristics'!E:E,MATCH($C22,'Policy Characteristics'!$C:$C,0)))</f>
        <v>trans reduce regulated pollutants</v>
      </c>
      <c r="L22" s="261">
        <f>IF(ISBLANK(INDEX('Policy Characteristics'!F:F,MATCH($C22,'Policy Characteristics'!$C:$C,0))),"",INDEX('Policy Characteristics'!F:F,MATCH($C22,'Policy Characteristics'!$C:$C,0)))</f>
        <v>0</v>
      </c>
      <c r="M22" s="261">
        <f>IF(ISBLANK(INDEX('Policy Characteristics'!G:G,MATCH($C22,'Policy Characteristics'!$C:$C,0))),"",INDEX('Policy Characteristics'!G:G,MATCH($C22,'Policy Characteristics'!$C:$C,0)))</f>
        <v>1</v>
      </c>
      <c r="N22" s="261">
        <f>IF(ISBLANK(INDEX('Policy Characteristics'!H:H,MATCH($C22,'Policy Characteristics'!$C:$C,0))),"",INDEX('Policy Characteristics'!H:H,MATCH($C22,'Policy Characteristics'!$C:$C,0)))</f>
        <v>0.02</v>
      </c>
      <c r="O22" s="254" t="str">
        <f>IF(ISBLANK(INDEX('Policy Characteristics'!I:I,MATCH($C22,'Policy Characteristics'!$C:$C,0))),"",INDEX('Policy Characteristics'!I:I,MATCH($C22,'Policy Characteristics'!$C:$C,0)))</f>
        <v>% reduction in emissions</v>
      </c>
      <c r="P22" s="254" t="str">
        <f>IF(ISBLANK(INDEX('Policy Characteristics'!J:J,MATCH($C22,'Policy Characteristics'!$C:$C,0))),"",INDEX('Policy Characteristics'!J:J,MATCH($C22,'Policy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2" s="254" t="str">
        <f>IF(ISBLANK(INDEX('Policy Characteristics'!K:K,MATCH($C22,'Policy Characteristics'!$C:$C,0))),"",INDEX('Policy Characteristics'!K:K,MATCH($C22,'Policy Characteristics'!$C:$C,0)))</f>
        <v>transportation-sector-main.html#conv-pol-stds</v>
      </c>
      <c r="R22" s="254" t="str">
        <f>IF(ISBLANK(INDEX('Policy Characteristics'!L:L,MATCH($C22,'Policy Characteristics'!$C:$C,0))),"",INDEX('Policy Characteristics'!L:L,MATCH($C22,'Policy Characteristics'!$C:$C,0)))</f>
        <v>conventional-pollutant-standards.html</v>
      </c>
    </row>
    <row r="23" spans="1:18" s="2" customFormat="1" x14ac:dyDescent="0.25">
      <c r="A23" s="254" t="str">
        <f>IF(ISBLANK(INDEX('Policy Characteristics'!A:A,MATCH($C23,'Policy Characteristics'!$C:$C,0))),"",INDEX('Policy Characteristics'!A:A,MATCH($C23,'Policy Characteristics'!$C:$C,0)))</f>
        <v>Transportation</v>
      </c>
      <c r="B23" s="262" t="str">
        <f>IF(ISBLANK(INDEX('Policy Characteristics'!B:B,MATCH($C23,'Policy Characteristics'!$C:$C,0))),"",INDEX('Policy Characteristics'!B:B,MATCH($C23,'Policy Characteristics'!$C:$C,0)))</f>
        <v>Conventional Pollutant Standards</v>
      </c>
      <c r="C23" s="254" t="str">
        <f t="shared" si="0"/>
        <v>Percentage Reduction of Separately Regulated Pollutants</v>
      </c>
      <c r="D23" s="2" t="s">
        <v>36</v>
      </c>
      <c r="E23" s="2" t="s">
        <v>468</v>
      </c>
      <c r="F23" s="2" t="s">
        <v>3239</v>
      </c>
      <c r="G23" s="2" t="s">
        <v>468</v>
      </c>
      <c r="H23" s="47">
        <f t="shared" si="1"/>
        <v>22</v>
      </c>
      <c r="I23" s="325" t="s">
        <v>41</v>
      </c>
      <c r="J23" s="255" t="str">
        <f>IF(ISBLANK(INDEX('Policy Characteristics'!D:D,MATCH($C23,'Policy Characteristics'!$C:$C,0))),"",INDEX('Policy Characteristics'!D:D,MATCH($C23,'Policy Characteristics'!$C:$C,0)))</f>
        <v>Conventional Pollutant Standard</v>
      </c>
      <c r="K23" s="254" t="str">
        <f>IF(ISBLANK(INDEX('Policy Characteristics'!E:E,MATCH($C23,'Policy Characteristics'!$C:$C,0))),"",INDEX('Policy Characteristics'!E:E,MATCH($C23,'Policy Characteristics'!$C:$C,0)))</f>
        <v>trans reduce regulated pollutants</v>
      </c>
      <c r="L23" s="261">
        <f>IF(ISBLANK(INDEX('Policy Characteristics'!F:F,MATCH($C23,'Policy Characteristics'!$C:$C,0))),"",INDEX('Policy Characteristics'!F:F,MATCH($C23,'Policy Characteristics'!$C:$C,0)))</f>
        <v>0</v>
      </c>
      <c r="M23" s="261">
        <f>IF(ISBLANK(INDEX('Policy Characteristics'!G:G,MATCH($C23,'Policy Characteristics'!$C:$C,0))),"",INDEX('Policy Characteristics'!G:G,MATCH($C23,'Policy Characteristics'!$C:$C,0)))</f>
        <v>1</v>
      </c>
      <c r="N23" s="261">
        <f>IF(ISBLANK(INDEX('Policy Characteristics'!H:H,MATCH($C23,'Policy Characteristics'!$C:$C,0))),"",INDEX('Policy Characteristics'!H:H,MATCH($C23,'Policy Characteristics'!$C:$C,0)))</f>
        <v>0.02</v>
      </c>
      <c r="O23" s="254" t="str">
        <f>IF(ISBLANK(INDEX('Policy Characteristics'!I:I,MATCH($C23,'Policy Characteristics'!$C:$C,0))),"",INDEX('Policy Characteristics'!I:I,MATCH($C23,'Policy Characteristics'!$C:$C,0)))</f>
        <v>% reduction in emissions</v>
      </c>
      <c r="P23" s="254" t="str">
        <f>IF(ISBLANK(INDEX('Policy Characteristics'!J:J,MATCH($C23,'Policy Characteristics'!$C:$C,0))),"",INDEX('Policy Characteristics'!J:J,MATCH($C23,'Policy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3" s="254" t="str">
        <f>IF(ISBLANK(INDEX('Policy Characteristics'!K:K,MATCH($C23,'Policy Characteristics'!$C:$C,0))),"",INDEX('Policy Characteristics'!K:K,MATCH($C23,'Policy Characteristics'!$C:$C,0)))</f>
        <v>transportation-sector-main.html#conv-pol-stds</v>
      </c>
      <c r="R23" s="254" t="str">
        <f>IF(ISBLANK(INDEX('Policy Characteristics'!L:L,MATCH($C23,'Policy Characteristics'!$C:$C,0))),"",INDEX('Policy Characteristics'!L:L,MATCH($C23,'Policy Characteristics'!$C:$C,0)))</f>
        <v>conventional-pollutant-standards.html</v>
      </c>
    </row>
    <row r="24" spans="1:18" s="2" customFormat="1" x14ac:dyDescent="0.25">
      <c r="A24" s="254" t="str">
        <f>IF(ISBLANK(INDEX('Policy Characteristics'!A:A,MATCH($C24,'Policy Characteristics'!$C:$C,0))),"",INDEX('Policy Characteristics'!A:A,MATCH($C24,'Policy Characteristics'!$C:$C,0)))</f>
        <v>Transportation</v>
      </c>
      <c r="B24" s="262" t="str">
        <f>IF(ISBLANK(INDEX('Policy Characteristics'!B:B,MATCH($C24,'Policy Characteristics'!$C:$C,0))),"",INDEX('Policy Characteristics'!B:B,MATCH($C24,'Policy Characteristics'!$C:$C,0)))</f>
        <v>Conventional Pollutant Standards</v>
      </c>
      <c r="C24" s="254" t="str">
        <f t="shared" si="0"/>
        <v>Percentage Reduction of Separately Regulated Pollutants</v>
      </c>
      <c r="D24" s="2" t="s">
        <v>36</v>
      </c>
      <c r="E24" s="2" t="s">
        <v>2208</v>
      </c>
      <c r="F24" s="2" t="s">
        <v>3239</v>
      </c>
      <c r="G24" s="2" t="s">
        <v>2208</v>
      </c>
      <c r="H24" s="47">
        <f t="shared" si="1"/>
        <v>23</v>
      </c>
      <c r="I24" s="324" t="s">
        <v>40</v>
      </c>
      <c r="J24" s="255" t="str">
        <f>IF(ISBLANK(INDEX('Policy Characteristics'!D:D,MATCH($C24,'Policy Characteristics'!$C:$C,0))),"",INDEX('Policy Characteristics'!D:D,MATCH($C24,'Policy Characteristics'!$C:$C,0)))</f>
        <v>Conventional Pollutant Standard</v>
      </c>
      <c r="K24" s="254" t="str">
        <f>IF(ISBLANK(INDEX('Policy Characteristics'!E:E,MATCH($C24,'Policy Characteristics'!$C:$C,0))),"",INDEX('Policy Characteristics'!E:E,MATCH($C24,'Policy Characteristics'!$C:$C,0)))</f>
        <v>trans reduce regulated pollutants</v>
      </c>
      <c r="L24" s="261">
        <f>IF(ISBLANK(INDEX('Policy Characteristics'!F:F,MATCH($C24,'Policy Characteristics'!$C:$C,0))),"",INDEX('Policy Characteristics'!F:F,MATCH($C24,'Policy Characteristics'!$C:$C,0)))</f>
        <v>0</v>
      </c>
      <c r="M24" s="261">
        <f>IF(ISBLANK(INDEX('Policy Characteristics'!G:G,MATCH($C24,'Policy Characteristics'!$C:$C,0))),"",INDEX('Policy Characteristics'!G:G,MATCH($C24,'Policy Characteristics'!$C:$C,0)))</f>
        <v>1</v>
      </c>
      <c r="N24" s="261">
        <f>IF(ISBLANK(INDEX('Policy Characteristics'!H:H,MATCH($C24,'Policy Characteristics'!$C:$C,0))),"",INDEX('Policy Characteristics'!H:H,MATCH($C24,'Policy Characteristics'!$C:$C,0)))</f>
        <v>0.02</v>
      </c>
      <c r="O24" s="254" t="str">
        <f>IF(ISBLANK(INDEX('Policy Characteristics'!I:I,MATCH($C24,'Policy Characteristics'!$C:$C,0))),"",INDEX('Policy Characteristics'!I:I,MATCH($C24,'Policy Characteristics'!$C:$C,0)))</f>
        <v>% reduction in emissions</v>
      </c>
      <c r="P24" s="254" t="str">
        <f>IF(ISBLANK(INDEX('Policy Characteristics'!J:J,MATCH($C24,'Policy Characteristics'!$C:$C,0))),"",INDEX('Policy Characteristics'!J:J,MATCH($C24,'Policy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4" s="254" t="str">
        <f>IF(ISBLANK(INDEX('Policy Characteristics'!K:K,MATCH($C24,'Policy Characteristics'!$C:$C,0))),"",INDEX('Policy Characteristics'!K:K,MATCH($C24,'Policy Characteristics'!$C:$C,0)))</f>
        <v>transportation-sector-main.html#conv-pol-stds</v>
      </c>
      <c r="R24" s="254" t="str">
        <f>IF(ISBLANK(INDEX('Policy Characteristics'!L:L,MATCH($C24,'Policy Characteristics'!$C:$C,0))),"",INDEX('Policy Characteristics'!L:L,MATCH($C24,'Policy Characteristics'!$C:$C,0)))</f>
        <v>conventional-pollutant-standards.html</v>
      </c>
    </row>
    <row r="25" spans="1:18" s="2" customFormat="1" x14ac:dyDescent="0.25">
      <c r="A25" s="254" t="str">
        <f>IF(ISBLANK(INDEX('Policy Characteristics'!A:A,MATCH($C25,'Policy Characteristics'!$C:$C,0))),"",INDEX('Policy Characteristics'!A:A,MATCH($C25,'Policy Characteristics'!$C:$C,0)))</f>
        <v>Transportation</v>
      </c>
      <c r="B25" s="262" t="str">
        <f>IF(ISBLANK(INDEX('Policy Characteristics'!B:B,MATCH($C25,'Policy Characteristics'!$C:$C,0))),"",INDEX('Policy Characteristics'!B:B,MATCH($C25,'Policy Characteristics'!$C:$C,0)))</f>
        <v>Conventional Pollutant Standards</v>
      </c>
      <c r="C25" s="254" t="str">
        <f t="shared" si="0"/>
        <v>Percentage Reduction of Separately Regulated Pollutants</v>
      </c>
      <c r="D25" s="2" t="s">
        <v>36</v>
      </c>
      <c r="E25" s="2" t="s">
        <v>2210</v>
      </c>
      <c r="F25" s="2" t="s">
        <v>3239</v>
      </c>
      <c r="G25" s="2" t="s">
        <v>2210</v>
      </c>
      <c r="H25" s="47">
        <f t="shared" si="1"/>
        <v>24</v>
      </c>
      <c r="I25" s="325" t="s">
        <v>41</v>
      </c>
      <c r="J25" s="255" t="str">
        <f>IF(ISBLANK(INDEX('Policy Characteristics'!D:D,MATCH($C25,'Policy Characteristics'!$C:$C,0))),"",INDEX('Policy Characteristics'!D:D,MATCH($C25,'Policy Characteristics'!$C:$C,0)))</f>
        <v>Conventional Pollutant Standard</v>
      </c>
      <c r="K25" s="254" t="str">
        <f>IF(ISBLANK(INDEX('Policy Characteristics'!E:E,MATCH($C25,'Policy Characteristics'!$C:$C,0))),"",INDEX('Policy Characteristics'!E:E,MATCH($C25,'Policy Characteristics'!$C:$C,0)))</f>
        <v>trans reduce regulated pollutants</v>
      </c>
      <c r="L25" s="261">
        <f>IF(ISBLANK(INDEX('Policy Characteristics'!F:F,MATCH($C25,'Policy Characteristics'!$C:$C,0))),"",INDEX('Policy Characteristics'!F:F,MATCH($C25,'Policy Characteristics'!$C:$C,0)))</f>
        <v>0</v>
      </c>
      <c r="M25" s="261">
        <f>IF(ISBLANK(INDEX('Policy Characteristics'!G:G,MATCH($C25,'Policy Characteristics'!$C:$C,0))),"",INDEX('Policy Characteristics'!G:G,MATCH($C25,'Policy Characteristics'!$C:$C,0)))</f>
        <v>1</v>
      </c>
      <c r="N25" s="261">
        <f>IF(ISBLANK(INDEX('Policy Characteristics'!H:H,MATCH($C25,'Policy Characteristics'!$C:$C,0))),"",INDEX('Policy Characteristics'!H:H,MATCH($C25,'Policy Characteristics'!$C:$C,0)))</f>
        <v>0.02</v>
      </c>
      <c r="O25" s="254" t="str">
        <f>IF(ISBLANK(INDEX('Policy Characteristics'!I:I,MATCH($C25,'Policy Characteristics'!$C:$C,0))),"",INDEX('Policy Characteristics'!I:I,MATCH($C25,'Policy Characteristics'!$C:$C,0)))</f>
        <v>% reduction in emissions</v>
      </c>
      <c r="P25" s="254" t="str">
        <f>IF(ISBLANK(INDEX('Policy Characteristics'!J:J,MATCH($C25,'Policy Characteristics'!$C:$C,0))),"",INDEX('Policy Characteristics'!J:J,MATCH($C25,'Policy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5" s="254" t="str">
        <f>IF(ISBLANK(INDEX('Policy Characteristics'!K:K,MATCH($C25,'Policy Characteristics'!$C:$C,0))),"",INDEX('Policy Characteristics'!K:K,MATCH($C25,'Policy Characteristics'!$C:$C,0)))</f>
        <v>transportation-sector-main.html#conv-pol-stds</v>
      </c>
      <c r="R25" s="254" t="str">
        <f>IF(ISBLANK(INDEX('Policy Characteristics'!L:L,MATCH($C25,'Policy Characteristics'!$C:$C,0))),"",INDEX('Policy Characteristics'!L:L,MATCH($C25,'Policy Characteristics'!$C:$C,0)))</f>
        <v>conventional-pollutant-standards.html</v>
      </c>
    </row>
    <row r="26" spans="1:18" s="2" customFormat="1" x14ac:dyDescent="0.25">
      <c r="A26" s="254" t="str">
        <f>IF(ISBLANK(INDEX('Policy Characteristics'!A:A,MATCH($C26,'Policy Characteristics'!$C:$C,0))),"",INDEX('Policy Characteristics'!A:A,MATCH($C26,'Policy Characteristics'!$C:$C,0)))</f>
        <v>Transportation</v>
      </c>
      <c r="B26" s="262" t="str">
        <f>IF(ISBLANK(INDEX('Policy Characteristics'!B:B,MATCH($C26,'Policy Characteristics'!$C:$C,0))),"",INDEX('Policy Characteristics'!B:B,MATCH($C26,'Policy Characteristics'!$C:$C,0)))</f>
        <v>Conventional Pollutant Standards</v>
      </c>
      <c r="C26" s="254" t="str">
        <f t="shared" si="0"/>
        <v>Percentage Reduction of Separately Regulated Pollutants</v>
      </c>
      <c r="D26" s="2" t="s">
        <v>36</v>
      </c>
      <c r="E26" s="2" t="s">
        <v>2212</v>
      </c>
      <c r="F26" s="2" t="s">
        <v>3239</v>
      </c>
      <c r="G26" s="2" t="s">
        <v>2295</v>
      </c>
      <c r="H26" s="47">
        <f t="shared" si="1"/>
        <v>25</v>
      </c>
      <c r="I26" s="325" t="s">
        <v>41</v>
      </c>
      <c r="J26" s="255" t="str">
        <f>IF(ISBLANK(INDEX('Policy Characteristics'!D:D,MATCH($C26,'Policy Characteristics'!$C:$C,0))),"",INDEX('Policy Characteristics'!D:D,MATCH($C26,'Policy Characteristics'!$C:$C,0)))</f>
        <v>Conventional Pollutant Standard</v>
      </c>
      <c r="K26" s="254" t="str">
        <f>IF(ISBLANK(INDEX('Policy Characteristics'!E:E,MATCH($C26,'Policy Characteristics'!$C:$C,0))),"",INDEX('Policy Characteristics'!E:E,MATCH($C26,'Policy Characteristics'!$C:$C,0)))</f>
        <v>trans reduce regulated pollutants</v>
      </c>
      <c r="L26" s="261">
        <f>IF(ISBLANK(INDEX('Policy Characteristics'!F:F,MATCH($C26,'Policy Characteristics'!$C:$C,0))),"",INDEX('Policy Characteristics'!F:F,MATCH($C26,'Policy Characteristics'!$C:$C,0)))</f>
        <v>0</v>
      </c>
      <c r="M26" s="261">
        <f>IF(ISBLANK(INDEX('Policy Characteristics'!G:G,MATCH($C26,'Policy Characteristics'!$C:$C,0))),"",INDEX('Policy Characteristics'!G:G,MATCH($C26,'Policy Characteristics'!$C:$C,0)))</f>
        <v>1</v>
      </c>
      <c r="N26" s="261">
        <f>IF(ISBLANK(INDEX('Policy Characteristics'!H:H,MATCH($C26,'Policy Characteristics'!$C:$C,0))),"",INDEX('Policy Characteristics'!H:H,MATCH($C26,'Policy Characteristics'!$C:$C,0)))</f>
        <v>0.02</v>
      </c>
      <c r="O26" s="254" t="str">
        <f>IF(ISBLANK(INDEX('Policy Characteristics'!I:I,MATCH($C26,'Policy Characteristics'!$C:$C,0))),"",INDEX('Policy Characteristics'!I:I,MATCH($C26,'Policy Characteristics'!$C:$C,0)))</f>
        <v>% reduction in emissions</v>
      </c>
      <c r="P26" s="254" t="str">
        <f>IF(ISBLANK(INDEX('Policy Characteristics'!J:J,MATCH($C26,'Policy Characteristics'!$C:$C,0))),"",INDEX('Policy Characteristics'!J:J,MATCH($C26,'Policy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6" s="254" t="str">
        <f>IF(ISBLANK(INDEX('Policy Characteristics'!K:K,MATCH($C26,'Policy Characteristics'!$C:$C,0))),"",INDEX('Policy Characteristics'!K:K,MATCH($C26,'Policy Characteristics'!$C:$C,0)))</f>
        <v>transportation-sector-main.html#conv-pol-stds</v>
      </c>
      <c r="R26" s="254" t="str">
        <f>IF(ISBLANK(INDEX('Policy Characteristics'!L:L,MATCH($C26,'Policy Characteristics'!$C:$C,0))),"",INDEX('Policy Characteristics'!L:L,MATCH($C26,'Policy Characteristics'!$C:$C,0)))</f>
        <v>conventional-pollutant-standards.html</v>
      </c>
    </row>
    <row r="27" spans="1:18" s="2" customFormat="1" x14ac:dyDescent="0.25">
      <c r="A27" s="254" t="str">
        <f>IF(ISBLANK(INDEX('Policy Characteristics'!A:A,MATCH($C27,'Policy Characteristics'!$C:$C,0))),"",INDEX('Policy Characteristics'!A:A,MATCH($C27,'Policy Characteristics'!$C:$C,0)))</f>
        <v>Transportation</v>
      </c>
      <c r="B27" s="262" t="str">
        <f>IF(ISBLANK(INDEX('Policy Characteristics'!B:B,MATCH($C27,'Policy Characteristics'!$C:$C,0))),"",INDEX('Policy Characteristics'!B:B,MATCH($C27,'Policy Characteristics'!$C:$C,0)))</f>
        <v>Conventional Pollutant Standards</v>
      </c>
      <c r="C27" s="254" t="str">
        <f t="shared" si="0"/>
        <v>Percentage Reduction of Separately Regulated Pollutants</v>
      </c>
      <c r="D27" s="2" t="s">
        <v>36</v>
      </c>
      <c r="E27" s="2" t="s">
        <v>2213</v>
      </c>
      <c r="F27" s="2" t="s">
        <v>3239</v>
      </c>
      <c r="G27" s="2" t="s">
        <v>2213</v>
      </c>
      <c r="H27" s="47">
        <f t="shared" si="1"/>
        <v>26</v>
      </c>
      <c r="I27" s="325" t="s">
        <v>41</v>
      </c>
      <c r="J27" s="255" t="str">
        <f>IF(ISBLANK(INDEX('Policy Characteristics'!D:D,MATCH($C27,'Policy Characteristics'!$C:$C,0))),"",INDEX('Policy Characteristics'!D:D,MATCH($C27,'Policy Characteristics'!$C:$C,0)))</f>
        <v>Conventional Pollutant Standard</v>
      </c>
      <c r="K27" s="254" t="str">
        <f>IF(ISBLANK(INDEX('Policy Characteristics'!E:E,MATCH($C27,'Policy Characteristics'!$C:$C,0))),"",INDEX('Policy Characteristics'!E:E,MATCH($C27,'Policy Characteristics'!$C:$C,0)))</f>
        <v>trans reduce regulated pollutants</v>
      </c>
      <c r="L27" s="261">
        <f>IF(ISBLANK(INDEX('Policy Characteristics'!F:F,MATCH($C27,'Policy Characteristics'!$C:$C,0))),"",INDEX('Policy Characteristics'!F:F,MATCH($C27,'Policy Characteristics'!$C:$C,0)))</f>
        <v>0</v>
      </c>
      <c r="M27" s="261">
        <f>IF(ISBLANK(INDEX('Policy Characteristics'!G:G,MATCH($C27,'Policy Characteristics'!$C:$C,0))),"",INDEX('Policy Characteristics'!G:G,MATCH($C27,'Policy Characteristics'!$C:$C,0)))</f>
        <v>1</v>
      </c>
      <c r="N27" s="261">
        <f>IF(ISBLANK(INDEX('Policy Characteristics'!H:H,MATCH($C27,'Policy Characteristics'!$C:$C,0))),"",INDEX('Policy Characteristics'!H:H,MATCH($C27,'Policy Characteristics'!$C:$C,0)))</f>
        <v>0.02</v>
      </c>
      <c r="O27" s="254" t="str">
        <f>IF(ISBLANK(INDEX('Policy Characteristics'!I:I,MATCH($C27,'Policy Characteristics'!$C:$C,0))),"",INDEX('Policy Characteristics'!I:I,MATCH($C27,'Policy Characteristics'!$C:$C,0)))</f>
        <v>% reduction in emissions</v>
      </c>
      <c r="P27" s="254" t="str">
        <f>IF(ISBLANK(INDEX('Policy Characteristics'!J:J,MATCH($C27,'Policy Characteristics'!$C:$C,0))),"",INDEX('Policy Characteristics'!J:J,MATCH($C27,'Policy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7" s="254" t="str">
        <f>IF(ISBLANK(INDEX('Policy Characteristics'!K:K,MATCH($C27,'Policy Characteristics'!$C:$C,0))),"",INDEX('Policy Characteristics'!K:K,MATCH($C27,'Policy Characteristics'!$C:$C,0)))</f>
        <v>transportation-sector-main.html#conv-pol-stds</v>
      </c>
      <c r="R27" s="254" t="str">
        <f>IF(ISBLANK(INDEX('Policy Characteristics'!L:L,MATCH($C27,'Policy Characteristics'!$C:$C,0))),"",INDEX('Policy Characteristics'!L:L,MATCH($C27,'Policy Characteristics'!$C:$C,0)))</f>
        <v>conventional-pollutant-standards.html</v>
      </c>
    </row>
    <row r="28" spans="1:18" s="2" customFormat="1" x14ac:dyDescent="0.25">
      <c r="A28" s="254" t="str">
        <f>IF(ISBLANK(INDEX('Policy Characteristics'!A:A,MATCH($C28,'Policy Characteristics'!$C:$C,0))),"",INDEX('Policy Characteristics'!A:A,MATCH($C28,'Policy Characteristics'!$C:$C,0)))</f>
        <v>Transportation</v>
      </c>
      <c r="B28" s="262" t="str">
        <f>IF(ISBLANK(INDEX('Policy Characteristics'!B:B,MATCH($C28,'Policy Characteristics'!$C:$C,0))),"",INDEX('Policy Characteristics'!B:B,MATCH($C28,'Policy Characteristics'!$C:$C,0)))</f>
        <v>Conventional Pollutant Standards</v>
      </c>
      <c r="C28" s="254" t="str">
        <f t="shared" si="0"/>
        <v>Percentage Reduction of Separately Regulated Pollutants</v>
      </c>
      <c r="D28" s="2" t="s">
        <v>36</v>
      </c>
      <c r="E28" s="2" t="s">
        <v>2215</v>
      </c>
      <c r="F28" s="2" t="s">
        <v>3239</v>
      </c>
      <c r="G28" s="2" t="s">
        <v>2215</v>
      </c>
      <c r="H28" s="47">
        <f t="shared" si="1"/>
        <v>27</v>
      </c>
      <c r="I28" s="325" t="s">
        <v>41</v>
      </c>
      <c r="J28" s="255" t="str">
        <f>IF(ISBLANK(INDEX('Policy Characteristics'!D:D,MATCH($C28,'Policy Characteristics'!$C:$C,0))),"",INDEX('Policy Characteristics'!D:D,MATCH($C28,'Policy Characteristics'!$C:$C,0)))</f>
        <v>Conventional Pollutant Standard</v>
      </c>
      <c r="K28" s="254" t="str">
        <f>IF(ISBLANK(INDEX('Policy Characteristics'!E:E,MATCH($C28,'Policy Characteristics'!$C:$C,0))),"",INDEX('Policy Characteristics'!E:E,MATCH($C28,'Policy Characteristics'!$C:$C,0)))</f>
        <v>trans reduce regulated pollutants</v>
      </c>
      <c r="L28" s="261">
        <f>IF(ISBLANK(INDEX('Policy Characteristics'!F:F,MATCH($C28,'Policy Characteristics'!$C:$C,0))),"",INDEX('Policy Characteristics'!F:F,MATCH($C28,'Policy Characteristics'!$C:$C,0)))</f>
        <v>0</v>
      </c>
      <c r="M28" s="261">
        <f>IF(ISBLANK(INDEX('Policy Characteristics'!G:G,MATCH($C28,'Policy Characteristics'!$C:$C,0))),"",INDEX('Policy Characteristics'!G:G,MATCH($C28,'Policy Characteristics'!$C:$C,0)))</f>
        <v>1</v>
      </c>
      <c r="N28" s="261">
        <f>IF(ISBLANK(INDEX('Policy Characteristics'!H:H,MATCH($C28,'Policy Characteristics'!$C:$C,0))),"",INDEX('Policy Characteristics'!H:H,MATCH($C28,'Policy Characteristics'!$C:$C,0)))</f>
        <v>0.02</v>
      </c>
      <c r="O28" s="254" t="str">
        <f>IF(ISBLANK(INDEX('Policy Characteristics'!I:I,MATCH($C28,'Policy Characteristics'!$C:$C,0))),"",INDEX('Policy Characteristics'!I:I,MATCH($C28,'Policy Characteristics'!$C:$C,0)))</f>
        <v>% reduction in emissions</v>
      </c>
      <c r="P28" s="254" t="str">
        <f>IF(ISBLANK(INDEX('Policy Characteristics'!J:J,MATCH($C28,'Policy Characteristics'!$C:$C,0))),"",INDEX('Policy Characteristics'!J:J,MATCH($C28,'Policy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8" s="254" t="str">
        <f>IF(ISBLANK(INDEX('Policy Characteristics'!K:K,MATCH($C28,'Policy Characteristics'!$C:$C,0))),"",INDEX('Policy Characteristics'!K:K,MATCH($C28,'Policy Characteristics'!$C:$C,0)))</f>
        <v>transportation-sector-main.html#conv-pol-stds</v>
      </c>
      <c r="R28" s="254" t="str">
        <f>IF(ISBLANK(INDEX('Policy Characteristics'!L:L,MATCH($C28,'Policy Characteristics'!$C:$C,0))),"",INDEX('Policy Characteristics'!L:L,MATCH($C28,'Policy Characteristics'!$C:$C,0)))</f>
        <v>conventional-pollutant-standards.html</v>
      </c>
    </row>
    <row r="29" spans="1:18" s="2" customFormat="1" x14ac:dyDescent="0.25">
      <c r="A29" s="254" t="str">
        <f>IF(ISBLANK(INDEX('Policy Characteristics'!A:A,MATCH($C29,'Policy Characteristics'!$C:$C,0))),"",INDEX('Policy Characteristics'!A:A,MATCH($C29,'Policy Characteristics'!$C:$C,0)))</f>
        <v>Transportation</v>
      </c>
      <c r="B29" s="262" t="str">
        <f>IF(ISBLANK(INDEX('Policy Characteristics'!B:B,MATCH($C29,'Policy Characteristics'!$C:$C,0))),"",INDEX('Policy Characteristics'!B:B,MATCH($C29,'Policy Characteristics'!$C:$C,0)))</f>
        <v>Conventional Pollutant Standards</v>
      </c>
      <c r="C29" s="254" t="str">
        <f t="shared" si="0"/>
        <v>Percentage Reduction of Separately Regulated Pollutants</v>
      </c>
      <c r="D29" s="2" t="s">
        <v>36</v>
      </c>
      <c r="E29" s="2" t="s">
        <v>2217</v>
      </c>
      <c r="F29" s="2" t="s">
        <v>3239</v>
      </c>
      <c r="G29" s="2" t="s">
        <v>2217</v>
      </c>
      <c r="H29" s="47">
        <f t="shared" si="1"/>
        <v>28</v>
      </c>
      <c r="I29" s="325" t="s">
        <v>41</v>
      </c>
      <c r="J29" s="255" t="str">
        <f>IF(ISBLANK(INDEX('Policy Characteristics'!D:D,MATCH($C29,'Policy Characteristics'!$C:$C,0))),"",INDEX('Policy Characteristics'!D:D,MATCH($C29,'Policy Characteristics'!$C:$C,0)))</f>
        <v>Conventional Pollutant Standard</v>
      </c>
      <c r="K29" s="254" t="str">
        <f>IF(ISBLANK(INDEX('Policy Characteristics'!E:E,MATCH($C29,'Policy Characteristics'!$C:$C,0))),"",INDEX('Policy Characteristics'!E:E,MATCH($C29,'Policy Characteristics'!$C:$C,0)))</f>
        <v>trans reduce regulated pollutants</v>
      </c>
      <c r="L29" s="261">
        <f>IF(ISBLANK(INDEX('Policy Characteristics'!F:F,MATCH($C29,'Policy Characteristics'!$C:$C,0))),"",INDEX('Policy Characteristics'!F:F,MATCH($C29,'Policy Characteristics'!$C:$C,0)))</f>
        <v>0</v>
      </c>
      <c r="M29" s="261">
        <f>IF(ISBLANK(INDEX('Policy Characteristics'!G:G,MATCH($C29,'Policy Characteristics'!$C:$C,0))),"",INDEX('Policy Characteristics'!G:G,MATCH($C29,'Policy Characteristics'!$C:$C,0)))</f>
        <v>1</v>
      </c>
      <c r="N29" s="261">
        <f>IF(ISBLANK(INDEX('Policy Characteristics'!H:H,MATCH($C29,'Policy Characteristics'!$C:$C,0))),"",INDEX('Policy Characteristics'!H:H,MATCH($C29,'Policy Characteristics'!$C:$C,0)))</f>
        <v>0.02</v>
      </c>
      <c r="O29" s="254" t="str">
        <f>IF(ISBLANK(INDEX('Policy Characteristics'!I:I,MATCH($C29,'Policy Characteristics'!$C:$C,0))),"",INDEX('Policy Characteristics'!I:I,MATCH($C29,'Policy Characteristics'!$C:$C,0)))</f>
        <v>% reduction in emissions</v>
      </c>
      <c r="P29" s="254" t="str">
        <f>IF(ISBLANK(INDEX('Policy Characteristics'!J:J,MATCH($C29,'Policy Characteristics'!$C:$C,0))),"",INDEX('Policy Characteristics'!J:J,MATCH($C29,'Policy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9" s="254" t="str">
        <f>IF(ISBLANK(INDEX('Policy Characteristics'!K:K,MATCH($C29,'Policy Characteristics'!$C:$C,0))),"",INDEX('Policy Characteristics'!K:K,MATCH($C29,'Policy Characteristics'!$C:$C,0)))</f>
        <v>transportation-sector-main.html#conv-pol-stds</v>
      </c>
      <c r="R29" s="254" t="str">
        <f>IF(ISBLANK(INDEX('Policy Characteristics'!L:L,MATCH($C29,'Policy Characteristics'!$C:$C,0))),"",INDEX('Policy Characteristics'!L:L,MATCH($C29,'Policy Characteristics'!$C:$C,0)))</f>
        <v>conventional-pollutant-standards.html</v>
      </c>
    </row>
    <row r="30" spans="1:18" s="2" customFormat="1" x14ac:dyDescent="0.25">
      <c r="A30" s="254" t="str">
        <f>IF(ISBLANK(INDEX('Policy Characteristics'!A:A,MATCH($C30,'Policy Characteristics'!$C:$C,0))),"",INDEX('Policy Characteristics'!A:A,MATCH($C30,'Policy Characteristics'!$C:$C,0)))</f>
        <v>Transportation</v>
      </c>
      <c r="B30" s="262" t="str">
        <f>IF(ISBLANK(INDEX('Policy Characteristics'!B:B,MATCH($C30,'Policy Characteristics'!$C:$C,0))),"",INDEX('Policy Characteristics'!B:B,MATCH($C30,'Policy Characteristics'!$C:$C,0)))</f>
        <v>Conventional Pollutant Standards</v>
      </c>
      <c r="C30" s="254" t="str">
        <f t="shared" si="0"/>
        <v>Percentage Reduction of Separately Regulated Pollutants</v>
      </c>
      <c r="D30" s="2" t="s">
        <v>36</v>
      </c>
      <c r="E30" s="2" t="s">
        <v>2219</v>
      </c>
      <c r="F30" s="2" t="s">
        <v>3239</v>
      </c>
      <c r="G30" s="2" t="s">
        <v>2219</v>
      </c>
      <c r="H30" s="47">
        <f t="shared" si="1"/>
        <v>29</v>
      </c>
      <c r="I30" s="325" t="s">
        <v>41</v>
      </c>
      <c r="J30" s="255" t="str">
        <f>IF(ISBLANK(INDEX('Policy Characteristics'!D:D,MATCH($C30,'Policy Characteristics'!$C:$C,0))),"",INDEX('Policy Characteristics'!D:D,MATCH($C30,'Policy Characteristics'!$C:$C,0)))</f>
        <v>Conventional Pollutant Standard</v>
      </c>
      <c r="K30" s="254" t="str">
        <f>IF(ISBLANK(INDEX('Policy Characteristics'!E:E,MATCH($C30,'Policy Characteristics'!$C:$C,0))),"",INDEX('Policy Characteristics'!E:E,MATCH($C30,'Policy Characteristics'!$C:$C,0)))</f>
        <v>trans reduce regulated pollutants</v>
      </c>
      <c r="L30" s="261">
        <f>IF(ISBLANK(INDEX('Policy Characteristics'!F:F,MATCH($C30,'Policy Characteristics'!$C:$C,0))),"",INDEX('Policy Characteristics'!F:F,MATCH($C30,'Policy Characteristics'!$C:$C,0)))</f>
        <v>0</v>
      </c>
      <c r="M30" s="261">
        <f>IF(ISBLANK(INDEX('Policy Characteristics'!G:G,MATCH($C30,'Policy Characteristics'!$C:$C,0))),"",INDEX('Policy Characteristics'!G:G,MATCH($C30,'Policy Characteristics'!$C:$C,0)))</f>
        <v>1</v>
      </c>
      <c r="N30" s="261">
        <f>IF(ISBLANK(INDEX('Policy Characteristics'!H:H,MATCH($C30,'Policy Characteristics'!$C:$C,0))),"",INDEX('Policy Characteristics'!H:H,MATCH($C30,'Policy Characteristics'!$C:$C,0)))</f>
        <v>0.02</v>
      </c>
      <c r="O30" s="254" t="str">
        <f>IF(ISBLANK(INDEX('Policy Characteristics'!I:I,MATCH($C30,'Policy Characteristics'!$C:$C,0))),"",INDEX('Policy Characteristics'!I:I,MATCH($C30,'Policy Characteristics'!$C:$C,0)))</f>
        <v>% reduction in emissions</v>
      </c>
      <c r="P30" s="254" t="str">
        <f>IF(ISBLANK(INDEX('Policy Characteristics'!J:J,MATCH($C30,'Policy Characteristics'!$C:$C,0))),"",INDEX('Policy Characteristics'!J:J,MATCH($C30,'Policy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0" s="254" t="str">
        <f>IF(ISBLANK(INDEX('Policy Characteristics'!K:K,MATCH($C30,'Policy Characteristics'!$C:$C,0))),"",INDEX('Policy Characteristics'!K:K,MATCH($C30,'Policy Characteristics'!$C:$C,0)))</f>
        <v>transportation-sector-main.html#conv-pol-stds</v>
      </c>
      <c r="R30" s="254" t="str">
        <f>IF(ISBLANK(INDEX('Policy Characteristics'!L:L,MATCH($C30,'Policy Characteristics'!$C:$C,0))),"",INDEX('Policy Characteristics'!L:L,MATCH($C30,'Policy Characteristics'!$C:$C,0)))</f>
        <v>conventional-pollutant-standards.html</v>
      </c>
    </row>
    <row r="31" spans="1:18" s="2" customFormat="1" x14ac:dyDescent="0.25">
      <c r="A31" s="254" t="str">
        <f>IF(ISBLANK(INDEX('Policy Characteristics'!A:A,MATCH($C31,'Policy Characteristics'!$C:$C,0))),"",INDEX('Policy Characteristics'!A:A,MATCH($C31,'Policy Characteristics'!$C:$C,0)))</f>
        <v>Transportation</v>
      </c>
      <c r="B31" s="262" t="str">
        <f>IF(ISBLANK(INDEX('Policy Characteristics'!B:B,MATCH($C31,'Policy Characteristics'!$C:$C,0))),"",INDEX('Policy Characteristics'!B:B,MATCH($C31,'Policy Characteristics'!$C:$C,0)))</f>
        <v>Conventional Pollutant Standards</v>
      </c>
      <c r="C31" s="254" t="str">
        <f t="shared" si="0"/>
        <v>Percentage Reduction of Separately Regulated Pollutants</v>
      </c>
      <c r="D31" s="2" t="s">
        <v>36</v>
      </c>
      <c r="E31" s="2" t="s">
        <v>2221</v>
      </c>
      <c r="F31" s="2" t="s">
        <v>3239</v>
      </c>
      <c r="G31" s="2" t="s">
        <v>2221</v>
      </c>
      <c r="H31" s="47">
        <f t="shared" si="1"/>
        <v>30</v>
      </c>
      <c r="I31" s="325" t="s">
        <v>41</v>
      </c>
      <c r="J31" s="255" t="str">
        <f>IF(ISBLANK(INDEX('Policy Characteristics'!D:D,MATCH($C31,'Policy Characteristics'!$C:$C,0))),"",INDEX('Policy Characteristics'!D:D,MATCH($C31,'Policy Characteristics'!$C:$C,0)))</f>
        <v>Conventional Pollutant Standard</v>
      </c>
      <c r="K31" s="254" t="str">
        <f>IF(ISBLANK(INDEX('Policy Characteristics'!E:E,MATCH($C31,'Policy Characteristics'!$C:$C,0))),"",INDEX('Policy Characteristics'!E:E,MATCH($C31,'Policy Characteristics'!$C:$C,0)))</f>
        <v>trans reduce regulated pollutants</v>
      </c>
      <c r="L31" s="261">
        <f>IF(ISBLANK(INDEX('Policy Characteristics'!F:F,MATCH($C31,'Policy Characteristics'!$C:$C,0))),"",INDEX('Policy Characteristics'!F:F,MATCH($C31,'Policy Characteristics'!$C:$C,0)))</f>
        <v>0</v>
      </c>
      <c r="M31" s="261">
        <f>IF(ISBLANK(INDEX('Policy Characteristics'!G:G,MATCH($C31,'Policy Characteristics'!$C:$C,0))),"",INDEX('Policy Characteristics'!G:G,MATCH($C31,'Policy Characteristics'!$C:$C,0)))</f>
        <v>1</v>
      </c>
      <c r="N31" s="261">
        <f>IF(ISBLANK(INDEX('Policy Characteristics'!H:H,MATCH($C31,'Policy Characteristics'!$C:$C,0))),"",INDEX('Policy Characteristics'!H:H,MATCH($C31,'Policy Characteristics'!$C:$C,0)))</f>
        <v>0.02</v>
      </c>
      <c r="O31" s="254" t="str">
        <f>IF(ISBLANK(INDEX('Policy Characteristics'!I:I,MATCH($C31,'Policy Characteristics'!$C:$C,0))),"",INDEX('Policy Characteristics'!I:I,MATCH($C31,'Policy Characteristics'!$C:$C,0)))</f>
        <v>% reduction in emissions</v>
      </c>
      <c r="P31" s="254" t="str">
        <f>IF(ISBLANK(INDEX('Policy Characteristics'!J:J,MATCH($C31,'Policy Characteristics'!$C:$C,0))),"",INDEX('Policy Characteristics'!J:J,MATCH($C31,'Policy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1" s="254" t="str">
        <f>IF(ISBLANK(INDEX('Policy Characteristics'!K:K,MATCH($C31,'Policy Characteristics'!$C:$C,0))),"",INDEX('Policy Characteristics'!K:K,MATCH($C31,'Policy Characteristics'!$C:$C,0)))</f>
        <v>transportation-sector-main.html#conv-pol-stds</v>
      </c>
      <c r="R31" s="254" t="str">
        <f>IF(ISBLANK(INDEX('Policy Characteristics'!L:L,MATCH($C31,'Policy Characteristics'!$C:$C,0))),"",INDEX('Policy Characteristics'!L:L,MATCH($C31,'Policy Characteristics'!$C:$C,0)))</f>
        <v>conventional-pollutant-standards.html</v>
      </c>
    </row>
    <row r="32" spans="1:18" s="2" customFormat="1" x14ac:dyDescent="0.25">
      <c r="A32" s="254" t="str">
        <f>IF(ISBLANK(INDEX('Policy Characteristics'!A:A,MATCH($C32,'Policy Characteristics'!$C:$C,0))),"",INDEX('Policy Characteristics'!A:A,MATCH($C32,'Policy Characteristics'!$C:$C,0)))</f>
        <v>Transportation</v>
      </c>
      <c r="B32" s="262" t="str">
        <f>IF(ISBLANK(INDEX('Policy Characteristics'!B:B,MATCH($C32,'Policy Characteristics'!$C:$C,0))),"",INDEX('Policy Characteristics'!B:B,MATCH($C32,'Policy Characteristics'!$C:$C,0)))</f>
        <v>Conventional Pollutant Standards</v>
      </c>
      <c r="C32" s="254" t="str">
        <f t="shared" si="0"/>
        <v>Percentage Reduction of Separately Regulated Pollutants</v>
      </c>
      <c r="D32" s="2" t="s">
        <v>37</v>
      </c>
      <c r="E32" s="2" t="s">
        <v>2205</v>
      </c>
      <c r="F32" s="2" t="s">
        <v>3240</v>
      </c>
      <c r="G32" s="2" t="s">
        <v>2402</v>
      </c>
      <c r="H32" s="47">
        <f t="shared" si="1"/>
        <v>31</v>
      </c>
      <c r="I32" s="324" t="s">
        <v>40</v>
      </c>
      <c r="J32" s="255" t="str">
        <f>IF(ISBLANK(INDEX('Policy Characteristics'!D:D,MATCH($C32,'Policy Characteristics'!$C:$C,0))),"",INDEX('Policy Characteristics'!D:D,MATCH($C32,'Policy Characteristics'!$C:$C,0)))</f>
        <v>Conventional Pollutant Standard</v>
      </c>
      <c r="K32" s="254" t="str">
        <f>IF(ISBLANK(INDEX('Policy Characteristics'!E:E,MATCH($C32,'Policy Characteristics'!$C:$C,0))),"",INDEX('Policy Characteristics'!E:E,MATCH($C32,'Policy Characteristics'!$C:$C,0)))</f>
        <v>trans reduce regulated pollutants</v>
      </c>
      <c r="L32" s="261">
        <f>IF(ISBLANK(INDEX('Policy Characteristics'!F:F,MATCH($C32,'Policy Characteristics'!$C:$C,0))),"",INDEX('Policy Characteristics'!F:F,MATCH($C32,'Policy Characteristics'!$C:$C,0)))</f>
        <v>0</v>
      </c>
      <c r="M32" s="261">
        <f>IF(ISBLANK(INDEX('Policy Characteristics'!G:G,MATCH($C32,'Policy Characteristics'!$C:$C,0))),"",INDEX('Policy Characteristics'!G:G,MATCH($C32,'Policy Characteristics'!$C:$C,0)))</f>
        <v>1</v>
      </c>
      <c r="N32" s="261">
        <f>IF(ISBLANK(INDEX('Policy Characteristics'!H:H,MATCH($C32,'Policy Characteristics'!$C:$C,0))),"",INDEX('Policy Characteristics'!H:H,MATCH($C32,'Policy Characteristics'!$C:$C,0)))</f>
        <v>0.02</v>
      </c>
      <c r="O32" s="254" t="str">
        <f>IF(ISBLANK(INDEX('Policy Characteristics'!I:I,MATCH($C32,'Policy Characteristics'!$C:$C,0))),"",INDEX('Policy Characteristics'!I:I,MATCH($C32,'Policy Characteristics'!$C:$C,0)))</f>
        <v>% reduction in emissions</v>
      </c>
      <c r="P32" s="254" t="str">
        <f>IF(ISBLANK(INDEX('Policy Characteristics'!J:J,MATCH($C32,'Policy Characteristics'!$C:$C,0))),"",INDEX('Policy Characteristics'!J:J,MATCH($C32,'Policy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2" s="254" t="str">
        <f>IF(ISBLANK(INDEX('Policy Characteristics'!K:K,MATCH($C32,'Policy Characteristics'!$C:$C,0))),"",INDEX('Policy Characteristics'!K:K,MATCH($C32,'Policy Characteristics'!$C:$C,0)))</f>
        <v>transportation-sector-main.html#conv-pol-stds</v>
      </c>
      <c r="R32" s="254" t="str">
        <f>IF(ISBLANK(INDEX('Policy Characteristics'!L:L,MATCH($C32,'Policy Characteristics'!$C:$C,0))),"",INDEX('Policy Characteristics'!L:L,MATCH($C32,'Policy Characteristics'!$C:$C,0)))</f>
        <v>conventional-pollutant-standards.html</v>
      </c>
    </row>
    <row r="33" spans="1:18" s="2" customFormat="1" x14ac:dyDescent="0.25">
      <c r="A33" s="254" t="str">
        <f>IF(ISBLANK(INDEX('Policy Characteristics'!A:A,MATCH($C33,'Policy Characteristics'!$C:$C,0))),"",INDEX('Policy Characteristics'!A:A,MATCH($C33,'Policy Characteristics'!$C:$C,0)))</f>
        <v>Transportation</v>
      </c>
      <c r="B33" s="262" t="str">
        <f>IF(ISBLANK(INDEX('Policy Characteristics'!B:B,MATCH($C33,'Policy Characteristics'!$C:$C,0))),"",INDEX('Policy Characteristics'!B:B,MATCH($C33,'Policy Characteristics'!$C:$C,0)))</f>
        <v>Conventional Pollutant Standards</v>
      </c>
      <c r="C33" s="254" t="str">
        <f t="shared" si="0"/>
        <v>Percentage Reduction of Separately Regulated Pollutants</v>
      </c>
      <c r="D33" s="2" t="s">
        <v>37</v>
      </c>
      <c r="E33" s="2" t="s">
        <v>468</v>
      </c>
      <c r="F33" s="2" t="s">
        <v>3240</v>
      </c>
      <c r="G33" s="2" t="s">
        <v>468</v>
      </c>
      <c r="H33" s="47">
        <f t="shared" si="1"/>
        <v>32</v>
      </c>
      <c r="I33" s="324" t="s">
        <v>40</v>
      </c>
      <c r="J33" s="255" t="str">
        <f>IF(ISBLANK(INDEX('Policy Characteristics'!D:D,MATCH($C33,'Policy Characteristics'!$C:$C,0))),"",INDEX('Policy Characteristics'!D:D,MATCH($C33,'Policy Characteristics'!$C:$C,0)))</f>
        <v>Conventional Pollutant Standard</v>
      </c>
      <c r="K33" s="254" t="str">
        <f>IF(ISBLANK(INDEX('Policy Characteristics'!E:E,MATCH($C33,'Policy Characteristics'!$C:$C,0))),"",INDEX('Policy Characteristics'!E:E,MATCH($C33,'Policy Characteristics'!$C:$C,0)))</f>
        <v>trans reduce regulated pollutants</v>
      </c>
      <c r="L33" s="261">
        <f>IF(ISBLANK(INDEX('Policy Characteristics'!F:F,MATCH($C33,'Policy Characteristics'!$C:$C,0))),"",INDEX('Policy Characteristics'!F:F,MATCH($C33,'Policy Characteristics'!$C:$C,0)))</f>
        <v>0</v>
      </c>
      <c r="M33" s="261">
        <f>IF(ISBLANK(INDEX('Policy Characteristics'!G:G,MATCH($C33,'Policy Characteristics'!$C:$C,0))),"",INDEX('Policy Characteristics'!G:G,MATCH($C33,'Policy Characteristics'!$C:$C,0)))</f>
        <v>1</v>
      </c>
      <c r="N33" s="261">
        <f>IF(ISBLANK(INDEX('Policy Characteristics'!H:H,MATCH($C33,'Policy Characteristics'!$C:$C,0))),"",INDEX('Policy Characteristics'!H:H,MATCH($C33,'Policy Characteristics'!$C:$C,0)))</f>
        <v>0.02</v>
      </c>
      <c r="O33" s="254" t="str">
        <f>IF(ISBLANK(INDEX('Policy Characteristics'!I:I,MATCH($C33,'Policy Characteristics'!$C:$C,0))),"",INDEX('Policy Characteristics'!I:I,MATCH($C33,'Policy Characteristics'!$C:$C,0)))</f>
        <v>% reduction in emissions</v>
      </c>
      <c r="P33" s="254" t="str">
        <f>IF(ISBLANK(INDEX('Policy Characteristics'!J:J,MATCH($C33,'Policy Characteristics'!$C:$C,0))),"",INDEX('Policy Characteristics'!J:J,MATCH($C33,'Policy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3" s="254" t="str">
        <f>IF(ISBLANK(INDEX('Policy Characteristics'!K:K,MATCH($C33,'Policy Characteristics'!$C:$C,0))),"",INDEX('Policy Characteristics'!K:K,MATCH($C33,'Policy Characteristics'!$C:$C,0)))</f>
        <v>transportation-sector-main.html#conv-pol-stds</v>
      </c>
      <c r="R33" s="254" t="str">
        <f>IF(ISBLANK(INDEX('Policy Characteristics'!L:L,MATCH($C33,'Policy Characteristics'!$C:$C,0))),"",INDEX('Policy Characteristics'!L:L,MATCH($C33,'Policy Characteristics'!$C:$C,0)))</f>
        <v>conventional-pollutant-standards.html</v>
      </c>
    </row>
    <row r="34" spans="1:18" s="2" customFormat="1" x14ac:dyDescent="0.25">
      <c r="A34" s="254" t="str">
        <f>IF(ISBLANK(INDEX('Policy Characteristics'!A:A,MATCH($C34,'Policy Characteristics'!$C:$C,0))),"",INDEX('Policy Characteristics'!A:A,MATCH($C34,'Policy Characteristics'!$C:$C,0)))</f>
        <v>Transportation</v>
      </c>
      <c r="B34" s="262" t="str">
        <f>IF(ISBLANK(INDEX('Policy Characteristics'!B:B,MATCH($C34,'Policy Characteristics'!$C:$C,0))),"",INDEX('Policy Characteristics'!B:B,MATCH($C34,'Policy Characteristics'!$C:$C,0)))</f>
        <v>Conventional Pollutant Standards</v>
      </c>
      <c r="C34" s="254" t="str">
        <f t="shared" si="0"/>
        <v>Percentage Reduction of Separately Regulated Pollutants</v>
      </c>
      <c r="D34" s="2" t="s">
        <v>37</v>
      </c>
      <c r="E34" s="2" t="s">
        <v>2208</v>
      </c>
      <c r="F34" s="2" t="s">
        <v>3240</v>
      </c>
      <c r="G34" s="2" t="s">
        <v>2208</v>
      </c>
      <c r="H34" s="47">
        <f t="shared" si="1"/>
        <v>33</v>
      </c>
      <c r="I34" s="324" t="s">
        <v>40</v>
      </c>
      <c r="J34" s="255" t="str">
        <f>IF(ISBLANK(INDEX('Policy Characteristics'!D:D,MATCH($C34,'Policy Characteristics'!$C:$C,0))),"",INDEX('Policy Characteristics'!D:D,MATCH($C34,'Policy Characteristics'!$C:$C,0)))</f>
        <v>Conventional Pollutant Standard</v>
      </c>
      <c r="K34" s="254" t="str">
        <f>IF(ISBLANK(INDEX('Policy Characteristics'!E:E,MATCH($C34,'Policy Characteristics'!$C:$C,0))),"",INDEX('Policy Characteristics'!E:E,MATCH($C34,'Policy Characteristics'!$C:$C,0)))</f>
        <v>trans reduce regulated pollutants</v>
      </c>
      <c r="L34" s="261">
        <f>IF(ISBLANK(INDEX('Policy Characteristics'!F:F,MATCH($C34,'Policy Characteristics'!$C:$C,0))),"",INDEX('Policy Characteristics'!F:F,MATCH($C34,'Policy Characteristics'!$C:$C,0)))</f>
        <v>0</v>
      </c>
      <c r="M34" s="261">
        <f>IF(ISBLANK(INDEX('Policy Characteristics'!G:G,MATCH($C34,'Policy Characteristics'!$C:$C,0))),"",INDEX('Policy Characteristics'!G:G,MATCH($C34,'Policy Characteristics'!$C:$C,0)))</f>
        <v>1</v>
      </c>
      <c r="N34" s="261">
        <f>IF(ISBLANK(INDEX('Policy Characteristics'!H:H,MATCH($C34,'Policy Characteristics'!$C:$C,0))),"",INDEX('Policy Characteristics'!H:H,MATCH($C34,'Policy Characteristics'!$C:$C,0)))</f>
        <v>0.02</v>
      </c>
      <c r="O34" s="254" t="str">
        <f>IF(ISBLANK(INDEX('Policy Characteristics'!I:I,MATCH($C34,'Policy Characteristics'!$C:$C,0))),"",INDEX('Policy Characteristics'!I:I,MATCH($C34,'Policy Characteristics'!$C:$C,0)))</f>
        <v>% reduction in emissions</v>
      </c>
      <c r="P34" s="254" t="str">
        <f>IF(ISBLANK(INDEX('Policy Characteristics'!J:J,MATCH($C34,'Policy Characteristics'!$C:$C,0))),"",INDEX('Policy Characteristics'!J:J,MATCH($C34,'Policy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4" s="254" t="str">
        <f>IF(ISBLANK(INDEX('Policy Characteristics'!K:K,MATCH($C34,'Policy Characteristics'!$C:$C,0))),"",INDEX('Policy Characteristics'!K:K,MATCH($C34,'Policy Characteristics'!$C:$C,0)))</f>
        <v>transportation-sector-main.html#conv-pol-stds</v>
      </c>
      <c r="R34" s="254" t="str">
        <f>IF(ISBLANK(INDEX('Policy Characteristics'!L:L,MATCH($C34,'Policy Characteristics'!$C:$C,0))),"",INDEX('Policy Characteristics'!L:L,MATCH($C34,'Policy Characteristics'!$C:$C,0)))</f>
        <v>conventional-pollutant-standards.html</v>
      </c>
    </row>
    <row r="35" spans="1:18" s="2" customFormat="1" x14ac:dyDescent="0.25">
      <c r="A35" s="254" t="str">
        <f>IF(ISBLANK(INDEX('Policy Characteristics'!A:A,MATCH($C35,'Policy Characteristics'!$C:$C,0))),"",INDEX('Policy Characteristics'!A:A,MATCH($C35,'Policy Characteristics'!$C:$C,0)))</f>
        <v>Transportation</v>
      </c>
      <c r="B35" s="262" t="str">
        <f>IF(ISBLANK(INDEX('Policy Characteristics'!B:B,MATCH($C35,'Policy Characteristics'!$C:$C,0))),"",INDEX('Policy Characteristics'!B:B,MATCH($C35,'Policy Characteristics'!$C:$C,0)))</f>
        <v>Conventional Pollutant Standards</v>
      </c>
      <c r="C35" s="254" t="str">
        <f t="shared" ref="C35:C61" si="2">C$2</f>
        <v>Percentage Reduction of Separately Regulated Pollutants</v>
      </c>
      <c r="D35" s="2" t="s">
        <v>37</v>
      </c>
      <c r="E35" s="2" t="s">
        <v>2210</v>
      </c>
      <c r="F35" s="2" t="s">
        <v>3240</v>
      </c>
      <c r="G35" s="2" t="s">
        <v>2210</v>
      </c>
      <c r="H35" s="47">
        <f t="shared" si="1"/>
        <v>34</v>
      </c>
      <c r="I35" s="324" t="s">
        <v>40</v>
      </c>
      <c r="J35" s="255" t="str">
        <f>IF(ISBLANK(INDEX('Policy Characteristics'!D:D,MATCH($C35,'Policy Characteristics'!$C:$C,0))),"",INDEX('Policy Characteristics'!D:D,MATCH($C35,'Policy Characteristics'!$C:$C,0)))</f>
        <v>Conventional Pollutant Standard</v>
      </c>
      <c r="K35" s="254" t="str">
        <f>IF(ISBLANK(INDEX('Policy Characteristics'!E:E,MATCH($C35,'Policy Characteristics'!$C:$C,0))),"",INDEX('Policy Characteristics'!E:E,MATCH($C35,'Policy Characteristics'!$C:$C,0)))</f>
        <v>trans reduce regulated pollutants</v>
      </c>
      <c r="L35" s="261">
        <f>IF(ISBLANK(INDEX('Policy Characteristics'!F:F,MATCH($C35,'Policy Characteristics'!$C:$C,0))),"",INDEX('Policy Characteristics'!F:F,MATCH($C35,'Policy Characteristics'!$C:$C,0)))</f>
        <v>0</v>
      </c>
      <c r="M35" s="261">
        <f>IF(ISBLANK(INDEX('Policy Characteristics'!G:G,MATCH($C35,'Policy Characteristics'!$C:$C,0))),"",INDEX('Policy Characteristics'!G:G,MATCH($C35,'Policy Characteristics'!$C:$C,0)))</f>
        <v>1</v>
      </c>
      <c r="N35" s="261">
        <f>IF(ISBLANK(INDEX('Policy Characteristics'!H:H,MATCH($C35,'Policy Characteristics'!$C:$C,0))),"",INDEX('Policy Characteristics'!H:H,MATCH($C35,'Policy Characteristics'!$C:$C,0)))</f>
        <v>0.02</v>
      </c>
      <c r="O35" s="254" t="str">
        <f>IF(ISBLANK(INDEX('Policy Characteristics'!I:I,MATCH($C35,'Policy Characteristics'!$C:$C,0))),"",INDEX('Policy Characteristics'!I:I,MATCH($C35,'Policy Characteristics'!$C:$C,0)))</f>
        <v>% reduction in emissions</v>
      </c>
      <c r="P35" s="254" t="str">
        <f>IF(ISBLANK(INDEX('Policy Characteristics'!J:J,MATCH($C35,'Policy Characteristics'!$C:$C,0))),"",INDEX('Policy Characteristics'!J:J,MATCH($C35,'Policy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5" s="254" t="str">
        <f>IF(ISBLANK(INDEX('Policy Characteristics'!K:K,MATCH($C35,'Policy Characteristics'!$C:$C,0))),"",INDEX('Policy Characteristics'!K:K,MATCH($C35,'Policy Characteristics'!$C:$C,0)))</f>
        <v>transportation-sector-main.html#conv-pol-stds</v>
      </c>
      <c r="R35" s="254" t="str">
        <f>IF(ISBLANK(INDEX('Policy Characteristics'!L:L,MATCH($C35,'Policy Characteristics'!$C:$C,0))),"",INDEX('Policy Characteristics'!L:L,MATCH($C35,'Policy Characteristics'!$C:$C,0)))</f>
        <v>conventional-pollutant-standards.html</v>
      </c>
    </row>
    <row r="36" spans="1:18" s="2" customFormat="1" x14ac:dyDescent="0.25">
      <c r="A36" s="254" t="str">
        <f>IF(ISBLANK(INDEX('Policy Characteristics'!A:A,MATCH($C36,'Policy Characteristics'!$C:$C,0))),"",INDEX('Policy Characteristics'!A:A,MATCH($C36,'Policy Characteristics'!$C:$C,0)))</f>
        <v>Transportation</v>
      </c>
      <c r="B36" s="262" t="str">
        <f>IF(ISBLANK(INDEX('Policy Characteristics'!B:B,MATCH($C36,'Policy Characteristics'!$C:$C,0))),"",INDEX('Policy Characteristics'!B:B,MATCH($C36,'Policy Characteristics'!$C:$C,0)))</f>
        <v>Conventional Pollutant Standards</v>
      </c>
      <c r="C36" s="254" t="str">
        <f t="shared" si="2"/>
        <v>Percentage Reduction of Separately Regulated Pollutants</v>
      </c>
      <c r="D36" s="2" t="s">
        <v>37</v>
      </c>
      <c r="E36" s="2" t="s">
        <v>2212</v>
      </c>
      <c r="F36" s="2" t="s">
        <v>3240</v>
      </c>
      <c r="G36" s="2" t="s">
        <v>2295</v>
      </c>
      <c r="H36" s="47">
        <f t="shared" si="1"/>
        <v>35</v>
      </c>
      <c r="I36" s="324" t="s">
        <v>40</v>
      </c>
      <c r="J36" s="255" t="str">
        <f>IF(ISBLANK(INDEX('Policy Characteristics'!D:D,MATCH($C36,'Policy Characteristics'!$C:$C,0))),"",INDEX('Policy Characteristics'!D:D,MATCH($C36,'Policy Characteristics'!$C:$C,0)))</f>
        <v>Conventional Pollutant Standard</v>
      </c>
      <c r="K36" s="254" t="str">
        <f>IF(ISBLANK(INDEX('Policy Characteristics'!E:E,MATCH($C36,'Policy Characteristics'!$C:$C,0))),"",INDEX('Policy Characteristics'!E:E,MATCH($C36,'Policy Characteristics'!$C:$C,0)))</f>
        <v>trans reduce regulated pollutants</v>
      </c>
      <c r="L36" s="261">
        <f>IF(ISBLANK(INDEX('Policy Characteristics'!F:F,MATCH($C36,'Policy Characteristics'!$C:$C,0))),"",INDEX('Policy Characteristics'!F:F,MATCH($C36,'Policy Characteristics'!$C:$C,0)))</f>
        <v>0</v>
      </c>
      <c r="M36" s="261">
        <f>IF(ISBLANK(INDEX('Policy Characteristics'!G:G,MATCH($C36,'Policy Characteristics'!$C:$C,0))),"",INDEX('Policy Characteristics'!G:G,MATCH($C36,'Policy Characteristics'!$C:$C,0)))</f>
        <v>1</v>
      </c>
      <c r="N36" s="261">
        <f>IF(ISBLANK(INDEX('Policy Characteristics'!H:H,MATCH($C36,'Policy Characteristics'!$C:$C,0))),"",INDEX('Policy Characteristics'!H:H,MATCH($C36,'Policy Characteristics'!$C:$C,0)))</f>
        <v>0.02</v>
      </c>
      <c r="O36" s="254" t="str">
        <f>IF(ISBLANK(INDEX('Policy Characteristics'!I:I,MATCH($C36,'Policy Characteristics'!$C:$C,0))),"",INDEX('Policy Characteristics'!I:I,MATCH($C36,'Policy Characteristics'!$C:$C,0)))</f>
        <v>% reduction in emissions</v>
      </c>
      <c r="P36" s="254" t="str">
        <f>IF(ISBLANK(INDEX('Policy Characteristics'!J:J,MATCH($C36,'Policy Characteristics'!$C:$C,0))),"",INDEX('Policy Characteristics'!J:J,MATCH($C36,'Policy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6" s="254" t="str">
        <f>IF(ISBLANK(INDEX('Policy Characteristics'!K:K,MATCH($C36,'Policy Characteristics'!$C:$C,0))),"",INDEX('Policy Characteristics'!K:K,MATCH($C36,'Policy Characteristics'!$C:$C,0)))</f>
        <v>transportation-sector-main.html#conv-pol-stds</v>
      </c>
      <c r="R36" s="254" t="str">
        <f>IF(ISBLANK(INDEX('Policy Characteristics'!L:L,MATCH($C36,'Policy Characteristics'!$C:$C,0))),"",INDEX('Policy Characteristics'!L:L,MATCH($C36,'Policy Characteristics'!$C:$C,0)))</f>
        <v>conventional-pollutant-standards.html</v>
      </c>
    </row>
    <row r="37" spans="1:18" s="2" customFormat="1" x14ac:dyDescent="0.25">
      <c r="A37" s="254" t="str">
        <f>IF(ISBLANK(INDEX('Policy Characteristics'!A:A,MATCH($C37,'Policy Characteristics'!$C:$C,0))),"",INDEX('Policy Characteristics'!A:A,MATCH($C37,'Policy Characteristics'!$C:$C,0)))</f>
        <v>Transportation</v>
      </c>
      <c r="B37" s="262" t="str">
        <f>IF(ISBLANK(INDEX('Policy Characteristics'!B:B,MATCH($C37,'Policy Characteristics'!$C:$C,0))),"",INDEX('Policy Characteristics'!B:B,MATCH($C37,'Policy Characteristics'!$C:$C,0)))</f>
        <v>Conventional Pollutant Standards</v>
      </c>
      <c r="C37" s="254" t="str">
        <f t="shared" si="2"/>
        <v>Percentage Reduction of Separately Regulated Pollutants</v>
      </c>
      <c r="D37" s="2" t="s">
        <v>37</v>
      </c>
      <c r="E37" s="2" t="s">
        <v>2213</v>
      </c>
      <c r="F37" s="2" t="s">
        <v>3240</v>
      </c>
      <c r="G37" s="2" t="s">
        <v>2213</v>
      </c>
      <c r="H37" s="47">
        <f t="shared" si="1"/>
        <v>36</v>
      </c>
      <c r="I37" s="325" t="s">
        <v>41</v>
      </c>
      <c r="J37" s="255" t="str">
        <f>IF(ISBLANK(INDEX('Policy Characteristics'!D:D,MATCH($C37,'Policy Characteristics'!$C:$C,0))),"",INDEX('Policy Characteristics'!D:D,MATCH($C37,'Policy Characteristics'!$C:$C,0)))</f>
        <v>Conventional Pollutant Standard</v>
      </c>
      <c r="K37" s="254" t="str">
        <f>IF(ISBLANK(INDEX('Policy Characteristics'!E:E,MATCH($C37,'Policy Characteristics'!$C:$C,0))),"",INDEX('Policy Characteristics'!E:E,MATCH($C37,'Policy Characteristics'!$C:$C,0)))</f>
        <v>trans reduce regulated pollutants</v>
      </c>
      <c r="L37" s="261">
        <f>IF(ISBLANK(INDEX('Policy Characteristics'!F:F,MATCH($C37,'Policy Characteristics'!$C:$C,0))),"",INDEX('Policy Characteristics'!F:F,MATCH($C37,'Policy Characteristics'!$C:$C,0)))</f>
        <v>0</v>
      </c>
      <c r="M37" s="261">
        <f>IF(ISBLANK(INDEX('Policy Characteristics'!G:G,MATCH($C37,'Policy Characteristics'!$C:$C,0))),"",INDEX('Policy Characteristics'!G:G,MATCH($C37,'Policy Characteristics'!$C:$C,0)))</f>
        <v>1</v>
      </c>
      <c r="N37" s="261">
        <f>IF(ISBLANK(INDEX('Policy Characteristics'!H:H,MATCH($C37,'Policy Characteristics'!$C:$C,0))),"",INDEX('Policy Characteristics'!H:H,MATCH($C37,'Policy Characteristics'!$C:$C,0)))</f>
        <v>0.02</v>
      </c>
      <c r="O37" s="254" t="str">
        <f>IF(ISBLANK(INDEX('Policy Characteristics'!I:I,MATCH($C37,'Policy Characteristics'!$C:$C,0))),"",INDEX('Policy Characteristics'!I:I,MATCH($C37,'Policy Characteristics'!$C:$C,0)))</f>
        <v>% reduction in emissions</v>
      </c>
      <c r="P37" s="254" t="str">
        <f>IF(ISBLANK(INDEX('Policy Characteristics'!J:J,MATCH($C37,'Policy Characteristics'!$C:$C,0))),"",INDEX('Policy Characteristics'!J:J,MATCH($C37,'Policy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7" s="254" t="str">
        <f>IF(ISBLANK(INDEX('Policy Characteristics'!K:K,MATCH($C37,'Policy Characteristics'!$C:$C,0))),"",INDEX('Policy Characteristics'!K:K,MATCH($C37,'Policy Characteristics'!$C:$C,0)))</f>
        <v>transportation-sector-main.html#conv-pol-stds</v>
      </c>
      <c r="R37" s="254" t="str">
        <f>IF(ISBLANK(INDEX('Policy Characteristics'!L:L,MATCH($C37,'Policy Characteristics'!$C:$C,0))),"",INDEX('Policy Characteristics'!L:L,MATCH($C37,'Policy Characteristics'!$C:$C,0)))</f>
        <v>conventional-pollutant-standards.html</v>
      </c>
    </row>
    <row r="38" spans="1:18" s="2" customFormat="1" x14ac:dyDescent="0.25">
      <c r="A38" s="254" t="str">
        <f>IF(ISBLANK(INDEX('Policy Characteristics'!A:A,MATCH($C38,'Policy Characteristics'!$C:$C,0))),"",INDEX('Policy Characteristics'!A:A,MATCH($C38,'Policy Characteristics'!$C:$C,0)))</f>
        <v>Transportation</v>
      </c>
      <c r="B38" s="262" t="str">
        <f>IF(ISBLANK(INDEX('Policy Characteristics'!B:B,MATCH($C38,'Policy Characteristics'!$C:$C,0))),"",INDEX('Policy Characteristics'!B:B,MATCH($C38,'Policy Characteristics'!$C:$C,0)))</f>
        <v>Conventional Pollutant Standards</v>
      </c>
      <c r="C38" s="254" t="str">
        <f t="shared" si="2"/>
        <v>Percentage Reduction of Separately Regulated Pollutants</v>
      </c>
      <c r="D38" s="2" t="s">
        <v>37</v>
      </c>
      <c r="E38" s="2" t="s">
        <v>2215</v>
      </c>
      <c r="F38" s="2" t="s">
        <v>3240</v>
      </c>
      <c r="G38" s="2" t="s">
        <v>2215</v>
      </c>
      <c r="H38" s="47">
        <f t="shared" si="1"/>
        <v>37</v>
      </c>
      <c r="I38" s="324" t="s">
        <v>40</v>
      </c>
      <c r="J38" s="255" t="str">
        <f>IF(ISBLANK(INDEX('Policy Characteristics'!D:D,MATCH($C38,'Policy Characteristics'!$C:$C,0))),"",INDEX('Policy Characteristics'!D:D,MATCH($C38,'Policy Characteristics'!$C:$C,0)))</f>
        <v>Conventional Pollutant Standard</v>
      </c>
      <c r="K38" s="254" t="str">
        <f>IF(ISBLANK(INDEX('Policy Characteristics'!E:E,MATCH($C38,'Policy Characteristics'!$C:$C,0))),"",INDEX('Policy Characteristics'!E:E,MATCH($C38,'Policy Characteristics'!$C:$C,0)))</f>
        <v>trans reduce regulated pollutants</v>
      </c>
      <c r="L38" s="261">
        <f>IF(ISBLANK(INDEX('Policy Characteristics'!F:F,MATCH($C38,'Policy Characteristics'!$C:$C,0))),"",INDEX('Policy Characteristics'!F:F,MATCH($C38,'Policy Characteristics'!$C:$C,0)))</f>
        <v>0</v>
      </c>
      <c r="M38" s="261">
        <f>IF(ISBLANK(INDEX('Policy Characteristics'!G:G,MATCH($C38,'Policy Characteristics'!$C:$C,0))),"",INDEX('Policy Characteristics'!G:G,MATCH($C38,'Policy Characteristics'!$C:$C,0)))</f>
        <v>1</v>
      </c>
      <c r="N38" s="261">
        <f>IF(ISBLANK(INDEX('Policy Characteristics'!H:H,MATCH($C38,'Policy Characteristics'!$C:$C,0))),"",INDEX('Policy Characteristics'!H:H,MATCH($C38,'Policy Characteristics'!$C:$C,0)))</f>
        <v>0.02</v>
      </c>
      <c r="O38" s="254" t="str">
        <f>IF(ISBLANK(INDEX('Policy Characteristics'!I:I,MATCH($C38,'Policy Characteristics'!$C:$C,0))),"",INDEX('Policy Characteristics'!I:I,MATCH($C38,'Policy Characteristics'!$C:$C,0)))</f>
        <v>% reduction in emissions</v>
      </c>
      <c r="P38" s="254" t="str">
        <f>IF(ISBLANK(INDEX('Policy Characteristics'!J:J,MATCH($C38,'Policy Characteristics'!$C:$C,0))),"",INDEX('Policy Characteristics'!J:J,MATCH($C38,'Policy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 s="254" t="str">
        <f>IF(ISBLANK(INDEX('Policy Characteristics'!K:K,MATCH($C38,'Policy Characteristics'!$C:$C,0))),"",INDEX('Policy Characteristics'!K:K,MATCH($C38,'Policy Characteristics'!$C:$C,0)))</f>
        <v>transportation-sector-main.html#conv-pol-stds</v>
      </c>
      <c r="R38" s="254" t="str">
        <f>IF(ISBLANK(INDEX('Policy Characteristics'!L:L,MATCH($C38,'Policy Characteristics'!$C:$C,0))),"",INDEX('Policy Characteristics'!L:L,MATCH($C38,'Policy Characteristics'!$C:$C,0)))</f>
        <v>conventional-pollutant-standards.html</v>
      </c>
    </row>
    <row r="39" spans="1:18" s="2" customFormat="1" x14ac:dyDescent="0.25">
      <c r="A39" s="254" t="str">
        <f>IF(ISBLANK(INDEX('Policy Characteristics'!A:A,MATCH($C39,'Policy Characteristics'!$C:$C,0))),"",INDEX('Policy Characteristics'!A:A,MATCH($C39,'Policy Characteristics'!$C:$C,0)))</f>
        <v>Transportation</v>
      </c>
      <c r="B39" s="262" t="str">
        <f>IF(ISBLANK(INDEX('Policy Characteristics'!B:B,MATCH($C39,'Policy Characteristics'!$C:$C,0))),"",INDEX('Policy Characteristics'!B:B,MATCH($C39,'Policy Characteristics'!$C:$C,0)))</f>
        <v>Conventional Pollutant Standards</v>
      </c>
      <c r="C39" s="254" t="str">
        <f t="shared" si="2"/>
        <v>Percentage Reduction of Separately Regulated Pollutants</v>
      </c>
      <c r="D39" s="2" t="s">
        <v>37</v>
      </c>
      <c r="E39" s="2" t="s">
        <v>2217</v>
      </c>
      <c r="F39" s="2" t="s">
        <v>3240</v>
      </c>
      <c r="G39" s="2" t="s">
        <v>2217</v>
      </c>
      <c r="H39" s="47">
        <f t="shared" si="1"/>
        <v>38</v>
      </c>
      <c r="I39" s="324" t="s">
        <v>40</v>
      </c>
      <c r="J39" s="255" t="str">
        <f>IF(ISBLANK(INDEX('Policy Characteristics'!D:D,MATCH($C39,'Policy Characteristics'!$C:$C,0))),"",INDEX('Policy Characteristics'!D:D,MATCH($C39,'Policy Characteristics'!$C:$C,0)))</f>
        <v>Conventional Pollutant Standard</v>
      </c>
      <c r="K39" s="254" t="str">
        <f>IF(ISBLANK(INDEX('Policy Characteristics'!E:E,MATCH($C39,'Policy Characteristics'!$C:$C,0))),"",INDEX('Policy Characteristics'!E:E,MATCH($C39,'Policy Characteristics'!$C:$C,0)))</f>
        <v>trans reduce regulated pollutants</v>
      </c>
      <c r="L39" s="261">
        <f>IF(ISBLANK(INDEX('Policy Characteristics'!F:F,MATCH($C39,'Policy Characteristics'!$C:$C,0))),"",INDEX('Policy Characteristics'!F:F,MATCH($C39,'Policy Characteristics'!$C:$C,0)))</f>
        <v>0</v>
      </c>
      <c r="M39" s="261">
        <f>IF(ISBLANK(INDEX('Policy Characteristics'!G:G,MATCH($C39,'Policy Characteristics'!$C:$C,0))),"",INDEX('Policy Characteristics'!G:G,MATCH($C39,'Policy Characteristics'!$C:$C,0)))</f>
        <v>1</v>
      </c>
      <c r="N39" s="261">
        <f>IF(ISBLANK(INDEX('Policy Characteristics'!H:H,MATCH($C39,'Policy Characteristics'!$C:$C,0))),"",INDEX('Policy Characteristics'!H:H,MATCH($C39,'Policy Characteristics'!$C:$C,0)))</f>
        <v>0.02</v>
      </c>
      <c r="O39" s="254" t="str">
        <f>IF(ISBLANK(INDEX('Policy Characteristics'!I:I,MATCH($C39,'Policy Characteristics'!$C:$C,0))),"",INDEX('Policy Characteristics'!I:I,MATCH($C39,'Policy Characteristics'!$C:$C,0)))</f>
        <v>% reduction in emissions</v>
      </c>
      <c r="P39" s="254" t="str">
        <f>IF(ISBLANK(INDEX('Policy Characteristics'!J:J,MATCH($C39,'Policy Characteristics'!$C:$C,0))),"",INDEX('Policy Characteristics'!J:J,MATCH($C39,'Policy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 s="254" t="str">
        <f>IF(ISBLANK(INDEX('Policy Characteristics'!K:K,MATCH($C39,'Policy Characteristics'!$C:$C,0))),"",INDEX('Policy Characteristics'!K:K,MATCH($C39,'Policy Characteristics'!$C:$C,0)))</f>
        <v>transportation-sector-main.html#conv-pol-stds</v>
      </c>
      <c r="R39" s="254" t="str">
        <f>IF(ISBLANK(INDEX('Policy Characteristics'!L:L,MATCH($C39,'Policy Characteristics'!$C:$C,0))),"",INDEX('Policy Characteristics'!L:L,MATCH($C39,'Policy Characteristics'!$C:$C,0)))</f>
        <v>conventional-pollutant-standards.html</v>
      </c>
    </row>
    <row r="40" spans="1:18" s="2" customFormat="1" x14ac:dyDescent="0.25">
      <c r="A40" s="254" t="str">
        <f>IF(ISBLANK(INDEX('Policy Characteristics'!A:A,MATCH($C40,'Policy Characteristics'!$C:$C,0))),"",INDEX('Policy Characteristics'!A:A,MATCH($C40,'Policy Characteristics'!$C:$C,0)))</f>
        <v>Transportation</v>
      </c>
      <c r="B40" s="262" t="str">
        <f>IF(ISBLANK(INDEX('Policy Characteristics'!B:B,MATCH($C40,'Policy Characteristics'!$C:$C,0))),"",INDEX('Policy Characteristics'!B:B,MATCH($C40,'Policy Characteristics'!$C:$C,0)))</f>
        <v>Conventional Pollutant Standards</v>
      </c>
      <c r="C40" s="254" t="str">
        <f t="shared" si="2"/>
        <v>Percentage Reduction of Separately Regulated Pollutants</v>
      </c>
      <c r="D40" s="2" t="s">
        <v>37</v>
      </c>
      <c r="E40" s="2" t="s">
        <v>2219</v>
      </c>
      <c r="F40" s="2" t="s">
        <v>3240</v>
      </c>
      <c r="G40" s="2" t="s">
        <v>2219</v>
      </c>
      <c r="H40" s="47">
        <f t="shared" si="1"/>
        <v>39</v>
      </c>
      <c r="I40" s="325" t="s">
        <v>41</v>
      </c>
      <c r="J40" s="255" t="str">
        <f>IF(ISBLANK(INDEX('Policy Characteristics'!D:D,MATCH($C40,'Policy Characteristics'!$C:$C,0))),"",INDEX('Policy Characteristics'!D:D,MATCH($C40,'Policy Characteristics'!$C:$C,0)))</f>
        <v>Conventional Pollutant Standard</v>
      </c>
      <c r="K40" s="254" t="str">
        <f>IF(ISBLANK(INDEX('Policy Characteristics'!E:E,MATCH($C40,'Policy Characteristics'!$C:$C,0))),"",INDEX('Policy Characteristics'!E:E,MATCH($C40,'Policy Characteristics'!$C:$C,0)))</f>
        <v>trans reduce regulated pollutants</v>
      </c>
      <c r="L40" s="261">
        <f>IF(ISBLANK(INDEX('Policy Characteristics'!F:F,MATCH($C40,'Policy Characteristics'!$C:$C,0))),"",INDEX('Policy Characteristics'!F:F,MATCH($C40,'Policy Characteristics'!$C:$C,0)))</f>
        <v>0</v>
      </c>
      <c r="M40" s="261">
        <f>IF(ISBLANK(INDEX('Policy Characteristics'!G:G,MATCH($C40,'Policy Characteristics'!$C:$C,0))),"",INDEX('Policy Characteristics'!G:G,MATCH($C40,'Policy Characteristics'!$C:$C,0)))</f>
        <v>1</v>
      </c>
      <c r="N40" s="261">
        <f>IF(ISBLANK(INDEX('Policy Characteristics'!H:H,MATCH($C40,'Policy Characteristics'!$C:$C,0))),"",INDEX('Policy Characteristics'!H:H,MATCH($C40,'Policy Characteristics'!$C:$C,0)))</f>
        <v>0.02</v>
      </c>
      <c r="O40" s="254" t="str">
        <f>IF(ISBLANK(INDEX('Policy Characteristics'!I:I,MATCH($C40,'Policy Characteristics'!$C:$C,0))),"",INDEX('Policy Characteristics'!I:I,MATCH($C40,'Policy Characteristics'!$C:$C,0)))</f>
        <v>% reduction in emissions</v>
      </c>
      <c r="P40" s="254" t="str">
        <f>IF(ISBLANK(INDEX('Policy Characteristics'!J:J,MATCH($C40,'Policy Characteristics'!$C:$C,0))),"",INDEX('Policy Characteristics'!J:J,MATCH($C40,'Policy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 s="254" t="str">
        <f>IF(ISBLANK(INDEX('Policy Characteristics'!K:K,MATCH($C40,'Policy Characteristics'!$C:$C,0))),"",INDEX('Policy Characteristics'!K:K,MATCH($C40,'Policy Characteristics'!$C:$C,0)))</f>
        <v>transportation-sector-main.html#conv-pol-stds</v>
      </c>
      <c r="R40" s="254" t="str">
        <f>IF(ISBLANK(INDEX('Policy Characteristics'!L:L,MATCH($C40,'Policy Characteristics'!$C:$C,0))),"",INDEX('Policy Characteristics'!L:L,MATCH($C40,'Policy Characteristics'!$C:$C,0)))</f>
        <v>conventional-pollutant-standards.html</v>
      </c>
    </row>
    <row r="41" spans="1:18" s="2" customFormat="1" x14ac:dyDescent="0.25">
      <c r="A41" s="254" t="str">
        <f>IF(ISBLANK(INDEX('Policy Characteristics'!A:A,MATCH($C41,'Policy Characteristics'!$C:$C,0))),"",INDEX('Policy Characteristics'!A:A,MATCH($C41,'Policy Characteristics'!$C:$C,0)))</f>
        <v>Transportation</v>
      </c>
      <c r="B41" s="262" t="str">
        <f>IF(ISBLANK(INDEX('Policy Characteristics'!B:B,MATCH($C41,'Policy Characteristics'!$C:$C,0))),"",INDEX('Policy Characteristics'!B:B,MATCH($C41,'Policy Characteristics'!$C:$C,0)))</f>
        <v>Conventional Pollutant Standards</v>
      </c>
      <c r="C41" s="254" t="str">
        <f t="shared" si="2"/>
        <v>Percentage Reduction of Separately Regulated Pollutants</v>
      </c>
      <c r="D41" s="2" t="s">
        <v>37</v>
      </c>
      <c r="E41" s="2" t="s">
        <v>2221</v>
      </c>
      <c r="F41" s="2" t="s">
        <v>3240</v>
      </c>
      <c r="G41" s="2" t="s">
        <v>2221</v>
      </c>
      <c r="H41" s="47">
        <f t="shared" si="1"/>
        <v>40</v>
      </c>
      <c r="I41" s="325" t="s">
        <v>41</v>
      </c>
      <c r="J41" s="255" t="str">
        <f>IF(ISBLANK(INDEX('Policy Characteristics'!D:D,MATCH($C41,'Policy Characteristics'!$C:$C,0))),"",INDEX('Policy Characteristics'!D:D,MATCH($C41,'Policy Characteristics'!$C:$C,0)))</f>
        <v>Conventional Pollutant Standard</v>
      </c>
      <c r="K41" s="254" t="str">
        <f>IF(ISBLANK(INDEX('Policy Characteristics'!E:E,MATCH($C41,'Policy Characteristics'!$C:$C,0))),"",INDEX('Policy Characteristics'!E:E,MATCH($C41,'Policy Characteristics'!$C:$C,0)))</f>
        <v>trans reduce regulated pollutants</v>
      </c>
      <c r="L41" s="261">
        <f>IF(ISBLANK(INDEX('Policy Characteristics'!F:F,MATCH($C41,'Policy Characteristics'!$C:$C,0))),"",INDEX('Policy Characteristics'!F:F,MATCH($C41,'Policy Characteristics'!$C:$C,0)))</f>
        <v>0</v>
      </c>
      <c r="M41" s="261">
        <f>IF(ISBLANK(INDEX('Policy Characteristics'!G:G,MATCH($C41,'Policy Characteristics'!$C:$C,0))),"",INDEX('Policy Characteristics'!G:G,MATCH($C41,'Policy Characteristics'!$C:$C,0)))</f>
        <v>1</v>
      </c>
      <c r="N41" s="261">
        <f>IF(ISBLANK(INDEX('Policy Characteristics'!H:H,MATCH($C41,'Policy Characteristics'!$C:$C,0))),"",INDEX('Policy Characteristics'!H:H,MATCH($C41,'Policy Characteristics'!$C:$C,0)))</f>
        <v>0.02</v>
      </c>
      <c r="O41" s="254" t="str">
        <f>IF(ISBLANK(INDEX('Policy Characteristics'!I:I,MATCH($C41,'Policy Characteristics'!$C:$C,0))),"",INDEX('Policy Characteristics'!I:I,MATCH($C41,'Policy Characteristics'!$C:$C,0)))</f>
        <v>% reduction in emissions</v>
      </c>
      <c r="P41" s="254" t="str">
        <f>IF(ISBLANK(INDEX('Policy Characteristics'!J:J,MATCH($C41,'Policy Characteristics'!$C:$C,0))),"",INDEX('Policy Characteristics'!J:J,MATCH($C41,'Policy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 s="254" t="str">
        <f>IF(ISBLANK(INDEX('Policy Characteristics'!K:K,MATCH($C41,'Policy Characteristics'!$C:$C,0))),"",INDEX('Policy Characteristics'!K:K,MATCH($C41,'Policy Characteristics'!$C:$C,0)))</f>
        <v>transportation-sector-main.html#conv-pol-stds</v>
      </c>
      <c r="R41" s="254" t="str">
        <f>IF(ISBLANK(INDEX('Policy Characteristics'!L:L,MATCH($C41,'Policy Characteristics'!$C:$C,0))),"",INDEX('Policy Characteristics'!L:L,MATCH($C41,'Policy Characteristics'!$C:$C,0)))</f>
        <v>conventional-pollutant-standards.html</v>
      </c>
    </row>
    <row r="42" spans="1:18" s="2" customFormat="1" x14ac:dyDescent="0.25">
      <c r="A42" s="254" t="str">
        <f>IF(ISBLANK(INDEX('Policy Characteristics'!A:A,MATCH($C42,'Policy Characteristics'!$C:$C,0))),"",INDEX('Policy Characteristics'!A:A,MATCH($C42,'Policy Characteristics'!$C:$C,0)))</f>
        <v>Transportation</v>
      </c>
      <c r="B42" s="262" t="str">
        <f>IF(ISBLANK(INDEX('Policy Characteristics'!B:B,MATCH($C42,'Policy Characteristics'!$C:$C,0))),"",INDEX('Policy Characteristics'!B:B,MATCH($C42,'Policy Characteristics'!$C:$C,0)))</f>
        <v>Conventional Pollutant Standards</v>
      </c>
      <c r="C42" s="254" t="str">
        <f t="shared" si="2"/>
        <v>Percentage Reduction of Separately Regulated Pollutants</v>
      </c>
      <c r="D42" s="2" t="s">
        <v>38</v>
      </c>
      <c r="E42" s="2" t="s">
        <v>2205</v>
      </c>
      <c r="F42" s="2" t="s">
        <v>3241</v>
      </c>
      <c r="G42" s="2" t="s">
        <v>2402</v>
      </c>
      <c r="H42" s="47">
        <f t="shared" si="1"/>
        <v>41</v>
      </c>
      <c r="I42" s="324" t="s">
        <v>40</v>
      </c>
      <c r="J42" s="255" t="str">
        <f>IF(ISBLANK(INDEX('Policy Characteristics'!D:D,MATCH($C42,'Policy Characteristics'!$C:$C,0))),"",INDEX('Policy Characteristics'!D:D,MATCH($C42,'Policy Characteristics'!$C:$C,0)))</f>
        <v>Conventional Pollutant Standard</v>
      </c>
      <c r="K42" s="254" t="str">
        <f>IF(ISBLANK(INDEX('Policy Characteristics'!E:E,MATCH($C42,'Policy Characteristics'!$C:$C,0))),"",INDEX('Policy Characteristics'!E:E,MATCH($C42,'Policy Characteristics'!$C:$C,0)))</f>
        <v>trans reduce regulated pollutants</v>
      </c>
      <c r="L42" s="261">
        <f>IF(ISBLANK(INDEX('Policy Characteristics'!F:F,MATCH($C42,'Policy Characteristics'!$C:$C,0))),"",INDEX('Policy Characteristics'!F:F,MATCH($C42,'Policy Characteristics'!$C:$C,0)))</f>
        <v>0</v>
      </c>
      <c r="M42" s="261">
        <f>IF(ISBLANK(INDEX('Policy Characteristics'!G:G,MATCH($C42,'Policy Characteristics'!$C:$C,0))),"",INDEX('Policy Characteristics'!G:G,MATCH($C42,'Policy Characteristics'!$C:$C,0)))</f>
        <v>1</v>
      </c>
      <c r="N42" s="261">
        <f>IF(ISBLANK(INDEX('Policy Characteristics'!H:H,MATCH($C42,'Policy Characteristics'!$C:$C,0))),"",INDEX('Policy Characteristics'!H:H,MATCH($C42,'Policy Characteristics'!$C:$C,0)))</f>
        <v>0.02</v>
      </c>
      <c r="O42" s="254" t="str">
        <f>IF(ISBLANK(INDEX('Policy Characteristics'!I:I,MATCH($C42,'Policy Characteristics'!$C:$C,0))),"",INDEX('Policy Characteristics'!I:I,MATCH($C42,'Policy Characteristics'!$C:$C,0)))</f>
        <v>% reduction in emissions</v>
      </c>
      <c r="P42" s="254" t="str">
        <f>IF(ISBLANK(INDEX('Policy Characteristics'!J:J,MATCH($C42,'Policy Characteristics'!$C:$C,0))),"",INDEX('Policy Characteristics'!J:J,MATCH($C42,'Policy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 s="254" t="str">
        <f>IF(ISBLANK(INDEX('Policy Characteristics'!K:K,MATCH($C42,'Policy Characteristics'!$C:$C,0))),"",INDEX('Policy Characteristics'!K:K,MATCH($C42,'Policy Characteristics'!$C:$C,0)))</f>
        <v>transportation-sector-main.html#conv-pol-stds</v>
      </c>
      <c r="R42" s="254" t="str">
        <f>IF(ISBLANK(INDEX('Policy Characteristics'!L:L,MATCH($C42,'Policy Characteristics'!$C:$C,0))),"",INDEX('Policy Characteristics'!L:L,MATCH($C42,'Policy Characteristics'!$C:$C,0)))</f>
        <v>conventional-pollutant-standards.html</v>
      </c>
    </row>
    <row r="43" spans="1:18" s="2" customFormat="1" x14ac:dyDescent="0.25">
      <c r="A43" s="254" t="str">
        <f>IF(ISBLANK(INDEX('Policy Characteristics'!A:A,MATCH($C43,'Policy Characteristics'!$C:$C,0))),"",INDEX('Policy Characteristics'!A:A,MATCH($C43,'Policy Characteristics'!$C:$C,0)))</f>
        <v>Transportation</v>
      </c>
      <c r="B43" s="262" t="str">
        <f>IF(ISBLANK(INDEX('Policy Characteristics'!B:B,MATCH($C43,'Policy Characteristics'!$C:$C,0))),"",INDEX('Policy Characteristics'!B:B,MATCH($C43,'Policy Characteristics'!$C:$C,0)))</f>
        <v>Conventional Pollutant Standards</v>
      </c>
      <c r="C43" s="254" t="str">
        <f t="shared" si="2"/>
        <v>Percentage Reduction of Separately Regulated Pollutants</v>
      </c>
      <c r="D43" s="2" t="s">
        <v>38</v>
      </c>
      <c r="E43" s="2" t="s">
        <v>468</v>
      </c>
      <c r="F43" s="2" t="s">
        <v>3241</v>
      </c>
      <c r="G43" s="2" t="s">
        <v>468</v>
      </c>
      <c r="H43" s="47">
        <f t="shared" si="1"/>
        <v>42</v>
      </c>
      <c r="I43" s="324" t="s">
        <v>40</v>
      </c>
      <c r="J43" s="255" t="str">
        <f>IF(ISBLANK(INDEX('Policy Characteristics'!D:D,MATCH($C43,'Policy Characteristics'!$C:$C,0))),"",INDEX('Policy Characteristics'!D:D,MATCH($C43,'Policy Characteristics'!$C:$C,0)))</f>
        <v>Conventional Pollutant Standard</v>
      </c>
      <c r="K43" s="254" t="str">
        <f>IF(ISBLANK(INDEX('Policy Characteristics'!E:E,MATCH($C43,'Policy Characteristics'!$C:$C,0))),"",INDEX('Policy Characteristics'!E:E,MATCH($C43,'Policy Characteristics'!$C:$C,0)))</f>
        <v>trans reduce regulated pollutants</v>
      </c>
      <c r="L43" s="261">
        <f>IF(ISBLANK(INDEX('Policy Characteristics'!F:F,MATCH($C43,'Policy Characteristics'!$C:$C,0))),"",INDEX('Policy Characteristics'!F:F,MATCH($C43,'Policy Characteristics'!$C:$C,0)))</f>
        <v>0</v>
      </c>
      <c r="M43" s="261">
        <f>IF(ISBLANK(INDEX('Policy Characteristics'!G:G,MATCH($C43,'Policy Characteristics'!$C:$C,0))),"",INDEX('Policy Characteristics'!G:G,MATCH($C43,'Policy Characteristics'!$C:$C,0)))</f>
        <v>1</v>
      </c>
      <c r="N43" s="261">
        <f>IF(ISBLANK(INDEX('Policy Characteristics'!H:H,MATCH($C43,'Policy Characteristics'!$C:$C,0))),"",INDEX('Policy Characteristics'!H:H,MATCH($C43,'Policy Characteristics'!$C:$C,0)))</f>
        <v>0.02</v>
      </c>
      <c r="O43" s="254" t="str">
        <f>IF(ISBLANK(INDEX('Policy Characteristics'!I:I,MATCH($C43,'Policy Characteristics'!$C:$C,0))),"",INDEX('Policy Characteristics'!I:I,MATCH($C43,'Policy Characteristics'!$C:$C,0)))</f>
        <v>% reduction in emissions</v>
      </c>
      <c r="P43" s="254" t="str">
        <f>IF(ISBLANK(INDEX('Policy Characteristics'!J:J,MATCH($C43,'Policy Characteristics'!$C:$C,0))),"",INDEX('Policy Characteristics'!J:J,MATCH($C43,'Policy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 s="254" t="str">
        <f>IF(ISBLANK(INDEX('Policy Characteristics'!K:K,MATCH($C43,'Policy Characteristics'!$C:$C,0))),"",INDEX('Policy Characteristics'!K:K,MATCH($C43,'Policy Characteristics'!$C:$C,0)))</f>
        <v>transportation-sector-main.html#conv-pol-stds</v>
      </c>
      <c r="R43" s="254" t="str">
        <f>IF(ISBLANK(INDEX('Policy Characteristics'!L:L,MATCH($C43,'Policy Characteristics'!$C:$C,0))),"",INDEX('Policy Characteristics'!L:L,MATCH($C43,'Policy Characteristics'!$C:$C,0)))</f>
        <v>conventional-pollutant-standards.html</v>
      </c>
    </row>
    <row r="44" spans="1:18" s="2" customFormat="1" x14ac:dyDescent="0.25">
      <c r="A44" s="254" t="str">
        <f>IF(ISBLANK(INDEX('Policy Characteristics'!A:A,MATCH($C44,'Policy Characteristics'!$C:$C,0))),"",INDEX('Policy Characteristics'!A:A,MATCH($C44,'Policy Characteristics'!$C:$C,0)))</f>
        <v>Transportation</v>
      </c>
      <c r="B44" s="262" t="str">
        <f>IF(ISBLANK(INDEX('Policy Characteristics'!B:B,MATCH($C44,'Policy Characteristics'!$C:$C,0))),"",INDEX('Policy Characteristics'!B:B,MATCH($C44,'Policy Characteristics'!$C:$C,0)))</f>
        <v>Conventional Pollutant Standards</v>
      </c>
      <c r="C44" s="254" t="str">
        <f t="shared" si="2"/>
        <v>Percentage Reduction of Separately Regulated Pollutants</v>
      </c>
      <c r="D44" s="2" t="s">
        <v>38</v>
      </c>
      <c r="E44" s="2" t="s">
        <v>2208</v>
      </c>
      <c r="F44" s="2" t="s">
        <v>3241</v>
      </c>
      <c r="G44" s="2" t="s">
        <v>2208</v>
      </c>
      <c r="H44" s="47">
        <f t="shared" si="1"/>
        <v>43</v>
      </c>
      <c r="I44" s="324" t="s">
        <v>40</v>
      </c>
      <c r="J44" s="255" t="str">
        <f>IF(ISBLANK(INDEX('Policy Characteristics'!D:D,MATCH($C44,'Policy Characteristics'!$C:$C,0))),"",INDEX('Policy Characteristics'!D:D,MATCH($C44,'Policy Characteristics'!$C:$C,0)))</f>
        <v>Conventional Pollutant Standard</v>
      </c>
      <c r="K44" s="254" t="str">
        <f>IF(ISBLANK(INDEX('Policy Characteristics'!E:E,MATCH($C44,'Policy Characteristics'!$C:$C,0))),"",INDEX('Policy Characteristics'!E:E,MATCH($C44,'Policy Characteristics'!$C:$C,0)))</f>
        <v>trans reduce regulated pollutants</v>
      </c>
      <c r="L44" s="261">
        <f>IF(ISBLANK(INDEX('Policy Characteristics'!F:F,MATCH($C44,'Policy Characteristics'!$C:$C,0))),"",INDEX('Policy Characteristics'!F:F,MATCH($C44,'Policy Characteristics'!$C:$C,0)))</f>
        <v>0</v>
      </c>
      <c r="M44" s="261">
        <f>IF(ISBLANK(INDEX('Policy Characteristics'!G:G,MATCH($C44,'Policy Characteristics'!$C:$C,0))),"",INDEX('Policy Characteristics'!G:G,MATCH($C44,'Policy Characteristics'!$C:$C,0)))</f>
        <v>1</v>
      </c>
      <c r="N44" s="261">
        <f>IF(ISBLANK(INDEX('Policy Characteristics'!H:H,MATCH($C44,'Policy Characteristics'!$C:$C,0))),"",INDEX('Policy Characteristics'!H:H,MATCH($C44,'Policy Characteristics'!$C:$C,0)))</f>
        <v>0.02</v>
      </c>
      <c r="O44" s="254" t="str">
        <f>IF(ISBLANK(INDEX('Policy Characteristics'!I:I,MATCH($C44,'Policy Characteristics'!$C:$C,0))),"",INDEX('Policy Characteristics'!I:I,MATCH($C44,'Policy Characteristics'!$C:$C,0)))</f>
        <v>% reduction in emissions</v>
      </c>
      <c r="P44" s="254" t="str">
        <f>IF(ISBLANK(INDEX('Policy Characteristics'!J:J,MATCH($C44,'Policy Characteristics'!$C:$C,0))),"",INDEX('Policy Characteristics'!J:J,MATCH($C44,'Policy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 s="254" t="str">
        <f>IF(ISBLANK(INDEX('Policy Characteristics'!K:K,MATCH($C44,'Policy Characteristics'!$C:$C,0))),"",INDEX('Policy Characteristics'!K:K,MATCH($C44,'Policy Characteristics'!$C:$C,0)))</f>
        <v>transportation-sector-main.html#conv-pol-stds</v>
      </c>
      <c r="R44" s="254" t="str">
        <f>IF(ISBLANK(INDEX('Policy Characteristics'!L:L,MATCH($C44,'Policy Characteristics'!$C:$C,0))),"",INDEX('Policy Characteristics'!L:L,MATCH($C44,'Policy Characteristics'!$C:$C,0)))</f>
        <v>conventional-pollutant-standards.html</v>
      </c>
    </row>
    <row r="45" spans="1:18" s="2" customFormat="1" x14ac:dyDescent="0.25">
      <c r="A45" s="254" t="str">
        <f>IF(ISBLANK(INDEX('Policy Characteristics'!A:A,MATCH($C45,'Policy Characteristics'!$C:$C,0))),"",INDEX('Policy Characteristics'!A:A,MATCH($C45,'Policy Characteristics'!$C:$C,0)))</f>
        <v>Transportation</v>
      </c>
      <c r="B45" s="262" t="str">
        <f>IF(ISBLANK(INDEX('Policy Characteristics'!B:B,MATCH($C45,'Policy Characteristics'!$C:$C,0))),"",INDEX('Policy Characteristics'!B:B,MATCH($C45,'Policy Characteristics'!$C:$C,0)))</f>
        <v>Conventional Pollutant Standards</v>
      </c>
      <c r="C45" s="254" t="str">
        <f t="shared" si="2"/>
        <v>Percentage Reduction of Separately Regulated Pollutants</v>
      </c>
      <c r="D45" s="2" t="s">
        <v>38</v>
      </c>
      <c r="E45" s="2" t="s">
        <v>2210</v>
      </c>
      <c r="F45" s="2" t="s">
        <v>3241</v>
      </c>
      <c r="G45" s="2" t="s">
        <v>2210</v>
      </c>
      <c r="H45" s="47">
        <f t="shared" si="1"/>
        <v>44</v>
      </c>
      <c r="I45" s="324" t="s">
        <v>40</v>
      </c>
      <c r="J45" s="255" t="str">
        <f>IF(ISBLANK(INDEX('Policy Characteristics'!D:D,MATCH($C45,'Policy Characteristics'!$C:$C,0))),"",INDEX('Policy Characteristics'!D:D,MATCH($C45,'Policy Characteristics'!$C:$C,0)))</f>
        <v>Conventional Pollutant Standard</v>
      </c>
      <c r="K45" s="254" t="str">
        <f>IF(ISBLANK(INDEX('Policy Characteristics'!E:E,MATCH($C45,'Policy Characteristics'!$C:$C,0))),"",INDEX('Policy Characteristics'!E:E,MATCH($C45,'Policy Characteristics'!$C:$C,0)))</f>
        <v>trans reduce regulated pollutants</v>
      </c>
      <c r="L45" s="261">
        <f>IF(ISBLANK(INDEX('Policy Characteristics'!F:F,MATCH($C45,'Policy Characteristics'!$C:$C,0))),"",INDEX('Policy Characteristics'!F:F,MATCH($C45,'Policy Characteristics'!$C:$C,0)))</f>
        <v>0</v>
      </c>
      <c r="M45" s="261">
        <f>IF(ISBLANK(INDEX('Policy Characteristics'!G:G,MATCH($C45,'Policy Characteristics'!$C:$C,0))),"",INDEX('Policy Characteristics'!G:G,MATCH($C45,'Policy Characteristics'!$C:$C,0)))</f>
        <v>1</v>
      </c>
      <c r="N45" s="261">
        <f>IF(ISBLANK(INDEX('Policy Characteristics'!H:H,MATCH($C45,'Policy Characteristics'!$C:$C,0))),"",INDEX('Policy Characteristics'!H:H,MATCH($C45,'Policy Characteristics'!$C:$C,0)))</f>
        <v>0.02</v>
      </c>
      <c r="O45" s="254" t="str">
        <f>IF(ISBLANK(INDEX('Policy Characteristics'!I:I,MATCH($C45,'Policy Characteristics'!$C:$C,0))),"",INDEX('Policy Characteristics'!I:I,MATCH($C45,'Policy Characteristics'!$C:$C,0)))</f>
        <v>% reduction in emissions</v>
      </c>
      <c r="P45" s="254" t="str">
        <f>IF(ISBLANK(INDEX('Policy Characteristics'!J:J,MATCH($C45,'Policy Characteristics'!$C:$C,0))),"",INDEX('Policy Characteristics'!J:J,MATCH($C45,'Policy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5" s="254" t="str">
        <f>IF(ISBLANK(INDEX('Policy Characteristics'!K:K,MATCH($C45,'Policy Characteristics'!$C:$C,0))),"",INDEX('Policy Characteristics'!K:K,MATCH($C45,'Policy Characteristics'!$C:$C,0)))</f>
        <v>transportation-sector-main.html#conv-pol-stds</v>
      </c>
      <c r="R45" s="254" t="str">
        <f>IF(ISBLANK(INDEX('Policy Characteristics'!L:L,MATCH($C45,'Policy Characteristics'!$C:$C,0))),"",INDEX('Policy Characteristics'!L:L,MATCH($C45,'Policy Characteristics'!$C:$C,0)))</f>
        <v>conventional-pollutant-standards.html</v>
      </c>
    </row>
    <row r="46" spans="1:18" s="2" customFormat="1" x14ac:dyDescent="0.25">
      <c r="A46" s="254" t="str">
        <f>IF(ISBLANK(INDEX('Policy Characteristics'!A:A,MATCH($C46,'Policy Characteristics'!$C:$C,0))),"",INDEX('Policy Characteristics'!A:A,MATCH($C46,'Policy Characteristics'!$C:$C,0)))</f>
        <v>Transportation</v>
      </c>
      <c r="B46" s="262" t="str">
        <f>IF(ISBLANK(INDEX('Policy Characteristics'!B:B,MATCH($C46,'Policy Characteristics'!$C:$C,0))),"",INDEX('Policy Characteristics'!B:B,MATCH($C46,'Policy Characteristics'!$C:$C,0)))</f>
        <v>Conventional Pollutant Standards</v>
      </c>
      <c r="C46" s="254" t="str">
        <f t="shared" si="2"/>
        <v>Percentage Reduction of Separately Regulated Pollutants</v>
      </c>
      <c r="D46" s="2" t="s">
        <v>38</v>
      </c>
      <c r="E46" s="2" t="s">
        <v>2212</v>
      </c>
      <c r="F46" s="2" t="s">
        <v>3241</v>
      </c>
      <c r="G46" s="2" t="s">
        <v>2295</v>
      </c>
      <c r="H46" s="47">
        <f t="shared" si="1"/>
        <v>45</v>
      </c>
      <c r="I46" s="324" t="s">
        <v>40</v>
      </c>
      <c r="J46" s="255" t="str">
        <f>IF(ISBLANK(INDEX('Policy Characteristics'!D:D,MATCH($C46,'Policy Characteristics'!$C:$C,0))),"",INDEX('Policy Characteristics'!D:D,MATCH($C46,'Policy Characteristics'!$C:$C,0)))</f>
        <v>Conventional Pollutant Standard</v>
      </c>
      <c r="K46" s="254" t="str">
        <f>IF(ISBLANK(INDEX('Policy Characteristics'!E:E,MATCH($C46,'Policy Characteristics'!$C:$C,0))),"",INDEX('Policy Characteristics'!E:E,MATCH($C46,'Policy Characteristics'!$C:$C,0)))</f>
        <v>trans reduce regulated pollutants</v>
      </c>
      <c r="L46" s="261">
        <f>IF(ISBLANK(INDEX('Policy Characteristics'!F:F,MATCH($C46,'Policy Characteristics'!$C:$C,0))),"",INDEX('Policy Characteristics'!F:F,MATCH($C46,'Policy Characteristics'!$C:$C,0)))</f>
        <v>0</v>
      </c>
      <c r="M46" s="261">
        <f>IF(ISBLANK(INDEX('Policy Characteristics'!G:G,MATCH($C46,'Policy Characteristics'!$C:$C,0))),"",INDEX('Policy Characteristics'!G:G,MATCH($C46,'Policy Characteristics'!$C:$C,0)))</f>
        <v>1</v>
      </c>
      <c r="N46" s="261">
        <f>IF(ISBLANK(INDEX('Policy Characteristics'!H:H,MATCH($C46,'Policy Characteristics'!$C:$C,0))),"",INDEX('Policy Characteristics'!H:H,MATCH($C46,'Policy Characteristics'!$C:$C,0)))</f>
        <v>0.02</v>
      </c>
      <c r="O46" s="254" t="str">
        <f>IF(ISBLANK(INDEX('Policy Characteristics'!I:I,MATCH($C46,'Policy Characteristics'!$C:$C,0))),"",INDEX('Policy Characteristics'!I:I,MATCH($C46,'Policy Characteristics'!$C:$C,0)))</f>
        <v>% reduction in emissions</v>
      </c>
      <c r="P46" s="254" t="str">
        <f>IF(ISBLANK(INDEX('Policy Characteristics'!J:J,MATCH($C46,'Policy Characteristics'!$C:$C,0))),"",INDEX('Policy Characteristics'!J:J,MATCH($C46,'Policy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6" s="254" t="str">
        <f>IF(ISBLANK(INDEX('Policy Characteristics'!K:K,MATCH($C46,'Policy Characteristics'!$C:$C,0))),"",INDEX('Policy Characteristics'!K:K,MATCH($C46,'Policy Characteristics'!$C:$C,0)))</f>
        <v>transportation-sector-main.html#conv-pol-stds</v>
      </c>
      <c r="R46" s="254" t="str">
        <f>IF(ISBLANK(INDEX('Policy Characteristics'!L:L,MATCH($C46,'Policy Characteristics'!$C:$C,0))),"",INDEX('Policy Characteristics'!L:L,MATCH($C46,'Policy Characteristics'!$C:$C,0)))</f>
        <v>conventional-pollutant-standards.html</v>
      </c>
    </row>
    <row r="47" spans="1:18" s="2" customFormat="1" x14ac:dyDescent="0.25">
      <c r="A47" s="254" t="str">
        <f>IF(ISBLANK(INDEX('Policy Characteristics'!A:A,MATCH($C47,'Policy Characteristics'!$C:$C,0))),"",INDEX('Policy Characteristics'!A:A,MATCH($C47,'Policy Characteristics'!$C:$C,0)))</f>
        <v>Transportation</v>
      </c>
      <c r="B47" s="262" t="str">
        <f>IF(ISBLANK(INDEX('Policy Characteristics'!B:B,MATCH($C47,'Policy Characteristics'!$C:$C,0))),"",INDEX('Policy Characteristics'!B:B,MATCH($C47,'Policy Characteristics'!$C:$C,0)))</f>
        <v>Conventional Pollutant Standards</v>
      </c>
      <c r="C47" s="254" t="str">
        <f t="shared" si="2"/>
        <v>Percentage Reduction of Separately Regulated Pollutants</v>
      </c>
      <c r="D47" s="2" t="s">
        <v>38</v>
      </c>
      <c r="E47" s="2" t="s">
        <v>2213</v>
      </c>
      <c r="F47" s="2" t="s">
        <v>3241</v>
      </c>
      <c r="G47" s="2" t="s">
        <v>2213</v>
      </c>
      <c r="H47" s="47">
        <f t="shared" si="1"/>
        <v>46</v>
      </c>
      <c r="I47" s="325" t="s">
        <v>41</v>
      </c>
      <c r="J47" s="255" t="str">
        <f>IF(ISBLANK(INDEX('Policy Characteristics'!D:D,MATCH($C47,'Policy Characteristics'!$C:$C,0))),"",INDEX('Policy Characteristics'!D:D,MATCH($C47,'Policy Characteristics'!$C:$C,0)))</f>
        <v>Conventional Pollutant Standard</v>
      </c>
      <c r="K47" s="254" t="str">
        <f>IF(ISBLANK(INDEX('Policy Characteristics'!E:E,MATCH($C47,'Policy Characteristics'!$C:$C,0))),"",INDEX('Policy Characteristics'!E:E,MATCH($C47,'Policy Characteristics'!$C:$C,0)))</f>
        <v>trans reduce regulated pollutants</v>
      </c>
      <c r="L47" s="261">
        <f>IF(ISBLANK(INDEX('Policy Characteristics'!F:F,MATCH($C47,'Policy Characteristics'!$C:$C,0))),"",INDEX('Policy Characteristics'!F:F,MATCH($C47,'Policy Characteristics'!$C:$C,0)))</f>
        <v>0</v>
      </c>
      <c r="M47" s="261">
        <f>IF(ISBLANK(INDEX('Policy Characteristics'!G:G,MATCH($C47,'Policy Characteristics'!$C:$C,0))),"",INDEX('Policy Characteristics'!G:G,MATCH($C47,'Policy Characteristics'!$C:$C,0)))</f>
        <v>1</v>
      </c>
      <c r="N47" s="261">
        <f>IF(ISBLANK(INDEX('Policy Characteristics'!H:H,MATCH($C47,'Policy Characteristics'!$C:$C,0))),"",INDEX('Policy Characteristics'!H:H,MATCH($C47,'Policy Characteristics'!$C:$C,0)))</f>
        <v>0.02</v>
      </c>
      <c r="O47" s="254" t="str">
        <f>IF(ISBLANK(INDEX('Policy Characteristics'!I:I,MATCH($C47,'Policy Characteristics'!$C:$C,0))),"",INDEX('Policy Characteristics'!I:I,MATCH($C47,'Policy Characteristics'!$C:$C,0)))</f>
        <v>% reduction in emissions</v>
      </c>
      <c r="P47" s="254" t="str">
        <f>IF(ISBLANK(INDEX('Policy Characteristics'!J:J,MATCH($C47,'Policy Characteristics'!$C:$C,0))),"",INDEX('Policy Characteristics'!J:J,MATCH($C47,'Policy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7" s="254" t="str">
        <f>IF(ISBLANK(INDEX('Policy Characteristics'!K:K,MATCH($C47,'Policy Characteristics'!$C:$C,0))),"",INDEX('Policy Characteristics'!K:K,MATCH($C47,'Policy Characteristics'!$C:$C,0)))</f>
        <v>transportation-sector-main.html#conv-pol-stds</v>
      </c>
      <c r="R47" s="254" t="str">
        <f>IF(ISBLANK(INDEX('Policy Characteristics'!L:L,MATCH($C47,'Policy Characteristics'!$C:$C,0))),"",INDEX('Policy Characteristics'!L:L,MATCH($C47,'Policy Characteristics'!$C:$C,0)))</f>
        <v>conventional-pollutant-standards.html</v>
      </c>
    </row>
    <row r="48" spans="1:18" s="2" customFormat="1" x14ac:dyDescent="0.25">
      <c r="A48" s="254" t="str">
        <f>IF(ISBLANK(INDEX('Policy Characteristics'!A:A,MATCH($C48,'Policy Characteristics'!$C:$C,0))),"",INDEX('Policy Characteristics'!A:A,MATCH($C48,'Policy Characteristics'!$C:$C,0)))</f>
        <v>Transportation</v>
      </c>
      <c r="B48" s="262" t="str">
        <f>IF(ISBLANK(INDEX('Policy Characteristics'!B:B,MATCH($C48,'Policy Characteristics'!$C:$C,0))),"",INDEX('Policy Characteristics'!B:B,MATCH($C48,'Policy Characteristics'!$C:$C,0)))</f>
        <v>Conventional Pollutant Standards</v>
      </c>
      <c r="C48" s="254" t="str">
        <f t="shared" si="2"/>
        <v>Percentage Reduction of Separately Regulated Pollutants</v>
      </c>
      <c r="D48" s="2" t="s">
        <v>38</v>
      </c>
      <c r="E48" s="2" t="s">
        <v>2215</v>
      </c>
      <c r="F48" s="2" t="s">
        <v>3241</v>
      </c>
      <c r="G48" s="2" t="s">
        <v>2215</v>
      </c>
      <c r="H48" s="47">
        <f t="shared" si="1"/>
        <v>47</v>
      </c>
      <c r="I48" s="324" t="s">
        <v>40</v>
      </c>
      <c r="J48" s="255" t="str">
        <f>IF(ISBLANK(INDEX('Policy Characteristics'!D:D,MATCH($C48,'Policy Characteristics'!$C:$C,0))),"",INDEX('Policy Characteristics'!D:D,MATCH($C48,'Policy Characteristics'!$C:$C,0)))</f>
        <v>Conventional Pollutant Standard</v>
      </c>
      <c r="K48" s="254" t="str">
        <f>IF(ISBLANK(INDEX('Policy Characteristics'!E:E,MATCH($C48,'Policy Characteristics'!$C:$C,0))),"",INDEX('Policy Characteristics'!E:E,MATCH($C48,'Policy Characteristics'!$C:$C,0)))</f>
        <v>trans reduce regulated pollutants</v>
      </c>
      <c r="L48" s="261">
        <f>IF(ISBLANK(INDEX('Policy Characteristics'!F:F,MATCH($C48,'Policy Characteristics'!$C:$C,0))),"",INDEX('Policy Characteristics'!F:F,MATCH($C48,'Policy Characteristics'!$C:$C,0)))</f>
        <v>0</v>
      </c>
      <c r="M48" s="261">
        <f>IF(ISBLANK(INDEX('Policy Characteristics'!G:G,MATCH($C48,'Policy Characteristics'!$C:$C,0))),"",INDEX('Policy Characteristics'!G:G,MATCH($C48,'Policy Characteristics'!$C:$C,0)))</f>
        <v>1</v>
      </c>
      <c r="N48" s="261">
        <f>IF(ISBLANK(INDEX('Policy Characteristics'!H:H,MATCH($C48,'Policy Characteristics'!$C:$C,0))),"",INDEX('Policy Characteristics'!H:H,MATCH($C48,'Policy Characteristics'!$C:$C,0)))</f>
        <v>0.02</v>
      </c>
      <c r="O48" s="254" t="str">
        <f>IF(ISBLANK(INDEX('Policy Characteristics'!I:I,MATCH($C48,'Policy Characteristics'!$C:$C,0))),"",INDEX('Policy Characteristics'!I:I,MATCH($C48,'Policy Characteristics'!$C:$C,0)))</f>
        <v>% reduction in emissions</v>
      </c>
      <c r="P48" s="254" t="str">
        <f>IF(ISBLANK(INDEX('Policy Characteristics'!J:J,MATCH($C48,'Policy Characteristics'!$C:$C,0))),"",INDEX('Policy Characteristics'!J:J,MATCH($C48,'Policy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8" s="254" t="str">
        <f>IF(ISBLANK(INDEX('Policy Characteristics'!K:K,MATCH($C48,'Policy Characteristics'!$C:$C,0))),"",INDEX('Policy Characteristics'!K:K,MATCH($C48,'Policy Characteristics'!$C:$C,0)))</f>
        <v>transportation-sector-main.html#conv-pol-stds</v>
      </c>
      <c r="R48" s="254" t="str">
        <f>IF(ISBLANK(INDEX('Policy Characteristics'!L:L,MATCH($C48,'Policy Characteristics'!$C:$C,0))),"",INDEX('Policy Characteristics'!L:L,MATCH($C48,'Policy Characteristics'!$C:$C,0)))</f>
        <v>conventional-pollutant-standards.html</v>
      </c>
    </row>
    <row r="49" spans="1:18" s="2" customFormat="1" x14ac:dyDescent="0.25">
      <c r="A49" s="254" t="str">
        <f>IF(ISBLANK(INDEX('Policy Characteristics'!A:A,MATCH($C49,'Policy Characteristics'!$C:$C,0))),"",INDEX('Policy Characteristics'!A:A,MATCH($C49,'Policy Characteristics'!$C:$C,0)))</f>
        <v>Transportation</v>
      </c>
      <c r="B49" s="262" t="str">
        <f>IF(ISBLANK(INDEX('Policy Characteristics'!B:B,MATCH($C49,'Policy Characteristics'!$C:$C,0))),"",INDEX('Policy Characteristics'!B:B,MATCH($C49,'Policy Characteristics'!$C:$C,0)))</f>
        <v>Conventional Pollutant Standards</v>
      </c>
      <c r="C49" s="254" t="str">
        <f t="shared" si="2"/>
        <v>Percentage Reduction of Separately Regulated Pollutants</v>
      </c>
      <c r="D49" s="2" t="s">
        <v>38</v>
      </c>
      <c r="E49" s="2" t="s">
        <v>2217</v>
      </c>
      <c r="F49" s="2" t="s">
        <v>3241</v>
      </c>
      <c r="G49" s="2" t="s">
        <v>2217</v>
      </c>
      <c r="H49" s="47">
        <f t="shared" si="1"/>
        <v>48</v>
      </c>
      <c r="I49" s="324" t="s">
        <v>40</v>
      </c>
      <c r="J49" s="255" t="str">
        <f>IF(ISBLANK(INDEX('Policy Characteristics'!D:D,MATCH($C49,'Policy Characteristics'!$C:$C,0))),"",INDEX('Policy Characteristics'!D:D,MATCH($C49,'Policy Characteristics'!$C:$C,0)))</f>
        <v>Conventional Pollutant Standard</v>
      </c>
      <c r="K49" s="254" t="str">
        <f>IF(ISBLANK(INDEX('Policy Characteristics'!E:E,MATCH($C49,'Policy Characteristics'!$C:$C,0))),"",INDEX('Policy Characteristics'!E:E,MATCH($C49,'Policy Characteristics'!$C:$C,0)))</f>
        <v>trans reduce regulated pollutants</v>
      </c>
      <c r="L49" s="261">
        <f>IF(ISBLANK(INDEX('Policy Characteristics'!F:F,MATCH($C49,'Policy Characteristics'!$C:$C,0))),"",INDEX('Policy Characteristics'!F:F,MATCH($C49,'Policy Characteristics'!$C:$C,0)))</f>
        <v>0</v>
      </c>
      <c r="M49" s="261">
        <f>IF(ISBLANK(INDEX('Policy Characteristics'!G:G,MATCH($C49,'Policy Characteristics'!$C:$C,0))),"",INDEX('Policy Characteristics'!G:G,MATCH($C49,'Policy Characteristics'!$C:$C,0)))</f>
        <v>1</v>
      </c>
      <c r="N49" s="261">
        <f>IF(ISBLANK(INDEX('Policy Characteristics'!H:H,MATCH($C49,'Policy Characteristics'!$C:$C,0))),"",INDEX('Policy Characteristics'!H:H,MATCH($C49,'Policy Characteristics'!$C:$C,0)))</f>
        <v>0.02</v>
      </c>
      <c r="O49" s="254" t="str">
        <f>IF(ISBLANK(INDEX('Policy Characteristics'!I:I,MATCH($C49,'Policy Characteristics'!$C:$C,0))),"",INDEX('Policy Characteristics'!I:I,MATCH($C49,'Policy Characteristics'!$C:$C,0)))</f>
        <v>% reduction in emissions</v>
      </c>
      <c r="P49" s="254" t="str">
        <f>IF(ISBLANK(INDEX('Policy Characteristics'!J:J,MATCH($C49,'Policy Characteristics'!$C:$C,0))),"",INDEX('Policy Characteristics'!J:J,MATCH($C49,'Policy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9" s="254" t="str">
        <f>IF(ISBLANK(INDEX('Policy Characteristics'!K:K,MATCH($C49,'Policy Characteristics'!$C:$C,0))),"",INDEX('Policy Characteristics'!K:K,MATCH($C49,'Policy Characteristics'!$C:$C,0)))</f>
        <v>transportation-sector-main.html#conv-pol-stds</v>
      </c>
      <c r="R49" s="254" t="str">
        <f>IF(ISBLANK(INDEX('Policy Characteristics'!L:L,MATCH($C49,'Policy Characteristics'!$C:$C,0))),"",INDEX('Policy Characteristics'!L:L,MATCH($C49,'Policy Characteristics'!$C:$C,0)))</f>
        <v>conventional-pollutant-standards.html</v>
      </c>
    </row>
    <row r="50" spans="1:18" s="2" customFormat="1" x14ac:dyDescent="0.25">
      <c r="A50" s="254" t="str">
        <f>IF(ISBLANK(INDEX('Policy Characteristics'!A:A,MATCH($C50,'Policy Characteristics'!$C:$C,0))),"",INDEX('Policy Characteristics'!A:A,MATCH($C50,'Policy Characteristics'!$C:$C,0)))</f>
        <v>Transportation</v>
      </c>
      <c r="B50" s="262" t="str">
        <f>IF(ISBLANK(INDEX('Policy Characteristics'!B:B,MATCH($C50,'Policy Characteristics'!$C:$C,0))),"",INDEX('Policy Characteristics'!B:B,MATCH($C50,'Policy Characteristics'!$C:$C,0)))</f>
        <v>Conventional Pollutant Standards</v>
      </c>
      <c r="C50" s="254" t="str">
        <f t="shared" si="2"/>
        <v>Percentage Reduction of Separately Regulated Pollutants</v>
      </c>
      <c r="D50" s="2" t="s">
        <v>38</v>
      </c>
      <c r="E50" s="2" t="s">
        <v>2219</v>
      </c>
      <c r="F50" s="2" t="s">
        <v>3241</v>
      </c>
      <c r="G50" s="2" t="s">
        <v>2219</v>
      </c>
      <c r="H50" s="47">
        <f t="shared" si="1"/>
        <v>49</v>
      </c>
      <c r="I50" s="325" t="s">
        <v>41</v>
      </c>
      <c r="J50" s="255" t="str">
        <f>IF(ISBLANK(INDEX('Policy Characteristics'!D:D,MATCH($C50,'Policy Characteristics'!$C:$C,0))),"",INDEX('Policy Characteristics'!D:D,MATCH($C50,'Policy Characteristics'!$C:$C,0)))</f>
        <v>Conventional Pollutant Standard</v>
      </c>
      <c r="K50" s="254" t="str">
        <f>IF(ISBLANK(INDEX('Policy Characteristics'!E:E,MATCH($C50,'Policy Characteristics'!$C:$C,0))),"",INDEX('Policy Characteristics'!E:E,MATCH($C50,'Policy Characteristics'!$C:$C,0)))</f>
        <v>trans reduce regulated pollutants</v>
      </c>
      <c r="L50" s="261">
        <f>IF(ISBLANK(INDEX('Policy Characteristics'!F:F,MATCH($C50,'Policy Characteristics'!$C:$C,0))),"",INDEX('Policy Characteristics'!F:F,MATCH($C50,'Policy Characteristics'!$C:$C,0)))</f>
        <v>0</v>
      </c>
      <c r="M50" s="261">
        <f>IF(ISBLANK(INDEX('Policy Characteristics'!G:G,MATCH($C50,'Policy Characteristics'!$C:$C,0))),"",INDEX('Policy Characteristics'!G:G,MATCH($C50,'Policy Characteristics'!$C:$C,0)))</f>
        <v>1</v>
      </c>
      <c r="N50" s="261">
        <f>IF(ISBLANK(INDEX('Policy Characteristics'!H:H,MATCH($C50,'Policy Characteristics'!$C:$C,0))),"",INDEX('Policy Characteristics'!H:H,MATCH($C50,'Policy Characteristics'!$C:$C,0)))</f>
        <v>0.02</v>
      </c>
      <c r="O50" s="254" t="str">
        <f>IF(ISBLANK(INDEX('Policy Characteristics'!I:I,MATCH($C50,'Policy Characteristics'!$C:$C,0))),"",INDEX('Policy Characteristics'!I:I,MATCH($C50,'Policy Characteristics'!$C:$C,0)))</f>
        <v>% reduction in emissions</v>
      </c>
      <c r="P50" s="254" t="str">
        <f>IF(ISBLANK(INDEX('Policy Characteristics'!J:J,MATCH($C50,'Policy Characteristics'!$C:$C,0))),"",INDEX('Policy Characteristics'!J:J,MATCH($C50,'Policy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0" s="254" t="str">
        <f>IF(ISBLANK(INDEX('Policy Characteristics'!K:K,MATCH($C50,'Policy Characteristics'!$C:$C,0))),"",INDEX('Policy Characteristics'!K:K,MATCH($C50,'Policy Characteristics'!$C:$C,0)))</f>
        <v>transportation-sector-main.html#conv-pol-stds</v>
      </c>
      <c r="R50" s="254" t="str">
        <f>IF(ISBLANK(INDEX('Policy Characteristics'!L:L,MATCH($C50,'Policy Characteristics'!$C:$C,0))),"",INDEX('Policy Characteristics'!L:L,MATCH($C50,'Policy Characteristics'!$C:$C,0)))</f>
        <v>conventional-pollutant-standards.html</v>
      </c>
    </row>
    <row r="51" spans="1:18" s="2" customFormat="1" x14ac:dyDescent="0.25">
      <c r="A51" s="254" t="str">
        <f>IF(ISBLANK(INDEX('Policy Characteristics'!A:A,MATCH($C51,'Policy Characteristics'!$C:$C,0))),"",INDEX('Policy Characteristics'!A:A,MATCH($C51,'Policy Characteristics'!$C:$C,0)))</f>
        <v>Transportation</v>
      </c>
      <c r="B51" s="262" t="str">
        <f>IF(ISBLANK(INDEX('Policy Characteristics'!B:B,MATCH($C51,'Policy Characteristics'!$C:$C,0))),"",INDEX('Policy Characteristics'!B:B,MATCH($C51,'Policy Characteristics'!$C:$C,0)))</f>
        <v>Conventional Pollutant Standards</v>
      </c>
      <c r="C51" s="254" t="str">
        <f t="shared" si="2"/>
        <v>Percentage Reduction of Separately Regulated Pollutants</v>
      </c>
      <c r="D51" s="2" t="s">
        <v>38</v>
      </c>
      <c r="E51" s="2" t="s">
        <v>2221</v>
      </c>
      <c r="F51" s="2" t="s">
        <v>3241</v>
      </c>
      <c r="G51" s="2" t="s">
        <v>2221</v>
      </c>
      <c r="H51" s="47">
        <f t="shared" si="1"/>
        <v>50</v>
      </c>
      <c r="I51" s="325" t="s">
        <v>41</v>
      </c>
      <c r="J51" s="255" t="str">
        <f>IF(ISBLANK(INDEX('Policy Characteristics'!D:D,MATCH($C51,'Policy Characteristics'!$C:$C,0))),"",INDEX('Policy Characteristics'!D:D,MATCH($C51,'Policy Characteristics'!$C:$C,0)))</f>
        <v>Conventional Pollutant Standard</v>
      </c>
      <c r="K51" s="254" t="str">
        <f>IF(ISBLANK(INDEX('Policy Characteristics'!E:E,MATCH($C51,'Policy Characteristics'!$C:$C,0))),"",INDEX('Policy Characteristics'!E:E,MATCH($C51,'Policy Characteristics'!$C:$C,0)))</f>
        <v>trans reduce regulated pollutants</v>
      </c>
      <c r="L51" s="261">
        <f>IF(ISBLANK(INDEX('Policy Characteristics'!F:F,MATCH($C51,'Policy Characteristics'!$C:$C,0))),"",INDEX('Policy Characteristics'!F:F,MATCH($C51,'Policy Characteristics'!$C:$C,0)))</f>
        <v>0</v>
      </c>
      <c r="M51" s="261">
        <f>IF(ISBLANK(INDEX('Policy Characteristics'!G:G,MATCH($C51,'Policy Characteristics'!$C:$C,0))),"",INDEX('Policy Characteristics'!G:G,MATCH($C51,'Policy Characteristics'!$C:$C,0)))</f>
        <v>1</v>
      </c>
      <c r="N51" s="261">
        <f>IF(ISBLANK(INDEX('Policy Characteristics'!H:H,MATCH($C51,'Policy Characteristics'!$C:$C,0))),"",INDEX('Policy Characteristics'!H:H,MATCH($C51,'Policy Characteristics'!$C:$C,0)))</f>
        <v>0.02</v>
      </c>
      <c r="O51" s="254" t="str">
        <f>IF(ISBLANK(INDEX('Policy Characteristics'!I:I,MATCH($C51,'Policy Characteristics'!$C:$C,0))),"",INDEX('Policy Characteristics'!I:I,MATCH($C51,'Policy Characteristics'!$C:$C,0)))</f>
        <v>% reduction in emissions</v>
      </c>
      <c r="P51" s="254" t="str">
        <f>IF(ISBLANK(INDEX('Policy Characteristics'!J:J,MATCH($C51,'Policy Characteristics'!$C:$C,0))),"",INDEX('Policy Characteristics'!J:J,MATCH($C51,'Policy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1" s="254" t="str">
        <f>IF(ISBLANK(INDEX('Policy Characteristics'!K:K,MATCH($C51,'Policy Characteristics'!$C:$C,0))),"",INDEX('Policy Characteristics'!K:K,MATCH($C51,'Policy Characteristics'!$C:$C,0)))</f>
        <v>transportation-sector-main.html#conv-pol-stds</v>
      </c>
      <c r="R51" s="254" t="str">
        <f>IF(ISBLANK(INDEX('Policy Characteristics'!L:L,MATCH($C51,'Policy Characteristics'!$C:$C,0))),"",INDEX('Policy Characteristics'!L:L,MATCH($C51,'Policy Characteristics'!$C:$C,0)))</f>
        <v>conventional-pollutant-standards.html</v>
      </c>
    </row>
    <row r="52" spans="1:18" s="2" customFormat="1" x14ac:dyDescent="0.25">
      <c r="A52" s="254" t="str">
        <f>IF(ISBLANK(INDEX('Policy Characteristics'!A:A,MATCH($C52,'Policy Characteristics'!$C:$C,0))),"",INDEX('Policy Characteristics'!A:A,MATCH($C52,'Policy Characteristics'!$C:$C,0)))</f>
        <v>Transportation</v>
      </c>
      <c r="B52" s="262" t="str">
        <f>IF(ISBLANK(INDEX('Policy Characteristics'!B:B,MATCH($C52,'Policy Characteristics'!$C:$C,0))),"",INDEX('Policy Characteristics'!B:B,MATCH($C52,'Policy Characteristics'!$C:$C,0)))</f>
        <v>Conventional Pollutant Standards</v>
      </c>
      <c r="C52" s="254" t="str">
        <f t="shared" si="2"/>
        <v>Percentage Reduction of Separately Regulated Pollutants</v>
      </c>
      <c r="D52" s="2" t="s">
        <v>107</v>
      </c>
      <c r="E52" s="2" t="s">
        <v>2205</v>
      </c>
      <c r="F52" s="2" t="s">
        <v>3242</v>
      </c>
      <c r="G52" s="2" t="s">
        <v>2402</v>
      </c>
      <c r="H52" s="47">
        <f t="shared" si="1"/>
        <v>51</v>
      </c>
      <c r="I52" s="324" t="s">
        <v>40</v>
      </c>
      <c r="J52" s="255" t="str">
        <f>IF(ISBLANK(INDEX('Policy Characteristics'!D:D,MATCH($C52,'Policy Characteristics'!$C:$C,0))),"",INDEX('Policy Characteristics'!D:D,MATCH($C52,'Policy Characteristics'!$C:$C,0)))</f>
        <v>Conventional Pollutant Standard</v>
      </c>
      <c r="K52" s="254" t="str">
        <f>IF(ISBLANK(INDEX('Policy Characteristics'!E:E,MATCH($C52,'Policy Characteristics'!$C:$C,0))),"",INDEX('Policy Characteristics'!E:E,MATCH($C52,'Policy Characteristics'!$C:$C,0)))</f>
        <v>trans reduce regulated pollutants</v>
      </c>
      <c r="L52" s="261">
        <f>IF(ISBLANK(INDEX('Policy Characteristics'!F:F,MATCH($C52,'Policy Characteristics'!$C:$C,0))),"",INDEX('Policy Characteristics'!F:F,MATCH($C52,'Policy Characteristics'!$C:$C,0)))</f>
        <v>0</v>
      </c>
      <c r="M52" s="261">
        <f>IF(ISBLANK(INDEX('Policy Characteristics'!G:G,MATCH($C52,'Policy Characteristics'!$C:$C,0))),"",INDEX('Policy Characteristics'!G:G,MATCH($C52,'Policy Characteristics'!$C:$C,0)))</f>
        <v>1</v>
      </c>
      <c r="N52" s="261">
        <f>IF(ISBLANK(INDEX('Policy Characteristics'!H:H,MATCH($C52,'Policy Characteristics'!$C:$C,0))),"",INDEX('Policy Characteristics'!H:H,MATCH($C52,'Policy Characteristics'!$C:$C,0)))</f>
        <v>0.02</v>
      </c>
      <c r="O52" s="254" t="str">
        <f>IF(ISBLANK(INDEX('Policy Characteristics'!I:I,MATCH($C52,'Policy Characteristics'!$C:$C,0))),"",INDEX('Policy Characteristics'!I:I,MATCH($C52,'Policy Characteristics'!$C:$C,0)))</f>
        <v>% reduction in emissions</v>
      </c>
      <c r="P52" s="254" t="str">
        <f>IF(ISBLANK(INDEX('Policy Characteristics'!J:J,MATCH($C52,'Policy Characteristics'!$C:$C,0))),"",INDEX('Policy Characteristics'!J:J,MATCH($C52,'Policy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2" s="254" t="str">
        <f>IF(ISBLANK(INDEX('Policy Characteristics'!K:K,MATCH($C52,'Policy Characteristics'!$C:$C,0))),"",INDEX('Policy Characteristics'!K:K,MATCH($C52,'Policy Characteristics'!$C:$C,0)))</f>
        <v>transportation-sector-main.html#conv-pol-stds</v>
      </c>
      <c r="R52" s="254" t="str">
        <f>IF(ISBLANK(INDEX('Policy Characteristics'!L:L,MATCH($C52,'Policy Characteristics'!$C:$C,0))),"",INDEX('Policy Characteristics'!L:L,MATCH($C52,'Policy Characteristics'!$C:$C,0)))</f>
        <v>conventional-pollutant-standards.html</v>
      </c>
    </row>
    <row r="53" spans="1:18" s="2" customFormat="1" x14ac:dyDescent="0.25">
      <c r="A53" s="254" t="str">
        <f>IF(ISBLANK(INDEX('Policy Characteristics'!A:A,MATCH($C53,'Policy Characteristics'!$C:$C,0))),"",INDEX('Policy Characteristics'!A:A,MATCH($C53,'Policy Characteristics'!$C:$C,0)))</f>
        <v>Transportation</v>
      </c>
      <c r="B53" s="262" t="str">
        <f>IF(ISBLANK(INDEX('Policy Characteristics'!B:B,MATCH($C53,'Policy Characteristics'!$C:$C,0))),"",INDEX('Policy Characteristics'!B:B,MATCH($C53,'Policy Characteristics'!$C:$C,0)))</f>
        <v>Conventional Pollutant Standards</v>
      </c>
      <c r="C53" s="254" t="str">
        <f t="shared" si="2"/>
        <v>Percentage Reduction of Separately Regulated Pollutants</v>
      </c>
      <c r="D53" s="2" t="s">
        <v>107</v>
      </c>
      <c r="E53" s="2" t="s">
        <v>468</v>
      </c>
      <c r="F53" s="2" t="s">
        <v>3242</v>
      </c>
      <c r="G53" s="2" t="s">
        <v>468</v>
      </c>
      <c r="H53" s="47">
        <f t="shared" si="1"/>
        <v>52</v>
      </c>
      <c r="I53" s="324" t="s">
        <v>40</v>
      </c>
      <c r="J53" s="255" t="str">
        <f>IF(ISBLANK(INDEX('Policy Characteristics'!D:D,MATCH($C53,'Policy Characteristics'!$C:$C,0))),"",INDEX('Policy Characteristics'!D:D,MATCH($C53,'Policy Characteristics'!$C:$C,0)))</f>
        <v>Conventional Pollutant Standard</v>
      </c>
      <c r="K53" s="254" t="str">
        <f>IF(ISBLANK(INDEX('Policy Characteristics'!E:E,MATCH($C53,'Policy Characteristics'!$C:$C,0))),"",INDEX('Policy Characteristics'!E:E,MATCH($C53,'Policy Characteristics'!$C:$C,0)))</f>
        <v>trans reduce regulated pollutants</v>
      </c>
      <c r="L53" s="261">
        <f>IF(ISBLANK(INDEX('Policy Characteristics'!F:F,MATCH($C53,'Policy Characteristics'!$C:$C,0))),"",INDEX('Policy Characteristics'!F:F,MATCH($C53,'Policy Characteristics'!$C:$C,0)))</f>
        <v>0</v>
      </c>
      <c r="M53" s="261">
        <f>IF(ISBLANK(INDEX('Policy Characteristics'!G:G,MATCH($C53,'Policy Characteristics'!$C:$C,0))),"",INDEX('Policy Characteristics'!G:G,MATCH($C53,'Policy Characteristics'!$C:$C,0)))</f>
        <v>1</v>
      </c>
      <c r="N53" s="261">
        <f>IF(ISBLANK(INDEX('Policy Characteristics'!H:H,MATCH($C53,'Policy Characteristics'!$C:$C,0))),"",INDEX('Policy Characteristics'!H:H,MATCH($C53,'Policy Characteristics'!$C:$C,0)))</f>
        <v>0.02</v>
      </c>
      <c r="O53" s="254" t="str">
        <f>IF(ISBLANK(INDEX('Policy Characteristics'!I:I,MATCH($C53,'Policy Characteristics'!$C:$C,0))),"",INDEX('Policy Characteristics'!I:I,MATCH($C53,'Policy Characteristics'!$C:$C,0)))</f>
        <v>% reduction in emissions</v>
      </c>
      <c r="P53" s="254" t="str">
        <f>IF(ISBLANK(INDEX('Policy Characteristics'!J:J,MATCH($C53,'Policy Characteristics'!$C:$C,0))),"",INDEX('Policy Characteristics'!J:J,MATCH($C53,'Policy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3" s="254" t="str">
        <f>IF(ISBLANK(INDEX('Policy Characteristics'!K:K,MATCH($C53,'Policy Characteristics'!$C:$C,0))),"",INDEX('Policy Characteristics'!K:K,MATCH($C53,'Policy Characteristics'!$C:$C,0)))</f>
        <v>transportation-sector-main.html#conv-pol-stds</v>
      </c>
      <c r="R53" s="254" t="str">
        <f>IF(ISBLANK(INDEX('Policy Characteristics'!L:L,MATCH($C53,'Policy Characteristics'!$C:$C,0))),"",INDEX('Policy Characteristics'!L:L,MATCH($C53,'Policy Characteristics'!$C:$C,0)))</f>
        <v>conventional-pollutant-standards.html</v>
      </c>
    </row>
    <row r="54" spans="1:18" s="2" customFormat="1" x14ac:dyDescent="0.25">
      <c r="A54" s="254" t="str">
        <f>IF(ISBLANK(INDEX('Policy Characteristics'!A:A,MATCH($C54,'Policy Characteristics'!$C:$C,0))),"",INDEX('Policy Characteristics'!A:A,MATCH($C54,'Policy Characteristics'!$C:$C,0)))</f>
        <v>Transportation</v>
      </c>
      <c r="B54" s="262" t="str">
        <f>IF(ISBLANK(INDEX('Policy Characteristics'!B:B,MATCH($C54,'Policy Characteristics'!$C:$C,0))),"",INDEX('Policy Characteristics'!B:B,MATCH($C54,'Policy Characteristics'!$C:$C,0)))</f>
        <v>Conventional Pollutant Standards</v>
      </c>
      <c r="C54" s="254" t="str">
        <f t="shared" si="2"/>
        <v>Percentage Reduction of Separately Regulated Pollutants</v>
      </c>
      <c r="D54" s="2" t="s">
        <v>107</v>
      </c>
      <c r="E54" s="2" t="s">
        <v>2208</v>
      </c>
      <c r="F54" s="2" t="s">
        <v>3242</v>
      </c>
      <c r="G54" s="2" t="s">
        <v>2208</v>
      </c>
      <c r="H54" s="47">
        <f t="shared" si="1"/>
        <v>53</v>
      </c>
      <c r="I54" s="324" t="s">
        <v>40</v>
      </c>
      <c r="J54" s="255" t="str">
        <f>IF(ISBLANK(INDEX('Policy Characteristics'!D:D,MATCH($C54,'Policy Characteristics'!$C:$C,0))),"",INDEX('Policy Characteristics'!D:D,MATCH($C54,'Policy Characteristics'!$C:$C,0)))</f>
        <v>Conventional Pollutant Standard</v>
      </c>
      <c r="K54" s="254" t="str">
        <f>IF(ISBLANK(INDEX('Policy Characteristics'!E:E,MATCH($C54,'Policy Characteristics'!$C:$C,0))),"",INDEX('Policy Characteristics'!E:E,MATCH($C54,'Policy Characteristics'!$C:$C,0)))</f>
        <v>trans reduce regulated pollutants</v>
      </c>
      <c r="L54" s="261">
        <f>IF(ISBLANK(INDEX('Policy Characteristics'!F:F,MATCH($C54,'Policy Characteristics'!$C:$C,0))),"",INDEX('Policy Characteristics'!F:F,MATCH($C54,'Policy Characteristics'!$C:$C,0)))</f>
        <v>0</v>
      </c>
      <c r="M54" s="261">
        <f>IF(ISBLANK(INDEX('Policy Characteristics'!G:G,MATCH($C54,'Policy Characteristics'!$C:$C,0))),"",INDEX('Policy Characteristics'!G:G,MATCH($C54,'Policy Characteristics'!$C:$C,0)))</f>
        <v>1</v>
      </c>
      <c r="N54" s="261">
        <f>IF(ISBLANK(INDEX('Policy Characteristics'!H:H,MATCH($C54,'Policy Characteristics'!$C:$C,0))),"",INDEX('Policy Characteristics'!H:H,MATCH($C54,'Policy Characteristics'!$C:$C,0)))</f>
        <v>0.02</v>
      </c>
      <c r="O54" s="254" t="str">
        <f>IF(ISBLANK(INDEX('Policy Characteristics'!I:I,MATCH($C54,'Policy Characteristics'!$C:$C,0))),"",INDEX('Policy Characteristics'!I:I,MATCH($C54,'Policy Characteristics'!$C:$C,0)))</f>
        <v>% reduction in emissions</v>
      </c>
      <c r="P54" s="254" t="str">
        <f>IF(ISBLANK(INDEX('Policy Characteristics'!J:J,MATCH($C54,'Policy Characteristics'!$C:$C,0))),"",INDEX('Policy Characteristics'!J:J,MATCH($C54,'Policy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4" s="254" t="str">
        <f>IF(ISBLANK(INDEX('Policy Characteristics'!K:K,MATCH($C54,'Policy Characteristics'!$C:$C,0))),"",INDEX('Policy Characteristics'!K:K,MATCH($C54,'Policy Characteristics'!$C:$C,0)))</f>
        <v>transportation-sector-main.html#conv-pol-stds</v>
      </c>
      <c r="R54" s="254" t="str">
        <f>IF(ISBLANK(INDEX('Policy Characteristics'!L:L,MATCH($C54,'Policy Characteristics'!$C:$C,0))),"",INDEX('Policy Characteristics'!L:L,MATCH($C54,'Policy Characteristics'!$C:$C,0)))</f>
        <v>conventional-pollutant-standards.html</v>
      </c>
    </row>
    <row r="55" spans="1:18" s="2" customFormat="1" x14ac:dyDescent="0.25">
      <c r="A55" s="254" t="str">
        <f>IF(ISBLANK(INDEX('Policy Characteristics'!A:A,MATCH($C55,'Policy Characteristics'!$C:$C,0))),"",INDEX('Policy Characteristics'!A:A,MATCH($C55,'Policy Characteristics'!$C:$C,0)))</f>
        <v>Transportation</v>
      </c>
      <c r="B55" s="262" t="str">
        <f>IF(ISBLANK(INDEX('Policy Characteristics'!B:B,MATCH($C55,'Policy Characteristics'!$C:$C,0))),"",INDEX('Policy Characteristics'!B:B,MATCH($C55,'Policy Characteristics'!$C:$C,0)))</f>
        <v>Conventional Pollutant Standards</v>
      </c>
      <c r="C55" s="254" t="str">
        <f t="shared" si="2"/>
        <v>Percentage Reduction of Separately Regulated Pollutants</v>
      </c>
      <c r="D55" s="2" t="s">
        <v>107</v>
      </c>
      <c r="E55" s="2" t="s">
        <v>2210</v>
      </c>
      <c r="F55" s="2" t="s">
        <v>3242</v>
      </c>
      <c r="G55" s="2" t="s">
        <v>2210</v>
      </c>
      <c r="H55" s="47">
        <f t="shared" si="1"/>
        <v>54</v>
      </c>
      <c r="I55" s="324" t="s">
        <v>40</v>
      </c>
      <c r="J55" s="255" t="str">
        <f>IF(ISBLANK(INDEX('Policy Characteristics'!D:D,MATCH($C55,'Policy Characteristics'!$C:$C,0))),"",INDEX('Policy Characteristics'!D:D,MATCH($C55,'Policy Characteristics'!$C:$C,0)))</f>
        <v>Conventional Pollutant Standard</v>
      </c>
      <c r="K55" s="254" t="str">
        <f>IF(ISBLANK(INDEX('Policy Characteristics'!E:E,MATCH($C55,'Policy Characteristics'!$C:$C,0))),"",INDEX('Policy Characteristics'!E:E,MATCH($C55,'Policy Characteristics'!$C:$C,0)))</f>
        <v>trans reduce regulated pollutants</v>
      </c>
      <c r="L55" s="261">
        <f>IF(ISBLANK(INDEX('Policy Characteristics'!F:F,MATCH($C55,'Policy Characteristics'!$C:$C,0))),"",INDEX('Policy Characteristics'!F:F,MATCH($C55,'Policy Characteristics'!$C:$C,0)))</f>
        <v>0</v>
      </c>
      <c r="M55" s="261">
        <f>IF(ISBLANK(INDEX('Policy Characteristics'!G:G,MATCH($C55,'Policy Characteristics'!$C:$C,0))),"",INDEX('Policy Characteristics'!G:G,MATCH($C55,'Policy Characteristics'!$C:$C,0)))</f>
        <v>1</v>
      </c>
      <c r="N55" s="261">
        <f>IF(ISBLANK(INDEX('Policy Characteristics'!H:H,MATCH($C55,'Policy Characteristics'!$C:$C,0))),"",INDEX('Policy Characteristics'!H:H,MATCH($C55,'Policy Characteristics'!$C:$C,0)))</f>
        <v>0.02</v>
      </c>
      <c r="O55" s="254" t="str">
        <f>IF(ISBLANK(INDEX('Policy Characteristics'!I:I,MATCH($C55,'Policy Characteristics'!$C:$C,0))),"",INDEX('Policy Characteristics'!I:I,MATCH($C55,'Policy Characteristics'!$C:$C,0)))</f>
        <v>% reduction in emissions</v>
      </c>
      <c r="P55" s="254" t="str">
        <f>IF(ISBLANK(INDEX('Policy Characteristics'!J:J,MATCH($C55,'Policy Characteristics'!$C:$C,0))),"",INDEX('Policy Characteristics'!J:J,MATCH($C55,'Policy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5" s="254" t="str">
        <f>IF(ISBLANK(INDEX('Policy Characteristics'!K:K,MATCH($C55,'Policy Characteristics'!$C:$C,0))),"",INDEX('Policy Characteristics'!K:K,MATCH($C55,'Policy Characteristics'!$C:$C,0)))</f>
        <v>transportation-sector-main.html#conv-pol-stds</v>
      </c>
      <c r="R55" s="254" t="str">
        <f>IF(ISBLANK(INDEX('Policy Characteristics'!L:L,MATCH($C55,'Policy Characteristics'!$C:$C,0))),"",INDEX('Policy Characteristics'!L:L,MATCH($C55,'Policy Characteristics'!$C:$C,0)))</f>
        <v>conventional-pollutant-standards.html</v>
      </c>
    </row>
    <row r="56" spans="1:18" s="2" customFormat="1" x14ac:dyDescent="0.25">
      <c r="A56" s="254" t="str">
        <f>IF(ISBLANK(INDEX('Policy Characteristics'!A:A,MATCH($C56,'Policy Characteristics'!$C:$C,0))),"",INDEX('Policy Characteristics'!A:A,MATCH($C56,'Policy Characteristics'!$C:$C,0)))</f>
        <v>Transportation</v>
      </c>
      <c r="B56" s="262" t="str">
        <f>IF(ISBLANK(INDEX('Policy Characteristics'!B:B,MATCH($C56,'Policy Characteristics'!$C:$C,0))),"",INDEX('Policy Characteristics'!B:B,MATCH($C56,'Policy Characteristics'!$C:$C,0)))</f>
        <v>Conventional Pollutant Standards</v>
      </c>
      <c r="C56" s="254" t="str">
        <f t="shared" si="2"/>
        <v>Percentage Reduction of Separately Regulated Pollutants</v>
      </c>
      <c r="D56" s="2" t="s">
        <v>107</v>
      </c>
      <c r="E56" s="2" t="s">
        <v>2212</v>
      </c>
      <c r="F56" s="2" t="s">
        <v>3242</v>
      </c>
      <c r="G56" s="2" t="s">
        <v>2295</v>
      </c>
      <c r="H56" s="47">
        <f t="shared" si="1"/>
        <v>55</v>
      </c>
      <c r="I56" s="324" t="s">
        <v>40</v>
      </c>
      <c r="J56" s="255" t="str">
        <f>IF(ISBLANK(INDEX('Policy Characteristics'!D:D,MATCH($C56,'Policy Characteristics'!$C:$C,0))),"",INDEX('Policy Characteristics'!D:D,MATCH($C56,'Policy Characteristics'!$C:$C,0)))</f>
        <v>Conventional Pollutant Standard</v>
      </c>
      <c r="K56" s="254" t="str">
        <f>IF(ISBLANK(INDEX('Policy Characteristics'!E:E,MATCH($C56,'Policy Characteristics'!$C:$C,0))),"",INDEX('Policy Characteristics'!E:E,MATCH($C56,'Policy Characteristics'!$C:$C,0)))</f>
        <v>trans reduce regulated pollutants</v>
      </c>
      <c r="L56" s="261">
        <f>IF(ISBLANK(INDEX('Policy Characteristics'!F:F,MATCH($C56,'Policy Characteristics'!$C:$C,0))),"",INDEX('Policy Characteristics'!F:F,MATCH($C56,'Policy Characteristics'!$C:$C,0)))</f>
        <v>0</v>
      </c>
      <c r="M56" s="261">
        <f>IF(ISBLANK(INDEX('Policy Characteristics'!G:G,MATCH($C56,'Policy Characteristics'!$C:$C,0))),"",INDEX('Policy Characteristics'!G:G,MATCH($C56,'Policy Characteristics'!$C:$C,0)))</f>
        <v>1</v>
      </c>
      <c r="N56" s="261">
        <f>IF(ISBLANK(INDEX('Policy Characteristics'!H:H,MATCH($C56,'Policy Characteristics'!$C:$C,0))),"",INDEX('Policy Characteristics'!H:H,MATCH($C56,'Policy Characteristics'!$C:$C,0)))</f>
        <v>0.02</v>
      </c>
      <c r="O56" s="254" t="str">
        <f>IF(ISBLANK(INDEX('Policy Characteristics'!I:I,MATCH($C56,'Policy Characteristics'!$C:$C,0))),"",INDEX('Policy Characteristics'!I:I,MATCH($C56,'Policy Characteristics'!$C:$C,0)))</f>
        <v>% reduction in emissions</v>
      </c>
      <c r="P56" s="254" t="str">
        <f>IF(ISBLANK(INDEX('Policy Characteristics'!J:J,MATCH($C56,'Policy Characteristics'!$C:$C,0))),"",INDEX('Policy Characteristics'!J:J,MATCH($C56,'Policy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6" s="254" t="str">
        <f>IF(ISBLANK(INDEX('Policy Characteristics'!K:K,MATCH($C56,'Policy Characteristics'!$C:$C,0))),"",INDEX('Policy Characteristics'!K:K,MATCH($C56,'Policy Characteristics'!$C:$C,0)))</f>
        <v>transportation-sector-main.html#conv-pol-stds</v>
      </c>
      <c r="R56" s="254" t="str">
        <f>IF(ISBLANK(INDEX('Policy Characteristics'!L:L,MATCH($C56,'Policy Characteristics'!$C:$C,0))),"",INDEX('Policy Characteristics'!L:L,MATCH($C56,'Policy Characteristics'!$C:$C,0)))</f>
        <v>conventional-pollutant-standards.html</v>
      </c>
    </row>
    <row r="57" spans="1:18" s="2" customFormat="1" x14ac:dyDescent="0.25">
      <c r="A57" s="254" t="str">
        <f>IF(ISBLANK(INDEX('Policy Characteristics'!A:A,MATCH($C57,'Policy Characteristics'!$C:$C,0))),"",INDEX('Policy Characteristics'!A:A,MATCH($C57,'Policy Characteristics'!$C:$C,0)))</f>
        <v>Transportation</v>
      </c>
      <c r="B57" s="262" t="str">
        <f>IF(ISBLANK(INDEX('Policy Characteristics'!B:B,MATCH($C57,'Policy Characteristics'!$C:$C,0))),"",INDEX('Policy Characteristics'!B:B,MATCH($C57,'Policy Characteristics'!$C:$C,0)))</f>
        <v>Conventional Pollutant Standards</v>
      </c>
      <c r="C57" s="254" t="str">
        <f t="shared" si="2"/>
        <v>Percentage Reduction of Separately Regulated Pollutants</v>
      </c>
      <c r="D57" s="2" t="s">
        <v>107</v>
      </c>
      <c r="E57" s="2" t="s">
        <v>2213</v>
      </c>
      <c r="F57" s="2" t="s">
        <v>3242</v>
      </c>
      <c r="G57" s="2" t="s">
        <v>2213</v>
      </c>
      <c r="H57" s="47">
        <f t="shared" si="1"/>
        <v>56</v>
      </c>
      <c r="I57" s="324" t="s">
        <v>40</v>
      </c>
      <c r="J57" s="255" t="str">
        <f>IF(ISBLANK(INDEX('Policy Characteristics'!D:D,MATCH($C57,'Policy Characteristics'!$C:$C,0))),"",INDEX('Policy Characteristics'!D:D,MATCH($C57,'Policy Characteristics'!$C:$C,0)))</f>
        <v>Conventional Pollutant Standard</v>
      </c>
      <c r="K57" s="254" t="str">
        <f>IF(ISBLANK(INDEX('Policy Characteristics'!E:E,MATCH($C57,'Policy Characteristics'!$C:$C,0))),"",INDEX('Policy Characteristics'!E:E,MATCH($C57,'Policy Characteristics'!$C:$C,0)))</f>
        <v>trans reduce regulated pollutants</v>
      </c>
      <c r="L57" s="261">
        <f>IF(ISBLANK(INDEX('Policy Characteristics'!F:F,MATCH($C57,'Policy Characteristics'!$C:$C,0))),"",INDEX('Policy Characteristics'!F:F,MATCH($C57,'Policy Characteristics'!$C:$C,0)))</f>
        <v>0</v>
      </c>
      <c r="M57" s="261">
        <f>IF(ISBLANK(INDEX('Policy Characteristics'!G:G,MATCH($C57,'Policy Characteristics'!$C:$C,0))),"",INDEX('Policy Characteristics'!G:G,MATCH($C57,'Policy Characteristics'!$C:$C,0)))</f>
        <v>1</v>
      </c>
      <c r="N57" s="261">
        <f>IF(ISBLANK(INDEX('Policy Characteristics'!H:H,MATCH($C57,'Policy Characteristics'!$C:$C,0))),"",INDEX('Policy Characteristics'!H:H,MATCH($C57,'Policy Characteristics'!$C:$C,0)))</f>
        <v>0.02</v>
      </c>
      <c r="O57" s="254" t="str">
        <f>IF(ISBLANK(INDEX('Policy Characteristics'!I:I,MATCH($C57,'Policy Characteristics'!$C:$C,0))),"",INDEX('Policy Characteristics'!I:I,MATCH($C57,'Policy Characteristics'!$C:$C,0)))</f>
        <v>% reduction in emissions</v>
      </c>
      <c r="P57" s="254" t="str">
        <f>IF(ISBLANK(INDEX('Policy Characteristics'!J:J,MATCH($C57,'Policy Characteristics'!$C:$C,0))),"",INDEX('Policy Characteristics'!J:J,MATCH($C57,'Policy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7" s="254" t="str">
        <f>IF(ISBLANK(INDEX('Policy Characteristics'!K:K,MATCH($C57,'Policy Characteristics'!$C:$C,0))),"",INDEX('Policy Characteristics'!K:K,MATCH($C57,'Policy Characteristics'!$C:$C,0)))</f>
        <v>transportation-sector-main.html#conv-pol-stds</v>
      </c>
      <c r="R57" s="254" t="str">
        <f>IF(ISBLANK(INDEX('Policy Characteristics'!L:L,MATCH($C57,'Policy Characteristics'!$C:$C,0))),"",INDEX('Policy Characteristics'!L:L,MATCH($C57,'Policy Characteristics'!$C:$C,0)))</f>
        <v>conventional-pollutant-standards.html</v>
      </c>
    </row>
    <row r="58" spans="1:18" s="2" customFormat="1" x14ac:dyDescent="0.25">
      <c r="A58" s="254" t="str">
        <f>IF(ISBLANK(INDEX('Policy Characteristics'!A:A,MATCH($C58,'Policy Characteristics'!$C:$C,0))),"",INDEX('Policy Characteristics'!A:A,MATCH($C58,'Policy Characteristics'!$C:$C,0)))</f>
        <v>Transportation</v>
      </c>
      <c r="B58" s="262" t="str">
        <f>IF(ISBLANK(INDEX('Policy Characteristics'!B:B,MATCH($C58,'Policy Characteristics'!$C:$C,0))),"",INDEX('Policy Characteristics'!B:B,MATCH($C58,'Policy Characteristics'!$C:$C,0)))</f>
        <v>Conventional Pollutant Standards</v>
      </c>
      <c r="C58" s="254" t="str">
        <f t="shared" si="2"/>
        <v>Percentage Reduction of Separately Regulated Pollutants</v>
      </c>
      <c r="D58" s="2" t="s">
        <v>107</v>
      </c>
      <c r="E58" s="2" t="s">
        <v>2215</v>
      </c>
      <c r="F58" s="2" t="s">
        <v>3242</v>
      </c>
      <c r="G58" s="2" t="s">
        <v>2215</v>
      </c>
      <c r="H58" s="47">
        <f t="shared" si="1"/>
        <v>57</v>
      </c>
      <c r="I58" s="324" t="s">
        <v>40</v>
      </c>
      <c r="J58" s="255" t="str">
        <f>IF(ISBLANK(INDEX('Policy Characteristics'!D:D,MATCH($C58,'Policy Characteristics'!$C:$C,0))),"",INDEX('Policy Characteristics'!D:D,MATCH($C58,'Policy Characteristics'!$C:$C,0)))</f>
        <v>Conventional Pollutant Standard</v>
      </c>
      <c r="K58" s="254" t="str">
        <f>IF(ISBLANK(INDEX('Policy Characteristics'!E:E,MATCH($C58,'Policy Characteristics'!$C:$C,0))),"",INDEX('Policy Characteristics'!E:E,MATCH($C58,'Policy Characteristics'!$C:$C,0)))</f>
        <v>trans reduce regulated pollutants</v>
      </c>
      <c r="L58" s="261">
        <f>IF(ISBLANK(INDEX('Policy Characteristics'!F:F,MATCH($C58,'Policy Characteristics'!$C:$C,0))),"",INDEX('Policy Characteristics'!F:F,MATCH($C58,'Policy Characteristics'!$C:$C,0)))</f>
        <v>0</v>
      </c>
      <c r="M58" s="261">
        <f>IF(ISBLANK(INDEX('Policy Characteristics'!G:G,MATCH($C58,'Policy Characteristics'!$C:$C,0))),"",INDEX('Policy Characteristics'!G:G,MATCH($C58,'Policy Characteristics'!$C:$C,0)))</f>
        <v>1</v>
      </c>
      <c r="N58" s="261">
        <f>IF(ISBLANK(INDEX('Policy Characteristics'!H:H,MATCH($C58,'Policy Characteristics'!$C:$C,0))),"",INDEX('Policy Characteristics'!H:H,MATCH($C58,'Policy Characteristics'!$C:$C,0)))</f>
        <v>0.02</v>
      </c>
      <c r="O58" s="254" t="str">
        <f>IF(ISBLANK(INDEX('Policy Characteristics'!I:I,MATCH($C58,'Policy Characteristics'!$C:$C,0))),"",INDEX('Policy Characteristics'!I:I,MATCH($C58,'Policy Characteristics'!$C:$C,0)))</f>
        <v>% reduction in emissions</v>
      </c>
      <c r="P58" s="254" t="str">
        <f>IF(ISBLANK(INDEX('Policy Characteristics'!J:J,MATCH($C58,'Policy Characteristics'!$C:$C,0))),"",INDEX('Policy Characteristics'!J:J,MATCH($C58,'Policy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8" s="254" t="str">
        <f>IF(ISBLANK(INDEX('Policy Characteristics'!K:K,MATCH($C58,'Policy Characteristics'!$C:$C,0))),"",INDEX('Policy Characteristics'!K:K,MATCH($C58,'Policy Characteristics'!$C:$C,0)))</f>
        <v>transportation-sector-main.html#conv-pol-stds</v>
      </c>
      <c r="R58" s="254" t="str">
        <f>IF(ISBLANK(INDEX('Policy Characteristics'!L:L,MATCH($C58,'Policy Characteristics'!$C:$C,0))),"",INDEX('Policy Characteristics'!L:L,MATCH($C58,'Policy Characteristics'!$C:$C,0)))</f>
        <v>conventional-pollutant-standards.html</v>
      </c>
    </row>
    <row r="59" spans="1:18" s="2" customFormat="1" x14ac:dyDescent="0.25">
      <c r="A59" s="254" t="str">
        <f>IF(ISBLANK(INDEX('Policy Characteristics'!A:A,MATCH($C59,'Policy Characteristics'!$C:$C,0))),"",INDEX('Policy Characteristics'!A:A,MATCH($C59,'Policy Characteristics'!$C:$C,0)))</f>
        <v>Transportation</v>
      </c>
      <c r="B59" s="262" t="str">
        <f>IF(ISBLANK(INDEX('Policy Characteristics'!B:B,MATCH($C59,'Policy Characteristics'!$C:$C,0))),"",INDEX('Policy Characteristics'!B:B,MATCH($C59,'Policy Characteristics'!$C:$C,0)))</f>
        <v>Conventional Pollutant Standards</v>
      </c>
      <c r="C59" s="254" t="str">
        <f t="shared" si="2"/>
        <v>Percentage Reduction of Separately Regulated Pollutants</v>
      </c>
      <c r="D59" s="2" t="s">
        <v>107</v>
      </c>
      <c r="E59" s="2" t="s">
        <v>2217</v>
      </c>
      <c r="F59" s="2" t="s">
        <v>3242</v>
      </c>
      <c r="G59" s="2" t="s">
        <v>2217</v>
      </c>
      <c r="H59" s="47">
        <f t="shared" si="1"/>
        <v>58</v>
      </c>
      <c r="I59" s="324" t="s">
        <v>40</v>
      </c>
      <c r="J59" s="255" t="str">
        <f>IF(ISBLANK(INDEX('Policy Characteristics'!D:D,MATCH($C59,'Policy Characteristics'!$C:$C,0))),"",INDEX('Policy Characteristics'!D:D,MATCH($C59,'Policy Characteristics'!$C:$C,0)))</f>
        <v>Conventional Pollutant Standard</v>
      </c>
      <c r="K59" s="254" t="str">
        <f>IF(ISBLANK(INDEX('Policy Characteristics'!E:E,MATCH($C59,'Policy Characteristics'!$C:$C,0))),"",INDEX('Policy Characteristics'!E:E,MATCH($C59,'Policy Characteristics'!$C:$C,0)))</f>
        <v>trans reduce regulated pollutants</v>
      </c>
      <c r="L59" s="261">
        <f>IF(ISBLANK(INDEX('Policy Characteristics'!F:F,MATCH($C59,'Policy Characteristics'!$C:$C,0))),"",INDEX('Policy Characteristics'!F:F,MATCH($C59,'Policy Characteristics'!$C:$C,0)))</f>
        <v>0</v>
      </c>
      <c r="M59" s="261">
        <f>IF(ISBLANK(INDEX('Policy Characteristics'!G:G,MATCH($C59,'Policy Characteristics'!$C:$C,0))),"",INDEX('Policy Characteristics'!G:G,MATCH($C59,'Policy Characteristics'!$C:$C,0)))</f>
        <v>1</v>
      </c>
      <c r="N59" s="261">
        <f>IF(ISBLANK(INDEX('Policy Characteristics'!H:H,MATCH($C59,'Policy Characteristics'!$C:$C,0))),"",INDEX('Policy Characteristics'!H:H,MATCH($C59,'Policy Characteristics'!$C:$C,0)))</f>
        <v>0.02</v>
      </c>
      <c r="O59" s="254" t="str">
        <f>IF(ISBLANK(INDEX('Policy Characteristics'!I:I,MATCH($C59,'Policy Characteristics'!$C:$C,0))),"",INDEX('Policy Characteristics'!I:I,MATCH($C59,'Policy Characteristics'!$C:$C,0)))</f>
        <v>% reduction in emissions</v>
      </c>
      <c r="P59" s="254" t="str">
        <f>IF(ISBLANK(INDEX('Policy Characteristics'!J:J,MATCH($C59,'Policy Characteristics'!$C:$C,0))),"",INDEX('Policy Characteristics'!J:J,MATCH($C59,'Policy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9" s="254" t="str">
        <f>IF(ISBLANK(INDEX('Policy Characteristics'!K:K,MATCH($C59,'Policy Characteristics'!$C:$C,0))),"",INDEX('Policy Characteristics'!K:K,MATCH($C59,'Policy Characteristics'!$C:$C,0)))</f>
        <v>transportation-sector-main.html#conv-pol-stds</v>
      </c>
      <c r="R59" s="254" t="str">
        <f>IF(ISBLANK(INDEX('Policy Characteristics'!L:L,MATCH($C59,'Policy Characteristics'!$C:$C,0))),"",INDEX('Policy Characteristics'!L:L,MATCH($C59,'Policy Characteristics'!$C:$C,0)))</f>
        <v>conventional-pollutant-standards.html</v>
      </c>
    </row>
    <row r="60" spans="1:18" s="2" customFormat="1" x14ac:dyDescent="0.25">
      <c r="A60" s="254" t="str">
        <f>IF(ISBLANK(INDEX('Policy Characteristics'!A:A,MATCH($C60,'Policy Characteristics'!$C:$C,0))),"",INDEX('Policy Characteristics'!A:A,MATCH($C60,'Policy Characteristics'!$C:$C,0)))</f>
        <v>Transportation</v>
      </c>
      <c r="B60" s="262" t="str">
        <f>IF(ISBLANK(INDEX('Policy Characteristics'!B:B,MATCH($C60,'Policy Characteristics'!$C:$C,0))),"",INDEX('Policy Characteristics'!B:B,MATCH($C60,'Policy Characteristics'!$C:$C,0)))</f>
        <v>Conventional Pollutant Standards</v>
      </c>
      <c r="C60" s="254" t="str">
        <f t="shared" si="2"/>
        <v>Percentage Reduction of Separately Regulated Pollutants</v>
      </c>
      <c r="D60" s="2" t="s">
        <v>107</v>
      </c>
      <c r="E60" s="2" t="s">
        <v>2219</v>
      </c>
      <c r="F60" s="2" t="s">
        <v>3242</v>
      </c>
      <c r="G60" s="2" t="s">
        <v>2219</v>
      </c>
      <c r="H60" s="47">
        <f t="shared" si="1"/>
        <v>59</v>
      </c>
      <c r="I60" s="325" t="s">
        <v>41</v>
      </c>
      <c r="J60" s="255" t="str">
        <f>IF(ISBLANK(INDEX('Policy Characteristics'!D:D,MATCH($C60,'Policy Characteristics'!$C:$C,0))),"",INDEX('Policy Characteristics'!D:D,MATCH($C60,'Policy Characteristics'!$C:$C,0)))</f>
        <v>Conventional Pollutant Standard</v>
      </c>
      <c r="K60" s="254" t="str">
        <f>IF(ISBLANK(INDEX('Policy Characteristics'!E:E,MATCH($C60,'Policy Characteristics'!$C:$C,0))),"",INDEX('Policy Characteristics'!E:E,MATCH($C60,'Policy Characteristics'!$C:$C,0)))</f>
        <v>trans reduce regulated pollutants</v>
      </c>
      <c r="L60" s="261">
        <f>IF(ISBLANK(INDEX('Policy Characteristics'!F:F,MATCH($C60,'Policy Characteristics'!$C:$C,0))),"",INDEX('Policy Characteristics'!F:F,MATCH($C60,'Policy Characteristics'!$C:$C,0)))</f>
        <v>0</v>
      </c>
      <c r="M60" s="261">
        <f>IF(ISBLANK(INDEX('Policy Characteristics'!G:G,MATCH($C60,'Policy Characteristics'!$C:$C,0))),"",INDEX('Policy Characteristics'!G:G,MATCH($C60,'Policy Characteristics'!$C:$C,0)))</f>
        <v>1</v>
      </c>
      <c r="N60" s="261">
        <f>IF(ISBLANK(INDEX('Policy Characteristics'!H:H,MATCH($C60,'Policy Characteristics'!$C:$C,0))),"",INDEX('Policy Characteristics'!H:H,MATCH($C60,'Policy Characteristics'!$C:$C,0)))</f>
        <v>0.02</v>
      </c>
      <c r="O60" s="254" t="str">
        <f>IF(ISBLANK(INDEX('Policy Characteristics'!I:I,MATCH($C60,'Policy Characteristics'!$C:$C,0))),"",INDEX('Policy Characteristics'!I:I,MATCH($C60,'Policy Characteristics'!$C:$C,0)))</f>
        <v>% reduction in emissions</v>
      </c>
      <c r="P60" s="254" t="str">
        <f>IF(ISBLANK(INDEX('Policy Characteristics'!J:J,MATCH($C60,'Policy Characteristics'!$C:$C,0))),"",INDEX('Policy Characteristics'!J:J,MATCH($C60,'Policy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0" s="254" t="str">
        <f>IF(ISBLANK(INDEX('Policy Characteristics'!K:K,MATCH($C60,'Policy Characteristics'!$C:$C,0))),"",INDEX('Policy Characteristics'!K:K,MATCH($C60,'Policy Characteristics'!$C:$C,0)))</f>
        <v>transportation-sector-main.html#conv-pol-stds</v>
      </c>
      <c r="R60" s="254" t="str">
        <f>IF(ISBLANK(INDEX('Policy Characteristics'!L:L,MATCH($C60,'Policy Characteristics'!$C:$C,0))),"",INDEX('Policy Characteristics'!L:L,MATCH($C60,'Policy Characteristics'!$C:$C,0)))</f>
        <v>conventional-pollutant-standards.html</v>
      </c>
    </row>
    <row r="61" spans="1:18" s="2" customFormat="1" x14ac:dyDescent="0.25">
      <c r="A61" s="254" t="str">
        <f>IF(ISBLANK(INDEX('Policy Characteristics'!A:A,MATCH($C61,'Policy Characteristics'!$C:$C,0))),"",INDEX('Policy Characteristics'!A:A,MATCH($C61,'Policy Characteristics'!$C:$C,0)))</f>
        <v>Transportation</v>
      </c>
      <c r="B61" s="262" t="str">
        <f>IF(ISBLANK(INDEX('Policy Characteristics'!B:B,MATCH($C61,'Policy Characteristics'!$C:$C,0))),"",INDEX('Policy Characteristics'!B:B,MATCH($C61,'Policy Characteristics'!$C:$C,0)))</f>
        <v>Conventional Pollutant Standards</v>
      </c>
      <c r="C61" s="254" t="str">
        <f t="shared" si="2"/>
        <v>Percentage Reduction of Separately Regulated Pollutants</v>
      </c>
      <c r="D61" s="2" t="s">
        <v>107</v>
      </c>
      <c r="E61" s="2" t="s">
        <v>2221</v>
      </c>
      <c r="F61" s="2" t="s">
        <v>3242</v>
      </c>
      <c r="G61" s="2" t="s">
        <v>2221</v>
      </c>
      <c r="H61" s="47">
        <f t="shared" si="1"/>
        <v>60</v>
      </c>
      <c r="I61" s="325" t="s">
        <v>41</v>
      </c>
      <c r="J61" s="255" t="str">
        <f>IF(ISBLANK(INDEX('Policy Characteristics'!D:D,MATCH($C61,'Policy Characteristics'!$C:$C,0))),"",INDEX('Policy Characteristics'!D:D,MATCH($C61,'Policy Characteristics'!$C:$C,0)))</f>
        <v>Conventional Pollutant Standard</v>
      </c>
      <c r="K61" s="254" t="str">
        <f>IF(ISBLANK(INDEX('Policy Characteristics'!E:E,MATCH($C61,'Policy Characteristics'!$C:$C,0))),"",INDEX('Policy Characteristics'!E:E,MATCH($C61,'Policy Characteristics'!$C:$C,0)))</f>
        <v>trans reduce regulated pollutants</v>
      </c>
      <c r="L61" s="261">
        <f>IF(ISBLANK(INDEX('Policy Characteristics'!F:F,MATCH($C61,'Policy Characteristics'!$C:$C,0))),"",INDEX('Policy Characteristics'!F:F,MATCH($C61,'Policy Characteristics'!$C:$C,0)))</f>
        <v>0</v>
      </c>
      <c r="M61" s="261">
        <f>IF(ISBLANK(INDEX('Policy Characteristics'!G:G,MATCH($C61,'Policy Characteristics'!$C:$C,0))),"",INDEX('Policy Characteristics'!G:G,MATCH($C61,'Policy Characteristics'!$C:$C,0)))</f>
        <v>1</v>
      </c>
      <c r="N61" s="261">
        <f>IF(ISBLANK(INDEX('Policy Characteristics'!H:H,MATCH($C61,'Policy Characteristics'!$C:$C,0))),"",INDEX('Policy Characteristics'!H:H,MATCH($C61,'Policy Characteristics'!$C:$C,0)))</f>
        <v>0.02</v>
      </c>
      <c r="O61" s="254" t="str">
        <f>IF(ISBLANK(INDEX('Policy Characteristics'!I:I,MATCH($C61,'Policy Characteristics'!$C:$C,0))),"",INDEX('Policy Characteristics'!I:I,MATCH($C61,'Policy Characteristics'!$C:$C,0)))</f>
        <v>% reduction in emissions</v>
      </c>
      <c r="P61" s="254" t="str">
        <f>IF(ISBLANK(INDEX('Policy Characteristics'!J:J,MATCH($C61,'Policy Characteristics'!$C:$C,0))),"",INDEX('Policy Characteristics'!J:J,MATCH($C61,'Policy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1" s="254" t="str">
        <f>IF(ISBLANK(INDEX('Policy Characteristics'!K:K,MATCH($C61,'Policy Characteristics'!$C:$C,0))),"",INDEX('Policy Characteristics'!K:K,MATCH($C61,'Policy Characteristics'!$C:$C,0)))</f>
        <v>transportation-sector-main.html#conv-pol-stds</v>
      </c>
      <c r="R61" s="254" t="str">
        <f>IF(ISBLANK(INDEX('Policy Characteristics'!L:L,MATCH($C61,'Policy Characteristics'!$C:$C,0))),"",INDEX('Policy Characteristics'!L:L,MATCH($C61,'Policy Characteristics'!$C:$C,0)))</f>
        <v>conventional-pollutant-standards.html</v>
      </c>
    </row>
    <row r="62" spans="1:18" s="2" customFormat="1" x14ac:dyDescent="0.25">
      <c r="A62" s="254" t="str">
        <f>IF(ISBLANK(INDEX('Policy Characteristics'!A:A,MATCH($C62,'Policy Characteristics'!$C:$C,0))),"",INDEX('Policy Characteristics'!A:A,MATCH($C62,'Policy Characteristics'!$C:$C,0)))</f>
        <v>Transportation</v>
      </c>
      <c r="B62" s="262" t="str">
        <f>IF(ISBLANK(INDEX('Policy Characteristics'!B:B,MATCH($C62,'Policy Characteristics'!$C:$C,0))),"",INDEX('Policy Characteristics'!B:B,MATCH($C62,'Policy Characteristics'!$C:$C,0)))</f>
        <v>Electric Vehicle Charger Deployment</v>
      </c>
      <c r="C62" s="1" t="s">
        <v>3409</v>
      </c>
      <c r="H62" s="47">
        <f t="shared" si="1"/>
        <v>61</v>
      </c>
      <c r="I62" s="325" t="s">
        <v>40</v>
      </c>
      <c r="J62" s="255" t="str">
        <f>IF(ISBLANK(INDEX('Policy Characteristics'!D:D,MATCH($C62,'Policy Characteristics'!$C:$C,0))),"",INDEX('Policy Characteristics'!D:D,MATCH($C62,'Policy Characteristics'!$C:$C,0)))</f>
        <v>EV Charger Deployment</v>
      </c>
      <c r="K62" s="254" t="str">
        <f>IF(ISBLANK(INDEX('Policy Characteristics'!E:E,MATCH($C62,'Policy Characteristics'!$C:$C,0))),"",INDEX('Policy Characteristics'!E:E,MATCH($C62,'Policy Characteristics'!$C:$C,0)))</f>
        <v>trans EV charger deployment</v>
      </c>
      <c r="L62" s="254">
        <f>IF(ISBLANK(INDEX('Policy Characteristics'!F:F,MATCH($C62,'Policy Characteristics'!$C:$C,0))),"",INDEX('Policy Characteristics'!F:F,MATCH($C62,'Policy Characteristics'!$C:$C,0)))</f>
        <v>-1</v>
      </c>
      <c r="M62" s="254">
        <f>IF(ISBLANK(INDEX('Policy Characteristics'!G:G,MATCH($C62,'Policy Characteristics'!$C:$C,0))),"",INDEX('Policy Characteristics'!G:G,MATCH($C62,'Policy Characteristics'!$C:$C,0)))</f>
        <v>3</v>
      </c>
      <c r="N62" s="254">
        <f>IF(ISBLANK(INDEX('Policy Characteristics'!H:H,MATCH($C62,'Policy Characteristics'!$C:$C,0))),"",INDEX('Policy Characteristics'!H:H,MATCH($C62,'Policy Characteristics'!$C:$C,0)))</f>
        <v>0.1</v>
      </c>
      <c r="O62" s="254" t="str">
        <f>IF(ISBLANK(INDEX('Policy Characteristics'!I:I,MATCH($C62,'Policy Characteristics'!$C:$C,0))),"",INDEX('Policy Characteristics'!I:I,MATCH($C62,'Policy Characteristics'!$C:$C,0)))</f>
        <v>% change</v>
      </c>
      <c r="P62" s="254" t="str">
        <f>IF(ISBLANK(INDEX('Policy Characteristics'!J:J,MATCH($C62,'Policy Characteristics'!$C:$C,0))),"",INDEX('Policy Characteristics'!J:J,MATCH($C62,'Policy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62" s="254" t="str">
        <f>IF(ISBLANK(INDEX('Policy Characteristics'!K:K,MATCH($C62,'Policy Characteristics'!$C:$C,0))),"",INDEX('Policy Characteristics'!K:K,MATCH($C62,'Policy Characteristics'!$C:$C,0)))</f>
        <v/>
      </c>
      <c r="R62" s="254" t="str">
        <f>IF(ISBLANK(INDEX('Policy Characteristics'!L:L,MATCH($C62,'Policy Characteristics'!$C:$C,0))),"",INDEX('Policy Characteristics'!L:L,MATCH($C62,'Policy Characteristics'!$C:$C,0)))</f>
        <v>ev-charger-deployment.html</v>
      </c>
    </row>
    <row r="63" spans="1:18" s="2" customFormat="1" x14ac:dyDescent="0.25">
      <c r="A63" s="254" t="str">
        <f>IF(ISBLANK(INDEX('Policy Characteristics'!A:A,MATCH($C63,'Policy Characteristics'!$C:$C,0))),"",INDEX('Policy Characteristics'!A:A,MATCH($C63,'Policy Characteristics'!$C:$C,0)))</f>
        <v>Transportation</v>
      </c>
      <c r="B63" s="262" t="str">
        <f>IF(ISBLANK(INDEX('Policy Characteristics'!B:B,MATCH($C63,'Policy Characteristics'!$C:$C,0))),"",INDEX('Policy Characteristics'!B:B,MATCH($C63,'Policy Characteristics'!$C:$C,0)))</f>
        <v>Passenger Vehicle Subsidy</v>
      </c>
      <c r="C63" s="1" t="s">
        <v>3386</v>
      </c>
      <c r="D63" s="45" t="s">
        <v>34</v>
      </c>
      <c r="E63" s="45" t="s">
        <v>2229</v>
      </c>
      <c r="F63" s="2" t="s">
        <v>3246</v>
      </c>
      <c r="G63" s="45" t="s">
        <v>3392</v>
      </c>
      <c r="H63" s="47">
        <f t="shared" si="1"/>
        <v>62</v>
      </c>
      <c r="I63" s="324" t="s">
        <v>40</v>
      </c>
      <c r="J63" s="255" t="str">
        <f>IF(ISBLANK(INDEX('Policy Characteristics'!D:D,MATCH($C63,'Policy Characteristics'!$C:$C,0))),"",INDEX('Policy Characteristics'!D:D,MATCH($C63,'Policy Characteristics'!$C:$C,0)))</f>
        <v>Vehicle Subsidy</v>
      </c>
      <c r="K63" s="254" t="str">
        <f>IF(ISBLANK(INDEX('Policy Characteristics'!E:E,MATCH($C63,'Policy Characteristics'!$C:$C,0))),"",INDEX('Policy Characteristics'!E:E,MATCH($C63,'Policy Characteristics'!$C:$C,0)))</f>
        <v>trans psgr subsidy</v>
      </c>
      <c r="L63" s="261">
        <f>IF(ISBLANK(INDEX('Policy Characteristics'!F:F,MATCH($C63,'Policy Characteristics'!$C:$C,0))),"",INDEX('Policy Characteristics'!F:F,MATCH($C63,'Policy Characteristics'!$C:$C,0)))</f>
        <v>-45000</v>
      </c>
      <c r="M63" s="261">
        <f>IF(ISBLANK(INDEX('Policy Characteristics'!G:G,MATCH($C63,'Policy Characteristics'!$C:$C,0))),"",INDEX('Policy Characteristics'!G:G,MATCH($C63,'Policy Characteristics'!$C:$C,0)))</f>
        <v>50000</v>
      </c>
      <c r="N63" s="261">
        <f>IF(ISBLANK(INDEX('Policy Characteristics'!H:H,MATCH($C63,'Policy Characteristics'!$C:$C,0))),"",INDEX('Policy Characteristics'!H:H,MATCH($C63,'Policy Characteristics'!$C:$C,0)))</f>
        <v>100</v>
      </c>
      <c r="O63" s="254" t="str">
        <f>IF(ISBLANK(INDEX('Policy Characteristics'!I:I,MATCH($C63,'Policy Characteristics'!$C:$C,0))),"",INDEX('Policy Characteristics'!I:I,MATCH($C63,'Policy Characteristics'!$C:$C,0)))</f>
        <v>$ / vehicle</v>
      </c>
      <c r="P63" s="254" t="str">
        <f>IF(ISBLANK(INDEX('Policy Characteristics'!J:J,MATCH($C63,'Policy Characteristics'!$C:$C,0))),"",INDEX('Policy Characteristics'!J:J,MATCH($C63,'Policy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63" s="254" t="str">
        <f>IF(ISBLANK(INDEX('Policy Characteristics'!K:K,MATCH($C63,'Policy Characteristics'!$C:$C,0))),"",INDEX('Policy Characteristics'!K:K,MATCH($C63,'Policy Characteristics'!$C:$C,0)))</f>
        <v>transportation-sector-main.html#ev-subsidy</v>
      </c>
      <c r="R63" s="254" t="str">
        <f>IF(ISBLANK(INDEX('Policy Characteristics'!L:L,MATCH($C63,'Policy Characteristics'!$C:$C,0))),"",INDEX('Policy Characteristics'!L:L,MATCH($C63,'Policy Characteristics'!$C:$C,0)))</f>
        <v>ev-subsidy.html</v>
      </c>
    </row>
    <row r="64" spans="1:18" ht="14.45" customHeight="1" x14ac:dyDescent="0.25">
      <c r="A64" s="254" t="str">
        <f>IF(ISBLANK(INDEX('Policy Characteristics'!A:A,MATCH($C64,'Policy Characteristics'!$C:$C,0))),"",INDEX('Policy Characteristics'!A:A,MATCH($C64,'Policy Characteristics'!$C:$C,0)))</f>
        <v>Transportation</v>
      </c>
      <c r="B64" s="262" t="str">
        <f>IF(ISBLANK(INDEX('Policy Characteristics'!B:B,MATCH($C64,'Policy Characteristics'!$C:$C,0))),"",INDEX('Policy Characteristics'!B:B,MATCH($C64,'Policy Characteristics'!$C:$C,0)))</f>
        <v>Passenger Vehicle Subsidy</v>
      </c>
      <c r="C64" s="254" t="str">
        <f t="shared" ref="C64:C104" si="3">C$63</f>
        <v>Additional Passenger Vehicle Subsidy</v>
      </c>
      <c r="D64" s="45" t="s">
        <v>34</v>
      </c>
      <c r="E64" s="2" t="s">
        <v>2230</v>
      </c>
      <c r="F64" s="2" t="s">
        <v>3246</v>
      </c>
      <c r="G64" s="2" t="s">
        <v>3393</v>
      </c>
      <c r="H64" s="47">
        <f t="shared" si="1"/>
        <v>63</v>
      </c>
      <c r="I64" s="325" t="s">
        <v>41</v>
      </c>
      <c r="J64" s="255" t="str">
        <f>IF(ISBLANK(INDEX('Policy Characteristics'!D:D,MATCH($C64,'Policy Characteristics'!$C:$C,0))),"",INDEX('Policy Characteristics'!D:D,MATCH($C64,'Policy Characteristics'!$C:$C,0)))</f>
        <v>Vehicle Subsidy</v>
      </c>
      <c r="K64" s="254" t="str">
        <f>IF(ISBLANK(INDEX('Policy Characteristics'!E:E,MATCH($C64,'Policy Characteristics'!$C:$C,0))),"",INDEX('Policy Characteristics'!E:E,MATCH($C64,'Policy Characteristics'!$C:$C,0)))</f>
        <v>trans psgr subsidy</v>
      </c>
      <c r="L64" s="261">
        <f>IF(ISBLANK(INDEX('Policy Characteristics'!F:F,MATCH($C64,'Policy Characteristics'!$C:$C,0))),"",INDEX('Policy Characteristics'!F:F,MATCH($C64,'Policy Characteristics'!$C:$C,0)))</f>
        <v>-45000</v>
      </c>
      <c r="M64" s="261">
        <f>IF(ISBLANK(INDEX('Policy Characteristics'!G:G,MATCH($C64,'Policy Characteristics'!$C:$C,0))),"",INDEX('Policy Characteristics'!G:G,MATCH($C64,'Policy Characteristics'!$C:$C,0)))</f>
        <v>50000</v>
      </c>
      <c r="N64" s="261">
        <f>IF(ISBLANK(INDEX('Policy Characteristics'!H:H,MATCH($C64,'Policy Characteristics'!$C:$C,0))),"",INDEX('Policy Characteristics'!H:H,MATCH($C64,'Policy Characteristics'!$C:$C,0)))</f>
        <v>100</v>
      </c>
      <c r="O64" s="254" t="str">
        <f>IF(ISBLANK(INDEX('Policy Characteristics'!I:I,MATCH($C64,'Policy Characteristics'!$C:$C,0))),"",INDEX('Policy Characteristics'!I:I,MATCH($C64,'Policy Characteristics'!$C:$C,0)))</f>
        <v>$ / vehicle</v>
      </c>
      <c r="P64" s="254" t="str">
        <f>IF(ISBLANK(INDEX('Policy Characteristics'!J:J,MATCH($C64,'Policy Characteristics'!$C:$C,0))),"",INDEX('Policy Characteristics'!J:J,MATCH($C64,'Policy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64" s="254" t="str">
        <f>IF(ISBLANK(INDEX('Policy Characteristics'!K:K,MATCH($C64,'Policy Characteristics'!$C:$C,0))),"",INDEX('Policy Characteristics'!K:K,MATCH($C64,'Policy Characteristics'!$C:$C,0)))</f>
        <v>transportation-sector-main.html#ev-subsidy</v>
      </c>
      <c r="R64" s="254" t="str">
        <f>IF(ISBLANK(INDEX('Policy Characteristics'!L:L,MATCH($C64,'Policy Characteristics'!$C:$C,0))),"",INDEX('Policy Characteristics'!L:L,MATCH($C64,'Policy Characteristics'!$C:$C,0)))</f>
        <v>ev-subsidy.html</v>
      </c>
    </row>
    <row r="65" spans="1:18" x14ac:dyDescent="0.25">
      <c r="A65" s="254" t="str">
        <f>IF(ISBLANK(INDEX('Policy Characteristics'!A:A,MATCH($C65,'Policy Characteristics'!$C:$C,0))),"",INDEX('Policy Characteristics'!A:A,MATCH($C65,'Policy Characteristics'!$C:$C,0)))</f>
        <v>Transportation</v>
      </c>
      <c r="B65" s="262" t="str">
        <f>IF(ISBLANK(INDEX('Policy Characteristics'!B:B,MATCH($C65,'Policy Characteristics'!$C:$C,0))),"",INDEX('Policy Characteristics'!B:B,MATCH($C65,'Policy Characteristics'!$C:$C,0)))</f>
        <v>Passenger Vehicle Subsidy</v>
      </c>
      <c r="C65" s="254" t="str">
        <f t="shared" si="3"/>
        <v>Additional Passenger Vehicle Subsidy</v>
      </c>
      <c r="D65" s="45" t="s">
        <v>34</v>
      </c>
      <c r="E65" s="2" t="s">
        <v>2231</v>
      </c>
      <c r="F65" s="2" t="s">
        <v>3246</v>
      </c>
      <c r="G65" s="2" t="s">
        <v>3394</v>
      </c>
      <c r="H65" s="47">
        <f t="shared" si="1"/>
        <v>64</v>
      </c>
      <c r="I65" s="325" t="s">
        <v>41</v>
      </c>
      <c r="J65" s="255" t="str">
        <f>IF(ISBLANK(INDEX('Policy Characteristics'!D:D,MATCH($C65,'Policy Characteristics'!$C:$C,0))),"",INDEX('Policy Characteristics'!D:D,MATCH($C65,'Policy Characteristics'!$C:$C,0)))</f>
        <v>Vehicle Subsidy</v>
      </c>
      <c r="K65" s="254" t="str">
        <f>IF(ISBLANK(INDEX('Policy Characteristics'!E:E,MATCH($C65,'Policy Characteristics'!$C:$C,0))),"",INDEX('Policy Characteristics'!E:E,MATCH($C65,'Policy Characteristics'!$C:$C,0)))</f>
        <v>trans psgr subsidy</v>
      </c>
      <c r="L65" s="261">
        <f>IF(ISBLANK(INDEX('Policy Characteristics'!F:F,MATCH($C65,'Policy Characteristics'!$C:$C,0))),"",INDEX('Policy Characteristics'!F:F,MATCH($C65,'Policy Characteristics'!$C:$C,0)))</f>
        <v>-45000</v>
      </c>
      <c r="M65" s="261">
        <f>IF(ISBLANK(INDEX('Policy Characteristics'!G:G,MATCH($C65,'Policy Characteristics'!$C:$C,0))),"",INDEX('Policy Characteristics'!G:G,MATCH($C65,'Policy Characteristics'!$C:$C,0)))</f>
        <v>50000</v>
      </c>
      <c r="N65" s="261">
        <f>IF(ISBLANK(INDEX('Policy Characteristics'!H:H,MATCH($C65,'Policy Characteristics'!$C:$C,0))),"",INDEX('Policy Characteristics'!H:H,MATCH($C65,'Policy Characteristics'!$C:$C,0)))</f>
        <v>100</v>
      </c>
      <c r="O65" s="254" t="str">
        <f>IF(ISBLANK(INDEX('Policy Characteristics'!I:I,MATCH($C65,'Policy Characteristics'!$C:$C,0))),"",INDEX('Policy Characteristics'!I:I,MATCH($C65,'Policy Characteristics'!$C:$C,0)))</f>
        <v>$ / vehicle</v>
      </c>
      <c r="P65" s="254" t="str">
        <f>IF(ISBLANK(INDEX('Policy Characteristics'!J:J,MATCH($C65,'Policy Characteristics'!$C:$C,0))),"",INDEX('Policy Characteristics'!J:J,MATCH($C65,'Policy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65" s="254" t="str">
        <f>IF(ISBLANK(INDEX('Policy Characteristics'!K:K,MATCH($C65,'Policy Characteristics'!$C:$C,0))),"",INDEX('Policy Characteristics'!K:K,MATCH($C65,'Policy Characteristics'!$C:$C,0)))</f>
        <v>transportation-sector-main.html#ev-subsidy</v>
      </c>
      <c r="R65" s="254" t="str">
        <f>IF(ISBLANK(INDEX('Policy Characteristics'!L:L,MATCH($C65,'Policy Characteristics'!$C:$C,0))),"",INDEX('Policy Characteristics'!L:L,MATCH($C65,'Policy Characteristics'!$C:$C,0)))</f>
        <v>ev-subsidy.html</v>
      </c>
    </row>
    <row r="66" spans="1:18" x14ac:dyDescent="0.25">
      <c r="A66" s="254" t="str">
        <f>IF(ISBLANK(INDEX('Policy Characteristics'!A:A,MATCH($C66,'Policy Characteristics'!$C:$C,0))),"",INDEX('Policy Characteristics'!A:A,MATCH($C66,'Policy Characteristics'!$C:$C,0)))</f>
        <v>Transportation</v>
      </c>
      <c r="B66" s="262" t="str">
        <f>IF(ISBLANK(INDEX('Policy Characteristics'!B:B,MATCH($C66,'Policy Characteristics'!$C:$C,0))),"",INDEX('Policy Characteristics'!B:B,MATCH($C66,'Policy Characteristics'!$C:$C,0)))</f>
        <v>Passenger Vehicle Subsidy</v>
      </c>
      <c r="C66" s="254" t="str">
        <f t="shared" si="3"/>
        <v>Additional Passenger Vehicle Subsidy</v>
      </c>
      <c r="D66" s="45" t="s">
        <v>34</v>
      </c>
      <c r="E66" s="2" t="s">
        <v>2232</v>
      </c>
      <c r="F66" s="2" t="s">
        <v>3246</v>
      </c>
      <c r="G66" s="2" t="s">
        <v>3395</v>
      </c>
      <c r="H66" s="47">
        <f t="shared" si="1"/>
        <v>65</v>
      </c>
      <c r="I66" s="325" t="s">
        <v>41</v>
      </c>
      <c r="J66" s="255" t="str">
        <f>IF(ISBLANK(INDEX('Policy Characteristics'!D:D,MATCH($C66,'Policy Characteristics'!$C:$C,0))),"",INDEX('Policy Characteristics'!D:D,MATCH($C66,'Policy Characteristics'!$C:$C,0)))</f>
        <v>Vehicle Subsidy</v>
      </c>
      <c r="K66" s="254" t="str">
        <f>IF(ISBLANK(INDEX('Policy Characteristics'!E:E,MATCH($C66,'Policy Characteristics'!$C:$C,0))),"",INDEX('Policy Characteristics'!E:E,MATCH($C66,'Policy Characteristics'!$C:$C,0)))</f>
        <v>trans psgr subsidy</v>
      </c>
      <c r="L66" s="261">
        <f>IF(ISBLANK(INDEX('Policy Characteristics'!F:F,MATCH($C66,'Policy Characteristics'!$C:$C,0))),"",INDEX('Policy Characteristics'!F:F,MATCH($C66,'Policy Characteristics'!$C:$C,0)))</f>
        <v>-45000</v>
      </c>
      <c r="M66" s="261">
        <f>IF(ISBLANK(INDEX('Policy Characteristics'!G:G,MATCH($C66,'Policy Characteristics'!$C:$C,0))),"",INDEX('Policy Characteristics'!G:G,MATCH($C66,'Policy Characteristics'!$C:$C,0)))</f>
        <v>50000</v>
      </c>
      <c r="N66" s="261">
        <f>IF(ISBLANK(INDEX('Policy Characteristics'!H:H,MATCH($C66,'Policy Characteristics'!$C:$C,0))),"",INDEX('Policy Characteristics'!H:H,MATCH($C66,'Policy Characteristics'!$C:$C,0)))</f>
        <v>100</v>
      </c>
      <c r="O66" s="254" t="str">
        <f>IF(ISBLANK(INDEX('Policy Characteristics'!I:I,MATCH($C66,'Policy Characteristics'!$C:$C,0))),"",INDEX('Policy Characteristics'!I:I,MATCH($C66,'Policy Characteristics'!$C:$C,0)))</f>
        <v>$ / vehicle</v>
      </c>
      <c r="P66" s="254" t="str">
        <f>IF(ISBLANK(INDEX('Policy Characteristics'!J:J,MATCH($C66,'Policy Characteristics'!$C:$C,0))),"",INDEX('Policy Characteristics'!J:J,MATCH($C66,'Policy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66" s="254" t="str">
        <f>IF(ISBLANK(INDEX('Policy Characteristics'!K:K,MATCH($C66,'Policy Characteristics'!$C:$C,0))),"",INDEX('Policy Characteristics'!K:K,MATCH($C66,'Policy Characteristics'!$C:$C,0)))</f>
        <v>transportation-sector-main.html#ev-subsidy</v>
      </c>
      <c r="R66" s="254" t="str">
        <f>IF(ISBLANK(INDEX('Policy Characteristics'!L:L,MATCH($C66,'Policy Characteristics'!$C:$C,0))),"",INDEX('Policy Characteristics'!L:L,MATCH($C66,'Policy Characteristics'!$C:$C,0)))</f>
        <v>ev-subsidy.html</v>
      </c>
    </row>
    <row r="67" spans="1:18" x14ac:dyDescent="0.25">
      <c r="A67" s="254" t="str">
        <f>IF(ISBLANK(INDEX('Policy Characteristics'!A:A,MATCH($C67,'Policy Characteristics'!$C:$C,0))),"",INDEX('Policy Characteristics'!A:A,MATCH($C67,'Policy Characteristics'!$C:$C,0)))</f>
        <v>Transportation</v>
      </c>
      <c r="B67" s="262" t="str">
        <f>IF(ISBLANK(INDEX('Policy Characteristics'!B:B,MATCH($C67,'Policy Characteristics'!$C:$C,0))),"",INDEX('Policy Characteristics'!B:B,MATCH($C67,'Policy Characteristics'!$C:$C,0)))</f>
        <v>Passenger Vehicle Subsidy</v>
      </c>
      <c r="C67" s="254" t="str">
        <f t="shared" si="3"/>
        <v>Additional Passenger Vehicle Subsidy</v>
      </c>
      <c r="D67" s="45" t="s">
        <v>34</v>
      </c>
      <c r="E67" s="2" t="s">
        <v>2233</v>
      </c>
      <c r="F67" s="2" t="s">
        <v>3246</v>
      </c>
      <c r="G67" s="2" t="s">
        <v>3396</v>
      </c>
      <c r="H67" s="47">
        <f t="shared" ref="H67:H130" si="4">H66+1</f>
        <v>66</v>
      </c>
      <c r="I67" s="324" t="s">
        <v>40</v>
      </c>
      <c r="J67" s="255" t="str">
        <f>IF(ISBLANK(INDEX('Policy Characteristics'!D:D,MATCH($C67,'Policy Characteristics'!$C:$C,0))),"",INDEX('Policy Characteristics'!D:D,MATCH($C67,'Policy Characteristics'!$C:$C,0)))</f>
        <v>Vehicle Subsidy</v>
      </c>
      <c r="K67" s="254" t="str">
        <f>IF(ISBLANK(INDEX('Policy Characteristics'!E:E,MATCH($C67,'Policy Characteristics'!$C:$C,0))),"",INDEX('Policy Characteristics'!E:E,MATCH($C67,'Policy Characteristics'!$C:$C,0)))</f>
        <v>trans psgr subsidy</v>
      </c>
      <c r="L67" s="261">
        <f>IF(ISBLANK(INDEX('Policy Characteristics'!F:F,MATCH($C67,'Policy Characteristics'!$C:$C,0))),"",INDEX('Policy Characteristics'!F:F,MATCH($C67,'Policy Characteristics'!$C:$C,0)))</f>
        <v>-45000</v>
      </c>
      <c r="M67" s="261">
        <f>IF(ISBLANK(INDEX('Policy Characteristics'!G:G,MATCH($C67,'Policy Characteristics'!$C:$C,0))),"",INDEX('Policy Characteristics'!G:G,MATCH($C67,'Policy Characteristics'!$C:$C,0)))</f>
        <v>50000</v>
      </c>
      <c r="N67" s="261">
        <f>IF(ISBLANK(INDEX('Policy Characteristics'!H:H,MATCH($C67,'Policy Characteristics'!$C:$C,0))),"",INDEX('Policy Characteristics'!H:H,MATCH($C67,'Policy Characteristics'!$C:$C,0)))</f>
        <v>100</v>
      </c>
      <c r="O67" s="254" t="str">
        <f>IF(ISBLANK(INDEX('Policy Characteristics'!I:I,MATCH($C67,'Policy Characteristics'!$C:$C,0))),"",INDEX('Policy Characteristics'!I:I,MATCH($C67,'Policy Characteristics'!$C:$C,0)))</f>
        <v>$ / vehicle</v>
      </c>
      <c r="P67" s="254" t="str">
        <f>IF(ISBLANK(INDEX('Policy Characteristics'!J:J,MATCH($C67,'Policy Characteristics'!$C:$C,0))),"",INDEX('Policy Characteristics'!J:J,MATCH($C67,'Policy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67" s="254" t="str">
        <f>IF(ISBLANK(INDEX('Policy Characteristics'!K:K,MATCH($C67,'Policy Characteristics'!$C:$C,0))),"",INDEX('Policy Characteristics'!K:K,MATCH($C67,'Policy Characteristics'!$C:$C,0)))</f>
        <v>transportation-sector-main.html#ev-subsidy</v>
      </c>
      <c r="R67" s="254" t="str">
        <f>IF(ISBLANK(INDEX('Policy Characteristics'!L:L,MATCH($C67,'Policy Characteristics'!$C:$C,0))),"",INDEX('Policy Characteristics'!L:L,MATCH($C67,'Policy Characteristics'!$C:$C,0)))</f>
        <v>ev-subsidy.html</v>
      </c>
    </row>
    <row r="68" spans="1:18" x14ac:dyDescent="0.25">
      <c r="A68" s="254" t="str">
        <f>IF(ISBLANK(INDEX('Policy Characteristics'!A:A,MATCH($C68,'Policy Characteristics'!$C:$C,0))),"",INDEX('Policy Characteristics'!A:A,MATCH($C68,'Policy Characteristics'!$C:$C,0)))</f>
        <v>Transportation</v>
      </c>
      <c r="B68" s="262" t="str">
        <f>IF(ISBLANK(INDEX('Policy Characteristics'!B:B,MATCH($C68,'Policy Characteristics'!$C:$C,0))),"",INDEX('Policy Characteristics'!B:B,MATCH($C68,'Policy Characteristics'!$C:$C,0)))</f>
        <v>Passenger Vehicle Subsidy</v>
      </c>
      <c r="C68" s="254" t="str">
        <f t="shared" si="3"/>
        <v>Additional Passenger Vehicle Subsidy</v>
      </c>
      <c r="D68" s="45" t="s">
        <v>34</v>
      </c>
      <c r="E68" s="2" t="s">
        <v>2477</v>
      </c>
      <c r="F68" s="2" t="s">
        <v>3246</v>
      </c>
      <c r="G68" s="2" t="s">
        <v>2477</v>
      </c>
      <c r="H68" s="47">
        <f t="shared" si="4"/>
        <v>67</v>
      </c>
      <c r="I68" s="325" t="s">
        <v>41</v>
      </c>
      <c r="J68" s="255" t="str">
        <f>IF(ISBLANK(INDEX('Policy Characteristics'!D:D,MATCH($C68,'Policy Characteristics'!$C:$C,0))),"",INDEX('Policy Characteristics'!D:D,MATCH($C68,'Policy Characteristics'!$C:$C,0)))</f>
        <v>Vehicle Subsidy</v>
      </c>
      <c r="K68" s="254" t="str">
        <f>IF(ISBLANK(INDEX('Policy Characteristics'!E:E,MATCH($C68,'Policy Characteristics'!$C:$C,0))),"",INDEX('Policy Characteristics'!E:E,MATCH($C68,'Policy Characteristics'!$C:$C,0)))</f>
        <v>trans psgr subsidy</v>
      </c>
      <c r="L68" s="261">
        <f>IF(ISBLANK(INDEX('Policy Characteristics'!F:F,MATCH($C68,'Policy Characteristics'!$C:$C,0))),"",INDEX('Policy Characteristics'!F:F,MATCH($C68,'Policy Characteristics'!$C:$C,0)))</f>
        <v>-45000</v>
      </c>
      <c r="M68" s="261">
        <f>IF(ISBLANK(INDEX('Policy Characteristics'!G:G,MATCH($C68,'Policy Characteristics'!$C:$C,0))),"",INDEX('Policy Characteristics'!G:G,MATCH($C68,'Policy Characteristics'!$C:$C,0)))</f>
        <v>50000</v>
      </c>
      <c r="N68" s="261">
        <f>IF(ISBLANK(INDEX('Policy Characteristics'!H:H,MATCH($C68,'Policy Characteristics'!$C:$C,0))),"",INDEX('Policy Characteristics'!H:H,MATCH($C68,'Policy Characteristics'!$C:$C,0)))</f>
        <v>100</v>
      </c>
      <c r="O68" s="254" t="str">
        <f>IF(ISBLANK(INDEX('Policy Characteristics'!I:I,MATCH($C68,'Policy Characteristics'!$C:$C,0))),"",INDEX('Policy Characteristics'!I:I,MATCH($C68,'Policy Characteristics'!$C:$C,0)))</f>
        <v>$ / vehicle</v>
      </c>
      <c r="P68" s="254" t="str">
        <f>IF(ISBLANK(INDEX('Policy Characteristics'!J:J,MATCH($C68,'Policy Characteristics'!$C:$C,0))),"",INDEX('Policy Characteristics'!J:J,MATCH($C68,'Policy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68" s="254" t="str">
        <f>IF(ISBLANK(INDEX('Policy Characteristics'!K:K,MATCH($C68,'Policy Characteristics'!$C:$C,0))),"",INDEX('Policy Characteristics'!K:K,MATCH($C68,'Policy Characteristics'!$C:$C,0)))</f>
        <v>transportation-sector-main.html#ev-subsidy</v>
      </c>
      <c r="R68" s="254" t="str">
        <f>IF(ISBLANK(INDEX('Policy Characteristics'!L:L,MATCH($C68,'Policy Characteristics'!$C:$C,0))),"",INDEX('Policy Characteristics'!L:L,MATCH($C68,'Policy Characteristics'!$C:$C,0)))</f>
        <v>ev-subsidy.html</v>
      </c>
    </row>
    <row r="69" spans="1:18" x14ac:dyDescent="0.25">
      <c r="A69" s="254" t="str">
        <f>IF(ISBLANK(INDEX('Policy Characteristics'!A:A,MATCH($C69,'Policy Characteristics'!$C:$C,0))),"",INDEX('Policy Characteristics'!A:A,MATCH($C69,'Policy Characteristics'!$C:$C,0)))</f>
        <v>Transportation</v>
      </c>
      <c r="B69" s="262" t="str">
        <f>IF(ISBLANK(INDEX('Policy Characteristics'!B:B,MATCH($C69,'Policy Characteristics'!$C:$C,0))),"",INDEX('Policy Characteristics'!B:B,MATCH($C69,'Policy Characteristics'!$C:$C,0)))</f>
        <v>Passenger Vehicle Subsidy</v>
      </c>
      <c r="C69" s="254" t="str">
        <f t="shared" si="3"/>
        <v>Additional Passenger Vehicle Subsidy</v>
      </c>
      <c r="D69" s="45" t="s">
        <v>34</v>
      </c>
      <c r="E69" s="2" t="s">
        <v>2476</v>
      </c>
      <c r="F69" s="2" t="s">
        <v>3246</v>
      </c>
      <c r="G69" s="2" t="s">
        <v>3397</v>
      </c>
      <c r="H69" s="47">
        <f t="shared" si="4"/>
        <v>68</v>
      </c>
      <c r="I69" s="324" t="s">
        <v>40</v>
      </c>
      <c r="J69" s="255" t="str">
        <f>IF(ISBLANK(INDEX('Policy Characteristics'!D:D,MATCH($C69,'Policy Characteristics'!$C:$C,0))),"",INDEX('Policy Characteristics'!D:D,MATCH($C69,'Policy Characteristics'!$C:$C,0)))</f>
        <v>Vehicle Subsidy</v>
      </c>
      <c r="K69" s="254" t="str">
        <f>IF(ISBLANK(INDEX('Policy Characteristics'!E:E,MATCH($C69,'Policy Characteristics'!$C:$C,0))),"",INDEX('Policy Characteristics'!E:E,MATCH($C69,'Policy Characteristics'!$C:$C,0)))</f>
        <v>trans psgr subsidy</v>
      </c>
      <c r="L69" s="261">
        <f>IF(ISBLANK(INDEX('Policy Characteristics'!F:F,MATCH($C69,'Policy Characteristics'!$C:$C,0))),"",INDEX('Policy Characteristics'!F:F,MATCH($C69,'Policy Characteristics'!$C:$C,0)))</f>
        <v>-45000</v>
      </c>
      <c r="M69" s="261">
        <f>IF(ISBLANK(INDEX('Policy Characteristics'!G:G,MATCH($C69,'Policy Characteristics'!$C:$C,0))),"",INDEX('Policy Characteristics'!G:G,MATCH($C69,'Policy Characteristics'!$C:$C,0)))</f>
        <v>50000</v>
      </c>
      <c r="N69" s="261">
        <f>IF(ISBLANK(INDEX('Policy Characteristics'!H:H,MATCH($C69,'Policy Characteristics'!$C:$C,0))),"",INDEX('Policy Characteristics'!H:H,MATCH($C69,'Policy Characteristics'!$C:$C,0)))</f>
        <v>100</v>
      </c>
      <c r="O69" s="254" t="str">
        <f>IF(ISBLANK(INDEX('Policy Characteristics'!I:I,MATCH($C69,'Policy Characteristics'!$C:$C,0))),"",INDEX('Policy Characteristics'!I:I,MATCH($C69,'Policy Characteristics'!$C:$C,0)))</f>
        <v>$ / vehicle</v>
      </c>
      <c r="P69" s="254" t="str">
        <f>IF(ISBLANK(INDEX('Policy Characteristics'!J:J,MATCH($C69,'Policy Characteristics'!$C:$C,0))),"",INDEX('Policy Characteristics'!J:J,MATCH($C69,'Policy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69" s="254" t="str">
        <f>IF(ISBLANK(INDEX('Policy Characteristics'!K:K,MATCH($C69,'Policy Characteristics'!$C:$C,0))),"",INDEX('Policy Characteristics'!K:K,MATCH($C69,'Policy Characteristics'!$C:$C,0)))</f>
        <v>transportation-sector-main.html#ev-subsidy</v>
      </c>
      <c r="R69" s="254" t="str">
        <f>IF(ISBLANK(INDEX('Policy Characteristics'!L:L,MATCH($C69,'Policy Characteristics'!$C:$C,0))),"",INDEX('Policy Characteristics'!L:L,MATCH($C69,'Policy Characteristics'!$C:$C,0)))</f>
        <v>ev-subsidy.html</v>
      </c>
    </row>
    <row r="70" spans="1:18" x14ac:dyDescent="0.25">
      <c r="A70" s="254" t="str">
        <f>IF(ISBLANK(INDEX('Policy Characteristics'!A:A,MATCH($C70,'Policy Characteristics'!$C:$C,0))),"",INDEX('Policy Characteristics'!A:A,MATCH($C70,'Policy Characteristics'!$C:$C,0)))</f>
        <v>Transportation</v>
      </c>
      <c r="B70" s="262" t="str">
        <f>IF(ISBLANK(INDEX('Policy Characteristics'!B:B,MATCH($C70,'Policy Characteristics'!$C:$C,0))),"",INDEX('Policy Characteristics'!B:B,MATCH($C70,'Policy Characteristics'!$C:$C,0)))</f>
        <v>Passenger Vehicle Subsidy</v>
      </c>
      <c r="C70" s="254" t="str">
        <f t="shared" si="3"/>
        <v>Additional Passenger Vehicle Subsidy</v>
      </c>
      <c r="D70" s="45" t="s">
        <v>35</v>
      </c>
      <c r="E70" s="45" t="s">
        <v>2229</v>
      </c>
      <c r="F70" s="2" t="s">
        <v>2320</v>
      </c>
      <c r="G70" s="45" t="s">
        <v>3392</v>
      </c>
      <c r="H70" s="47">
        <f t="shared" si="4"/>
        <v>69</v>
      </c>
      <c r="I70" s="324" t="s">
        <v>40</v>
      </c>
      <c r="J70" s="255" t="str">
        <f>IF(ISBLANK(INDEX('Policy Characteristics'!D:D,MATCH($C70,'Policy Characteristics'!$C:$C,0))),"",INDEX('Policy Characteristics'!D:D,MATCH($C70,'Policy Characteristics'!$C:$C,0)))</f>
        <v>Vehicle Subsidy</v>
      </c>
      <c r="K70" s="254" t="str">
        <f>IF(ISBLANK(INDEX('Policy Characteristics'!E:E,MATCH($C70,'Policy Characteristics'!$C:$C,0))),"",INDEX('Policy Characteristics'!E:E,MATCH($C70,'Policy Characteristics'!$C:$C,0)))</f>
        <v>trans psgr subsidy</v>
      </c>
      <c r="L70" s="261">
        <f>IF(ISBLANK(INDEX('Policy Characteristics'!F:F,MATCH($C70,'Policy Characteristics'!$C:$C,0))),"",INDEX('Policy Characteristics'!F:F,MATCH($C70,'Policy Characteristics'!$C:$C,0)))</f>
        <v>-45000</v>
      </c>
      <c r="M70" s="261">
        <f>IF(ISBLANK(INDEX('Policy Characteristics'!G:G,MATCH($C70,'Policy Characteristics'!$C:$C,0))),"",INDEX('Policy Characteristics'!G:G,MATCH($C70,'Policy Characteristics'!$C:$C,0)))</f>
        <v>50000</v>
      </c>
      <c r="N70" s="261">
        <f>IF(ISBLANK(INDEX('Policy Characteristics'!H:H,MATCH($C70,'Policy Characteristics'!$C:$C,0))),"",INDEX('Policy Characteristics'!H:H,MATCH($C70,'Policy Characteristics'!$C:$C,0)))</f>
        <v>100</v>
      </c>
      <c r="O70" s="254" t="str">
        <f>IF(ISBLANK(INDEX('Policy Characteristics'!I:I,MATCH($C70,'Policy Characteristics'!$C:$C,0))),"",INDEX('Policy Characteristics'!I:I,MATCH($C70,'Policy Characteristics'!$C:$C,0)))</f>
        <v>$ / vehicle</v>
      </c>
      <c r="P70" s="254" t="str">
        <f>IF(ISBLANK(INDEX('Policy Characteristics'!J:J,MATCH($C70,'Policy Characteristics'!$C:$C,0))),"",INDEX('Policy Characteristics'!J:J,MATCH($C70,'Policy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70" s="254" t="str">
        <f>IF(ISBLANK(INDEX('Policy Characteristics'!K:K,MATCH($C70,'Policy Characteristics'!$C:$C,0))),"",INDEX('Policy Characteristics'!K:K,MATCH($C70,'Policy Characteristics'!$C:$C,0)))</f>
        <v>transportation-sector-main.html#ev-subsidy</v>
      </c>
      <c r="R70" s="254" t="str">
        <f>IF(ISBLANK(INDEX('Policy Characteristics'!L:L,MATCH($C70,'Policy Characteristics'!$C:$C,0))),"",INDEX('Policy Characteristics'!L:L,MATCH($C70,'Policy Characteristics'!$C:$C,0)))</f>
        <v>ev-subsidy.html</v>
      </c>
    </row>
    <row r="71" spans="1:18" x14ac:dyDescent="0.25">
      <c r="A71" s="254" t="str">
        <f>IF(ISBLANK(INDEX('Policy Characteristics'!A:A,MATCH($C71,'Policy Characteristics'!$C:$C,0))),"",INDEX('Policy Characteristics'!A:A,MATCH($C71,'Policy Characteristics'!$C:$C,0)))</f>
        <v>Transportation</v>
      </c>
      <c r="B71" s="262" t="str">
        <f>IF(ISBLANK(INDEX('Policy Characteristics'!B:B,MATCH($C71,'Policy Characteristics'!$C:$C,0))),"",INDEX('Policy Characteristics'!B:B,MATCH($C71,'Policy Characteristics'!$C:$C,0)))</f>
        <v>Passenger Vehicle Subsidy</v>
      </c>
      <c r="C71" s="254" t="str">
        <f t="shared" si="3"/>
        <v>Additional Passenger Vehicle Subsidy</v>
      </c>
      <c r="D71" s="45" t="s">
        <v>35</v>
      </c>
      <c r="E71" s="2" t="s">
        <v>2230</v>
      </c>
      <c r="F71" s="2" t="s">
        <v>2320</v>
      </c>
      <c r="G71" s="2" t="s">
        <v>3393</v>
      </c>
      <c r="H71" s="47">
        <f t="shared" si="4"/>
        <v>70</v>
      </c>
      <c r="I71" s="325" t="s">
        <v>41</v>
      </c>
      <c r="J71" s="255" t="str">
        <f>IF(ISBLANK(INDEX('Policy Characteristics'!D:D,MATCH($C71,'Policy Characteristics'!$C:$C,0))),"",INDEX('Policy Characteristics'!D:D,MATCH($C71,'Policy Characteristics'!$C:$C,0)))</f>
        <v>Vehicle Subsidy</v>
      </c>
      <c r="K71" s="254" t="str">
        <f>IF(ISBLANK(INDEX('Policy Characteristics'!E:E,MATCH($C71,'Policy Characteristics'!$C:$C,0))),"",INDEX('Policy Characteristics'!E:E,MATCH($C71,'Policy Characteristics'!$C:$C,0)))</f>
        <v>trans psgr subsidy</v>
      </c>
      <c r="L71" s="261">
        <f>IF(ISBLANK(INDEX('Policy Characteristics'!F:F,MATCH($C71,'Policy Characteristics'!$C:$C,0))),"",INDEX('Policy Characteristics'!F:F,MATCH($C71,'Policy Characteristics'!$C:$C,0)))</f>
        <v>-45000</v>
      </c>
      <c r="M71" s="261">
        <f>IF(ISBLANK(INDEX('Policy Characteristics'!G:G,MATCH($C71,'Policy Characteristics'!$C:$C,0))),"",INDEX('Policy Characteristics'!G:G,MATCH($C71,'Policy Characteristics'!$C:$C,0)))</f>
        <v>50000</v>
      </c>
      <c r="N71" s="261">
        <f>IF(ISBLANK(INDEX('Policy Characteristics'!H:H,MATCH($C71,'Policy Characteristics'!$C:$C,0))),"",INDEX('Policy Characteristics'!H:H,MATCH($C71,'Policy Characteristics'!$C:$C,0)))</f>
        <v>100</v>
      </c>
      <c r="O71" s="254" t="str">
        <f>IF(ISBLANK(INDEX('Policy Characteristics'!I:I,MATCH($C71,'Policy Characteristics'!$C:$C,0))),"",INDEX('Policy Characteristics'!I:I,MATCH($C71,'Policy Characteristics'!$C:$C,0)))</f>
        <v>$ / vehicle</v>
      </c>
      <c r="P71" s="254" t="str">
        <f>IF(ISBLANK(INDEX('Policy Characteristics'!J:J,MATCH($C71,'Policy Characteristics'!$C:$C,0))),"",INDEX('Policy Characteristics'!J:J,MATCH($C71,'Policy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71" s="254" t="str">
        <f>IF(ISBLANK(INDEX('Policy Characteristics'!K:K,MATCH($C71,'Policy Characteristics'!$C:$C,0))),"",INDEX('Policy Characteristics'!K:K,MATCH($C71,'Policy Characteristics'!$C:$C,0)))</f>
        <v>transportation-sector-main.html#ev-subsidy</v>
      </c>
      <c r="R71" s="254" t="str">
        <f>IF(ISBLANK(INDEX('Policy Characteristics'!L:L,MATCH($C71,'Policy Characteristics'!$C:$C,0))),"",INDEX('Policy Characteristics'!L:L,MATCH($C71,'Policy Characteristics'!$C:$C,0)))</f>
        <v>ev-subsidy.html</v>
      </c>
    </row>
    <row r="72" spans="1:18" x14ac:dyDescent="0.25">
      <c r="A72" s="254" t="str">
        <f>IF(ISBLANK(INDEX('Policy Characteristics'!A:A,MATCH($C72,'Policy Characteristics'!$C:$C,0))),"",INDEX('Policy Characteristics'!A:A,MATCH($C72,'Policy Characteristics'!$C:$C,0)))</f>
        <v>Transportation</v>
      </c>
      <c r="B72" s="262" t="str">
        <f>IF(ISBLANK(INDEX('Policy Characteristics'!B:B,MATCH($C72,'Policy Characteristics'!$C:$C,0))),"",INDEX('Policy Characteristics'!B:B,MATCH($C72,'Policy Characteristics'!$C:$C,0)))</f>
        <v>Passenger Vehicle Subsidy</v>
      </c>
      <c r="C72" s="254" t="str">
        <f t="shared" si="3"/>
        <v>Additional Passenger Vehicle Subsidy</v>
      </c>
      <c r="D72" s="45" t="s">
        <v>35</v>
      </c>
      <c r="E72" s="2" t="s">
        <v>2231</v>
      </c>
      <c r="F72" s="2" t="s">
        <v>2320</v>
      </c>
      <c r="G72" s="2" t="s">
        <v>3394</v>
      </c>
      <c r="H72" s="47">
        <f t="shared" si="4"/>
        <v>71</v>
      </c>
      <c r="I72" s="325" t="s">
        <v>41</v>
      </c>
      <c r="J72" s="255" t="str">
        <f>IF(ISBLANK(INDEX('Policy Characteristics'!D:D,MATCH($C72,'Policy Characteristics'!$C:$C,0))),"",INDEX('Policy Characteristics'!D:D,MATCH($C72,'Policy Characteristics'!$C:$C,0)))</f>
        <v>Vehicle Subsidy</v>
      </c>
      <c r="K72" s="254" t="str">
        <f>IF(ISBLANK(INDEX('Policy Characteristics'!E:E,MATCH($C72,'Policy Characteristics'!$C:$C,0))),"",INDEX('Policy Characteristics'!E:E,MATCH($C72,'Policy Characteristics'!$C:$C,0)))</f>
        <v>trans psgr subsidy</v>
      </c>
      <c r="L72" s="261">
        <f>IF(ISBLANK(INDEX('Policy Characteristics'!F:F,MATCH($C72,'Policy Characteristics'!$C:$C,0))),"",INDEX('Policy Characteristics'!F:F,MATCH($C72,'Policy Characteristics'!$C:$C,0)))</f>
        <v>-45000</v>
      </c>
      <c r="M72" s="261">
        <f>IF(ISBLANK(INDEX('Policy Characteristics'!G:G,MATCH($C72,'Policy Characteristics'!$C:$C,0))),"",INDEX('Policy Characteristics'!G:G,MATCH($C72,'Policy Characteristics'!$C:$C,0)))</f>
        <v>50000</v>
      </c>
      <c r="N72" s="261">
        <f>IF(ISBLANK(INDEX('Policy Characteristics'!H:H,MATCH($C72,'Policy Characteristics'!$C:$C,0))),"",INDEX('Policy Characteristics'!H:H,MATCH($C72,'Policy Characteristics'!$C:$C,0)))</f>
        <v>100</v>
      </c>
      <c r="O72" s="254" t="str">
        <f>IF(ISBLANK(INDEX('Policy Characteristics'!I:I,MATCH($C72,'Policy Characteristics'!$C:$C,0))),"",INDEX('Policy Characteristics'!I:I,MATCH($C72,'Policy Characteristics'!$C:$C,0)))</f>
        <v>$ / vehicle</v>
      </c>
      <c r="P72" s="254" t="str">
        <f>IF(ISBLANK(INDEX('Policy Characteristics'!J:J,MATCH($C72,'Policy Characteristics'!$C:$C,0))),"",INDEX('Policy Characteristics'!J:J,MATCH($C72,'Policy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72" s="254" t="str">
        <f>IF(ISBLANK(INDEX('Policy Characteristics'!K:K,MATCH($C72,'Policy Characteristics'!$C:$C,0))),"",INDEX('Policy Characteristics'!K:K,MATCH($C72,'Policy Characteristics'!$C:$C,0)))</f>
        <v>transportation-sector-main.html#ev-subsidy</v>
      </c>
      <c r="R72" s="254" t="str">
        <f>IF(ISBLANK(INDEX('Policy Characteristics'!L:L,MATCH($C72,'Policy Characteristics'!$C:$C,0))),"",INDEX('Policy Characteristics'!L:L,MATCH($C72,'Policy Characteristics'!$C:$C,0)))</f>
        <v>ev-subsidy.html</v>
      </c>
    </row>
    <row r="73" spans="1:18" x14ac:dyDescent="0.25">
      <c r="A73" s="254" t="str">
        <f>IF(ISBLANK(INDEX('Policy Characteristics'!A:A,MATCH($C73,'Policy Characteristics'!$C:$C,0))),"",INDEX('Policy Characteristics'!A:A,MATCH($C73,'Policy Characteristics'!$C:$C,0)))</f>
        <v>Transportation</v>
      </c>
      <c r="B73" s="262" t="str">
        <f>IF(ISBLANK(INDEX('Policy Characteristics'!B:B,MATCH($C73,'Policy Characteristics'!$C:$C,0))),"",INDEX('Policy Characteristics'!B:B,MATCH($C73,'Policy Characteristics'!$C:$C,0)))</f>
        <v>Passenger Vehicle Subsidy</v>
      </c>
      <c r="C73" s="254" t="str">
        <f t="shared" si="3"/>
        <v>Additional Passenger Vehicle Subsidy</v>
      </c>
      <c r="D73" s="45" t="s">
        <v>35</v>
      </c>
      <c r="E73" s="2" t="s">
        <v>2232</v>
      </c>
      <c r="F73" s="2" t="s">
        <v>2320</v>
      </c>
      <c r="G73" s="2" t="s">
        <v>3395</v>
      </c>
      <c r="H73" s="47">
        <f t="shared" si="4"/>
        <v>72</v>
      </c>
      <c r="I73" s="325" t="s">
        <v>41</v>
      </c>
      <c r="J73" s="255" t="str">
        <f>IF(ISBLANK(INDEX('Policy Characteristics'!D:D,MATCH($C73,'Policy Characteristics'!$C:$C,0))),"",INDEX('Policy Characteristics'!D:D,MATCH($C73,'Policy Characteristics'!$C:$C,0)))</f>
        <v>Vehicle Subsidy</v>
      </c>
      <c r="K73" s="254" t="str">
        <f>IF(ISBLANK(INDEX('Policy Characteristics'!E:E,MATCH($C73,'Policy Characteristics'!$C:$C,0))),"",INDEX('Policy Characteristics'!E:E,MATCH($C73,'Policy Characteristics'!$C:$C,0)))</f>
        <v>trans psgr subsidy</v>
      </c>
      <c r="L73" s="261">
        <f>IF(ISBLANK(INDEX('Policy Characteristics'!F:F,MATCH($C73,'Policy Characteristics'!$C:$C,0))),"",INDEX('Policy Characteristics'!F:F,MATCH($C73,'Policy Characteristics'!$C:$C,0)))</f>
        <v>-45000</v>
      </c>
      <c r="M73" s="261">
        <f>IF(ISBLANK(INDEX('Policy Characteristics'!G:G,MATCH($C73,'Policy Characteristics'!$C:$C,0))),"",INDEX('Policy Characteristics'!G:G,MATCH($C73,'Policy Characteristics'!$C:$C,0)))</f>
        <v>50000</v>
      </c>
      <c r="N73" s="261">
        <f>IF(ISBLANK(INDEX('Policy Characteristics'!H:H,MATCH($C73,'Policy Characteristics'!$C:$C,0))),"",INDEX('Policy Characteristics'!H:H,MATCH($C73,'Policy Characteristics'!$C:$C,0)))</f>
        <v>100</v>
      </c>
      <c r="O73" s="254" t="str">
        <f>IF(ISBLANK(INDEX('Policy Characteristics'!I:I,MATCH($C73,'Policy Characteristics'!$C:$C,0))),"",INDEX('Policy Characteristics'!I:I,MATCH($C73,'Policy Characteristics'!$C:$C,0)))</f>
        <v>$ / vehicle</v>
      </c>
      <c r="P73" s="254" t="str">
        <f>IF(ISBLANK(INDEX('Policy Characteristics'!J:J,MATCH($C73,'Policy Characteristics'!$C:$C,0))),"",INDEX('Policy Characteristics'!J:J,MATCH($C73,'Policy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73" s="254" t="str">
        <f>IF(ISBLANK(INDEX('Policy Characteristics'!K:K,MATCH($C73,'Policy Characteristics'!$C:$C,0))),"",INDEX('Policy Characteristics'!K:K,MATCH($C73,'Policy Characteristics'!$C:$C,0)))</f>
        <v>transportation-sector-main.html#ev-subsidy</v>
      </c>
      <c r="R73" s="254" t="str">
        <f>IF(ISBLANK(INDEX('Policy Characteristics'!L:L,MATCH($C73,'Policy Characteristics'!$C:$C,0))),"",INDEX('Policy Characteristics'!L:L,MATCH($C73,'Policy Characteristics'!$C:$C,0)))</f>
        <v>ev-subsidy.html</v>
      </c>
    </row>
    <row r="74" spans="1:18" x14ac:dyDescent="0.25">
      <c r="A74" s="254" t="str">
        <f>IF(ISBLANK(INDEX('Policy Characteristics'!A:A,MATCH($C74,'Policy Characteristics'!$C:$C,0))),"",INDEX('Policy Characteristics'!A:A,MATCH($C74,'Policy Characteristics'!$C:$C,0)))</f>
        <v>Transportation</v>
      </c>
      <c r="B74" s="262" t="str">
        <f>IF(ISBLANK(INDEX('Policy Characteristics'!B:B,MATCH($C74,'Policy Characteristics'!$C:$C,0))),"",INDEX('Policy Characteristics'!B:B,MATCH($C74,'Policy Characteristics'!$C:$C,0)))</f>
        <v>Passenger Vehicle Subsidy</v>
      </c>
      <c r="C74" s="254" t="str">
        <f t="shared" si="3"/>
        <v>Additional Passenger Vehicle Subsidy</v>
      </c>
      <c r="D74" s="45" t="s">
        <v>35</v>
      </c>
      <c r="E74" s="2" t="s">
        <v>2233</v>
      </c>
      <c r="F74" s="2" t="s">
        <v>2320</v>
      </c>
      <c r="G74" s="2" t="s">
        <v>3396</v>
      </c>
      <c r="H74" s="47">
        <f t="shared" si="4"/>
        <v>73</v>
      </c>
      <c r="I74" s="324" t="s">
        <v>40</v>
      </c>
      <c r="J74" s="255" t="str">
        <f>IF(ISBLANK(INDEX('Policy Characteristics'!D:D,MATCH($C74,'Policy Characteristics'!$C:$C,0))),"",INDEX('Policy Characteristics'!D:D,MATCH($C74,'Policy Characteristics'!$C:$C,0)))</f>
        <v>Vehicle Subsidy</v>
      </c>
      <c r="K74" s="254" t="str">
        <f>IF(ISBLANK(INDEX('Policy Characteristics'!E:E,MATCH($C74,'Policy Characteristics'!$C:$C,0))),"",INDEX('Policy Characteristics'!E:E,MATCH($C74,'Policy Characteristics'!$C:$C,0)))</f>
        <v>trans psgr subsidy</v>
      </c>
      <c r="L74" s="261">
        <f>IF(ISBLANK(INDEX('Policy Characteristics'!F:F,MATCH($C74,'Policy Characteristics'!$C:$C,0))),"",INDEX('Policy Characteristics'!F:F,MATCH($C74,'Policy Characteristics'!$C:$C,0)))</f>
        <v>-45000</v>
      </c>
      <c r="M74" s="261">
        <f>IF(ISBLANK(INDEX('Policy Characteristics'!G:G,MATCH($C74,'Policy Characteristics'!$C:$C,0))),"",INDEX('Policy Characteristics'!G:G,MATCH($C74,'Policy Characteristics'!$C:$C,0)))</f>
        <v>50000</v>
      </c>
      <c r="N74" s="261">
        <f>IF(ISBLANK(INDEX('Policy Characteristics'!H:H,MATCH($C74,'Policy Characteristics'!$C:$C,0))),"",INDEX('Policy Characteristics'!H:H,MATCH($C74,'Policy Characteristics'!$C:$C,0)))</f>
        <v>100</v>
      </c>
      <c r="O74" s="254" t="str">
        <f>IF(ISBLANK(INDEX('Policy Characteristics'!I:I,MATCH($C74,'Policy Characteristics'!$C:$C,0))),"",INDEX('Policy Characteristics'!I:I,MATCH($C74,'Policy Characteristics'!$C:$C,0)))</f>
        <v>$ / vehicle</v>
      </c>
      <c r="P74" s="254" t="str">
        <f>IF(ISBLANK(INDEX('Policy Characteristics'!J:J,MATCH($C74,'Policy Characteristics'!$C:$C,0))),"",INDEX('Policy Characteristics'!J:J,MATCH($C74,'Policy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74" s="254" t="str">
        <f>IF(ISBLANK(INDEX('Policy Characteristics'!K:K,MATCH($C74,'Policy Characteristics'!$C:$C,0))),"",INDEX('Policy Characteristics'!K:K,MATCH($C74,'Policy Characteristics'!$C:$C,0)))</f>
        <v>transportation-sector-main.html#ev-subsidy</v>
      </c>
      <c r="R74" s="254" t="str">
        <f>IF(ISBLANK(INDEX('Policy Characteristics'!L:L,MATCH($C74,'Policy Characteristics'!$C:$C,0))),"",INDEX('Policy Characteristics'!L:L,MATCH($C74,'Policy Characteristics'!$C:$C,0)))</f>
        <v>ev-subsidy.html</v>
      </c>
    </row>
    <row r="75" spans="1:18" x14ac:dyDescent="0.25">
      <c r="A75" s="254" t="str">
        <f>IF(ISBLANK(INDEX('Policy Characteristics'!A:A,MATCH($C75,'Policy Characteristics'!$C:$C,0))),"",INDEX('Policy Characteristics'!A:A,MATCH($C75,'Policy Characteristics'!$C:$C,0)))</f>
        <v>Transportation</v>
      </c>
      <c r="B75" s="262" t="str">
        <f>IF(ISBLANK(INDEX('Policy Characteristics'!B:B,MATCH($C75,'Policy Characteristics'!$C:$C,0))),"",INDEX('Policy Characteristics'!B:B,MATCH($C75,'Policy Characteristics'!$C:$C,0)))</f>
        <v>Passenger Vehicle Subsidy</v>
      </c>
      <c r="C75" s="254" t="str">
        <f t="shared" si="3"/>
        <v>Additional Passenger Vehicle Subsidy</v>
      </c>
      <c r="D75" s="45" t="s">
        <v>35</v>
      </c>
      <c r="E75" s="2" t="s">
        <v>2477</v>
      </c>
      <c r="F75" s="2" t="s">
        <v>2320</v>
      </c>
      <c r="G75" s="2" t="s">
        <v>2477</v>
      </c>
      <c r="H75" s="47">
        <f t="shared" si="4"/>
        <v>74</v>
      </c>
      <c r="I75" s="325" t="s">
        <v>41</v>
      </c>
      <c r="J75" s="255" t="str">
        <f>IF(ISBLANK(INDEX('Policy Characteristics'!D:D,MATCH($C75,'Policy Characteristics'!$C:$C,0))),"",INDEX('Policy Characteristics'!D:D,MATCH($C75,'Policy Characteristics'!$C:$C,0)))</f>
        <v>Vehicle Subsidy</v>
      </c>
      <c r="K75" s="254" t="str">
        <f>IF(ISBLANK(INDEX('Policy Characteristics'!E:E,MATCH($C75,'Policy Characteristics'!$C:$C,0))),"",INDEX('Policy Characteristics'!E:E,MATCH($C75,'Policy Characteristics'!$C:$C,0)))</f>
        <v>trans psgr subsidy</v>
      </c>
      <c r="L75" s="261">
        <f>IF(ISBLANK(INDEX('Policy Characteristics'!F:F,MATCH($C75,'Policy Characteristics'!$C:$C,0))),"",INDEX('Policy Characteristics'!F:F,MATCH($C75,'Policy Characteristics'!$C:$C,0)))</f>
        <v>-45000</v>
      </c>
      <c r="M75" s="261">
        <f>IF(ISBLANK(INDEX('Policy Characteristics'!G:G,MATCH($C75,'Policy Characteristics'!$C:$C,0))),"",INDEX('Policy Characteristics'!G:G,MATCH($C75,'Policy Characteristics'!$C:$C,0)))</f>
        <v>50000</v>
      </c>
      <c r="N75" s="261">
        <f>IF(ISBLANK(INDEX('Policy Characteristics'!H:H,MATCH($C75,'Policy Characteristics'!$C:$C,0))),"",INDEX('Policy Characteristics'!H:H,MATCH($C75,'Policy Characteristics'!$C:$C,0)))</f>
        <v>100</v>
      </c>
      <c r="O75" s="254" t="str">
        <f>IF(ISBLANK(INDEX('Policy Characteristics'!I:I,MATCH($C75,'Policy Characteristics'!$C:$C,0))),"",INDEX('Policy Characteristics'!I:I,MATCH($C75,'Policy Characteristics'!$C:$C,0)))</f>
        <v>$ / vehicle</v>
      </c>
      <c r="P75" s="254" t="str">
        <f>IF(ISBLANK(INDEX('Policy Characteristics'!J:J,MATCH($C75,'Policy Characteristics'!$C:$C,0))),"",INDEX('Policy Characteristics'!J:J,MATCH($C75,'Policy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75" s="254" t="str">
        <f>IF(ISBLANK(INDEX('Policy Characteristics'!K:K,MATCH($C75,'Policy Characteristics'!$C:$C,0))),"",INDEX('Policy Characteristics'!K:K,MATCH($C75,'Policy Characteristics'!$C:$C,0)))</f>
        <v>transportation-sector-main.html#ev-subsidy</v>
      </c>
      <c r="R75" s="254" t="str">
        <f>IF(ISBLANK(INDEX('Policy Characteristics'!L:L,MATCH($C75,'Policy Characteristics'!$C:$C,0))),"",INDEX('Policy Characteristics'!L:L,MATCH($C75,'Policy Characteristics'!$C:$C,0)))</f>
        <v>ev-subsidy.html</v>
      </c>
    </row>
    <row r="76" spans="1:18" x14ac:dyDescent="0.25">
      <c r="A76" s="254" t="str">
        <f>IF(ISBLANK(INDEX('Policy Characteristics'!A:A,MATCH($C76,'Policy Characteristics'!$C:$C,0))),"",INDEX('Policy Characteristics'!A:A,MATCH($C76,'Policy Characteristics'!$C:$C,0)))</f>
        <v>Transportation</v>
      </c>
      <c r="B76" s="262" t="str">
        <f>IF(ISBLANK(INDEX('Policy Characteristics'!B:B,MATCH($C76,'Policy Characteristics'!$C:$C,0))),"",INDEX('Policy Characteristics'!B:B,MATCH($C76,'Policy Characteristics'!$C:$C,0)))</f>
        <v>Passenger Vehicle Subsidy</v>
      </c>
      <c r="C76" s="254" t="str">
        <f t="shared" si="3"/>
        <v>Additional Passenger Vehicle Subsidy</v>
      </c>
      <c r="D76" s="45" t="s">
        <v>35</v>
      </c>
      <c r="E76" s="2" t="s">
        <v>2476</v>
      </c>
      <c r="F76" s="2" t="s">
        <v>2320</v>
      </c>
      <c r="G76" s="2" t="s">
        <v>3397</v>
      </c>
      <c r="H76" s="47">
        <f t="shared" si="4"/>
        <v>75</v>
      </c>
      <c r="I76" s="324" t="s">
        <v>40</v>
      </c>
      <c r="J76" s="255" t="str">
        <f>IF(ISBLANK(INDEX('Policy Characteristics'!D:D,MATCH($C76,'Policy Characteristics'!$C:$C,0))),"",INDEX('Policy Characteristics'!D:D,MATCH($C76,'Policy Characteristics'!$C:$C,0)))</f>
        <v>Vehicle Subsidy</v>
      </c>
      <c r="K76" s="254" t="str">
        <f>IF(ISBLANK(INDEX('Policy Characteristics'!E:E,MATCH($C76,'Policy Characteristics'!$C:$C,0))),"",INDEX('Policy Characteristics'!E:E,MATCH($C76,'Policy Characteristics'!$C:$C,0)))</f>
        <v>trans psgr subsidy</v>
      </c>
      <c r="L76" s="261">
        <f>IF(ISBLANK(INDEX('Policy Characteristics'!F:F,MATCH($C76,'Policy Characteristics'!$C:$C,0))),"",INDEX('Policy Characteristics'!F:F,MATCH($C76,'Policy Characteristics'!$C:$C,0)))</f>
        <v>-45000</v>
      </c>
      <c r="M76" s="261">
        <f>IF(ISBLANK(INDEX('Policy Characteristics'!G:G,MATCH($C76,'Policy Characteristics'!$C:$C,0))),"",INDEX('Policy Characteristics'!G:G,MATCH($C76,'Policy Characteristics'!$C:$C,0)))</f>
        <v>50000</v>
      </c>
      <c r="N76" s="261">
        <f>IF(ISBLANK(INDEX('Policy Characteristics'!H:H,MATCH($C76,'Policy Characteristics'!$C:$C,0))),"",INDEX('Policy Characteristics'!H:H,MATCH($C76,'Policy Characteristics'!$C:$C,0)))</f>
        <v>100</v>
      </c>
      <c r="O76" s="254" t="str">
        <f>IF(ISBLANK(INDEX('Policy Characteristics'!I:I,MATCH($C76,'Policy Characteristics'!$C:$C,0))),"",INDEX('Policy Characteristics'!I:I,MATCH($C76,'Policy Characteristics'!$C:$C,0)))</f>
        <v>$ / vehicle</v>
      </c>
      <c r="P76" s="254" t="str">
        <f>IF(ISBLANK(INDEX('Policy Characteristics'!J:J,MATCH($C76,'Policy Characteristics'!$C:$C,0))),"",INDEX('Policy Characteristics'!J:J,MATCH($C76,'Policy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76" s="254" t="str">
        <f>IF(ISBLANK(INDEX('Policy Characteristics'!K:K,MATCH($C76,'Policy Characteristics'!$C:$C,0))),"",INDEX('Policy Characteristics'!K:K,MATCH($C76,'Policy Characteristics'!$C:$C,0)))</f>
        <v>transportation-sector-main.html#ev-subsidy</v>
      </c>
      <c r="R76" s="254" t="str">
        <f>IF(ISBLANK(INDEX('Policy Characteristics'!L:L,MATCH($C76,'Policy Characteristics'!$C:$C,0))),"",INDEX('Policy Characteristics'!L:L,MATCH($C76,'Policy Characteristics'!$C:$C,0)))</f>
        <v>ev-subsidy.html</v>
      </c>
    </row>
    <row r="77" spans="1:18" x14ac:dyDescent="0.25">
      <c r="A77" s="254" t="str">
        <f>IF(ISBLANK(INDEX('Policy Characteristics'!A:A,MATCH($C77,'Policy Characteristics'!$C:$C,0))),"",INDEX('Policy Characteristics'!A:A,MATCH($C77,'Policy Characteristics'!$C:$C,0)))</f>
        <v>Transportation</v>
      </c>
      <c r="B77" s="262" t="str">
        <f>IF(ISBLANK(INDEX('Policy Characteristics'!B:B,MATCH($C77,'Policy Characteristics'!$C:$C,0))),"",INDEX('Policy Characteristics'!B:B,MATCH($C77,'Policy Characteristics'!$C:$C,0)))</f>
        <v>Passenger Vehicle Subsidy</v>
      </c>
      <c r="C77" s="254" t="str">
        <f t="shared" si="3"/>
        <v>Additional Passenger Vehicle Subsidy</v>
      </c>
      <c r="D77" s="2" t="s">
        <v>36</v>
      </c>
      <c r="E77" s="45" t="s">
        <v>2229</v>
      </c>
      <c r="F77" s="2" t="s">
        <v>3243</v>
      </c>
      <c r="G77" s="45" t="s">
        <v>3392</v>
      </c>
      <c r="H77" s="47">
        <f t="shared" si="4"/>
        <v>76</v>
      </c>
      <c r="I77" s="325" t="s">
        <v>41</v>
      </c>
      <c r="J77" s="255" t="str">
        <f>IF(ISBLANK(INDEX('Policy Characteristics'!D:D,MATCH($C77,'Policy Characteristics'!$C:$C,0))),"",INDEX('Policy Characteristics'!D:D,MATCH($C77,'Policy Characteristics'!$C:$C,0)))</f>
        <v>Vehicle Subsidy</v>
      </c>
      <c r="K77" s="254" t="str">
        <f>IF(ISBLANK(INDEX('Policy Characteristics'!E:E,MATCH($C77,'Policy Characteristics'!$C:$C,0))),"",INDEX('Policy Characteristics'!E:E,MATCH($C77,'Policy Characteristics'!$C:$C,0)))</f>
        <v>trans psgr subsidy</v>
      </c>
      <c r="L77" s="261">
        <f>IF(ISBLANK(INDEX('Policy Characteristics'!F:F,MATCH($C77,'Policy Characteristics'!$C:$C,0))),"",INDEX('Policy Characteristics'!F:F,MATCH($C77,'Policy Characteristics'!$C:$C,0)))</f>
        <v>-45000</v>
      </c>
      <c r="M77" s="261">
        <f>IF(ISBLANK(INDEX('Policy Characteristics'!G:G,MATCH($C77,'Policy Characteristics'!$C:$C,0))),"",INDEX('Policy Characteristics'!G:G,MATCH($C77,'Policy Characteristics'!$C:$C,0)))</f>
        <v>50000</v>
      </c>
      <c r="N77" s="261">
        <f>IF(ISBLANK(INDEX('Policy Characteristics'!H:H,MATCH($C77,'Policy Characteristics'!$C:$C,0))),"",INDEX('Policy Characteristics'!H:H,MATCH($C77,'Policy Characteristics'!$C:$C,0)))</f>
        <v>100</v>
      </c>
      <c r="O77" s="254" t="str">
        <f>IF(ISBLANK(INDEX('Policy Characteristics'!I:I,MATCH($C77,'Policy Characteristics'!$C:$C,0))),"",INDEX('Policy Characteristics'!I:I,MATCH($C77,'Policy Characteristics'!$C:$C,0)))</f>
        <v>$ / vehicle</v>
      </c>
      <c r="P77" s="254" t="str">
        <f>IF(ISBLANK(INDEX('Policy Characteristics'!J:J,MATCH($C77,'Policy Characteristics'!$C:$C,0))),"",INDEX('Policy Characteristics'!J:J,MATCH($C77,'Policy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77" s="254" t="str">
        <f>IF(ISBLANK(INDEX('Policy Characteristics'!K:K,MATCH($C77,'Policy Characteristics'!$C:$C,0))),"",INDEX('Policy Characteristics'!K:K,MATCH($C77,'Policy Characteristics'!$C:$C,0)))</f>
        <v>transportation-sector-main.html#ev-subsidy</v>
      </c>
      <c r="R77" s="254" t="str">
        <f>IF(ISBLANK(INDEX('Policy Characteristics'!L:L,MATCH($C77,'Policy Characteristics'!$C:$C,0))),"",INDEX('Policy Characteristics'!L:L,MATCH($C77,'Policy Characteristics'!$C:$C,0)))</f>
        <v>ev-subsidy.html</v>
      </c>
    </row>
    <row r="78" spans="1:18" x14ac:dyDescent="0.25">
      <c r="A78" s="254" t="str">
        <f>IF(ISBLANK(INDEX('Policy Characteristics'!A:A,MATCH($C78,'Policy Characteristics'!$C:$C,0))),"",INDEX('Policy Characteristics'!A:A,MATCH($C78,'Policy Characteristics'!$C:$C,0)))</f>
        <v>Transportation</v>
      </c>
      <c r="B78" s="262" t="str">
        <f>IF(ISBLANK(INDEX('Policy Characteristics'!B:B,MATCH($C78,'Policy Characteristics'!$C:$C,0))),"",INDEX('Policy Characteristics'!B:B,MATCH($C78,'Policy Characteristics'!$C:$C,0)))</f>
        <v>Passenger Vehicle Subsidy</v>
      </c>
      <c r="C78" s="254" t="str">
        <f t="shared" si="3"/>
        <v>Additional Passenger Vehicle Subsidy</v>
      </c>
      <c r="D78" s="2" t="s">
        <v>36</v>
      </c>
      <c r="E78" s="2" t="s">
        <v>2230</v>
      </c>
      <c r="F78" s="2" t="s">
        <v>3243</v>
      </c>
      <c r="G78" s="2" t="s">
        <v>3393</v>
      </c>
      <c r="H78" s="47">
        <f t="shared" si="4"/>
        <v>77</v>
      </c>
      <c r="I78" s="325" t="s">
        <v>41</v>
      </c>
      <c r="J78" s="255" t="str">
        <f>IF(ISBLANK(INDEX('Policy Characteristics'!D:D,MATCH($C78,'Policy Characteristics'!$C:$C,0))),"",INDEX('Policy Characteristics'!D:D,MATCH($C78,'Policy Characteristics'!$C:$C,0)))</f>
        <v>Vehicle Subsidy</v>
      </c>
      <c r="K78" s="254" t="str">
        <f>IF(ISBLANK(INDEX('Policy Characteristics'!E:E,MATCH($C78,'Policy Characteristics'!$C:$C,0))),"",INDEX('Policy Characteristics'!E:E,MATCH($C78,'Policy Characteristics'!$C:$C,0)))</f>
        <v>trans psgr subsidy</v>
      </c>
      <c r="L78" s="261">
        <f>IF(ISBLANK(INDEX('Policy Characteristics'!F:F,MATCH($C78,'Policy Characteristics'!$C:$C,0))),"",INDEX('Policy Characteristics'!F:F,MATCH($C78,'Policy Characteristics'!$C:$C,0)))</f>
        <v>-45000</v>
      </c>
      <c r="M78" s="261">
        <f>IF(ISBLANK(INDEX('Policy Characteristics'!G:G,MATCH($C78,'Policy Characteristics'!$C:$C,0))),"",INDEX('Policy Characteristics'!G:G,MATCH($C78,'Policy Characteristics'!$C:$C,0)))</f>
        <v>50000</v>
      </c>
      <c r="N78" s="261">
        <f>IF(ISBLANK(INDEX('Policy Characteristics'!H:H,MATCH($C78,'Policy Characteristics'!$C:$C,0))),"",INDEX('Policy Characteristics'!H:H,MATCH($C78,'Policy Characteristics'!$C:$C,0)))</f>
        <v>100</v>
      </c>
      <c r="O78" s="254" t="str">
        <f>IF(ISBLANK(INDEX('Policy Characteristics'!I:I,MATCH($C78,'Policy Characteristics'!$C:$C,0))),"",INDEX('Policy Characteristics'!I:I,MATCH($C78,'Policy Characteristics'!$C:$C,0)))</f>
        <v>$ / vehicle</v>
      </c>
      <c r="P78" s="254" t="str">
        <f>IF(ISBLANK(INDEX('Policy Characteristics'!J:J,MATCH($C78,'Policy Characteristics'!$C:$C,0))),"",INDEX('Policy Characteristics'!J:J,MATCH($C78,'Policy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78" s="254" t="str">
        <f>IF(ISBLANK(INDEX('Policy Characteristics'!K:K,MATCH($C78,'Policy Characteristics'!$C:$C,0))),"",INDEX('Policy Characteristics'!K:K,MATCH($C78,'Policy Characteristics'!$C:$C,0)))</f>
        <v>transportation-sector-main.html#ev-subsidy</v>
      </c>
      <c r="R78" s="254" t="str">
        <f>IF(ISBLANK(INDEX('Policy Characteristics'!L:L,MATCH($C78,'Policy Characteristics'!$C:$C,0))),"",INDEX('Policy Characteristics'!L:L,MATCH($C78,'Policy Characteristics'!$C:$C,0)))</f>
        <v>ev-subsidy.html</v>
      </c>
    </row>
    <row r="79" spans="1:18" x14ac:dyDescent="0.25">
      <c r="A79" s="254" t="str">
        <f>IF(ISBLANK(INDEX('Policy Characteristics'!A:A,MATCH($C79,'Policy Characteristics'!$C:$C,0))),"",INDEX('Policy Characteristics'!A:A,MATCH($C79,'Policy Characteristics'!$C:$C,0)))</f>
        <v>Transportation</v>
      </c>
      <c r="B79" s="262" t="str">
        <f>IF(ISBLANK(INDEX('Policy Characteristics'!B:B,MATCH($C79,'Policy Characteristics'!$C:$C,0))),"",INDEX('Policy Characteristics'!B:B,MATCH($C79,'Policy Characteristics'!$C:$C,0)))</f>
        <v>Passenger Vehicle Subsidy</v>
      </c>
      <c r="C79" s="254" t="str">
        <f t="shared" si="3"/>
        <v>Additional Passenger Vehicle Subsidy</v>
      </c>
      <c r="D79" s="2" t="s">
        <v>36</v>
      </c>
      <c r="E79" s="2" t="s">
        <v>2231</v>
      </c>
      <c r="F79" s="2" t="s">
        <v>3243</v>
      </c>
      <c r="G79" s="2" t="s">
        <v>3394</v>
      </c>
      <c r="H79" s="47">
        <f t="shared" si="4"/>
        <v>78</v>
      </c>
      <c r="I79" s="325" t="s">
        <v>41</v>
      </c>
      <c r="J79" s="255" t="str">
        <f>IF(ISBLANK(INDEX('Policy Characteristics'!D:D,MATCH($C79,'Policy Characteristics'!$C:$C,0))),"",INDEX('Policy Characteristics'!D:D,MATCH($C79,'Policy Characteristics'!$C:$C,0)))</f>
        <v>Vehicle Subsidy</v>
      </c>
      <c r="K79" s="254" t="str">
        <f>IF(ISBLANK(INDEX('Policy Characteristics'!E:E,MATCH($C79,'Policy Characteristics'!$C:$C,0))),"",INDEX('Policy Characteristics'!E:E,MATCH($C79,'Policy Characteristics'!$C:$C,0)))</f>
        <v>trans psgr subsidy</v>
      </c>
      <c r="L79" s="261">
        <f>IF(ISBLANK(INDEX('Policy Characteristics'!F:F,MATCH($C79,'Policy Characteristics'!$C:$C,0))),"",INDEX('Policy Characteristics'!F:F,MATCH($C79,'Policy Characteristics'!$C:$C,0)))</f>
        <v>-45000</v>
      </c>
      <c r="M79" s="261">
        <f>IF(ISBLANK(INDEX('Policy Characteristics'!G:G,MATCH($C79,'Policy Characteristics'!$C:$C,0))),"",INDEX('Policy Characteristics'!G:G,MATCH($C79,'Policy Characteristics'!$C:$C,0)))</f>
        <v>50000</v>
      </c>
      <c r="N79" s="261">
        <f>IF(ISBLANK(INDEX('Policy Characteristics'!H:H,MATCH($C79,'Policy Characteristics'!$C:$C,0))),"",INDEX('Policy Characteristics'!H:H,MATCH($C79,'Policy Characteristics'!$C:$C,0)))</f>
        <v>100</v>
      </c>
      <c r="O79" s="254" t="str">
        <f>IF(ISBLANK(INDEX('Policy Characteristics'!I:I,MATCH($C79,'Policy Characteristics'!$C:$C,0))),"",INDEX('Policy Characteristics'!I:I,MATCH($C79,'Policy Characteristics'!$C:$C,0)))</f>
        <v>$ / vehicle</v>
      </c>
      <c r="P79" s="254" t="str">
        <f>IF(ISBLANK(INDEX('Policy Characteristics'!J:J,MATCH($C79,'Policy Characteristics'!$C:$C,0))),"",INDEX('Policy Characteristics'!J:J,MATCH($C79,'Policy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79" s="254" t="str">
        <f>IF(ISBLANK(INDEX('Policy Characteristics'!K:K,MATCH($C79,'Policy Characteristics'!$C:$C,0))),"",INDEX('Policy Characteristics'!K:K,MATCH($C79,'Policy Characteristics'!$C:$C,0)))</f>
        <v>transportation-sector-main.html#ev-subsidy</v>
      </c>
      <c r="R79" s="254" t="str">
        <f>IF(ISBLANK(INDEX('Policy Characteristics'!L:L,MATCH($C79,'Policy Characteristics'!$C:$C,0))),"",INDEX('Policy Characteristics'!L:L,MATCH($C79,'Policy Characteristics'!$C:$C,0)))</f>
        <v>ev-subsidy.html</v>
      </c>
    </row>
    <row r="80" spans="1:18" x14ac:dyDescent="0.25">
      <c r="A80" s="254" t="str">
        <f>IF(ISBLANK(INDEX('Policy Characteristics'!A:A,MATCH($C80,'Policy Characteristics'!$C:$C,0))),"",INDEX('Policy Characteristics'!A:A,MATCH($C80,'Policy Characteristics'!$C:$C,0)))</f>
        <v>Transportation</v>
      </c>
      <c r="B80" s="262" t="str">
        <f>IF(ISBLANK(INDEX('Policy Characteristics'!B:B,MATCH($C80,'Policy Characteristics'!$C:$C,0))),"",INDEX('Policy Characteristics'!B:B,MATCH($C80,'Policy Characteristics'!$C:$C,0)))</f>
        <v>Passenger Vehicle Subsidy</v>
      </c>
      <c r="C80" s="254" t="str">
        <f t="shared" si="3"/>
        <v>Additional Passenger Vehicle Subsidy</v>
      </c>
      <c r="D80" s="2" t="s">
        <v>36</v>
      </c>
      <c r="E80" s="2" t="s">
        <v>2232</v>
      </c>
      <c r="F80" s="2" t="s">
        <v>3243</v>
      </c>
      <c r="G80" s="2" t="s">
        <v>3395</v>
      </c>
      <c r="H80" s="47">
        <f t="shared" si="4"/>
        <v>79</v>
      </c>
      <c r="I80" s="325" t="s">
        <v>41</v>
      </c>
      <c r="J80" s="255" t="str">
        <f>IF(ISBLANK(INDEX('Policy Characteristics'!D:D,MATCH($C80,'Policy Characteristics'!$C:$C,0))),"",INDEX('Policy Characteristics'!D:D,MATCH($C80,'Policy Characteristics'!$C:$C,0)))</f>
        <v>Vehicle Subsidy</v>
      </c>
      <c r="K80" s="254" t="str">
        <f>IF(ISBLANK(INDEX('Policy Characteristics'!E:E,MATCH($C80,'Policy Characteristics'!$C:$C,0))),"",INDEX('Policy Characteristics'!E:E,MATCH($C80,'Policy Characteristics'!$C:$C,0)))</f>
        <v>trans psgr subsidy</v>
      </c>
      <c r="L80" s="261">
        <f>IF(ISBLANK(INDEX('Policy Characteristics'!F:F,MATCH($C80,'Policy Characteristics'!$C:$C,0))),"",INDEX('Policy Characteristics'!F:F,MATCH($C80,'Policy Characteristics'!$C:$C,0)))</f>
        <v>-45000</v>
      </c>
      <c r="M80" s="261">
        <f>IF(ISBLANK(INDEX('Policy Characteristics'!G:G,MATCH($C80,'Policy Characteristics'!$C:$C,0))),"",INDEX('Policy Characteristics'!G:G,MATCH($C80,'Policy Characteristics'!$C:$C,0)))</f>
        <v>50000</v>
      </c>
      <c r="N80" s="261">
        <f>IF(ISBLANK(INDEX('Policy Characteristics'!H:H,MATCH($C80,'Policy Characteristics'!$C:$C,0))),"",INDEX('Policy Characteristics'!H:H,MATCH($C80,'Policy Characteristics'!$C:$C,0)))</f>
        <v>100</v>
      </c>
      <c r="O80" s="254" t="str">
        <f>IF(ISBLANK(INDEX('Policy Characteristics'!I:I,MATCH($C80,'Policy Characteristics'!$C:$C,0))),"",INDEX('Policy Characteristics'!I:I,MATCH($C80,'Policy Characteristics'!$C:$C,0)))</f>
        <v>$ / vehicle</v>
      </c>
      <c r="P80" s="254" t="str">
        <f>IF(ISBLANK(INDEX('Policy Characteristics'!J:J,MATCH($C80,'Policy Characteristics'!$C:$C,0))),"",INDEX('Policy Characteristics'!J:J,MATCH($C80,'Policy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80" s="254" t="str">
        <f>IF(ISBLANK(INDEX('Policy Characteristics'!K:K,MATCH($C80,'Policy Characteristics'!$C:$C,0))),"",INDEX('Policy Characteristics'!K:K,MATCH($C80,'Policy Characteristics'!$C:$C,0)))</f>
        <v>transportation-sector-main.html#ev-subsidy</v>
      </c>
      <c r="R80" s="254" t="str">
        <f>IF(ISBLANK(INDEX('Policy Characteristics'!L:L,MATCH($C80,'Policy Characteristics'!$C:$C,0))),"",INDEX('Policy Characteristics'!L:L,MATCH($C80,'Policy Characteristics'!$C:$C,0)))</f>
        <v>ev-subsidy.html</v>
      </c>
    </row>
    <row r="81" spans="1:18" x14ac:dyDescent="0.25">
      <c r="A81" s="254" t="str">
        <f>IF(ISBLANK(INDEX('Policy Characteristics'!A:A,MATCH($C81,'Policy Characteristics'!$C:$C,0))),"",INDEX('Policy Characteristics'!A:A,MATCH($C81,'Policy Characteristics'!$C:$C,0)))</f>
        <v>Transportation</v>
      </c>
      <c r="B81" s="262" t="str">
        <f>IF(ISBLANK(INDEX('Policy Characteristics'!B:B,MATCH($C81,'Policy Characteristics'!$C:$C,0))),"",INDEX('Policy Characteristics'!B:B,MATCH($C81,'Policy Characteristics'!$C:$C,0)))</f>
        <v>Passenger Vehicle Subsidy</v>
      </c>
      <c r="C81" s="254" t="str">
        <f t="shared" si="3"/>
        <v>Additional Passenger Vehicle Subsidy</v>
      </c>
      <c r="D81" s="2" t="s">
        <v>36</v>
      </c>
      <c r="E81" s="2" t="s">
        <v>2233</v>
      </c>
      <c r="F81" s="2" t="s">
        <v>3243</v>
      </c>
      <c r="G81" s="2" t="s">
        <v>3396</v>
      </c>
      <c r="H81" s="47">
        <f t="shared" si="4"/>
        <v>80</v>
      </c>
      <c r="I81" s="325" t="s">
        <v>41</v>
      </c>
      <c r="J81" s="255" t="str">
        <f>IF(ISBLANK(INDEX('Policy Characteristics'!D:D,MATCH($C81,'Policy Characteristics'!$C:$C,0))),"",INDEX('Policy Characteristics'!D:D,MATCH($C81,'Policy Characteristics'!$C:$C,0)))</f>
        <v>Vehicle Subsidy</v>
      </c>
      <c r="K81" s="254" t="str">
        <f>IF(ISBLANK(INDEX('Policy Characteristics'!E:E,MATCH($C81,'Policy Characteristics'!$C:$C,0))),"",INDEX('Policy Characteristics'!E:E,MATCH($C81,'Policy Characteristics'!$C:$C,0)))</f>
        <v>trans psgr subsidy</v>
      </c>
      <c r="L81" s="261">
        <f>IF(ISBLANK(INDEX('Policy Characteristics'!F:F,MATCH($C81,'Policy Characteristics'!$C:$C,0))),"",INDEX('Policy Characteristics'!F:F,MATCH($C81,'Policy Characteristics'!$C:$C,0)))</f>
        <v>-45000</v>
      </c>
      <c r="M81" s="261">
        <f>IF(ISBLANK(INDEX('Policy Characteristics'!G:G,MATCH($C81,'Policy Characteristics'!$C:$C,0))),"",INDEX('Policy Characteristics'!G:G,MATCH($C81,'Policy Characteristics'!$C:$C,0)))</f>
        <v>50000</v>
      </c>
      <c r="N81" s="261">
        <f>IF(ISBLANK(INDEX('Policy Characteristics'!H:H,MATCH($C81,'Policy Characteristics'!$C:$C,0))),"",INDEX('Policy Characteristics'!H:H,MATCH($C81,'Policy Characteristics'!$C:$C,0)))</f>
        <v>100</v>
      </c>
      <c r="O81" s="254" t="str">
        <f>IF(ISBLANK(INDEX('Policy Characteristics'!I:I,MATCH($C81,'Policy Characteristics'!$C:$C,0))),"",INDEX('Policy Characteristics'!I:I,MATCH($C81,'Policy Characteristics'!$C:$C,0)))</f>
        <v>$ / vehicle</v>
      </c>
      <c r="P81" s="254" t="str">
        <f>IF(ISBLANK(INDEX('Policy Characteristics'!J:J,MATCH($C81,'Policy Characteristics'!$C:$C,0))),"",INDEX('Policy Characteristics'!J:J,MATCH($C81,'Policy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81" s="254" t="str">
        <f>IF(ISBLANK(INDEX('Policy Characteristics'!K:K,MATCH($C81,'Policy Characteristics'!$C:$C,0))),"",INDEX('Policy Characteristics'!K:K,MATCH($C81,'Policy Characteristics'!$C:$C,0)))</f>
        <v>transportation-sector-main.html#ev-subsidy</v>
      </c>
      <c r="R81" s="254" t="str">
        <f>IF(ISBLANK(INDEX('Policy Characteristics'!L:L,MATCH($C81,'Policy Characteristics'!$C:$C,0))),"",INDEX('Policy Characteristics'!L:L,MATCH($C81,'Policy Characteristics'!$C:$C,0)))</f>
        <v>ev-subsidy.html</v>
      </c>
    </row>
    <row r="82" spans="1:18" x14ac:dyDescent="0.25">
      <c r="A82" s="254" t="str">
        <f>IF(ISBLANK(INDEX('Policy Characteristics'!A:A,MATCH($C82,'Policy Characteristics'!$C:$C,0))),"",INDEX('Policy Characteristics'!A:A,MATCH($C82,'Policy Characteristics'!$C:$C,0)))</f>
        <v>Transportation</v>
      </c>
      <c r="B82" s="262" t="str">
        <f>IF(ISBLANK(INDEX('Policy Characteristics'!B:B,MATCH($C82,'Policy Characteristics'!$C:$C,0))),"",INDEX('Policy Characteristics'!B:B,MATCH($C82,'Policy Characteristics'!$C:$C,0)))</f>
        <v>Passenger Vehicle Subsidy</v>
      </c>
      <c r="C82" s="254" t="str">
        <f t="shared" si="3"/>
        <v>Additional Passenger Vehicle Subsidy</v>
      </c>
      <c r="D82" s="2" t="s">
        <v>36</v>
      </c>
      <c r="E82" s="2" t="s">
        <v>2477</v>
      </c>
      <c r="F82" s="2" t="s">
        <v>3243</v>
      </c>
      <c r="G82" s="2" t="s">
        <v>2477</v>
      </c>
      <c r="H82" s="47">
        <f t="shared" si="4"/>
        <v>81</v>
      </c>
      <c r="I82" s="325" t="s">
        <v>41</v>
      </c>
      <c r="J82" s="255" t="str">
        <f>IF(ISBLANK(INDEX('Policy Characteristics'!D:D,MATCH($C82,'Policy Characteristics'!$C:$C,0))),"",INDEX('Policy Characteristics'!D:D,MATCH($C82,'Policy Characteristics'!$C:$C,0)))</f>
        <v>Vehicle Subsidy</v>
      </c>
      <c r="K82" s="254" t="str">
        <f>IF(ISBLANK(INDEX('Policy Characteristics'!E:E,MATCH($C82,'Policy Characteristics'!$C:$C,0))),"",INDEX('Policy Characteristics'!E:E,MATCH($C82,'Policy Characteristics'!$C:$C,0)))</f>
        <v>trans psgr subsidy</v>
      </c>
      <c r="L82" s="261">
        <f>IF(ISBLANK(INDEX('Policy Characteristics'!F:F,MATCH($C82,'Policy Characteristics'!$C:$C,0))),"",INDEX('Policy Characteristics'!F:F,MATCH($C82,'Policy Characteristics'!$C:$C,0)))</f>
        <v>-45000</v>
      </c>
      <c r="M82" s="261">
        <f>IF(ISBLANK(INDEX('Policy Characteristics'!G:G,MATCH($C82,'Policy Characteristics'!$C:$C,0))),"",INDEX('Policy Characteristics'!G:G,MATCH($C82,'Policy Characteristics'!$C:$C,0)))</f>
        <v>50000</v>
      </c>
      <c r="N82" s="261">
        <f>IF(ISBLANK(INDEX('Policy Characteristics'!H:H,MATCH($C82,'Policy Characteristics'!$C:$C,0))),"",INDEX('Policy Characteristics'!H:H,MATCH($C82,'Policy Characteristics'!$C:$C,0)))</f>
        <v>100</v>
      </c>
      <c r="O82" s="254" t="str">
        <f>IF(ISBLANK(INDEX('Policy Characteristics'!I:I,MATCH($C82,'Policy Characteristics'!$C:$C,0))),"",INDEX('Policy Characteristics'!I:I,MATCH($C82,'Policy Characteristics'!$C:$C,0)))</f>
        <v>$ / vehicle</v>
      </c>
      <c r="P82" s="254" t="str">
        <f>IF(ISBLANK(INDEX('Policy Characteristics'!J:J,MATCH($C82,'Policy Characteristics'!$C:$C,0))),"",INDEX('Policy Characteristics'!J:J,MATCH($C82,'Policy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82" s="254" t="str">
        <f>IF(ISBLANK(INDEX('Policy Characteristics'!K:K,MATCH($C82,'Policy Characteristics'!$C:$C,0))),"",INDEX('Policy Characteristics'!K:K,MATCH($C82,'Policy Characteristics'!$C:$C,0)))</f>
        <v>transportation-sector-main.html#ev-subsidy</v>
      </c>
      <c r="R82" s="254" t="str">
        <f>IF(ISBLANK(INDEX('Policy Characteristics'!L:L,MATCH($C82,'Policy Characteristics'!$C:$C,0))),"",INDEX('Policy Characteristics'!L:L,MATCH($C82,'Policy Characteristics'!$C:$C,0)))</f>
        <v>ev-subsidy.html</v>
      </c>
    </row>
    <row r="83" spans="1:18" x14ac:dyDescent="0.25">
      <c r="A83" s="254" t="str">
        <f>IF(ISBLANK(INDEX('Policy Characteristics'!A:A,MATCH($C83,'Policy Characteristics'!$C:$C,0))),"",INDEX('Policy Characteristics'!A:A,MATCH($C83,'Policy Characteristics'!$C:$C,0)))</f>
        <v>Transportation</v>
      </c>
      <c r="B83" s="262" t="str">
        <f>IF(ISBLANK(INDEX('Policy Characteristics'!B:B,MATCH($C83,'Policy Characteristics'!$C:$C,0))),"",INDEX('Policy Characteristics'!B:B,MATCH($C83,'Policy Characteristics'!$C:$C,0)))</f>
        <v>Passenger Vehicle Subsidy</v>
      </c>
      <c r="C83" s="254" t="str">
        <f t="shared" si="3"/>
        <v>Additional Passenger Vehicle Subsidy</v>
      </c>
      <c r="D83" s="2" t="s">
        <v>36</v>
      </c>
      <c r="E83" s="2" t="s">
        <v>2476</v>
      </c>
      <c r="F83" s="2" t="s">
        <v>3243</v>
      </c>
      <c r="G83" s="2" t="s">
        <v>3397</v>
      </c>
      <c r="H83" s="47">
        <f t="shared" si="4"/>
        <v>82</v>
      </c>
      <c r="I83" s="325" t="s">
        <v>41</v>
      </c>
      <c r="J83" s="255" t="str">
        <f>IF(ISBLANK(INDEX('Policy Characteristics'!D:D,MATCH($C83,'Policy Characteristics'!$C:$C,0))),"",INDEX('Policy Characteristics'!D:D,MATCH($C83,'Policy Characteristics'!$C:$C,0)))</f>
        <v>Vehicle Subsidy</v>
      </c>
      <c r="K83" s="254" t="str">
        <f>IF(ISBLANK(INDEX('Policy Characteristics'!E:E,MATCH($C83,'Policy Characteristics'!$C:$C,0))),"",INDEX('Policy Characteristics'!E:E,MATCH($C83,'Policy Characteristics'!$C:$C,0)))</f>
        <v>trans psgr subsidy</v>
      </c>
      <c r="L83" s="261">
        <f>IF(ISBLANK(INDEX('Policy Characteristics'!F:F,MATCH($C83,'Policy Characteristics'!$C:$C,0))),"",INDEX('Policy Characteristics'!F:F,MATCH($C83,'Policy Characteristics'!$C:$C,0)))</f>
        <v>-45000</v>
      </c>
      <c r="M83" s="261">
        <f>IF(ISBLANK(INDEX('Policy Characteristics'!G:G,MATCH($C83,'Policy Characteristics'!$C:$C,0))),"",INDEX('Policy Characteristics'!G:G,MATCH($C83,'Policy Characteristics'!$C:$C,0)))</f>
        <v>50000</v>
      </c>
      <c r="N83" s="261">
        <f>IF(ISBLANK(INDEX('Policy Characteristics'!H:H,MATCH($C83,'Policy Characteristics'!$C:$C,0))),"",INDEX('Policy Characteristics'!H:H,MATCH($C83,'Policy Characteristics'!$C:$C,0)))</f>
        <v>100</v>
      </c>
      <c r="O83" s="254" t="str">
        <f>IF(ISBLANK(INDEX('Policy Characteristics'!I:I,MATCH($C83,'Policy Characteristics'!$C:$C,0))),"",INDEX('Policy Characteristics'!I:I,MATCH($C83,'Policy Characteristics'!$C:$C,0)))</f>
        <v>$ / vehicle</v>
      </c>
      <c r="P83" s="254" t="str">
        <f>IF(ISBLANK(INDEX('Policy Characteristics'!J:J,MATCH($C83,'Policy Characteristics'!$C:$C,0))),"",INDEX('Policy Characteristics'!J:J,MATCH($C83,'Policy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83" s="254" t="str">
        <f>IF(ISBLANK(INDEX('Policy Characteristics'!K:K,MATCH($C83,'Policy Characteristics'!$C:$C,0))),"",INDEX('Policy Characteristics'!K:K,MATCH($C83,'Policy Characteristics'!$C:$C,0)))</f>
        <v>transportation-sector-main.html#ev-subsidy</v>
      </c>
      <c r="R83" s="254" t="str">
        <f>IF(ISBLANK(INDEX('Policy Characteristics'!L:L,MATCH($C83,'Policy Characteristics'!$C:$C,0))),"",INDEX('Policy Characteristics'!L:L,MATCH($C83,'Policy Characteristics'!$C:$C,0)))</f>
        <v>ev-subsidy.html</v>
      </c>
    </row>
    <row r="84" spans="1:18" x14ac:dyDescent="0.25">
      <c r="A84" s="254" t="str">
        <f>IF(ISBLANK(INDEX('Policy Characteristics'!A:A,MATCH($C84,'Policy Characteristics'!$C:$C,0))),"",INDEX('Policy Characteristics'!A:A,MATCH($C84,'Policy Characteristics'!$C:$C,0)))</f>
        <v>Transportation</v>
      </c>
      <c r="B84" s="262" t="str">
        <f>IF(ISBLANK(INDEX('Policy Characteristics'!B:B,MATCH($C84,'Policy Characteristics'!$C:$C,0))),"",INDEX('Policy Characteristics'!B:B,MATCH($C84,'Policy Characteristics'!$C:$C,0)))</f>
        <v>Passenger Vehicle Subsidy</v>
      </c>
      <c r="C84" s="254" t="str">
        <f t="shared" si="3"/>
        <v>Additional Passenger Vehicle Subsidy</v>
      </c>
      <c r="D84" s="45" t="s">
        <v>37</v>
      </c>
      <c r="E84" s="45" t="s">
        <v>2229</v>
      </c>
      <c r="F84" s="2" t="s">
        <v>82</v>
      </c>
      <c r="G84" s="45" t="s">
        <v>3392</v>
      </c>
      <c r="H84" s="47">
        <f t="shared" si="4"/>
        <v>83</v>
      </c>
      <c r="I84" s="325" t="s">
        <v>41</v>
      </c>
      <c r="J84" s="255" t="str">
        <f>IF(ISBLANK(INDEX('Policy Characteristics'!D:D,MATCH($C84,'Policy Characteristics'!$C:$C,0))),"",INDEX('Policy Characteristics'!D:D,MATCH($C84,'Policy Characteristics'!$C:$C,0)))</f>
        <v>Vehicle Subsidy</v>
      </c>
      <c r="K84" s="254" t="str">
        <f>IF(ISBLANK(INDEX('Policy Characteristics'!E:E,MATCH($C84,'Policy Characteristics'!$C:$C,0))),"",INDEX('Policy Characteristics'!E:E,MATCH($C84,'Policy Characteristics'!$C:$C,0)))</f>
        <v>trans psgr subsidy</v>
      </c>
      <c r="L84" s="261">
        <f>IF(ISBLANK(INDEX('Policy Characteristics'!F:F,MATCH($C84,'Policy Characteristics'!$C:$C,0))),"",INDEX('Policy Characteristics'!F:F,MATCH($C84,'Policy Characteristics'!$C:$C,0)))</f>
        <v>-45000</v>
      </c>
      <c r="M84" s="261">
        <f>IF(ISBLANK(INDEX('Policy Characteristics'!G:G,MATCH($C84,'Policy Characteristics'!$C:$C,0))),"",INDEX('Policy Characteristics'!G:G,MATCH($C84,'Policy Characteristics'!$C:$C,0)))</f>
        <v>50000</v>
      </c>
      <c r="N84" s="261">
        <f>IF(ISBLANK(INDEX('Policy Characteristics'!H:H,MATCH($C84,'Policy Characteristics'!$C:$C,0))),"",INDEX('Policy Characteristics'!H:H,MATCH($C84,'Policy Characteristics'!$C:$C,0)))</f>
        <v>100</v>
      </c>
      <c r="O84" s="254" t="str">
        <f>IF(ISBLANK(INDEX('Policy Characteristics'!I:I,MATCH($C84,'Policy Characteristics'!$C:$C,0))),"",INDEX('Policy Characteristics'!I:I,MATCH($C84,'Policy Characteristics'!$C:$C,0)))</f>
        <v>$ / vehicle</v>
      </c>
      <c r="P84" s="254" t="str">
        <f>IF(ISBLANK(INDEX('Policy Characteristics'!J:J,MATCH($C84,'Policy Characteristics'!$C:$C,0))),"",INDEX('Policy Characteristics'!J:J,MATCH($C84,'Policy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84" s="254" t="str">
        <f>IF(ISBLANK(INDEX('Policy Characteristics'!K:K,MATCH($C84,'Policy Characteristics'!$C:$C,0))),"",INDEX('Policy Characteristics'!K:K,MATCH($C84,'Policy Characteristics'!$C:$C,0)))</f>
        <v>transportation-sector-main.html#ev-subsidy</v>
      </c>
      <c r="R84" s="254" t="str">
        <f>IF(ISBLANK(INDEX('Policy Characteristics'!L:L,MATCH($C84,'Policy Characteristics'!$C:$C,0))),"",INDEX('Policy Characteristics'!L:L,MATCH($C84,'Policy Characteristics'!$C:$C,0)))</f>
        <v>ev-subsidy.html</v>
      </c>
    </row>
    <row r="85" spans="1:18" x14ac:dyDescent="0.25">
      <c r="A85" s="254" t="str">
        <f>IF(ISBLANK(INDEX('Policy Characteristics'!A:A,MATCH($C85,'Policy Characteristics'!$C:$C,0))),"",INDEX('Policy Characteristics'!A:A,MATCH($C85,'Policy Characteristics'!$C:$C,0)))</f>
        <v>Transportation</v>
      </c>
      <c r="B85" s="262" t="str">
        <f>IF(ISBLANK(INDEX('Policy Characteristics'!B:B,MATCH($C85,'Policy Characteristics'!$C:$C,0))),"",INDEX('Policy Characteristics'!B:B,MATCH($C85,'Policy Characteristics'!$C:$C,0)))</f>
        <v>Passenger Vehicle Subsidy</v>
      </c>
      <c r="C85" s="254" t="str">
        <f t="shared" si="3"/>
        <v>Additional Passenger Vehicle Subsidy</v>
      </c>
      <c r="D85" s="45" t="s">
        <v>37</v>
      </c>
      <c r="E85" s="2" t="s">
        <v>2230</v>
      </c>
      <c r="F85" s="2" t="s">
        <v>82</v>
      </c>
      <c r="G85" s="2" t="s">
        <v>3393</v>
      </c>
      <c r="H85" s="47">
        <f t="shared" si="4"/>
        <v>84</v>
      </c>
      <c r="I85" s="325" t="s">
        <v>41</v>
      </c>
      <c r="J85" s="255" t="str">
        <f>IF(ISBLANK(INDEX('Policy Characteristics'!D:D,MATCH($C85,'Policy Characteristics'!$C:$C,0))),"",INDEX('Policy Characteristics'!D:D,MATCH($C85,'Policy Characteristics'!$C:$C,0)))</f>
        <v>Vehicle Subsidy</v>
      </c>
      <c r="K85" s="254" t="str">
        <f>IF(ISBLANK(INDEX('Policy Characteristics'!E:E,MATCH($C85,'Policy Characteristics'!$C:$C,0))),"",INDEX('Policy Characteristics'!E:E,MATCH($C85,'Policy Characteristics'!$C:$C,0)))</f>
        <v>trans psgr subsidy</v>
      </c>
      <c r="L85" s="261">
        <f>IF(ISBLANK(INDEX('Policy Characteristics'!F:F,MATCH($C85,'Policy Characteristics'!$C:$C,0))),"",INDEX('Policy Characteristics'!F:F,MATCH($C85,'Policy Characteristics'!$C:$C,0)))</f>
        <v>-45000</v>
      </c>
      <c r="M85" s="261">
        <f>IF(ISBLANK(INDEX('Policy Characteristics'!G:G,MATCH($C85,'Policy Characteristics'!$C:$C,0))),"",INDEX('Policy Characteristics'!G:G,MATCH($C85,'Policy Characteristics'!$C:$C,0)))</f>
        <v>50000</v>
      </c>
      <c r="N85" s="261">
        <f>IF(ISBLANK(INDEX('Policy Characteristics'!H:H,MATCH($C85,'Policy Characteristics'!$C:$C,0))),"",INDEX('Policy Characteristics'!H:H,MATCH($C85,'Policy Characteristics'!$C:$C,0)))</f>
        <v>100</v>
      </c>
      <c r="O85" s="254" t="str">
        <f>IF(ISBLANK(INDEX('Policy Characteristics'!I:I,MATCH($C85,'Policy Characteristics'!$C:$C,0))),"",INDEX('Policy Characteristics'!I:I,MATCH($C85,'Policy Characteristics'!$C:$C,0)))</f>
        <v>$ / vehicle</v>
      </c>
      <c r="P85" s="254" t="str">
        <f>IF(ISBLANK(INDEX('Policy Characteristics'!J:J,MATCH($C85,'Policy Characteristics'!$C:$C,0))),"",INDEX('Policy Characteristics'!J:J,MATCH($C85,'Policy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85" s="254" t="str">
        <f>IF(ISBLANK(INDEX('Policy Characteristics'!K:K,MATCH($C85,'Policy Characteristics'!$C:$C,0))),"",INDEX('Policy Characteristics'!K:K,MATCH($C85,'Policy Characteristics'!$C:$C,0)))</f>
        <v>transportation-sector-main.html#ev-subsidy</v>
      </c>
      <c r="R85" s="254" t="str">
        <f>IF(ISBLANK(INDEX('Policy Characteristics'!L:L,MATCH($C85,'Policy Characteristics'!$C:$C,0))),"",INDEX('Policy Characteristics'!L:L,MATCH($C85,'Policy Characteristics'!$C:$C,0)))</f>
        <v>ev-subsidy.html</v>
      </c>
    </row>
    <row r="86" spans="1:18" x14ac:dyDescent="0.25">
      <c r="A86" s="254" t="str">
        <f>IF(ISBLANK(INDEX('Policy Characteristics'!A:A,MATCH($C86,'Policy Characteristics'!$C:$C,0))),"",INDEX('Policy Characteristics'!A:A,MATCH($C86,'Policy Characteristics'!$C:$C,0)))</f>
        <v>Transportation</v>
      </c>
      <c r="B86" s="262" t="str">
        <f>IF(ISBLANK(INDEX('Policy Characteristics'!B:B,MATCH($C86,'Policy Characteristics'!$C:$C,0))),"",INDEX('Policy Characteristics'!B:B,MATCH($C86,'Policy Characteristics'!$C:$C,0)))</f>
        <v>Passenger Vehicle Subsidy</v>
      </c>
      <c r="C86" s="254" t="str">
        <f t="shared" si="3"/>
        <v>Additional Passenger Vehicle Subsidy</v>
      </c>
      <c r="D86" s="45" t="s">
        <v>37</v>
      </c>
      <c r="E86" s="2" t="s">
        <v>2231</v>
      </c>
      <c r="F86" s="2" t="s">
        <v>82</v>
      </c>
      <c r="G86" s="2" t="s">
        <v>3394</v>
      </c>
      <c r="H86" s="47">
        <f t="shared" si="4"/>
        <v>85</v>
      </c>
      <c r="I86" s="325" t="s">
        <v>41</v>
      </c>
      <c r="J86" s="255" t="str">
        <f>IF(ISBLANK(INDEX('Policy Characteristics'!D:D,MATCH($C86,'Policy Characteristics'!$C:$C,0))),"",INDEX('Policy Characteristics'!D:D,MATCH($C86,'Policy Characteristics'!$C:$C,0)))</f>
        <v>Vehicle Subsidy</v>
      </c>
      <c r="K86" s="254" t="str">
        <f>IF(ISBLANK(INDEX('Policy Characteristics'!E:E,MATCH($C86,'Policy Characteristics'!$C:$C,0))),"",INDEX('Policy Characteristics'!E:E,MATCH($C86,'Policy Characteristics'!$C:$C,0)))</f>
        <v>trans psgr subsidy</v>
      </c>
      <c r="L86" s="261">
        <f>IF(ISBLANK(INDEX('Policy Characteristics'!F:F,MATCH($C86,'Policy Characteristics'!$C:$C,0))),"",INDEX('Policy Characteristics'!F:F,MATCH($C86,'Policy Characteristics'!$C:$C,0)))</f>
        <v>-45000</v>
      </c>
      <c r="M86" s="261">
        <f>IF(ISBLANK(INDEX('Policy Characteristics'!G:G,MATCH($C86,'Policy Characteristics'!$C:$C,0))),"",INDEX('Policy Characteristics'!G:G,MATCH($C86,'Policy Characteristics'!$C:$C,0)))</f>
        <v>50000</v>
      </c>
      <c r="N86" s="261">
        <f>IF(ISBLANK(INDEX('Policy Characteristics'!H:H,MATCH($C86,'Policy Characteristics'!$C:$C,0))),"",INDEX('Policy Characteristics'!H:H,MATCH($C86,'Policy Characteristics'!$C:$C,0)))</f>
        <v>100</v>
      </c>
      <c r="O86" s="254" t="str">
        <f>IF(ISBLANK(INDEX('Policy Characteristics'!I:I,MATCH($C86,'Policy Characteristics'!$C:$C,0))),"",INDEX('Policy Characteristics'!I:I,MATCH($C86,'Policy Characteristics'!$C:$C,0)))</f>
        <v>$ / vehicle</v>
      </c>
      <c r="P86" s="254" t="str">
        <f>IF(ISBLANK(INDEX('Policy Characteristics'!J:J,MATCH($C86,'Policy Characteristics'!$C:$C,0))),"",INDEX('Policy Characteristics'!J:J,MATCH($C86,'Policy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86" s="254" t="str">
        <f>IF(ISBLANK(INDEX('Policy Characteristics'!K:K,MATCH($C86,'Policy Characteristics'!$C:$C,0))),"",INDEX('Policy Characteristics'!K:K,MATCH($C86,'Policy Characteristics'!$C:$C,0)))</f>
        <v>transportation-sector-main.html#ev-subsidy</v>
      </c>
      <c r="R86" s="254" t="str">
        <f>IF(ISBLANK(INDEX('Policy Characteristics'!L:L,MATCH($C86,'Policy Characteristics'!$C:$C,0))),"",INDEX('Policy Characteristics'!L:L,MATCH($C86,'Policy Characteristics'!$C:$C,0)))</f>
        <v>ev-subsidy.html</v>
      </c>
    </row>
    <row r="87" spans="1:18" x14ac:dyDescent="0.25">
      <c r="A87" s="254" t="str">
        <f>IF(ISBLANK(INDEX('Policy Characteristics'!A:A,MATCH($C87,'Policy Characteristics'!$C:$C,0))),"",INDEX('Policy Characteristics'!A:A,MATCH($C87,'Policy Characteristics'!$C:$C,0)))</f>
        <v>Transportation</v>
      </c>
      <c r="B87" s="262" t="str">
        <f>IF(ISBLANK(INDEX('Policy Characteristics'!B:B,MATCH($C87,'Policy Characteristics'!$C:$C,0))),"",INDEX('Policy Characteristics'!B:B,MATCH($C87,'Policy Characteristics'!$C:$C,0)))</f>
        <v>Passenger Vehicle Subsidy</v>
      </c>
      <c r="C87" s="254" t="str">
        <f t="shared" si="3"/>
        <v>Additional Passenger Vehicle Subsidy</v>
      </c>
      <c r="D87" s="45" t="s">
        <v>37</v>
      </c>
      <c r="E87" s="2" t="s">
        <v>2232</v>
      </c>
      <c r="F87" s="2" t="s">
        <v>82</v>
      </c>
      <c r="G87" s="2" t="s">
        <v>3395</v>
      </c>
      <c r="H87" s="47">
        <f t="shared" si="4"/>
        <v>86</v>
      </c>
      <c r="I87" s="325" t="s">
        <v>41</v>
      </c>
      <c r="J87" s="255" t="str">
        <f>IF(ISBLANK(INDEX('Policy Characteristics'!D:D,MATCH($C87,'Policy Characteristics'!$C:$C,0))),"",INDEX('Policy Characteristics'!D:D,MATCH($C87,'Policy Characteristics'!$C:$C,0)))</f>
        <v>Vehicle Subsidy</v>
      </c>
      <c r="K87" s="254" t="str">
        <f>IF(ISBLANK(INDEX('Policy Characteristics'!E:E,MATCH($C87,'Policy Characteristics'!$C:$C,0))),"",INDEX('Policy Characteristics'!E:E,MATCH($C87,'Policy Characteristics'!$C:$C,0)))</f>
        <v>trans psgr subsidy</v>
      </c>
      <c r="L87" s="261">
        <f>IF(ISBLANK(INDEX('Policy Characteristics'!F:F,MATCH($C87,'Policy Characteristics'!$C:$C,0))),"",INDEX('Policy Characteristics'!F:F,MATCH($C87,'Policy Characteristics'!$C:$C,0)))</f>
        <v>-45000</v>
      </c>
      <c r="M87" s="261">
        <f>IF(ISBLANK(INDEX('Policy Characteristics'!G:G,MATCH($C87,'Policy Characteristics'!$C:$C,0))),"",INDEX('Policy Characteristics'!G:G,MATCH($C87,'Policy Characteristics'!$C:$C,0)))</f>
        <v>50000</v>
      </c>
      <c r="N87" s="261">
        <f>IF(ISBLANK(INDEX('Policy Characteristics'!H:H,MATCH($C87,'Policy Characteristics'!$C:$C,0))),"",INDEX('Policy Characteristics'!H:H,MATCH($C87,'Policy Characteristics'!$C:$C,0)))</f>
        <v>100</v>
      </c>
      <c r="O87" s="254" t="str">
        <f>IF(ISBLANK(INDEX('Policy Characteristics'!I:I,MATCH($C87,'Policy Characteristics'!$C:$C,0))),"",INDEX('Policy Characteristics'!I:I,MATCH($C87,'Policy Characteristics'!$C:$C,0)))</f>
        <v>$ / vehicle</v>
      </c>
      <c r="P87" s="254" t="str">
        <f>IF(ISBLANK(INDEX('Policy Characteristics'!J:J,MATCH($C87,'Policy Characteristics'!$C:$C,0))),"",INDEX('Policy Characteristics'!J:J,MATCH($C87,'Policy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87" s="254" t="str">
        <f>IF(ISBLANK(INDEX('Policy Characteristics'!K:K,MATCH($C87,'Policy Characteristics'!$C:$C,0))),"",INDEX('Policy Characteristics'!K:K,MATCH($C87,'Policy Characteristics'!$C:$C,0)))</f>
        <v>transportation-sector-main.html#ev-subsidy</v>
      </c>
      <c r="R87" s="254" t="str">
        <f>IF(ISBLANK(INDEX('Policy Characteristics'!L:L,MATCH($C87,'Policy Characteristics'!$C:$C,0))),"",INDEX('Policy Characteristics'!L:L,MATCH($C87,'Policy Characteristics'!$C:$C,0)))</f>
        <v>ev-subsidy.html</v>
      </c>
    </row>
    <row r="88" spans="1:18" x14ac:dyDescent="0.25">
      <c r="A88" s="254" t="str">
        <f>IF(ISBLANK(INDEX('Policy Characteristics'!A:A,MATCH($C88,'Policy Characteristics'!$C:$C,0))),"",INDEX('Policy Characteristics'!A:A,MATCH($C88,'Policy Characteristics'!$C:$C,0)))</f>
        <v>Transportation</v>
      </c>
      <c r="B88" s="262" t="str">
        <f>IF(ISBLANK(INDEX('Policy Characteristics'!B:B,MATCH($C88,'Policy Characteristics'!$C:$C,0))),"",INDEX('Policy Characteristics'!B:B,MATCH($C88,'Policy Characteristics'!$C:$C,0)))</f>
        <v>Passenger Vehicle Subsidy</v>
      </c>
      <c r="C88" s="254" t="str">
        <f t="shared" si="3"/>
        <v>Additional Passenger Vehicle Subsidy</v>
      </c>
      <c r="D88" s="45" t="s">
        <v>37</v>
      </c>
      <c r="E88" s="2" t="s">
        <v>2233</v>
      </c>
      <c r="F88" s="2" t="s">
        <v>82</v>
      </c>
      <c r="G88" s="2" t="s">
        <v>3396</v>
      </c>
      <c r="H88" s="47">
        <f t="shared" si="4"/>
        <v>87</v>
      </c>
      <c r="I88" s="325" t="s">
        <v>41</v>
      </c>
      <c r="J88" s="255" t="str">
        <f>IF(ISBLANK(INDEX('Policy Characteristics'!D:D,MATCH($C88,'Policy Characteristics'!$C:$C,0))),"",INDEX('Policy Characteristics'!D:D,MATCH($C88,'Policy Characteristics'!$C:$C,0)))</f>
        <v>Vehicle Subsidy</v>
      </c>
      <c r="K88" s="254" t="str">
        <f>IF(ISBLANK(INDEX('Policy Characteristics'!E:E,MATCH($C88,'Policy Characteristics'!$C:$C,0))),"",INDEX('Policy Characteristics'!E:E,MATCH($C88,'Policy Characteristics'!$C:$C,0)))</f>
        <v>trans psgr subsidy</v>
      </c>
      <c r="L88" s="261">
        <f>IF(ISBLANK(INDEX('Policy Characteristics'!F:F,MATCH($C88,'Policy Characteristics'!$C:$C,0))),"",INDEX('Policy Characteristics'!F:F,MATCH($C88,'Policy Characteristics'!$C:$C,0)))</f>
        <v>-45000</v>
      </c>
      <c r="M88" s="261">
        <f>IF(ISBLANK(INDEX('Policy Characteristics'!G:G,MATCH($C88,'Policy Characteristics'!$C:$C,0))),"",INDEX('Policy Characteristics'!G:G,MATCH($C88,'Policy Characteristics'!$C:$C,0)))</f>
        <v>50000</v>
      </c>
      <c r="N88" s="261">
        <f>IF(ISBLANK(INDEX('Policy Characteristics'!H:H,MATCH($C88,'Policy Characteristics'!$C:$C,0))),"",INDEX('Policy Characteristics'!H:H,MATCH($C88,'Policy Characteristics'!$C:$C,0)))</f>
        <v>100</v>
      </c>
      <c r="O88" s="254" t="str">
        <f>IF(ISBLANK(INDEX('Policy Characteristics'!I:I,MATCH($C88,'Policy Characteristics'!$C:$C,0))),"",INDEX('Policy Characteristics'!I:I,MATCH($C88,'Policy Characteristics'!$C:$C,0)))</f>
        <v>$ / vehicle</v>
      </c>
      <c r="P88" s="254" t="str">
        <f>IF(ISBLANK(INDEX('Policy Characteristics'!J:J,MATCH($C88,'Policy Characteristics'!$C:$C,0))),"",INDEX('Policy Characteristics'!J:J,MATCH($C88,'Policy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88" s="254" t="str">
        <f>IF(ISBLANK(INDEX('Policy Characteristics'!K:K,MATCH($C88,'Policy Characteristics'!$C:$C,0))),"",INDEX('Policy Characteristics'!K:K,MATCH($C88,'Policy Characteristics'!$C:$C,0)))</f>
        <v>transportation-sector-main.html#ev-subsidy</v>
      </c>
      <c r="R88" s="254" t="str">
        <f>IF(ISBLANK(INDEX('Policy Characteristics'!L:L,MATCH($C88,'Policy Characteristics'!$C:$C,0))),"",INDEX('Policy Characteristics'!L:L,MATCH($C88,'Policy Characteristics'!$C:$C,0)))</f>
        <v>ev-subsidy.html</v>
      </c>
    </row>
    <row r="89" spans="1:18" x14ac:dyDescent="0.25">
      <c r="A89" s="254" t="str">
        <f>IF(ISBLANK(INDEX('Policy Characteristics'!A:A,MATCH($C89,'Policy Characteristics'!$C:$C,0))),"",INDEX('Policy Characteristics'!A:A,MATCH($C89,'Policy Characteristics'!$C:$C,0)))</f>
        <v>Transportation</v>
      </c>
      <c r="B89" s="262" t="str">
        <f>IF(ISBLANK(INDEX('Policy Characteristics'!B:B,MATCH($C89,'Policy Characteristics'!$C:$C,0))),"",INDEX('Policy Characteristics'!B:B,MATCH($C89,'Policy Characteristics'!$C:$C,0)))</f>
        <v>Passenger Vehicle Subsidy</v>
      </c>
      <c r="C89" s="254" t="str">
        <f t="shared" si="3"/>
        <v>Additional Passenger Vehicle Subsidy</v>
      </c>
      <c r="D89" s="45" t="s">
        <v>37</v>
      </c>
      <c r="E89" s="2" t="s">
        <v>2477</v>
      </c>
      <c r="F89" s="2" t="s">
        <v>82</v>
      </c>
      <c r="G89" s="2" t="s">
        <v>2477</v>
      </c>
      <c r="H89" s="47">
        <f t="shared" si="4"/>
        <v>88</v>
      </c>
      <c r="I89" s="325" t="s">
        <v>41</v>
      </c>
      <c r="J89" s="255" t="str">
        <f>IF(ISBLANK(INDEX('Policy Characteristics'!D:D,MATCH($C89,'Policy Characteristics'!$C:$C,0))),"",INDEX('Policy Characteristics'!D:D,MATCH($C89,'Policy Characteristics'!$C:$C,0)))</f>
        <v>Vehicle Subsidy</v>
      </c>
      <c r="K89" s="254" t="str">
        <f>IF(ISBLANK(INDEX('Policy Characteristics'!E:E,MATCH($C89,'Policy Characteristics'!$C:$C,0))),"",INDEX('Policy Characteristics'!E:E,MATCH($C89,'Policy Characteristics'!$C:$C,0)))</f>
        <v>trans psgr subsidy</v>
      </c>
      <c r="L89" s="261">
        <f>IF(ISBLANK(INDEX('Policy Characteristics'!F:F,MATCH($C89,'Policy Characteristics'!$C:$C,0))),"",INDEX('Policy Characteristics'!F:F,MATCH($C89,'Policy Characteristics'!$C:$C,0)))</f>
        <v>-45000</v>
      </c>
      <c r="M89" s="261">
        <f>IF(ISBLANK(INDEX('Policy Characteristics'!G:G,MATCH($C89,'Policy Characteristics'!$C:$C,0))),"",INDEX('Policy Characteristics'!G:G,MATCH($C89,'Policy Characteristics'!$C:$C,0)))</f>
        <v>50000</v>
      </c>
      <c r="N89" s="261">
        <f>IF(ISBLANK(INDEX('Policy Characteristics'!H:H,MATCH($C89,'Policy Characteristics'!$C:$C,0))),"",INDEX('Policy Characteristics'!H:H,MATCH($C89,'Policy Characteristics'!$C:$C,0)))</f>
        <v>100</v>
      </c>
      <c r="O89" s="254" t="str">
        <f>IF(ISBLANK(INDEX('Policy Characteristics'!I:I,MATCH($C89,'Policy Characteristics'!$C:$C,0))),"",INDEX('Policy Characteristics'!I:I,MATCH($C89,'Policy Characteristics'!$C:$C,0)))</f>
        <v>$ / vehicle</v>
      </c>
      <c r="P89" s="254" t="str">
        <f>IF(ISBLANK(INDEX('Policy Characteristics'!J:J,MATCH($C89,'Policy Characteristics'!$C:$C,0))),"",INDEX('Policy Characteristics'!J:J,MATCH($C89,'Policy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89" s="254" t="str">
        <f>IF(ISBLANK(INDEX('Policy Characteristics'!K:K,MATCH($C89,'Policy Characteristics'!$C:$C,0))),"",INDEX('Policy Characteristics'!K:K,MATCH($C89,'Policy Characteristics'!$C:$C,0)))</f>
        <v>transportation-sector-main.html#ev-subsidy</v>
      </c>
      <c r="R89" s="254" t="str">
        <f>IF(ISBLANK(INDEX('Policy Characteristics'!L:L,MATCH($C89,'Policy Characteristics'!$C:$C,0))),"",INDEX('Policy Characteristics'!L:L,MATCH($C89,'Policy Characteristics'!$C:$C,0)))</f>
        <v>ev-subsidy.html</v>
      </c>
    </row>
    <row r="90" spans="1:18" x14ac:dyDescent="0.25">
      <c r="A90" s="254" t="str">
        <f>IF(ISBLANK(INDEX('Policy Characteristics'!A:A,MATCH($C90,'Policy Characteristics'!$C:$C,0))),"",INDEX('Policy Characteristics'!A:A,MATCH($C90,'Policy Characteristics'!$C:$C,0)))</f>
        <v>Transportation</v>
      </c>
      <c r="B90" s="262" t="str">
        <f>IF(ISBLANK(INDEX('Policy Characteristics'!B:B,MATCH($C90,'Policy Characteristics'!$C:$C,0))),"",INDEX('Policy Characteristics'!B:B,MATCH($C90,'Policy Characteristics'!$C:$C,0)))</f>
        <v>Passenger Vehicle Subsidy</v>
      </c>
      <c r="C90" s="254" t="str">
        <f t="shared" si="3"/>
        <v>Additional Passenger Vehicle Subsidy</v>
      </c>
      <c r="D90" s="45" t="s">
        <v>37</v>
      </c>
      <c r="E90" s="2" t="s">
        <v>2476</v>
      </c>
      <c r="F90" s="2" t="s">
        <v>82</v>
      </c>
      <c r="G90" s="2" t="s">
        <v>3397</v>
      </c>
      <c r="H90" s="47">
        <f t="shared" si="4"/>
        <v>89</v>
      </c>
      <c r="I90" s="325" t="s">
        <v>41</v>
      </c>
      <c r="J90" s="255" t="str">
        <f>IF(ISBLANK(INDEX('Policy Characteristics'!D:D,MATCH($C90,'Policy Characteristics'!$C:$C,0))),"",INDEX('Policy Characteristics'!D:D,MATCH($C90,'Policy Characteristics'!$C:$C,0)))</f>
        <v>Vehicle Subsidy</v>
      </c>
      <c r="K90" s="254" t="str">
        <f>IF(ISBLANK(INDEX('Policy Characteristics'!E:E,MATCH($C90,'Policy Characteristics'!$C:$C,0))),"",INDEX('Policy Characteristics'!E:E,MATCH($C90,'Policy Characteristics'!$C:$C,0)))</f>
        <v>trans psgr subsidy</v>
      </c>
      <c r="L90" s="261">
        <f>IF(ISBLANK(INDEX('Policy Characteristics'!F:F,MATCH($C90,'Policy Characteristics'!$C:$C,0))),"",INDEX('Policy Characteristics'!F:F,MATCH($C90,'Policy Characteristics'!$C:$C,0)))</f>
        <v>-45000</v>
      </c>
      <c r="M90" s="261">
        <f>IF(ISBLANK(INDEX('Policy Characteristics'!G:G,MATCH($C90,'Policy Characteristics'!$C:$C,0))),"",INDEX('Policy Characteristics'!G:G,MATCH($C90,'Policy Characteristics'!$C:$C,0)))</f>
        <v>50000</v>
      </c>
      <c r="N90" s="261">
        <f>IF(ISBLANK(INDEX('Policy Characteristics'!H:H,MATCH($C90,'Policy Characteristics'!$C:$C,0))),"",INDEX('Policy Characteristics'!H:H,MATCH($C90,'Policy Characteristics'!$C:$C,0)))</f>
        <v>100</v>
      </c>
      <c r="O90" s="254" t="str">
        <f>IF(ISBLANK(INDEX('Policy Characteristics'!I:I,MATCH($C90,'Policy Characteristics'!$C:$C,0))),"",INDEX('Policy Characteristics'!I:I,MATCH($C90,'Policy Characteristics'!$C:$C,0)))</f>
        <v>$ / vehicle</v>
      </c>
      <c r="P90" s="254" t="str">
        <f>IF(ISBLANK(INDEX('Policy Characteristics'!J:J,MATCH($C90,'Policy Characteristics'!$C:$C,0))),"",INDEX('Policy Characteristics'!J:J,MATCH($C90,'Policy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90" s="254" t="str">
        <f>IF(ISBLANK(INDEX('Policy Characteristics'!K:K,MATCH($C90,'Policy Characteristics'!$C:$C,0))),"",INDEX('Policy Characteristics'!K:K,MATCH($C90,'Policy Characteristics'!$C:$C,0)))</f>
        <v>transportation-sector-main.html#ev-subsidy</v>
      </c>
      <c r="R90" s="254" t="str">
        <f>IF(ISBLANK(INDEX('Policy Characteristics'!L:L,MATCH($C90,'Policy Characteristics'!$C:$C,0))),"",INDEX('Policy Characteristics'!L:L,MATCH($C90,'Policy Characteristics'!$C:$C,0)))</f>
        <v>ev-subsidy.html</v>
      </c>
    </row>
    <row r="91" spans="1:18" x14ac:dyDescent="0.25">
      <c r="A91" s="254" t="str">
        <f>IF(ISBLANK(INDEX('Policy Characteristics'!A:A,MATCH($C91,'Policy Characteristics'!$C:$C,0))),"",INDEX('Policy Characteristics'!A:A,MATCH($C91,'Policy Characteristics'!$C:$C,0)))</f>
        <v>Transportation</v>
      </c>
      <c r="B91" s="262" t="str">
        <f>IF(ISBLANK(INDEX('Policy Characteristics'!B:B,MATCH($C91,'Policy Characteristics'!$C:$C,0))),"",INDEX('Policy Characteristics'!B:B,MATCH($C91,'Policy Characteristics'!$C:$C,0)))</f>
        <v>Passenger Vehicle Subsidy</v>
      </c>
      <c r="C91" s="254" t="str">
        <f t="shared" si="3"/>
        <v>Additional Passenger Vehicle Subsidy</v>
      </c>
      <c r="D91" s="45" t="s">
        <v>38</v>
      </c>
      <c r="E91" s="45" t="s">
        <v>2229</v>
      </c>
      <c r="F91" s="2" t="s">
        <v>3244</v>
      </c>
      <c r="G91" s="45" t="s">
        <v>3392</v>
      </c>
      <c r="H91" s="47">
        <f t="shared" si="4"/>
        <v>90</v>
      </c>
      <c r="I91" s="325" t="s">
        <v>41</v>
      </c>
      <c r="J91" s="255" t="str">
        <f>IF(ISBLANK(INDEX('Policy Characteristics'!D:D,MATCH($C91,'Policy Characteristics'!$C:$C,0))),"",INDEX('Policy Characteristics'!D:D,MATCH($C91,'Policy Characteristics'!$C:$C,0)))</f>
        <v>Vehicle Subsidy</v>
      </c>
      <c r="K91" s="254" t="str">
        <f>IF(ISBLANK(INDEX('Policy Characteristics'!E:E,MATCH($C91,'Policy Characteristics'!$C:$C,0))),"",INDEX('Policy Characteristics'!E:E,MATCH($C91,'Policy Characteristics'!$C:$C,0)))</f>
        <v>trans psgr subsidy</v>
      </c>
      <c r="L91" s="261">
        <f>IF(ISBLANK(INDEX('Policy Characteristics'!F:F,MATCH($C91,'Policy Characteristics'!$C:$C,0))),"",INDEX('Policy Characteristics'!F:F,MATCH($C91,'Policy Characteristics'!$C:$C,0)))</f>
        <v>-45000</v>
      </c>
      <c r="M91" s="261">
        <f>IF(ISBLANK(INDEX('Policy Characteristics'!G:G,MATCH($C91,'Policy Characteristics'!$C:$C,0))),"",INDEX('Policy Characteristics'!G:G,MATCH($C91,'Policy Characteristics'!$C:$C,0)))</f>
        <v>50000</v>
      </c>
      <c r="N91" s="261">
        <f>IF(ISBLANK(INDEX('Policy Characteristics'!H:H,MATCH($C91,'Policy Characteristics'!$C:$C,0))),"",INDEX('Policy Characteristics'!H:H,MATCH($C91,'Policy Characteristics'!$C:$C,0)))</f>
        <v>100</v>
      </c>
      <c r="O91" s="254" t="str">
        <f>IF(ISBLANK(INDEX('Policy Characteristics'!I:I,MATCH($C91,'Policy Characteristics'!$C:$C,0))),"",INDEX('Policy Characteristics'!I:I,MATCH($C91,'Policy Characteristics'!$C:$C,0)))</f>
        <v>$ / vehicle</v>
      </c>
      <c r="P91" s="254" t="str">
        <f>IF(ISBLANK(INDEX('Policy Characteristics'!J:J,MATCH($C91,'Policy Characteristics'!$C:$C,0))),"",INDEX('Policy Characteristics'!J:J,MATCH($C91,'Policy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91" s="254" t="str">
        <f>IF(ISBLANK(INDEX('Policy Characteristics'!K:K,MATCH($C91,'Policy Characteristics'!$C:$C,0))),"",INDEX('Policy Characteristics'!K:K,MATCH($C91,'Policy Characteristics'!$C:$C,0)))</f>
        <v>transportation-sector-main.html#ev-subsidy</v>
      </c>
      <c r="R91" s="254" t="str">
        <f>IF(ISBLANK(INDEX('Policy Characteristics'!L:L,MATCH($C91,'Policy Characteristics'!$C:$C,0))),"",INDEX('Policy Characteristics'!L:L,MATCH($C91,'Policy Characteristics'!$C:$C,0)))</f>
        <v>ev-subsidy.html</v>
      </c>
    </row>
    <row r="92" spans="1:18" x14ac:dyDescent="0.25">
      <c r="A92" s="254" t="str">
        <f>IF(ISBLANK(INDEX('Policy Characteristics'!A:A,MATCH($C92,'Policy Characteristics'!$C:$C,0))),"",INDEX('Policy Characteristics'!A:A,MATCH($C92,'Policy Characteristics'!$C:$C,0)))</f>
        <v>Transportation</v>
      </c>
      <c r="B92" s="262" t="str">
        <f>IF(ISBLANK(INDEX('Policy Characteristics'!B:B,MATCH($C92,'Policy Characteristics'!$C:$C,0))),"",INDEX('Policy Characteristics'!B:B,MATCH($C92,'Policy Characteristics'!$C:$C,0)))</f>
        <v>Passenger Vehicle Subsidy</v>
      </c>
      <c r="C92" s="254" t="str">
        <f t="shared" si="3"/>
        <v>Additional Passenger Vehicle Subsidy</v>
      </c>
      <c r="D92" s="45" t="s">
        <v>38</v>
      </c>
      <c r="E92" s="2" t="s">
        <v>2230</v>
      </c>
      <c r="F92" s="2" t="s">
        <v>3244</v>
      </c>
      <c r="G92" s="2" t="s">
        <v>3393</v>
      </c>
      <c r="H92" s="47">
        <f t="shared" si="4"/>
        <v>91</v>
      </c>
      <c r="I92" s="325" t="s">
        <v>41</v>
      </c>
      <c r="J92" s="255" t="str">
        <f>IF(ISBLANK(INDEX('Policy Characteristics'!D:D,MATCH($C92,'Policy Characteristics'!$C:$C,0))),"",INDEX('Policy Characteristics'!D:D,MATCH($C92,'Policy Characteristics'!$C:$C,0)))</f>
        <v>Vehicle Subsidy</v>
      </c>
      <c r="K92" s="254" t="str">
        <f>IF(ISBLANK(INDEX('Policy Characteristics'!E:E,MATCH($C92,'Policy Characteristics'!$C:$C,0))),"",INDEX('Policy Characteristics'!E:E,MATCH($C92,'Policy Characteristics'!$C:$C,0)))</f>
        <v>trans psgr subsidy</v>
      </c>
      <c r="L92" s="261">
        <f>IF(ISBLANK(INDEX('Policy Characteristics'!F:F,MATCH($C92,'Policy Characteristics'!$C:$C,0))),"",INDEX('Policy Characteristics'!F:F,MATCH($C92,'Policy Characteristics'!$C:$C,0)))</f>
        <v>-45000</v>
      </c>
      <c r="M92" s="261">
        <f>IF(ISBLANK(INDEX('Policy Characteristics'!G:G,MATCH($C92,'Policy Characteristics'!$C:$C,0))),"",INDEX('Policy Characteristics'!G:G,MATCH($C92,'Policy Characteristics'!$C:$C,0)))</f>
        <v>50000</v>
      </c>
      <c r="N92" s="261">
        <f>IF(ISBLANK(INDEX('Policy Characteristics'!H:H,MATCH($C92,'Policy Characteristics'!$C:$C,0))),"",INDEX('Policy Characteristics'!H:H,MATCH($C92,'Policy Characteristics'!$C:$C,0)))</f>
        <v>100</v>
      </c>
      <c r="O92" s="254" t="str">
        <f>IF(ISBLANK(INDEX('Policy Characteristics'!I:I,MATCH($C92,'Policy Characteristics'!$C:$C,0))),"",INDEX('Policy Characteristics'!I:I,MATCH($C92,'Policy Characteristics'!$C:$C,0)))</f>
        <v>$ / vehicle</v>
      </c>
      <c r="P92" s="254" t="str">
        <f>IF(ISBLANK(INDEX('Policy Characteristics'!J:J,MATCH($C92,'Policy Characteristics'!$C:$C,0))),"",INDEX('Policy Characteristics'!J:J,MATCH($C92,'Policy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92" s="254" t="str">
        <f>IF(ISBLANK(INDEX('Policy Characteristics'!K:K,MATCH($C92,'Policy Characteristics'!$C:$C,0))),"",INDEX('Policy Characteristics'!K:K,MATCH($C92,'Policy Characteristics'!$C:$C,0)))</f>
        <v>transportation-sector-main.html#ev-subsidy</v>
      </c>
      <c r="R92" s="254" t="str">
        <f>IF(ISBLANK(INDEX('Policy Characteristics'!L:L,MATCH($C92,'Policy Characteristics'!$C:$C,0))),"",INDEX('Policy Characteristics'!L:L,MATCH($C92,'Policy Characteristics'!$C:$C,0)))</f>
        <v>ev-subsidy.html</v>
      </c>
    </row>
    <row r="93" spans="1:18" x14ac:dyDescent="0.25">
      <c r="A93" s="254" t="str">
        <f>IF(ISBLANK(INDEX('Policy Characteristics'!A:A,MATCH($C93,'Policy Characteristics'!$C:$C,0))),"",INDEX('Policy Characteristics'!A:A,MATCH($C93,'Policy Characteristics'!$C:$C,0)))</f>
        <v>Transportation</v>
      </c>
      <c r="B93" s="262" t="str">
        <f>IF(ISBLANK(INDEX('Policy Characteristics'!B:B,MATCH($C93,'Policy Characteristics'!$C:$C,0))),"",INDEX('Policy Characteristics'!B:B,MATCH($C93,'Policy Characteristics'!$C:$C,0)))</f>
        <v>Passenger Vehicle Subsidy</v>
      </c>
      <c r="C93" s="254" t="str">
        <f t="shared" si="3"/>
        <v>Additional Passenger Vehicle Subsidy</v>
      </c>
      <c r="D93" s="45" t="s">
        <v>38</v>
      </c>
      <c r="E93" s="2" t="s">
        <v>2231</v>
      </c>
      <c r="F93" s="2" t="s">
        <v>3244</v>
      </c>
      <c r="G93" s="2" t="s">
        <v>3394</v>
      </c>
      <c r="H93" s="47">
        <f t="shared" si="4"/>
        <v>92</v>
      </c>
      <c r="I93" s="325" t="s">
        <v>41</v>
      </c>
      <c r="J93" s="255" t="str">
        <f>IF(ISBLANK(INDEX('Policy Characteristics'!D:D,MATCH($C93,'Policy Characteristics'!$C:$C,0))),"",INDEX('Policy Characteristics'!D:D,MATCH($C93,'Policy Characteristics'!$C:$C,0)))</f>
        <v>Vehicle Subsidy</v>
      </c>
      <c r="K93" s="254" t="str">
        <f>IF(ISBLANK(INDEX('Policy Characteristics'!E:E,MATCH($C93,'Policy Characteristics'!$C:$C,0))),"",INDEX('Policy Characteristics'!E:E,MATCH($C93,'Policy Characteristics'!$C:$C,0)))</f>
        <v>trans psgr subsidy</v>
      </c>
      <c r="L93" s="261">
        <f>IF(ISBLANK(INDEX('Policy Characteristics'!F:F,MATCH($C93,'Policy Characteristics'!$C:$C,0))),"",INDEX('Policy Characteristics'!F:F,MATCH($C93,'Policy Characteristics'!$C:$C,0)))</f>
        <v>-45000</v>
      </c>
      <c r="M93" s="261">
        <f>IF(ISBLANK(INDEX('Policy Characteristics'!G:G,MATCH($C93,'Policy Characteristics'!$C:$C,0))),"",INDEX('Policy Characteristics'!G:G,MATCH($C93,'Policy Characteristics'!$C:$C,0)))</f>
        <v>50000</v>
      </c>
      <c r="N93" s="261">
        <f>IF(ISBLANK(INDEX('Policy Characteristics'!H:H,MATCH($C93,'Policy Characteristics'!$C:$C,0))),"",INDEX('Policy Characteristics'!H:H,MATCH($C93,'Policy Characteristics'!$C:$C,0)))</f>
        <v>100</v>
      </c>
      <c r="O93" s="254" t="str">
        <f>IF(ISBLANK(INDEX('Policy Characteristics'!I:I,MATCH($C93,'Policy Characteristics'!$C:$C,0))),"",INDEX('Policy Characteristics'!I:I,MATCH($C93,'Policy Characteristics'!$C:$C,0)))</f>
        <v>$ / vehicle</v>
      </c>
      <c r="P93" s="254" t="str">
        <f>IF(ISBLANK(INDEX('Policy Characteristics'!J:J,MATCH($C93,'Policy Characteristics'!$C:$C,0))),"",INDEX('Policy Characteristics'!J:J,MATCH($C93,'Policy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93" s="254" t="str">
        <f>IF(ISBLANK(INDEX('Policy Characteristics'!K:K,MATCH($C93,'Policy Characteristics'!$C:$C,0))),"",INDEX('Policy Characteristics'!K:K,MATCH($C93,'Policy Characteristics'!$C:$C,0)))</f>
        <v>transportation-sector-main.html#ev-subsidy</v>
      </c>
      <c r="R93" s="254" t="str">
        <f>IF(ISBLANK(INDEX('Policy Characteristics'!L:L,MATCH($C93,'Policy Characteristics'!$C:$C,0))),"",INDEX('Policy Characteristics'!L:L,MATCH($C93,'Policy Characteristics'!$C:$C,0)))</f>
        <v>ev-subsidy.html</v>
      </c>
    </row>
    <row r="94" spans="1:18" x14ac:dyDescent="0.25">
      <c r="A94" s="254" t="str">
        <f>IF(ISBLANK(INDEX('Policy Characteristics'!A:A,MATCH($C94,'Policy Characteristics'!$C:$C,0))),"",INDEX('Policy Characteristics'!A:A,MATCH($C94,'Policy Characteristics'!$C:$C,0)))</f>
        <v>Transportation</v>
      </c>
      <c r="B94" s="262" t="str">
        <f>IF(ISBLANK(INDEX('Policy Characteristics'!B:B,MATCH($C94,'Policy Characteristics'!$C:$C,0))),"",INDEX('Policy Characteristics'!B:B,MATCH($C94,'Policy Characteristics'!$C:$C,0)))</f>
        <v>Passenger Vehicle Subsidy</v>
      </c>
      <c r="C94" s="254" t="str">
        <f t="shared" si="3"/>
        <v>Additional Passenger Vehicle Subsidy</v>
      </c>
      <c r="D94" s="45" t="s">
        <v>38</v>
      </c>
      <c r="E94" s="2" t="s">
        <v>2232</v>
      </c>
      <c r="F94" s="2" t="s">
        <v>3244</v>
      </c>
      <c r="G94" s="2" t="s">
        <v>3395</v>
      </c>
      <c r="H94" s="47">
        <f t="shared" si="4"/>
        <v>93</v>
      </c>
      <c r="I94" s="325" t="s">
        <v>41</v>
      </c>
      <c r="J94" s="255" t="str">
        <f>IF(ISBLANK(INDEX('Policy Characteristics'!D:D,MATCH($C94,'Policy Characteristics'!$C:$C,0))),"",INDEX('Policy Characteristics'!D:D,MATCH($C94,'Policy Characteristics'!$C:$C,0)))</f>
        <v>Vehicle Subsidy</v>
      </c>
      <c r="K94" s="254" t="str">
        <f>IF(ISBLANK(INDEX('Policy Characteristics'!E:E,MATCH($C94,'Policy Characteristics'!$C:$C,0))),"",INDEX('Policy Characteristics'!E:E,MATCH($C94,'Policy Characteristics'!$C:$C,0)))</f>
        <v>trans psgr subsidy</v>
      </c>
      <c r="L94" s="261">
        <f>IF(ISBLANK(INDEX('Policy Characteristics'!F:F,MATCH($C94,'Policy Characteristics'!$C:$C,0))),"",INDEX('Policy Characteristics'!F:F,MATCH($C94,'Policy Characteristics'!$C:$C,0)))</f>
        <v>-45000</v>
      </c>
      <c r="M94" s="261">
        <f>IF(ISBLANK(INDEX('Policy Characteristics'!G:G,MATCH($C94,'Policy Characteristics'!$C:$C,0))),"",INDEX('Policy Characteristics'!G:G,MATCH($C94,'Policy Characteristics'!$C:$C,0)))</f>
        <v>50000</v>
      </c>
      <c r="N94" s="261">
        <f>IF(ISBLANK(INDEX('Policy Characteristics'!H:H,MATCH($C94,'Policy Characteristics'!$C:$C,0))),"",INDEX('Policy Characteristics'!H:H,MATCH($C94,'Policy Characteristics'!$C:$C,0)))</f>
        <v>100</v>
      </c>
      <c r="O94" s="254" t="str">
        <f>IF(ISBLANK(INDEX('Policy Characteristics'!I:I,MATCH($C94,'Policy Characteristics'!$C:$C,0))),"",INDEX('Policy Characteristics'!I:I,MATCH($C94,'Policy Characteristics'!$C:$C,0)))</f>
        <v>$ / vehicle</v>
      </c>
      <c r="P94" s="254" t="str">
        <f>IF(ISBLANK(INDEX('Policy Characteristics'!J:J,MATCH($C94,'Policy Characteristics'!$C:$C,0))),"",INDEX('Policy Characteristics'!J:J,MATCH($C94,'Policy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94" s="254" t="str">
        <f>IF(ISBLANK(INDEX('Policy Characteristics'!K:K,MATCH($C94,'Policy Characteristics'!$C:$C,0))),"",INDEX('Policy Characteristics'!K:K,MATCH($C94,'Policy Characteristics'!$C:$C,0)))</f>
        <v>transportation-sector-main.html#ev-subsidy</v>
      </c>
      <c r="R94" s="254" t="str">
        <f>IF(ISBLANK(INDEX('Policy Characteristics'!L:L,MATCH($C94,'Policy Characteristics'!$C:$C,0))),"",INDEX('Policy Characteristics'!L:L,MATCH($C94,'Policy Characteristics'!$C:$C,0)))</f>
        <v>ev-subsidy.html</v>
      </c>
    </row>
    <row r="95" spans="1:18" x14ac:dyDescent="0.25">
      <c r="A95" s="254" t="str">
        <f>IF(ISBLANK(INDEX('Policy Characteristics'!A:A,MATCH($C95,'Policy Characteristics'!$C:$C,0))),"",INDEX('Policy Characteristics'!A:A,MATCH($C95,'Policy Characteristics'!$C:$C,0)))</f>
        <v>Transportation</v>
      </c>
      <c r="B95" s="262" t="str">
        <f>IF(ISBLANK(INDEX('Policy Characteristics'!B:B,MATCH($C95,'Policy Characteristics'!$C:$C,0))),"",INDEX('Policy Characteristics'!B:B,MATCH($C95,'Policy Characteristics'!$C:$C,0)))</f>
        <v>Passenger Vehicle Subsidy</v>
      </c>
      <c r="C95" s="254" t="str">
        <f t="shared" si="3"/>
        <v>Additional Passenger Vehicle Subsidy</v>
      </c>
      <c r="D95" s="45" t="s">
        <v>38</v>
      </c>
      <c r="E95" s="2" t="s">
        <v>2233</v>
      </c>
      <c r="F95" s="2" t="s">
        <v>3244</v>
      </c>
      <c r="G95" s="2" t="s">
        <v>3396</v>
      </c>
      <c r="H95" s="47">
        <f t="shared" si="4"/>
        <v>94</v>
      </c>
      <c r="I95" s="325" t="s">
        <v>41</v>
      </c>
      <c r="J95" s="255" t="str">
        <f>IF(ISBLANK(INDEX('Policy Characteristics'!D:D,MATCH($C95,'Policy Characteristics'!$C:$C,0))),"",INDEX('Policy Characteristics'!D:D,MATCH($C95,'Policy Characteristics'!$C:$C,0)))</f>
        <v>Vehicle Subsidy</v>
      </c>
      <c r="K95" s="254" t="str">
        <f>IF(ISBLANK(INDEX('Policy Characteristics'!E:E,MATCH($C95,'Policy Characteristics'!$C:$C,0))),"",INDEX('Policy Characteristics'!E:E,MATCH($C95,'Policy Characteristics'!$C:$C,0)))</f>
        <v>trans psgr subsidy</v>
      </c>
      <c r="L95" s="261">
        <f>IF(ISBLANK(INDEX('Policy Characteristics'!F:F,MATCH($C95,'Policy Characteristics'!$C:$C,0))),"",INDEX('Policy Characteristics'!F:F,MATCH($C95,'Policy Characteristics'!$C:$C,0)))</f>
        <v>-45000</v>
      </c>
      <c r="M95" s="261">
        <f>IF(ISBLANK(INDEX('Policy Characteristics'!G:G,MATCH($C95,'Policy Characteristics'!$C:$C,0))),"",INDEX('Policy Characteristics'!G:G,MATCH($C95,'Policy Characteristics'!$C:$C,0)))</f>
        <v>50000</v>
      </c>
      <c r="N95" s="261">
        <f>IF(ISBLANK(INDEX('Policy Characteristics'!H:H,MATCH($C95,'Policy Characteristics'!$C:$C,0))),"",INDEX('Policy Characteristics'!H:H,MATCH($C95,'Policy Characteristics'!$C:$C,0)))</f>
        <v>100</v>
      </c>
      <c r="O95" s="254" t="str">
        <f>IF(ISBLANK(INDEX('Policy Characteristics'!I:I,MATCH($C95,'Policy Characteristics'!$C:$C,0))),"",INDEX('Policy Characteristics'!I:I,MATCH($C95,'Policy Characteristics'!$C:$C,0)))</f>
        <v>$ / vehicle</v>
      </c>
      <c r="P95" s="254" t="str">
        <f>IF(ISBLANK(INDEX('Policy Characteristics'!J:J,MATCH($C95,'Policy Characteristics'!$C:$C,0))),"",INDEX('Policy Characteristics'!J:J,MATCH($C95,'Policy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95" s="254" t="str">
        <f>IF(ISBLANK(INDEX('Policy Characteristics'!K:K,MATCH($C95,'Policy Characteristics'!$C:$C,0))),"",INDEX('Policy Characteristics'!K:K,MATCH($C95,'Policy Characteristics'!$C:$C,0)))</f>
        <v>transportation-sector-main.html#ev-subsidy</v>
      </c>
      <c r="R95" s="254" t="str">
        <f>IF(ISBLANK(INDEX('Policy Characteristics'!L:L,MATCH($C95,'Policy Characteristics'!$C:$C,0))),"",INDEX('Policy Characteristics'!L:L,MATCH($C95,'Policy Characteristics'!$C:$C,0)))</f>
        <v>ev-subsidy.html</v>
      </c>
    </row>
    <row r="96" spans="1:18" x14ac:dyDescent="0.25">
      <c r="A96" s="254" t="str">
        <f>IF(ISBLANK(INDEX('Policy Characteristics'!A:A,MATCH($C96,'Policy Characteristics'!$C:$C,0))),"",INDEX('Policy Characteristics'!A:A,MATCH($C96,'Policy Characteristics'!$C:$C,0)))</f>
        <v>Transportation</v>
      </c>
      <c r="B96" s="262" t="str">
        <f>IF(ISBLANK(INDEX('Policy Characteristics'!B:B,MATCH($C96,'Policy Characteristics'!$C:$C,0))),"",INDEX('Policy Characteristics'!B:B,MATCH($C96,'Policy Characteristics'!$C:$C,0)))</f>
        <v>Passenger Vehicle Subsidy</v>
      </c>
      <c r="C96" s="254" t="str">
        <f t="shared" si="3"/>
        <v>Additional Passenger Vehicle Subsidy</v>
      </c>
      <c r="D96" s="45" t="s">
        <v>38</v>
      </c>
      <c r="E96" s="2" t="s">
        <v>2477</v>
      </c>
      <c r="F96" s="2" t="s">
        <v>3244</v>
      </c>
      <c r="G96" s="2" t="s">
        <v>2477</v>
      </c>
      <c r="H96" s="47">
        <f t="shared" si="4"/>
        <v>95</v>
      </c>
      <c r="I96" s="325" t="s">
        <v>41</v>
      </c>
      <c r="J96" s="255" t="str">
        <f>IF(ISBLANK(INDEX('Policy Characteristics'!D:D,MATCH($C96,'Policy Characteristics'!$C:$C,0))),"",INDEX('Policy Characteristics'!D:D,MATCH($C96,'Policy Characteristics'!$C:$C,0)))</f>
        <v>Vehicle Subsidy</v>
      </c>
      <c r="K96" s="254" t="str">
        <f>IF(ISBLANK(INDEX('Policy Characteristics'!E:E,MATCH($C96,'Policy Characteristics'!$C:$C,0))),"",INDEX('Policy Characteristics'!E:E,MATCH($C96,'Policy Characteristics'!$C:$C,0)))</f>
        <v>trans psgr subsidy</v>
      </c>
      <c r="L96" s="261">
        <f>IF(ISBLANK(INDEX('Policy Characteristics'!F:F,MATCH($C96,'Policy Characteristics'!$C:$C,0))),"",INDEX('Policy Characteristics'!F:F,MATCH($C96,'Policy Characteristics'!$C:$C,0)))</f>
        <v>-45000</v>
      </c>
      <c r="M96" s="261">
        <f>IF(ISBLANK(INDEX('Policy Characteristics'!G:G,MATCH($C96,'Policy Characteristics'!$C:$C,0))),"",INDEX('Policy Characteristics'!G:G,MATCH($C96,'Policy Characteristics'!$C:$C,0)))</f>
        <v>50000</v>
      </c>
      <c r="N96" s="261">
        <f>IF(ISBLANK(INDEX('Policy Characteristics'!H:H,MATCH($C96,'Policy Characteristics'!$C:$C,0))),"",INDEX('Policy Characteristics'!H:H,MATCH($C96,'Policy Characteristics'!$C:$C,0)))</f>
        <v>100</v>
      </c>
      <c r="O96" s="254" t="str">
        <f>IF(ISBLANK(INDEX('Policy Characteristics'!I:I,MATCH($C96,'Policy Characteristics'!$C:$C,0))),"",INDEX('Policy Characteristics'!I:I,MATCH($C96,'Policy Characteristics'!$C:$C,0)))</f>
        <v>$ / vehicle</v>
      </c>
      <c r="P96" s="254" t="str">
        <f>IF(ISBLANK(INDEX('Policy Characteristics'!J:J,MATCH($C96,'Policy Characteristics'!$C:$C,0))),"",INDEX('Policy Characteristics'!J:J,MATCH($C96,'Policy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96" s="254" t="str">
        <f>IF(ISBLANK(INDEX('Policy Characteristics'!K:K,MATCH($C96,'Policy Characteristics'!$C:$C,0))),"",INDEX('Policy Characteristics'!K:K,MATCH($C96,'Policy Characteristics'!$C:$C,0)))</f>
        <v>transportation-sector-main.html#ev-subsidy</v>
      </c>
      <c r="R96" s="254" t="str">
        <f>IF(ISBLANK(INDEX('Policy Characteristics'!L:L,MATCH($C96,'Policy Characteristics'!$C:$C,0))),"",INDEX('Policy Characteristics'!L:L,MATCH($C96,'Policy Characteristics'!$C:$C,0)))</f>
        <v>ev-subsidy.html</v>
      </c>
    </row>
    <row r="97" spans="1:18" x14ac:dyDescent="0.25">
      <c r="A97" s="254" t="str">
        <f>IF(ISBLANK(INDEX('Policy Characteristics'!A:A,MATCH($C97,'Policy Characteristics'!$C:$C,0))),"",INDEX('Policy Characteristics'!A:A,MATCH($C97,'Policy Characteristics'!$C:$C,0)))</f>
        <v>Transportation</v>
      </c>
      <c r="B97" s="262" t="str">
        <f>IF(ISBLANK(INDEX('Policy Characteristics'!B:B,MATCH($C97,'Policy Characteristics'!$C:$C,0))),"",INDEX('Policy Characteristics'!B:B,MATCH($C97,'Policy Characteristics'!$C:$C,0)))</f>
        <v>Passenger Vehicle Subsidy</v>
      </c>
      <c r="C97" s="254" t="str">
        <f t="shared" si="3"/>
        <v>Additional Passenger Vehicle Subsidy</v>
      </c>
      <c r="D97" s="45" t="s">
        <v>38</v>
      </c>
      <c r="E97" s="2" t="s">
        <v>2476</v>
      </c>
      <c r="F97" s="2" t="s">
        <v>3244</v>
      </c>
      <c r="G97" s="2" t="s">
        <v>3397</v>
      </c>
      <c r="H97" s="47">
        <f t="shared" si="4"/>
        <v>96</v>
      </c>
      <c r="I97" s="325" t="s">
        <v>41</v>
      </c>
      <c r="J97" s="255" t="str">
        <f>IF(ISBLANK(INDEX('Policy Characteristics'!D:D,MATCH($C97,'Policy Characteristics'!$C:$C,0))),"",INDEX('Policy Characteristics'!D:D,MATCH($C97,'Policy Characteristics'!$C:$C,0)))</f>
        <v>Vehicle Subsidy</v>
      </c>
      <c r="K97" s="254" t="str">
        <f>IF(ISBLANK(INDEX('Policy Characteristics'!E:E,MATCH($C97,'Policy Characteristics'!$C:$C,0))),"",INDEX('Policy Characteristics'!E:E,MATCH($C97,'Policy Characteristics'!$C:$C,0)))</f>
        <v>trans psgr subsidy</v>
      </c>
      <c r="L97" s="261">
        <f>IF(ISBLANK(INDEX('Policy Characteristics'!F:F,MATCH($C97,'Policy Characteristics'!$C:$C,0))),"",INDEX('Policy Characteristics'!F:F,MATCH($C97,'Policy Characteristics'!$C:$C,0)))</f>
        <v>-45000</v>
      </c>
      <c r="M97" s="261">
        <f>IF(ISBLANK(INDEX('Policy Characteristics'!G:G,MATCH($C97,'Policy Characteristics'!$C:$C,0))),"",INDEX('Policy Characteristics'!G:G,MATCH($C97,'Policy Characteristics'!$C:$C,0)))</f>
        <v>50000</v>
      </c>
      <c r="N97" s="261">
        <f>IF(ISBLANK(INDEX('Policy Characteristics'!H:H,MATCH($C97,'Policy Characteristics'!$C:$C,0))),"",INDEX('Policy Characteristics'!H:H,MATCH($C97,'Policy Characteristics'!$C:$C,0)))</f>
        <v>100</v>
      </c>
      <c r="O97" s="254" t="str">
        <f>IF(ISBLANK(INDEX('Policy Characteristics'!I:I,MATCH($C97,'Policy Characteristics'!$C:$C,0))),"",INDEX('Policy Characteristics'!I:I,MATCH($C97,'Policy Characteristics'!$C:$C,0)))</f>
        <v>$ / vehicle</v>
      </c>
      <c r="P97" s="254" t="str">
        <f>IF(ISBLANK(INDEX('Policy Characteristics'!J:J,MATCH($C97,'Policy Characteristics'!$C:$C,0))),"",INDEX('Policy Characteristics'!J:J,MATCH($C97,'Policy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97" s="254" t="str">
        <f>IF(ISBLANK(INDEX('Policy Characteristics'!K:K,MATCH($C97,'Policy Characteristics'!$C:$C,0))),"",INDEX('Policy Characteristics'!K:K,MATCH($C97,'Policy Characteristics'!$C:$C,0)))</f>
        <v>transportation-sector-main.html#ev-subsidy</v>
      </c>
      <c r="R97" s="254" t="str">
        <f>IF(ISBLANK(INDEX('Policy Characteristics'!L:L,MATCH($C97,'Policy Characteristics'!$C:$C,0))),"",INDEX('Policy Characteristics'!L:L,MATCH($C97,'Policy Characteristics'!$C:$C,0)))</f>
        <v>ev-subsidy.html</v>
      </c>
    </row>
    <row r="98" spans="1:18" x14ac:dyDescent="0.25">
      <c r="A98" s="254" t="str">
        <f>IF(ISBLANK(INDEX('Policy Characteristics'!A:A,MATCH($C98,'Policy Characteristics'!$C:$C,0))),"",INDEX('Policy Characteristics'!A:A,MATCH($C98,'Policy Characteristics'!$C:$C,0)))</f>
        <v>Transportation</v>
      </c>
      <c r="B98" s="262" t="str">
        <f>IF(ISBLANK(INDEX('Policy Characteristics'!B:B,MATCH($C98,'Policy Characteristics'!$C:$C,0))),"",INDEX('Policy Characteristics'!B:B,MATCH($C98,'Policy Characteristics'!$C:$C,0)))</f>
        <v>Passenger Vehicle Subsidy</v>
      </c>
      <c r="C98" s="254" t="str">
        <f t="shared" si="3"/>
        <v>Additional Passenger Vehicle Subsidy</v>
      </c>
      <c r="D98" s="45" t="s">
        <v>107</v>
      </c>
      <c r="E98" s="45" t="s">
        <v>2229</v>
      </c>
      <c r="F98" s="2" t="s">
        <v>137</v>
      </c>
      <c r="G98" s="45" t="s">
        <v>3392</v>
      </c>
      <c r="H98" s="47">
        <f t="shared" si="4"/>
        <v>97</v>
      </c>
      <c r="I98" s="324" t="s">
        <v>40</v>
      </c>
      <c r="J98" s="255" t="str">
        <f>IF(ISBLANK(INDEX('Policy Characteristics'!D:D,MATCH($C98,'Policy Characteristics'!$C:$C,0))),"",INDEX('Policy Characteristics'!D:D,MATCH($C98,'Policy Characteristics'!$C:$C,0)))</f>
        <v>Vehicle Subsidy</v>
      </c>
      <c r="K98" s="254" t="str">
        <f>IF(ISBLANK(INDEX('Policy Characteristics'!E:E,MATCH($C98,'Policy Characteristics'!$C:$C,0))),"",INDEX('Policy Characteristics'!E:E,MATCH($C98,'Policy Characteristics'!$C:$C,0)))</f>
        <v>trans psgr subsidy</v>
      </c>
      <c r="L98" s="261">
        <f>IF(ISBLANK(INDEX('Policy Characteristics'!F:F,MATCH($C98,'Policy Characteristics'!$C:$C,0))),"",INDEX('Policy Characteristics'!F:F,MATCH($C98,'Policy Characteristics'!$C:$C,0)))</f>
        <v>-45000</v>
      </c>
      <c r="M98" s="261">
        <f>IF(ISBLANK(INDEX('Policy Characteristics'!G:G,MATCH($C98,'Policy Characteristics'!$C:$C,0))),"",INDEX('Policy Characteristics'!G:G,MATCH($C98,'Policy Characteristics'!$C:$C,0)))</f>
        <v>50000</v>
      </c>
      <c r="N98" s="261">
        <f>IF(ISBLANK(INDEX('Policy Characteristics'!H:H,MATCH($C98,'Policy Characteristics'!$C:$C,0))),"",INDEX('Policy Characteristics'!H:H,MATCH($C98,'Policy Characteristics'!$C:$C,0)))</f>
        <v>100</v>
      </c>
      <c r="O98" s="254" t="str">
        <f>IF(ISBLANK(INDEX('Policy Characteristics'!I:I,MATCH($C98,'Policy Characteristics'!$C:$C,0))),"",INDEX('Policy Characteristics'!I:I,MATCH($C98,'Policy Characteristics'!$C:$C,0)))</f>
        <v>$ / vehicle</v>
      </c>
      <c r="P98" s="254" t="str">
        <f>IF(ISBLANK(INDEX('Policy Characteristics'!J:J,MATCH($C98,'Policy Characteristics'!$C:$C,0))),"",INDEX('Policy Characteristics'!J:J,MATCH($C98,'Policy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98" s="254" t="str">
        <f>IF(ISBLANK(INDEX('Policy Characteristics'!K:K,MATCH($C98,'Policy Characteristics'!$C:$C,0))),"",INDEX('Policy Characteristics'!K:K,MATCH($C98,'Policy Characteristics'!$C:$C,0)))</f>
        <v>transportation-sector-main.html#ev-subsidy</v>
      </c>
      <c r="R98" s="254" t="str">
        <f>IF(ISBLANK(INDEX('Policy Characteristics'!L:L,MATCH($C98,'Policy Characteristics'!$C:$C,0))),"",INDEX('Policy Characteristics'!L:L,MATCH($C98,'Policy Characteristics'!$C:$C,0)))</f>
        <v>ev-subsidy.html</v>
      </c>
    </row>
    <row r="99" spans="1:18" x14ac:dyDescent="0.25">
      <c r="A99" s="254" t="str">
        <f>IF(ISBLANK(INDEX('Policy Characteristics'!A:A,MATCH($C99,'Policy Characteristics'!$C:$C,0))),"",INDEX('Policy Characteristics'!A:A,MATCH($C99,'Policy Characteristics'!$C:$C,0)))</f>
        <v>Transportation</v>
      </c>
      <c r="B99" s="262" t="str">
        <f>IF(ISBLANK(INDEX('Policy Characteristics'!B:B,MATCH($C99,'Policy Characteristics'!$C:$C,0))),"",INDEX('Policy Characteristics'!B:B,MATCH($C99,'Policy Characteristics'!$C:$C,0)))</f>
        <v>Passenger Vehicle Subsidy</v>
      </c>
      <c r="C99" s="254" t="str">
        <f t="shared" si="3"/>
        <v>Additional Passenger Vehicle Subsidy</v>
      </c>
      <c r="D99" s="45" t="s">
        <v>107</v>
      </c>
      <c r="E99" s="2" t="s">
        <v>2230</v>
      </c>
      <c r="F99" s="2" t="s">
        <v>137</v>
      </c>
      <c r="G99" s="2" t="s">
        <v>3393</v>
      </c>
      <c r="H99" s="47">
        <f t="shared" si="4"/>
        <v>98</v>
      </c>
      <c r="I99" s="325" t="s">
        <v>41</v>
      </c>
      <c r="J99" s="255" t="str">
        <f>IF(ISBLANK(INDEX('Policy Characteristics'!D:D,MATCH($C99,'Policy Characteristics'!$C:$C,0))),"",INDEX('Policy Characteristics'!D:D,MATCH($C99,'Policy Characteristics'!$C:$C,0)))</f>
        <v>Vehicle Subsidy</v>
      </c>
      <c r="K99" s="254" t="str">
        <f>IF(ISBLANK(INDEX('Policy Characteristics'!E:E,MATCH($C99,'Policy Characteristics'!$C:$C,0))),"",INDEX('Policy Characteristics'!E:E,MATCH($C99,'Policy Characteristics'!$C:$C,0)))</f>
        <v>trans psgr subsidy</v>
      </c>
      <c r="L99" s="261">
        <f>IF(ISBLANK(INDEX('Policy Characteristics'!F:F,MATCH($C99,'Policy Characteristics'!$C:$C,0))),"",INDEX('Policy Characteristics'!F:F,MATCH($C99,'Policy Characteristics'!$C:$C,0)))</f>
        <v>-45000</v>
      </c>
      <c r="M99" s="261">
        <f>IF(ISBLANK(INDEX('Policy Characteristics'!G:G,MATCH($C99,'Policy Characteristics'!$C:$C,0))),"",INDEX('Policy Characteristics'!G:G,MATCH($C99,'Policy Characteristics'!$C:$C,0)))</f>
        <v>50000</v>
      </c>
      <c r="N99" s="261">
        <f>IF(ISBLANK(INDEX('Policy Characteristics'!H:H,MATCH($C99,'Policy Characteristics'!$C:$C,0))),"",INDEX('Policy Characteristics'!H:H,MATCH($C99,'Policy Characteristics'!$C:$C,0)))</f>
        <v>100</v>
      </c>
      <c r="O99" s="254" t="str">
        <f>IF(ISBLANK(INDEX('Policy Characteristics'!I:I,MATCH($C99,'Policy Characteristics'!$C:$C,0))),"",INDEX('Policy Characteristics'!I:I,MATCH($C99,'Policy Characteristics'!$C:$C,0)))</f>
        <v>$ / vehicle</v>
      </c>
      <c r="P99" s="254" t="str">
        <f>IF(ISBLANK(INDEX('Policy Characteristics'!J:J,MATCH($C99,'Policy Characteristics'!$C:$C,0))),"",INDEX('Policy Characteristics'!J:J,MATCH($C99,'Policy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99" s="254" t="str">
        <f>IF(ISBLANK(INDEX('Policy Characteristics'!K:K,MATCH($C99,'Policy Characteristics'!$C:$C,0))),"",INDEX('Policy Characteristics'!K:K,MATCH($C99,'Policy Characteristics'!$C:$C,0)))</f>
        <v>transportation-sector-main.html#ev-subsidy</v>
      </c>
      <c r="R99" s="254" t="str">
        <f>IF(ISBLANK(INDEX('Policy Characteristics'!L:L,MATCH($C99,'Policy Characteristics'!$C:$C,0))),"",INDEX('Policy Characteristics'!L:L,MATCH($C99,'Policy Characteristics'!$C:$C,0)))</f>
        <v>ev-subsidy.html</v>
      </c>
    </row>
    <row r="100" spans="1:18" x14ac:dyDescent="0.25">
      <c r="A100" s="254" t="str">
        <f>IF(ISBLANK(INDEX('Policy Characteristics'!A:A,MATCH($C100,'Policy Characteristics'!$C:$C,0))),"",INDEX('Policy Characteristics'!A:A,MATCH($C100,'Policy Characteristics'!$C:$C,0)))</f>
        <v>Transportation</v>
      </c>
      <c r="B100" s="262" t="str">
        <f>IF(ISBLANK(INDEX('Policy Characteristics'!B:B,MATCH($C100,'Policy Characteristics'!$C:$C,0))),"",INDEX('Policy Characteristics'!B:B,MATCH($C100,'Policy Characteristics'!$C:$C,0)))</f>
        <v>Passenger Vehicle Subsidy</v>
      </c>
      <c r="C100" s="254" t="str">
        <f t="shared" si="3"/>
        <v>Additional Passenger Vehicle Subsidy</v>
      </c>
      <c r="D100" s="45" t="s">
        <v>107</v>
      </c>
      <c r="E100" s="2" t="s">
        <v>2231</v>
      </c>
      <c r="F100" s="2" t="s">
        <v>137</v>
      </c>
      <c r="G100" s="2" t="s">
        <v>3394</v>
      </c>
      <c r="H100" s="47">
        <f t="shared" si="4"/>
        <v>99</v>
      </c>
      <c r="I100" s="325" t="s">
        <v>41</v>
      </c>
      <c r="J100" s="255" t="str">
        <f>IF(ISBLANK(INDEX('Policy Characteristics'!D:D,MATCH($C100,'Policy Characteristics'!$C:$C,0))),"",INDEX('Policy Characteristics'!D:D,MATCH($C100,'Policy Characteristics'!$C:$C,0)))</f>
        <v>Vehicle Subsidy</v>
      </c>
      <c r="K100" s="254" t="str">
        <f>IF(ISBLANK(INDEX('Policy Characteristics'!E:E,MATCH($C100,'Policy Characteristics'!$C:$C,0))),"",INDEX('Policy Characteristics'!E:E,MATCH($C100,'Policy Characteristics'!$C:$C,0)))</f>
        <v>trans psgr subsidy</v>
      </c>
      <c r="L100" s="261">
        <f>IF(ISBLANK(INDEX('Policy Characteristics'!F:F,MATCH($C100,'Policy Characteristics'!$C:$C,0))),"",INDEX('Policy Characteristics'!F:F,MATCH($C100,'Policy Characteristics'!$C:$C,0)))</f>
        <v>-45000</v>
      </c>
      <c r="M100" s="261">
        <f>IF(ISBLANK(INDEX('Policy Characteristics'!G:G,MATCH($C100,'Policy Characteristics'!$C:$C,0))),"",INDEX('Policy Characteristics'!G:G,MATCH($C100,'Policy Characteristics'!$C:$C,0)))</f>
        <v>50000</v>
      </c>
      <c r="N100" s="261">
        <f>IF(ISBLANK(INDEX('Policy Characteristics'!H:H,MATCH($C100,'Policy Characteristics'!$C:$C,0))),"",INDEX('Policy Characteristics'!H:H,MATCH($C100,'Policy Characteristics'!$C:$C,0)))</f>
        <v>100</v>
      </c>
      <c r="O100" s="254" t="str">
        <f>IF(ISBLANK(INDEX('Policy Characteristics'!I:I,MATCH($C100,'Policy Characteristics'!$C:$C,0))),"",INDEX('Policy Characteristics'!I:I,MATCH($C100,'Policy Characteristics'!$C:$C,0)))</f>
        <v>$ / vehicle</v>
      </c>
      <c r="P100" s="254" t="str">
        <f>IF(ISBLANK(INDEX('Policy Characteristics'!J:J,MATCH($C100,'Policy Characteristics'!$C:$C,0))),"",INDEX('Policy Characteristics'!J:J,MATCH($C100,'Policy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100" s="254" t="str">
        <f>IF(ISBLANK(INDEX('Policy Characteristics'!K:K,MATCH($C100,'Policy Characteristics'!$C:$C,0))),"",INDEX('Policy Characteristics'!K:K,MATCH($C100,'Policy Characteristics'!$C:$C,0)))</f>
        <v>transportation-sector-main.html#ev-subsidy</v>
      </c>
      <c r="R100" s="254" t="str">
        <f>IF(ISBLANK(INDEX('Policy Characteristics'!L:L,MATCH($C100,'Policy Characteristics'!$C:$C,0))),"",INDEX('Policy Characteristics'!L:L,MATCH($C100,'Policy Characteristics'!$C:$C,0)))</f>
        <v>ev-subsidy.html</v>
      </c>
    </row>
    <row r="101" spans="1:18" x14ac:dyDescent="0.25">
      <c r="A101" s="254" t="str">
        <f>IF(ISBLANK(INDEX('Policy Characteristics'!A:A,MATCH($C101,'Policy Characteristics'!$C:$C,0))),"",INDEX('Policy Characteristics'!A:A,MATCH($C101,'Policy Characteristics'!$C:$C,0)))</f>
        <v>Transportation</v>
      </c>
      <c r="B101" s="262" t="str">
        <f>IF(ISBLANK(INDEX('Policy Characteristics'!B:B,MATCH($C101,'Policy Characteristics'!$C:$C,0))),"",INDEX('Policy Characteristics'!B:B,MATCH($C101,'Policy Characteristics'!$C:$C,0)))</f>
        <v>Passenger Vehicle Subsidy</v>
      </c>
      <c r="C101" s="254" t="str">
        <f t="shared" si="3"/>
        <v>Additional Passenger Vehicle Subsidy</v>
      </c>
      <c r="D101" s="45" t="s">
        <v>107</v>
      </c>
      <c r="E101" s="2" t="s">
        <v>2232</v>
      </c>
      <c r="F101" s="2" t="s">
        <v>137</v>
      </c>
      <c r="G101" s="2" t="s">
        <v>3395</v>
      </c>
      <c r="H101" s="47">
        <f t="shared" si="4"/>
        <v>100</v>
      </c>
      <c r="I101" s="325" t="s">
        <v>41</v>
      </c>
      <c r="J101" s="255" t="str">
        <f>IF(ISBLANK(INDEX('Policy Characteristics'!D:D,MATCH($C101,'Policy Characteristics'!$C:$C,0))),"",INDEX('Policy Characteristics'!D:D,MATCH($C101,'Policy Characteristics'!$C:$C,0)))</f>
        <v>Vehicle Subsidy</v>
      </c>
      <c r="K101" s="254" t="str">
        <f>IF(ISBLANK(INDEX('Policy Characteristics'!E:E,MATCH($C101,'Policy Characteristics'!$C:$C,0))),"",INDEX('Policy Characteristics'!E:E,MATCH($C101,'Policy Characteristics'!$C:$C,0)))</f>
        <v>trans psgr subsidy</v>
      </c>
      <c r="L101" s="261">
        <f>IF(ISBLANK(INDEX('Policy Characteristics'!F:F,MATCH($C101,'Policy Characteristics'!$C:$C,0))),"",INDEX('Policy Characteristics'!F:F,MATCH($C101,'Policy Characteristics'!$C:$C,0)))</f>
        <v>-45000</v>
      </c>
      <c r="M101" s="261">
        <f>IF(ISBLANK(INDEX('Policy Characteristics'!G:G,MATCH($C101,'Policy Characteristics'!$C:$C,0))),"",INDEX('Policy Characteristics'!G:G,MATCH($C101,'Policy Characteristics'!$C:$C,0)))</f>
        <v>50000</v>
      </c>
      <c r="N101" s="261">
        <f>IF(ISBLANK(INDEX('Policy Characteristics'!H:H,MATCH($C101,'Policy Characteristics'!$C:$C,0))),"",INDEX('Policy Characteristics'!H:H,MATCH($C101,'Policy Characteristics'!$C:$C,0)))</f>
        <v>100</v>
      </c>
      <c r="O101" s="254" t="str">
        <f>IF(ISBLANK(INDEX('Policy Characteristics'!I:I,MATCH($C101,'Policy Characteristics'!$C:$C,0))),"",INDEX('Policy Characteristics'!I:I,MATCH($C101,'Policy Characteristics'!$C:$C,0)))</f>
        <v>$ / vehicle</v>
      </c>
      <c r="P101" s="254" t="str">
        <f>IF(ISBLANK(INDEX('Policy Characteristics'!J:J,MATCH($C101,'Policy Characteristics'!$C:$C,0))),"",INDEX('Policy Characteristics'!J:J,MATCH($C101,'Policy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101" s="254" t="str">
        <f>IF(ISBLANK(INDEX('Policy Characteristics'!K:K,MATCH($C101,'Policy Characteristics'!$C:$C,0))),"",INDEX('Policy Characteristics'!K:K,MATCH($C101,'Policy Characteristics'!$C:$C,0)))</f>
        <v>transportation-sector-main.html#ev-subsidy</v>
      </c>
      <c r="R101" s="254" t="str">
        <f>IF(ISBLANK(INDEX('Policy Characteristics'!L:L,MATCH($C101,'Policy Characteristics'!$C:$C,0))),"",INDEX('Policy Characteristics'!L:L,MATCH($C101,'Policy Characteristics'!$C:$C,0)))</f>
        <v>ev-subsidy.html</v>
      </c>
    </row>
    <row r="102" spans="1:18" x14ac:dyDescent="0.25">
      <c r="A102" s="254" t="str">
        <f>IF(ISBLANK(INDEX('Policy Characteristics'!A:A,MATCH($C102,'Policy Characteristics'!$C:$C,0))),"",INDEX('Policy Characteristics'!A:A,MATCH($C102,'Policy Characteristics'!$C:$C,0)))</f>
        <v>Transportation</v>
      </c>
      <c r="B102" s="262" t="str">
        <f>IF(ISBLANK(INDEX('Policy Characteristics'!B:B,MATCH($C102,'Policy Characteristics'!$C:$C,0))),"",INDEX('Policy Characteristics'!B:B,MATCH($C102,'Policy Characteristics'!$C:$C,0)))</f>
        <v>Passenger Vehicle Subsidy</v>
      </c>
      <c r="C102" s="254" t="str">
        <f t="shared" si="3"/>
        <v>Additional Passenger Vehicle Subsidy</v>
      </c>
      <c r="D102" s="45" t="s">
        <v>107</v>
      </c>
      <c r="E102" s="2" t="s">
        <v>2233</v>
      </c>
      <c r="F102" s="2" t="s">
        <v>137</v>
      </c>
      <c r="G102" s="2" t="s">
        <v>3396</v>
      </c>
      <c r="H102" s="47">
        <f t="shared" si="4"/>
        <v>101</v>
      </c>
      <c r="I102" s="324" t="s">
        <v>40</v>
      </c>
      <c r="J102" s="255" t="str">
        <f>IF(ISBLANK(INDEX('Policy Characteristics'!D:D,MATCH($C102,'Policy Characteristics'!$C:$C,0))),"",INDEX('Policy Characteristics'!D:D,MATCH($C102,'Policy Characteristics'!$C:$C,0)))</f>
        <v>Vehicle Subsidy</v>
      </c>
      <c r="K102" s="254" t="str">
        <f>IF(ISBLANK(INDEX('Policy Characteristics'!E:E,MATCH($C102,'Policy Characteristics'!$C:$C,0))),"",INDEX('Policy Characteristics'!E:E,MATCH($C102,'Policy Characteristics'!$C:$C,0)))</f>
        <v>trans psgr subsidy</v>
      </c>
      <c r="L102" s="261">
        <f>IF(ISBLANK(INDEX('Policy Characteristics'!F:F,MATCH($C102,'Policy Characteristics'!$C:$C,0))),"",INDEX('Policy Characteristics'!F:F,MATCH($C102,'Policy Characteristics'!$C:$C,0)))</f>
        <v>-45000</v>
      </c>
      <c r="M102" s="261">
        <f>IF(ISBLANK(INDEX('Policy Characteristics'!G:G,MATCH($C102,'Policy Characteristics'!$C:$C,0))),"",INDEX('Policy Characteristics'!G:G,MATCH($C102,'Policy Characteristics'!$C:$C,0)))</f>
        <v>50000</v>
      </c>
      <c r="N102" s="261">
        <f>IF(ISBLANK(INDEX('Policy Characteristics'!H:H,MATCH($C102,'Policy Characteristics'!$C:$C,0))),"",INDEX('Policy Characteristics'!H:H,MATCH($C102,'Policy Characteristics'!$C:$C,0)))</f>
        <v>100</v>
      </c>
      <c r="O102" s="254" t="str">
        <f>IF(ISBLANK(INDEX('Policy Characteristics'!I:I,MATCH($C102,'Policy Characteristics'!$C:$C,0))),"",INDEX('Policy Characteristics'!I:I,MATCH($C102,'Policy Characteristics'!$C:$C,0)))</f>
        <v>$ / vehicle</v>
      </c>
      <c r="P102" s="254" t="str">
        <f>IF(ISBLANK(INDEX('Policy Characteristics'!J:J,MATCH($C102,'Policy Characteristics'!$C:$C,0))),"",INDEX('Policy Characteristics'!J:J,MATCH($C102,'Policy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102" s="254" t="str">
        <f>IF(ISBLANK(INDEX('Policy Characteristics'!K:K,MATCH($C102,'Policy Characteristics'!$C:$C,0))),"",INDEX('Policy Characteristics'!K:K,MATCH($C102,'Policy Characteristics'!$C:$C,0)))</f>
        <v>transportation-sector-main.html#ev-subsidy</v>
      </c>
      <c r="R102" s="254" t="str">
        <f>IF(ISBLANK(INDEX('Policy Characteristics'!L:L,MATCH($C102,'Policy Characteristics'!$C:$C,0))),"",INDEX('Policy Characteristics'!L:L,MATCH($C102,'Policy Characteristics'!$C:$C,0)))</f>
        <v>ev-subsidy.html</v>
      </c>
    </row>
    <row r="103" spans="1:18" x14ac:dyDescent="0.25">
      <c r="A103" s="254" t="str">
        <f>IF(ISBLANK(INDEX('Policy Characteristics'!A:A,MATCH($C103,'Policy Characteristics'!$C:$C,0))),"",INDEX('Policy Characteristics'!A:A,MATCH($C103,'Policy Characteristics'!$C:$C,0)))</f>
        <v>Transportation</v>
      </c>
      <c r="B103" s="262" t="str">
        <f>IF(ISBLANK(INDEX('Policy Characteristics'!B:B,MATCH($C103,'Policy Characteristics'!$C:$C,0))),"",INDEX('Policy Characteristics'!B:B,MATCH($C103,'Policy Characteristics'!$C:$C,0)))</f>
        <v>Passenger Vehicle Subsidy</v>
      </c>
      <c r="C103" s="254" t="str">
        <f t="shared" si="3"/>
        <v>Additional Passenger Vehicle Subsidy</v>
      </c>
      <c r="D103" s="45" t="s">
        <v>107</v>
      </c>
      <c r="E103" s="2" t="s">
        <v>2477</v>
      </c>
      <c r="F103" s="2" t="s">
        <v>137</v>
      </c>
      <c r="G103" s="2" t="s">
        <v>2477</v>
      </c>
      <c r="H103" s="47">
        <f t="shared" si="4"/>
        <v>102</v>
      </c>
      <c r="I103" s="325" t="s">
        <v>41</v>
      </c>
      <c r="J103" s="255" t="str">
        <f>IF(ISBLANK(INDEX('Policy Characteristics'!D:D,MATCH($C103,'Policy Characteristics'!$C:$C,0))),"",INDEX('Policy Characteristics'!D:D,MATCH($C103,'Policy Characteristics'!$C:$C,0)))</f>
        <v>Vehicle Subsidy</v>
      </c>
      <c r="K103" s="254" t="str">
        <f>IF(ISBLANK(INDEX('Policy Characteristics'!E:E,MATCH($C103,'Policy Characteristics'!$C:$C,0))),"",INDEX('Policy Characteristics'!E:E,MATCH($C103,'Policy Characteristics'!$C:$C,0)))</f>
        <v>trans psgr subsidy</v>
      </c>
      <c r="L103" s="261">
        <f>IF(ISBLANK(INDEX('Policy Characteristics'!F:F,MATCH($C103,'Policy Characteristics'!$C:$C,0))),"",INDEX('Policy Characteristics'!F:F,MATCH($C103,'Policy Characteristics'!$C:$C,0)))</f>
        <v>-45000</v>
      </c>
      <c r="M103" s="261">
        <f>IF(ISBLANK(INDEX('Policy Characteristics'!G:G,MATCH($C103,'Policy Characteristics'!$C:$C,0))),"",INDEX('Policy Characteristics'!G:G,MATCH($C103,'Policy Characteristics'!$C:$C,0)))</f>
        <v>50000</v>
      </c>
      <c r="N103" s="261">
        <f>IF(ISBLANK(INDEX('Policy Characteristics'!H:H,MATCH($C103,'Policy Characteristics'!$C:$C,0))),"",INDEX('Policy Characteristics'!H:H,MATCH($C103,'Policy Characteristics'!$C:$C,0)))</f>
        <v>100</v>
      </c>
      <c r="O103" s="254" t="str">
        <f>IF(ISBLANK(INDEX('Policy Characteristics'!I:I,MATCH($C103,'Policy Characteristics'!$C:$C,0))),"",INDEX('Policy Characteristics'!I:I,MATCH($C103,'Policy Characteristics'!$C:$C,0)))</f>
        <v>$ / vehicle</v>
      </c>
      <c r="P103" s="254" t="str">
        <f>IF(ISBLANK(INDEX('Policy Characteristics'!J:J,MATCH($C103,'Policy Characteristics'!$C:$C,0))),"",INDEX('Policy Characteristics'!J:J,MATCH($C103,'Policy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103" s="254" t="str">
        <f>IF(ISBLANK(INDEX('Policy Characteristics'!K:K,MATCH($C103,'Policy Characteristics'!$C:$C,0))),"",INDEX('Policy Characteristics'!K:K,MATCH($C103,'Policy Characteristics'!$C:$C,0)))</f>
        <v>transportation-sector-main.html#ev-subsidy</v>
      </c>
      <c r="R103" s="254" t="str">
        <f>IF(ISBLANK(INDEX('Policy Characteristics'!L:L,MATCH($C103,'Policy Characteristics'!$C:$C,0))),"",INDEX('Policy Characteristics'!L:L,MATCH($C103,'Policy Characteristics'!$C:$C,0)))</f>
        <v>ev-subsidy.html</v>
      </c>
    </row>
    <row r="104" spans="1:18" x14ac:dyDescent="0.25">
      <c r="A104" s="254" t="str">
        <f>IF(ISBLANK(INDEX('Policy Characteristics'!A:A,MATCH($C104,'Policy Characteristics'!$C:$C,0))),"",INDEX('Policy Characteristics'!A:A,MATCH($C104,'Policy Characteristics'!$C:$C,0)))</f>
        <v>Transportation</v>
      </c>
      <c r="B104" s="262" t="str">
        <f>IF(ISBLANK(INDEX('Policy Characteristics'!B:B,MATCH($C104,'Policy Characteristics'!$C:$C,0))),"",INDEX('Policy Characteristics'!B:B,MATCH($C104,'Policy Characteristics'!$C:$C,0)))</f>
        <v>Passenger Vehicle Subsidy</v>
      </c>
      <c r="C104" s="254" t="str">
        <f t="shared" si="3"/>
        <v>Additional Passenger Vehicle Subsidy</v>
      </c>
      <c r="D104" s="45" t="s">
        <v>107</v>
      </c>
      <c r="E104" s="2" t="s">
        <v>2476</v>
      </c>
      <c r="F104" s="2" t="s">
        <v>137</v>
      </c>
      <c r="G104" s="2" t="s">
        <v>3397</v>
      </c>
      <c r="H104" s="47">
        <f t="shared" si="4"/>
        <v>103</v>
      </c>
      <c r="I104" s="324" t="s">
        <v>40</v>
      </c>
      <c r="J104" s="255" t="str">
        <f>IF(ISBLANK(INDEX('Policy Characteristics'!D:D,MATCH($C104,'Policy Characteristics'!$C:$C,0))),"",INDEX('Policy Characteristics'!D:D,MATCH($C104,'Policy Characteristics'!$C:$C,0)))</f>
        <v>Vehicle Subsidy</v>
      </c>
      <c r="K104" s="254" t="str">
        <f>IF(ISBLANK(INDEX('Policy Characteristics'!E:E,MATCH($C104,'Policy Characteristics'!$C:$C,0))),"",INDEX('Policy Characteristics'!E:E,MATCH($C104,'Policy Characteristics'!$C:$C,0)))</f>
        <v>trans psgr subsidy</v>
      </c>
      <c r="L104" s="261">
        <f>IF(ISBLANK(INDEX('Policy Characteristics'!F:F,MATCH($C104,'Policy Characteristics'!$C:$C,0))),"",INDEX('Policy Characteristics'!F:F,MATCH($C104,'Policy Characteristics'!$C:$C,0)))</f>
        <v>-45000</v>
      </c>
      <c r="M104" s="261">
        <f>IF(ISBLANK(INDEX('Policy Characteristics'!G:G,MATCH($C104,'Policy Characteristics'!$C:$C,0))),"",INDEX('Policy Characteristics'!G:G,MATCH($C104,'Policy Characteristics'!$C:$C,0)))</f>
        <v>50000</v>
      </c>
      <c r="N104" s="261">
        <f>IF(ISBLANK(INDEX('Policy Characteristics'!H:H,MATCH($C104,'Policy Characteristics'!$C:$C,0))),"",INDEX('Policy Characteristics'!H:H,MATCH($C104,'Policy Characteristics'!$C:$C,0)))</f>
        <v>100</v>
      </c>
      <c r="O104" s="254" t="str">
        <f>IF(ISBLANK(INDEX('Policy Characteristics'!I:I,MATCH($C104,'Policy Characteristics'!$C:$C,0))),"",INDEX('Policy Characteristics'!I:I,MATCH($C104,'Policy Characteristics'!$C:$C,0)))</f>
        <v>$ / vehicle</v>
      </c>
      <c r="P104" s="254" t="str">
        <f>IF(ISBLANK(INDEX('Policy Characteristics'!J:J,MATCH($C104,'Policy Characteristics'!$C:$C,0))),"",INDEX('Policy Characteristics'!J:J,MATCH($C104,'Policy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weighted average state-level credit offered for vehicles in the U.S. on top of the federal tax credits.</v>
      </c>
      <c r="Q104" s="254" t="str">
        <f>IF(ISBLANK(INDEX('Policy Characteristics'!K:K,MATCH($C104,'Policy Characteristics'!$C:$C,0))),"",INDEX('Policy Characteristics'!K:K,MATCH($C104,'Policy Characteristics'!$C:$C,0)))</f>
        <v>transportation-sector-main.html#ev-subsidy</v>
      </c>
      <c r="R104" s="254" t="str">
        <f>IF(ISBLANK(INDEX('Policy Characteristics'!L:L,MATCH($C104,'Policy Characteristics'!$C:$C,0))),"",INDEX('Policy Characteristics'!L:L,MATCH($C104,'Policy Characteristics'!$C:$C,0)))</f>
        <v>ev-subsidy.html</v>
      </c>
    </row>
    <row r="105" spans="1:18" s="2" customFormat="1" x14ac:dyDescent="0.25">
      <c r="A105" s="254" t="str">
        <f>IF(ISBLANK(INDEX('Policy Characteristics'!A:A,MATCH($C105,'Policy Characteristics'!$C:$C,0))),"",INDEX('Policy Characteristics'!A:A,MATCH($C105,'Policy Characteristics'!$C:$C,0)))</f>
        <v>Transportation</v>
      </c>
      <c r="B105" s="262" t="str">
        <f>IF(ISBLANK(INDEX('Policy Characteristics'!B:B,MATCH($C105,'Policy Characteristics'!$C:$C,0))),"",INDEX('Policy Characteristics'!B:B,MATCH($C105,'Policy Characteristics'!$C:$C,0)))</f>
        <v>Freight Vehicle Subsidy</v>
      </c>
      <c r="C105" s="1" t="s">
        <v>3387</v>
      </c>
      <c r="D105" s="45" t="s">
        <v>34</v>
      </c>
      <c r="E105" s="45" t="s">
        <v>2229</v>
      </c>
      <c r="F105" s="2" t="s">
        <v>3403</v>
      </c>
      <c r="G105" s="45" t="s">
        <v>3392</v>
      </c>
      <c r="H105" s="47">
        <f t="shared" si="4"/>
        <v>104</v>
      </c>
      <c r="I105" s="324" t="s">
        <v>40</v>
      </c>
      <c r="J105" s="255" t="str">
        <f>IF(ISBLANK(INDEX('Policy Characteristics'!D:D,MATCH($C105,'Policy Characteristics'!$C:$C,0))),"",INDEX('Policy Characteristics'!D:D,MATCH($C105,'Policy Characteristics'!$C:$C,0)))</f>
        <v>Vehicle Subsidy</v>
      </c>
      <c r="K105" s="254" t="str">
        <f>IF(ISBLANK(INDEX('Policy Characteristics'!E:E,MATCH($C105,'Policy Characteristics'!$C:$C,0))),"",INDEX('Policy Characteristics'!E:E,MATCH($C105,'Policy Characteristics'!$C:$C,0)))</f>
        <v>trans frgt subsidy</v>
      </c>
      <c r="L105" s="261">
        <f>IF(ISBLANK(INDEX('Policy Characteristics'!F:F,MATCH($C105,'Policy Characteristics'!$C:$C,0))),"",INDEX('Policy Characteristics'!F:F,MATCH($C105,'Policy Characteristics'!$C:$C,0)))</f>
        <v>-45000</v>
      </c>
      <c r="M105" s="261">
        <f>IF(ISBLANK(INDEX('Policy Characteristics'!G:G,MATCH($C105,'Policy Characteristics'!$C:$C,0))),"",INDEX('Policy Characteristics'!G:G,MATCH($C105,'Policy Characteristics'!$C:$C,0)))</f>
        <v>50000</v>
      </c>
      <c r="N105" s="261">
        <f>IF(ISBLANK(INDEX('Policy Characteristics'!H:H,MATCH($C105,'Policy Characteristics'!$C:$C,0))),"",INDEX('Policy Characteristics'!H:H,MATCH($C105,'Policy Characteristics'!$C:$C,0)))</f>
        <v>100</v>
      </c>
      <c r="O105" s="254" t="str">
        <f>IF(ISBLANK(INDEX('Policy Characteristics'!I:I,MATCH($C105,'Policy Characteristics'!$C:$C,0))),"",INDEX('Policy Characteristics'!I:I,MATCH($C105,'Policy Characteristics'!$C:$C,0)))</f>
        <v>$ / vehicle</v>
      </c>
      <c r="P105" s="254" t="str">
        <f>IF(ISBLANK(INDEX('Policy Characteristics'!J:J,MATCH($C105,'Policy Characteristics'!$C:$C,0))),"",INDEX('Policy Characteristics'!J:J,MATCH($C105,'Policy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05" s="254" t="str">
        <f>IF(ISBLANK(INDEX('Policy Characteristics'!K:K,MATCH($C105,'Policy Characteristics'!$C:$C,0))),"",INDEX('Policy Characteristics'!K:K,MATCH($C105,'Policy Characteristics'!$C:$C,0)))</f>
        <v>transportation-sector-main.html#ev-subsidy</v>
      </c>
      <c r="R105" s="254" t="str">
        <f>IF(ISBLANK(INDEX('Policy Characteristics'!L:L,MATCH($C105,'Policy Characteristics'!$C:$C,0))),"",INDEX('Policy Characteristics'!L:L,MATCH($C105,'Policy Characteristics'!$C:$C,0)))</f>
        <v>ev-subsidy.html</v>
      </c>
    </row>
    <row r="106" spans="1:18" ht="14.45" customHeight="1" x14ac:dyDescent="0.25">
      <c r="A106" s="254" t="str">
        <f>IF(ISBLANK(INDEX('Policy Characteristics'!A:A,MATCH($C106,'Policy Characteristics'!$C:$C,0))),"",INDEX('Policy Characteristics'!A:A,MATCH($C106,'Policy Characteristics'!$C:$C,0)))</f>
        <v>Transportation</v>
      </c>
      <c r="B106" s="262" t="str">
        <f>IF(ISBLANK(INDEX('Policy Characteristics'!B:B,MATCH($C106,'Policy Characteristics'!$C:$C,0))),"",INDEX('Policy Characteristics'!B:B,MATCH($C106,'Policy Characteristics'!$C:$C,0)))</f>
        <v>Freight Vehicle Subsidy</v>
      </c>
      <c r="C106" s="254" t="str">
        <f>C$105</f>
        <v>Additional Freight Vehicle Subsidy</v>
      </c>
      <c r="D106" s="45" t="s">
        <v>34</v>
      </c>
      <c r="E106" s="2" t="s">
        <v>2230</v>
      </c>
      <c r="F106" s="2" t="s">
        <v>3403</v>
      </c>
      <c r="G106" s="2" t="s">
        <v>3393</v>
      </c>
      <c r="H106" s="47">
        <f t="shared" si="4"/>
        <v>105</v>
      </c>
      <c r="I106" s="324" t="s">
        <v>40</v>
      </c>
      <c r="J106" s="255" t="str">
        <f>IF(ISBLANK(INDEX('Policy Characteristics'!D:D,MATCH($C106,'Policy Characteristics'!$C:$C,0))),"",INDEX('Policy Characteristics'!D:D,MATCH($C106,'Policy Characteristics'!$C:$C,0)))</f>
        <v>Vehicle Subsidy</v>
      </c>
      <c r="K106" s="254" t="str">
        <f>IF(ISBLANK(INDEX('Policy Characteristics'!E:E,MATCH($C106,'Policy Characteristics'!$C:$C,0))),"",INDEX('Policy Characteristics'!E:E,MATCH($C106,'Policy Characteristics'!$C:$C,0)))</f>
        <v>trans frgt subsidy</v>
      </c>
      <c r="L106" s="261">
        <f>IF(ISBLANK(INDEX('Policy Characteristics'!F:F,MATCH($C106,'Policy Characteristics'!$C:$C,0))),"",INDEX('Policy Characteristics'!F:F,MATCH($C106,'Policy Characteristics'!$C:$C,0)))</f>
        <v>-45000</v>
      </c>
      <c r="M106" s="261">
        <f>IF(ISBLANK(INDEX('Policy Characteristics'!G:G,MATCH($C106,'Policy Characteristics'!$C:$C,0))),"",INDEX('Policy Characteristics'!G:G,MATCH($C106,'Policy Characteristics'!$C:$C,0)))</f>
        <v>50000</v>
      </c>
      <c r="N106" s="261">
        <f>IF(ISBLANK(INDEX('Policy Characteristics'!H:H,MATCH($C106,'Policy Characteristics'!$C:$C,0))),"",INDEX('Policy Characteristics'!H:H,MATCH($C106,'Policy Characteristics'!$C:$C,0)))</f>
        <v>100</v>
      </c>
      <c r="O106" s="254" t="str">
        <f>IF(ISBLANK(INDEX('Policy Characteristics'!I:I,MATCH($C106,'Policy Characteristics'!$C:$C,0))),"",INDEX('Policy Characteristics'!I:I,MATCH($C106,'Policy Characteristics'!$C:$C,0)))</f>
        <v>$ / vehicle</v>
      </c>
      <c r="P106" s="254" t="str">
        <f>IF(ISBLANK(INDEX('Policy Characteristics'!J:J,MATCH($C106,'Policy Characteristics'!$C:$C,0))),"",INDEX('Policy Characteristics'!J:J,MATCH($C106,'Policy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06" s="254" t="str">
        <f>IF(ISBLANK(INDEX('Policy Characteristics'!K:K,MATCH($C106,'Policy Characteristics'!$C:$C,0))),"",INDEX('Policy Characteristics'!K:K,MATCH($C106,'Policy Characteristics'!$C:$C,0)))</f>
        <v>transportation-sector-main.html#ev-subsidy</v>
      </c>
      <c r="R106" s="254" t="str">
        <f>IF(ISBLANK(INDEX('Policy Characteristics'!L:L,MATCH($C106,'Policy Characteristics'!$C:$C,0))),"",INDEX('Policy Characteristics'!L:L,MATCH($C106,'Policy Characteristics'!$C:$C,0)))</f>
        <v>ev-subsidy.html</v>
      </c>
    </row>
    <row r="107" spans="1:18" x14ac:dyDescent="0.25">
      <c r="A107" s="254" t="str">
        <f>IF(ISBLANK(INDEX('Policy Characteristics'!A:A,MATCH($C107,'Policy Characteristics'!$C:$C,0))),"",INDEX('Policy Characteristics'!A:A,MATCH($C107,'Policy Characteristics'!$C:$C,0)))</f>
        <v>Transportation</v>
      </c>
      <c r="B107" s="262" t="str">
        <f>IF(ISBLANK(INDEX('Policy Characteristics'!B:B,MATCH($C107,'Policy Characteristics'!$C:$C,0))),"",INDEX('Policy Characteristics'!B:B,MATCH($C107,'Policy Characteristics'!$C:$C,0)))</f>
        <v>Freight Vehicle Subsidy</v>
      </c>
      <c r="C107" s="254" t="str">
        <f t="shared" ref="C107:C146" si="5">C$105</f>
        <v>Additional Freight Vehicle Subsidy</v>
      </c>
      <c r="D107" s="45" t="s">
        <v>34</v>
      </c>
      <c r="E107" s="2" t="s">
        <v>2231</v>
      </c>
      <c r="F107" s="2" t="s">
        <v>3403</v>
      </c>
      <c r="G107" s="2" t="s">
        <v>3394</v>
      </c>
      <c r="H107" s="47">
        <f t="shared" si="4"/>
        <v>106</v>
      </c>
      <c r="I107" s="325" t="s">
        <v>41</v>
      </c>
      <c r="J107" s="255" t="str">
        <f>IF(ISBLANK(INDEX('Policy Characteristics'!D:D,MATCH($C107,'Policy Characteristics'!$C:$C,0))),"",INDEX('Policy Characteristics'!D:D,MATCH($C107,'Policy Characteristics'!$C:$C,0)))</f>
        <v>Vehicle Subsidy</v>
      </c>
      <c r="K107" s="254" t="str">
        <f>IF(ISBLANK(INDEX('Policy Characteristics'!E:E,MATCH($C107,'Policy Characteristics'!$C:$C,0))),"",INDEX('Policy Characteristics'!E:E,MATCH($C107,'Policy Characteristics'!$C:$C,0)))</f>
        <v>trans frgt subsidy</v>
      </c>
      <c r="L107" s="261">
        <f>IF(ISBLANK(INDEX('Policy Characteristics'!F:F,MATCH($C107,'Policy Characteristics'!$C:$C,0))),"",INDEX('Policy Characteristics'!F:F,MATCH($C107,'Policy Characteristics'!$C:$C,0)))</f>
        <v>-45000</v>
      </c>
      <c r="M107" s="261">
        <f>IF(ISBLANK(INDEX('Policy Characteristics'!G:G,MATCH($C107,'Policy Characteristics'!$C:$C,0))),"",INDEX('Policy Characteristics'!G:G,MATCH($C107,'Policy Characteristics'!$C:$C,0)))</f>
        <v>50000</v>
      </c>
      <c r="N107" s="261">
        <f>IF(ISBLANK(INDEX('Policy Characteristics'!H:H,MATCH($C107,'Policy Characteristics'!$C:$C,0))),"",INDEX('Policy Characteristics'!H:H,MATCH($C107,'Policy Characteristics'!$C:$C,0)))</f>
        <v>100</v>
      </c>
      <c r="O107" s="254" t="str">
        <f>IF(ISBLANK(INDEX('Policy Characteristics'!I:I,MATCH($C107,'Policy Characteristics'!$C:$C,0))),"",INDEX('Policy Characteristics'!I:I,MATCH($C107,'Policy Characteristics'!$C:$C,0)))</f>
        <v>$ / vehicle</v>
      </c>
      <c r="P107" s="254" t="str">
        <f>IF(ISBLANK(INDEX('Policy Characteristics'!J:J,MATCH($C107,'Policy Characteristics'!$C:$C,0))),"",INDEX('Policy Characteristics'!J:J,MATCH($C107,'Policy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07" s="254" t="str">
        <f>IF(ISBLANK(INDEX('Policy Characteristics'!K:K,MATCH($C107,'Policy Characteristics'!$C:$C,0))),"",INDEX('Policy Characteristics'!K:K,MATCH($C107,'Policy Characteristics'!$C:$C,0)))</f>
        <v>transportation-sector-main.html#ev-subsidy</v>
      </c>
      <c r="R107" s="254" t="str">
        <f>IF(ISBLANK(INDEX('Policy Characteristics'!L:L,MATCH($C107,'Policy Characteristics'!$C:$C,0))),"",INDEX('Policy Characteristics'!L:L,MATCH($C107,'Policy Characteristics'!$C:$C,0)))</f>
        <v>ev-subsidy.html</v>
      </c>
    </row>
    <row r="108" spans="1:18" x14ac:dyDescent="0.25">
      <c r="A108" s="254" t="str">
        <f>IF(ISBLANK(INDEX('Policy Characteristics'!A:A,MATCH($C108,'Policy Characteristics'!$C:$C,0))),"",INDEX('Policy Characteristics'!A:A,MATCH($C108,'Policy Characteristics'!$C:$C,0)))</f>
        <v>Transportation</v>
      </c>
      <c r="B108" s="262" t="str">
        <f>IF(ISBLANK(INDEX('Policy Characteristics'!B:B,MATCH($C108,'Policy Characteristics'!$C:$C,0))),"",INDEX('Policy Characteristics'!B:B,MATCH($C108,'Policy Characteristics'!$C:$C,0)))</f>
        <v>Freight Vehicle Subsidy</v>
      </c>
      <c r="C108" s="254" t="str">
        <f t="shared" si="5"/>
        <v>Additional Freight Vehicle Subsidy</v>
      </c>
      <c r="D108" s="45" t="s">
        <v>34</v>
      </c>
      <c r="E108" s="2" t="s">
        <v>2232</v>
      </c>
      <c r="F108" s="2" t="s">
        <v>3403</v>
      </c>
      <c r="G108" s="2" t="s">
        <v>3395</v>
      </c>
      <c r="H108" s="47">
        <f t="shared" si="4"/>
        <v>107</v>
      </c>
      <c r="I108" s="325" t="s">
        <v>41</v>
      </c>
      <c r="J108" s="255" t="str">
        <f>IF(ISBLANK(INDEX('Policy Characteristics'!D:D,MATCH($C108,'Policy Characteristics'!$C:$C,0))),"",INDEX('Policy Characteristics'!D:D,MATCH($C108,'Policy Characteristics'!$C:$C,0)))</f>
        <v>Vehicle Subsidy</v>
      </c>
      <c r="K108" s="254" t="str">
        <f>IF(ISBLANK(INDEX('Policy Characteristics'!E:E,MATCH($C108,'Policy Characteristics'!$C:$C,0))),"",INDEX('Policy Characteristics'!E:E,MATCH($C108,'Policy Characteristics'!$C:$C,0)))</f>
        <v>trans frgt subsidy</v>
      </c>
      <c r="L108" s="261">
        <f>IF(ISBLANK(INDEX('Policy Characteristics'!F:F,MATCH($C108,'Policy Characteristics'!$C:$C,0))),"",INDEX('Policy Characteristics'!F:F,MATCH($C108,'Policy Characteristics'!$C:$C,0)))</f>
        <v>-45000</v>
      </c>
      <c r="M108" s="261">
        <f>IF(ISBLANK(INDEX('Policy Characteristics'!G:G,MATCH($C108,'Policy Characteristics'!$C:$C,0))),"",INDEX('Policy Characteristics'!G:G,MATCH($C108,'Policy Characteristics'!$C:$C,0)))</f>
        <v>50000</v>
      </c>
      <c r="N108" s="261">
        <f>IF(ISBLANK(INDEX('Policy Characteristics'!H:H,MATCH($C108,'Policy Characteristics'!$C:$C,0))),"",INDEX('Policy Characteristics'!H:H,MATCH($C108,'Policy Characteristics'!$C:$C,0)))</f>
        <v>100</v>
      </c>
      <c r="O108" s="254" t="str">
        <f>IF(ISBLANK(INDEX('Policy Characteristics'!I:I,MATCH($C108,'Policy Characteristics'!$C:$C,0))),"",INDEX('Policy Characteristics'!I:I,MATCH($C108,'Policy Characteristics'!$C:$C,0)))</f>
        <v>$ / vehicle</v>
      </c>
      <c r="P108" s="254" t="str">
        <f>IF(ISBLANK(INDEX('Policy Characteristics'!J:J,MATCH($C108,'Policy Characteristics'!$C:$C,0))),"",INDEX('Policy Characteristics'!J:J,MATCH($C108,'Policy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08" s="254" t="str">
        <f>IF(ISBLANK(INDEX('Policy Characteristics'!K:K,MATCH($C108,'Policy Characteristics'!$C:$C,0))),"",INDEX('Policy Characteristics'!K:K,MATCH($C108,'Policy Characteristics'!$C:$C,0)))</f>
        <v>transportation-sector-main.html#ev-subsidy</v>
      </c>
      <c r="R108" s="254" t="str">
        <f>IF(ISBLANK(INDEX('Policy Characteristics'!L:L,MATCH($C108,'Policy Characteristics'!$C:$C,0))),"",INDEX('Policy Characteristics'!L:L,MATCH($C108,'Policy Characteristics'!$C:$C,0)))</f>
        <v>ev-subsidy.html</v>
      </c>
    </row>
    <row r="109" spans="1:18" x14ac:dyDescent="0.25">
      <c r="A109" s="254" t="str">
        <f>IF(ISBLANK(INDEX('Policy Characteristics'!A:A,MATCH($C109,'Policy Characteristics'!$C:$C,0))),"",INDEX('Policy Characteristics'!A:A,MATCH($C109,'Policy Characteristics'!$C:$C,0)))</f>
        <v>Transportation</v>
      </c>
      <c r="B109" s="262" t="str">
        <f>IF(ISBLANK(INDEX('Policy Characteristics'!B:B,MATCH($C109,'Policy Characteristics'!$C:$C,0))),"",INDEX('Policy Characteristics'!B:B,MATCH($C109,'Policy Characteristics'!$C:$C,0)))</f>
        <v>Freight Vehicle Subsidy</v>
      </c>
      <c r="C109" s="254" t="str">
        <f t="shared" si="5"/>
        <v>Additional Freight Vehicle Subsidy</v>
      </c>
      <c r="D109" s="45" t="s">
        <v>34</v>
      </c>
      <c r="E109" s="2" t="s">
        <v>2233</v>
      </c>
      <c r="F109" s="2" t="s">
        <v>3403</v>
      </c>
      <c r="G109" s="2" t="s">
        <v>3396</v>
      </c>
      <c r="H109" s="47">
        <f t="shared" si="4"/>
        <v>108</v>
      </c>
      <c r="I109" s="325" t="s">
        <v>40</v>
      </c>
      <c r="J109" s="255" t="str">
        <f>IF(ISBLANK(INDEX('Policy Characteristics'!D:D,MATCH($C109,'Policy Characteristics'!$C:$C,0))),"",INDEX('Policy Characteristics'!D:D,MATCH($C109,'Policy Characteristics'!$C:$C,0)))</f>
        <v>Vehicle Subsidy</v>
      </c>
      <c r="K109" s="254" t="str">
        <f>IF(ISBLANK(INDEX('Policy Characteristics'!E:E,MATCH($C109,'Policy Characteristics'!$C:$C,0))),"",INDEX('Policy Characteristics'!E:E,MATCH($C109,'Policy Characteristics'!$C:$C,0)))</f>
        <v>trans frgt subsidy</v>
      </c>
      <c r="L109" s="261">
        <f>IF(ISBLANK(INDEX('Policy Characteristics'!F:F,MATCH($C109,'Policy Characteristics'!$C:$C,0))),"",INDEX('Policy Characteristics'!F:F,MATCH($C109,'Policy Characteristics'!$C:$C,0)))</f>
        <v>-45000</v>
      </c>
      <c r="M109" s="261">
        <f>IF(ISBLANK(INDEX('Policy Characteristics'!G:G,MATCH($C109,'Policy Characteristics'!$C:$C,0))),"",INDEX('Policy Characteristics'!G:G,MATCH($C109,'Policy Characteristics'!$C:$C,0)))</f>
        <v>50000</v>
      </c>
      <c r="N109" s="261">
        <f>IF(ISBLANK(INDEX('Policy Characteristics'!H:H,MATCH($C109,'Policy Characteristics'!$C:$C,0))),"",INDEX('Policy Characteristics'!H:H,MATCH($C109,'Policy Characteristics'!$C:$C,0)))</f>
        <v>100</v>
      </c>
      <c r="O109" s="254" t="str">
        <f>IF(ISBLANK(INDEX('Policy Characteristics'!I:I,MATCH($C109,'Policy Characteristics'!$C:$C,0))),"",INDEX('Policy Characteristics'!I:I,MATCH($C109,'Policy Characteristics'!$C:$C,0)))</f>
        <v>$ / vehicle</v>
      </c>
      <c r="P109" s="254" t="str">
        <f>IF(ISBLANK(INDEX('Policy Characteristics'!J:J,MATCH($C109,'Policy Characteristics'!$C:$C,0))),"",INDEX('Policy Characteristics'!J:J,MATCH($C109,'Policy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09" s="254" t="str">
        <f>IF(ISBLANK(INDEX('Policy Characteristics'!K:K,MATCH($C109,'Policy Characteristics'!$C:$C,0))),"",INDEX('Policy Characteristics'!K:K,MATCH($C109,'Policy Characteristics'!$C:$C,0)))</f>
        <v>transportation-sector-main.html#ev-subsidy</v>
      </c>
      <c r="R109" s="254" t="str">
        <f>IF(ISBLANK(INDEX('Policy Characteristics'!L:L,MATCH($C109,'Policy Characteristics'!$C:$C,0))),"",INDEX('Policy Characteristics'!L:L,MATCH($C109,'Policy Characteristics'!$C:$C,0)))</f>
        <v>ev-subsidy.html</v>
      </c>
    </row>
    <row r="110" spans="1:18" x14ac:dyDescent="0.25">
      <c r="A110" s="254" t="str">
        <f>IF(ISBLANK(INDEX('Policy Characteristics'!A:A,MATCH($C110,'Policy Characteristics'!$C:$C,0))),"",INDEX('Policy Characteristics'!A:A,MATCH($C110,'Policy Characteristics'!$C:$C,0)))</f>
        <v>Transportation</v>
      </c>
      <c r="B110" s="262" t="str">
        <f>IF(ISBLANK(INDEX('Policy Characteristics'!B:B,MATCH($C110,'Policy Characteristics'!$C:$C,0))),"",INDEX('Policy Characteristics'!B:B,MATCH($C110,'Policy Characteristics'!$C:$C,0)))</f>
        <v>Freight Vehicle Subsidy</v>
      </c>
      <c r="C110" s="254" t="str">
        <f t="shared" si="5"/>
        <v>Additional Freight Vehicle Subsidy</v>
      </c>
      <c r="D110" s="45" t="s">
        <v>34</v>
      </c>
      <c r="E110" s="2" t="s">
        <v>2477</v>
      </c>
      <c r="F110" s="2" t="s">
        <v>3403</v>
      </c>
      <c r="G110" s="2" t="s">
        <v>2477</v>
      </c>
      <c r="H110" s="47">
        <f t="shared" si="4"/>
        <v>109</v>
      </c>
      <c r="I110" s="324" t="s">
        <v>40</v>
      </c>
      <c r="J110" s="255" t="str">
        <f>IF(ISBLANK(INDEX('Policy Characteristics'!D:D,MATCH($C110,'Policy Characteristics'!$C:$C,0))),"",INDEX('Policy Characteristics'!D:D,MATCH($C110,'Policy Characteristics'!$C:$C,0)))</f>
        <v>Vehicle Subsidy</v>
      </c>
      <c r="K110" s="254" t="str">
        <f>IF(ISBLANK(INDEX('Policy Characteristics'!E:E,MATCH($C110,'Policy Characteristics'!$C:$C,0))),"",INDEX('Policy Characteristics'!E:E,MATCH($C110,'Policy Characteristics'!$C:$C,0)))</f>
        <v>trans frgt subsidy</v>
      </c>
      <c r="L110" s="261">
        <f>IF(ISBLANK(INDEX('Policy Characteristics'!F:F,MATCH($C110,'Policy Characteristics'!$C:$C,0))),"",INDEX('Policy Characteristics'!F:F,MATCH($C110,'Policy Characteristics'!$C:$C,0)))</f>
        <v>-45000</v>
      </c>
      <c r="M110" s="261">
        <f>IF(ISBLANK(INDEX('Policy Characteristics'!G:G,MATCH($C110,'Policy Characteristics'!$C:$C,0))),"",INDEX('Policy Characteristics'!G:G,MATCH($C110,'Policy Characteristics'!$C:$C,0)))</f>
        <v>50000</v>
      </c>
      <c r="N110" s="261">
        <f>IF(ISBLANK(INDEX('Policy Characteristics'!H:H,MATCH($C110,'Policy Characteristics'!$C:$C,0))),"",INDEX('Policy Characteristics'!H:H,MATCH($C110,'Policy Characteristics'!$C:$C,0)))</f>
        <v>100</v>
      </c>
      <c r="O110" s="254" t="str">
        <f>IF(ISBLANK(INDEX('Policy Characteristics'!I:I,MATCH($C110,'Policy Characteristics'!$C:$C,0))),"",INDEX('Policy Characteristics'!I:I,MATCH($C110,'Policy Characteristics'!$C:$C,0)))</f>
        <v>$ / vehicle</v>
      </c>
      <c r="P110" s="254" t="str">
        <f>IF(ISBLANK(INDEX('Policy Characteristics'!J:J,MATCH($C110,'Policy Characteristics'!$C:$C,0))),"",INDEX('Policy Characteristics'!J:J,MATCH($C110,'Policy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10" s="254" t="str">
        <f>IF(ISBLANK(INDEX('Policy Characteristics'!K:K,MATCH($C110,'Policy Characteristics'!$C:$C,0))),"",INDEX('Policy Characteristics'!K:K,MATCH($C110,'Policy Characteristics'!$C:$C,0)))</f>
        <v>transportation-sector-main.html#ev-subsidy</v>
      </c>
      <c r="R110" s="254" t="str">
        <f>IF(ISBLANK(INDEX('Policy Characteristics'!L:L,MATCH($C110,'Policy Characteristics'!$C:$C,0))),"",INDEX('Policy Characteristics'!L:L,MATCH($C110,'Policy Characteristics'!$C:$C,0)))</f>
        <v>ev-subsidy.html</v>
      </c>
    </row>
    <row r="111" spans="1:18" x14ac:dyDescent="0.25">
      <c r="A111" s="254" t="str">
        <f>IF(ISBLANK(INDEX('Policy Characteristics'!A:A,MATCH($C111,'Policy Characteristics'!$C:$C,0))),"",INDEX('Policy Characteristics'!A:A,MATCH($C111,'Policy Characteristics'!$C:$C,0)))</f>
        <v>Transportation</v>
      </c>
      <c r="B111" s="262" t="str">
        <f>IF(ISBLANK(INDEX('Policy Characteristics'!B:B,MATCH($C111,'Policy Characteristics'!$C:$C,0))),"",INDEX('Policy Characteristics'!B:B,MATCH($C111,'Policy Characteristics'!$C:$C,0)))</f>
        <v>Freight Vehicle Subsidy</v>
      </c>
      <c r="C111" s="254" t="str">
        <f t="shared" si="5"/>
        <v>Additional Freight Vehicle Subsidy</v>
      </c>
      <c r="D111" s="45" t="s">
        <v>34</v>
      </c>
      <c r="E111" s="2" t="s">
        <v>2476</v>
      </c>
      <c r="F111" s="2" t="s">
        <v>3403</v>
      </c>
      <c r="G111" s="2" t="s">
        <v>3397</v>
      </c>
      <c r="H111" s="47">
        <f t="shared" si="4"/>
        <v>110</v>
      </c>
      <c r="I111" s="325" t="s">
        <v>40</v>
      </c>
      <c r="J111" s="255" t="str">
        <f>IF(ISBLANK(INDEX('Policy Characteristics'!D:D,MATCH($C111,'Policy Characteristics'!$C:$C,0))),"",INDEX('Policy Characteristics'!D:D,MATCH($C111,'Policy Characteristics'!$C:$C,0)))</f>
        <v>Vehicle Subsidy</v>
      </c>
      <c r="K111" s="254" t="str">
        <f>IF(ISBLANK(INDEX('Policy Characteristics'!E:E,MATCH($C111,'Policy Characteristics'!$C:$C,0))),"",INDEX('Policy Characteristics'!E:E,MATCH($C111,'Policy Characteristics'!$C:$C,0)))</f>
        <v>trans frgt subsidy</v>
      </c>
      <c r="L111" s="261">
        <f>IF(ISBLANK(INDEX('Policy Characteristics'!F:F,MATCH($C111,'Policy Characteristics'!$C:$C,0))),"",INDEX('Policy Characteristics'!F:F,MATCH($C111,'Policy Characteristics'!$C:$C,0)))</f>
        <v>-45000</v>
      </c>
      <c r="M111" s="261">
        <f>IF(ISBLANK(INDEX('Policy Characteristics'!G:G,MATCH($C111,'Policy Characteristics'!$C:$C,0))),"",INDEX('Policy Characteristics'!G:G,MATCH($C111,'Policy Characteristics'!$C:$C,0)))</f>
        <v>50000</v>
      </c>
      <c r="N111" s="261">
        <f>IF(ISBLANK(INDEX('Policy Characteristics'!H:H,MATCH($C111,'Policy Characteristics'!$C:$C,0))),"",INDEX('Policy Characteristics'!H:H,MATCH($C111,'Policy Characteristics'!$C:$C,0)))</f>
        <v>100</v>
      </c>
      <c r="O111" s="254" t="str">
        <f>IF(ISBLANK(INDEX('Policy Characteristics'!I:I,MATCH($C111,'Policy Characteristics'!$C:$C,0))),"",INDEX('Policy Characteristics'!I:I,MATCH($C111,'Policy Characteristics'!$C:$C,0)))</f>
        <v>$ / vehicle</v>
      </c>
      <c r="P111" s="254" t="str">
        <f>IF(ISBLANK(INDEX('Policy Characteristics'!J:J,MATCH($C111,'Policy Characteristics'!$C:$C,0))),"",INDEX('Policy Characteristics'!J:J,MATCH($C111,'Policy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11" s="254" t="str">
        <f>IF(ISBLANK(INDEX('Policy Characteristics'!K:K,MATCH($C111,'Policy Characteristics'!$C:$C,0))),"",INDEX('Policy Characteristics'!K:K,MATCH($C111,'Policy Characteristics'!$C:$C,0)))</f>
        <v>transportation-sector-main.html#ev-subsidy</v>
      </c>
      <c r="R111" s="254" t="str">
        <f>IF(ISBLANK(INDEX('Policy Characteristics'!L:L,MATCH($C111,'Policy Characteristics'!$C:$C,0))),"",INDEX('Policy Characteristics'!L:L,MATCH($C111,'Policy Characteristics'!$C:$C,0)))</f>
        <v>ev-subsidy.html</v>
      </c>
    </row>
    <row r="112" spans="1:18" x14ac:dyDescent="0.25">
      <c r="A112" s="254" t="str">
        <f>IF(ISBLANK(INDEX('Policy Characteristics'!A:A,MATCH($C112,'Policy Characteristics'!$C:$C,0))),"",INDEX('Policy Characteristics'!A:A,MATCH($C112,'Policy Characteristics'!$C:$C,0)))</f>
        <v>Transportation</v>
      </c>
      <c r="B112" s="262" t="str">
        <f>IF(ISBLANK(INDEX('Policy Characteristics'!B:B,MATCH($C112,'Policy Characteristics'!$C:$C,0))),"",INDEX('Policy Characteristics'!B:B,MATCH($C112,'Policy Characteristics'!$C:$C,0)))</f>
        <v>Freight Vehicle Subsidy</v>
      </c>
      <c r="C112" s="254" t="str">
        <f t="shared" si="5"/>
        <v>Additional Freight Vehicle Subsidy</v>
      </c>
      <c r="D112" s="45" t="s">
        <v>35</v>
      </c>
      <c r="E112" s="45" t="s">
        <v>2229</v>
      </c>
      <c r="F112" s="2" t="s">
        <v>3400</v>
      </c>
      <c r="G112" s="45" t="s">
        <v>3392</v>
      </c>
      <c r="H112" s="47">
        <f t="shared" si="4"/>
        <v>111</v>
      </c>
      <c r="I112" s="324" t="s">
        <v>40</v>
      </c>
      <c r="J112" s="255" t="str">
        <f>IF(ISBLANK(INDEX('Policy Characteristics'!D:D,MATCH($C112,'Policy Characteristics'!$C:$C,0))),"",INDEX('Policy Characteristics'!D:D,MATCH($C112,'Policy Characteristics'!$C:$C,0)))</f>
        <v>Vehicle Subsidy</v>
      </c>
      <c r="K112" s="254" t="str">
        <f>IF(ISBLANK(INDEX('Policy Characteristics'!E:E,MATCH($C112,'Policy Characteristics'!$C:$C,0))),"",INDEX('Policy Characteristics'!E:E,MATCH($C112,'Policy Characteristics'!$C:$C,0)))</f>
        <v>trans frgt subsidy</v>
      </c>
      <c r="L112" s="261">
        <f>IF(ISBLANK(INDEX('Policy Characteristics'!F:F,MATCH($C112,'Policy Characteristics'!$C:$C,0))),"",INDEX('Policy Characteristics'!F:F,MATCH($C112,'Policy Characteristics'!$C:$C,0)))</f>
        <v>-45000</v>
      </c>
      <c r="M112" s="261">
        <f>IF(ISBLANK(INDEX('Policy Characteristics'!G:G,MATCH($C112,'Policy Characteristics'!$C:$C,0))),"",INDEX('Policy Characteristics'!G:G,MATCH($C112,'Policy Characteristics'!$C:$C,0)))</f>
        <v>50000</v>
      </c>
      <c r="N112" s="261">
        <f>IF(ISBLANK(INDEX('Policy Characteristics'!H:H,MATCH($C112,'Policy Characteristics'!$C:$C,0))),"",INDEX('Policy Characteristics'!H:H,MATCH($C112,'Policy Characteristics'!$C:$C,0)))</f>
        <v>100</v>
      </c>
      <c r="O112" s="254" t="str">
        <f>IF(ISBLANK(INDEX('Policy Characteristics'!I:I,MATCH($C112,'Policy Characteristics'!$C:$C,0))),"",INDEX('Policy Characteristics'!I:I,MATCH($C112,'Policy Characteristics'!$C:$C,0)))</f>
        <v>$ / vehicle</v>
      </c>
      <c r="P112" s="254" t="str">
        <f>IF(ISBLANK(INDEX('Policy Characteristics'!J:J,MATCH($C112,'Policy Characteristics'!$C:$C,0))),"",INDEX('Policy Characteristics'!J:J,MATCH($C112,'Policy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12" s="254" t="str">
        <f>IF(ISBLANK(INDEX('Policy Characteristics'!K:K,MATCH($C112,'Policy Characteristics'!$C:$C,0))),"",INDEX('Policy Characteristics'!K:K,MATCH($C112,'Policy Characteristics'!$C:$C,0)))</f>
        <v>transportation-sector-main.html#ev-subsidy</v>
      </c>
      <c r="R112" s="254" t="str">
        <f>IF(ISBLANK(INDEX('Policy Characteristics'!L:L,MATCH($C112,'Policy Characteristics'!$C:$C,0))),"",INDEX('Policy Characteristics'!L:L,MATCH($C112,'Policy Characteristics'!$C:$C,0)))</f>
        <v>ev-subsidy.html</v>
      </c>
    </row>
    <row r="113" spans="1:18" x14ac:dyDescent="0.25">
      <c r="A113" s="254" t="str">
        <f>IF(ISBLANK(INDEX('Policy Characteristics'!A:A,MATCH($C113,'Policy Characteristics'!$C:$C,0))),"",INDEX('Policy Characteristics'!A:A,MATCH($C113,'Policy Characteristics'!$C:$C,0)))</f>
        <v>Transportation</v>
      </c>
      <c r="B113" s="262" t="str">
        <f>IF(ISBLANK(INDEX('Policy Characteristics'!B:B,MATCH($C113,'Policy Characteristics'!$C:$C,0))),"",INDEX('Policy Characteristics'!B:B,MATCH($C113,'Policy Characteristics'!$C:$C,0)))</f>
        <v>Freight Vehicle Subsidy</v>
      </c>
      <c r="C113" s="254" t="str">
        <f t="shared" si="5"/>
        <v>Additional Freight Vehicle Subsidy</v>
      </c>
      <c r="D113" s="45" t="s">
        <v>35</v>
      </c>
      <c r="E113" s="2" t="s">
        <v>2230</v>
      </c>
      <c r="F113" s="2" t="s">
        <v>3400</v>
      </c>
      <c r="G113" s="2" t="s">
        <v>3393</v>
      </c>
      <c r="H113" s="47">
        <f t="shared" si="4"/>
        <v>112</v>
      </c>
      <c r="I113" s="325" t="s">
        <v>41</v>
      </c>
      <c r="J113" s="255" t="str">
        <f>IF(ISBLANK(INDEX('Policy Characteristics'!D:D,MATCH($C113,'Policy Characteristics'!$C:$C,0))),"",INDEX('Policy Characteristics'!D:D,MATCH($C113,'Policy Characteristics'!$C:$C,0)))</f>
        <v>Vehicle Subsidy</v>
      </c>
      <c r="K113" s="254" t="str">
        <f>IF(ISBLANK(INDEX('Policy Characteristics'!E:E,MATCH($C113,'Policy Characteristics'!$C:$C,0))),"",INDEX('Policy Characteristics'!E:E,MATCH($C113,'Policy Characteristics'!$C:$C,0)))</f>
        <v>trans frgt subsidy</v>
      </c>
      <c r="L113" s="261">
        <f>IF(ISBLANK(INDEX('Policy Characteristics'!F:F,MATCH($C113,'Policy Characteristics'!$C:$C,0))),"",INDEX('Policy Characteristics'!F:F,MATCH($C113,'Policy Characteristics'!$C:$C,0)))</f>
        <v>-45000</v>
      </c>
      <c r="M113" s="261">
        <f>IF(ISBLANK(INDEX('Policy Characteristics'!G:G,MATCH($C113,'Policy Characteristics'!$C:$C,0))),"",INDEX('Policy Characteristics'!G:G,MATCH($C113,'Policy Characteristics'!$C:$C,0)))</f>
        <v>50000</v>
      </c>
      <c r="N113" s="261">
        <f>IF(ISBLANK(INDEX('Policy Characteristics'!H:H,MATCH($C113,'Policy Characteristics'!$C:$C,0))),"",INDEX('Policy Characteristics'!H:H,MATCH($C113,'Policy Characteristics'!$C:$C,0)))</f>
        <v>100</v>
      </c>
      <c r="O113" s="254" t="str">
        <f>IF(ISBLANK(INDEX('Policy Characteristics'!I:I,MATCH($C113,'Policy Characteristics'!$C:$C,0))),"",INDEX('Policy Characteristics'!I:I,MATCH($C113,'Policy Characteristics'!$C:$C,0)))</f>
        <v>$ / vehicle</v>
      </c>
      <c r="P113" s="254" t="str">
        <f>IF(ISBLANK(INDEX('Policy Characteristics'!J:J,MATCH($C113,'Policy Characteristics'!$C:$C,0))),"",INDEX('Policy Characteristics'!J:J,MATCH($C113,'Policy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13" s="254" t="str">
        <f>IF(ISBLANK(INDEX('Policy Characteristics'!K:K,MATCH($C113,'Policy Characteristics'!$C:$C,0))),"",INDEX('Policy Characteristics'!K:K,MATCH($C113,'Policy Characteristics'!$C:$C,0)))</f>
        <v>transportation-sector-main.html#ev-subsidy</v>
      </c>
      <c r="R113" s="254" t="str">
        <f>IF(ISBLANK(INDEX('Policy Characteristics'!L:L,MATCH($C113,'Policy Characteristics'!$C:$C,0))),"",INDEX('Policy Characteristics'!L:L,MATCH($C113,'Policy Characteristics'!$C:$C,0)))</f>
        <v>ev-subsidy.html</v>
      </c>
    </row>
    <row r="114" spans="1:18" x14ac:dyDescent="0.25">
      <c r="A114" s="254" t="str">
        <f>IF(ISBLANK(INDEX('Policy Characteristics'!A:A,MATCH($C114,'Policy Characteristics'!$C:$C,0))),"",INDEX('Policy Characteristics'!A:A,MATCH($C114,'Policy Characteristics'!$C:$C,0)))</f>
        <v>Transportation</v>
      </c>
      <c r="B114" s="262" t="str">
        <f>IF(ISBLANK(INDEX('Policy Characteristics'!B:B,MATCH($C114,'Policy Characteristics'!$C:$C,0))),"",INDEX('Policy Characteristics'!B:B,MATCH($C114,'Policy Characteristics'!$C:$C,0)))</f>
        <v>Freight Vehicle Subsidy</v>
      </c>
      <c r="C114" s="254" t="str">
        <f t="shared" si="5"/>
        <v>Additional Freight Vehicle Subsidy</v>
      </c>
      <c r="D114" s="45" t="s">
        <v>35</v>
      </c>
      <c r="E114" s="2" t="s">
        <v>2231</v>
      </c>
      <c r="F114" s="2" t="s">
        <v>3400</v>
      </c>
      <c r="G114" s="2" t="s">
        <v>3394</v>
      </c>
      <c r="H114" s="47">
        <f t="shared" si="4"/>
        <v>113</v>
      </c>
      <c r="I114" s="325" t="s">
        <v>41</v>
      </c>
      <c r="J114" s="255" t="str">
        <f>IF(ISBLANK(INDEX('Policy Characteristics'!D:D,MATCH($C114,'Policy Characteristics'!$C:$C,0))),"",INDEX('Policy Characteristics'!D:D,MATCH($C114,'Policy Characteristics'!$C:$C,0)))</f>
        <v>Vehicle Subsidy</v>
      </c>
      <c r="K114" s="254" t="str">
        <f>IF(ISBLANK(INDEX('Policy Characteristics'!E:E,MATCH($C114,'Policy Characteristics'!$C:$C,0))),"",INDEX('Policy Characteristics'!E:E,MATCH($C114,'Policy Characteristics'!$C:$C,0)))</f>
        <v>trans frgt subsidy</v>
      </c>
      <c r="L114" s="261">
        <f>IF(ISBLANK(INDEX('Policy Characteristics'!F:F,MATCH($C114,'Policy Characteristics'!$C:$C,0))),"",INDEX('Policy Characteristics'!F:F,MATCH($C114,'Policy Characteristics'!$C:$C,0)))</f>
        <v>-45000</v>
      </c>
      <c r="M114" s="261">
        <f>IF(ISBLANK(INDEX('Policy Characteristics'!G:G,MATCH($C114,'Policy Characteristics'!$C:$C,0))),"",INDEX('Policy Characteristics'!G:G,MATCH($C114,'Policy Characteristics'!$C:$C,0)))</f>
        <v>50000</v>
      </c>
      <c r="N114" s="261">
        <f>IF(ISBLANK(INDEX('Policy Characteristics'!H:H,MATCH($C114,'Policy Characteristics'!$C:$C,0))),"",INDEX('Policy Characteristics'!H:H,MATCH($C114,'Policy Characteristics'!$C:$C,0)))</f>
        <v>100</v>
      </c>
      <c r="O114" s="254" t="str">
        <f>IF(ISBLANK(INDEX('Policy Characteristics'!I:I,MATCH($C114,'Policy Characteristics'!$C:$C,0))),"",INDEX('Policy Characteristics'!I:I,MATCH($C114,'Policy Characteristics'!$C:$C,0)))</f>
        <v>$ / vehicle</v>
      </c>
      <c r="P114" s="254" t="str">
        <f>IF(ISBLANK(INDEX('Policy Characteristics'!J:J,MATCH($C114,'Policy Characteristics'!$C:$C,0))),"",INDEX('Policy Characteristics'!J:J,MATCH($C114,'Policy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14" s="254" t="str">
        <f>IF(ISBLANK(INDEX('Policy Characteristics'!K:K,MATCH($C114,'Policy Characteristics'!$C:$C,0))),"",INDEX('Policy Characteristics'!K:K,MATCH($C114,'Policy Characteristics'!$C:$C,0)))</f>
        <v>transportation-sector-main.html#ev-subsidy</v>
      </c>
      <c r="R114" s="254" t="str">
        <f>IF(ISBLANK(INDEX('Policy Characteristics'!L:L,MATCH($C114,'Policy Characteristics'!$C:$C,0))),"",INDEX('Policy Characteristics'!L:L,MATCH($C114,'Policy Characteristics'!$C:$C,0)))</f>
        <v>ev-subsidy.html</v>
      </c>
    </row>
    <row r="115" spans="1:18" x14ac:dyDescent="0.25">
      <c r="A115" s="254" t="str">
        <f>IF(ISBLANK(INDEX('Policy Characteristics'!A:A,MATCH($C115,'Policy Characteristics'!$C:$C,0))),"",INDEX('Policy Characteristics'!A:A,MATCH($C115,'Policy Characteristics'!$C:$C,0)))</f>
        <v>Transportation</v>
      </c>
      <c r="B115" s="262" t="str">
        <f>IF(ISBLANK(INDEX('Policy Characteristics'!B:B,MATCH($C115,'Policy Characteristics'!$C:$C,0))),"",INDEX('Policy Characteristics'!B:B,MATCH($C115,'Policy Characteristics'!$C:$C,0)))</f>
        <v>Freight Vehicle Subsidy</v>
      </c>
      <c r="C115" s="254" t="str">
        <f t="shared" si="5"/>
        <v>Additional Freight Vehicle Subsidy</v>
      </c>
      <c r="D115" s="45" t="s">
        <v>35</v>
      </c>
      <c r="E115" s="2" t="s">
        <v>2232</v>
      </c>
      <c r="F115" s="2" t="s">
        <v>3400</v>
      </c>
      <c r="G115" s="2" t="s">
        <v>3395</v>
      </c>
      <c r="H115" s="47">
        <f t="shared" si="4"/>
        <v>114</v>
      </c>
      <c r="I115" s="325" t="s">
        <v>41</v>
      </c>
      <c r="J115" s="255" t="str">
        <f>IF(ISBLANK(INDEX('Policy Characteristics'!D:D,MATCH($C115,'Policy Characteristics'!$C:$C,0))),"",INDEX('Policy Characteristics'!D:D,MATCH($C115,'Policy Characteristics'!$C:$C,0)))</f>
        <v>Vehicle Subsidy</v>
      </c>
      <c r="K115" s="254" t="str">
        <f>IF(ISBLANK(INDEX('Policy Characteristics'!E:E,MATCH($C115,'Policy Characteristics'!$C:$C,0))),"",INDEX('Policy Characteristics'!E:E,MATCH($C115,'Policy Characteristics'!$C:$C,0)))</f>
        <v>trans frgt subsidy</v>
      </c>
      <c r="L115" s="261">
        <f>IF(ISBLANK(INDEX('Policy Characteristics'!F:F,MATCH($C115,'Policy Characteristics'!$C:$C,0))),"",INDEX('Policy Characteristics'!F:F,MATCH($C115,'Policy Characteristics'!$C:$C,0)))</f>
        <v>-45000</v>
      </c>
      <c r="M115" s="261">
        <f>IF(ISBLANK(INDEX('Policy Characteristics'!G:G,MATCH($C115,'Policy Characteristics'!$C:$C,0))),"",INDEX('Policy Characteristics'!G:G,MATCH($C115,'Policy Characteristics'!$C:$C,0)))</f>
        <v>50000</v>
      </c>
      <c r="N115" s="261">
        <f>IF(ISBLANK(INDEX('Policy Characteristics'!H:H,MATCH($C115,'Policy Characteristics'!$C:$C,0))),"",INDEX('Policy Characteristics'!H:H,MATCH($C115,'Policy Characteristics'!$C:$C,0)))</f>
        <v>100</v>
      </c>
      <c r="O115" s="254" t="str">
        <f>IF(ISBLANK(INDEX('Policy Characteristics'!I:I,MATCH($C115,'Policy Characteristics'!$C:$C,0))),"",INDEX('Policy Characteristics'!I:I,MATCH($C115,'Policy Characteristics'!$C:$C,0)))</f>
        <v>$ / vehicle</v>
      </c>
      <c r="P115" s="254" t="str">
        <f>IF(ISBLANK(INDEX('Policy Characteristics'!J:J,MATCH($C115,'Policy Characteristics'!$C:$C,0))),"",INDEX('Policy Characteristics'!J:J,MATCH($C115,'Policy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15" s="254" t="str">
        <f>IF(ISBLANK(INDEX('Policy Characteristics'!K:K,MATCH($C115,'Policy Characteristics'!$C:$C,0))),"",INDEX('Policy Characteristics'!K:K,MATCH($C115,'Policy Characteristics'!$C:$C,0)))</f>
        <v>transportation-sector-main.html#ev-subsidy</v>
      </c>
      <c r="R115" s="254" t="str">
        <f>IF(ISBLANK(INDEX('Policy Characteristics'!L:L,MATCH($C115,'Policy Characteristics'!$C:$C,0))),"",INDEX('Policy Characteristics'!L:L,MATCH($C115,'Policy Characteristics'!$C:$C,0)))</f>
        <v>ev-subsidy.html</v>
      </c>
    </row>
    <row r="116" spans="1:18" x14ac:dyDescent="0.25">
      <c r="A116" s="254" t="str">
        <f>IF(ISBLANK(INDEX('Policy Characteristics'!A:A,MATCH($C116,'Policy Characteristics'!$C:$C,0))),"",INDEX('Policy Characteristics'!A:A,MATCH($C116,'Policy Characteristics'!$C:$C,0)))</f>
        <v>Transportation</v>
      </c>
      <c r="B116" s="262" t="str">
        <f>IF(ISBLANK(INDEX('Policy Characteristics'!B:B,MATCH($C116,'Policy Characteristics'!$C:$C,0))),"",INDEX('Policy Characteristics'!B:B,MATCH($C116,'Policy Characteristics'!$C:$C,0)))</f>
        <v>Freight Vehicle Subsidy</v>
      </c>
      <c r="C116" s="254" t="str">
        <f t="shared" si="5"/>
        <v>Additional Freight Vehicle Subsidy</v>
      </c>
      <c r="D116" s="45" t="s">
        <v>35</v>
      </c>
      <c r="E116" s="2" t="s">
        <v>2233</v>
      </c>
      <c r="F116" s="2" t="s">
        <v>3400</v>
      </c>
      <c r="G116" s="2" t="s">
        <v>3396</v>
      </c>
      <c r="H116" s="47">
        <f t="shared" si="4"/>
        <v>115</v>
      </c>
      <c r="I116" s="324" t="s">
        <v>40</v>
      </c>
      <c r="J116" s="255" t="str">
        <f>IF(ISBLANK(INDEX('Policy Characteristics'!D:D,MATCH($C116,'Policy Characteristics'!$C:$C,0))),"",INDEX('Policy Characteristics'!D:D,MATCH($C116,'Policy Characteristics'!$C:$C,0)))</f>
        <v>Vehicle Subsidy</v>
      </c>
      <c r="K116" s="254" t="str">
        <f>IF(ISBLANK(INDEX('Policy Characteristics'!E:E,MATCH($C116,'Policy Characteristics'!$C:$C,0))),"",INDEX('Policy Characteristics'!E:E,MATCH($C116,'Policy Characteristics'!$C:$C,0)))</f>
        <v>trans frgt subsidy</v>
      </c>
      <c r="L116" s="261">
        <f>IF(ISBLANK(INDEX('Policy Characteristics'!F:F,MATCH($C116,'Policy Characteristics'!$C:$C,0))),"",INDEX('Policy Characteristics'!F:F,MATCH($C116,'Policy Characteristics'!$C:$C,0)))</f>
        <v>-45000</v>
      </c>
      <c r="M116" s="261">
        <f>IF(ISBLANK(INDEX('Policy Characteristics'!G:G,MATCH($C116,'Policy Characteristics'!$C:$C,0))),"",INDEX('Policy Characteristics'!G:G,MATCH($C116,'Policy Characteristics'!$C:$C,0)))</f>
        <v>50000</v>
      </c>
      <c r="N116" s="261">
        <f>IF(ISBLANK(INDEX('Policy Characteristics'!H:H,MATCH($C116,'Policy Characteristics'!$C:$C,0))),"",INDEX('Policy Characteristics'!H:H,MATCH($C116,'Policy Characteristics'!$C:$C,0)))</f>
        <v>100</v>
      </c>
      <c r="O116" s="254" t="str">
        <f>IF(ISBLANK(INDEX('Policy Characteristics'!I:I,MATCH($C116,'Policy Characteristics'!$C:$C,0))),"",INDEX('Policy Characteristics'!I:I,MATCH($C116,'Policy Characteristics'!$C:$C,0)))</f>
        <v>$ / vehicle</v>
      </c>
      <c r="P116" s="254" t="str">
        <f>IF(ISBLANK(INDEX('Policy Characteristics'!J:J,MATCH($C116,'Policy Characteristics'!$C:$C,0))),"",INDEX('Policy Characteristics'!J:J,MATCH($C116,'Policy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16" s="254" t="str">
        <f>IF(ISBLANK(INDEX('Policy Characteristics'!K:K,MATCH($C116,'Policy Characteristics'!$C:$C,0))),"",INDEX('Policy Characteristics'!K:K,MATCH($C116,'Policy Characteristics'!$C:$C,0)))</f>
        <v>transportation-sector-main.html#ev-subsidy</v>
      </c>
      <c r="R116" s="254" t="str">
        <f>IF(ISBLANK(INDEX('Policy Characteristics'!L:L,MATCH($C116,'Policy Characteristics'!$C:$C,0))),"",INDEX('Policy Characteristics'!L:L,MATCH($C116,'Policy Characteristics'!$C:$C,0)))</f>
        <v>ev-subsidy.html</v>
      </c>
    </row>
    <row r="117" spans="1:18" x14ac:dyDescent="0.25">
      <c r="A117" s="254" t="str">
        <f>IF(ISBLANK(INDEX('Policy Characteristics'!A:A,MATCH($C117,'Policy Characteristics'!$C:$C,0))),"",INDEX('Policy Characteristics'!A:A,MATCH($C117,'Policy Characteristics'!$C:$C,0)))</f>
        <v>Transportation</v>
      </c>
      <c r="B117" s="262" t="str">
        <f>IF(ISBLANK(INDEX('Policy Characteristics'!B:B,MATCH($C117,'Policy Characteristics'!$C:$C,0))),"",INDEX('Policy Characteristics'!B:B,MATCH($C117,'Policy Characteristics'!$C:$C,0)))</f>
        <v>Freight Vehicle Subsidy</v>
      </c>
      <c r="C117" s="254" t="str">
        <f t="shared" si="5"/>
        <v>Additional Freight Vehicle Subsidy</v>
      </c>
      <c r="D117" s="45" t="s">
        <v>35</v>
      </c>
      <c r="E117" s="2" t="s">
        <v>2477</v>
      </c>
      <c r="F117" s="2" t="s">
        <v>3400</v>
      </c>
      <c r="G117" s="2" t="s">
        <v>2477</v>
      </c>
      <c r="H117" s="47">
        <f t="shared" si="4"/>
        <v>116</v>
      </c>
      <c r="I117" s="325" t="s">
        <v>41</v>
      </c>
      <c r="J117" s="255" t="str">
        <f>IF(ISBLANK(INDEX('Policy Characteristics'!D:D,MATCH($C117,'Policy Characteristics'!$C:$C,0))),"",INDEX('Policy Characteristics'!D:D,MATCH($C117,'Policy Characteristics'!$C:$C,0)))</f>
        <v>Vehicle Subsidy</v>
      </c>
      <c r="K117" s="254" t="str">
        <f>IF(ISBLANK(INDEX('Policy Characteristics'!E:E,MATCH($C117,'Policy Characteristics'!$C:$C,0))),"",INDEX('Policy Characteristics'!E:E,MATCH($C117,'Policy Characteristics'!$C:$C,0)))</f>
        <v>trans frgt subsidy</v>
      </c>
      <c r="L117" s="261">
        <f>IF(ISBLANK(INDEX('Policy Characteristics'!F:F,MATCH($C117,'Policy Characteristics'!$C:$C,0))),"",INDEX('Policy Characteristics'!F:F,MATCH($C117,'Policy Characteristics'!$C:$C,0)))</f>
        <v>-45000</v>
      </c>
      <c r="M117" s="261">
        <f>IF(ISBLANK(INDEX('Policy Characteristics'!G:G,MATCH($C117,'Policy Characteristics'!$C:$C,0))),"",INDEX('Policy Characteristics'!G:G,MATCH($C117,'Policy Characteristics'!$C:$C,0)))</f>
        <v>50000</v>
      </c>
      <c r="N117" s="261">
        <f>IF(ISBLANK(INDEX('Policy Characteristics'!H:H,MATCH($C117,'Policy Characteristics'!$C:$C,0))),"",INDEX('Policy Characteristics'!H:H,MATCH($C117,'Policy Characteristics'!$C:$C,0)))</f>
        <v>100</v>
      </c>
      <c r="O117" s="254" t="str">
        <f>IF(ISBLANK(INDEX('Policy Characteristics'!I:I,MATCH($C117,'Policy Characteristics'!$C:$C,0))),"",INDEX('Policy Characteristics'!I:I,MATCH($C117,'Policy Characteristics'!$C:$C,0)))</f>
        <v>$ / vehicle</v>
      </c>
      <c r="P117" s="254" t="str">
        <f>IF(ISBLANK(INDEX('Policy Characteristics'!J:J,MATCH($C117,'Policy Characteristics'!$C:$C,0))),"",INDEX('Policy Characteristics'!J:J,MATCH($C117,'Policy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17" s="254" t="str">
        <f>IF(ISBLANK(INDEX('Policy Characteristics'!K:K,MATCH($C117,'Policy Characteristics'!$C:$C,0))),"",INDEX('Policy Characteristics'!K:K,MATCH($C117,'Policy Characteristics'!$C:$C,0)))</f>
        <v>transportation-sector-main.html#ev-subsidy</v>
      </c>
      <c r="R117" s="254" t="str">
        <f>IF(ISBLANK(INDEX('Policy Characteristics'!L:L,MATCH($C117,'Policy Characteristics'!$C:$C,0))),"",INDEX('Policy Characteristics'!L:L,MATCH($C117,'Policy Characteristics'!$C:$C,0)))</f>
        <v>ev-subsidy.html</v>
      </c>
    </row>
    <row r="118" spans="1:18" x14ac:dyDescent="0.25">
      <c r="A118" s="254" t="str">
        <f>IF(ISBLANK(INDEX('Policy Characteristics'!A:A,MATCH($C118,'Policy Characteristics'!$C:$C,0))),"",INDEX('Policy Characteristics'!A:A,MATCH($C118,'Policy Characteristics'!$C:$C,0)))</f>
        <v>Transportation</v>
      </c>
      <c r="B118" s="262" t="str">
        <f>IF(ISBLANK(INDEX('Policy Characteristics'!B:B,MATCH($C118,'Policy Characteristics'!$C:$C,0))),"",INDEX('Policy Characteristics'!B:B,MATCH($C118,'Policy Characteristics'!$C:$C,0)))</f>
        <v>Freight Vehicle Subsidy</v>
      </c>
      <c r="C118" s="254" t="str">
        <f t="shared" si="5"/>
        <v>Additional Freight Vehicle Subsidy</v>
      </c>
      <c r="D118" s="45" t="s">
        <v>35</v>
      </c>
      <c r="E118" s="2" t="s">
        <v>2476</v>
      </c>
      <c r="F118" s="2" t="s">
        <v>3400</v>
      </c>
      <c r="G118" s="2" t="s">
        <v>3397</v>
      </c>
      <c r="H118" s="47">
        <f t="shared" si="4"/>
        <v>117</v>
      </c>
      <c r="I118" s="324" t="s">
        <v>40</v>
      </c>
      <c r="J118" s="255" t="str">
        <f>IF(ISBLANK(INDEX('Policy Characteristics'!D:D,MATCH($C118,'Policy Characteristics'!$C:$C,0))),"",INDEX('Policy Characteristics'!D:D,MATCH($C118,'Policy Characteristics'!$C:$C,0)))</f>
        <v>Vehicle Subsidy</v>
      </c>
      <c r="K118" s="254" t="str">
        <f>IF(ISBLANK(INDEX('Policy Characteristics'!E:E,MATCH($C118,'Policy Characteristics'!$C:$C,0))),"",INDEX('Policy Characteristics'!E:E,MATCH($C118,'Policy Characteristics'!$C:$C,0)))</f>
        <v>trans frgt subsidy</v>
      </c>
      <c r="L118" s="261">
        <f>IF(ISBLANK(INDEX('Policy Characteristics'!F:F,MATCH($C118,'Policy Characteristics'!$C:$C,0))),"",INDEX('Policy Characteristics'!F:F,MATCH($C118,'Policy Characteristics'!$C:$C,0)))</f>
        <v>-45000</v>
      </c>
      <c r="M118" s="261">
        <f>IF(ISBLANK(INDEX('Policy Characteristics'!G:G,MATCH($C118,'Policy Characteristics'!$C:$C,0))),"",INDEX('Policy Characteristics'!G:G,MATCH($C118,'Policy Characteristics'!$C:$C,0)))</f>
        <v>50000</v>
      </c>
      <c r="N118" s="261">
        <f>IF(ISBLANK(INDEX('Policy Characteristics'!H:H,MATCH($C118,'Policy Characteristics'!$C:$C,0))),"",INDEX('Policy Characteristics'!H:H,MATCH($C118,'Policy Characteristics'!$C:$C,0)))</f>
        <v>100</v>
      </c>
      <c r="O118" s="254" t="str">
        <f>IF(ISBLANK(INDEX('Policy Characteristics'!I:I,MATCH($C118,'Policy Characteristics'!$C:$C,0))),"",INDEX('Policy Characteristics'!I:I,MATCH($C118,'Policy Characteristics'!$C:$C,0)))</f>
        <v>$ / vehicle</v>
      </c>
      <c r="P118" s="254" t="str">
        <f>IF(ISBLANK(INDEX('Policy Characteristics'!J:J,MATCH($C118,'Policy Characteristics'!$C:$C,0))),"",INDEX('Policy Characteristics'!J:J,MATCH($C118,'Policy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18" s="254" t="str">
        <f>IF(ISBLANK(INDEX('Policy Characteristics'!K:K,MATCH($C118,'Policy Characteristics'!$C:$C,0))),"",INDEX('Policy Characteristics'!K:K,MATCH($C118,'Policy Characteristics'!$C:$C,0)))</f>
        <v>transportation-sector-main.html#ev-subsidy</v>
      </c>
      <c r="R118" s="254" t="str">
        <f>IF(ISBLANK(INDEX('Policy Characteristics'!L:L,MATCH($C118,'Policy Characteristics'!$C:$C,0))),"",INDEX('Policy Characteristics'!L:L,MATCH($C118,'Policy Characteristics'!$C:$C,0)))</f>
        <v>ev-subsidy.html</v>
      </c>
    </row>
    <row r="119" spans="1:18" x14ac:dyDescent="0.25">
      <c r="A119" s="254" t="str">
        <f>IF(ISBLANK(INDEX('Policy Characteristics'!A:A,MATCH($C119,'Policy Characteristics'!$C:$C,0))),"",INDEX('Policy Characteristics'!A:A,MATCH($C119,'Policy Characteristics'!$C:$C,0)))</f>
        <v>Transportation</v>
      </c>
      <c r="B119" s="262" t="str">
        <f>IF(ISBLANK(INDEX('Policy Characteristics'!B:B,MATCH($C119,'Policy Characteristics'!$C:$C,0))),"",INDEX('Policy Characteristics'!B:B,MATCH($C119,'Policy Characteristics'!$C:$C,0)))</f>
        <v>Freight Vehicle Subsidy</v>
      </c>
      <c r="C119" s="254" t="str">
        <f t="shared" si="5"/>
        <v>Additional Freight Vehicle Subsidy</v>
      </c>
      <c r="D119" s="2" t="s">
        <v>36</v>
      </c>
      <c r="E119" s="45" t="s">
        <v>2229</v>
      </c>
      <c r="F119" s="2" t="s">
        <v>3243</v>
      </c>
      <c r="G119" s="45" t="s">
        <v>3392</v>
      </c>
      <c r="H119" s="47">
        <f t="shared" si="4"/>
        <v>118</v>
      </c>
      <c r="I119" s="325" t="s">
        <v>41</v>
      </c>
      <c r="J119" s="255" t="str">
        <f>IF(ISBLANK(INDEX('Policy Characteristics'!D:D,MATCH($C119,'Policy Characteristics'!$C:$C,0))),"",INDEX('Policy Characteristics'!D:D,MATCH($C119,'Policy Characteristics'!$C:$C,0)))</f>
        <v>Vehicle Subsidy</v>
      </c>
      <c r="K119" s="254" t="str">
        <f>IF(ISBLANK(INDEX('Policy Characteristics'!E:E,MATCH($C119,'Policy Characteristics'!$C:$C,0))),"",INDEX('Policy Characteristics'!E:E,MATCH($C119,'Policy Characteristics'!$C:$C,0)))</f>
        <v>trans frgt subsidy</v>
      </c>
      <c r="L119" s="261">
        <f>IF(ISBLANK(INDEX('Policy Characteristics'!F:F,MATCH($C119,'Policy Characteristics'!$C:$C,0))),"",INDEX('Policy Characteristics'!F:F,MATCH($C119,'Policy Characteristics'!$C:$C,0)))</f>
        <v>-45000</v>
      </c>
      <c r="M119" s="261">
        <f>IF(ISBLANK(INDEX('Policy Characteristics'!G:G,MATCH($C119,'Policy Characteristics'!$C:$C,0))),"",INDEX('Policy Characteristics'!G:G,MATCH($C119,'Policy Characteristics'!$C:$C,0)))</f>
        <v>50000</v>
      </c>
      <c r="N119" s="261">
        <f>IF(ISBLANK(INDEX('Policy Characteristics'!H:H,MATCH($C119,'Policy Characteristics'!$C:$C,0))),"",INDEX('Policy Characteristics'!H:H,MATCH($C119,'Policy Characteristics'!$C:$C,0)))</f>
        <v>100</v>
      </c>
      <c r="O119" s="254" t="str">
        <f>IF(ISBLANK(INDEX('Policy Characteristics'!I:I,MATCH($C119,'Policy Characteristics'!$C:$C,0))),"",INDEX('Policy Characteristics'!I:I,MATCH($C119,'Policy Characteristics'!$C:$C,0)))</f>
        <v>$ / vehicle</v>
      </c>
      <c r="P119" s="254" t="str">
        <f>IF(ISBLANK(INDEX('Policy Characteristics'!J:J,MATCH($C119,'Policy Characteristics'!$C:$C,0))),"",INDEX('Policy Characteristics'!J:J,MATCH($C119,'Policy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19" s="254" t="str">
        <f>IF(ISBLANK(INDEX('Policy Characteristics'!K:K,MATCH($C119,'Policy Characteristics'!$C:$C,0))),"",INDEX('Policy Characteristics'!K:K,MATCH($C119,'Policy Characteristics'!$C:$C,0)))</f>
        <v>transportation-sector-main.html#ev-subsidy</v>
      </c>
      <c r="R119" s="254" t="str">
        <f>IF(ISBLANK(INDEX('Policy Characteristics'!L:L,MATCH($C119,'Policy Characteristics'!$C:$C,0))),"",INDEX('Policy Characteristics'!L:L,MATCH($C119,'Policy Characteristics'!$C:$C,0)))</f>
        <v>ev-subsidy.html</v>
      </c>
    </row>
    <row r="120" spans="1:18" x14ac:dyDescent="0.25">
      <c r="A120" s="254" t="str">
        <f>IF(ISBLANK(INDEX('Policy Characteristics'!A:A,MATCH($C120,'Policy Characteristics'!$C:$C,0))),"",INDEX('Policy Characteristics'!A:A,MATCH($C120,'Policy Characteristics'!$C:$C,0)))</f>
        <v>Transportation</v>
      </c>
      <c r="B120" s="262" t="str">
        <f>IF(ISBLANK(INDEX('Policy Characteristics'!B:B,MATCH($C120,'Policy Characteristics'!$C:$C,0))),"",INDEX('Policy Characteristics'!B:B,MATCH($C120,'Policy Characteristics'!$C:$C,0)))</f>
        <v>Freight Vehicle Subsidy</v>
      </c>
      <c r="C120" s="254" t="str">
        <f t="shared" si="5"/>
        <v>Additional Freight Vehicle Subsidy</v>
      </c>
      <c r="D120" s="2" t="s">
        <v>36</v>
      </c>
      <c r="E120" s="2" t="s">
        <v>2230</v>
      </c>
      <c r="F120" s="2" t="s">
        <v>3243</v>
      </c>
      <c r="G120" s="2" t="s">
        <v>3393</v>
      </c>
      <c r="H120" s="47">
        <f t="shared" si="4"/>
        <v>119</v>
      </c>
      <c r="I120" s="325" t="s">
        <v>41</v>
      </c>
      <c r="J120" s="255" t="str">
        <f>IF(ISBLANK(INDEX('Policy Characteristics'!D:D,MATCH($C120,'Policy Characteristics'!$C:$C,0))),"",INDEX('Policy Characteristics'!D:D,MATCH($C120,'Policy Characteristics'!$C:$C,0)))</f>
        <v>Vehicle Subsidy</v>
      </c>
      <c r="K120" s="254" t="str">
        <f>IF(ISBLANK(INDEX('Policy Characteristics'!E:E,MATCH($C120,'Policy Characteristics'!$C:$C,0))),"",INDEX('Policy Characteristics'!E:E,MATCH($C120,'Policy Characteristics'!$C:$C,0)))</f>
        <v>trans frgt subsidy</v>
      </c>
      <c r="L120" s="261">
        <f>IF(ISBLANK(INDEX('Policy Characteristics'!F:F,MATCH($C120,'Policy Characteristics'!$C:$C,0))),"",INDEX('Policy Characteristics'!F:F,MATCH($C120,'Policy Characteristics'!$C:$C,0)))</f>
        <v>-45000</v>
      </c>
      <c r="M120" s="261">
        <f>IF(ISBLANK(INDEX('Policy Characteristics'!G:G,MATCH($C120,'Policy Characteristics'!$C:$C,0))),"",INDEX('Policy Characteristics'!G:G,MATCH($C120,'Policy Characteristics'!$C:$C,0)))</f>
        <v>50000</v>
      </c>
      <c r="N120" s="261">
        <f>IF(ISBLANK(INDEX('Policy Characteristics'!H:H,MATCH($C120,'Policy Characteristics'!$C:$C,0))),"",INDEX('Policy Characteristics'!H:H,MATCH($C120,'Policy Characteristics'!$C:$C,0)))</f>
        <v>100</v>
      </c>
      <c r="O120" s="254" t="str">
        <f>IF(ISBLANK(INDEX('Policy Characteristics'!I:I,MATCH($C120,'Policy Characteristics'!$C:$C,0))),"",INDEX('Policy Characteristics'!I:I,MATCH($C120,'Policy Characteristics'!$C:$C,0)))</f>
        <v>$ / vehicle</v>
      </c>
      <c r="P120" s="254" t="str">
        <f>IF(ISBLANK(INDEX('Policy Characteristics'!J:J,MATCH($C120,'Policy Characteristics'!$C:$C,0))),"",INDEX('Policy Characteristics'!J:J,MATCH($C120,'Policy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20" s="254" t="str">
        <f>IF(ISBLANK(INDEX('Policy Characteristics'!K:K,MATCH($C120,'Policy Characteristics'!$C:$C,0))),"",INDEX('Policy Characteristics'!K:K,MATCH($C120,'Policy Characteristics'!$C:$C,0)))</f>
        <v>transportation-sector-main.html#ev-subsidy</v>
      </c>
      <c r="R120" s="254" t="str">
        <f>IF(ISBLANK(INDEX('Policy Characteristics'!L:L,MATCH($C120,'Policy Characteristics'!$C:$C,0))),"",INDEX('Policy Characteristics'!L:L,MATCH($C120,'Policy Characteristics'!$C:$C,0)))</f>
        <v>ev-subsidy.html</v>
      </c>
    </row>
    <row r="121" spans="1:18" x14ac:dyDescent="0.25">
      <c r="A121" s="254" t="str">
        <f>IF(ISBLANK(INDEX('Policy Characteristics'!A:A,MATCH($C121,'Policy Characteristics'!$C:$C,0))),"",INDEX('Policy Characteristics'!A:A,MATCH($C121,'Policy Characteristics'!$C:$C,0)))</f>
        <v>Transportation</v>
      </c>
      <c r="B121" s="262" t="str">
        <f>IF(ISBLANK(INDEX('Policy Characteristics'!B:B,MATCH($C121,'Policy Characteristics'!$C:$C,0))),"",INDEX('Policy Characteristics'!B:B,MATCH($C121,'Policy Characteristics'!$C:$C,0)))</f>
        <v>Freight Vehicle Subsidy</v>
      </c>
      <c r="C121" s="254" t="str">
        <f t="shared" si="5"/>
        <v>Additional Freight Vehicle Subsidy</v>
      </c>
      <c r="D121" s="2" t="s">
        <v>36</v>
      </c>
      <c r="E121" s="2" t="s">
        <v>2231</v>
      </c>
      <c r="F121" s="2" t="s">
        <v>3243</v>
      </c>
      <c r="G121" s="2" t="s">
        <v>3394</v>
      </c>
      <c r="H121" s="47">
        <f t="shared" si="4"/>
        <v>120</v>
      </c>
      <c r="I121" s="325" t="s">
        <v>41</v>
      </c>
      <c r="J121" s="255" t="str">
        <f>IF(ISBLANK(INDEX('Policy Characteristics'!D:D,MATCH($C121,'Policy Characteristics'!$C:$C,0))),"",INDEX('Policy Characteristics'!D:D,MATCH($C121,'Policy Characteristics'!$C:$C,0)))</f>
        <v>Vehicle Subsidy</v>
      </c>
      <c r="K121" s="254" t="str">
        <f>IF(ISBLANK(INDEX('Policy Characteristics'!E:E,MATCH($C121,'Policy Characteristics'!$C:$C,0))),"",INDEX('Policy Characteristics'!E:E,MATCH($C121,'Policy Characteristics'!$C:$C,0)))</f>
        <v>trans frgt subsidy</v>
      </c>
      <c r="L121" s="261">
        <f>IF(ISBLANK(INDEX('Policy Characteristics'!F:F,MATCH($C121,'Policy Characteristics'!$C:$C,0))),"",INDEX('Policy Characteristics'!F:F,MATCH($C121,'Policy Characteristics'!$C:$C,0)))</f>
        <v>-45000</v>
      </c>
      <c r="M121" s="261">
        <f>IF(ISBLANK(INDEX('Policy Characteristics'!G:G,MATCH($C121,'Policy Characteristics'!$C:$C,0))),"",INDEX('Policy Characteristics'!G:G,MATCH($C121,'Policy Characteristics'!$C:$C,0)))</f>
        <v>50000</v>
      </c>
      <c r="N121" s="261">
        <f>IF(ISBLANK(INDEX('Policy Characteristics'!H:H,MATCH($C121,'Policy Characteristics'!$C:$C,0))),"",INDEX('Policy Characteristics'!H:H,MATCH($C121,'Policy Characteristics'!$C:$C,0)))</f>
        <v>100</v>
      </c>
      <c r="O121" s="254" t="str">
        <f>IF(ISBLANK(INDEX('Policy Characteristics'!I:I,MATCH($C121,'Policy Characteristics'!$C:$C,0))),"",INDEX('Policy Characteristics'!I:I,MATCH($C121,'Policy Characteristics'!$C:$C,0)))</f>
        <v>$ / vehicle</v>
      </c>
      <c r="P121" s="254" t="str">
        <f>IF(ISBLANK(INDEX('Policy Characteristics'!J:J,MATCH($C121,'Policy Characteristics'!$C:$C,0))),"",INDEX('Policy Characteristics'!J:J,MATCH($C121,'Policy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21" s="254" t="str">
        <f>IF(ISBLANK(INDEX('Policy Characteristics'!K:K,MATCH($C121,'Policy Characteristics'!$C:$C,0))),"",INDEX('Policy Characteristics'!K:K,MATCH($C121,'Policy Characteristics'!$C:$C,0)))</f>
        <v>transportation-sector-main.html#ev-subsidy</v>
      </c>
      <c r="R121" s="254" t="str">
        <f>IF(ISBLANK(INDEX('Policy Characteristics'!L:L,MATCH($C121,'Policy Characteristics'!$C:$C,0))),"",INDEX('Policy Characteristics'!L:L,MATCH($C121,'Policy Characteristics'!$C:$C,0)))</f>
        <v>ev-subsidy.html</v>
      </c>
    </row>
    <row r="122" spans="1:18" x14ac:dyDescent="0.25">
      <c r="A122" s="254" t="str">
        <f>IF(ISBLANK(INDEX('Policy Characteristics'!A:A,MATCH($C122,'Policy Characteristics'!$C:$C,0))),"",INDEX('Policy Characteristics'!A:A,MATCH($C122,'Policy Characteristics'!$C:$C,0)))</f>
        <v>Transportation</v>
      </c>
      <c r="B122" s="262" t="str">
        <f>IF(ISBLANK(INDEX('Policy Characteristics'!B:B,MATCH($C122,'Policy Characteristics'!$C:$C,0))),"",INDEX('Policy Characteristics'!B:B,MATCH($C122,'Policy Characteristics'!$C:$C,0)))</f>
        <v>Freight Vehicle Subsidy</v>
      </c>
      <c r="C122" s="254" t="str">
        <f t="shared" si="5"/>
        <v>Additional Freight Vehicle Subsidy</v>
      </c>
      <c r="D122" s="2" t="s">
        <v>36</v>
      </c>
      <c r="E122" s="2" t="s">
        <v>2232</v>
      </c>
      <c r="F122" s="2" t="s">
        <v>3243</v>
      </c>
      <c r="G122" s="2" t="s">
        <v>3395</v>
      </c>
      <c r="H122" s="47">
        <f t="shared" si="4"/>
        <v>121</v>
      </c>
      <c r="I122" s="325" t="s">
        <v>41</v>
      </c>
      <c r="J122" s="255" t="str">
        <f>IF(ISBLANK(INDEX('Policy Characteristics'!D:D,MATCH($C122,'Policy Characteristics'!$C:$C,0))),"",INDEX('Policy Characteristics'!D:D,MATCH($C122,'Policy Characteristics'!$C:$C,0)))</f>
        <v>Vehicle Subsidy</v>
      </c>
      <c r="K122" s="254" t="str">
        <f>IF(ISBLANK(INDEX('Policy Characteristics'!E:E,MATCH($C122,'Policy Characteristics'!$C:$C,0))),"",INDEX('Policy Characteristics'!E:E,MATCH($C122,'Policy Characteristics'!$C:$C,0)))</f>
        <v>trans frgt subsidy</v>
      </c>
      <c r="L122" s="261">
        <f>IF(ISBLANK(INDEX('Policy Characteristics'!F:F,MATCH($C122,'Policy Characteristics'!$C:$C,0))),"",INDEX('Policy Characteristics'!F:F,MATCH($C122,'Policy Characteristics'!$C:$C,0)))</f>
        <v>-45000</v>
      </c>
      <c r="M122" s="261">
        <f>IF(ISBLANK(INDEX('Policy Characteristics'!G:G,MATCH($C122,'Policy Characteristics'!$C:$C,0))),"",INDEX('Policy Characteristics'!G:G,MATCH($C122,'Policy Characteristics'!$C:$C,0)))</f>
        <v>50000</v>
      </c>
      <c r="N122" s="261">
        <f>IF(ISBLANK(INDEX('Policy Characteristics'!H:H,MATCH($C122,'Policy Characteristics'!$C:$C,0))),"",INDEX('Policy Characteristics'!H:H,MATCH($C122,'Policy Characteristics'!$C:$C,0)))</f>
        <v>100</v>
      </c>
      <c r="O122" s="254" t="str">
        <f>IF(ISBLANK(INDEX('Policy Characteristics'!I:I,MATCH($C122,'Policy Characteristics'!$C:$C,0))),"",INDEX('Policy Characteristics'!I:I,MATCH($C122,'Policy Characteristics'!$C:$C,0)))</f>
        <v>$ / vehicle</v>
      </c>
      <c r="P122" s="254" t="str">
        <f>IF(ISBLANK(INDEX('Policy Characteristics'!J:J,MATCH($C122,'Policy Characteristics'!$C:$C,0))),"",INDEX('Policy Characteristics'!J:J,MATCH($C122,'Policy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22" s="254" t="str">
        <f>IF(ISBLANK(INDEX('Policy Characteristics'!K:K,MATCH($C122,'Policy Characteristics'!$C:$C,0))),"",INDEX('Policy Characteristics'!K:K,MATCH($C122,'Policy Characteristics'!$C:$C,0)))</f>
        <v>transportation-sector-main.html#ev-subsidy</v>
      </c>
      <c r="R122" s="254" t="str">
        <f>IF(ISBLANK(INDEX('Policy Characteristics'!L:L,MATCH($C122,'Policy Characteristics'!$C:$C,0))),"",INDEX('Policy Characteristics'!L:L,MATCH($C122,'Policy Characteristics'!$C:$C,0)))</f>
        <v>ev-subsidy.html</v>
      </c>
    </row>
    <row r="123" spans="1:18" x14ac:dyDescent="0.25">
      <c r="A123" s="254" t="str">
        <f>IF(ISBLANK(INDEX('Policy Characteristics'!A:A,MATCH($C123,'Policy Characteristics'!$C:$C,0))),"",INDEX('Policy Characteristics'!A:A,MATCH($C123,'Policy Characteristics'!$C:$C,0)))</f>
        <v>Transportation</v>
      </c>
      <c r="B123" s="262" t="str">
        <f>IF(ISBLANK(INDEX('Policy Characteristics'!B:B,MATCH($C123,'Policy Characteristics'!$C:$C,0))),"",INDEX('Policy Characteristics'!B:B,MATCH($C123,'Policy Characteristics'!$C:$C,0)))</f>
        <v>Freight Vehicle Subsidy</v>
      </c>
      <c r="C123" s="254" t="str">
        <f t="shared" si="5"/>
        <v>Additional Freight Vehicle Subsidy</v>
      </c>
      <c r="D123" s="2" t="s">
        <v>36</v>
      </c>
      <c r="E123" s="2" t="s">
        <v>2233</v>
      </c>
      <c r="F123" s="2" t="s">
        <v>3243</v>
      </c>
      <c r="G123" s="2" t="s">
        <v>3396</v>
      </c>
      <c r="H123" s="47">
        <f t="shared" si="4"/>
        <v>122</v>
      </c>
      <c r="I123" s="325" t="s">
        <v>41</v>
      </c>
      <c r="J123" s="255" t="str">
        <f>IF(ISBLANK(INDEX('Policy Characteristics'!D:D,MATCH($C123,'Policy Characteristics'!$C:$C,0))),"",INDEX('Policy Characteristics'!D:D,MATCH($C123,'Policy Characteristics'!$C:$C,0)))</f>
        <v>Vehicle Subsidy</v>
      </c>
      <c r="K123" s="254" t="str">
        <f>IF(ISBLANK(INDEX('Policy Characteristics'!E:E,MATCH($C123,'Policy Characteristics'!$C:$C,0))),"",INDEX('Policy Characteristics'!E:E,MATCH($C123,'Policy Characteristics'!$C:$C,0)))</f>
        <v>trans frgt subsidy</v>
      </c>
      <c r="L123" s="261">
        <f>IF(ISBLANK(INDEX('Policy Characteristics'!F:F,MATCH($C123,'Policy Characteristics'!$C:$C,0))),"",INDEX('Policy Characteristics'!F:F,MATCH($C123,'Policy Characteristics'!$C:$C,0)))</f>
        <v>-45000</v>
      </c>
      <c r="M123" s="261">
        <f>IF(ISBLANK(INDEX('Policy Characteristics'!G:G,MATCH($C123,'Policy Characteristics'!$C:$C,0))),"",INDEX('Policy Characteristics'!G:G,MATCH($C123,'Policy Characteristics'!$C:$C,0)))</f>
        <v>50000</v>
      </c>
      <c r="N123" s="261">
        <f>IF(ISBLANK(INDEX('Policy Characteristics'!H:H,MATCH($C123,'Policy Characteristics'!$C:$C,0))),"",INDEX('Policy Characteristics'!H:H,MATCH($C123,'Policy Characteristics'!$C:$C,0)))</f>
        <v>100</v>
      </c>
      <c r="O123" s="254" t="str">
        <f>IF(ISBLANK(INDEX('Policy Characteristics'!I:I,MATCH($C123,'Policy Characteristics'!$C:$C,0))),"",INDEX('Policy Characteristics'!I:I,MATCH($C123,'Policy Characteristics'!$C:$C,0)))</f>
        <v>$ / vehicle</v>
      </c>
      <c r="P123" s="254" t="str">
        <f>IF(ISBLANK(INDEX('Policy Characteristics'!J:J,MATCH($C123,'Policy Characteristics'!$C:$C,0))),"",INDEX('Policy Characteristics'!J:J,MATCH($C123,'Policy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23" s="254" t="str">
        <f>IF(ISBLANK(INDEX('Policy Characteristics'!K:K,MATCH($C123,'Policy Characteristics'!$C:$C,0))),"",INDEX('Policy Characteristics'!K:K,MATCH($C123,'Policy Characteristics'!$C:$C,0)))</f>
        <v>transportation-sector-main.html#ev-subsidy</v>
      </c>
      <c r="R123" s="254" t="str">
        <f>IF(ISBLANK(INDEX('Policy Characteristics'!L:L,MATCH($C123,'Policy Characteristics'!$C:$C,0))),"",INDEX('Policy Characteristics'!L:L,MATCH($C123,'Policy Characteristics'!$C:$C,0)))</f>
        <v>ev-subsidy.html</v>
      </c>
    </row>
    <row r="124" spans="1:18" x14ac:dyDescent="0.25">
      <c r="A124" s="254" t="str">
        <f>IF(ISBLANK(INDEX('Policy Characteristics'!A:A,MATCH($C124,'Policy Characteristics'!$C:$C,0))),"",INDEX('Policy Characteristics'!A:A,MATCH($C124,'Policy Characteristics'!$C:$C,0)))</f>
        <v>Transportation</v>
      </c>
      <c r="B124" s="262" t="str">
        <f>IF(ISBLANK(INDEX('Policy Characteristics'!B:B,MATCH($C124,'Policy Characteristics'!$C:$C,0))),"",INDEX('Policy Characteristics'!B:B,MATCH($C124,'Policy Characteristics'!$C:$C,0)))</f>
        <v>Freight Vehicle Subsidy</v>
      </c>
      <c r="C124" s="254" t="str">
        <f t="shared" si="5"/>
        <v>Additional Freight Vehicle Subsidy</v>
      </c>
      <c r="D124" s="2" t="s">
        <v>36</v>
      </c>
      <c r="E124" s="2" t="s">
        <v>2477</v>
      </c>
      <c r="F124" s="2" t="s">
        <v>3243</v>
      </c>
      <c r="G124" s="2" t="s">
        <v>2477</v>
      </c>
      <c r="H124" s="47">
        <f t="shared" si="4"/>
        <v>123</v>
      </c>
      <c r="I124" s="325" t="s">
        <v>41</v>
      </c>
      <c r="J124" s="255" t="str">
        <f>IF(ISBLANK(INDEX('Policy Characteristics'!D:D,MATCH($C124,'Policy Characteristics'!$C:$C,0))),"",INDEX('Policy Characteristics'!D:D,MATCH($C124,'Policy Characteristics'!$C:$C,0)))</f>
        <v>Vehicle Subsidy</v>
      </c>
      <c r="K124" s="254" t="str">
        <f>IF(ISBLANK(INDEX('Policy Characteristics'!E:E,MATCH($C124,'Policy Characteristics'!$C:$C,0))),"",INDEX('Policy Characteristics'!E:E,MATCH($C124,'Policy Characteristics'!$C:$C,0)))</f>
        <v>trans frgt subsidy</v>
      </c>
      <c r="L124" s="261">
        <f>IF(ISBLANK(INDEX('Policy Characteristics'!F:F,MATCH($C124,'Policy Characteristics'!$C:$C,0))),"",INDEX('Policy Characteristics'!F:F,MATCH($C124,'Policy Characteristics'!$C:$C,0)))</f>
        <v>-45000</v>
      </c>
      <c r="M124" s="261">
        <f>IF(ISBLANK(INDEX('Policy Characteristics'!G:G,MATCH($C124,'Policy Characteristics'!$C:$C,0))),"",INDEX('Policy Characteristics'!G:G,MATCH($C124,'Policy Characteristics'!$C:$C,0)))</f>
        <v>50000</v>
      </c>
      <c r="N124" s="261">
        <f>IF(ISBLANK(INDEX('Policy Characteristics'!H:H,MATCH($C124,'Policy Characteristics'!$C:$C,0))),"",INDEX('Policy Characteristics'!H:H,MATCH($C124,'Policy Characteristics'!$C:$C,0)))</f>
        <v>100</v>
      </c>
      <c r="O124" s="254" t="str">
        <f>IF(ISBLANK(INDEX('Policy Characteristics'!I:I,MATCH($C124,'Policy Characteristics'!$C:$C,0))),"",INDEX('Policy Characteristics'!I:I,MATCH($C124,'Policy Characteristics'!$C:$C,0)))</f>
        <v>$ / vehicle</v>
      </c>
      <c r="P124" s="254" t="str">
        <f>IF(ISBLANK(INDEX('Policy Characteristics'!J:J,MATCH($C124,'Policy Characteristics'!$C:$C,0))),"",INDEX('Policy Characteristics'!J:J,MATCH($C124,'Policy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24" s="254" t="str">
        <f>IF(ISBLANK(INDEX('Policy Characteristics'!K:K,MATCH($C124,'Policy Characteristics'!$C:$C,0))),"",INDEX('Policy Characteristics'!K:K,MATCH($C124,'Policy Characteristics'!$C:$C,0)))</f>
        <v>transportation-sector-main.html#ev-subsidy</v>
      </c>
      <c r="R124" s="254" t="str">
        <f>IF(ISBLANK(INDEX('Policy Characteristics'!L:L,MATCH($C124,'Policy Characteristics'!$C:$C,0))),"",INDEX('Policy Characteristics'!L:L,MATCH($C124,'Policy Characteristics'!$C:$C,0)))</f>
        <v>ev-subsidy.html</v>
      </c>
    </row>
    <row r="125" spans="1:18" x14ac:dyDescent="0.25">
      <c r="A125" s="254" t="str">
        <f>IF(ISBLANK(INDEX('Policy Characteristics'!A:A,MATCH($C125,'Policy Characteristics'!$C:$C,0))),"",INDEX('Policy Characteristics'!A:A,MATCH($C125,'Policy Characteristics'!$C:$C,0)))</f>
        <v>Transportation</v>
      </c>
      <c r="B125" s="262" t="str">
        <f>IF(ISBLANK(INDEX('Policy Characteristics'!B:B,MATCH($C125,'Policy Characteristics'!$C:$C,0))),"",INDEX('Policy Characteristics'!B:B,MATCH($C125,'Policy Characteristics'!$C:$C,0)))</f>
        <v>Freight Vehicle Subsidy</v>
      </c>
      <c r="C125" s="254" t="str">
        <f t="shared" si="5"/>
        <v>Additional Freight Vehicle Subsidy</v>
      </c>
      <c r="D125" s="2" t="s">
        <v>36</v>
      </c>
      <c r="E125" s="2" t="s">
        <v>2476</v>
      </c>
      <c r="F125" s="2" t="s">
        <v>3243</v>
      </c>
      <c r="G125" s="2" t="s">
        <v>3397</v>
      </c>
      <c r="H125" s="47">
        <f t="shared" si="4"/>
        <v>124</v>
      </c>
      <c r="I125" s="325" t="s">
        <v>41</v>
      </c>
      <c r="J125" s="255" t="str">
        <f>IF(ISBLANK(INDEX('Policy Characteristics'!D:D,MATCH($C125,'Policy Characteristics'!$C:$C,0))),"",INDEX('Policy Characteristics'!D:D,MATCH($C125,'Policy Characteristics'!$C:$C,0)))</f>
        <v>Vehicle Subsidy</v>
      </c>
      <c r="K125" s="254" t="str">
        <f>IF(ISBLANK(INDEX('Policy Characteristics'!E:E,MATCH($C125,'Policy Characteristics'!$C:$C,0))),"",INDEX('Policy Characteristics'!E:E,MATCH($C125,'Policy Characteristics'!$C:$C,0)))</f>
        <v>trans frgt subsidy</v>
      </c>
      <c r="L125" s="261">
        <f>IF(ISBLANK(INDEX('Policy Characteristics'!F:F,MATCH($C125,'Policy Characteristics'!$C:$C,0))),"",INDEX('Policy Characteristics'!F:F,MATCH($C125,'Policy Characteristics'!$C:$C,0)))</f>
        <v>-45000</v>
      </c>
      <c r="M125" s="261">
        <f>IF(ISBLANK(INDEX('Policy Characteristics'!G:G,MATCH($C125,'Policy Characteristics'!$C:$C,0))),"",INDEX('Policy Characteristics'!G:G,MATCH($C125,'Policy Characteristics'!$C:$C,0)))</f>
        <v>50000</v>
      </c>
      <c r="N125" s="261">
        <f>IF(ISBLANK(INDEX('Policy Characteristics'!H:H,MATCH($C125,'Policy Characteristics'!$C:$C,0))),"",INDEX('Policy Characteristics'!H:H,MATCH($C125,'Policy Characteristics'!$C:$C,0)))</f>
        <v>100</v>
      </c>
      <c r="O125" s="254" t="str">
        <f>IF(ISBLANK(INDEX('Policy Characteristics'!I:I,MATCH($C125,'Policy Characteristics'!$C:$C,0))),"",INDEX('Policy Characteristics'!I:I,MATCH($C125,'Policy Characteristics'!$C:$C,0)))</f>
        <v>$ / vehicle</v>
      </c>
      <c r="P125" s="254" t="str">
        <f>IF(ISBLANK(INDEX('Policy Characteristics'!J:J,MATCH($C125,'Policy Characteristics'!$C:$C,0))),"",INDEX('Policy Characteristics'!J:J,MATCH($C125,'Policy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25" s="254" t="str">
        <f>IF(ISBLANK(INDEX('Policy Characteristics'!K:K,MATCH($C125,'Policy Characteristics'!$C:$C,0))),"",INDEX('Policy Characteristics'!K:K,MATCH($C125,'Policy Characteristics'!$C:$C,0)))</f>
        <v>transportation-sector-main.html#ev-subsidy</v>
      </c>
      <c r="R125" s="254" t="str">
        <f>IF(ISBLANK(INDEX('Policy Characteristics'!L:L,MATCH($C125,'Policy Characteristics'!$C:$C,0))),"",INDEX('Policy Characteristics'!L:L,MATCH($C125,'Policy Characteristics'!$C:$C,0)))</f>
        <v>ev-subsidy.html</v>
      </c>
    </row>
    <row r="126" spans="1:18" x14ac:dyDescent="0.25">
      <c r="A126" s="254" t="str">
        <f>IF(ISBLANK(INDEX('Policy Characteristics'!A:A,MATCH($C126,'Policy Characteristics'!$C:$C,0))),"",INDEX('Policy Characteristics'!A:A,MATCH($C126,'Policy Characteristics'!$C:$C,0)))</f>
        <v>Transportation</v>
      </c>
      <c r="B126" s="262" t="str">
        <f>IF(ISBLANK(INDEX('Policy Characteristics'!B:B,MATCH($C126,'Policy Characteristics'!$C:$C,0))),"",INDEX('Policy Characteristics'!B:B,MATCH($C126,'Policy Characteristics'!$C:$C,0)))</f>
        <v>Freight Vehicle Subsidy</v>
      </c>
      <c r="C126" s="254" t="str">
        <f t="shared" si="5"/>
        <v>Additional Freight Vehicle Subsidy</v>
      </c>
      <c r="D126" s="45" t="s">
        <v>37</v>
      </c>
      <c r="E126" s="45" t="s">
        <v>2229</v>
      </c>
      <c r="F126" s="2" t="s">
        <v>82</v>
      </c>
      <c r="G126" s="45" t="s">
        <v>3392</v>
      </c>
      <c r="H126" s="47">
        <f t="shared" si="4"/>
        <v>125</v>
      </c>
      <c r="I126" s="325" t="s">
        <v>41</v>
      </c>
      <c r="J126" s="255" t="str">
        <f>IF(ISBLANK(INDEX('Policy Characteristics'!D:D,MATCH($C126,'Policy Characteristics'!$C:$C,0))),"",INDEX('Policy Characteristics'!D:D,MATCH($C126,'Policy Characteristics'!$C:$C,0)))</f>
        <v>Vehicle Subsidy</v>
      </c>
      <c r="K126" s="254" t="str">
        <f>IF(ISBLANK(INDEX('Policy Characteristics'!E:E,MATCH($C126,'Policy Characteristics'!$C:$C,0))),"",INDEX('Policy Characteristics'!E:E,MATCH($C126,'Policy Characteristics'!$C:$C,0)))</f>
        <v>trans frgt subsidy</v>
      </c>
      <c r="L126" s="261">
        <f>IF(ISBLANK(INDEX('Policy Characteristics'!F:F,MATCH($C126,'Policy Characteristics'!$C:$C,0))),"",INDEX('Policy Characteristics'!F:F,MATCH($C126,'Policy Characteristics'!$C:$C,0)))</f>
        <v>-45000</v>
      </c>
      <c r="M126" s="261">
        <f>IF(ISBLANK(INDEX('Policy Characteristics'!G:G,MATCH($C126,'Policy Characteristics'!$C:$C,0))),"",INDEX('Policy Characteristics'!G:G,MATCH($C126,'Policy Characteristics'!$C:$C,0)))</f>
        <v>50000</v>
      </c>
      <c r="N126" s="261">
        <f>IF(ISBLANK(INDEX('Policy Characteristics'!H:H,MATCH($C126,'Policy Characteristics'!$C:$C,0))),"",INDEX('Policy Characteristics'!H:H,MATCH($C126,'Policy Characteristics'!$C:$C,0)))</f>
        <v>100</v>
      </c>
      <c r="O126" s="254" t="str">
        <f>IF(ISBLANK(INDEX('Policy Characteristics'!I:I,MATCH($C126,'Policy Characteristics'!$C:$C,0))),"",INDEX('Policy Characteristics'!I:I,MATCH($C126,'Policy Characteristics'!$C:$C,0)))</f>
        <v>$ / vehicle</v>
      </c>
      <c r="P126" s="254" t="str">
        <f>IF(ISBLANK(INDEX('Policy Characteristics'!J:J,MATCH($C126,'Policy Characteristics'!$C:$C,0))),"",INDEX('Policy Characteristics'!J:J,MATCH($C126,'Policy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26" s="254" t="str">
        <f>IF(ISBLANK(INDEX('Policy Characteristics'!K:K,MATCH($C126,'Policy Characteristics'!$C:$C,0))),"",INDEX('Policy Characteristics'!K:K,MATCH($C126,'Policy Characteristics'!$C:$C,0)))</f>
        <v>transportation-sector-main.html#ev-subsidy</v>
      </c>
      <c r="R126" s="254" t="str">
        <f>IF(ISBLANK(INDEX('Policy Characteristics'!L:L,MATCH($C126,'Policy Characteristics'!$C:$C,0))),"",INDEX('Policy Characteristics'!L:L,MATCH($C126,'Policy Characteristics'!$C:$C,0)))</f>
        <v>ev-subsidy.html</v>
      </c>
    </row>
    <row r="127" spans="1:18" x14ac:dyDescent="0.25">
      <c r="A127" s="254" t="str">
        <f>IF(ISBLANK(INDEX('Policy Characteristics'!A:A,MATCH($C127,'Policy Characteristics'!$C:$C,0))),"",INDEX('Policy Characteristics'!A:A,MATCH($C127,'Policy Characteristics'!$C:$C,0)))</f>
        <v>Transportation</v>
      </c>
      <c r="B127" s="262" t="str">
        <f>IF(ISBLANK(INDEX('Policy Characteristics'!B:B,MATCH($C127,'Policy Characteristics'!$C:$C,0))),"",INDEX('Policy Characteristics'!B:B,MATCH($C127,'Policy Characteristics'!$C:$C,0)))</f>
        <v>Freight Vehicle Subsidy</v>
      </c>
      <c r="C127" s="254" t="str">
        <f t="shared" si="5"/>
        <v>Additional Freight Vehicle Subsidy</v>
      </c>
      <c r="D127" s="45" t="s">
        <v>37</v>
      </c>
      <c r="E127" s="2" t="s">
        <v>2230</v>
      </c>
      <c r="F127" s="2" t="s">
        <v>82</v>
      </c>
      <c r="G127" s="2" t="s">
        <v>3393</v>
      </c>
      <c r="H127" s="47">
        <f t="shared" si="4"/>
        <v>126</v>
      </c>
      <c r="I127" s="325" t="s">
        <v>41</v>
      </c>
      <c r="J127" s="255" t="str">
        <f>IF(ISBLANK(INDEX('Policy Characteristics'!D:D,MATCH($C127,'Policy Characteristics'!$C:$C,0))),"",INDEX('Policy Characteristics'!D:D,MATCH($C127,'Policy Characteristics'!$C:$C,0)))</f>
        <v>Vehicle Subsidy</v>
      </c>
      <c r="K127" s="254" t="str">
        <f>IF(ISBLANK(INDEX('Policy Characteristics'!E:E,MATCH($C127,'Policy Characteristics'!$C:$C,0))),"",INDEX('Policy Characteristics'!E:E,MATCH($C127,'Policy Characteristics'!$C:$C,0)))</f>
        <v>trans frgt subsidy</v>
      </c>
      <c r="L127" s="261">
        <f>IF(ISBLANK(INDEX('Policy Characteristics'!F:F,MATCH($C127,'Policy Characteristics'!$C:$C,0))),"",INDEX('Policy Characteristics'!F:F,MATCH($C127,'Policy Characteristics'!$C:$C,0)))</f>
        <v>-45000</v>
      </c>
      <c r="M127" s="261">
        <f>IF(ISBLANK(INDEX('Policy Characteristics'!G:G,MATCH($C127,'Policy Characteristics'!$C:$C,0))),"",INDEX('Policy Characteristics'!G:G,MATCH($C127,'Policy Characteristics'!$C:$C,0)))</f>
        <v>50000</v>
      </c>
      <c r="N127" s="261">
        <f>IF(ISBLANK(INDEX('Policy Characteristics'!H:H,MATCH($C127,'Policy Characteristics'!$C:$C,0))),"",INDEX('Policy Characteristics'!H:H,MATCH($C127,'Policy Characteristics'!$C:$C,0)))</f>
        <v>100</v>
      </c>
      <c r="O127" s="254" t="str">
        <f>IF(ISBLANK(INDEX('Policy Characteristics'!I:I,MATCH($C127,'Policy Characteristics'!$C:$C,0))),"",INDEX('Policy Characteristics'!I:I,MATCH($C127,'Policy Characteristics'!$C:$C,0)))</f>
        <v>$ / vehicle</v>
      </c>
      <c r="P127" s="254" t="str">
        <f>IF(ISBLANK(INDEX('Policy Characteristics'!J:J,MATCH($C127,'Policy Characteristics'!$C:$C,0))),"",INDEX('Policy Characteristics'!J:J,MATCH($C127,'Policy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27" s="254" t="str">
        <f>IF(ISBLANK(INDEX('Policy Characteristics'!K:K,MATCH($C127,'Policy Characteristics'!$C:$C,0))),"",INDEX('Policy Characteristics'!K:K,MATCH($C127,'Policy Characteristics'!$C:$C,0)))</f>
        <v>transportation-sector-main.html#ev-subsidy</v>
      </c>
      <c r="R127" s="254" t="str">
        <f>IF(ISBLANK(INDEX('Policy Characteristics'!L:L,MATCH($C127,'Policy Characteristics'!$C:$C,0))),"",INDEX('Policy Characteristics'!L:L,MATCH($C127,'Policy Characteristics'!$C:$C,0)))</f>
        <v>ev-subsidy.html</v>
      </c>
    </row>
    <row r="128" spans="1:18" x14ac:dyDescent="0.25">
      <c r="A128" s="254" t="str">
        <f>IF(ISBLANK(INDEX('Policy Characteristics'!A:A,MATCH($C128,'Policy Characteristics'!$C:$C,0))),"",INDEX('Policy Characteristics'!A:A,MATCH($C128,'Policy Characteristics'!$C:$C,0)))</f>
        <v>Transportation</v>
      </c>
      <c r="B128" s="262" t="str">
        <f>IF(ISBLANK(INDEX('Policy Characteristics'!B:B,MATCH($C128,'Policy Characteristics'!$C:$C,0))),"",INDEX('Policy Characteristics'!B:B,MATCH($C128,'Policy Characteristics'!$C:$C,0)))</f>
        <v>Freight Vehicle Subsidy</v>
      </c>
      <c r="C128" s="254" t="str">
        <f t="shared" si="5"/>
        <v>Additional Freight Vehicle Subsidy</v>
      </c>
      <c r="D128" s="45" t="s">
        <v>37</v>
      </c>
      <c r="E128" s="2" t="s">
        <v>2231</v>
      </c>
      <c r="F128" s="2" t="s">
        <v>82</v>
      </c>
      <c r="G128" s="2" t="s">
        <v>3394</v>
      </c>
      <c r="H128" s="47">
        <f t="shared" si="4"/>
        <v>127</v>
      </c>
      <c r="I128" s="325" t="s">
        <v>41</v>
      </c>
      <c r="J128" s="255" t="str">
        <f>IF(ISBLANK(INDEX('Policy Characteristics'!D:D,MATCH($C128,'Policy Characteristics'!$C:$C,0))),"",INDEX('Policy Characteristics'!D:D,MATCH($C128,'Policy Characteristics'!$C:$C,0)))</f>
        <v>Vehicle Subsidy</v>
      </c>
      <c r="K128" s="254" t="str">
        <f>IF(ISBLANK(INDEX('Policy Characteristics'!E:E,MATCH($C128,'Policy Characteristics'!$C:$C,0))),"",INDEX('Policy Characteristics'!E:E,MATCH($C128,'Policy Characteristics'!$C:$C,0)))</f>
        <v>trans frgt subsidy</v>
      </c>
      <c r="L128" s="261">
        <f>IF(ISBLANK(INDEX('Policy Characteristics'!F:F,MATCH($C128,'Policy Characteristics'!$C:$C,0))),"",INDEX('Policy Characteristics'!F:F,MATCH($C128,'Policy Characteristics'!$C:$C,0)))</f>
        <v>-45000</v>
      </c>
      <c r="M128" s="261">
        <f>IF(ISBLANK(INDEX('Policy Characteristics'!G:G,MATCH($C128,'Policy Characteristics'!$C:$C,0))),"",INDEX('Policy Characteristics'!G:G,MATCH($C128,'Policy Characteristics'!$C:$C,0)))</f>
        <v>50000</v>
      </c>
      <c r="N128" s="261">
        <f>IF(ISBLANK(INDEX('Policy Characteristics'!H:H,MATCH($C128,'Policy Characteristics'!$C:$C,0))),"",INDEX('Policy Characteristics'!H:H,MATCH($C128,'Policy Characteristics'!$C:$C,0)))</f>
        <v>100</v>
      </c>
      <c r="O128" s="254" t="str">
        <f>IF(ISBLANK(INDEX('Policy Characteristics'!I:I,MATCH($C128,'Policy Characteristics'!$C:$C,0))),"",INDEX('Policy Characteristics'!I:I,MATCH($C128,'Policy Characteristics'!$C:$C,0)))</f>
        <v>$ / vehicle</v>
      </c>
      <c r="P128" s="254" t="str">
        <f>IF(ISBLANK(INDEX('Policy Characteristics'!J:J,MATCH($C128,'Policy Characteristics'!$C:$C,0))),"",INDEX('Policy Characteristics'!J:J,MATCH($C128,'Policy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28" s="254" t="str">
        <f>IF(ISBLANK(INDEX('Policy Characteristics'!K:K,MATCH($C128,'Policy Characteristics'!$C:$C,0))),"",INDEX('Policy Characteristics'!K:K,MATCH($C128,'Policy Characteristics'!$C:$C,0)))</f>
        <v>transportation-sector-main.html#ev-subsidy</v>
      </c>
      <c r="R128" s="254" t="str">
        <f>IF(ISBLANK(INDEX('Policy Characteristics'!L:L,MATCH($C128,'Policy Characteristics'!$C:$C,0))),"",INDEX('Policy Characteristics'!L:L,MATCH($C128,'Policy Characteristics'!$C:$C,0)))</f>
        <v>ev-subsidy.html</v>
      </c>
    </row>
    <row r="129" spans="1:18" x14ac:dyDescent="0.25">
      <c r="A129" s="254" t="str">
        <f>IF(ISBLANK(INDEX('Policy Characteristics'!A:A,MATCH($C129,'Policy Characteristics'!$C:$C,0))),"",INDEX('Policy Characteristics'!A:A,MATCH($C129,'Policy Characteristics'!$C:$C,0)))</f>
        <v>Transportation</v>
      </c>
      <c r="B129" s="262" t="str">
        <f>IF(ISBLANK(INDEX('Policy Characteristics'!B:B,MATCH($C129,'Policy Characteristics'!$C:$C,0))),"",INDEX('Policy Characteristics'!B:B,MATCH($C129,'Policy Characteristics'!$C:$C,0)))</f>
        <v>Freight Vehicle Subsidy</v>
      </c>
      <c r="C129" s="254" t="str">
        <f t="shared" si="5"/>
        <v>Additional Freight Vehicle Subsidy</v>
      </c>
      <c r="D129" s="45" t="s">
        <v>37</v>
      </c>
      <c r="E129" s="2" t="s">
        <v>2232</v>
      </c>
      <c r="F129" s="2" t="s">
        <v>82</v>
      </c>
      <c r="G129" s="2" t="s">
        <v>3395</v>
      </c>
      <c r="H129" s="47">
        <f t="shared" si="4"/>
        <v>128</v>
      </c>
      <c r="I129" s="325" t="s">
        <v>41</v>
      </c>
      <c r="J129" s="255" t="str">
        <f>IF(ISBLANK(INDEX('Policy Characteristics'!D:D,MATCH($C129,'Policy Characteristics'!$C:$C,0))),"",INDEX('Policy Characteristics'!D:D,MATCH($C129,'Policy Characteristics'!$C:$C,0)))</f>
        <v>Vehicle Subsidy</v>
      </c>
      <c r="K129" s="254" t="str">
        <f>IF(ISBLANK(INDEX('Policy Characteristics'!E:E,MATCH($C129,'Policy Characteristics'!$C:$C,0))),"",INDEX('Policy Characteristics'!E:E,MATCH($C129,'Policy Characteristics'!$C:$C,0)))</f>
        <v>trans frgt subsidy</v>
      </c>
      <c r="L129" s="261">
        <f>IF(ISBLANK(INDEX('Policy Characteristics'!F:F,MATCH($C129,'Policy Characteristics'!$C:$C,0))),"",INDEX('Policy Characteristics'!F:F,MATCH($C129,'Policy Characteristics'!$C:$C,0)))</f>
        <v>-45000</v>
      </c>
      <c r="M129" s="261">
        <f>IF(ISBLANK(INDEX('Policy Characteristics'!G:G,MATCH($C129,'Policy Characteristics'!$C:$C,0))),"",INDEX('Policy Characteristics'!G:G,MATCH($C129,'Policy Characteristics'!$C:$C,0)))</f>
        <v>50000</v>
      </c>
      <c r="N129" s="261">
        <f>IF(ISBLANK(INDEX('Policy Characteristics'!H:H,MATCH($C129,'Policy Characteristics'!$C:$C,0))),"",INDEX('Policy Characteristics'!H:H,MATCH($C129,'Policy Characteristics'!$C:$C,0)))</f>
        <v>100</v>
      </c>
      <c r="O129" s="254" t="str">
        <f>IF(ISBLANK(INDEX('Policy Characteristics'!I:I,MATCH($C129,'Policy Characteristics'!$C:$C,0))),"",INDEX('Policy Characteristics'!I:I,MATCH($C129,'Policy Characteristics'!$C:$C,0)))</f>
        <v>$ / vehicle</v>
      </c>
      <c r="P129" s="254" t="str">
        <f>IF(ISBLANK(INDEX('Policy Characteristics'!J:J,MATCH($C129,'Policy Characteristics'!$C:$C,0))),"",INDEX('Policy Characteristics'!J:J,MATCH($C129,'Policy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29" s="254" t="str">
        <f>IF(ISBLANK(INDEX('Policy Characteristics'!K:K,MATCH($C129,'Policy Characteristics'!$C:$C,0))),"",INDEX('Policy Characteristics'!K:K,MATCH($C129,'Policy Characteristics'!$C:$C,0)))</f>
        <v>transportation-sector-main.html#ev-subsidy</v>
      </c>
      <c r="R129" s="254" t="str">
        <f>IF(ISBLANK(INDEX('Policy Characteristics'!L:L,MATCH($C129,'Policy Characteristics'!$C:$C,0))),"",INDEX('Policy Characteristics'!L:L,MATCH($C129,'Policy Characteristics'!$C:$C,0)))</f>
        <v>ev-subsidy.html</v>
      </c>
    </row>
    <row r="130" spans="1:18" x14ac:dyDescent="0.25">
      <c r="A130" s="254" t="str">
        <f>IF(ISBLANK(INDEX('Policy Characteristics'!A:A,MATCH($C130,'Policy Characteristics'!$C:$C,0))),"",INDEX('Policy Characteristics'!A:A,MATCH($C130,'Policy Characteristics'!$C:$C,0)))</f>
        <v>Transportation</v>
      </c>
      <c r="B130" s="262" t="str">
        <f>IF(ISBLANK(INDEX('Policy Characteristics'!B:B,MATCH($C130,'Policy Characteristics'!$C:$C,0))),"",INDEX('Policy Characteristics'!B:B,MATCH($C130,'Policy Characteristics'!$C:$C,0)))</f>
        <v>Freight Vehicle Subsidy</v>
      </c>
      <c r="C130" s="254" t="str">
        <f t="shared" si="5"/>
        <v>Additional Freight Vehicle Subsidy</v>
      </c>
      <c r="D130" s="45" t="s">
        <v>37</v>
      </c>
      <c r="E130" s="2" t="s">
        <v>2233</v>
      </c>
      <c r="F130" s="2" t="s">
        <v>82</v>
      </c>
      <c r="G130" s="2" t="s">
        <v>3396</v>
      </c>
      <c r="H130" s="47">
        <f t="shared" si="4"/>
        <v>129</v>
      </c>
      <c r="I130" s="325" t="s">
        <v>41</v>
      </c>
      <c r="J130" s="255" t="str">
        <f>IF(ISBLANK(INDEX('Policy Characteristics'!D:D,MATCH($C130,'Policy Characteristics'!$C:$C,0))),"",INDEX('Policy Characteristics'!D:D,MATCH($C130,'Policy Characteristics'!$C:$C,0)))</f>
        <v>Vehicle Subsidy</v>
      </c>
      <c r="K130" s="254" t="str">
        <f>IF(ISBLANK(INDEX('Policy Characteristics'!E:E,MATCH($C130,'Policy Characteristics'!$C:$C,0))),"",INDEX('Policy Characteristics'!E:E,MATCH($C130,'Policy Characteristics'!$C:$C,0)))</f>
        <v>trans frgt subsidy</v>
      </c>
      <c r="L130" s="261">
        <f>IF(ISBLANK(INDEX('Policy Characteristics'!F:F,MATCH($C130,'Policy Characteristics'!$C:$C,0))),"",INDEX('Policy Characteristics'!F:F,MATCH($C130,'Policy Characteristics'!$C:$C,0)))</f>
        <v>-45000</v>
      </c>
      <c r="M130" s="261">
        <f>IF(ISBLANK(INDEX('Policy Characteristics'!G:G,MATCH($C130,'Policy Characteristics'!$C:$C,0))),"",INDEX('Policy Characteristics'!G:G,MATCH($C130,'Policy Characteristics'!$C:$C,0)))</f>
        <v>50000</v>
      </c>
      <c r="N130" s="261">
        <f>IF(ISBLANK(INDEX('Policy Characteristics'!H:H,MATCH($C130,'Policy Characteristics'!$C:$C,0))),"",INDEX('Policy Characteristics'!H:H,MATCH($C130,'Policy Characteristics'!$C:$C,0)))</f>
        <v>100</v>
      </c>
      <c r="O130" s="254" t="str">
        <f>IF(ISBLANK(INDEX('Policy Characteristics'!I:I,MATCH($C130,'Policy Characteristics'!$C:$C,0))),"",INDEX('Policy Characteristics'!I:I,MATCH($C130,'Policy Characteristics'!$C:$C,0)))</f>
        <v>$ / vehicle</v>
      </c>
      <c r="P130" s="254" t="str">
        <f>IF(ISBLANK(INDEX('Policy Characteristics'!J:J,MATCH($C130,'Policy Characteristics'!$C:$C,0))),"",INDEX('Policy Characteristics'!J:J,MATCH($C130,'Policy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30" s="254" t="str">
        <f>IF(ISBLANK(INDEX('Policy Characteristics'!K:K,MATCH($C130,'Policy Characteristics'!$C:$C,0))),"",INDEX('Policy Characteristics'!K:K,MATCH($C130,'Policy Characteristics'!$C:$C,0)))</f>
        <v>transportation-sector-main.html#ev-subsidy</v>
      </c>
      <c r="R130" s="254" t="str">
        <f>IF(ISBLANK(INDEX('Policy Characteristics'!L:L,MATCH($C130,'Policy Characteristics'!$C:$C,0))),"",INDEX('Policy Characteristics'!L:L,MATCH($C130,'Policy Characteristics'!$C:$C,0)))</f>
        <v>ev-subsidy.html</v>
      </c>
    </row>
    <row r="131" spans="1:18" x14ac:dyDescent="0.25">
      <c r="A131" s="254" t="str">
        <f>IF(ISBLANK(INDEX('Policy Characteristics'!A:A,MATCH($C131,'Policy Characteristics'!$C:$C,0))),"",INDEX('Policy Characteristics'!A:A,MATCH($C131,'Policy Characteristics'!$C:$C,0)))</f>
        <v>Transportation</v>
      </c>
      <c r="B131" s="262" t="str">
        <f>IF(ISBLANK(INDEX('Policy Characteristics'!B:B,MATCH($C131,'Policy Characteristics'!$C:$C,0))),"",INDEX('Policy Characteristics'!B:B,MATCH($C131,'Policy Characteristics'!$C:$C,0)))</f>
        <v>Freight Vehicle Subsidy</v>
      </c>
      <c r="C131" s="254" t="str">
        <f t="shared" si="5"/>
        <v>Additional Freight Vehicle Subsidy</v>
      </c>
      <c r="D131" s="45" t="s">
        <v>37</v>
      </c>
      <c r="E131" s="2" t="s">
        <v>2477</v>
      </c>
      <c r="F131" s="2" t="s">
        <v>82</v>
      </c>
      <c r="G131" s="2" t="s">
        <v>2477</v>
      </c>
      <c r="H131" s="47">
        <f t="shared" ref="H131:H194" si="6">H130+1</f>
        <v>130</v>
      </c>
      <c r="I131" s="325" t="s">
        <v>41</v>
      </c>
      <c r="J131" s="255" t="str">
        <f>IF(ISBLANK(INDEX('Policy Characteristics'!D:D,MATCH($C131,'Policy Characteristics'!$C:$C,0))),"",INDEX('Policy Characteristics'!D:D,MATCH($C131,'Policy Characteristics'!$C:$C,0)))</f>
        <v>Vehicle Subsidy</v>
      </c>
      <c r="K131" s="254" t="str">
        <f>IF(ISBLANK(INDEX('Policy Characteristics'!E:E,MATCH($C131,'Policy Characteristics'!$C:$C,0))),"",INDEX('Policy Characteristics'!E:E,MATCH($C131,'Policy Characteristics'!$C:$C,0)))</f>
        <v>trans frgt subsidy</v>
      </c>
      <c r="L131" s="261">
        <f>IF(ISBLANK(INDEX('Policy Characteristics'!F:F,MATCH($C131,'Policy Characteristics'!$C:$C,0))),"",INDEX('Policy Characteristics'!F:F,MATCH($C131,'Policy Characteristics'!$C:$C,0)))</f>
        <v>-45000</v>
      </c>
      <c r="M131" s="261">
        <f>IF(ISBLANK(INDEX('Policy Characteristics'!G:G,MATCH($C131,'Policy Characteristics'!$C:$C,0))),"",INDEX('Policy Characteristics'!G:G,MATCH($C131,'Policy Characteristics'!$C:$C,0)))</f>
        <v>50000</v>
      </c>
      <c r="N131" s="261">
        <f>IF(ISBLANK(INDEX('Policy Characteristics'!H:H,MATCH($C131,'Policy Characteristics'!$C:$C,0))),"",INDEX('Policy Characteristics'!H:H,MATCH($C131,'Policy Characteristics'!$C:$C,0)))</f>
        <v>100</v>
      </c>
      <c r="O131" s="254" t="str">
        <f>IF(ISBLANK(INDEX('Policy Characteristics'!I:I,MATCH($C131,'Policy Characteristics'!$C:$C,0))),"",INDEX('Policy Characteristics'!I:I,MATCH($C131,'Policy Characteristics'!$C:$C,0)))</f>
        <v>$ / vehicle</v>
      </c>
      <c r="P131" s="254" t="str">
        <f>IF(ISBLANK(INDEX('Policy Characteristics'!J:J,MATCH($C131,'Policy Characteristics'!$C:$C,0))),"",INDEX('Policy Characteristics'!J:J,MATCH($C131,'Policy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31" s="254" t="str">
        <f>IF(ISBLANK(INDEX('Policy Characteristics'!K:K,MATCH($C131,'Policy Characteristics'!$C:$C,0))),"",INDEX('Policy Characteristics'!K:K,MATCH($C131,'Policy Characteristics'!$C:$C,0)))</f>
        <v>transportation-sector-main.html#ev-subsidy</v>
      </c>
      <c r="R131" s="254" t="str">
        <f>IF(ISBLANK(INDEX('Policy Characteristics'!L:L,MATCH($C131,'Policy Characteristics'!$C:$C,0))),"",INDEX('Policy Characteristics'!L:L,MATCH($C131,'Policy Characteristics'!$C:$C,0)))</f>
        <v>ev-subsidy.html</v>
      </c>
    </row>
    <row r="132" spans="1:18" x14ac:dyDescent="0.25">
      <c r="A132" s="254" t="str">
        <f>IF(ISBLANK(INDEX('Policy Characteristics'!A:A,MATCH($C132,'Policy Characteristics'!$C:$C,0))),"",INDEX('Policy Characteristics'!A:A,MATCH($C132,'Policy Characteristics'!$C:$C,0)))</f>
        <v>Transportation</v>
      </c>
      <c r="B132" s="262" t="str">
        <f>IF(ISBLANK(INDEX('Policy Characteristics'!B:B,MATCH($C132,'Policy Characteristics'!$C:$C,0))),"",INDEX('Policy Characteristics'!B:B,MATCH($C132,'Policy Characteristics'!$C:$C,0)))</f>
        <v>Freight Vehicle Subsidy</v>
      </c>
      <c r="C132" s="254" t="str">
        <f t="shared" si="5"/>
        <v>Additional Freight Vehicle Subsidy</v>
      </c>
      <c r="D132" s="45" t="s">
        <v>37</v>
      </c>
      <c r="E132" s="2" t="s">
        <v>2476</v>
      </c>
      <c r="F132" s="2" t="s">
        <v>82</v>
      </c>
      <c r="G132" s="2" t="s">
        <v>3397</v>
      </c>
      <c r="H132" s="47">
        <f t="shared" si="6"/>
        <v>131</v>
      </c>
      <c r="I132" s="325" t="s">
        <v>41</v>
      </c>
      <c r="J132" s="255" t="str">
        <f>IF(ISBLANK(INDEX('Policy Characteristics'!D:D,MATCH($C132,'Policy Characteristics'!$C:$C,0))),"",INDEX('Policy Characteristics'!D:D,MATCH($C132,'Policy Characteristics'!$C:$C,0)))</f>
        <v>Vehicle Subsidy</v>
      </c>
      <c r="K132" s="254" t="str">
        <f>IF(ISBLANK(INDEX('Policy Characteristics'!E:E,MATCH($C132,'Policy Characteristics'!$C:$C,0))),"",INDEX('Policy Characteristics'!E:E,MATCH($C132,'Policy Characteristics'!$C:$C,0)))</f>
        <v>trans frgt subsidy</v>
      </c>
      <c r="L132" s="261">
        <f>IF(ISBLANK(INDEX('Policy Characteristics'!F:F,MATCH($C132,'Policy Characteristics'!$C:$C,0))),"",INDEX('Policy Characteristics'!F:F,MATCH($C132,'Policy Characteristics'!$C:$C,0)))</f>
        <v>-45000</v>
      </c>
      <c r="M132" s="261">
        <f>IF(ISBLANK(INDEX('Policy Characteristics'!G:G,MATCH($C132,'Policy Characteristics'!$C:$C,0))),"",INDEX('Policy Characteristics'!G:G,MATCH($C132,'Policy Characteristics'!$C:$C,0)))</f>
        <v>50000</v>
      </c>
      <c r="N132" s="261">
        <f>IF(ISBLANK(INDEX('Policy Characteristics'!H:H,MATCH($C132,'Policy Characteristics'!$C:$C,0))),"",INDEX('Policy Characteristics'!H:H,MATCH($C132,'Policy Characteristics'!$C:$C,0)))</f>
        <v>100</v>
      </c>
      <c r="O132" s="254" t="str">
        <f>IF(ISBLANK(INDEX('Policy Characteristics'!I:I,MATCH($C132,'Policy Characteristics'!$C:$C,0))),"",INDEX('Policy Characteristics'!I:I,MATCH($C132,'Policy Characteristics'!$C:$C,0)))</f>
        <v>$ / vehicle</v>
      </c>
      <c r="P132" s="254" t="str">
        <f>IF(ISBLANK(INDEX('Policy Characteristics'!J:J,MATCH($C132,'Policy Characteristics'!$C:$C,0))),"",INDEX('Policy Characteristics'!J:J,MATCH($C132,'Policy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32" s="254" t="str">
        <f>IF(ISBLANK(INDEX('Policy Characteristics'!K:K,MATCH($C132,'Policy Characteristics'!$C:$C,0))),"",INDEX('Policy Characteristics'!K:K,MATCH($C132,'Policy Characteristics'!$C:$C,0)))</f>
        <v>transportation-sector-main.html#ev-subsidy</v>
      </c>
      <c r="R132" s="254" t="str">
        <f>IF(ISBLANK(INDEX('Policy Characteristics'!L:L,MATCH($C132,'Policy Characteristics'!$C:$C,0))),"",INDEX('Policy Characteristics'!L:L,MATCH($C132,'Policy Characteristics'!$C:$C,0)))</f>
        <v>ev-subsidy.html</v>
      </c>
    </row>
    <row r="133" spans="1:18" x14ac:dyDescent="0.25">
      <c r="A133" s="254" t="str">
        <f>IF(ISBLANK(INDEX('Policy Characteristics'!A:A,MATCH($C133,'Policy Characteristics'!$C:$C,0))),"",INDEX('Policy Characteristics'!A:A,MATCH($C133,'Policy Characteristics'!$C:$C,0)))</f>
        <v>Transportation</v>
      </c>
      <c r="B133" s="262" t="str">
        <f>IF(ISBLANK(INDEX('Policy Characteristics'!B:B,MATCH($C133,'Policy Characteristics'!$C:$C,0))),"",INDEX('Policy Characteristics'!B:B,MATCH($C133,'Policy Characteristics'!$C:$C,0)))</f>
        <v>Freight Vehicle Subsidy</v>
      </c>
      <c r="C133" s="254" t="str">
        <f t="shared" si="5"/>
        <v>Additional Freight Vehicle Subsidy</v>
      </c>
      <c r="D133" s="45" t="s">
        <v>38</v>
      </c>
      <c r="E133" s="45" t="s">
        <v>2229</v>
      </c>
      <c r="F133" s="2" t="s">
        <v>3245</v>
      </c>
      <c r="G133" s="45" t="s">
        <v>3392</v>
      </c>
      <c r="H133" s="47">
        <f t="shared" si="6"/>
        <v>132</v>
      </c>
      <c r="I133" s="325" t="s">
        <v>41</v>
      </c>
      <c r="J133" s="255" t="str">
        <f>IF(ISBLANK(INDEX('Policy Characteristics'!D:D,MATCH($C133,'Policy Characteristics'!$C:$C,0))),"",INDEX('Policy Characteristics'!D:D,MATCH($C133,'Policy Characteristics'!$C:$C,0)))</f>
        <v>Vehicle Subsidy</v>
      </c>
      <c r="K133" s="254" t="str">
        <f>IF(ISBLANK(INDEX('Policy Characteristics'!E:E,MATCH($C133,'Policy Characteristics'!$C:$C,0))),"",INDEX('Policy Characteristics'!E:E,MATCH($C133,'Policy Characteristics'!$C:$C,0)))</f>
        <v>trans frgt subsidy</v>
      </c>
      <c r="L133" s="261">
        <f>IF(ISBLANK(INDEX('Policy Characteristics'!F:F,MATCH($C133,'Policy Characteristics'!$C:$C,0))),"",INDEX('Policy Characteristics'!F:F,MATCH($C133,'Policy Characteristics'!$C:$C,0)))</f>
        <v>-45000</v>
      </c>
      <c r="M133" s="261">
        <f>IF(ISBLANK(INDEX('Policy Characteristics'!G:G,MATCH($C133,'Policy Characteristics'!$C:$C,0))),"",INDEX('Policy Characteristics'!G:G,MATCH($C133,'Policy Characteristics'!$C:$C,0)))</f>
        <v>50000</v>
      </c>
      <c r="N133" s="261">
        <f>IF(ISBLANK(INDEX('Policy Characteristics'!H:H,MATCH($C133,'Policy Characteristics'!$C:$C,0))),"",INDEX('Policy Characteristics'!H:H,MATCH($C133,'Policy Characteristics'!$C:$C,0)))</f>
        <v>100</v>
      </c>
      <c r="O133" s="254" t="str">
        <f>IF(ISBLANK(INDEX('Policy Characteristics'!I:I,MATCH($C133,'Policy Characteristics'!$C:$C,0))),"",INDEX('Policy Characteristics'!I:I,MATCH($C133,'Policy Characteristics'!$C:$C,0)))</f>
        <v>$ / vehicle</v>
      </c>
      <c r="P133" s="254" t="str">
        <f>IF(ISBLANK(INDEX('Policy Characteristics'!J:J,MATCH($C133,'Policy Characteristics'!$C:$C,0))),"",INDEX('Policy Characteristics'!J:J,MATCH($C133,'Policy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33" s="254" t="str">
        <f>IF(ISBLANK(INDEX('Policy Characteristics'!K:K,MATCH($C133,'Policy Characteristics'!$C:$C,0))),"",INDEX('Policy Characteristics'!K:K,MATCH($C133,'Policy Characteristics'!$C:$C,0)))</f>
        <v>transportation-sector-main.html#ev-subsidy</v>
      </c>
      <c r="R133" s="254" t="str">
        <f>IF(ISBLANK(INDEX('Policy Characteristics'!L:L,MATCH($C133,'Policy Characteristics'!$C:$C,0))),"",INDEX('Policy Characteristics'!L:L,MATCH($C133,'Policy Characteristics'!$C:$C,0)))</f>
        <v>ev-subsidy.html</v>
      </c>
    </row>
    <row r="134" spans="1:18" x14ac:dyDescent="0.25">
      <c r="A134" s="254" t="str">
        <f>IF(ISBLANK(INDEX('Policy Characteristics'!A:A,MATCH($C134,'Policy Characteristics'!$C:$C,0))),"",INDEX('Policy Characteristics'!A:A,MATCH($C134,'Policy Characteristics'!$C:$C,0)))</f>
        <v>Transportation</v>
      </c>
      <c r="B134" s="262" t="str">
        <f>IF(ISBLANK(INDEX('Policy Characteristics'!B:B,MATCH($C134,'Policy Characteristics'!$C:$C,0))),"",INDEX('Policy Characteristics'!B:B,MATCH($C134,'Policy Characteristics'!$C:$C,0)))</f>
        <v>Freight Vehicle Subsidy</v>
      </c>
      <c r="C134" s="254" t="str">
        <f t="shared" si="5"/>
        <v>Additional Freight Vehicle Subsidy</v>
      </c>
      <c r="D134" s="45" t="s">
        <v>38</v>
      </c>
      <c r="E134" s="2" t="s">
        <v>2230</v>
      </c>
      <c r="F134" s="2" t="s">
        <v>3245</v>
      </c>
      <c r="G134" s="2" t="s">
        <v>3393</v>
      </c>
      <c r="H134" s="47">
        <f t="shared" si="6"/>
        <v>133</v>
      </c>
      <c r="I134" s="325" t="s">
        <v>41</v>
      </c>
      <c r="J134" s="255" t="str">
        <f>IF(ISBLANK(INDEX('Policy Characteristics'!D:D,MATCH($C134,'Policy Characteristics'!$C:$C,0))),"",INDEX('Policy Characteristics'!D:D,MATCH($C134,'Policy Characteristics'!$C:$C,0)))</f>
        <v>Vehicle Subsidy</v>
      </c>
      <c r="K134" s="254" t="str">
        <f>IF(ISBLANK(INDEX('Policy Characteristics'!E:E,MATCH($C134,'Policy Characteristics'!$C:$C,0))),"",INDEX('Policy Characteristics'!E:E,MATCH($C134,'Policy Characteristics'!$C:$C,0)))</f>
        <v>trans frgt subsidy</v>
      </c>
      <c r="L134" s="261">
        <f>IF(ISBLANK(INDEX('Policy Characteristics'!F:F,MATCH($C134,'Policy Characteristics'!$C:$C,0))),"",INDEX('Policy Characteristics'!F:F,MATCH($C134,'Policy Characteristics'!$C:$C,0)))</f>
        <v>-45000</v>
      </c>
      <c r="M134" s="261">
        <f>IF(ISBLANK(INDEX('Policy Characteristics'!G:G,MATCH($C134,'Policy Characteristics'!$C:$C,0))),"",INDEX('Policy Characteristics'!G:G,MATCH($C134,'Policy Characteristics'!$C:$C,0)))</f>
        <v>50000</v>
      </c>
      <c r="N134" s="261">
        <f>IF(ISBLANK(INDEX('Policy Characteristics'!H:H,MATCH($C134,'Policy Characteristics'!$C:$C,0))),"",INDEX('Policy Characteristics'!H:H,MATCH($C134,'Policy Characteristics'!$C:$C,0)))</f>
        <v>100</v>
      </c>
      <c r="O134" s="254" t="str">
        <f>IF(ISBLANK(INDEX('Policy Characteristics'!I:I,MATCH($C134,'Policy Characteristics'!$C:$C,0))),"",INDEX('Policy Characteristics'!I:I,MATCH($C134,'Policy Characteristics'!$C:$C,0)))</f>
        <v>$ / vehicle</v>
      </c>
      <c r="P134" s="254" t="str">
        <f>IF(ISBLANK(INDEX('Policy Characteristics'!J:J,MATCH($C134,'Policy Characteristics'!$C:$C,0))),"",INDEX('Policy Characteristics'!J:J,MATCH($C134,'Policy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34" s="254" t="str">
        <f>IF(ISBLANK(INDEX('Policy Characteristics'!K:K,MATCH($C134,'Policy Characteristics'!$C:$C,0))),"",INDEX('Policy Characteristics'!K:K,MATCH($C134,'Policy Characteristics'!$C:$C,0)))</f>
        <v>transportation-sector-main.html#ev-subsidy</v>
      </c>
      <c r="R134" s="254" t="str">
        <f>IF(ISBLANK(INDEX('Policy Characteristics'!L:L,MATCH($C134,'Policy Characteristics'!$C:$C,0))),"",INDEX('Policy Characteristics'!L:L,MATCH($C134,'Policy Characteristics'!$C:$C,0)))</f>
        <v>ev-subsidy.html</v>
      </c>
    </row>
    <row r="135" spans="1:18" x14ac:dyDescent="0.25">
      <c r="A135" s="254" t="str">
        <f>IF(ISBLANK(INDEX('Policy Characteristics'!A:A,MATCH($C135,'Policy Characteristics'!$C:$C,0))),"",INDEX('Policy Characteristics'!A:A,MATCH($C135,'Policy Characteristics'!$C:$C,0)))</f>
        <v>Transportation</v>
      </c>
      <c r="B135" s="262" t="str">
        <f>IF(ISBLANK(INDEX('Policy Characteristics'!B:B,MATCH($C135,'Policy Characteristics'!$C:$C,0))),"",INDEX('Policy Characteristics'!B:B,MATCH($C135,'Policy Characteristics'!$C:$C,0)))</f>
        <v>Freight Vehicle Subsidy</v>
      </c>
      <c r="C135" s="254" t="str">
        <f t="shared" si="5"/>
        <v>Additional Freight Vehicle Subsidy</v>
      </c>
      <c r="D135" s="45" t="s">
        <v>38</v>
      </c>
      <c r="E135" s="2" t="s">
        <v>2231</v>
      </c>
      <c r="F135" s="2" t="s">
        <v>3245</v>
      </c>
      <c r="G135" s="2" t="s">
        <v>3394</v>
      </c>
      <c r="H135" s="47">
        <f t="shared" si="6"/>
        <v>134</v>
      </c>
      <c r="I135" s="325" t="s">
        <v>41</v>
      </c>
      <c r="J135" s="255" t="str">
        <f>IF(ISBLANK(INDEX('Policy Characteristics'!D:D,MATCH($C135,'Policy Characteristics'!$C:$C,0))),"",INDEX('Policy Characteristics'!D:D,MATCH($C135,'Policy Characteristics'!$C:$C,0)))</f>
        <v>Vehicle Subsidy</v>
      </c>
      <c r="K135" s="254" t="str">
        <f>IF(ISBLANK(INDEX('Policy Characteristics'!E:E,MATCH($C135,'Policy Characteristics'!$C:$C,0))),"",INDEX('Policy Characteristics'!E:E,MATCH($C135,'Policy Characteristics'!$C:$C,0)))</f>
        <v>trans frgt subsidy</v>
      </c>
      <c r="L135" s="261">
        <f>IF(ISBLANK(INDEX('Policy Characteristics'!F:F,MATCH($C135,'Policy Characteristics'!$C:$C,0))),"",INDEX('Policy Characteristics'!F:F,MATCH($C135,'Policy Characteristics'!$C:$C,0)))</f>
        <v>-45000</v>
      </c>
      <c r="M135" s="261">
        <f>IF(ISBLANK(INDEX('Policy Characteristics'!G:G,MATCH($C135,'Policy Characteristics'!$C:$C,0))),"",INDEX('Policy Characteristics'!G:G,MATCH($C135,'Policy Characteristics'!$C:$C,0)))</f>
        <v>50000</v>
      </c>
      <c r="N135" s="261">
        <f>IF(ISBLANK(INDEX('Policy Characteristics'!H:H,MATCH($C135,'Policy Characteristics'!$C:$C,0))),"",INDEX('Policy Characteristics'!H:H,MATCH($C135,'Policy Characteristics'!$C:$C,0)))</f>
        <v>100</v>
      </c>
      <c r="O135" s="254" t="str">
        <f>IF(ISBLANK(INDEX('Policy Characteristics'!I:I,MATCH($C135,'Policy Characteristics'!$C:$C,0))),"",INDEX('Policy Characteristics'!I:I,MATCH($C135,'Policy Characteristics'!$C:$C,0)))</f>
        <v>$ / vehicle</v>
      </c>
      <c r="P135" s="254" t="str">
        <f>IF(ISBLANK(INDEX('Policy Characteristics'!J:J,MATCH($C135,'Policy Characteristics'!$C:$C,0))),"",INDEX('Policy Characteristics'!J:J,MATCH($C135,'Policy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35" s="254" t="str">
        <f>IF(ISBLANK(INDEX('Policy Characteristics'!K:K,MATCH($C135,'Policy Characteristics'!$C:$C,0))),"",INDEX('Policy Characteristics'!K:K,MATCH($C135,'Policy Characteristics'!$C:$C,0)))</f>
        <v>transportation-sector-main.html#ev-subsidy</v>
      </c>
      <c r="R135" s="254" t="str">
        <f>IF(ISBLANK(INDEX('Policy Characteristics'!L:L,MATCH($C135,'Policy Characteristics'!$C:$C,0))),"",INDEX('Policy Characteristics'!L:L,MATCH($C135,'Policy Characteristics'!$C:$C,0)))</f>
        <v>ev-subsidy.html</v>
      </c>
    </row>
    <row r="136" spans="1:18" x14ac:dyDescent="0.25">
      <c r="A136" s="254" t="str">
        <f>IF(ISBLANK(INDEX('Policy Characteristics'!A:A,MATCH($C136,'Policy Characteristics'!$C:$C,0))),"",INDEX('Policy Characteristics'!A:A,MATCH($C136,'Policy Characteristics'!$C:$C,0)))</f>
        <v>Transportation</v>
      </c>
      <c r="B136" s="262" t="str">
        <f>IF(ISBLANK(INDEX('Policy Characteristics'!B:B,MATCH($C136,'Policy Characteristics'!$C:$C,0))),"",INDEX('Policy Characteristics'!B:B,MATCH($C136,'Policy Characteristics'!$C:$C,0)))</f>
        <v>Freight Vehicle Subsidy</v>
      </c>
      <c r="C136" s="254" t="str">
        <f t="shared" si="5"/>
        <v>Additional Freight Vehicle Subsidy</v>
      </c>
      <c r="D136" s="45" t="s">
        <v>38</v>
      </c>
      <c r="E136" s="2" t="s">
        <v>2232</v>
      </c>
      <c r="F136" s="2" t="s">
        <v>3245</v>
      </c>
      <c r="G136" s="2" t="s">
        <v>3395</v>
      </c>
      <c r="H136" s="47">
        <f t="shared" si="6"/>
        <v>135</v>
      </c>
      <c r="I136" s="325" t="s">
        <v>41</v>
      </c>
      <c r="J136" s="255" t="str">
        <f>IF(ISBLANK(INDEX('Policy Characteristics'!D:D,MATCH($C136,'Policy Characteristics'!$C:$C,0))),"",INDEX('Policy Characteristics'!D:D,MATCH($C136,'Policy Characteristics'!$C:$C,0)))</f>
        <v>Vehicle Subsidy</v>
      </c>
      <c r="K136" s="254" t="str">
        <f>IF(ISBLANK(INDEX('Policy Characteristics'!E:E,MATCH($C136,'Policy Characteristics'!$C:$C,0))),"",INDEX('Policy Characteristics'!E:E,MATCH($C136,'Policy Characteristics'!$C:$C,0)))</f>
        <v>trans frgt subsidy</v>
      </c>
      <c r="L136" s="261">
        <f>IF(ISBLANK(INDEX('Policy Characteristics'!F:F,MATCH($C136,'Policy Characteristics'!$C:$C,0))),"",INDEX('Policy Characteristics'!F:F,MATCH($C136,'Policy Characteristics'!$C:$C,0)))</f>
        <v>-45000</v>
      </c>
      <c r="M136" s="261">
        <f>IF(ISBLANK(INDEX('Policy Characteristics'!G:G,MATCH($C136,'Policy Characteristics'!$C:$C,0))),"",INDEX('Policy Characteristics'!G:G,MATCH($C136,'Policy Characteristics'!$C:$C,0)))</f>
        <v>50000</v>
      </c>
      <c r="N136" s="261">
        <f>IF(ISBLANK(INDEX('Policy Characteristics'!H:H,MATCH($C136,'Policy Characteristics'!$C:$C,0))),"",INDEX('Policy Characteristics'!H:H,MATCH($C136,'Policy Characteristics'!$C:$C,0)))</f>
        <v>100</v>
      </c>
      <c r="O136" s="254" t="str">
        <f>IF(ISBLANK(INDEX('Policy Characteristics'!I:I,MATCH($C136,'Policy Characteristics'!$C:$C,0))),"",INDEX('Policy Characteristics'!I:I,MATCH($C136,'Policy Characteristics'!$C:$C,0)))</f>
        <v>$ / vehicle</v>
      </c>
      <c r="P136" s="254" t="str">
        <f>IF(ISBLANK(INDEX('Policy Characteristics'!J:J,MATCH($C136,'Policy Characteristics'!$C:$C,0))),"",INDEX('Policy Characteristics'!J:J,MATCH($C136,'Policy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36" s="254" t="str">
        <f>IF(ISBLANK(INDEX('Policy Characteristics'!K:K,MATCH($C136,'Policy Characteristics'!$C:$C,0))),"",INDEX('Policy Characteristics'!K:K,MATCH($C136,'Policy Characteristics'!$C:$C,0)))</f>
        <v>transportation-sector-main.html#ev-subsidy</v>
      </c>
      <c r="R136" s="254" t="str">
        <f>IF(ISBLANK(INDEX('Policy Characteristics'!L:L,MATCH($C136,'Policy Characteristics'!$C:$C,0))),"",INDEX('Policy Characteristics'!L:L,MATCH($C136,'Policy Characteristics'!$C:$C,0)))</f>
        <v>ev-subsidy.html</v>
      </c>
    </row>
    <row r="137" spans="1:18" x14ac:dyDescent="0.25">
      <c r="A137" s="254" t="str">
        <f>IF(ISBLANK(INDEX('Policy Characteristics'!A:A,MATCH($C137,'Policy Characteristics'!$C:$C,0))),"",INDEX('Policy Characteristics'!A:A,MATCH($C137,'Policy Characteristics'!$C:$C,0)))</f>
        <v>Transportation</v>
      </c>
      <c r="B137" s="262" t="str">
        <f>IF(ISBLANK(INDEX('Policy Characteristics'!B:B,MATCH($C137,'Policy Characteristics'!$C:$C,0))),"",INDEX('Policy Characteristics'!B:B,MATCH($C137,'Policy Characteristics'!$C:$C,0)))</f>
        <v>Freight Vehicle Subsidy</v>
      </c>
      <c r="C137" s="254" t="str">
        <f t="shared" si="5"/>
        <v>Additional Freight Vehicle Subsidy</v>
      </c>
      <c r="D137" s="45" t="s">
        <v>38</v>
      </c>
      <c r="E137" s="2" t="s">
        <v>2233</v>
      </c>
      <c r="F137" s="2" t="s">
        <v>3245</v>
      </c>
      <c r="G137" s="2" t="s">
        <v>3396</v>
      </c>
      <c r="H137" s="47">
        <f t="shared" si="6"/>
        <v>136</v>
      </c>
      <c r="I137" s="325" t="s">
        <v>41</v>
      </c>
      <c r="J137" s="255" t="str">
        <f>IF(ISBLANK(INDEX('Policy Characteristics'!D:D,MATCH($C137,'Policy Characteristics'!$C:$C,0))),"",INDEX('Policy Characteristics'!D:D,MATCH($C137,'Policy Characteristics'!$C:$C,0)))</f>
        <v>Vehicle Subsidy</v>
      </c>
      <c r="K137" s="254" t="str">
        <f>IF(ISBLANK(INDEX('Policy Characteristics'!E:E,MATCH($C137,'Policy Characteristics'!$C:$C,0))),"",INDEX('Policy Characteristics'!E:E,MATCH($C137,'Policy Characteristics'!$C:$C,0)))</f>
        <v>trans frgt subsidy</v>
      </c>
      <c r="L137" s="261">
        <f>IF(ISBLANK(INDEX('Policy Characteristics'!F:F,MATCH($C137,'Policy Characteristics'!$C:$C,0))),"",INDEX('Policy Characteristics'!F:F,MATCH($C137,'Policy Characteristics'!$C:$C,0)))</f>
        <v>-45000</v>
      </c>
      <c r="M137" s="261">
        <f>IF(ISBLANK(INDEX('Policy Characteristics'!G:G,MATCH($C137,'Policy Characteristics'!$C:$C,0))),"",INDEX('Policy Characteristics'!G:G,MATCH($C137,'Policy Characteristics'!$C:$C,0)))</f>
        <v>50000</v>
      </c>
      <c r="N137" s="261">
        <f>IF(ISBLANK(INDEX('Policy Characteristics'!H:H,MATCH($C137,'Policy Characteristics'!$C:$C,0))),"",INDEX('Policy Characteristics'!H:H,MATCH($C137,'Policy Characteristics'!$C:$C,0)))</f>
        <v>100</v>
      </c>
      <c r="O137" s="254" t="str">
        <f>IF(ISBLANK(INDEX('Policy Characteristics'!I:I,MATCH($C137,'Policy Characteristics'!$C:$C,0))),"",INDEX('Policy Characteristics'!I:I,MATCH($C137,'Policy Characteristics'!$C:$C,0)))</f>
        <v>$ / vehicle</v>
      </c>
      <c r="P137" s="254" t="str">
        <f>IF(ISBLANK(INDEX('Policy Characteristics'!J:J,MATCH($C137,'Policy Characteristics'!$C:$C,0))),"",INDEX('Policy Characteristics'!J:J,MATCH($C137,'Policy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37" s="254" t="str">
        <f>IF(ISBLANK(INDEX('Policy Characteristics'!K:K,MATCH($C137,'Policy Characteristics'!$C:$C,0))),"",INDEX('Policy Characteristics'!K:K,MATCH($C137,'Policy Characteristics'!$C:$C,0)))</f>
        <v>transportation-sector-main.html#ev-subsidy</v>
      </c>
      <c r="R137" s="254" t="str">
        <f>IF(ISBLANK(INDEX('Policy Characteristics'!L:L,MATCH($C137,'Policy Characteristics'!$C:$C,0))),"",INDEX('Policy Characteristics'!L:L,MATCH($C137,'Policy Characteristics'!$C:$C,0)))</f>
        <v>ev-subsidy.html</v>
      </c>
    </row>
    <row r="138" spans="1:18" x14ac:dyDescent="0.25">
      <c r="A138" s="254" t="str">
        <f>IF(ISBLANK(INDEX('Policy Characteristics'!A:A,MATCH($C138,'Policy Characteristics'!$C:$C,0))),"",INDEX('Policy Characteristics'!A:A,MATCH($C138,'Policy Characteristics'!$C:$C,0)))</f>
        <v>Transportation</v>
      </c>
      <c r="B138" s="262" t="str">
        <f>IF(ISBLANK(INDEX('Policy Characteristics'!B:B,MATCH($C138,'Policy Characteristics'!$C:$C,0))),"",INDEX('Policy Characteristics'!B:B,MATCH($C138,'Policy Characteristics'!$C:$C,0)))</f>
        <v>Freight Vehicle Subsidy</v>
      </c>
      <c r="C138" s="254" t="str">
        <f t="shared" si="5"/>
        <v>Additional Freight Vehicle Subsidy</v>
      </c>
      <c r="D138" s="45" t="s">
        <v>38</v>
      </c>
      <c r="E138" s="2" t="s">
        <v>2477</v>
      </c>
      <c r="F138" s="2" t="s">
        <v>3245</v>
      </c>
      <c r="G138" s="2" t="s">
        <v>2477</v>
      </c>
      <c r="H138" s="47">
        <f t="shared" si="6"/>
        <v>137</v>
      </c>
      <c r="I138" s="325" t="s">
        <v>41</v>
      </c>
      <c r="J138" s="255" t="str">
        <f>IF(ISBLANK(INDEX('Policy Characteristics'!D:D,MATCH($C138,'Policy Characteristics'!$C:$C,0))),"",INDEX('Policy Characteristics'!D:D,MATCH($C138,'Policy Characteristics'!$C:$C,0)))</f>
        <v>Vehicle Subsidy</v>
      </c>
      <c r="K138" s="254" t="str">
        <f>IF(ISBLANK(INDEX('Policy Characteristics'!E:E,MATCH($C138,'Policy Characteristics'!$C:$C,0))),"",INDEX('Policy Characteristics'!E:E,MATCH($C138,'Policy Characteristics'!$C:$C,0)))</f>
        <v>trans frgt subsidy</v>
      </c>
      <c r="L138" s="261">
        <f>IF(ISBLANK(INDEX('Policy Characteristics'!F:F,MATCH($C138,'Policy Characteristics'!$C:$C,0))),"",INDEX('Policy Characteristics'!F:F,MATCH($C138,'Policy Characteristics'!$C:$C,0)))</f>
        <v>-45000</v>
      </c>
      <c r="M138" s="261">
        <f>IF(ISBLANK(INDEX('Policy Characteristics'!G:G,MATCH($C138,'Policy Characteristics'!$C:$C,0))),"",INDEX('Policy Characteristics'!G:G,MATCH($C138,'Policy Characteristics'!$C:$C,0)))</f>
        <v>50000</v>
      </c>
      <c r="N138" s="261">
        <f>IF(ISBLANK(INDEX('Policy Characteristics'!H:H,MATCH($C138,'Policy Characteristics'!$C:$C,0))),"",INDEX('Policy Characteristics'!H:H,MATCH($C138,'Policy Characteristics'!$C:$C,0)))</f>
        <v>100</v>
      </c>
      <c r="O138" s="254" t="str">
        <f>IF(ISBLANK(INDEX('Policy Characteristics'!I:I,MATCH($C138,'Policy Characteristics'!$C:$C,0))),"",INDEX('Policy Characteristics'!I:I,MATCH($C138,'Policy Characteristics'!$C:$C,0)))</f>
        <v>$ / vehicle</v>
      </c>
      <c r="P138" s="254" t="str">
        <f>IF(ISBLANK(INDEX('Policy Characteristics'!J:J,MATCH($C138,'Policy Characteristics'!$C:$C,0))),"",INDEX('Policy Characteristics'!J:J,MATCH($C138,'Policy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38" s="254" t="str">
        <f>IF(ISBLANK(INDEX('Policy Characteristics'!K:K,MATCH($C138,'Policy Characteristics'!$C:$C,0))),"",INDEX('Policy Characteristics'!K:K,MATCH($C138,'Policy Characteristics'!$C:$C,0)))</f>
        <v>transportation-sector-main.html#ev-subsidy</v>
      </c>
      <c r="R138" s="254" t="str">
        <f>IF(ISBLANK(INDEX('Policy Characteristics'!L:L,MATCH($C138,'Policy Characteristics'!$C:$C,0))),"",INDEX('Policy Characteristics'!L:L,MATCH($C138,'Policy Characteristics'!$C:$C,0)))</f>
        <v>ev-subsidy.html</v>
      </c>
    </row>
    <row r="139" spans="1:18" x14ac:dyDescent="0.25">
      <c r="A139" s="254" t="str">
        <f>IF(ISBLANK(INDEX('Policy Characteristics'!A:A,MATCH($C139,'Policy Characteristics'!$C:$C,0))),"",INDEX('Policy Characteristics'!A:A,MATCH($C139,'Policy Characteristics'!$C:$C,0)))</f>
        <v>Transportation</v>
      </c>
      <c r="B139" s="262" t="str">
        <f>IF(ISBLANK(INDEX('Policy Characteristics'!B:B,MATCH($C139,'Policy Characteristics'!$C:$C,0))),"",INDEX('Policy Characteristics'!B:B,MATCH($C139,'Policy Characteristics'!$C:$C,0)))</f>
        <v>Freight Vehicle Subsidy</v>
      </c>
      <c r="C139" s="254" t="str">
        <f t="shared" si="5"/>
        <v>Additional Freight Vehicle Subsidy</v>
      </c>
      <c r="D139" s="45" t="s">
        <v>38</v>
      </c>
      <c r="E139" s="2" t="s">
        <v>2476</v>
      </c>
      <c r="F139" s="2" t="s">
        <v>3245</v>
      </c>
      <c r="G139" s="2" t="s">
        <v>3397</v>
      </c>
      <c r="H139" s="47">
        <f t="shared" si="6"/>
        <v>138</v>
      </c>
      <c r="I139" s="325" t="s">
        <v>41</v>
      </c>
      <c r="J139" s="255" t="str">
        <f>IF(ISBLANK(INDEX('Policy Characteristics'!D:D,MATCH($C139,'Policy Characteristics'!$C:$C,0))),"",INDEX('Policy Characteristics'!D:D,MATCH($C139,'Policy Characteristics'!$C:$C,0)))</f>
        <v>Vehicle Subsidy</v>
      </c>
      <c r="K139" s="254" t="str">
        <f>IF(ISBLANK(INDEX('Policy Characteristics'!E:E,MATCH($C139,'Policy Characteristics'!$C:$C,0))),"",INDEX('Policy Characteristics'!E:E,MATCH($C139,'Policy Characteristics'!$C:$C,0)))</f>
        <v>trans frgt subsidy</v>
      </c>
      <c r="L139" s="261">
        <f>IF(ISBLANK(INDEX('Policy Characteristics'!F:F,MATCH($C139,'Policy Characteristics'!$C:$C,0))),"",INDEX('Policy Characteristics'!F:F,MATCH($C139,'Policy Characteristics'!$C:$C,0)))</f>
        <v>-45000</v>
      </c>
      <c r="M139" s="261">
        <f>IF(ISBLANK(INDEX('Policy Characteristics'!G:G,MATCH($C139,'Policy Characteristics'!$C:$C,0))),"",INDEX('Policy Characteristics'!G:G,MATCH($C139,'Policy Characteristics'!$C:$C,0)))</f>
        <v>50000</v>
      </c>
      <c r="N139" s="261">
        <f>IF(ISBLANK(INDEX('Policy Characteristics'!H:H,MATCH($C139,'Policy Characteristics'!$C:$C,0))),"",INDEX('Policy Characteristics'!H:H,MATCH($C139,'Policy Characteristics'!$C:$C,0)))</f>
        <v>100</v>
      </c>
      <c r="O139" s="254" t="str">
        <f>IF(ISBLANK(INDEX('Policy Characteristics'!I:I,MATCH($C139,'Policy Characteristics'!$C:$C,0))),"",INDEX('Policy Characteristics'!I:I,MATCH($C139,'Policy Characteristics'!$C:$C,0)))</f>
        <v>$ / vehicle</v>
      </c>
      <c r="P139" s="254" t="str">
        <f>IF(ISBLANK(INDEX('Policy Characteristics'!J:J,MATCH($C139,'Policy Characteristics'!$C:$C,0))),"",INDEX('Policy Characteristics'!J:J,MATCH($C139,'Policy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39" s="254" t="str">
        <f>IF(ISBLANK(INDEX('Policy Characteristics'!K:K,MATCH($C139,'Policy Characteristics'!$C:$C,0))),"",INDEX('Policy Characteristics'!K:K,MATCH($C139,'Policy Characteristics'!$C:$C,0)))</f>
        <v>transportation-sector-main.html#ev-subsidy</v>
      </c>
      <c r="R139" s="254" t="str">
        <f>IF(ISBLANK(INDEX('Policy Characteristics'!L:L,MATCH($C139,'Policy Characteristics'!$C:$C,0))),"",INDEX('Policy Characteristics'!L:L,MATCH($C139,'Policy Characteristics'!$C:$C,0)))</f>
        <v>ev-subsidy.html</v>
      </c>
    </row>
    <row r="140" spans="1:18" x14ac:dyDescent="0.25">
      <c r="A140" s="254" t="str">
        <f>IF(ISBLANK(INDEX('Policy Characteristics'!A:A,MATCH($C140,'Policy Characteristics'!$C:$C,0))),"",INDEX('Policy Characteristics'!A:A,MATCH($C140,'Policy Characteristics'!$C:$C,0)))</f>
        <v>Transportation</v>
      </c>
      <c r="B140" s="262" t="str">
        <f>IF(ISBLANK(INDEX('Policy Characteristics'!B:B,MATCH($C140,'Policy Characteristics'!$C:$C,0))),"",INDEX('Policy Characteristics'!B:B,MATCH($C140,'Policy Characteristics'!$C:$C,0)))</f>
        <v>Freight Vehicle Subsidy</v>
      </c>
      <c r="C140" s="254" t="str">
        <f t="shared" si="5"/>
        <v>Additional Freight Vehicle Subsidy</v>
      </c>
      <c r="D140" s="45" t="s">
        <v>107</v>
      </c>
      <c r="E140" s="45" t="s">
        <v>2229</v>
      </c>
      <c r="F140" s="2" t="s">
        <v>137</v>
      </c>
      <c r="G140" s="45" t="s">
        <v>3392</v>
      </c>
      <c r="H140" s="47">
        <f t="shared" si="6"/>
        <v>139</v>
      </c>
      <c r="I140" s="325" t="s">
        <v>41</v>
      </c>
      <c r="J140" s="255" t="str">
        <f>IF(ISBLANK(INDEX('Policy Characteristics'!D:D,MATCH($C140,'Policy Characteristics'!$C:$C,0))),"",INDEX('Policy Characteristics'!D:D,MATCH($C140,'Policy Characteristics'!$C:$C,0)))</f>
        <v>Vehicle Subsidy</v>
      </c>
      <c r="K140" s="254" t="str">
        <f>IF(ISBLANK(INDEX('Policy Characteristics'!E:E,MATCH($C140,'Policy Characteristics'!$C:$C,0))),"",INDEX('Policy Characteristics'!E:E,MATCH($C140,'Policy Characteristics'!$C:$C,0)))</f>
        <v>trans frgt subsidy</v>
      </c>
      <c r="L140" s="261">
        <f>IF(ISBLANK(INDEX('Policy Characteristics'!F:F,MATCH($C140,'Policy Characteristics'!$C:$C,0))),"",INDEX('Policy Characteristics'!F:F,MATCH($C140,'Policy Characteristics'!$C:$C,0)))</f>
        <v>-45000</v>
      </c>
      <c r="M140" s="261">
        <f>IF(ISBLANK(INDEX('Policy Characteristics'!G:G,MATCH($C140,'Policy Characteristics'!$C:$C,0))),"",INDEX('Policy Characteristics'!G:G,MATCH($C140,'Policy Characteristics'!$C:$C,0)))</f>
        <v>50000</v>
      </c>
      <c r="N140" s="261">
        <f>IF(ISBLANK(INDEX('Policy Characteristics'!H:H,MATCH($C140,'Policy Characteristics'!$C:$C,0))),"",INDEX('Policy Characteristics'!H:H,MATCH($C140,'Policy Characteristics'!$C:$C,0)))</f>
        <v>100</v>
      </c>
      <c r="O140" s="254" t="str">
        <f>IF(ISBLANK(INDEX('Policy Characteristics'!I:I,MATCH($C140,'Policy Characteristics'!$C:$C,0))),"",INDEX('Policy Characteristics'!I:I,MATCH($C140,'Policy Characteristics'!$C:$C,0)))</f>
        <v>$ / vehicle</v>
      </c>
      <c r="P140" s="254" t="str">
        <f>IF(ISBLANK(INDEX('Policy Characteristics'!J:J,MATCH($C140,'Policy Characteristics'!$C:$C,0))),"",INDEX('Policy Characteristics'!J:J,MATCH($C140,'Policy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40" s="254" t="str">
        <f>IF(ISBLANK(INDEX('Policy Characteristics'!K:K,MATCH($C140,'Policy Characteristics'!$C:$C,0))),"",INDEX('Policy Characteristics'!K:K,MATCH($C140,'Policy Characteristics'!$C:$C,0)))</f>
        <v>transportation-sector-main.html#ev-subsidy</v>
      </c>
      <c r="R140" s="254" t="str">
        <f>IF(ISBLANK(INDEX('Policy Characteristics'!L:L,MATCH($C140,'Policy Characteristics'!$C:$C,0))),"",INDEX('Policy Characteristics'!L:L,MATCH($C140,'Policy Characteristics'!$C:$C,0)))</f>
        <v>ev-subsidy.html</v>
      </c>
    </row>
    <row r="141" spans="1:18" x14ac:dyDescent="0.25">
      <c r="A141" s="254" t="str">
        <f>IF(ISBLANK(INDEX('Policy Characteristics'!A:A,MATCH($C141,'Policy Characteristics'!$C:$C,0))),"",INDEX('Policy Characteristics'!A:A,MATCH($C141,'Policy Characteristics'!$C:$C,0)))</f>
        <v>Transportation</v>
      </c>
      <c r="B141" s="262" t="str">
        <f>IF(ISBLANK(INDEX('Policy Characteristics'!B:B,MATCH($C141,'Policy Characteristics'!$C:$C,0))),"",INDEX('Policy Characteristics'!B:B,MATCH($C141,'Policy Characteristics'!$C:$C,0)))</f>
        <v>Freight Vehicle Subsidy</v>
      </c>
      <c r="C141" s="254" t="str">
        <f t="shared" si="5"/>
        <v>Additional Freight Vehicle Subsidy</v>
      </c>
      <c r="D141" s="45" t="s">
        <v>107</v>
      </c>
      <c r="E141" s="2" t="s">
        <v>2230</v>
      </c>
      <c r="F141" s="2" t="s">
        <v>137</v>
      </c>
      <c r="G141" s="2" t="s">
        <v>3393</v>
      </c>
      <c r="H141" s="47">
        <f t="shared" si="6"/>
        <v>140</v>
      </c>
      <c r="I141" s="325" t="s">
        <v>41</v>
      </c>
      <c r="J141" s="255" t="str">
        <f>IF(ISBLANK(INDEX('Policy Characteristics'!D:D,MATCH($C141,'Policy Characteristics'!$C:$C,0))),"",INDEX('Policy Characteristics'!D:D,MATCH($C141,'Policy Characteristics'!$C:$C,0)))</f>
        <v>Vehicle Subsidy</v>
      </c>
      <c r="K141" s="254" t="str">
        <f>IF(ISBLANK(INDEX('Policy Characteristics'!E:E,MATCH($C141,'Policy Characteristics'!$C:$C,0))),"",INDEX('Policy Characteristics'!E:E,MATCH($C141,'Policy Characteristics'!$C:$C,0)))</f>
        <v>trans frgt subsidy</v>
      </c>
      <c r="L141" s="261">
        <f>IF(ISBLANK(INDEX('Policy Characteristics'!F:F,MATCH($C141,'Policy Characteristics'!$C:$C,0))),"",INDEX('Policy Characteristics'!F:F,MATCH($C141,'Policy Characteristics'!$C:$C,0)))</f>
        <v>-45000</v>
      </c>
      <c r="M141" s="261">
        <f>IF(ISBLANK(INDEX('Policy Characteristics'!G:G,MATCH($C141,'Policy Characteristics'!$C:$C,0))),"",INDEX('Policy Characteristics'!G:G,MATCH($C141,'Policy Characteristics'!$C:$C,0)))</f>
        <v>50000</v>
      </c>
      <c r="N141" s="261">
        <f>IF(ISBLANK(INDEX('Policy Characteristics'!H:H,MATCH($C141,'Policy Characteristics'!$C:$C,0))),"",INDEX('Policy Characteristics'!H:H,MATCH($C141,'Policy Characteristics'!$C:$C,0)))</f>
        <v>100</v>
      </c>
      <c r="O141" s="254" t="str">
        <f>IF(ISBLANK(INDEX('Policy Characteristics'!I:I,MATCH($C141,'Policy Characteristics'!$C:$C,0))),"",INDEX('Policy Characteristics'!I:I,MATCH($C141,'Policy Characteristics'!$C:$C,0)))</f>
        <v>$ / vehicle</v>
      </c>
      <c r="P141" s="254" t="str">
        <f>IF(ISBLANK(INDEX('Policy Characteristics'!J:J,MATCH($C141,'Policy Characteristics'!$C:$C,0))),"",INDEX('Policy Characteristics'!J:J,MATCH($C141,'Policy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41" s="254" t="str">
        <f>IF(ISBLANK(INDEX('Policy Characteristics'!K:K,MATCH($C141,'Policy Characteristics'!$C:$C,0))),"",INDEX('Policy Characteristics'!K:K,MATCH($C141,'Policy Characteristics'!$C:$C,0)))</f>
        <v>transportation-sector-main.html#ev-subsidy</v>
      </c>
      <c r="R141" s="254" t="str">
        <f>IF(ISBLANK(INDEX('Policy Characteristics'!L:L,MATCH($C141,'Policy Characteristics'!$C:$C,0))),"",INDEX('Policy Characteristics'!L:L,MATCH($C141,'Policy Characteristics'!$C:$C,0)))</f>
        <v>ev-subsidy.html</v>
      </c>
    </row>
    <row r="142" spans="1:18" x14ac:dyDescent="0.25">
      <c r="A142" s="254" t="str">
        <f>IF(ISBLANK(INDEX('Policy Characteristics'!A:A,MATCH($C142,'Policy Characteristics'!$C:$C,0))),"",INDEX('Policy Characteristics'!A:A,MATCH($C142,'Policy Characteristics'!$C:$C,0)))</f>
        <v>Transportation</v>
      </c>
      <c r="B142" s="262" t="str">
        <f>IF(ISBLANK(INDEX('Policy Characteristics'!B:B,MATCH($C142,'Policy Characteristics'!$C:$C,0))),"",INDEX('Policy Characteristics'!B:B,MATCH($C142,'Policy Characteristics'!$C:$C,0)))</f>
        <v>Freight Vehicle Subsidy</v>
      </c>
      <c r="C142" s="254" t="str">
        <f t="shared" si="5"/>
        <v>Additional Freight Vehicle Subsidy</v>
      </c>
      <c r="D142" s="45" t="s">
        <v>107</v>
      </c>
      <c r="E142" s="2" t="s">
        <v>2231</v>
      </c>
      <c r="F142" s="2" t="s">
        <v>137</v>
      </c>
      <c r="G142" s="2" t="s">
        <v>3394</v>
      </c>
      <c r="H142" s="47">
        <f t="shared" si="6"/>
        <v>141</v>
      </c>
      <c r="I142" s="325" t="s">
        <v>41</v>
      </c>
      <c r="J142" s="255" t="str">
        <f>IF(ISBLANK(INDEX('Policy Characteristics'!D:D,MATCH($C142,'Policy Characteristics'!$C:$C,0))),"",INDEX('Policy Characteristics'!D:D,MATCH($C142,'Policy Characteristics'!$C:$C,0)))</f>
        <v>Vehicle Subsidy</v>
      </c>
      <c r="K142" s="254" t="str">
        <f>IF(ISBLANK(INDEX('Policy Characteristics'!E:E,MATCH($C142,'Policy Characteristics'!$C:$C,0))),"",INDEX('Policy Characteristics'!E:E,MATCH($C142,'Policy Characteristics'!$C:$C,0)))</f>
        <v>trans frgt subsidy</v>
      </c>
      <c r="L142" s="261">
        <f>IF(ISBLANK(INDEX('Policy Characteristics'!F:F,MATCH($C142,'Policy Characteristics'!$C:$C,0))),"",INDEX('Policy Characteristics'!F:F,MATCH($C142,'Policy Characteristics'!$C:$C,0)))</f>
        <v>-45000</v>
      </c>
      <c r="M142" s="261">
        <f>IF(ISBLANK(INDEX('Policy Characteristics'!G:G,MATCH($C142,'Policy Characteristics'!$C:$C,0))),"",INDEX('Policy Characteristics'!G:G,MATCH($C142,'Policy Characteristics'!$C:$C,0)))</f>
        <v>50000</v>
      </c>
      <c r="N142" s="261">
        <f>IF(ISBLANK(INDEX('Policy Characteristics'!H:H,MATCH($C142,'Policy Characteristics'!$C:$C,0))),"",INDEX('Policy Characteristics'!H:H,MATCH($C142,'Policy Characteristics'!$C:$C,0)))</f>
        <v>100</v>
      </c>
      <c r="O142" s="254" t="str">
        <f>IF(ISBLANK(INDEX('Policy Characteristics'!I:I,MATCH($C142,'Policy Characteristics'!$C:$C,0))),"",INDEX('Policy Characteristics'!I:I,MATCH($C142,'Policy Characteristics'!$C:$C,0)))</f>
        <v>$ / vehicle</v>
      </c>
      <c r="P142" s="254" t="str">
        <f>IF(ISBLANK(INDEX('Policy Characteristics'!J:J,MATCH($C142,'Policy Characteristics'!$C:$C,0))),"",INDEX('Policy Characteristics'!J:J,MATCH($C142,'Policy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42" s="254" t="str">
        <f>IF(ISBLANK(INDEX('Policy Characteristics'!K:K,MATCH($C142,'Policy Characteristics'!$C:$C,0))),"",INDEX('Policy Characteristics'!K:K,MATCH($C142,'Policy Characteristics'!$C:$C,0)))</f>
        <v>transportation-sector-main.html#ev-subsidy</v>
      </c>
      <c r="R142" s="254" t="str">
        <f>IF(ISBLANK(INDEX('Policy Characteristics'!L:L,MATCH($C142,'Policy Characteristics'!$C:$C,0))),"",INDEX('Policy Characteristics'!L:L,MATCH($C142,'Policy Characteristics'!$C:$C,0)))</f>
        <v>ev-subsidy.html</v>
      </c>
    </row>
    <row r="143" spans="1:18" x14ac:dyDescent="0.25">
      <c r="A143" s="254" t="str">
        <f>IF(ISBLANK(INDEX('Policy Characteristics'!A:A,MATCH($C143,'Policy Characteristics'!$C:$C,0))),"",INDEX('Policy Characteristics'!A:A,MATCH($C143,'Policy Characteristics'!$C:$C,0)))</f>
        <v>Transportation</v>
      </c>
      <c r="B143" s="262" t="str">
        <f>IF(ISBLANK(INDEX('Policy Characteristics'!B:B,MATCH($C143,'Policy Characteristics'!$C:$C,0))),"",INDEX('Policy Characteristics'!B:B,MATCH($C143,'Policy Characteristics'!$C:$C,0)))</f>
        <v>Freight Vehicle Subsidy</v>
      </c>
      <c r="C143" s="254" t="str">
        <f t="shared" si="5"/>
        <v>Additional Freight Vehicle Subsidy</v>
      </c>
      <c r="D143" s="45" t="s">
        <v>107</v>
      </c>
      <c r="E143" s="2" t="s">
        <v>2232</v>
      </c>
      <c r="F143" s="2" t="s">
        <v>137</v>
      </c>
      <c r="G143" s="2" t="s">
        <v>3395</v>
      </c>
      <c r="H143" s="47">
        <f t="shared" si="6"/>
        <v>142</v>
      </c>
      <c r="I143" s="325" t="s">
        <v>41</v>
      </c>
      <c r="J143" s="255" t="str">
        <f>IF(ISBLANK(INDEX('Policy Characteristics'!D:D,MATCH($C143,'Policy Characteristics'!$C:$C,0))),"",INDEX('Policy Characteristics'!D:D,MATCH($C143,'Policy Characteristics'!$C:$C,0)))</f>
        <v>Vehicle Subsidy</v>
      </c>
      <c r="K143" s="254" t="str">
        <f>IF(ISBLANK(INDEX('Policy Characteristics'!E:E,MATCH($C143,'Policy Characteristics'!$C:$C,0))),"",INDEX('Policy Characteristics'!E:E,MATCH($C143,'Policy Characteristics'!$C:$C,0)))</f>
        <v>trans frgt subsidy</v>
      </c>
      <c r="L143" s="261">
        <f>IF(ISBLANK(INDEX('Policy Characteristics'!F:F,MATCH($C143,'Policy Characteristics'!$C:$C,0))),"",INDEX('Policy Characteristics'!F:F,MATCH($C143,'Policy Characteristics'!$C:$C,0)))</f>
        <v>-45000</v>
      </c>
      <c r="M143" s="261">
        <f>IF(ISBLANK(INDEX('Policy Characteristics'!G:G,MATCH($C143,'Policy Characteristics'!$C:$C,0))),"",INDEX('Policy Characteristics'!G:G,MATCH($C143,'Policy Characteristics'!$C:$C,0)))</f>
        <v>50000</v>
      </c>
      <c r="N143" s="261">
        <f>IF(ISBLANK(INDEX('Policy Characteristics'!H:H,MATCH($C143,'Policy Characteristics'!$C:$C,0))),"",INDEX('Policy Characteristics'!H:H,MATCH($C143,'Policy Characteristics'!$C:$C,0)))</f>
        <v>100</v>
      </c>
      <c r="O143" s="254" t="str">
        <f>IF(ISBLANK(INDEX('Policy Characteristics'!I:I,MATCH($C143,'Policy Characteristics'!$C:$C,0))),"",INDEX('Policy Characteristics'!I:I,MATCH($C143,'Policy Characteristics'!$C:$C,0)))</f>
        <v>$ / vehicle</v>
      </c>
      <c r="P143" s="254" t="str">
        <f>IF(ISBLANK(INDEX('Policy Characteristics'!J:J,MATCH($C143,'Policy Characteristics'!$C:$C,0))),"",INDEX('Policy Characteristics'!J:J,MATCH($C143,'Policy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43" s="254" t="str">
        <f>IF(ISBLANK(INDEX('Policy Characteristics'!K:K,MATCH($C143,'Policy Characteristics'!$C:$C,0))),"",INDEX('Policy Characteristics'!K:K,MATCH($C143,'Policy Characteristics'!$C:$C,0)))</f>
        <v>transportation-sector-main.html#ev-subsidy</v>
      </c>
      <c r="R143" s="254" t="str">
        <f>IF(ISBLANK(INDEX('Policy Characteristics'!L:L,MATCH($C143,'Policy Characteristics'!$C:$C,0))),"",INDEX('Policy Characteristics'!L:L,MATCH($C143,'Policy Characteristics'!$C:$C,0)))</f>
        <v>ev-subsidy.html</v>
      </c>
    </row>
    <row r="144" spans="1:18" x14ac:dyDescent="0.25">
      <c r="A144" s="254" t="str">
        <f>IF(ISBLANK(INDEX('Policy Characteristics'!A:A,MATCH($C144,'Policy Characteristics'!$C:$C,0))),"",INDEX('Policy Characteristics'!A:A,MATCH($C144,'Policy Characteristics'!$C:$C,0)))</f>
        <v>Transportation</v>
      </c>
      <c r="B144" s="262" t="str">
        <f>IF(ISBLANK(INDEX('Policy Characteristics'!B:B,MATCH($C144,'Policy Characteristics'!$C:$C,0))),"",INDEX('Policy Characteristics'!B:B,MATCH($C144,'Policy Characteristics'!$C:$C,0)))</f>
        <v>Freight Vehicle Subsidy</v>
      </c>
      <c r="C144" s="254" t="str">
        <f t="shared" si="5"/>
        <v>Additional Freight Vehicle Subsidy</v>
      </c>
      <c r="D144" s="45" t="s">
        <v>107</v>
      </c>
      <c r="E144" s="2" t="s">
        <v>2233</v>
      </c>
      <c r="F144" s="2" t="s">
        <v>137</v>
      </c>
      <c r="G144" s="2" t="s">
        <v>3396</v>
      </c>
      <c r="H144" s="47">
        <f t="shared" si="6"/>
        <v>143</v>
      </c>
      <c r="I144" s="325" t="s">
        <v>41</v>
      </c>
      <c r="J144" s="255" t="str">
        <f>IF(ISBLANK(INDEX('Policy Characteristics'!D:D,MATCH($C144,'Policy Characteristics'!$C:$C,0))),"",INDEX('Policy Characteristics'!D:D,MATCH($C144,'Policy Characteristics'!$C:$C,0)))</f>
        <v>Vehicle Subsidy</v>
      </c>
      <c r="K144" s="254" t="str">
        <f>IF(ISBLANK(INDEX('Policy Characteristics'!E:E,MATCH($C144,'Policy Characteristics'!$C:$C,0))),"",INDEX('Policy Characteristics'!E:E,MATCH($C144,'Policy Characteristics'!$C:$C,0)))</f>
        <v>trans frgt subsidy</v>
      </c>
      <c r="L144" s="261">
        <f>IF(ISBLANK(INDEX('Policy Characteristics'!F:F,MATCH($C144,'Policy Characteristics'!$C:$C,0))),"",INDEX('Policy Characteristics'!F:F,MATCH($C144,'Policy Characteristics'!$C:$C,0)))</f>
        <v>-45000</v>
      </c>
      <c r="M144" s="261">
        <f>IF(ISBLANK(INDEX('Policy Characteristics'!G:G,MATCH($C144,'Policy Characteristics'!$C:$C,0))),"",INDEX('Policy Characteristics'!G:G,MATCH($C144,'Policy Characteristics'!$C:$C,0)))</f>
        <v>50000</v>
      </c>
      <c r="N144" s="261">
        <f>IF(ISBLANK(INDEX('Policy Characteristics'!H:H,MATCH($C144,'Policy Characteristics'!$C:$C,0))),"",INDEX('Policy Characteristics'!H:H,MATCH($C144,'Policy Characteristics'!$C:$C,0)))</f>
        <v>100</v>
      </c>
      <c r="O144" s="254" t="str">
        <f>IF(ISBLANK(INDEX('Policy Characteristics'!I:I,MATCH($C144,'Policy Characteristics'!$C:$C,0))),"",INDEX('Policy Characteristics'!I:I,MATCH($C144,'Policy Characteristics'!$C:$C,0)))</f>
        <v>$ / vehicle</v>
      </c>
      <c r="P144" s="254" t="str">
        <f>IF(ISBLANK(INDEX('Policy Characteristics'!J:J,MATCH($C144,'Policy Characteristics'!$C:$C,0))),"",INDEX('Policy Characteristics'!J:J,MATCH($C144,'Policy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44" s="254" t="str">
        <f>IF(ISBLANK(INDEX('Policy Characteristics'!K:K,MATCH($C144,'Policy Characteristics'!$C:$C,0))),"",INDEX('Policy Characteristics'!K:K,MATCH($C144,'Policy Characteristics'!$C:$C,0)))</f>
        <v>transportation-sector-main.html#ev-subsidy</v>
      </c>
      <c r="R144" s="254" t="str">
        <f>IF(ISBLANK(INDEX('Policy Characteristics'!L:L,MATCH($C144,'Policy Characteristics'!$C:$C,0))),"",INDEX('Policy Characteristics'!L:L,MATCH($C144,'Policy Characteristics'!$C:$C,0)))</f>
        <v>ev-subsidy.html</v>
      </c>
    </row>
    <row r="145" spans="1:18" x14ac:dyDescent="0.25">
      <c r="A145" s="254" t="str">
        <f>IF(ISBLANK(INDEX('Policy Characteristics'!A:A,MATCH($C145,'Policy Characteristics'!$C:$C,0))),"",INDEX('Policy Characteristics'!A:A,MATCH($C145,'Policy Characteristics'!$C:$C,0)))</f>
        <v>Transportation</v>
      </c>
      <c r="B145" s="262" t="str">
        <f>IF(ISBLANK(INDEX('Policy Characteristics'!B:B,MATCH($C145,'Policy Characteristics'!$C:$C,0))),"",INDEX('Policy Characteristics'!B:B,MATCH($C145,'Policy Characteristics'!$C:$C,0)))</f>
        <v>Freight Vehicle Subsidy</v>
      </c>
      <c r="C145" s="254" t="str">
        <f t="shared" si="5"/>
        <v>Additional Freight Vehicle Subsidy</v>
      </c>
      <c r="D145" s="45" t="s">
        <v>107</v>
      </c>
      <c r="E145" s="2" t="s">
        <v>2477</v>
      </c>
      <c r="F145" s="2" t="s">
        <v>137</v>
      </c>
      <c r="G145" s="2" t="s">
        <v>2477</v>
      </c>
      <c r="H145" s="47">
        <f t="shared" si="6"/>
        <v>144</v>
      </c>
      <c r="I145" s="325" t="s">
        <v>41</v>
      </c>
      <c r="J145" s="255" t="str">
        <f>IF(ISBLANK(INDEX('Policy Characteristics'!D:D,MATCH($C145,'Policy Characteristics'!$C:$C,0))),"",INDEX('Policy Characteristics'!D:D,MATCH($C145,'Policy Characteristics'!$C:$C,0)))</f>
        <v>Vehicle Subsidy</v>
      </c>
      <c r="K145" s="254" t="str">
        <f>IF(ISBLANK(INDEX('Policy Characteristics'!E:E,MATCH($C145,'Policy Characteristics'!$C:$C,0))),"",INDEX('Policy Characteristics'!E:E,MATCH($C145,'Policy Characteristics'!$C:$C,0)))</f>
        <v>trans frgt subsidy</v>
      </c>
      <c r="L145" s="261">
        <f>IF(ISBLANK(INDEX('Policy Characteristics'!F:F,MATCH($C145,'Policy Characteristics'!$C:$C,0))),"",INDEX('Policy Characteristics'!F:F,MATCH($C145,'Policy Characteristics'!$C:$C,0)))</f>
        <v>-45000</v>
      </c>
      <c r="M145" s="261">
        <f>IF(ISBLANK(INDEX('Policy Characteristics'!G:G,MATCH($C145,'Policy Characteristics'!$C:$C,0))),"",INDEX('Policy Characteristics'!G:G,MATCH($C145,'Policy Characteristics'!$C:$C,0)))</f>
        <v>50000</v>
      </c>
      <c r="N145" s="261">
        <f>IF(ISBLANK(INDEX('Policy Characteristics'!H:H,MATCH($C145,'Policy Characteristics'!$C:$C,0))),"",INDEX('Policy Characteristics'!H:H,MATCH($C145,'Policy Characteristics'!$C:$C,0)))</f>
        <v>100</v>
      </c>
      <c r="O145" s="254" t="str">
        <f>IF(ISBLANK(INDEX('Policy Characteristics'!I:I,MATCH($C145,'Policy Characteristics'!$C:$C,0))),"",INDEX('Policy Characteristics'!I:I,MATCH($C145,'Policy Characteristics'!$C:$C,0)))</f>
        <v>$ / vehicle</v>
      </c>
      <c r="P145" s="254" t="str">
        <f>IF(ISBLANK(INDEX('Policy Characteristics'!J:J,MATCH($C145,'Policy Characteristics'!$C:$C,0))),"",INDEX('Policy Characteristics'!J:J,MATCH($C145,'Policy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45" s="254" t="str">
        <f>IF(ISBLANK(INDEX('Policy Characteristics'!K:K,MATCH($C145,'Policy Characteristics'!$C:$C,0))),"",INDEX('Policy Characteristics'!K:K,MATCH($C145,'Policy Characteristics'!$C:$C,0)))</f>
        <v>transportation-sector-main.html#ev-subsidy</v>
      </c>
      <c r="R145" s="254" t="str">
        <f>IF(ISBLANK(INDEX('Policy Characteristics'!L:L,MATCH($C145,'Policy Characteristics'!$C:$C,0))),"",INDEX('Policy Characteristics'!L:L,MATCH($C145,'Policy Characteristics'!$C:$C,0)))</f>
        <v>ev-subsidy.html</v>
      </c>
    </row>
    <row r="146" spans="1:18" x14ac:dyDescent="0.25">
      <c r="A146" s="254" t="str">
        <f>IF(ISBLANK(INDEX('Policy Characteristics'!A:A,MATCH($C146,'Policy Characteristics'!$C:$C,0))),"",INDEX('Policy Characteristics'!A:A,MATCH($C146,'Policy Characteristics'!$C:$C,0)))</f>
        <v>Transportation</v>
      </c>
      <c r="B146" s="262" t="str">
        <f>IF(ISBLANK(INDEX('Policy Characteristics'!B:B,MATCH($C146,'Policy Characteristics'!$C:$C,0))),"",INDEX('Policy Characteristics'!B:B,MATCH($C146,'Policy Characteristics'!$C:$C,0)))</f>
        <v>Freight Vehicle Subsidy</v>
      </c>
      <c r="C146" s="254" t="str">
        <f t="shared" si="5"/>
        <v>Additional Freight Vehicle Subsidy</v>
      </c>
      <c r="D146" s="45" t="s">
        <v>107</v>
      </c>
      <c r="E146" s="2" t="s">
        <v>2476</v>
      </c>
      <c r="F146" s="2" t="s">
        <v>137</v>
      </c>
      <c r="G146" s="2" t="s">
        <v>3397</v>
      </c>
      <c r="H146" s="47">
        <f t="shared" si="6"/>
        <v>145</v>
      </c>
      <c r="I146" s="325" t="s">
        <v>41</v>
      </c>
      <c r="J146" s="255" t="str">
        <f>IF(ISBLANK(INDEX('Policy Characteristics'!D:D,MATCH($C146,'Policy Characteristics'!$C:$C,0))),"",INDEX('Policy Characteristics'!D:D,MATCH($C146,'Policy Characteristics'!$C:$C,0)))</f>
        <v>Vehicle Subsidy</v>
      </c>
      <c r="K146" s="254" t="str">
        <f>IF(ISBLANK(INDEX('Policy Characteristics'!E:E,MATCH($C146,'Policy Characteristics'!$C:$C,0))),"",INDEX('Policy Characteristics'!E:E,MATCH($C146,'Policy Characteristics'!$C:$C,0)))</f>
        <v>trans frgt subsidy</v>
      </c>
      <c r="L146" s="261">
        <f>IF(ISBLANK(INDEX('Policy Characteristics'!F:F,MATCH($C146,'Policy Characteristics'!$C:$C,0))),"",INDEX('Policy Characteristics'!F:F,MATCH($C146,'Policy Characteristics'!$C:$C,0)))</f>
        <v>-45000</v>
      </c>
      <c r="M146" s="261">
        <f>IF(ISBLANK(INDEX('Policy Characteristics'!G:G,MATCH($C146,'Policy Characteristics'!$C:$C,0))),"",INDEX('Policy Characteristics'!G:G,MATCH($C146,'Policy Characteristics'!$C:$C,0)))</f>
        <v>50000</v>
      </c>
      <c r="N146" s="261">
        <f>IF(ISBLANK(INDEX('Policy Characteristics'!H:H,MATCH($C146,'Policy Characteristics'!$C:$C,0))),"",INDEX('Policy Characteristics'!H:H,MATCH($C146,'Policy Characteristics'!$C:$C,0)))</f>
        <v>100</v>
      </c>
      <c r="O146" s="254" t="str">
        <f>IF(ISBLANK(INDEX('Policy Characteristics'!I:I,MATCH($C146,'Policy Characteristics'!$C:$C,0))),"",INDEX('Policy Characteristics'!I:I,MATCH($C146,'Policy Characteristics'!$C:$C,0)))</f>
        <v>$ / vehicle</v>
      </c>
      <c r="P146" s="254" t="str">
        <f>IF(ISBLANK(INDEX('Policy Characteristics'!J:J,MATCH($C146,'Policy Characteristics'!$C:$C,0))),"",INDEX('Policy Characteristics'!J:J,MATCH($C146,'Policy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v>
      </c>
      <c r="Q146" s="254" t="str">
        <f>IF(ISBLANK(INDEX('Policy Characteristics'!K:K,MATCH($C146,'Policy Characteristics'!$C:$C,0))),"",INDEX('Policy Characteristics'!K:K,MATCH($C146,'Policy Characteristics'!$C:$C,0)))</f>
        <v>transportation-sector-main.html#ev-subsidy</v>
      </c>
      <c r="R146" s="254" t="str">
        <f>IF(ISBLANK(INDEX('Policy Characteristics'!L:L,MATCH($C146,'Policy Characteristics'!$C:$C,0))),"",INDEX('Policy Characteristics'!L:L,MATCH($C146,'Policy Characteristics'!$C:$C,0)))</f>
        <v>ev-subsidy.html</v>
      </c>
    </row>
    <row r="147" spans="1:18" x14ac:dyDescent="0.25">
      <c r="A147" s="254" t="str">
        <f>IF(ISBLANK(INDEX('Policy Characteristics'!A:A,MATCH($C147,'Policy Characteristics'!$C:$C,0))),"",INDEX('Policy Characteristics'!A:A,MATCH($C147,'Policy Characteristics'!$C:$C,0)))</f>
        <v>Transportation</v>
      </c>
      <c r="B147" s="262" t="str">
        <f>IF(ISBLANK(INDEX('Policy Characteristics'!B:B,MATCH($C147,'Policy Characteristics'!$C:$C,0))),"",INDEX('Policy Characteristics'!B:B,MATCH($C147,'Policy Characteristics'!$C:$C,0)))</f>
        <v>Feebate</v>
      </c>
      <c r="C147" t="s">
        <v>106</v>
      </c>
      <c r="D147" s="45"/>
      <c r="E147" s="45"/>
      <c r="F147" s="45"/>
      <c r="G147" s="45"/>
      <c r="H147" s="47">
        <f t="shared" si="6"/>
        <v>146</v>
      </c>
      <c r="I147" s="324" t="s">
        <v>40</v>
      </c>
      <c r="J147" s="255" t="str">
        <f>IF(ISBLANK(INDEX('Policy Characteristics'!D:D,MATCH($C147,'Policy Characteristics'!$C:$C,0))),"",INDEX('Policy Characteristics'!D:D,MATCH($C147,'Policy Characteristics'!$C:$C,0)))</f>
        <v>Feebate</v>
      </c>
      <c r="K147" s="254" t="str">
        <f>IF(ISBLANK(INDEX('Policy Characteristics'!E:E,MATCH($C147,'Policy Characteristics'!$C:$C,0))),"",INDEX('Policy Characteristics'!E:E,MATCH($C147,'Policy Characteristics'!$C:$C,0)))</f>
        <v>trans LDVs feebate</v>
      </c>
      <c r="L147" s="261">
        <f>IF(ISBLANK(INDEX('Policy Characteristics'!F:F,MATCH($C147,'Policy Characteristics'!$C:$C,0))),"",INDEX('Policy Characteristics'!F:F,MATCH($C147,'Policy Characteristics'!$C:$C,0)))</f>
        <v>0</v>
      </c>
      <c r="M147" s="261">
        <f>IF(ISBLANK(INDEX('Policy Characteristics'!G:G,MATCH($C147,'Policy Characteristics'!$C:$C,0))),"",INDEX('Policy Characteristics'!G:G,MATCH($C147,'Policy Characteristics'!$C:$C,0)))</f>
        <v>1</v>
      </c>
      <c r="N147" s="261">
        <f>IF(ISBLANK(INDEX('Policy Characteristics'!H:H,MATCH($C147,'Policy Characteristics'!$C:$C,0))),"",INDEX('Policy Characteristics'!H:H,MATCH($C147,'Policy Characteristics'!$C:$C,0)))</f>
        <v>0.02</v>
      </c>
      <c r="O147" s="254" t="str">
        <f>IF(ISBLANK(INDEX('Policy Characteristics'!I:I,MATCH($C147,'Policy Characteristics'!$C:$C,0))),"",INDEX('Policy Characteristics'!I:I,MATCH($C147,'Policy Characteristics'!$C:$C,0)))</f>
        <v>% of global best practice rate</v>
      </c>
      <c r="P147" s="254" t="str">
        <f>IF(ISBLANK(INDEX('Policy Characteristics'!J:J,MATCH($C147,'Policy Characteristics'!$C:$C,0))),"",INDEX('Policy Characteristics'!J:J,MATCH($C147,'Policy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147" s="254" t="str">
        <f>IF(ISBLANK(INDEX('Policy Characteristics'!K:K,MATCH($C147,'Policy Characteristics'!$C:$C,0))),"",INDEX('Policy Characteristics'!K:K,MATCH($C147,'Policy Characteristics'!$C:$C,0)))</f>
        <v>transportation-sector-main.html#feebate</v>
      </c>
      <c r="R147" s="254" t="str">
        <f>IF(ISBLANK(INDEX('Policy Characteristics'!L:L,MATCH($C147,'Policy Characteristics'!$C:$C,0))),"",INDEX('Policy Characteristics'!L:L,MATCH($C147,'Policy Characteristics'!$C:$C,0)))</f>
        <v>feebate.html</v>
      </c>
    </row>
    <row r="148" spans="1:18" x14ac:dyDescent="0.25">
      <c r="A148" s="254" t="str">
        <f>IF(ISBLANK(INDEX('Policy Characteristics'!A:A,MATCH($C148,'Policy Characteristics'!$C:$C,0))),"",INDEX('Policy Characteristics'!A:A,MATCH($C148,'Policy Characteristics'!$C:$C,0)))</f>
        <v>Transportation</v>
      </c>
      <c r="B148" s="262" t="str">
        <f>IF(ISBLANK(INDEX('Policy Characteristics'!B:B,MATCH($C148,'Policy Characteristics'!$C:$C,0))),"",INDEX('Policy Characteristics'!B:B,MATCH($C148,'Policy Characteristics'!$C:$C,0)))</f>
        <v>Fuel Economy Standard</v>
      </c>
      <c r="C148" t="s">
        <v>283</v>
      </c>
      <c r="D148" s="45" t="s">
        <v>42</v>
      </c>
      <c r="E148" s="45" t="s">
        <v>34</v>
      </c>
      <c r="F148" s="45" t="s">
        <v>80</v>
      </c>
      <c r="G148" s="2" t="s">
        <v>3246</v>
      </c>
      <c r="H148" s="47">
        <f t="shared" si="6"/>
        <v>147</v>
      </c>
      <c r="I148" s="325" t="s">
        <v>40</v>
      </c>
      <c r="J148" s="255" t="str">
        <f>IF(ISBLANK(INDEX('Policy Characteristics'!D:D,MATCH($C148,'Policy Characteristics'!$C:$C,0))),"",INDEX('Policy Characteristics'!D:D,MATCH($C148,'Policy Characteristics'!$C:$C,0)))</f>
        <v>Vehicle Fuel Economy Standards</v>
      </c>
      <c r="K148" s="254" t="str">
        <f>IF(ISBLANK(INDEX('Policy Characteristics'!E:E,MATCH($C148,'Policy Characteristics'!$C:$C,0))),"",INDEX('Policy Characteristics'!E:E,MATCH($C148,'Policy Characteristics'!$C:$C,0)))</f>
        <v>trans fuel economy standards</v>
      </c>
      <c r="L148" s="261">
        <f>IF(ISBLANK(INDEX('Policy Characteristics'!F:F,MATCH($C148,'Policy Characteristics'!$C:$C,0))),"",INDEX('Policy Characteristics'!F:F,MATCH($C148,'Policy Characteristics'!$C:$C,0)))</f>
        <v>-0.25</v>
      </c>
      <c r="M148" s="261">
        <f>IF(ISBLANK(INDEX('Policy Characteristics'!G:G,MATCH($C148,'Policy Characteristics'!$C:$C,0))),"",INDEX('Policy Characteristics'!G:G,MATCH($C148,'Policy Characteristics'!$C:$C,0)))</f>
        <v>1</v>
      </c>
      <c r="N148" s="261">
        <f>IF(ISBLANK(INDEX('Policy Characteristics'!H:H,MATCH($C148,'Policy Characteristics'!$C:$C,0))),"",INDEX('Policy Characteristics'!H:H,MATCH($C148,'Policy Characteristics'!$C:$C,0)))</f>
        <v>0.01</v>
      </c>
      <c r="O148" s="254" t="str">
        <f>IF(ISBLANK(INDEX('Policy Characteristics'!I:I,MATCH($C148,'Policy Characteristics'!$C:$C,0))),"",INDEX('Policy Characteristics'!I:I,MATCH($C148,'Policy Characteristics'!$C:$C,0)))</f>
        <v>% change in miles/gal</v>
      </c>
      <c r="P148" s="254" t="str">
        <f>IF(ISBLANK(INDEX('Policy Characteristics'!J:J,MATCH($C148,'Policy Characteristics'!$C:$C,0))),"",INDEX('Policy Characteristics'!J:J,MATCH($C148,'Policy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decrease in fuel economy.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48" s="254" t="str">
        <f>IF(ISBLANK(INDEX('Policy Characteristics'!K:K,MATCH($C148,'Policy Characteristics'!$C:$C,0))),"",INDEX('Policy Characteristics'!K:K,MATCH($C148,'Policy Characteristics'!$C:$C,0)))</f>
        <v>transportation-sector-main.html#fuel-econ-std</v>
      </c>
      <c r="R148" s="254" t="str">
        <f>IF(ISBLANK(INDEX('Policy Characteristics'!L:L,MATCH($C148,'Policy Characteristics'!$C:$C,0))),"",INDEX('Policy Characteristics'!L:L,MATCH($C148,'Policy Characteristics'!$C:$C,0)))</f>
        <v>fuel-economy-standard.html</v>
      </c>
    </row>
    <row r="149" spans="1:18" x14ac:dyDescent="0.25">
      <c r="A149" s="254" t="str">
        <f>IF(ISBLANK(INDEX('Policy Characteristics'!A:A,MATCH($C149,'Policy Characteristics'!$C:$C,0))),"",INDEX('Policy Characteristics'!A:A,MATCH($C149,'Policy Characteristics'!$C:$C,0)))</f>
        <v>Transportation</v>
      </c>
      <c r="B149" s="262" t="str">
        <f>IF(ISBLANK(INDEX('Policy Characteristics'!B:B,MATCH($C149,'Policy Characteristics'!$C:$C,0))),"",INDEX('Policy Characteristics'!B:B,MATCH($C149,'Policy Characteristics'!$C:$C,0)))</f>
        <v>Fuel Economy Standard</v>
      </c>
      <c r="C149" s="254" t="str">
        <f t="shared" ref="C149:C152" si="7">C$148</f>
        <v>Percentage Additional Improvement of Fuel Economy Std</v>
      </c>
      <c r="D149" s="45" t="s">
        <v>39</v>
      </c>
      <c r="E149" s="45" t="s">
        <v>34</v>
      </c>
      <c r="F149" s="45" t="s">
        <v>81</v>
      </c>
      <c r="G149" s="2" t="s">
        <v>3403</v>
      </c>
      <c r="H149" s="47">
        <f t="shared" si="6"/>
        <v>148</v>
      </c>
      <c r="I149" s="325" t="s">
        <v>40</v>
      </c>
      <c r="J149" s="255" t="str">
        <f>IF(ISBLANK(INDEX('Policy Characteristics'!D:D,MATCH($C149,'Policy Characteristics'!$C:$C,0))),"",INDEX('Policy Characteristics'!D:D,MATCH($C149,'Policy Characteristics'!$C:$C,0)))</f>
        <v>Vehicle Fuel Economy Standards</v>
      </c>
      <c r="K149" s="254" t="str">
        <f>IF(ISBLANK(INDEX('Policy Characteristics'!E:E,MATCH($C149,'Policy Characteristics'!$C:$C,0))),"",INDEX('Policy Characteristics'!E:E,MATCH($C149,'Policy Characteristics'!$C:$C,0)))</f>
        <v>trans fuel economy standards</v>
      </c>
      <c r="L149" s="261">
        <f>IF(ISBLANK(INDEX('Policy Characteristics'!F:F,MATCH($C149,'Policy Characteristics'!$C:$C,0))),"",INDEX('Policy Characteristics'!F:F,MATCH($C149,'Policy Characteristics'!$C:$C,0)))</f>
        <v>-0.25</v>
      </c>
      <c r="M149" s="261">
        <f>IF(ISBLANK(INDEX('Policy Characteristics'!G:G,MATCH($C149,'Policy Characteristics'!$C:$C,0))),"",INDEX('Policy Characteristics'!G:G,MATCH($C149,'Policy Characteristics'!$C:$C,0)))</f>
        <v>1</v>
      </c>
      <c r="N149" s="261">
        <f>IF(ISBLANK(INDEX('Policy Characteristics'!H:H,MATCH($C149,'Policy Characteristics'!$C:$C,0))),"",INDEX('Policy Characteristics'!H:H,MATCH($C149,'Policy Characteristics'!$C:$C,0)))</f>
        <v>0.01</v>
      </c>
      <c r="O149" s="254" t="str">
        <f>IF(ISBLANK(INDEX('Policy Characteristics'!I:I,MATCH($C149,'Policy Characteristics'!$C:$C,0))),"",INDEX('Policy Characteristics'!I:I,MATCH($C149,'Policy Characteristics'!$C:$C,0)))</f>
        <v>% change in miles/gal</v>
      </c>
      <c r="P149" s="254" t="str">
        <f>IF(ISBLANK(INDEX('Policy Characteristics'!J:J,MATCH($C149,'Policy Characteristics'!$C:$C,0))),"",INDEX('Policy Characteristics'!J:J,MATCH($C149,'Policy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decrease in fuel economy.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49" s="254" t="str">
        <f>IF(ISBLANK(INDEX('Policy Characteristics'!K:K,MATCH($C149,'Policy Characteristics'!$C:$C,0))),"",INDEX('Policy Characteristics'!K:K,MATCH($C149,'Policy Characteristics'!$C:$C,0)))</f>
        <v>transportation-sector-main.html#fuel-econ-std</v>
      </c>
      <c r="R149" s="254" t="str">
        <f>IF(ISBLANK(INDEX('Policy Characteristics'!L:L,MATCH($C149,'Policy Characteristics'!$C:$C,0))),"",INDEX('Policy Characteristics'!L:L,MATCH($C149,'Policy Characteristics'!$C:$C,0)))</f>
        <v>fuel-economy-standard.html</v>
      </c>
    </row>
    <row r="150" spans="1:18" x14ac:dyDescent="0.25">
      <c r="A150" s="254" t="str">
        <f>IF(ISBLANK(INDEX('Policy Characteristics'!A:A,MATCH($C150,'Policy Characteristics'!$C:$C,0))),"",INDEX('Policy Characteristics'!A:A,MATCH($C150,'Policy Characteristics'!$C:$C,0)))</f>
        <v>Transportation</v>
      </c>
      <c r="B150" s="262" t="str">
        <f>IF(ISBLANK(INDEX('Policy Characteristics'!B:B,MATCH($C150,'Policy Characteristics'!$C:$C,0))),"",INDEX('Policy Characteristics'!B:B,MATCH($C150,'Policy Characteristics'!$C:$C,0)))</f>
        <v>Fuel Economy Standard</v>
      </c>
      <c r="C150" s="254" t="str">
        <f t="shared" ref="C150:C153" si="8">C$148</f>
        <v>Percentage Additional Improvement of Fuel Economy Std</v>
      </c>
      <c r="D150" s="45" t="s">
        <v>42</v>
      </c>
      <c r="E150" s="45" t="s">
        <v>35</v>
      </c>
      <c r="F150" s="45" t="s">
        <v>80</v>
      </c>
      <c r="G150" s="2" t="s">
        <v>2320</v>
      </c>
      <c r="H150" s="47">
        <f t="shared" si="6"/>
        <v>149</v>
      </c>
      <c r="I150" s="325" t="s">
        <v>40</v>
      </c>
      <c r="J150" s="255" t="str">
        <f>IF(ISBLANK(INDEX('Policy Characteristics'!D:D,MATCH($C150,'Policy Characteristics'!$C:$C,0))),"",INDEX('Policy Characteristics'!D:D,MATCH($C150,'Policy Characteristics'!$C:$C,0)))</f>
        <v>Vehicle Fuel Economy Standards</v>
      </c>
      <c r="K150" s="254" t="str">
        <f>IF(ISBLANK(INDEX('Policy Characteristics'!E:E,MATCH($C150,'Policy Characteristics'!$C:$C,0))),"",INDEX('Policy Characteristics'!E:E,MATCH($C150,'Policy Characteristics'!$C:$C,0)))</f>
        <v>trans fuel economy standards</v>
      </c>
      <c r="L150" s="261">
        <f>IF(ISBLANK(INDEX('Policy Characteristics'!F:F,MATCH($C150,'Policy Characteristics'!$C:$C,0))),"",INDEX('Policy Characteristics'!F:F,MATCH($C150,'Policy Characteristics'!$C:$C,0)))</f>
        <v>-0.25</v>
      </c>
      <c r="M150" s="261">
        <f>IF(ISBLANK(INDEX('Policy Characteristics'!G:G,MATCH($C150,'Policy Characteristics'!$C:$C,0))),"",INDEX('Policy Characteristics'!G:G,MATCH($C150,'Policy Characteristics'!$C:$C,0)))</f>
        <v>1</v>
      </c>
      <c r="N150" s="261">
        <f>IF(ISBLANK(INDEX('Policy Characteristics'!H:H,MATCH($C150,'Policy Characteristics'!$C:$C,0))),"",INDEX('Policy Characteristics'!H:H,MATCH($C150,'Policy Characteristics'!$C:$C,0)))</f>
        <v>0.01</v>
      </c>
      <c r="O150" s="254" t="str">
        <f>IF(ISBLANK(INDEX('Policy Characteristics'!I:I,MATCH($C150,'Policy Characteristics'!$C:$C,0))),"",INDEX('Policy Characteristics'!I:I,MATCH($C150,'Policy Characteristics'!$C:$C,0)))</f>
        <v>% change in miles/gal</v>
      </c>
      <c r="P150" s="254" t="str">
        <f>IF(ISBLANK(INDEX('Policy Characteristics'!J:J,MATCH($C150,'Policy Characteristics'!$C:$C,0))),"",INDEX('Policy Characteristics'!J:J,MATCH($C150,'Policy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decrease in fuel economy.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0" s="254" t="str">
        <f>IF(ISBLANK(INDEX('Policy Characteristics'!K:K,MATCH($C150,'Policy Characteristics'!$C:$C,0))),"",INDEX('Policy Characteristics'!K:K,MATCH($C150,'Policy Characteristics'!$C:$C,0)))</f>
        <v>transportation-sector-main.html#fuel-econ-std</v>
      </c>
      <c r="R150" s="254" t="str">
        <f>IF(ISBLANK(INDEX('Policy Characteristics'!L:L,MATCH($C150,'Policy Characteristics'!$C:$C,0))),"",INDEX('Policy Characteristics'!L:L,MATCH($C150,'Policy Characteristics'!$C:$C,0)))</f>
        <v>fuel-economy-standard.html</v>
      </c>
    </row>
    <row r="151" spans="1:18" x14ac:dyDescent="0.25">
      <c r="A151" s="254" t="str">
        <f>IF(ISBLANK(INDEX('Policy Characteristics'!A:A,MATCH($C151,'Policy Characteristics'!$C:$C,0))),"",INDEX('Policy Characteristics'!A:A,MATCH($C151,'Policy Characteristics'!$C:$C,0)))</f>
        <v>Transportation</v>
      </c>
      <c r="B151" s="262" t="str">
        <f>IF(ISBLANK(INDEX('Policy Characteristics'!B:B,MATCH($C151,'Policy Characteristics'!$C:$C,0))),"",INDEX('Policy Characteristics'!B:B,MATCH($C151,'Policy Characteristics'!$C:$C,0)))</f>
        <v>Fuel Economy Standard</v>
      </c>
      <c r="C151" s="254" t="str">
        <f t="shared" si="7"/>
        <v>Percentage Additional Improvement of Fuel Economy Std</v>
      </c>
      <c r="D151" s="45" t="s">
        <v>39</v>
      </c>
      <c r="E151" s="45" t="s">
        <v>35</v>
      </c>
      <c r="F151" s="45" t="s">
        <v>81</v>
      </c>
      <c r="G151" s="2" t="s">
        <v>3400</v>
      </c>
      <c r="H151" s="47">
        <f t="shared" si="6"/>
        <v>150</v>
      </c>
      <c r="I151" s="325" t="s">
        <v>40</v>
      </c>
      <c r="J151" s="255" t="str">
        <f>IF(ISBLANK(INDEX('Policy Characteristics'!D:D,MATCH($C151,'Policy Characteristics'!$C:$C,0))),"",INDEX('Policy Characteristics'!D:D,MATCH($C151,'Policy Characteristics'!$C:$C,0)))</f>
        <v>Vehicle Fuel Economy Standards</v>
      </c>
      <c r="K151" s="254" t="str">
        <f>IF(ISBLANK(INDEX('Policy Characteristics'!E:E,MATCH($C151,'Policy Characteristics'!$C:$C,0))),"",INDEX('Policy Characteristics'!E:E,MATCH($C151,'Policy Characteristics'!$C:$C,0)))</f>
        <v>trans fuel economy standards</v>
      </c>
      <c r="L151" s="261">
        <f>IF(ISBLANK(INDEX('Policy Characteristics'!F:F,MATCH($C151,'Policy Characteristics'!$C:$C,0))),"",INDEX('Policy Characteristics'!F:F,MATCH($C151,'Policy Characteristics'!$C:$C,0)))</f>
        <v>-0.25</v>
      </c>
      <c r="M151" s="261">
        <f>IF(ISBLANK(INDEX('Policy Characteristics'!G:G,MATCH($C151,'Policy Characteristics'!$C:$C,0))),"",INDEX('Policy Characteristics'!G:G,MATCH($C151,'Policy Characteristics'!$C:$C,0)))</f>
        <v>1</v>
      </c>
      <c r="N151" s="261">
        <f>IF(ISBLANK(INDEX('Policy Characteristics'!H:H,MATCH($C151,'Policy Characteristics'!$C:$C,0))),"",INDEX('Policy Characteristics'!H:H,MATCH($C151,'Policy Characteristics'!$C:$C,0)))</f>
        <v>0.01</v>
      </c>
      <c r="O151" s="254" t="str">
        <f>IF(ISBLANK(INDEX('Policy Characteristics'!I:I,MATCH($C151,'Policy Characteristics'!$C:$C,0))),"",INDEX('Policy Characteristics'!I:I,MATCH($C151,'Policy Characteristics'!$C:$C,0)))</f>
        <v>% change in miles/gal</v>
      </c>
      <c r="P151" s="254" t="str">
        <f>IF(ISBLANK(INDEX('Policy Characteristics'!J:J,MATCH($C151,'Policy Characteristics'!$C:$C,0))),"",INDEX('Policy Characteristics'!J:J,MATCH($C151,'Policy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decrease in fuel economy.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1" s="254" t="str">
        <f>IF(ISBLANK(INDEX('Policy Characteristics'!K:K,MATCH($C151,'Policy Characteristics'!$C:$C,0))),"",INDEX('Policy Characteristics'!K:K,MATCH($C151,'Policy Characteristics'!$C:$C,0)))</f>
        <v>transportation-sector-main.html#fuel-econ-std</v>
      </c>
      <c r="R151" s="254" t="str">
        <f>IF(ISBLANK(INDEX('Policy Characteristics'!L:L,MATCH($C151,'Policy Characteristics'!$C:$C,0))),"",INDEX('Policy Characteristics'!L:L,MATCH($C151,'Policy Characteristics'!$C:$C,0)))</f>
        <v>fuel-economy-standard.html</v>
      </c>
    </row>
    <row r="152" spans="1:18" x14ac:dyDescent="0.25">
      <c r="A152" s="254" t="str">
        <f>IF(ISBLANK(INDEX('Policy Characteristics'!A:A,MATCH($C152,'Policy Characteristics'!$C:$C,0))),"",INDEX('Policy Characteristics'!A:A,MATCH($C152,'Policy Characteristics'!$C:$C,0)))</f>
        <v>Transportation</v>
      </c>
      <c r="B152" s="262" t="str">
        <f>IF(ISBLANK(INDEX('Policy Characteristics'!B:B,MATCH($C152,'Policy Characteristics'!$C:$C,0))),"",INDEX('Policy Characteristics'!B:B,MATCH($C152,'Policy Characteristics'!$C:$C,0)))</f>
        <v>Fuel Economy Standard</v>
      </c>
      <c r="C152" s="254" t="str">
        <f t="shared" si="7"/>
        <v>Percentage Additional Improvement of Fuel Economy Std</v>
      </c>
      <c r="D152" s="45" t="s">
        <v>42</v>
      </c>
      <c r="E152" s="45" t="s">
        <v>36</v>
      </c>
      <c r="F152" s="45" t="s">
        <v>80</v>
      </c>
      <c r="G152" s="2" t="s">
        <v>3243</v>
      </c>
      <c r="H152" s="47">
        <f t="shared" si="6"/>
        <v>151</v>
      </c>
      <c r="I152" s="325" t="s">
        <v>40</v>
      </c>
      <c r="J152" s="255" t="str">
        <f>IF(ISBLANK(INDEX('Policy Characteristics'!D:D,MATCH($C152,'Policy Characteristics'!$C:$C,0))),"",INDEX('Policy Characteristics'!D:D,MATCH($C152,'Policy Characteristics'!$C:$C,0)))</f>
        <v>Vehicle Fuel Economy Standards</v>
      </c>
      <c r="K152" s="254" t="str">
        <f>IF(ISBLANK(INDEX('Policy Characteristics'!E:E,MATCH($C152,'Policy Characteristics'!$C:$C,0))),"",INDEX('Policy Characteristics'!E:E,MATCH($C152,'Policy Characteristics'!$C:$C,0)))</f>
        <v>trans fuel economy standards</v>
      </c>
      <c r="L152" s="261">
        <f>IF(ISBLANK(INDEX('Policy Characteristics'!F:F,MATCH($C152,'Policy Characteristics'!$C:$C,0))),"",INDEX('Policy Characteristics'!F:F,MATCH($C152,'Policy Characteristics'!$C:$C,0)))</f>
        <v>-0.25</v>
      </c>
      <c r="M152" s="261">
        <f>IF(ISBLANK(INDEX('Policy Characteristics'!G:G,MATCH($C152,'Policy Characteristics'!$C:$C,0))),"",INDEX('Policy Characteristics'!G:G,MATCH($C152,'Policy Characteristics'!$C:$C,0)))</f>
        <v>1</v>
      </c>
      <c r="N152" s="261">
        <f>IF(ISBLANK(INDEX('Policy Characteristics'!H:H,MATCH($C152,'Policy Characteristics'!$C:$C,0))),"",INDEX('Policy Characteristics'!H:H,MATCH($C152,'Policy Characteristics'!$C:$C,0)))</f>
        <v>0.01</v>
      </c>
      <c r="O152" s="254" t="str">
        <f>IF(ISBLANK(INDEX('Policy Characteristics'!I:I,MATCH($C152,'Policy Characteristics'!$C:$C,0))),"",INDEX('Policy Characteristics'!I:I,MATCH($C152,'Policy Characteristics'!$C:$C,0)))</f>
        <v>% change in miles/gal</v>
      </c>
      <c r="P152" s="254" t="str">
        <f>IF(ISBLANK(INDEX('Policy Characteristics'!J:J,MATCH($C152,'Policy Characteristics'!$C:$C,0))),"",INDEX('Policy Characteristics'!J:J,MATCH($C152,'Policy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decrease in fuel economy.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2" s="254" t="str">
        <f>IF(ISBLANK(INDEX('Policy Characteristics'!K:K,MATCH($C152,'Policy Characteristics'!$C:$C,0))),"",INDEX('Policy Characteristics'!K:K,MATCH($C152,'Policy Characteristics'!$C:$C,0)))</f>
        <v>transportation-sector-main.html#fuel-econ-std</v>
      </c>
      <c r="R152" s="254" t="str">
        <f>IF(ISBLANK(INDEX('Policy Characteristics'!L:L,MATCH($C152,'Policy Characteristics'!$C:$C,0))),"",INDEX('Policy Characteristics'!L:L,MATCH($C152,'Policy Characteristics'!$C:$C,0)))</f>
        <v>fuel-economy-standard.html</v>
      </c>
    </row>
    <row r="153" spans="1:18" x14ac:dyDescent="0.25">
      <c r="A153" s="254" t="str">
        <f>IF(ISBLANK(INDEX('Policy Characteristics'!A:A,MATCH($C153,'Policy Characteristics'!$C:$C,0))),"",INDEX('Policy Characteristics'!A:A,MATCH($C153,'Policy Characteristics'!$C:$C,0)))</f>
        <v>Transportation</v>
      </c>
      <c r="B153" s="262" t="str">
        <f>IF(ISBLANK(INDEX('Policy Characteristics'!B:B,MATCH($C153,'Policy Characteristics'!$C:$C,0))),"",INDEX('Policy Characteristics'!B:B,MATCH($C153,'Policy Characteristics'!$C:$C,0)))</f>
        <v>Fuel Economy Standard</v>
      </c>
      <c r="C153" s="254" t="str">
        <f t="shared" si="8"/>
        <v>Percentage Additional Improvement of Fuel Economy Std</v>
      </c>
      <c r="D153" s="45" t="s">
        <v>39</v>
      </c>
      <c r="E153" s="45" t="s">
        <v>36</v>
      </c>
      <c r="F153" s="45" t="s">
        <v>81</v>
      </c>
      <c r="G153" s="2" t="s">
        <v>3243</v>
      </c>
      <c r="H153" s="47">
        <f t="shared" si="6"/>
        <v>152</v>
      </c>
      <c r="I153" s="325" t="s">
        <v>40</v>
      </c>
      <c r="J153" s="255" t="str">
        <f>IF(ISBLANK(INDEX('Policy Characteristics'!D:D,MATCH($C153,'Policy Characteristics'!$C:$C,0))),"",INDEX('Policy Characteristics'!D:D,MATCH($C153,'Policy Characteristics'!$C:$C,0)))</f>
        <v>Vehicle Fuel Economy Standards</v>
      </c>
      <c r="K153" s="254" t="str">
        <f>IF(ISBLANK(INDEX('Policy Characteristics'!E:E,MATCH($C153,'Policy Characteristics'!$C:$C,0))),"",INDEX('Policy Characteristics'!E:E,MATCH($C153,'Policy Characteristics'!$C:$C,0)))</f>
        <v>trans fuel economy standards</v>
      </c>
      <c r="L153" s="261">
        <f>IF(ISBLANK(INDEX('Policy Characteristics'!F:F,MATCH($C153,'Policy Characteristics'!$C:$C,0))),"",INDEX('Policy Characteristics'!F:F,MATCH($C153,'Policy Characteristics'!$C:$C,0)))</f>
        <v>-0.25</v>
      </c>
      <c r="M153" s="261">
        <f>IF(ISBLANK(INDEX('Policy Characteristics'!G:G,MATCH($C153,'Policy Characteristics'!$C:$C,0))),"",INDEX('Policy Characteristics'!G:G,MATCH($C153,'Policy Characteristics'!$C:$C,0)))</f>
        <v>1</v>
      </c>
      <c r="N153" s="261">
        <f>IF(ISBLANK(INDEX('Policy Characteristics'!H:H,MATCH($C153,'Policy Characteristics'!$C:$C,0))),"",INDEX('Policy Characteristics'!H:H,MATCH($C153,'Policy Characteristics'!$C:$C,0)))</f>
        <v>0.01</v>
      </c>
      <c r="O153" s="254" t="str">
        <f>IF(ISBLANK(INDEX('Policy Characteristics'!I:I,MATCH($C153,'Policy Characteristics'!$C:$C,0))),"",INDEX('Policy Characteristics'!I:I,MATCH($C153,'Policy Characteristics'!$C:$C,0)))</f>
        <v>% change in miles/gal</v>
      </c>
      <c r="P153" s="254" t="str">
        <f>IF(ISBLANK(INDEX('Policy Characteristics'!J:J,MATCH($C153,'Policy Characteristics'!$C:$C,0))),"",INDEX('Policy Characteristics'!J:J,MATCH($C153,'Policy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decrease in fuel economy.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3" s="254" t="str">
        <f>IF(ISBLANK(INDEX('Policy Characteristics'!K:K,MATCH($C153,'Policy Characteristics'!$C:$C,0))),"",INDEX('Policy Characteristics'!K:K,MATCH($C153,'Policy Characteristics'!$C:$C,0)))</f>
        <v>transportation-sector-main.html#fuel-econ-std</v>
      </c>
      <c r="R153" s="254" t="str">
        <f>IF(ISBLANK(INDEX('Policy Characteristics'!L:L,MATCH($C153,'Policy Characteristics'!$C:$C,0))),"",INDEX('Policy Characteristics'!L:L,MATCH($C153,'Policy Characteristics'!$C:$C,0)))</f>
        <v>fuel-economy-standard.html</v>
      </c>
    </row>
    <row r="154" spans="1:18" x14ac:dyDescent="0.25">
      <c r="A154" s="254" t="str">
        <f>IF(ISBLANK(INDEX('Policy Characteristics'!A:A,MATCH($C154,'Policy Characteristics'!$C:$C,0))),"",INDEX('Policy Characteristics'!A:A,MATCH($C154,'Policy Characteristics'!$C:$C,0)))</f>
        <v>Transportation</v>
      </c>
      <c r="B154" s="262" t="str">
        <f>IF(ISBLANK(INDEX('Policy Characteristics'!B:B,MATCH($C154,'Policy Characteristics'!$C:$C,0))),"",INDEX('Policy Characteristics'!B:B,MATCH($C154,'Policy Characteristics'!$C:$C,0)))</f>
        <v>Fuel Economy Standard</v>
      </c>
      <c r="C154" s="254" t="str">
        <f t="shared" ref="C154:C159" si="9">C$148</f>
        <v>Percentage Additional Improvement of Fuel Economy Std</v>
      </c>
      <c r="D154" s="45" t="s">
        <v>42</v>
      </c>
      <c r="E154" s="45" t="s">
        <v>37</v>
      </c>
      <c r="F154" s="45" t="s">
        <v>80</v>
      </c>
      <c r="G154" s="2" t="s">
        <v>82</v>
      </c>
      <c r="H154" s="47">
        <f t="shared" si="6"/>
        <v>153</v>
      </c>
      <c r="I154" s="325" t="s">
        <v>40</v>
      </c>
      <c r="J154" s="255" t="str">
        <f>IF(ISBLANK(INDEX('Policy Characteristics'!D:D,MATCH($C154,'Policy Characteristics'!$C:$C,0))),"",INDEX('Policy Characteristics'!D:D,MATCH($C154,'Policy Characteristics'!$C:$C,0)))</f>
        <v>Vehicle Fuel Economy Standards</v>
      </c>
      <c r="K154" s="254" t="str">
        <f>IF(ISBLANK(INDEX('Policy Characteristics'!E:E,MATCH($C154,'Policy Characteristics'!$C:$C,0))),"",INDEX('Policy Characteristics'!E:E,MATCH($C154,'Policy Characteristics'!$C:$C,0)))</f>
        <v>trans fuel economy standards</v>
      </c>
      <c r="L154" s="261">
        <f>IF(ISBLANK(INDEX('Policy Characteristics'!F:F,MATCH($C154,'Policy Characteristics'!$C:$C,0))),"",INDEX('Policy Characteristics'!F:F,MATCH($C154,'Policy Characteristics'!$C:$C,0)))</f>
        <v>-0.25</v>
      </c>
      <c r="M154" s="261">
        <f>IF(ISBLANK(INDEX('Policy Characteristics'!G:G,MATCH($C154,'Policy Characteristics'!$C:$C,0))),"",INDEX('Policy Characteristics'!G:G,MATCH($C154,'Policy Characteristics'!$C:$C,0)))</f>
        <v>1</v>
      </c>
      <c r="N154" s="261">
        <f>IF(ISBLANK(INDEX('Policy Characteristics'!H:H,MATCH($C154,'Policy Characteristics'!$C:$C,0))),"",INDEX('Policy Characteristics'!H:H,MATCH($C154,'Policy Characteristics'!$C:$C,0)))</f>
        <v>0.01</v>
      </c>
      <c r="O154" s="254" t="str">
        <f>IF(ISBLANK(INDEX('Policy Characteristics'!I:I,MATCH($C154,'Policy Characteristics'!$C:$C,0))),"",INDEX('Policy Characteristics'!I:I,MATCH($C154,'Policy Characteristics'!$C:$C,0)))</f>
        <v>% change in miles/gal</v>
      </c>
      <c r="P154" s="254" t="str">
        <f>IF(ISBLANK(INDEX('Policy Characteristics'!J:J,MATCH($C154,'Policy Characteristics'!$C:$C,0))),"",INDEX('Policy Characteristics'!J:J,MATCH($C154,'Policy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decrease in fuel economy.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4" s="254" t="str">
        <f>IF(ISBLANK(INDEX('Policy Characteristics'!K:K,MATCH($C154,'Policy Characteristics'!$C:$C,0))),"",INDEX('Policy Characteristics'!K:K,MATCH($C154,'Policy Characteristics'!$C:$C,0)))</f>
        <v>transportation-sector-main.html#fuel-econ-std</v>
      </c>
      <c r="R154" s="254" t="str">
        <f>IF(ISBLANK(INDEX('Policy Characteristics'!L:L,MATCH($C154,'Policy Characteristics'!$C:$C,0))),"",INDEX('Policy Characteristics'!L:L,MATCH($C154,'Policy Characteristics'!$C:$C,0)))</f>
        <v>fuel-economy-standard.html</v>
      </c>
    </row>
    <row r="155" spans="1:18" x14ac:dyDescent="0.25">
      <c r="A155" s="254" t="str">
        <f>IF(ISBLANK(INDEX('Policy Characteristics'!A:A,MATCH($C155,'Policy Characteristics'!$C:$C,0))),"",INDEX('Policy Characteristics'!A:A,MATCH($C155,'Policy Characteristics'!$C:$C,0)))</f>
        <v>Transportation</v>
      </c>
      <c r="B155" s="262" t="str">
        <f>IF(ISBLANK(INDEX('Policy Characteristics'!B:B,MATCH($C155,'Policy Characteristics'!$C:$C,0))),"",INDEX('Policy Characteristics'!B:B,MATCH($C155,'Policy Characteristics'!$C:$C,0)))</f>
        <v>Fuel Economy Standard</v>
      </c>
      <c r="C155" s="254" t="str">
        <f t="shared" si="9"/>
        <v>Percentage Additional Improvement of Fuel Economy Std</v>
      </c>
      <c r="D155" s="45" t="s">
        <v>39</v>
      </c>
      <c r="E155" s="45" t="s">
        <v>37</v>
      </c>
      <c r="F155" s="45" t="s">
        <v>81</v>
      </c>
      <c r="G155" s="2" t="s">
        <v>82</v>
      </c>
      <c r="H155" s="47">
        <f t="shared" si="6"/>
        <v>154</v>
      </c>
      <c r="I155" s="325" t="s">
        <v>40</v>
      </c>
      <c r="J155" s="255" t="str">
        <f>IF(ISBLANK(INDEX('Policy Characteristics'!D:D,MATCH($C155,'Policy Characteristics'!$C:$C,0))),"",INDEX('Policy Characteristics'!D:D,MATCH($C155,'Policy Characteristics'!$C:$C,0)))</f>
        <v>Vehicle Fuel Economy Standards</v>
      </c>
      <c r="K155" s="254" t="str">
        <f>IF(ISBLANK(INDEX('Policy Characteristics'!E:E,MATCH($C155,'Policy Characteristics'!$C:$C,0))),"",INDEX('Policy Characteristics'!E:E,MATCH($C155,'Policy Characteristics'!$C:$C,0)))</f>
        <v>trans fuel economy standards</v>
      </c>
      <c r="L155" s="261">
        <f>IF(ISBLANK(INDEX('Policy Characteristics'!F:F,MATCH($C155,'Policy Characteristics'!$C:$C,0))),"",INDEX('Policy Characteristics'!F:F,MATCH($C155,'Policy Characteristics'!$C:$C,0)))</f>
        <v>-0.25</v>
      </c>
      <c r="M155" s="261">
        <f>IF(ISBLANK(INDEX('Policy Characteristics'!G:G,MATCH($C155,'Policy Characteristics'!$C:$C,0))),"",INDEX('Policy Characteristics'!G:G,MATCH($C155,'Policy Characteristics'!$C:$C,0)))</f>
        <v>1</v>
      </c>
      <c r="N155" s="261">
        <f>IF(ISBLANK(INDEX('Policy Characteristics'!H:H,MATCH($C155,'Policy Characteristics'!$C:$C,0))),"",INDEX('Policy Characteristics'!H:H,MATCH($C155,'Policy Characteristics'!$C:$C,0)))</f>
        <v>0.01</v>
      </c>
      <c r="O155" s="254" t="str">
        <f>IF(ISBLANK(INDEX('Policy Characteristics'!I:I,MATCH($C155,'Policy Characteristics'!$C:$C,0))),"",INDEX('Policy Characteristics'!I:I,MATCH($C155,'Policy Characteristics'!$C:$C,0)))</f>
        <v>% change in miles/gal</v>
      </c>
      <c r="P155" s="254" t="str">
        <f>IF(ISBLANK(INDEX('Policy Characteristics'!J:J,MATCH($C155,'Policy Characteristics'!$C:$C,0))),"",INDEX('Policy Characteristics'!J:J,MATCH($C155,'Policy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decrease in fuel economy.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5" s="254" t="str">
        <f>IF(ISBLANK(INDEX('Policy Characteristics'!K:K,MATCH($C155,'Policy Characteristics'!$C:$C,0))),"",INDEX('Policy Characteristics'!K:K,MATCH($C155,'Policy Characteristics'!$C:$C,0)))</f>
        <v>transportation-sector-main.html#fuel-econ-std</v>
      </c>
      <c r="R155" s="254" t="str">
        <f>IF(ISBLANK(INDEX('Policy Characteristics'!L:L,MATCH($C155,'Policy Characteristics'!$C:$C,0))),"",INDEX('Policy Characteristics'!L:L,MATCH($C155,'Policy Characteristics'!$C:$C,0)))</f>
        <v>fuel-economy-standard.html</v>
      </c>
    </row>
    <row r="156" spans="1:18" x14ac:dyDescent="0.25">
      <c r="A156" s="254" t="str">
        <f>IF(ISBLANK(INDEX('Policy Characteristics'!A:A,MATCH($C156,'Policy Characteristics'!$C:$C,0))),"",INDEX('Policy Characteristics'!A:A,MATCH($C156,'Policy Characteristics'!$C:$C,0)))</f>
        <v>Transportation</v>
      </c>
      <c r="B156" s="262" t="str">
        <f>IF(ISBLANK(INDEX('Policy Characteristics'!B:B,MATCH($C156,'Policy Characteristics'!$C:$C,0))),"",INDEX('Policy Characteristics'!B:B,MATCH($C156,'Policy Characteristics'!$C:$C,0)))</f>
        <v>Fuel Economy Standard</v>
      </c>
      <c r="C156" s="254" t="str">
        <f t="shared" si="9"/>
        <v>Percentage Additional Improvement of Fuel Economy Std</v>
      </c>
      <c r="D156" s="45" t="s">
        <v>42</v>
      </c>
      <c r="E156" s="45" t="s">
        <v>38</v>
      </c>
      <c r="F156" s="45" t="s">
        <v>80</v>
      </c>
      <c r="G156" s="2" t="s">
        <v>3244</v>
      </c>
      <c r="H156" s="47">
        <f t="shared" si="6"/>
        <v>155</v>
      </c>
      <c r="I156" s="325" t="s">
        <v>40</v>
      </c>
      <c r="J156" s="255" t="str">
        <f>IF(ISBLANK(INDEX('Policy Characteristics'!D:D,MATCH($C156,'Policy Characteristics'!$C:$C,0))),"",INDEX('Policy Characteristics'!D:D,MATCH($C156,'Policy Characteristics'!$C:$C,0)))</f>
        <v>Vehicle Fuel Economy Standards</v>
      </c>
      <c r="K156" s="254" t="str">
        <f>IF(ISBLANK(INDEX('Policy Characteristics'!E:E,MATCH($C156,'Policy Characteristics'!$C:$C,0))),"",INDEX('Policy Characteristics'!E:E,MATCH($C156,'Policy Characteristics'!$C:$C,0)))</f>
        <v>trans fuel economy standards</v>
      </c>
      <c r="L156" s="261">
        <f>IF(ISBLANK(INDEX('Policy Characteristics'!F:F,MATCH($C156,'Policy Characteristics'!$C:$C,0))),"",INDEX('Policy Characteristics'!F:F,MATCH($C156,'Policy Characteristics'!$C:$C,0)))</f>
        <v>-0.25</v>
      </c>
      <c r="M156" s="261">
        <f>IF(ISBLANK(INDEX('Policy Characteristics'!G:G,MATCH($C156,'Policy Characteristics'!$C:$C,0))),"",INDEX('Policy Characteristics'!G:G,MATCH($C156,'Policy Characteristics'!$C:$C,0)))</f>
        <v>1</v>
      </c>
      <c r="N156" s="261">
        <f>IF(ISBLANK(INDEX('Policy Characteristics'!H:H,MATCH($C156,'Policy Characteristics'!$C:$C,0))),"",INDEX('Policy Characteristics'!H:H,MATCH($C156,'Policy Characteristics'!$C:$C,0)))</f>
        <v>0.01</v>
      </c>
      <c r="O156" s="254" t="str">
        <f>IF(ISBLANK(INDEX('Policy Characteristics'!I:I,MATCH($C156,'Policy Characteristics'!$C:$C,0))),"",INDEX('Policy Characteristics'!I:I,MATCH($C156,'Policy Characteristics'!$C:$C,0)))</f>
        <v>% change in miles/gal</v>
      </c>
      <c r="P156" s="254" t="str">
        <f>IF(ISBLANK(INDEX('Policy Characteristics'!J:J,MATCH($C156,'Policy Characteristics'!$C:$C,0))),"",INDEX('Policy Characteristics'!J:J,MATCH($C156,'Policy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decrease in fuel economy.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6" s="254" t="str">
        <f>IF(ISBLANK(INDEX('Policy Characteristics'!K:K,MATCH($C156,'Policy Characteristics'!$C:$C,0))),"",INDEX('Policy Characteristics'!K:K,MATCH($C156,'Policy Characteristics'!$C:$C,0)))</f>
        <v>transportation-sector-main.html#fuel-econ-std</v>
      </c>
      <c r="R156" s="254" t="str">
        <f>IF(ISBLANK(INDEX('Policy Characteristics'!L:L,MATCH($C156,'Policy Characteristics'!$C:$C,0))),"",INDEX('Policy Characteristics'!L:L,MATCH($C156,'Policy Characteristics'!$C:$C,0)))</f>
        <v>fuel-economy-standard.html</v>
      </c>
    </row>
    <row r="157" spans="1:18" x14ac:dyDescent="0.25">
      <c r="A157" s="254" t="str">
        <f>IF(ISBLANK(INDEX('Policy Characteristics'!A:A,MATCH($C157,'Policy Characteristics'!$C:$C,0))),"",INDEX('Policy Characteristics'!A:A,MATCH($C157,'Policy Characteristics'!$C:$C,0)))</f>
        <v>Transportation</v>
      </c>
      <c r="B157" s="262" t="str">
        <f>IF(ISBLANK(INDEX('Policy Characteristics'!B:B,MATCH($C157,'Policy Characteristics'!$C:$C,0))),"",INDEX('Policy Characteristics'!B:B,MATCH($C157,'Policy Characteristics'!$C:$C,0)))</f>
        <v>Fuel Economy Standard</v>
      </c>
      <c r="C157" s="254" t="str">
        <f t="shared" si="9"/>
        <v>Percentage Additional Improvement of Fuel Economy Std</v>
      </c>
      <c r="D157" s="45" t="s">
        <v>39</v>
      </c>
      <c r="E157" s="45" t="s">
        <v>38</v>
      </c>
      <c r="F157" s="45" t="s">
        <v>81</v>
      </c>
      <c r="G157" s="2" t="s">
        <v>3245</v>
      </c>
      <c r="H157" s="47">
        <f t="shared" si="6"/>
        <v>156</v>
      </c>
      <c r="I157" s="325" t="s">
        <v>40</v>
      </c>
      <c r="J157" s="255" t="str">
        <f>IF(ISBLANK(INDEX('Policy Characteristics'!D:D,MATCH($C157,'Policy Characteristics'!$C:$C,0))),"",INDEX('Policy Characteristics'!D:D,MATCH($C157,'Policy Characteristics'!$C:$C,0)))</f>
        <v>Vehicle Fuel Economy Standards</v>
      </c>
      <c r="K157" s="254" t="str">
        <f>IF(ISBLANK(INDEX('Policy Characteristics'!E:E,MATCH($C157,'Policy Characteristics'!$C:$C,0))),"",INDEX('Policy Characteristics'!E:E,MATCH($C157,'Policy Characteristics'!$C:$C,0)))</f>
        <v>trans fuel economy standards</v>
      </c>
      <c r="L157" s="261">
        <f>IF(ISBLANK(INDEX('Policy Characteristics'!F:F,MATCH($C157,'Policy Characteristics'!$C:$C,0))),"",INDEX('Policy Characteristics'!F:F,MATCH($C157,'Policy Characteristics'!$C:$C,0)))</f>
        <v>-0.25</v>
      </c>
      <c r="M157" s="261">
        <f>IF(ISBLANK(INDEX('Policy Characteristics'!G:G,MATCH($C157,'Policy Characteristics'!$C:$C,0))),"",INDEX('Policy Characteristics'!G:G,MATCH($C157,'Policy Characteristics'!$C:$C,0)))</f>
        <v>1</v>
      </c>
      <c r="N157" s="261">
        <f>IF(ISBLANK(INDEX('Policy Characteristics'!H:H,MATCH($C157,'Policy Characteristics'!$C:$C,0))),"",INDEX('Policy Characteristics'!H:H,MATCH($C157,'Policy Characteristics'!$C:$C,0)))</f>
        <v>0.01</v>
      </c>
      <c r="O157" s="254" t="str">
        <f>IF(ISBLANK(INDEX('Policy Characteristics'!I:I,MATCH($C157,'Policy Characteristics'!$C:$C,0))),"",INDEX('Policy Characteristics'!I:I,MATCH($C157,'Policy Characteristics'!$C:$C,0)))</f>
        <v>% change in miles/gal</v>
      </c>
      <c r="P157" s="254" t="str">
        <f>IF(ISBLANK(INDEX('Policy Characteristics'!J:J,MATCH($C157,'Policy Characteristics'!$C:$C,0))),"",INDEX('Policy Characteristics'!J:J,MATCH($C157,'Policy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decrease in fuel economy.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7" s="254" t="str">
        <f>IF(ISBLANK(INDEX('Policy Characteristics'!K:K,MATCH($C157,'Policy Characteristics'!$C:$C,0))),"",INDEX('Policy Characteristics'!K:K,MATCH($C157,'Policy Characteristics'!$C:$C,0)))</f>
        <v>transportation-sector-main.html#fuel-econ-std</v>
      </c>
      <c r="R157" s="254" t="str">
        <f>IF(ISBLANK(INDEX('Policy Characteristics'!L:L,MATCH($C157,'Policy Characteristics'!$C:$C,0))),"",INDEX('Policy Characteristics'!L:L,MATCH($C157,'Policy Characteristics'!$C:$C,0)))</f>
        <v>fuel-economy-standard.html</v>
      </c>
    </row>
    <row r="158" spans="1:18" x14ac:dyDescent="0.25">
      <c r="A158" s="254" t="str">
        <f>IF(ISBLANK(INDEX('Policy Characteristics'!A:A,MATCH($C158,'Policy Characteristics'!$C:$C,0))),"",INDEX('Policy Characteristics'!A:A,MATCH($C158,'Policy Characteristics'!$C:$C,0)))</f>
        <v>Transportation</v>
      </c>
      <c r="B158" s="262" t="str">
        <f>IF(ISBLANK(INDEX('Policy Characteristics'!B:B,MATCH($C158,'Policy Characteristics'!$C:$C,0))),"",INDEX('Policy Characteristics'!B:B,MATCH($C158,'Policy Characteristics'!$C:$C,0)))</f>
        <v>Fuel Economy Standard</v>
      </c>
      <c r="C158" s="254" t="str">
        <f t="shared" si="9"/>
        <v>Percentage Additional Improvement of Fuel Economy Std</v>
      </c>
      <c r="D158" s="45" t="s">
        <v>42</v>
      </c>
      <c r="E158" s="45" t="s">
        <v>107</v>
      </c>
      <c r="F158" s="45" t="s">
        <v>80</v>
      </c>
      <c r="G158" s="2" t="s">
        <v>137</v>
      </c>
      <c r="H158" s="47">
        <f t="shared" si="6"/>
        <v>157</v>
      </c>
      <c r="I158" s="325" t="s">
        <v>40</v>
      </c>
      <c r="J158" s="255" t="str">
        <f>IF(ISBLANK(INDEX('Policy Characteristics'!D:D,MATCH($C158,'Policy Characteristics'!$C:$C,0))),"",INDEX('Policy Characteristics'!D:D,MATCH($C158,'Policy Characteristics'!$C:$C,0)))</f>
        <v>Vehicle Fuel Economy Standards</v>
      </c>
      <c r="K158" s="254" t="str">
        <f>IF(ISBLANK(INDEX('Policy Characteristics'!E:E,MATCH($C158,'Policy Characteristics'!$C:$C,0))),"",INDEX('Policy Characteristics'!E:E,MATCH($C158,'Policy Characteristics'!$C:$C,0)))</f>
        <v>trans fuel economy standards</v>
      </c>
      <c r="L158" s="261">
        <f>IF(ISBLANK(INDEX('Policy Characteristics'!F:F,MATCH($C158,'Policy Characteristics'!$C:$C,0))),"",INDEX('Policy Characteristics'!F:F,MATCH($C158,'Policy Characteristics'!$C:$C,0)))</f>
        <v>-0.25</v>
      </c>
      <c r="M158" s="261">
        <f>IF(ISBLANK(INDEX('Policy Characteristics'!G:G,MATCH($C158,'Policy Characteristics'!$C:$C,0))),"",INDEX('Policy Characteristics'!G:G,MATCH($C158,'Policy Characteristics'!$C:$C,0)))</f>
        <v>1</v>
      </c>
      <c r="N158" s="261">
        <f>IF(ISBLANK(INDEX('Policy Characteristics'!H:H,MATCH($C158,'Policy Characteristics'!$C:$C,0))),"",INDEX('Policy Characteristics'!H:H,MATCH($C158,'Policy Characteristics'!$C:$C,0)))</f>
        <v>0.01</v>
      </c>
      <c r="O158" s="254" t="str">
        <f>IF(ISBLANK(INDEX('Policy Characteristics'!I:I,MATCH($C158,'Policy Characteristics'!$C:$C,0))),"",INDEX('Policy Characteristics'!I:I,MATCH($C158,'Policy Characteristics'!$C:$C,0)))</f>
        <v>% change in miles/gal</v>
      </c>
      <c r="P158" s="254" t="str">
        <f>IF(ISBLANK(INDEX('Policy Characteristics'!J:J,MATCH($C158,'Policy Characteristics'!$C:$C,0))),"",INDEX('Policy Characteristics'!J:J,MATCH($C158,'Policy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decrease in fuel economy.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8" s="254" t="str">
        <f>IF(ISBLANK(INDEX('Policy Characteristics'!K:K,MATCH($C158,'Policy Characteristics'!$C:$C,0))),"",INDEX('Policy Characteristics'!K:K,MATCH($C158,'Policy Characteristics'!$C:$C,0)))</f>
        <v>transportation-sector-main.html#fuel-econ-std</v>
      </c>
      <c r="R158" s="254" t="str">
        <f>IF(ISBLANK(INDEX('Policy Characteristics'!L:L,MATCH($C158,'Policy Characteristics'!$C:$C,0))),"",INDEX('Policy Characteristics'!L:L,MATCH($C158,'Policy Characteristics'!$C:$C,0)))</f>
        <v>fuel-economy-standard.html</v>
      </c>
    </row>
    <row r="159" spans="1:18" x14ac:dyDescent="0.25">
      <c r="A159" s="254" t="str">
        <f>IF(ISBLANK(INDEX('Policy Characteristics'!A:A,MATCH($C159,'Policy Characteristics'!$C:$C,0))),"",INDEX('Policy Characteristics'!A:A,MATCH($C159,'Policy Characteristics'!$C:$C,0)))</f>
        <v>Transportation</v>
      </c>
      <c r="B159" s="262" t="str">
        <f>IF(ISBLANK(INDEX('Policy Characteristics'!B:B,MATCH($C159,'Policy Characteristics'!$C:$C,0))),"",INDEX('Policy Characteristics'!B:B,MATCH($C159,'Policy Characteristics'!$C:$C,0)))</f>
        <v>Fuel Economy Standard</v>
      </c>
      <c r="C159" s="254" t="str">
        <f t="shared" si="9"/>
        <v>Percentage Additional Improvement of Fuel Economy Std</v>
      </c>
      <c r="D159" s="45" t="s">
        <v>39</v>
      </c>
      <c r="E159" s="45" t="s">
        <v>107</v>
      </c>
      <c r="F159" s="45" t="s">
        <v>81</v>
      </c>
      <c r="G159" s="2" t="s">
        <v>137</v>
      </c>
      <c r="H159" s="47">
        <f t="shared" si="6"/>
        <v>158</v>
      </c>
      <c r="I159" s="325" t="s">
        <v>41</v>
      </c>
      <c r="J159" s="255" t="str">
        <f>IF(ISBLANK(INDEX('Policy Characteristics'!D:D,MATCH($C159,'Policy Characteristics'!$C:$C,0))),"",INDEX('Policy Characteristics'!D:D,MATCH($C159,'Policy Characteristics'!$C:$C,0)))</f>
        <v>Vehicle Fuel Economy Standards</v>
      </c>
      <c r="K159" s="254" t="str">
        <f>IF(ISBLANK(INDEX('Policy Characteristics'!E:E,MATCH($C159,'Policy Characteristics'!$C:$C,0))),"",INDEX('Policy Characteristics'!E:E,MATCH($C159,'Policy Characteristics'!$C:$C,0)))</f>
        <v>trans fuel economy standards</v>
      </c>
      <c r="L159" s="261">
        <f>IF(ISBLANK(INDEX('Policy Characteristics'!F:F,MATCH($C159,'Policy Characteristics'!$C:$C,0))),"",INDEX('Policy Characteristics'!F:F,MATCH($C159,'Policy Characteristics'!$C:$C,0)))</f>
        <v>-0.25</v>
      </c>
      <c r="M159" s="261">
        <f>IF(ISBLANK(INDEX('Policy Characteristics'!G:G,MATCH($C159,'Policy Characteristics'!$C:$C,0))),"",INDEX('Policy Characteristics'!G:G,MATCH($C159,'Policy Characteristics'!$C:$C,0)))</f>
        <v>1</v>
      </c>
      <c r="N159" s="261">
        <f>IF(ISBLANK(INDEX('Policy Characteristics'!H:H,MATCH($C159,'Policy Characteristics'!$C:$C,0))),"",INDEX('Policy Characteristics'!H:H,MATCH($C159,'Policy Characteristics'!$C:$C,0)))</f>
        <v>0.01</v>
      </c>
      <c r="O159" s="254" t="str">
        <f>IF(ISBLANK(INDEX('Policy Characteristics'!I:I,MATCH($C159,'Policy Characteristics'!$C:$C,0))),"",INDEX('Policy Characteristics'!I:I,MATCH($C159,'Policy Characteristics'!$C:$C,0)))</f>
        <v>% change in miles/gal</v>
      </c>
      <c r="P159" s="254" t="str">
        <f>IF(ISBLANK(INDEX('Policy Characteristics'!J:J,MATCH($C159,'Policy Characteristics'!$C:$C,0))),"",INDEX('Policy Characteristics'!J:J,MATCH($C159,'Policy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decrease in fuel economy.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9" s="254" t="str">
        <f>IF(ISBLANK(INDEX('Policy Characteristics'!K:K,MATCH($C159,'Policy Characteristics'!$C:$C,0))),"",INDEX('Policy Characteristics'!K:K,MATCH($C159,'Policy Characteristics'!$C:$C,0)))</f>
        <v>transportation-sector-main.html#fuel-econ-std</v>
      </c>
      <c r="R159" s="254" t="str">
        <f>IF(ISBLANK(INDEX('Policy Characteristics'!L:L,MATCH($C159,'Policy Characteristics'!$C:$C,0))),"",INDEX('Policy Characteristics'!L:L,MATCH($C159,'Policy Characteristics'!$C:$C,0)))</f>
        <v>fuel-economy-standard.html</v>
      </c>
    </row>
    <row r="160" spans="1:18" s="2" customFormat="1" x14ac:dyDescent="0.25">
      <c r="A160" s="254" t="str">
        <f>IF(ISBLANK(INDEX('Policy Characteristics'!A:A,MATCH($C160,'Policy Characteristics'!$C:$C,0))),"",INDEX('Policy Characteristics'!A:A,MATCH($C160,'Policy Characteristics'!$C:$C,0)))</f>
        <v>Transportation</v>
      </c>
      <c r="B160" s="262" t="str">
        <f>IF(ISBLANK(INDEX('Policy Characteristics'!B:B,MATCH($C160,'Policy Characteristics'!$C:$C,0))),"",INDEX('Policy Characteristics'!B:B,MATCH($C160,'Policy Characteristics'!$C:$C,0)))</f>
        <v>Low Carbon Fuel Standard</v>
      </c>
      <c r="C160" s="317" t="s">
        <v>449</v>
      </c>
      <c r="D160" s="45"/>
      <c r="E160" s="45"/>
      <c r="F160" s="45"/>
      <c r="G160" s="45"/>
      <c r="H160" s="47">
        <f t="shared" si="6"/>
        <v>159</v>
      </c>
      <c r="I160" s="324" t="s">
        <v>40</v>
      </c>
      <c r="J160" s="255" t="str">
        <f>IF(ISBLANK(INDEX('Policy Characteristics'!D:D,MATCH($C160,'Policy Characteristics'!$C:$C,0))),"",INDEX('Policy Characteristics'!D:D,MATCH($C160,'Policy Characteristics'!$C:$C,0)))</f>
        <v>Low Carbon Fuel Standard</v>
      </c>
      <c r="K160" s="254" t="str">
        <f>IF(ISBLANK(INDEX('Policy Characteristics'!E:E,MATCH($C160,'Policy Characteristics'!$C:$C,0))),"",INDEX('Policy Characteristics'!E:E,MATCH($C160,'Policy Characteristics'!$C:$C,0)))</f>
        <v>trans LCFS</v>
      </c>
      <c r="L160" s="261">
        <f>IF(ISBLANK(INDEX('Policy Characteristics'!F:F,MATCH($C160,'Policy Characteristics'!$C:$C,0))),"",INDEX('Policy Characteristics'!F:F,MATCH($C160,'Policy Characteristics'!$C:$C,0)))</f>
        <v>0</v>
      </c>
      <c r="M160" s="261">
        <f>IF(ISBLANK(INDEX('Policy Characteristics'!G:G,MATCH($C160,'Policy Characteristics'!$C:$C,0))),"",INDEX('Policy Characteristics'!G:G,MATCH($C160,'Policy Characteristics'!$C:$C,0)))</f>
        <v>1</v>
      </c>
      <c r="N160" s="261">
        <f>IF(ISBLANK(INDEX('Policy Characteristics'!H:H,MATCH($C160,'Policy Characteristics'!$C:$C,0))),"",INDEX('Policy Characteristics'!H:H,MATCH($C160,'Policy Characteristics'!$C:$C,0)))</f>
        <v>0.01</v>
      </c>
      <c r="O160" s="254" t="str">
        <f>IF(ISBLANK(INDEX('Policy Characteristics'!I:I,MATCH($C160,'Policy Characteristics'!$C:$C,0))),"",INDEX('Policy Characteristics'!I:I,MATCH($C160,'Policy Characteristics'!$C:$C,0)))</f>
        <v>% reduction in carbon emissions</v>
      </c>
      <c r="P160" s="254" t="str">
        <f>IF(ISBLANK(INDEX('Policy Characteristics'!J:J,MATCH($C160,'Policy Characteristics'!$C:$C,0))),"",INDEX('Policy Characteristics'!J:J,MATCH($C160,'Policy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10% reduction in carbon intensity of the transportation fuel pool by 2020.</v>
      </c>
      <c r="Q160" s="254" t="str">
        <f>IF(ISBLANK(INDEX('Policy Characteristics'!K:K,MATCH($C160,'Policy Characteristics'!$C:$C,0))),"",INDEX('Policy Characteristics'!K:K,MATCH($C160,'Policy Characteristics'!$C:$C,0)))</f>
        <v>transportation-sector-main.html#lcfs</v>
      </c>
      <c r="R160" s="254" t="str">
        <f>IF(ISBLANK(INDEX('Policy Characteristics'!L:L,MATCH($C160,'Policy Characteristics'!$C:$C,0))),"",INDEX('Policy Characteristics'!L:L,MATCH($C160,'Policy Characteristics'!$C:$C,0)))</f>
        <v>low-carbon-fuel-standard.html</v>
      </c>
    </row>
    <row r="161" spans="1:18" s="2" customFormat="1" x14ac:dyDescent="0.25">
      <c r="A161" s="254" t="str">
        <f>IF(ISBLANK(INDEX('Policy Characteristics'!A:A,MATCH($C161,'Policy Characteristics'!$C:$C,0))),"",INDEX('Policy Characteristics'!A:A,MATCH($C161,'Policy Characteristics'!$C:$C,0)))</f>
        <v>Transportation</v>
      </c>
      <c r="B161" s="262" t="str">
        <f>IF(ISBLANK(INDEX('Policy Characteristics'!B:B,MATCH($C161,'Policy Characteristics'!$C:$C,0))),"",INDEX('Policy Characteristics'!B:B,MATCH($C161,'Policy Characteristics'!$C:$C,0)))</f>
        <v>Non-BAU LCFS-Qualifying Vehicles</v>
      </c>
      <c r="C161" s="1" t="s">
        <v>3572</v>
      </c>
      <c r="D161" s="45"/>
      <c r="E161" s="45"/>
      <c r="F161" s="45"/>
      <c r="G161" s="45"/>
      <c r="H161" s="47">
        <f t="shared" si="6"/>
        <v>160</v>
      </c>
      <c r="I161" s="324" t="s">
        <v>40</v>
      </c>
      <c r="J161" s="255" t="str">
        <f>IF(ISBLANK(INDEX('Policy Characteristics'!D:D,MATCH($C161,'Policy Characteristics'!$C:$C,0))),"",INDEX('Policy Characteristics'!D:D,MATCH($C161,'Policy Characteristics'!$C:$C,0)))</f>
        <v>Low Carbon Fuel Standard</v>
      </c>
      <c r="K161" s="254" t="str">
        <f>IF(ISBLANK(INDEX('Policy Characteristics'!E:E,MATCH($C161,'Policy Characteristics'!$C:$C,0))),"",INDEX('Policy Characteristics'!E:E,MATCH($C161,'Policy Characteristics'!$C:$C,0)))</f>
        <v>trans LCFS vehicles</v>
      </c>
      <c r="L161" s="261">
        <f>IF(ISBLANK(INDEX('Policy Characteristics'!F:F,MATCH($C161,'Policy Characteristics'!$C:$C,0))),"",INDEX('Policy Characteristics'!F:F,MATCH($C161,'Policy Characteristics'!$C:$C,0)))</f>
        <v>0</v>
      </c>
      <c r="M161" s="261">
        <f>IF(ISBLANK(INDEX('Policy Characteristics'!G:G,MATCH($C161,'Policy Characteristics'!$C:$C,0))),"",INDEX('Policy Characteristics'!G:G,MATCH($C161,'Policy Characteristics'!$C:$C,0)))</f>
        <v>1</v>
      </c>
      <c r="N161" s="261">
        <f>IF(ISBLANK(INDEX('Policy Characteristics'!H:H,MATCH($C161,'Policy Characteristics'!$C:$C,0))),"",INDEX('Policy Characteristics'!H:H,MATCH($C161,'Policy Characteristics'!$C:$C,0)))</f>
        <v>1</v>
      </c>
      <c r="O161" s="254" t="str">
        <f>IF(ISBLANK(INDEX('Policy Characteristics'!I:I,MATCH($C161,'Policy Characteristics'!$C:$C,0))),"",INDEX('Policy Characteristics'!I:I,MATCH($C161,'Policy Characteristics'!$C:$C,0)))</f>
        <v>on/off</v>
      </c>
      <c r="P161" s="254" t="str">
        <f>IF(ISBLANK(INDEX('Policy Characteristics'!J:J,MATCH($C161,'Policy Characteristics'!$C:$C,0))),"",INDEX('Policy Characteristics'!J:J,MATCH($C161,'Policy Characteristics'!$C:$C,0)))</f>
        <v>**Description:** This lever changes which vehicles qualify under the low carbon fuel standard. With the lever off, LCFS-qualifying vehicles include all vehicle types except aircraft. With the lever on, only aircraft qualify.</v>
      </c>
      <c r="Q161" s="254" t="str">
        <f>IF(ISBLANK(INDEX('Policy Characteristics'!K:K,MATCH($C161,'Policy Characteristics'!$C:$C,0))),"",INDEX('Policy Characteristics'!K:K,MATCH($C161,'Policy Characteristics'!$C:$C,0)))</f>
        <v>transportation-sector-main.html#lcfs</v>
      </c>
      <c r="R161" s="254" t="str">
        <f>IF(ISBLANK(INDEX('Policy Characteristics'!L:L,MATCH($C161,'Policy Characteristics'!$C:$C,0))),"",INDEX('Policy Characteristics'!L:L,MATCH($C161,'Policy Characteristics'!$C:$C,0)))</f>
        <v>low-carbon-fuel-standard.html</v>
      </c>
    </row>
    <row r="162" spans="1:18" x14ac:dyDescent="0.25">
      <c r="A162" s="254" t="str">
        <f>IF(ISBLANK(INDEX('Policy Characteristics'!A:A,MATCH($C162,'Policy Characteristics'!$C:$C,0))),"",INDEX('Policy Characteristics'!A:A,MATCH($C162,'Policy Characteristics'!$C:$C,0)))</f>
        <v>Transportation</v>
      </c>
      <c r="B162" s="262" t="str">
        <f>IF(ISBLANK(INDEX('Policy Characteristics'!B:B,MATCH($C162,'Policy Characteristics'!$C:$C,0))),"",INDEX('Policy Characteristics'!B:B,MATCH($C162,'Policy Characteristics'!$C:$C,0)))</f>
        <v>Mode Shifting</v>
      </c>
      <c r="C162" t="s">
        <v>2946</v>
      </c>
      <c r="D162" s="45" t="s">
        <v>42</v>
      </c>
      <c r="E162" s="45" t="s">
        <v>34</v>
      </c>
      <c r="F162" s="45" t="s">
        <v>80</v>
      </c>
      <c r="G162" s="2" t="s">
        <v>3246</v>
      </c>
      <c r="H162" s="47">
        <f t="shared" si="6"/>
        <v>161</v>
      </c>
      <c r="I162" s="324" t="s">
        <v>40</v>
      </c>
      <c r="J162" s="255" t="str">
        <f>IF(ISBLANK(INDEX('Policy Characteristics'!D:D,MATCH($C162,'Policy Characteristics'!$C:$C,0))),"",INDEX('Policy Characteristics'!D:D,MATCH($C162,'Policy Characteristics'!$C:$C,0)))</f>
        <v>Mode Shifting</v>
      </c>
      <c r="K162" s="254" t="str">
        <f>IF(ISBLANK(INDEX('Policy Characteristics'!E:E,MATCH($C162,'Policy Characteristics'!$C:$C,0))),"",INDEX('Policy Characteristics'!E:E,MATCH($C162,'Policy Characteristics'!$C:$C,0)))</f>
        <v>trans mode shifting</v>
      </c>
      <c r="L162" s="261">
        <f>IF(ISBLANK(INDEX('Policy Characteristics'!F:F,MATCH($C162,'Policy Characteristics'!$C:$C,0))),"",INDEX('Policy Characteristics'!F:F,MATCH($C162,'Policy Characteristics'!$C:$C,0)))</f>
        <v>0</v>
      </c>
      <c r="M162" s="261">
        <f>IF(ISBLANK(INDEX('Policy Characteristics'!G:G,MATCH($C162,'Policy Characteristics'!$C:$C,0))),"",INDEX('Policy Characteristics'!G:G,MATCH($C162,'Policy Characteristics'!$C:$C,0)))</f>
        <v>0.33</v>
      </c>
      <c r="N162" s="261">
        <f>IF(ISBLANK(INDEX('Policy Characteristics'!H:H,MATCH($C162,'Policy Characteristics'!$C:$C,0))),"",INDEX('Policy Characteristics'!H:H,MATCH($C162,'Policy Characteristics'!$C:$C,0)))</f>
        <v>0.01</v>
      </c>
      <c r="O162" s="254" t="str">
        <f>IF(ISBLANK(INDEX('Policy Characteristics'!I:I,MATCH($C162,'Policy Characteristics'!$C:$C,0))),"",INDEX('Policy Characteristics'!I:I,MATCH($C162,'Policy Characteristics'!$C:$C,0)))</f>
        <v>% of trips shifted</v>
      </c>
      <c r="P162" s="254" t="str">
        <f>IF(ISBLANK(INDEX('Policy Characteristics'!J:J,MATCH($C162,'Policy Characteristics'!$C:$C,0))),"",INDEX('Policy Characteristics'!J:J,MATCH($C162,'Policy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2" s="254" t="str">
        <f>IF(ISBLANK(INDEX('Policy Characteristics'!K:K,MATCH($C162,'Policy Characteristics'!$C:$C,0))),"",INDEX('Policy Characteristics'!K:K,MATCH($C162,'Policy Characteristics'!$C:$C,0)))</f>
        <v>transportation-sector-main.html#tdm</v>
      </c>
      <c r="R162" s="254" t="str">
        <f>IF(ISBLANK(INDEX('Policy Characteristics'!L:L,MATCH($C162,'Policy Characteristics'!$C:$C,0))),"",INDEX('Policy Characteristics'!L:L,MATCH($C162,'Policy Characteristics'!$C:$C,0)))</f>
        <v>transportation-demand-management.html</v>
      </c>
    </row>
    <row r="163" spans="1:18" x14ac:dyDescent="0.25">
      <c r="A163" s="254" t="str">
        <f>IF(ISBLANK(INDEX('Policy Characteristics'!A:A,MATCH($C163,'Policy Characteristics'!$C:$C,0))),"",INDEX('Policy Characteristics'!A:A,MATCH($C163,'Policy Characteristics'!$C:$C,0)))</f>
        <v>Transportation</v>
      </c>
      <c r="B163" s="262" t="str">
        <f>IF(ISBLANK(INDEX('Policy Characteristics'!B:B,MATCH($C163,'Policy Characteristics'!$C:$C,0))),"",INDEX('Policy Characteristics'!B:B,MATCH($C163,'Policy Characteristics'!$C:$C,0)))</f>
        <v>Mode Shifting</v>
      </c>
      <c r="C163" s="254" t="str">
        <f t="shared" ref="C163:C173" si="10">C$162</f>
        <v>Percent of Travel Demand Shifted to Other Modes or Eliminated</v>
      </c>
      <c r="D163" s="45" t="s">
        <v>42</v>
      </c>
      <c r="E163" s="45" t="s">
        <v>35</v>
      </c>
      <c r="F163" s="45" t="s">
        <v>80</v>
      </c>
      <c r="G163" s="2" t="s">
        <v>2320</v>
      </c>
      <c r="H163" s="47">
        <f t="shared" si="6"/>
        <v>162</v>
      </c>
      <c r="I163" s="325" t="s">
        <v>41</v>
      </c>
      <c r="J163" s="255" t="str">
        <f>IF(ISBLANK(INDEX('Policy Characteristics'!D:D,MATCH($C163,'Policy Characteristics'!$C:$C,0))),"",INDEX('Policy Characteristics'!D:D,MATCH($C163,'Policy Characteristics'!$C:$C,0)))</f>
        <v>Mode Shifting</v>
      </c>
      <c r="K163" s="254" t="str">
        <f>IF(ISBLANK(INDEX('Policy Characteristics'!E:E,MATCH($C163,'Policy Characteristics'!$C:$C,0))),"",INDEX('Policy Characteristics'!E:E,MATCH($C163,'Policy Characteristics'!$C:$C,0)))</f>
        <v>trans mode shifting</v>
      </c>
      <c r="L163" s="261">
        <f>IF(ISBLANK(INDEX('Policy Characteristics'!F:F,MATCH($C163,'Policy Characteristics'!$C:$C,0))),"",INDEX('Policy Characteristics'!F:F,MATCH($C163,'Policy Characteristics'!$C:$C,0)))</f>
        <v>0</v>
      </c>
      <c r="M163" s="261">
        <f>IF(ISBLANK(INDEX('Policy Characteristics'!G:G,MATCH($C163,'Policy Characteristics'!$C:$C,0))),"",INDEX('Policy Characteristics'!G:G,MATCH($C163,'Policy Characteristics'!$C:$C,0)))</f>
        <v>0.33</v>
      </c>
      <c r="N163" s="261">
        <f>IF(ISBLANK(INDEX('Policy Characteristics'!H:H,MATCH($C163,'Policy Characteristics'!$C:$C,0))),"",INDEX('Policy Characteristics'!H:H,MATCH($C163,'Policy Characteristics'!$C:$C,0)))</f>
        <v>0.01</v>
      </c>
      <c r="O163" s="254" t="str">
        <f>IF(ISBLANK(INDEX('Policy Characteristics'!I:I,MATCH($C163,'Policy Characteristics'!$C:$C,0))),"",INDEX('Policy Characteristics'!I:I,MATCH($C163,'Policy Characteristics'!$C:$C,0)))</f>
        <v>% of trips shifted</v>
      </c>
      <c r="P163" s="254" t="str">
        <f>IF(ISBLANK(INDEX('Policy Characteristics'!J:J,MATCH($C163,'Policy Characteristics'!$C:$C,0))),"",INDEX('Policy Characteristics'!J:J,MATCH($C163,'Policy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3" s="254" t="str">
        <f>IF(ISBLANK(INDEX('Policy Characteristics'!K:K,MATCH($C163,'Policy Characteristics'!$C:$C,0))),"",INDEX('Policy Characteristics'!K:K,MATCH($C163,'Policy Characteristics'!$C:$C,0)))</f>
        <v>transportation-sector-main.html#tdm</v>
      </c>
      <c r="R163" s="254" t="str">
        <f>IF(ISBLANK(INDEX('Policy Characteristics'!L:L,MATCH($C163,'Policy Characteristics'!$C:$C,0))),"",INDEX('Policy Characteristics'!L:L,MATCH($C163,'Policy Characteristics'!$C:$C,0)))</f>
        <v>transportation-demand-management.html</v>
      </c>
    </row>
    <row r="164" spans="1:18" x14ac:dyDescent="0.25">
      <c r="A164" s="254" t="str">
        <f>IF(ISBLANK(INDEX('Policy Characteristics'!A:A,MATCH($C164,'Policy Characteristics'!$C:$C,0))),"",INDEX('Policy Characteristics'!A:A,MATCH($C164,'Policy Characteristics'!$C:$C,0)))</f>
        <v>Transportation</v>
      </c>
      <c r="B164" s="262" t="str">
        <f>IF(ISBLANK(INDEX('Policy Characteristics'!B:B,MATCH($C164,'Policy Characteristics'!$C:$C,0))),"",INDEX('Policy Characteristics'!B:B,MATCH($C164,'Policy Characteristics'!$C:$C,0)))</f>
        <v>Mode Shifting</v>
      </c>
      <c r="C164" s="254" t="str">
        <f t="shared" si="10"/>
        <v>Percent of Travel Demand Shifted to Other Modes or Eliminated</v>
      </c>
      <c r="D164" s="45" t="s">
        <v>42</v>
      </c>
      <c r="E164" s="45" t="s">
        <v>36</v>
      </c>
      <c r="F164" s="45" t="s">
        <v>80</v>
      </c>
      <c r="G164" s="2" t="s">
        <v>3243</v>
      </c>
      <c r="H164" s="47">
        <f t="shared" si="6"/>
        <v>163</v>
      </c>
      <c r="I164" s="324" t="s">
        <v>40</v>
      </c>
      <c r="J164" s="255" t="str">
        <f>IF(ISBLANK(INDEX('Policy Characteristics'!D:D,MATCH($C164,'Policy Characteristics'!$C:$C,0))),"",INDEX('Policy Characteristics'!D:D,MATCH($C164,'Policy Characteristics'!$C:$C,0)))</f>
        <v>Mode Shifting</v>
      </c>
      <c r="K164" s="254" t="str">
        <f>IF(ISBLANK(INDEX('Policy Characteristics'!E:E,MATCH($C164,'Policy Characteristics'!$C:$C,0))),"",INDEX('Policy Characteristics'!E:E,MATCH($C164,'Policy Characteristics'!$C:$C,0)))</f>
        <v>trans mode shifting</v>
      </c>
      <c r="L164" s="261">
        <f>IF(ISBLANK(INDEX('Policy Characteristics'!F:F,MATCH($C164,'Policy Characteristics'!$C:$C,0))),"",INDEX('Policy Characteristics'!F:F,MATCH($C164,'Policy Characteristics'!$C:$C,0)))</f>
        <v>0</v>
      </c>
      <c r="M164" s="261">
        <f>IF(ISBLANK(INDEX('Policy Characteristics'!G:G,MATCH($C164,'Policy Characteristics'!$C:$C,0))),"",INDEX('Policy Characteristics'!G:G,MATCH($C164,'Policy Characteristics'!$C:$C,0)))</f>
        <v>0.33</v>
      </c>
      <c r="N164" s="261">
        <f>IF(ISBLANK(INDEX('Policy Characteristics'!H:H,MATCH($C164,'Policy Characteristics'!$C:$C,0))),"",INDEX('Policy Characteristics'!H:H,MATCH($C164,'Policy Characteristics'!$C:$C,0)))</f>
        <v>0.01</v>
      </c>
      <c r="O164" s="254" t="str">
        <f>IF(ISBLANK(INDEX('Policy Characteristics'!I:I,MATCH($C164,'Policy Characteristics'!$C:$C,0))),"",INDEX('Policy Characteristics'!I:I,MATCH($C164,'Policy Characteristics'!$C:$C,0)))</f>
        <v>% of trips shifted</v>
      </c>
      <c r="P164" s="254" t="str">
        <f>IF(ISBLANK(INDEX('Policy Characteristics'!J:J,MATCH($C164,'Policy Characteristics'!$C:$C,0))),"",INDEX('Policy Characteristics'!J:J,MATCH($C164,'Policy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4" s="254" t="str">
        <f>IF(ISBLANK(INDEX('Policy Characteristics'!K:K,MATCH($C164,'Policy Characteristics'!$C:$C,0))),"",INDEX('Policy Characteristics'!K:K,MATCH($C164,'Policy Characteristics'!$C:$C,0)))</f>
        <v>transportation-sector-main.html#tdm</v>
      </c>
      <c r="R164" s="254" t="str">
        <f>IF(ISBLANK(INDEX('Policy Characteristics'!L:L,MATCH($C164,'Policy Characteristics'!$C:$C,0))),"",INDEX('Policy Characteristics'!L:L,MATCH($C164,'Policy Characteristics'!$C:$C,0)))</f>
        <v>transportation-demand-management.html</v>
      </c>
    </row>
    <row r="165" spans="1:18" x14ac:dyDescent="0.25">
      <c r="A165" s="254" t="str">
        <f>IF(ISBLANK(INDEX('Policy Characteristics'!A:A,MATCH($C165,'Policy Characteristics'!$C:$C,0))),"",INDEX('Policy Characteristics'!A:A,MATCH($C165,'Policy Characteristics'!$C:$C,0)))</f>
        <v>Transportation</v>
      </c>
      <c r="B165" s="262" t="str">
        <f>IF(ISBLANK(INDEX('Policy Characteristics'!B:B,MATCH($C165,'Policy Characteristics'!$C:$C,0))),"",INDEX('Policy Characteristics'!B:B,MATCH($C165,'Policy Characteristics'!$C:$C,0)))</f>
        <v>Mode Shifting</v>
      </c>
      <c r="C165" s="254" t="str">
        <f t="shared" si="10"/>
        <v>Percent of Travel Demand Shifted to Other Modes or Eliminated</v>
      </c>
      <c r="D165" s="45" t="s">
        <v>42</v>
      </c>
      <c r="E165" s="45" t="s">
        <v>37</v>
      </c>
      <c r="F165" s="45" t="s">
        <v>80</v>
      </c>
      <c r="G165" s="45" t="s">
        <v>82</v>
      </c>
      <c r="H165" s="47">
        <f t="shared" si="6"/>
        <v>164</v>
      </c>
      <c r="I165" s="325" t="s">
        <v>41</v>
      </c>
      <c r="J165" s="255" t="str">
        <f>IF(ISBLANK(INDEX('Policy Characteristics'!D:D,MATCH($C165,'Policy Characteristics'!$C:$C,0))),"",INDEX('Policy Characteristics'!D:D,MATCH($C165,'Policy Characteristics'!$C:$C,0)))</f>
        <v>Mode Shifting</v>
      </c>
      <c r="K165" s="254" t="str">
        <f>IF(ISBLANK(INDEX('Policy Characteristics'!E:E,MATCH($C165,'Policy Characteristics'!$C:$C,0))),"",INDEX('Policy Characteristics'!E:E,MATCH($C165,'Policy Characteristics'!$C:$C,0)))</f>
        <v>trans mode shifting</v>
      </c>
      <c r="L165" s="261">
        <f>IF(ISBLANK(INDEX('Policy Characteristics'!F:F,MATCH($C165,'Policy Characteristics'!$C:$C,0))),"",INDEX('Policy Characteristics'!F:F,MATCH($C165,'Policy Characteristics'!$C:$C,0)))</f>
        <v>0</v>
      </c>
      <c r="M165" s="261">
        <f>IF(ISBLANK(INDEX('Policy Characteristics'!G:G,MATCH($C165,'Policy Characteristics'!$C:$C,0))),"",INDEX('Policy Characteristics'!G:G,MATCH($C165,'Policy Characteristics'!$C:$C,0)))</f>
        <v>0.33</v>
      </c>
      <c r="N165" s="261">
        <f>IF(ISBLANK(INDEX('Policy Characteristics'!H:H,MATCH($C165,'Policy Characteristics'!$C:$C,0))),"",INDEX('Policy Characteristics'!H:H,MATCH($C165,'Policy Characteristics'!$C:$C,0)))</f>
        <v>0.01</v>
      </c>
      <c r="O165" s="254" t="str">
        <f>IF(ISBLANK(INDEX('Policy Characteristics'!I:I,MATCH($C165,'Policy Characteristics'!$C:$C,0))),"",INDEX('Policy Characteristics'!I:I,MATCH($C165,'Policy Characteristics'!$C:$C,0)))</f>
        <v>% of trips shifted</v>
      </c>
      <c r="P165" s="254" t="str">
        <f>IF(ISBLANK(INDEX('Policy Characteristics'!J:J,MATCH($C165,'Policy Characteristics'!$C:$C,0))),"",INDEX('Policy Characteristics'!J:J,MATCH($C165,'Policy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5" s="254" t="str">
        <f>IF(ISBLANK(INDEX('Policy Characteristics'!K:K,MATCH($C165,'Policy Characteristics'!$C:$C,0))),"",INDEX('Policy Characteristics'!K:K,MATCH($C165,'Policy Characteristics'!$C:$C,0)))</f>
        <v>transportation-sector-main.html#tdm</v>
      </c>
      <c r="R165" s="254" t="str">
        <f>IF(ISBLANK(INDEX('Policy Characteristics'!L:L,MATCH($C165,'Policy Characteristics'!$C:$C,0))),"",INDEX('Policy Characteristics'!L:L,MATCH($C165,'Policy Characteristics'!$C:$C,0)))</f>
        <v>transportation-demand-management.html</v>
      </c>
    </row>
    <row r="166" spans="1:18" x14ac:dyDescent="0.25">
      <c r="A166" s="254" t="str">
        <f>IF(ISBLANK(INDEX('Policy Characteristics'!A:A,MATCH($C166,'Policy Characteristics'!$C:$C,0))),"",INDEX('Policy Characteristics'!A:A,MATCH($C166,'Policy Characteristics'!$C:$C,0)))</f>
        <v>Transportation</v>
      </c>
      <c r="B166" s="262" t="str">
        <f>IF(ISBLANK(INDEX('Policy Characteristics'!B:B,MATCH($C166,'Policy Characteristics'!$C:$C,0))),"",INDEX('Policy Characteristics'!B:B,MATCH($C166,'Policy Characteristics'!$C:$C,0)))</f>
        <v>Mode Shifting</v>
      </c>
      <c r="C166" s="254" t="str">
        <f t="shared" si="10"/>
        <v>Percent of Travel Demand Shifted to Other Modes or Eliminated</v>
      </c>
      <c r="D166" s="45" t="s">
        <v>42</v>
      </c>
      <c r="E166" s="45" t="s">
        <v>38</v>
      </c>
      <c r="F166" s="45" t="s">
        <v>80</v>
      </c>
      <c r="G166" s="2" t="s">
        <v>3244</v>
      </c>
      <c r="H166" s="47">
        <f t="shared" si="6"/>
        <v>165</v>
      </c>
      <c r="I166" s="325" t="s">
        <v>41</v>
      </c>
      <c r="J166" s="255" t="str">
        <f>IF(ISBLANK(INDEX('Policy Characteristics'!D:D,MATCH($C166,'Policy Characteristics'!$C:$C,0))),"",INDEX('Policy Characteristics'!D:D,MATCH($C166,'Policy Characteristics'!$C:$C,0)))</f>
        <v>Mode Shifting</v>
      </c>
      <c r="K166" s="254" t="str">
        <f>IF(ISBLANK(INDEX('Policy Characteristics'!E:E,MATCH($C166,'Policy Characteristics'!$C:$C,0))),"",INDEX('Policy Characteristics'!E:E,MATCH($C166,'Policy Characteristics'!$C:$C,0)))</f>
        <v>trans mode shifting</v>
      </c>
      <c r="L166" s="261">
        <f>IF(ISBLANK(INDEX('Policy Characteristics'!F:F,MATCH($C166,'Policy Characteristics'!$C:$C,0))),"",INDEX('Policy Characteristics'!F:F,MATCH($C166,'Policy Characteristics'!$C:$C,0)))</f>
        <v>0</v>
      </c>
      <c r="M166" s="261">
        <f>IF(ISBLANK(INDEX('Policy Characteristics'!G:G,MATCH($C166,'Policy Characteristics'!$C:$C,0))),"",INDEX('Policy Characteristics'!G:G,MATCH($C166,'Policy Characteristics'!$C:$C,0)))</f>
        <v>0.33</v>
      </c>
      <c r="N166" s="261">
        <f>IF(ISBLANK(INDEX('Policy Characteristics'!H:H,MATCH($C166,'Policy Characteristics'!$C:$C,0))),"",INDEX('Policy Characteristics'!H:H,MATCH($C166,'Policy Characteristics'!$C:$C,0)))</f>
        <v>0.01</v>
      </c>
      <c r="O166" s="254" t="str">
        <f>IF(ISBLANK(INDEX('Policy Characteristics'!I:I,MATCH($C166,'Policy Characteristics'!$C:$C,0))),"",INDEX('Policy Characteristics'!I:I,MATCH($C166,'Policy Characteristics'!$C:$C,0)))</f>
        <v>% of trips shifted</v>
      </c>
      <c r="P166" s="254" t="str">
        <f>IF(ISBLANK(INDEX('Policy Characteristics'!J:J,MATCH($C166,'Policy Characteristics'!$C:$C,0))),"",INDEX('Policy Characteristics'!J:J,MATCH($C166,'Policy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6" s="254" t="str">
        <f>IF(ISBLANK(INDEX('Policy Characteristics'!K:K,MATCH($C166,'Policy Characteristics'!$C:$C,0))),"",INDEX('Policy Characteristics'!K:K,MATCH($C166,'Policy Characteristics'!$C:$C,0)))</f>
        <v>transportation-sector-main.html#tdm</v>
      </c>
      <c r="R166" s="254" t="str">
        <f>IF(ISBLANK(INDEX('Policy Characteristics'!L:L,MATCH($C166,'Policy Characteristics'!$C:$C,0))),"",INDEX('Policy Characteristics'!L:L,MATCH($C166,'Policy Characteristics'!$C:$C,0)))</f>
        <v>transportation-demand-management.html</v>
      </c>
    </row>
    <row r="167" spans="1:18" x14ac:dyDescent="0.25">
      <c r="A167" s="254" t="str">
        <f>IF(ISBLANK(INDEX('Policy Characteristics'!A:A,MATCH($C167,'Policy Characteristics'!$C:$C,0))),"",INDEX('Policy Characteristics'!A:A,MATCH($C167,'Policy Characteristics'!$C:$C,0)))</f>
        <v>Transportation</v>
      </c>
      <c r="B167" s="262" t="str">
        <f>IF(ISBLANK(INDEX('Policy Characteristics'!B:B,MATCH($C167,'Policy Characteristics'!$C:$C,0))),"",INDEX('Policy Characteristics'!B:B,MATCH($C167,'Policy Characteristics'!$C:$C,0)))</f>
        <v>Mode Shifting</v>
      </c>
      <c r="C167" s="254" t="str">
        <f t="shared" si="10"/>
        <v>Percent of Travel Demand Shifted to Other Modes or Eliminated</v>
      </c>
      <c r="D167" s="45" t="s">
        <v>42</v>
      </c>
      <c r="E167" s="45" t="s">
        <v>107</v>
      </c>
      <c r="F167" s="45" t="s">
        <v>80</v>
      </c>
      <c r="G167" s="45" t="s">
        <v>137</v>
      </c>
      <c r="H167" s="47">
        <f t="shared" si="6"/>
        <v>166</v>
      </c>
      <c r="I167" s="325" t="s">
        <v>41</v>
      </c>
      <c r="J167" s="255" t="str">
        <f>IF(ISBLANK(INDEX('Policy Characteristics'!D:D,MATCH($C167,'Policy Characteristics'!$C:$C,0))),"",INDEX('Policy Characteristics'!D:D,MATCH($C167,'Policy Characteristics'!$C:$C,0)))</f>
        <v>Mode Shifting</v>
      </c>
      <c r="K167" s="254" t="str">
        <f>IF(ISBLANK(INDEX('Policy Characteristics'!E:E,MATCH($C167,'Policy Characteristics'!$C:$C,0))),"",INDEX('Policy Characteristics'!E:E,MATCH($C167,'Policy Characteristics'!$C:$C,0)))</f>
        <v>trans mode shifting</v>
      </c>
      <c r="L167" s="261">
        <f>IF(ISBLANK(INDEX('Policy Characteristics'!F:F,MATCH($C167,'Policy Characteristics'!$C:$C,0))),"",INDEX('Policy Characteristics'!F:F,MATCH($C167,'Policy Characteristics'!$C:$C,0)))</f>
        <v>0</v>
      </c>
      <c r="M167" s="261">
        <f>IF(ISBLANK(INDEX('Policy Characteristics'!G:G,MATCH($C167,'Policy Characteristics'!$C:$C,0))),"",INDEX('Policy Characteristics'!G:G,MATCH($C167,'Policy Characteristics'!$C:$C,0)))</f>
        <v>0.33</v>
      </c>
      <c r="N167" s="261">
        <f>IF(ISBLANK(INDEX('Policy Characteristics'!H:H,MATCH($C167,'Policy Characteristics'!$C:$C,0))),"",INDEX('Policy Characteristics'!H:H,MATCH($C167,'Policy Characteristics'!$C:$C,0)))</f>
        <v>0.01</v>
      </c>
      <c r="O167" s="254" t="str">
        <f>IF(ISBLANK(INDEX('Policy Characteristics'!I:I,MATCH($C167,'Policy Characteristics'!$C:$C,0))),"",INDEX('Policy Characteristics'!I:I,MATCH($C167,'Policy Characteristics'!$C:$C,0)))</f>
        <v>% of trips shifted</v>
      </c>
      <c r="P167" s="254" t="str">
        <f>IF(ISBLANK(INDEX('Policy Characteristics'!J:J,MATCH($C167,'Policy Characteristics'!$C:$C,0))),"",INDEX('Policy Characteristics'!J:J,MATCH($C167,'Policy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7" s="254" t="str">
        <f>IF(ISBLANK(INDEX('Policy Characteristics'!K:K,MATCH($C167,'Policy Characteristics'!$C:$C,0))),"",INDEX('Policy Characteristics'!K:K,MATCH($C167,'Policy Characteristics'!$C:$C,0)))</f>
        <v>transportation-sector-main.html#tdm</v>
      </c>
      <c r="R167" s="254" t="str">
        <f>IF(ISBLANK(INDEX('Policy Characteristics'!L:L,MATCH($C167,'Policy Characteristics'!$C:$C,0))),"",INDEX('Policy Characteristics'!L:L,MATCH($C167,'Policy Characteristics'!$C:$C,0)))</f>
        <v>transportation-demand-management.html</v>
      </c>
    </row>
    <row r="168" spans="1:18" x14ac:dyDescent="0.25">
      <c r="A168" s="254" t="str">
        <f>IF(ISBLANK(INDEX('Policy Characteristics'!A:A,MATCH($C168,'Policy Characteristics'!$C:$C,0))),"",INDEX('Policy Characteristics'!A:A,MATCH($C168,'Policy Characteristics'!$C:$C,0)))</f>
        <v>Transportation</v>
      </c>
      <c r="B168" s="262" t="str">
        <f>IF(ISBLANK(INDEX('Policy Characteristics'!B:B,MATCH($C168,'Policy Characteristics'!$C:$C,0))),"",INDEX('Policy Characteristics'!B:B,MATCH($C168,'Policy Characteristics'!$C:$C,0)))</f>
        <v>Mode Shifting</v>
      </c>
      <c r="C168" s="254" t="str">
        <f t="shared" si="10"/>
        <v>Percent of Travel Demand Shifted to Other Modes or Eliminated</v>
      </c>
      <c r="D168" s="45" t="s">
        <v>39</v>
      </c>
      <c r="E168" s="45" t="s">
        <v>34</v>
      </c>
      <c r="F168" s="45" t="s">
        <v>81</v>
      </c>
      <c r="G168" s="2" t="s">
        <v>3403</v>
      </c>
      <c r="H168" s="47">
        <f t="shared" si="6"/>
        <v>167</v>
      </c>
      <c r="I168" s="325" t="s">
        <v>41</v>
      </c>
      <c r="J168" s="255" t="str">
        <f>IF(ISBLANK(INDEX('Policy Characteristics'!D:D,MATCH($C168,'Policy Characteristics'!$C:$C,0))),"",INDEX('Policy Characteristics'!D:D,MATCH($C168,'Policy Characteristics'!$C:$C,0)))</f>
        <v>Mode Shifting</v>
      </c>
      <c r="K168" s="254" t="str">
        <f>IF(ISBLANK(INDEX('Policy Characteristics'!E:E,MATCH($C168,'Policy Characteristics'!$C:$C,0))),"",INDEX('Policy Characteristics'!E:E,MATCH($C168,'Policy Characteristics'!$C:$C,0)))</f>
        <v>trans mode shifting</v>
      </c>
      <c r="L168" s="261">
        <f>IF(ISBLANK(INDEX('Policy Characteristics'!F:F,MATCH($C168,'Policy Characteristics'!$C:$C,0))),"",INDEX('Policy Characteristics'!F:F,MATCH($C168,'Policy Characteristics'!$C:$C,0)))</f>
        <v>0</v>
      </c>
      <c r="M168" s="261">
        <f>IF(ISBLANK(INDEX('Policy Characteristics'!G:G,MATCH($C168,'Policy Characteristics'!$C:$C,0))),"",INDEX('Policy Characteristics'!G:G,MATCH($C168,'Policy Characteristics'!$C:$C,0)))</f>
        <v>0.33</v>
      </c>
      <c r="N168" s="261">
        <f>IF(ISBLANK(INDEX('Policy Characteristics'!H:H,MATCH($C168,'Policy Characteristics'!$C:$C,0))),"",INDEX('Policy Characteristics'!H:H,MATCH($C168,'Policy Characteristics'!$C:$C,0)))</f>
        <v>0.01</v>
      </c>
      <c r="O168" s="254" t="str">
        <f>IF(ISBLANK(INDEX('Policy Characteristics'!I:I,MATCH($C168,'Policy Characteristics'!$C:$C,0))),"",INDEX('Policy Characteristics'!I:I,MATCH($C168,'Policy Characteristics'!$C:$C,0)))</f>
        <v>% of trips shifted</v>
      </c>
      <c r="P168" s="254" t="str">
        <f>IF(ISBLANK(INDEX('Policy Characteristics'!J:J,MATCH($C168,'Policy Characteristics'!$C:$C,0))),"",INDEX('Policy Characteristics'!J:J,MATCH($C168,'Policy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8" s="254" t="str">
        <f>IF(ISBLANK(INDEX('Policy Characteristics'!K:K,MATCH($C168,'Policy Characteristics'!$C:$C,0))),"",INDEX('Policy Characteristics'!K:K,MATCH($C168,'Policy Characteristics'!$C:$C,0)))</f>
        <v>transportation-sector-main.html#tdm</v>
      </c>
      <c r="R168" s="254" t="str">
        <f>IF(ISBLANK(INDEX('Policy Characteristics'!L:L,MATCH($C168,'Policy Characteristics'!$C:$C,0))),"",INDEX('Policy Characteristics'!L:L,MATCH($C168,'Policy Characteristics'!$C:$C,0)))</f>
        <v>transportation-demand-management.html</v>
      </c>
    </row>
    <row r="169" spans="1:18" x14ac:dyDescent="0.25">
      <c r="A169" s="254" t="str">
        <f>IF(ISBLANK(INDEX('Policy Characteristics'!A:A,MATCH($C169,'Policy Characteristics'!$C:$C,0))),"",INDEX('Policy Characteristics'!A:A,MATCH($C169,'Policy Characteristics'!$C:$C,0)))</f>
        <v>Transportation</v>
      </c>
      <c r="B169" s="262" t="str">
        <f>IF(ISBLANK(INDEX('Policy Characteristics'!B:B,MATCH($C169,'Policy Characteristics'!$C:$C,0))),"",INDEX('Policy Characteristics'!B:B,MATCH($C169,'Policy Characteristics'!$C:$C,0)))</f>
        <v>Mode Shifting</v>
      </c>
      <c r="C169" s="254" t="str">
        <f t="shared" si="10"/>
        <v>Percent of Travel Demand Shifted to Other Modes or Eliminated</v>
      </c>
      <c r="D169" s="45" t="s">
        <v>39</v>
      </c>
      <c r="E169" s="45" t="s">
        <v>35</v>
      </c>
      <c r="F169" s="45" t="s">
        <v>81</v>
      </c>
      <c r="G169" s="2" t="s">
        <v>3400</v>
      </c>
      <c r="H169" s="47">
        <f t="shared" si="6"/>
        <v>168</v>
      </c>
      <c r="I169" s="324" t="s">
        <v>40</v>
      </c>
      <c r="J169" s="255" t="str">
        <f>IF(ISBLANK(INDEX('Policy Characteristics'!D:D,MATCH($C169,'Policy Characteristics'!$C:$C,0))),"",INDEX('Policy Characteristics'!D:D,MATCH($C169,'Policy Characteristics'!$C:$C,0)))</f>
        <v>Mode Shifting</v>
      </c>
      <c r="K169" s="254" t="str">
        <f>IF(ISBLANK(INDEX('Policy Characteristics'!E:E,MATCH($C169,'Policy Characteristics'!$C:$C,0))),"",INDEX('Policy Characteristics'!E:E,MATCH($C169,'Policy Characteristics'!$C:$C,0)))</f>
        <v>trans mode shifting</v>
      </c>
      <c r="L169" s="261">
        <f>IF(ISBLANK(INDEX('Policy Characteristics'!F:F,MATCH($C169,'Policy Characteristics'!$C:$C,0))),"",INDEX('Policy Characteristics'!F:F,MATCH($C169,'Policy Characteristics'!$C:$C,0)))</f>
        <v>0</v>
      </c>
      <c r="M169" s="261">
        <f>IF(ISBLANK(INDEX('Policy Characteristics'!G:G,MATCH($C169,'Policy Characteristics'!$C:$C,0))),"",INDEX('Policy Characteristics'!G:G,MATCH($C169,'Policy Characteristics'!$C:$C,0)))</f>
        <v>0.33</v>
      </c>
      <c r="N169" s="261">
        <f>IF(ISBLANK(INDEX('Policy Characteristics'!H:H,MATCH($C169,'Policy Characteristics'!$C:$C,0))),"",INDEX('Policy Characteristics'!H:H,MATCH($C169,'Policy Characteristics'!$C:$C,0)))</f>
        <v>0.01</v>
      </c>
      <c r="O169" s="254" t="str">
        <f>IF(ISBLANK(INDEX('Policy Characteristics'!I:I,MATCH($C169,'Policy Characteristics'!$C:$C,0))),"",INDEX('Policy Characteristics'!I:I,MATCH($C169,'Policy Characteristics'!$C:$C,0)))</f>
        <v>% of trips shifted</v>
      </c>
      <c r="P169" s="254" t="str">
        <f>IF(ISBLANK(INDEX('Policy Characteristics'!J:J,MATCH($C169,'Policy Characteristics'!$C:$C,0))),"",INDEX('Policy Characteristics'!J:J,MATCH($C169,'Policy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9" s="254" t="str">
        <f>IF(ISBLANK(INDEX('Policy Characteristics'!K:K,MATCH($C169,'Policy Characteristics'!$C:$C,0))),"",INDEX('Policy Characteristics'!K:K,MATCH($C169,'Policy Characteristics'!$C:$C,0)))</f>
        <v>transportation-sector-main.html#tdm</v>
      </c>
      <c r="R169" s="254" t="str">
        <f>IF(ISBLANK(INDEX('Policy Characteristics'!L:L,MATCH($C169,'Policy Characteristics'!$C:$C,0))),"",INDEX('Policy Characteristics'!L:L,MATCH($C169,'Policy Characteristics'!$C:$C,0)))</f>
        <v>transportation-demand-management.html</v>
      </c>
    </row>
    <row r="170" spans="1:18" x14ac:dyDescent="0.25">
      <c r="A170" s="254" t="str">
        <f>IF(ISBLANK(INDEX('Policy Characteristics'!A:A,MATCH($C170,'Policy Characteristics'!$C:$C,0))),"",INDEX('Policy Characteristics'!A:A,MATCH($C170,'Policy Characteristics'!$C:$C,0)))</f>
        <v>Transportation</v>
      </c>
      <c r="B170" s="262" t="str">
        <f>IF(ISBLANK(INDEX('Policy Characteristics'!B:B,MATCH($C170,'Policy Characteristics'!$C:$C,0))),"",INDEX('Policy Characteristics'!B:B,MATCH($C170,'Policy Characteristics'!$C:$C,0)))</f>
        <v>Mode Shifting</v>
      </c>
      <c r="C170" s="254" t="str">
        <f t="shared" si="10"/>
        <v>Percent of Travel Demand Shifted to Other Modes or Eliminated</v>
      </c>
      <c r="D170" s="45" t="s">
        <v>39</v>
      </c>
      <c r="E170" s="45" t="s">
        <v>36</v>
      </c>
      <c r="F170" s="45" t="s">
        <v>81</v>
      </c>
      <c r="G170" s="2" t="s">
        <v>3243</v>
      </c>
      <c r="H170" s="47">
        <f t="shared" si="6"/>
        <v>169</v>
      </c>
      <c r="I170" s="325" t="s">
        <v>41</v>
      </c>
      <c r="J170" s="255" t="str">
        <f>IF(ISBLANK(INDEX('Policy Characteristics'!D:D,MATCH($C170,'Policy Characteristics'!$C:$C,0))),"",INDEX('Policy Characteristics'!D:D,MATCH($C170,'Policy Characteristics'!$C:$C,0)))</f>
        <v>Mode Shifting</v>
      </c>
      <c r="K170" s="254" t="str">
        <f>IF(ISBLANK(INDEX('Policy Characteristics'!E:E,MATCH($C170,'Policy Characteristics'!$C:$C,0))),"",INDEX('Policy Characteristics'!E:E,MATCH($C170,'Policy Characteristics'!$C:$C,0)))</f>
        <v>trans mode shifting</v>
      </c>
      <c r="L170" s="261">
        <f>IF(ISBLANK(INDEX('Policy Characteristics'!F:F,MATCH($C170,'Policy Characteristics'!$C:$C,0))),"",INDEX('Policy Characteristics'!F:F,MATCH($C170,'Policy Characteristics'!$C:$C,0)))</f>
        <v>0</v>
      </c>
      <c r="M170" s="261">
        <f>IF(ISBLANK(INDEX('Policy Characteristics'!G:G,MATCH($C170,'Policy Characteristics'!$C:$C,0))),"",INDEX('Policy Characteristics'!G:G,MATCH($C170,'Policy Characteristics'!$C:$C,0)))</f>
        <v>0.33</v>
      </c>
      <c r="N170" s="261">
        <f>IF(ISBLANK(INDEX('Policy Characteristics'!H:H,MATCH($C170,'Policy Characteristics'!$C:$C,0))),"",INDEX('Policy Characteristics'!H:H,MATCH($C170,'Policy Characteristics'!$C:$C,0)))</f>
        <v>0.01</v>
      </c>
      <c r="O170" s="254" t="str">
        <f>IF(ISBLANK(INDEX('Policy Characteristics'!I:I,MATCH($C170,'Policy Characteristics'!$C:$C,0))),"",INDEX('Policy Characteristics'!I:I,MATCH($C170,'Policy Characteristics'!$C:$C,0)))</f>
        <v>% of trips shifted</v>
      </c>
      <c r="P170" s="254" t="str">
        <f>IF(ISBLANK(INDEX('Policy Characteristics'!J:J,MATCH($C170,'Policy Characteristics'!$C:$C,0))),"",INDEX('Policy Characteristics'!J:J,MATCH($C170,'Policy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0" s="254" t="str">
        <f>IF(ISBLANK(INDEX('Policy Characteristics'!K:K,MATCH($C170,'Policy Characteristics'!$C:$C,0))),"",INDEX('Policy Characteristics'!K:K,MATCH($C170,'Policy Characteristics'!$C:$C,0)))</f>
        <v>transportation-sector-main.html#tdm</v>
      </c>
      <c r="R170" s="254" t="str">
        <f>IF(ISBLANK(INDEX('Policy Characteristics'!L:L,MATCH($C170,'Policy Characteristics'!$C:$C,0))),"",INDEX('Policy Characteristics'!L:L,MATCH($C170,'Policy Characteristics'!$C:$C,0)))</f>
        <v>transportation-demand-management.html</v>
      </c>
    </row>
    <row r="171" spans="1:18" x14ac:dyDescent="0.25">
      <c r="A171" s="254" t="str">
        <f>IF(ISBLANK(INDEX('Policy Characteristics'!A:A,MATCH($C171,'Policy Characteristics'!$C:$C,0))),"",INDEX('Policy Characteristics'!A:A,MATCH($C171,'Policy Characteristics'!$C:$C,0)))</f>
        <v>Transportation</v>
      </c>
      <c r="B171" s="262" t="str">
        <f>IF(ISBLANK(INDEX('Policy Characteristics'!B:B,MATCH($C171,'Policy Characteristics'!$C:$C,0))),"",INDEX('Policy Characteristics'!B:B,MATCH($C171,'Policy Characteristics'!$C:$C,0)))</f>
        <v>Mode Shifting</v>
      </c>
      <c r="C171" s="254" t="str">
        <f t="shared" si="10"/>
        <v>Percent of Travel Demand Shifted to Other Modes or Eliminated</v>
      </c>
      <c r="D171" s="45" t="s">
        <v>39</v>
      </c>
      <c r="E171" s="45" t="s">
        <v>37</v>
      </c>
      <c r="F171" s="45" t="s">
        <v>81</v>
      </c>
      <c r="G171" s="45" t="s">
        <v>82</v>
      </c>
      <c r="H171" s="47">
        <f t="shared" si="6"/>
        <v>170</v>
      </c>
      <c r="I171" s="325" t="s">
        <v>40</v>
      </c>
      <c r="J171" s="255" t="str">
        <f>IF(ISBLANK(INDEX('Policy Characteristics'!D:D,MATCH($C171,'Policy Characteristics'!$C:$C,0))),"",INDEX('Policy Characteristics'!D:D,MATCH($C171,'Policy Characteristics'!$C:$C,0)))</f>
        <v>Mode Shifting</v>
      </c>
      <c r="K171" s="254" t="str">
        <f>IF(ISBLANK(INDEX('Policy Characteristics'!E:E,MATCH($C171,'Policy Characteristics'!$C:$C,0))),"",INDEX('Policy Characteristics'!E:E,MATCH($C171,'Policy Characteristics'!$C:$C,0)))</f>
        <v>trans mode shifting</v>
      </c>
      <c r="L171" s="261">
        <f>IF(ISBLANK(INDEX('Policy Characteristics'!F:F,MATCH($C171,'Policy Characteristics'!$C:$C,0))),"",INDEX('Policy Characteristics'!F:F,MATCH($C171,'Policy Characteristics'!$C:$C,0)))</f>
        <v>0</v>
      </c>
      <c r="M171" s="261">
        <f>IF(ISBLANK(INDEX('Policy Characteristics'!G:G,MATCH($C171,'Policy Characteristics'!$C:$C,0))),"",INDEX('Policy Characteristics'!G:G,MATCH($C171,'Policy Characteristics'!$C:$C,0)))</f>
        <v>0.33</v>
      </c>
      <c r="N171" s="261">
        <f>IF(ISBLANK(INDEX('Policy Characteristics'!H:H,MATCH($C171,'Policy Characteristics'!$C:$C,0))),"",INDEX('Policy Characteristics'!H:H,MATCH($C171,'Policy Characteristics'!$C:$C,0)))</f>
        <v>0.01</v>
      </c>
      <c r="O171" s="254" t="str">
        <f>IF(ISBLANK(INDEX('Policy Characteristics'!I:I,MATCH($C171,'Policy Characteristics'!$C:$C,0))),"",INDEX('Policy Characteristics'!I:I,MATCH($C171,'Policy Characteristics'!$C:$C,0)))</f>
        <v>% of trips shifted</v>
      </c>
      <c r="P171" s="254" t="str">
        <f>IF(ISBLANK(INDEX('Policy Characteristics'!J:J,MATCH($C171,'Policy Characteristics'!$C:$C,0))),"",INDEX('Policy Characteristics'!J:J,MATCH($C171,'Policy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1" s="254" t="str">
        <f>IF(ISBLANK(INDEX('Policy Characteristics'!K:K,MATCH($C171,'Policy Characteristics'!$C:$C,0))),"",INDEX('Policy Characteristics'!K:K,MATCH($C171,'Policy Characteristics'!$C:$C,0)))</f>
        <v>transportation-sector-main.html#tdm</v>
      </c>
      <c r="R171" s="254" t="str">
        <f>IF(ISBLANK(INDEX('Policy Characteristics'!L:L,MATCH($C171,'Policy Characteristics'!$C:$C,0))),"",INDEX('Policy Characteristics'!L:L,MATCH($C171,'Policy Characteristics'!$C:$C,0)))</f>
        <v>transportation-demand-management.html</v>
      </c>
    </row>
    <row r="172" spans="1:18" x14ac:dyDescent="0.25">
      <c r="A172" s="254" t="str">
        <f>IF(ISBLANK(INDEX('Policy Characteristics'!A:A,MATCH($C172,'Policy Characteristics'!$C:$C,0))),"",INDEX('Policy Characteristics'!A:A,MATCH($C172,'Policy Characteristics'!$C:$C,0)))</f>
        <v>Transportation</v>
      </c>
      <c r="B172" s="262" t="str">
        <f>IF(ISBLANK(INDEX('Policy Characteristics'!B:B,MATCH($C172,'Policy Characteristics'!$C:$C,0))),"",INDEX('Policy Characteristics'!B:B,MATCH($C172,'Policy Characteristics'!$C:$C,0)))</f>
        <v>Mode Shifting</v>
      </c>
      <c r="C172" s="254" t="str">
        <f t="shared" si="10"/>
        <v>Percent of Travel Demand Shifted to Other Modes or Eliminated</v>
      </c>
      <c r="D172" s="45" t="s">
        <v>39</v>
      </c>
      <c r="E172" s="45" t="s">
        <v>38</v>
      </c>
      <c r="F172" s="45" t="s">
        <v>81</v>
      </c>
      <c r="G172" s="2" t="s">
        <v>3245</v>
      </c>
      <c r="H172" s="47">
        <f t="shared" si="6"/>
        <v>171</v>
      </c>
      <c r="I172" s="325" t="s">
        <v>41</v>
      </c>
      <c r="J172" s="255" t="str">
        <f>IF(ISBLANK(INDEX('Policy Characteristics'!D:D,MATCH($C172,'Policy Characteristics'!$C:$C,0))),"",INDEX('Policy Characteristics'!D:D,MATCH($C172,'Policy Characteristics'!$C:$C,0)))</f>
        <v>Mode Shifting</v>
      </c>
      <c r="K172" s="254" t="str">
        <f>IF(ISBLANK(INDEX('Policy Characteristics'!E:E,MATCH($C172,'Policy Characteristics'!$C:$C,0))),"",INDEX('Policy Characteristics'!E:E,MATCH($C172,'Policy Characteristics'!$C:$C,0)))</f>
        <v>trans mode shifting</v>
      </c>
      <c r="L172" s="261">
        <f>IF(ISBLANK(INDEX('Policy Characteristics'!F:F,MATCH($C172,'Policy Characteristics'!$C:$C,0))),"",INDEX('Policy Characteristics'!F:F,MATCH($C172,'Policy Characteristics'!$C:$C,0)))</f>
        <v>0</v>
      </c>
      <c r="M172" s="261">
        <f>IF(ISBLANK(INDEX('Policy Characteristics'!G:G,MATCH($C172,'Policy Characteristics'!$C:$C,0))),"",INDEX('Policy Characteristics'!G:G,MATCH($C172,'Policy Characteristics'!$C:$C,0)))</f>
        <v>0.33</v>
      </c>
      <c r="N172" s="261">
        <f>IF(ISBLANK(INDEX('Policy Characteristics'!H:H,MATCH($C172,'Policy Characteristics'!$C:$C,0))),"",INDEX('Policy Characteristics'!H:H,MATCH($C172,'Policy Characteristics'!$C:$C,0)))</f>
        <v>0.01</v>
      </c>
      <c r="O172" s="254" t="str">
        <f>IF(ISBLANK(INDEX('Policy Characteristics'!I:I,MATCH($C172,'Policy Characteristics'!$C:$C,0))),"",INDEX('Policy Characteristics'!I:I,MATCH($C172,'Policy Characteristics'!$C:$C,0)))</f>
        <v>% of trips shifted</v>
      </c>
      <c r="P172" s="254" t="str">
        <f>IF(ISBLANK(INDEX('Policy Characteristics'!J:J,MATCH($C172,'Policy Characteristics'!$C:$C,0))),"",INDEX('Policy Characteristics'!J:J,MATCH($C172,'Policy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2" s="254" t="str">
        <f>IF(ISBLANK(INDEX('Policy Characteristics'!K:K,MATCH($C172,'Policy Characteristics'!$C:$C,0))),"",INDEX('Policy Characteristics'!K:K,MATCH($C172,'Policy Characteristics'!$C:$C,0)))</f>
        <v>transportation-sector-main.html#tdm</v>
      </c>
      <c r="R172" s="254" t="str">
        <f>IF(ISBLANK(INDEX('Policy Characteristics'!L:L,MATCH($C172,'Policy Characteristics'!$C:$C,0))),"",INDEX('Policy Characteristics'!L:L,MATCH($C172,'Policy Characteristics'!$C:$C,0)))</f>
        <v>transportation-demand-management.html</v>
      </c>
    </row>
    <row r="173" spans="1:18" x14ac:dyDescent="0.25">
      <c r="A173" s="254" t="str">
        <f>IF(ISBLANK(INDEX('Policy Characteristics'!A:A,MATCH($C173,'Policy Characteristics'!$C:$C,0))),"",INDEX('Policy Characteristics'!A:A,MATCH($C173,'Policy Characteristics'!$C:$C,0)))</f>
        <v>Transportation</v>
      </c>
      <c r="B173" s="262" t="str">
        <f>IF(ISBLANK(INDEX('Policy Characteristics'!B:B,MATCH($C173,'Policy Characteristics'!$C:$C,0))),"",INDEX('Policy Characteristics'!B:B,MATCH($C173,'Policy Characteristics'!$C:$C,0)))</f>
        <v>Mode Shifting</v>
      </c>
      <c r="C173" s="254" t="str">
        <f t="shared" si="10"/>
        <v>Percent of Travel Demand Shifted to Other Modes or Eliminated</v>
      </c>
      <c r="D173" s="45" t="s">
        <v>39</v>
      </c>
      <c r="E173" s="45" t="s">
        <v>107</v>
      </c>
      <c r="F173" s="45" t="s">
        <v>81</v>
      </c>
      <c r="G173" s="45" t="s">
        <v>137</v>
      </c>
      <c r="H173" s="47">
        <f t="shared" si="6"/>
        <v>172</v>
      </c>
      <c r="I173" s="325" t="s">
        <v>41</v>
      </c>
      <c r="J173" s="255" t="str">
        <f>IF(ISBLANK(INDEX('Policy Characteristics'!D:D,MATCH($C173,'Policy Characteristics'!$C:$C,0))),"",INDEX('Policy Characteristics'!D:D,MATCH($C173,'Policy Characteristics'!$C:$C,0)))</f>
        <v>Mode Shifting</v>
      </c>
      <c r="K173" s="254" t="str">
        <f>IF(ISBLANK(INDEX('Policy Characteristics'!E:E,MATCH($C173,'Policy Characteristics'!$C:$C,0))),"",INDEX('Policy Characteristics'!E:E,MATCH($C173,'Policy Characteristics'!$C:$C,0)))</f>
        <v>trans mode shifting</v>
      </c>
      <c r="L173" s="261">
        <f>IF(ISBLANK(INDEX('Policy Characteristics'!F:F,MATCH($C173,'Policy Characteristics'!$C:$C,0))),"",INDEX('Policy Characteristics'!F:F,MATCH($C173,'Policy Characteristics'!$C:$C,0)))</f>
        <v>0</v>
      </c>
      <c r="M173" s="261">
        <f>IF(ISBLANK(INDEX('Policy Characteristics'!G:G,MATCH($C173,'Policy Characteristics'!$C:$C,0))),"",INDEX('Policy Characteristics'!G:G,MATCH($C173,'Policy Characteristics'!$C:$C,0)))</f>
        <v>0.33</v>
      </c>
      <c r="N173" s="261">
        <f>IF(ISBLANK(INDEX('Policy Characteristics'!H:H,MATCH($C173,'Policy Characteristics'!$C:$C,0))),"",INDEX('Policy Characteristics'!H:H,MATCH($C173,'Policy Characteristics'!$C:$C,0)))</f>
        <v>0.01</v>
      </c>
      <c r="O173" s="254" t="str">
        <f>IF(ISBLANK(INDEX('Policy Characteristics'!I:I,MATCH($C173,'Policy Characteristics'!$C:$C,0))),"",INDEX('Policy Characteristics'!I:I,MATCH($C173,'Policy Characteristics'!$C:$C,0)))</f>
        <v>% of trips shifted</v>
      </c>
      <c r="P173" s="254" t="str">
        <f>IF(ISBLANK(INDEX('Policy Characteristics'!J:J,MATCH($C173,'Policy Characteristics'!$C:$C,0))),"",INDEX('Policy Characteristics'!J:J,MATCH($C173,'Policy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3" s="254" t="str">
        <f>IF(ISBLANK(INDEX('Policy Characteristics'!K:K,MATCH($C173,'Policy Characteristics'!$C:$C,0))),"",INDEX('Policy Characteristics'!K:K,MATCH($C173,'Policy Characteristics'!$C:$C,0)))</f>
        <v>transportation-sector-main.html#tdm</v>
      </c>
      <c r="R173" s="254" t="str">
        <f>IF(ISBLANK(INDEX('Policy Characteristics'!L:L,MATCH($C173,'Policy Characteristics'!$C:$C,0))),"",INDEX('Policy Characteristics'!L:L,MATCH($C173,'Policy Characteristics'!$C:$C,0)))</f>
        <v>transportation-demand-management.html</v>
      </c>
    </row>
    <row r="174" spans="1:18" x14ac:dyDescent="0.25">
      <c r="A174" s="254" t="str">
        <f>IF(ISBLANK(INDEX('Policy Characteristics'!A:A,MATCH($C174,'Policy Characteristics'!$C:$C,0))),"",INDEX('Policy Characteristics'!A:A,MATCH($C174,'Policy Characteristics'!$C:$C,0)))</f>
        <v>Transportation</v>
      </c>
      <c r="B174" s="262" t="str">
        <f>IF(ISBLANK(INDEX('Policy Characteristics'!B:B,MATCH($C174,'Policy Characteristics'!$C:$C,0))),"",INDEX('Policy Characteristics'!B:B,MATCH($C174,'Policy Characteristics'!$C:$C,0)))</f>
        <v>Federal Zero-Emission Vehicle Sales Standard</v>
      </c>
      <c r="C174" t="s">
        <v>3783</v>
      </c>
      <c r="D174" s="45" t="s">
        <v>42</v>
      </c>
      <c r="E174" s="45" t="s">
        <v>34</v>
      </c>
      <c r="F174" s="45" t="s">
        <v>80</v>
      </c>
      <c r="G174" s="2" t="s">
        <v>3246</v>
      </c>
      <c r="H174" s="47">
        <f t="shared" si="6"/>
        <v>173</v>
      </c>
      <c r="I174" s="324" t="s">
        <v>40</v>
      </c>
      <c r="J174" s="255" t="str">
        <f>IF(ISBLANK(INDEX('Policy Characteristics'!D:D,MATCH($C174,'Policy Characteristics'!$C:$C,0))),"",INDEX('Policy Characteristics'!D:D,MATCH($C174,'Policy Characteristics'!$C:$C,0)))</f>
        <v>ZEV Sales Standard</v>
      </c>
      <c r="K174" s="254" t="str">
        <f>IF(ISBLANK(INDEX('Policy Characteristics'!E:E,MATCH($C174,'Policy Characteristics'!$C:$C,0))),"",INDEX('Policy Characteristics'!E:E,MATCH($C174,'Policy Characteristics'!$C:$C,0)))</f>
        <v>trans ZEV minimum</v>
      </c>
      <c r="L174" s="261">
        <f>IF(ISBLANK(INDEX('Policy Characteristics'!F:F,MATCH($C174,'Policy Characteristics'!$C:$C,0))),"",INDEX('Policy Characteristics'!F:F,MATCH($C174,'Policy Characteristics'!$C:$C,0)))</f>
        <v>-1</v>
      </c>
      <c r="M174" s="261">
        <f>IF(ISBLANK(INDEX('Policy Characteristics'!G:G,MATCH($C174,'Policy Characteristics'!$C:$C,0))),"",INDEX('Policy Characteristics'!G:G,MATCH($C174,'Policy Characteristics'!$C:$C,0)))</f>
        <v>1</v>
      </c>
      <c r="N174" s="261">
        <f>IF(ISBLANK(INDEX('Policy Characteristics'!H:H,MATCH($C174,'Policy Characteristics'!$C:$C,0))),"",INDEX('Policy Characteristics'!H:H,MATCH($C174,'Policy Characteristics'!$C:$C,0)))</f>
        <v>0.01</v>
      </c>
      <c r="O174" s="254" t="str">
        <f>IF(ISBLANK(INDEX('Policy Characteristics'!I:I,MATCH($C174,'Policy Characteristics'!$C:$C,0))),"",INDEX('Policy Characteristics'!I:I,MATCH($C174,'Policy Characteristics'!$C:$C,0)))</f>
        <v>% of new vehicles sold</v>
      </c>
      <c r="P174" s="254" t="str">
        <f>IF(ISBLANK(INDEX('Policy Characteristics'!J:J,MATCH($C174,'Policy Characteristics'!$C:$C,0))),"",INDEX('Policy Characteristics'!J:J,MATCH($C174,'Policy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EPA tailpipe regulations will require a steadily increasing share of vehicle sales to be ZEVs through 2032.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74" s="254" t="str">
        <f>IF(ISBLANK(INDEX('Policy Characteristics'!K:K,MATCH($C174,'Policy Characteristics'!$C:$C,0))),"",INDEX('Policy Characteristics'!K:K,MATCH($C174,'Policy Characteristics'!$C:$C,0)))</f>
        <v>transportation-sector-main.html#ev-mandate</v>
      </c>
      <c r="R174" s="254" t="str">
        <f>IF(ISBLANK(INDEX('Policy Characteristics'!L:L,MATCH($C174,'Policy Characteristics'!$C:$C,0))),"",INDEX('Policy Characteristics'!L:L,MATCH($C174,'Policy Characteristics'!$C:$C,0)))</f>
        <v>ev-mandate.html</v>
      </c>
    </row>
    <row r="175" spans="1:18" x14ac:dyDescent="0.25">
      <c r="A175" s="254" t="str">
        <f>IF(ISBLANK(INDEX('Policy Characteristics'!A:A,MATCH($C175,'Policy Characteristics'!$C:$C,0))),"",INDEX('Policy Characteristics'!A:A,MATCH($C175,'Policy Characteristics'!$C:$C,0)))</f>
        <v>Transportation</v>
      </c>
      <c r="B175" s="262" t="str">
        <f>IF(ISBLANK(INDEX('Policy Characteristics'!B:B,MATCH($C175,'Policy Characteristics'!$C:$C,0))),"",INDEX('Policy Characteristics'!B:B,MATCH($C175,'Policy Characteristics'!$C:$C,0)))</f>
        <v>Federal Zero-Emission Vehicle Sales Standard</v>
      </c>
      <c r="C175" s="254" t="str">
        <f>C$174</f>
        <v>Additional Minimum Required ZEV Sales Percentage for Model Region</v>
      </c>
      <c r="D175" s="2" t="s">
        <v>39</v>
      </c>
      <c r="E175" s="2" t="s">
        <v>34</v>
      </c>
      <c r="F175" s="2" t="s">
        <v>81</v>
      </c>
      <c r="G175" s="2" t="s">
        <v>3403</v>
      </c>
      <c r="H175" s="47">
        <f t="shared" si="6"/>
        <v>174</v>
      </c>
      <c r="I175" s="325" t="s">
        <v>40</v>
      </c>
      <c r="J175" s="255" t="str">
        <f>IF(ISBLANK(INDEX('Policy Characteristics'!D:D,MATCH($C175,'Policy Characteristics'!$C:$C,0))),"",INDEX('Policy Characteristics'!D:D,MATCH($C175,'Policy Characteristics'!$C:$C,0)))</f>
        <v>ZEV Sales Standard</v>
      </c>
      <c r="K175" s="254" t="str">
        <f>IF(ISBLANK(INDEX('Policy Characteristics'!E:E,MATCH($C175,'Policy Characteristics'!$C:$C,0))),"",INDEX('Policy Characteristics'!E:E,MATCH($C175,'Policy Characteristics'!$C:$C,0)))</f>
        <v>trans ZEV minimum</v>
      </c>
      <c r="L175" s="261">
        <f>IF(ISBLANK(INDEX('Policy Characteristics'!F:F,MATCH($C175,'Policy Characteristics'!$C:$C,0))),"",INDEX('Policy Characteristics'!F:F,MATCH($C175,'Policy Characteristics'!$C:$C,0)))</f>
        <v>-1</v>
      </c>
      <c r="M175" s="261">
        <f>IF(ISBLANK(INDEX('Policy Characteristics'!G:G,MATCH($C175,'Policy Characteristics'!$C:$C,0))),"",INDEX('Policy Characteristics'!G:G,MATCH($C175,'Policy Characteristics'!$C:$C,0)))</f>
        <v>1</v>
      </c>
      <c r="N175" s="261">
        <f>IF(ISBLANK(INDEX('Policy Characteristics'!H:H,MATCH($C175,'Policy Characteristics'!$C:$C,0))),"",INDEX('Policy Characteristics'!H:H,MATCH($C175,'Policy Characteristics'!$C:$C,0)))</f>
        <v>0.01</v>
      </c>
      <c r="O175" s="254" t="str">
        <f>IF(ISBLANK(INDEX('Policy Characteristics'!I:I,MATCH($C175,'Policy Characteristics'!$C:$C,0))),"",INDEX('Policy Characteristics'!I:I,MATCH($C175,'Policy Characteristics'!$C:$C,0)))</f>
        <v>% of new vehicles sold</v>
      </c>
      <c r="P175" s="254" t="str">
        <f>IF(ISBLANK(INDEX('Policy Characteristics'!J:J,MATCH($C175,'Policy Characteristics'!$C:$C,0))),"",INDEX('Policy Characteristics'!J:J,MATCH($C175,'Policy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EPA tailpipe regulations will require a steadily increasing share of vehicle sales to be ZEVs through 2032.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75" s="254" t="str">
        <f>IF(ISBLANK(INDEX('Policy Characteristics'!K:K,MATCH($C175,'Policy Characteristics'!$C:$C,0))),"",INDEX('Policy Characteristics'!K:K,MATCH($C175,'Policy Characteristics'!$C:$C,0)))</f>
        <v>transportation-sector-main.html#ev-mandate</v>
      </c>
      <c r="R175" s="254" t="str">
        <f>IF(ISBLANK(INDEX('Policy Characteristics'!L:L,MATCH($C175,'Policy Characteristics'!$C:$C,0))),"",INDEX('Policy Characteristics'!L:L,MATCH($C175,'Policy Characteristics'!$C:$C,0)))</f>
        <v>ev-mandate.html</v>
      </c>
    </row>
    <row r="176" spans="1:18" x14ac:dyDescent="0.25">
      <c r="A176" s="254" t="str">
        <f>IF(ISBLANK(INDEX('Policy Characteristics'!A:A,MATCH($C176,'Policy Characteristics'!$C:$C,0))),"",INDEX('Policy Characteristics'!A:A,MATCH($C176,'Policy Characteristics'!$C:$C,0)))</f>
        <v>Transportation</v>
      </c>
      <c r="B176" s="262" t="str">
        <f>IF(ISBLANK(INDEX('Policy Characteristics'!B:B,MATCH($C176,'Policy Characteristics'!$C:$C,0))),"",INDEX('Policy Characteristics'!B:B,MATCH($C176,'Policy Characteristics'!$C:$C,0)))</f>
        <v>Federal Zero-Emission Vehicle Sales Standard</v>
      </c>
      <c r="C176" s="254" t="str">
        <f t="shared" ref="C176:C185" si="11">C$174</f>
        <v>Additional Minimum Required ZEV Sales Percentage for Model Region</v>
      </c>
      <c r="D176" s="2" t="s">
        <v>42</v>
      </c>
      <c r="E176" s="2" t="s">
        <v>35</v>
      </c>
      <c r="F176" s="2" t="s">
        <v>80</v>
      </c>
      <c r="G176" s="2" t="s">
        <v>2320</v>
      </c>
      <c r="H176" s="47">
        <f t="shared" si="6"/>
        <v>175</v>
      </c>
      <c r="I176" s="324" t="s">
        <v>40</v>
      </c>
      <c r="J176" s="255" t="str">
        <f>IF(ISBLANK(INDEX('Policy Characteristics'!D:D,MATCH($C176,'Policy Characteristics'!$C:$C,0))),"",INDEX('Policy Characteristics'!D:D,MATCH($C176,'Policy Characteristics'!$C:$C,0)))</f>
        <v>ZEV Sales Standard</v>
      </c>
      <c r="K176" s="254" t="str">
        <f>IF(ISBLANK(INDEX('Policy Characteristics'!E:E,MATCH($C176,'Policy Characteristics'!$C:$C,0))),"",INDEX('Policy Characteristics'!E:E,MATCH($C176,'Policy Characteristics'!$C:$C,0)))</f>
        <v>trans ZEV minimum</v>
      </c>
      <c r="L176" s="261">
        <f>IF(ISBLANK(INDEX('Policy Characteristics'!F:F,MATCH($C176,'Policy Characteristics'!$C:$C,0))),"",INDEX('Policy Characteristics'!F:F,MATCH($C176,'Policy Characteristics'!$C:$C,0)))</f>
        <v>-1</v>
      </c>
      <c r="M176" s="261">
        <f>IF(ISBLANK(INDEX('Policy Characteristics'!G:G,MATCH($C176,'Policy Characteristics'!$C:$C,0))),"",INDEX('Policy Characteristics'!G:G,MATCH($C176,'Policy Characteristics'!$C:$C,0)))</f>
        <v>1</v>
      </c>
      <c r="N176" s="261">
        <f>IF(ISBLANK(INDEX('Policy Characteristics'!H:H,MATCH($C176,'Policy Characteristics'!$C:$C,0))),"",INDEX('Policy Characteristics'!H:H,MATCH($C176,'Policy Characteristics'!$C:$C,0)))</f>
        <v>0.01</v>
      </c>
      <c r="O176" s="254" t="str">
        <f>IF(ISBLANK(INDEX('Policy Characteristics'!I:I,MATCH($C176,'Policy Characteristics'!$C:$C,0))),"",INDEX('Policy Characteristics'!I:I,MATCH($C176,'Policy Characteristics'!$C:$C,0)))</f>
        <v>% of new vehicles sold</v>
      </c>
      <c r="P176" s="254" t="str">
        <f>IF(ISBLANK(INDEX('Policy Characteristics'!J:J,MATCH($C176,'Policy Characteristics'!$C:$C,0))),"",INDEX('Policy Characteristics'!J:J,MATCH($C176,'Policy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EPA tailpipe regulations will require a steadily increasing share of vehicle sales to be ZEVs through 2032.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76" s="254" t="str">
        <f>IF(ISBLANK(INDEX('Policy Characteristics'!K:K,MATCH($C176,'Policy Characteristics'!$C:$C,0))),"",INDEX('Policy Characteristics'!K:K,MATCH($C176,'Policy Characteristics'!$C:$C,0)))</f>
        <v>transportation-sector-main.html#ev-mandate</v>
      </c>
      <c r="R176" s="254" t="str">
        <f>IF(ISBLANK(INDEX('Policy Characteristics'!L:L,MATCH($C176,'Policy Characteristics'!$C:$C,0))),"",INDEX('Policy Characteristics'!L:L,MATCH($C176,'Policy Characteristics'!$C:$C,0)))</f>
        <v>ev-mandate.html</v>
      </c>
    </row>
    <row r="177" spans="1:18" x14ac:dyDescent="0.25">
      <c r="A177" s="254" t="str">
        <f>IF(ISBLANK(INDEX('Policy Characteristics'!A:A,MATCH($C177,'Policy Characteristics'!$C:$C,0))),"",INDEX('Policy Characteristics'!A:A,MATCH($C177,'Policy Characteristics'!$C:$C,0)))</f>
        <v>Transportation</v>
      </c>
      <c r="B177" s="262" t="str">
        <f>IF(ISBLANK(INDEX('Policy Characteristics'!B:B,MATCH($C177,'Policy Characteristics'!$C:$C,0))),"",INDEX('Policy Characteristics'!B:B,MATCH($C177,'Policy Characteristics'!$C:$C,0)))</f>
        <v>Federal Zero-Emission Vehicle Sales Standard</v>
      </c>
      <c r="C177" s="254" t="str">
        <f t="shared" si="11"/>
        <v>Additional Minimum Required ZEV Sales Percentage for Model Region</v>
      </c>
      <c r="D177" s="2" t="s">
        <v>39</v>
      </c>
      <c r="E177" s="2" t="s">
        <v>35</v>
      </c>
      <c r="F177" s="2" t="s">
        <v>81</v>
      </c>
      <c r="G177" s="2" t="s">
        <v>3400</v>
      </c>
      <c r="H177" s="47">
        <f t="shared" si="6"/>
        <v>176</v>
      </c>
      <c r="I177" s="324" t="s">
        <v>40</v>
      </c>
      <c r="J177" s="255" t="str">
        <f>IF(ISBLANK(INDEX('Policy Characteristics'!D:D,MATCH($C177,'Policy Characteristics'!$C:$C,0))),"",INDEX('Policy Characteristics'!D:D,MATCH($C177,'Policy Characteristics'!$C:$C,0)))</f>
        <v>ZEV Sales Standard</v>
      </c>
      <c r="K177" s="254" t="str">
        <f>IF(ISBLANK(INDEX('Policy Characteristics'!E:E,MATCH($C177,'Policy Characteristics'!$C:$C,0))),"",INDEX('Policy Characteristics'!E:E,MATCH($C177,'Policy Characteristics'!$C:$C,0)))</f>
        <v>trans ZEV minimum</v>
      </c>
      <c r="L177" s="261">
        <f>IF(ISBLANK(INDEX('Policy Characteristics'!F:F,MATCH($C177,'Policy Characteristics'!$C:$C,0))),"",INDEX('Policy Characteristics'!F:F,MATCH($C177,'Policy Characteristics'!$C:$C,0)))</f>
        <v>-1</v>
      </c>
      <c r="M177" s="261">
        <f>IF(ISBLANK(INDEX('Policy Characteristics'!G:G,MATCH($C177,'Policy Characteristics'!$C:$C,0))),"",INDEX('Policy Characteristics'!G:G,MATCH($C177,'Policy Characteristics'!$C:$C,0)))</f>
        <v>1</v>
      </c>
      <c r="N177" s="261">
        <f>IF(ISBLANK(INDEX('Policy Characteristics'!H:H,MATCH($C177,'Policy Characteristics'!$C:$C,0))),"",INDEX('Policy Characteristics'!H:H,MATCH($C177,'Policy Characteristics'!$C:$C,0)))</f>
        <v>0.01</v>
      </c>
      <c r="O177" s="254" t="str">
        <f>IF(ISBLANK(INDEX('Policy Characteristics'!I:I,MATCH($C177,'Policy Characteristics'!$C:$C,0))),"",INDEX('Policy Characteristics'!I:I,MATCH($C177,'Policy Characteristics'!$C:$C,0)))</f>
        <v>% of new vehicles sold</v>
      </c>
      <c r="P177" s="254" t="str">
        <f>IF(ISBLANK(INDEX('Policy Characteristics'!J:J,MATCH($C177,'Policy Characteristics'!$C:$C,0))),"",INDEX('Policy Characteristics'!J:J,MATCH($C177,'Policy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EPA tailpipe regulations will require a steadily increasing share of vehicle sales to be ZEVs through 2032.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77" s="254" t="str">
        <f>IF(ISBLANK(INDEX('Policy Characteristics'!K:K,MATCH($C177,'Policy Characteristics'!$C:$C,0))),"",INDEX('Policy Characteristics'!K:K,MATCH($C177,'Policy Characteristics'!$C:$C,0)))</f>
        <v>transportation-sector-main.html#ev-mandate</v>
      </c>
      <c r="R177" s="254" t="str">
        <f>IF(ISBLANK(INDEX('Policy Characteristics'!L:L,MATCH($C177,'Policy Characteristics'!$C:$C,0))),"",INDEX('Policy Characteristics'!L:L,MATCH($C177,'Policy Characteristics'!$C:$C,0)))</f>
        <v>ev-mandate.html</v>
      </c>
    </row>
    <row r="178" spans="1:18" x14ac:dyDescent="0.25">
      <c r="A178" s="254" t="str">
        <f>IF(ISBLANK(INDEX('Policy Characteristics'!A:A,MATCH($C178,'Policy Characteristics'!$C:$C,0))),"",INDEX('Policy Characteristics'!A:A,MATCH($C178,'Policy Characteristics'!$C:$C,0)))</f>
        <v>Transportation</v>
      </c>
      <c r="B178" s="262" t="str">
        <f>IF(ISBLANK(INDEX('Policy Characteristics'!B:B,MATCH($C178,'Policy Characteristics'!$C:$C,0))),"",INDEX('Policy Characteristics'!B:B,MATCH($C178,'Policy Characteristics'!$C:$C,0)))</f>
        <v>Federal Zero-Emission Vehicle Sales Standard</v>
      </c>
      <c r="C178" s="254" t="str">
        <f t="shared" si="11"/>
        <v>Additional Minimum Required ZEV Sales Percentage for Model Region</v>
      </c>
      <c r="D178" s="2" t="s">
        <v>42</v>
      </c>
      <c r="E178" s="2" t="s">
        <v>36</v>
      </c>
      <c r="F178" s="2" t="s">
        <v>80</v>
      </c>
      <c r="G178" s="2" t="s">
        <v>3243</v>
      </c>
      <c r="H178" s="47">
        <f t="shared" si="6"/>
        <v>177</v>
      </c>
      <c r="I178" s="324" t="s">
        <v>41</v>
      </c>
      <c r="J178" s="255" t="str">
        <f>IF(ISBLANK(INDEX('Policy Characteristics'!D:D,MATCH($C178,'Policy Characteristics'!$C:$C,0))),"",INDEX('Policy Characteristics'!D:D,MATCH($C178,'Policy Characteristics'!$C:$C,0)))</f>
        <v>ZEV Sales Standard</v>
      </c>
      <c r="K178" s="254" t="str">
        <f>IF(ISBLANK(INDEX('Policy Characteristics'!E:E,MATCH($C178,'Policy Characteristics'!$C:$C,0))),"",INDEX('Policy Characteristics'!E:E,MATCH($C178,'Policy Characteristics'!$C:$C,0)))</f>
        <v>trans ZEV minimum</v>
      </c>
      <c r="L178" s="261">
        <f>IF(ISBLANK(INDEX('Policy Characteristics'!F:F,MATCH($C178,'Policy Characteristics'!$C:$C,0))),"",INDEX('Policy Characteristics'!F:F,MATCH($C178,'Policy Characteristics'!$C:$C,0)))</f>
        <v>-1</v>
      </c>
      <c r="M178" s="261">
        <f>IF(ISBLANK(INDEX('Policy Characteristics'!G:G,MATCH($C178,'Policy Characteristics'!$C:$C,0))),"",INDEX('Policy Characteristics'!G:G,MATCH($C178,'Policy Characteristics'!$C:$C,0)))</f>
        <v>1</v>
      </c>
      <c r="N178" s="261">
        <f>IF(ISBLANK(INDEX('Policy Characteristics'!H:H,MATCH($C178,'Policy Characteristics'!$C:$C,0))),"",INDEX('Policy Characteristics'!H:H,MATCH($C178,'Policy Characteristics'!$C:$C,0)))</f>
        <v>0.01</v>
      </c>
      <c r="O178" s="254" t="str">
        <f>IF(ISBLANK(INDEX('Policy Characteristics'!I:I,MATCH($C178,'Policy Characteristics'!$C:$C,0))),"",INDEX('Policy Characteristics'!I:I,MATCH($C178,'Policy Characteristics'!$C:$C,0)))</f>
        <v>% of new vehicles sold</v>
      </c>
      <c r="P178" s="254" t="str">
        <f>IF(ISBLANK(INDEX('Policy Characteristics'!J:J,MATCH($C178,'Policy Characteristics'!$C:$C,0))),"",INDEX('Policy Characteristics'!J:J,MATCH($C178,'Policy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EPA tailpipe regulations will require a steadily increasing share of vehicle sales to be ZEVs through 2032.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78" s="254" t="str">
        <f>IF(ISBLANK(INDEX('Policy Characteristics'!K:K,MATCH($C178,'Policy Characteristics'!$C:$C,0))),"",INDEX('Policy Characteristics'!K:K,MATCH($C178,'Policy Characteristics'!$C:$C,0)))</f>
        <v>transportation-sector-main.html#ev-mandate</v>
      </c>
      <c r="R178" s="254" t="str">
        <f>IF(ISBLANK(INDEX('Policy Characteristics'!L:L,MATCH($C178,'Policy Characteristics'!$C:$C,0))),"",INDEX('Policy Characteristics'!L:L,MATCH($C178,'Policy Characteristics'!$C:$C,0)))</f>
        <v>ev-mandate.html</v>
      </c>
    </row>
    <row r="179" spans="1:18" x14ac:dyDescent="0.25">
      <c r="A179" s="254" t="str">
        <f>IF(ISBLANK(INDEX('Policy Characteristics'!A:A,MATCH($C179,'Policy Characteristics'!$C:$C,0))),"",INDEX('Policy Characteristics'!A:A,MATCH($C179,'Policy Characteristics'!$C:$C,0)))</f>
        <v>Transportation</v>
      </c>
      <c r="B179" s="262" t="str">
        <f>IF(ISBLANK(INDEX('Policy Characteristics'!B:B,MATCH($C179,'Policy Characteristics'!$C:$C,0))),"",INDEX('Policy Characteristics'!B:B,MATCH($C179,'Policy Characteristics'!$C:$C,0)))</f>
        <v>Federal Zero-Emission Vehicle Sales Standard</v>
      </c>
      <c r="C179" s="254" t="str">
        <f t="shared" si="11"/>
        <v>Additional Minimum Required ZEV Sales Percentage for Model Region</v>
      </c>
      <c r="D179" s="2" t="s">
        <v>39</v>
      </c>
      <c r="E179" s="2" t="s">
        <v>36</v>
      </c>
      <c r="F179" s="2" t="s">
        <v>81</v>
      </c>
      <c r="G179" s="2" t="s">
        <v>3243</v>
      </c>
      <c r="H179" s="47">
        <f t="shared" si="6"/>
        <v>178</v>
      </c>
      <c r="I179" s="324" t="s">
        <v>41</v>
      </c>
      <c r="J179" s="255" t="str">
        <f>IF(ISBLANK(INDEX('Policy Characteristics'!D:D,MATCH($C179,'Policy Characteristics'!$C:$C,0))),"",INDEX('Policy Characteristics'!D:D,MATCH($C179,'Policy Characteristics'!$C:$C,0)))</f>
        <v>ZEV Sales Standard</v>
      </c>
      <c r="K179" s="254" t="str">
        <f>IF(ISBLANK(INDEX('Policy Characteristics'!E:E,MATCH($C179,'Policy Characteristics'!$C:$C,0))),"",INDEX('Policy Characteristics'!E:E,MATCH($C179,'Policy Characteristics'!$C:$C,0)))</f>
        <v>trans ZEV minimum</v>
      </c>
      <c r="L179" s="261">
        <f>IF(ISBLANK(INDEX('Policy Characteristics'!F:F,MATCH($C179,'Policy Characteristics'!$C:$C,0))),"",INDEX('Policy Characteristics'!F:F,MATCH($C179,'Policy Characteristics'!$C:$C,0)))</f>
        <v>-1</v>
      </c>
      <c r="M179" s="261">
        <f>IF(ISBLANK(INDEX('Policy Characteristics'!G:G,MATCH($C179,'Policy Characteristics'!$C:$C,0))),"",INDEX('Policy Characteristics'!G:G,MATCH($C179,'Policy Characteristics'!$C:$C,0)))</f>
        <v>1</v>
      </c>
      <c r="N179" s="261">
        <f>IF(ISBLANK(INDEX('Policy Characteristics'!H:H,MATCH($C179,'Policy Characteristics'!$C:$C,0))),"",INDEX('Policy Characteristics'!H:H,MATCH($C179,'Policy Characteristics'!$C:$C,0)))</f>
        <v>0.01</v>
      </c>
      <c r="O179" s="254" t="str">
        <f>IF(ISBLANK(INDEX('Policy Characteristics'!I:I,MATCH($C179,'Policy Characteristics'!$C:$C,0))),"",INDEX('Policy Characteristics'!I:I,MATCH($C179,'Policy Characteristics'!$C:$C,0)))</f>
        <v>% of new vehicles sold</v>
      </c>
      <c r="P179" s="254" t="str">
        <f>IF(ISBLANK(INDEX('Policy Characteristics'!J:J,MATCH($C179,'Policy Characteristics'!$C:$C,0))),"",INDEX('Policy Characteristics'!J:J,MATCH($C179,'Policy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EPA tailpipe regulations will require a steadily increasing share of vehicle sales to be ZEVs through 2032.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79" s="254" t="str">
        <f>IF(ISBLANK(INDEX('Policy Characteristics'!K:K,MATCH($C179,'Policy Characteristics'!$C:$C,0))),"",INDEX('Policy Characteristics'!K:K,MATCH($C179,'Policy Characteristics'!$C:$C,0)))</f>
        <v>transportation-sector-main.html#ev-mandate</v>
      </c>
      <c r="R179" s="254" t="str">
        <f>IF(ISBLANK(INDEX('Policy Characteristics'!L:L,MATCH($C179,'Policy Characteristics'!$C:$C,0))),"",INDEX('Policy Characteristics'!L:L,MATCH($C179,'Policy Characteristics'!$C:$C,0)))</f>
        <v>ev-mandate.html</v>
      </c>
    </row>
    <row r="180" spans="1:18" x14ac:dyDescent="0.25">
      <c r="A180" s="254" t="str">
        <f>IF(ISBLANK(INDEX('Policy Characteristics'!A:A,MATCH($C180,'Policy Characteristics'!$C:$C,0))),"",INDEX('Policy Characteristics'!A:A,MATCH($C180,'Policy Characteristics'!$C:$C,0)))</f>
        <v>Transportation</v>
      </c>
      <c r="B180" s="262" t="str">
        <f>IF(ISBLANK(INDEX('Policy Characteristics'!B:B,MATCH($C180,'Policy Characteristics'!$C:$C,0))),"",INDEX('Policy Characteristics'!B:B,MATCH($C180,'Policy Characteristics'!$C:$C,0)))</f>
        <v>Federal Zero-Emission Vehicle Sales Standard</v>
      </c>
      <c r="C180" s="254" t="str">
        <f t="shared" si="11"/>
        <v>Additional Minimum Required ZEV Sales Percentage for Model Region</v>
      </c>
      <c r="D180" s="2" t="s">
        <v>42</v>
      </c>
      <c r="E180" s="2" t="s">
        <v>37</v>
      </c>
      <c r="F180" s="2" t="s">
        <v>80</v>
      </c>
      <c r="G180" s="2" t="s">
        <v>82</v>
      </c>
      <c r="H180" s="47">
        <f t="shared" si="6"/>
        <v>179</v>
      </c>
      <c r="I180" s="324" t="s">
        <v>41</v>
      </c>
      <c r="J180" s="255" t="str">
        <f>IF(ISBLANK(INDEX('Policy Characteristics'!D:D,MATCH($C180,'Policy Characteristics'!$C:$C,0))),"",INDEX('Policy Characteristics'!D:D,MATCH($C180,'Policy Characteristics'!$C:$C,0)))</f>
        <v>ZEV Sales Standard</v>
      </c>
      <c r="K180" s="254" t="str">
        <f>IF(ISBLANK(INDEX('Policy Characteristics'!E:E,MATCH($C180,'Policy Characteristics'!$C:$C,0))),"",INDEX('Policy Characteristics'!E:E,MATCH($C180,'Policy Characteristics'!$C:$C,0)))</f>
        <v>trans ZEV minimum</v>
      </c>
      <c r="L180" s="261">
        <f>IF(ISBLANK(INDEX('Policy Characteristics'!F:F,MATCH($C180,'Policy Characteristics'!$C:$C,0))),"",INDEX('Policy Characteristics'!F:F,MATCH($C180,'Policy Characteristics'!$C:$C,0)))</f>
        <v>-1</v>
      </c>
      <c r="M180" s="261">
        <f>IF(ISBLANK(INDEX('Policy Characteristics'!G:G,MATCH($C180,'Policy Characteristics'!$C:$C,0))),"",INDEX('Policy Characteristics'!G:G,MATCH($C180,'Policy Characteristics'!$C:$C,0)))</f>
        <v>1</v>
      </c>
      <c r="N180" s="261">
        <f>IF(ISBLANK(INDEX('Policy Characteristics'!H:H,MATCH($C180,'Policy Characteristics'!$C:$C,0))),"",INDEX('Policy Characteristics'!H:H,MATCH($C180,'Policy Characteristics'!$C:$C,0)))</f>
        <v>0.01</v>
      </c>
      <c r="O180" s="254" t="str">
        <f>IF(ISBLANK(INDEX('Policy Characteristics'!I:I,MATCH($C180,'Policy Characteristics'!$C:$C,0))),"",INDEX('Policy Characteristics'!I:I,MATCH($C180,'Policy Characteristics'!$C:$C,0)))</f>
        <v>% of new vehicles sold</v>
      </c>
      <c r="P180" s="254" t="str">
        <f>IF(ISBLANK(INDEX('Policy Characteristics'!J:J,MATCH($C180,'Policy Characteristics'!$C:$C,0))),"",INDEX('Policy Characteristics'!J:J,MATCH($C180,'Policy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EPA tailpipe regulations will require a steadily increasing share of vehicle sales to be ZEVs through 2032.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80" s="254" t="str">
        <f>IF(ISBLANK(INDEX('Policy Characteristics'!K:K,MATCH($C180,'Policy Characteristics'!$C:$C,0))),"",INDEX('Policy Characteristics'!K:K,MATCH($C180,'Policy Characteristics'!$C:$C,0)))</f>
        <v>transportation-sector-main.html#ev-mandate</v>
      </c>
      <c r="R180" s="254" t="str">
        <f>IF(ISBLANK(INDEX('Policy Characteristics'!L:L,MATCH($C180,'Policy Characteristics'!$C:$C,0))),"",INDEX('Policy Characteristics'!L:L,MATCH($C180,'Policy Characteristics'!$C:$C,0)))</f>
        <v>ev-mandate.html</v>
      </c>
    </row>
    <row r="181" spans="1:18" x14ac:dyDescent="0.25">
      <c r="A181" s="254" t="str">
        <f>IF(ISBLANK(INDEX('Policy Characteristics'!A:A,MATCH($C181,'Policy Characteristics'!$C:$C,0))),"",INDEX('Policy Characteristics'!A:A,MATCH($C181,'Policy Characteristics'!$C:$C,0)))</f>
        <v>Transportation</v>
      </c>
      <c r="B181" s="262" t="str">
        <f>IF(ISBLANK(INDEX('Policy Characteristics'!B:B,MATCH($C181,'Policy Characteristics'!$C:$C,0))),"",INDEX('Policy Characteristics'!B:B,MATCH($C181,'Policy Characteristics'!$C:$C,0)))</f>
        <v>Federal Zero-Emission Vehicle Sales Standard</v>
      </c>
      <c r="C181" s="254" t="str">
        <f t="shared" si="11"/>
        <v>Additional Minimum Required ZEV Sales Percentage for Model Region</v>
      </c>
      <c r="D181" s="2" t="s">
        <v>39</v>
      </c>
      <c r="E181" s="2" t="s">
        <v>37</v>
      </c>
      <c r="F181" s="2" t="s">
        <v>81</v>
      </c>
      <c r="G181" s="2" t="s">
        <v>82</v>
      </c>
      <c r="H181" s="47">
        <f t="shared" si="6"/>
        <v>180</v>
      </c>
      <c r="I181" s="324" t="s">
        <v>41</v>
      </c>
      <c r="J181" s="255" t="str">
        <f>IF(ISBLANK(INDEX('Policy Characteristics'!D:D,MATCH($C181,'Policy Characteristics'!$C:$C,0))),"",INDEX('Policy Characteristics'!D:D,MATCH($C181,'Policy Characteristics'!$C:$C,0)))</f>
        <v>ZEV Sales Standard</v>
      </c>
      <c r="K181" s="254" t="str">
        <f>IF(ISBLANK(INDEX('Policy Characteristics'!E:E,MATCH($C181,'Policy Characteristics'!$C:$C,0))),"",INDEX('Policy Characteristics'!E:E,MATCH($C181,'Policy Characteristics'!$C:$C,0)))</f>
        <v>trans ZEV minimum</v>
      </c>
      <c r="L181" s="261">
        <f>IF(ISBLANK(INDEX('Policy Characteristics'!F:F,MATCH($C181,'Policy Characteristics'!$C:$C,0))),"",INDEX('Policy Characteristics'!F:F,MATCH($C181,'Policy Characteristics'!$C:$C,0)))</f>
        <v>-1</v>
      </c>
      <c r="M181" s="261">
        <f>IF(ISBLANK(INDEX('Policy Characteristics'!G:G,MATCH($C181,'Policy Characteristics'!$C:$C,0))),"",INDEX('Policy Characteristics'!G:G,MATCH($C181,'Policy Characteristics'!$C:$C,0)))</f>
        <v>1</v>
      </c>
      <c r="N181" s="261">
        <f>IF(ISBLANK(INDEX('Policy Characteristics'!H:H,MATCH($C181,'Policy Characteristics'!$C:$C,0))),"",INDEX('Policy Characteristics'!H:H,MATCH($C181,'Policy Characteristics'!$C:$C,0)))</f>
        <v>0.01</v>
      </c>
      <c r="O181" s="254" t="str">
        <f>IF(ISBLANK(INDEX('Policy Characteristics'!I:I,MATCH($C181,'Policy Characteristics'!$C:$C,0))),"",INDEX('Policy Characteristics'!I:I,MATCH($C181,'Policy Characteristics'!$C:$C,0)))</f>
        <v>% of new vehicles sold</v>
      </c>
      <c r="P181" s="254" t="str">
        <f>IF(ISBLANK(INDEX('Policy Characteristics'!J:J,MATCH($C181,'Policy Characteristics'!$C:$C,0))),"",INDEX('Policy Characteristics'!J:J,MATCH($C181,'Policy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EPA tailpipe regulations will require a steadily increasing share of vehicle sales to be ZEVs through 2032.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81" s="254" t="str">
        <f>IF(ISBLANK(INDEX('Policy Characteristics'!K:K,MATCH($C181,'Policy Characteristics'!$C:$C,0))),"",INDEX('Policy Characteristics'!K:K,MATCH($C181,'Policy Characteristics'!$C:$C,0)))</f>
        <v>transportation-sector-main.html#ev-mandate</v>
      </c>
      <c r="R181" s="254" t="str">
        <f>IF(ISBLANK(INDEX('Policy Characteristics'!L:L,MATCH($C181,'Policy Characteristics'!$C:$C,0))),"",INDEX('Policy Characteristics'!L:L,MATCH($C181,'Policy Characteristics'!$C:$C,0)))</f>
        <v>ev-mandate.html</v>
      </c>
    </row>
    <row r="182" spans="1:18" x14ac:dyDescent="0.25">
      <c r="A182" s="254" t="str">
        <f>IF(ISBLANK(INDEX('Policy Characteristics'!A:A,MATCH($C182,'Policy Characteristics'!$C:$C,0))),"",INDEX('Policy Characteristics'!A:A,MATCH($C182,'Policy Characteristics'!$C:$C,0)))</f>
        <v>Transportation</v>
      </c>
      <c r="B182" s="262" t="str">
        <f>IF(ISBLANK(INDEX('Policy Characteristics'!B:B,MATCH($C182,'Policy Characteristics'!$C:$C,0))),"",INDEX('Policy Characteristics'!B:B,MATCH($C182,'Policy Characteristics'!$C:$C,0)))</f>
        <v>Federal Zero-Emission Vehicle Sales Standard</v>
      </c>
      <c r="C182" s="254" t="str">
        <f t="shared" si="11"/>
        <v>Additional Minimum Required ZEV Sales Percentage for Model Region</v>
      </c>
      <c r="D182" s="2" t="s">
        <v>42</v>
      </c>
      <c r="E182" s="2" t="s">
        <v>38</v>
      </c>
      <c r="F182" s="2" t="s">
        <v>80</v>
      </c>
      <c r="G182" s="2" t="s">
        <v>3244</v>
      </c>
      <c r="H182" s="47">
        <f t="shared" si="6"/>
        <v>181</v>
      </c>
      <c r="I182" s="324" t="s">
        <v>41</v>
      </c>
      <c r="J182" s="255" t="str">
        <f>IF(ISBLANK(INDEX('Policy Characteristics'!D:D,MATCH($C182,'Policy Characteristics'!$C:$C,0))),"",INDEX('Policy Characteristics'!D:D,MATCH($C182,'Policy Characteristics'!$C:$C,0)))</f>
        <v>ZEV Sales Standard</v>
      </c>
      <c r="K182" s="254" t="str">
        <f>IF(ISBLANK(INDEX('Policy Characteristics'!E:E,MATCH($C182,'Policy Characteristics'!$C:$C,0))),"",INDEX('Policy Characteristics'!E:E,MATCH($C182,'Policy Characteristics'!$C:$C,0)))</f>
        <v>trans ZEV minimum</v>
      </c>
      <c r="L182" s="261">
        <f>IF(ISBLANK(INDEX('Policy Characteristics'!F:F,MATCH($C182,'Policy Characteristics'!$C:$C,0))),"",INDEX('Policy Characteristics'!F:F,MATCH($C182,'Policy Characteristics'!$C:$C,0)))</f>
        <v>-1</v>
      </c>
      <c r="M182" s="261">
        <f>IF(ISBLANK(INDEX('Policy Characteristics'!G:G,MATCH($C182,'Policy Characteristics'!$C:$C,0))),"",INDEX('Policy Characteristics'!G:G,MATCH($C182,'Policy Characteristics'!$C:$C,0)))</f>
        <v>1</v>
      </c>
      <c r="N182" s="261">
        <f>IF(ISBLANK(INDEX('Policy Characteristics'!H:H,MATCH($C182,'Policy Characteristics'!$C:$C,0))),"",INDEX('Policy Characteristics'!H:H,MATCH($C182,'Policy Characteristics'!$C:$C,0)))</f>
        <v>0.01</v>
      </c>
      <c r="O182" s="254" t="str">
        <f>IF(ISBLANK(INDEX('Policy Characteristics'!I:I,MATCH($C182,'Policy Characteristics'!$C:$C,0))),"",INDEX('Policy Characteristics'!I:I,MATCH($C182,'Policy Characteristics'!$C:$C,0)))</f>
        <v>% of new vehicles sold</v>
      </c>
      <c r="P182" s="254" t="str">
        <f>IF(ISBLANK(INDEX('Policy Characteristics'!J:J,MATCH($C182,'Policy Characteristics'!$C:$C,0))),"",INDEX('Policy Characteristics'!J:J,MATCH($C182,'Policy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EPA tailpipe regulations will require a steadily increasing share of vehicle sales to be ZEVs through 2032.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82" s="254" t="str">
        <f>IF(ISBLANK(INDEX('Policy Characteristics'!K:K,MATCH($C182,'Policy Characteristics'!$C:$C,0))),"",INDEX('Policy Characteristics'!K:K,MATCH($C182,'Policy Characteristics'!$C:$C,0)))</f>
        <v>transportation-sector-main.html#ev-mandate</v>
      </c>
      <c r="R182" s="254" t="str">
        <f>IF(ISBLANK(INDEX('Policy Characteristics'!L:L,MATCH($C182,'Policy Characteristics'!$C:$C,0))),"",INDEX('Policy Characteristics'!L:L,MATCH($C182,'Policy Characteristics'!$C:$C,0)))</f>
        <v>ev-mandate.html</v>
      </c>
    </row>
    <row r="183" spans="1:18" x14ac:dyDescent="0.25">
      <c r="A183" s="254" t="str">
        <f>IF(ISBLANK(INDEX('Policy Characteristics'!A:A,MATCH($C183,'Policy Characteristics'!$C:$C,0))),"",INDEX('Policy Characteristics'!A:A,MATCH($C183,'Policy Characteristics'!$C:$C,0)))</f>
        <v>Transportation</v>
      </c>
      <c r="B183" s="262" t="str">
        <f>IF(ISBLANK(INDEX('Policy Characteristics'!B:B,MATCH($C183,'Policy Characteristics'!$C:$C,0))),"",INDEX('Policy Characteristics'!B:B,MATCH($C183,'Policy Characteristics'!$C:$C,0)))</f>
        <v>Federal Zero-Emission Vehicle Sales Standard</v>
      </c>
      <c r="C183" s="254" t="str">
        <f t="shared" si="11"/>
        <v>Additional Minimum Required ZEV Sales Percentage for Model Region</v>
      </c>
      <c r="D183" s="2" t="s">
        <v>39</v>
      </c>
      <c r="E183" s="2" t="s">
        <v>38</v>
      </c>
      <c r="F183" s="2" t="s">
        <v>81</v>
      </c>
      <c r="G183" s="2" t="s">
        <v>3245</v>
      </c>
      <c r="H183" s="47">
        <f t="shared" si="6"/>
        <v>182</v>
      </c>
      <c r="I183" s="324" t="s">
        <v>41</v>
      </c>
      <c r="J183" s="255" t="str">
        <f>IF(ISBLANK(INDEX('Policy Characteristics'!D:D,MATCH($C183,'Policy Characteristics'!$C:$C,0))),"",INDEX('Policy Characteristics'!D:D,MATCH($C183,'Policy Characteristics'!$C:$C,0)))</f>
        <v>ZEV Sales Standard</v>
      </c>
      <c r="K183" s="254" t="str">
        <f>IF(ISBLANK(INDEX('Policy Characteristics'!E:E,MATCH($C183,'Policy Characteristics'!$C:$C,0))),"",INDEX('Policy Characteristics'!E:E,MATCH($C183,'Policy Characteristics'!$C:$C,0)))</f>
        <v>trans ZEV minimum</v>
      </c>
      <c r="L183" s="261">
        <f>IF(ISBLANK(INDEX('Policy Characteristics'!F:F,MATCH($C183,'Policy Characteristics'!$C:$C,0))),"",INDEX('Policy Characteristics'!F:F,MATCH($C183,'Policy Characteristics'!$C:$C,0)))</f>
        <v>-1</v>
      </c>
      <c r="M183" s="261">
        <f>IF(ISBLANK(INDEX('Policy Characteristics'!G:G,MATCH($C183,'Policy Characteristics'!$C:$C,0))),"",INDEX('Policy Characteristics'!G:G,MATCH($C183,'Policy Characteristics'!$C:$C,0)))</f>
        <v>1</v>
      </c>
      <c r="N183" s="261">
        <f>IF(ISBLANK(INDEX('Policy Characteristics'!H:H,MATCH($C183,'Policy Characteristics'!$C:$C,0))),"",INDEX('Policy Characteristics'!H:H,MATCH($C183,'Policy Characteristics'!$C:$C,0)))</f>
        <v>0.01</v>
      </c>
      <c r="O183" s="254" t="str">
        <f>IF(ISBLANK(INDEX('Policy Characteristics'!I:I,MATCH($C183,'Policy Characteristics'!$C:$C,0))),"",INDEX('Policy Characteristics'!I:I,MATCH($C183,'Policy Characteristics'!$C:$C,0)))</f>
        <v>% of new vehicles sold</v>
      </c>
      <c r="P183" s="254" t="str">
        <f>IF(ISBLANK(INDEX('Policy Characteristics'!J:J,MATCH($C183,'Policy Characteristics'!$C:$C,0))),"",INDEX('Policy Characteristics'!J:J,MATCH($C183,'Policy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EPA tailpipe regulations will require a steadily increasing share of vehicle sales to be ZEVs through 2032.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83" s="254" t="str">
        <f>IF(ISBLANK(INDEX('Policy Characteristics'!K:K,MATCH($C183,'Policy Characteristics'!$C:$C,0))),"",INDEX('Policy Characteristics'!K:K,MATCH($C183,'Policy Characteristics'!$C:$C,0)))</f>
        <v>transportation-sector-main.html#ev-mandate</v>
      </c>
      <c r="R183" s="254" t="str">
        <f>IF(ISBLANK(INDEX('Policy Characteristics'!L:L,MATCH($C183,'Policy Characteristics'!$C:$C,0))),"",INDEX('Policy Characteristics'!L:L,MATCH($C183,'Policy Characteristics'!$C:$C,0)))</f>
        <v>ev-mandate.html</v>
      </c>
    </row>
    <row r="184" spans="1:18" x14ac:dyDescent="0.25">
      <c r="A184" s="254" t="str">
        <f>IF(ISBLANK(INDEX('Policy Characteristics'!A:A,MATCH($C184,'Policy Characteristics'!$C:$C,0))),"",INDEX('Policy Characteristics'!A:A,MATCH($C184,'Policy Characteristics'!$C:$C,0)))</f>
        <v>Transportation</v>
      </c>
      <c r="B184" s="262" t="str">
        <f>IF(ISBLANK(INDEX('Policy Characteristics'!B:B,MATCH($C184,'Policy Characteristics'!$C:$C,0))),"",INDEX('Policy Characteristics'!B:B,MATCH($C184,'Policy Characteristics'!$C:$C,0)))</f>
        <v>Federal Zero-Emission Vehicle Sales Standard</v>
      </c>
      <c r="C184" s="254" t="str">
        <f t="shared" si="11"/>
        <v>Additional Minimum Required ZEV Sales Percentage for Model Region</v>
      </c>
      <c r="D184" s="2" t="s">
        <v>42</v>
      </c>
      <c r="E184" s="2" t="s">
        <v>107</v>
      </c>
      <c r="F184" s="2" t="s">
        <v>80</v>
      </c>
      <c r="G184" s="2" t="s">
        <v>137</v>
      </c>
      <c r="H184" s="47">
        <f t="shared" si="6"/>
        <v>183</v>
      </c>
      <c r="I184" s="324" t="s">
        <v>40</v>
      </c>
      <c r="J184" s="255" t="str">
        <f>IF(ISBLANK(INDEX('Policy Characteristics'!D:D,MATCH($C184,'Policy Characteristics'!$C:$C,0))),"",INDEX('Policy Characteristics'!D:D,MATCH($C184,'Policy Characteristics'!$C:$C,0)))</f>
        <v>ZEV Sales Standard</v>
      </c>
      <c r="K184" s="254" t="str">
        <f>IF(ISBLANK(INDEX('Policy Characteristics'!E:E,MATCH($C184,'Policy Characteristics'!$C:$C,0))),"",INDEX('Policy Characteristics'!E:E,MATCH($C184,'Policy Characteristics'!$C:$C,0)))</f>
        <v>trans ZEV minimum</v>
      </c>
      <c r="L184" s="261">
        <f>IF(ISBLANK(INDEX('Policy Characteristics'!F:F,MATCH($C184,'Policy Characteristics'!$C:$C,0))),"",INDEX('Policy Characteristics'!F:F,MATCH($C184,'Policy Characteristics'!$C:$C,0)))</f>
        <v>-1</v>
      </c>
      <c r="M184" s="261">
        <f>IF(ISBLANK(INDEX('Policy Characteristics'!G:G,MATCH($C184,'Policy Characteristics'!$C:$C,0))),"",INDEX('Policy Characteristics'!G:G,MATCH($C184,'Policy Characteristics'!$C:$C,0)))</f>
        <v>1</v>
      </c>
      <c r="N184" s="261">
        <f>IF(ISBLANK(INDEX('Policy Characteristics'!H:H,MATCH($C184,'Policy Characteristics'!$C:$C,0))),"",INDEX('Policy Characteristics'!H:H,MATCH($C184,'Policy Characteristics'!$C:$C,0)))</f>
        <v>0.01</v>
      </c>
      <c r="O184" s="254" t="str">
        <f>IF(ISBLANK(INDEX('Policy Characteristics'!I:I,MATCH($C184,'Policy Characteristics'!$C:$C,0))),"",INDEX('Policy Characteristics'!I:I,MATCH($C184,'Policy Characteristics'!$C:$C,0)))</f>
        <v>% of new vehicles sold</v>
      </c>
      <c r="P184" s="254" t="str">
        <f>IF(ISBLANK(INDEX('Policy Characteristics'!J:J,MATCH($C184,'Policy Characteristics'!$C:$C,0))),"",INDEX('Policy Characteristics'!J:J,MATCH($C184,'Policy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EPA tailpipe regulations will require a steadily increasing share of vehicle sales to be ZEVs through 2032.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84" s="254" t="str">
        <f>IF(ISBLANK(INDEX('Policy Characteristics'!K:K,MATCH($C184,'Policy Characteristics'!$C:$C,0))),"",INDEX('Policy Characteristics'!K:K,MATCH($C184,'Policy Characteristics'!$C:$C,0)))</f>
        <v>transportation-sector-main.html#ev-mandate</v>
      </c>
      <c r="R184" s="254" t="str">
        <f>IF(ISBLANK(INDEX('Policy Characteristics'!L:L,MATCH($C184,'Policy Characteristics'!$C:$C,0))),"",INDEX('Policy Characteristics'!L:L,MATCH($C184,'Policy Characteristics'!$C:$C,0)))</f>
        <v>ev-mandate.html</v>
      </c>
    </row>
    <row r="185" spans="1:18" x14ac:dyDescent="0.25">
      <c r="A185" s="254" t="str">
        <f>IF(ISBLANK(INDEX('Policy Characteristics'!A:A,MATCH($C185,'Policy Characteristics'!$C:$C,0))),"",INDEX('Policy Characteristics'!A:A,MATCH($C185,'Policy Characteristics'!$C:$C,0)))</f>
        <v>Transportation</v>
      </c>
      <c r="B185" s="262" t="str">
        <f>IF(ISBLANK(INDEX('Policy Characteristics'!B:B,MATCH($C185,'Policy Characteristics'!$C:$C,0))),"",INDEX('Policy Characteristics'!B:B,MATCH($C185,'Policy Characteristics'!$C:$C,0)))</f>
        <v>Federal Zero-Emission Vehicle Sales Standard</v>
      </c>
      <c r="C185" s="254" t="str">
        <f t="shared" si="11"/>
        <v>Additional Minimum Required ZEV Sales Percentage for Model Region</v>
      </c>
      <c r="D185" s="2" t="s">
        <v>39</v>
      </c>
      <c r="E185" s="2" t="s">
        <v>107</v>
      </c>
      <c r="F185" s="2" t="s">
        <v>81</v>
      </c>
      <c r="G185" s="2" t="s">
        <v>137</v>
      </c>
      <c r="H185" s="47">
        <f t="shared" si="6"/>
        <v>184</v>
      </c>
      <c r="I185" s="325" t="s">
        <v>41</v>
      </c>
      <c r="J185" s="255" t="str">
        <f>IF(ISBLANK(INDEX('Policy Characteristics'!D:D,MATCH($C185,'Policy Characteristics'!$C:$C,0))),"",INDEX('Policy Characteristics'!D:D,MATCH($C185,'Policy Characteristics'!$C:$C,0)))</f>
        <v>ZEV Sales Standard</v>
      </c>
      <c r="K185" s="254" t="str">
        <f>IF(ISBLANK(INDEX('Policy Characteristics'!E:E,MATCH($C185,'Policy Characteristics'!$C:$C,0))),"",INDEX('Policy Characteristics'!E:E,MATCH($C185,'Policy Characteristics'!$C:$C,0)))</f>
        <v>trans ZEV minimum</v>
      </c>
      <c r="L185" s="261">
        <f>IF(ISBLANK(INDEX('Policy Characteristics'!F:F,MATCH($C185,'Policy Characteristics'!$C:$C,0))),"",INDEX('Policy Characteristics'!F:F,MATCH($C185,'Policy Characteristics'!$C:$C,0)))</f>
        <v>-1</v>
      </c>
      <c r="M185" s="261">
        <f>IF(ISBLANK(INDEX('Policy Characteristics'!G:G,MATCH($C185,'Policy Characteristics'!$C:$C,0))),"",INDEX('Policy Characteristics'!G:G,MATCH($C185,'Policy Characteristics'!$C:$C,0)))</f>
        <v>1</v>
      </c>
      <c r="N185" s="261">
        <f>IF(ISBLANK(INDEX('Policy Characteristics'!H:H,MATCH($C185,'Policy Characteristics'!$C:$C,0))),"",INDEX('Policy Characteristics'!H:H,MATCH($C185,'Policy Characteristics'!$C:$C,0)))</f>
        <v>0.01</v>
      </c>
      <c r="O185" s="254" t="str">
        <f>IF(ISBLANK(INDEX('Policy Characteristics'!I:I,MATCH($C185,'Policy Characteristics'!$C:$C,0))),"",INDEX('Policy Characteristics'!I:I,MATCH($C185,'Policy Characteristics'!$C:$C,0)))</f>
        <v>% of new vehicles sold</v>
      </c>
      <c r="P185" s="254" t="str">
        <f>IF(ISBLANK(INDEX('Policy Characteristics'!J:J,MATCH($C185,'Policy Characteristics'!$C:$C,0))),"",INDEX('Policy Characteristics'!J:J,MATCH($C185,'Policy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EPA tailpipe regulations will require a steadily increasing share of vehicle sales to be ZEVs through 2032.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85" s="254" t="str">
        <f>IF(ISBLANK(INDEX('Policy Characteristics'!K:K,MATCH($C185,'Policy Characteristics'!$C:$C,0))),"",INDEX('Policy Characteristics'!K:K,MATCH($C185,'Policy Characteristics'!$C:$C,0)))</f>
        <v>transportation-sector-main.html#ev-mandate</v>
      </c>
      <c r="R185" s="254" t="str">
        <f>IF(ISBLANK(INDEX('Policy Characteristics'!L:L,MATCH($C185,'Policy Characteristics'!$C:$C,0))),"",INDEX('Policy Characteristics'!L:L,MATCH($C185,'Policy Characteristics'!$C:$C,0)))</f>
        <v>ev-mandate.html</v>
      </c>
    </row>
    <row r="186" spans="1:18" x14ac:dyDescent="0.25">
      <c r="A186" s="254" t="str">
        <f>IF(ISBLANK(INDEX('Policy Characteristics'!A:A,MATCH($C186,'Policy Characteristics'!$C:$C,0))),"",INDEX('Policy Characteristics'!A:A,MATCH($C186,'Policy Characteristics'!$C:$C,0)))</f>
        <v>Transportation</v>
      </c>
      <c r="B186" s="262" t="str">
        <f>IF(ISBLANK(INDEX('Policy Characteristics'!B:B,MATCH($C186,'Policy Characteristics'!$C:$C,0))),"",INDEX('Policy Characteristics'!B:B,MATCH($C186,'Policy Characteristics'!$C:$C,0)))</f>
        <v>Non-BAU ZEV-Qualifying Vehicles</v>
      </c>
      <c r="C186" s="1" t="s">
        <v>3382</v>
      </c>
      <c r="D186" s="45"/>
      <c r="E186" s="45"/>
      <c r="F186" s="45"/>
      <c r="G186" s="45"/>
      <c r="H186" s="47">
        <f t="shared" si="6"/>
        <v>185</v>
      </c>
      <c r="I186" s="324" t="s">
        <v>40</v>
      </c>
      <c r="J186" s="255" t="str">
        <f>IF(ISBLANK(INDEX('Policy Characteristics'!D:D,MATCH($C186,'Policy Characteristics'!$C:$C,0))),"",INDEX('Policy Characteristics'!D:D,MATCH($C186,'Policy Characteristics'!$C:$C,0)))</f>
        <v>ZEV Sales Standard</v>
      </c>
      <c r="K186" s="254" t="str">
        <f>IF(ISBLANK(INDEX('Policy Characteristics'!E:E,MATCH($C186,'Policy Characteristics'!$C:$C,0))),"",INDEX('Policy Characteristics'!E:E,MATCH($C186,'Policy Characteristics'!$C:$C,0)))</f>
        <v>trans non BAU ZEV vehicle definitions</v>
      </c>
      <c r="L186" s="261">
        <f>IF(ISBLANK(INDEX('Policy Characteristics'!F:F,MATCH($C186,'Policy Characteristics'!$C:$C,0))),"",INDEX('Policy Characteristics'!F:F,MATCH($C186,'Policy Characteristics'!$C:$C,0)))</f>
        <v>0</v>
      </c>
      <c r="M186" s="261">
        <f>IF(ISBLANK(INDEX('Policy Characteristics'!G:G,MATCH($C186,'Policy Characteristics'!$C:$C,0))),"",INDEX('Policy Characteristics'!G:G,MATCH($C186,'Policy Characteristics'!$C:$C,0)))</f>
        <v>1</v>
      </c>
      <c r="N186" s="261">
        <f>IF(ISBLANK(INDEX('Policy Characteristics'!H:H,MATCH($C186,'Policy Characteristics'!$C:$C,0))),"",INDEX('Policy Characteristics'!H:H,MATCH($C186,'Policy Characteristics'!$C:$C,0)))</f>
        <v>1</v>
      </c>
      <c r="O186" s="254" t="str">
        <f>IF(ISBLANK(INDEX('Policy Characteristics'!I:I,MATCH($C186,'Policy Characteristics'!$C:$C,0))),"",INDEX('Policy Characteristics'!I:I,MATCH($C186,'Policy Characteristics'!$C:$C,0)))</f>
        <v>on/off</v>
      </c>
      <c r="P186" s="254" t="str">
        <f>IF(ISBLANK(INDEX('Policy Characteristics'!J:J,MATCH($C186,'Policy Characteristics'!$C:$C,0))),"",INDEX('Policy Characteristics'!J:J,MATCH($C186,'Policy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186" s="254" t="str">
        <f>IF(ISBLANK(INDEX('Policy Characteristics'!K:K,MATCH($C186,'Policy Characteristics'!$C:$C,0))),"",INDEX('Policy Characteristics'!K:K,MATCH($C186,'Policy Characteristics'!$C:$C,0)))</f>
        <v/>
      </c>
      <c r="R186" s="254" t="str">
        <f>IF(ISBLANK(INDEX('Policy Characteristics'!L:L,MATCH($C186,'Policy Characteristics'!$C:$C,0))),"",INDEX('Policy Characteristics'!L:L,MATCH($C186,'Policy Characteristics'!$C:$C,0)))</f>
        <v/>
      </c>
    </row>
    <row r="187" spans="1:18" s="2" customFormat="1" x14ac:dyDescent="0.25">
      <c r="A187" s="254" t="str">
        <f>IF(ISBLANK(INDEX('Policy Characteristics'!A:A,MATCH($C187,'Policy Characteristics'!$C:$C,0))),"",INDEX('Policy Characteristics'!A:A,MATCH($C187,'Policy Characteristics'!$C:$C,0)))</f>
        <v>Transportation</v>
      </c>
      <c r="B187" s="262" t="str">
        <f>IF(ISBLANK(INDEX('Policy Characteristics'!B:B,MATCH($C187,'Policy Characteristics'!$C:$C,0))),"",INDEX('Policy Characteristics'!B:B,MATCH($C187,'Policy Characteristics'!$C:$C,0)))</f>
        <v>Subsidy for Vehicle Battery Production</v>
      </c>
      <c r="C187" s="1" t="s">
        <v>3536</v>
      </c>
      <c r="H187" s="47">
        <f t="shared" si="6"/>
        <v>186</v>
      </c>
      <c r="I187" s="324" t="s">
        <v>40</v>
      </c>
      <c r="J187" s="255" t="str">
        <f>IF(ISBLANK(INDEX('Policy Characteristics'!D:D,MATCH($C187,'Policy Characteristics'!$C:$C,0))),"",INDEX('Policy Characteristics'!D:D,MATCH($C187,'Policy Characteristics'!$C:$C,0)))</f>
        <v>Vehicle Battery Production Subsidy</v>
      </c>
      <c r="K187" s="254" t="str">
        <f>IF(ISBLANK(INDEX('Policy Characteristics'!E:E,MATCH($C187,'Policy Characteristics'!$C:$C,0))),"",INDEX('Policy Characteristics'!E:E,MATCH($C187,'Policy Characteristics'!$C:$C,0)))</f>
        <v>trans battery subsidy</v>
      </c>
      <c r="L187" s="359">
        <f>IF(ISBLANK(INDEX('Policy Characteristics'!F:F,MATCH($C187,'Policy Characteristics'!$C:$C,0))),"",INDEX('Policy Characteristics'!F:F,MATCH($C187,'Policy Characteristics'!$C:$C,0)))</f>
        <v>-50</v>
      </c>
      <c r="M187" s="359">
        <f>IF(ISBLANK(INDEX('Policy Characteristics'!G:G,MATCH($C187,'Policy Characteristics'!$C:$C,0))),"",INDEX('Policy Characteristics'!G:G,MATCH($C187,'Policy Characteristics'!$C:$C,0)))</f>
        <v>50</v>
      </c>
      <c r="N187" s="359">
        <f>IF(ISBLANK(INDEX('Policy Characteristics'!H:H,MATCH($C187,'Policy Characteristics'!$C:$C,0))),"",INDEX('Policy Characteristics'!H:H,MATCH($C187,'Policy Characteristics'!$C:$C,0)))</f>
        <v>1</v>
      </c>
      <c r="O187" s="254" t="str">
        <f>IF(ISBLANK(INDEX('Policy Characteristics'!I:I,MATCH($C187,'Policy Characteristics'!$C:$C,0))),"",INDEX('Policy Characteristics'!I:I,MATCH($C187,'Policy Characteristics'!$C:$C,0)))</f>
        <v>$/kWh</v>
      </c>
      <c r="P187" s="254" t="str">
        <f>IF(ISBLANK(INDEX('Policy Characteristics'!J:J,MATCH($C187,'Policy Characteristics'!$C:$C,0))),"",INDEX('Policy Characteristics'!J:J,MATCH($C187,'Policy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removing chargers relative to the Current Policies scenario. // **Guidance for setting values:** The Inflation Reduction Act includes a $35/kWh tax credit for battery cells and a $10/kWh tax credit for assembly for onroad vehicles, which are included in the BAU case.</v>
      </c>
      <c r="Q187" s="254" t="str">
        <f>IF(ISBLANK(INDEX('Policy Characteristics'!K:K,MATCH($C187,'Policy Characteristics'!$C:$C,0))),"",INDEX('Policy Characteristics'!K:K,MATCH($C187,'Policy Characteristics'!$C:$C,0)))</f>
        <v/>
      </c>
      <c r="R187" s="254" t="str">
        <f>IF(ISBLANK(INDEX('Policy Characteristics'!L:L,MATCH($C187,'Policy Characteristics'!$C:$C,0))),"",INDEX('Policy Characteristics'!L:L,MATCH($C187,'Policy Characteristics'!$C:$C,0)))</f>
        <v/>
      </c>
    </row>
    <row r="188" spans="1:18" s="2" customFormat="1" x14ac:dyDescent="0.25">
      <c r="A188" s="254" t="str">
        <f>IF(ISBLANK(INDEX('Policy Characteristics'!A:A,MATCH($C188,'Policy Characteristics'!$C:$C,0))),"",INDEX('Policy Characteristics'!A:A,MATCH($C188,'Policy Characteristics'!$C:$C,0)))</f>
        <v>Transportation</v>
      </c>
      <c r="B188" s="262" t="str">
        <f>IF(ISBLANK(INDEX('Policy Characteristics'!B:B,MATCH($C188,'Policy Characteristics'!$C:$C,0))),"",INDEX('Policy Characteristics'!B:B,MATCH($C188,'Policy Characteristics'!$C:$C,0)))</f>
        <v>Non-BAU State-Level Zero-Emission Vehicle Sales Standard</v>
      </c>
      <c r="C188" s="317" t="s">
        <v>3683</v>
      </c>
      <c r="D188" s="45" t="s">
        <v>42</v>
      </c>
      <c r="E188" s="45" t="s">
        <v>34</v>
      </c>
      <c r="F188" s="45" t="s">
        <v>80</v>
      </c>
      <c r="G188" s="2" t="s">
        <v>3246</v>
      </c>
      <c r="H188" s="47">
        <f t="shared" si="6"/>
        <v>187</v>
      </c>
      <c r="I188" s="45" t="s">
        <v>40</v>
      </c>
      <c r="J188" s="255" t="str">
        <f>IF(ISBLANK(INDEX('Policy Characteristics'!D:D,MATCH($C188,'Policy Characteristics'!$C:$C,0))),"",INDEX('Policy Characteristics'!D:D,MATCH($C188,'Policy Characteristics'!$C:$C,0)))</f>
        <v>ZEV Sales Standard</v>
      </c>
      <c r="K188" s="254" t="str">
        <f>IF(ISBLANK(INDEX('Policy Characteristics'!E:E,MATCH($C188,'Policy Characteristics'!$C:$C,0))),"",INDEX('Policy Characteristics'!E:E,MATCH($C188,'Policy Characteristics'!$C:$C,0)))</f>
        <v>trans non BAU ZEV minimum</v>
      </c>
      <c r="L188" s="359">
        <f>IF(ISBLANK(INDEX('Policy Characteristics'!F:F,MATCH($C188,'Policy Characteristics'!$C:$C,0))),"",INDEX('Policy Characteristics'!F:F,MATCH($C188,'Policy Characteristics'!$C:$C,0)))</f>
        <v>0</v>
      </c>
      <c r="M188" s="359">
        <f>IF(ISBLANK(INDEX('Policy Characteristics'!G:G,MATCH($C188,'Policy Characteristics'!$C:$C,0))),"",INDEX('Policy Characteristics'!G:G,MATCH($C188,'Policy Characteristics'!$C:$C,0)))</f>
        <v>1</v>
      </c>
      <c r="N188" s="359">
        <f>IF(ISBLANK(INDEX('Policy Characteristics'!H:H,MATCH($C188,'Policy Characteristics'!$C:$C,0))),"",INDEX('Policy Characteristics'!H:H,MATCH($C188,'Policy Characteristics'!$C:$C,0)))</f>
        <v>1</v>
      </c>
      <c r="O188" s="254" t="str">
        <f>IF(ISBLANK(INDEX('Policy Characteristics'!I:I,MATCH($C188,'Policy Characteristics'!$C:$C,0))),"",INDEX('Policy Characteristics'!I:I,MATCH($C188,'Policy Characteristics'!$C:$C,0)))</f>
        <v>on/off</v>
      </c>
      <c r="P188" s="254" t="str">
        <f>IF(ISBLANK(INDEX('Policy Characteristics'!J:J,MATCH($C188,'Policy Characteristics'!$C:$C,0))),"",INDEX('Policy Characteristics'!J:J,MATCH($C188,'Policy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88" s="254" t="str">
        <f>IF(ISBLANK(INDEX('Policy Characteristics'!K:K,MATCH($C188,'Policy Characteristics'!$C:$C,0))),"",INDEX('Policy Characteristics'!K:K,MATCH($C188,'Policy Characteristics'!$C:$C,0)))</f>
        <v/>
      </c>
      <c r="R188" s="254" t="str">
        <f>IF(ISBLANK(INDEX('Policy Characteristics'!L:L,MATCH($C188,'Policy Characteristics'!$C:$C,0))),"",INDEX('Policy Characteristics'!L:L,MATCH($C188,'Policy Characteristics'!$C:$C,0)))</f>
        <v/>
      </c>
    </row>
    <row r="189" spans="1:18" s="2" customFormat="1" x14ac:dyDescent="0.25">
      <c r="A189" s="254" t="str">
        <f>IF(ISBLANK(INDEX('Policy Characteristics'!A:A,MATCH($C189,'Policy Characteristics'!$C:$C,0))),"",INDEX('Policy Characteristics'!A:A,MATCH($C189,'Policy Characteristics'!$C:$C,0)))</f>
        <v>Transportation</v>
      </c>
      <c r="B189" s="262" t="str">
        <f>IF(ISBLANK(INDEX('Policy Characteristics'!B:B,MATCH($C189,'Policy Characteristics'!$C:$C,0))),"",INDEX('Policy Characteristics'!B:B,MATCH($C189,'Policy Characteristics'!$C:$C,0)))</f>
        <v>Non-BAU State-Level Zero-Emission Vehicle Sales Standard</v>
      </c>
      <c r="C189" s="254" t="str">
        <f>C188</f>
        <v>Boolean Use Non BAU Minimum Required ZEV Sales Percentage by Subregion</v>
      </c>
      <c r="D189" s="2" t="s">
        <v>39</v>
      </c>
      <c r="E189" s="2" t="s">
        <v>34</v>
      </c>
      <c r="F189" s="2" t="s">
        <v>81</v>
      </c>
      <c r="G189" s="2" t="s">
        <v>3403</v>
      </c>
      <c r="H189" s="47">
        <f t="shared" si="6"/>
        <v>188</v>
      </c>
      <c r="I189" s="45" t="s">
        <v>40</v>
      </c>
      <c r="J189" s="255" t="str">
        <f>IF(ISBLANK(INDEX('Policy Characteristics'!D:D,MATCH($C189,'Policy Characteristics'!$C:$C,0))),"",INDEX('Policy Characteristics'!D:D,MATCH($C189,'Policy Characteristics'!$C:$C,0)))</f>
        <v>ZEV Sales Standard</v>
      </c>
      <c r="K189" s="254" t="str">
        <f>IF(ISBLANK(INDEX('Policy Characteristics'!E:E,MATCH($C189,'Policy Characteristics'!$C:$C,0))),"",INDEX('Policy Characteristics'!E:E,MATCH($C189,'Policy Characteristics'!$C:$C,0)))</f>
        <v>trans non BAU ZEV minimum</v>
      </c>
      <c r="L189" s="359">
        <f>IF(ISBLANK(INDEX('Policy Characteristics'!F:F,MATCH($C189,'Policy Characteristics'!$C:$C,0))),"",INDEX('Policy Characteristics'!F:F,MATCH($C189,'Policy Characteristics'!$C:$C,0)))</f>
        <v>0</v>
      </c>
      <c r="M189" s="359">
        <f>IF(ISBLANK(INDEX('Policy Characteristics'!G:G,MATCH($C189,'Policy Characteristics'!$C:$C,0))),"",INDEX('Policy Characteristics'!G:G,MATCH($C189,'Policy Characteristics'!$C:$C,0)))</f>
        <v>1</v>
      </c>
      <c r="N189" s="359">
        <f>IF(ISBLANK(INDEX('Policy Characteristics'!H:H,MATCH($C189,'Policy Characteristics'!$C:$C,0))),"",INDEX('Policy Characteristics'!H:H,MATCH($C189,'Policy Characteristics'!$C:$C,0)))</f>
        <v>1</v>
      </c>
      <c r="O189" s="254" t="str">
        <f>IF(ISBLANK(INDEX('Policy Characteristics'!I:I,MATCH($C189,'Policy Characteristics'!$C:$C,0))),"",INDEX('Policy Characteristics'!I:I,MATCH($C189,'Policy Characteristics'!$C:$C,0)))</f>
        <v>on/off</v>
      </c>
      <c r="P189" s="254" t="str">
        <f>IF(ISBLANK(INDEX('Policy Characteristics'!J:J,MATCH($C189,'Policy Characteristics'!$C:$C,0))),"",INDEX('Policy Characteristics'!J:J,MATCH($C189,'Policy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89" s="254" t="str">
        <f>IF(ISBLANK(INDEX('Policy Characteristics'!K:K,MATCH($C189,'Policy Characteristics'!$C:$C,0))),"",INDEX('Policy Characteristics'!K:K,MATCH($C189,'Policy Characteristics'!$C:$C,0)))</f>
        <v/>
      </c>
      <c r="R189" s="254" t="str">
        <f>IF(ISBLANK(INDEX('Policy Characteristics'!L:L,MATCH($C189,'Policy Characteristics'!$C:$C,0))),"",INDEX('Policy Characteristics'!L:L,MATCH($C189,'Policy Characteristics'!$C:$C,0)))</f>
        <v/>
      </c>
    </row>
    <row r="190" spans="1:18" s="2" customFormat="1" x14ac:dyDescent="0.25">
      <c r="A190" s="254" t="str">
        <f>IF(ISBLANK(INDEX('Policy Characteristics'!A:A,MATCH($C190,'Policy Characteristics'!$C:$C,0))),"",INDEX('Policy Characteristics'!A:A,MATCH($C190,'Policy Characteristics'!$C:$C,0)))</f>
        <v>Transportation</v>
      </c>
      <c r="B190" s="262" t="str">
        <f>IF(ISBLANK(INDEX('Policy Characteristics'!B:B,MATCH($C190,'Policy Characteristics'!$C:$C,0))),"",INDEX('Policy Characteristics'!B:B,MATCH($C190,'Policy Characteristics'!$C:$C,0)))</f>
        <v>Non-BAU State-Level Zero-Emission Vehicle Sales Standard</v>
      </c>
      <c r="C190" s="254" t="str">
        <f t="shared" ref="C190:C199" si="12">C189</f>
        <v>Boolean Use Non BAU Minimum Required ZEV Sales Percentage by Subregion</v>
      </c>
      <c r="D190" s="2" t="s">
        <v>42</v>
      </c>
      <c r="E190" s="2" t="s">
        <v>35</v>
      </c>
      <c r="F190" s="2" t="s">
        <v>80</v>
      </c>
      <c r="G190" s="2" t="s">
        <v>2320</v>
      </c>
      <c r="H190" s="47">
        <f t="shared" si="6"/>
        <v>189</v>
      </c>
      <c r="I190" s="45" t="s">
        <v>40</v>
      </c>
      <c r="J190" s="255" t="str">
        <f>IF(ISBLANK(INDEX('Policy Characteristics'!D:D,MATCH($C190,'Policy Characteristics'!$C:$C,0))),"",INDEX('Policy Characteristics'!D:D,MATCH($C190,'Policy Characteristics'!$C:$C,0)))</f>
        <v>ZEV Sales Standard</v>
      </c>
      <c r="K190" s="254" t="str">
        <f>IF(ISBLANK(INDEX('Policy Characteristics'!E:E,MATCH($C190,'Policy Characteristics'!$C:$C,0))),"",INDEX('Policy Characteristics'!E:E,MATCH($C190,'Policy Characteristics'!$C:$C,0)))</f>
        <v>trans non BAU ZEV minimum</v>
      </c>
      <c r="L190" s="359">
        <f>IF(ISBLANK(INDEX('Policy Characteristics'!F:F,MATCH($C190,'Policy Characteristics'!$C:$C,0))),"",INDEX('Policy Characteristics'!F:F,MATCH($C190,'Policy Characteristics'!$C:$C,0)))</f>
        <v>0</v>
      </c>
      <c r="M190" s="359">
        <f>IF(ISBLANK(INDEX('Policy Characteristics'!G:G,MATCH($C190,'Policy Characteristics'!$C:$C,0))),"",INDEX('Policy Characteristics'!G:G,MATCH($C190,'Policy Characteristics'!$C:$C,0)))</f>
        <v>1</v>
      </c>
      <c r="N190" s="359">
        <f>IF(ISBLANK(INDEX('Policy Characteristics'!H:H,MATCH($C190,'Policy Characteristics'!$C:$C,0))),"",INDEX('Policy Characteristics'!H:H,MATCH($C190,'Policy Characteristics'!$C:$C,0)))</f>
        <v>1</v>
      </c>
      <c r="O190" s="254" t="str">
        <f>IF(ISBLANK(INDEX('Policy Characteristics'!I:I,MATCH($C190,'Policy Characteristics'!$C:$C,0))),"",INDEX('Policy Characteristics'!I:I,MATCH($C190,'Policy Characteristics'!$C:$C,0)))</f>
        <v>on/off</v>
      </c>
      <c r="P190" s="254" t="str">
        <f>IF(ISBLANK(INDEX('Policy Characteristics'!J:J,MATCH($C190,'Policy Characteristics'!$C:$C,0))),"",INDEX('Policy Characteristics'!J:J,MATCH($C190,'Policy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0" s="254" t="str">
        <f>IF(ISBLANK(INDEX('Policy Characteristics'!K:K,MATCH($C190,'Policy Characteristics'!$C:$C,0))),"",INDEX('Policy Characteristics'!K:K,MATCH($C190,'Policy Characteristics'!$C:$C,0)))</f>
        <v/>
      </c>
      <c r="R190" s="254" t="str">
        <f>IF(ISBLANK(INDEX('Policy Characteristics'!L:L,MATCH($C190,'Policy Characteristics'!$C:$C,0))),"",INDEX('Policy Characteristics'!L:L,MATCH($C190,'Policy Characteristics'!$C:$C,0)))</f>
        <v/>
      </c>
    </row>
    <row r="191" spans="1:18" s="2" customFormat="1" x14ac:dyDescent="0.25">
      <c r="A191" s="254" t="str">
        <f>IF(ISBLANK(INDEX('Policy Characteristics'!A:A,MATCH($C191,'Policy Characteristics'!$C:$C,0))),"",INDEX('Policy Characteristics'!A:A,MATCH($C191,'Policy Characteristics'!$C:$C,0)))</f>
        <v>Transportation</v>
      </c>
      <c r="B191" s="262" t="str">
        <f>IF(ISBLANK(INDEX('Policy Characteristics'!B:B,MATCH($C191,'Policy Characteristics'!$C:$C,0))),"",INDEX('Policy Characteristics'!B:B,MATCH($C191,'Policy Characteristics'!$C:$C,0)))</f>
        <v>Non-BAU State-Level Zero-Emission Vehicle Sales Standard</v>
      </c>
      <c r="C191" s="254" t="str">
        <f t="shared" si="12"/>
        <v>Boolean Use Non BAU Minimum Required ZEV Sales Percentage by Subregion</v>
      </c>
      <c r="D191" s="2" t="s">
        <v>39</v>
      </c>
      <c r="E191" s="2" t="s">
        <v>35</v>
      </c>
      <c r="F191" s="2" t="s">
        <v>81</v>
      </c>
      <c r="G191" s="2" t="s">
        <v>3400</v>
      </c>
      <c r="H191" s="47">
        <f t="shared" si="6"/>
        <v>190</v>
      </c>
      <c r="I191" s="45" t="s">
        <v>40</v>
      </c>
      <c r="J191" s="255" t="str">
        <f>IF(ISBLANK(INDEX('Policy Characteristics'!D:D,MATCH($C191,'Policy Characteristics'!$C:$C,0))),"",INDEX('Policy Characteristics'!D:D,MATCH($C191,'Policy Characteristics'!$C:$C,0)))</f>
        <v>ZEV Sales Standard</v>
      </c>
      <c r="K191" s="254" t="str">
        <f>IF(ISBLANK(INDEX('Policy Characteristics'!E:E,MATCH($C191,'Policy Characteristics'!$C:$C,0))),"",INDEX('Policy Characteristics'!E:E,MATCH($C191,'Policy Characteristics'!$C:$C,0)))</f>
        <v>trans non BAU ZEV minimum</v>
      </c>
      <c r="L191" s="359">
        <f>IF(ISBLANK(INDEX('Policy Characteristics'!F:F,MATCH($C191,'Policy Characteristics'!$C:$C,0))),"",INDEX('Policy Characteristics'!F:F,MATCH($C191,'Policy Characteristics'!$C:$C,0)))</f>
        <v>0</v>
      </c>
      <c r="M191" s="359">
        <f>IF(ISBLANK(INDEX('Policy Characteristics'!G:G,MATCH($C191,'Policy Characteristics'!$C:$C,0))),"",INDEX('Policy Characteristics'!G:G,MATCH($C191,'Policy Characteristics'!$C:$C,0)))</f>
        <v>1</v>
      </c>
      <c r="N191" s="359">
        <f>IF(ISBLANK(INDEX('Policy Characteristics'!H:H,MATCH($C191,'Policy Characteristics'!$C:$C,0))),"",INDEX('Policy Characteristics'!H:H,MATCH($C191,'Policy Characteristics'!$C:$C,0)))</f>
        <v>1</v>
      </c>
      <c r="O191" s="254" t="str">
        <f>IF(ISBLANK(INDEX('Policy Characteristics'!I:I,MATCH($C191,'Policy Characteristics'!$C:$C,0))),"",INDEX('Policy Characteristics'!I:I,MATCH($C191,'Policy Characteristics'!$C:$C,0)))</f>
        <v>on/off</v>
      </c>
      <c r="P191" s="254" t="str">
        <f>IF(ISBLANK(INDEX('Policy Characteristics'!J:J,MATCH($C191,'Policy Characteristics'!$C:$C,0))),"",INDEX('Policy Characteristics'!J:J,MATCH($C191,'Policy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1" s="254" t="str">
        <f>IF(ISBLANK(INDEX('Policy Characteristics'!K:K,MATCH($C191,'Policy Characteristics'!$C:$C,0))),"",INDEX('Policy Characteristics'!K:K,MATCH($C191,'Policy Characteristics'!$C:$C,0)))</f>
        <v/>
      </c>
      <c r="R191" s="254" t="str">
        <f>IF(ISBLANK(INDEX('Policy Characteristics'!L:L,MATCH($C191,'Policy Characteristics'!$C:$C,0))),"",INDEX('Policy Characteristics'!L:L,MATCH($C191,'Policy Characteristics'!$C:$C,0)))</f>
        <v/>
      </c>
    </row>
    <row r="192" spans="1:18" s="2" customFormat="1" x14ac:dyDescent="0.25">
      <c r="A192" s="254" t="str">
        <f>IF(ISBLANK(INDEX('Policy Characteristics'!A:A,MATCH($C192,'Policy Characteristics'!$C:$C,0))),"",INDEX('Policy Characteristics'!A:A,MATCH($C192,'Policy Characteristics'!$C:$C,0)))</f>
        <v>Transportation</v>
      </c>
      <c r="B192" s="262" t="str">
        <f>IF(ISBLANK(INDEX('Policy Characteristics'!B:B,MATCH($C192,'Policy Characteristics'!$C:$C,0))),"",INDEX('Policy Characteristics'!B:B,MATCH($C192,'Policy Characteristics'!$C:$C,0)))</f>
        <v>Non-BAU State-Level Zero-Emission Vehicle Sales Standard</v>
      </c>
      <c r="C192" s="254" t="str">
        <f t="shared" si="12"/>
        <v>Boolean Use Non BAU Minimum Required ZEV Sales Percentage by Subregion</v>
      </c>
      <c r="D192" s="2" t="s">
        <v>42</v>
      </c>
      <c r="E192" s="2" t="s">
        <v>36</v>
      </c>
      <c r="F192" s="2" t="s">
        <v>80</v>
      </c>
      <c r="G192" s="2" t="s">
        <v>3243</v>
      </c>
      <c r="H192" s="47">
        <f t="shared" si="6"/>
        <v>191</v>
      </c>
      <c r="I192" s="45" t="s">
        <v>41</v>
      </c>
      <c r="J192" s="255" t="str">
        <f>IF(ISBLANK(INDEX('Policy Characteristics'!D:D,MATCH($C192,'Policy Characteristics'!$C:$C,0))),"",INDEX('Policy Characteristics'!D:D,MATCH($C192,'Policy Characteristics'!$C:$C,0)))</f>
        <v>ZEV Sales Standard</v>
      </c>
      <c r="K192" s="254" t="str">
        <f>IF(ISBLANK(INDEX('Policy Characteristics'!E:E,MATCH($C192,'Policy Characteristics'!$C:$C,0))),"",INDEX('Policy Characteristics'!E:E,MATCH($C192,'Policy Characteristics'!$C:$C,0)))</f>
        <v>trans non BAU ZEV minimum</v>
      </c>
      <c r="L192" s="359">
        <f>IF(ISBLANK(INDEX('Policy Characteristics'!F:F,MATCH($C192,'Policy Characteristics'!$C:$C,0))),"",INDEX('Policy Characteristics'!F:F,MATCH($C192,'Policy Characteristics'!$C:$C,0)))</f>
        <v>0</v>
      </c>
      <c r="M192" s="359">
        <f>IF(ISBLANK(INDEX('Policy Characteristics'!G:G,MATCH($C192,'Policy Characteristics'!$C:$C,0))),"",INDEX('Policy Characteristics'!G:G,MATCH($C192,'Policy Characteristics'!$C:$C,0)))</f>
        <v>1</v>
      </c>
      <c r="N192" s="359">
        <f>IF(ISBLANK(INDEX('Policy Characteristics'!H:H,MATCH($C192,'Policy Characteristics'!$C:$C,0))),"",INDEX('Policy Characteristics'!H:H,MATCH($C192,'Policy Characteristics'!$C:$C,0)))</f>
        <v>1</v>
      </c>
      <c r="O192" s="254" t="str">
        <f>IF(ISBLANK(INDEX('Policy Characteristics'!I:I,MATCH($C192,'Policy Characteristics'!$C:$C,0))),"",INDEX('Policy Characteristics'!I:I,MATCH($C192,'Policy Characteristics'!$C:$C,0)))</f>
        <v>on/off</v>
      </c>
      <c r="P192" s="254" t="str">
        <f>IF(ISBLANK(INDEX('Policy Characteristics'!J:J,MATCH($C192,'Policy Characteristics'!$C:$C,0))),"",INDEX('Policy Characteristics'!J:J,MATCH($C192,'Policy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2" s="254" t="str">
        <f>IF(ISBLANK(INDEX('Policy Characteristics'!K:K,MATCH($C192,'Policy Characteristics'!$C:$C,0))),"",INDEX('Policy Characteristics'!K:K,MATCH($C192,'Policy Characteristics'!$C:$C,0)))</f>
        <v/>
      </c>
      <c r="R192" s="254" t="str">
        <f>IF(ISBLANK(INDEX('Policy Characteristics'!L:L,MATCH($C192,'Policy Characteristics'!$C:$C,0))),"",INDEX('Policy Characteristics'!L:L,MATCH($C192,'Policy Characteristics'!$C:$C,0)))</f>
        <v/>
      </c>
    </row>
    <row r="193" spans="1:18" s="2" customFormat="1" x14ac:dyDescent="0.25">
      <c r="A193" s="254" t="str">
        <f>IF(ISBLANK(INDEX('Policy Characteristics'!A:A,MATCH($C193,'Policy Characteristics'!$C:$C,0))),"",INDEX('Policy Characteristics'!A:A,MATCH($C193,'Policy Characteristics'!$C:$C,0)))</f>
        <v>Transportation</v>
      </c>
      <c r="B193" s="262" t="str">
        <f>IF(ISBLANK(INDEX('Policy Characteristics'!B:B,MATCH($C193,'Policy Characteristics'!$C:$C,0))),"",INDEX('Policy Characteristics'!B:B,MATCH($C193,'Policy Characteristics'!$C:$C,0)))</f>
        <v>Non-BAU State-Level Zero-Emission Vehicle Sales Standard</v>
      </c>
      <c r="C193" s="254" t="str">
        <f t="shared" si="12"/>
        <v>Boolean Use Non BAU Minimum Required ZEV Sales Percentage by Subregion</v>
      </c>
      <c r="D193" s="2" t="s">
        <v>39</v>
      </c>
      <c r="E193" s="2" t="s">
        <v>36</v>
      </c>
      <c r="F193" s="2" t="s">
        <v>81</v>
      </c>
      <c r="G193" s="2" t="s">
        <v>3243</v>
      </c>
      <c r="H193" s="47">
        <f t="shared" si="6"/>
        <v>192</v>
      </c>
      <c r="I193" s="45" t="s">
        <v>41</v>
      </c>
      <c r="J193" s="255" t="str">
        <f>IF(ISBLANK(INDEX('Policy Characteristics'!D:D,MATCH($C193,'Policy Characteristics'!$C:$C,0))),"",INDEX('Policy Characteristics'!D:D,MATCH($C193,'Policy Characteristics'!$C:$C,0)))</f>
        <v>ZEV Sales Standard</v>
      </c>
      <c r="K193" s="254" t="str">
        <f>IF(ISBLANK(INDEX('Policy Characteristics'!E:E,MATCH($C193,'Policy Characteristics'!$C:$C,0))),"",INDEX('Policy Characteristics'!E:E,MATCH($C193,'Policy Characteristics'!$C:$C,0)))</f>
        <v>trans non BAU ZEV minimum</v>
      </c>
      <c r="L193" s="359">
        <f>IF(ISBLANK(INDEX('Policy Characteristics'!F:F,MATCH($C193,'Policy Characteristics'!$C:$C,0))),"",INDEX('Policy Characteristics'!F:F,MATCH($C193,'Policy Characteristics'!$C:$C,0)))</f>
        <v>0</v>
      </c>
      <c r="M193" s="359">
        <f>IF(ISBLANK(INDEX('Policy Characteristics'!G:G,MATCH($C193,'Policy Characteristics'!$C:$C,0))),"",INDEX('Policy Characteristics'!G:G,MATCH($C193,'Policy Characteristics'!$C:$C,0)))</f>
        <v>1</v>
      </c>
      <c r="N193" s="359">
        <f>IF(ISBLANK(INDEX('Policy Characteristics'!H:H,MATCH($C193,'Policy Characteristics'!$C:$C,0))),"",INDEX('Policy Characteristics'!H:H,MATCH($C193,'Policy Characteristics'!$C:$C,0)))</f>
        <v>1</v>
      </c>
      <c r="O193" s="254" t="str">
        <f>IF(ISBLANK(INDEX('Policy Characteristics'!I:I,MATCH($C193,'Policy Characteristics'!$C:$C,0))),"",INDEX('Policy Characteristics'!I:I,MATCH($C193,'Policy Characteristics'!$C:$C,0)))</f>
        <v>on/off</v>
      </c>
      <c r="P193" s="254" t="str">
        <f>IF(ISBLANK(INDEX('Policy Characteristics'!J:J,MATCH($C193,'Policy Characteristics'!$C:$C,0))),"",INDEX('Policy Characteristics'!J:J,MATCH($C193,'Policy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3" s="254" t="str">
        <f>IF(ISBLANK(INDEX('Policy Characteristics'!K:K,MATCH($C193,'Policy Characteristics'!$C:$C,0))),"",INDEX('Policy Characteristics'!K:K,MATCH($C193,'Policy Characteristics'!$C:$C,0)))</f>
        <v/>
      </c>
      <c r="R193" s="254" t="str">
        <f>IF(ISBLANK(INDEX('Policy Characteristics'!L:L,MATCH($C193,'Policy Characteristics'!$C:$C,0))),"",INDEX('Policy Characteristics'!L:L,MATCH($C193,'Policy Characteristics'!$C:$C,0)))</f>
        <v/>
      </c>
    </row>
    <row r="194" spans="1:18" s="2" customFormat="1" x14ac:dyDescent="0.25">
      <c r="A194" s="254" t="str">
        <f>IF(ISBLANK(INDEX('Policy Characteristics'!A:A,MATCH($C194,'Policy Characteristics'!$C:$C,0))),"",INDEX('Policy Characteristics'!A:A,MATCH($C194,'Policy Characteristics'!$C:$C,0)))</f>
        <v>Transportation</v>
      </c>
      <c r="B194" s="262" t="str">
        <f>IF(ISBLANK(INDEX('Policy Characteristics'!B:B,MATCH($C194,'Policy Characteristics'!$C:$C,0))),"",INDEX('Policy Characteristics'!B:B,MATCH($C194,'Policy Characteristics'!$C:$C,0)))</f>
        <v>Non-BAU State-Level Zero-Emission Vehicle Sales Standard</v>
      </c>
      <c r="C194" s="254" t="str">
        <f t="shared" si="12"/>
        <v>Boolean Use Non BAU Minimum Required ZEV Sales Percentage by Subregion</v>
      </c>
      <c r="D194" s="2" t="s">
        <v>42</v>
      </c>
      <c r="E194" s="2" t="s">
        <v>37</v>
      </c>
      <c r="F194" s="2" t="s">
        <v>80</v>
      </c>
      <c r="G194" s="2" t="s">
        <v>82</v>
      </c>
      <c r="H194" s="47">
        <f t="shared" si="6"/>
        <v>193</v>
      </c>
      <c r="I194" s="45" t="s">
        <v>41</v>
      </c>
      <c r="J194" s="255" t="str">
        <f>IF(ISBLANK(INDEX('Policy Characteristics'!D:D,MATCH($C194,'Policy Characteristics'!$C:$C,0))),"",INDEX('Policy Characteristics'!D:D,MATCH($C194,'Policy Characteristics'!$C:$C,0)))</f>
        <v>ZEV Sales Standard</v>
      </c>
      <c r="K194" s="254" t="str">
        <f>IF(ISBLANK(INDEX('Policy Characteristics'!E:E,MATCH($C194,'Policy Characteristics'!$C:$C,0))),"",INDEX('Policy Characteristics'!E:E,MATCH($C194,'Policy Characteristics'!$C:$C,0)))</f>
        <v>trans non BAU ZEV minimum</v>
      </c>
      <c r="L194" s="359">
        <f>IF(ISBLANK(INDEX('Policy Characteristics'!F:F,MATCH($C194,'Policy Characteristics'!$C:$C,0))),"",INDEX('Policy Characteristics'!F:F,MATCH($C194,'Policy Characteristics'!$C:$C,0)))</f>
        <v>0</v>
      </c>
      <c r="M194" s="359">
        <f>IF(ISBLANK(INDEX('Policy Characteristics'!G:G,MATCH($C194,'Policy Characteristics'!$C:$C,0))),"",INDEX('Policy Characteristics'!G:G,MATCH($C194,'Policy Characteristics'!$C:$C,0)))</f>
        <v>1</v>
      </c>
      <c r="N194" s="359">
        <f>IF(ISBLANK(INDEX('Policy Characteristics'!H:H,MATCH($C194,'Policy Characteristics'!$C:$C,0))),"",INDEX('Policy Characteristics'!H:H,MATCH($C194,'Policy Characteristics'!$C:$C,0)))</f>
        <v>1</v>
      </c>
      <c r="O194" s="254" t="str">
        <f>IF(ISBLANK(INDEX('Policy Characteristics'!I:I,MATCH($C194,'Policy Characteristics'!$C:$C,0))),"",INDEX('Policy Characteristics'!I:I,MATCH($C194,'Policy Characteristics'!$C:$C,0)))</f>
        <v>on/off</v>
      </c>
      <c r="P194" s="254" t="str">
        <f>IF(ISBLANK(INDEX('Policy Characteristics'!J:J,MATCH($C194,'Policy Characteristics'!$C:$C,0))),"",INDEX('Policy Characteristics'!J:J,MATCH($C194,'Policy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4" s="254" t="str">
        <f>IF(ISBLANK(INDEX('Policy Characteristics'!K:K,MATCH($C194,'Policy Characteristics'!$C:$C,0))),"",INDEX('Policy Characteristics'!K:K,MATCH($C194,'Policy Characteristics'!$C:$C,0)))</f>
        <v/>
      </c>
      <c r="R194" s="254" t="str">
        <f>IF(ISBLANK(INDEX('Policy Characteristics'!L:L,MATCH($C194,'Policy Characteristics'!$C:$C,0))),"",INDEX('Policy Characteristics'!L:L,MATCH($C194,'Policy Characteristics'!$C:$C,0)))</f>
        <v/>
      </c>
    </row>
    <row r="195" spans="1:18" s="2" customFormat="1" x14ac:dyDescent="0.25">
      <c r="A195" s="254" t="str">
        <f>IF(ISBLANK(INDEX('Policy Characteristics'!A:A,MATCH($C195,'Policy Characteristics'!$C:$C,0))),"",INDEX('Policy Characteristics'!A:A,MATCH($C195,'Policy Characteristics'!$C:$C,0)))</f>
        <v>Transportation</v>
      </c>
      <c r="B195" s="262" t="str">
        <f>IF(ISBLANK(INDEX('Policy Characteristics'!B:B,MATCH($C195,'Policy Characteristics'!$C:$C,0))),"",INDEX('Policy Characteristics'!B:B,MATCH($C195,'Policy Characteristics'!$C:$C,0)))</f>
        <v>Non-BAU State-Level Zero-Emission Vehicle Sales Standard</v>
      </c>
      <c r="C195" s="254" t="str">
        <f t="shared" si="12"/>
        <v>Boolean Use Non BAU Minimum Required ZEV Sales Percentage by Subregion</v>
      </c>
      <c r="D195" s="2" t="s">
        <v>39</v>
      </c>
      <c r="E195" s="2" t="s">
        <v>37</v>
      </c>
      <c r="F195" s="2" t="s">
        <v>81</v>
      </c>
      <c r="G195" s="2" t="s">
        <v>82</v>
      </c>
      <c r="H195" s="47">
        <f t="shared" ref="H195:H258" si="13">H194+1</f>
        <v>194</v>
      </c>
      <c r="I195" s="45" t="s">
        <v>41</v>
      </c>
      <c r="J195" s="255" t="str">
        <f>IF(ISBLANK(INDEX('Policy Characteristics'!D:D,MATCH($C195,'Policy Characteristics'!$C:$C,0))),"",INDEX('Policy Characteristics'!D:D,MATCH($C195,'Policy Characteristics'!$C:$C,0)))</f>
        <v>ZEV Sales Standard</v>
      </c>
      <c r="K195" s="254" t="str">
        <f>IF(ISBLANK(INDEX('Policy Characteristics'!E:E,MATCH($C195,'Policy Characteristics'!$C:$C,0))),"",INDEX('Policy Characteristics'!E:E,MATCH($C195,'Policy Characteristics'!$C:$C,0)))</f>
        <v>trans non BAU ZEV minimum</v>
      </c>
      <c r="L195" s="359">
        <f>IF(ISBLANK(INDEX('Policy Characteristics'!F:F,MATCH($C195,'Policy Characteristics'!$C:$C,0))),"",INDEX('Policy Characteristics'!F:F,MATCH($C195,'Policy Characteristics'!$C:$C,0)))</f>
        <v>0</v>
      </c>
      <c r="M195" s="359">
        <f>IF(ISBLANK(INDEX('Policy Characteristics'!G:G,MATCH($C195,'Policy Characteristics'!$C:$C,0))),"",INDEX('Policy Characteristics'!G:G,MATCH($C195,'Policy Characteristics'!$C:$C,0)))</f>
        <v>1</v>
      </c>
      <c r="N195" s="359">
        <f>IF(ISBLANK(INDEX('Policy Characteristics'!H:H,MATCH($C195,'Policy Characteristics'!$C:$C,0))),"",INDEX('Policy Characteristics'!H:H,MATCH($C195,'Policy Characteristics'!$C:$C,0)))</f>
        <v>1</v>
      </c>
      <c r="O195" s="254" t="str">
        <f>IF(ISBLANK(INDEX('Policy Characteristics'!I:I,MATCH($C195,'Policy Characteristics'!$C:$C,0))),"",INDEX('Policy Characteristics'!I:I,MATCH($C195,'Policy Characteristics'!$C:$C,0)))</f>
        <v>on/off</v>
      </c>
      <c r="P195" s="254" t="str">
        <f>IF(ISBLANK(INDEX('Policy Characteristics'!J:J,MATCH($C195,'Policy Characteristics'!$C:$C,0))),"",INDEX('Policy Characteristics'!J:J,MATCH($C195,'Policy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5" s="254" t="str">
        <f>IF(ISBLANK(INDEX('Policy Characteristics'!K:K,MATCH($C195,'Policy Characteristics'!$C:$C,0))),"",INDEX('Policy Characteristics'!K:K,MATCH($C195,'Policy Characteristics'!$C:$C,0)))</f>
        <v/>
      </c>
      <c r="R195" s="254" t="str">
        <f>IF(ISBLANK(INDEX('Policy Characteristics'!L:L,MATCH($C195,'Policy Characteristics'!$C:$C,0))),"",INDEX('Policy Characteristics'!L:L,MATCH($C195,'Policy Characteristics'!$C:$C,0)))</f>
        <v/>
      </c>
    </row>
    <row r="196" spans="1:18" s="2" customFormat="1" x14ac:dyDescent="0.25">
      <c r="A196" s="254" t="str">
        <f>IF(ISBLANK(INDEX('Policy Characteristics'!A:A,MATCH($C196,'Policy Characteristics'!$C:$C,0))),"",INDEX('Policy Characteristics'!A:A,MATCH($C196,'Policy Characteristics'!$C:$C,0)))</f>
        <v>Transportation</v>
      </c>
      <c r="B196" s="262" t="str">
        <f>IF(ISBLANK(INDEX('Policy Characteristics'!B:B,MATCH($C196,'Policy Characteristics'!$C:$C,0))),"",INDEX('Policy Characteristics'!B:B,MATCH($C196,'Policy Characteristics'!$C:$C,0)))</f>
        <v>Non-BAU State-Level Zero-Emission Vehicle Sales Standard</v>
      </c>
      <c r="C196" s="254" t="str">
        <f t="shared" si="12"/>
        <v>Boolean Use Non BAU Minimum Required ZEV Sales Percentage by Subregion</v>
      </c>
      <c r="D196" s="2" t="s">
        <v>42</v>
      </c>
      <c r="E196" s="2" t="s">
        <v>38</v>
      </c>
      <c r="F196" s="2" t="s">
        <v>80</v>
      </c>
      <c r="G196" s="2" t="s">
        <v>3244</v>
      </c>
      <c r="H196" s="47">
        <f t="shared" si="13"/>
        <v>195</v>
      </c>
      <c r="I196" s="45" t="s">
        <v>41</v>
      </c>
      <c r="J196" s="255" t="str">
        <f>IF(ISBLANK(INDEX('Policy Characteristics'!D:D,MATCH($C196,'Policy Characteristics'!$C:$C,0))),"",INDEX('Policy Characteristics'!D:D,MATCH($C196,'Policy Characteristics'!$C:$C,0)))</f>
        <v>ZEV Sales Standard</v>
      </c>
      <c r="K196" s="254" t="str">
        <f>IF(ISBLANK(INDEX('Policy Characteristics'!E:E,MATCH($C196,'Policy Characteristics'!$C:$C,0))),"",INDEX('Policy Characteristics'!E:E,MATCH($C196,'Policy Characteristics'!$C:$C,0)))</f>
        <v>trans non BAU ZEV minimum</v>
      </c>
      <c r="L196" s="359">
        <f>IF(ISBLANK(INDEX('Policy Characteristics'!F:F,MATCH($C196,'Policy Characteristics'!$C:$C,0))),"",INDEX('Policy Characteristics'!F:F,MATCH($C196,'Policy Characteristics'!$C:$C,0)))</f>
        <v>0</v>
      </c>
      <c r="M196" s="359">
        <f>IF(ISBLANK(INDEX('Policy Characteristics'!G:G,MATCH($C196,'Policy Characteristics'!$C:$C,0))),"",INDEX('Policy Characteristics'!G:G,MATCH($C196,'Policy Characteristics'!$C:$C,0)))</f>
        <v>1</v>
      </c>
      <c r="N196" s="359">
        <f>IF(ISBLANK(INDEX('Policy Characteristics'!H:H,MATCH($C196,'Policy Characteristics'!$C:$C,0))),"",INDEX('Policy Characteristics'!H:H,MATCH($C196,'Policy Characteristics'!$C:$C,0)))</f>
        <v>1</v>
      </c>
      <c r="O196" s="254" t="str">
        <f>IF(ISBLANK(INDEX('Policy Characteristics'!I:I,MATCH($C196,'Policy Characteristics'!$C:$C,0))),"",INDEX('Policy Characteristics'!I:I,MATCH($C196,'Policy Characteristics'!$C:$C,0)))</f>
        <v>on/off</v>
      </c>
      <c r="P196" s="254" t="str">
        <f>IF(ISBLANK(INDEX('Policy Characteristics'!J:J,MATCH($C196,'Policy Characteristics'!$C:$C,0))),"",INDEX('Policy Characteristics'!J:J,MATCH($C196,'Policy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6" s="254" t="str">
        <f>IF(ISBLANK(INDEX('Policy Characteristics'!K:K,MATCH($C196,'Policy Characteristics'!$C:$C,0))),"",INDEX('Policy Characteristics'!K:K,MATCH($C196,'Policy Characteristics'!$C:$C,0)))</f>
        <v/>
      </c>
      <c r="R196" s="254" t="str">
        <f>IF(ISBLANK(INDEX('Policy Characteristics'!L:L,MATCH($C196,'Policy Characteristics'!$C:$C,0))),"",INDEX('Policy Characteristics'!L:L,MATCH($C196,'Policy Characteristics'!$C:$C,0)))</f>
        <v/>
      </c>
    </row>
    <row r="197" spans="1:18" s="2" customFormat="1" x14ac:dyDescent="0.25">
      <c r="A197" s="254" t="str">
        <f>IF(ISBLANK(INDEX('Policy Characteristics'!A:A,MATCH($C197,'Policy Characteristics'!$C:$C,0))),"",INDEX('Policy Characteristics'!A:A,MATCH($C197,'Policy Characteristics'!$C:$C,0)))</f>
        <v>Transportation</v>
      </c>
      <c r="B197" s="262" t="str">
        <f>IF(ISBLANK(INDEX('Policy Characteristics'!B:B,MATCH($C197,'Policy Characteristics'!$C:$C,0))),"",INDEX('Policy Characteristics'!B:B,MATCH($C197,'Policy Characteristics'!$C:$C,0)))</f>
        <v>Non-BAU State-Level Zero-Emission Vehicle Sales Standard</v>
      </c>
      <c r="C197" s="254" t="str">
        <f t="shared" si="12"/>
        <v>Boolean Use Non BAU Minimum Required ZEV Sales Percentage by Subregion</v>
      </c>
      <c r="D197" s="2" t="s">
        <v>39</v>
      </c>
      <c r="E197" s="2" t="s">
        <v>38</v>
      </c>
      <c r="F197" s="2" t="s">
        <v>81</v>
      </c>
      <c r="G197" s="2" t="s">
        <v>3245</v>
      </c>
      <c r="H197" s="47">
        <f t="shared" si="13"/>
        <v>196</v>
      </c>
      <c r="I197" s="45" t="s">
        <v>41</v>
      </c>
      <c r="J197" s="255" t="str">
        <f>IF(ISBLANK(INDEX('Policy Characteristics'!D:D,MATCH($C197,'Policy Characteristics'!$C:$C,0))),"",INDEX('Policy Characteristics'!D:D,MATCH($C197,'Policy Characteristics'!$C:$C,0)))</f>
        <v>ZEV Sales Standard</v>
      </c>
      <c r="K197" s="254" t="str">
        <f>IF(ISBLANK(INDEX('Policy Characteristics'!E:E,MATCH($C197,'Policy Characteristics'!$C:$C,0))),"",INDEX('Policy Characteristics'!E:E,MATCH($C197,'Policy Characteristics'!$C:$C,0)))</f>
        <v>trans non BAU ZEV minimum</v>
      </c>
      <c r="L197" s="359">
        <f>IF(ISBLANK(INDEX('Policy Characteristics'!F:F,MATCH($C197,'Policy Characteristics'!$C:$C,0))),"",INDEX('Policy Characteristics'!F:F,MATCH($C197,'Policy Characteristics'!$C:$C,0)))</f>
        <v>0</v>
      </c>
      <c r="M197" s="359">
        <f>IF(ISBLANK(INDEX('Policy Characteristics'!G:G,MATCH($C197,'Policy Characteristics'!$C:$C,0))),"",INDEX('Policy Characteristics'!G:G,MATCH($C197,'Policy Characteristics'!$C:$C,0)))</f>
        <v>1</v>
      </c>
      <c r="N197" s="359">
        <f>IF(ISBLANK(INDEX('Policy Characteristics'!H:H,MATCH($C197,'Policy Characteristics'!$C:$C,0))),"",INDEX('Policy Characteristics'!H:H,MATCH($C197,'Policy Characteristics'!$C:$C,0)))</f>
        <v>1</v>
      </c>
      <c r="O197" s="254" t="str">
        <f>IF(ISBLANK(INDEX('Policy Characteristics'!I:I,MATCH($C197,'Policy Characteristics'!$C:$C,0))),"",INDEX('Policy Characteristics'!I:I,MATCH($C197,'Policy Characteristics'!$C:$C,0)))</f>
        <v>on/off</v>
      </c>
      <c r="P197" s="254" t="str">
        <f>IF(ISBLANK(INDEX('Policy Characteristics'!J:J,MATCH($C197,'Policy Characteristics'!$C:$C,0))),"",INDEX('Policy Characteristics'!J:J,MATCH($C197,'Policy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7" s="254" t="str">
        <f>IF(ISBLANK(INDEX('Policy Characteristics'!K:K,MATCH($C197,'Policy Characteristics'!$C:$C,0))),"",INDEX('Policy Characteristics'!K:K,MATCH($C197,'Policy Characteristics'!$C:$C,0)))</f>
        <v/>
      </c>
      <c r="R197" s="254" t="str">
        <f>IF(ISBLANK(INDEX('Policy Characteristics'!L:L,MATCH($C197,'Policy Characteristics'!$C:$C,0))),"",INDEX('Policy Characteristics'!L:L,MATCH($C197,'Policy Characteristics'!$C:$C,0)))</f>
        <v/>
      </c>
    </row>
    <row r="198" spans="1:18" s="2" customFormat="1" x14ac:dyDescent="0.25">
      <c r="A198" s="254" t="str">
        <f>IF(ISBLANK(INDEX('Policy Characteristics'!A:A,MATCH($C198,'Policy Characteristics'!$C:$C,0))),"",INDEX('Policy Characteristics'!A:A,MATCH($C198,'Policy Characteristics'!$C:$C,0)))</f>
        <v>Transportation</v>
      </c>
      <c r="B198" s="262" t="str">
        <f>IF(ISBLANK(INDEX('Policy Characteristics'!B:B,MATCH($C198,'Policy Characteristics'!$C:$C,0))),"",INDEX('Policy Characteristics'!B:B,MATCH($C198,'Policy Characteristics'!$C:$C,0)))</f>
        <v>Non-BAU State-Level Zero-Emission Vehicle Sales Standard</v>
      </c>
      <c r="C198" s="254" t="str">
        <f t="shared" si="12"/>
        <v>Boolean Use Non BAU Minimum Required ZEV Sales Percentage by Subregion</v>
      </c>
      <c r="D198" s="2" t="s">
        <v>42</v>
      </c>
      <c r="E198" s="2" t="s">
        <v>107</v>
      </c>
      <c r="F198" s="2" t="s">
        <v>80</v>
      </c>
      <c r="G198" s="2" t="s">
        <v>137</v>
      </c>
      <c r="H198" s="47">
        <f t="shared" si="13"/>
        <v>197</v>
      </c>
      <c r="I198" s="45" t="s">
        <v>41</v>
      </c>
      <c r="J198" s="255" t="str">
        <f>IF(ISBLANK(INDEX('Policy Characteristics'!D:D,MATCH($C198,'Policy Characteristics'!$C:$C,0))),"",INDEX('Policy Characteristics'!D:D,MATCH($C198,'Policy Characteristics'!$C:$C,0)))</f>
        <v>ZEV Sales Standard</v>
      </c>
      <c r="K198" s="254" t="str">
        <f>IF(ISBLANK(INDEX('Policy Characteristics'!E:E,MATCH($C198,'Policy Characteristics'!$C:$C,0))),"",INDEX('Policy Characteristics'!E:E,MATCH($C198,'Policy Characteristics'!$C:$C,0)))</f>
        <v>trans non BAU ZEV minimum</v>
      </c>
      <c r="L198" s="359">
        <f>IF(ISBLANK(INDEX('Policy Characteristics'!F:F,MATCH($C198,'Policy Characteristics'!$C:$C,0))),"",INDEX('Policy Characteristics'!F:F,MATCH($C198,'Policy Characteristics'!$C:$C,0)))</f>
        <v>0</v>
      </c>
      <c r="M198" s="359">
        <f>IF(ISBLANK(INDEX('Policy Characteristics'!G:G,MATCH($C198,'Policy Characteristics'!$C:$C,0))),"",INDEX('Policy Characteristics'!G:G,MATCH($C198,'Policy Characteristics'!$C:$C,0)))</f>
        <v>1</v>
      </c>
      <c r="N198" s="359">
        <f>IF(ISBLANK(INDEX('Policy Characteristics'!H:H,MATCH($C198,'Policy Characteristics'!$C:$C,0))),"",INDEX('Policy Characteristics'!H:H,MATCH($C198,'Policy Characteristics'!$C:$C,0)))</f>
        <v>1</v>
      </c>
      <c r="O198" s="254" t="str">
        <f>IF(ISBLANK(INDEX('Policy Characteristics'!I:I,MATCH($C198,'Policy Characteristics'!$C:$C,0))),"",INDEX('Policy Characteristics'!I:I,MATCH($C198,'Policy Characteristics'!$C:$C,0)))</f>
        <v>on/off</v>
      </c>
      <c r="P198" s="254" t="str">
        <f>IF(ISBLANK(INDEX('Policy Characteristics'!J:J,MATCH($C198,'Policy Characteristics'!$C:$C,0))),"",INDEX('Policy Characteristics'!J:J,MATCH($C198,'Policy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8" s="254" t="str">
        <f>IF(ISBLANK(INDEX('Policy Characteristics'!K:K,MATCH($C198,'Policy Characteristics'!$C:$C,0))),"",INDEX('Policy Characteristics'!K:K,MATCH($C198,'Policy Characteristics'!$C:$C,0)))</f>
        <v/>
      </c>
      <c r="R198" s="254" t="str">
        <f>IF(ISBLANK(INDEX('Policy Characteristics'!L:L,MATCH($C198,'Policy Characteristics'!$C:$C,0))),"",INDEX('Policy Characteristics'!L:L,MATCH($C198,'Policy Characteristics'!$C:$C,0)))</f>
        <v/>
      </c>
    </row>
    <row r="199" spans="1:18" customFormat="1" x14ac:dyDescent="0.25">
      <c r="A199" s="254" t="str">
        <f>IF(ISBLANK(INDEX('Policy Characteristics'!A:A,MATCH($C199,'Policy Characteristics'!$C:$C,0))),"",INDEX('Policy Characteristics'!A:A,MATCH($C199,'Policy Characteristics'!$C:$C,0)))</f>
        <v>Transportation</v>
      </c>
      <c r="B199" s="262" t="str">
        <f>IF(ISBLANK(INDEX('Policy Characteristics'!B:B,MATCH($C199,'Policy Characteristics'!$C:$C,0))),"",INDEX('Policy Characteristics'!B:B,MATCH($C199,'Policy Characteristics'!$C:$C,0)))</f>
        <v>Non-BAU State-Level Zero-Emission Vehicle Sales Standard</v>
      </c>
      <c r="C199" s="254" t="str">
        <f t="shared" si="12"/>
        <v>Boolean Use Non BAU Minimum Required ZEV Sales Percentage by Subregion</v>
      </c>
      <c r="D199" s="2" t="s">
        <v>39</v>
      </c>
      <c r="E199" s="2" t="s">
        <v>107</v>
      </c>
      <c r="F199" s="2" t="s">
        <v>81</v>
      </c>
      <c r="G199" s="2" t="s">
        <v>137</v>
      </c>
      <c r="H199" s="47">
        <f t="shared" si="13"/>
        <v>198</v>
      </c>
      <c r="I199" s="45" t="s">
        <v>41</v>
      </c>
      <c r="J199" s="255" t="str">
        <f>IF(ISBLANK(INDEX('Policy Characteristics'!D:D,MATCH($C199,'Policy Characteristics'!$C:$C,0))),"",INDEX('Policy Characteristics'!D:D,MATCH($C199,'Policy Characteristics'!$C:$C,0)))</f>
        <v>ZEV Sales Standard</v>
      </c>
      <c r="K199" s="254" t="str">
        <f>IF(ISBLANK(INDEX('Policy Characteristics'!E:E,MATCH($C199,'Policy Characteristics'!$C:$C,0))),"",INDEX('Policy Characteristics'!E:E,MATCH($C199,'Policy Characteristics'!$C:$C,0)))</f>
        <v>trans non BAU ZEV minimum</v>
      </c>
      <c r="L199" s="359">
        <f>IF(ISBLANK(INDEX('Policy Characteristics'!F:F,MATCH($C199,'Policy Characteristics'!$C:$C,0))),"",INDEX('Policy Characteristics'!F:F,MATCH($C199,'Policy Characteristics'!$C:$C,0)))</f>
        <v>0</v>
      </c>
      <c r="M199" s="359">
        <f>IF(ISBLANK(INDEX('Policy Characteristics'!G:G,MATCH($C199,'Policy Characteristics'!$C:$C,0))),"",INDEX('Policy Characteristics'!G:G,MATCH($C199,'Policy Characteristics'!$C:$C,0)))</f>
        <v>1</v>
      </c>
      <c r="N199" s="359">
        <f>IF(ISBLANK(INDEX('Policy Characteristics'!H:H,MATCH($C199,'Policy Characteristics'!$C:$C,0))),"",INDEX('Policy Characteristics'!H:H,MATCH($C199,'Policy Characteristics'!$C:$C,0)))</f>
        <v>1</v>
      </c>
      <c r="O199" s="254" t="str">
        <f>IF(ISBLANK(INDEX('Policy Characteristics'!I:I,MATCH($C199,'Policy Characteristics'!$C:$C,0))),"",INDEX('Policy Characteristics'!I:I,MATCH($C199,'Policy Characteristics'!$C:$C,0)))</f>
        <v>on/off</v>
      </c>
      <c r="P199" s="254" t="str">
        <f>IF(ISBLANK(INDEX('Policy Characteristics'!J:J,MATCH($C199,'Policy Characteristics'!$C:$C,0))),"",INDEX('Policy Characteristics'!J:J,MATCH($C199,'Policy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9" s="254" t="str">
        <f>IF(ISBLANK(INDEX('Policy Characteristics'!K:K,MATCH($C199,'Policy Characteristics'!$C:$C,0))),"",INDEX('Policy Characteristics'!K:K,MATCH($C199,'Policy Characteristics'!$C:$C,0)))</f>
        <v/>
      </c>
      <c r="R199" s="254" t="str">
        <f>IF(ISBLANK(INDEX('Policy Characteristics'!L:L,MATCH($C199,'Policy Characteristics'!$C:$C,0))),"",INDEX('Policy Characteristics'!L:L,MATCH($C199,'Policy Characteristics'!$C:$C,0)))</f>
        <v/>
      </c>
    </row>
    <row r="200" spans="1:18" x14ac:dyDescent="0.25">
      <c r="A200" s="254" t="str">
        <f>IF(ISBLANK(INDEX('Policy Characteristics'!A:A,MATCH($C200,'Policy Characteristics'!$C:$C,0))),"",INDEX('Policy Characteristics'!A:A,MATCH($C200,'Policy Characteristics'!$C:$C,0)))</f>
        <v>Buildings and Appliances</v>
      </c>
      <c r="B200" s="262" t="str">
        <f>IF(ISBLANK(INDEX('Policy Characteristics'!B:B,MATCH($C200,'Policy Characteristics'!$C:$C,0))),"",INDEX('Policy Characteristics'!B:B,MATCH($C200,'Policy Characteristics'!$C:$C,0)))</f>
        <v>Building Component Electrification</v>
      </c>
      <c r="C200" t="s">
        <v>2455</v>
      </c>
      <c r="D200" s="45" t="s">
        <v>109</v>
      </c>
      <c r="E200" s="45" t="s">
        <v>264</v>
      </c>
      <c r="F200" s="45" t="s">
        <v>115</v>
      </c>
      <c r="G200" s="45" t="s">
        <v>268</v>
      </c>
      <c r="H200" s="47">
        <f t="shared" si="13"/>
        <v>199</v>
      </c>
      <c r="I200" s="324" t="s">
        <v>40</v>
      </c>
      <c r="J200" s="255" t="str">
        <f>IF(ISBLANK(INDEX('Policy Characteristics'!D:D,MATCH($C200,'Policy Characteristics'!$C:$C,0))),"",INDEX('Policy Characteristics'!D:D,MATCH($C200,'Policy Characteristics'!$C:$C,0)))</f>
        <v>Building Component Electrification</v>
      </c>
      <c r="K200" s="254" t="str">
        <f>IF(ISBLANK(INDEX('Policy Characteristics'!E:E,MATCH($C200,'Policy Characteristics'!$C:$C,0))),"",INDEX('Policy Characteristics'!E:E,MATCH($C200,'Policy Characteristics'!$C:$C,0)))</f>
        <v>bldgs new component fuel shifting</v>
      </c>
      <c r="L200" s="261">
        <f>IF(ISBLANK(INDEX('Policy Characteristics'!F:F,MATCH($C200,'Policy Characteristics'!$C:$C,0))),"",INDEX('Policy Characteristics'!F:F,MATCH($C200,'Policy Characteristics'!$C:$C,0)))</f>
        <v>0</v>
      </c>
      <c r="M200" s="261">
        <f>IF(ISBLANK(INDEX('Policy Characteristics'!G:G,MATCH($C200,'Policy Characteristics'!$C:$C,0))),"",INDEX('Policy Characteristics'!G:G,MATCH($C200,'Policy Characteristics'!$C:$C,0)))</f>
        <v>1</v>
      </c>
      <c r="N200" s="261">
        <f>IF(ISBLANK(INDEX('Policy Characteristics'!H:H,MATCH($C200,'Policy Characteristics'!$C:$C,0))),"",INDEX('Policy Characteristics'!H:H,MATCH($C200,'Policy Characteristics'!$C:$C,0)))</f>
        <v>0.01</v>
      </c>
      <c r="O200" s="254" t="str">
        <f>IF(ISBLANK(INDEX('Policy Characteristics'!I:I,MATCH($C200,'Policy Characteristics'!$C:$C,0))),"",INDEX('Policy Characteristics'!I:I,MATCH($C200,'Policy Characteristics'!$C:$C,0)))</f>
        <v>% of newly sold non-electric building components</v>
      </c>
      <c r="P200" s="254" t="str">
        <f>IF(ISBLANK(INDEX('Policy Characteristics'!J:J,MATCH($C200,'Policy Characteristics'!$C:$C,0))),"",INDEX('Policy Characteristics'!J:J,MATCH($C200,'Policy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0" s="254" t="str">
        <f>IF(ISBLANK(INDEX('Policy Characteristics'!K:K,MATCH($C200,'Policy Characteristics'!$C:$C,0))),"",INDEX('Policy Characteristics'!K:K,MATCH($C200,'Policy Characteristics'!$C:$C,0)))</f>
        <v>buildings-sector-main.html#component-elec</v>
      </c>
      <c r="R200" s="254" t="str">
        <f>IF(ISBLANK(INDEX('Policy Characteristics'!L:L,MATCH($C200,'Policy Characteristics'!$C:$C,0))),"",INDEX('Policy Characteristics'!L:L,MATCH($C200,'Policy Characteristics'!$C:$C,0)))</f>
        <v>building-component-electrification.html</v>
      </c>
    </row>
    <row r="201" spans="1:18" x14ac:dyDescent="0.25">
      <c r="A201" s="254" t="str">
        <f>IF(ISBLANK(INDEX('Policy Characteristics'!A:A,MATCH($C201,'Policy Characteristics'!$C:$C,0))),"",INDEX('Policy Characteristics'!A:A,MATCH($C201,'Policy Characteristics'!$C:$C,0)))</f>
        <v>Buildings and Appliances</v>
      </c>
      <c r="B201" s="262" t="str">
        <f>IF(ISBLANK(INDEX('Policy Characteristics'!B:B,MATCH($C201,'Policy Characteristics'!$C:$C,0))),"",INDEX('Policy Characteristics'!B:B,MATCH($C201,'Policy Characteristics'!$C:$C,0)))</f>
        <v>Building Component Electrification</v>
      </c>
      <c r="C201" s="254" t="str">
        <f t="shared" ref="C201:C213" si="14">C$200</f>
        <v>Fraction of New Bldg Components Shifted to Other Fuels</v>
      </c>
      <c r="D201" s="45" t="s">
        <v>110</v>
      </c>
      <c r="E201" s="45" t="s">
        <v>264</v>
      </c>
      <c r="F201" s="45" t="s">
        <v>116</v>
      </c>
      <c r="G201" s="45" t="s">
        <v>268</v>
      </c>
      <c r="H201" s="47">
        <f t="shared" si="13"/>
        <v>200</v>
      </c>
      <c r="I201" s="324" t="s">
        <v>41</v>
      </c>
      <c r="J201" s="255" t="str">
        <f>IF(ISBLANK(INDEX('Policy Characteristics'!D:D,MATCH($C201,'Policy Characteristics'!$C:$C,0))),"",INDEX('Policy Characteristics'!D:D,MATCH($C201,'Policy Characteristics'!$C:$C,0)))</f>
        <v>Building Component Electrification</v>
      </c>
      <c r="K201" s="254" t="str">
        <f>IF(ISBLANK(INDEX('Policy Characteristics'!E:E,MATCH($C201,'Policy Characteristics'!$C:$C,0))),"",INDEX('Policy Characteristics'!E:E,MATCH($C201,'Policy Characteristics'!$C:$C,0)))</f>
        <v>bldgs new component fuel shifting</v>
      </c>
      <c r="L201" s="261">
        <f>IF(ISBLANK(INDEX('Policy Characteristics'!F:F,MATCH($C201,'Policy Characteristics'!$C:$C,0))),"",INDEX('Policy Characteristics'!F:F,MATCH($C201,'Policy Characteristics'!$C:$C,0)))</f>
        <v>0</v>
      </c>
      <c r="M201" s="261">
        <f>IF(ISBLANK(INDEX('Policy Characteristics'!G:G,MATCH($C201,'Policy Characteristics'!$C:$C,0))),"",INDEX('Policy Characteristics'!G:G,MATCH($C201,'Policy Characteristics'!$C:$C,0)))</f>
        <v>1</v>
      </c>
      <c r="N201" s="261">
        <f>IF(ISBLANK(INDEX('Policy Characteristics'!H:H,MATCH($C201,'Policy Characteristics'!$C:$C,0))),"",INDEX('Policy Characteristics'!H:H,MATCH($C201,'Policy Characteristics'!$C:$C,0)))</f>
        <v>0.01</v>
      </c>
      <c r="O201" s="254" t="str">
        <f>IF(ISBLANK(INDEX('Policy Characteristics'!I:I,MATCH($C201,'Policy Characteristics'!$C:$C,0))),"",INDEX('Policy Characteristics'!I:I,MATCH($C201,'Policy Characteristics'!$C:$C,0)))</f>
        <v>% of newly sold non-electric building components</v>
      </c>
      <c r="P201" s="254" t="str">
        <f>IF(ISBLANK(INDEX('Policy Characteristics'!J:J,MATCH($C201,'Policy Characteristics'!$C:$C,0))),"",INDEX('Policy Characteristics'!J:J,MATCH($C201,'Policy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1" s="254" t="str">
        <f>IF(ISBLANK(INDEX('Policy Characteristics'!K:K,MATCH($C201,'Policy Characteristics'!$C:$C,0))),"",INDEX('Policy Characteristics'!K:K,MATCH($C201,'Policy Characteristics'!$C:$C,0)))</f>
        <v>buildings-sector-main.html#component-elec</v>
      </c>
      <c r="R201" s="254" t="str">
        <f>IF(ISBLANK(INDEX('Policy Characteristics'!L:L,MATCH($C201,'Policy Characteristics'!$C:$C,0))),"",INDEX('Policy Characteristics'!L:L,MATCH($C201,'Policy Characteristics'!$C:$C,0)))</f>
        <v>building-component-electrification.html</v>
      </c>
    </row>
    <row r="202" spans="1:18" x14ac:dyDescent="0.25">
      <c r="A202" s="254" t="str">
        <f>IF(ISBLANK(INDEX('Policy Characteristics'!A:A,MATCH($C202,'Policy Characteristics'!$C:$C,0))),"",INDEX('Policy Characteristics'!A:A,MATCH($C202,'Policy Characteristics'!$C:$C,0)))</f>
        <v>Buildings and Appliances</v>
      </c>
      <c r="B202" s="262" t="str">
        <f>IF(ISBLANK(INDEX('Policy Characteristics'!B:B,MATCH($C202,'Policy Characteristics'!$C:$C,0))),"",INDEX('Policy Characteristics'!B:B,MATCH($C202,'Policy Characteristics'!$C:$C,0)))</f>
        <v>Building Component Electrification</v>
      </c>
      <c r="C202" s="254" t="str">
        <f t="shared" si="14"/>
        <v>Fraction of New Bldg Components Shifted to Other Fuels</v>
      </c>
      <c r="D202" s="45" t="s">
        <v>112</v>
      </c>
      <c r="E202" s="45" t="s">
        <v>264</v>
      </c>
      <c r="F202" s="45" t="s">
        <v>118</v>
      </c>
      <c r="G202" s="45" t="s">
        <v>268</v>
      </c>
      <c r="H202" s="47">
        <f t="shared" si="13"/>
        <v>201</v>
      </c>
      <c r="I202" s="324" t="s">
        <v>41</v>
      </c>
      <c r="J202" s="255" t="str">
        <f>IF(ISBLANK(INDEX('Policy Characteristics'!D:D,MATCH($C202,'Policy Characteristics'!$C:$C,0))),"",INDEX('Policy Characteristics'!D:D,MATCH($C202,'Policy Characteristics'!$C:$C,0)))</f>
        <v>Building Component Electrification</v>
      </c>
      <c r="K202" s="254" t="str">
        <f>IF(ISBLANK(INDEX('Policy Characteristics'!E:E,MATCH($C202,'Policy Characteristics'!$C:$C,0))),"",INDEX('Policy Characteristics'!E:E,MATCH($C202,'Policy Characteristics'!$C:$C,0)))</f>
        <v>bldgs new component fuel shifting</v>
      </c>
      <c r="L202" s="261">
        <f>IF(ISBLANK(INDEX('Policy Characteristics'!F:F,MATCH($C202,'Policy Characteristics'!$C:$C,0))),"",INDEX('Policy Characteristics'!F:F,MATCH($C202,'Policy Characteristics'!$C:$C,0)))</f>
        <v>0</v>
      </c>
      <c r="M202" s="261">
        <f>IF(ISBLANK(INDEX('Policy Characteristics'!G:G,MATCH($C202,'Policy Characteristics'!$C:$C,0))),"",INDEX('Policy Characteristics'!G:G,MATCH($C202,'Policy Characteristics'!$C:$C,0)))</f>
        <v>1</v>
      </c>
      <c r="N202" s="261">
        <f>IF(ISBLANK(INDEX('Policy Characteristics'!H:H,MATCH($C202,'Policy Characteristics'!$C:$C,0))),"",INDEX('Policy Characteristics'!H:H,MATCH($C202,'Policy Characteristics'!$C:$C,0)))</f>
        <v>0.01</v>
      </c>
      <c r="O202" s="254" t="str">
        <f>IF(ISBLANK(INDEX('Policy Characteristics'!I:I,MATCH($C202,'Policy Characteristics'!$C:$C,0))),"",INDEX('Policy Characteristics'!I:I,MATCH($C202,'Policy Characteristics'!$C:$C,0)))</f>
        <v>% of newly sold non-electric building components</v>
      </c>
      <c r="P202" s="254" t="str">
        <f>IF(ISBLANK(INDEX('Policy Characteristics'!J:J,MATCH($C202,'Policy Characteristics'!$C:$C,0))),"",INDEX('Policy Characteristics'!J:J,MATCH($C202,'Policy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2" s="254" t="str">
        <f>IF(ISBLANK(INDEX('Policy Characteristics'!K:K,MATCH($C202,'Policy Characteristics'!$C:$C,0))),"",INDEX('Policy Characteristics'!K:K,MATCH($C202,'Policy Characteristics'!$C:$C,0)))</f>
        <v>buildings-sector-main.html#component-elec</v>
      </c>
      <c r="R202" s="254" t="str">
        <f>IF(ISBLANK(INDEX('Policy Characteristics'!L:L,MATCH($C202,'Policy Characteristics'!$C:$C,0))),"",INDEX('Policy Characteristics'!L:L,MATCH($C202,'Policy Characteristics'!$C:$C,0)))</f>
        <v>building-component-electrification.html</v>
      </c>
    </row>
    <row r="203" spans="1:18" x14ac:dyDescent="0.25">
      <c r="A203" s="254" t="str">
        <f>IF(ISBLANK(INDEX('Policy Characteristics'!A:A,MATCH($C203,'Policy Characteristics'!$C:$C,0))),"",INDEX('Policy Characteristics'!A:A,MATCH($C203,'Policy Characteristics'!$C:$C,0)))</f>
        <v>Buildings and Appliances</v>
      </c>
      <c r="B203" s="262" t="str">
        <f>IF(ISBLANK(INDEX('Policy Characteristics'!B:B,MATCH($C203,'Policy Characteristics'!$C:$C,0))),"",INDEX('Policy Characteristics'!B:B,MATCH($C203,'Policy Characteristics'!$C:$C,0)))</f>
        <v>Building Component Electrification</v>
      </c>
      <c r="C203" s="254" t="str">
        <f t="shared" si="14"/>
        <v>Fraction of New Bldg Components Shifted to Other Fuels</v>
      </c>
      <c r="D203" s="45" t="s">
        <v>113</v>
      </c>
      <c r="E203" s="45" t="s">
        <v>264</v>
      </c>
      <c r="F203" s="45" t="s">
        <v>119</v>
      </c>
      <c r="G203" s="45" t="s">
        <v>268</v>
      </c>
      <c r="H203" s="47">
        <f t="shared" si="13"/>
        <v>202</v>
      </c>
      <c r="I203" s="324" t="s">
        <v>40</v>
      </c>
      <c r="J203" s="255" t="str">
        <f>IF(ISBLANK(INDEX('Policy Characteristics'!D:D,MATCH($C203,'Policy Characteristics'!$C:$C,0))),"",INDEX('Policy Characteristics'!D:D,MATCH($C203,'Policy Characteristics'!$C:$C,0)))</f>
        <v>Building Component Electrification</v>
      </c>
      <c r="K203" s="254" t="str">
        <f>IF(ISBLANK(INDEX('Policy Characteristics'!E:E,MATCH($C203,'Policy Characteristics'!$C:$C,0))),"",INDEX('Policy Characteristics'!E:E,MATCH($C203,'Policy Characteristics'!$C:$C,0)))</f>
        <v>bldgs new component fuel shifting</v>
      </c>
      <c r="L203" s="261">
        <f>IF(ISBLANK(INDEX('Policy Characteristics'!F:F,MATCH($C203,'Policy Characteristics'!$C:$C,0))),"",INDEX('Policy Characteristics'!F:F,MATCH($C203,'Policy Characteristics'!$C:$C,0)))</f>
        <v>0</v>
      </c>
      <c r="M203" s="261">
        <f>IF(ISBLANK(INDEX('Policy Characteristics'!G:G,MATCH($C203,'Policy Characteristics'!$C:$C,0))),"",INDEX('Policy Characteristics'!G:G,MATCH($C203,'Policy Characteristics'!$C:$C,0)))</f>
        <v>1</v>
      </c>
      <c r="N203" s="261">
        <f>IF(ISBLANK(INDEX('Policy Characteristics'!H:H,MATCH($C203,'Policy Characteristics'!$C:$C,0))),"",INDEX('Policy Characteristics'!H:H,MATCH($C203,'Policy Characteristics'!$C:$C,0)))</f>
        <v>0.01</v>
      </c>
      <c r="O203" s="254" t="str">
        <f>IF(ISBLANK(INDEX('Policy Characteristics'!I:I,MATCH($C203,'Policy Characteristics'!$C:$C,0))),"",INDEX('Policy Characteristics'!I:I,MATCH($C203,'Policy Characteristics'!$C:$C,0)))</f>
        <v>% of newly sold non-electric building components</v>
      </c>
      <c r="P203" s="254" t="str">
        <f>IF(ISBLANK(INDEX('Policy Characteristics'!J:J,MATCH($C203,'Policy Characteristics'!$C:$C,0))),"",INDEX('Policy Characteristics'!J:J,MATCH($C203,'Policy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3" s="254" t="str">
        <f>IF(ISBLANK(INDEX('Policy Characteristics'!K:K,MATCH($C203,'Policy Characteristics'!$C:$C,0))),"",INDEX('Policy Characteristics'!K:K,MATCH($C203,'Policy Characteristics'!$C:$C,0)))</f>
        <v>buildings-sector-main.html#component-elec</v>
      </c>
      <c r="R203" s="254" t="str">
        <f>IF(ISBLANK(INDEX('Policy Characteristics'!L:L,MATCH($C203,'Policy Characteristics'!$C:$C,0))),"",INDEX('Policy Characteristics'!L:L,MATCH($C203,'Policy Characteristics'!$C:$C,0)))</f>
        <v>building-component-electrification.html</v>
      </c>
    </row>
    <row r="204" spans="1:18" x14ac:dyDescent="0.25">
      <c r="A204" s="254" t="str">
        <f>IF(ISBLANK(INDEX('Policy Characteristics'!A:A,MATCH($C204,'Policy Characteristics'!$C:$C,0))),"",INDEX('Policy Characteristics'!A:A,MATCH($C204,'Policy Characteristics'!$C:$C,0)))</f>
        <v>Buildings and Appliances</v>
      </c>
      <c r="B204" s="262" t="str">
        <f>IF(ISBLANK(INDEX('Policy Characteristics'!B:B,MATCH($C204,'Policy Characteristics'!$C:$C,0))),"",INDEX('Policy Characteristics'!B:B,MATCH($C204,'Policy Characteristics'!$C:$C,0)))</f>
        <v>Building Component Electrification</v>
      </c>
      <c r="C204" s="254" t="str">
        <f t="shared" si="14"/>
        <v>Fraction of New Bldg Components Shifted to Other Fuels</v>
      </c>
      <c r="D204" s="45" t="s">
        <v>114</v>
      </c>
      <c r="E204" s="45" t="s">
        <v>264</v>
      </c>
      <c r="F204" s="45" t="s">
        <v>120</v>
      </c>
      <c r="G204" s="45" t="s">
        <v>268</v>
      </c>
      <c r="H204" s="47">
        <f t="shared" si="13"/>
        <v>203</v>
      </c>
      <c r="I204" s="324" t="s">
        <v>40</v>
      </c>
      <c r="J204" s="255" t="str">
        <f>IF(ISBLANK(INDEX('Policy Characteristics'!D:D,MATCH($C204,'Policy Characteristics'!$C:$C,0))),"",INDEX('Policy Characteristics'!D:D,MATCH($C204,'Policy Characteristics'!$C:$C,0)))</f>
        <v>Building Component Electrification</v>
      </c>
      <c r="K204" s="254" t="str">
        <f>IF(ISBLANK(INDEX('Policy Characteristics'!E:E,MATCH($C204,'Policy Characteristics'!$C:$C,0))),"",INDEX('Policy Characteristics'!E:E,MATCH($C204,'Policy Characteristics'!$C:$C,0)))</f>
        <v>bldgs new component fuel shifting</v>
      </c>
      <c r="L204" s="261">
        <f>IF(ISBLANK(INDEX('Policy Characteristics'!F:F,MATCH($C204,'Policy Characteristics'!$C:$C,0))),"",INDEX('Policy Characteristics'!F:F,MATCH($C204,'Policy Characteristics'!$C:$C,0)))</f>
        <v>0</v>
      </c>
      <c r="M204" s="261">
        <f>IF(ISBLANK(INDEX('Policy Characteristics'!G:G,MATCH($C204,'Policy Characteristics'!$C:$C,0))),"",INDEX('Policy Characteristics'!G:G,MATCH($C204,'Policy Characteristics'!$C:$C,0)))</f>
        <v>1</v>
      </c>
      <c r="N204" s="261">
        <f>IF(ISBLANK(INDEX('Policy Characteristics'!H:H,MATCH($C204,'Policy Characteristics'!$C:$C,0))),"",INDEX('Policy Characteristics'!H:H,MATCH($C204,'Policy Characteristics'!$C:$C,0)))</f>
        <v>0.01</v>
      </c>
      <c r="O204" s="254" t="str">
        <f>IF(ISBLANK(INDEX('Policy Characteristics'!I:I,MATCH($C204,'Policy Characteristics'!$C:$C,0))),"",INDEX('Policy Characteristics'!I:I,MATCH($C204,'Policy Characteristics'!$C:$C,0)))</f>
        <v>% of newly sold non-electric building components</v>
      </c>
      <c r="P204" s="254" t="str">
        <f>IF(ISBLANK(INDEX('Policy Characteristics'!J:J,MATCH($C204,'Policy Characteristics'!$C:$C,0))),"",INDEX('Policy Characteristics'!J:J,MATCH($C204,'Policy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4" s="254" t="str">
        <f>IF(ISBLANK(INDEX('Policy Characteristics'!K:K,MATCH($C204,'Policy Characteristics'!$C:$C,0))),"",INDEX('Policy Characteristics'!K:K,MATCH($C204,'Policy Characteristics'!$C:$C,0)))</f>
        <v>buildings-sector-main.html#component-elec</v>
      </c>
      <c r="R204" s="254" t="str">
        <f>IF(ISBLANK(INDEX('Policy Characteristics'!L:L,MATCH($C204,'Policy Characteristics'!$C:$C,0))),"",INDEX('Policy Characteristics'!L:L,MATCH($C204,'Policy Characteristics'!$C:$C,0)))</f>
        <v>building-component-electrification.html</v>
      </c>
    </row>
    <row r="205" spans="1:18" x14ac:dyDescent="0.25">
      <c r="A205" s="254" t="str">
        <f>IF(ISBLANK(INDEX('Policy Characteristics'!A:A,MATCH($C205,'Policy Characteristics'!$C:$C,0))),"",INDEX('Policy Characteristics'!A:A,MATCH($C205,'Policy Characteristics'!$C:$C,0)))</f>
        <v>Buildings and Appliances</v>
      </c>
      <c r="B205" s="262" t="str">
        <f>IF(ISBLANK(INDEX('Policy Characteristics'!B:B,MATCH($C205,'Policy Characteristics'!$C:$C,0))),"",INDEX('Policy Characteristics'!B:B,MATCH($C205,'Policy Characteristics'!$C:$C,0)))</f>
        <v>Building Component Electrification</v>
      </c>
      <c r="C205" s="254" t="str">
        <f t="shared" si="14"/>
        <v>Fraction of New Bldg Components Shifted to Other Fuels</v>
      </c>
      <c r="D205" s="45" t="s">
        <v>109</v>
      </c>
      <c r="E205" s="45" t="s">
        <v>265</v>
      </c>
      <c r="F205" s="45" t="s">
        <v>115</v>
      </c>
      <c r="G205" s="45" t="s">
        <v>267</v>
      </c>
      <c r="H205" s="47">
        <f t="shared" si="13"/>
        <v>204</v>
      </c>
      <c r="I205" s="324" t="s">
        <v>40</v>
      </c>
      <c r="J205" s="255" t="str">
        <f>IF(ISBLANK(INDEX('Policy Characteristics'!D:D,MATCH($C205,'Policy Characteristics'!$C:$C,0))),"",INDEX('Policy Characteristics'!D:D,MATCH($C205,'Policy Characteristics'!$C:$C,0)))</f>
        <v>Building Component Electrification</v>
      </c>
      <c r="K205" s="254" t="str">
        <f>IF(ISBLANK(INDEX('Policy Characteristics'!E:E,MATCH($C205,'Policy Characteristics'!$C:$C,0))),"",INDEX('Policy Characteristics'!E:E,MATCH($C205,'Policy Characteristics'!$C:$C,0)))</f>
        <v>bldgs new component fuel shifting</v>
      </c>
      <c r="L205" s="261">
        <f>IF(ISBLANK(INDEX('Policy Characteristics'!F:F,MATCH($C205,'Policy Characteristics'!$C:$C,0))),"",INDEX('Policy Characteristics'!F:F,MATCH($C205,'Policy Characteristics'!$C:$C,0)))</f>
        <v>0</v>
      </c>
      <c r="M205" s="261">
        <f>IF(ISBLANK(INDEX('Policy Characteristics'!G:G,MATCH($C205,'Policy Characteristics'!$C:$C,0))),"",INDEX('Policy Characteristics'!G:G,MATCH($C205,'Policy Characteristics'!$C:$C,0)))</f>
        <v>1</v>
      </c>
      <c r="N205" s="261">
        <f>IF(ISBLANK(INDEX('Policy Characteristics'!H:H,MATCH($C205,'Policy Characteristics'!$C:$C,0))),"",INDEX('Policy Characteristics'!H:H,MATCH($C205,'Policy Characteristics'!$C:$C,0)))</f>
        <v>0.01</v>
      </c>
      <c r="O205" s="254" t="str">
        <f>IF(ISBLANK(INDEX('Policy Characteristics'!I:I,MATCH($C205,'Policy Characteristics'!$C:$C,0))),"",INDEX('Policy Characteristics'!I:I,MATCH($C205,'Policy Characteristics'!$C:$C,0)))</f>
        <v>% of newly sold non-electric building components</v>
      </c>
      <c r="P205" s="254" t="str">
        <f>IF(ISBLANK(INDEX('Policy Characteristics'!J:J,MATCH($C205,'Policy Characteristics'!$C:$C,0))),"",INDEX('Policy Characteristics'!J:J,MATCH($C205,'Policy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5" s="254" t="str">
        <f>IF(ISBLANK(INDEX('Policy Characteristics'!K:K,MATCH($C205,'Policy Characteristics'!$C:$C,0))),"",INDEX('Policy Characteristics'!K:K,MATCH($C205,'Policy Characteristics'!$C:$C,0)))</f>
        <v>buildings-sector-main.html#component-elec</v>
      </c>
      <c r="R205" s="254" t="str">
        <f>IF(ISBLANK(INDEX('Policy Characteristics'!L:L,MATCH($C205,'Policy Characteristics'!$C:$C,0))),"",INDEX('Policy Characteristics'!L:L,MATCH($C205,'Policy Characteristics'!$C:$C,0)))</f>
        <v>building-component-electrification.html</v>
      </c>
    </row>
    <row r="206" spans="1:18" x14ac:dyDescent="0.25">
      <c r="A206" s="254" t="str">
        <f>IF(ISBLANK(INDEX('Policy Characteristics'!A:A,MATCH($C206,'Policy Characteristics'!$C:$C,0))),"",INDEX('Policy Characteristics'!A:A,MATCH($C206,'Policy Characteristics'!$C:$C,0)))</f>
        <v>Buildings and Appliances</v>
      </c>
      <c r="B206" s="262" t="str">
        <f>IF(ISBLANK(INDEX('Policy Characteristics'!B:B,MATCH($C206,'Policy Characteristics'!$C:$C,0))),"",INDEX('Policy Characteristics'!B:B,MATCH($C206,'Policy Characteristics'!$C:$C,0)))</f>
        <v>Building Component Electrification</v>
      </c>
      <c r="C206" s="254" t="str">
        <f t="shared" si="14"/>
        <v>Fraction of New Bldg Components Shifted to Other Fuels</v>
      </c>
      <c r="D206" s="45" t="s">
        <v>110</v>
      </c>
      <c r="E206" s="45" t="s">
        <v>265</v>
      </c>
      <c r="F206" s="45" t="s">
        <v>116</v>
      </c>
      <c r="G206" s="45" t="s">
        <v>267</v>
      </c>
      <c r="H206" s="47">
        <f t="shared" si="13"/>
        <v>205</v>
      </c>
      <c r="I206" s="324" t="s">
        <v>41</v>
      </c>
      <c r="J206" s="255" t="str">
        <f>IF(ISBLANK(INDEX('Policy Characteristics'!D:D,MATCH($C206,'Policy Characteristics'!$C:$C,0))),"",INDEX('Policy Characteristics'!D:D,MATCH($C206,'Policy Characteristics'!$C:$C,0)))</f>
        <v>Building Component Electrification</v>
      </c>
      <c r="K206" s="254" t="str">
        <f>IF(ISBLANK(INDEX('Policy Characteristics'!E:E,MATCH($C206,'Policy Characteristics'!$C:$C,0))),"",INDEX('Policy Characteristics'!E:E,MATCH($C206,'Policy Characteristics'!$C:$C,0)))</f>
        <v>bldgs new component fuel shifting</v>
      </c>
      <c r="L206" s="261">
        <f>IF(ISBLANK(INDEX('Policy Characteristics'!F:F,MATCH($C206,'Policy Characteristics'!$C:$C,0))),"",INDEX('Policy Characteristics'!F:F,MATCH($C206,'Policy Characteristics'!$C:$C,0)))</f>
        <v>0</v>
      </c>
      <c r="M206" s="261">
        <f>IF(ISBLANK(INDEX('Policy Characteristics'!G:G,MATCH($C206,'Policy Characteristics'!$C:$C,0))),"",INDEX('Policy Characteristics'!G:G,MATCH($C206,'Policy Characteristics'!$C:$C,0)))</f>
        <v>1</v>
      </c>
      <c r="N206" s="261">
        <f>IF(ISBLANK(INDEX('Policy Characteristics'!H:H,MATCH($C206,'Policy Characteristics'!$C:$C,0))),"",INDEX('Policy Characteristics'!H:H,MATCH($C206,'Policy Characteristics'!$C:$C,0)))</f>
        <v>0.01</v>
      </c>
      <c r="O206" s="254" t="str">
        <f>IF(ISBLANK(INDEX('Policy Characteristics'!I:I,MATCH($C206,'Policy Characteristics'!$C:$C,0))),"",INDEX('Policy Characteristics'!I:I,MATCH($C206,'Policy Characteristics'!$C:$C,0)))</f>
        <v>% of newly sold non-electric building components</v>
      </c>
      <c r="P206" s="254" t="str">
        <f>IF(ISBLANK(INDEX('Policy Characteristics'!J:J,MATCH($C206,'Policy Characteristics'!$C:$C,0))),"",INDEX('Policy Characteristics'!J:J,MATCH($C206,'Policy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6" s="254" t="str">
        <f>IF(ISBLANK(INDEX('Policy Characteristics'!K:K,MATCH($C206,'Policy Characteristics'!$C:$C,0))),"",INDEX('Policy Characteristics'!K:K,MATCH($C206,'Policy Characteristics'!$C:$C,0)))</f>
        <v>buildings-sector-main.html#component-elec</v>
      </c>
      <c r="R206" s="254" t="str">
        <f>IF(ISBLANK(INDEX('Policy Characteristics'!L:L,MATCH($C206,'Policy Characteristics'!$C:$C,0))),"",INDEX('Policy Characteristics'!L:L,MATCH($C206,'Policy Characteristics'!$C:$C,0)))</f>
        <v>building-component-electrification.html</v>
      </c>
    </row>
    <row r="207" spans="1:18" x14ac:dyDescent="0.25">
      <c r="A207" s="254" t="str">
        <f>IF(ISBLANK(INDEX('Policy Characteristics'!A:A,MATCH($C207,'Policy Characteristics'!$C:$C,0))),"",INDEX('Policy Characteristics'!A:A,MATCH($C207,'Policy Characteristics'!$C:$C,0)))</f>
        <v>Buildings and Appliances</v>
      </c>
      <c r="B207" s="262" t="str">
        <f>IF(ISBLANK(INDEX('Policy Characteristics'!B:B,MATCH($C207,'Policy Characteristics'!$C:$C,0))),"",INDEX('Policy Characteristics'!B:B,MATCH($C207,'Policy Characteristics'!$C:$C,0)))</f>
        <v>Building Component Electrification</v>
      </c>
      <c r="C207" s="254" t="str">
        <f t="shared" si="14"/>
        <v>Fraction of New Bldg Components Shifted to Other Fuels</v>
      </c>
      <c r="D207" s="45" t="s">
        <v>112</v>
      </c>
      <c r="E207" s="45" t="s">
        <v>265</v>
      </c>
      <c r="F207" s="45" t="s">
        <v>118</v>
      </c>
      <c r="G207" s="45" t="s">
        <v>267</v>
      </c>
      <c r="H207" s="47">
        <f t="shared" si="13"/>
        <v>206</v>
      </c>
      <c r="I207" s="324" t="s">
        <v>41</v>
      </c>
      <c r="J207" s="255" t="str">
        <f>IF(ISBLANK(INDEX('Policy Characteristics'!D:D,MATCH($C207,'Policy Characteristics'!$C:$C,0))),"",INDEX('Policy Characteristics'!D:D,MATCH($C207,'Policy Characteristics'!$C:$C,0)))</f>
        <v>Building Component Electrification</v>
      </c>
      <c r="K207" s="254" t="str">
        <f>IF(ISBLANK(INDEX('Policy Characteristics'!E:E,MATCH($C207,'Policy Characteristics'!$C:$C,0))),"",INDEX('Policy Characteristics'!E:E,MATCH($C207,'Policy Characteristics'!$C:$C,0)))</f>
        <v>bldgs new component fuel shifting</v>
      </c>
      <c r="L207" s="261">
        <f>IF(ISBLANK(INDEX('Policy Characteristics'!F:F,MATCH($C207,'Policy Characteristics'!$C:$C,0))),"",INDEX('Policy Characteristics'!F:F,MATCH($C207,'Policy Characteristics'!$C:$C,0)))</f>
        <v>0</v>
      </c>
      <c r="M207" s="261">
        <f>IF(ISBLANK(INDEX('Policy Characteristics'!G:G,MATCH($C207,'Policy Characteristics'!$C:$C,0))),"",INDEX('Policy Characteristics'!G:G,MATCH($C207,'Policy Characteristics'!$C:$C,0)))</f>
        <v>1</v>
      </c>
      <c r="N207" s="261">
        <f>IF(ISBLANK(INDEX('Policy Characteristics'!H:H,MATCH($C207,'Policy Characteristics'!$C:$C,0))),"",INDEX('Policy Characteristics'!H:H,MATCH($C207,'Policy Characteristics'!$C:$C,0)))</f>
        <v>0.01</v>
      </c>
      <c r="O207" s="254" t="str">
        <f>IF(ISBLANK(INDEX('Policy Characteristics'!I:I,MATCH($C207,'Policy Characteristics'!$C:$C,0))),"",INDEX('Policy Characteristics'!I:I,MATCH($C207,'Policy Characteristics'!$C:$C,0)))</f>
        <v>% of newly sold non-electric building components</v>
      </c>
      <c r="P207" s="254" t="str">
        <f>IF(ISBLANK(INDEX('Policy Characteristics'!J:J,MATCH($C207,'Policy Characteristics'!$C:$C,0))),"",INDEX('Policy Characteristics'!J:J,MATCH($C207,'Policy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7" s="254" t="str">
        <f>IF(ISBLANK(INDEX('Policy Characteristics'!K:K,MATCH($C207,'Policy Characteristics'!$C:$C,0))),"",INDEX('Policy Characteristics'!K:K,MATCH($C207,'Policy Characteristics'!$C:$C,0)))</f>
        <v>buildings-sector-main.html#component-elec</v>
      </c>
      <c r="R207" s="254" t="str">
        <f>IF(ISBLANK(INDEX('Policy Characteristics'!L:L,MATCH($C207,'Policy Characteristics'!$C:$C,0))),"",INDEX('Policy Characteristics'!L:L,MATCH($C207,'Policy Characteristics'!$C:$C,0)))</f>
        <v>building-component-electrification.html</v>
      </c>
    </row>
    <row r="208" spans="1:18" x14ac:dyDescent="0.25">
      <c r="A208" s="254" t="str">
        <f>IF(ISBLANK(INDEX('Policy Characteristics'!A:A,MATCH($C208,'Policy Characteristics'!$C:$C,0))),"",INDEX('Policy Characteristics'!A:A,MATCH($C208,'Policy Characteristics'!$C:$C,0)))</f>
        <v>Buildings and Appliances</v>
      </c>
      <c r="B208" s="262" t="str">
        <f>IF(ISBLANK(INDEX('Policy Characteristics'!B:B,MATCH($C208,'Policy Characteristics'!$C:$C,0))),"",INDEX('Policy Characteristics'!B:B,MATCH($C208,'Policy Characteristics'!$C:$C,0)))</f>
        <v>Building Component Electrification</v>
      </c>
      <c r="C208" s="254" t="str">
        <f t="shared" si="14"/>
        <v>Fraction of New Bldg Components Shifted to Other Fuels</v>
      </c>
      <c r="D208" s="45" t="s">
        <v>113</v>
      </c>
      <c r="E208" s="45" t="s">
        <v>265</v>
      </c>
      <c r="F208" s="45" t="s">
        <v>119</v>
      </c>
      <c r="G208" s="45" t="s">
        <v>267</v>
      </c>
      <c r="H208" s="47">
        <f t="shared" si="13"/>
        <v>207</v>
      </c>
      <c r="I208" s="324" t="s">
        <v>40</v>
      </c>
      <c r="J208" s="255" t="str">
        <f>IF(ISBLANK(INDEX('Policy Characteristics'!D:D,MATCH($C208,'Policy Characteristics'!$C:$C,0))),"",INDEX('Policy Characteristics'!D:D,MATCH($C208,'Policy Characteristics'!$C:$C,0)))</f>
        <v>Building Component Electrification</v>
      </c>
      <c r="K208" s="254" t="str">
        <f>IF(ISBLANK(INDEX('Policy Characteristics'!E:E,MATCH($C208,'Policy Characteristics'!$C:$C,0))),"",INDEX('Policy Characteristics'!E:E,MATCH($C208,'Policy Characteristics'!$C:$C,0)))</f>
        <v>bldgs new component fuel shifting</v>
      </c>
      <c r="L208" s="261">
        <f>IF(ISBLANK(INDEX('Policy Characteristics'!F:F,MATCH($C208,'Policy Characteristics'!$C:$C,0))),"",INDEX('Policy Characteristics'!F:F,MATCH($C208,'Policy Characteristics'!$C:$C,0)))</f>
        <v>0</v>
      </c>
      <c r="M208" s="261">
        <f>IF(ISBLANK(INDEX('Policy Characteristics'!G:G,MATCH($C208,'Policy Characteristics'!$C:$C,0))),"",INDEX('Policy Characteristics'!G:G,MATCH($C208,'Policy Characteristics'!$C:$C,0)))</f>
        <v>1</v>
      </c>
      <c r="N208" s="261">
        <f>IF(ISBLANK(INDEX('Policy Characteristics'!H:H,MATCH($C208,'Policy Characteristics'!$C:$C,0))),"",INDEX('Policy Characteristics'!H:H,MATCH($C208,'Policy Characteristics'!$C:$C,0)))</f>
        <v>0.01</v>
      </c>
      <c r="O208" s="254" t="str">
        <f>IF(ISBLANK(INDEX('Policy Characteristics'!I:I,MATCH($C208,'Policy Characteristics'!$C:$C,0))),"",INDEX('Policy Characteristics'!I:I,MATCH($C208,'Policy Characteristics'!$C:$C,0)))</f>
        <v>% of newly sold non-electric building components</v>
      </c>
      <c r="P208" s="254" t="str">
        <f>IF(ISBLANK(INDEX('Policy Characteristics'!J:J,MATCH($C208,'Policy Characteristics'!$C:$C,0))),"",INDEX('Policy Characteristics'!J:J,MATCH($C208,'Policy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8" s="254" t="str">
        <f>IF(ISBLANK(INDEX('Policy Characteristics'!K:K,MATCH($C208,'Policy Characteristics'!$C:$C,0))),"",INDEX('Policy Characteristics'!K:K,MATCH($C208,'Policy Characteristics'!$C:$C,0)))</f>
        <v>buildings-sector-main.html#component-elec</v>
      </c>
      <c r="R208" s="254" t="str">
        <f>IF(ISBLANK(INDEX('Policy Characteristics'!L:L,MATCH($C208,'Policy Characteristics'!$C:$C,0))),"",INDEX('Policy Characteristics'!L:L,MATCH($C208,'Policy Characteristics'!$C:$C,0)))</f>
        <v>building-component-electrification.html</v>
      </c>
    </row>
    <row r="209" spans="1:18" x14ac:dyDescent="0.25">
      <c r="A209" s="254" t="str">
        <f>IF(ISBLANK(INDEX('Policy Characteristics'!A:A,MATCH($C209,'Policy Characteristics'!$C:$C,0))),"",INDEX('Policy Characteristics'!A:A,MATCH($C209,'Policy Characteristics'!$C:$C,0)))</f>
        <v>Buildings and Appliances</v>
      </c>
      <c r="B209" s="262" t="str">
        <f>IF(ISBLANK(INDEX('Policy Characteristics'!B:B,MATCH($C209,'Policy Characteristics'!$C:$C,0))),"",INDEX('Policy Characteristics'!B:B,MATCH($C209,'Policy Characteristics'!$C:$C,0)))</f>
        <v>Building Component Electrification</v>
      </c>
      <c r="C209" s="254" t="str">
        <f t="shared" si="14"/>
        <v>Fraction of New Bldg Components Shifted to Other Fuels</v>
      </c>
      <c r="D209" s="45" t="s">
        <v>114</v>
      </c>
      <c r="E209" s="45" t="s">
        <v>265</v>
      </c>
      <c r="F209" s="45" t="s">
        <v>120</v>
      </c>
      <c r="G209" s="45" t="s">
        <v>267</v>
      </c>
      <c r="H209" s="47">
        <f t="shared" si="13"/>
        <v>208</v>
      </c>
      <c r="I209" s="324" t="s">
        <v>40</v>
      </c>
      <c r="J209" s="255" t="str">
        <f>IF(ISBLANK(INDEX('Policy Characteristics'!D:D,MATCH($C209,'Policy Characteristics'!$C:$C,0))),"",INDEX('Policy Characteristics'!D:D,MATCH($C209,'Policy Characteristics'!$C:$C,0)))</f>
        <v>Building Component Electrification</v>
      </c>
      <c r="K209" s="254" t="str">
        <f>IF(ISBLANK(INDEX('Policy Characteristics'!E:E,MATCH($C209,'Policy Characteristics'!$C:$C,0))),"",INDEX('Policy Characteristics'!E:E,MATCH($C209,'Policy Characteristics'!$C:$C,0)))</f>
        <v>bldgs new component fuel shifting</v>
      </c>
      <c r="L209" s="261">
        <f>IF(ISBLANK(INDEX('Policy Characteristics'!F:F,MATCH($C209,'Policy Characteristics'!$C:$C,0))),"",INDEX('Policy Characteristics'!F:F,MATCH($C209,'Policy Characteristics'!$C:$C,0)))</f>
        <v>0</v>
      </c>
      <c r="M209" s="261">
        <f>IF(ISBLANK(INDEX('Policy Characteristics'!G:G,MATCH($C209,'Policy Characteristics'!$C:$C,0))),"",INDEX('Policy Characteristics'!G:G,MATCH($C209,'Policy Characteristics'!$C:$C,0)))</f>
        <v>1</v>
      </c>
      <c r="N209" s="261">
        <f>IF(ISBLANK(INDEX('Policy Characteristics'!H:H,MATCH($C209,'Policy Characteristics'!$C:$C,0))),"",INDEX('Policy Characteristics'!H:H,MATCH($C209,'Policy Characteristics'!$C:$C,0)))</f>
        <v>0.01</v>
      </c>
      <c r="O209" s="254" t="str">
        <f>IF(ISBLANK(INDEX('Policy Characteristics'!I:I,MATCH($C209,'Policy Characteristics'!$C:$C,0))),"",INDEX('Policy Characteristics'!I:I,MATCH($C209,'Policy Characteristics'!$C:$C,0)))</f>
        <v>% of newly sold non-electric building components</v>
      </c>
      <c r="P209" s="254" t="str">
        <f>IF(ISBLANK(INDEX('Policy Characteristics'!J:J,MATCH($C209,'Policy Characteristics'!$C:$C,0))),"",INDEX('Policy Characteristics'!J:J,MATCH($C209,'Policy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9" s="254" t="str">
        <f>IF(ISBLANK(INDEX('Policy Characteristics'!K:K,MATCH($C209,'Policy Characteristics'!$C:$C,0))),"",INDEX('Policy Characteristics'!K:K,MATCH($C209,'Policy Characteristics'!$C:$C,0)))</f>
        <v>buildings-sector-main.html#component-elec</v>
      </c>
      <c r="R209" s="254" t="str">
        <f>IF(ISBLANK(INDEX('Policy Characteristics'!L:L,MATCH($C209,'Policy Characteristics'!$C:$C,0))),"",INDEX('Policy Characteristics'!L:L,MATCH($C209,'Policy Characteristics'!$C:$C,0)))</f>
        <v>building-component-electrification.html</v>
      </c>
    </row>
    <row r="210" spans="1:18" x14ac:dyDescent="0.25">
      <c r="A210" s="254" t="str">
        <f>IF(ISBLANK(INDEX('Policy Characteristics'!A:A,MATCH($C210,'Policy Characteristics'!$C:$C,0))),"",INDEX('Policy Characteristics'!A:A,MATCH($C210,'Policy Characteristics'!$C:$C,0)))</f>
        <v>Buildings and Appliances</v>
      </c>
      <c r="B210" s="262" t="str">
        <f>IF(ISBLANK(INDEX('Policy Characteristics'!B:B,MATCH($C210,'Policy Characteristics'!$C:$C,0))),"",INDEX('Policy Characteristics'!B:B,MATCH($C210,'Policy Characteristics'!$C:$C,0)))</f>
        <v>Building Component Electrification</v>
      </c>
      <c r="C210" s="254" t="str">
        <f t="shared" si="14"/>
        <v>Fraction of New Bldg Components Shifted to Other Fuels</v>
      </c>
      <c r="D210" s="45" t="s">
        <v>109</v>
      </c>
      <c r="E210" s="45" t="s">
        <v>266</v>
      </c>
      <c r="F210" s="45" t="s">
        <v>115</v>
      </c>
      <c r="G210" s="45" t="s">
        <v>158</v>
      </c>
      <c r="H210" s="47">
        <f t="shared" si="13"/>
        <v>209</v>
      </c>
      <c r="I210" s="324" t="s">
        <v>40</v>
      </c>
      <c r="J210" s="255" t="str">
        <f>IF(ISBLANK(INDEX('Policy Characteristics'!D:D,MATCH($C210,'Policy Characteristics'!$C:$C,0))),"",INDEX('Policy Characteristics'!D:D,MATCH($C210,'Policy Characteristics'!$C:$C,0)))</f>
        <v>Building Component Electrification</v>
      </c>
      <c r="K210" s="254" t="str">
        <f>IF(ISBLANK(INDEX('Policy Characteristics'!E:E,MATCH($C210,'Policy Characteristics'!$C:$C,0))),"",INDEX('Policy Characteristics'!E:E,MATCH($C210,'Policy Characteristics'!$C:$C,0)))</f>
        <v>bldgs new component fuel shifting</v>
      </c>
      <c r="L210" s="261">
        <f>IF(ISBLANK(INDEX('Policy Characteristics'!F:F,MATCH($C210,'Policy Characteristics'!$C:$C,0))),"",INDEX('Policy Characteristics'!F:F,MATCH($C210,'Policy Characteristics'!$C:$C,0)))</f>
        <v>0</v>
      </c>
      <c r="M210" s="261">
        <f>IF(ISBLANK(INDEX('Policy Characteristics'!G:G,MATCH($C210,'Policy Characteristics'!$C:$C,0))),"",INDEX('Policy Characteristics'!G:G,MATCH($C210,'Policy Characteristics'!$C:$C,0)))</f>
        <v>1</v>
      </c>
      <c r="N210" s="261">
        <f>IF(ISBLANK(INDEX('Policy Characteristics'!H:H,MATCH($C210,'Policy Characteristics'!$C:$C,0))),"",INDEX('Policy Characteristics'!H:H,MATCH($C210,'Policy Characteristics'!$C:$C,0)))</f>
        <v>0.01</v>
      </c>
      <c r="O210" s="254" t="str">
        <f>IF(ISBLANK(INDEX('Policy Characteristics'!I:I,MATCH($C210,'Policy Characteristics'!$C:$C,0))),"",INDEX('Policy Characteristics'!I:I,MATCH($C210,'Policy Characteristics'!$C:$C,0)))</f>
        <v>% of newly sold non-electric building components</v>
      </c>
      <c r="P210" s="254" t="str">
        <f>IF(ISBLANK(INDEX('Policy Characteristics'!J:J,MATCH($C210,'Policy Characteristics'!$C:$C,0))),"",INDEX('Policy Characteristics'!J:J,MATCH($C210,'Policy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10" s="254" t="str">
        <f>IF(ISBLANK(INDEX('Policy Characteristics'!K:K,MATCH($C210,'Policy Characteristics'!$C:$C,0))),"",INDEX('Policy Characteristics'!K:K,MATCH($C210,'Policy Characteristics'!$C:$C,0)))</f>
        <v>buildings-sector-main.html#component-elec</v>
      </c>
      <c r="R210" s="254" t="str">
        <f>IF(ISBLANK(INDEX('Policy Characteristics'!L:L,MATCH($C210,'Policy Characteristics'!$C:$C,0))),"",INDEX('Policy Characteristics'!L:L,MATCH($C210,'Policy Characteristics'!$C:$C,0)))</f>
        <v>building-component-electrification.html</v>
      </c>
    </row>
    <row r="211" spans="1:18" x14ac:dyDescent="0.25">
      <c r="A211" s="254" t="str">
        <f>IF(ISBLANK(INDEX('Policy Characteristics'!A:A,MATCH($C211,'Policy Characteristics'!$C:$C,0))),"",INDEX('Policy Characteristics'!A:A,MATCH($C211,'Policy Characteristics'!$C:$C,0)))</f>
        <v>Buildings and Appliances</v>
      </c>
      <c r="B211" s="262" t="str">
        <f>IF(ISBLANK(INDEX('Policy Characteristics'!B:B,MATCH($C211,'Policy Characteristics'!$C:$C,0))),"",INDEX('Policy Characteristics'!B:B,MATCH($C211,'Policy Characteristics'!$C:$C,0)))</f>
        <v>Building Component Electrification</v>
      </c>
      <c r="C211" s="254" t="str">
        <f t="shared" si="14"/>
        <v>Fraction of New Bldg Components Shifted to Other Fuels</v>
      </c>
      <c r="D211" s="45" t="s">
        <v>110</v>
      </c>
      <c r="E211" s="45" t="s">
        <v>266</v>
      </c>
      <c r="F211" s="45" t="s">
        <v>116</v>
      </c>
      <c r="G211" s="45" t="s">
        <v>158</v>
      </c>
      <c r="H211" s="47">
        <f t="shared" si="13"/>
        <v>210</v>
      </c>
      <c r="I211" s="324" t="s">
        <v>41</v>
      </c>
      <c r="J211" s="255" t="str">
        <f>IF(ISBLANK(INDEX('Policy Characteristics'!D:D,MATCH($C211,'Policy Characteristics'!$C:$C,0))),"",INDEX('Policy Characteristics'!D:D,MATCH($C211,'Policy Characteristics'!$C:$C,0)))</f>
        <v>Building Component Electrification</v>
      </c>
      <c r="K211" s="254" t="str">
        <f>IF(ISBLANK(INDEX('Policy Characteristics'!E:E,MATCH($C211,'Policy Characteristics'!$C:$C,0))),"",INDEX('Policy Characteristics'!E:E,MATCH($C211,'Policy Characteristics'!$C:$C,0)))</f>
        <v>bldgs new component fuel shifting</v>
      </c>
      <c r="L211" s="261">
        <f>IF(ISBLANK(INDEX('Policy Characteristics'!F:F,MATCH($C211,'Policy Characteristics'!$C:$C,0))),"",INDEX('Policy Characteristics'!F:F,MATCH($C211,'Policy Characteristics'!$C:$C,0)))</f>
        <v>0</v>
      </c>
      <c r="M211" s="261">
        <f>IF(ISBLANK(INDEX('Policy Characteristics'!G:G,MATCH($C211,'Policy Characteristics'!$C:$C,0))),"",INDEX('Policy Characteristics'!G:G,MATCH($C211,'Policy Characteristics'!$C:$C,0)))</f>
        <v>1</v>
      </c>
      <c r="N211" s="261">
        <f>IF(ISBLANK(INDEX('Policy Characteristics'!H:H,MATCH($C211,'Policy Characteristics'!$C:$C,0))),"",INDEX('Policy Characteristics'!H:H,MATCH($C211,'Policy Characteristics'!$C:$C,0)))</f>
        <v>0.01</v>
      </c>
      <c r="O211" s="254" t="str">
        <f>IF(ISBLANK(INDEX('Policy Characteristics'!I:I,MATCH($C211,'Policy Characteristics'!$C:$C,0))),"",INDEX('Policy Characteristics'!I:I,MATCH($C211,'Policy Characteristics'!$C:$C,0)))</f>
        <v>% of newly sold non-electric building components</v>
      </c>
      <c r="P211" s="254" t="str">
        <f>IF(ISBLANK(INDEX('Policy Characteristics'!J:J,MATCH($C211,'Policy Characteristics'!$C:$C,0))),"",INDEX('Policy Characteristics'!J:J,MATCH($C211,'Policy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11" s="254" t="str">
        <f>IF(ISBLANK(INDEX('Policy Characteristics'!K:K,MATCH($C211,'Policy Characteristics'!$C:$C,0))),"",INDEX('Policy Characteristics'!K:K,MATCH($C211,'Policy Characteristics'!$C:$C,0)))</f>
        <v>buildings-sector-main.html#component-elec</v>
      </c>
      <c r="R211" s="254" t="str">
        <f>IF(ISBLANK(INDEX('Policy Characteristics'!L:L,MATCH($C211,'Policy Characteristics'!$C:$C,0))),"",INDEX('Policy Characteristics'!L:L,MATCH($C211,'Policy Characteristics'!$C:$C,0)))</f>
        <v>building-component-electrification.html</v>
      </c>
    </row>
    <row r="212" spans="1:18" x14ac:dyDescent="0.25">
      <c r="A212" s="254" t="str">
        <f>IF(ISBLANK(INDEX('Policy Characteristics'!A:A,MATCH($C212,'Policy Characteristics'!$C:$C,0))),"",INDEX('Policy Characteristics'!A:A,MATCH($C212,'Policy Characteristics'!$C:$C,0)))</f>
        <v>Buildings and Appliances</v>
      </c>
      <c r="B212" s="262" t="str">
        <f>IF(ISBLANK(INDEX('Policy Characteristics'!B:B,MATCH($C212,'Policy Characteristics'!$C:$C,0))),"",INDEX('Policy Characteristics'!B:B,MATCH($C212,'Policy Characteristics'!$C:$C,0)))</f>
        <v>Building Component Electrification</v>
      </c>
      <c r="C212" s="254" t="str">
        <f t="shared" si="14"/>
        <v>Fraction of New Bldg Components Shifted to Other Fuels</v>
      </c>
      <c r="D212" s="45" t="s">
        <v>112</v>
      </c>
      <c r="E212" s="45" t="s">
        <v>266</v>
      </c>
      <c r="F212" s="45" t="s">
        <v>118</v>
      </c>
      <c r="G212" s="45" t="s">
        <v>158</v>
      </c>
      <c r="H212" s="47">
        <f t="shared" si="13"/>
        <v>211</v>
      </c>
      <c r="I212" s="324" t="s">
        <v>41</v>
      </c>
      <c r="J212" s="255" t="str">
        <f>IF(ISBLANK(INDEX('Policy Characteristics'!D:D,MATCH($C212,'Policy Characteristics'!$C:$C,0))),"",INDEX('Policy Characteristics'!D:D,MATCH($C212,'Policy Characteristics'!$C:$C,0)))</f>
        <v>Building Component Electrification</v>
      </c>
      <c r="K212" s="254" t="str">
        <f>IF(ISBLANK(INDEX('Policy Characteristics'!E:E,MATCH($C212,'Policy Characteristics'!$C:$C,0))),"",INDEX('Policy Characteristics'!E:E,MATCH($C212,'Policy Characteristics'!$C:$C,0)))</f>
        <v>bldgs new component fuel shifting</v>
      </c>
      <c r="L212" s="261">
        <f>IF(ISBLANK(INDEX('Policy Characteristics'!F:F,MATCH($C212,'Policy Characteristics'!$C:$C,0))),"",INDEX('Policy Characteristics'!F:F,MATCH($C212,'Policy Characteristics'!$C:$C,0)))</f>
        <v>0</v>
      </c>
      <c r="M212" s="261">
        <f>IF(ISBLANK(INDEX('Policy Characteristics'!G:G,MATCH($C212,'Policy Characteristics'!$C:$C,0))),"",INDEX('Policy Characteristics'!G:G,MATCH($C212,'Policy Characteristics'!$C:$C,0)))</f>
        <v>1</v>
      </c>
      <c r="N212" s="261">
        <f>IF(ISBLANK(INDEX('Policy Characteristics'!H:H,MATCH($C212,'Policy Characteristics'!$C:$C,0))),"",INDEX('Policy Characteristics'!H:H,MATCH($C212,'Policy Characteristics'!$C:$C,0)))</f>
        <v>0.01</v>
      </c>
      <c r="O212" s="254" t="str">
        <f>IF(ISBLANK(INDEX('Policy Characteristics'!I:I,MATCH($C212,'Policy Characteristics'!$C:$C,0))),"",INDEX('Policy Characteristics'!I:I,MATCH($C212,'Policy Characteristics'!$C:$C,0)))</f>
        <v>% of newly sold non-electric building components</v>
      </c>
      <c r="P212" s="254" t="str">
        <f>IF(ISBLANK(INDEX('Policy Characteristics'!J:J,MATCH($C212,'Policy Characteristics'!$C:$C,0))),"",INDEX('Policy Characteristics'!J:J,MATCH($C212,'Policy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12" s="254" t="str">
        <f>IF(ISBLANK(INDEX('Policy Characteristics'!K:K,MATCH($C212,'Policy Characteristics'!$C:$C,0))),"",INDEX('Policy Characteristics'!K:K,MATCH($C212,'Policy Characteristics'!$C:$C,0)))</f>
        <v>buildings-sector-main.html#component-elec</v>
      </c>
      <c r="R212" s="254" t="str">
        <f>IF(ISBLANK(INDEX('Policy Characteristics'!L:L,MATCH($C212,'Policy Characteristics'!$C:$C,0))),"",INDEX('Policy Characteristics'!L:L,MATCH($C212,'Policy Characteristics'!$C:$C,0)))</f>
        <v>building-component-electrification.html</v>
      </c>
    </row>
    <row r="213" spans="1:18" x14ac:dyDescent="0.25">
      <c r="A213" s="254" t="str">
        <f>IF(ISBLANK(INDEX('Policy Characteristics'!A:A,MATCH($C213,'Policy Characteristics'!$C:$C,0))),"",INDEX('Policy Characteristics'!A:A,MATCH($C213,'Policy Characteristics'!$C:$C,0)))</f>
        <v>Buildings and Appliances</v>
      </c>
      <c r="B213" s="262" t="str">
        <f>IF(ISBLANK(INDEX('Policy Characteristics'!B:B,MATCH($C213,'Policy Characteristics'!$C:$C,0))),"",INDEX('Policy Characteristics'!B:B,MATCH($C213,'Policy Characteristics'!$C:$C,0)))</f>
        <v>Building Component Electrification</v>
      </c>
      <c r="C213" s="254" t="str">
        <f t="shared" si="14"/>
        <v>Fraction of New Bldg Components Shifted to Other Fuels</v>
      </c>
      <c r="D213" s="45" t="s">
        <v>113</v>
      </c>
      <c r="E213" s="45" t="s">
        <v>266</v>
      </c>
      <c r="F213" s="45" t="s">
        <v>119</v>
      </c>
      <c r="G213" s="45" t="s">
        <v>158</v>
      </c>
      <c r="H213" s="47">
        <f t="shared" si="13"/>
        <v>212</v>
      </c>
      <c r="I213" s="324" t="s">
        <v>40</v>
      </c>
      <c r="J213" s="255" t="str">
        <f>IF(ISBLANK(INDEX('Policy Characteristics'!D:D,MATCH($C213,'Policy Characteristics'!$C:$C,0))),"",INDEX('Policy Characteristics'!D:D,MATCH($C213,'Policy Characteristics'!$C:$C,0)))</f>
        <v>Building Component Electrification</v>
      </c>
      <c r="K213" s="254" t="str">
        <f>IF(ISBLANK(INDEX('Policy Characteristics'!E:E,MATCH($C213,'Policy Characteristics'!$C:$C,0))),"",INDEX('Policy Characteristics'!E:E,MATCH($C213,'Policy Characteristics'!$C:$C,0)))</f>
        <v>bldgs new component fuel shifting</v>
      </c>
      <c r="L213" s="261">
        <f>IF(ISBLANK(INDEX('Policy Characteristics'!F:F,MATCH($C213,'Policy Characteristics'!$C:$C,0))),"",INDEX('Policy Characteristics'!F:F,MATCH($C213,'Policy Characteristics'!$C:$C,0)))</f>
        <v>0</v>
      </c>
      <c r="M213" s="261">
        <f>IF(ISBLANK(INDEX('Policy Characteristics'!G:G,MATCH($C213,'Policy Characteristics'!$C:$C,0))),"",INDEX('Policy Characteristics'!G:G,MATCH($C213,'Policy Characteristics'!$C:$C,0)))</f>
        <v>1</v>
      </c>
      <c r="N213" s="261">
        <f>IF(ISBLANK(INDEX('Policy Characteristics'!H:H,MATCH($C213,'Policy Characteristics'!$C:$C,0))),"",INDEX('Policy Characteristics'!H:H,MATCH($C213,'Policy Characteristics'!$C:$C,0)))</f>
        <v>0.01</v>
      </c>
      <c r="O213" s="254" t="str">
        <f>IF(ISBLANK(INDEX('Policy Characteristics'!I:I,MATCH($C213,'Policy Characteristics'!$C:$C,0))),"",INDEX('Policy Characteristics'!I:I,MATCH($C213,'Policy Characteristics'!$C:$C,0)))</f>
        <v>% of newly sold non-electric building components</v>
      </c>
      <c r="P213" s="254" t="str">
        <f>IF(ISBLANK(INDEX('Policy Characteristics'!J:J,MATCH($C213,'Policy Characteristics'!$C:$C,0))),"",INDEX('Policy Characteristics'!J:J,MATCH($C213,'Policy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13" s="254" t="str">
        <f>IF(ISBLANK(INDEX('Policy Characteristics'!K:K,MATCH($C213,'Policy Characteristics'!$C:$C,0))),"",INDEX('Policy Characteristics'!K:K,MATCH($C213,'Policy Characteristics'!$C:$C,0)))</f>
        <v>buildings-sector-main.html#component-elec</v>
      </c>
      <c r="R213" s="254" t="str">
        <f>IF(ISBLANK(INDEX('Policy Characteristics'!L:L,MATCH($C213,'Policy Characteristics'!$C:$C,0))),"",INDEX('Policy Characteristics'!L:L,MATCH($C213,'Policy Characteristics'!$C:$C,0)))</f>
        <v>building-component-electrification.html</v>
      </c>
    </row>
    <row r="214" spans="1:18" x14ac:dyDescent="0.25">
      <c r="A214" s="254" t="str">
        <f>IF(ISBLANK(INDEX('Policy Characteristics'!A:A,MATCH($C214,'Policy Characteristics'!$C:$C,0))),"",INDEX('Policy Characteristics'!A:A,MATCH($C214,'Policy Characteristics'!$C:$C,0)))</f>
        <v>Buildings and Appliances</v>
      </c>
      <c r="B214" s="262" t="str">
        <f>IF(ISBLANK(INDEX('Policy Characteristics'!B:B,MATCH($C214,'Policy Characteristics'!$C:$C,0))),"",INDEX('Policy Characteristics'!B:B,MATCH($C214,'Policy Characteristics'!$C:$C,0)))</f>
        <v>Building Component Electrification</v>
      </c>
      <c r="C214" s="254" t="str">
        <f t="shared" ref="C214" si="15">C$200</f>
        <v>Fraction of New Bldg Components Shifted to Other Fuels</v>
      </c>
      <c r="D214" s="45" t="s">
        <v>114</v>
      </c>
      <c r="E214" s="45" t="s">
        <v>266</v>
      </c>
      <c r="F214" s="45" t="s">
        <v>120</v>
      </c>
      <c r="G214" s="45" t="s">
        <v>158</v>
      </c>
      <c r="H214" s="47">
        <f t="shared" si="13"/>
        <v>213</v>
      </c>
      <c r="I214" s="324" t="s">
        <v>40</v>
      </c>
      <c r="J214" s="255" t="str">
        <f>IF(ISBLANK(INDEX('Policy Characteristics'!D:D,MATCH($C214,'Policy Characteristics'!$C:$C,0))),"",INDEX('Policy Characteristics'!D:D,MATCH($C214,'Policy Characteristics'!$C:$C,0)))</f>
        <v>Building Component Electrification</v>
      </c>
      <c r="K214" s="254" t="str">
        <f>IF(ISBLANK(INDEX('Policy Characteristics'!E:E,MATCH($C214,'Policy Characteristics'!$C:$C,0))),"",INDEX('Policy Characteristics'!E:E,MATCH($C214,'Policy Characteristics'!$C:$C,0)))</f>
        <v>bldgs new component fuel shifting</v>
      </c>
      <c r="L214" s="261">
        <f>IF(ISBLANK(INDEX('Policy Characteristics'!F:F,MATCH($C214,'Policy Characteristics'!$C:$C,0))),"",INDEX('Policy Characteristics'!F:F,MATCH($C214,'Policy Characteristics'!$C:$C,0)))</f>
        <v>0</v>
      </c>
      <c r="M214" s="261">
        <f>IF(ISBLANK(INDEX('Policy Characteristics'!G:G,MATCH($C214,'Policy Characteristics'!$C:$C,0))),"",INDEX('Policy Characteristics'!G:G,MATCH($C214,'Policy Characteristics'!$C:$C,0)))</f>
        <v>1</v>
      </c>
      <c r="N214" s="261">
        <f>IF(ISBLANK(INDEX('Policy Characteristics'!H:H,MATCH($C214,'Policy Characteristics'!$C:$C,0))),"",INDEX('Policy Characteristics'!H:H,MATCH($C214,'Policy Characteristics'!$C:$C,0)))</f>
        <v>0.01</v>
      </c>
      <c r="O214" s="254" t="str">
        <f>IF(ISBLANK(INDEX('Policy Characteristics'!I:I,MATCH($C214,'Policy Characteristics'!$C:$C,0))),"",INDEX('Policy Characteristics'!I:I,MATCH($C214,'Policy Characteristics'!$C:$C,0)))</f>
        <v>% of newly sold non-electric building components</v>
      </c>
      <c r="P214" s="254" t="str">
        <f>IF(ISBLANK(INDEX('Policy Characteristics'!J:J,MATCH($C214,'Policy Characteristics'!$C:$C,0))),"",INDEX('Policy Characteristics'!J:J,MATCH($C214,'Policy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14" s="254" t="str">
        <f>IF(ISBLANK(INDEX('Policy Characteristics'!K:K,MATCH($C214,'Policy Characteristics'!$C:$C,0))),"",INDEX('Policy Characteristics'!K:K,MATCH($C214,'Policy Characteristics'!$C:$C,0)))</f>
        <v>buildings-sector-main.html#component-elec</v>
      </c>
      <c r="R214" s="254" t="str">
        <f>IF(ISBLANK(INDEX('Policy Characteristics'!L:L,MATCH($C214,'Policy Characteristics'!$C:$C,0))),"",INDEX('Policy Characteristics'!L:L,MATCH($C214,'Policy Characteristics'!$C:$C,0)))</f>
        <v>building-component-electrification.html</v>
      </c>
    </row>
    <row r="215" spans="1:18" s="4" customFormat="1" x14ac:dyDescent="0.25">
      <c r="A215" s="254" t="str">
        <f>IF(ISBLANK(INDEX('Policy Characteristics'!A:A,MATCH($C215,'Policy Characteristics'!$C:$C,0))),"",INDEX('Policy Characteristics'!A:A,MATCH($C215,'Policy Characteristics'!$C:$C,0)))</f>
        <v>Buildings and Appliances</v>
      </c>
      <c r="B215" s="262" t="str">
        <f>IF(ISBLANK(INDEX('Policy Characteristics'!B:B,MATCH($C215,'Policy Characteristics'!$C:$C,0))),"",INDEX('Policy Characteristics'!B:B,MATCH($C215,'Policy Characteristics'!$C:$C,0)))</f>
        <v>Building Energy Efficiency Standards</v>
      </c>
      <c r="C215" t="s">
        <v>284</v>
      </c>
      <c r="D215" s="45" t="s">
        <v>109</v>
      </c>
      <c r="E215" s="45" t="s">
        <v>264</v>
      </c>
      <c r="F215" s="45" t="s">
        <v>115</v>
      </c>
      <c r="G215" s="45" t="s">
        <v>268</v>
      </c>
      <c r="H215" s="47">
        <f t="shared" si="13"/>
        <v>214</v>
      </c>
      <c r="I215" s="324" t="s">
        <v>40</v>
      </c>
      <c r="J215" s="255" t="str">
        <f>IF(ISBLANK(INDEX('Policy Characteristics'!D:D,MATCH($C215,'Policy Characteristics'!$C:$C,0))),"",INDEX('Policy Characteristics'!D:D,MATCH($C215,'Policy Characteristics'!$C:$C,0)))</f>
        <v>Building Energy Efficiency Standards</v>
      </c>
      <c r="K215" s="254" t="str">
        <f>IF(ISBLANK(INDEX('Policy Characteristics'!E:E,MATCH($C215,'Policy Characteristics'!$C:$C,0))),"",INDEX('Policy Characteristics'!E:E,MATCH($C215,'Policy Characteristics'!$C:$C,0)))</f>
        <v>bldgs efficiency standards</v>
      </c>
      <c r="L215" s="261">
        <f>IF(ISBLANK(INDEX('Policy Characteristics'!F:F,MATCH($C215,'Policy Characteristics'!$C:$C,0))),"",INDEX('Policy Characteristics'!F:F,MATCH($C215,'Policy Characteristics'!$C:$C,0)))</f>
        <v>0</v>
      </c>
      <c r="M215" s="261">
        <f>IF(ISBLANK(INDEX('Policy Characteristics'!G:G,MATCH($C215,'Policy Characteristics'!$C:$C,0))),"",INDEX('Policy Characteristics'!G:G,MATCH($C215,'Policy Characteristics'!$C:$C,0)))</f>
        <v>0.75</v>
      </c>
      <c r="N215" s="261">
        <f>IF(ISBLANK(INDEX('Policy Characteristics'!H:H,MATCH($C215,'Policy Characteristics'!$C:$C,0))),"",INDEX('Policy Characteristics'!H:H,MATCH($C215,'Policy Characteristics'!$C:$C,0)))</f>
        <v>0.01</v>
      </c>
      <c r="O215" s="254" t="str">
        <f>IF(ISBLANK(INDEX('Policy Characteristics'!I:I,MATCH($C215,'Policy Characteristics'!$C:$C,0))),"",INDEX('Policy Characteristics'!I:I,MATCH($C215,'Policy Characteristics'!$C:$C,0)))</f>
        <v>% reduction in energy use</v>
      </c>
      <c r="P215" s="254" t="str">
        <f>IF(ISBLANK(INDEX('Policy Characteristics'!J:J,MATCH($C215,'Policy Characteristics'!$C:$C,0))),"",INDEX('Policy Characteristics'!J:J,MATCH($C215,'Policy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5" s="254" t="str">
        <f>IF(ISBLANK(INDEX('Policy Characteristics'!K:K,MATCH($C215,'Policy Characteristics'!$C:$C,0))),"",INDEX('Policy Characteristics'!K:K,MATCH($C215,'Policy Characteristics'!$C:$C,0)))</f>
        <v>buildings-sector-main.html#eff-stds</v>
      </c>
      <c r="R215" s="254" t="str">
        <f>IF(ISBLANK(INDEX('Policy Characteristics'!L:L,MATCH($C215,'Policy Characteristics'!$C:$C,0))),"",INDEX('Policy Characteristics'!L:L,MATCH($C215,'Policy Characteristics'!$C:$C,0)))</f>
        <v>building-energy-efficiency-standards.html</v>
      </c>
    </row>
    <row r="216" spans="1:18" s="4" customFormat="1" x14ac:dyDescent="0.25">
      <c r="A216" s="254" t="str">
        <f>IF(ISBLANK(INDEX('Policy Characteristics'!A:A,MATCH($C216,'Policy Characteristics'!$C:$C,0))),"",INDEX('Policy Characteristics'!A:A,MATCH($C216,'Policy Characteristics'!$C:$C,0)))</f>
        <v>Buildings and Appliances</v>
      </c>
      <c r="B216" s="262" t="str">
        <f>IF(ISBLANK(INDEX('Policy Characteristics'!B:B,MATCH($C216,'Policy Characteristics'!$C:$C,0))),"",INDEX('Policy Characteristics'!B:B,MATCH($C216,'Policy Characteristics'!$C:$C,0)))</f>
        <v>Building Energy Efficiency Standards</v>
      </c>
      <c r="C216" s="254" t="str">
        <f t="shared" ref="C216:C231" si="16">C$215</f>
        <v>Reduction in E Use Allowed by Component Eff Std</v>
      </c>
      <c r="D216" s="45" t="s">
        <v>110</v>
      </c>
      <c r="E216" s="45" t="s">
        <v>264</v>
      </c>
      <c r="F216" s="45" t="s">
        <v>116</v>
      </c>
      <c r="G216" s="45" t="s">
        <v>268</v>
      </c>
      <c r="H216" s="47">
        <f t="shared" si="13"/>
        <v>215</v>
      </c>
      <c r="I216" s="324" t="s">
        <v>40</v>
      </c>
      <c r="J216" s="255" t="str">
        <f>IF(ISBLANK(INDEX('Policy Characteristics'!D:D,MATCH($C216,'Policy Characteristics'!$C:$C,0))),"",INDEX('Policy Characteristics'!D:D,MATCH($C216,'Policy Characteristics'!$C:$C,0)))</f>
        <v>Building Energy Efficiency Standards</v>
      </c>
      <c r="K216" s="254" t="str">
        <f>IF(ISBLANK(INDEX('Policy Characteristics'!E:E,MATCH($C216,'Policy Characteristics'!$C:$C,0))),"",INDEX('Policy Characteristics'!E:E,MATCH($C216,'Policy Characteristics'!$C:$C,0)))</f>
        <v>bldgs efficiency standards</v>
      </c>
      <c r="L216" s="261">
        <f>IF(ISBLANK(INDEX('Policy Characteristics'!F:F,MATCH($C216,'Policy Characteristics'!$C:$C,0))),"",INDEX('Policy Characteristics'!F:F,MATCH($C216,'Policy Characteristics'!$C:$C,0)))</f>
        <v>0</v>
      </c>
      <c r="M216" s="261">
        <f>IF(ISBLANK(INDEX('Policy Characteristics'!G:G,MATCH($C216,'Policy Characteristics'!$C:$C,0))),"",INDEX('Policy Characteristics'!G:G,MATCH($C216,'Policy Characteristics'!$C:$C,0)))</f>
        <v>0.75</v>
      </c>
      <c r="N216" s="261">
        <f>IF(ISBLANK(INDEX('Policy Characteristics'!H:H,MATCH($C216,'Policy Characteristics'!$C:$C,0))),"",INDEX('Policy Characteristics'!H:H,MATCH($C216,'Policy Characteristics'!$C:$C,0)))</f>
        <v>0.01</v>
      </c>
      <c r="O216" s="254" t="str">
        <f>IF(ISBLANK(INDEX('Policy Characteristics'!I:I,MATCH($C216,'Policy Characteristics'!$C:$C,0))),"",INDEX('Policy Characteristics'!I:I,MATCH($C216,'Policy Characteristics'!$C:$C,0)))</f>
        <v>% reduction in energy use</v>
      </c>
      <c r="P216" s="254" t="str">
        <f>IF(ISBLANK(INDEX('Policy Characteristics'!J:J,MATCH($C216,'Policy Characteristics'!$C:$C,0))),"",INDEX('Policy Characteristics'!J:J,MATCH($C216,'Policy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6" s="254" t="str">
        <f>IF(ISBLANK(INDEX('Policy Characteristics'!K:K,MATCH($C216,'Policy Characteristics'!$C:$C,0))),"",INDEX('Policy Characteristics'!K:K,MATCH($C216,'Policy Characteristics'!$C:$C,0)))</f>
        <v>buildings-sector-main.html#eff-stds</v>
      </c>
      <c r="R216" s="254" t="str">
        <f>IF(ISBLANK(INDEX('Policy Characteristics'!L:L,MATCH($C216,'Policy Characteristics'!$C:$C,0))),"",INDEX('Policy Characteristics'!L:L,MATCH($C216,'Policy Characteristics'!$C:$C,0)))</f>
        <v>building-energy-efficiency-standards.html</v>
      </c>
    </row>
    <row r="217" spans="1:18" s="4" customFormat="1" x14ac:dyDescent="0.25">
      <c r="A217" s="254" t="str">
        <f>IF(ISBLANK(INDEX('Policy Characteristics'!A:A,MATCH($C217,'Policy Characteristics'!$C:$C,0))),"",INDEX('Policy Characteristics'!A:A,MATCH($C217,'Policy Characteristics'!$C:$C,0)))</f>
        <v>Buildings and Appliances</v>
      </c>
      <c r="B217" s="262" t="str">
        <f>IF(ISBLANK(INDEX('Policy Characteristics'!B:B,MATCH($C217,'Policy Characteristics'!$C:$C,0))),"",INDEX('Policy Characteristics'!B:B,MATCH($C217,'Policy Characteristics'!$C:$C,0)))</f>
        <v>Building Energy Efficiency Standards</v>
      </c>
      <c r="C217" s="254" t="str">
        <f t="shared" si="16"/>
        <v>Reduction in E Use Allowed by Component Eff Std</v>
      </c>
      <c r="D217" s="45" t="s">
        <v>111</v>
      </c>
      <c r="E217" s="45" t="s">
        <v>264</v>
      </c>
      <c r="F217" s="45" t="s">
        <v>117</v>
      </c>
      <c r="G217" s="45" t="s">
        <v>268</v>
      </c>
      <c r="H217" s="47">
        <f t="shared" si="13"/>
        <v>216</v>
      </c>
      <c r="I217" s="324" t="s">
        <v>40</v>
      </c>
      <c r="J217" s="255" t="str">
        <f>IF(ISBLANK(INDEX('Policy Characteristics'!D:D,MATCH($C217,'Policy Characteristics'!$C:$C,0))),"",INDEX('Policy Characteristics'!D:D,MATCH($C217,'Policy Characteristics'!$C:$C,0)))</f>
        <v>Building Energy Efficiency Standards</v>
      </c>
      <c r="K217" s="254" t="str">
        <f>IF(ISBLANK(INDEX('Policy Characteristics'!E:E,MATCH($C217,'Policy Characteristics'!$C:$C,0))),"",INDEX('Policy Characteristics'!E:E,MATCH($C217,'Policy Characteristics'!$C:$C,0)))</f>
        <v>bldgs efficiency standards</v>
      </c>
      <c r="L217" s="261">
        <f>IF(ISBLANK(INDEX('Policy Characteristics'!F:F,MATCH($C217,'Policy Characteristics'!$C:$C,0))),"",INDEX('Policy Characteristics'!F:F,MATCH($C217,'Policy Characteristics'!$C:$C,0)))</f>
        <v>0</v>
      </c>
      <c r="M217" s="261">
        <f>IF(ISBLANK(INDEX('Policy Characteristics'!G:G,MATCH($C217,'Policy Characteristics'!$C:$C,0))),"",INDEX('Policy Characteristics'!G:G,MATCH($C217,'Policy Characteristics'!$C:$C,0)))</f>
        <v>0.75</v>
      </c>
      <c r="N217" s="261">
        <f>IF(ISBLANK(INDEX('Policy Characteristics'!H:H,MATCH($C217,'Policy Characteristics'!$C:$C,0))),"",INDEX('Policy Characteristics'!H:H,MATCH($C217,'Policy Characteristics'!$C:$C,0)))</f>
        <v>0.01</v>
      </c>
      <c r="O217" s="254" t="str">
        <f>IF(ISBLANK(INDEX('Policy Characteristics'!I:I,MATCH($C217,'Policy Characteristics'!$C:$C,0))),"",INDEX('Policy Characteristics'!I:I,MATCH($C217,'Policy Characteristics'!$C:$C,0)))</f>
        <v>% reduction in energy use</v>
      </c>
      <c r="P217" s="254" t="str">
        <f>IF(ISBLANK(INDEX('Policy Characteristics'!J:J,MATCH($C217,'Policy Characteristics'!$C:$C,0))),"",INDEX('Policy Characteristics'!J:J,MATCH($C217,'Policy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7" s="254" t="str">
        <f>IF(ISBLANK(INDEX('Policy Characteristics'!K:K,MATCH($C217,'Policy Characteristics'!$C:$C,0))),"",INDEX('Policy Characteristics'!K:K,MATCH($C217,'Policy Characteristics'!$C:$C,0)))</f>
        <v>buildings-sector-main.html#eff-stds</v>
      </c>
      <c r="R217" s="254" t="str">
        <f>IF(ISBLANK(INDEX('Policy Characteristics'!L:L,MATCH($C217,'Policy Characteristics'!$C:$C,0))),"",INDEX('Policy Characteristics'!L:L,MATCH($C217,'Policy Characteristics'!$C:$C,0)))</f>
        <v>building-energy-efficiency-standards.html</v>
      </c>
    </row>
    <row r="218" spans="1:18" s="4" customFormat="1" x14ac:dyDescent="0.25">
      <c r="A218" s="254" t="str">
        <f>IF(ISBLANK(INDEX('Policy Characteristics'!A:A,MATCH($C218,'Policy Characteristics'!$C:$C,0))),"",INDEX('Policy Characteristics'!A:A,MATCH($C218,'Policy Characteristics'!$C:$C,0)))</f>
        <v>Buildings and Appliances</v>
      </c>
      <c r="B218" s="262" t="str">
        <f>IF(ISBLANK(INDEX('Policy Characteristics'!B:B,MATCH($C218,'Policy Characteristics'!$C:$C,0))),"",INDEX('Policy Characteristics'!B:B,MATCH($C218,'Policy Characteristics'!$C:$C,0)))</f>
        <v>Building Energy Efficiency Standards</v>
      </c>
      <c r="C218" s="254" t="str">
        <f t="shared" si="16"/>
        <v>Reduction in E Use Allowed by Component Eff Std</v>
      </c>
      <c r="D218" s="45" t="s">
        <v>112</v>
      </c>
      <c r="E218" s="45" t="s">
        <v>264</v>
      </c>
      <c r="F218" s="45" t="s">
        <v>118</v>
      </c>
      <c r="G218" s="45" t="s">
        <v>268</v>
      </c>
      <c r="H218" s="47">
        <f t="shared" si="13"/>
        <v>217</v>
      </c>
      <c r="I218" s="324" t="s">
        <v>40</v>
      </c>
      <c r="J218" s="255" t="str">
        <f>IF(ISBLANK(INDEX('Policy Characteristics'!D:D,MATCH($C218,'Policy Characteristics'!$C:$C,0))),"",INDEX('Policy Characteristics'!D:D,MATCH($C218,'Policy Characteristics'!$C:$C,0)))</f>
        <v>Building Energy Efficiency Standards</v>
      </c>
      <c r="K218" s="254" t="str">
        <f>IF(ISBLANK(INDEX('Policy Characteristics'!E:E,MATCH($C218,'Policy Characteristics'!$C:$C,0))),"",INDEX('Policy Characteristics'!E:E,MATCH($C218,'Policy Characteristics'!$C:$C,0)))</f>
        <v>bldgs efficiency standards</v>
      </c>
      <c r="L218" s="261">
        <f>IF(ISBLANK(INDEX('Policy Characteristics'!F:F,MATCH($C218,'Policy Characteristics'!$C:$C,0))),"",INDEX('Policy Characteristics'!F:F,MATCH($C218,'Policy Characteristics'!$C:$C,0)))</f>
        <v>0</v>
      </c>
      <c r="M218" s="261">
        <f>IF(ISBLANK(INDEX('Policy Characteristics'!G:G,MATCH($C218,'Policy Characteristics'!$C:$C,0))),"",INDEX('Policy Characteristics'!G:G,MATCH($C218,'Policy Characteristics'!$C:$C,0)))</f>
        <v>0.75</v>
      </c>
      <c r="N218" s="261">
        <f>IF(ISBLANK(INDEX('Policy Characteristics'!H:H,MATCH($C218,'Policy Characteristics'!$C:$C,0))),"",INDEX('Policy Characteristics'!H:H,MATCH($C218,'Policy Characteristics'!$C:$C,0)))</f>
        <v>0.01</v>
      </c>
      <c r="O218" s="254" t="str">
        <f>IF(ISBLANK(INDEX('Policy Characteristics'!I:I,MATCH($C218,'Policy Characteristics'!$C:$C,0))),"",INDEX('Policy Characteristics'!I:I,MATCH($C218,'Policy Characteristics'!$C:$C,0)))</f>
        <v>% reduction in energy use</v>
      </c>
      <c r="P218" s="254" t="str">
        <f>IF(ISBLANK(INDEX('Policy Characteristics'!J:J,MATCH($C218,'Policy Characteristics'!$C:$C,0))),"",INDEX('Policy Characteristics'!J:J,MATCH($C218,'Policy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8" s="254" t="str">
        <f>IF(ISBLANK(INDEX('Policy Characteristics'!K:K,MATCH($C218,'Policy Characteristics'!$C:$C,0))),"",INDEX('Policy Characteristics'!K:K,MATCH($C218,'Policy Characteristics'!$C:$C,0)))</f>
        <v>buildings-sector-main.html#eff-stds</v>
      </c>
      <c r="R218" s="254" t="str">
        <f>IF(ISBLANK(INDEX('Policy Characteristics'!L:L,MATCH($C218,'Policy Characteristics'!$C:$C,0))),"",INDEX('Policy Characteristics'!L:L,MATCH($C218,'Policy Characteristics'!$C:$C,0)))</f>
        <v>building-energy-efficiency-standards.html</v>
      </c>
    </row>
    <row r="219" spans="1:18" s="4" customFormat="1" x14ac:dyDescent="0.25">
      <c r="A219" s="254" t="str">
        <f>IF(ISBLANK(INDEX('Policy Characteristics'!A:A,MATCH($C219,'Policy Characteristics'!$C:$C,0))),"",INDEX('Policy Characteristics'!A:A,MATCH($C219,'Policy Characteristics'!$C:$C,0)))</f>
        <v>Buildings and Appliances</v>
      </c>
      <c r="B219" s="262" t="str">
        <f>IF(ISBLANK(INDEX('Policy Characteristics'!B:B,MATCH($C219,'Policy Characteristics'!$C:$C,0))),"",INDEX('Policy Characteristics'!B:B,MATCH($C219,'Policy Characteristics'!$C:$C,0)))</f>
        <v>Building Energy Efficiency Standards</v>
      </c>
      <c r="C219" s="254" t="str">
        <f t="shared" si="16"/>
        <v>Reduction in E Use Allowed by Component Eff Std</v>
      </c>
      <c r="D219" s="45" t="s">
        <v>113</v>
      </c>
      <c r="E219" s="45" t="s">
        <v>264</v>
      </c>
      <c r="F219" s="45" t="s">
        <v>119</v>
      </c>
      <c r="G219" s="45" t="s">
        <v>268</v>
      </c>
      <c r="H219" s="47">
        <f t="shared" si="13"/>
        <v>218</v>
      </c>
      <c r="I219" s="324" t="s">
        <v>40</v>
      </c>
      <c r="J219" s="255" t="str">
        <f>IF(ISBLANK(INDEX('Policy Characteristics'!D:D,MATCH($C219,'Policy Characteristics'!$C:$C,0))),"",INDEX('Policy Characteristics'!D:D,MATCH($C219,'Policy Characteristics'!$C:$C,0)))</f>
        <v>Building Energy Efficiency Standards</v>
      </c>
      <c r="K219" s="254" t="str">
        <f>IF(ISBLANK(INDEX('Policy Characteristics'!E:E,MATCH($C219,'Policy Characteristics'!$C:$C,0))),"",INDEX('Policy Characteristics'!E:E,MATCH($C219,'Policy Characteristics'!$C:$C,0)))</f>
        <v>bldgs efficiency standards</v>
      </c>
      <c r="L219" s="261">
        <f>IF(ISBLANK(INDEX('Policy Characteristics'!F:F,MATCH($C219,'Policy Characteristics'!$C:$C,0))),"",INDEX('Policy Characteristics'!F:F,MATCH($C219,'Policy Characteristics'!$C:$C,0)))</f>
        <v>0</v>
      </c>
      <c r="M219" s="261">
        <f>IF(ISBLANK(INDEX('Policy Characteristics'!G:G,MATCH($C219,'Policy Characteristics'!$C:$C,0))),"",INDEX('Policy Characteristics'!G:G,MATCH($C219,'Policy Characteristics'!$C:$C,0)))</f>
        <v>0.75</v>
      </c>
      <c r="N219" s="261">
        <f>IF(ISBLANK(INDEX('Policy Characteristics'!H:H,MATCH($C219,'Policy Characteristics'!$C:$C,0))),"",INDEX('Policy Characteristics'!H:H,MATCH($C219,'Policy Characteristics'!$C:$C,0)))</f>
        <v>0.01</v>
      </c>
      <c r="O219" s="254" t="str">
        <f>IF(ISBLANK(INDEX('Policy Characteristics'!I:I,MATCH($C219,'Policy Characteristics'!$C:$C,0))),"",INDEX('Policy Characteristics'!I:I,MATCH($C219,'Policy Characteristics'!$C:$C,0)))</f>
        <v>% reduction in energy use</v>
      </c>
      <c r="P219" s="254" t="str">
        <f>IF(ISBLANK(INDEX('Policy Characteristics'!J:J,MATCH($C219,'Policy Characteristics'!$C:$C,0))),"",INDEX('Policy Characteristics'!J:J,MATCH($C219,'Policy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9" s="254" t="str">
        <f>IF(ISBLANK(INDEX('Policy Characteristics'!K:K,MATCH($C219,'Policy Characteristics'!$C:$C,0))),"",INDEX('Policy Characteristics'!K:K,MATCH($C219,'Policy Characteristics'!$C:$C,0)))</f>
        <v>buildings-sector-main.html#eff-stds</v>
      </c>
      <c r="R219" s="254" t="str">
        <f>IF(ISBLANK(INDEX('Policy Characteristics'!L:L,MATCH($C219,'Policy Characteristics'!$C:$C,0))),"",INDEX('Policy Characteristics'!L:L,MATCH($C219,'Policy Characteristics'!$C:$C,0)))</f>
        <v>building-energy-efficiency-standards.html</v>
      </c>
    </row>
    <row r="220" spans="1:18" s="4" customFormat="1" x14ac:dyDescent="0.25">
      <c r="A220" s="254" t="str">
        <f>IF(ISBLANK(INDEX('Policy Characteristics'!A:A,MATCH($C220,'Policy Characteristics'!$C:$C,0))),"",INDEX('Policy Characteristics'!A:A,MATCH($C220,'Policy Characteristics'!$C:$C,0)))</f>
        <v>Buildings and Appliances</v>
      </c>
      <c r="B220" s="262" t="str">
        <f>IF(ISBLANK(INDEX('Policy Characteristics'!B:B,MATCH($C220,'Policy Characteristics'!$C:$C,0))),"",INDEX('Policy Characteristics'!B:B,MATCH($C220,'Policy Characteristics'!$C:$C,0)))</f>
        <v>Building Energy Efficiency Standards</v>
      </c>
      <c r="C220" s="254" t="str">
        <f t="shared" si="16"/>
        <v>Reduction in E Use Allowed by Component Eff Std</v>
      </c>
      <c r="D220" s="45" t="s">
        <v>114</v>
      </c>
      <c r="E220" s="45" t="s">
        <v>264</v>
      </c>
      <c r="F220" s="45" t="s">
        <v>120</v>
      </c>
      <c r="G220" s="45" t="s">
        <v>268</v>
      </c>
      <c r="H220" s="47">
        <f t="shared" si="13"/>
        <v>219</v>
      </c>
      <c r="I220" s="324" t="s">
        <v>40</v>
      </c>
      <c r="J220" s="255" t="str">
        <f>IF(ISBLANK(INDEX('Policy Characteristics'!D:D,MATCH($C220,'Policy Characteristics'!$C:$C,0))),"",INDEX('Policy Characteristics'!D:D,MATCH($C220,'Policy Characteristics'!$C:$C,0)))</f>
        <v>Building Energy Efficiency Standards</v>
      </c>
      <c r="K220" s="254" t="str">
        <f>IF(ISBLANK(INDEX('Policy Characteristics'!E:E,MATCH($C220,'Policy Characteristics'!$C:$C,0))),"",INDEX('Policy Characteristics'!E:E,MATCH($C220,'Policy Characteristics'!$C:$C,0)))</f>
        <v>bldgs efficiency standards</v>
      </c>
      <c r="L220" s="261">
        <f>IF(ISBLANK(INDEX('Policy Characteristics'!F:F,MATCH($C220,'Policy Characteristics'!$C:$C,0))),"",INDEX('Policy Characteristics'!F:F,MATCH($C220,'Policy Characteristics'!$C:$C,0)))</f>
        <v>0</v>
      </c>
      <c r="M220" s="261">
        <f>IF(ISBLANK(INDEX('Policy Characteristics'!G:G,MATCH($C220,'Policy Characteristics'!$C:$C,0))),"",INDEX('Policy Characteristics'!G:G,MATCH($C220,'Policy Characteristics'!$C:$C,0)))</f>
        <v>0.75</v>
      </c>
      <c r="N220" s="261">
        <f>IF(ISBLANK(INDEX('Policy Characteristics'!H:H,MATCH($C220,'Policy Characteristics'!$C:$C,0))),"",INDEX('Policy Characteristics'!H:H,MATCH($C220,'Policy Characteristics'!$C:$C,0)))</f>
        <v>0.01</v>
      </c>
      <c r="O220" s="254" t="str">
        <f>IF(ISBLANK(INDEX('Policy Characteristics'!I:I,MATCH($C220,'Policy Characteristics'!$C:$C,0))),"",INDEX('Policy Characteristics'!I:I,MATCH($C220,'Policy Characteristics'!$C:$C,0)))</f>
        <v>% reduction in energy use</v>
      </c>
      <c r="P220" s="254" t="str">
        <f>IF(ISBLANK(INDEX('Policy Characteristics'!J:J,MATCH($C220,'Policy Characteristics'!$C:$C,0))),"",INDEX('Policy Characteristics'!J:J,MATCH($C220,'Policy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0" s="254" t="str">
        <f>IF(ISBLANK(INDEX('Policy Characteristics'!K:K,MATCH($C220,'Policy Characteristics'!$C:$C,0))),"",INDEX('Policy Characteristics'!K:K,MATCH($C220,'Policy Characteristics'!$C:$C,0)))</f>
        <v>buildings-sector-main.html#eff-stds</v>
      </c>
      <c r="R220" s="254" t="str">
        <f>IF(ISBLANK(INDEX('Policy Characteristics'!L:L,MATCH($C220,'Policy Characteristics'!$C:$C,0))),"",INDEX('Policy Characteristics'!L:L,MATCH($C220,'Policy Characteristics'!$C:$C,0)))</f>
        <v>building-energy-efficiency-standards.html</v>
      </c>
    </row>
    <row r="221" spans="1:18" s="4" customFormat="1" x14ac:dyDescent="0.25">
      <c r="A221" s="254" t="str">
        <f>IF(ISBLANK(INDEX('Policy Characteristics'!A:A,MATCH($C221,'Policy Characteristics'!$C:$C,0))),"",INDEX('Policy Characteristics'!A:A,MATCH($C221,'Policy Characteristics'!$C:$C,0)))</f>
        <v>Buildings and Appliances</v>
      </c>
      <c r="B221" s="262" t="str">
        <f>IF(ISBLANK(INDEX('Policy Characteristics'!B:B,MATCH($C221,'Policy Characteristics'!$C:$C,0))),"",INDEX('Policy Characteristics'!B:B,MATCH($C221,'Policy Characteristics'!$C:$C,0)))</f>
        <v>Building Energy Efficiency Standards</v>
      </c>
      <c r="C221" s="254" t="str">
        <f t="shared" si="16"/>
        <v>Reduction in E Use Allowed by Component Eff Std</v>
      </c>
      <c r="D221" s="45" t="s">
        <v>109</v>
      </c>
      <c r="E221" s="45" t="s">
        <v>265</v>
      </c>
      <c r="F221" s="45" t="s">
        <v>115</v>
      </c>
      <c r="G221" s="45" t="s">
        <v>267</v>
      </c>
      <c r="H221" s="47">
        <f t="shared" si="13"/>
        <v>220</v>
      </c>
      <c r="I221" s="324" t="s">
        <v>40</v>
      </c>
      <c r="J221" s="255" t="str">
        <f>IF(ISBLANK(INDEX('Policy Characteristics'!D:D,MATCH($C221,'Policy Characteristics'!$C:$C,0))),"",INDEX('Policy Characteristics'!D:D,MATCH($C221,'Policy Characteristics'!$C:$C,0)))</f>
        <v>Building Energy Efficiency Standards</v>
      </c>
      <c r="K221" s="254" t="str">
        <f>IF(ISBLANK(INDEX('Policy Characteristics'!E:E,MATCH($C221,'Policy Characteristics'!$C:$C,0))),"",INDEX('Policy Characteristics'!E:E,MATCH($C221,'Policy Characteristics'!$C:$C,0)))</f>
        <v>bldgs efficiency standards</v>
      </c>
      <c r="L221" s="261">
        <f>IF(ISBLANK(INDEX('Policy Characteristics'!F:F,MATCH($C221,'Policy Characteristics'!$C:$C,0))),"",INDEX('Policy Characteristics'!F:F,MATCH($C221,'Policy Characteristics'!$C:$C,0)))</f>
        <v>0</v>
      </c>
      <c r="M221" s="261">
        <f>IF(ISBLANK(INDEX('Policy Characteristics'!G:G,MATCH($C221,'Policy Characteristics'!$C:$C,0))),"",INDEX('Policy Characteristics'!G:G,MATCH($C221,'Policy Characteristics'!$C:$C,0)))</f>
        <v>0.75</v>
      </c>
      <c r="N221" s="261">
        <f>IF(ISBLANK(INDEX('Policy Characteristics'!H:H,MATCH($C221,'Policy Characteristics'!$C:$C,0))),"",INDEX('Policy Characteristics'!H:H,MATCH($C221,'Policy Characteristics'!$C:$C,0)))</f>
        <v>0.01</v>
      </c>
      <c r="O221" s="254" t="str">
        <f>IF(ISBLANK(INDEX('Policy Characteristics'!I:I,MATCH($C221,'Policy Characteristics'!$C:$C,0))),"",INDEX('Policy Characteristics'!I:I,MATCH($C221,'Policy Characteristics'!$C:$C,0)))</f>
        <v>% reduction in energy use</v>
      </c>
      <c r="P221" s="254" t="str">
        <f>IF(ISBLANK(INDEX('Policy Characteristics'!J:J,MATCH($C221,'Policy Characteristics'!$C:$C,0))),"",INDEX('Policy Characteristics'!J:J,MATCH($C221,'Policy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1" s="254" t="str">
        <f>IF(ISBLANK(INDEX('Policy Characteristics'!K:K,MATCH($C221,'Policy Characteristics'!$C:$C,0))),"",INDEX('Policy Characteristics'!K:K,MATCH($C221,'Policy Characteristics'!$C:$C,0)))</f>
        <v>buildings-sector-main.html#eff-stds</v>
      </c>
      <c r="R221" s="254" t="str">
        <f>IF(ISBLANK(INDEX('Policy Characteristics'!L:L,MATCH($C221,'Policy Characteristics'!$C:$C,0))),"",INDEX('Policy Characteristics'!L:L,MATCH($C221,'Policy Characteristics'!$C:$C,0)))</f>
        <v>building-energy-efficiency-standards.html</v>
      </c>
    </row>
    <row r="222" spans="1:18" s="4" customFormat="1" x14ac:dyDescent="0.25">
      <c r="A222" s="254" t="str">
        <f>IF(ISBLANK(INDEX('Policy Characteristics'!A:A,MATCH($C222,'Policy Characteristics'!$C:$C,0))),"",INDEX('Policy Characteristics'!A:A,MATCH($C222,'Policy Characteristics'!$C:$C,0)))</f>
        <v>Buildings and Appliances</v>
      </c>
      <c r="B222" s="262" t="str">
        <f>IF(ISBLANK(INDEX('Policy Characteristics'!B:B,MATCH($C222,'Policy Characteristics'!$C:$C,0))),"",INDEX('Policy Characteristics'!B:B,MATCH($C222,'Policy Characteristics'!$C:$C,0)))</f>
        <v>Building Energy Efficiency Standards</v>
      </c>
      <c r="C222" s="254" t="str">
        <f t="shared" si="16"/>
        <v>Reduction in E Use Allowed by Component Eff Std</v>
      </c>
      <c r="D222" s="45" t="s">
        <v>110</v>
      </c>
      <c r="E222" s="45" t="s">
        <v>265</v>
      </c>
      <c r="F222" s="45" t="s">
        <v>116</v>
      </c>
      <c r="G222" s="45" t="s">
        <v>267</v>
      </c>
      <c r="H222" s="47">
        <f t="shared" si="13"/>
        <v>221</v>
      </c>
      <c r="I222" s="324" t="s">
        <v>40</v>
      </c>
      <c r="J222" s="255" t="str">
        <f>IF(ISBLANK(INDEX('Policy Characteristics'!D:D,MATCH($C222,'Policy Characteristics'!$C:$C,0))),"",INDEX('Policy Characteristics'!D:D,MATCH($C222,'Policy Characteristics'!$C:$C,0)))</f>
        <v>Building Energy Efficiency Standards</v>
      </c>
      <c r="K222" s="254" t="str">
        <f>IF(ISBLANK(INDEX('Policy Characteristics'!E:E,MATCH($C222,'Policy Characteristics'!$C:$C,0))),"",INDEX('Policy Characteristics'!E:E,MATCH($C222,'Policy Characteristics'!$C:$C,0)))</f>
        <v>bldgs efficiency standards</v>
      </c>
      <c r="L222" s="261">
        <f>IF(ISBLANK(INDEX('Policy Characteristics'!F:F,MATCH($C222,'Policy Characteristics'!$C:$C,0))),"",INDEX('Policy Characteristics'!F:F,MATCH($C222,'Policy Characteristics'!$C:$C,0)))</f>
        <v>0</v>
      </c>
      <c r="M222" s="261">
        <f>IF(ISBLANK(INDEX('Policy Characteristics'!G:G,MATCH($C222,'Policy Characteristics'!$C:$C,0))),"",INDEX('Policy Characteristics'!G:G,MATCH($C222,'Policy Characteristics'!$C:$C,0)))</f>
        <v>0.75</v>
      </c>
      <c r="N222" s="261">
        <f>IF(ISBLANK(INDEX('Policy Characteristics'!H:H,MATCH($C222,'Policy Characteristics'!$C:$C,0))),"",INDEX('Policy Characteristics'!H:H,MATCH($C222,'Policy Characteristics'!$C:$C,0)))</f>
        <v>0.01</v>
      </c>
      <c r="O222" s="254" t="str">
        <f>IF(ISBLANK(INDEX('Policy Characteristics'!I:I,MATCH($C222,'Policy Characteristics'!$C:$C,0))),"",INDEX('Policy Characteristics'!I:I,MATCH($C222,'Policy Characteristics'!$C:$C,0)))</f>
        <v>% reduction in energy use</v>
      </c>
      <c r="P222" s="254" t="str">
        <f>IF(ISBLANK(INDEX('Policy Characteristics'!J:J,MATCH($C222,'Policy Characteristics'!$C:$C,0))),"",INDEX('Policy Characteristics'!J:J,MATCH($C222,'Policy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2" s="254" t="str">
        <f>IF(ISBLANK(INDEX('Policy Characteristics'!K:K,MATCH($C222,'Policy Characteristics'!$C:$C,0))),"",INDEX('Policy Characteristics'!K:K,MATCH($C222,'Policy Characteristics'!$C:$C,0)))</f>
        <v>buildings-sector-main.html#eff-stds</v>
      </c>
      <c r="R222" s="254" t="str">
        <f>IF(ISBLANK(INDEX('Policy Characteristics'!L:L,MATCH($C222,'Policy Characteristics'!$C:$C,0))),"",INDEX('Policy Characteristics'!L:L,MATCH($C222,'Policy Characteristics'!$C:$C,0)))</f>
        <v>building-energy-efficiency-standards.html</v>
      </c>
    </row>
    <row r="223" spans="1:18" s="4" customFormat="1" x14ac:dyDescent="0.25">
      <c r="A223" s="254" t="str">
        <f>IF(ISBLANK(INDEX('Policy Characteristics'!A:A,MATCH($C223,'Policy Characteristics'!$C:$C,0))),"",INDEX('Policy Characteristics'!A:A,MATCH($C223,'Policy Characteristics'!$C:$C,0)))</f>
        <v>Buildings and Appliances</v>
      </c>
      <c r="B223" s="262" t="str">
        <f>IF(ISBLANK(INDEX('Policy Characteristics'!B:B,MATCH($C223,'Policy Characteristics'!$C:$C,0))),"",INDEX('Policy Characteristics'!B:B,MATCH($C223,'Policy Characteristics'!$C:$C,0)))</f>
        <v>Building Energy Efficiency Standards</v>
      </c>
      <c r="C223" s="254" t="str">
        <f t="shared" si="16"/>
        <v>Reduction in E Use Allowed by Component Eff Std</v>
      </c>
      <c r="D223" s="45" t="s">
        <v>111</v>
      </c>
      <c r="E223" s="45" t="s">
        <v>265</v>
      </c>
      <c r="F223" s="45" t="s">
        <v>117</v>
      </c>
      <c r="G223" s="45" t="s">
        <v>267</v>
      </c>
      <c r="H223" s="47">
        <f t="shared" si="13"/>
        <v>222</v>
      </c>
      <c r="I223" s="324" t="s">
        <v>40</v>
      </c>
      <c r="J223" s="255" t="str">
        <f>IF(ISBLANK(INDEX('Policy Characteristics'!D:D,MATCH($C223,'Policy Characteristics'!$C:$C,0))),"",INDEX('Policy Characteristics'!D:D,MATCH($C223,'Policy Characteristics'!$C:$C,0)))</f>
        <v>Building Energy Efficiency Standards</v>
      </c>
      <c r="K223" s="254" t="str">
        <f>IF(ISBLANK(INDEX('Policy Characteristics'!E:E,MATCH($C223,'Policy Characteristics'!$C:$C,0))),"",INDEX('Policy Characteristics'!E:E,MATCH($C223,'Policy Characteristics'!$C:$C,0)))</f>
        <v>bldgs efficiency standards</v>
      </c>
      <c r="L223" s="261">
        <f>IF(ISBLANK(INDEX('Policy Characteristics'!F:F,MATCH($C223,'Policy Characteristics'!$C:$C,0))),"",INDEX('Policy Characteristics'!F:F,MATCH($C223,'Policy Characteristics'!$C:$C,0)))</f>
        <v>0</v>
      </c>
      <c r="M223" s="261">
        <f>IF(ISBLANK(INDEX('Policy Characteristics'!G:G,MATCH($C223,'Policy Characteristics'!$C:$C,0))),"",INDEX('Policy Characteristics'!G:G,MATCH($C223,'Policy Characteristics'!$C:$C,0)))</f>
        <v>0.75</v>
      </c>
      <c r="N223" s="261">
        <f>IF(ISBLANK(INDEX('Policy Characteristics'!H:H,MATCH($C223,'Policy Characteristics'!$C:$C,0))),"",INDEX('Policy Characteristics'!H:H,MATCH($C223,'Policy Characteristics'!$C:$C,0)))</f>
        <v>0.01</v>
      </c>
      <c r="O223" s="254" t="str">
        <f>IF(ISBLANK(INDEX('Policy Characteristics'!I:I,MATCH($C223,'Policy Characteristics'!$C:$C,0))),"",INDEX('Policy Characteristics'!I:I,MATCH($C223,'Policy Characteristics'!$C:$C,0)))</f>
        <v>% reduction in energy use</v>
      </c>
      <c r="P223" s="254" t="str">
        <f>IF(ISBLANK(INDEX('Policy Characteristics'!J:J,MATCH($C223,'Policy Characteristics'!$C:$C,0))),"",INDEX('Policy Characteristics'!J:J,MATCH($C223,'Policy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3" s="254" t="str">
        <f>IF(ISBLANK(INDEX('Policy Characteristics'!K:K,MATCH($C223,'Policy Characteristics'!$C:$C,0))),"",INDEX('Policy Characteristics'!K:K,MATCH($C223,'Policy Characteristics'!$C:$C,0)))</f>
        <v>buildings-sector-main.html#eff-stds</v>
      </c>
      <c r="R223" s="254" t="str">
        <f>IF(ISBLANK(INDEX('Policy Characteristics'!L:L,MATCH($C223,'Policy Characteristics'!$C:$C,0))),"",INDEX('Policy Characteristics'!L:L,MATCH($C223,'Policy Characteristics'!$C:$C,0)))</f>
        <v>building-energy-efficiency-standards.html</v>
      </c>
    </row>
    <row r="224" spans="1:18" s="4" customFormat="1" x14ac:dyDescent="0.25">
      <c r="A224" s="254" t="str">
        <f>IF(ISBLANK(INDEX('Policy Characteristics'!A:A,MATCH($C224,'Policy Characteristics'!$C:$C,0))),"",INDEX('Policy Characteristics'!A:A,MATCH($C224,'Policy Characteristics'!$C:$C,0)))</f>
        <v>Buildings and Appliances</v>
      </c>
      <c r="B224" s="262" t="str">
        <f>IF(ISBLANK(INDEX('Policy Characteristics'!B:B,MATCH($C224,'Policy Characteristics'!$C:$C,0))),"",INDEX('Policy Characteristics'!B:B,MATCH($C224,'Policy Characteristics'!$C:$C,0)))</f>
        <v>Building Energy Efficiency Standards</v>
      </c>
      <c r="C224" s="254" t="str">
        <f t="shared" si="16"/>
        <v>Reduction in E Use Allowed by Component Eff Std</v>
      </c>
      <c r="D224" s="45" t="s">
        <v>112</v>
      </c>
      <c r="E224" s="45" t="s">
        <v>265</v>
      </c>
      <c r="F224" s="45" t="s">
        <v>118</v>
      </c>
      <c r="G224" s="45" t="s">
        <v>267</v>
      </c>
      <c r="H224" s="47">
        <f t="shared" si="13"/>
        <v>223</v>
      </c>
      <c r="I224" s="324" t="s">
        <v>40</v>
      </c>
      <c r="J224" s="255" t="str">
        <f>IF(ISBLANK(INDEX('Policy Characteristics'!D:D,MATCH($C224,'Policy Characteristics'!$C:$C,0))),"",INDEX('Policy Characteristics'!D:D,MATCH($C224,'Policy Characteristics'!$C:$C,0)))</f>
        <v>Building Energy Efficiency Standards</v>
      </c>
      <c r="K224" s="254" t="str">
        <f>IF(ISBLANK(INDEX('Policy Characteristics'!E:E,MATCH($C224,'Policy Characteristics'!$C:$C,0))),"",INDEX('Policy Characteristics'!E:E,MATCH($C224,'Policy Characteristics'!$C:$C,0)))</f>
        <v>bldgs efficiency standards</v>
      </c>
      <c r="L224" s="261">
        <f>IF(ISBLANK(INDEX('Policy Characteristics'!F:F,MATCH($C224,'Policy Characteristics'!$C:$C,0))),"",INDEX('Policy Characteristics'!F:F,MATCH($C224,'Policy Characteristics'!$C:$C,0)))</f>
        <v>0</v>
      </c>
      <c r="M224" s="261">
        <f>IF(ISBLANK(INDEX('Policy Characteristics'!G:G,MATCH($C224,'Policy Characteristics'!$C:$C,0))),"",INDEX('Policy Characteristics'!G:G,MATCH($C224,'Policy Characteristics'!$C:$C,0)))</f>
        <v>0.75</v>
      </c>
      <c r="N224" s="261">
        <f>IF(ISBLANK(INDEX('Policy Characteristics'!H:H,MATCH($C224,'Policy Characteristics'!$C:$C,0))),"",INDEX('Policy Characteristics'!H:H,MATCH($C224,'Policy Characteristics'!$C:$C,0)))</f>
        <v>0.01</v>
      </c>
      <c r="O224" s="254" t="str">
        <f>IF(ISBLANK(INDEX('Policy Characteristics'!I:I,MATCH($C224,'Policy Characteristics'!$C:$C,0))),"",INDEX('Policy Characteristics'!I:I,MATCH($C224,'Policy Characteristics'!$C:$C,0)))</f>
        <v>% reduction in energy use</v>
      </c>
      <c r="P224" s="254" t="str">
        <f>IF(ISBLANK(INDEX('Policy Characteristics'!J:J,MATCH($C224,'Policy Characteristics'!$C:$C,0))),"",INDEX('Policy Characteristics'!J:J,MATCH($C224,'Policy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4" s="254" t="str">
        <f>IF(ISBLANK(INDEX('Policy Characteristics'!K:K,MATCH($C224,'Policy Characteristics'!$C:$C,0))),"",INDEX('Policy Characteristics'!K:K,MATCH($C224,'Policy Characteristics'!$C:$C,0)))</f>
        <v>buildings-sector-main.html#eff-stds</v>
      </c>
      <c r="R224" s="254" t="str">
        <f>IF(ISBLANK(INDEX('Policy Characteristics'!L:L,MATCH($C224,'Policy Characteristics'!$C:$C,0))),"",INDEX('Policy Characteristics'!L:L,MATCH($C224,'Policy Characteristics'!$C:$C,0)))</f>
        <v>building-energy-efficiency-standards.html</v>
      </c>
    </row>
    <row r="225" spans="1:18" s="4" customFormat="1" x14ac:dyDescent="0.25">
      <c r="A225" s="254" t="str">
        <f>IF(ISBLANK(INDEX('Policy Characteristics'!A:A,MATCH($C225,'Policy Characteristics'!$C:$C,0))),"",INDEX('Policy Characteristics'!A:A,MATCH($C225,'Policy Characteristics'!$C:$C,0)))</f>
        <v>Buildings and Appliances</v>
      </c>
      <c r="B225" s="262" t="str">
        <f>IF(ISBLANK(INDEX('Policy Characteristics'!B:B,MATCH($C225,'Policy Characteristics'!$C:$C,0))),"",INDEX('Policy Characteristics'!B:B,MATCH($C225,'Policy Characteristics'!$C:$C,0)))</f>
        <v>Building Energy Efficiency Standards</v>
      </c>
      <c r="C225" s="254" t="str">
        <f t="shared" si="16"/>
        <v>Reduction in E Use Allowed by Component Eff Std</v>
      </c>
      <c r="D225" s="45" t="s">
        <v>113</v>
      </c>
      <c r="E225" s="45" t="s">
        <v>265</v>
      </c>
      <c r="F225" s="45" t="s">
        <v>119</v>
      </c>
      <c r="G225" s="45" t="s">
        <v>267</v>
      </c>
      <c r="H225" s="47">
        <f t="shared" si="13"/>
        <v>224</v>
      </c>
      <c r="I225" s="324" t="s">
        <v>40</v>
      </c>
      <c r="J225" s="255" t="str">
        <f>IF(ISBLANK(INDEX('Policy Characteristics'!D:D,MATCH($C225,'Policy Characteristics'!$C:$C,0))),"",INDEX('Policy Characteristics'!D:D,MATCH($C225,'Policy Characteristics'!$C:$C,0)))</f>
        <v>Building Energy Efficiency Standards</v>
      </c>
      <c r="K225" s="254" t="str">
        <f>IF(ISBLANK(INDEX('Policy Characteristics'!E:E,MATCH($C225,'Policy Characteristics'!$C:$C,0))),"",INDEX('Policy Characteristics'!E:E,MATCH($C225,'Policy Characteristics'!$C:$C,0)))</f>
        <v>bldgs efficiency standards</v>
      </c>
      <c r="L225" s="261">
        <f>IF(ISBLANK(INDEX('Policy Characteristics'!F:F,MATCH($C225,'Policy Characteristics'!$C:$C,0))),"",INDEX('Policy Characteristics'!F:F,MATCH($C225,'Policy Characteristics'!$C:$C,0)))</f>
        <v>0</v>
      </c>
      <c r="M225" s="261">
        <f>IF(ISBLANK(INDEX('Policy Characteristics'!G:G,MATCH($C225,'Policy Characteristics'!$C:$C,0))),"",INDEX('Policy Characteristics'!G:G,MATCH($C225,'Policy Characteristics'!$C:$C,0)))</f>
        <v>0.75</v>
      </c>
      <c r="N225" s="261">
        <f>IF(ISBLANK(INDEX('Policy Characteristics'!H:H,MATCH($C225,'Policy Characteristics'!$C:$C,0))),"",INDEX('Policy Characteristics'!H:H,MATCH($C225,'Policy Characteristics'!$C:$C,0)))</f>
        <v>0.01</v>
      </c>
      <c r="O225" s="254" t="str">
        <f>IF(ISBLANK(INDEX('Policy Characteristics'!I:I,MATCH($C225,'Policy Characteristics'!$C:$C,0))),"",INDEX('Policy Characteristics'!I:I,MATCH($C225,'Policy Characteristics'!$C:$C,0)))</f>
        <v>% reduction in energy use</v>
      </c>
      <c r="P225" s="254" t="str">
        <f>IF(ISBLANK(INDEX('Policy Characteristics'!J:J,MATCH($C225,'Policy Characteristics'!$C:$C,0))),"",INDEX('Policy Characteristics'!J:J,MATCH($C225,'Policy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5" s="254" t="str">
        <f>IF(ISBLANK(INDEX('Policy Characteristics'!K:K,MATCH($C225,'Policy Characteristics'!$C:$C,0))),"",INDEX('Policy Characteristics'!K:K,MATCH($C225,'Policy Characteristics'!$C:$C,0)))</f>
        <v>buildings-sector-main.html#eff-stds</v>
      </c>
      <c r="R225" s="254" t="str">
        <f>IF(ISBLANK(INDEX('Policy Characteristics'!L:L,MATCH($C225,'Policy Characteristics'!$C:$C,0))),"",INDEX('Policy Characteristics'!L:L,MATCH($C225,'Policy Characteristics'!$C:$C,0)))</f>
        <v>building-energy-efficiency-standards.html</v>
      </c>
    </row>
    <row r="226" spans="1:18" s="4" customFormat="1" x14ac:dyDescent="0.25">
      <c r="A226" s="254" t="str">
        <f>IF(ISBLANK(INDEX('Policy Characteristics'!A:A,MATCH($C226,'Policy Characteristics'!$C:$C,0))),"",INDEX('Policy Characteristics'!A:A,MATCH($C226,'Policy Characteristics'!$C:$C,0)))</f>
        <v>Buildings and Appliances</v>
      </c>
      <c r="B226" s="262" t="str">
        <f>IF(ISBLANK(INDEX('Policy Characteristics'!B:B,MATCH($C226,'Policy Characteristics'!$C:$C,0))),"",INDEX('Policy Characteristics'!B:B,MATCH($C226,'Policy Characteristics'!$C:$C,0)))</f>
        <v>Building Energy Efficiency Standards</v>
      </c>
      <c r="C226" s="254" t="str">
        <f t="shared" si="16"/>
        <v>Reduction in E Use Allowed by Component Eff Std</v>
      </c>
      <c r="D226" s="45" t="s">
        <v>114</v>
      </c>
      <c r="E226" s="45" t="s">
        <v>265</v>
      </c>
      <c r="F226" s="45" t="s">
        <v>120</v>
      </c>
      <c r="G226" s="45" t="s">
        <v>267</v>
      </c>
      <c r="H226" s="47">
        <f t="shared" si="13"/>
        <v>225</v>
      </c>
      <c r="I226" s="324" t="s">
        <v>40</v>
      </c>
      <c r="J226" s="255" t="str">
        <f>IF(ISBLANK(INDEX('Policy Characteristics'!D:D,MATCH($C226,'Policy Characteristics'!$C:$C,0))),"",INDEX('Policy Characteristics'!D:D,MATCH($C226,'Policy Characteristics'!$C:$C,0)))</f>
        <v>Building Energy Efficiency Standards</v>
      </c>
      <c r="K226" s="254" t="str">
        <f>IF(ISBLANK(INDEX('Policy Characteristics'!E:E,MATCH($C226,'Policy Characteristics'!$C:$C,0))),"",INDEX('Policy Characteristics'!E:E,MATCH($C226,'Policy Characteristics'!$C:$C,0)))</f>
        <v>bldgs efficiency standards</v>
      </c>
      <c r="L226" s="261">
        <f>IF(ISBLANK(INDEX('Policy Characteristics'!F:F,MATCH($C226,'Policy Characteristics'!$C:$C,0))),"",INDEX('Policy Characteristics'!F:F,MATCH($C226,'Policy Characteristics'!$C:$C,0)))</f>
        <v>0</v>
      </c>
      <c r="M226" s="261">
        <f>IF(ISBLANK(INDEX('Policy Characteristics'!G:G,MATCH($C226,'Policy Characteristics'!$C:$C,0))),"",INDEX('Policy Characteristics'!G:G,MATCH($C226,'Policy Characteristics'!$C:$C,0)))</f>
        <v>0.75</v>
      </c>
      <c r="N226" s="261">
        <f>IF(ISBLANK(INDEX('Policy Characteristics'!H:H,MATCH($C226,'Policy Characteristics'!$C:$C,0))),"",INDEX('Policy Characteristics'!H:H,MATCH($C226,'Policy Characteristics'!$C:$C,0)))</f>
        <v>0.01</v>
      </c>
      <c r="O226" s="254" t="str">
        <f>IF(ISBLANK(INDEX('Policy Characteristics'!I:I,MATCH($C226,'Policy Characteristics'!$C:$C,0))),"",INDEX('Policy Characteristics'!I:I,MATCH($C226,'Policy Characteristics'!$C:$C,0)))</f>
        <v>% reduction in energy use</v>
      </c>
      <c r="P226" s="254" t="str">
        <f>IF(ISBLANK(INDEX('Policy Characteristics'!J:J,MATCH($C226,'Policy Characteristics'!$C:$C,0))),"",INDEX('Policy Characteristics'!J:J,MATCH($C226,'Policy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6" s="254" t="str">
        <f>IF(ISBLANK(INDEX('Policy Characteristics'!K:K,MATCH($C226,'Policy Characteristics'!$C:$C,0))),"",INDEX('Policy Characteristics'!K:K,MATCH($C226,'Policy Characteristics'!$C:$C,0)))</f>
        <v>buildings-sector-main.html#eff-stds</v>
      </c>
      <c r="R226" s="254" t="str">
        <f>IF(ISBLANK(INDEX('Policy Characteristics'!L:L,MATCH($C226,'Policy Characteristics'!$C:$C,0))),"",INDEX('Policy Characteristics'!L:L,MATCH($C226,'Policy Characteristics'!$C:$C,0)))</f>
        <v>building-energy-efficiency-standards.html</v>
      </c>
    </row>
    <row r="227" spans="1:18" s="4" customFormat="1" x14ac:dyDescent="0.25">
      <c r="A227" s="254" t="str">
        <f>IF(ISBLANK(INDEX('Policy Characteristics'!A:A,MATCH($C227,'Policy Characteristics'!$C:$C,0))),"",INDEX('Policy Characteristics'!A:A,MATCH($C227,'Policy Characteristics'!$C:$C,0)))</f>
        <v>Buildings and Appliances</v>
      </c>
      <c r="B227" s="262" t="str">
        <f>IF(ISBLANK(INDEX('Policy Characteristics'!B:B,MATCH($C227,'Policy Characteristics'!$C:$C,0))),"",INDEX('Policy Characteristics'!B:B,MATCH($C227,'Policy Characteristics'!$C:$C,0)))</f>
        <v>Building Energy Efficiency Standards</v>
      </c>
      <c r="C227" s="254" t="str">
        <f t="shared" si="16"/>
        <v>Reduction in E Use Allowed by Component Eff Std</v>
      </c>
      <c r="D227" s="45" t="s">
        <v>109</v>
      </c>
      <c r="E227" s="45" t="s">
        <v>266</v>
      </c>
      <c r="F227" s="45" t="s">
        <v>115</v>
      </c>
      <c r="G227" s="45" t="s">
        <v>158</v>
      </c>
      <c r="H227" s="47">
        <f t="shared" si="13"/>
        <v>226</v>
      </c>
      <c r="I227" s="324" t="s">
        <v>40</v>
      </c>
      <c r="J227" s="255" t="str">
        <f>IF(ISBLANK(INDEX('Policy Characteristics'!D:D,MATCH($C227,'Policy Characteristics'!$C:$C,0))),"",INDEX('Policy Characteristics'!D:D,MATCH($C227,'Policy Characteristics'!$C:$C,0)))</f>
        <v>Building Energy Efficiency Standards</v>
      </c>
      <c r="K227" s="254" t="str">
        <f>IF(ISBLANK(INDEX('Policy Characteristics'!E:E,MATCH($C227,'Policy Characteristics'!$C:$C,0))),"",INDEX('Policy Characteristics'!E:E,MATCH($C227,'Policy Characteristics'!$C:$C,0)))</f>
        <v>bldgs efficiency standards</v>
      </c>
      <c r="L227" s="261">
        <f>IF(ISBLANK(INDEX('Policy Characteristics'!F:F,MATCH($C227,'Policy Characteristics'!$C:$C,0))),"",INDEX('Policy Characteristics'!F:F,MATCH($C227,'Policy Characteristics'!$C:$C,0)))</f>
        <v>0</v>
      </c>
      <c r="M227" s="261">
        <f>IF(ISBLANK(INDEX('Policy Characteristics'!G:G,MATCH($C227,'Policy Characteristics'!$C:$C,0))),"",INDEX('Policy Characteristics'!G:G,MATCH($C227,'Policy Characteristics'!$C:$C,0)))</f>
        <v>0.75</v>
      </c>
      <c r="N227" s="261">
        <f>IF(ISBLANK(INDEX('Policy Characteristics'!H:H,MATCH($C227,'Policy Characteristics'!$C:$C,0))),"",INDEX('Policy Characteristics'!H:H,MATCH($C227,'Policy Characteristics'!$C:$C,0)))</f>
        <v>0.01</v>
      </c>
      <c r="O227" s="254" t="str">
        <f>IF(ISBLANK(INDEX('Policy Characteristics'!I:I,MATCH($C227,'Policy Characteristics'!$C:$C,0))),"",INDEX('Policy Characteristics'!I:I,MATCH($C227,'Policy Characteristics'!$C:$C,0)))</f>
        <v>% reduction in energy use</v>
      </c>
      <c r="P227" s="254" t="str">
        <f>IF(ISBLANK(INDEX('Policy Characteristics'!J:J,MATCH($C227,'Policy Characteristics'!$C:$C,0))),"",INDEX('Policy Characteristics'!J:J,MATCH($C227,'Policy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7" s="254" t="str">
        <f>IF(ISBLANK(INDEX('Policy Characteristics'!K:K,MATCH($C227,'Policy Characteristics'!$C:$C,0))),"",INDEX('Policy Characteristics'!K:K,MATCH($C227,'Policy Characteristics'!$C:$C,0)))</f>
        <v>buildings-sector-main.html#eff-stds</v>
      </c>
      <c r="R227" s="254" t="str">
        <f>IF(ISBLANK(INDEX('Policy Characteristics'!L:L,MATCH($C227,'Policy Characteristics'!$C:$C,0))),"",INDEX('Policy Characteristics'!L:L,MATCH($C227,'Policy Characteristics'!$C:$C,0)))</f>
        <v>building-energy-efficiency-standards.html</v>
      </c>
    </row>
    <row r="228" spans="1:18" s="4" customFormat="1" x14ac:dyDescent="0.25">
      <c r="A228" s="254" t="str">
        <f>IF(ISBLANK(INDEX('Policy Characteristics'!A:A,MATCH($C228,'Policy Characteristics'!$C:$C,0))),"",INDEX('Policy Characteristics'!A:A,MATCH($C228,'Policy Characteristics'!$C:$C,0)))</f>
        <v>Buildings and Appliances</v>
      </c>
      <c r="B228" s="262" t="str">
        <f>IF(ISBLANK(INDEX('Policy Characteristics'!B:B,MATCH($C228,'Policy Characteristics'!$C:$C,0))),"",INDEX('Policy Characteristics'!B:B,MATCH($C228,'Policy Characteristics'!$C:$C,0)))</f>
        <v>Building Energy Efficiency Standards</v>
      </c>
      <c r="C228" s="254" t="str">
        <f t="shared" si="16"/>
        <v>Reduction in E Use Allowed by Component Eff Std</v>
      </c>
      <c r="D228" s="45" t="s">
        <v>110</v>
      </c>
      <c r="E228" s="45" t="s">
        <v>266</v>
      </c>
      <c r="F228" s="45" t="s">
        <v>116</v>
      </c>
      <c r="G228" s="45" t="s">
        <v>158</v>
      </c>
      <c r="H228" s="47">
        <f t="shared" si="13"/>
        <v>227</v>
      </c>
      <c r="I228" s="324" t="s">
        <v>40</v>
      </c>
      <c r="J228" s="255" t="str">
        <f>IF(ISBLANK(INDEX('Policy Characteristics'!D:D,MATCH($C228,'Policy Characteristics'!$C:$C,0))),"",INDEX('Policy Characteristics'!D:D,MATCH($C228,'Policy Characteristics'!$C:$C,0)))</f>
        <v>Building Energy Efficiency Standards</v>
      </c>
      <c r="K228" s="254" t="str">
        <f>IF(ISBLANK(INDEX('Policy Characteristics'!E:E,MATCH($C228,'Policy Characteristics'!$C:$C,0))),"",INDEX('Policy Characteristics'!E:E,MATCH($C228,'Policy Characteristics'!$C:$C,0)))</f>
        <v>bldgs efficiency standards</v>
      </c>
      <c r="L228" s="261">
        <f>IF(ISBLANK(INDEX('Policy Characteristics'!F:F,MATCH($C228,'Policy Characteristics'!$C:$C,0))),"",INDEX('Policy Characteristics'!F:F,MATCH($C228,'Policy Characteristics'!$C:$C,0)))</f>
        <v>0</v>
      </c>
      <c r="M228" s="261">
        <f>IF(ISBLANK(INDEX('Policy Characteristics'!G:G,MATCH($C228,'Policy Characteristics'!$C:$C,0))),"",INDEX('Policy Characteristics'!G:G,MATCH($C228,'Policy Characteristics'!$C:$C,0)))</f>
        <v>0.75</v>
      </c>
      <c r="N228" s="261">
        <f>IF(ISBLANK(INDEX('Policy Characteristics'!H:H,MATCH($C228,'Policy Characteristics'!$C:$C,0))),"",INDEX('Policy Characteristics'!H:H,MATCH($C228,'Policy Characteristics'!$C:$C,0)))</f>
        <v>0.01</v>
      </c>
      <c r="O228" s="254" t="str">
        <f>IF(ISBLANK(INDEX('Policy Characteristics'!I:I,MATCH($C228,'Policy Characteristics'!$C:$C,0))),"",INDEX('Policy Characteristics'!I:I,MATCH($C228,'Policy Characteristics'!$C:$C,0)))</f>
        <v>% reduction in energy use</v>
      </c>
      <c r="P228" s="254" t="str">
        <f>IF(ISBLANK(INDEX('Policy Characteristics'!J:J,MATCH($C228,'Policy Characteristics'!$C:$C,0))),"",INDEX('Policy Characteristics'!J:J,MATCH($C228,'Policy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8" s="254" t="str">
        <f>IF(ISBLANK(INDEX('Policy Characteristics'!K:K,MATCH($C228,'Policy Characteristics'!$C:$C,0))),"",INDEX('Policy Characteristics'!K:K,MATCH($C228,'Policy Characteristics'!$C:$C,0)))</f>
        <v>buildings-sector-main.html#eff-stds</v>
      </c>
      <c r="R228" s="254" t="str">
        <f>IF(ISBLANK(INDEX('Policy Characteristics'!L:L,MATCH($C228,'Policy Characteristics'!$C:$C,0))),"",INDEX('Policy Characteristics'!L:L,MATCH($C228,'Policy Characteristics'!$C:$C,0)))</f>
        <v>building-energy-efficiency-standards.html</v>
      </c>
    </row>
    <row r="229" spans="1:18" s="4" customFormat="1" x14ac:dyDescent="0.25">
      <c r="A229" s="254" t="str">
        <f>IF(ISBLANK(INDEX('Policy Characteristics'!A:A,MATCH($C229,'Policy Characteristics'!$C:$C,0))),"",INDEX('Policy Characteristics'!A:A,MATCH($C229,'Policy Characteristics'!$C:$C,0)))</f>
        <v>Buildings and Appliances</v>
      </c>
      <c r="B229" s="262" t="str">
        <f>IF(ISBLANK(INDEX('Policy Characteristics'!B:B,MATCH($C229,'Policy Characteristics'!$C:$C,0))),"",INDEX('Policy Characteristics'!B:B,MATCH($C229,'Policy Characteristics'!$C:$C,0)))</f>
        <v>Building Energy Efficiency Standards</v>
      </c>
      <c r="C229" s="254" t="str">
        <f t="shared" si="16"/>
        <v>Reduction in E Use Allowed by Component Eff Std</v>
      </c>
      <c r="D229" s="45" t="s">
        <v>111</v>
      </c>
      <c r="E229" s="45" t="s">
        <v>266</v>
      </c>
      <c r="F229" s="45" t="s">
        <v>117</v>
      </c>
      <c r="G229" s="45" t="s">
        <v>158</v>
      </c>
      <c r="H229" s="47">
        <f t="shared" si="13"/>
        <v>228</v>
      </c>
      <c r="I229" s="324" t="s">
        <v>40</v>
      </c>
      <c r="J229" s="255" t="str">
        <f>IF(ISBLANK(INDEX('Policy Characteristics'!D:D,MATCH($C229,'Policy Characteristics'!$C:$C,0))),"",INDEX('Policy Characteristics'!D:D,MATCH($C229,'Policy Characteristics'!$C:$C,0)))</f>
        <v>Building Energy Efficiency Standards</v>
      </c>
      <c r="K229" s="254" t="str">
        <f>IF(ISBLANK(INDEX('Policy Characteristics'!E:E,MATCH($C229,'Policy Characteristics'!$C:$C,0))),"",INDEX('Policy Characteristics'!E:E,MATCH($C229,'Policy Characteristics'!$C:$C,0)))</f>
        <v>bldgs efficiency standards</v>
      </c>
      <c r="L229" s="261">
        <f>IF(ISBLANK(INDEX('Policy Characteristics'!F:F,MATCH($C229,'Policy Characteristics'!$C:$C,0))),"",INDEX('Policy Characteristics'!F:F,MATCH($C229,'Policy Characteristics'!$C:$C,0)))</f>
        <v>0</v>
      </c>
      <c r="M229" s="261">
        <f>IF(ISBLANK(INDEX('Policy Characteristics'!G:G,MATCH($C229,'Policy Characteristics'!$C:$C,0))),"",INDEX('Policy Characteristics'!G:G,MATCH($C229,'Policy Characteristics'!$C:$C,0)))</f>
        <v>0.75</v>
      </c>
      <c r="N229" s="261">
        <f>IF(ISBLANK(INDEX('Policy Characteristics'!H:H,MATCH($C229,'Policy Characteristics'!$C:$C,0))),"",INDEX('Policy Characteristics'!H:H,MATCH($C229,'Policy Characteristics'!$C:$C,0)))</f>
        <v>0.01</v>
      </c>
      <c r="O229" s="254" t="str">
        <f>IF(ISBLANK(INDEX('Policy Characteristics'!I:I,MATCH($C229,'Policy Characteristics'!$C:$C,0))),"",INDEX('Policy Characteristics'!I:I,MATCH($C229,'Policy Characteristics'!$C:$C,0)))</f>
        <v>% reduction in energy use</v>
      </c>
      <c r="P229" s="254" t="str">
        <f>IF(ISBLANK(INDEX('Policy Characteristics'!J:J,MATCH($C229,'Policy Characteristics'!$C:$C,0))),"",INDEX('Policy Characteristics'!J:J,MATCH($C229,'Policy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9" s="254" t="str">
        <f>IF(ISBLANK(INDEX('Policy Characteristics'!K:K,MATCH($C229,'Policy Characteristics'!$C:$C,0))),"",INDEX('Policy Characteristics'!K:K,MATCH($C229,'Policy Characteristics'!$C:$C,0)))</f>
        <v>buildings-sector-main.html#eff-stds</v>
      </c>
      <c r="R229" s="254" t="str">
        <f>IF(ISBLANK(INDEX('Policy Characteristics'!L:L,MATCH($C229,'Policy Characteristics'!$C:$C,0))),"",INDEX('Policy Characteristics'!L:L,MATCH($C229,'Policy Characteristics'!$C:$C,0)))</f>
        <v>building-energy-efficiency-standards.html</v>
      </c>
    </row>
    <row r="230" spans="1:18" s="4" customFormat="1" x14ac:dyDescent="0.25">
      <c r="A230" s="254" t="str">
        <f>IF(ISBLANK(INDEX('Policy Characteristics'!A:A,MATCH($C230,'Policy Characteristics'!$C:$C,0))),"",INDEX('Policy Characteristics'!A:A,MATCH($C230,'Policy Characteristics'!$C:$C,0)))</f>
        <v>Buildings and Appliances</v>
      </c>
      <c r="B230" s="262" t="str">
        <f>IF(ISBLANK(INDEX('Policy Characteristics'!B:B,MATCH($C230,'Policy Characteristics'!$C:$C,0))),"",INDEX('Policy Characteristics'!B:B,MATCH($C230,'Policy Characteristics'!$C:$C,0)))</f>
        <v>Building Energy Efficiency Standards</v>
      </c>
      <c r="C230" s="254" t="str">
        <f t="shared" si="16"/>
        <v>Reduction in E Use Allowed by Component Eff Std</v>
      </c>
      <c r="D230" s="45" t="s">
        <v>112</v>
      </c>
      <c r="E230" s="45" t="s">
        <v>266</v>
      </c>
      <c r="F230" s="45" t="s">
        <v>118</v>
      </c>
      <c r="G230" s="45" t="s">
        <v>158</v>
      </c>
      <c r="H230" s="47">
        <f t="shared" si="13"/>
        <v>229</v>
      </c>
      <c r="I230" s="324" t="s">
        <v>40</v>
      </c>
      <c r="J230" s="255" t="str">
        <f>IF(ISBLANK(INDEX('Policy Characteristics'!D:D,MATCH($C230,'Policy Characteristics'!$C:$C,0))),"",INDEX('Policy Characteristics'!D:D,MATCH($C230,'Policy Characteristics'!$C:$C,0)))</f>
        <v>Building Energy Efficiency Standards</v>
      </c>
      <c r="K230" s="254" t="str">
        <f>IF(ISBLANK(INDEX('Policy Characteristics'!E:E,MATCH($C230,'Policy Characteristics'!$C:$C,0))),"",INDEX('Policy Characteristics'!E:E,MATCH($C230,'Policy Characteristics'!$C:$C,0)))</f>
        <v>bldgs efficiency standards</v>
      </c>
      <c r="L230" s="261">
        <f>IF(ISBLANK(INDEX('Policy Characteristics'!F:F,MATCH($C230,'Policy Characteristics'!$C:$C,0))),"",INDEX('Policy Characteristics'!F:F,MATCH($C230,'Policy Characteristics'!$C:$C,0)))</f>
        <v>0</v>
      </c>
      <c r="M230" s="261">
        <f>IF(ISBLANK(INDEX('Policy Characteristics'!G:G,MATCH($C230,'Policy Characteristics'!$C:$C,0))),"",INDEX('Policy Characteristics'!G:G,MATCH($C230,'Policy Characteristics'!$C:$C,0)))</f>
        <v>0.75</v>
      </c>
      <c r="N230" s="261">
        <f>IF(ISBLANK(INDEX('Policy Characteristics'!H:H,MATCH($C230,'Policy Characteristics'!$C:$C,0))),"",INDEX('Policy Characteristics'!H:H,MATCH($C230,'Policy Characteristics'!$C:$C,0)))</f>
        <v>0.01</v>
      </c>
      <c r="O230" s="254" t="str">
        <f>IF(ISBLANK(INDEX('Policy Characteristics'!I:I,MATCH($C230,'Policy Characteristics'!$C:$C,0))),"",INDEX('Policy Characteristics'!I:I,MATCH($C230,'Policy Characteristics'!$C:$C,0)))</f>
        <v>% reduction in energy use</v>
      </c>
      <c r="P230" s="254" t="str">
        <f>IF(ISBLANK(INDEX('Policy Characteristics'!J:J,MATCH($C230,'Policy Characteristics'!$C:$C,0))),"",INDEX('Policy Characteristics'!J:J,MATCH($C230,'Policy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0" s="254" t="str">
        <f>IF(ISBLANK(INDEX('Policy Characteristics'!K:K,MATCH($C230,'Policy Characteristics'!$C:$C,0))),"",INDEX('Policy Characteristics'!K:K,MATCH($C230,'Policy Characteristics'!$C:$C,0)))</f>
        <v>buildings-sector-main.html#eff-stds</v>
      </c>
      <c r="R230" s="254" t="str">
        <f>IF(ISBLANK(INDEX('Policy Characteristics'!L:L,MATCH($C230,'Policy Characteristics'!$C:$C,0))),"",INDEX('Policy Characteristics'!L:L,MATCH($C230,'Policy Characteristics'!$C:$C,0)))</f>
        <v>building-energy-efficiency-standards.html</v>
      </c>
    </row>
    <row r="231" spans="1:18" s="4" customFormat="1" x14ac:dyDescent="0.25">
      <c r="A231" s="254" t="str">
        <f>IF(ISBLANK(INDEX('Policy Characteristics'!A:A,MATCH($C231,'Policy Characteristics'!$C:$C,0))),"",INDEX('Policy Characteristics'!A:A,MATCH($C231,'Policy Characteristics'!$C:$C,0)))</f>
        <v>Buildings and Appliances</v>
      </c>
      <c r="B231" s="262" t="str">
        <f>IF(ISBLANK(INDEX('Policy Characteristics'!B:B,MATCH($C231,'Policy Characteristics'!$C:$C,0))),"",INDEX('Policy Characteristics'!B:B,MATCH($C231,'Policy Characteristics'!$C:$C,0)))</f>
        <v>Building Energy Efficiency Standards</v>
      </c>
      <c r="C231" s="254" t="str">
        <f t="shared" si="16"/>
        <v>Reduction in E Use Allowed by Component Eff Std</v>
      </c>
      <c r="D231" s="45" t="s">
        <v>113</v>
      </c>
      <c r="E231" s="45" t="s">
        <v>266</v>
      </c>
      <c r="F231" s="45" t="s">
        <v>119</v>
      </c>
      <c r="G231" s="45" t="s">
        <v>158</v>
      </c>
      <c r="H231" s="47">
        <f t="shared" si="13"/>
        <v>230</v>
      </c>
      <c r="I231" s="324" t="s">
        <v>40</v>
      </c>
      <c r="J231" s="255" t="str">
        <f>IF(ISBLANK(INDEX('Policy Characteristics'!D:D,MATCH($C231,'Policy Characteristics'!$C:$C,0))),"",INDEX('Policy Characteristics'!D:D,MATCH($C231,'Policy Characteristics'!$C:$C,0)))</f>
        <v>Building Energy Efficiency Standards</v>
      </c>
      <c r="K231" s="254" t="str">
        <f>IF(ISBLANK(INDEX('Policy Characteristics'!E:E,MATCH($C231,'Policy Characteristics'!$C:$C,0))),"",INDEX('Policy Characteristics'!E:E,MATCH($C231,'Policy Characteristics'!$C:$C,0)))</f>
        <v>bldgs efficiency standards</v>
      </c>
      <c r="L231" s="261">
        <f>IF(ISBLANK(INDEX('Policy Characteristics'!F:F,MATCH($C231,'Policy Characteristics'!$C:$C,0))),"",INDEX('Policy Characteristics'!F:F,MATCH($C231,'Policy Characteristics'!$C:$C,0)))</f>
        <v>0</v>
      </c>
      <c r="M231" s="261">
        <f>IF(ISBLANK(INDEX('Policy Characteristics'!G:G,MATCH($C231,'Policy Characteristics'!$C:$C,0))),"",INDEX('Policy Characteristics'!G:G,MATCH($C231,'Policy Characteristics'!$C:$C,0)))</f>
        <v>0.75</v>
      </c>
      <c r="N231" s="261">
        <f>IF(ISBLANK(INDEX('Policy Characteristics'!H:H,MATCH($C231,'Policy Characteristics'!$C:$C,0))),"",INDEX('Policy Characteristics'!H:H,MATCH($C231,'Policy Characteristics'!$C:$C,0)))</f>
        <v>0.01</v>
      </c>
      <c r="O231" s="254" t="str">
        <f>IF(ISBLANK(INDEX('Policy Characteristics'!I:I,MATCH($C231,'Policy Characteristics'!$C:$C,0))),"",INDEX('Policy Characteristics'!I:I,MATCH($C231,'Policy Characteristics'!$C:$C,0)))</f>
        <v>% reduction in energy use</v>
      </c>
      <c r="P231" s="254" t="str">
        <f>IF(ISBLANK(INDEX('Policy Characteristics'!J:J,MATCH($C231,'Policy Characteristics'!$C:$C,0))),"",INDEX('Policy Characteristics'!J:J,MATCH($C231,'Policy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1" s="254" t="str">
        <f>IF(ISBLANK(INDEX('Policy Characteristics'!K:K,MATCH($C231,'Policy Characteristics'!$C:$C,0))),"",INDEX('Policy Characteristics'!K:K,MATCH($C231,'Policy Characteristics'!$C:$C,0)))</f>
        <v>buildings-sector-main.html#eff-stds</v>
      </c>
      <c r="R231" s="254" t="str">
        <f>IF(ISBLANK(INDEX('Policy Characteristics'!L:L,MATCH($C231,'Policy Characteristics'!$C:$C,0))),"",INDEX('Policy Characteristics'!L:L,MATCH($C231,'Policy Characteristics'!$C:$C,0)))</f>
        <v>building-energy-efficiency-standards.html</v>
      </c>
    </row>
    <row r="232" spans="1:18" s="4" customFormat="1" x14ac:dyDescent="0.25">
      <c r="A232" s="254" t="str">
        <f>IF(ISBLANK(INDEX('Policy Characteristics'!A:A,MATCH($C232,'Policy Characteristics'!$C:$C,0))),"",INDEX('Policy Characteristics'!A:A,MATCH($C232,'Policy Characteristics'!$C:$C,0)))</f>
        <v>Buildings and Appliances</v>
      </c>
      <c r="B232" s="262" t="str">
        <f>IF(ISBLANK(INDEX('Policy Characteristics'!B:B,MATCH($C232,'Policy Characteristics'!$C:$C,0))),"",INDEX('Policy Characteristics'!B:B,MATCH($C232,'Policy Characteristics'!$C:$C,0)))</f>
        <v>Building Energy Efficiency Standards</v>
      </c>
      <c r="C232" s="254" t="str">
        <f t="shared" ref="C232" si="17">C$215</f>
        <v>Reduction in E Use Allowed by Component Eff Std</v>
      </c>
      <c r="D232" s="45" t="s">
        <v>114</v>
      </c>
      <c r="E232" s="45" t="s">
        <v>266</v>
      </c>
      <c r="F232" s="45" t="s">
        <v>120</v>
      </c>
      <c r="G232" s="45" t="s">
        <v>158</v>
      </c>
      <c r="H232" s="47">
        <f t="shared" si="13"/>
        <v>231</v>
      </c>
      <c r="I232" s="324" t="s">
        <v>40</v>
      </c>
      <c r="J232" s="255" t="str">
        <f>IF(ISBLANK(INDEX('Policy Characteristics'!D:D,MATCH($C232,'Policy Characteristics'!$C:$C,0))),"",INDEX('Policy Characteristics'!D:D,MATCH($C232,'Policy Characteristics'!$C:$C,0)))</f>
        <v>Building Energy Efficiency Standards</v>
      </c>
      <c r="K232" s="254" t="str">
        <f>IF(ISBLANK(INDEX('Policy Characteristics'!E:E,MATCH($C232,'Policy Characteristics'!$C:$C,0))),"",INDEX('Policy Characteristics'!E:E,MATCH($C232,'Policy Characteristics'!$C:$C,0)))</f>
        <v>bldgs efficiency standards</v>
      </c>
      <c r="L232" s="261">
        <f>IF(ISBLANK(INDEX('Policy Characteristics'!F:F,MATCH($C232,'Policy Characteristics'!$C:$C,0))),"",INDEX('Policy Characteristics'!F:F,MATCH($C232,'Policy Characteristics'!$C:$C,0)))</f>
        <v>0</v>
      </c>
      <c r="M232" s="261">
        <f>IF(ISBLANK(INDEX('Policy Characteristics'!G:G,MATCH($C232,'Policy Characteristics'!$C:$C,0))),"",INDEX('Policy Characteristics'!G:G,MATCH($C232,'Policy Characteristics'!$C:$C,0)))</f>
        <v>0.75</v>
      </c>
      <c r="N232" s="261">
        <f>IF(ISBLANK(INDEX('Policy Characteristics'!H:H,MATCH($C232,'Policy Characteristics'!$C:$C,0))),"",INDEX('Policy Characteristics'!H:H,MATCH($C232,'Policy Characteristics'!$C:$C,0)))</f>
        <v>0.01</v>
      </c>
      <c r="O232" s="254" t="str">
        <f>IF(ISBLANK(INDEX('Policy Characteristics'!I:I,MATCH($C232,'Policy Characteristics'!$C:$C,0))),"",INDEX('Policy Characteristics'!I:I,MATCH($C232,'Policy Characteristics'!$C:$C,0)))</f>
        <v>% reduction in energy use</v>
      </c>
      <c r="P232" s="254" t="str">
        <f>IF(ISBLANK(INDEX('Policy Characteristics'!J:J,MATCH($C232,'Policy Characteristics'!$C:$C,0))),"",INDEX('Policy Characteristics'!J:J,MATCH($C232,'Policy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2" s="254" t="str">
        <f>IF(ISBLANK(INDEX('Policy Characteristics'!K:K,MATCH($C232,'Policy Characteristics'!$C:$C,0))),"",INDEX('Policy Characteristics'!K:K,MATCH($C232,'Policy Characteristics'!$C:$C,0)))</f>
        <v>buildings-sector-main.html#eff-stds</v>
      </c>
      <c r="R232" s="254" t="str">
        <f>IF(ISBLANK(INDEX('Policy Characteristics'!L:L,MATCH($C232,'Policy Characteristics'!$C:$C,0))),"",INDEX('Policy Characteristics'!L:L,MATCH($C232,'Policy Characteristics'!$C:$C,0)))</f>
        <v>building-energy-efficiency-standards.html</v>
      </c>
    </row>
    <row r="233" spans="1:18" s="4" customFormat="1" x14ac:dyDescent="0.25">
      <c r="A233" s="254" t="str">
        <f>IF(ISBLANK(INDEX('Policy Characteristics'!A:A,MATCH($C233,'Policy Characteristics'!$C:$C,0))),"",INDEX('Policy Characteristics'!A:A,MATCH($C233,'Policy Characteristics'!$C:$C,0)))</f>
        <v>Buildings and Appliances</v>
      </c>
      <c r="B233" s="262" t="str">
        <f>IF(ISBLANK(INDEX('Policy Characteristics'!B:B,MATCH($C233,'Policy Characteristics'!$C:$C,0))),"",INDEX('Policy Characteristics'!B:B,MATCH($C233,'Policy Characteristics'!$C:$C,0)))</f>
        <v>Contractor Training</v>
      </c>
      <c r="C233" t="s">
        <v>7</v>
      </c>
      <c r="D233" s="45"/>
      <c r="E233" s="45"/>
      <c r="F233" s="45"/>
      <c r="G233" s="45"/>
      <c r="H233" s="47">
        <f t="shared" si="13"/>
        <v>232</v>
      </c>
      <c r="I233" s="324" t="s">
        <v>40</v>
      </c>
      <c r="J233" s="255" t="str">
        <f>IF(ISBLANK(INDEX('Policy Characteristics'!D:D,MATCH($C233,'Policy Characteristics'!$C:$C,0))),"",INDEX('Policy Characteristics'!D:D,MATCH($C233,'Policy Characteristics'!$C:$C,0)))</f>
        <v>Contractor Training</v>
      </c>
      <c r="K233" s="254" t="str">
        <f>IF(ISBLANK(INDEX('Policy Characteristics'!E:E,MATCH($C233,'Policy Characteristics'!$C:$C,0))),"",INDEX('Policy Characteristics'!E:E,MATCH($C233,'Policy Characteristics'!$C:$C,0)))</f>
        <v>bldgs contractor training</v>
      </c>
      <c r="L233" s="254">
        <f>IF(ISBLANK(INDEX('Policy Characteristics'!F:F,MATCH($C233,'Policy Characteristics'!$C:$C,0))),"",INDEX('Policy Characteristics'!F:F,MATCH($C233,'Policy Characteristics'!$C:$C,0)))</f>
        <v>0</v>
      </c>
      <c r="M233" s="254">
        <f>IF(ISBLANK(INDEX('Policy Characteristics'!G:G,MATCH($C233,'Policy Characteristics'!$C:$C,0))),"",INDEX('Policy Characteristics'!G:G,MATCH($C233,'Policy Characteristics'!$C:$C,0)))</f>
        <v>1</v>
      </c>
      <c r="N233" s="254">
        <f>IF(ISBLANK(INDEX('Policy Characteristics'!H:H,MATCH($C233,'Policy Characteristics'!$C:$C,0))),"",INDEX('Policy Characteristics'!H:H,MATCH($C233,'Policy Characteristics'!$C:$C,0)))</f>
        <v>1</v>
      </c>
      <c r="O233" s="254" t="str">
        <f>IF(ISBLANK(INDEX('Policy Characteristics'!I:I,MATCH($C233,'Policy Characteristics'!$C:$C,0))),"",INDEX('Policy Characteristics'!I:I,MATCH($C233,'Policy Characteristics'!$C:$C,0)))</f>
        <v>on/off</v>
      </c>
      <c r="P233" s="254" t="str">
        <f>IF(ISBLANK(INDEX('Policy Characteristics'!J:J,MATCH($C233,'Policy Characteristics'!$C:$C,0))),"",INDEX('Policy Characteristics'!J:J,MATCH($C233,'Policy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233" s="254" t="str">
        <f>IF(ISBLANK(INDEX('Policy Characteristics'!K:K,MATCH($C233,'Policy Characteristics'!$C:$C,0))),"",INDEX('Policy Characteristics'!K:K,MATCH($C233,'Policy Characteristics'!$C:$C,0)))</f>
        <v>buildings-sector-main.html#contractor-ed</v>
      </c>
      <c r="R233" s="254" t="str">
        <f>IF(ISBLANK(INDEX('Policy Characteristics'!L:L,MATCH($C233,'Policy Characteristics'!$C:$C,0))),"",INDEX('Policy Characteristics'!L:L,MATCH($C233,'Policy Characteristics'!$C:$C,0)))</f>
        <v>contractor-training.html</v>
      </c>
    </row>
    <row r="234" spans="1:18" s="4" customFormat="1" x14ac:dyDescent="0.25">
      <c r="A234" s="254" t="str">
        <f>IF(ISBLANK(INDEX('Policy Characteristics'!A:A,MATCH($C234,'Policy Characteristics'!$C:$C,0))),"",INDEX('Policy Characteristics'!A:A,MATCH($C234,'Policy Characteristics'!$C:$C,0)))</f>
        <v>Buildings and Appliances</v>
      </c>
      <c r="B234" s="262" t="str">
        <f>IF(ISBLANK(INDEX('Policy Characteristics'!B:B,MATCH($C234,'Policy Characteristics'!$C:$C,0))),"",INDEX('Policy Characteristics'!B:B,MATCH($C234,'Policy Characteristics'!$C:$C,0)))</f>
        <v>Distributed Solar Carve-Out</v>
      </c>
      <c r="C234" t="s">
        <v>285</v>
      </c>
      <c r="D234" s="45"/>
      <c r="E234" s="45"/>
      <c r="F234" s="45"/>
      <c r="G234" s="45"/>
      <c r="H234" s="47">
        <f t="shared" si="13"/>
        <v>233</v>
      </c>
      <c r="I234" s="324" t="s">
        <v>40</v>
      </c>
      <c r="J234" s="255" t="str">
        <f>IF(ISBLANK(INDEX('Policy Characteristics'!D:D,MATCH($C234,'Policy Characteristics'!$C:$C,0))),"",INDEX('Policy Characteristics'!D:D,MATCH($C234,'Policy Characteristics'!$C:$C,0)))</f>
        <v>Distributed Solar Promotion</v>
      </c>
      <c r="K234" s="254" t="str">
        <f>IF(ISBLANK(INDEX('Policy Characteristics'!E:E,MATCH($C234,'Policy Characteristics'!$C:$C,0))),"",INDEX('Policy Characteristics'!E:E,MATCH($C234,'Policy Characteristics'!$C:$C,0)))</f>
        <v>bldgs min fraction distributed solar</v>
      </c>
      <c r="L234" s="261">
        <f>IF(ISBLANK(INDEX('Policy Characteristics'!F:F,MATCH($C234,'Policy Characteristics'!$C:$C,0))),"",INDEX('Policy Characteristics'!F:F,MATCH($C234,'Policy Characteristics'!$C:$C,0)))</f>
        <v>0</v>
      </c>
      <c r="M234" s="261">
        <f>IF(ISBLANK(INDEX('Policy Characteristics'!G:G,MATCH($C234,'Policy Characteristics'!$C:$C,0))),"",INDEX('Policy Characteristics'!G:G,MATCH($C234,'Policy Characteristics'!$C:$C,0)))</f>
        <v>0.24</v>
      </c>
      <c r="N234" s="261">
        <f>IF(ISBLANK(INDEX('Policy Characteristics'!H:H,MATCH($C234,'Policy Characteristics'!$C:$C,0))),"",INDEX('Policy Characteristics'!H:H,MATCH($C234,'Policy Characteristics'!$C:$C,0)))</f>
        <v>5.0000000000000001E-3</v>
      </c>
      <c r="O234" s="254" t="str">
        <f>IF(ISBLANK(INDEX('Policy Characteristics'!I:I,MATCH($C234,'Policy Characteristics'!$C:$C,0))),"",INDEX('Policy Characteristics'!I:I,MATCH($C234,'Policy Characteristics'!$C:$C,0)))</f>
        <v>minimum % elec from solar</v>
      </c>
      <c r="P234" s="254" t="str">
        <f>IF(ISBLANK(INDEX('Policy Characteristics'!J:J,MATCH($C234,'Policy Characteristics'!$C:$C,0))),"",INDEX('Policy Characteristics'!J:J,MATCH($C234,'Policy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234" s="254" t="str">
        <f>IF(ISBLANK(INDEX('Policy Characteristics'!K:K,MATCH($C234,'Policy Characteristics'!$C:$C,0))),"",INDEX('Policy Characteristics'!K:K,MATCH($C234,'Policy Characteristics'!$C:$C,0)))</f>
        <v>buildings-sector-main.html#solar-carve-out</v>
      </c>
      <c r="R234" s="254" t="str">
        <f>IF(ISBLANK(INDEX('Policy Characteristics'!L:L,MATCH($C234,'Policy Characteristics'!$C:$C,0))),"",INDEX('Policy Characteristics'!L:L,MATCH($C234,'Policy Characteristics'!$C:$C,0)))</f>
        <v>solar-carve-out.html</v>
      </c>
    </row>
    <row r="235" spans="1:18" s="4" customFormat="1" x14ac:dyDescent="0.25">
      <c r="A235" s="254" t="str">
        <f>IF(ISBLANK(INDEX('Policy Characteristics'!A:A,MATCH($C235,'Policy Characteristics'!$C:$C,0))),"",INDEX('Policy Characteristics'!A:A,MATCH($C235,'Policy Characteristics'!$C:$C,0)))</f>
        <v>Buildings and Appliances</v>
      </c>
      <c r="B235" s="262" t="str">
        <f>IF(ISBLANK(INDEX('Policy Characteristics'!B:B,MATCH($C235,'Policy Characteristics'!$C:$C,0))),"",INDEX('Policy Characteristics'!B:B,MATCH($C235,'Policy Characteristics'!$C:$C,0)))</f>
        <v>Distributed Solar Subsidy</v>
      </c>
      <c r="C235" s="1" t="s">
        <v>3404</v>
      </c>
      <c r="D235" s="45" t="s">
        <v>264</v>
      </c>
      <c r="E235" s="45"/>
      <c r="F235" s="45" t="s">
        <v>268</v>
      </c>
      <c r="G235" s="45"/>
      <c r="H235" s="47">
        <f t="shared" si="13"/>
        <v>234</v>
      </c>
      <c r="I235" s="324" t="s">
        <v>40</v>
      </c>
      <c r="J235" s="255" t="str">
        <f>IF(ISBLANK(INDEX('Policy Characteristics'!D:D,MATCH($C235,'Policy Characteristics'!$C:$C,0))),"",INDEX('Policy Characteristics'!D:D,MATCH($C235,'Policy Characteristics'!$C:$C,0)))</f>
        <v>Distributed Solar Promotion</v>
      </c>
      <c r="K235" s="254" t="str">
        <f>IF(ISBLANK(INDEX('Policy Characteristics'!E:E,MATCH($C235,'Policy Characteristics'!$C:$C,0))),"",INDEX('Policy Characteristics'!E:E,MATCH($C235,'Policy Characteristics'!$C:$C,0)))</f>
        <v>bldgs distributed solar subsidy</v>
      </c>
      <c r="L235" s="261">
        <f>IF(ISBLANK(INDEX('Policy Characteristics'!F:F,MATCH($C235,'Policy Characteristics'!$C:$C,0))),"",INDEX('Policy Characteristics'!F:F,MATCH($C235,'Policy Characteristics'!$C:$C,0)))</f>
        <v>0</v>
      </c>
      <c r="M235" s="261">
        <f>IF(ISBLANK(INDEX('Policy Characteristics'!G:G,MATCH($C235,'Policy Characteristics'!$C:$C,0))),"",INDEX('Policy Characteristics'!G:G,MATCH($C235,'Policy Characteristics'!$C:$C,0)))</f>
        <v>0.5</v>
      </c>
      <c r="N235" s="261">
        <f>IF(ISBLANK(INDEX('Policy Characteristics'!H:H,MATCH($C235,'Policy Characteristics'!$C:$C,0))),"",INDEX('Policy Characteristics'!H:H,MATCH($C235,'Policy Characteristics'!$C:$C,0)))</f>
        <v>0.01</v>
      </c>
      <c r="O235" s="254" t="str">
        <f>IF(ISBLANK(INDEX('Policy Characteristics'!I:I,MATCH($C235,'Policy Characteristics'!$C:$C,0))),"",INDEX('Policy Characteristics'!I:I,MATCH($C235,'Policy Characteristics'!$C:$C,0)))</f>
        <v>% of PV system cost</v>
      </c>
      <c r="P235" s="254" t="str">
        <f>IF(ISBLANK(INDEX('Policy Characteristics'!J:J,MATCH($C235,'Policy Characteristics'!$C:$C,0))),"",INDEX('Policy Characteristics'!J:J,MATCH($C235,'Policy Characteristics'!$C:$C,0)))</f>
        <v>**Description:** This policy causes the government to reimburse building owners for an additional percentage of the cost of new distributed solar PV capacity that is installed on or around buildings. // **Guidance for setting values:** The Inflation Reduction Act includes a 30% tax credit for residential solar through 2032, phased down to 0% by 2035 (already incorporated in the business-as-usual case).</v>
      </c>
      <c r="Q235" s="254" t="str">
        <f>IF(ISBLANK(INDEX('Policy Characteristics'!K:K,MATCH($C235,'Policy Characteristics'!$C:$C,0))),"",INDEX('Policy Characteristics'!K:K,MATCH($C235,'Policy Characteristics'!$C:$C,0)))</f>
        <v>buildings-sector-main.html#distributed-solar-subsidy</v>
      </c>
      <c r="R235" s="254" t="str">
        <f>IF(ISBLANK(INDEX('Policy Characteristics'!L:L,MATCH($C235,'Policy Characteristics'!$C:$C,0))),"",INDEX('Policy Characteristics'!L:L,MATCH($C235,'Policy Characteristics'!$C:$C,0)))</f>
        <v>distributed-solar-subsidy.html</v>
      </c>
    </row>
    <row r="236" spans="1:18" s="4" customFormat="1" x14ac:dyDescent="0.25">
      <c r="A236" s="254" t="str">
        <f>IF(ISBLANK(INDEX('Policy Characteristics'!A:A,MATCH($C236,'Policy Characteristics'!$C:$C,0))),"",INDEX('Policy Characteristics'!A:A,MATCH($C236,'Policy Characteristics'!$C:$C,0)))</f>
        <v>Buildings and Appliances</v>
      </c>
      <c r="B236" s="262" t="str">
        <f>IF(ISBLANK(INDEX('Policy Characteristics'!B:B,MATCH($C236,'Policy Characteristics'!$C:$C,0))),"",INDEX('Policy Characteristics'!B:B,MATCH($C236,'Policy Characteristics'!$C:$C,0)))</f>
        <v>Distributed Solar Subsidy</v>
      </c>
      <c r="C236" s="254" t="str">
        <f>$C$235</f>
        <v>Additional Perc Subsidy for Distributed Solar PV Capacity</v>
      </c>
      <c r="D236" s="45" t="s">
        <v>265</v>
      </c>
      <c r="E236" s="45"/>
      <c r="F236" s="45" t="s">
        <v>267</v>
      </c>
      <c r="G236" s="45"/>
      <c r="H236" s="47">
        <f t="shared" si="13"/>
        <v>235</v>
      </c>
      <c r="I236" s="324" t="s">
        <v>40</v>
      </c>
      <c r="J236" s="255" t="str">
        <f>IF(ISBLANK(INDEX('Policy Characteristics'!D:D,MATCH($C236,'Policy Characteristics'!$C:$C,0))),"",INDEX('Policy Characteristics'!D:D,MATCH($C236,'Policy Characteristics'!$C:$C,0)))</f>
        <v>Distributed Solar Promotion</v>
      </c>
      <c r="K236" s="254" t="str">
        <f>IF(ISBLANK(INDEX('Policy Characteristics'!E:E,MATCH($C236,'Policy Characteristics'!$C:$C,0))),"",INDEX('Policy Characteristics'!E:E,MATCH($C236,'Policy Characteristics'!$C:$C,0)))</f>
        <v>bldgs distributed solar subsidy</v>
      </c>
      <c r="L236" s="261">
        <f>IF(ISBLANK(INDEX('Policy Characteristics'!F:F,MATCH($C236,'Policy Characteristics'!$C:$C,0))),"",INDEX('Policy Characteristics'!F:F,MATCH($C236,'Policy Characteristics'!$C:$C,0)))</f>
        <v>0</v>
      </c>
      <c r="M236" s="261">
        <f>IF(ISBLANK(INDEX('Policy Characteristics'!G:G,MATCH($C236,'Policy Characteristics'!$C:$C,0))),"",INDEX('Policy Characteristics'!G:G,MATCH($C236,'Policy Characteristics'!$C:$C,0)))</f>
        <v>0.5</v>
      </c>
      <c r="N236" s="261">
        <f>IF(ISBLANK(INDEX('Policy Characteristics'!H:H,MATCH($C236,'Policy Characteristics'!$C:$C,0))),"",INDEX('Policy Characteristics'!H:H,MATCH($C236,'Policy Characteristics'!$C:$C,0)))</f>
        <v>0.01</v>
      </c>
      <c r="O236" s="254" t="str">
        <f>IF(ISBLANK(INDEX('Policy Characteristics'!I:I,MATCH($C236,'Policy Characteristics'!$C:$C,0))),"",INDEX('Policy Characteristics'!I:I,MATCH($C236,'Policy Characteristics'!$C:$C,0)))</f>
        <v>% of PV system cost</v>
      </c>
      <c r="P236" s="254" t="str">
        <f>IF(ISBLANK(INDEX('Policy Characteristics'!J:J,MATCH($C236,'Policy Characteristics'!$C:$C,0))),"",INDEX('Policy Characteristics'!J:J,MATCH($C236,'Policy Characteristics'!$C:$C,0)))</f>
        <v>**Description:** This policy causes the government to reimburse building owners for an additional percentage of the cost of new distributed solar PV capacity that is installed on or around buildings. // **Guidance for setting values:** The Inflation Reduction Act includes a 30% tax credit for residential solar through 2032, phased down to 0% by 2035 (already incorporated in the business-as-usual case).</v>
      </c>
      <c r="Q236" s="254" t="str">
        <f>IF(ISBLANK(INDEX('Policy Characteristics'!K:K,MATCH($C236,'Policy Characteristics'!$C:$C,0))),"",INDEX('Policy Characteristics'!K:K,MATCH($C236,'Policy Characteristics'!$C:$C,0)))</f>
        <v>buildings-sector-main.html#distributed-solar-subsidy</v>
      </c>
      <c r="R236" s="254" t="str">
        <f>IF(ISBLANK(INDEX('Policy Characteristics'!L:L,MATCH($C236,'Policy Characteristics'!$C:$C,0))),"",INDEX('Policy Characteristics'!L:L,MATCH($C236,'Policy Characteristics'!$C:$C,0)))</f>
        <v>distributed-solar-subsidy.html</v>
      </c>
    </row>
    <row r="237" spans="1:18" s="4" customFormat="1" x14ac:dyDescent="0.25">
      <c r="A237" s="254" t="str">
        <f>IF(ISBLANK(INDEX('Policy Characteristics'!A:A,MATCH($C237,'Policy Characteristics'!$C:$C,0))),"",INDEX('Policy Characteristics'!A:A,MATCH($C237,'Policy Characteristics'!$C:$C,0)))</f>
        <v>Buildings and Appliances</v>
      </c>
      <c r="B237" s="262" t="str">
        <f>IF(ISBLANK(INDEX('Policy Characteristics'!B:B,MATCH($C237,'Policy Characteristics'!$C:$C,0))),"",INDEX('Policy Characteristics'!B:B,MATCH($C237,'Policy Characteristics'!$C:$C,0)))</f>
        <v>Distributed Solar Subsidy</v>
      </c>
      <c r="C237" s="254" t="str">
        <f>$C$235</f>
        <v>Additional Perc Subsidy for Distributed Solar PV Capacity</v>
      </c>
      <c r="D237" s="45" t="s">
        <v>266</v>
      </c>
      <c r="E237" s="45"/>
      <c r="F237" s="45" t="s">
        <v>158</v>
      </c>
      <c r="G237" s="45"/>
      <c r="H237" s="47">
        <f t="shared" si="13"/>
        <v>236</v>
      </c>
      <c r="I237" s="324" t="s">
        <v>40</v>
      </c>
      <c r="J237" s="255" t="str">
        <f>IF(ISBLANK(INDEX('Policy Characteristics'!D:D,MATCH($C237,'Policy Characteristics'!$C:$C,0))),"",INDEX('Policy Characteristics'!D:D,MATCH($C237,'Policy Characteristics'!$C:$C,0)))</f>
        <v>Distributed Solar Promotion</v>
      </c>
      <c r="K237" s="254" t="str">
        <f>IF(ISBLANK(INDEX('Policy Characteristics'!E:E,MATCH($C237,'Policy Characteristics'!$C:$C,0))),"",INDEX('Policy Characteristics'!E:E,MATCH($C237,'Policy Characteristics'!$C:$C,0)))</f>
        <v>bldgs distributed solar subsidy</v>
      </c>
      <c r="L237" s="261">
        <f>IF(ISBLANK(INDEX('Policy Characteristics'!F:F,MATCH($C237,'Policy Characteristics'!$C:$C,0))),"",INDEX('Policy Characteristics'!F:F,MATCH($C237,'Policy Characteristics'!$C:$C,0)))</f>
        <v>0</v>
      </c>
      <c r="M237" s="261">
        <f>IF(ISBLANK(INDEX('Policy Characteristics'!G:G,MATCH($C237,'Policy Characteristics'!$C:$C,0))),"",INDEX('Policy Characteristics'!G:G,MATCH($C237,'Policy Characteristics'!$C:$C,0)))</f>
        <v>0.5</v>
      </c>
      <c r="N237" s="261">
        <f>IF(ISBLANK(INDEX('Policy Characteristics'!H:H,MATCH($C237,'Policy Characteristics'!$C:$C,0))),"",INDEX('Policy Characteristics'!H:H,MATCH($C237,'Policy Characteristics'!$C:$C,0)))</f>
        <v>0.01</v>
      </c>
      <c r="O237" s="254" t="str">
        <f>IF(ISBLANK(INDEX('Policy Characteristics'!I:I,MATCH($C237,'Policy Characteristics'!$C:$C,0))),"",INDEX('Policy Characteristics'!I:I,MATCH($C237,'Policy Characteristics'!$C:$C,0)))</f>
        <v>% of PV system cost</v>
      </c>
      <c r="P237" s="254" t="str">
        <f>IF(ISBLANK(INDEX('Policy Characteristics'!J:J,MATCH($C237,'Policy Characteristics'!$C:$C,0))),"",INDEX('Policy Characteristics'!J:J,MATCH($C237,'Policy Characteristics'!$C:$C,0)))</f>
        <v>**Description:** This policy causes the government to reimburse building owners for an additional percentage of the cost of new distributed solar PV capacity that is installed on or around buildings. // **Guidance for setting values:** The Inflation Reduction Act includes a 30% tax credit for residential solar through 2032, phased down to 0% by 2035 (already incorporated in the business-as-usual case).</v>
      </c>
      <c r="Q237" s="254" t="str">
        <f>IF(ISBLANK(INDEX('Policy Characteristics'!K:K,MATCH($C237,'Policy Characteristics'!$C:$C,0))),"",INDEX('Policy Characteristics'!K:K,MATCH($C237,'Policy Characteristics'!$C:$C,0)))</f>
        <v>buildings-sector-main.html#distributed-solar-subsidy</v>
      </c>
      <c r="R237" s="254" t="str">
        <f>IF(ISBLANK(INDEX('Policy Characteristics'!L:L,MATCH($C237,'Policy Characteristics'!$C:$C,0))),"",INDEX('Policy Characteristics'!L:L,MATCH($C237,'Policy Characteristics'!$C:$C,0)))</f>
        <v>distributed-solar-subsidy.html</v>
      </c>
    </row>
    <row r="238" spans="1:18" s="4" customFormat="1" x14ac:dyDescent="0.25">
      <c r="A238" s="254" t="str">
        <f>IF(ISBLANK(INDEX('Policy Characteristics'!A:A,MATCH($C238,'Policy Characteristics'!$C:$C,0))),"",INDEX('Policy Characteristics'!A:A,MATCH($C238,'Policy Characteristics'!$C:$C,0)))</f>
        <v>Buildings and Appliances</v>
      </c>
      <c r="B238" s="262" t="str">
        <f>IF(ISBLANK(INDEX('Policy Characteristics'!B:B,MATCH($C238,'Policy Characteristics'!$C:$C,0))),"",INDEX('Policy Characteristics'!B:B,MATCH($C238,'Policy Characteristics'!$C:$C,0)))</f>
        <v>Distributed Solar Capacity Requirement</v>
      </c>
      <c r="C238" t="s">
        <v>3645</v>
      </c>
      <c r="D238" s="45" t="s">
        <v>264</v>
      </c>
      <c r="E238" s="45"/>
      <c r="F238" s="45" t="s">
        <v>268</v>
      </c>
      <c r="G238" s="45"/>
      <c r="H238" s="47">
        <f t="shared" si="13"/>
        <v>237</v>
      </c>
      <c r="I238" s="324" t="s">
        <v>40</v>
      </c>
      <c r="J238" s="255" t="str">
        <f>IF(ISBLANK(INDEX('Policy Characteristics'!D:D,MATCH($C238,'Policy Characteristics'!$C:$C,0))),"",INDEX('Policy Characteristics'!D:D,MATCH($C238,'Policy Characteristics'!$C:$C,0)))</f>
        <v>Distributed Solar Promotion</v>
      </c>
      <c r="K238" s="254" t="str">
        <f>IF(ISBLANK(INDEX('Policy Characteristics'!E:E,MATCH($C238,'Policy Characteristics'!$C:$C,0))),"",INDEX('Policy Characteristics'!E:E,MATCH($C238,'Policy Characteristics'!$C:$C,0)))</f>
        <v>bldgs min req rooftop solar</v>
      </c>
      <c r="L238" s="261">
        <f>IF(ISBLANK(INDEX('Policy Characteristics'!F:F,MATCH($C238,'Policy Characteristics'!$C:$C,0))),"",INDEX('Policy Characteristics'!F:F,MATCH($C238,'Policy Characteristics'!$C:$C,0)))</f>
        <v>0</v>
      </c>
      <c r="M238" s="406">
        <f>IF(ISBLANK(INDEX('Policy Characteristics'!G:G,MATCH($C238,'Policy Characteristics'!$C:$C,0))),"",INDEX('Policy Characteristics'!G:G,MATCH($C238,'Policy Characteristics'!$C:$C,0)))</f>
        <v>600000</v>
      </c>
      <c r="N238" s="406">
        <f>IF(ISBLANK(INDEX('Policy Characteristics'!H:H,MATCH($C238,'Policy Characteristics'!$C:$C,0))),"",INDEX('Policy Characteristics'!H:H,MATCH($C238,'Policy Characteristics'!$C:$C,0)))</f>
        <v>5000</v>
      </c>
      <c r="O238" s="254" t="str">
        <f>IF(ISBLANK(INDEX('Policy Characteristics'!I:I,MATCH($C238,'Policy Characteristics'!$C:$C,0))),"",INDEX('Policy Characteristics'!I:I,MATCH($C238,'Policy Characteristics'!$C:$C,0)))</f>
        <v>MW</v>
      </c>
      <c r="P238" s="254" t="str">
        <f>IF(ISBLANK(INDEX('Policy Characteristics'!J:J,MATCH($C238,'Policy Characteristics'!$C:$C,0))),"",INDEX('Policy Characteristics'!J:J,MATCH($C238,'Policy Characteristics'!$C:$C,0)))</f>
        <v xml:space="preserve">**Description:** This policy requires at least the specified capacity of distributed solar be built by the model. // **Guidance for setting values:** We estimate the maximum rooftop solar potential in the U.S. at 385 GW for commercial buildings, 595 GW for urban residential buildings, and 135 GW for rural residential buildings. </v>
      </c>
      <c r="Q238" s="254" t="str">
        <f>IF(ISBLANK(INDEX('Policy Characteristics'!K:K,MATCH($C238,'Policy Characteristics'!$C:$C,0))),"",INDEX('Policy Characteristics'!K:K,MATCH($C238,'Policy Characteristics'!$C:$C,0)))</f>
        <v/>
      </c>
      <c r="R238" s="254" t="str">
        <f>IF(ISBLANK(INDEX('Policy Characteristics'!L:L,MATCH($C238,'Policy Characteristics'!$C:$C,0))),"",INDEX('Policy Characteristics'!L:L,MATCH($C238,'Policy Characteristics'!$C:$C,0)))</f>
        <v/>
      </c>
    </row>
    <row r="239" spans="1:18" s="4" customFormat="1" x14ac:dyDescent="0.25">
      <c r="A239" s="254" t="str">
        <f>IF(ISBLANK(INDEX('Policy Characteristics'!A:A,MATCH($C239,'Policy Characteristics'!$C:$C,0))),"",INDEX('Policy Characteristics'!A:A,MATCH($C239,'Policy Characteristics'!$C:$C,0)))</f>
        <v>Buildings and Appliances</v>
      </c>
      <c r="B239" s="262" t="str">
        <f>IF(ISBLANK(INDEX('Policy Characteristics'!B:B,MATCH($C239,'Policy Characteristics'!$C:$C,0))),"",INDEX('Policy Characteristics'!B:B,MATCH($C239,'Policy Characteristics'!$C:$C,0)))</f>
        <v>Distributed Solar Capacity Requirement</v>
      </c>
      <c r="C239" s="254" t="str">
        <f>C$238</f>
        <v>Min Required Rooftop Solar Capacity</v>
      </c>
      <c r="D239" s="45" t="s">
        <v>265</v>
      </c>
      <c r="E239" s="45"/>
      <c r="F239" s="45" t="s">
        <v>267</v>
      </c>
      <c r="G239" s="45"/>
      <c r="H239" s="47">
        <f t="shared" si="13"/>
        <v>238</v>
      </c>
      <c r="I239" s="324" t="s">
        <v>40</v>
      </c>
      <c r="J239" s="255" t="str">
        <f>IF(ISBLANK(INDEX('Policy Characteristics'!D:D,MATCH($C239,'Policy Characteristics'!$C:$C,0))),"",INDEX('Policy Characteristics'!D:D,MATCH($C239,'Policy Characteristics'!$C:$C,0)))</f>
        <v>Distributed Solar Promotion</v>
      </c>
      <c r="K239" s="254" t="str">
        <f>IF(ISBLANK(INDEX('Policy Characteristics'!E:E,MATCH($C239,'Policy Characteristics'!$C:$C,0))),"",INDEX('Policy Characteristics'!E:E,MATCH($C239,'Policy Characteristics'!$C:$C,0)))</f>
        <v>bldgs min req rooftop solar</v>
      </c>
      <c r="L239" s="261">
        <f>IF(ISBLANK(INDEX('Policy Characteristics'!F:F,MATCH($C239,'Policy Characteristics'!$C:$C,0))),"",INDEX('Policy Characteristics'!F:F,MATCH($C239,'Policy Characteristics'!$C:$C,0)))</f>
        <v>0</v>
      </c>
      <c r="M239" s="406">
        <f>IF(ISBLANK(INDEX('Policy Characteristics'!G:G,MATCH($C239,'Policy Characteristics'!$C:$C,0))),"",INDEX('Policy Characteristics'!G:G,MATCH($C239,'Policy Characteristics'!$C:$C,0)))</f>
        <v>600000</v>
      </c>
      <c r="N239" s="406">
        <f>IF(ISBLANK(INDEX('Policy Characteristics'!H:H,MATCH($C239,'Policy Characteristics'!$C:$C,0))),"",INDEX('Policy Characteristics'!H:H,MATCH($C239,'Policy Characteristics'!$C:$C,0)))</f>
        <v>5000</v>
      </c>
      <c r="O239" s="254" t="str">
        <f>IF(ISBLANK(INDEX('Policy Characteristics'!I:I,MATCH($C239,'Policy Characteristics'!$C:$C,0))),"",INDEX('Policy Characteristics'!I:I,MATCH($C239,'Policy Characteristics'!$C:$C,0)))</f>
        <v>MW</v>
      </c>
      <c r="P239" s="254" t="str">
        <f>IF(ISBLANK(INDEX('Policy Characteristics'!J:J,MATCH($C239,'Policy Characteristics'!$C:$C,0))),"",INDEX('Policy Characteristics'!J:J,MATCH($C239,'Policy Characteristics'!$C:$C,0)))</f>
        <v xml:space="preserve">**Description:** This policy requires at least the specified capacity of distributed solar be built by the model. // **Guidance for setting values:** We estimate the maximum rooftop solar potential in the U.S. at 385 GW for commercial buildings, 595 GW for urban residential buildings, and 135 GW for rural residential buildings. </v>
      </c>
      <c r="Q239" s="254" t="str">
        <f>IF(ISBLANK(INDEX('Policy Characteristics'!K:K,MATCH($C239,'Policy Characteristics'!$C:$C,0))),"",INDEX('Policy Characteristics'!K:K,MATCH($C239,'Policy Characteristics'!$C:$C,0)))</f>
        <v/>
      </c>
      <c r="R239" s="254" t="str">
        <f>IF(ISBLANK(INDEX('Policy Characteristics'!L:L,MATCH($C239,'Policy Characteristics'!$C:$C,0))),"",INDEX('Policy Characteristics'!L:L,MATCH($C239,'Policy Characteristics'!$C:$C,0)))</f>
        <v/>
      </c>
    </row>
    <row r="240" spans="1:18" s="4" customFormat="1" x14ac:dyDescent="0.25">
      <c r="A240" s="254" t="str">
        <f>IF(ISBLANK(INDEX('Policy Characteristics'!A:A,MATCH($C240,'Policy Characteristics'!$C:$C,0))),"",INDEX('Policy Characteristics'!A:A,MATCH($C240,'Policy Characteristics'!$C:$C,0)))</f>
        <v>Buildings and Appliances</v>
      </c>
      <c r="B240" s="262" t="str">
        <f>IF(ISBLANK(INDEX('Policy Characteristics'!B:B,MATCH($C240,'Policy Characteristics'!$C:$C,0))),"",INDEX('Policy Characteristics'!B:B,MATCH($C240,'Policy Characteristics'!$C:$C,0)))</f>
        <v>Distributed Solar Capacity Requirement</v>
      </c>
      <c r="C240" s="254" t="str">
        <f>C$238</f>
        <v>Min Required Rooftop Solar Capacity</v>
      </c>
      <c r="D240" s="45" t="s">
        <v>266</v>
      </c>
      <c r="E240" s="45"/>
      <c r="F240" s="45" t="s">
        <v>158</v>
      </c>
      <c r="G240" s="45"/>
      <c r="H240" s="47">
        <f t="shared" si="13"/>
        <v>239</v>
      </c>
      <c r="I240" s="324" t="s">
        <v>40</v>
      </c>
      <c r="J240" s="255" t="str">
        <f>IF(ISBLANK(INDEX('Policy Characteristics'!D:D,MATCH($C240,'Policy Characteristics'!$C:$C,0))),"",INDEX('Policy Characteristics'!D:D,MATCH($C240,'Policy Characteristics'!$C:$C,0)))</f>
        <v>Distributed Solar Promotion</v>
      </c>
      <c r="K240" s="254" t="str">
        <f>IF(ISBLANK(INDEX('Policy Characteristics'!E:E,MATCH($C240,'Policy Characteristics'!$C:$C,0))),"",INDEX('Policy Characteristics'!E:E,MATCH($C240,'Policy Characteristics'!$C:$C,0)))</f>
        <v>bldgs min req rooftop solar</v>
      </c>
      <c r="L240" s="261">
        <f>IF(ISBLANK(INDEX('Policy Characteristics'!F:F,MATCH($C240,'Policy Characteristics'!$C:$C,0))),"",INDEX('Policy Characteristics'!F:F,MATCH($C240,'Policy Characteristics'!$C:$C,0)))</f>
        <v>0</v>
      </c>
      <c r="M240" s="406">
        <f>IF(ISBLANK(INDEX('Policy Characteristics'!G:G,MATCH($C240,'Policy Characteristics'!$C:$C,0))),"",INDEX('Policy Characteristics'!G:G,MATCH($C240,'Policy Characteristics'!$C:$C,0)))</f>
        <v>600000</v>
      </c>
      <c r="N240" s="406">
        <f>IF(ISBLANK(INDEX('Policy Characteristics'!H:H,MATCH($C240,'Policy Characteristics'!$C:$C,0))),"",INDEX('Policy Characteristics'!H:H,MATCH($C240,'Policy Characteristics'!$C:$C,0)))</f>
        <v>5000</v>
      </c>
      <c r="O240" s="254" t="str">
        <f>IF(ISBLANK(INDEX('Policy Characteristics'!I:I,MATCH($C240,'Policy Characteristics'!$C:$C,0))),"",INDEX('Policy Characteristics'!I:I,MATCH($C240,'Policy Characteristics'!$C:$C,0)))</f>
        <v>MW</v>
      </c>
      <c r="P240" s="254" t="str">
        <f>IF(ISBLANK(INDEX('Policy Characteristics'!J:J,MATCH($C240,'Policy Characteristics'!$C:$C,0))),"",INDEX('Policy Characteristics'!J:J,MATCH($C240,'Policy Characteristics'!$C:$C,0)))</f>
        <v xml:space="preserve">**Description:** This policy requires at least the specified capacity of distributed solar be built by the model. // **Guidance for setting values:** We estimate the maximum rooftop solar potential in the U.S. at 385 GW for commercial buildings, 595 GW for urban residential buildings, and 135 GW for rural residential buildings. </v>
      </c>
      <c r="Q240" s="254" t="str">
        <f>IF(ISBLANK(INDEX('Policy Characteristics'!K:K,MATCH($C240,'Policy Characteristics'!$C:$C,0))),"",INDEX('Policy Characteristics'!K:K,MATCH($C240,'Policy Characteristics'!$C:$C,0)))</f>
        <v/>
      </c>
      <c r="R240" s="254" t="str">
        <f>IF(ISBLANK(INDEX('Policy Characteristics'!L:L,MATCH($C240,'Policy Characteristics'!$C:$C,0))),"",INDEX('Policy Characteristics'!L:L,MATCH($C240,'Policy Characteristics'!$C:$C,0)))</f>
        <v/>
      </c>
    </row>
    <row r="241" spans="1:18" s="4" customFormat="1" x14ac:dyDescent="0.25">
      <c r="A241" s="254" t="str">
        <f>IF(ISBLANK(INDEX('Policy Characteristics'!A:A,MATCH($C241,'Policy Characteristics'!$C:$C,0))),"",INDEX('Policy Characteristics'!A:A,MATCH($C241,'Policy Characteristics'!$C:$C,0)))</f>
        <v>Buildings and Appliances</v>
      </c>
      <c r="B241" s="262" t="str">
        <f>IF(ISBLANK(INDEX('Policy Characteristics'!B:B,MATCH($C241,'Policy Characteristics'!$C:$C,0))),"",INDEX('Policy Characteristics'!B:B,MATCH($C241,'Policy Characteristics'!$C:$C,0)))</f>
        <v>Non BAU Distributed Solar Capacity</v>
      </c>
      <c r="C241" t="s">
        <v>3696</v>
      </c>
      <c r="D241" s="45" t="s">
        <v>264</v>
      </c>
      <c r="E241" s="45"/>
      <c r="F241" s="45" t="s">
        <v>268</v>
      </c>
      <c r="G241" s="45"/>
      <c r="H241" s="47">
        <f t="shared" si="13"/>
        <v>240</v>
      </c>
      <c r="I241" s="324" t="s">
        <v>40</v>
      </c>
      <c r="J241" s="255" t="str">
        <f>IF(ISBLANK(INDEX('Policy Characteristics'!D:D,MATCH($C241,'Policy Characteristics'!$C:$C,0))),"",INDEX('Policy Characteristics'!D:D,MATCH($C241,'Policy Characteristics'!$C:$C,0)))</f>
        <v>Distributed Solar Promotion</v>
      </c>
      <c r="K241" s="254" t="str">
        <f>IF(ISBLANK(INDEX('Policy Characteristics'!E:E,MATCH($C241,'Policy Characteristics'!$C:$C,0))),"",INDEX('Policy Characteristics'!E:E,MATCH($C241,'Policy Characteristics'!$C:$C,0)))</f>
        <v>bldgs non BAU dist solar</v>
      </c>
      <c r="L241" s="261">
        <f>IF(ISBLANK(INDEX('Policy Characteristics'!F:F,MATCH($C241,'Policy Characteristics'!$C:$C,0))),"",INDEX('Policy Characteristics'!F:F,MATCH($C241,'Policy Characteristics'!$C:$C,0)))</f>
        <v>0</v>
      </c>
      <c r="M241" s="406">
        <f>IF(ISBLANK(INDEX('Policy Characteristics'!G:G,MATCH($C241,'Policy Characteristics'!$C:$C,0))),"",INDEX('Policy Characteristics'!G:G,MATCH($C241,'Policy Characteristics'!$C:$C,0)))</f>
        <v>1</v>
      </c>
      <c r="N241" s="406">
        <f>IF(ISBLANK(INDEX('Policy Characteristics'!H:H,MATCH($C241,'Policy Characteristics'!$C:$C,0))),"",INDEX('Policy Characteristics'!H:H,MATCH($C241,'Policy Characteristics'!$C:$C,0)))</f>
        <v>1</v>
      </c>
      <c r="O241" s="254" t="str">
        <f>IF(ISBLANK(INDEX('Policy Characteristics'!I:I,MATCH($C241,'Policy Characteristics'!$C:$C,0))),"",INDEX('Policy Characteristics'!I:I,MATCH($C241,'Policy Characteristics'!$C:$C,0)))</f>
        <v>on/off</v>
      </c>
      <c r="P241" s="254" t="str">
        <f>IF(ISBLANK(INDEX('Policy Characteristics'!J:J,MATCH($C241,'Policy Characteristics'!$C:$C,0))),"",INDEX('Policy Characteristics'!J:J,MATCH($C241,'Policy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241" s="254"/>
      <c r="R241" s="254"/>
    </row>
    <row r="242" spans="1:18" s="4" customFormat="1" x14ac:dyDescent="0.25">
      <c r="A242" s="254" t="str">
        <f>IF(ISBLANK(INDEX('Policy Characteristics'!A:A,MATCH($C242,'Policy Characteristics'!$C:$C,0))),"",INDEX('Policy Characteristics'!A:A,MATCH($C242,'Policy Characteristics'!$C:$C,0)))</f>
        <v>Buildings and Appliances</v>
      </c>
      <c r="B242" s="262" t="str">
        <f>IF(ISBLANK(INDEX('Policy Characteristics'!B:B,MATCH($C242,'Policy Characteristics'!$C:$C,0))),"",INDEX('Policy Characteristics'!B:B,MATCH($C242,'Policy Characteristics'!$C:$C,0)))</f>
        <v>Non BAU Distributed Solar Capacity</v>
      </c>
      <c r="C242" s="254" t="str">
        <f>$C$241</f>
        <v>Boolean Use Non BAU Distributed Solar Capacity</v>
      </c>
      <c r="D242" s="45" t="s">
        <v>265</v>
      </c>
      <c r="E242" s="45"/>
      <c r="F242" s="45" t="s">
        <v>267</v>
      </c>
      <c r="G242" s="45"/>
      <c r="H242" s="47">
        <f t="shared" si="13"/>
        <v>241</v>
      </c>
      <c r="I242" s="324" t="s">
        <v>40</v>
      </c>
      <c r="J242" s="255" t="str">
        <f>IF(ISBLANK(INDEX('Policy Characteristics'!D:D,MATCH($C242,'Policy Characteristics'!$C:$C,0))),"",INDEX('Policy Characteristics'!D:D,MATCH($C242,'Policy Characteristics'!$C:$C,0)))</f>
        <v>Distributed Solar Promotion</v>
      </c>
      <c r="K242" s="254" t="str">
        <f>IF(ISBLANK(INDEX('Policy Characteristics'!E:E,MATCH($C242,'Policy Characteristics'!$C:$C,0))),"",INDEX('Policy Characteristics'!E:E,MATCH($C242,'Policy Characteristics'!$C:$C,0)))</f>
        <v>bldgs non BAU dist solar</v>
      </c>
      <c r="L242" s="261">
        <f>IF(ISBLANK(INDEX('Policy Characteristics'!F:F,MATCH($C242,'Policy Characteristics'!$C:$C,0))),"",INDEX('Policy Characteristics'!F:F,MATCH($C242,'Policy Characteristics'!$C:$C,0)))</f>
        <v>0</v>
      </c>
      <c r="M242" s="406">
        <f>IF(ISBLANK(INDEX('Policy Characteristics'!G:G,MATCH($C242,'Policy Characteristics'!$C:$C,0))),"",INDEX('Policy Characteristics'!G:G,MATCH($C242,'Policy Characteristics'!$C:$C,0)))</f>
        <v>1</v>
      </c>
      <c r="N242" s="406">
        <f>IF(ISBLANK(INDEX('Policy Characteristics'!H:H,MATCH($C242,'Policy Characteristics'!$C:$C,0))),"",INDEX('Policy Characteristics'!H:H,MATCH($C242,'Policy Characteristics'!$C:$C,0)))</f>
        <v>1</v>
      </c>
      <c r="O242" s="254" t="str">
        <f>IF(ISBLANK(INDEX('Policy Characteristics'!I:I,MATCH($C242,'Policy Characteristics'!$C:$C,0))),"",INDEX('Policy Characteristics'!I:I,MATCH($C242,'Policy Characteristics'!$C:$C,0)))</f>
        <v>on/off</v>
      </c>
      <c r="P242" s="254" t="str">
        <f>IF(ISBLANK(INDEX('Policy Characteristics'!J:J,MATCH($C242,'Policy Characteristics'!$C:$C,0))),"",INDEX('Policy Characteristics'!J:J,MATCH($C242,'Policy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242" s="254"/>
      <c r="R242" s="254"/>
    </row>
    <row r="243" spans="1:18" s="4" customFormat="1" x14ac:dyDescent="0.25">
      <c r="A243" s="254" t="str">
        <f>IF(ISBLANK(INDEX('Policy Characteristics'!A:A,MATCH($C243,'Policy Characteristics'!$C:$C,0))),"",INDEX('Policy Characteristics'!A:A,MATCH($C243,'Policy Characteristics'!$C:$C,0)))</f>
        <v>Buildings and Appliances</v>
      </c>
      <c r="B243" s="262" t="str">
        <f>IF(ISBLANK(INDEX('Policy Characteristics'!B:B,MATCH($C243,'Policy Characteristics'!$C:$C,0))),"",INDEX('Policy Characteristics'!B:B,MATCH($C243,'Policy Characteristics'!$C:$C,0)))</f>
        <v>Non BAU Distributed Solar Capacity</v>
      </c>
      <c r="C243" s="254" t="str">
        <f>$C$241</f>
        <v>Boolean Use Non BAU Distributed Solar Capacity</v>
      </c>
      <c r="D243" s="45" t="s">
        <v>266</v>
      </c>
      <c r="E243" s="45"/>
      <c r="F243" s="45" t="s">
        <v>158</v>
      </c>
      <c r="G243" s="45"/>
      <c r="H243" s="47">
        <f t="shared" si="13"/>
        <v>242</v>
      </c>
      <c r="I243" s="324" t="s">
        <v>41</v>
      </c>
      <c r="J243" s="255" t="str">
        <f>IF(ISBLANK(INDEX('Policy Characteristics'!D:D,MATCH($C243,'Policy Characteristics'!$C:$C,0))),"",INDEX('Policy Characteristics'!D:D,MATCH($C243,'Policy Characteristics'!$C:$C,0)))</f>
        <v>Distributed Solar Promotion</v>
      </c>
      <c r="K243" s="254" t="str">
        <f>IF(ISBLANK(INDEX('Policy Characteristics'!E:E,MATCH($C243,'Policy Characteristics'!$C:$C,0))),"",INDEX('Policy Characteristics'!E:E,MATCH($C243,'Policy Characteristics'!$C:$C,0)))</f>
        <v>bldgs non BAU dist solar</v>
      </c>
      <c r="L243" s="261">
        <f>IF(ISBLANK(INDEX('Policy Characteristics'!F:F,MATCH($C243,'Policy Characteristics'!$C:$C,0))),"",INDEX('Policy Characteristics'!F:F,MATCH($C243,'Policy Characteristics'!$C:$C,0)))</f>
        <v>0</v>
      </c>
      <c r="M243" s="406">
        <f>IF(ISBLANK(INDEX('Policy Characteristics'!G:G,MATCH($C243,'Policy Characteristics'!$C:$C,0))),"",INDEX('Policy Characteristics'!G:G,MATCH($C243,'Policy Characteristics'!$C:$C,0)))</f>
        <v>1</v>
      </c>
      <c r="N243" s="406">
        <f>IF(ISBLANK(INDEX('Policy Characteristics'!H:H,MATCH($C243,'Policy Characteristics'!$C:$C,0))),"",INDEX('Policy Characteristics'!H:H,MATCH($C243,'Policy Characteristics'!$C:$C,0)))</f>
        <v>1</v>
      </c>
      <c r="O243" s="254" t="str">
        <f>IF(ISBLANK(INDEX('Policy Characteristics'!I:I,MATCH($C243,'Policy Characteristics'!$C:$C,0))),"",INDEX('Policy Characteristics'!I:I,MATCH($C243,'Policy Characteristics'!$C:$C,0)))</f>
        <v>on/off</v>
      </c>
      <c r="P243" s="254" t="str">
        <f>IF(ISBLANK(INDEX('Policy Characteristics'!J:J,MATCH($C243,'Policy Characteristics'!$C:$C,0))),"",INDEX('Policy Characteristics'!J:J,MATCH($C243,'Policy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243" s="254"/>
      <c r="R243" s="254"/>
    </row>
    <row r="244" spans="1:18" s="4" customFormat="1" x14ac:dyDescent="0.25">
      <c r="A244" s="254" t="str">
        <f>IF(ISBLANK(INDEX('Policy Characteristics'!A:A,MATCH($C244,'Policy Characteristics'!$C:$C,0))),"",INDEX('Policy Characteristics'!A:A,MATCH($C244,'Policy Characteristics'!$C:$C,0)))</f>
        <v>Buildings and Appliances</v>
      </c>
      <c r="B244" s="262" t="str">
        <f>IF(ISBLANK(INDEX('Policy Characteristics'!B:B,MATCH($C244,'Policy Characteristics'!$C:$C,0))),"",INDEX('Policy Characteristics'!B:B,MATCH($C244,'Policy Characteristics'!$C:$C,0)))</f>
        <v>Improved Labeling</v>
      </c>
      <c r="C244" t="s">
        <v>121</v>
      </c>
      <c r="D244" s="45"/>
      <c r="E244" s="45"/>
      <c r="F244" s="45"/>
      <c r="G244" s="45"/>
      <c r="H244" s="47">
        <f t="shared" si="13"/>
        <v>243</v>
      </c>
      <c r="I244" s="324" t="s">
        <v>40</v>
      </c>
      <c r="J244" s="255" t="str">
        <f>IF(ISBLANK(INDEX('Policy Characteristics'!D:D,MATCH($C244,'Policy Characteristics'!$C:$C,0))),"",INDEX('Policy Characteristics'!D:D,MATCH($C244,'Policy Characteristics'!$C:$C,0)))</f>
        <v>Improved Labeling</v>
      </c>
      <c r="K244" s="254" t="str">
        <f>IF(ISBLANK(INDEX('Policy Characteristics'!E:E,MATCH($C244,'Policy Characteristics'!$C:$C,0))),"",INDEX('Policy Characteristics'!E:E,MATCH($C244,'Policy Characteristics'!$C:$C,0)))</f>
        <v>bldgs device labeling</v>
      </c>
      <c r="L244" s="254">
        <f>IF(ISBLANK(INDEX('Policy Characteristics'!F:F,MATCH($C244,'Policy Characteristics'!$C:$C,0))),"",INDEX('Policy Characteristics'!F:F,MATCH($C244,'Policy Characteristics'!$C:$C,0)))</f>
        <v>0</v>
      </c>
      <c r="M244" s="254">
        <f>IF(ISBLANK(INDEX('Policy Characteristics'!G:G,MATCH($C244,'Policy Characteristics'!$C:$C,0))),"",INDEX('Policy Characteristics'!G:G,MATCH($C244,'Policy Characteristics'!$C:$C,0)))</f>
        <v>1</v>
      </c>
      <c r="N244" s="254">
        <f>IF(ISBLANK(INDEX('Policy Characteristics'!H:H,MATCH($C244,'Policy Characteristics'!$C:$C,0))),"",INDEX('Policy Characteristics'!H:H,MATCH($C244,'Policy Characteristics'!$C:$C,0)))</f>
        <v>1</v>
      </c>
      <c r="O244" s="254" t="str">
        <f>IF(ISBLANK(INDEX('Policy Characteristics'!I:I,MATCH($C244,'Policy Characteristics'!$C:$C,0))),"",INDEX('Policy Characteristics'!I:I,MATCH($C244,'Policy Characteristics'!$C:$C,0)))</f>
        <v>on/off</v>
      </c>
      <c r="P244" s="254" t="str">
        <f>IF(ISBLANK(INDEX('Policy Characteristics'!J:J,MATCH($C244,'Policy Characteristics'!$C:$C,0))),"",INDEX('Policy Characteristics'!J:J,MATCH($C244,'Policy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244" s="254" t="str">
        <f>IF(ISBLANK(INDEX('Policy Characteristics'!K:K,MATCH($C244,'Policy Characteristics'!$C:$C,0))),"",INDEX('Policy Characteristics'!K:K,MATCH($C244,'Policy Characteristics'!$C:$C,0)))</f>
        <v>buildings-sector-main.html#device-labeling</v>
      </c>
      <c r="R244" s="254" t="str">
        <f>IF(ISBLANK(INDEX('Policy Characteristics'!L:L,MATCH($C244,'Policy Characteristics'!$C:$C,0))),"",INDEX('Policy Characteristics'!L:L,MATCH($C244,'Policy Characteristics'!$C:$C,0)))</f>
        <v>improved-labeling.html</v>
      </c>
    </row>
    <row r="245" spans="1:18" s="4" customFormat="1" x14ac:dyDescent="0.25">
      <c r="A245" s="254" t="str">
        <f>IF(ISBLANK(INDEX('Policy Characteristics'!A:A,MATCH($C245,'Policy Characteristics'!$C:$C,0))),"",INDEX('Policy Characteristics'!A:A,MATCH($C245,'Policy Characteristics'!$C:$C,0)))</f>
        <v>Buildings and Appliances</v>
      </c>
      <c r="B245" s="262" t="str">
        <f>IF(ISBLANK(INDEX('Policy Characteristics'!B:B,MATCH($C245,'Policy Characteristics'!$C:$C,0))),"",INDEX('Policy Characteristics'!B:B,MATCH($C245,'Policy Characteristics'!$C:$C,0)))</f>
        <v>Retrofit Existing Buildings</v>
      </c>
      <c r="C245" t="s">
        <v>2434</v>
      </c>
      <c r="D245" s="45" t="s">
        <v>264</v>
      </c>
      <c r="E245" s="45"/>
      <c r="F245" s="45" t="s">
        <v>268</v>
      </c>
      <c r="G245" s="45"/>
      <c r="H245" s="47">
        <f t="shared" si="13"/>
        <v>244</v>
      </c>
      <c r="I245" s="324" t="s">
        <v>40</v>
      </c>
      <c r="J245" s="255" t="str">
        <f>IF(ISBLANK(INDEX('Policy Characteristics'!D:D,MATCH($C245,'Policy Characteristics'!$C:$C,0))),"",INDEX('Policy Characteristics'!D:D,MATCH($C245,'Policy Characteristics'!$C:$C,0)))</f>
        <v>Increased Retrofitting</v>
      </c>
      <c r="K245" s="254" t="str">
        <f>IF(ISBLANK(INDEX('Policy Characteristics'!E:E,MATCH($C245,'Policy Characteristics'!$C:$C,0))),"",INDEX('Policy Characteristics'!E:E,MATCH($C245,'Policy Characteristics'!$C:$C,0)))</f>
        <v>bldgs retrofitting</v>
      </c>
      <c r="L245" s="261">
        <f>IF(ISBLANK(INDEX('Policy Characteristics'!F:F,MATCH($C245,'Policy Characteristics'!$C:$C,0))),"",INDEX('Policy Characteristics'!F:F,MATCH($C245,'Policy Characteristics'!$C:$C,0)))</f>
        <v>0</v>
      </c>
      <c r="M245" s="261">
        <f>IF(ISBLANK(INDEX('Policy Characteristics'!G:G,MATCH($C245,'Policy Characteristics'!$C:$C,0))),"",INDEX('Policy Characteristics'!G:G,MATCH($C245,'Policy Characteristics'!$C:$C,0)))</f>
        <v>0.5</v>
      </c>
      <c r="N245" s="261">
        <f>IF(ISBLANK(INDEX('Policy Characteristics'!H:H,MATCH($C245,'Policy Characteristics'!$C:$C,0))),"",INDEX('Policy Characteristics'!H:H,MATCH($C245,'Policy Characteristics'!$C:$C,0)))</f>
        <v>0.01</v>
      </c>
      <c r="O245" s="254" t="str">
        <f>IF(ISBLANK(INDEX('Policy Characteristics'!I:I,MATCH($C245,'Policy Characteristics'!$C:$C,0))),"",INDEX('Policy Characteristics'!I:I,MATCH($C245,'Policy Characteristics'!$C:$C,0)))</f>
        <v>% of existing buildings</v>
      </c>
      <c r="P245" s="254" t="str">
        <f>IF(ISBLANK(INDEX('Policy Characteristics'!J:J,MATCH($C245,'Policy Characteristics'!$C:$C,0))),"",INDEX('Policy Characteristics'!J:J,MATCH($C245,'Policy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245" s="254" t="str">
        <f>IF(ISBLANK(INDEX('Policy Characteristics'!K:K,MATCH($C245,'Policy Characteristics'!$C:$C,0))),"",INDEX('Policy Characteristics'!K:K,MATCH($C245,'Policy Characteristics'!$C:$C,0)))</f>
        <v>buildings-sector-main.html#retrofitting</v>
      </c>
      <c r="R245" s="254" t="str">
        <f>IF(ISBLANK(INDEX('Policy Characteristics'!L:L,MATCH($C245,'Policy Characteristics'!$C:$C,0))),"",INDEX('Policy Characteristics'!L:L,MATCH($C245,'Policy Characteristics'!$C:$C,0)))</f>
        <v>increased-retrofitting.html</v>
      </c>
    </row>
    <row r="246" spans="1:18" s="4" customFormat="1" x14ac:dyDescent="0.25">
      <c r="A246" s="254" t="str">
        <f>IF(ISBLANK(INDEX('Policy Characteristics'!A:A,MATCH($C246,'Policy Characteristics'!$C:$C,0))),"",INDEX('Policy Characteristics'!A:A,MATCH($C246,'Policy Characteristics'!$C:$C,0)))</f>
        <v>Buildings and Appliances</v>
      </c>
      <c r="B246" s="262" t="str">
        <f>IF(ISBLANK(INDEX('Policy Characteristics'!B:B,MATCH($C246,'Policy Characteristics'!$C:$C,0))),"",INDEX('Policy Characteristics'!B:B,MATCH($C246,'Policy Characteristics'!$C:$C,0)))</f>
        <v>Retrofit Existing Buildings</v>
      </c>
      <c r="C246" s="254" t="str">
        <f t="shared" ref="C246:C247" si="18">C$245</f>
        <v>Share of Preexisting Buildings Subject to Retrofitting</v>
      </c>
      <c r="D246" s="45" t="s">
        <v>265</v>
      </c>
      <c r="E246" s="45"/>
      <c r="F246" s="45" t="s">
        <v>267</v>
      </c>
      <c r="G246" s="45"/>
      <c r="H246" s="47">
        <f t="shared" si="13"/>
        <v>245</v>
      </c>
      <c r="I246" s="324" t="s">
        <v>40</v>
      </c>
      <c r="J246" s="255" t="str">
        <f>IF(ISBLANK(INDEX('Policy Characteristics'!D:D,MATCH($C246,'Policy Characteristics'!$C:$C,0))),"",INDEX('Policy Characteristics'!D:D,MATCH($C246,'Policy Characteristics'!$C:$C,0)))</f>
        <v>Increased Retrofitting</v>
      </c>
      <c r="K246" s="254" t="str">
        <f>IF(ISBLANK(INDEX('Policy Characteristics'!E:E,MATCH($C246,'Policy Characteristics'!$C:$C,0))),"",INDEX('Policy Characteristics'!E:E,MATCH($C246,'Policy Characteristics'!$C:$C,0)))</f>
        <v>bldgs retrofitting</v>
      </c>
      <c r="L246" s="261">
        <f>IF(ISBLANK(INDEX('Policy Characteristics'!F:F,MATCH($C246,'Policy Characteristics'!$C:$C,0))),"",INDEX('Policy Characteristics'!F:F,MATCH($C246,'Policy Characteristics'!$C:$C,0)))</f>
        <v>0</v>
      </c>
      <c r="M246" s="261">
        <f>IF(ISBLANK(INDEX('Policy Characteristics'!G:G,MATCH($C246,'Policy Characteristics'!$C:$C,0))),"",INDEX('Policy Characteristics'!G:G,MATCH($C246,'Policy Characteristics'!$C:$C,0)))</f>
        <v>0.5</v>
      </c>
      <c r="N246" s="261">
        <f>IF(ISBLANK(INDEX('Policy Characteristics'!H:H,MATCH($C246,'Policy Characteristics'!$C:$C,0))),"",INDEX('Policy Characteristics'!H:H,MATCH($C246,'Policy Characteristics'!$C:$C,0)))</f>
        <v>0.01</v>
      </c>
      <c r="O246" s="254" t="str">
        <f>IF(ISBLANK(INDEX('Policy Characteristics'!I:I,MATCH($C246,'Policy Characteristics'!$C:$C,0))),"",INDEX('Policy Characteristics'!I:I,MATCH($C246,'Policy Characteristics'!$C:$C,0)))</f>
        <v>% of existing buildings</v>
      </c>
      <c r="P246" s="254" t="str">
        <f>IF(ISBLANK(INDEX('Policy Characteristics'!J:J,MATCH($C246,'Policy Characteristics'!$C:$C,0))),"",INDEX('Policy Characteristics'!J:J,MATCH($C246,'Policy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246" s="254" t="str">
        <f>IF(ISBLANK(INDEX('Policy Characteristics'!K:K,MATCH($C246,'Policy Characteristics'!$C:$C,0))),"",INDEX('Policy Characteristics'!K:K,MATCH($C246,'Policy Characteristics'!$C:$C,0)))</f>
        <v>buildings-sector-main.html#retrofitting</v>
      </c>
      <c r="R246" s="254" t="str">
        <f>IF(ISBLANK(INDEX('Policy Characteristics'!L:L,MATCH($C246,'Policy Characteristics'!$C:$C,0))),"",INDEX('Policy Characteristics'!L:L,MATCH($C246,'Policy Characteristics'!$C:$C,0)))</f>
        <v>increased-retrofitting.html</v>
      </c>
    </row>
    <row r="247" spans="1:18" s="4" customFormat="1" x14ac:dyDescent="0.25">
      <c r="A247" s="254" t="str">
        <f>IF(ISBLANK(INDEX('Policy Characteristics'!A:A,MATCH($C247,'Policy Characteristics'!$C:$C,0))),"",INDEX('Policy Characteristics'!A:A,MATCH($C247,'Policy Characteristics'!$C:$C,0)))</f>
        <v>Buildings and Appliances</v>
      </c>
      <c r="B247" s="262" t="str">
        <f>IF(ISBLANK(INDEX('Policy Characteristics'!B:B,MATCH($C247,'Policy Characteristics'!$C:$C,0))),"",INDEX('Policy Characteristics'!B:B,MATCH($C247,'Policy Characteristics'!$C:$C,0)))</f>
        <v>Retrofit Existing Buildings</v>
      </c>
      <c r="C247" s="254" t="str">
        <f t="shared" si="18"/>
        <v>Share of Preexisting Buildings Subject to Retrofitting</v>
      </c>
      <c r="D247" s="45" t="s">
        <v>266</v>
      </c>
      <c r="E247" s="45"/>
      <c r="F247" s="45" t="s">
        <v>158</v>
      </c>
      <c r="G247" s="45"/>
      <c r="H247" s="47">
        <f t="shared" si="13"/>
        <v>246</v>
      </c>
      <c r="I247" s="324" t="s">
        <v>40</v>
      </c>
      <c r="J247" s="255" t="str">
        <f>IF(ISBLANK(INDEX('Policy Characteristics'!D:D,MATCH($C247,'Policy Characteristics'!$C:$C,0))),"",INDEX('Policy Characteristics'!D:D,MATCH($C247,'Policy Characteristics'!$C:$C,0)))</f>
        <v>Increased Retrofitting</v>
      </c>
      <c r="K247" s="254" t="str">
        <f>IF(ISBLANK(INDEX('Policy Characteristics'!E:E,MATCH($C247,'Policy Characteristics'!$C:$C,0))),"",INDEX('Policy Characteristics'!E:E,MATCH($C247,'Policy Characteristics'!$C:$C,0)))</f>
        <v>bldgs retrofitting</v>
      </c>
      <c r="L247" s="261">
        <f>IF(ISBLANK(INDEX('Policy Characteristics'!F:F,MATCH($C247,'Policy Characteristics'!$C:$C,0))),"",INDEX('Policy Characteristics'!F:F,MATCH($C247,'Policy Characteristics'!$C:$C,0)))</f>
        <v>0</v>
      </c>
      <c r="M247" s="261">
        <f>IF(ISBLANK(INDEX('Policy Characteristics'!G:G,MATCH($C247,'Policy Characteristics'!$C:$C,0))),"",INDEX('Policy Characteristics'!G:G,MATCH($C247,'Policy Characteristics'!$C:$C,0)))</f>
        <v>0.5</v>
      </c>
      <c r="N247" s="261">
        <f>IF(ISBLANK(INDEX('Policy Characteristics'!H:H,MATCH($C247,'Policy Characteristics'!$C:$C,0))),"",INDEX('Policy Characteristics'!H:H,MATCH($C247,'Policy Characteristics'!$C:$C,0)))</f>
        <v>0.01</v>
      </c>
      <c r="O247" s="254" t="str">
        <f>IF(ISBLANK(INDEX('Policy Characteristics'!I:I,MATCH($C247,'Policy Characteristics'!$C:$C,0))),"",INDEX('Policy Characteristics'!I:I,MATCH($C247,'Policy Characteristics'!$C:$C,0)))</f>
        <v>% of existing buildings</v>
      </c>
      <c r="P247" s="254" t="str">
        <f>IF(ISBLANK(INDEX('Policy Characteristics'!J:J,MATCH($C247,'Policy Characteristics'!$C:$C,0))),"",INDEX('Policy Characteristics'!J:J,MATCH($C247,'Policy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247" s="254" t="str">
        <f>IF(ISBLANK(INDEX('Policy Characteristics'!K:K,MATCH($C247,'Policy Characteristics'!$C:$C,0))),"",INDEX('Policy Characteristics'!K:K,MATCH($C247,'Policy Characteristics'!$C:$C,0)))</f>
        <v>buildings-sector-main.html#retrofitting</v>
      </c>
      <c r="R247" s="254" t="str">
        <f>IF(ISBLANK(INDEX('Policy Characteristics'!L:L,MATCH($C247,'Policy Characteristics'!$C:$C,0))),"",INDEX('Policy Characteristics'!L:L,MATCH($C247,'Policy Characteristics'!$C:$C,0)))</f>
        <v>increased-retrofitting.html</v>
      </c>
    </row>
    <row r="248" spans="1:18" s="4" customFormat="1" x14ac:dyDescent="0.25">
      <c r="A248" s="254" t="str">
        <f>IF(ISBLANK(INDEX('Policy Characteristics'!A:A,MATCH($C248,'Policy Characteristics'!$C:$C,0))),"",INDEX('Policy Characteristics'!A:A,MATCH($C248,'Policy Characteristics'!$C:$C,0)))</f>
        <v>Buildings and Appliances</v>
      </c>
      <c r="B248" s="262" t="str">
        <f>IF(ISBLANK(INDEX('Policy Characteristics'!B:B,MATCH($C248,'Policy Characteristics'!$C:$C,0))),"",INDEX('Policy Characteristics'!B:B,MATCH($C248,'Policy Characteristics'!$C:$C,0)))</f>
        <v>Rebate for Efficient Products</v>
      </c>
      <c r="C248" t="s">
        <v>6</v>
      </c>
      <c r="D248" s="45" t="s">
        <v>109</v>
      </c>
      <c r="E248" s="45"/>
      <c r="F248" s="45" t="s">
        <v>115</v>
      </c>
      <c r="G248" s="45"/>
      <c r="H248" s="47">
        <f t="shared" si="13"/>
        <v>247</v>
      </c>
      <c r="I248" s="324" t="s">
        <v>40</v>
      </c>
      <c r="J248" s="255" t="str">
        <f>IF(ISBLANK(INDEX('Policy Characteristics'!D:D,MATCH($C248,'Policy Characteristics'!$C:$C,0))),"",INDEX('Policy Characteristics'!D:D,MATCH($C248,'Policy Characteristics'!$C:$C,0)))</f>
        <v>Rebate for Efficient Products</v>
      </c>
      <c r="K248" s="254" t="str">
        <f>IF(ISBLANK(INDEX('Policy Characteristics'!E:E,MATCH($C248,'Policy Characteristics'!$C:$C,0))),"",INDEX('Policy Characteristics'!E:E,MATCH($C248,'Policy Characteristics'!$C:$C,0)))</f>
        <v>bldgs rebate</v>
      </c>
      <c r="L248" s="254">
        <f>IF(ISBLANK(INDEX('Policy Characteristics'!F:F,MATCH($C248,'Policy Characteristics'!$C:$C,0))),"",INDEX('Policy Characteristics'!F:F,MATCH($C248,'Policy Characteristics'!$C:$C,0)))</f>
        <v>0</v>
      </c>
      <c r="M248" s="254">
        <f>IF(ISBLANK(INDEX('Policy Characteristics'!G:G,MATCH($C248,'Policy Characteristics'!$C:$C,0))),"",INDEX('Policy Characteristics'!G:G,MATCH($C248,'Policy Characteristics'!$C:$C,0)))</f>
        <v>1</v>
      </c>
      <c r="N248" s="254">
        <f>IF(ISBLANK(INDEX('Policy Characteristics'!H:H,MATCH($C248,'Policy Characteristics'!$C:$C,0))),"",INDEX('Policy Characteristics'!H:H,MATCH($C248,'Policy Characteristics'!$C:$C,0)))</f>
        <v>1</v>
      </c>
      <c r="O248" s="254" t="str">
        <f>IF(ISBLANK(INDEX('Policy Characteristics'!I:I,MATCH($C248,'Policy Characteristics'!$C:$C,0))),"",INDEX('Policy Characteristics'!I:I,MATCH($C248,'Policy Characteristics'!$C:$C,0)))</f>
        <v>on/off</v>
      </c>
      <c r="P248" s="254" t="str">
        <f>IF(ISBLANK(INDEX('Policy Characteristics'!J:J,MATCH($C248,'Policy Characteristics'!$C:$C,0))),"",INDEX('Policy Characteristics'!J:J,MATCH($C248,'Policy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48" s="254" t="str">
        <f>IF(ISBLANK(INDEX('Policy Characteristics'!K:K,MATCH($C248,'Policy Characteristics'!$C:$C,0))),"",INDEX('Policy Characteristics'!K:K,MATCH($C248,'Policy Characteristics'!$C:$C,0)))</f>
        <v>buildings-sector-main.html#rebate</v>
      </c>
      <c r="R248" s="254" t="str">
        <f>IF(ISBLANK(INDEX('Policy Characteristics'!L:L,MATCH($C248,'Policy Characteristics'!$C:$C,0))),"",INDEX('Policy Characteristics'!L:L,MATCH($C248,'Policy Characteristics'!$C:$C,0)))</f>
        <v>rebate-for-efficient-products.html</v>
      </c>
    </row>
    <row r="249" spans="1:18" s="4" customFormat="1" x14ac:dyDescent="0.25">
      <c r="A249" s="254" t="str">
        <f>IF(ISBLANK(INDEX('Policy Characteristics'!A:A,MATCH($C249,'Policy Characteristics'!$C:$C,0))),"",INDEX('Policy Characteristics'!A:A,MATCH($C249,'Policy Characteristics'!$C:$C,0)))</f>
        <v>Buildings and Appliances</v>
      </c>
      <c r="B249" s="262" t="str">
        <f>IF(ISBLANK(INDEX('Policy Characteristics'!B:B,MATCH($C249,'Policy Characteristics'!$C:$C,0))),"",INDEX('Policy Characteristics'!B:B,MATCH($C249,'Policy Characteristics'!$C:$C,0)))</f>
        <v>Rebate for Efficient Products</v>
      </c>
      <c r="C249" s="254" t="str">
        <f t="shared" ref="C249:C253" si="19">C$248</f>
        <v>Boolean Rebate Program for Efficient Components</v>
      </c>
      <c r="D249" s="45" t="s">
        <v>110</v>
      </c>
      <c r="E249" s="45"/>
      <c r="F249" s="45" t="s">
        <v>116</v>
      </c>
      <c r="G249" s="45"/>
      <c r="H249" s="47">
        <f t="shared" si="13"/>
        <v>248</v>
      </c>
      <c r="I249" s="324" t="s">
        <v>40</v>
      </c>
      <c r="J249" s="255" t="str">
        <f>IF(ISBLANK(INDEX('Policy Characteristics'!D:D,MATCH($C249,'Policy Characteristics'!$C:$C,0))),"",INDEX('Policy Characteristics'!D:D,MATCH($C249,'Policy Characteristics'!$C:$C,0)))</f>
        <v>Rebate for Efficient Products</v>
      </c>
      <c r="K249" s="254" t="str">
        <f>IF(ISBLANK(INDEX('Policy Characteristics'!E:E,MATCH($C249,'Policy Characteristics'!$C:$C,0))),"",INDEX('Policy Characteristics'!E:E,MATCH($C249,'Policy Characteristics'!$C:$C,0)))</f>
        <v>bldgs rebate</v>
      </c>
      <c r="L249" s="254">
        <f>IF(ISBLANK(INDEX('Policy Characteristics'!F:F,MATCH($C249,'Policy Characteristics'!$C:$C,0))),"",INDEX('Policy Characteristics'!F:F,MATCH($C249,'Policy Characteristics'!$C:$C,0)))</f>
        <v>0</v>
      </c>
      <c r="M249" s="254">
        <f>IF(ISBLANK(INDEX('Policy Characteristics'!G:G,MATCH($C249,'Policy Characteristics'!$C:$C,0))),"",INDEX('Policy Characteristics'!G:G,MATCH($C249,'Policy Characteristics'!$C:$C,0)))</f>
        <v>1</v>
      </c>
      <c r="N249" s="254">
        <f>IF(ISBLANK(INDEX('Policy Characteristics'!H:H,MATCH($C249,'Policy Characteristics'!$C:$C,0))),"",INDEX('Policy Characteristics'!H:H,MATCH($C249,'Policy Characteristics'!$C:$C,0)))</f>
        <v>1</v>
      </c>
      <c r="O249" s="254" t="str">
        <f>IF(ISBLANK(INDEX('Policy Characteristics'!I:I,MATCH($C249,'Policy Characteristics'!$C:$C,0))),"",INDEX('Policy Characteristics'!I:I,MATCH($C249,'Policy Characteristics'!$C:$C,0)))</f>
        <v>on/off</v>
      </c>
      <c r="P249" s="254" t="str">
        <f>IF(ISBLANK(INDEX('Policy Characteristics'!J:J,MATCH($C249,'Policy Characteristics'!$C:$C,0))),"",INDEX('Policy Characteristics'!J:J,MATCH($C249,'Policy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49" s="254" t="str">
        <f>IF(ISBLANK(INDEX('Policy Characteristics'!K:K,MATCH($C249,'Policy Characteristics'!$C:$C,0))),"",INDEX('Policy Characteristics'!K:K,MATCH($C249,'Policy Characteristics'!$C:$C,0)))</f>
        <v>buildings-sector-main.html#rebate</v>
      </c>
      <c r="R249" s="254" t="str">
        <f>IF(ISBLANK(INDEX('Policy Characteristics'!L:L,MATCH($C249,'Policy Characteristics'!$C:$C,0))),"",INDEX('Policy Characteristics'!L:L,MATCH($C249,'Policy Characteristics'!$C:$C,0)))</f>
        <v>rebate-for-efficient-products.html</v>
      </c>
    </row>
    <row r="250" spans="1:18" s="4" customFormat="1" x14ac:dyDescent="0.25">
      <c r="A250" s="254" t="str">
        <f>IF(ISBLANK(INDEX('Policy Characteristics'!A:A,MATCH($C250,'Policy Characteristics'!$C:$C,0))),"",INDEX('Policy Characteristics'!A:A,MATCH($C250,'Policy Characteristics'!$C:$C,0)))</f>
        <v>Buildings and Appliances</v>
      </c>
      <c r="B250" s="262" t="str">
        <f>IF(ISBLANK(INDEX('Policy Characteristics'!B:B,MATCH($C250,'Policy Characteristics'!$C:$C,0))),"",INDEX('Policy Characteristics'!B:B,MATCH($C250,'Policy Characteristics'!$C:$C,0)))</f>
        <v>Rebate for Efficient Products</v>
      </c>
      <c r="C250" s="254" t="str">
        <f t="shared" si="19"/>
        <v>Boolean Rebate Program for Efficient Components</v>
      </c>
      <c r="D250" s="45" t="s">
        <v>111</v>
      </c>
      <c r="E250" s="45"/>
      <c r="F250" s="45" t="s">
        <v>117</v>
      </c>
      <c r="G250" s="45"/>
      <c r="H250" s="47">
        <f t="shared" si="13"/>
        <v>249</v>
      </c>
      <c r="I250" s="324" t="s">
        <v>41</v>
      </c>
      <c r="J250" s="255" t="str">
        <f>IF(ISBLANK(INDEX('Policy Characteristics'!D:D,MATCH($C250,'Policy Characteristics'!$C:$C,0))),"",INDEX('Policy Characteristics'!D:D,MATCH($C250,'Policy Characteristics'!$C:$C,0)))</f>
        <v>Rebate for Efficient Products</v>
      </c>
      <c r="K250" s="254" t="str">
        <f>IF(ISBLANK(INDEX('Policy Characteristics'!E:E,MATCH($C250,'Policy Characteristics'!$C:$C,0))),"",INDEX('Policy Characteristics'!E:E,MATCH($C250,'Policy Characteristics'!$C:$C,0)))</f>
        <v>bldgs rebate</v>
      </c>
      <c r="L250" s="254">
        <f>IF(ISBLANK(INDEX('Policy Characteristics'!F:F,MATCH($C250,'Policy Characteristics'!$C:$C,0))),"",INDEX('Policy Characteristics'!F:F,MATCH($C250,'Policy Characteristics'!$C:$C,0)))</f>
        <v>0</v>
      </c>
      <c r="M250" s="254">
        <f>IF(ISBLANK(INDEX('Policy Characteristics'!G:G,MATCH($C250,'Policy Characteristics'!$C:$C,0))),"",INDEX('Policy Characteristics'!G:G,MATCH($C250,'Policy Characteristics'!$C:$C,0)))</f>
        <v>1</v>
      </c>
      <c r="N250" s="254">
        <f>IF(ISBLANK(INDEX('Policy Characteristics'!H:H,MATCH($C250,'Policy Characteristics'!$C:$C,0))),"",INDEX('Policy Characteristics'!H:H,MATCH($C250,'Policy Characteristics'!$C:$C,0)))</f>
        <v>1</v>
      </c>
      <c r="O250" s="254" t="str">
        <f>IF(ISBLANK(INDEX('Policy Characteristics'!I:I,MATCH($C250,'Policy Characteristics'!$C:$C,0))),"",INDEX('Policy Characteristics'!I:I,MATCH($C250,'Policy Characteristics'!$C:$C,0)))</f>
        <v>on/off</v>
      </c>
      <c r="P250" s="254" t="str">
        <f>IF(ISBLANK(INDEX('Policy Characteristics'!J:J,MATCH($C250,'Policy Characteristics'!$C:$C,0))),"",INDEX('Policy Characteristics'!J:J,MATCH($C250,'Policy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0" s="254" t="str">
        <f>IF(ISBLANK(INDEX('Policy Characteristics'!K:K,MATCH($C250,'Policy Characteristics'!$C:$C,0))),"",INDEX('Policy Characteristics'!K:K,MATCH($C250,'Policy Characteristics'!$C:$C,0)))</f>
        <v>buildings-sector-main.html#rebate</v>
      </c>
      <c r="R250" s="254" t="str">
        <f>IF(ISBLANK(INDEX('Policy Characteristics'!L:L,MATCH($C250,'Policy Characteristics'!$C:$C,0))),"",INDEX('Policy Characteristics'!L:L,MATCH($C250,'Policy Characteristics'!$C:$C,0)))</f>
        <v>rebate-for-efficient-products.html</v>
      </c>
    </row>
    <row r="251" spans="1:18" s="4" customFormat="1" x14ac:dyDescent="0.25">
      <c r="A251" s="254" t="str">
        <f>IF(ISBLANK(INDEX('Policy Characteristics'!A:A,MATCH($C251,'Policy Characteristics'!$C:$C,0))),"",INDEX('Policy Characteristics'!A:A,MATCH($C251,'Policy Characteristics'!$C:$C,0)))</f>
        <v>Buildings and Appliances</v>
      </c>
      <c r="B251" s="262" t="str">
        <f>IF(ISBLANK(INDEX('Policy Characteristics'!B:B,MATCH($C251,'Policy Characteristics'!$C:$C,0))),"",INDEX('Policy Characteristics'!B:B,MATCH($C251,'Policy Characteristics'!$C:$C,0)))</f>
        <v>Rebate for Efficient Products</v>
      </c>
      <c r="C251" s="254" t="str">
        <f t="shared" si="19"/>
        <v>Boolean Rebate Program for Efficient Components</v>
      </c>
      <c r="D251" s="45" t="s">
        <v>112</v>
      </c>
      <c r="E251" s="45"/>
      <c r="F251" s="45" t="s">
        <v>118</v>
      </c>
      <c r="G251" s="45"/>
      <c r="H251" s="47">
        <f t="shared" si="13"/>
        <v>250</v>
      </c>
      <c r="I251" s="324" t="s">
        <v>41</v>
      </c>
      <c r="J251" s="255" t="str">
        <f>IF(ISBLANK(INDEX('Policy Characteristics'!D:D,MATCH($C251,'Policy Characteristics'!$C:$C,0))),"",INDEX('Policy Characteristics'!D:D,MATCH($C251,'Policy Characteristics'!$C:$C,0)))</f>
        <v>Rebate for Efficient Products</v>
      </c>
      <c r="K251" s="254" t="str">
        <f>IF(ISBLANK(INDEX('Policy Characteristics'!E:E,MATCH($C251,'Policy Characteristics'!$C:$C,0))),"",INDEX('Policy Characteristics'!E:E,MATCH($C251,'Policy Characteristics'!$C:$C,0)))</f>
        <v>bldgs rebate</v>
      </c>
      <c r="L251" s="254">
        <f>IF(ISBLANK(INDEX('Policy Characteristics'!F:F,MATCH($C251,'Policy Characteristics'!$C:$C,0))),"",INDEX('Policy Characteristics'!F:F,MATCH($C251,'Policy Characteristics'!$C:$C,0)))</f>
        <v>0</v>
      </c>
      <c r="M251" s="254">
        <f>IF(ISBLANK(INDEX('Policy Characteristics'!G:G,MATCH($C251,'Policy Characteristics'!$C:$C,0))),"",INDEX('Policy Characteristics'!G:G,MATCH($C251,'Policy Characteristics'!$C:$C,0)))</f>
        <v>1</v>
      </c>
      <c r="N251" s="254">
        <f>IF(ISBLANK(INDEX('Policy Characteristics'!H:H,MATCH($C251,'Policy Characteristics'!$C:$C,0))),"",INDEX('Policy Characteristics'!H:H,MATCH($C251,'Policy Characteristics'!$C:$C,0)))</f>
        <v>1</v>
      </c>
      <c r="O251" s="254" t="str">
        <f>IF(ISBLANK(INDEX('Policy Characteristics'!I:I,MATCH($C251,'Policy Characteristics'!$C:$C,0))),"",INDEX('Policy Characteristics'!I:I,MATCH($C251,'Policy Characteristics'!$C:$C,0)))</f>
        <v>on/off</v>
      </c>
      <c r="P251" s="254" t="str">
        <f>IF(ISBLANK(INDEX('Policy Characteristics'!J:J,MATCH($C251,'Policy Characteristics'!$C:$C,0))),"",INDEX('Policy Characteristics'!J:J,MATCH($C251,'Policy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1" s="254" t="str">
        <f>IF(ISBLANK(INDEX('Policy Characteristics'!K:K,MATCH($C251,'Policy Characteristics'!$C:$C,0))),"",INDEX('Policy Characteristics'!K:K,MATCH($C251,'Policy Characteristics'!$C:$C,0)))</f>
        <v>buildings-sector-main.html#rebate</v>
      </c>
      <c r="R251" s="254" t="str">
        <f>IF(ISBLANK(INDEX('Policy Characteristics'!L:L,MATCH($C251,'Policy Characteristics'!$C:$C,0))),"",INDEX('Policy Characteristics'!L:L,MATCH($C251,'Policy Characteristics'!$C:$C,0)))</f>
        <v>rebate-for-efficient-products.html</v>
      </c>
    </row>
    <row r="252" spans="1:18" s="4" customFormat="1" x14ac:dyDescent="0.25">
      <c r="A252" s="254" t="str">
        <f>IF(ISBLANK(INDEX('Policy Characteristics'!A:A,MATCH($C252,'Policy Characteristics'!$C:$C,0))),"",INDEX('Policy Characteristics'!A:A,MATCH($C252,'Policy Characteristics'!$C:$C,0)))</f>
        <v>Buildings and Appliances</v>
      </c>
      <c r="B252" s="262" t="str">
        <f>IF(ISBLANK(INDEX('Policy Characteristics'!B:B,MATCH($C252,'Policy Characteristics'!$C:$C,0))),"",INDEX('Policy Characteristics'!B:B,MATCH($C252,'Policy Characteristics'!$C:$C,0)))</f>
        <v>Rebate for Efficient Products</v>
      </c>
      <c r="C252" s="254" t="str">
        <f t="shared" si="19"/>
        <v>Boolean Rebate Program for Efficient Components</v>
      </c>
      <c r="D252" s="45" t="s">
        <v>113</v>
      </c>
      <c r="E252" s="45"/>
      <c r="F252" s="45" t="s">
        <v>119</v>
      </c>
      <c r="G252" s="45"/>
      <c r="H252" s="47">
        <f t="shared" si="13"/>
        <v>251</v>
      </c>
      <c r="I252" s="324" t="s">
        <v>40</v>
      </c>
      <c r="J252" s="255" t="str">
        <f>IF(ISBLANK(INDEX('Policy Characteristics'!D:D,MATCH($C252,'Policy Characteristics'!$C:$C,0))),"",INDEX('Policy Characteristics'!D:D,MATCH($C252,'Policy Characteristics'!$C:$C,0)))</f>
        <v>Rebate for Efficient Products</v>
      </c>
      <c r="K252" s="254" t="str">
        <f>IF(ISBLANK(INDEX('Policy Characteristics'!E:E,MATCH($C252,'Policy Characteristics'!$C:$C,0))),"",INDEX('Policy Characteristics'!E:E,MATCH($C252,'Policy Characteristics'!$C:$C,0)))</f>
        <v>bldgs rebate</v>
      </c>
      <c r="L252" s="254">
        <f>IF(ISBLANK(INDEX('Policy Characteristics'!F:F,MATCH($C252,'Policy Characteristics'!$C:$C,0))),"",INDEX('Policy Characteristics'!F:F,MATCH($C252,'Policy Characteristics'!$C:$C,0)))</f>
        <v>0</v>
      </c>
      <c r="M252" s="254">
        <f>IF(ISBLANK(INDEX('Policy Characteristics'!G:G,MATCH($C252,'Policy Characteristics'!$C:$C,0))),"",INDEX('Policy Characteristics'!G:G,MATCH($C252,'Policy Characteristics'!$C:$C,0)))</f>
        <v>1</v>
      </c>
      <c r="N252" s="254">
        <f>IF(ISBLANK(INDEX('Policy Characteristics'!H:H,MATCH($C252,'Policy Characteristics'!$C:$C,0))),"",INDEX('Policy Characteristics'!H:H,MATCH($C252,'Policy Characteristics'!$C:$C,0)))</f>
        <v>1</v>
      </c>
      <c r="O252" s="254" t="str">
        <f>IF(ISBLANK(INDEX('Policy Characteristics'!I:I,MATCH($C252,'Policy Characteristics'!$C:$C,0))),"",INDEX('Policy Characteristics'!I:I,MATCH($C252,'Policy Characteristics'!$C:$C,0)))</f>
        <v>on/off</v>
      </c>
      <c r="P252" s="254" t="str">
        <f>IF(ISBLANK(INDEX('Policy Characteristics'!J:J,MATCH($C252,'Policy Characteristics'!$C:$C,0))),"",INDEX('Policy Characteristics'!J:J,MATCH($C252,'Policy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2" s="254" t="str">
        <f>IF(ISBLANK(INDEX('Policy Characteristics'!K:K,MATCH($C252,'Policy Characteristics'!$C:$C,0))),"",INDEX('Policy Characteristics'!K:K,MATCH($C252,'Policy Characteristics'!$C:$C,0)))</f>
        <v>buildings-sector-main.html#rebate</v>
      </c>
      <c r="R252" s="254" t="str">
        <f>IF(ISBLANK(INDEX('Policy Characteristics'!L:L,MATCH($C252,'Policy Characteristics'!$C:$C,0))),"",INDEX('Policy Characteristics'!L:L,MATCH($C252,'Policy Characteristics'!$C:$C,0)))</f>
        <v>rebate-for-efficient-products.html</v>
      </c>
    </row>
    <row r="253" spans="1:18" s="4" customFormat="1" x14ac:dyDescent="0.25">
      <c r="A253" s="254" t="str">
        <f>IF(ISBLANK(INDEX('Policy Characteristics'!A:A,MATCH($C253,'Policy Characteristics'!$C:$C,0))),"",INDEX('Policy Characteristics'!A:A,MATCH($C253,'Policy Characteristics'!$C:$C,0)))</f>
        <v>Buildings and Appliances</v>
      </c>
      <c r="B253" s="262" t="str">
        <f>IF(ISBLANK(INDEX('Policy Characteristics'!B:B,MATCH($C253,'Policy Characteristics'!$C:$C,0))),"",INDEX('Policy Characteristics'!B:B,MATCH($C253,'Policy Characteristics'!$C:$C,0)))</f>
        <v>Rebate for Efficient Products</v>
      </c>
      <c r="C253" s="254" t="str">
        <f t="shared" si="19"/>
        <v>Boolean Rebate Program for Efficient Components</v>
      </c>
      <c r="D253" s="45" t="s">
        <v>114</v>
      </c>
      <c r="E253" s="45"/>
      <c r="F253" s="45" t="s">
        <v>120</v>
      </c>
      <c r="G253" s="45"/>
      <c r="H253" s="47">
        <f t="shared" si="13"/>
        <v>252</v>
      </c>
      <c r="I253" s="324" t="s">
        <v>41</v>
      </c>
      <c r="J253" s="255" t="str">
        <f>IF(ISBLANK(INDEX('Policy Characteristics'!D:D,MATCH($C253,'Policy Characteristics'!$C:$C,0))),"",INDEX('Policy Characteristics'!D:D,MATCH($C253,'Policy Characteristics'!$C:$C,0)))</f>
        <v>Rebate for Efficient Products</v>
      </c>
      <c r="K253" s="254" t="str">
        <f>IF(ISBLANK(INDEX('Policy Characteristics'!E:E,MATCH($C253,'Policy Characteristics'!$C:$C,0))),"",INDEX('Policy Characteristics'!E:E,MATCH($C253,'Policy Characteristics'!$C:$C,0)))</f>
        <v>bldgs rebate</v>
      </c>
      <c r="L253" s="254">
        <f>IF(ISBLANK(INDEX('Policy Characteristics'!F:F,MATCH($C253,'Policy Characteristics'!$C:$C,0))),"",INDEX('Policy Characteristics'!F:F,MATCH($C253,'Policy Characteristics'!$C:$C,0)))</f>
        <v>0</v>
      </c>
      <c r="M253" s="254">
        <f>IF(ISBLANK(INDEX('Policy Characteristics'!G:G,MATCH($C253,'Policy Characteristics'!$C:$C,0))),"",INDEX('Policy Characteristics'!G:G,MATCH($C253,'Policy Characteristics'!$C:$C,0)))</f>
        <v>1</v>
      </c>
      <c r="N253" s="254">
        <f>IF(ISBLANK(INDEX('Policy Characteristics'!H:H,MATCH($C253,'Policy Characteristics'!$C:$C,0))),"",INDEX('Policy Characteristics'!H:H,MATCH($C253,'Policy Characteristics'!$C:$C,0)))</f>
        <v>1</v>
      </c>
      <c r="O253" s="254" t="str">
        <f>IF(ISBLANK(INDEX('Policy Characteristics'!I:I,MATCH($C253,'Policy Characteristics'!$C:$C,0))),"",INDEX('Policy Characteristics'!I:I,MATCH($C253,'Policy Characteristics'!$C:$C,0)))</f>
        <v>on/off</v>
      </c>
      <c r="P253" s="254" t="str">
        <f>IF(ISBLANK(INDEX('Policy Characteristics'!J:J,MATCH($C253,'Policy Characteristics'!$C:$C,0))),"",INDEX('Policy Characteristics'!J:J,MATCH($C253,'Policy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3" s="254" t="str">
        <f>IF(ISBLANK(INDEX('Policy Characteristics'!K:K,MATCH($C253,'Policy Characteristics'!$C:$C,0))),"",INDEX('Policy Characteristics'!K:K,MATCH($C253,'Policy Characteristics'!$C:$C,0)))</f>
        <v>buildings-sector-main.html#rebate</v>
      </c>
      <c r="R253" s="254" t="str">
        <f>IF(ISBLANK(INDEX('Policy Characteristics'!L:L,MATCH($C253,'Policy Characteristics'!$C:$C,0))),"",INDEX('Policy Characteristics'!L:L,MATCH($C253,'Policy Characteristics'!$C:$C,0)))</f>
        <v>rebate-for-efficient-products.html</v>
      </c>
    </row>
    <row r="254" spans="1:18" s="2" customFormat="1" x14ac:dyDescent="0.25">
      <c r="A254" s="254" t="str">
        <f>IF(ISBLANK(INDEX('Policy Characteristics'!A:A,MATCH($C254,'Policy Characteristics'!$C:$C,0))),"",INDEX('Policy Characteristics'!A:A,MATCH($C254,'Policy Characteristics'!$C:$C,0)))</f>
        <v>Electricity Supply</v>
      </c>
      <c r="B254" s="262" t="str">
        <f>IF(ISBLANK(INDEX('Policy Characteristics'!B:B,MATCH($C254,'Policy Characteristics'!$C:$C,0))),"",INDEX('Policy Characteristics'!B:B,MATCH($C254,'Policy Characteristics'!$C:$C,0)))</f>
        <v>Restrict New Power Plants</v>
      </c>
      <c r="C254" s="317" t="s">
        <v>313</v>
      </c>
      <c r="D254" s="45" t="s">
        <v>431</v>
      </c>
      <c r="E254" s="45"/>
      <c r="F254" s="45" t="s">
        <v>430</v>
      </c>
      <c r="G254" s="6"/>
      <c r="H254" s="47">
        <f t="shared" si="13"/>
        <v>253</v>
      </c>
      <c r="I254" s="325" t="s">
        <v>40</v>
      </c>
      <c r="J254" s="255" t="str">
        <f>IF(ISBLANK(INDEX('Policy Characteristics'!D:D,MATCH($C254,'Policy Characteristics'!$C:$C,0))),"",INDEX('Policy Characteristics'!D:D,MATCH($C254,'Policy Characteristics'!$C:$C,0)))</f>
        <v>Restrict New Power Plants</v>
      </c>
      <c r="K254" s="254" t="str">
        <f>IF(ISBLANK(INDEX('Policy Characteristics'!E:E,MATCH($C254,'Policy Characteristics'!$C:$C,0))),"",INDEX('Policy Characteristics'!E:E,MATCH($C254,'Policy Characteristics'!$C:$C,0)))</f>
        <v>elec ban new power plants</v>
      </c>
      <c r="L254" s="254">
        <f>IF(ISBLANK(INDEX('Policy Characteristics'!F:F,MATCH($C254,'Policy Characteristics'!$C:$C,0))),"",INDEX('Policy Characteristics'!F:F,MATCH($C254,'Policy Characteristics'!$C:$C,0)))</f>
        <v>0</v>
      </c>
      <c r="M254" s="254">
        <f>IF(ISBLANK(INDEX('Policy Characteristics'!G:G,MATCH($C254,'Policy Characteristics'!$C:$C,0))),"",INDEX('Policy Characteristics'!G:G,MATCH($C254,'Policy Characteristics'!$C:$C,0)))</f>
        <v>1</v>
      </c>
      <c r="N254" s="254">
        <f>IF(ISBLANK(INDEX('Policy Characteristics'!H:H,MATCH($C254,'Policy Characteristics'!$C:$C,0))),"",INDEX('Policy Characteristics'!H:H,MATCH($C254,'Policy Characteristics'!$C:$C,0)))</f>
        <v>1</v>
      </c>
      <c r="O254" s="254" t="str">
        <f>IF(ISBLANK(INDEX('Policy Characteristics'!I:I,MATCH($C254,'Policy Characteristics'!$C:$C,0))),"",INDEX('Policy Characteristics'!I:I,MATCH($C254,'Policy Characteristics'!$C:$C,0)))</f>
        <v>on/off</v>
      </c>
      <c r="P254" s="254" t="str">
        <f>IF(ISBLANK(INDEX('Policy Characteristics'!J:J,MATCH($C254,'Policy Characteristics'!$C:$C,0))),"",INDEX('Policy Characteristics'!J:J,MATCH($C254,'Policy Characteristics'!$C:$C,0)))</f>
        <v>**Description:** This policy prevents new capacity of the selected type(s) from being built or deployed.</v>
      </c>
      <c r="Q254" s="254" t="str">
        <f>IF(ISBLANK(INDEX('Policy Characteristics'!K:K,MATCH($C254,'Policy Characteristics'!$C:$C,0))),"",INDEX('Policy Characteristics'!K:K,MATCH($C254,'Policy Characteristics'!$C:$C,0)))</f>
        <v>electricity-sector-main.html#ban</v>
      </c>
      <c r="R254" s="254" t="str">
        <f>IF(ISBLANK(INDEX('Policy Characteristics'!L:L,MATCH($C254,'Policy Characteristics'!$C:$C,0))),"",INDEX('Policy Characteristics'!L:L,MATCH($C254,'Policy Characteristics'!$C:$C,0)))</f>
        <v>ban-new-capacity.html</v>
      </c>
    </row>
    <row r="255" spans="1:18" s="4" customFormat="1" x14ac:dyDescent="0.25">
      <c r="A255" s="254" t="str">
        <f>IF(ISBLANK(INDEX('Policy Characteristics'!A:A,MATCH($C255,'Policy Characteristics'!$C:$C,0))),"",INDEX('Policy Characteristics'!A:A,MATCH($C255,'Policy Characteristics'!$C:$C,0)))</f>
        <v>Electricity Supply</v>
      </c>
      <c r="B255" s="262" t="str">
        <f>IF(ISBLANK(INDEX('Policy Characteristics'!B:B,MATCH($C255,'Policy Characteristics'!$C:$C,0))),"",INDEX('Policy Characteristics'!B:B,MATCH($C255,'Policy Characteristics'!$C:$C,0)))</f>
        <v>Restrict New Power Plants</v>
      </c>
      <c r="C255" s="254" t="str">
        <f t="shared" ref="C255:C266" si="20">C$254</f>
        <v>Boolean Ban New Power Plants</v>
      </c>
      <c r="D255" s="6" t="s">
        <v>3433</v>
      </c>
      <c r="E255" s="45"/>
      <c r="F255" s="6" t="s">
        <v>3373</v>
      </c>
      <c r="G255" s="45"/>
      <c r="H255" s="47">
        <f t="shared" si="13"/>
        <v>254</v>
      </c>
      <c r="I255" s="324" t="s">
        <v>40</v>
      </c>
      <c r="J255" s="255" t="str">
        <f>IF(ISBLANK(INDEX('Policy Characteristics'!D:D,MATCH($C255,'Policy Characteristics'!$C:$C,0))),"",INDEX('Policy Characteristics'!D:D,MATCH($C255,'Policy Characteristics'!$C:$C,0)))</f>
        <v>Restrict New Power Plants</v>
      </c>
      <c r="K255" s="254" t="str">
        <f>IF(ISBLANK(INDEX('Policy Characteristics'!E:E,MATCH($C255,'Policy Characteristics'!$C:$C,0))),"",INDEX('Policy Characteristics'!E:E,MATCH($C255,'Policy Characteristics'!$C:$C,0)))</f>
        <v>elec ban new power plants</v>
      </c>
      <c r="L255" s="254">
        <f>IF(ISBLANK(INDEX('Policy Characteristics'!F:F,MATCH($C255,'Policy Characteristics'!$C:$C,0))),"",INDEX('Policy Characteristics'!F:F,MATCH($C255,'Policy Characteristics'!$C:$C,0)))</f>
        <v>0</v>
      </c>
      <c r="M255" s="254">
        <f>IF(ISBLANK(INDEX('Policy Characteristics'!G:G,MATCH($C255,'Policy Characteristics'!$C:$C,0))),"",INDEX('Policy Characteristics'!G:G,MATCH($C255,'Policy Characteristics'!$C:$C,0)))</f>
        <v>1</v>
      </c>
      <c r="N255" s="254">
        <f>IF(ISBLANK(INDEX('Policy Characteristics'!H:H,MATCH($C255,'Policy Characteristics'!$C:$C,0))),"",INDEX('Policy Characteristics'!H:H,MATCH($C255,'Policy Characteristics'!$C:$C,0)))</f>
        <v>1</v>
      </c>
      <c r="O255" s="254" t="str">
        <f>IF(ISBLANK(INDEX('Policy Characteristics'!I:I,MATCH($C255,'Policy Characteristics'!$C:$C,0))),"",INDEX('Policy Characteristics'!I:I,MATCH($C255,'Policy Characteristics'!$C:$C,0)))</f>
        <v>on/off</v>
      </c>
      <c r="P255" s="254" t="str">
        <f>IF(ISBLANK(INDEX('Policy Characteristics'!J:J,MATCH($C255,'Policy Characteristics'!$C:$C,0))),"",INDEX('Policy Characteristics'!J:J,MATCH($C255,'Policy Characteristics'!$C:$C,0)))</f>
        <v>**Description:** This policy prevents new capacity of the selected type(s) from being built or deployed.</v>
      </c>
      <c r="Q255" s="254" t="str">
        <f>IF(ISBLANK(INDEX('Policy Characteristics'!K:K,MATCH($C255,'Policy Characteristics'!$C:$C,0))),"",INDEX('Policy Characteristics'!K:K,MATCH($C255,'Policy Characteristics'!$C:$C,0)))</f>
        <v>electricity-sector-main.html#ban</v>
      </c>
      <c r="R255" s="254" t="str">
        <f>IF(ISBLANK(INDEX('Policy Characteristics'!L:L,MATCH($C255,'Policy Characteristics'!$C:$C,0))),"",INDEX('Policy Characteristics'!L:L,MATCH($C255,'Policy Characteristics'!$C:$C,0)))</f>
        <v>ban-new-capacity.html</v>
      </c>
    </row>
    <row r="256" spans="1:18" s="4" customFormat="1" x14ac:dyDescent="0.25">
      <c r="A256" s="254" t="str">
        <f>IF(ISBLANK(INDEX('Policy Characteristics'!A:A,MATCH($C256,'Policy Characteristics'!$C:$C,0))),"",INDEX('Policy Characteristics'!A:A,MATCH($C256,'Policy Characteristics'!$C:$C,0)))</f>
        <v>Electricity Supply</v>
      </c>
      <c r="B256" s="262" t="str">
        <f>IF(ISBLANK(INDEX('Policy Characteristics'!B:B,MATCH($C256,'Policy Characteristics'!$C:$C,0))),"",INDEX('Policy Characteristics'!B:B,MATCH($C256,'Policy Characteristics'!$C:$C,0)))</f>
        <v>Restrict New Power Plants</v>
      </c>
      <c r="C256" s="254" t="str">
        <f t="shared" si="20"/>
        <v>Boolean Ban New Power Plants</v>
      </c>
      <c r="D256" s="6" t="s">
        <v>3434</v>
      </c>
      <c r="E256" s="45"/>
      <c r="F256" s="6" t="s">
        <v>3374</v>
      </c>
      <c r="G256" s="45"/>
      <c r="H256" s="47">
        <f t="shared" si="13"/>
        <v>255</v>
      </c>
      <c r="I256" s="324" t="s">
        <v>40</v>
      </c>
      <c r="J256" s="255" t="str">
        <f>IF(ISBLANK(INDEX('Policy Characteristics'!D:D,MATCH($C256,'Policy Characteristics'!$C:$C,0))),"",INDEX('Policy Characteristics'!D:D,MATCH($C256,'Policy Characteristics'!$C:$C,0)))</f>
        <v>Restrict New Power Plants</v>
      </c>
      <c r="K256" s="254" t="str">
        <f>IF(ISBLANK(INDEX('Policy Characteristics'!E:E,MATCH($C256,'Policy Characteristics'!$C:$C,0))),"",INDEX('Policy Characteristics'!E:E,MATCH($C256,'Policy Characteristics'!$C:$C,0)))</f>
        <v>elec ban new power plants</v>
      </c>
      <c r="L256" s="254">
        <f>IF(ISBLANK(INDEX('Policy Characteristics'!F:F,MATCH($C256,'Policy Characteristics'!$C:$C,0))),"",INDEX('Policy Characteristics'!F:F,MATCH($C256,'Policy Characteristics'!$C:$C,0)))</f>
        <v>0</v>
      </c>
      <c r="M256" s="254">
        <f>IF(ISBLANK(INDEX('Policy Characteristics'!G:G,MATCH($C256,'Policy Characteristics'!$C:$C,0))),"",INDEX('Policy Characteristics'!G:G,MATCH($C256,'Policy Characteristics'!$C:$C,0)))</f>
        <v>1</v>
      </c>
      <c r="N256" s="254">
        <f>IF(ISBLANK(INDEX('Policy Characteristics'!H:H,MATCH($C256,'Policy Characteristics'!$C:$C,0))),"",INDEX('Policy Characteristics'!H:H,MATCH($C256,'Policy Characteristics'!$C:$C,0)))</f>
        <v>1</v>
      </c>
      <c r="O256" s="254" t="str">
        <f>IF(ISBLANK(INDEX('Policy Characteristics'!I:I,MATCH($C256,'Policy Characteristics'!$C:$C,0))),"",INDEX('Policy Characteristics'!I:I,MATCH($C256,'Policy Characteristics'!$C:$C,0)))</f>
        <v>on/off</v>
      </c>
      <c r="P256" s="254" t="str">
        <f>IF(ISBLANK(INDEX('Policy Characteristics'!J:J,MATCH($C256,'Policy Characteristics'!$C:$C,0))),"",INDEX('Policy Characteristics'!J:J,MATCH($C256,'Policy Characteristics'!$C:$C,0)))</f>
        <v>**Description:** This policy prevents new capacity of the selected type(s) from being built or deployed.</v>
      </c>
      <c r="Q256" s="254" t="str">
        <f>IF(ISBLANK(INDEX('Policy Characteristics'!K:K,MATCH($C256,'Policy Characteristics'!$C:$C,0))),"",INDEX('Policy Characteristics'!K:K,MATCH($C256,'Policy Characteristics'!$C:$C,0)))</f>
        <v>electricity-sector-main.html#ban</v>
      </c>
      <c r="R256" s="254" t="str">
        <f>IF(ISBLANK(INDEX('Policy Characteristics'!L:L,MATCH($C256,'Policy Characteristics'!$C:$C,0))),"",INDEX('Policy Characteristics'!L:L,MATCH($C256,'Policy Characteristics'!$C:$C,0)))</f>
        <v>ban-new-capacity.html</v>
      </c>
    </row>
    <row r="257" spans="1:18" s="4" customFormat="1" x14ac:dyDescent="0.25">
      <c r="A257" s="254" t="str">
        <f>IF(ISBLANK(INDEX('Policy Characteristics'!A:A,MATCH($C257,'Policy Characteristics'!$C:$C,0))),"",INDEX('Policy Characteristics'!A:A,MATCH($C257,'Policy Characteristics'!$C:$C,0)))</f>
        <v>Electricity Supply</v>
      </c>
      <c r="B257" s="262" t="str">
        <f>IF(ISBLANK(INDEX('Policy Characteristics'!B:B,MATCH($C257,'Policy Characteristics'!$C:$C,0))),"",INDEX('Policy Characteristics'!B:B,MATCH($C257,'Policy Characteristics'!$C:$C,0)))</f>
        <v>Restrict New Power Plants</v>
      </c>
      <c r="C257" s="254" t="str">
        <f t="shared" si="20"/>
        <v>Boolean Ban New Power Plants</v>
      </c>
      <c r="D257" s="6" t="s">
        <v>72</v>
      </c>
      <c r="E257" s="45"/>
      <c r="F257" s="6" t="s">
        <v>3444</v>
      </c>
      <c r="G257" s="45"/>
      <c r="H257" s="47">
        <f t="shared" si="13"/>
        <v>256</v>
      </c>
      <c r="I257" s="324" t="s">
        <v>40</v>
      </c>
      <c r="J257" s="255" t="str">
        <f>IF(ISBLANK(INDEX('Policy Characteristics'!D:D,MATCH($C257,'Policy Characteristics'!$C:$C,0))),"",INDEX('Policy Characteristics'!D:D,MATCH($C257,'Policy Characteristics'!$C:$C,0)))</f>
        <v>Restrict New Power Plants</v>
      </c>
      <c r="K257" s="254" t="str">
        <f>IF(ISBLANK(INDEX('Policy Characteristics'!E:E,MATCH($C257,'Policy Characteristics'!$C:$C,0))),"",INDEX('Policy Characteristics'!E:E,MATCH($C257,'Policy Characteristics'!$C:$C,0)))</f>
        <v>elec ban new power plants</v>
      </c>
      <c r="L257" s="254">
        <f>IF(ISBLANK(INDEX('Policy Characteristics'!F:F,MATCH($C257,'Policy Characteristics'!$C:$C,0))),"",INDEX('Policy Characteristics'!F:F,MATCH($C257,'Policy Characteristics'!$C:$C,0)))</f>
        <v>0</v>
      </c>
      <c r="M257" s="254">
        <f>IF(ISBLANK(INDEX('Policy Characteristics'!G:G,MATCH($C257,'Policy Characteristics'!$C:$C,0))),"",INDEX('Policy Characteristics'!G:G,MATCH($C257,'Policy Characteristics'!$C:$C,0)))</f>
        <v>1</v>
      </c>
      <c r="N257" s="254">
        <f>IF(ISBLANK(INDEX('Policy Characteristics'!H:H,MATCH($C257,'Policy Characteristics'!$C:$C,0))),"",INDEX('Policy Characteristics'!H:H,MATCH($C257,'Policy Characteristics'!$C:$C,0)))</f>
        <v>1</v>
      </c>
      <c r="O257" s="254" t="str">
        <f>IF(ISBLANK(INDEX('Policy Characteristics'!I:I,MATCH($C257,'Policy Characteristics'!$C:$C,0))),"",INDEX('Policy Characteristics'!I:I,MATCH($C257,'Policy Characteristics'!$C:$C,0)))</f>
        <v>on/off</v>
      </c>
      <c r="P257" s="254" t="str">
        <f>IF(ISBLANK(INDEX('Policy Characteristics'!J:J,MATCH($C257,'Policy Characteristics'!$C:$C,0))),"",INDEX('Policy Characteristics'!J:J,MATCH($C257,'Policy Characteristics'!$C:$C,0)))</f>
        <v>**Description:** This policy prevents new capacity of the selected type(s) from being built or deployed.</v>
      </c>
      <c r="Q257" s="254" t="str">
        <f>IF(ISBLANK(INDEX('Policy Characteristics'!K:K,MATCH($C257,'Policy Characteristics'!$C:$C,0))),"",INDEX('Policy Characteristics'!K:K,MATCH($C257,'Policy Characteristics'!$C:$C,0)))</f>
        <v>electricity-sector-main.html#ban</v>
      </c>
      <c r="R257" s="254" t="str">
        <f>IF(ISBLANK(INDEX('Policy Characteristics'!L:L,MATCH($C257,'Policy Characteristics'!$C:$C,0))),"",INDEX('Policy Characteristics'!L:L,MATCH($C257,'Policy Characteristics'!$C:$C,0)))</f>
        <v>ban-new-capacity.html</v>
      </c>
    </row>
    <row r="258" spans="1:18" s="4" customFormat="1" x14ac:dyDescent="0.25">
      <c r="A258" s="254" t="str">
        <f>IF(ISBLANK(INDEX('Policy Characteristics'!A:A,MATCH($C258,'Policy Characteristics'!$C:$C,0))),"",INDEX('Policy Characteristics'!A:A,MATCH($C258,'Policy Characteristics'!$C:$C,0)))</f>
        <v>Electricity Supply</v>
      </c>
      <c r="B258" s="262" t="str">
        <f>IF(ISBLANK(INDEX('Policy Characteristics'!B:B,MATCH($C258,'Policy Characteristics'!$C:$C,0))),"",INDEX('Policy Characteristics'!B:B,MATCH($C258,'Policy Characteristics'!$C:$C,0)))</f>
        <v>Restrict New Power Plants</v>
      </c>
      <c r="C258" s="254" t="str">
        <f t="shared" si="20"/>
        <v>Boolean Ban New Power Plants</v>
      </c>
      <c r="D258" s="6" t="s">
        <v>73</v>
      </c>
      <c r="E258" s="45"/>
      <c r="F258" s="6" t="s">
        <v>85</v>
      </c>
      <c r="G258" s="45"/>
      <c r="H258" s="47">
        <f t="shared" si="13"/>
        <v>257</v>
      </c>
      <c r="I258" s="324" t="s">
        <v>40</v>
      </c>
      <c r="J258" s="255" t="str">
        <f>IF(ISBLANK(INDEX('Policy Characteristics'!D:D,MATCH($C258,'Policy Characteristics'!$C:$C,0))),"",INDEX('Policy Characteristics'!D:D,MATCH($C258,'Policy Characteristics'!$C:$C,0)))</f>
        <v>Restrict New Power Plants</v>
      </c>
      <c r="K258" s="254" t="str">
        <f>IF(ISBLANK(INDEX('Policy Characteristics'!E:E,MATCH($C258,'Policy Characteristics'!$C:$C,0))),"",INDEX('Policy Characteristics'!E:E,MATCH($C258,'Policy Characteristics'!$C:$C,0)))</f>
        <v>elec ban new power plants</v>
      </c>
      <c r="L258" s="254">
        <f>IF(ISBLANK(INDEX('Policy Characteristics'!F:F,MATCH($C258,'Policy Characteristics'!$C:$C,0))),"",INDEX('Policy Characteristics'!F:F,MATCH($C258,'Policy Characteristics'!$C:$C,0)))</f>
        <v>0</v>
      </c>
      <c r="M258" s="254">
        <f>IF(ISBLANK(INDEX('Policy Characteristics'!G:G,MATCH($C258,'Policy Characteristics'!$C:$C,0))),"",INDEX('Policy Characteristics'!G:G,MATCH($C258,'Policy Characteristics'!$C:$C,0)))</f>
        <v>1</v>
      </c>
      <c r="N258" s="254">
        <f>IF(ISBLANK(INDEX('Policy Characteristics'!H:H,MATCH($C258,'Policy Characteristics'!$C:$C,0))),"",INDEX('Policy Characteristics'!H:H,MATCH($C258,'Policy Characteristics'!$C:$C,0)))</f>
        <v>1</v>
      </c>
      <c r="O258" s="254" t="str">
        <f>IF(ISBLANK(INDEX('Policy Characteristics'!I:I,MATCH($C258,'Policy Characteristics'!$C:$C,0))),"",INDEX('Policy Characteristics'!I:I,MATCH($C258,'Policy Characteristics'!$C:$C,0)))</f>
        <v>on/off</v>
      </c>
      <c r="P258" s="254" t="str">
        <f>IF(ISBLANK(INDEX('Policy Characteristics'!J:J,MATCH($C258,'Policy Characteristics'!$C:$C,0))),"",INDEX('Policy Characteristics'!J:J,MATCH($C258,'Policy Characteristics'!$C:$C,0)))</f>
        <v>**Description:** This policy prevents new capacity of the selected type(s) from being built or deployed.</v>
      </c>
      <c r="Q258" s="254" t="str">
        <f>IF(ISBLANK(INDEX('Policy Characteristics'!K:K,MATCH($C258,'Policy Characteristics'!$C:$C,0))),"",INDEX('Policy Characteristics'!K:K,MATCH($C258,'Policy Characteristics'!$C:$C,0)))</f>
        <v>electricity-sector-main.html#ban</v>
      </c>
      <c r="R258" s="254" t="str">
        <f>IF(ISBLANK(INDEX('Policy Characteristics'!L:L,MATCH($C258,'Policy Characteristics'!$C:$C,0))),"",INDEX('Policy Characteristics'!L:L,MATCH($C258,'Policy Characteristics'!$C:$C,0)))</f>
        <v>ban-new-capacity.html</v>
      </c>
    </row>
    <row r="259" spans="1:18" s="4" customFormat="1" x14ac:dyDescent="0.25">
      <c r="A259" s="254" t="str">
        <f>IF(ISBLANK(INDEX('Policy Characteristics'!A:A,MATCH($C259,'Policy Characteristics'!$C:$C,0))),"",INDEX('Policy Characteristics'!A:A,MATCH($C259,'Policy Characteristics'!$C:$C,0)))</f>
        <v>Electricity Supply</v>
      </c>
      <c r="B259" s="262" t="str">
        <f>IF(ISBLANK(INDEX('Policy Characteristics'!B:B,MATCH($C259,'Policy Characteristics'!$C:$C,0))),"",INDEX('Policy Characteristics'!B:B,MATCH($C259,'Policy Characteristics'!$C:$C,0)))</f>
        <v>Restrict New Power Plants</v>
      </c>
      <c r="C259" s="254" t="str">
        <f t="shared" si="20"/>
        <v>Boolean Ban New Power Plants</v>
      </c>
      <c r="D259" s="6" t="s">
        <v>432</v>
      </c>
      <c r="E259" s="45"/>
      <c r="F259" s="6" t="s">
        <v>435</v>
      </c>
      <c r="G259" s="45"/>
      <c r="H259" s="47">
        <f t="shared" ref="H259:H322" si="21">H258+1</f>
        <v>258</v>
      </c>
      <c r="I259" s="324" t="s">
        <v>41</v>
      </c>
      <c r="J259" s="255" t="str">
        <f>IF(ISBLANK(INDEX('Policy Characteristics'!D:D,MATCH($C259,'Policy Characteristics'!$C:$C,0))),"",INDEX('Policy Characteristics'!D:D,MATCH($C259,'Policy Characteristics'!$C:$C,0)))</f>
        <v>Restrict New Power Plants</v>
      </c>
      <c r="K259" s="254" t="str">
        <f>IF(ISBLANK(INDEX('Policy Characteristics'!E:E,MATCH($C259,'Policy Characteristics'!$C:$C,0))),"",INDEX('Policy Characteristics'!E:E,MATCH($C259,'Policy Characteristics'!$C:$C,0)))</f>
        <v>elec ban new power plants</v>
      </c>
      <c r="L259" s="254">
        <f>IF(ISBLANK(INDEX('Policy Characteristics'!F:F,MATCH($C259,'Policy Characteristics'!$C:$C,0))),"",INDEX('Policy Characteristics'!F:F,MATCH($C259,'Policy Characteristics'!$C:$C,0)))</f>
        <v>0</v>
      </c>
      <c r="M259" s="254">
        <f>IF(ISBLANK(INDEX('Policy Characteristics'!G:G,MATCH($C259,'Policy Characteristics'!$C:$C,0))),"",INDEX('Policy Characteristics'!G:G,MATCH($C259,'Policy Characteristics'!$C:$C,0)))</f>
        <v>1</v>
      </c>
      <c r="N259" s="254">
        <f>IF(ISBLANK(INDEX('Policy Characteristics'!H:H,MATCH($C259,'Policy Characteristics'!$C:$C,0))),"",INDEX('Policy Characteristics'!H:H,MATCH($C259,'Policy Characteristics'!$C:$C,0)))</f>
        <v>1</v>
      </c>
      <c r="O259" s="254" t="str">
        <f>IF(ISBLANK(INDEX('Policy Characteristics'!I:I,MATCH($C259,'Policy Characteristics'!$C:$C,0))),"",INDEX('Policy Characteristics'!I:I,MATCH($C259,'Policy Characteristics'!$C:$C,0)))</f>
        <v>on/off</v>
      </c>
      <c r="P259" s="254" t="str">
        <f>IF(ISBLANK(INDEX('Policy Characteristics'!J:J,MATCH($C259,'Policy Characteristics'!$C:$C,0))),"",INDEX('Policy Characteristics'!J:J,MATCH($C259,'Policy Characteristics'!$C:$C,0)))</f>
        <v>**Description:** This policy prevents new capacity of the selected type(s) from being built or deployed.</v>
      </c>
      <c r="Q259" s="254" t="str">
        <f>IF(ISBLANK(INDEX('Policy Characteristics'!K:K,MATCH($C259,'Policy Characteristics'!$C:$C,0))),"",INDEX('Policy Characteristics'!K:K,MATCH($C259,'Policy Characteristics'!$C:$C,0)))</f>
        <v>electricity-sector-main.html#ban</v>
      </c>
      <c r="R259" s="254" t="str">
        <f>IF(ISBLANK(INDEX('Policy Characteristics'!L:L,MATCH($C259,'Policy Characteristics'!$C:$C,0))),"",INDEX('Policy Characteristics'!L:L,MATCH($C259,'Policy Characteristics'!$C:$C,0)))</f>
        <v>ban-new-capacity.html</v>
      </c>
    </row>
    <row r="260" spans="1:18" s="4" customFormat="1" x14ac:dyDescent="0.25">
      <c r="A260" s="254" t="str">
        <f>IF(ISBLANK(INDEX('Policy Characteristics'!A:A,MATCH($C260,'Policy Characteristics'!$C:$C,0))),"",INDEX('Policy Characteristics'!A:A,MATCH($C260,'Policy Characteristics'!$C:$C,0)))</f>
        <v>Electricity Supply</v>
      </c>
      <c r="B260" s="262" t="str">
        <f>IF(ISBLANK(INDEX('Policy Characteristics'!B:B,MATCH($C260,'Policy Characteristics'!$C:$C,0))),"",INDEX('Policy Characteristics'!B:B,MATCH($C260,'Policy Characteristics'!$C:$C,0)))</f>
        <v>Restrict New Power Plants</v>
      </c>
      <c r="C260" s="254" t="str">
        <f t="shared" si="20"/>
        <v>Boolean Ban New Power Plants</v>
      </c>
      <c r="D260" s="6" t="s">
        <v>74</v>
      </c>
      <c r="E260" s="45"/>
      <c r="F260" s="6" t="s">
        <v>86</v>
      </c>
      <c r="G260" s="45"/>
      <c r="H260" s="47">
        <f t="shared" si="21"/>
        <v>259</v>
      </c>
      <c r="I260" s="324" t="s">
        <v>41</v>
      </c>
      <c r="J260" s="255" t="str">
        <f>IF(ISBLANK(INDEX('Policy Characteristics'!D:D,MATCH($C260,'Policy Characteristics'!$C:$C,0))),"",INDEX('Policy Characteristics'!D:D,MATCH($C260,'Policy Characteristics'!$C:$C,0)))</f>
        <v>Restrict New Power Plants</v>
      </c>
      <c r="K260" s="254" t="str">
        <f>IF(ISBLANK(INDEX('Policy Characteristics'!E:E,MATCH($C260,'Policy Characteristics'!$C:$C,0))),"",INDEX('Policy Characteristics'!E:E,MATCH($C260,'Policy Characteristics'!$C:$C,0)))</f>
        <v>elec ban new power plants</v>
      </c>
      <c r="L260" s="254">
        <f>IF(ISBLANK(INDEX('Policy Characteristics'!F:F,MATCH($C260,'Policy Characteristics'!$C:$C,0))),"",INDEX('Policy Characteristics'!F:F,MATCH($C260,'Policy Characteristics'!$C:$C,0)))</f>
        <v>0</v>
      </c>
      <c r="M260" s="254">
        <f>IF(ISBLANK(INDEX('Policy Characteristics'!G:G,MATCH($C260,'Policy Characteristics'!$C:$C,0))),"",INDEX('Policy Characteristics'!G:G,MATCH($C260,'Policy Characteristics'!$C:$C,0)))</f>
        <v>1</v>
      </c>
      <c r="N260" s="254">
        <f>IF(ISBLANK(INDEX('Policy Characteristics'!H:H,MATCH($C260,'Policy Characteristics'!$C:$C,0))),"",INDEX('Policy Characteristics'!H:H,MATCH($C260,'Policy Characteristics'!$C:$C,0)))</f>
        <v>1</v>
      </c>
      <c r="O260" s="254" t="str">
        <f>IF(ISBLANK(INDEX('Policy Characteristics'!I:I,MATCH($C260,'Policy Characteristics'!$C:$C,0))),"",INDEX('Policy Characteristics'!I:I,MATCH($C260,'Policy Characteristics'!$C:$C,0)))</f>
        <v>on/off</v>
      </c>
      <c r="P260" s="254" t="str">
        <f>IF(ISBLANK(INDEX('Policy Characteristics'!J:J,MATCH($C260,'Policy Characteristics'!$C:$C,0))),"",INDEX('Policy Characteristics'!J:J,MATCH($C260,'Policy Characteristics'!$C:$C,0)))</f>
        <v>**Description:** This policy prevents new capacity of the selected type(s) from being built or deployed.</v>
      </c>
      <c r="Q260" s="254" t="str">
        <f>IF(ISBLANK(INDEX('Policy Characteristics'!K:K,MATCH($C260,'Policy Characteristics'!$C:$C,0))),"",INDEX('Policy Characteristics'!K:K,MATCH($C260,'Policy Characteristics'!$C:$C,0)))</f>
        <v>electricity-sector-main.html#ban</v>
      </c>
      <c r="R260" s="254" t="str">
        <f>IF(ISBLANK(INDEX('Policy Characteristics'!L:L,MATCH($C260,'Policy Characteristics'!$C:$C,0))),"",INDEX('Policy Characteristics'!L:L,MATCH($C260,'Policy Characteristics'!$C:$C,0)))</f>
        <v>ban-new-capacity.html</v>
      </c>
    </row>
    <row r="261" spans="1:18" s="4" customFormat="1" x14ac:dyDescent="0.25">
      <c r="A261" s="254" t="str">
        <f>IF(ISBLANK(INDEX('Policy Characteristics'!A:A,MATCH($C261,'Policy Characteristics'!$C:$C,0))),"",INDEX('Policy Characteristics'!A:A,MATCH($C261,'Policy Characteristics'!$C:$C,0)))</f>
        <v>Electricity Supply</v>
      </c>
      <c r="B261" s="262" t="str">
        <f>IF(ISBLANK(INDEX('Policy Characteristics'!B:B,MATCH($C261,'Policy Characteristics'!$C:$C,0))),"",INDEX('Policy Characteristics'!B:B,MATCH($C261,'Policy Characteristics'!$C:$C,0)))</f>
        <v>Restrict New Power Plants</v>
      </c>
      <c r="C261" s="254" t="str">
        <f t="shared" si="20"/>
        <v>Boolean Ban New Power Plants</v>
      </c>
      <c r="D261" s="6" t="s">
        <v>75</v>
      </c>
      <c r="E261" s="45"/>
      <c r="F261" s="6" t="s">
        <v>87</v>
      </c>
      <c r="G261" s="45"/>
      <c r="H261" s="47">
        <f t="shared" si="21"/>
        <v>260</v>
      </c>
      <c r="I261" s="324" t="s">
        <v>41</v>
      </c>
      <c r="J261" s="255" t="str">
        <f>IF(ISBLANK(INDEX('Policy Characteristics'!D:D,MATCH($C261,'Policy Characteristics'!$C:$C,0))),"",INDEX('Policy Characteristics'!D:D,MATCH($C261,'Policy Characteristics'!$C:$C,0)))</f>
        <v>Restrict New Power Plants</v>
      </c>
      <c r="K261" s="254" t="str">
        <f>IF(ISBLANK(INDEX('Policy Characteristics'!E:E,MATCH($C261,'Policy Characteristics'!$C:$C,0))),"",INDEX('Policy Characteristics'!E:E,MATCH($C261,'Policy Characteristics'!$C:$C,0)))</f>
        <v>elec ban new power plants</v>
      </c>
      <c r="L261" s="254">
        <f>IF(ISBLANK(INDEX('Policy Characteristics'!F:F,MATCH($C261,'Policy Characteristics'!$C:$C,0))),"",INDEX('Policy Characteristics'!F:F,MATCH($C261,'Policy Characteristics'!$C:$C,0)))</f>
        <v>0</v>
      </c>
      <c r="M261" s="254">
        <f>IF(ISBLANK(INDEX('Policy Characteristics'!G:G,MATCH($C261,'Policy Characteristics'!$C:$C,0))),"",INDEX('Policy Characteristics'!G:G,MATCH($C261,'Policy Characteristics'!$C:$C,0)))</f>
        <v>1</v>
      </c>
      <c r="N261" s="254">
        <f>IF(ISBLANK(INDEX('Policy Characteristics'!H:H,MATCH($C261,'Policy Characteristics'!$C:$C,0))),"",INDEX('Policy Characteristics'!H:H,MATCH($C261,'Policy Characteristics'!$C:$C,0)))</f>
        <v>1</v>
      </c>
      <c r="O261" s="254" t="str">
        <f>IF(ISBLANK(INDEX('Policy Characteristics'!I:I,MATCH($C261,'Policy Characteristics'!$C:$C,0))),"",INDEX('Policy Characteristics'!I:I,MATCH($C261,'Policy Characteristics'!$C:$C,0)))</f>
        <v>on/off</v>
      </c>
      <c r="P261" s="254" t="str">
        <f>IF(ISBLANK(INDEX('Policy Characteristics'!J:J,MATCH($C261,'Policy Characteristics'!$C:$C,0))),"",INDEX('Policy Characteristics'!J:J,MATCH($C261,'Policy Characteristics'!$C:$C,0)))</f>
        <v>**Description:** This policy prevents new capacity of the selected type(s) from being built or deployed.</v>
      </c>
      <c r="Q261" s="254" t="str">
        <f>IF(ISBLANK(INDEX('Policy Characteristics'!K:K,MATCH($C261,'Policy Characteristics'!$C:$C,0))),"",INDEX('Policy Characteristics'!K:K,MATCH($C261,'Policy Characteristics'!$C:$C,0)))</f>
        <v>electricity-sector-main.html#ban</v>
      </c>
      <c r="R261" s="254" t="str">
        <f>IF(ISBLANK(INDEX('Policy Characteristics'!L:L,MATCH($C261,'Policy Characteristics'!$C:$C,0))),"",INDEX('Policy Characteristics'!L:L,MATCH($C261,'Policy Characteristics'!$C:$C,0)))</f>
        <v>ban-new-capacity.html</v>
      </c>
    </row>
    <row r="262" spans="1:18" s="4" customFormat="1" x14ac:dyDescent="0.25">
      <c r="A262" s="254" t="str">
        <f>IF(ISBLANK(INDEX('Policy Characteristics'!A:A,MATCH($C262,'Policy Characteristics'!$C:$C,0))),"",INDEX('Policy Characteristics'!A:A,MATCH($C262,'Policy Characteristics'!$C:$C,0)))</f>
        <v>Electricity Supply</v>
      </c>
      <c r="B262" s="262" t="str">
        <f>IF(ISBLANK(INDEX('Policy Characteristics'!B:B,MATCH($C262,'Policy Characteristics'!$C:$C,0))),"",INDEX('Policy Characteristics'!B:B,MATCH($C262,'Policy Characteristics'!$C:$C,0)))</f>
        <v>Restrict New Power Plants</v>
      </c>
      <c r="C262" s="254" t="str">
        <f t="shared" si="20"/>
        <v>Boolean Ban New Power Plants</v>
      </c>
      <c r="D262" s="6" t="s">
        <v>76</v>
      </c>
      <c r="E262" s="45"/>
      <c r="F262" s="6" t="s">
        <v>88</v>
      </c>
      <c r="G262" s="45"/>
      <c r="H262" s="47">
        <f t="shared" si="21"/>
        <v>261</v>
      </c>
      <c r="I262" s="324" t="s">
        <v>41</v>
      </c>
      <c r="J262" s="255" t="str">
        <f>IF(ISBLANK(INDEX('Policy Characteristics'!D:D,MATCH($C262,'Policy Characteristics'!$C:$C,0))),"",INDEX('Policy Characteristics'!D:D,MATCH($C262,'Policy Characteristics'!$C:$C,0)))</f>
        <v>Restrict New Power Plants</v>
      </c>
      <c r="K262" s="254" t="str">
        <f>IF(ISBLANK(INDEX('Policy Characteristics'!E:E,MATCH($C262,'Policy Characteristics'!$C:$C,0))),"",INDEX('Policy Characteristics'!E:E,MATCH($C262,'Policy Characteristics'!$C:$C,0)))</f>
        <v>elec ban new power plants</v>
      </c>
      <c r="L262" s="254">
        <f>IF(ISBLANK(INDEX('Policy Characteristics'!F:F,MATCH($C262,'Policy Characteristics'!$C:$C,0))),"",INDEX('Policy Characteristics'!F:F,MATCH($C262,'Policy Characteristics'!$C:$C,0)))</f>
        <v>0</v>
      </c>
      <c r="M262" s="254">
        <f>IF(ISBLANK(INDEX('Policy Characteristics'!G:G,MATCH($C262,'Policy Characteristics'!$C:$C,0))),"",INDEX('Policy Characteristics'!G:G,MATCH($C262,'Policy Characteristics'!$C:$C,0)))</f>
        <v>1</v>
      </c>
      <c r="N262" s="254">
        <f>IF(ISBLANK(INDEX('Policy Characteristics'!H:H,MATCH($C262,'Policy Characteristics'!$C:$C,0))),"",INDEX('Policy Characteristics'!H:H,MATCH($C262,'Policy Characteristics'!$C:$C,0)))</f>
        <v>1</v>
      </c>
      <c r="O262" s="254" t="str">
        <f>IF(ISBLANK(INDEX('Policy Characteristics'!I:I,MATCH($C262,'Policy Characteristics'!$C:$C,0))),"",INDEX('Policy Characteristics'!I:I,MATCH($C262,'Policy Characteristics'!$C:$C,0)))</f>
        <v>on/off</v>
      </c>
      <c r="P262" s="254" t="str">
        <f>IF(ISBLANK(INDEX('Policy Characteristics'!J:J,MATCH($C262,'Policy Characteristics'!$C:$C,0))),"",INDEX('Policy Characteristics'!J:J,MATCH($C262,'Policy Characteristics'!$C:$C,0)))</f>
        <v>**Description:** This policy prevents new capacity of the selected type(s) from being built or deployed.</v>
      </c>
      <c r="Q262" s="254" t="str">
        <f>IF(ISBLANK(INDEX('Policy Characteristics'!K:K,MATCH($C262,'Policy Characteristics'!$C:$C,0))),"",INDEX('Policy Characteristics'!K:K,MATCH($C262,'Policy Characteristics'!$C:$C,0)))</f>
        <v>electricity-sector-main.html#ban</v>
      </c>
      <c r="R262" s="254" t="str">
        <f>IF(ISBLANK(INDEX('Policy Characteristics'!L:L,MATCH($C262,'Policy Characteristics'!$C:$C,0))),"",INDEX('Policy Characteristics'!L:L,MATCH($C262,'Policy Characteristics'!$C:$C,0)))</f>
        <v>ban-new-capacity.html</v>
      </c>
    </row>
    <row r="263" spans="1:18" s="4" customFormat="1" x14ac:dyDescent="0.25">
      <c r="A263" s="254" t="str">
        <f>IF(ISBLANK(INDEX('Policy Characteristics'!A:A,MATCH($C263,'Policy Characteristics'!$C:$C,0))),"",INDEX('Policy Characteristics'!A:A,MATCH($C263,'Policy Characteristics'!$C:$C,0)))</f>
        <v>Electricity Supply</v>
      </c>
      <c r="B263" s="262" t="str">
        <f>IF(ISBLANK(INDEX('Policy Characteristics'!B:B,MATCH($C263,'Policy Characteristics'!$C:$C,0))),"",INDEX('Policy Characteristics'!B:B,MATCH($C263,'Policy Characteristics'!$C:$C,0)))</f>
        <v>Restrict New Power Plants</v>
      </c>
      <c r="C263" s="254" t="str">
        <f t="shared" ref="C263:C277" si="22">C$254</f>
        <v>Boolean Ban New Power Plants</v>
      </c>
      <c r="D263" s="6" t="s">
        <v>2401</v>
      </c>
      <c r="E263" s="45"/>
      <c r="F263" s="6" t="s">
        <v>420</v>
      </c>
      <c r="G263" s="45"/>
      <c r="H263" s="47">
        <f t="shared" si="21"/>
        <v>262</v>
      </c>
      <c r="I263" s="324" t="s">
        <v>41</v>
      </c>
      <c r="J263" s="255" t="str">
        <f>IF(ISBLANK(INDEX('Policy Characteristics'!D:D,MATCH($C263,'Policy Characteristics'!$C:$C,0))),"",INDEX('Policy Characteristics'!D:D,MATCH($C263,'Policy Characteristics'!$C:$C,0)))</f>
        <v>Restrict New Power Plants</v>
      </c>
      <c r="K263" s="254" t="str">
        <f>IF(ISBLANK(INDEX('Policy Characteristics'!E:E,MATCH($C263,'Policy Characteristics'!$C:$C,0))),"",INDEX('Policy Characteristics'!E:E,MATCH($C263,'Policy Characteristics'!$C:$C,0)))</f>
        <v>elec ban new power plants</v>
      </c>
      <c r="L263" s="254">
        <f>IF(ISBLANK(INDEX('Policy Characteristics'!F:F,MATCH($C263,'Policy Characteristics'!$C:$C,0))),"",INDEX('Policy Characteristics'!F:F,MATCH($C263,'Policy Characteristics'!$C:$C,0)))</f>
        <v>0</v>
      </c>
      <c r="M263" s="254">
        <f>IF(ISBLANK(INDEX('Policy Characteristics'!G:G,MATCH($C263,'Policy Characteristics'!$C:$C,0))),"",INDEX('Policy Characteristics'!G:G,MATCH($C263,'Policy Characteristics'!$C:$C,0)))</f>
        <v>1</v>
      </c>
      <c r="N263" s="254">
        <f>IF(ISBLANK(INDEX('Policy Characteristics'!H:H,MATCH($C263,'Policy Characteristics'!$C:$C,0))),"",INDEX('Policy Characteristics'!H:H,MATCH($C263,'Policy Characteristics'!$C:$C,0)))</f>
        <v>1</v>
      </c>
      <c r="O263" s="254" t="str">
        <f>IF(ISBLANK(INDEX('Policy Characteristics'!I:I,MATCH($C263,'Policy Characteristics'!$C:$C,0))),"",INDEX('Policy Characteristics'!I:I,MATCH($C263,'Policy Characteristics'!$C:$C,0)))</f>
        <v>on/off</v>
      </c>
      <c r="P263" s="254" t="str">
        <f>IF(ISBLANK(INDEX('Policy Characteristics'!J:J,MATCH($C263,'Policy Characteristics'!$C:$C,0))),"",INDEX('Policy Characteristics'!J:J,MATCH($C263,'Policy Characteristics'!$C:$C,0)))</f>
        <v>**Description:** This policy prevents new capacity of the selected type(s) from being built or deployed.</v>
      </c>
      <c r="Q263" s="254" t="str">
        <f>IF(ISBLANK(INDEX('Policy Characteristics'!K:K,MATCH($C263,'Policy Characteristics'!$C:$C,0))),"",INDEX('Policy Characteristics'!K:K,MATCH($C263,'Policy Characteristics'!$C:$C,0)))</f>
        <v>electricity-sector-main.html#ban</v>
      </c>
      <c r="R263" s="254" t="str">
        <f>IF(ISBLANK(INDEX('Policy Characteristics'!L:L,MATCH($C263,'Policy Characteristics'!$C:$C,0))),"",INDEX('Policy Characteristics'!L:L,MATCH($C263,'Policy Characteristics'!$C:$C,0)))</f>
        <v>ban-new-capacity.html</v>
      </c>
    </row>
    <row r="264" spans="1:18" s="4" customFormat="1" x14ac:dyDescent="0.25">
      <c r="A264" s="254" t="str">
        <f>IF(ISBLANK(INDEX('Policy Characteristics'!A:A,MATCH($C264,'Policy Characteristics'!$C:$C,0))),"",INDEX('Policy Characteristics'!A:A,MATCH($C264,'Policy Characteristics'!$C:$C,0)))</f>
        <v>Electricity Supply</v>
      </c>
      <c r="B264" s="262" t="str">
        <f>IF(ISBLANK(INDEX('Policy Characteristics'!B:B,MATCH($C264,'Policy Characteristics'!$C:$C,0))),"",INDEX('Policy Characteristics'!B:B,MATCH($C264,'Policy Characteristics'!$C:$C,0)))</f>
        <v>Restrict New Power Plants</v>
      </c>
      <c r="C264" s="254" t="str">
        <f t="shared" si="20"/>
        <v>Boolean Ban New Power Plants</v>
      </c>
      <c r="D264" s="6" t="s">
        <v>293</v>
      </c>
      <c r="E264" s="45"/>
      <c r="F264" s="6" t="s">
        <v>295</v>
      </c>
      <c r="G264" s="45"/>
      <c r="H264" s="47">
        <f t="shared" si="21"/>
        <v>263</v>
      </c>
      <c r="I264" s="324" t="s">
        <v>40</v>
      </c>
      <c r="J264" s="255" t="str">
        <f>IF(ISBLANK(INDEX('Policy Characteristics'!D:D,MATCH($C264,'Policy Characteristics'!$C:$C,0))),"",INDEX('Policy Characteristics'!D:D,MATCH($C264,'Policy Characteristics'!$C:$C,0)))</f>
        <v>Restrict New Power Plants</v>
      </c>
      <c r="K264" s="254" t="str">
        <f>IF(ISBLANK(INDEX('Policy Characteristics'!E:E,MATCH($C264,'Policy Characteristics'!$C:$C,0))),"",INDEX('Policy Characteristics'!E:E,MATCH($C264,'Policy Characteristics'!$C:$C,0)))</f>
        <v>elec ban new power plants</v>
      </c>
      <c r="L264" s="254">
        <f>IF(ISBLANK(INDEX('Policy Characteristics'!F:F,MATCH($C264,'Policy Characteristics'!$C:$C,0))),"",INDEX('Policy Characteristics'!F:F,MATCH($C264,'Policy Characteristics'!$C:$C,0)))</f>
        <v>0</v>
      </c>
      <c r="M264" s="254">
        <f>IF(ISBLANK(INDEX('Policy Characteristics'!G:G,MATCH($C264,'Policy Characteristics'!$C:$C,0))),"",INDEX('Policy Characteristics'!G:G,MATCH($C264,'Policy Characteristics'!$C:$C,0)))</f>
        <v>1</v>
      </c>
      <c r="N264" s="254">
        <f>IF(ISBLANK(INDEX('Policy Characteristics'!H:H,MATCH($C264,'Policy Characteristics'!$C:$C,0))),"",INDEX('Policy Characteristics'!H:H,MATCH($C264,'Policy Characteristics'!$C:$C,0)))</f>
        <v>1</v>
      </c>
      <c r="O264" s="254" t="str">
        <f>IF(ISBLANK(INDEX('Policy Characteristics'!I:I,MATCH($C264,'Policy Characteristics'!$C:$C,0))),"",INDEX('Policy Characteristics'!I:I,MATCH($C264,'Policy Characteristics'!$C:$C,0)))</f>
        <v>on/off</v>
      </c>
      <c r="P264" s="254" t="str">
        <f>IF(ISBLANK(INDEX('Policy Characteristics'!J:J,MATCH($C264,'Policy Characteristics'!$C:$C,0))),"",INDEX('Policy Characteristics'!J:J,MATCH($C264,'Policy Characteristics'!$C:$C,0)))</f>
        <v>**Description:** This policy prevents new capacity of the selected type(s) from being built or deployed.</v>
      </c>
      <c r="Q264" s="254" t="str">
        <f>IF(ISBLANK(INDEX('Policy Characteristics'!K:K,MATCH($C264,'Policy Characteristics'!$C:$C,0))),"",INDEX('Policy Characteristics'!K:K,MATCH($C264,'Policy Characteristics'!$C:$C,0)))</f>
        <v>electricity-sector-main.html#ban</v>
      </c>
      <c r="R264" s="254" t="str">
        <f>IF(ISBLANK(INDEX('Policy Characteristics'!L:L,MATCH($C264,'Policy Characteristics'!$C:$C,0))),"",INDEX('Policy Characteristics'!L:L,MATCH($C264,'Policy Characteristics'!$C:$C,0)))</f>
        <v>ban-new-capacity.html</v>
      </c>
    </row>
    <row r="265" spans="1:18" s="4" customFormat="1" x14ac:dyDescent="0.25">
      <c r="A265" s="254" t="str">
        <f>IF(ISBLANK(INDEX('Policy Characteristics'!A:A,MATCH($C265,'Policy Characteristics'!$C:$C,0))),"",INDEX('Policy Characteristics'!A:A,MATCH($C265,'Policy Characteristics'!$C:$C,0)))</f>
        <v>Electricity Supply</v>
      </c>
      <c r="B265" s="262" t="str">
        <f>IF(ISBLANK(INDEX('Policy Characteristics'!B:B,MATCH($C265,'Policy Characteristics'!$C:$C,0))),"",INDEX('Policy Characteristics'!B:B,MATCH($C265,'Policy Characteristics'!$C:$C,0)))</f>
        <v>Restrict New Power Plants</v>
      </c>
      <c r="C265" s="254" t="str">
        <f t="shared" si="20"/>
        <v>Boolean Ban New Power Plants</v>
      </c>
      <c r="D265" s="6" t="s">
        <v>294</v>
      </c>
      <c r="E265" s="45"/>
      <c r="F265" s="6" t="s">
        <v>296</v>
      </c>
      <c r="G265" s="45"/>
      <c r="H265" s="47">
        <f t="shared" si="21"/>
        <v>264</v>
      </c>
      <c r="I265" s="324" t="s">
        <v>40</v>
      </c>
      <c r="J265" s="255" t="str">
        <f>IF(ISBLANK(INDEX('Policy Characteristics'!D:D,MATCH($C265,'Policy Characteristics'!$C:$C,0))),"",INDEX('Policy Characteristics'!D:D,MATCH($C265,'Policy Characteristics'!$C:$C,0)))</f>
        <v>Restrict New Power Plants</v>
      </c>
      <c r="K265" s="254" t="str">
        <f>IF(ISBLANK(INDEX('Policy Characteristics'!E:E,MATCH($C265,'Policy Characteristics'!$C:$C,0))),"",INDEX('Policy Characteristics'!E:E,MATCH($C265,'Policy Characteristics'!$C:$C,0)))</f>
        <v>elec ban new power plants</v>
      </c>
      <c r="L265" s="254">
        <f>IF(ISBLANK(INDEX('Policy Characteristics'!F:F,MATCH($C265,'Policy Characteristics'!$C:$C,0))),"",INDEX('Policy Characteristics'!F:F,MATCH($C265,'Policy Characteristics'!$C:$C,0)))</f>
        <v>0</v>
      </c>
      <c r="M265" s="254">
        <f>IF(ISBLANK(INDEX('Policy Characteristics'!G:G,MATCH($C265,'Policy Characteristics'!$C:$C,0))),"",INDEX('Policy Characteristics'!G:G,MATCH($C265,'Policy Characteristics'!$C:$C,0)))</f>
        <v>1</v>
      </c>
      <c r="N265" s="254">
        <f>IF(ISBLANK(INDEX('Policy Characteristics'!H:H,MATCH($C265,'Policy Characteristics'!$C:$C,0))),"",INDEX('Policy Characteristics'!H:H,MATCH($C265,'Policy Characteristics'!$C:$C,0)))</f>
        <v>1</v>
      </c>
      <c r="O265" s="254" t="str">
        <f>IF(ISBLANK(INDEX('Policy Characteristics'!I:I,MATCH($C265,'Policy Characteristics'!$C:$C,0))),"",INDEX('Policy Characteristics'!I:I,MATCH($C265,'Policy Characteristics'!$C:$C,0)))</f>
        <v>on/off</v>
      </c>
      <c r="P265" s="254" t="str">
        <f>IF(ISBLANK(INDEX('Policy Characteristics'!J:J,MATCH($C265,'Policy Characteristics'!$C:$C,0))),"",INDEX('Policy Characteristics'!J:J,MATCH($C265,'Policy Characteristics'!$C:$C,0)))</f>
        <v>**Description:** This policy prevents new capacity of the selected type(s) from being built or deployed.</v>
      </c>
      <c r="Q265" s="254" t="str">
        <f>IF(ISBLANK(INDEX('Policy Characteristics'!K:K,MATCH($C265,'Policy Characteristics'!$C:$C,0))),"",INDEX('Policy Characteristics'!K:K,MATCH($C265,'Policy Characteristics'!$C:$C,0)))</f>
        <v>electricity-sector-main.html#ban</v>
      </c>
      <c r="R265" s="254" t="str">
        <f>IF(ISBLANK(INDEX('Policy Characteristics'!L:L,MATCH($C265,'Policy Characteristics'!$C:$C,0))),"",INDEX('Policy Characteristics'!L:L,MATCH($C265,'Policy Characteristics'!$C:$C,0)))</f>
        <v>ban-new-capacity.html</v>
      </c>
    </row>
    <row r="266" spans="1:18" s="4" customFormat="1" x14ac:dyDescent="0.25">
      <c r="A266" s="254" t="str">
        <f>IF(ISBLANK(INDEX('Policy Characteristics'!A:A,MATCH($C266,'Policy Characteristics'!$C:$C,0))),"",INDEX('Policy Characteristics'!A:A,MATCH($C266,'Policy Characteristics'!$C:$C,0)))</f>
        <v>Electricity Supply</v>
      </c>
      <c r="B266" s="262" t="str">
        <f>IF(ISBLANK(INDEX('Policy Characteristics'!B:B,MATCH($C266,'Policy Characteristics'!$C:$C,0))),"",INDEX('Policy Characteristics'!B:B,MATCH($C266,'Policy Characteristics'!$C:$C,0)))</f>
        <v>Restrict New Power Plants</v>
      </c>
      <c r="C266" s="254" t="str">
        <f t="shared" si="20"/>
        <v>Boolean Ban New Power Plants</v>
      </c>
      <c r="D266" s="6" t="s">
        <v>428</v>
      </c>
      <c r="E266" s="45"/>
      <c r="F266" s="6" t="s">
        <v>427</v>
      </c>
      <c r="G266" s="45"/>
      <c r="H266" s="47">
        <f t="shared" si="21"/>
        <v>265</v>
      </c>
      <c r="I266" s="324" t="s">
        <v>40</v>
      </c>
      <c r="J266" s="255" t="str">
        <f>IF(ISBLANK(INDEX('Policy Characteristics'!D:D,MATCH($C266,'Policy Characteristics'!$C:$C,0))),"",INDEX('Policy Characteristics'!D:D,MATCH($C266,'Policy Characteristics'!$C:$C,0)))</f>
        <v>Restrict New Power Plants</v>
      </c>
      <c r="K266" s="254" t="str">
        <f>IF(ISBLANK(INDEX('Policy Characteristics'!E:E,MATCH($C266,'Policy Characteristics'!$C:$C,0))),"",INDEX('Policy Characteristics'!E:E,MATCH($C266,'Policy Characteristics'!$C:$C,0)))</f>
        <v>elec ban new power plants</v>
      </c>
      <c r="L266" s="254">
        <f>IF(ISBLANK(INDEX('Policy Characteristics'!F:F,MATCH($C266,'Policy Characteristics'!$C:$C,0))),"",INDEX('Policy Characteristics'!F:F,MATCH($C266,'Policy Characteristics'!$C:$C,0)))</f>
        <v>0</v>
      </c>
      <c r="M266" s="254">
        <f>IF(ISBLANK(INDEX('Policy Characteristics'!G:G,MATCH($C266,'Policy Characteristics'!$C:$C,0))),"",INDEX('Policy Characteristics'!G:G,MATCH($C266,'Policy Characteristics'!$C:$C,0)))</f>
        <v>1</v>
      </c>
      <c r="N266" s="254">
        <f>IF(ISBLANK(INDEX('Policy Characteristics'!H:H,MATCH($C266,'Policy Characteristics'!$C:$C,0))),"",INDEX('Policy Characteristics'!H:H,MATCH($C266,'Policy Characteristics'!$C:$C,0)))</f>
        <v>1</v>
      </c>
      <c r="O266" s="254" t="str">
        <f>IF(ISBLANK(INDEX('Policy Characteristics'!I:I,MATCH($C266,'Policy Characteristics'!$C:$C,0))),"",INDEX('Policy Characteristics'!I:I,MATCH($C266,'Policy Characteristics'!$C:$C,0)))</f>
        <v>on/off</v>
      </c>
      <c r="P266" s="254" t="str">
        <f>IF(ISBLANK(INDEX('Policy Characteristics'!J:J,MATCH($C266,'Policy Characteristics'!$C:$C,0))),"",INDEX('Policy Characteristics'!J:J,MATCH($C266,'Policy Characteristics'!$C:$C,0)))</f>
        <v>**Description:** This policy prevents new capacity of the selected type(s) from being built or deployed.</v>
      </c>
      <c r="Q266" s="254" t="str">
        <f>IF(ISBLANK(INDEX('Policy Characteristics'!K:K,MATCH($C266,'Policy Characteristics'!$C:$C,0))),"",INDEX('Policy Characteristics'!K:K,MATCH($C266,'Policy Characteristics'!$C:$C,0)))</f>
        <v>electricity-sector-main.html#ban</v>
      </c>
      <c r="R266" s="254" t="str">
        <f>IF(ISBLANK(INDEX('Policy Characteristics'!L:L,MATCH($C266,'Policy Characteristics'!$C:$C,0))),"",INDEX('Policy Characteristics'!L:L,MATCH($C266,'Policy Characteristics'!$C:$C,0)))</f>
        <v>ban-new-capacity.html</v>
      </c>
    </row>
    <row r="267" spans="1:18" s="4" customFormat="1" x14ac:dyDescent="0.25">
      <c r="A267" s="254" t="str">
        <f>IF(ISBLANK(INDEX('Policy Characteristics'!A:A,MATCH($C267,'Policy Characteristics'!$C:$C,0))),"",INDEX('Policy Characteristics'!A:A,MATCH($C267,'Policy Characteristics'!$C:$C,0)))</f>
        <v>Electricity Supply</v>
      </c>
      <c r="B267" s="262" t="str">
        <f>IF(ISBLANK(INDEX('Policy Characteristics'!B:B,MATCH($C267,'Policy Characteristics'!$C:$C,0))),"",INDEX('Policy Characteristics'!B:B,MATCH($C267,'Policy Characteristics'!$C:$C,0)))</f>
        <v>Restrict New Power Plants</v>
      </c>
      <c r="C267" s="254" t="str">
        <f t="shared" si="22"/>
        <v>Boolean Ban New Power Plants</v>
      </c>
      <c r="D267" s="6" t="s">
        <v>437</v>
      </c>
      <c r="E267" s="45"/>
      <c r="F267" s="6" t="s">
        <v>438</v>
      </c>
      <c r="G267" s="45"/>
      <c r="H267" s="47">
        <f t="shared" si="21"/>
        <v>266</v>
      </c>
      <c r="I267" s="324" t="s">
        <v>41</v>
      </c>
      <c r="J267" s="255" t="str">
        <f>IF(ISBLANK(INDEX('Policy Characteristics'!D:D,MATCH($C267,'Policy Characteristics'!$C:$C,0))),"",INDEX('Policy Characteristics'!D:D,MATCH($C267,'Policy Characteristics'!$C:$C,0)))</f>
        <v>Restrict New Power Plants</v>
      </c>
      <c r="K267" s="254" t="str">
        <f>IF(ISBLANK(INDEX('Policy Characteristics'!E:E,MATCH($C267,'Policy Characteristics'!$C:$C,0))),"",INDEX('Policy Characteristics'!E:E,MATCH($C267,'Policy Characteristics'!$C:$C,0)))</f>
        <v>elec ban new power plants</v>
      </c>
      <c r="L267" s="254">
        <f>IF(ISBLANK(INDEX('Policy Characteristics'!F:F,MATCH($C267,'Policy Characteristics'!$C:$C,0))),"",INDEX('Policy Characteristics'!F:F,MATCH($C267,'Policy Characteristics'!$C:$C,0)))</f>
        <v>0</v>
      </c>
      <c r="M267" s="254">
        <f>IF(ISBLANK(INDEX('Policy Characteristics'!G:G,MATCH($C267,'Policy Characteristics'!$C:$C,0))),"",INDEX('Policy Characteristics'!G:G,MATCH($C267,'Policy Characteristics'!$C:$C,0)))</f>
        <v>1</v>
      </c>
      <c r="N267" s="254">
        <f>IF(ISBLANK(INDEX('Policy Characteristics'!H:H,MATCH($C267,'Policy Characteristics'!$C:$C,0))),"",INDEX('Policy Characteristics'!H:H,MATCH($C267,'Policy Characteristics'!$C:$C,0)))</f>
        <v>1</v>
      </c>
      <c r="O267" s="254" t="str">
        <f>IF(ISBLANK(INDEX('Policy Characteristics'!I:I,MATCH($C267,'Policy Characteristics'!$C:$C,0))),"",INDEX('Policy Characteristics'!I:I,MATCH($C267,'Policy Characteristics'!$C:$C,0)))</f>
        <v>on/off</v>
      </c>
      <c r="P267" s="254" t="str">
        <f>IF(ISBLANK(INDEX('Policy Characteristics'!J:J,MATCH($C267,'Policy Characteristics'!$C:$C,0))),"",INDEX('Policy Characteristics'!J:J,MATCH($C267,'Policy Characteristics'!$C:$C,0)))</f>
        <v>**Description:** This policy prevents new capacity of the selected type(s) from being built or deployed.</v>
      </c>
      <c r="Q267" s="254" t="str">
        <f>IF(ISBLANK(INDEX('Policy Characteristics'!K:K,MATCH($C267,'Policy Characteristics'!$C:$C,0))),"",INDEX('Policy Characteristics'!K:K,MATCH($C267,'Policy Characteristics'!$C:$C,0)))</f>
        <v>electricity-sector-main.html#ban</v>
      </c>
      <c r="R267" s="254" t="str">
        <f>IF(ISBLANK(INDEX('Policy Characteristics'!L:L,MATCH($C267,'Policy Characteristics'!$C:$C,0))),"",INDEX('Policy Characteristics'!L:L,MATCH($C267,'Policy Characteristics'!$C:$C,0)))</f>
        <v>ban-new-capacity.html</v>
      </c>
    </row>
    <row r="268" spans="1:18" s="4" customFormat="1" x14ac:dyDescent="0.25">
      <c r="A268" s="254" t="str">
        <f>IF(ISBLANK(INDEX('Policy Characteristics'!A:A,MATCH($C268,'Policy Characteristics'!$C:$C,0))),"",INDEX('Policy Characteristics'!A:A,MATCH($C268,'Policy Characteristics'!$C:$C,0)))</f>
        <v>Electricity Supply</v>
      </c>
      <c r="B268" s="262" t="str">
        <f>IF(ISBLANK(INDEX('Policy Characteristics'!B:B,MATCH($C268,'Policy Characteristics'!$C:$C,0))),"",INDEX('Policy Characteristics'!B:B,MATCH($C268,'Policy Characteristics'!$C:$C,0)))</f>
        <v>Restrict New Power Plants</v>
      </c>
      <c r="C268" s="254" t="str">
        <f t="shared" si="22"/>
        <v>Boolean Ban New Power Plants</v>
      </c>
      <c r="D268" s="6" t="s">
        <v>2714</v>
      </c>
      <c r="E268" s="45"/>
      <c r="F268" s="6" t="s">
        <v>2443</v>
      </c>
      <c r="G268" s="45"/>
      <c r="H268" s="47">
        <f t="shared" si="21"/>
        <v>267</v>
      </c>
      <c r="I268" s="324" t="s">
        <v>41</v>
      </c>
      <c r="J268" s="255" t="str">
        <f>IF(ISBLANK(INDEX('Policy Characteristics'!D:D,MATCH($C268,'Policy Characteristics'!$C:$C,0))),"",INDEX('Policy Characteristics'!D:D,MATCH($C268,'Policy Characteristics'!$C:$C,0)))</f>
        <v>Restrict New Power Plants</v>
      </c>
      <c r="K268" s="254" t="str">
        <f>IF(ISBLANK(INDEX('Policy Characteristics'!E:E,MATCH($C268,'Policy Characteristics'!$C:$C,0))),"",INDEX('Policy Characteristics'!E:E,MATCH($C268,'Policy Characteristics'!$C:$C,0)))</f>
        <v>elec ban new power plants</v>
      </c>
      <c r="L268" s="254">
        <f>IF(ISBLANK(INDEX('Policy Characteristics'!F:F,MATCH($C268,'Policy Characteristics'!$C:$C,0))),"",INDEX('Policy Characteristics'!F:F,MATCH($C268,'Policy Characteristics'!$C:$C,0)))</f>
        <v>0</v>
      </c>
      <c r="M268" s="254">
        <f>IF(ISBLANK(INDEX('Policy Characteristics'!G:G,MATCH($C268,'Policy Characteristics'!$C:$C,0))),"",INDEX('Policy Characteristics'!G:G,MATCH($C268,'Policy Characteristics'!$C:$C,0)))</f>
        <v>1</v>
      </c>
      <c r="N268" s="254">
        <f>IF(ISBLANK(INDEX('Policy Characteristics'!H:H,MATCH($C268,'Policy Characteristics'!$C:$C,0))),"",INDEX('Policy Characteristics'!H:H,MATCH($C268,'Policy Characteristics'!$C:$C,0)))</f>
        <v>1</v>
      </c>
      <c r="O268" s="254" t="str">
        <f>IF(ISBLANK(INDEX('Policy Characteristics'!I:I,MATCH($C268,'Policy Characteristics'!$C:$C,0))),"",INDEX('Policy Characteristics'!I:I,MATCH($C268,'Policy Characteristics'!$C:$C,0)))</f>
        <v>on/off</v>
      </c>
      <c r="P268" s="254" t="str">
        <f>IF(ISBLANK(INDEX('Policy Characteristics'!J:J,MATCH($C268,'Policy Characteristics'!$C:$C,0))),"",INDEX('Policy Characteristics'!J:J,MATCH($C268,'Policy Characteristics'!$C:$C,0)))</f>
        <v>**Description:** This policy prevents new capacity of the selected type(s) from being built or deployed.</v>
      </c>
      <c r="Q268" s="254" t="str">
        <f>IF(ISBLANK(INDEX('Policy Characteristics'!K:K,MATCH($C268,'Policy Characteristics'!$C:$C,0))),"",INDEX('Policy Characteristics'!K:K,MATCH($C268,'Policy Characteristics'!$C:$C,0)))</f>
        <v>electricity-sector-main.html#ban</v>
      </c>
      <c r="R268" s="254" t="str">
        <f>IF(ISBLANK(INDEX('Policy Characteristics'!L:L,MATCH($C268,'Policy Characteristics'!$C:$C,0))),"",INDEX('Policy Characteristics'!L:L,MATCH($C268,'Policy Characteristics'!$C:$C,0)))</f>
        <v>ban-new-capacity.html</v>
      </c>
    </row>
    <row r="269" spans="1:18" s="4" customFormat="1" x14ac:dyDescent="0.25">
      <c r="A269" s="254" t="str">
        <f>IF(ISBLANK(INDEX('Policy Characteristics'!A:A,MATCH($C269,'Policy Characteristics'!$C:$C,0))),"",INDEX('Policy Characteristics'!A:A,MATCH($C269,'Policy Characteristics'!$C:$C,0)))</f>
        <v>Electricity Supply</v>
      </c>
      <c r="B269" s="262" t="str">
        <f>IF(ISBLANK(INDEX('Policy Characteristics'!B:B,MATCH($C269,'Policy Characteristics'!$C:$C,0))),"",INDEX('Policy Characteristics'!B:B,MATCH($C269,'Policy Characteristics'!$C:$C,0)))</f>
        <v>Restrict New Power Plants</v>
      </c>
      <c r="C269" s="254" t="str">
        <f t="shared" si="22"/>
        <v>Boolean Ban New Power Plants</v>
      </c>
      <c r="D269" s="6" t="s">
        <v>2715</v>
      </c>
      <c r="E269" s="45"/>
      <c r="F269" s="6" t="s">
        <v>2559</v>
      </c>
      <c r="G269" s="45"/>
      <c r="H269" s="47">
        <f t="shared" si="21"/>
        <v>268</v>
      </c>
      <c r="I269" s="324" t="s">
        <v>41</v>
      </c>
      <c r="J269" s="255" t="str">
        <f>IF(ISBLANK(INDEX('Policy Characteristics'!D:D,MATCH($C269,'Policy Characteristics'!$C:$C,0))),"",INDEX('Policy Characteristics'!D:D,MATCH($C269,'Policy Characteristics'!$C:$C,0)))</f>
        <v>Restrict New Power Plants</v>
      </c>
      <c r="K269" s="254" t="str">
        <f>IF(ISBLANK(INDEX('Policy Characteristics'!E:E,MATCH($C269,'Policy Characteristics'!$C:$C,0))),"",INDEX('Policy Characteristics'!E:E,MATCH($C269,'Policy Characteristics'!$C:$C,0)))</f>
        <v>elec ban new power plants</v>
      </c>
      <c r="L269" s="254">
        <f>IF(ISBLANK(INDEX('Policy Characteristics'!F:F,MATCH($C269,'Policy Characteristics'!$C:$C,0))),"",INDEX('Policy Characteristics'!F:F,MATCH($C269,'Policy Characteristics'!$C:$C,0)))</f>
        <v>0</v>
      </c>
      <c r="M269" s="254">
        <f>IF(ISBLANK(INDEX('Policy Characteristics'!G:G,MATCH($C269,'Policy Characteristics'!$C:$C,0))),"",INDEX('Policy Characteristics'!G:G,MATCH($C269,'Policy Characteristics'!$C:$C,0)))</f>
        <v>1</v>
      </c>
      <c r="N269" s="254">
        <f>IF(ISBLANK(INDEX('Policy Characteristics'!H:H,MATCH($C269,'Policy Characteristics'!$C:$C,0))),"",INDEX('Policy Characteristics'!H:H,MATCH($C269,'Policy Characteristics'!$C:$C,0)))</f>
        <v>1</v>
      </c>
      <c r="O269" s="254" t="str">
        <f>IF(ISBLANK(INDEX('Policy Characteristics'!I:I,MATCH($C269,'Policy Characteristics'!$C:$C,0))),"",INDEX('Policy Characteristics'!I:I,MATCH($C269,'Policy Characteristics'!$C:$C,0)))</f>
        <v>on/off</v>
      </c>
      <c r="P269" s="254" t="str">
        <f>IF(ISBLANK(INDEX('Policy Characteristics'!J:J,MATCH($C269,'Policy Characteristics'!$C:$C,0))),"",INDEX('Policy Characteristics'!J:J,MATCH($C269,'Policy Characteristics'!$C:$C,0)))</f>
        <v>**Description:** This policy prevents new capacity of the selected type(s) from being built or deployed.</v>
      </c>
      <c r="Q269" s="254" t="str">
        <f>IF(ISBLANK(INDEX('Policy Characteristics'!K:K,MATCH($C269,'Policy Characteristics'!$C:$C,0))),"",INDEX('Policy Characteristics'!K:K,MATCH($C269,'Policy Characteristics'!$C:$C,0)))</f>
        <v>electricity-sector-main.html#ban</v>
      </c>
      <c r="R269" s="254" t="str">
        <f>IF(ISBLANK(INDEX('Policy Characteristics'!L:L,MATCH($C269,'Policy Characteristics'!$C:$C,0))),"",INDEX('Policy Characteristics'!L:L,MATCH($C269,'Policy Characteristics'!$C:$C,0)))</f>
        <v>ban-new-capacity.html</v>
      </c>
    </row>
    <row r="270" spans="1:18" s="4" customFormat="1" x14ac:dyDescent="0.25">
      <c r="A270" s="254" t="str">
        <f>IF(ISBLANK(INDEX('Policy Characteristics'!A:A,MATCH($C270,'Policy Characteristics'!$C:$C,0))),"",INDEX('Policy Characteristics'!A:A,MATCH($C270,'Policy Characteristics'!$C:$C,0)))</f>
        <v>Electricity Supply</v>
      </c>
      <c r="B270" s="262" t="str">
        <f>IF(ISBLANK(INDEX('Policy Characteristics'!B:B,MATCH($C270,'Policy Characteristics'!$C:$C,0))),"",INDEX('Policy Characteristics'!B:B,MATCH($C270,'Policy Characteristics'!$C:$C,0)))</f>
        <v>Restrict New Power Plants</v>
      </c>
      <c r="C270" s="254" t="str">
        <f t="shared" si="22"/>
        <v>Boolean Ban New Power Plants</v>
      </c>
      <c r="D270" s="6" t="s">
        <v>2716</v>
      </c>
      <c r="E270" s="45"/>
      <c r="F270" s="6" t="s">
        <v>2445</v>
      </c>
      <c r="G270" s="45"/>
      <c r="H270" s="47">
        <f t="shared" si="21"/>
        <v>269</v>
      </c>
      <c r="I270" s="324" t="s">
        <v>40</v>
      </c>
      <c r="J270" s="255" t="str">
        <f>IF(ISBLANK(INDEX('Policy Characteristics'!D:D,MATCH($C270,'Policy Characteristics'!$C:$C,0))),"",INDEX('Policy Characteristics'!D:D,MATCH($C270,'Policy Characteristics'!$C:$C,0)))</f>
        <v>Restrict New Power Plants</v>
      </c>
      <c r="K270" s="254" t="str">
        <f>IF(ISBLANK(INDEX('Policy Characteristics'!E:E,MATCH($C270,'Policy Characteristics'!$C:$C,0))),"",INDEX('Policy Characteristics'!E:E,MATCH($C270,'Policy Characteristics'!$C:$C,0)))</f>
        <v>elec ban new power plants</v>
      </c>
      <c r="L270" s="254">
        <f>IF(ISBLANK(INDEX('Policy Characteristics'!F:F,MATCH($C270,'Policy Characteristics'!$C:$C,0))),"",INDEX('Policy Characteristics'!F:F,MATCH($C270,'Policy Characteristics'!$C:$C,0)))</f>
        <v>0</v>
      </c>
      <c r="M270" s="254">
        <f>IF(ISBLANK(INDEX('Policy Characteristics'!G:G,MATCH($C270,'Policy Characteristics'!$C:$C,0))),"",INDEX('Policy Characteristics'!G:G,MATCH($C270,'Policy Characteristics'!$C:$C,0)))</f>
        <v>1</v>
      </c>
      <c r="N270" s="254">
        <f>IF(ISBLANK(INDEX('Policy Characteristics'!H:H,MATCH($C270,'Policy Characteristics'!$C:$C,0))),"",INDEX('Policy Characteristics'!H:H,MATCH($C270,'Policy Characteristics'!$C:$C,0)))</f>
        <v>1</v>
      </c>
      <c r="O270" s="254" t="str">
        <f>IF(ISBLANK(INDEX('Policy Characteristics'!I:I,MATCH($C270,'Policy Characteristics'!$C:$C,0))),"",INDEX('Policy Characteristics'!I:I,MATCH($C270,'Policy Characteristics'!$C:$C,0)))</f>
        <v>on/off</v>
      </c>
      <c r="P270" s="254" t="str">
        <f>IF(ISBLANK(INDEX('Policy Characteristics'!J:J,MATCH($C270,'Policy Characteristics'!$C:$C,0))),"",INDEX('Policy Characteristics'!J:J,MATCH($C270,'Policy Characteristics'!$C:$C,0)))</f>
        <v>**Description:** This policy prevents new capacity of the selected type(s) from being built or deployed.</v>
      </c>
      <c r="Q270" s="254" t="str">
        <f>IF(ISBLANK(INDEX('Policy Characteristics'!K:K,MATCH($C270,'Policy Characteristics'!$C:$C,0))),"",INDEX('Policy Characteristics'!K:K,MATCH($C270,'Policy Characteristics'!$C:$C,0)))</f>
        <v>electricity-sector-main.html#ban</v>
      </c>
      <c r="R270" s="254" t="str">
        <f>IF(ISBLANK(INDEX('Policy Characteristics'!L:L,MATCH($C270,'Policy Characteristics'!$C:$C,0))),"",INDEX('Policy Characteristics'!L:L,MATCH($C270,'Policy Characteristics'!$C:$C,0)))</f>
        <v>ban-new-capacity.html</v>
      </c>
    </row>
    <row r="271" spans="1:18" s="4" customFormat="1" x14ac:dyDescent="0.25">
      <c r="A271" s="254" t="str">
        <f>IF(ISBLANK(INDEX('Policy Characteristics'!A:A,MATCH($C271,'Policy Characteristics'!$C:$C,0))),"",INDEX('Policy Characteristics'!A:A,MATCH($C271,'Policy Characteristics'!$C:$C,0)))</f>
        <v>Electricity Supply</v>
      </c>
      <c r="B271" s="262" t="str">
        <f>IF(ISBLANK(INDEX('Policy Characteristics'!B:B,MATCH($C271,'Policy Characteristics'!$C:$C,0))),"",INDEX('Policy Characteristics'!B:B,MATCH($C271,'Policy Characteristics'!$C:$C,0)))</f>
        <v>Restrict New Power Plants</v>
      </c>
      <c r="C271" s="254" t="str">
        <f t="shared" si="22"/>
        <v>Boolean Ban New Power Plants</v>
      </c>
      <c r="D271" s="6" t="s">
        <v>3432</v>
      </c>
      <c r="E271" s="45"/>
      <c r="F271" s="6" t="s">
        <v>3439</v>
      </c>
      <c r="G271" s="45"/>
      <c r="H271" s="47">
        <f t="shared" si="21"/>
        <v>270</v>
      </c>
      <c r="I271" s="324" t="s">
        <v>40</v>
      </c>
      <c r="J271" s="255" t="str">
        <f>IF(ISBLANK(INDEX('Policy Characteristics'!D:D,MATCH($C271,'Policy Characteristics'!$C:$C,0))),"",INDEX('Policy Characteristics'!D:D,MATCH($C271,'Policy Characteristics'!$C:$C,0)))</f>
        <v>Restrict New Power Plants</v>
      </c>
      <c r="K271" s="254" t="str">
        <f>IF(ISBLANK(INDEX('Policy Characteristics'!E:E,MATCH($C271,'Policy Characteristics'!$C:$C,0))),"",INDEX('Policy Characteristics'!E:E,MATCH($C271,'Policy Characteristics'!$C:$C,0)))</f>
        <v>elec ban new power plants</v>
      </c>
      <c r="L271" s="254">
        <f>IF(ISBLANK(INDEX('Policy Characteristics'!F:F,MATCH($C271,'Policy Characteristics'!$C:$C,0))),"",INDEX('Policy Characteristics'!F:F,MATCH($C271,'Policy Characteristics'!$C:$C,0)))</f>
        <v>0</v>
      </c>
      <c r="M271" s="254">
        <f>IF(ISBLANK(INDEX('Policy Characteristics'!G:G,MATCH($C271,'Policy Characteristics'!$C:$C,0))),"",INDEX('Policy Characteristics'!G:G,MATCH($C271,'Policy Characteristics'!$C:$C,0)))</f>
        <v>1</v>
      </c>
      <c r="N271" s="254">
        <f>IF(ISBLANK(INDEX('Policy Characteristics'!H:H,MATCH($C271,'Policy Characteristics'!$C:$C,0))),"",INDEX('Policy Characteristics'!H:H,MATCH($C271,'Policy Characteristics'!$C:$C,0)))</f>
        <v>1</v>
      </c>
      <c r="O271" s="254" t="str">
        <f>IF(ISBLANK(INDEX('Policy Characteristics'!I:I,MATCH($C271,'Policy Characteristics'!$C:$C,0))),"",INDEX('Policy Characteristics'!I:I,MATCH($C271,'Policy Characteristics'!$C:$C,0)))</f>
        <v>on/off</v>
      </c>
      <c r="P271" s="254" t="str">
        <f>IF(ISBLANK(INDEX('Policy Characteristics'!J:J,MATCH($C271,'Policy Characteristics'!$C:$C,0))),"",INDEX('Policy Characteristics'!J:J,MATCH($C271,'Policy Characteristics'!$C:$C,0)))</f>
        <v>**Description:** This policy prevents new capacity of the selected type(s) from being built or deployed.</v>
      </c>
      <c r="Q271" s="254" t="str">
        <f>IF(ISBLANK(INDEX('Policy Characteristics'!K:K,MATCH($C271,'Policy Characteristics'!$C:$C,0))),"",INDEX('Policy Characteristics'!K:K,MATCH($C271,'Policy Characteristics'!$C:$C,0)))</f>
        <v>electricity-sector-main.html#ban</v>
      </c>
      <c r="R271" s="254" t="str">
        <f>IF(ISBLANK(INDEX('Policy Characteristics'!L:L,MATCH($C271,'Policy Characteristics'!$C:$C,0))),"",INDEX('Policy Characteristics'!L:L,MATCH($C271,'Policy Characteristics'!$C:$C,0)))</f>
        <v>ban-new-capacity.html</v>
      </c>
    </row>
    <row r="272" spans="1:18" s="4" customFormat="1" x14ac:dyDescent="0.25">
      <c r="A272" s="254" t="str">
        <f>IF(ISBLANK(INDEX('Policy Characteristics'!A:A,MATCH($C272,'Policy Characteristics'!$C:$C,0))),"",INDEX('Policy Characteristics'!A:A,MATCH($C272,'Policy Characteristics'!$C:$C,0)))</f>
        <v>Electricity Supply</v>
      </c>
      <c r="B272" s="262" t="str">
        <f>IF(ISBLANK(INDEX('Policy Characteristics'!B:B,MATCH($C272,'Policy Characteristics'!$C:$C,0))),"",INDEX('Policy Characteristics'!B:B,MATCH($C272,'Policy Characteristics'!$C:$C,0)))</f>
        <v>Restrict New Power Plants</v>
      </c>
      <c r="C272" s="254" t="str">
        <f t="shared" si="22"/>
        <v>Boolean Ban New Power Plants</v>
      </c>
      <c r="D272" s="6" t="s">
        <v>3435</v>
      </c>
      <c r="E272" s="45"/>
      <c r="F272" s="6" t="s">
        <v>3440</v>
      </c>
      <c r="G272" s="45"/>
      <c r="H272" s="47">
        <f t="shared" si="21"/>
        <v>271</v>
      </c>
      <c r="I272" s="324" t="s">
        <v>40</v>
      </c>
      <c r="J272" s="255" t="str">
        <f>IF(ISBLANK(INDEX('Policy Characteristics'!D:D,MATCH($C272,'Policy Characteristics'!$C:$C,0))),"",INDEX('Policy Characteristics'!D:D,MATCH($C272,'Policy Characteristics'!$C:$C,0)))</f>
        <v>Restrict New Power Plants</v>
      </c>
      <c r="K272" s="254" t="str">
        <f>IF(ISBLANK(INDEX('Policy Characteristics'!E:E,MATCH($C272,'Policy Characteristics'!$C:$C,0))),"",INDEX('Policy Characteristics'!E:E,MATCH($C272,'Policy Characteristics'!$C:$C,0)))</f>
        <v>elec ban new power plants</v>
      </c>
      <c r="L272" s="254">
        <f>IF(ISBLANK(INDEX('Policy Characteristics'!F:F,MATCH($C272,'Policy Characteristics'!$C:$C,0))),"",INDEX('Policy Characteristics'!F:F,MATCH($C272,'Policy Characteristics'!$C:$C,0)))</f>
        <v>0</v>
      </c>
      <c r="M272" s="254">
        <f>IF(ISBLANK(INDEX('Policy Characteristics'!G:G,MATCH($C272,'Policy Characteristics'!$C:$C,0))),"",INDEX('Policy Characteristics'!G:G,MATCH($C272,'Policy Characteristics'!$C:$C,0)))</f>
        <v>1</v>
      </c>
      <c r="N272" s="254">
        <f>IF(ISBLANK(INDEX('Policy Characteristics'!H:H,MATCH($C272,'Policy Characteristics'!$C:$C,0))),"",INDEX('Policy Characteristics'!H:H,MATCH($C272,'Policy Characteristics'!$C:$C,0)))</f>
        <v>1</v>
      </c>
      <c r="O272" s="254" t="str">
        <f>IF(ISBLANK(INDEX('Policy Characteristics'!I:I,MATCH($C272,'Policy Characteristics'!$C:$C,0))),"",INDEX('Policy Characteristics'!I:I,MATCH($C272,'Policy Characteristics'!$C:$C,0)))</f>
        <v>on/off</v>
      </c>
      <c r="P272" s="254" t="str">
        <f>IF(ISBLANK(INDEX('Policy Characteristics'!J:J,MATCH($C272,'Policy Characteristics'!$C:$C,0))),"",INDEX('Policy Characteristics'!J:J,MATCH($C272,'Policy Characteristics'!$C:$C,0)))</f>
        <v>**Description:** This policy prevents new capacity of the selected type(s) from being built or deployed.</v>
      </c>
      <c r="Q272" s="254" t="str">
        <f>IF(ISBLANK(INDEX('Policy Characteristics'!K:K,MATCH($C272,'Policy Characteristics'!$C:$C,0))),"",INDEX('Policy Characteristics'!K:K,MATCH($C272,'Policy Characteristics'!$C:$C,0)))</f>
        <v>electricity-sector-main.html#ban</v>
      </c>
      <c r="R272" s="254" t="str">
        <f>IF(ISBLANK(INDEX('Policy Characteristics'!L:L,MATCH($C272,'Policy Characteristics'!$C:$C,0))),"",INDEX('Policy Characteristics'!L:L,MATCH($C272,'Policy Characteristics'!$C:$C,0)))</f>
        <v>ban-new-capacity.html</v>
      </c>
    </row>
    <row r="273" spans="1:18" s="4" customFormat="1" x14ac:dyDescent="0.25">
      <c r="A273" s="254" t="str">
        <f>IF(ISBLANK(INDEX('Policy Characteristics'!A:A,MATCH($C273,'Policy Characteristics'!$C:$C,0))),"",INDEX('Policy Characteristics'!A:A,MATCH($C273,'Policy Characteristics'!$C:$C,0)))</f>
        <v>Electricity Supply</v>
      </c>
      <c r="B273" s="262" t="str">
        <f>IF(ISBLANK(INDEX('Policy Characteristics'!B:B,MATCH($C273,'Policy Characteristics'!$C:$C,0))),"",INDEX('Policy Characteristics'!B:B,MATCH($C273,'Policy Characteristics'!$C:$C,0)))</f>
        <v>Restrict New Power Plants</v>
      </c>
      <c r="C273" s="254" t="str">
        <f t="shared" si="22"/>
        <v>Boolean Ban New Power Plants</v>
      </c>
      <c r="D273" s="6" t="s">
        <v>3436</v>
      </c>
      <c r="E273" s="45"/>
      <c r="F273" s="6" t="s">
        <v>3441</v>
      </c>
      <c r="G273" s="45"/>
      <c r="H273" s="47">
        <f t="shared" si="21"/>
        <v>272</v>
      </c>
      <c r="I273" s="324" t="s">
        <v>40</v>
      </c>
      <c r="J273" s="255" t="str">
        <f>IF(ISBLANK(INDEX('Policy Characteristics'!D:D,MATCH($C273,'Policy Characteristics'!$C:$C,0))),"",INDEX('Policy Characteristics'!D:D,MATCH($C273,'Policy Characteristics'!$C:$C,0)))</f>
        <v>Restrict New Power Plants</v>
      </c>
      <c r="K273" s="254" t="str">
        <f>IF(ISBLANK(INDEX('Policy Characteristics'!E:E,MATCH($C273,'Policy Characteristics'!$C:$C,0))),"",INDEX('Policy Characteristics'!E:E,MATCH($C273,'Policy Characteristics'!$C:$C,0)))</f>
        <v>elec ban new power plants</v>
      </c>
      <c r="L273" s="254">
        <f>IF(ISBLANK(INDEX('Policy Characteristics'!F:F,MATCH($C273,'Policy Characteristics'!$C:$C,0))),"",INDEX('Policy Characteristics'!F:F,MATCH($C273,'Policy Characteristics'!$C:$C,0)))</f>
        <v>0</v>
      </c>
      <c r="M273" s="254">
        <f>IF(ISBLANK(INDEX('Policy Characteristics'!G:G,MATCH($C273,'Policy Characteristics'!$C:$C,0))),"",INDEX('Policy Characteristics'!G:G,MATCH($C273,'Policy Characteristics'!$C:$C,0)))</f>
        <v>1</v>
      </c>
      <c r="N273" s="254">
        <f>IF(ISBLANK(INDEX('Policy Characteristics'!H:H,MATCH($C273,'Policy Characteristics'!$C:$C,0))),"",INDEX('Policy Characteristics'!H:H,MATCH($C273,'Policy Characteristics'!$C:$C,0)))</f>
        <v>1</v>
      </c>
      <c r="O273" s="254" t="str">
        <f>IF(ISBLANK(INDEX('Policy Characteristics'!I:I,MATCH($C273,'Policy Characteristics'!$C:$C,0))),"",INDEX('Policy Characteristics'!I:I,MATCH($C273,'Policy Characteristics'!$C:$C,0)))</f>
        <v>on/off</v>
      </c>
      <c r="P273" s="254" t="str">
        <f>IF(ISBLANK(INDEX('Policy Characteristics'!J:J,MATCH($C273,'Policy Characteristics'!$C:$C,0))),"",INDEX('Policy Characteristics'!J:J,MATCH($C273,'Policy Characteristics'!$C:$C,0)))</f>
        <v>**Description:** This policy prevents new capacity of the selected type(s) from being built or deployed.</v>
      </c>
      <c r="Q273" s="254" t="str">
        <f>IF(ISBLANK(INDEX('Policy Characteristics'!K:K,MATCH($C273,'Policy Characteristics'!$C:$C,0))),"",INDEX('Policy Characteristics'!K:K,MATCH($C273,'Policy Characteristics'!$C:$C,0)))</f>
        <v>electricity-sector-main.html#ban</v>
      </c>
      <c r="R273" s="254" t="str">
        <f>IF(ISBLANK(INDEX('Policy Characteristics'!L:L,MATCH($C273,'Policy Characteristics'!$C:$C,0))),"",INDEX('Policy Characteristics'!L:L,MATCH($C273,'Policy Characteristics'!$C:$C,0)))</f>
        <v>ban-new-capacity.html</v>
      </c>
    </row>
    <row r="274" spans="1:18" s="4" customFormat="1" x14ac:dyDescent="0.25">
      <c r="A274" s="254" t="str">
        <f>IF(ISBLANK(INDEX('Policy Characteristics'!A:A,MATCH($C274,'Policy Characteristics'!$C:$C,0))),"",INDEX('Policy Characteristics'!A:A,MATCH($C274,'Policy Characteristics'!$C:$C,0)))</f>
        <v>Electricity Supply</v>
      </c>
      <c r="B274" s="262" t="str">
        <f>IF(ISBLANK(INDEX('Policy Characteristics'!B:B,MATCH($C274,'Policy Characteristics'!$C:$C,0))),"",INDEX('Policy Characteristics'!B:B,MATCH($C274,'Policy Characteristics'!$C:$C,0)))</f>
        <v>Restrict New Power Plants</v>
      </c>
      <c r="C274" s="254" t="str">
        <f t="shared" si="22"/>
        <v>Boolean Ban New Power Plants</v>
      </c>
      <c r="D274" s="6" t="s">
        <v>3437</v>
      </c>
      <c r="E274" s="45"/>
      <c r="F274" s="6" t="s">
        <v>3442</v>
      </c>
      <c r="G274" s="45"/>
      <c r="H274" s="47">
        <f t="shared" si="21"/>
        <v>273</v>
      </c>
      <c r="I274" s="324" t="s">
        <v>40</v>
      </c>
      <c r="J274" s="255" t="str">
        <f>IF(ISBLANK(INDEX('Policy Characteristics'!D:D,MATCH($C274,'Policy Characteristics'!$C:$C,0))),"",INDEX('Policy Characteristics'!D:D,MATCH($C274,'Policy Characteristics'!$C:$C,0)))</f>
        <v>Restrict New Power Plants</v>
      </c>
      <c r="K274" s="254" t="str">
        <f>IF(ISBLANK(INDEX('Policy Characteristics'!E:E,MATCH($C274,'Policy Characteristics'!$C:$C,0))),"",INDEX('Policy Characteristics'!E:E,MATCH($C274,'Policy Characteristics'!$C:$C,0)))</f>
        <v>elec ban new power plants</v>
      </c>
      <c r="L274" s="254">
        <f>IF(ISBLANK(INDEX('Policy Characteristics'!F:F,MATCH($C274,'Policy Characteristics'!$C:$C,0))),"",INDEX('Policy Characteristics'!F:F,MATCH($C274,'Policy Characteristics'!$C:$C,0)))</f>
        <v>0</v>
      </c>
      <c r="M274" s="254">
        <f>IF(ISBLANK(INDEX('Policy Characteristics'!G:G,MATCH($C274,'Policy Characteristics'!$C:$C,0))),"",INDEX('Policy Characteristics'!G:G,MATCH($C274,'Policy Characteristics'!$C:$C,0)))</f>
        <v>1</v>
      </c>
      <c r="N274" s="254">
        <f>IF(ISBLANK(INDEX('Policy Characteristics'!H:H,MATCH($C274,'Policy Characteristics'!$C:$C,0))),"",INDEX('Policy Characteristics'!H:H,MATCH($C274,'Policy Characteristics'!$C:$C,0)))</f>
        <v>1</v>
      </c>
      <c r="O274" s="254" t="str">
        <f>IF(ISBLANK(INDEX('Policy Characteristics'!I:I,MATCH($C274,'Policy Characteristics'!$C:$C,0))),"",INDEX('Policy Characteristics'!I:I,MATCH($C274,'Policy Characteristics'!$C:$C,0)))</f>
        <v>on/off</v>
      </c>
      <c r="P274" s="254" t="str">
        <f>IF(ISBLANK(INDEX('Policy Characteristics'!J:J,MATCH($C274,'Policy Characteristics'!$C:$C,0))),"",INDEX('Policy Characteristics'!J:J,MATCH($C274,'Policy Characteristics'!$C:$C,0)))</f>
        <v>**Description:** This policy prevents new capacity of the selected type(s) from being built or deployed.</v>
      </c>
      <c r="Q274" s="254" t="str">
        <f>IF(ISBLANK(INDEX('Policy Characteristics'!K:K,MATCH($C274,'Policy Characteristics'!$C:$C,0))),"",INDEX('Policy Characteristics'!K:K,MATCH($C274,'Policy Characteristics'!$C:$C,0)))</f>
        <v>electricity-sector-main.html#ban</v>
      </c>
      <c r="R274" s="254" t="str">
        <f>IF(ISBLANK(INDEX('Policy Characteristics'!L:L,MATCH($C274,'Policy Characteristics'!$C:$C,0))),"",INDEX('Policy Characteristics'!L:L,MATCH($C274,'Policy Characteristics'!$C:$C,0)))</f>
        <v>ban-new-capacity.html</v>
      </c>
    </row>
    <row r="275" spans="1:18" s="4" customFormat="1" x14ac:dyDescent="0.25">
      <c r="A275" s="254" t="str">
        <f>IF(ISBLANK(INDEX('Policy Characteristics'!A:A,MATCH($C275,'Policy Characteristics'!$C:$C,0))),"",INDEX('Policy Characteristics'!A:A,MATCH($C275,'Policy Characteristics'!$C:$C,0)))</f>
        <v>Electricity Supply</v>
      </c>
      <c r="B275" s="262" t="str">
        <f>IF(ISBLANK(INDEX('Policy Characteristics'!B:B,MATCH($C275,'Policy Characteristics'!$C:$C,0))),"",INDEX('Policy Characteristics'!B:B,MATCH($C275,'Policy Characteristics'!$C:$C,0)))</f>
        <v>Restrict New Power Plants</v>
      </c>
      <c r="C275" s="254" t="str">
        <f t="shared" si="22"/>
        <v>Boolean Ban New Power Plants</v>
      </c>
      <c r="D275" s="6" t="s">
        <v>3438</v>
      </c>
      <c r="E275" s="45"/>
      <c r="F275" s="6" t="s">
        <v>3443</v>
      </c>
      <c r="G275" s="45"/>
      <c r="H275" s="47">
        <f t="shared" si="21"/>
        <v>274</v>
      </c>
      <c r="I275" s="324" t="s">
        <v>40</v>
      </c>
      <c r="J275" s="255" t="str">
        <f>IF(ISBLANK(INDEX('Policy Characteristics'!D:D,MATCH($C275,'Policy Characteristics'!$C:$C,0))),"",INDEX('Policy Characteristics'!D:D,MATCH($C275,'Policy Characteristics'!$C:$C,0)))</f>
        <v>Restrict New Power Plants</v>
      </c>
      <c r="K275" s="254" t="str">
        <f>IF(ISBLANK(INDEX('Policy Characteristics'!E:E,MATCH($C275,'Policy Characteristics'!$C:$C,0))),"",INDEX('Policy Characteristics'!E:E,MATCH($C275,'Policy Characteristics'!$C:$C,0)))</f>
        <v>elec ban new power plants</v>
      </c>
      <c r="L275" s="254">
        <f>IF(ISBLANK(INDEX('Policy Characteristics'!F:F,MATCH($C275,'Policy Characteristics'!$C:$C,0))),"",INDEX('Policy Characteristics'!F:F,MATCH($C275,'Policy Characteristics'!$C:$C,0)))</f>
        <v>0</v>
      </c>
      <c r="M275" s="254">
        <f>IF(ISBLANK(INDEX('Policy Characteristics'!G:G,MATCH($C275,'Policy Characteristics'!$C:$C,0))),"",INDEX('Policy Characteristics'!G:G,MATCH($C275,'Policy Characteristics'!$C:$C,0)))</f>
        <v>1</v>
      </c>
      <c r="N275" s="254">
        <f>IF(ISBLANK(INDEX('Policy Characteristics'!H:H,MATCH($C275,'Policy Characteristics'!$C:$C,0))),"",INDEX('Policy Characteristics'!H:H,MATCH($C275,'Policy Characteristics'!$C:$C,0)))</f>
        <v>1</v>
      </c>
      <c r="O275" s="254" t="str">
        <f>IF(ISBLANK(INDEX('Policy Characteristics'!I:I,MATCH($C275,'Policy Characteristics'!$C:$C,0))),"",INDEX('Policy Characteristics'!I:I,MATCH($C275,'Policy Characteristics'!$C:$C,0)))</f>
        <v>on/off</v>
      </c>
      <c r="P275" s="254" t="str">
        <f>IF(ISBLANK(INDEX('Policy Characteristics'!J:J,MATCH($C275,'Policy Characteristics'!$C:$C,0))),"",INDEX('Policy Characteristics'!J:J,MATCH($C275,'Policy Characteristics'!$C:$C,0)))</f>
        <v>**Description:** This policy prevents new capacity of the selected type(s) from being built or deployed.</v>
      </c>
      <c r="Q275" s="254" t="str">
        <f>IF(ISBLANK(INDEX('Policy Characteristics'!K:K,MATCH($C275,'Policy Characteristics'!$C:$C,0))),"",INDEX('Policy Characteristics'!K:K,MATCH($C275,'Policy Characteristics'!$C:$C,0)))</f>
        <v>electricity-sector-main.html#ban</v>
      </c>
      <c r="R275" s="254" t="str">
        <f>IF(ISBLANK(INDEX('Policy Characteristics'!L:L,MATCH($C275,'Policy Characteristics'!$C:$C,0))),"",INDEX('Policy Characteristics'!L:L,MATCH($C275,'Policy Characteristics'!$C:$C,0)))</f>
        <v>ban-new-capacity.html</v>
      </c>
    </row>
    <row r="276" spans="1:18" s="4" customFormat="1" x14ac:dyDescent="0.25">
      <c r="A276" s="254" t="str">
        <f>IF(ISBLANK(INDEX('Policy Characteristics'!A:A,MATCH($C276,'Policy Characteristics'!$C:$C,0))),"",INDEX('Policy Characteristics'!A:A,MATCH($C276,'Policy Characteristics'!$C:$C,0)))</f>
        <v>Electricity Supply</v>
      </c>
      <c r="B276" s="262" t="str">
        <f>IF(ISBLANK(INDEX('Policy Characteristics'!B:B,MATCH($C276,'Policy Characteristics'!$C:$C,0))),"",INDEX('Policy Characteristics'!B:B,MATCH($C276,'Policy Characteristics'!$C:$C,0)))</f>
        <v>Restrict New Power Plants</v>
      </c>
      <c r="C276" s="254" t="str">
        <f t="shared" si="22"/>
        <v>Boolean Ban New Power Plants</v>
      </c>
      <c r="D276" s="6" t="s">
        <v>3501</v>
      </c>
      <c r="E276" s="45"/>
      <c r="F276" s="6" t="s">
        <v>3499</v>
      </c>
      <c r="G276" s="45"/>
      <c r="H276" s="47">
        <f t="shared" si="21"/>
        <v>275</v>
      </c>
      <c r="I276" s="324" t="s">
        <v>40</v>
      </c>
      <c r="J276" s="255" t="str">
        <f>IF(ISBLANK(INDEX('Policy Characteristics'!D:D,MATCH($C276,'Policy Characteristics'!$C:$C,0))),"",INDEX('Policy Characteristics'!D:D,MATCH($C276,'Policy Characteristics'!$C:$C,0)))</f>
        <v>Restrict New Power Plants</v>
      </c>
      <c r="K276" s="254" t="str">
        <f>IF(ISBLANK(INDEX('Policy Characteristics'!E:E,MATCH($C276,'Policy Characteristics'!$C:$C,0))),"",INDEX('Policy Characteristics'!E:E,MATCH($C276,'Policy Characteristics'!$C:$C,0)))</f>
        <v>elec ban new power plants</v>
      </c>
      <c r="L276" s="254">
        <f>IF(ISBLANK(INDEX('Policy Characteristics'!F:F,MATCH($C276,'Policy Characteristics'!$C:$C,0))),"",INDEX('Policy Characteristics'!F:F,MATCH($C276,'Policy Characteristics'!$C:$C,0)))</f>
        <v>0</v>
      </c>
      <c r="M276" s="254">
        <f>IF(ISBLANK(INDEX('Policy Characteristics'!G:G,MATCH($C276,'Policy Characteristics'!$C:$C,0))),"",INDEX('Policy Characteristics'!G:G,MATCH($C276,'Policy Characteristics'!$C:$C,0)))</f>
        <v>1</v>
      </c>
      <c r="N276" s="254">
        <f>IF(ISBLANK(INDEX('Policy Characteristics'!H:H,MATCH($C276,'Policy Characteristics'!$C:$C,0))),"",INDEX('Policy Characteristics'!H:H,MATCH($C276,'Policy Characteristics'!$C:$C,0)))</f>
        <v>1</v>
      </c>
      <c r="O276" s="254" t="str">
        <f>IF(ISBLANK(INDEX('Policy Characteristics'!I:I,MATCH($C276,'Policy Characteristics'!$C:$C,0))),"",INDEX('Policy Characteristics'!I:I,MATCH($C276,'Policy Characteristics'!$C:$C,0)))</f>
        <v>on/off</v>
      </c>
      <c r="P276" s="254" t="str">
        <f>IF(ISBLANK(INDEX('Policy Characteristics'!J:J,MATCH($C276,'Policy Characteristics'!$C:$C,0))),"",INDEX('Policy Characteristics'!J:J,MATCH($C276,'Policy Characteristics'!$C:$C,0)))</f>
        <v>**Description:** This policy prevents new capacity of the selected type(s) from being built or deployed.</v>
      </c>
      <c r="Q276" s="254" t="str">
        <f>IF(ISBLANK(INDEX('Policy Characteristics'!K:K,MATCH($C276,'Policy Characteristics'!$C:$C,0))),"",INDEX('Policy Characteristics'!K:K,MATCH($C276,'Policy Characteristics'!$C:$C,0)))</f>
        <v>electricity-sector-main.html#ban</v>
      </c>
      <c r="R276" s="254" t="str">
        <f>IF(ISBLANK(INDEX('Policy Characteristics'!L:L,MATCH($C276,'Policy Characteristics'!$C:$C,0))),"",INDEX('Policy Characteristics'!L:L,MATCH($C276,'Policy Characteristics'!$C:$C,0)))</f>
        <v>ban-new-capacity.html</v>
      </c>
    </row>
    <row r="277" spans="1:18" s="4" customFormat="1" x14ac:dyDescent="0.25">
      <c r="A277" s="254" t="str">
        <f>IF(ISBLANK(INDEX('Policy Characteristics'!A:A,MATCH($C277,'Policy Characteristics'!$C:$C,0))),"",INDEX('Policy Characteristics'!A:A,MATCH($C277,'Policy Characteristics'!$C:$C,0)))</f>
        <v>Electricity Supply</v>
      </c>
      <c r="B277" s="262" t="str">
        <f>IF(ISBLANK(INDEX('Policy Characteristics'!B:B,MATCH($C277,'Policy Characteristics'!$C:$C,0))),"",INDEX('Policy Characteristics'!B:B,MATCH($C277,'Policy Characteristics'!$C:$C,0)))</f>
        <v>Restrict New Power Plants</v>
      </c>
      <c r="C277" s="254" t="str">
        <f t="shared" si="22"/>
        <v>Boolean Ban New Power Plants</v>
      </c>
      <c r="D277" s="6" t="s">
        <v>3502</v>
      </c>
      <c r="E277" s="45"/>
      <c r="F277" s="6" t="s">
        <v>3500</v>
      </c>
      <c r="G277" s="45"/>
      <c r="H277" s="47">
        <f t="shared" si="21"/>
        <v>276</v>
      </c>
      <c r="I277" s="324" t="s">
        <v>40</v>
      </c>
      <c r="J277" s="255" t="str">
        <f>IF(ISBLANK(INDEX('Policy Characteristics'!D:D,MATCH($C277,'Policy Characteristics'!$C:$C,0))),"",INDEX('Policy Characteristics'!D:D,MATCH($C277,'Policy Characteristics'!$C:$C,0)))</f>
        <v>Restrict New Power Plants</v>
      </c>
      <c r="K277" s="254" t="str">
        <f>IF(ISBLANK(INDEX('Policy Characteristics'!E:E,MATCH($C277,'Policy Characteristics'!$C:$C,0))),"",INDEX('Policy Characteristics'!E:E,MATCH($C277,'Policy Characteristics'!$C:$C,0)))</f>
        <v>elec ban new power plants</v>
      </c>
      <c r="L277" s="254">
        <f>IF(ISBLANK(INDEX('Policy Characteristics'!F:F,MATCH($C277,'Policy Characteristics'!$C:$C,0))),"",INDEX('Policy Characteristics'!F:F,MATCH($C277,'Policy Characteristics'!$C:$C,0)))</f>
        <v>0</v>
      </c>
      <c r="M277" s="254">
        <f>IF(ISBLANK(INDEX('Policy Characteristics'!G:G,MATCH($C277,'Policy Characteristics'!$C:$C,0))),"",INDEX('Policy Characteristics'!G:G,MATCH($C277,'Policy Characteristics'!$C:$C,0)))</f>
        <v>1</v>
      </c>
      <c r="N277" s="254">
        <f>IF(ISBLANK(INDEX('Policy Characteristics'!H:H,MATCH($C277,'Policy Characteristics'!$C:$C,0))),"",INDEX('Policy Characteristics'!H:H,MATCH($C277,'Policy Characteristics'!$C:$C,0)))</f>
        <v>1</v>
      </c>
      <c r="O277" s="254" t="str">
        <f>IF(ISBLANK(INDEX('Policy Characteristics'!I:I,MATCH($C277,'Policy Characteristics'!$C:$C,0))),"",INDEX('Policy Characteristics'!I:I,MATCH($C277,'Policy Characteristics'!$C:$C,0)))</f>
        <v>on/off</v>
      </c>
      <c r="P277" s="254" t="str">
        <f>IF(ISBLANK(INDEX('Policy Characteristics'!J:J,MATCH($C277,'Policy Characteristics'!$C:$C,0))),"",INDEX('Policy Characteristics'!J:J,MATCH($C277,'Policy Characteristics'!$C:$C,0)))</f>
        <v>**Description:** This policy prevents new capacity of the selected type(s) from being built or deployed.</v>
      </c>
      <c r="Q277" s="254" t="str">
        <f>IF(ISBLANK(INDEX('Policy Characteristics'!K:K,MATCH($C277,'Policy Characteristics'!$C:$C,0))),"",INDEX('Policy Characteristics'!K:K,MATCH($C277,'Policy Characteristics'!$C:$C,0)))</f>
        <v>electricity-sector-main.html#ban</v>
      </c>
      <c r="R277" s="254" t="str">
        <f>IF(ISBLANK(INDEX('Policy Characteristics'!L:L,MATCH($C277,'Policy Characteristics'!$C:$C,0))),"",INDEX('Policy Characteristics'!L:L,MATCH($C277,'Policy Characteristics'!$C:$C,0)))</f>
        <v>ban-new-capacity.html</v>
      </c>
    </row>
    <row r="278" spans="1:18" s="4" customFormat="1" x14ac:dyDescent="0.25">
      <c r="A278" s="254" t="str">
        <f>IF(ISBLANK(INDEX('Policy Characteristics'!A:A,MATCH($C278,'Policy Characteristics'!$C:$C,0))),"",INDEX('Policy Characteristics'!A:A,MATCH($C278,'Policy Characteristics'!$C:$C,0)))</f>
        <v>Electricity Supply</v>
      </c>
      <c r="B278" s="262" t="str">
        <f>IF(ISBLANK(INDEX('Policy Characteristics'!B:B,MATCH($C278,'Policy Characteristics'!$C:$C,0))),"",INDEX('Policy Characteristics'!B:B,MATCH($C278,'Policy Characteristics'!$C:$C,0)))</f>
        <v>Restrict New Power Plant Retrofits</v>
      </c>
      <c r="C278" s="317" t="s">
        <v>3648</v>
      </c>
      <c r="D278" s="45" t="s">
        <v>431</v>
      </c>
      <c r="E278" s="45"/>
      <c r="F278" s="45" t="s">
        <v>430</v>
      </c>
      <c r="G278" s="45"/>
      <c r="H278" s="47">
        <f t="shared" si="21"/>
        <v>277</v>
      </c>
      <c r="I278" s="324" t="s">
        <v>41</v>
      </c>
      <c r="J278" s="255" t="str">
        <f>IF(ISBLANK(INDEX('Policy Characteristics'!D:D,MATCH($C278,'Policy Characteristics'!$C:$C,0))),"",INDEX('Policy Characteristics'!D:D,MATCH($C278,'Policy Characteristics'!$C:$C,0)))</f>
        <v>Restrict New Power Plant Retrofits</v>
      </c>
      <c r="K278" s="254" t="str">
        <f>IF(ISBLANK(INDEX('Policy Characteristics'!E:E,MATCH($C278,'Policy Characteristics'!$C:$C,0))),"",INDEX('Policy Characteristics'!E:E,MATCH($C278,'Policy Characteristics'!$C:$C,0)))</f>
        <v>elec ban new power plant retrofits</v>
      </c>
      <c r="L278" s="254">
        <f>IF(ISBLANK(INDEX('Policy Characteristics'!F:F,MATCH($C278,'Policy Characteristics'!$C:$C,0))),"",INDEX('Policy Characteristics'!F:F,MATCH($C278,'Policy Characteristics'!$C:$C,0)))</f>
        <v>0</v>
      </c>
      <c r="M278" s="254">
        <f>IF(ISBLANK(INDEX('Policy Characteristics'!G:G,MATCH($C278,'Policy Characteristics'!$C:$C,0))),"",INDEX('Policy Characteristics'!G:G,MATCH($C278,'Policy Characteristics'!$C:$C,0)))</f>
        <v>1</v>
      </c>
      <c r="N278" s="254">
        <f>IF(ISBLANK(INDEX('Policy Characteristics'!H:H,MATCH($C278,'Policy Characteristics'!$C:$C,0))),"",INDEX('Policy Characteristics'!H:H,MATCH($C278,'Policy Characteristics'!$C:$C,0)))</f>
        <v>1</v>
      </c>
      <c r="O278" s="254" t="str">
        <f>IF(ISBLANK(INDEX('Policy Characteristics'!I:I,MATCH($C278,'Policy Characteristics'!$C:$C,0))),"",INDEX('Policy Characteristics'!I:I,MATCH($C278,'Policy Characteristics'!$C:$C,0)))</f>
        <v>on/off</v>
      </c>
      <c r="P278" s="254" t="str">
        <f>IF(ISBLANK(INDEX('Policy Characteristics'!J:J,MATCH($C278,'Policy Characteristics'!$C:$C,0))),"",INDEX('Policy Characteristics'!J:J,MATCH($C278,'Policy Characteristics'!$C:$C,0)))</f>
        <v>**Description:** This policy prevents new capacity of the selected CCS plant type(s) from being built to replace existing non-CCS plants.</v>
      </c>
      <c r="Q278" s="254" t="str">
        <f>IF(ISBLANK(INDEX('Policy Characteristics'!K:K,MATCH($C278,'Policy Characteristics'!$C:$C,0))),"",INDEX('Policy Characteristics'!K:K,MATCH($C278,'Policy Characteristics'!$C:$C,0)))</f>
        <v/>
      </c>
      <c r="R278" s="254" t="str">
        <f>IF(ISBLANK(INDEX('Policy Characteristics'!L:L,MATCH($C278,'Policy Characteristics'!$C:$C,0))),"",INDEX('Policy Characteristics'!L:L,MATCH($C278,'Policy Characteristics'!$C:$C,0)))</f>
        <v/>
      </c>
    </row>
    <row r="279" spans="1:18" s="4" customFormat="1" x14ac:dyDescent="0.25">
      <c r="A279" s="254" t="str">
        <f>IF(ISBLANK(INDEX('Policy Characteristics'!A:A,MATCH($C279,'Policy Characteristics'!$C:$C,0))),"",INDEX('Policy Characteristics'!A:A,MATCH($C279,'Policy Characteristics'!$C:$C,0)))</f>
        <v>Electricity Supply</v>
      </c>
      <c r="B279" s="262" t="str">
        <f>IF(ISBLANK(INDEX('Policy Characteristics'!B:B,MATCH($C279,'Policy Characteristics'!$C:$C,0))),"",INDEX('Policy Characteristics'!B:B,MATCH($C279,'Policy Characteristics'!$C:$C,0)))</f>
        <v>Restrict New Power Plant Retrofits</v>
      </c>
      <c r="C279" s="254" t="str">
        <f>C$278</f>
        <v>Boolean Ban New Power Plant Retrofits</v>
      </c>
      <c r="D279" s="6" t="s">
        <v>3433</v>
      </c>
      <c r="E279" s="45"/>
      <c r="F279" s="6" t="s">
        <v>3373</v>
      </c>
      <c r="G279" s="45"/>
      <c r="H279" s="47">
        <f t="shared" si="21"/>
        <v>278</v>
      </c>
      <c r="I279" s="324" t="s">
        <v>41</v>
      </c>
      <c r="J279" s="255" t="str">
        <f>IF(ISBLANK(INDEX('Policy Characteristics'!D:D,MATCH($C279,'Policy Characteristics'!$C:$C,0))),"",INDEX('Policy Characteristics'!D:D,MATCH($C279,'Policy Characteristics'!$C:$C,0)))</f>
        <v>Restrict New Power Plant Retrofits</v>
      </c>
      <c r="K279" s="254" t="str">
        <f>IF(ISBLANK(INDEX('Policy Characteristics'!E:E,MATCH($C279,'Policy Characteristics'!$C:$C,0))),"",INDEX('Policy Characteristics'!E:E,MATCH($C279,'Policy Characteristics'!$C:$C,0)))</f>
        <v>elec ban new power plant retrofits</v>
      </c>
      <c r="L279" s="254">
        <f>IF(ISBLANK(INDEX('Policy Characteristics'!F:F,MATCH($C279,'Policy Characteristics'!$C:$C,0))),"",INDEX('Policy Characteristics'!F:F,MATCH($C279,'Policy Characteristics'!$C:$C,0)))</f>
        <v>0</v>
      </c>
      <c r="M279" s="254">
        <f>IF(ISBLANK(INDEX('Policy Characteristics'!G:G,MATCH($C279,'Policy Characteristics'!$C:$C,0))),"",INDEX('Policy Characteristics'!G:G,MATCH($C279,'Policy Characteristics'!$C:$C,0)))</f>
        <v>1</v>
      </c>
      <c r="N279" s="254">
        <f>IF(ISBLANK(INDEX('Policy Characteristics'!H:H,MATCH($C279,'Policy Characteristics'!$C:$C,0))),"",INDEX('Policy Characteristics'!H:H,MATCH($C279,'Policy Characteristics'!$C:$C,0)))</f>
        <v>1</v>
      </c>
      <c r="O279" s="254" t="str">
        <f>IF(ISBLANK(INDEX('Policy Characteristics'!I:I,MATCH($C279,'Policy Characteristics'!$C:$C,0))),"",INDEX('Policy Characteristics'!I:I,MATCH($C279,'Policy Characteristics'!$C:$C,0)))</f>
        <v>on/off</v>
      </c>
      <c r="P279" s="254" t="str">
        <f>IF(ISBLANK(INDEX('Policy Characteristics'!J:J,MATCH($C279,'Policy Characteristics'!$C:$C,0))),"",INDEX('Policy Characteristics'!J:J,MATCH($C279,'Policy Characteristics'!$C:$C,0)))</f>
        <v>**Description:** This policy prevents new capacity of the selected CCS plant type(s) from being built to replace existing non-CCS plants.</v>
      </c>
      <c r="Q279" s="254" t="str">
        <f>IF(ISBLANK(INDEX('Policy Characteristics'!K:K,MATCH($C279,'Policy Characteristics'!$C:$C,0))),"",INDEX('Policy Characteristics'!K:K,MATCH($C279,'Policy Characteristics'!$C:$C,0)))</f>
        <v/>
      </c>
      <c r="R279" s="254" t="str">
        <f>IF(ISBLANK(INDEX('Policy Characteristics'!L:L,MATCH($C279,'Policy Characteristics'!$C:$C,0))),"",INDEX('Policy Characteristics'!L:L,MATCH($C279,'Policy Characteristics'!$C:$C,0)))</f>
        <v/>
      </c>
    </row>
    <row r="280" spans="1:18" s="4" customFormat="1" x14ac:dyDescent="0.25">
      <c r="A280" s="254" t="str">
        <f>IF(ISBLANK(INDEX('Policy Characteristics'!A:A,MATCH($C280,'Policy Characteristics'!$C:$C,0))),"",INDEX('Policy Characteristics'!A:A,MATCH($C280,'Policy Characteristics'!$C:$C,0)))</f>
        <v>Electricity Supply</v>
      </c>
      <c r="B280" s="262" t="str">
        <f>IF(ISBLANK(INDEX('Policy Characteristics'!B:B,MATCH($C280,'Policy Characteristics'!$C:$C,0))),"",INDEX('Policy Characteristics'!B:B,MATCH($C280,'Policy Characteristics'!$C:$C,0)))</f>
        <v>Restrict New Power Plant Retrofits</v>
      </c>
      <c r="C280" s="254" t="str">
        <f t="shared" ref="C280:C301" si="23">C$278</f>
        <v>Boolean Ban New Power Plant Retrofits</v>
      </c>
      <c r="D280" s="6" t="s">
        <v>3434</v>
      </c>
      <c r="E280" s="45"/>
      <c r="F280" s="6" t="s">
        <v>3374</v>
      </c>
      <c r="G280" s="45"/>
      <c r="H280" s="47">
        <f t="shared" si="21"/>
        <v>279</v>
      </c>
      <c r="I280" s="324" t="s">
        <v>41</v>
      </c>
      <c r="J280" s="255" t="str">
        <f>IF(ISBLANK(INDEX('Policy Characteristics'!D:D,MATCH($C280,'Policy Characteristics'!$C:$C,0))),"",INDEX('Policy Characteristics'!D:D,MATCH($C280,'Policy Characteristics'!$C:$C,0)))</f>
        <v>Restrict New Power Plant Retrofits</v>
      </c>
      <c r="K280" s="254" t="str">
        <f>IF(ISBLANK(INDEX('Policy Characteristics'!E:E,MATCH($C280,'Policy Characteristics'!$C:$C,0))),"",INDEX('Policy Characteristics'!E:E,MATCH($C280,'Policy Characteristics'!$C:$C,0)))</f>
        <v>elec ban new power plant retrofits</v>
      </c>
      <c r="L280" s="254">
        <f>IF(ISBLANK(INDEX('Policy Characteristics'!F:F,MATCH($C280,'Policy Characteristics'!$C:$C,0))),"",INDEX('Policy Characteristics'!F:F,MATCH($C280,'Policy Characteristics'!$C:$C,0)))</f>
        <v>0</v>
      </c>
      <c r="M280" s="254">
        <f>IF(ISBLANK(INDEX('Policy Characteristics'!G:G,MATCH($C280,'Policy Characteristics'!$C:$C,0))),"",INDEX('Policy Characteristics'!G:G,MATCH($C280,'Policy Characteristics'!$C:$C,0)))</f>
        <v>1</v>
      </c>
      <c r="N280" s="254">
        <f>IF(ISBLANK(INDEX('Policy Characteristics'!H:H,MATCH($C280,'Policy Characteristics'!$C:$C,0))),"",INDEX('Policy Characteristics'!H:H,MATCH($C280,'Policy Characteristics'!$C:$C,0)))</f>
        <v>1</v>
      </c>
      <c r="O280" s="254" t="str">
        <f>IF(ISBLANK(INDEX('Policy Characteristics'!I:I,MATCH($C280,'Policy Characteristics'!$C:$C,0))),"",INDEX('Policy Characteristics'!I:I,MATCH($C280,'Policy Characteristics'!$C:$C,0)))</f>
        <v>on/off</v>
      </c>
      <c r="P280" s="254" t="str">
        <f>IF(ISBLANK(INDEX('Policy Characteristics'!J:J,MATCH($C280,'Policy Characteristics'!$C:$C,0))),"",INDEX('Policy Characteristics'!J:J,MATCH($C280,'Policy Characteristics'!$C:$C,0)))</f>
        <v>**Description:** This policy prevents new capacity of the selected CCS plant type(s) from being built to replace existing non-CCS plants.</v>
      </c>
      <c r="Q280" s="254" t="str">
        <f>IF(ISBLANK(INDEX('Policy Characteristics'!K:K,MATCH($C280,'Policy Characteristics'!$C:$C,0))),"",INDEX('Policy Characteristics'!K:K,MATCH($C280,'Policy Characteristics'!$C:$C,0)))</f>
        <v/>
      </c>
      <c r="R280" s="254" t="str">
        <f>IF(ISBLANK(INDEX('Policy Characteristics'!L:L,MATCH($C280,'Policy Characteristics'!$C:$C,0))),"",INDEX('Policy Characteristics'!L:L,MATCH($C280,'Policy Characteristics'!$C:$C,0)))</f>
        <v/>
      </c>
    </row>
    <row r="281" spans="1:18" s="4" customFormat="1" x14ac:dyDescent="0.25">
      <c r="A281" s="254" t="str">
        <f>IF(ISBLANK(INDEX('Policy Characteristics'!A:A,MATCH($C281,'Policy Characteristics'!$C:$C,0))),"",INDEX('Policy Characteristics'!A:A,MATCH($C281,'Policy Characteristics'!$C:$C,0)))</f>
        <v>Electricity Supply</v>
      </c>
      <c r="B281" s="262" t="str">
        <f>IF(ISBLANK(INDEX('Policy Characteristics'!B:B,MATCH($C281,'Policy Characteristics'!$C:$C,0))),"",INDEX('Policy Characteristics'!B:B,MATCH($C281,'Policy Characteristics'!$C:$C,0)))</f>
        <v>Restrict New Power Plant Retrofits</v>
      </c>
      <c r="C281" s="254" t="str">
        <f t="shared" si="23"/>
        <v>Boolean Ban New Power Plant Retrofits</v>
      </c>
      <c r="D281" s="6" t="s">
        <v>72</v>
      </c>
      <c r="E281" s="45"/>
      <c r="F281" s="6" t="s">
        <v>3444</v>
      </c>
      <c r="G281" s="45"/>
      <c r="H281" s="47">
        <f t="shared" si="21"/>
        <v>280</v>
      </c>
      <c r="I281" s="324" t="s">
        <v>41</v>
      </c>
      <c r="J281" s="255" t="str">
        <f>IF(ISBLANK(INDEX('Policy Characteristics'!D:D,MATCH($C281,'Policy Characteristics'!$C:$C,0))),"",INDEX('Policy Characteristics'!D:D,MATCH($C281,'Policy Characteristics'!$C:$C,0)))</f>
        <v>Restrict New Power Plant Retrofits</v>
      </c>
      <c r="K281" s="254" t="str">
        <f>IF(ISBLANK(INDEX('Policy Characteristics'!E:E,MATCH($C281,'Policy Characteristics'!$C:$C,0))),"",INDEX('Policy Characteristics'!E:E,MATCH($C281,'Policy Characteristics'!$C:$C,0)))</f>
        <v>elec ban new power plant retrofits</v>
      </c>
      <c r="L281" s="254">
        <f>IF(ISBLANK(INDEX('Policy Characteristics'!F:F,MATCH($C281,'Policy Characteristics'!$C:$C,0))),"",INDEX('Policy Characteristics'!F:F,MATCH($C281,'Policy Characteristics'!$C:$C,0)))</f>
        <v>0</v>
      </c>
      <c r="M281" s="254">
        <f>IF(ISBLANK(INDEX('Policy Characteristics'!G:G,MATCH($C281,'Policy Characteristics'!$C:$C,0))),"",INDEX('Policy Characteristics'!G:G,MATCH($C281,'Policy Characteristics'!$C:$C,0)))</f>
        <v>1</v>
      </c>
      <c r="N281" s="254">
        <f>IF(ISBLANK(INDEX('Policy Characteristics'!H:H,MATCH($C281,'Policy Characteristics'!$C:$C,0))),"",INDEX('Policy Characteristics'!H:H,MATCH($C281,'Policy Characteristics'!$C:$C,0)))</f>
        <v>1</v>
      </c>
      <c r="O281" s="254" t="str">
        <f>IF(ISBLANK(INDEX('Policy Characteristics'!I:I,MATCH($C281,'Policy Characteristics'!$C:$C,0))),"",INDEX('Policy Characteristics'!I:I,MATCH($C281,'Policy Characteristics'!$C:$C,0)))</f>
        <v>on/off</v>
      </c>
      <c r="P281" s="254" t="str">
        <f>IF(ISBLANK(INDEX('Policy Characteristics'!J:J,MATCH($C281,'Policy Characteristics'!$C:$C,0))),"",INDEX('Policy Characteristics'!J:J,MATCH($C281,'Policy Characteristics'!$C:$C,0)))</f>
        <v>**Description:** This policy prevents new capacity of the selected CCS plant type(s) from being built to replace existing non-CCS plants.</v>
      </c>
      <c r="Q281" s="254" t="str">
        <f>IF(ISBLANK(INDEX('Policy Characteristics'!K:K,MATCH($C281,'Policy Characteristics'!$C:$C,0))),"",INDEX('Policy Characteristics'!K:K,MATCH($C281,'Policy Characteristics'!$C:$C,0)))</f>
        <v/>
      </c>
      <c r="R281" s="254" t="str">
        <f>IF(ISBLANK(INDEX('Policy Characteristics'!L:L,MATCH($C281,'Policy Characteristics'!$C:$C,0))),"",INDEX('Policy Characteristics'!L:L,MATCH($C281,'Policy Characteristics'!$C:$C,0)))</f>
        <v/>
      </c>
    </row>
    <row r="282" spans="1:18" s="4" customFormat="1" x14ac:dyDescent="0.25">
      <c r="A282" s="254" t="str">
        <f>IF(ISBLANK(INDEX('Policy Characteristics'!A:A,MATCH($C282,'Policy Characteristics'!$C:$C,0))),"",INDEX('Policy Characteristics'!A:A,MATCH($C282,'Policy Characteristics'!$C:$C,0)))</f>
        <v>Electricity Supply</v>
      </c>
      <c r="B282" s="262" t="str">
        <f>IF(ISBLANK(INDEX('Policy Characteristics'!B:B,MATCH($C282,'Policy Characteristics'!$C:$C,0))),"",INDEX('Policy Characteristics'!B:B,MATCH($C282,'Policy Characteristics'!$C:$C,0)))</f>
        <v>Restrict New Power Plant Retrofits</v>
      </c>
      <c r="C282" s="254" t="str">
        <f t="shared" si="23"/>
        <v>Boolean Ban New Power Plant Retrofits</v>
      </c>
      <c r="D282" s="6" t="s">
        <v>73</v>
      </c>
      <c r="E282" s="45"/>
      <c r="F282" s="6" t="s">
        <v>85</v>
      </c>
      <c r="G282" s="45"/>
      <c r="H282" s="47">
        <f t="shared" si="21"/>
        <v>281</v>
      </c>
      <c r="I282" s="324" t="s">
        <v>41</v>
      </c>
      <c r="J282" s="255" t="str">
        <f>IF(ISBLANK(INDEX('Policy Characteristics'!D:D,MATCH($C282,'Policy Characteristics'!$C:$C,0))),"",INDEX('Policy Characteristics'!D:D,MATCH($C282,'Policy Characteristics'!$C:$C,0)))</f>
        <v>Restrict New Power Plant Retrofits</v>
      </c>
      <c r="K282" s="254" t="str">
        <f>IF(ISBLANK(INDEX('Policy Characteristics'!E:E,MATCH($C282,'Policy Characteristics'!$C:$C,0))),"",INDEX('Policy Characteristics'!E:E,MATCH($C282,'Policy Characteristics'!$C:$C,0)))</f>
        <v>elec ban new power plant retrofits</v>
      </c>
      <c r="L282" s="254">
        <f>IF(ISBLANK(INDEX('Policy Characteristics'!F:F,MATCH($C282,'Policy Characteristics'!$C:$C,0))),"",INDEX('Policy Characteristics'!F:F,MATCH($C282,'Policy Characteristics'!$C:$C,0)))</f>
        <v>0</v>
      </c>
      <c r="M282" s="254">
        <f>IF(ISBLANK(INDEX('Policy Characteristics'!G:G,MATCH($C282,'Policy Characteristics'!$C:$C,0))),"",INDEX('Policy Characteristics'!G:G,MATCH($C282,'Policy Characteristics'!$C:$C,0)))</f>
        <v>1</v>
      </c>
      <c r="N282" s="254">
        <f>IF(ISBLANK(INDEX('Policy Characteristics'!H:H,MATCH($C282,'Policy Characteristics'!$C:$C,0))),"",INDEX('Policy Characteristics'!H:H,MATCH($C282,'Policy Characteristics'!$C:$C,0)))</f>
        <v>1</v>
      </c>
      <c r="O282" s="254" t="str">
        <f>IF(ISBLANK(INDEX('Policy Characteristics'!I:I,MATCH($C282,'Policy Characteristics'!$C:$C,0))),"",INDEX('Policy Characteristics'!I:I,MATCH($C282,'Policy Characteristics'!$C:$C,0)))</f>
        <v>on/off</v>
      </c>
      <c r="P282" s="254" t="str">
        <f>IF(ISBLANK(INDEX('Policy Characteristics'!J:J,MATCH($C282,'Policy Characteristics'!$C:$C,0))),"",INDEX('Policy Characteristics'!J:J,MATCH($C282,'Policy Characteristics'!$C:$C,0)))</f>
        <v>**Description:** This policy prevents new capacity of the selected CCS plant type(s) from being built to replace existing non-CCS plants.</v>
      </c>
      <c r="Q282" s="254" t="str">
        <f>IF(ISBLANK(INDEX('Policy Characteristics'!K:K,MATCH($C282,'Policy Characteristics'!$C:$C,0))),"",INDEX('Policy Characteristics'!K:K,MATCH($C282,'Policy Characteristics'!$C:$C,0)))</f>
        <v/>
      </c>
      <c r="R282" s="254" t="str">
        <f>IF(ISBLANK(INDEX('Policy Characteristics'!L:L,MATCH($C282,'Policy Characteristics'!$C:$C,0))),"",INDEX('Policy Characteristics'!L:L,MATCH($C282,'Policy Characteristics'!$C:$C,0)))</f>
        <v/>
      </c>
    </row>
    <row r="283" spans="1:18" s="4" customFormat="1" x14ac:dyDescent="0.25">
      <c r="A283" s="254" t="str">
        <f>IF(ISBLANK(INDEX('Policy Characteristics'!A:A,MATCH($C283,'Policy Characteristics'!$C:$C,0))),"",INDEX('Policy Characteristics'!A:A,MATCH($C283,'Policy Characteristics'!$C:$C,0)))</f>
        <v>Electricity Supply</v>
      </c>
      <c r="B283" s="262" t="str">
        <f>IF(ISBLANK(INDEX('Policy Characteristics'!B:B,MATCH($C283,'Policy Characteristics'!$C:$C,0))),"",INDEX('Policy Characteristics'!B:B,MATCH($C283,'Policy Characteristics'!$C:$C,0)))</f>
        <v>Restrict New Power Plant Retrofits</v>
      </c>
      <c r="C283" s="254" t="str">
        <f t="shared" si="23"/>
        <v>Boolean Ban New Power Plant Retrofits</v>
      </c>
      <c r="D283" s="6" t="s">
        <v>432</v>
      </c>
      <c r="E283" s="45"/>
      <c r="F283" s="6" t="s">
        <v>435</v>
      </c>
      <c r="G283" s="45"/>
      <c r="H283" s="47">
        <f t="shared" si="21"/>
        <v>282</v>
      </c>
      <c r="I283" s="324" t="s">
        <v>41</v>
      </c>
      <c r="J283" s="255" t="str">
        <f>IF(ISBLANK(INDEX('Policy Characteristics'!D:D,MATCH($C283,'Policy Characteristics'!$C:$C,0))),"",INDEX('Policy Characteristics'!D:D,MATCH($C283,'Policy Characteristics'!$C:$C,0)))</f>
        <v>Restrict New Power Plant Retrofits</v>
      </c>
      <c r="K283" s="254" t="str">
        <f>IF(ISBLANK(INDEX('Policy Characteristics'!E:E,MATCH($C283,'Policy Characteristics'!$C:$C,0))),"",INDEX('Policy Characteristics'!E:E,MATCH($C283,'Policy Characteristics'!$C:$C,0)))</f>
        <v>elec ban new power plant retrofits</v>
      </c>
      <c r="L283" s="254">
        <f>IF(ISBLANK(INDEX('Policy Characteristics'!F:F,MATCH($C283,'Policy Characteristics'!$C:$C,0))),"",INDEX('Policy Characteristics'!F:F,MATCH($C283,'Policy Characteristics'!$C:$C,0)))</f>
        <v>0</v>
      </c>
      <c r="M283" s="254">
        <f>IF(ISBLANK(INDEX('Policy Characteristics'!G:G,MATCH($C283,'Policy Characteristics'!$C:$C,0))),"",INDEX('Policy Characteristics'!G:G,MATCH($C283,'Policy Characteristics'!$C:$C,0)))</f>
        <v>1</v>
      </c>
      <c r="N283" s="254">
        <f>IF(ISBLANK(INDEX('Policy Characteristics'!H:H,MATCH($C283,'Policy Characteristics'!$C:$C,0))),"",INDEX('Policy Characteristics'!H:H,MATCH($C283,'Policy Characteristics'!$C:$C,0)))</f>
        <v>1</v>
      </c>
      <c r="O283" s="254" t="str">
        <f>IF(ISBLANK(INDEX('Policy Characteristics'!I:I,MATCH($C283,'Policy Characteristics'!$C:$C,0))),"",INDEX('Policy Characteristics'!I:I,MATCH($C283,'Policy Characteristics'!$C:$C,0)))</f>
        <v>on/off</v>
      </c>
      <c r="P283" s="254" t="str">
        <f>IF(ISBLANK(INDEX('Policy Characteristics'!J:J,MATCH($C283,'Policy Characteristics'!$C:$C,0))),"",INDEX('Policy Characteristics'!J:J,MATCH($C283,'Policy Characteristics'!$C:$C,0)))</f>
        <v>**Description:** This policy prevents new capacity of the selected CCS plant type(s) from being built to replace existing non-CCS plants.</v>
      </c>
      <c r="Q283" s="254" t="str">
        <f>IF(ISBLANK(INDEX('Policy Characteristics'!K:K,MATCH($C283,'Policy Characteristics'!$C:$C,0))),"",INDEX('Policy Characteristics'!K:K,MATCH($C283,'Policy Characteristics'!$C:$C,0)))</f>
        <v/>
      </c>
      <c r="R283" s="254" t="str">
        <f>IF(ISBLANK(INDEX('Policy Characteristics'!L:L,MATCH($C283,'Policy Characteristics'!$C:$C,0))),"",INDEX('Policy Characteristics'!L:L,MATCH($C283,'Policy Characteristics'!$C:$C,0)))</f>
        <v/>
      </c>
    </row>
    <row r="284" spans="1:18" s="4" customFormat="1" x14ac:dyDescent="0.25">
      <c r="A284" s="254" t="str">
        <f>IF(ISBLANK(INDEX('Policy Characteristics'!A:A,MATCH($C284,'Policy Characteristics'!$C:$C,0))),"",INDEX('Policy Characteristics'!A:A,MATCH($C284,'Policy Characteristics'!$C:$C,0)))</f>
        <v>Electricity Supply</v>
      </c>
      <c r="B284" s="262" t="str">
        <f>IF(ISBLANK(INDEX('Policy Characteristics'!B:B,MATCH($C284,'Policy Characteristics'!$C:$C,0))),"",INDEX('Policy Characteristics'!B:B,MATCH($C284,'Policy Characteristics'!$C:$C,0)))</f>
        <v>Restrict New Power Plant Retrofits</v>
      </c>
      <c r="C284" s="254" t="str">
        <f t="shared" si="23"/>
        <v>Boolean Ban New Power Plant Retrofits</v>
      </c>
      <c r="D284" s="6" t="s">
        <v>74</v>
      </c>
      <c r="E284" s="45"/>
      <c r="F284" s="6" t="s">
        <v>86</v>
      </c>
      <c r="G284" s="45"/>
      <c r="H284" s="47">
        <f t="shared" si="21"/>
        <v>283</v>
      </c>
      <c r="I284" s="324" t="s">
        <v>41</v>
      </c>
      <c r="J284" s="255" t="str">
        <f>IF(ISBLANK(INDEX('Policy Characteristics'!D:D,MATCH($C284,'Policy Characteristics'!$C:$C,0))),"",INDEX('Policy Characteristics'!D:D,MATCH($C284,'Policy Characteristics'!$C:$C,0)))</f>
        <v>Restrict New Power Plant Retrofits</v>
      </c>
      <c r="K284" s="254" t="str">
        <f>IF(ISBLANK(INDEX('Policy Characteristics'!E:E,MATCH($C284,'Policy Characteristics'!$C:$C,0))),"",INDEX('Policy Characteristics'!E:E,MATCH($C284,'Policy Characteristics'!$C:$C,0)))</f>
        <v>elec ban new power plant retrofits</v>
      </c>
      <c r="L284" s="254">
        <f>IF(ISBLANK(INDEX('Policy Characteristics'!F:F,MATCH($C284,'Policy Characteristics'!$C:$C,0))),"",INDEX('Policy Characteristics'!F:F,MATCH($C284,'Policy Characteristics'!$C:$C,0)))</f>
        <v>0</v>
      </c>
      <c r="M284" s="254">
        <f>IF(ISBLANK(INDEX('Policy Characteristics'!G:G,MATCH($C284,'Policy Characteristics'!$C:$C,0))),"",INDEX('Policy Characteristics'!G:G,MATCH($C284,'Policy Characteristics'!$C:$C,0)))</f>
        <v>1</v>
      </c>
      <c r="N284" s="254">
        <f>IF(ISBLANK(INDEX('Policy Characteristics'!H:H,MATCH($C284,'Policy Characteristics'!$C:$C,0))),"",INDEX('Policy Characteristics'!H:H,MATCH($C284,'Policy Characteristics'!$C:$C,0)))</f>
        <v>1</v>
      </c>
      <c r="O284" s="254" t="str">
        <f>IF(ISBLANK(INDEX('Policy Characteristics'!I:I,MATCH($C284,'Policy Characteristics'!$C:$C,0))),"",INDEX('Policy Characteristics'!I:I,MATCH($C284,'Policy Characteristics'!$C:$C,0)))</f>
        <v>on/off</v>
      </c>
      <c r="P284" s="254" t="str">
        <f>IF(ISBLANK(INDEX('Policy Characteristics'!J:J,MATCH($C284,'Policy Characteristics'!$C:$C,0))),"",INDEX('Policy Characteristics'!J:J,MATCH($C284,'Policy Characteristics'!$C:$C,0)))</f>
        <v>**Description:** This policy prevents new capacity of the selected CCS plant type(s) from being built to replace existing non-CCS plants.</v>
      </c>
      <c r="Q284" s="254" t="str">
        <f>IF(ISBLANK(INDEX('Policy Characteristics'!K:K,MATCH($C284,'Policy Characteristics'!$C:$C,0))),"",INDEX('Policy Characteristics'!K:K,MATCH($C284,'Policy Characteristics'!$C:$C,0)))</f>
        <v/>
      </c>
      <c r="R284" s="254" t="str">
        <f>IF(ISBLANK(INDEX('Policy Characteristics'!L:L,MATCH($C284,'Policy Characteristics'!$C:$C,0))),"",INDEX('Policy Characteristics'!L:L,MATCH($C284,'Policy Characteristics'!$C:$C,0)))</f>
        <v/>
      </c>
    </row>
    <row r="285" spans="1:18" s="4" customFormat="1" x14ac:dyDescent="0.25">
      <c r="A285" s="254" t="str">
        <f>IF(ISBLANK(INDEX('Policy Characteristics'!A:A,MATCH($C285,'Policy Characteristics'!$C:$C,0))),"",INDEX('Policy Characteristics'!A:A,MATCH($C285,'Policy Characteristics'!$C:$C,0)))</f>
        <v>Electricity Supply</v>
      </c>
      <c r="B285" s="262" t="str">
        <f>IF(ISBLANK(INDEX('Policy Characteristics'!B:B,MATCH($C285,'Policy Characteristics'!$C:$C,0))),"",INDEX('Policy Characteristics'!B:B,MATCH($C285,'Policy Characteristics'!$C:$C,0)))</f>
        <v>Restrict New Power Plant Retrofits</v>
      </c>
      <c r="C285" s="254" t="str">
        <f t="shared" si="23"/>
        <v>Boolean Ban New Power Plant Retrofits</v>
      </c>
      <c r="D285" s="6" t="s">
        <v>75</v>
      </c>
      <c r="E285" s="45"/>
      <c r="F285" s="6" t="s">
        <v>87</v>
      </c>
      <c r="G285" s="45"/>
      <c r="H285" s="47">
        <f t="shared" si="21"/>
        <v>284</v>
      </c>
      <c r="I285" s="324" t="s">
        <v>41</v>
      </c>
      <c r="J285" s="255" t="str">
        <f>IF(ISBLANK(INDEX('Policy Characteristics'!D:D,MATCH($C285,'Policy Characteristics'!$C:$C,0))),"",INDEX('Policy Characteristics'!D:D,MATCH($C285,'Policy Characteristics'!$C:$C,0)))</f>
        <v>Restrict New Power Plant Retrofits</v>
      </c>
      <c r="K285" s="254" t="str">
        <f>IF(ISBLANK(INDEX('Policy Characteristics'!E:E,MATCH($C285,'Policy Characteristics'!$C:$C,0))),"",INDEX('Policy Characteristics'!E:E,MATCH($C285,'Policy Characteristics'!$C:$C,0)))</f>
        <v>elec ban new power plant retrofits</v>
      </c>
      <c r="L285" s="254">
        <f>IF(ISBLANK(INDEX('Policy Characteristics'!F:F,MATCH($C285,'Policy Characteristics'!$C:$C,0))),"",INDEX('Policy Characteristics'!F:F,MATCH($C285,'Policy Characteristics'!$C:$C,0)))</f>
        <v>0</v>
      </c>
      <c r="M285" s="254">
        <f>IF(ISBLANK(INDEX('Policy Characteristics'!G:G,MATCH($C285,'Policy Characteristics'!$C:$C,0))),"",INDEX('Policy Characteristics'!G:G,MATCH($C285,'Policy Characteristics'!$C:$C,0)))</f>
        <v>1</v>
      </c>
      <c r="N285" s="254">
        <f>IF(ISBLANK(INDEX('Policy Characteristics'!H:H,MATCH($C285,'Policy Characteristics'!$C:$C,0))),"",INDEX('Policy Characteristics'!H:H,MATCH($C285,'Policy Characteristics'!$C:$C,0)))</f>
        <v>1</v>
      </c>
      <c r="O285" s="254" t="str">
        <f>IF(ISBLANK(INDEX('Policy Characteristics'!I:I,MATCH($C285,'Policy Characteristics'!$C:$C,0))),"",INDEX('Policy Characteristics'!I:I,MATCH($C285,'Policy Characteristics'!$C:$C,0)))</f>
        <v>on/off</v>
      </c>
      <c r="P285" s="254" t="str">
        <f>IF(ISBLANK(INDEX('Policy Characteristics'!J:J,MATCH($C285,'Policy Characteristics'!$C:$C,0))),"",INDEX('Policy Characteristics'!J:J,MATCH($C285,'Policy Characteristics'!$C:$C,0)))</f>
        <v>**Description:** This policy prevents new capacity of the selected CCS plant type(s) from being built to replace existing non-CCS plants.</v>
      </c>
      <c r="Q285" s="254" t="str">
        <f>IF(ISBLANK(INDEX('Policy Characteristics'!K:K,MATCH($C285,'Policy Characteristics'!$C:$C,0))),"",INDEX('Policy Characteristics'!K:K,MATCH($C285,'Policy Characteristics'!$C:$C,0)))</f>
        <v/>
      </c>
      <c r="R285" s="254" t="str">
        <f>IF(ISBLANK(INDEX('Policy Characteristics'!L:L,MATCH($C285,'Policy Characteristics'!$C:$C,0))),"",INDEX('Policy Characteristics'!L:L,MATCH($C285,'Policy Characteristics'!$C:$C,0)))</f>
        <v/>
      </c>
    </row>
    <row r="286" spans="1:18" s="4" customFormat="1" x14ac:dyDescent="0.25">
      <c r="A286" s="254" t="str">
        <f>IF(ISBLANK(INDEX('Policy Characteristics'!A:A,MATCH($C286,'Policy Characteristics'!$C:$C,0))),"",INDEX('Policy Characteristics'!A:A,MATCH($C286,'Policy Characteristics'!$C:$C,0)))</f>
        <v>Electricity Supply</v>
      </c>
      <c r="B286" s="262" t="str">
        <f>IF(ISBLANK(INDEX('Policy Characteristics'!B:B,MATCH($C286,'Policy Characteristics'!$C:$C,0))),"",INDEX('Policy Characteristics'!B:B,MATCH($C286,'Policy Characteristics'!$C:$C,0)))</f>
        <v>Restrict New Power Plant Retrofits</v>
      </c>
      <c r="C286" s="254" t="str">
        <f t="shared" si="23"/>
        <v>Boolean Ban New Power Plant Retrofits</v>
      </c>
      <c r="D286" s="6" t="s">
        <v>76</v>
      </c>
      <c r="E286" s="45"/>
      <c r="F286" s="6" t="s">
        <v>88</v>
      </c>
      <c r="G286" s="45"/>
      <c r="H286" s="47">
        <f t="shared" si="21"/>
        <v>285</v>
      </c>
      <c r="I286" s="324" t="s">
        <v>41</v>
      </c>
      <c r="J286" s="255" t="str">
        <f>IF(ISBLANK(INDEX('Policy Characteristics'!D:D,MATCH($C286,'Policy Characteristics'!$C:$C,0))),"",INDEX('Policy Characteristics'!D:D,MATCH($C286,'Policy Characteristics'!$C:$C,0)))</f>
        <v>Restrict New Power Plant Retrofits</v>
      </c>
      <c r="K286" s="254" t="str">
        <f>IF(ISBLANK(INDEX('Policy Characteristics'!E:E,MATCH($C286,'Policy Characteristics'!$C:$C,0))),"",INDEX('Policy Characteristics'!E:E,MATCH($C286,'Policy Characteristics'!$C:$C,0)))</f>
        <v>elec ban new power plant retrofits</v>
      </c>
      <c r="L286" s="254">
        <f>IF(ISBLANK(INDEX('Policy Characteristics'!F:F,MATCH($C286,'Policy Characteristics'!$C:$C,0))),"",INDEX('Policy Characteristics'!F:F,MATCH($C286,'Policy Characteristics'!$C:$C,0)))</f>
        <v>0</v>
      </c>
      <c r="M286" s="254">
        <f>IF(ISBLANK(INDEX('Policy Characteristics'!G:G,MATCH($C286,'Policy Characteristics'!$C:$C,0))),"",INDEX('Policy Characteristics'!G:G,MATCH($C286,'Policy Characteristics'!$C:$C,0)))</f>
        <v>1</v>
      </c>
      <c r="N286" s="254">
        <f>IF(ISBLANK(INDEX('Policy Characteristics'!H:H,MATCH($C286,'Policy Characteristics'!$C:$C,0))),"",INDEX('Policy Characteristics'!H:H,MATCH($C286,'Policy Characteristics'!$C:$C,0)))</f>
        <v>1</v>
      </c>
      <c r="O286" s="254" t="str">
        <f>IF(ISBLANK(INDEX('Policy Characteristics'!I:I,MATCH($C286,'Policy Characteristics'!$C:$C,0))),"",INDEX('Policy Characteristics'!I:I,MATCH($C286,'Policy Characteristics'!$C:$C,0)))</f>
        <v>on/off</v>
      </c>
      <c r="P286" s="254" t="str">
        <f>IF(ISBLANK(INDEX('Policy Characteristics'!J:J,MATCH($C286,'Policy Characteristics'!$C:$C,0))),"",INDEX('Policy Characteristics'!J:J,MATCH($C286,'Policy Characteristics'!$C:$C,0)))</f>
        <v>**Description:** This policy prevents new capacity of the selected CCS plant type(s) from being built to replace existing non-CCS plants.</v>
      </c>
      <c r="Q286" s="254" t="str">
        <f>IF(ISBLANK(INDEX('Policy Characteristics'!K:K,MATCH($C286,'Policy Characteristics'!$C:$C,0))),"",INDEX('Policy Characteristics'!K:K,MATCH($C286,'Policy Characteristics'!$C:$C,0)))</f>
        <v/>
      </c>
      <c r="R286" s="254" t="str">
        <f>IF(ISBLANK(INDEX('Policy Characteristics'!L:L,MATCH($C286,'Policy Characteristics'!$C:$C,0))),"",INDEX('Policy Characteristics'!L:L,MATCH($C286,'Policy Characteristics'!$C:$C,0)))</f>
        <v/>
      </c>
    </row>
    <row r="287" spans="1:18" s="4" customFormat="1" x14ac:dyDescent="0.25">
      <c r="A287" s="254" t="str">
        <f>IF(ISBLANK(INDEX('Policy Characteristics'!A:A,MATCH($C287,'Policy Characteristics'!$C:$C,0))),"",INDEX('Policy Characteristics'!A:A,MATCH($C287,'Policy Characteristics'!$C:$C,0)))</f>
        <v>Electricity Supply</v>
      </c>
      <c r="B287" s="262" t="str">
        <f>IF(ISBLANK(INDEX('Policy Characteristics'!B:B,MATCH($C287,'Policy Characteristics'!$C:$C,0))),"",INDEX('Policy Characteristics'!B:B,MATCH($C287,'Policy Characteristics'!$C:$C,0)))</f>
        <v>Restrict New Power Plant Retrofits</v>
      </c>
      <c r="C287" s="254" t="str">
        <f t="shared" si="23"/>
        <v>Boolean Ban New Power Plant Retrofits</v>
      </c>
      <c r="D287" s="6" t="s">
        <v>2401</v>
      </c>
      <c r="E287" s="45"/>
      <c r="F287" s="6" t="s">
        <v>420</v>
      </c>
      <c r="G287" s="45"/>
      <c r="H287" s="47">
        <f t="shared" si="21"/>
        <v>286</v>
      </c>
      <c r="I287" s="324" t="s">
        <v>41</v>
      </c>
      <c r="J287" s="255" t="str">
        <f>IF(ISBLANK(INDEX('Policy Characteristics'!D:D,MATCH($C287,'Policy Characteristics'!$C:$C,0))),"",INDEX('Policy Characteristics'!D:D,MATCH($C287,'Policy Characteristics'!$C:$C,0)))</f>
        <v>Restrict New Power Plant Retrofits</v>
      </c>
      <c r="K287" s="254" t="str">
        <f>IF(ISBLANK(INDEX('Policy Characteristics'!E:E,MATCH($C287,'Policy Characteristics'!$C:$C,0))),"",INDEX('Policy Characteristics'!E:E,MATCH($C287,'Policy Characteristics'!$C:$C,0)))</f>
        <v>elec ban new power plant retrofits</v>
      </c>
      <c r="L287" s="254">
        <f>IF(ISBLANK(INDEX('Policy Characteristics'!F:F,MATCH($C287,'Policy Characteristics'!$C:$C,0))),"",INDEX('Policy Characteristics'!F:F,MATCH($C287,'Policy Characteristics'!$C:$C,0)))</f>
        <v>0</v>
      </c>
      <c r="M287" s="254">
        <f>IF(ISBLANK(INDEX('Policy Characteristics'!G:G,MATCH($C287,'Policy Characteristics'!$C:$C,0))),"",INDEX('Policy Characteristics'!G:G,MATCH($C287,'Policy Characteristics'!$C:$C,0)))</f>
        <v>1</v>
      </c>
      <c r="N287" s="254">
        <f>IF(ISBLANK(INDEX('Policy Characteristics'!H:H,MATCH($C287,'Policy Characteristics'!$C:$C,0))),"",INDEX('Policy Characteristics'!H:H,MATCH($C287,'Policy Characteristics'!$C:$C,0)))</f>
        <v>1</v>
      </c>
      <c r="O287" s="254" t="str">
        <f>IF(ISBLANK(INDEX('Policy Characteristics'!I:I,MATCH($C287,'Policy Characteristics'!$C:$C,0))),"",INDEX('Policy Characteristics'!I:I,MATCH($C287,'Policy Characteristics'!$C:$C,0)))</f>
        <v>on/off</v>
      </c>
      <c r="P287" s="254" t="str">
        <f>IF(ISBLANK(INDEX('Policy Characteristics'!J:J,MATCH($C287,'Policy Characteristics'!$C:$C,0))),"",INDEX('Policy Characteristics'!J:J,MATCH($C287,'Policy Characteristics'!$C:$C,0)))</f>
        <v>**Description:** This policy prevents new capacity of the selected CCS plant type(s) from being built to replace existing non-CCS plants.</v>
      </c>
      <c r="Q287" s="254" t="str">
        <f>IF(ISBLANK(INDEX('Policy Characteristics'!K:K,MATCH($C287,'Policy Characteristics'!$C:$C,0))),"",INDEX('Policy Characteristics'!K:K,MATCH($C287,'Policy Characteristics'!$C:$C,0)))</f>
        <v/>
      </c>
      <c r="R287" s="254" t="str">
        <f>IF(ISBLANK(INDEX('Policy Characteristics'!L:L,MATCH($C287,'Policy Characteristics'!$C:$C,0))),"",INDEX('Policy Characteristics'!L:L,MATCH($C287,'Policy Characteristics'!$C:$C,0)))</f>
        <v/>
      </c>
    </row>
    <row r="288" spans="1:18" s="4" customFormat="1" x14ac:dyDescent="0.25">
      <c r="A288" s="254" t="str">
        <f>IF(ISBLANK(INDEX('Policy Characteristics'!A:A,MATCH($C288,'Policy Characteristics'!$C:$C,0))),"",INDEX('Policy Characteristics'!A:A,MATCH($C288,'Policy Characteristics'!$C:$C,0)))</f>
        <v>Electricity Supply</v>
      </c>
      <c r="B288" s="262" t="str">
        <f>IF(ISBLANK(INDEX('Policy Characteristics'!B:B,MATCH($C288,'Policy Characteristics'!$C:$C,0))),"",INDEX('Policy Characteristics'!B:B,MATCH($C288,'Policy Characteristics'!$C:$C,0)))</f>
        <v>Restrict New Power Plant Retrofits</v>
      </c>
      <c r="C288" s="254" t="str">
        <f t="shared" si="23"/>
        <v>Boolean Ban New Power Plant Retrofits</v>
      </c>
      <c r="D288" s="6" t="s">
        <v>293</v>
      </c>
      <c r="E288" s="45"/>
      <c r="F288" s="6" t="s">
        <v>295</v>
      </c>
      <c r="G288" s="45"/>
      <c r="H288" s="47">
        <f t="shared" si="21"/>
        <v>287</v>
      </c>
      <c r="I288" s="324" t="s">
        <v>41</v>
      </c>
      <c r="J288" s="255" t="str">
        <f>IF(ISBLANK(INDEX('Policy Characteristics'!D:D,MATCH($C288,'Policy Characteristics'!$C:$C,0))),"",INDEX('Policy Characteristics'!D:D,MATCH($C288,'Policy Characteristics'!$C:$C,0)))</f>
        <v>Restrict New Power Plant Retrofits</v>
      </c>
      <c r="K288" s="254" t="str">
        <f>IF(ISBLANK(INDEX('Policy Characteristics'!E:E,MATCH($C288,'Policy Characteristics'!$C:$C,0))),"",INDEX('Policy Characteristics'!E:E,MATCH($C288,'Policy Characteristics'!$C:$C,0)))</f>
        <v>elec ban new power plant retrofits</v>
      </c>
      <c r="L288" s="254">
        <f>IF(ISBLANK(INDEX('Policy Characteristics'!F:F,MATCH($C288,'Policy Characteristics'!$C:$C,0))),"",INDEX('Policy Characteristics'!F:F,MATCH($C288,'Policy Characteristics'!$C:$C,0)))</f>
        <v>0</v>
      </c>
      <c r="M288" s="254">
        <f>IF(ISBLANK(INDEX('Policy Characteristics'!G:G,MATCH($C288,'Policy Characteristics'!$C:$C,0))),"",INDEX('Policy Characteristics'!G:G,MATCH($C288,'Policy Characteristics'!$C:$C,0)))</f>
        <v>1</v>
      </c>
      <c r="N288" s="254">
        <f>IF(ISBLANK(INDEX('Policy Characteristics'!H:H,MATCH($C288,'Policy Characteristics'!$C:$C,0))),"",INDEX('Policy Characteristics'!H:H,MATCH($C288,'Policy Characteristics'!$C:$C,0)))</f>
        <v>1</v>
      </c>
      <c r="O288" s="254" t="str">
        <f>IF(ISBLANK(INDEX('Policy Characteristics'!I:I,MATCH($C288,'Policy Characteristics'!$C:$C,0))),"",INDEX('Policy Characteristics'!I:I,MATCH($C288,'Policy Characteristics'!$C:$C,0)))</f>
        <v>on/off</v>
      </c>
      <c r="P288" s="254" t="str">
        <f>IF(ISBLANK(INDEX('Policy Characteristics'!J:J,MATCH($C288,'Policy Characteristics'!$C:$C,0))),"",INDEX('Policy Characteristics'!J:J,MATCH($C288,'Policy Characteristics'!$C:$C,0)))</f>
        <v>**Description:** This policy prevents new capacity of the selected CCS plant type(s) from being built to replace existing non-CCS plants.</v>
      </c>
      <c r="Q288" s="254" t="str">
        <f>IF(ISBLANK(INDEX('Policy Characteristics'!K:K,MATCH($C288,'Policy Characteristics'!$C:$C,0))),"",INDEX('Policy Characteristics'!K:K,MATCH($C288,'Policy Characteristics'!$C:$C,0)))</f>
        <v/>
      </c>
      <c r="R288" s="254" t="str">
        <f>IF(ISBLANK(INDEX('Policy Characteristics'!L:L,MATCH($C288,'Policy Characteristics'!$C:$C,0))),"",INDEX('Policy Characteristics'!L:L,MATCH($C288,'Policy Characteristics'!$C:$C,0)))</f>
        <v/>
      </c>
    </row>
    <row r="289" spans="1:18" s="4" customFormat="1" x14ac:dyDescent="0.25">
      <c r="A289" s="254" t="str">
        <f>IF(ISBLANK(INDEX('Policy Characteristics'!A:A,MATCH($C289,'Policy Characteristics'!$C:$C,0))),"",INDEX('Policy Characteristics'!A:A,MATCH($C289,'Policy Characteristics'!$C:$C,0)))</f>
        <v>Electricity Supply</v>
      </c>
      <c r="B289" s="262" t="str">
        <f>IF(ISBLANK(INDEX('Policy Characteristics'!B:B,MATCH($C289,'Policy Characteristics'!$C:$C,0))),"",INDEX('Policy Characteristics'!B:B,MATCH($C289,'Policy Characteristics'!$C:$C,0)))</f>
        <v>Restrict New Power Plant Retrofits</v>
      </c>
      <c r="C289" s="254" t="str">
        <f t="shared" si="23"/>
        <v>Boolean Ban New Power Plant Retrofits</v>
      </c>
      <c r="D289" s="6" t="s">
        <v>294</v>
      </c>
      <c r="E289" s="45"/>
      <c r="F289" s="6" t="s">
        <v>296</v>
      </c>
      <c r="G289" s="45"/>
      <c r="H289" s="47">
        <f t="shared" si="21"/>
        <v>288</v>
      </c>
      <c r="I289" s="324" t="s">
        <v>41</v>
      </c>
      <c r="J289" s="255" t="str">
        <f>IF(ISBLANK(INDEX('Policy Characteristics'!D:D,MATCH($C289,'Policy Characteristics'!$C:$C,0))),"",INDEX('Policy Characteristics'!D:D,MATCH($C289,'Policy Characteristics'!$C:$C,0)))</f>
        <v>Restrict New Power Plant Retrofits</v>
      </c>
      <c r="K289" s="254" t="str">
        <f>IF(ISBLANK(INDEX('Policy Characteristics'!E:E,MATCH($C289,'Policy Characteristics'!$C:$C,0))),"",INDEX('Policy Characteristics'!E:E,MATCH($C289,'Policy Characteristics'!$C:$C,0)))</f>
        <v>elec ban new power plant retrofits</v>
      </c>
      <c r="L289" s="254">
        <f>IF(ISBLANK(INDEX('Policy Characteristics'!F:F,MATCH($C289,'Policy Characteristics'!$C:$C,0))),"",INDEX('Policy Characteristics'!F:F,MATCH($C289,'Policy Characteristics'!$C:$C,0)))</f>
        <v>0</v>
      </c>
      <c r="M289" s="254">
        <f>IF(ISBLANK(INDEX('Policy Characteristics'!G:G,MATCH($C289,'Policy Characteristics'!$C:$C,0))),"",INDEX('Policy Characteristics'!G:G,MATCH($C289,'Policy Characteristics'!$C:$C,0)))</f>
        <v>1</v>
      </c>
      <c r="N289" s="254">
        <f>IF(ISBLANK(INDEX('Policy Characteristics'!H:H,MATCH($C289,'Policy Characteristics'!$C:$C,0))),"",INDEX('Policy Characteristics'!H:H,MATCH($C289,'Policy Characteristics'!$C:$C,0)))</f>
        <v>1</v>
      </c>
      <c r="O289" s="254" t="str">
        <f>IF(ISBLANK(INDEX('Policy Characteristics'!I:I,MATCH($C289,'Policy Characteristics'!$C:$C,0))),"",INDEX('Policy Characteristics'!I:I,MATCH($C289,'Policy Characteristics'!$C:$C,0)))</f>
        <v>on/off</v>
      </c>
      <c r="P289" s="254" t="str">
        <f>IF(ISBLANK(INDEX('Policy Characteristics'!J:J,MATCH($C289,'Policy Characteristics'!$C:$C,0))),"",INDEX('Policy Characteristics'!J:J,MATCH($C289,'Policy Characteristics'!$C:$C,0)))</f>
        <v>**Description:** This policy prevents new capacity of the selected CCS plant type(s) from being built to replace existing non-CCS plants.</v>
      </c>
      <c r="Q289" s="254" t="str">
        <f>IF(ISBLANK(INDEX('Policy Characteristics'!K:K,MATCH($C289,'Policy Characteristics'!$C:$C,0))),"",INDEX('Policy Characteristics'!K:K,MATCH($C289,'Policy Characteristics'!$C:$C,0)))</f>
        <v/>
      </c>
      <c r="R289" s="254" t="str">
        <f>IF(ISBLANK(INDEX('Policy Characteristics'!L:L,MATCH($C289,'Policy Characteristics'!$C:$C,0))),"",INDEX('Policy Characteristics'!L:L,MATCH($C289,'Policy Characteristics'!$C:$C,0)))</f>
        <v/>
      </c>
    </row>
    <row r="290" spans="1:18" s="4" customFormat="1" x14ac:dyDescent="0.25">
      <c r="A290" s="254" t="str">
        <f>IF(ISBLANK(INDEX('Policy Characteristics'!A:A,MATCH($C290,'Policy Characteristics'!$C:$C,0))),"",INDEX('Policy Characteristics'!A:A,MATCH($C290,'Policy Characteristics'!$C:$C,0)))</f>
        <v>Electricity Supply</v>
      </c>
      <c r="B290" s="262" t="str">
        <f>IF(ISBLANK(INDEX('Policy Characteristics'!B:B,MATCH($C290,'Policy Characteristics'!$C:$C,0))),"",INDEX('Policy Characteristics'!B:B,MATCH($C290,'Policy Characteristics'!$C:$C,0)))</f>
        <v>Restrict New Power Plant Retrofits</v>
      </c>
      <c r="C290" s="254" t="str">
        <f t="shared" si="23"/>
        <v>Boolean Ban New Power Plant Retrofits</v>
      </c>
      <c r="D290" s="6" t="s">
        <v>428</v>
      </c>
      <c r="E290" s="45"/>
      <c r="F290" s="6" t="s">
        <v>427</v>
      </c>
      <c r="G290" s="45"/>
      <c r="H290" s="47">
        <f t="shared" si="21"/>
        <v>289</v>
      </c>
      <c r="I290" s="324" t="s">
        <v>41</v>
      </c>
      <c r="J290" s="255" t="str">
        <f>IF(ISBLANK(INDEX('Policy Characteristics'!D:D,MATCH($C290,'Policy Characteristics'!$C:$C,0))),"",INDEX('Policy Characteristics'!D:D,MATCH($C290,'Policy Characteristics'!$C:$C,0)))</f>
        <v>Restrict New Power Plant Retrofits</v>
      </c>
      <c r="K290" s="254" t="str">
        <f>IF(ISBLANK(INDEX('Policy Characteristics'!E:E,MATCH($C290,'Policy Characteristics'!$C:$C,0))),"",INDEX('Policy Characteristics'!E:E,MATCH($C290,'Policy Characteristics'!$C:$C,0)))</f>
        <v>elec ban new power plant retrofits</v>
      </c>
      <c r="L290" s="254">
        <f>IF(ISBLANK(INDEX('Policy Characteristics'!F:F,MATCH($C290,'Policy Characteristics'!$C:$C,0))),"",INDEX('Policy Characteristics'!F:F,MATCH($C290,'Policy Characteristics'!$C:$C,0)))</f>
        <v>0</v>
      </c>
      <c r="M290" s="254">
        <f>IF(ISBLANK(INDEX('Policy Characteristics'!G:G,MATCH($C290,'Policy Characteristics'!$C:$C,0))),"",INDEX('Policy Characteristics'!G:G,MATCH($C290,'Policy Characteristics'!$C:$C,0)))</f>
        <v>1</v>
      </c>
      <c r="N290" s="254">
        <f>IF(ISBLANK(INDEX('Policy Characteristics'!H:H,MATCH($C290,'Policy Characteristics'!$C:$C,0))),"",INDEX('Policy Characteristics'!H:H,MATCH($C290,'Policy Characteristics'!$C:$C,0)))</f>
        <v>1</v>
      </c>
      <c r="O290" s="254" t="str">
        <f>IF(ISBLANK(INDEX('Policy Characteristics'!I:I,MATCH($C290,'Policy Characteristics'!$C:$C,0))),"",INDEX('Policy Characteristics'!I:I,MATCH($C290,'Policy Characteristics'!$C:$C,0)))</f>
        <v>on/off</v>
      </c>
      <c r="P290" s="254" t="str">
        <f>IF(ISBLANK(INDEX('Policy Characteristics'!J:J,MATCH($C290,'Policy Characteristics'!$C:$C,0))),"",INDEX('Policy Characteristics'!J:J,MATCH($C290,'Policy Characteristics'!$C:$C,0)))</f>
        <v>**Description:** This policy prevents new capacity of the selected CCS plant type(s) from being built to replace existing non-CCS plants.</v>
      </c>
      <c r="Q290" s="254" t="str">
        <f>IF(ISBLANK(INDEX('Policy Characteristics'!K:K,MATCH($C290,'Policy Characteristics'!$C:$C,0))),"",INDEX('Policy Characteristics'!K:K,MATCH($C290,'Policy Characteristics'!$C:$C,0)))</f>
        <v/>
      </c>
      <c r="R290" s="254" t="str">
        <f>IF(ISBLANK(INDEX('Policy Characteristics'!L:L,MATCH($C290,'Policy Characteristics'!$C:$C,0))),"",INDEX('Policy Characteristics'!L:L,MATCH($C290,'Policy Characteristics'!$C:$C,0)))</f>
        <v/>
      </c>
    </row>
    <row r="291" spans="1:18" s="4" customFormat="1" x14ac:dyDescent="0.25">
      <c r="A291" s="254" t="str">
        <f>IF(ISBLANK(INDEX('Policy Characteristics'!A:A,MATCH($C291,'Policy Characteristics'!$C:$C,0))),"",INDEX('Policy Characteristics'!A:A,MATCH($C291,'Policy Characteristics'!$C:$C,0)))</f>
        <v>Electricity Supply</v>
      </c>
      <c r="B291" s="262" t="str">
        <f>IF(ISBLANK(INDEX('Policy Characteristics'!B:B,MATCH($C291,'Policy Characteristics'!$C:$C,0))),"",INDEX('Policy Characteristics'!B:B,MATCH($C291,'Policy Characteristics'!$C:$C,0)))</f>
        <v>Restrict New Power Plant Retrofits</v>
      </c>
      <c r="C291" s="254" t="str">
        <f t="shared" si="23"/>
        <v>Boolean Ban New Power Plant Retrofits</v>
      </c>
      <c r="D291" s="6" t="s">
        <v>437</v>
      </c>
      <c r="E291" s="45"/>
      <c r="F291" s="6" t="s">
        <v>438</v>
      </c>
      <c r="G291" s="45"/>
      <c r="H291" s="47">
        <f t="shared" si="21"/>
        <v>290</v>
      </c>
      <c r="I291" s="324" t="s">
        <v>41</v>
      </c>
      <c r="J291" s="255" t="str">
        <f>IF(ISBLANK(INDEX('Policy Characteristics'!D:D,MATCH($C291,'Policy Characteristics'!$C:$C,0))),"",INDEX('Policy Characteristics'!D:D,MATCH($C291,'Policy Characteristics'!$C:$C,0)))</f>
        <v>Restrict New Power Plant Retrofits</v>
      </c>
      <c r="K291" s="254" t="str">
        <f>IF(ISBLANK(INDEX('Policy Characteristics'!E:E,MATCH($C291,'Policy Characteristics'!$C:$C,0))),"",INDEX('Policy Characteristics'!E:E,MATCH($C291,'Policy Characteristics'!$C:$C,0)))</f>
        <v>elec ban new power plant retrofits</v>
      </c>
      <c r="L291" s="254">
        <f>IF(ISBLANK(INDEX('Policy Characteristics'!F:F,MATCH($C291,'Policy Characteristics'!$C:$C,0))),"",INDEX('Policy Characteristics'!F:F,MATCH($C291,'Policy Characteristics'!$C:$C,0)))</f>
        <v>0</v>
      </c>
      <c r="M291" s="254">
        <f>IF(ISBLANK(INDEX('Policy Characteristics'!G:G,MATCH($C291,'Policy Characteristics'!$C:$C,0))),"",INDEX('Policy Characteristics'!G:G,MATCH($C291,'Policy Characteristics'!$C:$C,0)))</f>
        <v>1</v>
      </c>
      <c r="N291" s="254">
        <f>IF(ISBLANK(INDEX('Policy Characteristics'!H:H,MATCH($C291,'Policy Characteristics'!$C:$C,0))),"",INDEX('Policy Characteristics'!H:H,MATCH($C291,'Policy Characteristics'!$C:$C,0)))</f>
        <v>1</v>
      </c>
      <c r="O291" s="254" t="str">
        <f>IF(ISBLANK(INDEX('Policy Characteristics'!I:I,MATCH($C291,'Policy Characteristics'!$C:$C,0))),"",INDEX('Policy Characteristics'!I:I,MATCH($C291,'Policy Characteristics'!$C:$C,0)))</f>
        <v>on/off</v>
      </c>
      <c r="P291" s="254" t="str">
        <f>IF(ISBLANK(INDEX('Policy Characteristics'!J:J,MATCH($C291,'Policy Characteristics'!$C:$C,0))),"",INDEX('Policy Characteristics'!J:J,MATCH($C291,'Policy Characteristics'!$C:$C,0)))</f>
        <v>**Description:** This policy prevents new capacity of the selected CCS plant type(s) from being built to replace existing non-CCS plants.</v>
      </c>
      <c r="Q291" s="254" t="str">
        <f>IF(ISBLANK(INDEX('Policy Characteristics'!K:K,MATCH($C291,'Policy Characteristics'!$C:$C,0))),"",INDEX('Policy Characteristics'!K:K,MATCH($C291,'Policy Characteristics'!$C:$C,0)))</f>
        <v/>
      </c>
      <c r="R291" s="254" t="str">
        <f>IF(ISBLANK(INDEX('Policy Characteristics'!L:L,MATCH($C291,'Policy Characteristics'!$C:$C,0))),"",INDEX('Policy Characteristics'!L:L,MATCH($C291,'Policy Characteristics'!$C:$C,0)))</f>
        <v/>
      </c>
    </row>
    <row r="292" spans="1:18" s="4" customFormat="1" x14ac:dyDescent="0.25">
      <c r="A292" s="254" t="str">
        <f>IF(ISBLANK(INDEX('Policy Characteristics'!A:A,MATCH($C292,'Policy Characteristics'!$C:$C,0))),"",INDEX('Policy Characteristics'!A:A,MATCH($C292,'Policy Characteristics'!$C:$C,0)))</f>
        <v>Electricity Supply</v>
      </c>
      <c r="B292" s="262" t="str">
        <f>IF(ISBLANK(INDEX('Policy Characteristics'!B:B,MATCH($C292,'Policy Characteristics'!$C:$C,0))),"",INDEX('Policy Characteristics'!B:B,MATCH($C292,'Policy Characteristics'!$C:$C,0)))</f>
        <v>Restrict New Power Plant Retrofits</v>
      </c>
      <c r="C292" s="254" t="str">
        <f t="shared" si="23"/>
        <v>Boolean Ban New Power Plant Retrofits</v>
      </c>
      <c r="D292" s="6" t="s">
        <v>2714</v>
      </c>
      <c r="E292" s="45"/>
      <c r="F292" s="6" t="s">
        <v>2443</v>
      </c>
      <c r="G292" s="45"/>
      <c r="H292" s="47">
        <f t="shared" si="21"/>
        <v>291</v>
      </c>
      <c r="I292" s="324" t="s">
        <v>41</v>
      </c>
      <c r="J292" s="255" t="str">
        <f>IF(ISBLANK(INDEX('Policy Characteristics'!D:D,MATCH($C292,'Policy Characteristics'!$C:$C,0))),"",INDEX('Policy Characteristics'!D:D,MATCH($C292,'Policy Characteristics'!$C:$C,0)))</f>
        <v>Restrict New Power Plant Retrofits</v>
      </c>
      <c r="K292" s="254" t="str">
        <f>IF(ISBLANK(INDEX('Policy Characteristics'!E:E,MATCH($C292,'Policy Characteristics'!$C:$C,0))),"",INDEX('Policy Characteristics'!E:E,MATCH($C292,'Policy Characteristics'!$C:$C,0)))</f>
        <v>elec ban new power plant retrofits</v>
      </c>
      <c r="L292" s="254">
        <f>IF(ISBLANK(INDEX('Policy Characteristics'!F:F,MATCH($C292,'Policy Characteristics'!$C:$C,0))),"",INDEX('Policy Characteristics'!F:F,MATCH($C292,'Policy Characteristics'!$C:$C,0)))</f>
        <v>0</v>
      </c>
      <c r="M292" s="254">
        <f>IF(ISBLANK(INDEX('Policy Characteristics'!G:G,MATCH($C292,'Policy Characteristics'!$C:$C,0))),"",INDEX('Policy Characteristics'!G:G,MATCH($C292,'Policy Characteristics'!$C:$C,0)))</f>
        <v>1</v>
      </c>
      <c r="N292" s="254">
        <f>IF(ISBLANK(INDEX('Policy Characteristics'!H:H,MATCH($C292,'Policy Characteristics'!$C:$C,0))),"",INDEX('Policy Characteristics'!H:H,MATCH($C292,'Policy Characteristics'!$C:$C,0)))</f>
        <v>1</v>
      </c>
      <c r="O292" s="254" t="str">
        <f>IF(ISBLANK(INDEX('Policy Characteristics'!I:I,MATCH($C292,'Policy Characteristics'!$C:$C,0))),"",INDEX('Policy Characteristics'!I:I,MATCH($C292,'Policy Characteristics'!$C:$C,0)))</f>
        <v>on/off</v>
      </c>
      <c r="P292" s="254" t="str">
        <f>IF(ISBLANK(INDEX('Policy Characteristics'!J:J,MATCH($C292,'Policy Characteristics'!$C:$C,0))),"",INDEX('Policy Characteristics'!J:J,MATCH($C292,'Policy Characteristics'!$C:$C,0)))</f>
        <v>**Description:** This policy prevents new capacity of the selected CCS plant type(s) from being built to replace existing non-CCS plants.</v>
      </c>
      <c r="Q292" s="254" t="str">
        <f>IF(ISBLANK(INDEX('Policy Characteristics'!K:K,MATCH($C292,'Policy Characteristics'!$C:$C,0))),"",INDEX('Policy Characteristics'!K:K,MATCH($C292,'Policy Characteristics'!$C:$C,0)))</f>
        <v/>
      </c>
      <c r="R292" s="254" t="str">
        <f>IF(ISBLANK(INDEX('Policy Characteristics'!L:L,MATCH($C292,'Policy Characteristics'!$C:$C,0))),"",INDEX('Policy Characteristics'!L:L,MATCH($C292,'Policy Characteristics'!$C:$C,0)))</f>
        <v/>
      </c>
    </row>
    <row r="293" spans="1:18" s="4" customFormat="1" x14ac:dyDescent="0.25">
      <c r="A293" s="254" t="str">
        <f>IF(ISBLANK(INDEX('Policy Characteristics'!A:A,MATCH($C293,'Policy Characteristics'!$C:$C,0))),"",INDEX('Policy Characteristics'!A:A,MATCH($C293,'Policy Characteristics'!$C:$C,0)))</f>
        <v>Electricity Supply</v>
      </c>
      <c r="B293" s="262" t="str">
        <f>IF(ISBLANK(INDEX('Policy Characteristics'!B:B,MATCH($C293,'Policy Characteristics'!$C:$C,0))),"",INDEX('Policy Characteristics'!B:B,MATCH($C293,'Policy Characteristics'!$C:$C,0)))</f>
        <v>Restrict New Power Plant Retrofits</v>
      </c>
      <c r="C293" s="254" t="str">
        <f t="shared" si="23"/>
        <v>Boolean Ban New Power Plant Retrofits</v>
      </c>
      <c r="D293" s="6" t="s">
        <v>2715</v>
      </c>
      <c r="E293" s="45"/>
      <c r="F293" s="6" t="s">
        <v>2559</v>
      </c>
      <c r="G293" s="45"/>
      <c r="H293" s="47">
        <f t="shared" si="21"/>
        <v>292</v>
      </c>
      <c r="I293" s="324" t="s">
        <v>41</v>
      </c>
      <c r="J293" s="255" t="str">
        <f>IF(ISBLANK(INDEX('Policy Characteristics'!D:D,MATCH($C293,'Policy Characteristics'!$C:$C,0))),"",INDEX('Policy Characteristics'!D:D,MATCH($C293,'Policy Characteristics'!$C:$C,0)))</f>
        <v>Restrict New Power Plant Retrofits</v>
      </c>
      <c r="K293" s="254" t="str">
        <f>IF(ISBLANK(INDEX('Policy Characteristics'!E:E,MATCH($C293,'Policy Characteristics'!$C:$C,0))),"",INDEX('Policy Characteristics'!E:E,MATCH($C293,'Policy Characteristics'!$C:$C,0)))</f>
        <v>elec ban new power plant retrofits</v>
      </c>
      <c r="L293" s="254">
        <f>IF(ISBLANK(INDEX('Policy Characteristics'!F:F,MATCH($C293,'Policy Characteristics'!$C:$C,0))),"",INDEX('Policy Characteristics'!F:F,MATCH($C293,'Policy Characteristics'!$C:$C,0)))</f>
        <v>0</v>
      </c>
      <c r="M293" s="254">
        <f>IF(ISBLANK(INDEX('Policy Characteristics'!G:G,MATCH($C293,'Policy Characteristics'!$C:$C,0))),"",INDEX('Policy Characteristics'!G:G,MATCH($C293,'Policy Characteristics'!$C:$C,0)))</f>
        <v>1</v>
      </c>
      <c r="N293" s="254">
        <f>IF(ISBLANK(INDEX('Policy Characteristics'!H:H,MATCH($C293,'Policy Characteristics'!$C:$C,0))),"",INDEX('Policy Characteristics'!H:H,MATCH($C293,'Policy Characteristics'!$C:$C,0)))</f>
        <v>1</v>
      </c>
      <c r="O293" s="254" t="str">
        <f>IF(ISBLANK(INDEX('Policy Characteristics'!I:I,MATCH($C293,'Policy Characteristics'!$C:$C,0))),"",INDEX('Policy Characteristics'!I:I,MATCH($C293,'Policy Characteristics'!$C:$C,0)))</f>
        <v>on/off</v>
      </c>
      <c r="P293" s="254" t="str">
        <f>IF(ISBLANK(INDEX('Policy Characteristics'!J:J,MATCH($C293,'Policy Characteristics'!$C:$C,0))),"",INDEX('Policy Characteristics'!J:J,MATCH($C293,'Policy Characteristics'!$C:$C,0)))</f>
        <v>**Description:** This policy prevents new capacity of the selected CCS plant type(s) from being built to replace existing non-CCS plants.</v>
      </c>
      <c r="Q293" s="254" t="str">
        <f>IF(ISBLANK(INDEX('Policy Characteristics'!K:K,MATCH($C293,'Policy Characteristics'!$C:$C,0))),"",INDEX('Policy Characteristics'!K:K,MATCH($C293,'Policy Characteristics'!$C:$C,0)))</f>
        <v/>
      </c>
      <c r="R293" s="254" t="str">
        <f>IF(ISBLANK(INDEX('Policy Characteristics'!L:L,MATCH($C293,'Policy Characteristics'!$C:$C,0))),"",INDEX('Policy Characteristics'!L:L,MATCH($C293,'Policy Characteristics'!$C:$C,0)))</f>
        <v/>
      </c>
    </row>
    <row r="294" spans="1:18" s="4" customFormat="1" x14ac:dyDescent="0.25">
      <c r="A294" s="254" t="str">
        <f>IF(ISBLANK(INDEX('Policy Characteristics'!A:A,MATCH($C294,'Policy Characteristics'!$C:$C,0))),"",INDEX('Policy Characteristics'!A:A,MATCH($C294,'Policy Characteristics'!$C:$C,0)))</f>
        <v>Electricity Supply</v>
      </c>
      <c r="B294" s="262" t="str">
        <f>IF(ISBLANK(INDEX('Policy Characteristics'!B:B,MATCH($C294,'Policy Characteristics'!$C:$C,0))),"",INDEX('Policy Characteristics'!B:B,MATCH($C294,'Policy Characteristics'!$C:$C,0)))</f>
        <v>Restrict New Power Plant Retrofits</v>
      </c>
      <c r="C294" s="254" t="str">
        <f t="shared" si="23"/>
        <v>Boolean Ban New Power Plant Retrofits</v>
      </c>
      <c r="D294" s="6" t="s">
        <v>2716</v>
      </c>
      <c r="E294" s="45"/>
      <c r="F294" s="6" t="s">
        <v>2445</v>
      </c>
      <c r="G294" s="45"/>
      <c r="H294" s="47">
        <f t="shared" si="21"/>
        <v>293</v>
      </c>
      <c r="I294" s="324" t="s">
        <v>41</v>
      </c>
      <c r="J294" s="255" t="str">
        <f>IF(ISBLANK(INDEX('Policy Characteristics'!D:D,MATCH($C294,'Policy Characteristics'!$C:$C,0))),"",INDEX('Policy Characteristics'!D:D,MATCH($C294,'Policy Characteristics'!$C:$C,0)))</f>
        <v>Restrict New Power Plant Retrofits</v>
      </c>
      <c r="K294" s="254" t="str">
        <f>IF(ISBLANK(INDEX('Policy Characteristics'!E:E,MATCH($C294,'Policy Characteristics'!$C:$C,0))),"",INDEX('Policy Characteristics'!E:E,MATCH($C294,'Policy Characteristics'!$C:$C,0)))</f>
        <v>elec ban new power plant retrofits</v>
      </c>
      <c r="L294" s="254">
        <f>IF(ISBLANK(INDEX('Policy Characteristics'!F:F,MATCH($C294,'Policy Characteristics'!$C:$C,0))),"",INDEX('Policy Characteristics'!F:F,MATCH($C294,'Policy Characteristics'!$C:$C,0)))</f>
        <v>0</v>
      </c>
      <c r="M294" s="254">
        <f>IF(ISBLANK(INDEX('Policy Characteristics'!G:G,MATCH($C294,'Policy Characteristics'!$C:$C,0))),"",INDEX('Policy Characteristics'!G:G,MATCH($C294,'Policy Characteristics'!$C:$C,0)))</f>
        <v>1</v>
      </c>
      <c r="N294" s="254">
        <f>IF(ISBLANK(INDEX('Policy Characteristics'!H:H,MATCH($C294,'Policy Characteristics'!$C:$C,0))),"",INDEX('Policy Characteristics'!H:H,MATCH($C294,'Policy Characteristics'!$C:$C,0)))</f>
        <v>1</v>
      </c>
      <c r="O294" s="254" t="str">
        <f>IF(ISBLANK(INDEX('Policy Characteristics'!I:I,MATCH($C294,'Policy Characteristics'!$C:$C,0))),"",INDEX('Policy Characteristics'!I:I,MATCH($C294,'Policy Characteristics'!$C:$C,0)))</f>
        <v>on/off</v>
      </c>
      <c r="P294" s="254" t="str">
        <f>IF(ISBLANK(INDEX('Policy Characteristics'!J:J,MATCH($C294,'Policy Characteristics'!$C:$C,0))),"",INDEX('Policy Characteristics'!J:J,MATCH($C294,'Policy Characteristics'!$C:$C,0)))</f>
        <v>**Description:** This policy prevents new capacity of the selected CCS plant type(s) from being built to replace existing non-CCS plants.</v>
      </c>
      <c r="Q294" s="254" t="str">
        <f>IF(ISBLANK(INDEX('Policy Characteristics'!K:K,MATCH($C294,'Policy Characteristics'!$C:$C,0))),"",INDEX('Policy Characteristics'!K:K,MATCH($C294,'Policy Characteristics'!$C:$C,0)))</f>
        <v/>
      </c>
      <c r="R294" s="254" t="str">
        <f>IF(ISBLANK(INDEX('Policy Characteristics'!L:L,MATCH($C294,'Policy Characteristics'!$C:$C,0))),"",INDEX('Policy Characteristics'!L:L,MATCH($C294,'Policy Characteristics'!$C:$C,0)))</f>
        <v/>
      </c>
    </row>
    <row r="295" spans="1:18" s="4" customFormat="1" x14ac:dyDescent="0.25">
      <c r="A295" s="254" t="str">
        <f>IF(ISBLANK(INDEX('Policy Characteristics'!A:A,MATCH($C295,'Policy Characteristics'!$C:$C,0))),"",INDEX('Policy Characteristics'!A:A,MATCH($C295,'Policy Characteristics'!$C:$C,0)))</f>
        <v>Electricity Supply</v>
      </c>
      <c r="B295" s="262" t="str">
        <f>IF(ISBLANK(INDEX('Policy Characteristics'!B:B,MATCH($C295,'Policy Characteristics'!$C:$C,0))),"",INDEX('Policy Characteristics'!B:B,MATCH($C295,'Policy Characteristics'!$C:$C,0)))</f>
        <v>Restrict New Power Plant Retrofits</v>
      </c>
      <c r="C295" s="254" t="str">
        <f t="shared" si="23"/>
        <v>Boolean Ban New Power Plant Retrofits</v>
      </c>
      <c r="D295" s="6" t="s">
        <v>3432</v>
      </c>
      <c r="E295" s="45"/>
      <c r="F295" s="6" t="s">
        <v>3439</v>
      </c>
      <c r="G295" s="45"/>
      <c r="H295" s="47">
        <f t="shared" si="21"/>
        <v>294</v>
      </c>
      <c r="I295" s="324" t="s">
        <v>40</v>
      </c>
      <c r="J295" s="255" t="str">
        <f>IF(ISBLANK(INDEX('Policy Characteristics'!D:D,MATCH($C295,'Policy Characteristics'!$C:$C,0))),"",INDEX('Policy Characteristics'!D:D,MATCH($C295,'Policy Characteristics'!$C:$C,0)))</f>
        <v>Restrict New Power Plant Retrofits</v>
      </c>
      <c r="K295" s="254" t="str">
        <f>IF(ISBLANK(INDEX('Policy Characteristics'!E:E,MATCH($C295,'Policy Characteristics'!$C:$C,0))),"",INDEX('Policy Characteristics'!E:E,MATCH($C295,'Policy Characteristics'!$C:$C,0)))</f>
        <v>elec ban new power plant retrofits</v>
      </c>
      <c r="L295" s="254">
        <f>IF(ISBLANK(INDEX('Policy Characteristics'!F:F,MATCH($C295,'Policy Characteristics'!$C:$C,0))),"",INDEX('Policy Characteristics'!F:F,MATCH($C295,'Policy Characteristics'!$C:$C,0)))</f>
        <v>0</v>
      </c>
      <c r="M295" s="254">
        <f>IF(ISBLANK(INDEX('Policy Characteristics'!G:G,MATCH($C295,'Policy Characteristics'!$C:$C,0))),"",INDEX('Policy Characteristics'!G:G,MATCH($C295,'Policy Characteristics'!$C:$C,0)))</f>
        <v>1</v>
      </c>
      <c r="N295" s="254">
        <f>IF(ISBLANK(INDEX('Policy Characteristics'!H:H,MATCH($C295,'Policy Characteristics'!$C:$C,0))),"",INDEX('Policy Characteristics'!H:H,MATCH($C295,'Policy Characteristics'!$C:$C,0)))</f>
        <v>1</v>
      </c>
      <c r="O295" s="254" t="str">
        <f>IF(ISBLANK(INDEX('Policy Characteristics'!I:I,MATCH($C295,'Policy Characteristics'!$C:$C,0))),"",INDEX('Policy Characteristics'!I:I,MATCH($C295,'Policy Characteristics'!$C:$C,0)))</f>
        <v>on/off</v>
      </c>
      <c r="P295" s="254" t="str">
        <f>IF(ISBLANK(INDEX('Policy Characteristics'!J:J,MATCH($C295,'Policy Characteristics'!$C:$C,0))),"",INDEX('Policy Characteristics'!J:J,MATCH($C295,'Policy Characteristics'!$C:$C,0)))</f>
        <v>**Description:** This policy prevents new capacity of the selected CCS plant type(s) from being built to replace existing non-CCS plants.</v>
      </c>
      <c r="Q295" s="254" t="str">
        <f>IF(ISBLANK(INDEX('Policy Characteristics'!K:K,MATCH($C295,'Policy Characteristics'!$C:$C,0))),"",INDEX('Policy Characteristics'!K:K,MATCH($C295,'Policy Characteristics'!$C:$C,0)))</f>
        <v/>
      </c>
      <c r="R295" s="254" t="str">
        <f>IF(ISBLANK(INDEX('Policy Characteristics'!L:L,MATCH($C295,'Policy Characteristics'!$C:$C,0))),"",INDEX('Policy Characteristics'!L:L,MATCH($C295,'Policy Characteristics'!$C:$C,0)))</f>
        <v/>
      </c>
    </row>
    <row r="296" spans="1:18" s="4" customFormat="1" x14ac:dyDescent="0.25">
      <c r="A296" s="254" t="str">
        <f>IF(ISBLANK(INDEX('Policy Characteristics'!A:A,MATCH($C296,'Policy Characteristics'!$C:$C,0))),"",INDEX('Policy Characteristics'!A:A,MATCH($C296,'Policy Characteristics'!$C:$C,0)))</f>
        <v>Electricity Supply</v>
      </c>
      <c r="B296" s="262" t="str">
        <f>IF(ISBLANK(INDEX('Policy Characteristics'!B:B,MATCH($C296,'Policy Characteristics'!$C:$C,0))),"",INDEX('Policy Characteristics'!B:B,MATCH($C296,'Policy Characteristics'!$C:$C,0)))</f>
        <v>Restrict New Power Plant Retrofits</v>
      </c>
      <c r="C296" s="254" t="str">
        <f t="shared" si="23"/>
        <v>Boolean Ban New Power Plant Retrofits</v>
      </c>
      <c r="D296" s="6" t="s">
        <v>3435</v>
      </c>
      <c r="E296" s="45"/>
      <c r="F296" s="6" t="s">
        <v>3440</v>
      </c>
      <c r="G296" s="45"/>
      <c r="H296" s="47">
        <f t="shared" si="21"/>
        <v>295</v>
      </c>
      <c r="I296" s="324" t="s">
        <v>40</v>
      </c>
      <c r="J296" s="255" t="str">
        <f>IF(ISBLANK(INDEX('Policy Characteristics'!D:D,MATCH($C296,'Policy Characteristics'!$C:$C,0))),"",INDEX('Policy Characteristics'!D:D,MATCH($C296,'Policy Characteristics'!$C:$C,0)))</f>
        <v>Restrict New Power Plant Retrofits</v>
      </c>
      <c r="K296" s="254" t="str">
        <f>IF(ISBLANK(INDEX('Policy Characteristics'!E:E,MATCH($C296,'Policy Characteristics'!$C:$C,0))),"",INDEX('Policy Characteristics'!E:E,MATCH($C296,'Policy Characteristics'!$C:$C,0)))</f>
        <v>elec ban new power plant retrofits</v>
      </c>
      <c r="L296" s="254">
        <f>IF(ISBLANK(INDEX('Policy Characteristics'!F:F,MATCH($C296,'Policy Characteristics'!$C:$C,0))),"",INDEX('Policy Characteristics'!F:F,MATCH($C296,'Policy Characteristics'!$C:$C,0)))</f>
        <v>0</v>
      </c>
      <c r="M296" s="254">
        <f>IF(ISBLANK(INDEX('Policy Characteristics'!G:G,MATCH($C296,'Policy Characteristics'!$C:$C,0))),"",INDEX('Policy Characteristics'!G:G,MATCH($C296,'Policy Characteristics'!$C:$C,0)))</f>
        <v>1</v>
      </c>
      <c r="N296" s="254">
        <f>IF(ISBLANK(INDEX('Policy Characteristics'!H:H,MATCH($C296,'Policy Characteristics'!$C:$C,0))),"",INDEX('Policy Characteristics'!H:H,MATCH($C296,'Policy Characteristics'!$C:$C,0)))</f>
        <v>1</v>
      </c>
      <c r="O296" s="254" t="str">
        <f>IF(ISBLANK(INDEX('Policy Characteristics'!I:I,MATCH($C296,'Policy Characteristics'!$C:$C,0))),"",INDEX('Policy Characteristics'!I:I,MATCH($C296,'Policy Characteristics'!$C:$C,0)))</f>
        <v>on/off</v>
      </c>
      <c r="P296" s="254" t="str">
        <f>IF(ISBLANK(INDEX('Policy Characteristics'!J:J,MATCH($C296,'Policy Characteristics'!$C:$C,0))),"",INDEX('Policy Characteristics'!J:J,MATCH($C296,'Policy Characteristics'!$C:$C,0)))</f>
        <v>**Description:** This policy prevents new capacity of the selected CCS plant type(s) from being built to replace existing non-CCS plants.</v>
      </c>
      <c r="Q296" s="254" t="str">
        <f>IF(ISBLANK(INDEX('Policy Characteristics'!K:K,MATCH($C296,'Policy Characteristics'!$C:$C,0))),"",INDEX('Policy Characteristics'!K:K,MATCH($C296,'Policy Characteristics'!$C:$C,0)))</f>
        <v/>
      </c>
      <c r="R296" s="254" t="str">
        <f>IF(ISBLANK(INDEX('Policy Characteristics'!L:L,MATCH($C296,'Policy Characteristics'!$C:$C,0))),"",INDEX('Policy Characteristics'!L:L,MATCH($C296,'Policy Characteristics'!$C:$C,0)))</f>
        <v/>
      </c>
    </row>
    <row r="297" spans="1:18" s="4" customFormat="1" x14ac:dyDescent="0.25">
      <c r="A297" s="254" t="str">
        <f>IF(ISBLANK(INDEX('Policy Characteristics'!A:A,MATCH($C297,'Policy Characteristics'!$C:$C,0))),"",INDEX('Policy Characteristics'!A:A,MATCH($C297,'Policy Characteristics'!$C:$C,0)))</f>
        <v>Electricity Supply</v>
      </c>
      <c r="B297" s="262" t="str">
        <f>IF(ISBLANK(INDEX('Policy Characteristics'!B:B,MATCH($C297,'Policy Characteristics'!$C:$C,0))),"",INDEX('Policy Characteristics'!B:B,MATCH($C297,'Policy Characteristics'!$C:$C,0)))</f>
        <v>Restrict New Power Plant Retrofits</v>
      </c>
      <c r="C297" s="254" t="str">
        <f t="shared" si="23"/>
        <v>Boolean Ban New Power Plant Retrofits</v>
      </c>
      <c r="D297" s="6" t="s">
        <v>3436</v>
      </c>
      <c r="E297" s="45"/>
      <c r="F297" s="6" t="s">
        <v>3441</v>
      </c>
      <c r="G297" s="45"/>
      <c r="H297" s="47">
        <f t="shared" si="21"/>
        <v>296</v>
      </c>
      <c r="I297" s="324" t="s">
        <v>40</v>
      </c>
      <c r="J297" s="255" t="str">
        <f>IF(ISBLANK(INDEX('Policy Characteristics'!D:D,MATCH($C297,'Policy Characteristics'!$C:$C,0))),"",INDEX('Policy Characteristics'!D:D,MATCH($C297,'Policy Characteristics'!$C:$C,0)))</f>
        <v>Restrict New Power Plant Retrofits</v>
      </c>
      <c r="K297" s="254" t="str">
        <f>IF(ISBLANK(INDEX('Policy Characteristics'!E:E,MATCH($C297,'Policy Characteristics'!$C:$C,0))),"",INDEX('Policy Characteristics'!E:E,MATCH($C297,'Policy Characteristics'!$C:$C,0)))</f>
        <v>elec ban new power plant retrofits</v>
      </c>
      <c r="L297" s="254">
        <f>IF(ISBLANK(INDEX('Policy Characteristics'!F:F,MATCH($C297,'Policy Characteristics'!$C:$C,0))),"",INDEX('Policy Characteristics'!F:F,MATCH($C297,'Policy Characteristics'!$C:$C,0)))</f>
        <v>0</v>
      </c>
      <c r="M297" s="254">
        <f>IF(ISBLANK(INDEX('Policy Characteristics'!G:G,MATCH($C297,'Policy Characteristics'!$C:$C,0))),"",INDEX('Policy Characteristics'!G:G,MATCH($C297,'Policy Characteristics'!$C:$C,0)))</f>
        <v>1</v>
      </c>
      <c r="N297" s="254">
        <f>IF(ISBLANK(INDEX('Policy Characteristics'!H:H,MATCH($C297,'Policy Characteristics'!$C:$C,0))),"",INDEX('Policy Characteristics'!H:H,MATCH($C297,'Policy Characteristics'!$C:$C,0)))</f>
        <v>1</v>
      </c>
      <c r="O297" s="254" t="str">
        <f>IF(ISBLANK(INDEX('Policy Characteristics'!I:I,MATCH($C297,'Policy Characteristics'!$C:$C,0))),"",INDEX('Policy Characteristics'!I:I,MATCH($C297,'Policy Characteristics'!$C:$C,0)))</f>
        <v>on/off</v>
      </c>
      <c r="P297" s="254" t="str">
        <f>IF(ISBLANK(INDEX('Policy Characteristics'!J:J,MATCH($C297,'Policy Characteristics'!$C:$C,0))),"",INDEX('Policy Characteristics'!J:J,MATCH($C297,'Policy Characteristics'!$C:$C,0)))</f>
        <v>**Description:** This policy prevents new capacity of the selected CCS plant type(s) from being built to replace existing non-CCS plants.</v>
      </c>
      <c r="Q297" s="254" t="str">
        <f>IF(ISBLANK(INDEX('Policy Characteristics'!K:K,MATCH($C297,'Policy Characteristics'!$C:$C,0))),"",INDEX('Policy Characteristics'!K:K,MATCH($C297,'Policy Characteristics'!$C:$C,0)))</f>
        <v/>
      </c>
      <c r="R297" s="254" t="str">
        <f>IF(ISBLANK(INDEX('Policy Characteristics'!L:L,MATCH($C297,'Policy Characteristics'!$C:$C,0))),"",INDEX('Policy Characteristics'!L:L,MATCH($C297,'Policy Characteristics'!$C:$C,0)))</f>
        <v/>
      </c>
    </row>
    <row r="298" spans="1:18" s="4" customFormat="1" x14ac:dyDescent="0.25">
      <c r="A298" s="254" t="str">
        <f>IF(ISBLANK(INDEX('Policy Characteristics'!A:A,MATCH($C298,'Policy Characteristics'!$C:$C,0))),"",INDEX('Policy Characteristics'!A:A,MATCH($C298,'Policy Characteristics'!$C:$C,0)))</f>
        <v>Electricity Supply</v>
      </c>
      <c r="B298" s="262" t="str">
        <f>IF(ISBLANK(INDEX('Policy Characteristics'!B:B,MATCH($C298,'Policy Characteristics'!$C:$C,0))),"",INDEX('Policy Characteristics'!B:B,MATCH($C298,'Policy Characteristics'!$C:$C,0)))</f>
        <v>Restrict New Power Plant Retrofits</v>
      </c>
      <c r="C298" s="254" t="str">
        <f t="shared" si="23"/>
        <v>Boolean Ban New Power Plant Retrofits</v>
      </c>
      <c r="D298" s="6" t="s">
        <v>3437</v>
      </c>
      <c r="E298" s="45"/>
      <c r="F298" s="6" t="s">
        <v>3442</v>
      </c>
      <c r="G298" s="45"/>
      <c r="H298" s="47">
        <f t="shared" si="21"/>
        <v>297</v>
      </c>
      <c r="I298" s="324" t="s">
        <v>40</v>
      </c>
      <c r="J298" s="255" t="str">
        <f>IF(ISBLANK(INDEX('Policy Characteristics'!D:D,MATCH($C298,'Policy Characteristics'!$C:$C,0))),"",INDEX('Policy Characteristics'!D:D,MATCH($C298,'Policy Characteristics'!$C:$C,0)))</f>
        <v>Restrict New Power Plant Retrofits</v>
      </c>
      <c r="K298" s="254" t="str">
        <f>IF(ISBLANK(INDEX('Policy Characteristics'!E:E,MATCH($C298,'Policy Characteristics'!$C:$C,0))),"",INDEX('Policy Characteristics'!E:E,MATCH($C298,'Policy Characteristics'!$C:$C,0)))</f>
        <v>elec ban new power plant retrofits</v>
      </c>
      <c r="L298" s="254">
        <f>IF(ISBLANK(INDEX('Policy Characteristics'!F:F,MATCH($C298,'Policy Characteristics'!$C:$C,0))),"",INDEX('Policy Characteristics'!F:F,MATCH($C298,'Policy Characteristics'!$C:$C,0)))</f>
        <v>0</v>
      </c>
      <c r="M298" s="254">
        <f>IF(ISBLANK(INDEX('Policy Characteristics'!G:G,MATCH($C298,'Policy Characteristics'!$C:$C,0))),"",INDEX('Policy Characteristics'!G:G,MATCH($C298,'Policy Characteristics'!$C:$C,0)))</f>
        <v>1</v>
      </c>
      <c r="N298" s="254">
        <f>IF(ISBLANK(INDEX('Policy Characteristics'!H:H,MATCH($C298,'Policy Characteristics'!$C:$C,0))),"",INDEX('Policy Characteristics'!H:H,MATCH($C298,'Policy Characteristics'!$C:$C,0)))</f>
        <v>1</v>
      </c>
      <c r="O298" s="254" t="str">
        <f>IF(ISBLANK(INDEX('Policy Characteristics'!I:I,MATCH($C298,'Policy Characteristics'!$C:$C,0))),"",INDEX('Policy Characteristics'!I:I,MATCH($C298,'Policy Characteristics'!$C:$C,0)))</f>
        <v>on/off</v>
      </c>
      <c r="P298" s="254" t="str">
        <f>IF(ISBLANK(INDEX('Policy Characteristics'!J:J,MATCH($C298,'Policy Characteristics'!$C:$C,0))),"",INDEX('Policy Characteristics'!J:J,MATCH($C298,'Policy Characteristics'!$C:$C,0)))</f>
        <v>**Description:** This policy prevents new capacity of the selected CCS plant type(s) from being built to replace existing non-CCS plants.</v>
      </c>
      <c r="Q298" s="254" t="str">
        <f>IF(ISBLANK(INDEX('Policy Characteristics'!K:K,MATCH($C298,'Policy Characteristics'!$C:$C,0))),"",INDEX('Policy Characteristics'!K:K,MATCH($C298,'Policy Characteristics'!$C:$C,0)))</f>
        <v/>
      </c>
      <c r="R298" s="254" t="str">
        <f>IF(ISBLANK(INDEX('Policy Characteristics'!L:L,MATCH($C298,'Policy Characteristics'!$C:$C,0))),"",INDEX('Policy Characteristics'!L:L,MATCH($C298,'Policy Characteristics'!$C:$C,0)))</f>
        <v/>
      </c>
    </row>
    <row r="299" spans="1:18" s="4" customFormat="1" x14ac:dyDescent="0.25">
      <c r="A299" s="254" t="str">
        <f>IF(ISBLANK(INDEX('Policy Characteristics'!A:A,MATCH($C299,'Policy Characteristics'!$C:$C,0))),"",INDEX('Policy Characteristics'!A:A,MATCH($C299,'Policy Characteristics'!$C:$C,0)))</f>
        <v>Electricity Supply</v>
      </c>
      <c r="B299" s="262" t="str">
        <f>IF(ISBLANK(INDEX('Policy Characteristics'!B:B,MATCH($C299,'Policy Characteristics'!$C:$C,0))),"",INDEX('Policy Characteristics'!B:B,MATCH($C299,'Policy Characteristics'!$C:$C,0)))</f>
        <v>Restrict New Power Plant Retrofits</v>
      </c>
      <c r="C299" s="254" t="str">
        <f t="shared" si="23"/>
        <v>Boolean Ban New Power Plant Retrofits</v>
      </c>
      <c r="D299" s="6" t="s">
        <v>3438</v>
      </c>
      <c r="E299" s="45"/>
      <c r="F299" s="6" t="s">
        <v>3443</v>
      </c>
      <c r="G299" s="45"/>
      <c r="H299" s="47">
        <f t="shared" si="21"/>
        <v>298</v>
      </c>
      <c r="I299" s="324" t="s">
        <v>41</v>
      </c>
      <c r="J299" s="255" t="str">
        <f>IF(ISBLANK(INDEX('Policy Characteristics'!D:D,MATCH($C299,'Policy Characteristics'!$C:$C,0))),"",INDEX('Policy Characteristics'!D:D,MATCH($C299,'Policy Characteristics'!$C:$C,0)))</f>
        <v>Restrict New Power Plant Retrofits</v>
      </c>
      <c r="K299" s="254" t="str">
        <f>IF(ISBLANK(INDEX('Policy Characteristics'!E:E,MATCH($C299,'Policy Characteristics'!$C:$C,0))),"",INDEX('Policy Characteristics'!E:E,MATCH($C299,'Policy Characteristics'!$C:$C,0)))</f>
        <v>elec ban new power plant retrofits</v>
      </c>
      <c r="L299" s="254">
        <f>IF(ISBLANK(INDEX('Policy Characteristics'!F:F,MATCH($C299,'Policy Characteristics'!$C:$C,0))),"",INDEX('Policy Characteristics'!F:F,MATCH($C299,'Policy Characteristics'!$C:$C,0)))</f>
        <v>0</v>
      </c>
      <c r="M299" s="254">
        <f>IF(ISBLANK(INDEX('Policy Characteristics'!G:G,MATCH($C299,'Policy Characteristics'!$C:$C,0))),"",INDEX('Policy Characteristics'!G:G,MATCH($C299,'Policy Characteristics'!$C:$C,0)))</f>
        <v>1</v>
      </c>
      <c r="N299" s="254">
        <f>IF(ISBLANK(INDEX('Policy Characteristics'!H:H,MATCH($C299,'Policy Characteristics'!$C:$C,0))),"",INDEX('Policy Characteristics'!H:H,MATCH($C299,'Policy Characteristics'!$C:$C,0)))</f>
        <v>1</v>
      </c>
      <c r="O299" s="254" t="str">
        <f>IF(ISBLANK(INDEX('Policy Characteristics'!I:I,MATCH($C299,'Policy Characteristics'!$C:$C,0))),"",INDEX('Policy Characteristics'!I:I,MATCH($C299,'Policy Characteristics'!$C:$C,0)))</f>
        <v>on/off</v>
      </c>
      <c r="P299" s="254" t="str">
        <f>IF(ISBLANK(INDEX('Policy Characteristics'!J:J,MATCH($C299,'Policy Characteristics'!$C:$C,0))),"",INDEX('Policy Characteristics'!J:J,MATCH($C299,'Policy Characteristics'!$C:$C,0)))</f>
        <v>**Description:** This policy prevents new capacity of the selected CCS plant type(s) from being built to replace existing non-CCS plants.</v>
      </c>
      <c r="Q299" s="254" t="str">
        <f>IF(ISBLANK(INDEX('Policy Characteristics'!K:K,MATCH($C299,'Policy Characteristics'!$C:$C,0))),"",INDEX('Policy Characteristics'!K:K,MATCH($C299,'Policy Characteristics'!$C:$C,0)))</f>
        <v/>
      </c>
      <c r="R299" s="254" t="str">
        <f>IF(ISBLANK(INDEX('Policy Characteristics'!L:L,MATCH($C299,'Policy Characteristics'!$C:$C,0))),"",INDEX('Policy Characteristics'!L:L,MATCH($C299,'Policy Characteristics'!$C:$C,0)))</f>
        <v/>
      </c>
    </row>
    <row r="300" spans="1:18" s="4" customFormat="1" x14ac:dyDescent="0.25">
      <c r="A300" s="254" t="str">
        <f>IF(ISBLANK(INDEX('Policy Characteristics'!A:A,MATCH($C300,'Policy Characteristics'!$C:$C,0))),"",INDEX('Policy Characteristics'!A:A,MATCH($C300,'Policy Characteristics'!$C:$C,0)))</f>
        <v>Electricity Supply</v>
      </c>
      <c r="B300" s="262" t="str">
        <f>IF(ISBLANK(INDEX('Policy Characteristics'!B:B,MATCH($C300,'Policy Characteristics'!$C:$C,0))),"",INDEX('Policy Characteristics'!B:B,MATCH($C300,'Policy Characteristics'!$C:$C,0)))</f>
        <v>Restrict New Power Plant Retrofits</v>
      </c>
      <c r="C300" s="254" t="str">
        <f t="shared" si="23"/>
        <v>Boolean Ban New Power Plant Retrofits</v>
      </c>
      <c r="D300" s="6" t="s">
        <v>3501</v>
      </c>
      <c r="E300" s="45"/>
      <c r="F300" s="6" t="s">
        <v>3499</v>
      </c>
      <c r="G300" s="45"/>
      <c r="H300" s="47">
        <f t="shared" si="21"/>
        <v>299</v>
      </c>
      <c r="I300" s="324" t="s">
        <v>41</v>
      </c>
      <c r="J300" s="255" t="str">
        <f>IF(ISBLANK(INDEX('Policy Characteristics'!D:D,MATCH($C300,'Policy Characteristics'!$C:$C,0))),"",INDEX('Policy Characteristics'!D:D,MATCH($C300,'Policy Characteristics'!$C:$C,0)))</f>
        <v>Restrict New Power Plant Retrofits</v>
      </c>
      <c r="K300" s="254" t="str">
        <f>IF(ISBLANK(INDEX('Policy Characteristics'!E:E,MATCH($C300,'Policy Characteristics'!$C:$C,0))),"",INDEX('Policy Characteristics'!E:E,MATCH($C300,'Policy Characteristics'!$C:$C,0)))</f>
        <v>elec ban new power plant retrofits</v>
      </c>
      <c r="L300" s="254">
        <f>IF(ISBLANK(INDEX('Policy Characteristics'!F:F,MATCH($C300,'Policy Characteristics'!$C:$C,0))),"",INDEX('Policy Characteristics'!F:F,MATCH($C300,'Policy Characteristics'!$C:$C,0)))</f>
        <v>0</v>
      </c>
      <c r="M300" s="254">
        <f>IF(ISBLANK(INDEX('Policy Characteristics'!G:G,MATCH($C300,'Policy Characteristics'!$C:$C,0))),"",INDEX('Policy Characteristics'!G:G,MATCH($C300,'Policy Characteristics'!$C:$C,0)))</f>
        <v>1</v>
      </c>
      <c r="N300" s="254">
        <f>IF(ISBLANK(INDEX('Policy Characteristics'!H:H,MATCH($C300,'Policy Characteristics'!$C:$C,0))),"",INDEX('Policy Characteristics'!H:H,MATCH($C300,'Policy Characteristics'!$C:$C,0)))</f>
        <v>1</v>
      </c>
      <c r="O300" s="254" t="str">
        <f>IF(ISBLANK(INDEX('Policy Characteristics'!I:I,MATCH($C300,'Policy Characteristics'!$C:$C,0))),"",INDEX('Policy Characteristics'!I:I,MATCH($C300,'Policy Characteristics'!$C:$C,0)))</f>
        <v>on/off</v>
      </c>
      <c r="P300" s="254" t="str">
        <f>IF(ISBLANK(INDEX('Policy Characteristics'!J:J,MATCH($C300,'Policy Characteristics'!$C:$C,0))),"",INDEX('Policy Characteristics'!J:J,MATCH($C300,'Policy Characteristics'!$C:$C,0)))</f>
        <v>**Description:** This policy prevents new capacity of the selected CCS plant type(s) from being built to replace existing non-CCS plants.</v>
      </c>
      <c r="Q300" s="254" t="str">
        <f>IF(ISBLANK(INDEX('Policy Characteristics'!K:K,MATCH($C300,'Policy Characteristics'!$C:$C,0))),"",INDEX('Policy Characteristics'!K:K,MATCH($C300,'Policy Characteristics'!$C:$C,0)))</f>
        <v/>
      </c>
      <c r="R300" s="254" t="str">
        <f>IF(ISBLANK(INDEX('Policy Characteristics'!L:L,MATCH($C300,'Policy Characteristics'!$C:$C,0))),"",INDEX('Policy Characteristics'!L:L,MATCH($C300,'Policy Characteristics'!$C:$C,0)))</f>
        <v/>
      </c>
    </row>
    <row r="301" spans="1:18" s="4" customFormat="1" x14ac:dyDescent="0.25">
      <c r="A301" s="254" t="str">
        <f>IF(ISBLANK(INDEX('Policy Characteristics'!A:A,MATCH($C301,'Policy Characteristics'!$C:$C,0))),"",INDEX('Policy Characteristics'!A:A,MATCH($C301,'Policy Characteristics'!$C:$C,0)))</f>
        <v>Electricity Supply</v>
      </c>
      <c r="B301" s="262" t="str">
        <f>IF(ISBLANK(INDEX('Policy Characteristics'!B:B,MATCH($C301,'Policy Characteristics'!$C:$C,0))),"",INDEX('Policy Characteristics'!B:B,MATCH($C301,'Policy Characteristics'!$C:$C,0)))</f>
        <v>Restrict New Power Plant Retrofits</v>
      </c>
      <c r="C301" s="254" t="str">
        <f t="shared" si="23"/>
        <v>Boolean Ban New Power Plant Retrofits</v>
      </c>
      <c r="D301" s="6" t="s">
        <v>3502</v>
      </c>
      <c r="E301" s="45"/>
      <c r="F301" s="6" t="s">
        <v>3500</v>
      </c>
      <c r="G301" s="45"/>
      <c r="H301" s="47">
        <f t="shared" si="21"/>
        <v>300</v>
      </c>
      <c r="I301" s="324" t="s">
        <v>41</v>
      </c>
      <c r="J301" s="255" t="str">
        <f>IF(ISBLANK(INDEX('Policy Characteristics'!D:D,MATCH($C301,'Policy Characteristics'!$C:$C,0))),"",INDEX('Policy Characteristics'!D:D,MATCH($C301,'Policy Characteristics'!$C:$C,0)))</f>
        <v>Restrict New Power Plant Retrofits</v>
      </c>
      <c r="K301" s="254" t="str">
        <f>IF(ISBLANK(INDEX('Policy Characteristics'!E:E,MATCH($C301,'Policy Characteristics'!$C:$C,0))),"",INDEX('Policy Characteristics'!E:E,MATCH($C301,'Policy Characteristics'!$C:$C,0)))</f>
        <v>elec ban new power plant retrofits</v>
      </c>
      <c r="L301" s="254">
        <f>IF(ISBLANK(INDEX('Policy Characteristics'!F:F,MATCH($C301,'Policy Characteristics'!$C:$C,0))),"",INDEX('Policy Characteristics'!F:F,MATCH($C301,'Policy Characteristics'!$C:$C,0)))</f>
        <v>0</v>
      </c>
      <c r="M301" s="254">
        <f>IF(ISBLANK(INDEX('Policy Characteristics'!G:G,MATCH($C301,'Policy Characteristics'!$C:$C,0))),"",INDEX('Policy Characteristics'!G:G,MATCH($C301,'Policy Characteristics'!$C:$C,0)))</f>
        <v>1</v>
      </c>
      <c r="N301" s="254">
        <f>IF(ISBLANK(INDEX('Policy Characteristics'!H:H,MATCH($C301,'Policy Characteristics'!$C:$C,0))),"",INDEX('Policy Characteristics'!H:H,MATCH($C301,'Policy Characteristics'!$C:$C,0)))</f>
        <v>1</v>
      </c>
      <c r="O301" s="254" t="str">
        <f>IF(ISBLANK(INDEX('Policy Characteristics'!I:I,MATCH($C301,'Policy Characteristics'!$C:$C,0))),"",INDEX('Policy Characteristics'!I:I,MATCH($C301,'Policy Characteristics'!$C:$C,0)))</f>
        <v>on/off</v>
      </c>
      <c r="P301" s="254" t="str">
        <f>IF(ISBLANK(INDEX('Policy Characteristics'!J:J,MATCH($C301,'Policy Characteristics'!$C:$C,0))),"",INDEX('Policy Characteristics'!J:J,MATCH($C301,'Policy Characteristics'!$C:$C,0)))</f>
        <v>**Description:** This policy prevents new capacity of the selected CCS plant type(s) from being built to replace existing non-CCS plants.</v>
      </c>
      <c r="Q301" s="254" t="str">
        <f>IF(ISBLANK(INDEX('Policy Characteristics'!K:K,MATCH($C301,'Policy Characteristics'!$C:$C,0))),"",INDEX('Policy Characteristics'!K:K,MATCH($C301,'Policy Characteristics'!$C:$C,0)))</f>
        <v/>
      </c>
      <c r="R301" s="254" t="str">
        <f>IF(ISBLANK(INDEX('Policy Characteristics'!L:L,MATCH($C301,'Policy Characteristics'!$C:$C,0))),"",INDEX('Policy Characteristics'!L:L,MATCH($C301,'Policy Characteristics'!$C:$C,0)))</f>
        <v/>
      </c>
    </row>
    <row r="302" spans="1:18" s="4" customFormat="1" x14ac:dyDescent="0.25">
      <c r="A302" s="254" t="str">
        <f>IF(ISBLANK(INDEX('Policy Characteristics'!A:A,MATCH($C302,'Policy Characteristics'!$C:$C,0))),"",INDEX('Policy Characteristics'!A:A,MATCH($C302,'Policy Characteristics'!$C:$C,0)))</f>
        <v>Electricity Supply</v>
      </c>
      <c r="B302" s="262" t="str">
        <f>IF(ISBLANK(INDEX('Policy Characteristics'!B:B,MATCH($C302,'Policy Characteristics'!$C:$C,0))),"",INDEX('Policy Characteristics'!B:B,MATCH($C302,'Policy Characteristics'!$C:$C,0)))</f>
        <v>Renewable Portfolio Standard</v>
      </c>
      <c r="C302" t="s">
        <v>2706</v>
      </c>
      <c r="D302" s="45"/>
      <c r="E302" s="45"/>
      <c r="F302" s="45"/>
      <c r="G302" s="45"/>
      <c r="H302" s="47">
        <f t="shared" si="21"/>
        <v>301</v>
      </c>
      <c r="I302" s="324" t="s">
        <v>40</v>
      </c>
      <c r="J302" s="255" t="str">
        <f>IF(ISBLANK(INDEX('Policy Characteristics'!D:D,MATCH($C302,'Policy Characteristics'!$C:$C,0))),"",INDEX('Policy Characteristics'!D:D,MATCH($C302,'Policy Characteristics'!$C:$C,0)))</f>
        <v>Renewable Portfolio Standard</v>
      </c>
      <c r="K302" s="254" t="str">
        <f>IF(ISBLANK(INDEX('Policy Characteristics'!E:E,MATCH($C302,'Policy Characteristics'!$C:$C,0))),"",INDEX('Policy Characteristics'!E:E,MATCH($C302,'Policy Characteristics'!$C:$C,0)))</f>
        <v>elec renewable portfolio standards</v>
      </c>
      <c r="L302" s="261">
        <f>IF(ISBLANK(INDEX('Policy Characteristics'!F:F,MATCH($C302,'Policy Characteristics'!$C:$C,0))),"",INDEX('Policy Characteristics'!F:F,MATCH($C302,'Policy Characteristics'!$C:$C,0)))</f>
        <v>0</v>
      </c>
      <c r="M302" s="261">
        <f>IF(ISBLANK(INDEX('Policy Characteristics'!G:G,MATCH($C302,'Policy Characteristics'!$C:$C,0))),"",INDEX('Policy Characteristics'!G:G,MATCH($C302,'Policy Characteristics'!$C:$C,0)))</f>
        <v>1</v>
      </c>
      <c r="N302" s="261">
        <f>IF(ISBLANK(INDEX('Policy Characteristics'!H:H,MATCH($C302,'Policy Characteristics'!$C:$C,0))),"",INDEX('Policy Characteristics'!H:H,MATCH($C302,'Policy Characteristics'!$C:$C,0)))</f>
        <v>0.01</v>
      </c>
      <c r="O302" s="254" t="str">
        <f>IF(ISBLANK(INDEX('Policy Characteristics'!I:I,MATCH($C302,'Policy Characteristics'!$C:$C,0))),"",INDEX('Policy Characteristics'!I:I,MATCH($C302,'Policy Characteristics'!$C:$C,0)))</f>
        <v>% of electricity generation</v>
      </c>
      <c r="P302" s="254" t="str">
        <f>IF(ISBLANK(INDEX('Policy Characteristics'!J:J,MATCH($C302,'Policy Characteristics'!$C:$C,0))),"",INDEX('Policy Characteristics'!J:J,MATCH($C302,'Policy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v>
      </c>
      <c r="Q302" s="254" t="str">
        <f>IF(ISBLANK(INDEX('Policy Characteristics'!K:K,MATCH($C302,'Policy Characteristics'!$C:$C,0))),"",INDEX('Policy Characteristics'!K:K,MATCH($C302,'Policy Characteristics'!$C:$C,0)))</f>
        <v/>
      </c>
      <c r="R302" s="254" t="str">
        <f>IF(ISBLANK(INDEX('Policy Characteristics'!L:L,MATCH($C302,'Policy Characteristics'!$C:$C,0))),"",INDEX('Policy Characteristics'!L:L,MATCH($C302,'Policy Characteristics'!$C:$C,0)))</f>
        <v/>
      </c>
    </row>
    <row r="303" spans="1:18" s="4" customFormat="1" x14ac:dyDescent="0.25">
      <c r="A303" s="254" t="str">
        <f>IF(ISBLANK(INDEX('Policy Characteristics'!A:A,MATCH($C303,'Policy Characteristics'!$C:$C,0))),"",INDEX('Policy Characteristics'!A:A,MATCH($C303,'Policy Characteristics'!$C:$C,0)))</f>
        <v>Electricity Supply</v>
      </c>
      <c r="B303" s="262" t="str">
        <f>IF(ISBLANK(INDEX('Policy Characteristics'!B:B,MATCH($C303,'Policy Characteristics'!$C:$C,0))),"",INDEX('Policy Characteristics'!B:B,MATCH($C303,'Policy Characteristics'!$C:$C,0)))</f>
        <v>Clean Electricity Standard</v>
      </c>
      <c r="C303" t="s">
        <v>3078</v>
      </c>
      <c r="D303" s="45"/>
      <c r="E303" s="45"/>
      <c r="F303" s="45"/>
      <c r="G303" s="45"/>
      <c r="H303" s="47">
        <f t="shared" si="21"/>
        <v>302</v>
      </c>
      <c r="I303" s="324" t="s">
        <v>40</v>
      </c>
      <c r="J303" s="255" t="str">
        <f>IF(ISBLANK(INDEX('Policy Characteristics'!D:D,MATCH($C303,'Policy Characteristics'!$C:$C,0))),"",INDEX('Policy Characteristics'!D:D,MATCH($C303,'Policy Characteristics'!$C:$C,0)))</f>
        <v>Clean Electricity Standard</v>
      </c>
      <c r="K303" s="254" t="str">
        <f>IF(ISBLANK(INDEX('Policy Characteristics'!E:E,MATCH($C303,'Policy Characteristics'!$C:$C,0))),"",INDEX('Policy Characteristics'!E:E,MATCH($C303,'Policy Characteristics'!$C:$C,0)))</f>
        <v>elec clean electricity standards</v>
      </c>
      <c r="L303" s="261">
        <f>IF(ISBLANK(INDEX('Policy Characteristics'!F:F,MATCH($C303,'Policy Characteristics'!$C:$C,0))),"",INDEX('Policy Characteristics'!F:F,MATCH($C303,'Policy Characteristics'!$C:$C,0)))</f>
        <v>0</v>
      </c>
      <c r="M303" s="261">
        <f>IF(ISBLANK(INDEX('Policy Characteristics'!G:G,MATCH($C303,'Policy Characteristics'!$C:$C,0))),"",INDEX('Policy Characteristics'!G:G,MATCH($C303,'Policy Characteristics'!$C:$C,0)))</f>
        <v>1</v>
      </c>
      <c r="N303" s="261">
        <f>IF(ISBLANK(INDEX('Policy Characteristics'!H:H,MATCH($C303,'Policy Characteristics'!$C:$C,0))),"",INDEX('Policy Characteristics'!H:H,MATCH($C303,'Policy Characteristics'!$C:$C,0)))</f>
        <v>0.01</v>
      </c>
      <c r="O303" s="254" t="str">
        <f>IF(ISBLANK(INDEX('Policy Characteristics'!I:I,MATCH($C303,'Policy Characteristics'!$C:$C,0))),"",INDEX('Policy Characteristics'!I:I,MATCH($C303,'Policy Characteristics'!$C:$C,0)))</f>
        <v>% of electricity generation</v>
      </c>
      <c r="P303" s="254" t="str">
        <f>IF(ISBLANK(INDEX('Policy Characteristics'!J:J,MATCH($C303,'Policy Characteristics'!$C:$C,0))),"",INDEX('Policy Characteristics'!J:J,MATCH($C303,'Policy Characteristics'!$C:$C,0)))</f>
        <v>**Description:**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which in total reaches 47% in 2050 as a generation-weighted national average. By default, the implementation schedule is set to start at roughly 42% in 2024, matching the BAU share of clean electricity in that year. If you set this policy to a value less than 100%, you should be sure to adjust the 2023 implementation schedule value accordingly. For example, if your chosen lever setting is 80%, the fraction of policy achieved in 2024 should be 42% * 80% (or 33.6%), and the fraction of policy achieved in 2050 should be 100%.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v>
      </c>
      <c r="Q303" s="254" t="str">
        <f>IF(ISBLANK(INDEX('Policy Characteristics'!K:K,MATCH($C303,'Policy Characteristics'!$C:$C,0))),"",INDEX('Policy Characteristics'!K:K,MATCH($C303,'Policy Characteristics'!$C:$C,0)))</f>
        <v>electricity-sector-main.html#ces</v>
      </c>
      <c r="R303" s="254" t="str">
        <f>IF(ISBLANK(INDEX('Policy Characteristics'!L:L,MATCH($C303,'Policy Characteristics'!$C:$C,0))),"",INDEX('Policy Characteristics'!L:L,MATCH($C303,'Policy Characteristics'!$C:$C,0)))</f>
        <v>clean-energy-standard.html</v>
      </c>
    </row>
    <row r="304" spans="1:18" s="4" customFormat="1" ht="30" x14ac:dyDescent="0.25">
      <c r="A304" s="254" t="str">
        <f>IF(ISBLANK(INDEX('Policy Characteristics'!A:A,MATCH($C304,'Policy Characteristics'!$C:$C,0))),"",INDEX('Policy Characteristics'!A:A,MATCH($C304,'Policy Characteristics'!$C:$C,0)))</f>
        <v>Electricity Supply</v>
      </c>
      <c r="B304" s="262" t="str">
        <f>IF(ISBLANK(INDEX('Policy Characteristics'!B:B,MATCH($C304,'Policy Characteristics'!$C:$C,0))),"",INDEX('Policy Characteristics'!B:B,MATCH($C304,'Policy Characteristics'!$C:$C,0)))</f>
        <v>Clean Electricity Standard Foresight</v>
      </c>
      <c r="C304" s="1" t="s">
        <v>3478</v>
      </c>
      <c r="D304" s="45"/>
      <c r="E304" s="45"/>
      <c r="F304" s="45"/>
      <c r="G304" s="45"/>
      <c r="H304" s="47">
        <f t="shared" si="21"/>
        <v>303</v>
      </c>
      <c r="I304" s="324" t="s">
        <v>41</v>
      </c>
      <c r="J304" s="255" t="str">
        <f>IF(ISBLANK(INDEX('Policy Characteristics'!D:D,MATCH($C304,'Policy Characteristics'!$C:$C,0))),"",INDEX('Policy Characteristics'!D:D,MATCH($C304,'Policy Characteristics'!$C:$C,0)))</f>
        <v/>
      </c>
      <c r="K304" s="254" t="str">
        <f>IF(ISBLANK(INDEX('Policy Characteristics'!E:E,MATCH($C304,'Policy Characteristics'!$C:$C,0))),"",INDEX('Policy Characteristics'!E:E,MATCH($C304,'Policy Characteristics'!$C:$C,0)))</f>
        <v/>
      </c>
      <c r="L304" s="359">
        <f>IF(ISBLANK(INDEX('Policy Characteristics'!F:F,MATCH($C304,'Policy Characteristics'!$C:$C,0))),"",INDEX('Policy Characteristics'!F:F,MATCH($C304,'Policy Characteristics'!$C:$C,0)))</f>
        <v>0</v>
      </c>
      <c r="M304" s="359">
        <f>IF(ISBLANK(INDEX('Policy Characteristics'!G:G,MATCH($C304,'Policy Characteristics'!$C:$C,0))),"",INDEX('Policy Characteristics'!G:G,MATCH($C304,'Policy Characteristics'!$C:$C,0)))</f>
        <v>1</v>
      </c>
      <c r="N304" s="359">
        <f>IF(ISBLANK(INDEX('Policy Characteristics'!H:H,MATCH($C304,'Policy Characteristics'!$C:$C,0))),"",INDEX('Policy Characteristics'!H:H,MATCH($C304,'Policy Characteristics'!$C:$C,0)))</f>
        <v>1</v>
      </c>
      <c r="O304" s="254" t="str">
        <f>IF(ISBLANK(INDEX('Policy Characteristics'!I:I,MATCH($C304,'Policy Characteristics'!$C:$C,0))),"",INDEX('Policy Characteristics'!I:I,MATCH($C304,'Policy Characteristics'!$C:$C,0)))</f>
        <v>on/off</v>
      </c>
      <c r="P304" s="254" t="str">
        <f>IF(ISBLANK(INDEX('Policy Characteristics'!J:J,MATCH($C304,'Policy Characteristics'!$C:$C,0))),"",INDEX('Policy Characteristics'!J:J,MATCH($C304,'Policy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304" s="254" t="str">
        <f>IF(ISBLANK(INDEX('Policy Characteristics'!K:K,MATCH($C304,'Policy Characteristics'!$C:$C,0))),"",INDEX('Policy Characteristics'!K:K,MATCH($C304,'Policy Characteristics'!$C:$C,0)))</f>
        <v/>
      </c>
      <c r="R304" s="254" t="str">
        <f>IF(ISBLANK(INDEX('Policy Characteristics'!L:L,MATCH($C304,'Policy Characteristics'!$C:$C,0))),"",INDEX('Policy Characteristics'!L:L,MATCH($C304,'Policy Characteristics'!$C:$C,0)))</f>
        <v/>
      </c>
    </row>
    <row r="305" spans="1:18" s="4" customFormat="1" x14ac:dyDescent="0.25">
      <c r="A305" s="254" t="str">
        <f>IF(ISBLANK(INDEX('Policy Characteristics'!A:A,MATCH($C305,'Policy Characteristics'!$C:$C,0))),"",INDEX('Policy Characteristics'!A:A,MATCH($C305,'Policy Characteristics'!$C:$C,0)))</f>
        <v>Electricity Supply</v>
      </c>
      <c r="B305" s="262" t="str">
        <f>IF(ISBLANK(INDEX('Policy Characteristics'!B:B,MATCH($C305,'Policy Characteristics'!$C:$C,0))),"",INDEX('Policy Characteristics'!B:B,MATCH($C305,'Policy Characteristics'!$C:$C,0)))</f>
        <v xml:space="preserve">Lift the Clean Electricity Standard Alternative Compliance Payment </v>
      </c>
      <c r="C305" s="1" t="s">
        <v>3637</v>
      </c>
      <c r="D305" s="45"/>
      <c r="E305" s="45"/>
      <c r="F305" s="45"/>
      <c r="G305" s="45"/>
      <c r="H305" s="47">
        <f t="shared" si="21"/>
        <v>304</v>
      </c>
      <c r="I305" s="324" t="s">
        <v>40</v>
      </c>
      <c r="J305" s="255" t="str">
        <f>IF(ISBLANK(INDEX('Policy Characteristics'!D:D,MATCH($C305,'Policy Characteristics'!$C:$C,0))),"",INDEX('Policy Characteristics'!D:D,MATCH($C305,'Policy Characteristics'!$C:$C,0)))</f>
        <v>Clean Electricity Standard</v>
      </c>
      <c r="K305" s="254" t="str">
        <f>IF(ISBLANK(INDEX('Policy Characteristics'!E:E,MATCH($C305,'Policy Characteristics'!$C:$C,0))),"",INDEX('Policy Characteristics'!E:E,MATCH($C305,'Policy Characteristics'!$C:$C,0)))</f>
        <v>elec non BAU RACP</v>
      </c>
      <c r="L305" s="359">
        <f>IF(ISBLANK(INDEX('Policy Characteristics'!F:F,MATCH($C305,'Policy Characteristics'!$C:$C,0))),"",INDEX('Policy Characteristics'!F:F,MATCH($C305,'Policy Characteristics'!$C:$C,0)))</f>
        <v>0</v>
      </c>
      <c r="M305" s="359">
        <f>IF(ISBLANK(INDEX('Policy Characteristics'!G:G,MATCH($C305,'Policy Characteristics'!$C:$C,0))),"",INDEX('Policy Characteristics'!G:G,MATCH($C305,'Policy Characteristics'!$C:$C,0)))</f>
        <v>1</v>
      </c>
      <c r="N305" s="359">
        <f>IF(ISBLANK(INDEX('Policy Characteristics'!H:H,MATCH($C305,'Policy Characteristics'!$C:$C,0))),"",INDEX('Policy Characteristics'!H:H,MATCH($C305,'Policy Characteristics'!$C:$C,0)))</f>
        <v>1</v>
      </c>
      <c r="O305" s="254" t="str">
        <f>IF(ISBLANK(INDEX('Policy Characteristics'!I:I,MATCH($C305,'Policy Characteristics'!$C:$C,0))),"",INDEX('Policy Characteristics'!I:I,MATCH($C305,'Policy Characteristics'!$C:$C,0)))</f>
        <v>on/off</v>
      </c>
      <c r="P305" s="254" t="str">
        <f>IF(ISBLANK(INDEX('Policy Characteristics'!J:J,MATCH($C305,'Policy Characteristics'!$C:$C,0))),"",INDEX('Policy Characteristics'!J:J,MATCH($C305,'Policy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305" s="254" t="str">
        <f>IF(ISBLANK(INDEX('Policy Characteristics'!K:K,MATCH($C305,'Policy Characteristics'!$C:$C,0))),"",INDEX('Policy Characteristics'!K:K,MATCH($C305,'Policy Characteristics'!$C:$C,0)))</f>
        <v/>
      </c>
      <c r="R305" s="254" t="str">
        <f>IF(ISBLANK(INDEX('Policy Characteristics'!L:L,MATCH($C305,'Policy Characteristics'!$C:$C,0))),"",INDEX('Policy Characteristics'!L:L,MATCH($C305,'Policy Characteristics'!$C:$C,0)))</f>
        <v/>
      </c>
    </row>
    <row r="306" spans="1:18" s="2" customFormat="1" x14ac:dyDescent="0.25">
      <c r="A306" s="254" t="str">
        <f>IF(ISBLANK(INDEX('Policy Characteristics'!A:A,MATCH($C306,'Policy Characteristics'!$C:$C,0))),"",INDEX('Policy Characteristics'!A:A,MATCH($C306,'Policy Characteristics'!$C:$C,0)))</f>
        <v>Electricity Supply</v>
      </c>
      <c r="B306" s="262" t="str">
        <f>IF(ISBLANK(INDEX('Policy Characteristics'!B:B,MATCH($C306,'Policy Characteristics'!$C:$C,0))),"",INDEX('Policy Characteristics'!B:B,MATCH($C306,'Policy Characteristics'!$C:$C,0)))</f>
        <v>Change Electricity Exports</v>
      </c>
      <c r="C306" s="317" t="s">
        <v>258</v>
      </c>
      <c r="D306" s="6"/>
      <c r="E306" s="6"/>
      <c r="F306" s="6"/>
      <c r="G306" s="6"/>
      <c r="H306" s="47">
        <f t="shared" si="21"/>
        <v>305</v>
      </c>
      <c r="I306" s="324" t="s">
        <v>40</v>
      </c>
      <c r="J306" s="255" t="str">
        <f>IF(ISBLANK(INDEX('Policy Characteristics'!D:D,MATCH($C306,'Policy Characteristics'!$C:$C,0))),"",INDEX('Policy Characteristics'!D:D,MATCH($C306,'Policy Characteristics'!$C:$C,0)))</f>
        <v>Electricity Imports and Exports</v>
      </c>
      <c r="K306" s="254" t="str">
        <f>IF(ISBLANK(INDEX('Policy Characteristics'!E:E,MATCH($C306,'Policy Characteristics'!$C:$C,0))),"",INDEX('Policy Characteristics'!E:E,MATCH($C306,'Policy Characteristics'!$C:$C,0)))</f>
        <v>elec change exports</v>
      </c>
      <c r="L306" s="261">
        <f>IF(ISBLANK(INDEX('Policy Characteristics'!F:F,MATCH($C306,'Policy Characteristics'!$C:$C,0))),"",INDEX('Policy Characteristics'!F:F,MATCH($C306,'Policy Characteristics'!$C:$C,0)))</f>
        <v>-0.5</v>
      </c>
      <c r="M306" s="261">
        <f>IF(ISBLANK(INDEX('Policy Characteristics'!G:G,MATCH($C306,'Policy Characteristics'!$C:$C,0))),"",INDEX('Policy Characteristics'!G:G,MATCH($C306,'Policy Characteristics'!$C:$C,0)))</f>
        <v>1</v>
      </c>
      <c r="N306" s="261">
        <f>IF(ISBLANK(INDEX('Policy Characteristics'!H:H,MATCH($C306,'Policy Characteristics'!$C:$C,0))),"",INDEX('Policy Characteristics'!H:H,MATCH($C306,'Policy Characteristics'!$C:$C,0)))</f>
        <v>0.02</v>
      </c>
      <c r="O306" s="254" t="str">
        <f>IF(ISBLANK(INDEX('Policy Characteristics'!I:I,MATCH($C306,'Policy Characteristics'!$C:$C,0))),"",INDEX('Policy Characteristics'!I:I,MATCH($C306,'Policy Characteristics'!$C:$C,0)))</f>
        <v>% change in exports</v>
      </c>
      <c r="P306" s="254" t="str">
        <f>IF(ISBLANK(INDEX('Policy Characteristics'!J:J,MATCH($C306,'Policy Characteristics'!$C:$C,0))),"",INDEX('Policy Characteristics'!J:J,MATCH($C306,'Policy Characteristics'!$C:$C,0)))</f>
        <v>**Description:** This policy increases or decreases the amount of electricity exported from the United States to Canada and Mexico.  It does not cause the construction or removal of transmission lines linking these countries. // **Guidance for setting values:** From 2010-2014, electricity exports declined by 30%.</v>
      </c>
      <c r="Q306" s="254" t="str">
        <f>IF(ISBLANK(INDEX('Policy Characteristics'!K:K,MATCH($C306,'Policy Characteristics'!$C:$C,0))),"",INDEX('Policy Characteristics'!K:K,MATCH($C306,'Policy Characteristics'!$C:$C,0)))</f>
        <v>electricity-sector-main.html#elec-exports</v>
      </c>
      <c r="R306" s="254" t="str">
        <f>IF(ISBLANK(INDEX('Policy Characteristics'!L:L,MATCH($C306,'Policy Characteristics'!$C:$C,0))),"",INDEX('Policy Characteristics'!L:L,MATCH($C306,'Policy Characteristics'!$C:$C,0)))</f>
        <v>electricity-imports-exports.html</v>
      </c>
    </row>
    <row r="307" spans="1:18" s="2" customFormat="1" x14ac:dyDescent="0.25">
      <c r="A307" s="254" t="str">
        <f>IF(ISBLANK(INDEX('Policy Characteristics'!A:A,MATCH($C307,'Policy Characteristics'!$C:$C,0))),"",INDEX('Policy Characteristics'!A:A,MATCH($C307,'Policy Characteristics'!$C:$C,0)))</f>
        <v>Electricity Supply</v>
      </c>
      <c r="B307" s="262" t="str">
        <f>IF(ISBLANK(INDEX('Policy Characteristics'!B:B,MATCH($C307,'Policy Characteristics'!$C:$C,0))),"",INDEX('Policy Characteristics'!B:B,MATCH($C307,'Policy Characteristics'!$C:$C,0)))</f>
        <v>Change Electricity Imports</v>
      </c>
      <c r="C307" s="317" t="s">
        <v>257</v>
      </c>
      <c r="D307" s="45" t="s">
        <v>431</v>
      </c>
      <c r="E307" s="45"/>
      <c r="F307" s="45" t="s">
        <v>430</v>
      </c>
      <c r="G307" s="6"/>
      <c r="H307" s="47">
        <f t="shared" si="21"/>
        <v>306</v>
      </c>
      <c r="I307" s="324" t="s">
        <v>40</v>
      </c>
      <c r="J307" s="255" t="str">
        <f>IF(ISBLANK(INDEX('Policy Characteristics'!D:D,MATCH($C307,'Policy Characteristics'!$C:$C,0))),"",INDEX('Policy Characteristics'!D:D,MATCH($C307,'Policy Characteristics'!$C:$C,0)))</f>
        <v>Electricity Imports and Exports</v>
      </c>
      <c r="K307" s="254" t="str">
        <f>IF(ISBLANK(INDEX('Policy Characteristics'!E:E,MATCH($C307,'Policy Characteristics'!$C:$C,0))),"",INDEX('Policy Characteristics'!E:E,MATCH($C307,'Policy Characteristics'!$C:$C,0)))</f>
        <v>elec change imports</v>
      </c>
      <c r="L307" s="261">
        <f>IF(ISBLANK(INDEX('Policy Characteristics'!F:F,MATCH($C307,'Policy Characteristics'!$C:$C,0))),"",INDEX('Policy Characteristics'!F:F,MATCH($C307,'Policy Characteristics'!$C:$C,0)))</f>
        <v>-0.5</v>
      </c>
      <c r="M307" s="261">
        <f>IF(ISBLANK(INDEX('Policy Characteristics'!G:G,MATCH($C307,'Policy Characteristics'!$C:$C,0))),"",INDEX('Policy Characteristics'!G:G,MATCH($C307,'Policy Characteristics'!$C:$C,0)))</f>
        <v>1</v>
      </c>
      <c r="N307" s="261">
        <f>IF(ISBLANK(INDEX('Policy Characteristics'!H:H,MATCH($C307,'Policy Characteristics'!$C:$C,0))),"",INDEX('Policy Characteristics'!H:H,MATCH($C307,'Policy Characteristics'!$C:$C,0)))</f>
        <v>0.02</v>
      </c>
      <c r="O307" s="254" t="str">
        <f>IF(ISBLANK(INDEX('Policy Characteristics'!I:I,MATCH($C307,'Policy Characteristics'!$C:$C,0))),"",INDEX('Policy Characteristics'!I:I,MATCH($C307,'Policy Characteristics'!$C:$C,0)))</f>
        <v>% change in imports</v>
      </c>
      <c r="P307" s="254" t="str">
        <f>IF(ISBLANK(INDEX('Policy Characteristics'!J:J,MATCH($C307,'Policy Characteristics'!$C:$C,0))),"",INDEX('Policy Characteristics'!J:J,MATCH($C307,'Policy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07" s="254" t="str">
        <f>IF(ISBLANK(INDEX('Policy Characteristics'!K:K,MATCH($C307,'Policy Characteristics'!$C:$C,0))),"",INDEX('Policy Characteristics'!K:K,MATCH($C307,'Policy Characteristics'!$C:$C,0)))</f>
        <v>electricity-sector-main.html#elec-imports</v>
      </c>
      <c r="R307" s="254" t="str">
        <f>IF(ISBLANK(INDEX('Policy Characteristics'!L:L,MATCH($C307,'Policy Characteristics'!$C:$C,0))),"",INDEX('Policy Characteristics'!L:L,MATCH($C307,'Policy Characteristics'!$C:$C,0)))</f>
        <v>electricity-imports-exports.html</v>
      </c>
    </row>
    <row r="308" spans="1:18" s="2" customFormat="1" x14ac:dyDescent="0.25">
      <c r="A308" s="254" t="str">
        <f>IF(ISBLANK(INDEX('Policy Characteristics'!A:A,MATCH($C308,'Policy Characteristics'!$C:$C,0))),"",INDEX('Policy Characteristics'!A:A,MATCH($C308,'Policy Characteristics'!$C:$C,0)))</f>
        <v>Electricity Supply</v>
      </c>
      <c r="B308" s="262" t="str">
        <f>IF(ISBLANK(INDEX('Policy Characteristics'!B:B,MATCH($C308,'Policy Characteristics'!$C:$C,0))),"",INDEX('Policy Characteristics'!B:B,MATCH($C308,'Policy Characteristics'!$C:$C,0)))</f>
        <v>Change Electricity Imports</v>
      </c>
      <c r="C308" s="254" t="str">
        <f t="shared" ref="C308:C330" si="24">C$307</f>
        <v>Percent Change in Electricity Imports</v>
      </c>
      <c r="D308" s="6" t="s">
        <v>3433</v>
      </c>
      <c r="E308" s="45"/>
      <c r="F308" s="6" t="s">
        <v>3373</v>
      </c>
      <c r="G308" s="6"/>
      <c r="H308" s="47">
        <f t="shared" si="21"/>
        <v>307</v>
      </c>
      <c r="I308" s="324" t="s">
        <v>40</v>
      </c>
      <c r="J308" s="255" t="str">
        <f>IF(ISBLANK(INDEX('Policy Characteristics'!D:D,MATCH($C308,'Policy Characteristics'!$C:$C,0))),"",INDEX('Policy Characteristics'!D:D,MATCH($C308,'Policy Characteristics'!$C:$C,0)))</f>
        <v>Electricity Imports and Exports</v>
      </c>
      <c r="K308" s="254" t="str">
        <f>IF(ISBLANK(INDEX('Policy Characteristics'!E:E,MATCH($C308,'Policy Characteristics'!$C:$C,0))),"",INDEX('Policy Characteristics'!E:E,MATCH($C308,'Policy Characteristics'!$C:$C,0)))</f>
        <v>elec change imports</v>
      </c>
      <c r="L308" s="261">
        <f>IF(ISBLANK(INDEX('Policy Characteristics'!F:F,MATCH($C308,'Policy Characteristics'!$C:$C,0))),"",INDEX('Policy Characteristics'!F:F,MATCH($C308,'Policy Characteristics'!$C:$C,0)))</f>
        <v>-0.5</v>
      </c>
      <c r="M308" s="261">
        <f>IF(ISBLANK(INDEX('Policy Characteristics'!G:G,MATCH($C308,'Policy Characteristics'!$C:$C,0))),"",INDEX('Policy Characteristics'!G:G,MATCH($C308,'Policy Characteristics'!$C:$C,0)))</f>
        <v>1</v>
      </c>
      <c r="N308" s="261">
        <f>IF(ISBLANK(INDEX('Policy Characteristics'!H:H,MATCH($C308,'Policy Characteristics'!$C:$C,0))),"",INDEX('Policy Characteristics'!H:H,MATCH($C308,'Policy Characteristics'!$C:$C,0)))</f>
        <v>0.02</v>
      </c>
      <c r="O308" s="254" t="str">
        <f>IF(ISBLANK(INDEX('Policy Characteristics'!I:I,MATCH($C308,'Policy Characteristics'!$C:$C,0))),"",INDEX('Policy Characteristics'!I:I,MATCH($C308,'Policy Characteristics'!$C:$C,0)))</f>
        <v>% change in imports</v>
      </c>
      <c r="P308" s="254" t="str">
        <f>IF(ISBLANK(INDEX('Policy Characteristics'!J:J,MATCH($C308,'Policy Characteristics'!$C:$C,0))),"",INDEX('Policy Characteristics'!J:J,MATCH($C308,'Policy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08" s="254" t="str">
        <f>IF(ISBLANK(INDEX('Policy Characteristics'!K:K,MATCH($C308,'Policy Characteristics'!$C:$C,0))),"",INDEX('Policy Characteristics'!K:K,MATCH($C308,'Policy Characteristics'!$C:$C,0)))</f>
        <v>electricity-sector-main.html#elec-imports</v>
      </c>
      <c r="R308" s="254" t="str">
        <f>IF(ISBLANK(INDEX('Policy Characteristics'!L:L,MATCH($C308,'Policy Characteristics'!$C:$C,0))),"",INDEX('Policy Characteristics'!L:L,MATCH($C308,'Policy Characteristics'!$C:$C,0)))</f>
        <v>electricity-imports-exports.html</v>
      </c>
    </row>
    <row r="309" spans="1:18" s="2" customFormat="1" x14ac:dyDescent="0.25">
      <c r="A309" s="254" t="str">
        <f>IF(ISBLANK(INDEX('Policy Characteristics'!A:A,MATCH($C309,'Policy Characteristics'!$C:$C,0))),"",INDEX('Policy Characteristics'!A:A,MATCH($C309,'Policy Characteristics'!$C:$C,0)))</f>
        <v>Electricity Supply</v>
      </c>
      <c r="B309" s="262" t="str">
        <f>IF(ISBLANK(INDEX('Policy Characteristics'!B:B,MATCH($C309,'Policy Characteristics'!$C:$C,0))),"",INDEX('Policy Characteristics'!B:B,MATCH($C309,'Policy Characteristics'!$C:$C,0)))</f>
        <v>Change Electricity Imports</v>
      </c>
      <c r="C309" s="254" t="str">
        <f t="shared" si="24"/>
        <v>Percent Change in Electricity Imports</v>
      </c>
      <c r="D309" s="6" t="s">
        <v>3434</v>
      </c>
      <c r="E309" s="45"/>
      <c r="F309" s="6" t="s">
        <v>3374</v>
      </c>
      <c r="G309" s="6"/>
      <c r="H309" s="47">
        <f t="shared" si="21"/>
        <v>308</v>
      </c>
      <c r="I309" s="324" t="s">
        <v>40</v>
      </c>
      <c r="J309" s="255" t="str">
        <f>IF(ISBLANK(INDEX('Policy Characteristics'!D:D,MATCH($C309,'Policy Characteristics'!$C:$C,0))),"",INDEX('Policy Characteristics'!D:D,MATCH($C309,'Policy Characteristics'!$C:$C,0)))</f>
        <v>Electricity Imports and Exports</v>
      </c>
      <c r="K309" s="254" t="str">
        <f>IF(ISBLANK(INDEX('Policy Characteristics'!E:E,MATCH($C309,'Policy Characteristics'!$C:$C,0))),"",INDEX('Policy Characteristics'!E:E,MATCH($C309,'Policy Characteristics'!$C:$C,0)))</f>
        <v>elec change imports</v>
      </c>
      <c r="L309" s="261">
        <f>IF(ISBLANK(INDEX('Policy Characteristics'!F:F,MATCH($C309,'Policy Characteristics'!$C:$C,0))),"",INDEX('Policy Characteristics'!F:F,MATCH($C309,'Policy Characteristics'!$C:$C,0)))</f>
        <v>-0.5</v>
      </c>
      <c r="M309" s="261">
        <f>IF(ISBLANK(INDEX('Policy Characteristics'!G:G,MATCH($C309,'Policy Characteristics'!$C:$C,0))),"",INDEX('Policy Characteristics'!G:G,MATCH($C309,'Policy Characteristics'!$C:$C,0)))</f>
        <v>1</v>
      </c>
      <c r="N309" s="261">
        <f>IF(ISBLANK(INDEX('Policy Characteristics'!H:H,MATCH($C309,'Policy Characteristics'!$C:$C,0))),"",INDEX('Policy Characteristics'!H:H,MATCH($C309,'Policy Characteristics'!$C:$C,0)))</f>
        <v>0.02</v>
      </c>
      <c r="O309" s="254" t="str">
        <f>IF(ISBLANK(INDEX('Policy Characteristics'!I:I,MATCH($C309,'Policy Characteristics'!$C:$C,0))),"",INDEX('Policy Characteristics'!I:I,MATCH($C309,'Policy Characteristics'!$C:$C,0)))</f>
        <v>% change in imports</v>
      </c>
      <c r="P309" s="254" t="str">
        <f>IF(ISBLANK(INDEX('Policy Characteristics'!J:J,MATCH($C309,'Policy Characteristics'!$C:$C,0))),"",INDEX('Policy Characteristics'!J:J,MATCH($C309,'Policy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09" s="254" t="str">
        <f>IF(ISBLANK(INDEX('Policy Characteristics'!K:K,MATCH($C309,'Policy Characteristics'!$C:$C,0))),"",INDEX('Policy Characteristics'!K:K,MATCH($C309,'Policy Characteristics'!$C:$C,0)))</f>
        <v>electricity-sector-main.html#elec-imports</v>
      </c>
      <c r="R309" s="254" t="str">
        <f>IF(ISBLANK(INDEX('Policy Characteristics'!L:L,MATCH($C309,'Policy Characteristics'!$C:$C,0))),"",INDEX('Policy Characteristics'!L:L,MATCH($C309,'Policy Characteristics'!$C:$C,0)))</f>
        <v>electricity-imports-exports.html</v>
      </c>
    </row>
    <row r="310" spans="1:18" s="2" customFormat="1" x14ac:dyDescent="0.25">
      <c r="A310" s="254" t="str">
        <f>IF(ISBLANK(INDEX('Policy Characteristics'!A:A,MATCH($C310,'Policy Characteristics'!$C:$C,0))),"",INDEX('Policy Characteristics'!A:A,MATCH($C310,'Policy Characteristics'!$C:$C,0)))</f>
        <v>Electricity Supply</v>
      </c>
      <c r="B310" s="262" t="str">
        <f>IF(ISBLANK(INDEX('Policy Characteristics'!B:B,MATCH($C310,'Policy Characteristics'!$C:$C,0))),"",INDEX('Policy Characteristics'!B:B,MATCH($C310,'Policy Characteristics'!$C:$C,0)))</f>
        <v>Change Electricity Imports</v>
      </c>
      <c r="C310" s="254" t="str">
        <f t="shared" si="24"/>
        <v>Percent Change in Electricity Imports</v>
      </c>
      <c r="D310" s="6" t="s">
        <v>72</v>
      </c>
      <c r="E310" s="45"/>
      <c r="F310" s="6" t="s">
        <v>3444</v>
      </c>
      <c r="G310" s="6"/>
      <c r="H310" s="47">
        <f t="shared" si="21"/>
        <v>309</v>
      </c>
      <c r="I310" s="324" t="s">
        <v>40</v>
      </c>
      <c r="J310" s="255" t="str">
        <f>IF(ISBLANK(INDEX('Policy Characteristics'!D:D,MATCH($C310,'Policy Characteristics'!$C:$C,0))),"",INDEX('Policy Characteristics'!D:D,MATCH($C310,'Policy Characteristics'!$C:$C,0)))</f>
        <v>Electricity Imports and Exports</v>
      </c>
      <c r="K310" s="254" t="str">
        <f>IF(ISBLANK(INDEX('Policy Characteristics'!E:E,MATCH($C310,'Policy Characteristics'!$C:$C,0))),"",INDEX('Policy Characteristics'!E:E,MATCH($C310,'Policy Characteristics'!$C:$C,0)))</f>
        <v>elec change imports</v>
      </c>
      <c r="L310" s="261">
        <f>IF(ISBLANK(INDEX('Policy Characteristics'!F:F,MATCH($C310,'Policy Characteristics'!$C:$C,0))),"",INDEX('Policy Characteristics'!F:F,MATCH($C310,'Policy Characteristics'!$C:$C,0)))</f>
        <v>-0.5</v>
      </c>
      <c r="M310" s="261">
        <f>IF(ISBLANK(INDEX('Policy Characteristics'!G:G,MATCH($C310,'Policy Characteristics'!$C:$C,0))),"",INDEX('Policy Characteristics'!G:G,MATCH($C310,'Policy Characteristics'!$C:$C,0)))</f>
        <v>1</v>
      </c>
      <c r="N310" s="261">
        <f>IF(ISBLANK(INDEX('Policy Characteristics'!H:H,MATCH($C310,'Policy Characteristics'!$C:$C,0))),"",INDEX('Policy Characteristics'!H:H,MATCH($C310,'Policy Characteristics'!$C:$C,0)))</f>
        <v>0.02</v>
      </c>
      <c r="O310" s="254" t="str">
        <f>IF(ISBLANK(INDEX('Policy Characteristics'!I:I,MATCH($C310,'Policy Characteristics'!$C:$C,0))),"",INDEX('Policy Characteristics'!I:I,MATCH($C310,'Policy Characteristics'!$C:$C,0)))</f>
        <v>% change in imports</v>
      </c>
      <c r="P310" s="254" t="str">
        <f>IF(ISBLANK(INDEX('Policy Characteristics'!J:J,MATCH($C310,'Policy Characteristics'!$C:$C,0))),"",INDEX('Policy Characteristics'!J:J,MATCH($C310,'Policy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10" s="254" t="str">
        <f>IF(ISBLANK(INDEX('Policy Characteristics'!K:K,MATCH($C310,'Policy Characteristics'!$C:$C,0))),"",INDEX('Policy Characteristics'!K:K,MATCH($C310,'Policy Characteristics'!$C:$C,0)))</f>
        <v>electricity-sector-main.html#elec-imports</v>
      </c>
      <c r="R310" s="254" t="str">
        <f>IF(ISBLANK(INDEX('Policy Characteristics'!L:L,MATCH($C310,'Policy Characteristics'!$C:$C,0))),"",INDEX('Policy Characteristics'!L:L,MATCH($C310,'Policy Characteristics'!$C:$C,0)))</f>
        <v>electricity-imports-exports.html</v>
      </c>
    </row>
    <row r="311" spans="1:18" s="2" customFormat="1" x14ac:dyDescent="0.25">
      <c r="A311" s="254" t="str">
        <f>IF(ISBLANK(INDEX('Policy Characteristics'!A:A,MATCH($C311,'Policy Characteristics'!$C:$C,0))),"",INDEX('Policy Characteristics'!A:A,MATCH($C311,'Policy Characteristics'!$C:$C,0)))</f>
        <v>Electricity Supply</v>
      </c>
      <c r="B311" s="262" t="str">
        <f>IF(ISBLANK(INDEX('Policy Characteristics'!B:B,MATCH($C311,'Policy Characteristics'!$C:$C,0))),"",INDEX('Policy Characteristics'!B:B,MATCH($C311,'Policy Characteristics'!$C:$C,0)))</f>
        <v>Change Electricity Imports</v>
      </c>
      <c r="C311" s="254" t="str">
        <f t="shared" si="24"/>
        <v>Percent Change in Electricity Imports</v>
      </c>
      <c r="D311" s="6" t="s">
        <v>73</v>
      </c>
      <c r="E311" s="45"/>
      <c r="F311" s="6" t="s">
        <v>85</v>
      </c>
      <c r="G311" s="6"/>
      <c r="H311" s="47">
        <f t="shared" si="21"/>
        <v>310</v>
      </c>
      <c r="I311" s="324" t="s">
        <v>40</v>
      </c>
      <c r="J311" s="255" t="str">
        <f>IF(ISBLANK(INDEX('Policy Characteristics'!D:D,MATCH($C311,'Policy Characteristics'!$C:$C,0))),"",INDEX('Policy Characteristics'!D:D,MATCH($C311,'Policy Characteristics'!$C:$C,0)))</f>
        <v>Electricity Imports and Exports</v>
      </c>
      <c r="K311" s="254" t="str">
        <f>IF(ISBLANK(INDEX('Policy Characteristics'!E:E,MATCH($C311,'Policy Characteristics'!$C:$C,0))),"",INDEX('Policy Characteristics'!E:E,MATCH($C311,'Policy Characteristics'!$C:$C,0)))</f>
        <v>elec change imports</v>
      </c>
      <c r="L311" s="261">
        <f>IF(ISBLANK(INDEX('Policy Characteristics'!F:F,MATCH($C311,'Policy Characteristics'!$C:$C,0))),"",INDEX('Policy Characteristics'!F:F,MATCH($C311,'Policy Characteristics'!$C:$C,0)))</f>
        <v>-0.5</v>
      </c>
      <c r="M311" s="261">
        <f>IF(ISBLANK(INDEX('Policy Characteristics'!G:G,MATCH($C311,'Policy Characteristics'!$C:$C,0))),"",INDEX('Policy Characteristics'!G:G,MATCH($C311,'Policy Characteristics'!$C:$C,0)))</f>
        <v>1</v>
      </c>
      <c r="N311" s="261">
        <f>IF(ISBLANK(INDEX('Policy Characteristics'!H:H,MATCH($C311,'Policy Characteristics'!$C:$C,0))),"",INDEX('Policy Characteristics'!H:H,MATCH($C311,'Policy Characteristics'!$C:$C,0)))</f>
        <v>0.02</v>
      </c>
      <c r="O311" s="254" t="str">
        <f>IF(ISBLANK(INDEX('Policy Characteristics'!I:I,MATCH($C311,'Policy Characteristics'!$C:$C,0))),"",INDEX('Policy Characteristics'!I:I,MATCH($C311,'Policy Characteristics'!$C:$C,0)))</f>
        <v>% change in imports</v>
      </c>
      <c r="P311" s="254" t="str">
        <f>IF(ISBLANK(INDEX('Policy Characteristics'!J:J,MATCH($C311,'Policy Characteristics'!$C:$C,0))),"",INDEX('Policy Characteristics'!J:J,MATCH($C311,'Policy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11" s="254" t="str">
        <f>IF(ISBLANK(INDEX('Policy Characteristics'!K:K,MATCH($C311,'Policy Characteristics'!$C:$C,0))),"",INDEX('Policy Characteristics'!K:K,MATCH($C311,'Policy Characteristics'!$C:$C,0)))</f>
        <v>electricity-sector-main.html#elec-imports</v>
      </c>
      <c r="R311" s="254" t="str">
        <f>IF(ISBLANK(INDEX('Policy Characteristics'!L:L,MATCH($C311,'Policy Characteristics'!$C:$C,0))),"",INDEX('Policy Characteristics'!L:L,MATCH($C311,'Policy Characteristics'!$C:$C,0)))</f>
        <v>electricity-imports-exports.html</v>
      </c>
    </row>
    <row r="312" spans="1:18" s="2" customFormat="1" x14ac:dyDescent="0.25">
      <c r="A312" s="254" t="str">
        <f>IF(ISBLANK(INDEX('Policy Characteristics'!A:A,MATCH($C312,'Policy Characteristics'!$C:$C,0))),"",INDEX('Policy Characteristics'!A:A,MATCH($C312,'Policy Characteristics'!$C:$C,0)))</f>
        <v>Electricity Supply</v>
      </c>
      <c r="B312" s="262" t="str">
        <f>IF(ISBLANK(INDEX('Policy Characteristics'!B:B,MATCH($C312,'Policy Characteristics'!$C:$C,0))),"",INDEX('Policy Characteristics'!B:B,MATCH($C312,'Policy Characteristics'!$C:$C,0)))</f>
        <v>Change Electricity Imports</v>
      </c>
      <c r="C312" s="254" t="str">
        <f t="shared" si="24"/>
        <v>Percent Change in Electricity Imports</v>
      </c>
      <c r="D312" s="6" t="s">
        <v>432</v>
      </c>
      <c r="E312" s="45"/>
      <c r="F312" s="6" t="s">
        <v>435</v>
      </c>
      <c r="G312" s="6"/>
      <c r="H312" s="47">
        <f t="shared" si="21"/>
        <v>311</v>
      </c>
      <c r="I312" s="324" t="s">
        <v>40</v>
      </c>
      <c r="J312" s="255" t="str">
        <f>IF(ISBLANK(INDEX('Policy Characteristics'!D:D,MATCH($C312,'Policy Characteristics'!$C:$C,0))),"",INDEX('Policy Characteristics'!D:D,MATCH($C312,'Policy Characteristics'!$C:$C,0)))</f>
        <v>Electricity Imports and Exports</v>
      </c>
      <c r="K312" s="254" t="str">
        <f>IF(ISBLANK(INDEX('Policy Characteristics'!E:E,MATCH($C312,'Policy Characteristics'!$C:$C,0))),"",INDEX('Policy Characteristics'!E:E,MATCH($C312,'Policy Characteristics'!$C:$C,0)))</f>
        <v>elec change imports</v>
      </c>
      <c r="L312" s="261">
        <f>IF(ISBLANK(INDEX('Policy Characteristics'!F:F,MATCH($C312,'Policy Characteristics'!$C:$C,0))),"",INDEX('Policy Characteristics'!F:F,MATCH($C312,'Policy Characteristics'!$C:$C,0)))</f>
        <v>-0.5</v>
      </c>
      <c r="M312" s="261">
        <f>IF(ISBLANK(INDEX('Policy Characteristics'!G:G,MATCH($C312,'Policy Characteristics'!$C:$C,0))),"",INDEX('Policy Characteristics'!G:G,MATCH($C312,'Policy Characteristics'!$C:$C,0)))</f>
        <v>1</v>
      </c>
      <c r="N312" s="261">
        <f>IF(ISBLANK(INDEX('Policy Characteristics'!H:H,MATCH($C312,'Policy Characteristics'!$C:$C,0))),"",INDEX('Policy Characteristics'!H:H,MATCH($C312,'Policy Characteristics'!$C:$C,0)))</f>
        <v>0.02</v>
      </c>
      <c r="O312" s="254" t="str">
        <f>IF(ISBLANK(INDEX('Policy Characteristics'!I:I,MATCH($C312,'Policy Characteristics'!$C:$C,0))),"",INDEX('Policy Characteristics'!I:I,MATCH($C312,'Policy Characteristics'!$C:$C,0)))</f>
        <v>% change in imports</v>
      </c>
      <c r="P312" s="254" t="str">
        <f>IF(ISBLANK(INDEX('Policy Characteristics'!J:J,MATCH($C312,'Policy Characteristics'!$C:$C,0))),"",INDEX('Policy Characteristics'!J:J,MATCH($C312,'Policy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12" s="254" t="str">
        <f>IF(ISBLANK(INDEX('Policy Characteristics'!K:K,MATCH($C312,'Policy Characteristics'!$C:$C,0))),"",INDEX('Policy Characteristics'!K:K,MATCH($C312,'Policy Characteristics'!$C:$C,0)))</f>
        <v>electricity-sector-main.html#elec-imports</v>
      </c>
      <c r="R312" s="254" t="str">
        <f>IF(ISBLANK(INDEX('Policy Characteristics'!L:L,MATCH($C312,'Policy Characteristics'!$C:$C,0))),"",INDEX('Policy Characteristics'!L:L,MATCH($C312,'Policy Characteristics'!$C:$C,0)))</f>
        <v>electricity-imports-exports.html</v>
      </c>
    </row>
    <row r="313" spans="1:18" s="2" customFormat="1" x14ac:dyDescent="0.25">
      <c r="A313" s="254" t="str">
        <f>IF(ISBLANK(INDEX('Policy Characteristics'!A:A,MATCH($C313,'Policy Characteristics'!$C:$C,0))),"",INDEX('Policy Characteristics'!A:A,MATCH($C313,'Policy Characteristics'!$C:$C,0)))</f>
        <v>Electricity Supply</v>
      </c>
      <c r="B313" s="262" t="str">
        <f>IF(ISBLANK(INDEX('Policy Characteristics'!B:B,MATCH($C313,'Policy Characteristics'!$C:$C,0))),"",INDEX('Policy Characteristics'!B:B,MATCH($C313,'Policy Characteristics'!$C:$C,0)))</f>
        <v>Change Electricity Imports</v>
      </c>
      <c r="C313" s="254" t="str">
        <f t="shared" si="24"/>
        <v>Percent Change in Electricity Imports</v>
      </c>
      <c r="D313" s="6" t="s">
        <v>74</v>
      </c>
      <c r="E313" s="45"/>
      <c r="F313" s="6" t="s">
        <v>86</v>
      </c>
      <c r="G313" s="6"/>
      <c r="H313" s="47">
        <f t="shared" si="21"/>
        <v>312</v>
      </c>
      <c r="I313" s="324" t="s">
        <v>40</v>
      </c>
      <c r="J313" s="255" t="str">
        <f>IF(ISBLANK(INDEX('Policy Characteristics'!D:D,MATCH($C313,'Policy Characteristics'!$C:$C,0))),"",INDEX('Policy Characteristics'!D:D,MATCH($C313,'Policy Characteristics'!$C:$C,0)))</f>
        <v>Electricity Imports and Exports</v>
      </c>
      <c r="K313" s="254" t="str">
        <f>IF(ISBLANK(INDEX('Policy Characteristics'!E:E,MATCH($C313,'Policy Characteristics'!$C:$C,0))),"",INDEX('Policy Characteristics'!E:E,MATCH($C313,'Policy Characteristics'!$C:$C,0)))</f>
        <v>elec change imports</v>
      </c>
      <c r="L313" s="261">
        <f>IF(ISBLANK(INDEX('Policy Characteristics'!F:F,MATCH($C313,'Policy Characteristics'!$C:$C,0))),"",INDEX('Policy Characteristics'!F:F,MATCH($C313,'Policy Characteristics'!$C:$C,0)))</f>
        <v>-0.5</v>
      </c>
      <c r="M313" s="261">
        <f>IF(ISBLANK(INDEX('Policy Characteristics'!G:G,MATCH($C313,'Policy Characteristics'!$C:$C,0))),"",INDEX('Policy Characteristics'!G:G,MATCH($C313,'Policy Characteristics'!$C:$C,0)))</f>
        <v>1</v>
      </c>
      <c r="N313" s="261">
        <f>IF(ISBLANK(INDEX('Policy Characteristics'!H:H,MATCH($C313,'Policy Characteristics'!$C:$C,0))),"",INDEX('Policy Characteristics'!H:H,MATCH($C313,'Policy Characteristics'!$C:$C,0)))</f>
        <v>0.02</v>
      </c>
      <c r="O313" s="254" t="str">
        <f>IF(ISBLANK(INDEX('Policy Characteristics'!I:I,MATCH($C313,'Policy Characteristics'!$C:$C,0))),"",INDEX('Policy Characteristics'!I:I,MATCH($C313,'Policy Characteristics'!$C:$C,0)))</f>
        <v>% change in imports</v>
      </c>
      <c r="P313" s="254" t="str">
        <f>IF(ISBLANK(INDEX('Policy Characteristics'!J:J,MATCH($C313,'Policy Characteristics'!$C:$C,0))),"",INDEX('Policy Characteristics'!J:J,MATCH($C313,'Policy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13" s="254" t="str">
        <f>IF(ISBLANK(INDEX('Policy Characteristics'!K:K,MATCH($C313,'Policy Characteristics'!$C:$C,0))),"",INDEX('Policy Characteristics'!K:K,MATCH($C313,'Policy Characteristics'!$C:$C,0)))</f>
        <v>electricity-sector-main.html#elec-imports</v>
      </c>
      <c r="R313" s="254" t="str">
        <f>IF(ISBLANK(INDEX('Policy Characteristics'!L:L,MATCH($C313,'Policy Characteristics'!$C:$C,0))),"",INDEX('Policy Characteristics'!L:L,MATCH($C313,'Policy Characteristics'!$C:$C,0)))</f>
        <v>electricity-imports-exports.html</v>
      </c>
    </row>
    <row r="314" spans="1:18" s="2" customFormat="1" x14ac:dyDescent="0.25">
      <c r="A314" s="254" t="str">
        <f>IF(ISBLANK(INDEX('Policy Characteristics'!A:A,MATCH($C314,'Policy Characteristics'!$C:$C,0))),"",INDEX('Policy Characteristics'!A:A,MATCH($C314,'Policy Characteristics'!$C:$C,0)))</f>
        <v>Electricity Supply</v>
      </c>
      <c r="B314" s="262" t="str">
        <f>IF(ISBLANK(INDEX('Policy Characteristics'!B:B,MATCH($C314,'Policy Characteristics'!$C:$C,0))),"",INDEX('Policy Characteristics'!B:B,MATCH($C314,'Policy Characteristics'!$C:$C,0)))</f>
        <v>Change Electricity Imports</v>
      </c>
      <c r="C314" s="254" t="str">
        <f t="shared" si="24"/>
        <v>Percent Change in Electricity Imports</v>
      </c>
      <c r="D314" s="6" t="s">
        <v>75</v>
      </c>
      <c r="E314" s="45"/>
      <c r="F314" s="6" t="s">
        <v>87</v>
      </c>
      <c r="G314" s="6"/>
      <c r="H314" s="47">
        <f t="shared" si="21"/>
        <v>313</v>
      </c>
      <c r="I314" s="324" t="s">
        <v>41</v>
      </c>
      <c r="J314" s="255" t="str">
        <f>IF(ISBLANK(INDEX('Policy Characteristics'!D:D,MATCH($C314,'Policy Characteristics'!$C:$C,0))),"",INDEX('Policy Characteristics'!D:D,MATCH($C314,'Policy Characteristics'!$C:$C,0)))</f>
        <v>Electricity Imports and Exports</v>
      </c>
      <c r="K314" s="254" t="str">
        <f>IF(ISBLANK(INDEX('Policy Characteristics'!E:E,MATCH($C314,'Policy Characteristics'!$C:$C,0))),"",INDEX('Policy Characteristics'!E:E,MATCH($C314,'Policy Characteristics'!$C:$C,0)))</f>
        <v>elec change imports</v>
      </c>
      <c r="L314" s="261">
        <f>IF(ISBLANK(INDEX('Policy Characteristics'!F:F,MATCH($C314,'Policy Characteristics'!$C:$C,0))),"",INDEX('Policy Characteristics'!F:F,MATCH($C314,'Policy Characteristics'!$C:$C,0)))</f>
        <v>-0.5</v>
      </c>
      <c r="M314" s="261">
        <f>IF(ISBLANK(INDEX('Policy Characteristics'!G:G,MATCH($C314,'Policy Characteristics'!$C:$C,0))),"",INDEX('Policy Characteristics'!G:G,MATCH($C314,'Policy Characteristics'!$C:$C,0)))</f>
        <v>1</v>
      </c>
      <c r="N314" s="261">
        <f>IF(ISBLANK(INDEX('Policy Characteristics'!H:H,MATCH($C314,'Policy Characteristics'!$C:$C,0))),"",INDEX('Policy Characteristics'!H:H,MATCH($C314,'Policy Characteristics'!$C:$C,0)))</f>
        <v>0.02</v>
      </c>
      <c r="O314" s="254" t="str">
        <f>IF(ISBLANK(INDEX('Policy Characteristics'!I:I,MATCH($C314,'Policy Characteristics'!$C:$C,0))),"",INDEX('Policy Characteristics'!I:I,MATCH($C314,'Policy Characteristics'!$C:$C,0)))</f>
        <v>% change in imports</v>
      </c>
      <c r="P314" s="254" t="str">
        <f>IF(ISBLANK(INDEX('Policy Characteristics'!J:J,MATCH($C314,'Policy Characteristics'!$C:$C,0))),"",INDEX('Policy Characteristics'!J:J,MATCH($C314,'Policy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14" s="254" t="str">
        <f>IF(ISBLANK(INDEX('Policy Characteristics'!K:K,MATCH($C314,'Policy Characteristics'!$C:$C,0))),"",INDEX('Policy Characteristics'!K:K,MATCH($C314,'Policy Characteristics'!$C:$C,0)))</f>
        <v>electricity-sector-main.html#elec-imports</v>
      </c>
      <c r="R314" s="254" t="str">
        <f>IF(ISBLANK(INDEX('Policy Characteristics'!L:L,MATCH($C314,'Policy Characteristics'!$C:$C,0))),"",INDEX('Policy Characteristics'!L:L,MATCH($C314,'Policy Characteristics'!$C:$C,0)))</f>
        <v>electricity-imports-exports.html</v>
      </c>
    </row>
    <row r="315" spans="1:18" s="2" customFormat="1" x14ac:dyDescent="0.25">
      <c r="A315" s="254" t="str">
        <f>IF(ISBLANK(INDEX('Policy Characteristics'!A:A,MATCH($C315,'Policy Characteristics'!$C:$C,0))),"",INDEX('Policy Characteristics'!A:A,MATCH($C315,'Policy Characteristics'!$C:$C,0)))</f>
        <v>Electricity Supply</v>
      </c>
      <c r="B315" s="262" t="str">
        <f>IF(ISBLANK(INDEX('Policy Characteristics'!B:B,MATCH($C315,'Policy Characteristics'!$C:$C,0))),"",INDEX('Policy Characteristics'!B:B,MATCH($C315,'Policy Characteristics'!$C:$C,0)))</f>
        <v>Change Electricity Imports</v>
      </c>
      <c r="C315" s="254" t="str">
        <f t="shared" si="24"/>
        <v>Percent Change in Electricity Imports</v>
      </c>
      <c r="D315" s="6" t="s">
        <v>76</v>
      </c>
      <c r="E315" s="45"/>
      <c r="F315" s="6" t="s">
        <v>88</v>
      </c>
      <c r="G315" s="6"/>
      <c r="H315" s="47">
        <f t="shared" si="21"/>
        <v>314</v>
      </c>
      <c r="I315" s="324" t="s">
        <v>40</v>
      </c>
      <c r="J315" s="255" t="str">
        <f>IF(ISBLANK(INDEX('Policy Characteristics'!D:D,MATCH($C315,'Policy Characteristics'!$C:$C,0))),"",INDEX('Policy Characteristics'!D:D,MATCH($C315,'Policy Characteristics'!$C:$C,0)))</f>
        <v>Electricity Imports and Exports</v>
      </c>
      <c r="K315" s="254" t="str">
        <f>IF(ISBLANK(INDEX('Policy Characteristics'!E:E,MATCH($C315,'Policy Characteristics'!$C:$C,0))),"",INDEX('Policy Characteristics'!E:E,MATCH($C315,'Policy Characteristics'!$C:$C,0)))</f>
        <v>elec change imports</v>
      </c>
      <c r="L315" s="261">
        <f>IF(ISBLANK(INDEX('Policy Characteristics'!F:F,MATCH($C315,'Policy Characteristics'!$C:$C,0))),"",INDEX('Policy Characteristics'!F:F,MATCH($C315,'Policy Characteristics'!$C:$C,0)))</f>
        <v>-0.5</v>
      </c>
      <c r="M315" s="261">
        <f>IF(ISBLANK(INDEX('Policy Characteristics'!G:G,MATCH($C315,'Policy Characteristics'!$C:$C,0))),"",INDEX('Policy Characteristics'!G:G,MATCH($C315,'Policy Characteristics'!$C:$C,0)))</f>
        <v>1</v>
      </c>
      <c r="N315" s="261">
        <f>IF(ISBLANK(INDEX('Policy Characteristics'!H:H,MATCH($C315,'Policy Characteristics'!$C:$C,0))),"",INDEX('Policy Characteristics'!H:H,MATCH($C315,'Policy Characteristics'!$C:$C,0)))</f>
        <v>0.02</v>
      </c>
      <c r="O315" s="254" t="str">
        <f>IF(ISBLANK(INDEX('Policy Characteristics'!I:I,MATCH($C315,'Policy Characteristics'!$C:$C,0))),"",INDEX('Policy Characteristics'!I:I,MATCH($C315,'Policy Characteristics'!$C:$C,0)))</f>
        <v>% change in imports</v>
      </c>
      <c r="P315" s="254" t="str">
        <f>IF(ISBLANK(INDEX('Policy Characteristics'!J:J,MATCH($C315,'Policy Characteristics'!$C:$C,0))),"",INDEX('Policy Characteristics'!J:J,MATCH($C315,'Policy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15" s="254" t="str">
        <f>IF(ISBLANK(INDEX('Policy Characteristics'!K:K,MATCH($C315,'Policy Characteristics'!$C:$C,0))),"",INDEX('Policy Characteristics'!K:K,MATCH($C315,'Policy Characteristics'!$C:$C,0)))</f>
        <v>electricity-sector-main.html#elec-imports</v>
      </c>
      <c r="R315" s="254" t="str">
        <f>IF(ISBLANK(INDEX('Policy Characteristics'!L:L,MATCH($C315,'Policy Characteristics'!$C:$C,0))),"",INDEX('Policy Characteristics'!L:L,MATCH($C315,'Policy Characteristics'!$C:$C,0)))</f>
        <v>electricity-imports-exports.html</v>
      </c>
    </row>
    <row r="316" spans="1:18" s="2" customFormat="1" x14ac:dyDescent="0.25">
      <c r="A316" s="254" t="str">
        <f>IF(ISBLANK(INDEX('Policy Characteristics'!A:A,MATCH($C316,'Policy Characteristics'!$C:$C,0))),"",INDEX('Policy Characteristics'!A:A,MATCH($C316,'Policy Characteristics'!$C:$C,0)))</f>
        <v>Electricity Supply</v>
      </c>
      <c r="B316" s="262" t="str">
        <f>IF(ISBLANK(INDEX('Policy Characteristics'!B:B,MATCH($C316,'Policy Characteristics'!$C:$C,0))),"",INDEX('Policy Characteristics'!B:B,MATCH($C316,'Policy Characteristics'!$C:$C,0)))</f>
        <v>Change Electricity Imports</v>
      </c>
      <c r="C316" s="254" t="str">
        <f t="shared" si="24"/>
        <v>Percent Change in Electricity Imports</v>
      </c>
      <c r="D316" s="6" t="s">
        <v>2401</v>
      </c>
      <c r="E316" s="45"/>
      <c r="F316" s="6" t="s">
        <v>420</v>
      </c>
      <c r="G316" s="6"/>
      <c r="H316" s="47">
        <f t="shared" si="21"/>
        <v>315</v>
      </c>
      <c r="I316" s="324" t="s">
        <v>41</v>
      </c>
      <c r="J316" s="255" t="str">
        <f>IF(ISBLANK(INDEX('Policy Characteristics'!D:D,MATCH($C316,'Policy Characteristics'!$C:$C,0))),"",INDEX('Policy Characteristics'!D:D,MATCH($C316,'Policy Characteristics'!$C:$C,0)))</f>
        <v>Electricity Imports and Exports</v>
      </c>
      <c r="K316" s="254" t="str">
        <f>IF(ISBLANK(INDEX('Policy Characteristics'!E:E,MATCH($C316,'Policy Characteristics'!$C:$C,0))),"",INDEX('Policy Characteristics'!E:E,MATCH($C316,'Policy Characteristics'!$C:$C,0)))</f>
        <v>elec change imports</v>
      </c>
      <c r="L316" s="261">
        <f>IF(ISBLANK(INDEX('Policy Characteristics'!F:F,MATCH($C316,'Policy Characteristics'!$C:$C,0))),"",INDEX('Policy Characteristics'!F:F,MATCH($C316,'Policy Characteristics'!$C:$C,0)))</f>
        <v>-0.5</v>
      </c>
      <c r="M316" s="261">
        <f>IF(ISBLANK(INDEX('Policy Characteristics'!G:G,MATCH($C316,'Policy Characteristics'!$C:$C,0))),"",INDEX('Policy Characteristics'!G:G,MATCH($C316,'Policy Characteristics'!$C:$C,0)))</f>
        <v>1</v>
      </c>
      <c r="N316" s="261">
        <f>IF(ISBLANK(INDEX('Policy Characteristics'!H:H,MATCH($C316,'Policy Characteristics'!$C:$C,0))),"",INDEX('Policy Characteristics'!H:H,MATCH($C316,'Policy Characteristics'!$C:$C,0)))</f>
        <v>0.02</v>
      </c>
      <c r="O316" s="254" t="str">
        <f>IF(ISBLANK(INDEX('Policy Characteristics'!I:I,MATCH($C316,'Policy Characteristics'!$C:$C,0))),"",INDEX('Policy Characteristics'!I:I,MATCH($C316,'Policy Characteristics'!$C:$C,0)))</f>
        <v>% change in imports</v>
      </c>
      <c r="P316" s="254" t="str">
        <f>IF(ISBLANK(INDEX('Policy Characteristics'!J:J,MATCH($C316,'Policy Characteristics'!$C:$C,0))),"",INDEX('Policy Characteristics'!J:J,MATCH($C316,'Policy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16" s="254" t="str">
        <f>IF(ISBLANK(INDEX('Policy Characteristics'!K:K,MATCH($C316,'Policy Characteristics'!$C:$C,0))),"",INDEX('Policy Characteristics'!K:K,MATCH($C316,'Policy Characteristics'!$C:$C,0)))</f>
        <v>electricity-sector-main.html#elec-imports</v>
      </c>
      <c r="R316" s="254" t="str">
        <f>IF(ISBLANK(INDEX('Policy Characteristics'!L:L,MATCH($C316,'Policy Characteristics'!$C:$C,0))),"",INDEX('Policy Characteristics'!L:L,MATCH($C316,'Policy Characteristics'!$C:$C,0)))</f>
        <v>electricity-imports-exports.html</v>
      </c>
    </row>
    <row r="317" spans="1:18" s="2" customFormat="1" x14ac:dyDescent="0.25">
      <c r="A317" s="254" t="str">
        <f>IF(ISBLANK(INDEX('Policy Characteristics'!A:A,MATCH($C317,'Policy Characteristics'!$C:$C,0))),"",INDEX('Policy Characteristics'!A:A,MATCH($C317,'Policy Characteristics'!$C:$C,0)))</f>
        <v>Electricity Supply</v>
      </c>
      <c r="B317" s="262" t="str">
        <f>IF(ISBLANK(INDEX('Policy Characteristics'!B:B,MATCH($C317,'Policy Characteristics'!$C:$C,0))),"",INDEX('Policy Characteristics'!B:B,MATCH($C317,'Policy Characteristics'!$C:$C,0)))</f>
        <v>Change Electricity Imports</v>
      </c>
      <c r="C317" s="254" t="str">
        <f t="shared" si="24"/>
        <v>Percent Change in Electricity Imports</v>
      </c>
      <c r="D317" s="6" t="s">
        <v>293</v>
      </c>
      <c r="E317" s="45"/>
      <c r="F317" s="6" t="s">
        <v>295</v>
      </c>
      <c r="G317" s="6"/>
      <c r="H317" s="47">
        <f t="shared" si="21"/>
        <v>316</v>
      </c>
      <c r="I317" s="324" t="s">
        <v>40</v>
      </c>
      <c r="J317" s="255" t="str">
        <f>IF(ISBLANK(INDEX('Policy Characteristics'!D:D,MATCH($C317,'Policy Characteristics'!$C:$C,0))),"",INDEX('Policy Characteristics'!D:D,MATCH($C317,'Policy Characteristics'!$C:$C,0)))</f>
        <v>Electricity Imports and Exports</v>
      </c>
      <c r="K317" s="254" t="str">
        <f>IF(ISBLANK(INDEX('Policy Characteristics'!E:E,MATCH($C317,'Policy Characteristics'!$C:$C,0))),"",INDEX('Policy Characteristics'!E:E,MATCH($C317,'Policy Characteristics'!$C:$C,0)))</f>
        <v>elec change imports</v>
      </c>
      <c r="L317" s="261">
        <f>IF(ISBLANK(INDEX('Policy Characteristics'!F:F,MATCH($C317,'Policy Characteristics'!$C:$C,0))),"",INDEX('Policy Characteristics'!F:F,MATCH($C317,'Policy Characteristics'!$C:$C,0)))</f>
        <v>-0.5</v>
      </c>
      <c r="M317" s="261">
        <f>IF(ISBLANK(INDEX('Policy Characteristics'!G:G,MATCH($C317,'Policy Characteristics'!$C:$C,0))),"",INDEX('Policy Characteristics'!G:G,MATCH($C317,'Policy Characteristics'!$C:$C,0)))</f>
        <v>1</v>
      </c>
      <c r="N317" s="261">
        <f>IF(ISBLANK(INDEX('Policy Characteristics'!H:H,MATCH($C317,'Policy Characteristics'!$C:$C,0))),"",INDEX('Policy Characteristics'!H:H,MATCH($C317,'Policy Characteristics'!$C:$C,0)))</f>
        <v>0.02</v>
      </c>
      <c r="O317" s="254" t="str">
        <f>IF(ISBLANK(INDEX('Policy Characteristics'!I:I,MATCH($C317,'Policy Characteristics'!$C:$C,0))),"",INDEX('Policy Characteristics'!I:I,MATCH($C317,'Policy Characteristics'!$C:$C,0)))</f>
        <v>% change in imports</v>
      </c>
      <c r="P317" s="254" t="str">
        <f>IF(ISBLANK(INDEX('Policy Characteristics'!J:J,MATCH($C317,'Policy Characteristics'!$C:$C,0))),"",INDEX('Policy Characteristics'!J:J,MATCH($C317,'Policy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17" s="254" t="str">
        <f>IF(ISBLANK(INDEX('Policy Characteristics'!K:K,MATCH($C317,'Policy Characteristics'!$C:$C,0))),"",INDEX('Policy Characteristics'!K:K,MATCH($C317,'Policy Characteristics'!$C:$C,0)))</f>
        <v>electricity-sector-main.html#elec-imports</v>
      </c>
      <c r="R317" s="254" t="str">
        <f>IF(ISBLANK(INDEX('Policy Characteristics'!L:L,MATCH($C317,'Policy Characteristics'!$C:$C,0))),"",INDEX('Policy Characteristics'!L:L,MATCH($C317,'Policy Characteristics'!$C:$C,0)))</f>
        <v>electricity-imports-exports.html</v>
      </c>
    </row>
    <row r="318" spans="1:18" s="2" customFormat="1" x14ac:dyDescent="0.25">
      <c r="A318" s="254" t="str">
        <f>IF(ISBLANK(INDEX('Policy Characteristics'!A:A,MATCH($C318,'Policy Characteristics'!$C:$C,0))),"",INDEX('Policy Characteristics'!A:A,MATCH($C318,'Policy Characteristics'!$C:$C,0)))</f>
        <v>Electricity Supply</v>
      </c>
      <c r="B318" s="262" t="str">
        <f>IF(ISBLANK(INDEX('Policy Characteristics'!B:B,MATCH($C318,'Policy Characteristics'!$C:$C,0))),"",INDEX('Policy Characteristics'!B:B,MATCH($C318,'Policy Characteristics'!$C:$C,0)))</f>
        <v>Change Electricity Imports</v>
      </c>
      <c r="C318" s="254" t="str">
        <f t="shared" si="24"/>
        <v>Percent Change in Electricity Imports</v>
      </c>
      <c r="D318" s="6" t="s">
        <v>294</v>
      </c>
      <c r="E318" s="45"/>
      <c r="F318" s="6" t="s">
        <v>296</v>
      </c>
      <c r="G318" s="6"/>
      <c r="H318" s="47">
        <f t="shared" si="21"/>
        <v>317</v>
      </c>
      <c r="I318" s="324" t="s">
        <v>41</v>
      </c>
      <c r="J318" s="255" t="str">
        <f>IF(ISBLANK(INDEX('Policy Characteristics'!D:D,MATCH($C318,'Policy Characteristics'!$C:$C,0))),"",INDEX('Policy Characteristics'!D:D,MATCH($C318,'Policy Characteristics'!$C:$C,0)))</f>
        <v>Electricity Imports and Exports</v>
      </c>
      <c r="K318" s="254" t="str">
        <f>IF(ISBLANK(INDEX('Policy Characteristics'!E:E,MATCH($C318,'Policy Characteristics'!$C:$C,0))),"",INDEX('Policy Characteristics'!E:E,MATCH($C318,'Policy Characteristics'!$C:$C,0)))</f>
        <v>elec change imports</v>
      </c>
      <c r="L318" s="261">
        <f>IF(ISBLANK(INDEX('Policy Characteristics'!F:F,MATCH($C318,'Policy Characteristics'!$C:$C,0))),"",INDEX('Policy Characteristics'!F:F,MATCH($C318,'Policy Characteristics'!$C:$C,0)))</f>
        <v>-0.5</v>
      </c>
      <c r="M318" s="261">
        <f>IF(ISBLANK(INDEX('Policy Characteristics'!G:G,MATCH($C318,'Policy Characteristics'!$C:$C,0))),"",INDEX('Policy Characteristics'!G:G,MATCH($C318,'Policy Characteristics'!$C:$C,0)))</f>
        <v>1</v>
      </c>
      <c r="N318" s="261">
        <f>IF(ISBLANK(INDEX('Policy Characteristics'!H:H,MATCH($C318,'Policy Characteristics'!$C:$C,0))),"",INDEX('Policy Characteristics'!H:H,MATCH($C318,'Policy Characteristics'!$C:$C,0)))</f>
        <v>0.02</v>
      </c>
      <c r="O318" s="254" t="str">
        <f>IF(ISBLANK(INDEX('Policy Characteristics'!I:I,MATCH($C318,'Policy Characteristics'!$C:$C,0))),"",INDEX('Policy Characteristics'!I:I,MATCH($C318,'Policy Characteristics'!$C:$C,0)))</f>
        <v>% change in imports</v>
      </c>
      <c r="P318" s="254" t="str">
        <f>IF(ISBLANK(INDEX('Policy Characteristics'!J:J,MATCH($C318,'Policy Characteristics'!$C:$C,0))),"",INDEX('Policy Characteristics'!J:J,MATCH($C318,'Policy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18" s="254" t="str">
        <f>IF(ISBLANK(INDEX('Policy Characteristics'!K:K,MATCH($C318,'Policy Characteristics'!$C:$C,0))),"",INDEX('Policy Characteristics'!K:K,MATCH($C318,'Policy Characteristics'!$C:$C,0)))</f>
        <v>electricity-sector-main.html#elec-imports</v>
      </c>
      <c r="R318" s="254" t="str">
        <f>IF(ISBLANK(INDEX('Policy Characteristics'!L:L,MATCH($C318,'Policy Characteristics'!$C:$C,0))),"",INDEX('Policy Characteristics'!L:L,MATCH($C318,'Policy Characteristics'!$C:$C,0)))</f>
        <v>electricity-imports-exports.html</v>
      </c>
    </row>
    <row r="319" spans="1:18" s="2" customFormat="1" x14ac:dyDescent="0.25">
      <c r="A319" s="254" t="str">
        <f>IF(ISBLANK(INDEX('Policy Characteristics'!A:A,MATCH($C319,'Policy Characteristics'!$C:$C,0))),"",INDEX('Policy Characteristics'!A:A,MATCH($C319,'Policy Characteristics'!$C:$C,0)))</f>
        <v>Electricity Supply</v>
      </c>
      <c r="B319" s="262" t="str">
        <f>IF(ISBLANK(INDEX('Policy Characteristics'!B:B,MATCH($C319,'Policy Characteristics'!$C:$C,0))),"",INDEX('Policy Characteristics'!B:B,MATCH($C319,'Policy Characteristics'!$C:$C,0)))</f>
        <v>Change Electricity Imports</v>
      </c>
      <c r="C319" s="254" t="str">
        <f t="shared" si="24"/>
        <v>Percent Change in Electricity Imports</v>
      </c>
      <c r="D319" s="6" t="s">
        <v>428</v>
      </c>
      <c r="E319" s="45"/>
      <c r="F319" s="6" t="s">
        <v>427</v>
      </c>
      <c r="G319" s="6"/>
      <c r="H319" s="47">
        <f t="shared" si="21"/>
        <v>318</v>
      </c>
      <c r="I319" s="324" t="s">
        <v>41</v>
      </c>
      <c r="J319" s="255" t="str">
        <f>IF(ISBLANK(INDEX('Policy Characteristics'!D:D,MATCH($C319,'Policy Characteristics'!$C:$C,0))),"",INDEX('Policy Characteristics'!D:D,MATCH($C319,'Policy Characteristics'!$C:$C,0)))</f>
        <v>Electricity Imports and Exports</v>
      </c>
      <c r="K319" s="254" t="str">
        <f>IF(ISBLANK(INDEX('Policy Characteristics'!E:E,MATCH($C319,'Policy Characteristics'!$C:$C,0))),"",INDEX('Policy Characteristics'!E:E,MATCH($C319,'Policy Characteristics'!$C:$C,0)))</f>
        <v>elec change imports</v>
      </c>
      <c r="L319" s="261">
        <f>IF(ISBLANK(INDEX('Policy Characteristics'!F:F,MATCH($C319,'Policy Characteristics'!$C:$C,0))),"",INDEX('Policy Characteristics'!F:F,MATCH($C319,'Policy Characteristics'!$C:$C,0)))</f>
        <v>-0.5</v>
      </c>
      <c r="M319" s="261">
        <f>IF(ISBLANK(INDEX('Policy Characteristics'!G:G,MATCH($C319,'Policy Characteristics'!$C:$C,0))),"",INDEX('Policy Characteristics'!G:G,MATCH($C319,'Policy Characteristics'!$C:$C,0)))</f>
        <v>1</v>
      </c>
      <c r="N319" s="261">
        <f>IF(ISBLANK(INDEX('Policy Characteristics'!H:H,MATCH($C319,'Policy Characteristics'!$C:$C,0))),"",INDEX('Policy Characteristics'!H:H,MATCH($C319,'Policy Characteristics'!$C:$C,0)))</f>
        <v>0.02</v>
      </c>
      <c r="O319" s="254" t="str">
        <f>IF(ISBLANK(INDEX('Policy Characteristics'!I:I,MATCH($C319,'Policy Characteristics'!$C:$C,0))),"",INDEX('Policy Characteristics'!I:I,MATCH($C319,'Policy Characteristics'!$C:$C,0)))</f>
        <v>% change in imports</v>
      </c>
      <c r="P319" s="254" t="str">
        <f>IF(ISBLANK(INDEX('Policy Characteristics'!J:J,MATCH($C319,'Policy Characteristics'!$C:$C,0))),"",INDEX('Policy Characteristics'!J:J,MATCH($C319,'Policy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19" s="254" t="str">
        <f>IF(ISBLANK(INDEX('Policy Characteristics'!K:K,MATCH($C319,'Policy Characteristics'!$C:$C,0))),"",INDEX('Policy Characteristics'!K:K,MATCH($C319,'Policy Characteristics'!$C:$C,0)))</f>
        <v>electricity-sector-main.html#elec-imports</v>
      </c>
      <c r="R319" s="254" t="str">
        <f>IF(ISBLANK(INDEX('Policy Characteristics'!L:L,MATCH($C319,'Policy Characteristics'!$C:$C,0))),"",INDEX('Policy Characteristics'!L:L,MATCH($C319,'Policy Characteristics'!$C:$C,0)))</f>
        <v>electricity-imports-exports.html</v>
      </c>
    </row>
    <row r="320" spans="1:18" s="2" customFormat="1" x14ac:dyDescent="0.25">
      <c r="A320" s="254" t="str">
        <f>IF(ISBLANK(INDEX('Policy Characteristics'!A:A,MATCH($C320,'Policy Characteristics'!$C:$C,0))),"",INDEX('Policy Characteristics'!A:A,MATCH($C320,'Policy Characteristics'!$C:$C,0)))</f>
        <v>Electricity Supply</v>
      </c>
      <c r="B320" s="262" t="str">
        <f>IF(ISBLANK(INDEX('Policy Characteristics'!B:B,MATCH($C320,'Policy Characteristics'!$C:$C,0))),"",INDEX('Policy Characteristics'!B:B,MATCH($C320,'Policy Characteristics'!$C:$C,0)))</f>
        <v>Change Electricity Imports</v>
      </c>
      <c r="C320" s="254" t="str">
        <f t="shared" si="24"/>
        <v>Percent Change in Electricity Imports</v>
      </c>
      <c r="D320" s="6" t="s">
        <v>437</v>
      </c>
      <c r="E320" s="45"/>
      <c r="F320" s="6" t="s">
        <v>438</v>
      </c>
      <c r="G320" s="6"/>
      <c r="H320" s="47">
        <f t="shared" si="21"/>
        <v>319</v>
      </c>
      <c r="I320" s="324" t="s">
        <v>41</v>
      </c>
      <c r="J320" s="255" t="str">
        <f>IF(ISBLANK(INDEX('Policy Characteristics'!D:D,MATCH($C320,'Policy Characteristics'!$C:$C,0))),"",INDEX('Policy Characteristics'!D:D,MATCH($C320,'Policy Characteristics'!$C:$C,0)))</f>
        <v>Electricity Imports and Exports</v>
      </c>
      <c r="K320" s="254" t="str">
        <f>IF(ISBLANK(INDEX('Policy Characteristics'!E:E,MATCH($C320,'Policy Characteristics'!$C:$C,0))),"",INDEX('Policy Characteristics'!E:E,MATCH($C320,'Policy Characteristics'!$C:$C,0)))</f>
        <v>elec change imports</v>
      </c>
      <c r="L320" s="261">
        <f>IF(ISBLANK(INDEX('Policy Characteristics'!F:F,MATCH($C320,'Policy Characteristics'!$C:$C,0))),"",INDEX('Policy Characteristics'!F:F,MATCH($C320,'Policy Characteristics'!$C:$C,0)))</f>
        <v>-0.5</v>
      </c>
      <c r="M320" s="261">
        <f>IF(ISBLANK(INDEX('Policy Characteristics'!G:G,MATCH($C320,'Policy Characteristics'!$C:$C,0))),"",INDEX('Policy Characteristics'!G:G,MATCH($C320,'Policy Characteristics'!$C:$C,0)))</f>
        <v>1</v>
      </c>
      <c r="N320" s="261">
        <f>IF(ISBLANK(INDEX('Policy Characteristics'!H:H,MATCH($C320,'Policy Characteristics'!$C:$C,0))),"",INDEX('Policy Characteristics'!H:H,MATCH($C320,'Policy Characteristics'!$C:$C,0)))</f>
        <v>0.02</v>
      </c>
      <c r="O320" s="254" t="str">
        <f>IF(ISBLANK(INDEX('Policy Characteristics'!I:I,MATCH($C320,'Policy Characteristics'!$C:$C,0))),"",INDEX('Policy Characteristics'!I:I,MATCH($C320,'Policy Characteristics'!$C:$C,0)))</f>
        <v>% change in imports</v>
      </c>
      <c r="P320" s="254" t="str">
        <f>IF(ISBLANK(INDEX('Policy Characteristics'!J:J,MATCH($C320,'Policy Characteristics'!$C:$C,0))),"",INDEX('Policy Characteristics'!J:J,MATCH($C320,'Policy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20" s="254" t="str">
        <f>IF(ISBLANK(INDEX('Policy Characteristics'!K:K,MATCH($C320,'Policy Characteristics'!$C:$C,0))),"",INDEX('Policy Characteristics'!K:K,MATCH($C320,'Policy Characteristics'!$C:$C,0)))</f>
        <v>electricity-sector-main.html#elec-imports</v>
      </c>
      <c r="R320" s="254" t="str">
        <f>IF(ISBLANK(INDEX('Policy Characteristics'!L:L,MATCH($C320,'Policy Characteristics'!$C:$C,0))),"",INDEX('Policy Characteristics'!L:L,MATCH($C320,'Policy Characteristics'!$C:$C,0)))</f>
        <v>electricity-imports-exports.html</v>
      </c>
    </row>
    <row r="321" spans="1:19" s="2" customFormat="1" x14ac:dyDescent="0.25">
      <c r="A321" s="254" t="str">
        <f>IF(ISBLANK(INDEX('Policy Characteristics'!A:A,MATCH($C321,'Policy Characteristics'!$C:$C,0))),"",INDEX('Policy Characteristics'!A:A,MATCH($C321,'Policy Characteristics'!$C:$C,0)))</f>
        <v>Electricity Supply</v>
      </c>
      <c r="B321" s="262" t="str">
        <f>IF(ISBLANK(INDEX('Policy Characteristics'!B:B,MATCH($C321,'Policy Characteristics'!$C:$C,0))),"",INDEX('Policy Characteristics'!B:B,MATCH($C321,'Policy Characteristics'!$C:$C,0)))</f>
        <v>Change Electricity Imports</v>
      </c>
      <c r="C321" s="254" t="str">
        <f t="shared" si="24"/>
        <v>Percent Change in Electricity Imports</v>
      </c>
      <c r="D321" s="6" t="s">
        <v>2714</v>
      </c>
      <c r="E321" s="45"/>
      <c r="F321" s="6" t="s">
        <v>2443</v>
      </c>
      <c r="G321" s="6"/>
      <c r="H321" s="47">
        <f t="shared" si="21"/>
        <v>320</v>
      </c>
      <c r="I321" s="324" t="s">
        <v>41</v>
      </c>
      <c r="J321" s="255" t="str">
        <f>IF(ISBLANK(INDEX('Policy Characteristics'!D:D,MATCH($C321,'Policy Characteristics'!$C:$C,0))),"",INDEX('Policy Characteristics'!D:D,MATCH($C321,'Policy Characteristics'!$C:$C,0)))</f>
        <v>Electricity Imports and Exports</v>
      </c>
      <c r="K321" s="254" t="str">
        <f>IF(ISBLANK(INDEX('Policy Characteristics'!E:E,MATCH($C321,'Policy Characteristics'!$C:$C,0))),"",INDEX('Policy Characteristics'!E:E,MATCH($C321,'Policy Characteristics'!$C:$C,0)))</f>
        <v>elec change imports</v>
      </c>
      <c r="L321" s="261">
        <f>IF(ISBLANK(INDEX('Policy Characteristics'!F:F,MATCH($C321,'Policy Characteristics'!$C:$C,0))),"",INDEX('Policy Characteristics'!F:F,MATCH($C321,'Policy Characteristics'!$C:$C,0)))</f>
        <v>-0.5</v>
      </c>
      <c r="M321" s="261">
        <f>IF(ISBLANK(INDEX('Policy Characteristics'!G:G,MATCH($C321,'Policy Characteristics'!$C:$C,0))),"",INDEX('Policy Characteristics'!G:G,MATCH($C321,'Policy Characteristics'!$C:$C,0)))</f>
        <v>1</v>
      </c>
      <c r="N321" s="261">
        <f>IF(ISBLANK(INDEX('Policy Characteristics'!H:H,MATCH($C321,'Policy Characteristics'!$C:$C,0))),"",INDEX('Policy Characteristics'!H:H,MATCH($C321,'Policy Characteristics'!$C:$C,0)))</f>
        <v>0.02</v>
      </c>
      <c r="O321" s="254" t="str">
        <f>IF(ISBLANK(INDEX('Policy Characteristics'!I:I,MATCH($C321,'Policy Characteristics'!$C:$C,0))),"",INDEX('Policy Characteristics'!I:I,MATCH($C321,'Policy Characteristics'!$C:$C,0)))</f>
        <v>% change in imports</v>
      </c>
      <c r="P321" s="254" t="str">
        <f>IF(ISBLANK(INDEX('Policy Characteristics'!J:J,MATCH($C321,'Policy Characteristics'!$C:$C,0))),"",INDEX('Policy Characteristics'!J:J,MATCH($C321,'Policy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21" s="254" t="str">
        <f>IF(ISBLANK(INDEX('Policy Characteristics'!K:K,MATCH($C321,'Policy Characteristics'!$C:$C,0))),"",INDEX('Policy Characteristics'!K:K,MATCH($C321,'Policy Characteristics'!$C:$C,0)))</f>
        <v>electricity-sector-main.html#elec-imports</v>
      </c>
      <c r="R321" s="254" t="str">
        <f>IF(ISBLANK(INDEX('Policy Characteristics'!L:L,MATCH($C321,'Policy Characteristics'!$C:$C,0))),"",INDEX('Policy Characteristics'!L:L,MATCH($C321,'Policy Characteristics'!$C:$C,0)))</f>
        <v>electricity-imports-exports.html</v>
      </c>
    </row>
    <row r="322" spans="1:19" s="2" customFormat="1" x14ac:dyDescent="0.25">
      <c r="A322" s="254" t="str">
        <f>IF(ISBLANK(INDEX('Policy Characteristics'!A:A,MATCH($C322,'Policy Characteristics'!$C:$C,0))),"",INDEX('Policy Characteristics'!A:A,MATCH($C322,'Policy Characteristics'!$C:$C,0)))</f>
        <v>Electricity Supply</v>
      </c>
      <c r="B322" s="262" t="str">
        <f>IF(ISBLANK(INDEX('Policy Characteristics'!B:B,MATCH($C322,'Policy Characteristics'!$C:$C,0))),"",INDEX('Policy Characteristics'!B:B,MATCH($C322,'Policy Characteristics'!$C:$C,0)))</f>
        <v>Change Electricity Imports</v>
      </c>
      <c r="C322" s="254" t="str">
        <f t="shared" si="24"/>
        <v>Percent Change in Electricity Imports</v>
      </c>
      <c r="D322" s="6" t="s">
        <v>2715</v>
      </c>
      <c r="E322" s="45"/>
      <c r="F322" s="6" t="s">
        <v>2559</v>
      </c>
      <c r="G322" s="6"/>
      <c r="H322" s="47">
        <f t="shared" si="21"/>
        <v>321</v>
      </c>
      <c r="I322" s="324" t="s">
        <v>41</v>
      </c>
      <c r="J322" s="255" t="str">
        <f>IF(ISBLANK(INDEX('Policy Characteristics'!D:D,MATCH($C322,'Policy Characteristics'!$C:$C,0))),"",INDEX('Policy Characteristics'!D:D,MATCH($C322,'Policy Characteristics'!$C:$C,0)))</f>
        <v>Electricity Imports and Exports</v>
      </c>
      <c r="K322" s="254" t="str">
        <f>IF(ISBLANK(INDEX('Policy Characteristics'!E:E,MATCH($C322,'Policy Characteristics'!$C:$C,0))),"",INDEX('Policy Characteristics'!E:E,MATCH($C322,'Policy Characteristics'!$C:$C,0)))</f>
        <v>elec change imports</v>
      </c>
      <c r="L322" s="261">
        <f>IF(ISBLANK(INDEX('Policy Characteristics'!F:F,MATCH($C322,'Policy Characteristics'!$C:$C,0))),"",INDEX('Policy Characteristics'!F:F,MATCH($C322,'Policy Characteristics'!$C:$C,0)))</f>
        <v>-0.5</v>
      </c>
      <c r="M322" s="261">
        <f>IF(ISBLANK(INDEX('Policy Characteristics'!G:G,MATCH($C322,'Policy Characteristics'!$C:$C,0))),"",INDEX('Policy Characteristics'!G:G,MATCH($C322,'Policy Characteristics'!$C:$C,0)))</f>
        <v>1</v>
      </c>
      <c r="N322" s="261">
        <f>IF(ISBLANK(INDEX('Policy Characteristics'!H:H,MATCH($C322,'Policy Characteristics'!$C:$C,0))),"",INDEX('Policy Characteristics'!H:H,MATCH($C322,'Policy Characteristics'!$C:$C,0)))</f>
        <v>0.02</v>
      </c>
      <c r="O322" s="254" t="str">
        <f>IF(ISBLANK(INDEX('Policy Characteristics'!I:I,MATCH($C322,'Policy Characteristics'!$C:$C,0))),"",INDEX('Policy Characteristics'!I:I,MATCH($C322,'Policy Characteristics'!$C:$C,0)))</f>
        <v>% change in imports</v>
      </c>
      <c r="P322" s="254" t="str">
        <f>IF(ISBLANK(INDEX('Policy Characteristics'!J:J,MATCH($C322,'Policy Characteristics'!$C:$C,0))),"",INDEX('Policy Characteristics'!J:J,MATCH($C322,'Policy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22" s="254" t="str">
        <f>IF(ISBLANK(INDEX('Policy Characteristics'!K:K,MATCH($C322,'Policy Characteristics'!$C:$C,0))),"",INDEX('Policy Characteristics'!K:K,MATCH($C322,'Policy Characteristics'!$C:$C,0)))</f>
        <v>electricity-sector-main.html#elec-imports</v>
      </c>
      <c r="R322" s="254" t="str">
        <f>IF(ISBLANK(INDEX('Policy Characteristics'!L:L,MATCH($C322,'Policy Characteristics'!$C:$C,0))),"",INDEX('Policy Characteristics'!L:L,MATCH($C322,'Policy Characteristics'!$C:$C,0)))</f>
        <v>electricity-imports-exports.html</v>
      </c>
    </row>
    <row r="323" spans="1:19" s="2" customFormat="1" x14ac:dyDescent="0.25">
      <c r="A323" s="254" t="str">
        <f>IF(ISBLANK(INDEX('Policy Characteristics'!A:A,MATCH($C323,'Policy Characteristics'!$C:$C,0))),"",INDEX('Policy Characteristics'!A:A,MATCH($C323,'Policy Characteristics'!$C:$C,0)))</f>
        <v>Electricity Supply</v>
      </c>
      <c r="B323" s="262" t="str">
        <f>IF(ISBLANK(INDEX('Policy Characteristics'!B:B,MATCH($C323,'Policy Characteristics'!$C:$C,0))),"",INDEX('Policy Characteristics'!B:B,MATCH($C323,'Policy Characteristics'!$C:$C,0)))</f>
        <v>Change Electricity Imports</v>
      </c>
      <c r="C323" s="254" t="str">
        <f t="shared" si="24"/>
        <v>Percent Change in Electricity Imports</v>
      </c>
      <c r="D323" s="6" t="s">
        <v>2716</v>
      </c>
      <c r="E323" s="45"/>
      <c r="F323" s="6" t="s">
        <v>2445</v>
      </c>
      <c r="G323" s="6"/>
      <c r="H323" s="47">
        <f t="shared" ref="H323:H386" si="25">H322+1</f>
        <v>322</v>
      </c>
      <c r="I323" s="324" t="s">
        <v>41</v>
      </c>
      <c r="J323" s="255" t="str">
        <f>IF(ISBLANK(INDEX('Policy Characteristics'!D:D,MATCH($C323,'Policy Characteristics'!$C:$C,0))),"",INDEX('Policy Characteristics'!D:D,MATCH($C323,'Policy Characteristics'!$C:$C,0)))</f>
        <v>Electricity Imports and Exports</v>
      </c>
      <c r="K323" s="254" t="str">
        <f>IF(ISBLANK(INDEX('Policy Characteristics'!E:E,MATCH($C323,'Policy Characteristics'!$C:$C,0))),"",INDEX('Policy Characteristics'!E:E,MATCH($C323,'Policy Characteristics'!$C:$C,0)))</f>
        <v>elec change imports</v>
      </c>
      <c r="L323" s="261">
        <f>IF(ISBLANK(INDEX('Policy Characteristics'!F:F,MATCH($C323,'Policy Characteristics'!$C:$C,0))),"",INDEX('Policy Characteristics'!F:F,MATCH($C323,'Policy Characteristics'!$C:$C,0)))</f>
        <v>-0.5</v>
      </c>
      <c r="M323" s="261">
        <f>IF(ISBLANK(INDEX('Policy Characteristics'!G:G,MATCH($C323,'Policy Characteristics'!$C:$C,0))),"",INDEX('Policy Characteristics'!G:G,MATCH($C323,'Policy Characteristics'!$C:$C,0)))</f>
        <v>1</v>
      </c>
      <c r="N323" s="261">
        <f>IF(ISBLANK(INDEX('Policy Characteristics'!H:H,MATCH($C323,'Policy Characteristics'!$C:$C,0))),"",INDEX('Policy Characteristics'!H:H,MATCH($C323,'Policy Characteristics'!$C:$C,0)))</f>
        <v>0.02</v>
      </c>
      <c r="O323" s="254" t="str">
        <f>IF(ISBLANK(INDEX('Policy Characteristics'!I:I,MATCH($C323,'Policy Characteristics'!$C:$C,0))),"",INDEX('Policy Characteristics'!I:I,MATCH($C323,'Policy Characteristics'!$C:$C,0)))</f>
        <v>% change in imports</v>
      </c>
      <c r="P323" s="254" t="str">
        <f>IF(ISBLANK(INDEX('Policy Characteristics'!J:J,MATCH($C323,'Policy Characteristics'!$C:$C,0))),"",INDEX('Policy Characteristics'!J:J,MATCH($C323,'Policy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23" s="254" t="str">
        <f>IF(ISBLANK(INDEX('Policy Characteristics'!K:K,MATCH($C323,'Policy Characteristics'!$C:$C,0))),"",INDEX('Policy Characteristics'!K:K,MATCH($C323,'Policy Characteristics'!$C:$C,0)))</f>
        <v>electricity-sector-main.html#elec-imports</v>
      </c>
      <c r="R323" s="254" t="str">
        <f>IF(ISBLANK(INDEX('Policy Characteristics'!L:L,MATCH($C323,'Policy Characteristics'!$C:$C,0))),"",INDEX('Policy Characteristics'!L:L,MATCH($C323,'Policy Characteristics'!$C:$C,0)))</f>
        <v>electricity-imports-exports.html</v>
      </c>
    </row>
    <row r="324" spans="1:19" s="2" customFormat="1" x14ac:dyDescent="0.25">
      <c r="A324" s="254" t="str">
        <f>IF(ISBLANK(INDEX('Policy Characteristics'!A:A,MATCH($C324,'Policy Characteristics'!$C:$C,0))),"",INDEX('Policy Characteristics'!A:A,MATCH($C324,'Policy Characteristics'!$C:$C,0)))</f>
        <v>Electricity Supply</v>
      </c>
      <c r="B324" s="262" t="str">
        <f>IF(ISBLANK(INDEX('Policy Characteristics'!B:B,MATCH($C324,'Policy Characteristics'!$C:$C,0))),"",INDEX('Policy Characteristics'!B:B,MATCH($C324,'Policy Characteristics'!$C:$C,0)))</f>
        <v>Change Electricity Imports</v>
      </c>
      <c r="C324" s="254" t="str">
        <f t="shared" si="24"/>
        <v>Percent Change in Electricity Imports</v>
      </c>
      <c r="D324" s="6" t="s">
        <v>3432</v>
      </c>
      <c r="E324" s="45"/>
      <c r="F324" s="6" t="s">
        <v>3439</v>
      </c>
      <c r="G324" s="6"/>
      <c r="H324" s="47">
        <f t="shared" si="25"/>
        <v>323</v>
      </c>
      <c r="I324" s="324" t="s">
        <v>41</v>
      </c>
      <c r="J324" s="255" t="str">
        <f>IF(ISBLANK(INDEX('Policy Characteristics'!D:D,MATCH($C324,'Policy Characteristics'!$C:$C,0))),"",INDEX('Policy Characteristics'!D:D,MATCH($C324,'Policy Characteristics'!$C:$C,0)))</f>
        <v>Electricity Imports and Exports</v>
      </c>
      <c r="K324" s="254" t="str">
        <f>IF(ISBLANK(INDEX('Policy Characteristics'!E:E,MATCH($C324,'Policy Characteristics'!$C:$C,0))),"",INDEX('Policy Characteristics'!E:E,MATCH($C324,'Policy Characteristics'!$C:$C,0)))</f>
        <v>elec change imports</v>
      </c>
      <c r="L324" s="261">
        <f>IF(ISBLANK(INDEX('Policy Characteristics'!F:F,MATCH($C324,'Policy Characteristics'!$C:$C,0))),"",INDEX('Policy Characteristics'!F:F,MATCH($C324,'Policy Characteristics'!$C:$C,0)))</f>
        <v>-0.5</v>
      </c>
      <c r="M324" s="261">
        <f>IF(ISBLANK(INDEX('Policy Characteristics'!G:G,MATCH($C324,'Policy Characteristics'!$C:$C,0))),"",INDEX('Policy Characteristics'!G:G,MATCH($C324,'Policy Characteristics'!$C:$C,0)))</f>
        <v>1</v>
      </c>
      <c r="N324" s="261">
        <f>IF(ISBLANK(INDEX('Policy Characteristics'!H:H,MATCH($C324,'Policy Characteristics'!$C:$C,0))),"",INDEX('Policy Characteristics'!H:H,MATCH($C324,'Policy Characteristics'!$C:$C,0)))</f>
        <v>0.02</v>
      </c>
      <c r="O324" s="254" t="str">
        <f>IF(ISBLANK(INDEX('Policy Characteristics'!I:I,MATCH($C324,'Policy Characteristics'!$C:$C,0))),"",INDEX('Policy Characteristics'!I:I,MATCH($C324,'Policy Characteristics'!$C:$C,0)))</f>
        <v>% change in imports</v>
      </c>
      <c r="P324" s="254" t="str">
        <f>IF(ISBLANK(INDEX('Policy Characteristics'!J:J,MATCH($C324,'Policy Characteristics'!$C:$C,0))),"",INDEX('Policy Characteristics'!J:J,MATCH($C324,'Policy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24" s="254" t="str">
        <f>IF(ISBLANK(INDEX('Policy Characteristics'!K:K,MATCH($C324,'Policy Characteristics'!$C:$C,0))),"",INDEX('Policy Characteristics'!K:K,MATCH($C324,'Policy Characteristics'!$C:$C,0)))</f>
        <v>electricity-sector-main.html#elec-imports</v>
      </c>
      <c r="R324" s="254" t="str">
        <f>IF(ISBLANK(INDEX('Policy Characteristics'!L:L,MATCH($C324,'Policy Characteristics'!$C:$C,0))),"",INDEX('Policy Characteristics'!L:L,MATCH($C324,'Policy Characteristics'!$C:$C,0)))</f>
        <v>electricity-imports-exports.html</v>
      </c>
    </row>
    <row r="325" spans="1:19" s="2" customFormat="1" x14ac:dyDescent="0.25">
      <c r="A325" s="254" t="str">
        <f>IF(ISBLANK(INDEX('Policy Characteristics'!A:A,MATCH($C325,'Policy Characteristics'!$C:$C,0))),"",INDEX('Policy Characteristics'!A:A,MATCH($C325,'Policy Characteristics'!$C:$C,0)))</f>
        <v>Electricity Supply</v>
      </c>
      <c r="B325" s="262" t="str">
        <f>IF(ISBLANK(INDEX('Policy Characteristics'!B:B,MATCH($C325,'Policy Characteristics'!$C:$C,0))),"",INDEX('Policy Characteristics'!B:B,MATCH($C325,'Policy Characteristics'!$C:$C,0)))</f>
        <v>Change Electricity Imports</v>
      </c>
      <c r="C325" s="254" t="str">
        <f t="shared" si="24"/>
        <v>Percent Change in Electricity Imports</v>
      </c>
      <c r="D325" s="6" t="s">
        <v>3435</v>
      </c>
      <c r="E325" s="45"/>
      <c r="F325" s="6" t="s">
        <v>3440</v>
      </c>
      <c r="G325" s="6"/>
      <c r="H325" s="47">
        <f t="shared" si="25"/>
        <v>324</v>
      </c>
      <c r="I325" s="324" t="s">
        <v>41</v>
      </c>
      <c r="J325" s="255" t="str">
        <f>IF(ISBLANK(INDEX('Policy Characteristics'!D:D,MATCH($C325,'Policy Characteristics'!$C:$C,0))),"",INDEX('Policy Characteristics'!D:D,MATCH($C325,'Policy Characteristics'!$C:$C,0)))</f>
        <v>Electricity Imports and Exports</v>
      </c>
      <c r="K325" s="254" t="str">
        <f>IF(ISBLANK(INDEX('Policy Characteristics'!E:E,MATCH($C325,'Policy Characteristics'!$C:$C,0))),"",INDEX('Policy Characteristics'!E:E,MATCH($C325,'Policy Characteristics'!$C:$C,0)))</f>
        <v>elec change imports</v>
      </c>
      <c r="L325" s="261">
        <f>IF(ISBLANK(INDEX('Policy Characteristics'!F:F,MATCH($C325,'Policy Characteristics'!$C:$C,0))),"",INDEX('Policy Characteristics'!F:F,MATCH($C325,'Policy Characteristics'!$C:$C,0)))</f>
        <v>-0.5</v>
      </c>
      <c r="M325" s="261">
        <f>IF(ISBLANK(INDEX('Policy Characteristics'!G:G,MATCH($C325,'Policy Characteristics'!$C:$C,0))),"",INDEX('Policy Characteristics'!G:G,MATCH($C325,'Policy Characteristics'!$C:$C,0)))</f>
        <v>1</v>
      </c>
      <c r="N325" s="261">
        <f>IF(ISBLANK(INDEX('Policy Characteristics'!H:H,MATCH($C325,'Policy Characteristics'!$C:$C,0))),"",INDEX('Policy Characteristics'!H:H,MATCH($C325,'Policy Characteristics'!$C:$C,0)))</f>
        <v>0.02</v>
      </c>
      <c r="O325" s="254" t="str">
        <f>IF(ISBLANK(INDEX('Policy Characteristics'!I:I,MATCH($C325,'Policy Characteristics'!$C:$C,0))),"",INDEX('Policy Characteristics'!I:I,MATCH($C325,'Policy Characteristics'!$C:$C,0)))</f>
        <v>% change in imports</v>
      </c>
      <c r="P325" s="254" t="str">
        <f>IF(ISBLANK(INDEX('Policy Characteristics'!J:J,MATCH($C325,'Policy Characteristics'!$C:$C,0))),"",INDEX('Policy Characteristics'!J:J,MATCH($C325,'Policy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25" s="254" t="str">
        <f>IF(ISBLANK(INDEX('Policy Characteristics'!K:K,MATCH($C325,'Policy Characteristics'!$C:$C,0))),"",INDEX('Policy Characteristics'!K:K,MATCH($C325,'Policy Characteristics'!$C:$C,0)))</f>
        <v>electricity-sector-main.html#elec-imports</v>
      </c>
      <c r="R325" s="254" t="str">
        <f>IF(ISBLANK(INDEX('Policy Characteristics'!L:L,MATCH($C325,'Policy Characteristics'!$C:$C,0))),"",INDEX('Policy Characteristics'!L:L,MATCH($C325,'Policy Characteristics'!$C:$C,0)))</f>
        <v>electricity-imports-exports.html</v>
      </c>
    </row>
    <row r="326" spans="1:19" s="2" customFormat="1" x14ac:dyDescent="0.25">
      <c r="A326" s="254" t="str">
        <f>IF(ISBLANK(INDEX('Policy Characteristics'!A:A,MATCH($C326,'Policy Characteristics'!$C:$C,0))),"",INDEX('Policy Characteristics'!A:A,MATCH($C326,'Policy Characteristics'!$C:$C,0)))</f>
        <v>Electricity Supply</v>
      </c>
      <c r="B326" s="262" t="str">
        <f>IF(ISBLANK(INDEX('Policy Characteristics'!B:B,MATCH($C326,'Policy Characteristics'!$C:$C,0))),"",INDEX('Policy Characteristics'!B:B,MATCH($C326,'Policy Characteristics'!$C:$C,0)))</f>
        <v>Change Electricity Imports</v>
      </c>
      <c r="C326" s="254" t="str">
        <f t="shared" si="24"/>
        <v>Percent Change in Electricity Imports</v>
      </c>
      <c r="D326" s="6" t="s">
        <v>3436</v>
      </c>
      <c r="E326" s="45"/>
      <c r="F326" s="6" t="s">
        <v>3441</v>
      </c>
      <c r="G326" s="6"/>
      <c r="H326" s="47">
        <f t="shared" si="25"/>
        <v>325</v>
      </c>
      <c r="I326" s="324" t="s">
        <v>41</v>
      </c>
      <c r="J326" s="255" t="str">
        <f>IF(ISBLANK(INDEX('Policy Characteristics'!D:D,MATCH($C326,'Policy Characteristics'!$C:$C,0))),"",INDEX('Policy Characteristics'!D:D,MATCH($C326,'Policy Characteristics'!$C:$C,0)))</f>
        <v>Electricity Imports and Exports</v>
      </c>
      <c r="K326" s="254" t="str">
        <f>IF(ISBLANK(INDEX('Policy Characteristics'!E:E,MATCH($C326,'Policy Characteristics'!$C:$C,0))),"",INDEX('Policy Characteristics'!E:E,MATCH($C326,'Policy Characteristics'!$C:$C,0)))</f>
        <v>elec change imports</v>
      </c>
      <c r="L326" s="261">
        <f>IF(ISBLANK(INDEX('Policy Characteristics'!F:F,MATCH($C326,'Policy Characteristics'!$C:$C,0))),"",INDEX('Policy Characteristics'!F:F,MATCH($C326,'Policy Characteristics'!$C:$C,0)))</f>
        <v>-0.5</v>
      </c>
      <c r="M326" s="261">
        <f>IF(ISBLANK(INDEX('Policy Characteristics'!G:G,MATCH($C326,'Policy Characteristics'!$C:$C,0))),"",INDEX('Policy Characteristics'!G:G,MATCH($C326,'Policy Characteristics'!$C:$C,0)))</f>
        <v>1</v>
      </c>
      <c r="N326" s="261">
        <f>IF(ISBLANK(INDEX('Policy Characteristics'!H:H,MATCH($C326,'Policy Characteristics'!$C:$C,0))),"",INDEX('Policy Characteristics'!H:H,MATCH($C326,'Policy Characteristics'!$C:$C,0)))</f>
        <v>0.02</v>
      </c>
      <c r="O326" s="254" t="str">
        <f>IF(ISBLANK(INDEX('Policy Characteristics'!I:I,MATCH($C326,'Policy Characteristics'!$C:$C,0))),"",INDEX('Policy Characteristics'!I:I,MATCH($C326,'Policy Characteristics'!$C:$C,0)))</f>
        <v>% change in imports</v>
      </c>
      <c r="P326" s="254" t="str">
        <f>IF(ISBLANK(INDEX('Policy Characteristics'!J:J,MATCH($C326,'Policy Characteristics'!$C:$C,0))),"",INDEX('Policy Characteristics'!J:J,MATCH($C326,'Policy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26" s="254" t="str">
        <f>IF(ISBLANK(INDEX('Policy Characteristics'!K:K,MATCH($C326,'Policy Characteristics'!$C:$C,0))),"",INDEX('Policy Characteristics'!K:K,MATCH($C326,'Policy Characteristics'!$C:$C,0)))</f>
        <v>electricity-sector-main.html#elec-imports</v>
      </c>
      <c r="R326" s="254" t="str">
        <f>IF(ISBLANK(INDEX('Policy Characteristics'!L:L,MATCH($C326,'Policy Characteristics'!$C:$C,0))),"",INDEX('Policy Characteristics'!L:L,MATCH($C326,'Policy Characteristics'!$C:$C,0)))</f>
        <v>electricity-imports-exports.html</v>
      </c>
    </row>
    <row r="327" spans="1:19" s="2" customFormat="1" x14ac:dyDescent="0.25">
      <c r="A327" s="254" t="str">
        <f>IF(ISBLANK(INDEX('Policy Characteristics'!A:A,MATCH($C327,'Policy Characteristics'!$C:$C,0))),"",INDEX('Policy Characteristics'!A:A,MATCH($C327,'Policy Characteristics'!$C:$C,0)))</f>
        <v>Electricity Supply</v>
      </c>
      <c r="B327" s="262" t="str">
        <f>IF(ISBLANK(INDEX('Policy Characteristics'!B:B,MATCH($C327,'Policy Characteristics'!$C:$C,0))),"",INDEX('Policy Characteristics'!B:B,MATCH($C327,'Policy Characteristics'!$C:$C,0)))</f>
        <v>Change Electricity Imports</v>
      </c>
      <c r="C327" s="254" t="str">
        <f t="shared" si="24"/>
        <v>Percent Change in Electricity Imports</v>
      </c>
      <c r="D327" s="6" t="s">
        <v>3437</v>
      </c>
      <c r="E327" s="45"/>
      <c r="F327" s="6" t="s">
        <v>3442</v>
      </c>
      <c r="G327" s="6"/>
      <c r="H327" s="47">
        <f t="shared" si="25"/>
        <v>326</v>
      </c>
      <c r="I327" s="324" t="s">
        <v>41</v>
      </c>
      <c r="J327" s="255" t="str">
        <f>IF(ISBLANK(INDEX('Policy Characteristics'!D:D,MATCH($C327,'Policy Characteristics'!$C:$C,0))),"",INDEX('Policy Characteristics'!D:D,MATCH($C327,'Policy Characteristics'!$C:$C,0)))</f>
        <v>Electricity Imports and Exports</v>
      </c>
      <c r="K327" s="254" t="str">
        <f>IF(ISBLANK(INDEX('Policy Characteristics'!E:E,MATCH($C327,'Policy Characteristics'!$C:$C,0))),"",INDEX('Policy Characteristics'!E:E,MATCH($C327,'Policy Characteristics'!$C:$C,0)))</f>
        <v>elec change imports</v>
      </c>
      <c r="L327" s="261">
        <f>IF(ISBLANK(INDEX('Policy Characteristics'!F:F,MATCH($C327,'Policy Characteristics'!$C:$C,0))),"",INDEX('Policy Characteristics'!F:F,MATCH($C327,'Policy Characteristics'!$C:$C,0)))</f>
        <v>-0.5</v>
      </c>
      <c r="M327" s="261">
        <f>IF(ISBLANK(INDEX('Policy Characteristics'!G:G,MATCH($C327,'Policy Characteristics'!$C:$C,0))),"",INDEX('Policy Characteristics'!G:G,MATCH($C327,'Policy Characteristics'!$C:$C,0)))</f>
        <v>1</v>
      </c>
      <c r="N327" s="261">
        <f>IF(ISBLANK(INDEX('Policy Characteristics'!H:H,MATCH($C327,'Policy Characteristics'!$C:$C,0))),"",INDEX('Policy Characteristics'!H:H,MATCH($C327,'Policy Characteristics'!$C:$C,0)))</f>
        <v>0.02</v>
      </c>
      <c r="O327" s="254" t="str">
        <f>IF(ISBLANK(INDEX('Policy Characteristics'!I:I,MATCH($C327,'Policy Characteristics'!$C:$C,0))),"",INDEX('Policy Characteristics'!I:I,MATCH($C327,'Policy Characteristics'!$C:$C,0)))</f>
        <v>% change in imports</v>
      </c>
      <c r="P327" s="254" t="str">
        <f>IF(ISBLANK(INDEX('Policy Characteristics'!J:J,MATCH($C327,'Policy Characteristics'!$C:$C,0))),"",INDEX('Policy Characteristics'!J:J,MATCH($C327,'Policy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27" s="254" t="str">
        <f>IF(ISBLANK(INDEX('Policy Characteristics'!K:K,MATCH($C327,'Policy Characteristics'!$C:$C,0))),"",INDEX('Policy Characteristics'!K:K,MATCH($C327,'Policy Characteristics'!$C:$C,0)))</f>
        <v>electricity-sector-main.html#elec-imports</v>
      </c>
      <c r="R327" s="254" t="str">
        <f>IF(ISBLANK(INDEX('Policy Characteristics'!L:L,MATCH($C327,'Policy Characteristics'!$C:$C,0))),"",INDEX('Policy Characteristics'!L:L,MATCH($C327,'Policy Characteristics'!$C:$C,0)))</f>
        <v>electricity-imports-exports.html</v>
      </c>
    </row>
    <row r="328" spans="1:19" s="2" customFormat="1" x14ac:dyDescent="0.25">
      <c r="A328" s="254" t="str">
        <f>IF(ISBLANK(INDEX('Policy Characteristics'!A:A,MATCH($C328,'Policy Characteristics'!$C:$C,0))),"",INDEX('Policy Characteristics'!A:A,MATCH($C328,'Policy Characteristics'!$C:$C,0)))</f>
        <v>Electricity Supply</v>
      </c>
      <c r="B328" s="262" t="str">
        <f>IF(ISBLANK(INDEX('Policy Characteristics'!B:B,MATCH($C328,'Policy Characteristics'!$C:$C,0))),"",INDEX('Policy Characteristics'!B:B,MATCH($C328,'Policy Characteristics'!$C:$C,0)))</f>
        <v>Change Electricity Imports</v>
      </c>
      <c r="C328" s="254" t="str">
        <f t="shared" si="24"/>
        <v>Percent Change in Electricity Imports</v>
      </c>
      <c r="D328" s="6" t="s">
        <v>3438</v>
      </c>
      <c r="E328" s="45"/>
      <c r="F328" s="6" t="s">
        <v>3443</v>
      </c>
      <c r="G328" s="6"/>
      <c r="H328" s="47">
        <f t="shared" si="25"/>
        <v>327</v>
      </c>
      <c r="I328" s="324" t="s">
        <v>41</v>
      </c>
      <c r="J328" s="255" t="str">
        <f>IF(ISBLANK(INDEX('Policy Characteristics'!D:D,MATCH($C328,'Policy Characteristics'!$C:$C,0))),"",INDEX('Policy Characteristics'!D:D,MATCH($C328,'Policy Characteristics'!$C:$C,0)))</f>
        <v>Electricity Imports and Exports</v>
      </c>
      <c r="K328" s="254" t="str">
        <f>IF(ISBLANK(INDEX('Policy Characteristics'!E:E,MATCH($C328,'Policy Characteristics'!$C:$C,0))),"",INDEX('Policy Characteristics'!E:E,MATCH($C328,'Policy Characteristics'!$C:$C,0)))</f>
        <v>elec change imports</v>
      </c>
      <c r="L328" s="261">
        <f>IF(ISBLANK(INDEX('Policy Characteristics'!F:F,MATCH($C328,'Policy Characteristics'!$C:$C,0))),"",INDEX('Policy Characteristics'!F:F,MATCH($C328,'Policy Characteristics'!$C:$C,0)))</f>
        <v>-0.5</v>
      </c>
      <c r="M328" s="261">
        <f>IF(ISBLANK(INDEX('Policy Characteristics'!G:G,MATCH($C328,'Policy Characteristics'!$C:$C,0))),"",INDEX('Policy Characteristics'!G:G,MATCH($C328,'Policy Characteristics'!$C:$C,0)))</f>
        <v>1</v>
      </c>
      <c r="N328" s="261">
        <f>IF(ISBLANK(INDEX('Policy Characteristics'!H:H,MATCH($C328,'Policy Characteristics'!$C:$C,0))),"",INDEX('Policy Characteristics'!H:H,MATCH($C328,'Policy Characteristics'!$C:$C,0)))</f>
        <v>0.02</v>
      </c>
      <c r="O328" s="254" t="str">
        <f>IF(ISBLANK(INDEX('Policy Characteristics'!I:I,MATCH($C328,'Policy Characteristics'!$C:$C,0))),"",INDEX('Policy Characteristics'!I:I,MATCH($C328,'Policy Characteristics'!$C:$C,0)))</f>
        <v>% change in imports</v>
      </c>
      <c r="P328" s="254" t="str">
        <f>IF(ISBLANK(INDEX('Policy Characteristics'!J:J,MATCH($C328,'Policy Characteristics'!$C:$C,0))),"",INDEX('Policy Characteristics'!J:J,MATCH($C328,'Policy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28" s="254" t="str">
        <f>IF(ISBLANK(INDEX('Policy Characteristics'!K:K,MATCH($C328,'Policy Characteristics'!$C:$C,0))),"",INDEX('Policy Characteristics'!K:K,MATCH($C328,'Policy Characteristics'!$C:$C,0)))</f>
        <v>electricity-sector-main.html#elec-imports</v>
      </c>
      <c r="R328" s="254" t="str">
        <f>IF(ISBLANK(INDEX('Policy Characteristics'!L:L,MATCH($C328,'Policy Characteristics'!$C:$C,0))),"",INDEX('Policy Characteristics'!L:L,MATCH($C328,'Policy Characteristics'!$C:$C,0)))</f>
        <v>electricity-imports-exports.html</v>
      </c>
    </row>
    <row r="329" spans="1:19" s="2" customFormat="1" x14ac:dyDescent="0.25">
      <c r="A329" s="254" t="str">
        <f>IF(ISBLANK(INDEX('Policy Characteristics'!A:A,MATCH($C329,'Policy Characteristics'!$C:$C,0))),"",INDEX('Policy Characteristics'!A:A,MATCH($C329,'Policy Characteristics'!$C:$C,0)))</f>
        <v>Electricity Supply</v>
      </c>
      <c r="B329" s="262" t="str">
        <f>IF(ISBLANK(INDEX('Policy Characteristics'!B:B,MATCH($C329,'Policy Characteristics'!$C:$C,0))),"",INDEX('Policy Characteristics'!B:B,MATCH($C329,'Policy Characteristics'!$C:$C,0)))</f>
        <v>Change Electricity Imports</v>
      </c>
      <c r="C329" s="254" t="str">
        <f t="shared" si="24"/>
        <v>Percent Change in Electricity Imports</v>
      </c>
      <c r="D329" s="6" t="s">
        <v>3501</v>
      </c>
      <c r="E329" s="45"/>
      <c r="F329" s="6" t="s">
        <v>3499</v>
      </c>
      <c r="G329" s="6"/>
      <c r="H329" s="47">
        <f t="shared" si="25"/>
        <v>328</v>
      </c>
      <c r="I329" s="324" t="s">
        <v>41</v>
      </c>
      <c r="J329" s="255" t="str">
        <f>IF(ISBLANK(INDEX('Policy Characteristics'!D:D,MATCH($C329,'Policy Characteristics'!$C:$C,0))),"",INDEX('Policy Characteristics'!D:D,MATCH($C329,'Policy Characteristics'!$C:$C,0)))</f>
        <v>Electricity Imports and Exports</v>
      </c>
      <c r="K329" s="254" t="str">
        <f>IF(ISBLANK(INDEX('Policy Characteristics'!E:E,MATCH($C329,'Policy Characteristics'!$C:$C,0))),"",INDEX('Policy Characteristics'!E:E,MATCH($C329,'Policy Characteristics'!$C:$C,0)))</f>
        <v>elec change imports</v>
      </c>
      <c r="L329" s="261">
        <f>IF(ISBLANK(INDEX('Policy Characteristics'!F:F,MATCH($C329,'Policy Characteristics'!$C:$C,0))),"",INDEX('Policy Characteristics'!F:F,MATCH($C329,'Policy Characteristics'!$C:$C,0)))</f>
        <v>-0.5</v>
      </c>
      <c r="M329" s="261">
        <f>IF(ISBLANK(INDEX('Policy Characteristics'!G:G,MATCH($C329,'Policy Characteristics'!$C:$C,0))),"",INDEX('Policy Characteristics'!G:G,MATCH($C329,'Policy Characteristics'!$C:$C,0)))</f>
        <v>1</v>
      </c>
      <c r="N329" s="261">
        <f>IF(ISBLANK(INDEX('Policy Characteristics'!H:H,MATCH($C329,'Policy Characteristics'!$C:$C,0))),"",INDEX('Policy Characteristics'!H:H,MATCH($C329,'Policy Characteristics'!$C:$C,0)))</f>
        <v>0.02</v>
      </c>
      <c r="O329" s="254" t="str">
        <f>IF(ISBLANK(INDEX('Policy Characteristics'!I:I,MATCH($C329,'Policy Characteristics'!$C:$C,0))),"",INDEX('Policy Characteristics'!I:I,MATCH($C329,'Policy Characteristics'!$C:$C,0)))</f>
        <v>% change in imports</v>
      </c>
      <c r="P329" s="254" t="str">
        <f>IF(ISBLANK(INDEX('Policy Characteristics'!J:J,MATCH($C329,'Policy Characteristics'!$C:$C,0))),"",INDEX('Policy Characteristics'!J:J,MATCH($C329,'Policy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29" s="254" t="str">
        <f>IF(ISBLANK(INDEX('Policy Characteristics'!K:K,MATCH($C329,'Policy Characteristics'!$C:$C,0))),"",INDEX('Policy Characteristics'!K:K,MATCH($C329,'Policy Characteristics'!$C:$C,0)))</f>
        <v>electricity-sector-main.html#elec-imports</v>
      </c>
      <c r="R329" s="254" t="str">
        <f>IF(ISBLANK(INDEX('Policy Characteristics'!L:L,MATCH($C329,'Policy Characteristics'!$C:$C,0))),"",INDEX('Policy Characteristics'!L:L,MATCH($C329,'Policy Characteristics'!$C:$C,0)))</f>
        <v>electricity-imports-exports.html</v>
      </c>
    </row>
    <row r="330" spans="1:19" s="2" customFormat="1" x14ac:dyDescent="0.25">
      <c r="A330" s="254" t="str">
        <f>IF(ISBLANK(INDEX('Policy Characteristics'!A:A,MATCH($C330,'Policy Characteristics'!$C:$C,0))),"",INDEX('Policy Characteristics'!A:A,MATCH($C330,'Policy Characteristics'!$C:$C,0)))</f>
        <v>Electricity Supply</v>
      </c>
      <c r="B330" s="262" t="str">
        <f>IF(ISBLANK(INDEX('Policy Characteristics'!B:B,MATCH($C330,'Policy Characteristics'!$C:$C,0))),"",INDEX('Policy Characteristics'!B:B,MATCH($C330,'Policy Characteristics'!$C:$C,0)))</f>
        <v>Change Electricity Imports</v>
      </c>
      <c r="C330" s="254" t="str">
        <f t="shared" si="24"/>
        <v>Percent Change in Electricity Imports</v>
      </c>
      <c r="D330" s="6" t="s">
        <v>3502</v>
      </c>
      <c r="E330" s="45"/>
      <c r="F330" s="6" t="s">
        <v>3500</v>
      </c>
      <c r="G330" s="6"/>
      <c r="H330" s="47">
        <f t="shared" si="25"/>
        <v>329</v>
      </c>
      <c r="I330" s="324" t="s">
        <v>41</v>
      </c>
      <c r="J330" s="255" t="str">
        <f>IF(ISBLANK(INDEX('Policy Characteristics'!D:D,MATCH($C330,'Policy Characteristics'!$C:$C,0))),"",INDEX('Policy Characteristics'!D:D,MATCH($C330,'Policy Characteristics'!$C:$C,0)))</f>
        <v>Electricity Imports and Exports</v>
      </c>
      <c r="K330" s="254" t="str">
        <f>IF(ISBLANK(INDEX('Policy Characteristics'!E:E,MATCH($C330,'Policy Characteristics'!$C:$C,0))),"",INDEX('Policy Characteristics'!E:E,MATCH($C330,'Policy Characteristics'!$C:$C,0)))</f>
        <v>elec change imports</v>
      </c>
      <c r="L330" s="261">
        <f>IF(ISBLANK(INDEX('Policy Characteristics'!F:F,MATCH($C330,'Policy Characteristics'!$C:$C,0))),"",INDEX('Policy Characteristics'!F:F,MATCH($C330,'Policy Characteristics'!$C:$C,0)))</f>
        <v>-0.5</v>
      </c>
      <c r="M330" s="261">
        <f>IF(ISBLANK(INDEX('Policy Characteristics'!G:G,MATCH($C330,'Policy Characteristics'!$C:$C,0))),"",INDEX('Policy Characteristics'!G:G,MATCH($C330,'Policy Characteristics'!$C:$C,0)))</f>
        <v>1</v>
      </c>
      <c r="N330" s="261">
        <f>IF(ISBLANK(INDEX('Policy Characteristics'!H:H,MATCH($C330,'Policy Characteristics'!$C:$C,0))),"",INDEX('Policy Characteristics'!H:H,MATCH($C330,'Policy Characteristics'!$C:$C,0)))</f>
        <v>0.02</v>
      </c>
      <c r="O330" s="254" t="str">
        <f>IF(ISBLANK(INDEX('Policy Characteristics'!I:I,MATCH($C330,'Policy Characteristics'!$C:$C,0))),"",INDEX('Policy Characteristics'!I:I,MATCH($C330,'Policy Characteristics'!$C:$C,0)))</f>
        <v>% change in imports</v>
      </c>
      <c r="P330" s="254" t="str">
        <f>IF(ISBLANK(INDEX('Policy Characteristics'!J:J,MATCH($C330,'Policy Characteristics'!$C:$C,0))),"",INDEX('Policy Characteristics'!J:J,MATCH($C330,'Policy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2010-2014, electricity imports grew by 48%.</v>
      </c>
      <c r="Q330" s="254" t="str">
        <f>IF(ISBLANK(INDEX('Policy Characteristics'!K:K,MATCH($C330,'Policy Characteristics'!$C:$C,0))),"",INDEX('Policy Characteristics'!K:K,MATCH($C330,'Policy Characteristics'!$C:$C,0)))</f>
        <v>electricity-sector-main.html#elec-imports</v>
      </c>
      <c r="R330" s="254" t="str">
        <f>IF(ISBLANK(INDEX('Policy Characteristics'!L:L,MATCH($C330,'Policy Characteristics'!$C:$C,0))),"",INDEX('Policy Characteristics'!L:L,MATCH($C330,'Policy Characteristics'!$C:$C,0)))</f>
        <v>electricity-imports-exports.html</v>
      </c>
    </row>
    <row r="331" spans="1:19" x14ac:dyDescent="0.25">
      <c r="A331" s="254" t="str">
        <f>IF(ISBLANK(INDEX('Policy Characteristics'!A:A,MATCH($C331,'Policy Characteristics'!$C:$C,0))),"",INDEX('Policy Characteristics'!A:A,MATCH($C331,'Policy Characteristics'!$C:$C,0)))</f>
        <v>Electricity Supply</v>
      </c>
      <c r="B331" s="262" t="str">
        <f>IF(ISBLANK(INDEX('Policy Characteristics'!B:B,MATCH($C331,'Policy Characteristics'!$C:$C,0))),"",INDEX('Policy Characteristics'!B:B,MATCH($C331,'Policy Characteristics'!$C:$C,0)))</f>
        <v>Non BAU Guaranteed Dispatch</v>
      </c>
      <c r="C331" t="s">
        <v>286</v>
      </c>
      <c r="D331" s="45"/>
      <c r="E331" s="45"/>
      <c r="F331" s="45"/>
      <c r="G331" s="45"/>
      <c r="H331" s="47">
        <f t="shared" si="25"/>
        <v>330</v>
      </c>
      <c r="I331" s="324" t="s">
        <v>41</v>
      </c>
      <c r="J331" s="255" t="str">
        <f>IF(ISBLANK(INDEX('Policy Characteristics'!D:D,MATCH($C331,'Policy Characteristics'!$C:$C,0))),"",INDEX('Policy Characteristics'!D:D,MATCH($C331,'Policy Characteristics'!$C:$C,0)))</f>
        <v>Non BAU Guaranteed Dispatch</v>
      </c>
      <c r="K331" s="254" t="str">
        <f>IF(ISBLANK(INDEX('Policy Characteristics'!E:E,MATCH($C331,'Policy Characteristics'!$C:$C,0))),"",INDEX('Policy Characteristics'!E:E,MATCH($C331,'Policy Characteristics'!$C:$C,0)))</f>
        <v>elec non BAU guaranteed dispatch</v>
      </c>
      <c r="L331" s="261">
        <f>IF(ISBLANK(INDEX('Policy Characteristics'!F:F,MATCH($C331,'Policy Characteristics'!$C:$C,0))),"",INDEX('Policy Characteristics'!F:F,MATCH($C331,'Policy Characteristics'!$C:$C,0)))</f>
        <v>0</v>
      </c>
      <c r="M331" s="261">
        <f>IF(ISBLANK(INDEX('Policy Characteristics'!G:G,MATCH($C331,'Policy Characteristics'!$C:$C,0))),"",INDEX('Policy Characteristics'!G:G,MATCH($C331,'Policy Characteristics'!$C:$C,0)))</f>
        <v>1</v>
      </c>
      <c r="N331" s="261">
        <f>IF(ISBLANK(INDEX('Policy Characteristics'!H:H,MATCH($C331,'Policy Characteristics'!$C:$C,0))),"",INDEX('Policy Characteristics'!H:H,MATCH($C331,'Policy Characteristics'!$C:$C,0)))</f>
        <v>1</v>
      </c>
      <c r="O331" s="254" t="str">
        <f>IF(ISBLANK(INDEX('Policy Characteristics'!I:I,MATCH($C331,'Policy Characteristics'!$C:$C,0))),"",INDEX('Policy Characteristics'!I:I,MATCH($C331,'Policy Characteristics'!$C:$C,0)))</f>
        <v>on/off</v>
      </c>
      <c r="P331" s="254" t="str">
        <f>IF(ISBLANK(INDEX('Policy Characteristics'!J:J,MATCH($C331,'Policy Characteristics'!$C:$C,0))),"",INDEX('Policy Characteristics'!J:J,MATCH($C331,'Policy Characteristics'!$C:$C,0)))</f>
        <v/>
      </c>
      <c r="Q331" s="254" t="str">
        <f>IF(ISBLANK(INDEX('Policy Characteristics'!K:K,MATCH($C331,'Policy Characteristics'!$C:$C,0))),"",INDEX('Policy Characteristics'!K:K,MATCH($C331,'Policy Characteristics'!$C:$C,0)))</f>
        <v/>
      </c>
      <c r="R331" s="254" t="str">
        <f>IF(ISBLANK(INDEX('Policy Characteristics'!L:L,MATCH($C331,'Policy Characteristics'!$C:$C,0))),"",INDEX('Policy Characteristics'!L:L,MATCH($C331,'Policy Characteristics'!$C:$C,0)))</f>
        <v/>
      </c>
    </row>
    <row r="332" spans="1:19" x14ac:dyDescent="0.25">
      <c r="A332" s="254" t="str">
        <f>IF(ISBLANK(INDEX('Policy Characteristics'!A:A,MATCH($C332,'Policy Characteristics'!$C:$C,0))),"",INDEX('Policy Characteristics'!A:A,MATCH($C332,'Policy Characteristics'!$C:$C,0)))</f>
        <v>Electricity Supply</v>
      </c>
      <c r="B332" s="262" t="str">
        <f>IF(ISBLANK(INDEX('Policy Characteristics'!B:B,MATCH($C332,'Policy Characteristics'!$C:$C,0))),"",INDEX('Policy Characteristics'!B:B,MATCH($C332,'Policy Characteristics'!$C:$C,0)))</f>
        <v>Decrease Cost of Capital</v>
      </c>
      <c r="C332" s="1" t="s">
        <v>3427</v>
      </c>
      <c r="D332" s="45" t="s">
        <v>431</v>
      </c>
      <c r="E332" s="45"/>
      <c r="F332" s="45" t="s">
        <v>430</v>
      </c>
      <c r="G332" s="6"/>
      <c r="H332" s="47">
        <f t="shared" si="25"/>
        <v>331</v>
      </c>
      <c r="I332" s="325" t="s">
        <v>41</v>
      </c>
      <c r="J332" s="255" t="str">
        <f>IF(ISBLANK(INDEX('Policy Characteristics'!D:D,MATCH($C332,'Policy Characteristics'!$C:$C,0))),"",INDEX('Policy Characteristics'!D:D,MATCH($C332,'Policy Characteristics'!$C:$C,0)))</f>
        <v>Decrease Electricity Sector Cost of Capital</v>
      </c>
      <c r="K332" s="254" t="str">
        <f>IF(ISBLANK(INDEX('Policy Characteristics'!E:E,MATCH($C332,'Policy Characteristics'!$C:$C,0))),"",INDEX('Policy Characteristics'!E:E,MATCH($C332,'Policy Characteristics'!$C:$C,0)))</f>
        <v>elec power plant cost of capital</v>
      </c>
      <c r="L332" s="254">
        <f>IF(ISBLANK(INDEX('Policy Characteristics'!F:F,MATCH($C332,'Policy Characteristics'!$C:$C,0))),"",INDEX('Policy Characteristics'!F:F,MATCH($C332,'Policy Characteristics'!$C:$C,0)))</f>
        <v>0</v>
      </c>
      <c r="M332" s="405">
        <f>IF(ISBLANK(INDEX('Policy Characteristics'!G:G,MATCH($C332,'Policy Characteristics'!$C:$C,0))),"",INDEX('Policy Characteristics'!G:G,MATCH($C332,'Policy Characteristics'!$C:$C,0)))</f>
        <v>1</v>
      </c>
      <c r="N332" s="254">
        <f>IF(ISBLANK(INDEX('Policy Characteristics'!H:H,MATCH($C332,'Policy Characteristics'!$C:$C,0))),"",INDEX('Policy Characteristics'!H:H,MATCH($C332,'Policy Characteristics'!$C:$C,0)))</f>
        <v>1</v>
      </c>
      <c r="O332" s="254" t="str">
        <f>IF(ISBLANK(INDEX('Policy Characteristics'!I:I,MATCH($C332,'Policy Characteristics'!$C:$C,0))),"",INDEX('Policy Characteristics'!I:I,MATCH($C332,'Policy Characteristics'!$C:$C,0)))</f>
        <v>% decrease</v>
      </c>
      <c r="P332" s="254" t="str">
        <f>IF(ISBLANK(INDEX('Policy Characteristics'!J:J,MATCH($C332,'Policy Characteristics'!$C:$C,0))),"",INDEX('Policy Characteristics'!J:J,MATCH($C332,'Policy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2" s="254" t="str">
        <f>IF(ISBLANK(INDEX('Policy Characteristics'!K:K,MATCH($C332,'Policy Characteristics'!$C:$C,0))),"",INDEX('Policy Characteristics'!K:K,MATCH($C332,'Policy Characteristics'!$C:$C,0)))</f>
        <v/>
      </c>
      <c r="R332" s="254" t="str">
        <f>IF(ISBLANK(INDEX('Policy Characteristics'!L:L,MATCH($C332,'Policy Characteristics'!$C:$C,0))),"",INDEX('Policy Characteristics'!L:L,MATCH($C332,'Policy Characteristics'!$C:$C,0)))</f>
        <v/>
      </c>
      <c r="S332" s="314"/>
    </row>
    <row r="333" spans="1:19" x14ac:dyDescent="0.25">
      <c r="A333" s="254" t="str">
        <f>IF(ISBLANK(INDEX('Policy Characteristics'!A:A,MATCH($C333,'Policy Characteristics'!$C:$C,0))),"",INDEX('Policy Characteristics'!A:A,MATCH($C333,'Policy Characteristics'!$C:$C,0)))</f>
        <v>Electricity Supply</v>
      </c>
      <c r="B333" s="262" t="str">
        <f>IF(ISBLANK(INDEX('Policy Characteristics'!B:B,MATCH($C333,'Policy Characteristics'!$C:$C,0))),"",INDEX('Policy Characteristics'!B:B,MATCH($C333,'Policy Characteristics'!$C:$C,0)))</f>
        <v>Decrease Cost of Capital</v>
      </c>
      <c r="C333" s="254" t="str">
        <f t="shared" ref="C333:C355" si="26">$C$332</f>
        <v>Percentage Decrease in Cost of Capital for Power Plants</v>
      </c>
      <c r="D333" s="6" t="s">
        <v>3433</v>
      </c>
      <c r="E333" s="45"/>
      <c r="F333" s="6" t="s">
        <v>3373</v>
      </c>
      <c r="G333" s="6"/>
      <c r="H333" s="47">
        <f t="shared" si="25"/>
        <v>332</v>
      </c>
      <c r="I333" s="325" t="s">
        <v>41</v>
      </c>
      <c r="J333" s="255" t="str">
        <f>IF(ISBLANK(INDEX('Policy Characteristics'!D:D,MATCH($C333,'Policy Characteristics'!$C:$C,0))),"",INDEX('Policy Characteristics'!D:D,MATCH($C333,'Policy Characteristics'!$C:$C,0)))</f>
        <v>Decrease Electricity Sector Cost of Capital</v>
      </c>
      <c r="K333" s="254" t="str">
        <f>IF(ISBLANK(INDEX('Policy Characteristics'!E:E,MATCH($C333,'Policy Characteristics'!$C:$C,0))),"",INDEX('Policy Characteristics'!E:E,MATCH($C333,'Policy Characteristics'!$C:$C,0)))</f>
        <v>elec power plant cost of capital</v>
      </c>
      <c r="L333" s="254">
        <f>IF(ISBLANK(INDEX('Policy Characteristics'!F:F,MATCH($C333,'Policy Characteristics'!$C:$C,0))),"",INDEX('Policy Characteristics'!F:F,MATCH($C333,'Policy Characteristics'!$C:$C,0)))</f>
        <v>0</v>
      </c>
      <c r="M333" s="405">
        <f>IF(ISBLANK(INDEX('Policy Characteristics'!G:G,MATCH($C333,'Policy Characteristics'!$C:$C,0))),"",INDEX('Policy Characteristics'!G:G,MATCH($C333,'Policy Characteristics'!$C:$C,0)))</f>
        <v>1</v>
      </c>
      <c r="N333" s="254">
        <f>IF(ISBLANK(INDEX('Policy Characteristics'!H:H,MATCH($C333,'Policy Characteristics'!$C:$C,0))),"",INDEX('Policy Characteristics'!H:H,MATCH($C333,'Policy Characteristics'!$C:$C,0)))</f>
        <v>1</v>
      </c>
      <c r="O333" s="254" t="str">
        <f>IF(ISBLANK(INDEX('Policy Characteristics'!I:I,MATCH($C333,'Policy Characteristics'!$C:$C,0))),"",INDEX('Policy Characteristics'!I:I,MATCH($C333,'Policy Characteristics'!$C:$C,0)))</f>
        <v>% decrease</v>
      </c>
      <c r="P333" s="254" t="str">
        <f>IF(ISBLANK(INDEX('Policy Characteristics'!J:J,MATCH($C333,'Policy Characteristics'!$C:$C,0))),"",INDEX('Policy Characteristics'!J:J,MATCH($C333,'Policy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3" s="254" t="str">
        <f>IF(ISBLANK(INDEX('Policy Characteristics'!K:K,MATCH($C333,'Policy Characteristics'!$C:$C,0))),"",INDEX('Policy Characteristics'!K:K,MATCH($C333,'Policy Characteristics'!$C:$C,0)))</f>
        <v/>
      </c>
      <c r="R333" s="254" t="str">
        <f>IF(ISBLANK(INDEX('Policy Characteristics'!L:L,MATCH($C333,'Policy Characteristics'!$C:$C,0))),"",INDEX('Policy Characteristics'!L:L,MATCH($C333,'Policy Characteristics'!$C:$C,0)))</f>
        <v/>
      </c>
      <c r="S333" s="314"/>
    </row>
    <row r="334" spans="1:19" x14ac:dyDescent="0.25">
      <c r="A334" s="254" t="str">
        <f>IF(ISBLANK(INDEX('Policy Characteristics'!A:A,MATCH($C334,'Policy Characteristics'!$C:$C,0))),"",INDEX('Policy Characteristics'!A:A,MATCH($C334,'Policy Characteristics'!$C:$C,0)))</f>
        <v>Electricity Supply</v>
      </c>
      <c r="B334" s="262" t="str">
        <f>IF(ISBLANK(INDEX('Policy Characteristics'!B:B,MATCH($C334,'Policy Characteristics'!$C:$C,0))),"",INDEX('Policy Characteristics'!B:B,MATCH($C334,'Policy Characteristics'!$C:$C,0)))</f>
        <v>Decrease Cost of Capital</v>
      </c>
      <c r="C334" s="254" t="str">
        <f t="shared" si="26"/>
        <v>Percentage Decrease in Cost of Capital for Power Plants</v>
      </c>
      <c r="D334" s="6" t="s">
        <v>3434</v>
      </c>
      <c r="E334" s="45"/>
      <c r="F334" s="6" t="s">
        <v>3374</v>
      </c>
      <c r="G334" s="6"/>
      <c r="H334" s="47">
        <f t="shared" si="25"/>
        <v>333</v>
      </c>
      <c r="I334" s="325" t="s">
        <v>41</v>
      </c>
      <c r="J334" s="255" t="str">
        <f>IF(ISBLANK(INDEX('Policy Characteristics'!D:D,MATCH($C334,'Policy Characteristics'!$C:$C,0))),"",INDEX('Policy Characteristics'!D:D,MATCH($C334,'Policy Characteristics'!$C:$C,0)))</f>
        <v>Decrease Electricity Sector Cost of Capital</v>
      </c>
      <c r="K334" s="254" t="str">
        <f>IF(ISBLANK(INDEX('Policy Characteristics'!E:E,MATCH($C334,'Policy Characteristics'!$C:$C,0))),"",INDEX('Policy Characteristics'!E:E,MATCH($C334,'Policy Characteristics'!$C:$C,0)))</f>
        <v>elec power plant cost of capital</v>
      </c>
      <c r="L334" s="254">
        <f>IF(ISBLANK(INDEX('Policy Characteristics'!F:F,MATCH($C334,'Policy Characteristics'!$C:$C,0))),"",INDEX('Policy Characteristics'!F:F,MATCH($C334,'Policy Characteristics'!$C:$C,0)))</f>
        <v>0</v>
      </c>
      <c r="M334" s="405">
        <f>IF(ISBLANK(INDEX('Policy Characteristics'!G:G,MATCH($C334,'Policy Characteristics'!$C:$C,0))),"",INDEX('Policy Characteristics'!G:G,MATCH($C334,'Policy Characteristics'!$C:$C,0)))</f>
        <v>1</v>
      </c>
      <c r="N334" s="254">
        <f>IF(ISBLANK(INDEX('Policy Characteristics'!H:H,MATCH($C334,'Policy Characteristics'!$C:$C,0))),"",INDEX('Policy Characteristics'!H:H,MATCH($C334,'Policy Characteristics'!$C:$C,0)))</f>
        <v>1</v>
      </c>
      <c r="O334" s="254" t="str">
        <f>IF(ISBLANK(INDEX('Policy Characteristics'!I:I,MATCH($C334,'Policy Characteristics'!$C:$C,0))),"",INDEX('Policy Characteristics'!I:I,MATCH($C334,'Policy Characteristics'!$C:$C,0)))</f>
        <v>% decrease</v>
      </c>
      <c r="P334" s="254" t="str">
        <f>IF(ISBLANK(INDEX('Policy Characteristics'!J:J,MATCH($C334,'Policy Characteristics'!$C:$C,0))),"",INDEX('Policy Characteristics'!J:J,MATCH($C334,'Policy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4" s="254" t="str">
        <f>IF(ISBLANK(INDEX('Policy Characteristics'!K:K,MATCH($C334,'Policy Characteristics'!$C:$C,0))),"",INDEX('Policy Characteristics'!K:K,MATCH($C334,'Policy Characteristics'!$C:$C,0)))</f>
        <v/>
      </c>
      <c r="R334" s="254" t="str">
        <f>IF(ISBLANK(INDEX('Policy Characteristics'!L:L,MATCH($C334,'Policy Characteristics'!$C:$C,0))),"",INDEX('Policy Characteristics'!L:L,MATCH($C334,'Policy Characteristics'!$C:$C,0)))</f>
        <v/>
      </c>
      <c r="S334" s="314"/>
    </row>
    <row r="335" spans="1:19" x14ac:dyDescent="0.25">
      <c r="A335" s="254" t="str">
        <f>IF(ISBLANK(INDEX('Policy Characteristics'!A:A,MATCH($C335,'Policy Characteristics'!$C:$C,0))),"",INDEX('Policy Characteristics'!A:A,MATCH($C335,'Policy Characteristics'!$C:$C,0)))</f>
        <v>Electricity Supply</v>
      </c>
      <c r="B335" s="262" t="str">
        <f>IF(ISBLANK(INDEX('Policy Characteristics'!B:B,MATCH($C335,'Policy Characteristics'!$C:$C,0))),"",INDEX('Policy Characteristics'!B:B,MATCH($C335,'Policy Characteristics'!$C:$C,0)))</f>
        <v>Decrease Cost of Capital</v>
      </c>
      <c r="C335" s="254" t="str">
        <f t="shared" si="26"/>
        <v>Percentage Decrease in Cost of Capital for Power Plants</v>
      </c>
      <c r="D335" s="6" t="s">
        <v>72</v>
      </c>
      <c r="E335" s="45"/>
      <c r="F335" s="6" t="s">
        <v>3444</v>
      </c>
      <c r="G335" s="6"/>
      <c r="H335" s="47">
        <f t="shared" si="25"/>
        <v>334</v>
      </c>
      <c r="I335" s="325" t="s">
        <v>41</v>
      </c>
      <c r="J335" s="255" t="str">
        <f>IF(ISBLANK(INDEX('Policy Characteristics'!D:D,MATCH($C335,'Policy Characteristics'!$C:$C,0))),"",INDEX('Policy Characteristics'!D:D,MATCH($C335,'Policy Characteristics'!$C:$C,0)))</f>
        <v>Decrease Electricity Sector Cost of Capital</v>
      </c>
      <c r="K335" s="254" t="str">
        <f>IF(ISBLANK(INDEX('Policy Characteristics'!E:E,MATCH($C335,'Policy Characteristics'!$C:$C,0))),"",INDEX('Policy Characteristics'!E:E,MATCH($C335,'Policy Characteristics'!$C:$C,0)))</f>
        <v>elec power plant cost of capital</v>
      </c>
      <c r="L335" s="254">
        <f>IF(ISBLANK(INDEX('Policy Characteristics'!F:F,MATCH($C335,'Policy Characteristics'!$C:$C,0))),"",INDEX('Policy Characteristics'!F:F,MATCH($C335,'Policy Characteristics'!$C:$C,0)))</f>
        <v>0</v>
      </c>
      <c r="M335" s="405">
        <f>IF(ISBLANK(INDEX('Policy Characteristics'!G:G,MATCH($C335,'Policy Characteristics'!$C:$C,0))),"",INDEX('Policy Characteristics'!G:G,MATCH($C335,'Policy Characteristics'!$C:$C,0)))</f>
        <v>1</v>
      </c>
      <c r="N335" s="254">
        <f>IF(ISBLANK(INDEX('Policy Characteristics'!H:H,MATCH($C335,'Policy Characteristics'!$C:$C,0))),"",INDEX('Policy Characteristics'!H:H,MATCH($C335,'Policy Characteristics'!$C:$C,0)))</f>
        <v>1</v>
      </c>
      <c r="O335" s="254" t="str">
        <f>IF(ISBLANK(INDEX('Policy Characteristics'!I:I,MATCH($C335,'Policy Characteristics'!$C:$C,0))),"",INDEX('Policy Characteristics'!I:I,MATCH($C335,'Policy Characteristics'!$C:$C,0)))</f>
        <v>% decrease</v>
      </c>
      <c r="P335" s="254" t="str">
        <f>IF(ISBLANK(INDEX('Policy Characteristics'!J:J,MATCH($C335,'Policy Characteristics'!$C:$C,0))),"",INDEX('Policy Characteristics'!J:J,MATCH($C335,'Policy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5" s="254" t="str">
        <f>IF(ISBLANK(INDEX('Policy Characteristics'!K:K,MATCH($C335,'Policy Characteristics'!$C:$C,0))),"",INDEX('Policy Characteristics'!K:K,MATCH($C335,'Policy Characteristics'!$C:$C,0)))</f>
        <v/>
      </c>
      <c r="R335" s="254" t="str">
        <f>IF(ISBLANK(INDEX('Policy Characteristics'!L:L,MATCH($C335,'Policy Characteristics'!$C:$C,0))),"",INDEX('Policy Characteristics'!L:L,MATCH($C335,'Policy Characteristics'!$C:$C,0)))</f>
        <v/>
      </c>
      <c r="S335" s="314"/>
    </row>
    <row r="336" spans="1:19" x14ac:dyDescent="0.25">
      <c r="A336" s="254" t="str">
        <f>IF(ISBLANK(INDEX('Policy Characteristics'!A:A,MATCH($C336,'Policy Characteristics'!$C:$C,0))),"",INDEX('Policy Characteristics'!A:A,MATCH($C336,'Policy Characteristics'!$C:$C,0)))</f>
        <v>Electricity Supply</v>
      </c>
      <c r="B336" s="262" t="str">
        <f>IF(ISBLANK(INDEX('Policy Characteristics'!B:B,MATCH($C336,'Policy Characteristics'!$C:$C,0))),"",INDEX('Policy Characteristics'!B:B,MATCH($C336,'Policy Characteristics'!$C:$C,0)))</f>
        <v>Decrease Cost of Capital</v>
      </c>
      <c r="C336" s="254" t="str">
        <f t="shared" si="26"/>
        <v>Percentage Decrease in Cost of Capital for Power Plants</v>
      </c>
      <c r="D336" s="6" t="s">
        <v>73</v>
      </c>
      <c r="E336" s="45"/>
      <c r="F336" s="6" t="s">
        <v>85</v>
      </c>
      <c r="G336" s="6"/>
      <c r="H336" s="47">
        <f t="shared" si="25"/>
        <v>335</v>
      </c>
      <c r="I336" s="325" t="s">
        <v>40</v>
      </c>
      <c r="J336" s="255" t="str">
        <f>IF(ISBLANK(INDEX('Policy Characteristics'!D:D,MATCH($C336,'Policy Characteristics'!$C:$C,0))),"",INDEX('Policy Characteristics'!D:D,MATCH($C336,'Policy Characteristics'!$C:$C,0)))</f>
        <v>Decrease Electricity Sector Cost of Capital</v>
      </c>
      <c r="K336" s="254" t="str">
        <f>IF(ISBLANK(INDEX('Policy Characteristics'!E:E,MATCH($C336,'Policy Characteristics'!$C:$C,0))),"",INDEX('Policy Characteristics'!E:E,MATCH($C336,'Policy Characteristics'!$C:$C,0)))</f>
        <v>elec power plant cost of capital</v>
      </c>
      <c r="L336" s="254">
        <f>IF(ISBLANK(INDEX('Policy Characteristics'!F:F,MATCH($C336,'Policy Characteristics'!$C:$C,0))),"",INDEX('Policy Characteristics'!F:F,MATCH($C336,'Policy Characteristics'!$C:$C,0)))</f>
        <v>0</v>
      </c>
      <c r="M336" s="405">
        <f>IF(ISBLANK(INDEX('Policy Characteristics'!G:G,MATCH($C336,'Policy Characteristics'!$C:$C,0))),"",INDEX('Policy Characteristics'!G:G,MATCH($C336,'Policy Characteristics'!$C:$C,0)))</f>
        <v>1</v>
      </c>
      <c r="N336" s="254">
        <f>IF(ISBLANK(INDEX('Policy Characteristics'!H:H,MATCH($C336,'Policy Characteristics'!$C:$C,0))),"",INDEX('Policy Characteristics'!H:H,MATCH($C336,'Policy Characteristics'!$C:$C,0)))</f>
        <v>1</v>
      </c>
      <c r="O336" s="254" t="str">
        <f>IF(ISBLANK(INDEX('Policy Characteristics'!I:I,MATCH($C336,'Policy Characteristics'!$C:$C,0))),"",INDEX('Policy Characteristics'!I:I,MATCH($C336,'Policy Characteristics'!$C:$C,0)))</f>
        <v>% decrease</v>
      </c>
      <c r="P336" s="254" t="str">
        <f>IF(ISBLANK(INDEX('Policy Characteristics'!J:J,MATCH($C336,'Policy Characteristics'!$C:$C,0))),"",INDEX('Policy Characteristics'!J:J,MATCH($C336,'Policy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6" s="254" t="str">
        <f>IF(ISBLANK(INDEX('Policy Characteristics'!K:K,MATCH($C336,'Policy Characteristics'!$C:$C,0))),"",INDEX('Policy Characteristics'!K:K,MATCH($C336,'Policy Characteristics'!$C:$C,0)))</f>
        <v/>
      </c>
      <c r="R336" s="254" t="str">
        <f>IF(ISBLANK(INDEX('Policy Characteristics'!L:L,MATCH($C336,'Policy Characteristics'!$C:$C,0))),"",INDEX('Policy Characteristics'!L:L,MATCH($C336,'Policy Characteristics'!$C:$C,0)))</f>
        <v/>
      </c>
      <c r="S336" s="314"/>
    </row>
    <row r="337" spans="1:19" x14ac:dyDescent="0.25">
      <c r="A337" s="254" t="str">
        <f>IF(ISBLANK(INDEX('Policy Characteristics'!A:A,MATCH($C337,'Policy Characteristics'!$C:$C,0))),"",INDEX('Policy Characteristics'!A:A,MATCH($C337,'Policy Characteristics'!$C:$C,0)))</f>
        <v>Electricity Supply</v>
      </c>
      <c r="B337" s="262" t="str">
        <f>IF(ISBLANK(INDEX('Policy Characteristics'!B:B,MATCH($C337,'Policy Characteristics'!$C:$C,0))),"",INDEX('Policy Characteristics'!B:B,MATCH($C337,'Policy Characteristics'!$C:$C,0)))</f>
        <v>Decrease Cost of Capital</v>
      </c>
      <c r="C337" s="254" t="str">
        <f t="shared" si="26"/>
        <v>Percentage Decrease in Cost of Capital for Power Plants</v>
      </c>
      <c r="D337" s="6" t="s">
        <v>432</v>
      </c>
      <c r="E337" s="45"/>
      <c r="F337" s="6" t="s">
        <v>435</v>
      </c>
      <c r="G337" s="6"/>
      <c r="H337" s="47">
        <f t="shared" si="25"/>
        <v>336</v>
      </c>
      <c r="I337" s="325" t="s">
        <v>40</v>
      </c>
      <c r="J337" s="255" t="str">
        <f>IF(ISBLANK(INDEX('Policy Characteristics'!D:D,MATCH($C337,'Policy Characteristics'!$C:$C,0))),"",INDEX('Policy Characteristics'!D:D,MATCH($C337,'Policy Characteristics'!$C:$C,0)))</f>
        <v>Decrease Electricity Sector Cost of Capital</v>
      </c>
      <c r="K337" s="254" t="str">
        <f>IF(ISBLANK(INDEX('Policy Characteristics'!E:E,MATCH($C337,'Policy Characteristics'!$C:$C,0))),"",INDEX('Policy Characteristics'!E:E,MATCH($C337,'Policy Characteristics'!$C:$C,0)))</f>
        <v>elec power plant cost of capital</v>
      </c>
      <c r="L337" s="254">
        <f>IF(ISBLANK(INDEX('Policy Characteristics'!F:F,MATCH($C337,'Policy Characteristics'!$C:$C,0))),"",INDEX('Policy Characteristics'!F:F,MATCH($C337,'Policy Characteristics'!$C:$C,0)))</f>
        <v>0</v>
      </c>
      <c r="M337" s="405">
        <f>IF(ISBLANK(INDEX('Policy Characteristics'!G:G,MATCH($C337,'Policy Characteristics'!$C:$C,0))),"",INDEX('Policy Characteristics'!G:G,MATCH($C337,'Policy Characteristics'!$C:$C,0)))</f>
        <v>1</v>
      </c>
      <c r="N337" s="254">
        <f>IF(ISBLANK(INDEX('Policy Characteristics'!H:H,MATCH($C337,'Policy Characteristics'!$C:$C,0))),"",INDEX('Policy Characteristics'!H:H,MATCH($C337,'Policy Characteristics'!$C:$C,0)))</f>
        <v>1</v>
      </c>
      <c r="O337" s="254" t="str">
        <f>IF(ISBLANK(INDEX('Policy Characteristics'!I:I,MATCH($C337,'Policy Characteristics'!$C:$C,0))),"",INDEX('Policy Characteristics'!I:I,MATCH($C337,'Policy Characteristics'!$C:$C,0)))</f>
        <v>% decrease</v>
      </c>
      <c r="P337" s="254" t="str">
        <f>IF(ISBLANK(INDEX('Policy Characteristics'!J:J,MATCH($C337,'Policy Characteristics'!$C:$C,0))),"",INDEX('Policy Characteristics'!J:J,MATCH($C337,'Policy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7" s="254" t="str">
        <f>IF(ISBLANK(INDEX('Policy Characteristics'!K:K,MATCH($C337,'Policy Characteristics'!$C:$C,0))),"",INDEX('Policy Characteristics'!K:K,MATCH($C337,'Policy Characteristics'!$C:$C,0)))</f>
        <v/>
      </c>
      <c r="R337" s="254" t="str">
        <f>IF(ISBLANK(INDEX('Policy Characteristics'!L:L,MATCH($C337,'Policy Characteristics'!$C:$C,0))),"",INDEX('Policy Characteristics'!L:L,MATCH($C337,'Policy Characteristics'!$C:$C,0)))</f>
        <v/>
      </c>
      <c r="S337" s="314"/>
    </row>
    <row r="338" spans="1:19" x14ac:dyDescent="0.25">
      <c r="A338" s="254" t="str">
        <f>IF(ISBLANK(INDEX('Policy Characteristics'!A:A,MATCH($C338,'Policy Characteristics'!$C:$C,0))),"",INDEX('Policy Characteristics'!A:A,MATCH($C338,'Policy Characteristics'!$C:$C,0)))</f>
        <v>Electricity Supply</v>
      </c>
      <c r="B338" s="262" t="str">
        <f>IF(ISBLANK(INDEX('Policy Characteristics'!B:B,MATCH($C338,'Policy Characteristics'!$C:$C,0))),"",INDEX('Policy Characteristics'!B:B,MATCH($C338,'Policy Characteristics'!$C:$C,0)))</f>
        <v>Decrease Cost of Capital</v>
      </c>
      <c r="C338" s="254" t="str">
        <f t="shared" si="26"/>
        <v>Percentage Decrease in Cost of Capital for Power Plants</v>
      </c>
      <c r="D338" s="6" t="s">
        <v>74</v>
      </c>
      <c r="E338" s="45"/>
      <c r="F338" s="6" t="s">
        <v>86</v>
      </c>
      <c r="G338" s="6"/>
      <c r="H338" s="47">
        <f t="shared" si="25"/>
        <v>337</v>
      </c>
      <c r="I338" s="325" t="s">
        <v>40</v>
      </c>
      <c r="J338" s="255" t="str">
        <f>IF(ISBLANK(INDEX('Policy Characteristics'!D:D,MATCH($C338,'Policy Characteristics'!$C:$C,0))),"",INDEX('Policy Characteristics'!D:D,MATCH($C338,'Policy Characteristics'!$C:$C,0)))</f>
        <v>Decrease Electricity Sector Cost of Capital</v>
      </c>
      <c r="K338" s="254" t="str">
        <f>IF(ISBLANK(INDEX('Policy Characteristics'!E:E,MATCH($C338,'Policy Characteristics'!$C:$C,0))),"",INDEX('Policy Characteristics'!E:E,MATCH($C338,'Policy Characteristics'!$C:$C,0)))</f>
        <v>elec power plant cost of capital</v>
      </c>
      <c r="L338" s="254">
        <f>IF(ISBLANK(INDEX('Policy Characteristics'!F:F,MATCH($C338,'Policy Characteristics'!$C:$C,0))),"",INDEX('Policy Characteristics'!F:F,MATCH($C338,'Policy Characteristics'!$C:$C,0)))</f>
        <v>0</v>
      </c>
      <c r="M338" s="405">
        <f>IF(ISBLANK(INDEX('Policy Characteristics'!G:G,MATCH($C338,'Policy Characteristics'!$C:$C,0))),"",INDEX('Policy Characteristics'!G:G,MATCH($C338,'Policy Characteristics'!$C:$C,0)))</f>
        <v>1</v>
      </c>
      <c r="N338" s="254">
        <f>IF(ISBLANK(INDEX('Policy Characteristics'!H:H,MATCH($C338,'Policy Characteristics'!$C:$C,0))),"",INDEX('Policy Characteristics'!H:H,MATCH($C338,'Policy Characteristics'!$C:$C,0)))</f>
        <v>1</v>
      </c>
      <c r="O338" s="254" t="str">
        <f>IF(ISBLANK(INDEX('Policy Characteristics'!I:I,MATCH($C338,'Policy Characteristics'!$C:$C,0))),"",INDEX('Policy Characteristics'!I:I,MATCH($C338,'Policy Characteristics'!$C:$C,0)))</f>
        <v>% decrease</v>
      </c>
      <c r="P338" s="254" t="str">
        <f>IF(ISBLANK(INDEX('Policy Characteristics'!J:J,MATCH($C338,'Policy Characteristics'!$C:$C,0))),"",INDEX('Policy Characteristics'!J:J,MATCH($C338,'Policy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8" s="254" t="str">
        <f>IF(ISBLANK(INDEX('Policy Characteristics'!K:K,MATCH($C338,'Policy Characteristics'!$C:$C,0))),"",INDEX('Policy Characteristics'!K:K,MATCH($C338,'Policy Characteristics'!$C:$C,0)))</f>
        <v/>
      </c>
      <c r="R338" s="254" t="str">
        <f>IF(ISBLANK(INDEX('Policy Characteristics'!L:L,MATCH($C338,'Policy Characteristics'!$C:$C,0))),"",INDEX('Policy Characteristics'!L:L,MATCH($C338,'Policy Characteristics'!$C:$C,0)))</f>
        <v/>
      </c>
      <c r="S338" s="314"/>
    </row>
    <row r="339" spans="1:19" x14ac:dyDescent="0.25">
      <c r="A339" s="254" t="str">
        <f>IF(ISBLANK(INDEX('Policy Characteristics'!A:A,MATCH($C339,'Policy Characteristics'!$C:$C,0))),"",INDEX('Policy Characteristics'!A:A,MATCH($C339,'Policy Characteristics'!$C:$C,0)))</f>
        <v>Electricity Supply</v>
      </c>
      <c r="B339" s="262" t="str">
        <f>IF(ISBLANK(INDEX('Policy Characteristics'!B:B,MATCH($C339,'Policy Characteristics'!$C:$C,0))),"",INDEX('Policy Characteristics'!B:B,MATCH($C339,'Policy Characteristics'!$C:$C,0)))</f>
        <v>Decrease Cost of Capital</v>
      </c>
      <c r="C339" s="254" t="str">
        <f t="shared" si="26"/>
        <v>Percentage Decrease in Cost of Capital for Power Plants</v>
      </c>
      <c r="D339" s="6" t="s">
        <v>75</v>
      </c>
      <c r="E339" s="45"/>
      <c r="F339" s="6" t="s">
        <v>87</v>
      </c>
      <c r="G339" s="6"/>
      <c r="H339" s="47">
        <f t="shared" si="25"/>
        <v>338</v>
      </c>
      <c r="I339" s="325" t="s">
        <v>40</v>
      </c>
      <c r="J339" s="255" t="str">
        <f>IF(ISBLANK(INDEX('Policy Characteristics'!D:D,MATCH($C339,'Policy Characteristics'!$C:$C,0))),"",INDEX('Policy Characteristics'!D:D,MATCH($C339,'Policy Characteristics'!$C:$C,0)))</f>
        <v>Decrease Electricity Sector Cost of Capital</v>
      </c>
      <c r="K339" s="254" t="str">
        <f>IF(ISBLANK(INDEX('Policy Characteristics'!E:E,MATCH($C339,'Policy Characteristics'!$C:$C,0))),"",INDEX('Policy Characteristics'!E:E,MATCH($C339,'Policy Characteristics'!$C:$C,0)))</f>
        <v>elec power plant cost of capital</v>
      </c>
      <c r="L339" s="254">
        <f>IF(ISBLANK(INDEX('Policy Characteristics'!F:F,MATCH($C339,'Policy Characteristics'!$C:$C,0))),"",INDEX('Policy Characteristics'!F:F,MATCH($C339,'Policy Characteristics'!$C:$C,0)))</f>
        <v>0</v>
      </c>
      <c r="M339" s="405">
        <f>IF(ISBLANK(INDEX('Policy Characteristics'!G:G,MATCH($C339,'Policy Characteristics'!$C:$C,0))),"",INDEX('Policy Characteristics'!G:G,MATCH($C339,'Policy Characteristics'!$C:$C,0)))</f>
        <v>1</v>
      </c>
      <c r="N339" s="254">
        <f>IF(ISBLANK(INDEX('Policy Characteristics'!H:H,MATCH($C339,'Policy Characteristics'!$C:$C,0))),"",INDEX('Policy Characteristics'!H:H,MATCH($C339,'Policy Characteristics'!$C:$C,0)))</f>
        <v>1</v>
      </c>
      <c r="O339" s="254" t="str">
        <f>IF(ISBLANK(INDEX('Policy Characteristics'!I:I,MATCH($C339,'Policy Characteristics'!$C:$C,0))),"",INDEX('Policy Characteristics'!I:I,MATCH($C339,'Policy Characteristics'!$C:$C,0)))</f>
        <v>% decrease</v>
      </c>
      <c r="P339" s="254" t="str">
        <f>IF(ISBLANK(INDEX('Policy Characteristics'!J:J,MATCH($C339,'Policy Characteristics'!$C:$C,0))),"",INDEX('Policy Characteristics'!J:J,MATCH($C339,'Policy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9" s="254" t="str">
        <f>IF(ISBLANK(INDEX('Policy Characteristics'!K:K,MATCH($C339,'Policy Characteristics'!$C:$C,0))),"",INDEX('Policy Characteristics'!K:K,MATCH($C339,'Policy Characteristics'!$C:$C,0)))</f>
        <v/>
      </c>
      <c r="R339" s="254" t="str">
        <f>IF(ISBLANK(INDEX('Policy Characteristics'!L:L,MATCH($C339,'Policy Characteristics'!$C:$C,0))),"",INDEX('Policy Characteristics'!L:L,MATCH($C339,'Policy Characteristics'!$C:$C,0)))</f>
        <v/>
      </c>
      <c r="S339" s="314"/>
    </row>
    <row r="340" spans="1:19" x14ac:dyDescent="0.25">
      <c r="A340" s="254" t="str">
        <f>IF(ISBLANK(INDEX('Policy Characteristics'!A:A,MATCH($C340,'Policy Characteristics'!$C:$C,0))),"",INDEX('Policy Characteristics'!A:A,MATCH($C340,'Policy Characteristics'!$C:$C,0)))</f>
        <v>Electricity Supply</v>
      </c>
      <c r="B340" s="262" t="str">
        <f>IF(ISBLANK(INDEX('Policy Characteristics'!B:B,MATCH($C340,'Policy Characteristics'!$C:$C,0))),"",INDEX('Policy Characteristics'!B:B,MATCH($C340,'Policy Characteristics'!$C:$C,0)))</f>
        <v>Decrease Cost of Capital</v>
      </c>
      <c r="C340" s="254" t="str">
        <f t="shared" si="26"/>
        <v>Percentage Decrease in Cost of Capital for Power Plants</v>
      </c>
      <c r="D340" s="6" t="s">
        <v>76</v>
      </c>
      <c r="E340" s="45"/>
      <c r="F340" s="6" t="s">
        <v>88</v>
      </c>
      <c r="G340" s="6"/>
      <c r="H340" s="47">
        <f t="shared" si="25"/>
        <v>339</v>
      </c>
      <c r="I340" s="325" t="s">
        <v>40</v>
      </c>
      <c r="J340" s="255" t="str">
        <f>IF(ISBLANK(INDEX('Policy Characteristics'!D:D,MATCH($C340,'Policy Characteristics'!$C:$C,0))),"",INDEX('Policy Characteristics'!D:D,MATCH($C340,'Policy Characteristics'!$C:$C,0)))</f>
        <v>Decrease Electricity Sector Cost of Capital</v>
      </c>
      <c r="K340" s="254" t="str">
        <f>IF(ISBLANK(INDEX('Policy Characteristics'!E:E,MATCH($C340,'Policy Characteristics'!$C:$C,0))),"",INDEX('Policy Characteristics'!E:E,MATCH($C340,'Policy Characteristics'!$C:$C,0)))</f>
        <v>elec power plant cost of capital</v>
      </c>
      <c r="L340" s="254">
        <f>IF(ISBLANK(INDEX('Policy Characteristics'!F:F,MATCH($C340,'Policy Characteristics'!$C:$C,0))),"",INDEX('Policy Characteristics'!F:F,MATCH($C340,'Policy Characteristics'!$C:$C,0)))</f>
        <v>0</v>
      </c>
      <c r="M340" s="405">
        <f>IF(ISBLANK(INDEX('Policy Characteristics'!G:G,MATCH($C340,'Policy Characteristics'!$C:$C,0))),"",INDEX('Policy Characteristics'!G:G,MATCH($C340,'Policy Characteristics'!$C:$C,0)))</f>
        <v>1</v>
      </c>
      <c r="N340" s="254">
        <f>IF(ISBLANK(INDEX('Policy Characteristics'!H:H,MATCH($C340,'Policy Characteristics'!$C:$C,0))),"",INDEX('Policy Characteristics'!H:H,MATCH($C340,'Policy Characteristics'!$C:$C,0)))</f>
        <v>1</v>
      </c>
      <c r="O340" s="254" t="str">
        <f>IF(ISBLANK(INDEX('Policy Characteristics'!I:I,MATCH($C340,'Policy Characteristics'!$C:$C,0))),"",INDEX('Policy Characteristics'!I:I,MATCH($C340,'Policy Characteristics'!$C:$C,0)))</f>
        <v>% decrease</v>
      </c>
      <c r="P340" s="254" t="str">
        <f>IF(ISBLANK(INDEX('Policy Characteristics'!J:J,MATCH($C340,'Policy Characteristics'!$C:$C,0))),"",INDEX('Policy Characteristics'!J:J,MATCH($C340,'Policy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0" s="254" t="str">
        <f>IF(ISBLANK(INDEX('Policy Characteristics'!K:K,MATCH($C340,'Policy Characteristics'!$C:$C,0))),"",INDEX('Policy Characteristics'!K:K,MATCH($C340,'Policy Characteristics'!$C:$C,0)))</f>
        <v/>
      </c>
      <c r="R340" s="254" t="str">
        <f>IF(ISBLANK(INDEX('Policy Characteristics'!L:L,MATCH($C340,'Policy Characteristics'!$C:$C,0))),"",INDEX('Policy Characteristics'!L:L,MATCH($C340,'Policy Characteristics'!$C:$C,0)))</f>
        <v/>
      </c>
      <c r="S340" s="314"/>
    </row>
    <row r="341" spans="1:19" x14ac:dyDescent="0.25">
      <c r="A341" s="254" t="str">
        <f>IF(ISBLANK(INDEX('Policy Characteristics'!A:A,MATCH($C341,'Policy Characteristics'!$C:$C,0))),"",INDEX('Policy Characteristics'!A:A,MATCH($C341,'Policy Characteristics'!$C:$C,0)))</f>
        <v>Electricity Supply</v>
      </c>
      <c r="B341" s="262" t="str">
        <f>IF(ISBLANK(INDEX('Policy Characteristics'!B:B,MATCH($C341,'Policy Characteristics'!$C:$C,0))),"",INDEX('Policy Characteristics'!B:B,MATCH($C341,'Policy Characteristics'!$C:$C,0)))</f>
        <v>Decrease Cost of Capital</v>
      </c>
      <c r="C341" s="254" t="str">
        <f t="shared" si="26"/>
        <v>Percentage Decrease in Cost of Capital for Power Plants</v>
      </c>
      <c r="D341" s="6" t="s">
        <v>2401</v>
      </c>
      <c r="E341" s="45"/>
      <c r="F341" s="6" t="s">
        <v>420</v>
      </c>
      <c r="G341" s="6"/>
      <c r="H341" s="47">
        <f t="shared" si="25"/>
        <v>340</v>
      </c>
      <c r="I341" s="325" t="s">
        <v>40</v>
      </c>
      <c r="J341" s="255" t="str">
        <f>IF(ISBLANK(INDEX('Policy Characteristics'!D:D,MATCH($C341,'Policy Characteristics'!$C:$C,0))),"",INDEX('Policy Characteristics'!D:D,MATCH($C341,'Policy Characteristics'!$C:$C,0)))</f>
        <v>Decrease Electricity Sector Cost of Capital</v>
      </c>
      <c r="K341" s="254" t="str">
        <f>IF(ISBLANK(INDEX('Policy Characteristics'!E:E,MATCH($C341,'Policy Characteristics'!$C:$C,0))),"",INDEX('Policy Characteristics'!E:E,MATCH($C341,'Policy Characteristics'!$C:$C,0)))</f>
        <v>elec power plant cost of capital</v>
      </c>
      <c r="L341" s="254">
        <f>IF(ISBLANK(INDEX('Policy Characteristics'!F:F,MATCH($C341,'Policy Characteristics'!$C:$C,0))),"",INDEX('Policy Characteristics'!F:F,MATCH($C341,'Policy Characteristics'!$C:$C,0)))</f>
        <v>0</v>
      </c>
      <c r="M341" s="405">
        <f>IF(ISBLANK(INDEX('Policy Characteristics'!G:G,MATCH($C341,'Policy Characteristics'!$C:$C,0))),"",INDEX('Policy Characteristics'!G:G,MATCH($C341,'Policy Characteristics'!$C:$C,0)))</f>
        <v>1</v>
      </c>
      <c r="N341" s="254">
        <f>IF(ISBLANK(INDEX('Policy Characteristics'!H:H,MATCH($C341,'Policy Characteristics'!$C:$C,0))),"",INDEX('Policy Characteristics'!H:H,MATCH($C341,'Policy Characteristics'!$C:$C,0)))</f>
        <v>1</v>
      </c>
      <c r="O341" s="254" t="str">
        <f>IF(ISBLANK(INDEX('Policy Characteristics'!I:I,MATCH($C341,'Policy Characteristics'!$C:$C,0))),"",INDEX('Policy Characteristics'!I:I,MATCH($C341,'Policy Characteristics'!$C:$C,0)))</f>
        <v>% decrease</v>
      </c>
      <c r="P341" s="254" t="str">
        <f>IF(ISBLANK(INDEX('Policy Characteristics'!J:J,MATCH($C341,'Policy Characteristics'!$C:$C,0))),"",INDEX('Policy Characteristics'!J:J,MATCH($C341,'Policy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1" s="254" t="str">
        <f>IF(ISBLANK(INDEX('Policy Characteristics'!K:K,MATCH($C341,'Policy Characteristics'!$C:$C,0))),"",INDEX('Policy Characteristics'!K:K,MATCH($C341,'Policy Characteristics'!$C:$C,0)))</f>
        <v/>
      </c>
      <c r="R341" s="254" t="str">
        <f>IF(ISBLANK(INDEX('Policy Characteristics'!L:L,MATCH($C341,'Policy Characteristics'!$C:$C,0))),"",INDEX('Policy Characteristics'!L:L,MATCH($C341,'Policy Characteristics'!$C:$C,0)))</f>
        <v/>
      </c>
      <c r="S341" s="314"/>
    </row>
    <row r="342" spans="1:19" x14ac:dyDescent="0.25">
      <c r="A342" s="254" t="str">
        <f>IF(ISBLANK(INDEX('Policy Characteristics'!A:A,MATCH($C342,'Policy Characteristics'!$C:$C,0))),"",INDEX('Policy Characteristics'!A:A,MATCH($C342,'Policy Characteristics'!$C:$C,0)))</f>
        <v>Electricity Supply</v>
      </c>
      <c r="B342" s="262" t="str">
        <f>IF(ISBLANK(INDEX('Policy Characteristics'!B:B,MATCH($C342,'Policy Characteristics'!$C:$C,0))),"",INDEX('Policy Characteristics'!B:B,MATCH($C342,'Policy Characteristics'!$C:$C,0)))</f>
        <v>Decrease Cost of Capital</v>
      </c>
      <c r="C342" s="254" t="str">
        <f t="shared" si="26"/>
        <v>Percentage Decrease in Cost of Capital for Power Plants</v>
      </c>
      <c r="D342" s="6" t="s">
        <v>293</v>
      </c>
      <c r="E342" s="45"/>
      <c r="F342" s="6" t="s">
        <v>295</v>
      </c>
      <c r="G342" s="6"/>
      <c r="H342" s="47">
        <f t="shared" si="25"/>
        <v>341</v>
      </c>
      <c r="I342" s="325" t="s">
        <v>41</v>
      </c>
      <c r="J342" s="255" t="str">
        <f>IF(ISBLANK(INDEX('Policy Characteristics'!D:D,MATCH($C342,'Policy Characteristics'!$C:$C,0))),"",INDEX('Policy Characteristics'!D:D,MATCH($C342,'Policy Characteristics'!$C:$C,0)))</f>
        <v>Decrease Electricity Sector Cost of Capital</v>
      </c>
      <c r="K342" s="254" t="str">
        <f>IF(ISBLANK(INDEX('Policy Characteristics'!E:E,MATCH($C342,'Policy Characteristics'!$C:$C,0))),"",INDEX('Policy Characteristics'!E:E,MATCH($C342,'Policy Characteristics'!$C:$C,0)))</f>
        <v>elec power plant cost of capital</v>
      </c>
      <c r="L342" s="254">
        <f>IF(ISBLANK(INDEX('Policy Characteristics'!F:F,MATCH($C342,'Policy Characteristics'!$C:$C,0))),"",INDEX('Policy Characteristics'!F:F,MATCH($C342,'Policy Characteristics'!$C:$C,0)))</f>
        <v>0</v>
      </c>
      <c r="M342" s="405">
        <f>IF(ISBLANK(INDEX('Policy Characteristics'!G:G,MATCH($C342,'Policy Characteristics'!$C:$C,0))),"",INDEX('Policy Characteristics'!G:G,MATCH($C342,'Policy Characteristics'!$C:$C,0)))</f>
        <v>1</v>
      </c>
      <c r="N342" s="254">
        <f>IF(ISBLANK(INDEX('Policy Characteristics'!H:H,MATCH($C342,'Policy Characteristics'!$C:$C,0))),"",INDEX('Policy Characteristics'!H:H,MATCH($C342,'Policy Characteristics'!$C:$C,0)))</f>
        <v>1</v>
      </c>
      <c r="O342" s="254" t="str">
        <f>IF(ISBLANK(INDEX('Policy Characteristics'!I:I,MATCH($C342,'Policy Characteristics'!$C:$C,0))),"",INDEX('Policy Characteristics'!I:I,MATCH($C342,'Policy Characteristics'!$C:$C,0)))</f>
        <v>% decrease</v>
      </c>
      <c r="P342" s="254" t="str">
        <f>IF(ISBLANK(INDEX('Policy Characteristics'!J:J,MATCH($C342,'Policy Characteristics'!$C:$C,0))),"",INDEX('Policy Characteristics'!J:J,MATCH($C342,'Policy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2" s="254" t="str">
        <f>IF(ISBLANK(INDEX('Policy Characteristics'!K:K,MATCH($C342,'Policy Characteristics'!$C:$C,0))),"",INDEX('Policy Characteristics'!K:K,MATCH($C342,'Policy Characteristics'!$C:$C,0)))</f>
        <v/>
      </c>
      <c r="R342" s="254" t="str">
        <f>IF(ISBLANK(INDEX('Policy Characteristics'!L:L,MATCH($C342,'Policy Characteristics'!$C:$C,0))),"",INDEX('Policy Characteristics'!L:L,MATCH($C342,'Policy Characteristics'!$C:$C,0)))</f>
        <v/>
      </c>
      <c r="S342" s="314"/>
    </row>
    <row r="343" spans="1:19" x14ac:dyDescent="0.25">
      <c r="A343" s="254" t="str">
        <f>IF(ISBLANK(INDEX('Policy Characteristics'!A:A,MATCH($C343,'Policy Characteristics'!$C:$C,0))),"",INDEX('Policy Characteristics'!A:A,MATCH($C343,'Policy Characteristics'!$C:$C,0)))</f>
        <v>Electricity Supply</v>
      </c>
      <c r="B343" s="262" t="str">
        <f>IF(ISBLANK(INDEX('Policy Characteristics'!B:B,MATCH($C343,'Policy Characteristics'!$C:$C,0))),"",INDEX('Policy Characteristics'!B:B,MATCH($C343,'Policy Characteristics'!$C:$C,0)))</f>
        <v>Decrease Cost of Capital</v>
      </c>
      <c r="C343" s="254" t="str">
        <f t="shared" si="26"/>
        <v>Percentage Decrease in Cost of Capital for Power Plants</v>
      </c>
      <c r="D343" s="6" t="s">
        <v>294</v>
      </c>
      <c r="E343" s="45"/>
      <c r="F343" s="6" t="s">
        <v>296</v>
      </c>
      <c r="G343" s="6"/>
      <c r="H343" s="47">
        <f t="shared" si="25"/>
        <v>342</v>
      </c>
      <c r="I343" s="325" t="s">
        <v>41</v>
      </c>
      <c r="J343" s="255" t="str">
        <f>IF(ISBLANK(INDEX('Policy Characteristics'!D:D,MATCH($C343,'Policy Characteristics'!$C:$C,0))),"",INDEX('Policy Characteristics'!D:D,MATCH($C343,'Policy Characteristics'!$C:$C,0)))</f>
        <v>Decrease Electricity Sector Cost of Capital</v>
      </c>
      <c r="K343" s="254" t="str">
        <f>IF(ISBLANK(INDEX('Policy Characteristics'!E:E,MATCH($C343,'Policy Characteristics'!$C:$C,0))),"",INDEX('Policy Characteristics'!E:E,MATCH($C343,'Policy Characteristics'!$C:$C,0)))</f>
        <v>elec power plant cost of capital</v>
      </c>
      <c r="L343" s="254">
        <f>IF(ISBLANK(INDEX('Policy Characteristics'!F:F,MATCH($C343,'Policy Characteristics'!$C:$C,0))),"",INDEX('Policy Characteristics'!F:F,MATCH($C343,'Policy Characteristics'!$C:$C,0)))</f>
        <v>0</v>
      </c>
      <c r="M343" s="405">
        <f>IF(ISBLANK(INDEX('Policy Characteristics'!G:G,MATCH($C343,'Policy Characteristics'!$C:$C,0))),"",INDEX('Policy Characteristics'!G:G,MATCH($C343,'Policy Characteristics'!$C:$C,0)))</f>
        <v>1</v>
      </c>
      <c r="N343" s="254">
        <f>IF(ISBLANK(INDEX('Policy Characteristics'!H:H,MATCH($C343,'Policy Characteristics'!$C:$C,0))),"",INDEX('Policy Characteristics'!H:H,MATCH($C343,'Policy Characteristics'!$C:$C,0)))</f>
        <v>1</v>
      </c>
      <c r="O343" s="254" t="str">
        <f>IF(ISBLANK(INDEX('Policy Characteristics'!I:I,MATCH($C343,'Policy Characteristics'!$C:$C,0))),"",INDEX('Policy Characteristics'!I:I,MATCH($C343,'Policy Characteristics'!$C:$C,0)))</f>
        <v>% decrease</v>
      </c>
      <c r="P343" s="254" t="str">
        <f>IF(ISBLANK(INDEX('Policy Characteristics'!J:J,MATCH($C343,'Policy Characteristics'!$C:$C,0))),"",INDEX('Policy Characteristics'!J:J,MATCH($C343,'Policy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3" s="254" t="str">
        <f>IF(ISBLANK(INDEX('Policy Characteristics'!K:K,MATCH($C343,'Policy Characteristics'!$C:$C,0))),"",INDEX('Policy Characteristics'!K:K,MATCH($C343,'Policy Characteristics'!$C:$C,0)))</f>
        <v/>
      </c>
      <c r="R343" s="254" t="str">
        <f>IF(ISBLANK(INDEX('Policy Characteristics'!L:L,MATCH($C343,'Policy Characteristics'!$C:$C,0))),"",INDEX('Policy Characteristics'!L:L,MATCH($C343,'Policy Characteristics'!$C:$C,0)))</f>
        <v/>
      </c>
      <c r="S343" s="314"/>
    </row>
    <row r="344" spans="1:19" x14ac:dyDescent="0.25">
      <c r="A344" s="254" t="str">
        <f>IF(ISBLANK(INDEX('Policy Characteristics'!A:A,MATCH($C344,'Policy Characteristics'!$C:$C,0))),"",INDEX('Policy Characteristics'!A:A,MATCH($C344,'Policy Characteristics'!$C:$C,0)))</f>
        <v>Electricity Supply</v>
      </c>
      <c r="B344" s="262" t="str">
        <f>IF(ISBLANK(INDEX('Policy Characteristics'!B:B,MATCH($C344,'Policy Characteristics'!$C:$C,0))),"",INDEX('Policy Characteristics'!B:B,MATCH($C344,'Policy Characteristics'!$C:$C,0)))</f>
        <v>Decrease Cost of Capital</v>
      </c>
      <c r="C344" s="254" t="str">
        <f t="shared" si="26"/>
        <v>Percentage Decrease in Cost of Capital for Power Plants</v>
      </c>
      <c r="D344" s="6" t="s">
        <v>428</v>
      </c>
      <c r="E344" s="45"/>
      <c r="F344" s="6" t="s">
        <v>427</v>
      </c>
      <c r="G344" s="6"/>
      <c r="H344" s="47">
        <f t="shared" si="25"/>
        <v>343</v>
      </c>
      <c r="I344" s="325" t="s">
        <v>41</v>
      </c>
      <c r="J344" s="255" t="str">
        <f>IF(ISBLANK(INDEX('Policy Characteristics'!D:D,MATCH($C344,'Policy Characteristics'!$C:$C,0))),"",INDEX('Policy Characteristics'!D:D,MATCH($C344,'Policy Characteristics'!$C:$C,0)))</f>
        <v>Decrease Electricity Sector Cost of Capital</v>
      </c>
      <c r="K344" s="254" t="str">
        <f>IF(ISBLANK(INDEX('Policy Characteristics'!E:E,MATCH($C344,'Policy Characteristics'!$C:$C,0))),"",INDEX('Policy Characteristics'!E:E,MATCH($C344,'Policy Characteristics'!$C:$C,0)))</f>
        <v>elec power plant cost of capital</v>
      </c>
      <c r="L344" s="254">
        <f>IF(ISBLANK(INDEX('Policy Characteristics'!F:F,MATCH($C344,'Policy Characteristics'!$C:$C,0))),"",INDEX('Policy Characteristics'!F:F,MATCH($C344,'Policy Characteristics'!$C:$C,0)))</f>
        <v>0</v>
      </c>
      <c r="M344" s="405">
        <f>IF(ISBLANK(INDEX('Policy Characteristics'!G:G,MATCH($C344,'Policy Characteristics'!$C:$C,0))),"",INDEX('Policy Characteristics'!G:G,MATCH($C344,'Policy Characteristics'!$C:$C,0)))</f>
        <v>1</v>
      </c>
      <c r="N344" s="254">
        <f>IF(ISBLANK(INDEX('Policy Characteristics'!H:H,MATCH($C344,'Policy Characteristics'!$C:$C,0))),"",INDEX('Policy Characteristics'!H:H,MATCH($C344,'Policy Characteristics'!$C:$C,0)))</f>
        <v>1</v>
      </c>
      <c r="O344" s="254" t="str">
        <f>IF(ISBLANK(INDEX('Policy Characteristics'!I:I,MATCH($C344,'Policy Characteristics'!$C:$C,0))),"",INDEX('Policy Characteristics'!I:I,MATCH($C344,'Policy Characteristics'!$C:$C,0)))</f>
        <v>% decrease</v>
      </c>
      <c r="P344" s="254" t="str">
        <f>IF(ISBLANK(INDEX('Policy Characteristics'!J:J,MATCH($C344,'Policy Characteristics'!$C:$C,0))),"",INDEX('Policy Characteristics'!J:J,MATCH($C344,'Policy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4" s="254" t="str">
        <f>IF(ISBLANK(INDEX('Policy Characteristics'!K:K,MATCH($C344,'Policy Characteristics'!$C:$C,0))),"",INDEX('Policy Characteristics'!K:K,MATCH($C344,'Policy Characteristics'!$C:$C,0)))</f>
        <v/>
      </c>
      <c r="R344" s="254" t="str">
        <f>IF(ISBLANK(INDEX('Policy Characteristics'!L:L,MATCH($C344,'Policy Characteristics'!$C:$C,0))),"",INDEX('Policy Characteristics'!L:L,MATCH($C344,'Policy Characteristics'!$C:$C,0)))</f>
        <v/>
      </c>
      <c r="S344" s="314"/>
    </row>
    <row r="345" spans="1:19" x14ac:dyDescent="0.25">
      <c r="A345" s="254" t="str">
        <f>IF(ISBLANK(INDEX('Policy Characteristics'!A:A,MATCH($C345,'Policy Characteristics'!$C:$C,0))),"",INDEX('Policy Characteristics'!A:A,MATCH($C345,'Policy Characteristics'!$C:$C,0)))</f>
        <v>Electricity Supply</v>
      </c>
      <c r="B345" s="262" t="str">
        <f>IF(ISBLANK(INDEX('Policy Characteristics'!B:B,MATCH($C345,'Policy Characteristics'!$C:$C,0))),"",INDEX('Policy Characteristics'!B:B,MATCH($C345,'Policy Characteristics'!$C:$C,0)))</f>
        <v>Decrease Cost of Capital</v>
      </c>
      <c r="C345" s="254" t="str">
        <f t="shared" si="26"/>
        <v>Percentage Decrease in Cost of Capital for Power Plants</v>
      </c>
      <c r="D345" s="6" t="s">
        <v>437</v>
      </c>
      <c r="E345" s="45"/>
      <c r="F345" s="6" t="s">
        <v>438</v>
      </c>
      <c r="G345" s="6"/>
      <c r="H345" s="47">
        <f t="shared" si="25"/>
        <v>344</v>
      </c>
      <c r="I345" s="325" t="s">
        <v>40</v>
      </c>
      <c r="J345" s="255" t="str">
        <f>IF(ISBLANK(INDEX('Policy Characteristics'!D:D,MATCH($C345,'Policy Characteristics'!$C:$C,0))),"",INDEX('Policy Characteristics'!D:D,MATCH($C345,'Policy Characteristics'!$C:$C,0)))</f>
        <v>Decrease Electricity Sector Cost of Capital</v>
      </c>
      <c r="K345" s="254" t="str">
        <f>IF(ISBLANK(INDEX('Policy Characteristics'!E:E,MATCH($C345,'Policy Characteristics'!$C:$C,0))),"",INDEX('Policy Characteristics'!E:E,MATCH($C345,'Policy Characteristics'!$C:$C,0)))</f>
        <v>elec power plant cost of capital</v>
      </c>
      <c r="L345" s="254">
        <f>IF(ISBLANK(INDEX('Policy Characteristics'!F:F,MATCH($C345,'Policy Characteristics'!$C:$C,0))),"",INDEX('Policy Characteristics'!F:F,MATCH($C345,'Policy Characteristics'!$C:$C,0)))</f>
        <v>0</v>
      </c>
      <c r="M345" s="405">
        <f>IF(ISBLANK(INDEX('Policy Characteristics'!G:G,MATCH($C345,'Policy Characteristics'!$C:$C,0))),"",INDEX('Policy Characteristics'!G:G,MATCH($C345,'Policy Characteristics'!$C:$C,0)))</f>
        <v>1</v>
      </c>
      <c r="N345" s="254">
        <f>IF(ISBLANK(INDEX('Policy Characteristics'!H:H,MATCH($C345,'Policy Characteristics'!$C:$C,0))),"",INDEX('Policy Characteristics'!H:H,MATCH($C345,'Policy Characteristics'!$C:$C,0)))</f>
        <v>1</v>
      </c>
      <c r="O345" s="254" t="str">
        <f>IF(ISBLANK(INDEX('Policy Characteristics'!I:I,MATCH($C345,'Policy Characteristics'!$C:$C,0))),"",INDEX('Policy Characteristics'!I:I,MATCH($C345,'Policy Characteristics'!$C:$C,0)))</f>
        <v>% decrease</v>
      </c>
      <c r="P345" s="254" t="str">
        <f>IF(ISBLANK(INDEX('Policy Characteristics'!J:J,MATCH($C345,'Policy Characteristics'!$C:$C,0))),"",INDEX('Policy Characteristics'!J:J,MATCH($C345,'Policy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5" s="254" t="str">
        <f>IF(ISBLANK(INDEX('Policy Characteristics'!K:K,MATCH($C345,'Policy Characteristics'!$C:$C,0))),"",INDEX('Policy Characteristics'!K:K,MATCH($C345,'Policy Characteristics'!$C:$C,0)))</f>
        <v/>
      </c>
      <c r="R345" s="254" t="str">
        <f>IF(ISBLANK(INDEX('Policy Characteristics'!L:L,MATCH($C345,'Policy Characteristics'!$C:$C,0))),"",INDEX('Policy Characteristics'!L:L,MATCH($C345,'Policy Characteristics'!$C:$C,0)))</f>
        <v/>
      </c>
      <c r="S345" s="314"/>
    </row>
    <row r="346" spans="1:19" x14ac:dyDescent="0.25">
      <c r="A346" s="254" t="str">
        <f>IF(ISBLANK(INDEX('Policy Characteristics'!A:A,MATCH($C346,'Policy Characteristics'!$C:$C,0))),"",INDEX('Policy Characteristics'!A:A,MATCH($C346,'Policy Characteristics'!$C:$C,0)))</f>
        <v>Electricity Supply</v>
      </c>
      <c r="B346" s="262" t="str">
        <f>IF(ISBLANK(INDEX('Policy Characteristics'!B:B,MATCH($C346,'Policy Characteristics'!$C:$C,0))),"",INDEX('Policy Characteristics'!B:B,MATCH($C346,'Policy Characteristics'!$C:$C,0)))</f>
        <v>Decrease Cost of Capital</v>
      </c>
      <c r="C346" s="254" t="str">
        <f t="shared" si="26"/>
        <v>Percentage Decrease in Cost of Capital for Power Plants</v>
      </c>
      <c r="D346" s="6" t="s">
        <v>2714</v>
      </c>
      <c r="E346" s="45"/>
      <c r="F346" s="6" t="s">
        <v>2443</v>
      </c>
      <c r="G346" s="6"/>
      <c r="H346" s="47">
        <f t="shared" si="25"/>
        <v>345</v>
      </c>
      <c r="I346" s="325" t="s">
        <v>41</v>
      </c>
      <c r="J346" s="255" t="str">
        <f>IF(ISBLANK(INDEX('Policy Characteristics'!D:D,MATCH($C346,'Policy Characteristics'!$C:$C,0))),"",INDEX('Policy Characteristics'!D:D,MATCH($C346,'Policy Characteristics'!$C:$C,0)))</f>
        <v>Decrease Electricity Sector Cost of Capital</v>
      </c>
      <c r="K346" s="254" t="str">
        <f>IF(ISBLANK(INDEX('Policy Characteristics'!E:E,MATCH($C346,'Policy Characteristics'!$C:$C,0))),"",INDEX('Policy Characteristics'!E:E,MATCH($C346,'Policy Characteristics'!$C:$C,0)))</f>
        <v>elec power plant cost of capital</v>
      </c>
      <c r="L346" s="254">
        <f>IF(ISBLANK(INDEX('Policy Characteristics'!F:F,MATCH($C346,'Policy Characteristics'!$C:$C,0))),"",INDEX('Policy Characteristics'!F:F,MATCH($C346,'Policy Characteristics'!$C:$C,0)))</f>
        <v>0</v>
      </c>
      <c r="M346" s="405">
        <f>IF(ISBLANK(INDEX('Policy Characteristics'!G:G,MATCH($C346,'Policy Characteristics'!$C:$C,0))),"",INDEX('Policy Characteristics'!G:G,MATCH($C346,'Policy Characteristics'!$C:$C,0)))</f>
        <v>1</v>
      </c>
      <c r="N346" s="254">
        <f>IF(ISBLANK(INDEX('Policy Characteristics'!H:H,MATCH($C346,'Policy Characteristics'!$C:$C,0))),"",INDEX('Policy Characteristics'!H:H,MATCH($C346,'Policy Characteristics'!$C:$C,0)))</f>
        <v>1</v>
      </c>
      <c r="O346" s="254" t="str">
        <f>IF(ISBLANK(INDEX('Policy Characteristics'!I:I,MATCH($C346,'Policy Characteristics'!$C:$C,0))),"",INDEX('Policy Characteristics'!I:I,MATCH($C346,'Policy Characteristics'!$C:$C,0)))</f>
        <v>% decrease</v>
      </c>
      <c r="P346" s="254" t="str">
        <f>IF(ISBLANK(INDEX('Policy Characteristics'!J:J,MATCH($C346,'Policy Characteristics'!$C:$C,0))),"",INDEX('Policy Characteristics'!J:J,MATCH($C346,'Policy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6" s="254" t="str">
        <f>IF(ISBLANK(INDEX('Policy Characteristics'!K:K,MATCH($C346,'Policy Characteristics'!$C:$C,0))),"",INDEX('Policy Characteristics'!K:K,MATCH($C346,'Policy Characteristics'!$C:$C,0)))</f>
        <v/>
      </c>
      <c r="R346" s="254" t="str">
        <f>IF(ISBLANK(INDEX('Policy Characteristics'!L:L,MATCH($C346,'Policy Characteristics'!$C:$C,0))),"",INDEX('Policy Characteristics'!L:L,MATCH($C346,'Policy Characteristics'!$C:$C,0)))</f>
        <v/>
      </c>
      <c r="S346" s="314"/>
    </row>
    <row r="347" spans="1:19" x14ac:dyDescent="0.25">
      <c r="A347" s="254" t="str">
        <f>IF(ISBLANK(INDEX('Policy Characteristics'!A:A,MATCH($C347,'Policy Characteristics'!$C:$C,0))),"",INDEX('Policy Characteristics'!A:A,MATCH($C347,'Policy Characteristics'!$C:$C,0)))</f>
        <v>Electricity Supply</v>
      </c>
      <c r="B347" s="262" t="str">
        <f>IF(ISBLANK(INDEX('Policy Characteristics'!B:B,MATCH($C347,'Policy Characteristics'!$C:$C,0))),"",INDEX('Policy Characteristics'!B:B,MATCH($C347,'Policy Characteristics'!$C:$C,0)))</f>
        <v>Decrease Cost of Capital</v>
      </c>
      <c r="C347" s="254" t="str">
        <f t="shared" si="26"/>
        <v>Percentage Decrease in Cost of Capital for Power Plants</v>
      </c>
      <c r="D347" s="6" t="s">
        <v>2715</v>
      </c>
      <c r="E347" s="45"/>
      <c r="F347" s="6" t="s">
        <v>2559</v>
      </c>
      <c r="G347" s="6"/>
      <c r="H347" s="47">
        <f t="shared" si="25"/>
        <v>346</v>
      </c>
      <c r="I347" s="325" t="s">
        <v>41</v>
      </c>
      <c r="J347" s="255" t="str">
        <f>IF(ISBLANK(INDEX('Policy Characteristics'!D:D,MATCH($C347,'Policy Characteristics'!$C:$C,0))),"",INDEX('Policy Characteristics'!D:D,MATCH($C347,'Policy Characteristics'!$C:$C,0)))</f>
        <v>Decrease Electricity Sector Cost of Capital</v>
      </c>
      <c r="K347" s="254" t="str">
        <f>IF(ISBLANK(INDEX('Policy Characteristics'!E:E,MATCH($C347,'Policy Characteristics'!$C:$C,0))),"",INDEX('Policy Characteristics'!E:E,MATCH($C347,'Policy Characteristics'!$C:$C,0)))</f>
        <v>elec power plant cost of capital</v>
      </c>
      <c r="L347" s="254">
        <f>IF(ISBLANK(INDEX('Policy Characteristics'!F:F,MATCH($C347,'Policy Characteristics'!$C:$C,0))),"",INDEX('Policy Characteristics'!F:F,MATCH($C347,'Policy Characteristics'!$C:$C,0)))</f>
        <v>0</v>
      </c>
      <c r="M347" s="405">
        <f>IF(ISBLANK(INDEX('Policy Characteristics'!G:G,MATCH($C347,'Policy Characteristics'!$C:$C,0))),"",INDEX('Policy Characteristics'!G:G,MATCH($C347,'Policy Characteristics'!$C:$C,0)))</f>
        <v>1</v>
      </c>
      <c r="N347" s="254">
        <f>IF(ISBLANK(INDEX('Policy Characteristics'!H:H,MATCH($C347,'Policy Characteristics'!$C:$C,0))),"",INDEX('Policy Characteristics'!H:H,MATCH($C347,'Policy Characteristics'!$C:$C,0)))</f>
        <v>1</v>
      </c>
      <c r="O347" s="254" t="str">
        <f>IF(ISBLANK(INDEX('Policy Characteristics'!I:I,MATCH($C347,'Policy Characteristics'!$C:$C,0))),"",INDEX('Policy Characteristics'!I:I,MATCH($C347,'Policy Characteristics'!$C:$C,0)))</f>
        <v>% decrease</v>
      </c>
      <c r="P347" s="254" t="str">
        <f>IF(ISBLANK(INDEX('Policy Characteristics'!J:J,MATCH($C347,'Policy Characteristics'!$C:$C,0))),"",INDEX('Policy Characteristics'!J:J,MATCH($C347,'Policy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7" s="254" t="str">
        <f>IF(ISBLANK(INDEX('Policy Characteristics'!K:K,MATCH($C347,'Policy Characteristics'!$C:$C,0))),"",INDEX('Policy Characteristics'!K:K,MATCH($C347,'Policy Characteristics'!$C:$C,0)))</f>
        <v/>
      </c>
      <c r="R347" s="254" t="str">
        <f>IF(ISBLANK(INDEX('Policy Characteristics'!L:L,MATCH($C347,'Policy Characteristics'!$C:$C,0))),"",INDEX('Policy Characteristics'!L:L,MATCH($C347,'Policy Characteristics'!$C:$C,0)))</f>
        <v/>
      </c>
      <c r="S347" s="314"/>
    </row>
    <row r="348" spans="1:19" x14ac:dyDescent="0.25">
      <c r="A348" s="254" t="str">
        <f>IF(ISBLANK(INDEX('Policy Characteristics'!A:A,MATCH($C348,'Policy Characteristics'!$C:$C,0))),"",INDEX('Policy Characteristics'!A:A,MATCH($C348,'Policy Characteristics'!$C:$C,0)))</f>
        <v>Electricity Supply</v>
      </c>
      <c r="B348" s="262" t="str">
        <f>IF(ISBLANK(INDEX('Policy Characteristics'!B:B,MATCH($C348,'Policy Characteristics'!$C:$C,0))),"",INDEX('Policy Characteristics'!B:B,MATCH($C348,'Policy Characteristics'!$C:$C,0)))</f>
        <v>Decrease Cost of Capital</v>
      </c>
      <c r="C348" s="254" t="str">
        <f t="shared" si="26"/>
        <v>Percentage Decrease in Cost of Capital for Power Plants</v>
      </c>
      <c r="D348" s="6" t="s">
        <v>2716</v>
      </c>
      <c r="E348" s="45"/>
      <c r="F348" s="6" t="s">
        <v>2445</v>
      </c>
      <c r="G348" s="6"/>
      <c r="H348" s="47">
        <f t="shared" si="25"/>
        <v>347</v>
      </c>
      <c r="I348" s="325" t="s">
        <v>41</v>
      </c>
      <c r="J348" s="255" t="str">
        <f>IF(ISBLANK(INDEX('Policy Characteristics'!D:D,MATCH($C348,'Policy Characteristics'!$C:$C,0))),"",INDEX('Policy Characteristics'!D:D,MATCH($C348,'Policy Characteristics'!$C:$C,0)))</f>
        <v>Decrease Electricity Sector Cost of Capital</v>
      </c>
      <c r="K348" s="254" t="str">
        <f>IF(ISBLANK(INDEX('Policy Characteristics'!E:E,MATCH($C348,'Policy Characteristics'!$C:$C,0))),"",INDEX('Policy Characteristics'!E:E,MATCH($C348,'Policy Characteristics'!$C:$C,0)))</f>
        <v>elec power plant cost of capital</v>
      </c>
      <c r="L348" s="254">
        <f>IF(ISBLANK(INDEX('Policy Characteristics'!F:F,MATCH($C348,'Policy Characteristics'!$C:$C,0))),"",INDEX('Policy Characteristics'!F:F,MATCH($C348,'Policy Characteristics'!$C:$C,0)))</f>
        <v>0</v>
      </c>
      <c r="M348" s="405">
        <f>IF(ISBLANK(INDEX('Policy Characteristics'!G:G,MATCH($C348,'Policy Characteristics'!$C:$C,0))),"",INDEX('Policy Characteristics'!G:G,MATCH($C348,'Policy Characteristics'!$C:$C,0)))</f>
        <v>1</v>
      </c>
      <c r="N348" s="254">
        <f>IF(ISBLANK(INDEX('Policy Characteristics'!H:H,MATCH($C348,'Policy Characteristics'!$C:$C,0))),"",INDEX('Policy Characteristics'!H:H,MATCH($C348,'Policy Characteristics'!$C:$C,0)))</f>
        <v>1</v>
      </c>
      <c r="O348" s="254" t="str">
        <f>IF(ISBLANK(INDEX('Policy Characteristics'!I:I,MATCH($C348,'Policy Characteristics'!$C:$C,0))),"",INDEX('Policy Characteristics'!I:I,MATCH($C348,'Policy Characteristics'!$C:$C,0)))</f>
        <v>% decrease</v>
      </c>
      <c r="P348" s="254" t="str">
        <f>IF(ISBLANK(INDEX('Policy Characteristics'!J:J,MATCH($C348,'Policy Characteristics'!$C:$C,0))),"",INDEX('Policy Characteristics'!J:J,MATCH($C348,'Policy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8" s="254" t="str">
        <f>IF(ISBLANK(INDEX('Policy Characteristics'!K:K,MATCH($C348,'Policy Characteristics'!$C:$C,0))),"",INDEX('Policy Characteristics'!K:K,MATCH($C348,'Policy Characteristics'!$C:$C,0)))</f>
        <v/>
      </c>
      <c r="R348" s="254" t="str">
        <f>IF(ISBLANK(INDEX('Policy Characteristics'!L:L,MATCH($C348,'Policy Characteristics'!$C:$C,0))),"",INDEX('Policy Characteristics'!L:L,MATCH($C348,'Policy Characteristics'!$C:$C,0)))</f>
        <v/>
      </c>
      <c r="S348" s="314"/>
    </row>
    <row r="349" spans="1:19" x14ac:dyDescent="0.25">
      <c r="A349" s="254" t="str">
        <f>IF(ISBLANK(INDEX('Policy Characteristics'!A:A,MATCH($C349,'Policy Characteristics'!$C:$C,0))),"",INDEX('Policy Characteristics'!A:A,MATCH($C349,'Policy Characteristics'!$C:$C,0)))</f>
        <v>Electricity Supply</v>
      </c>
      <c r="B349" s="262" t="str">
        <f>IF(ISBLANK(INDEX('Policy Characteristics'!B:B,MATCH($C349,'Policy Characteristics'!$C:$C,0))),"",INDEX('Policy Characteristics'!B:B,MATCH($C349,'Policy Characteristics'!$C:$C,0)))</f>
        <v>Decrease Cost of Capital</v>
      </c>
      <c r="C349" s="254" t="str">
        <f t="shared" si="26"/>
        <v>Percentage Decrease in Cost of Capital for Power Plants</v>
      </c>
      <c r="D349" s="6" t="s">
        <v>3432</v>
      </c>
      <c r="E349" s="45"/>
      <c r="F349" s="6" t="s">
        <v>3439</v>
      </c>
      <c r="G349" s="6"/>
      <c r="H349" s="47">
        <f t="shared" si="25"/>
        <v>348</v>
      </c>
      <c r="I349" s="325" t="s">
        <v>40</v>
      </c>
      <c r="J349" s="255" t="str">
        <f>IF(ISBLANK(INDEX('Policy Characteristics'!D:D,MATCH($C349,'Policy Characteristics'!$C:$C,0))),"",INDEX('Policy Characteristics'!D:D,MATCH($C349,'Policy Characteristics'!$C:$C,0)))</f>
        <v>Decrease Electricity Sector Cost of Capital</v>
      </c>
      <c r="K349" s="254" t="str">
        <f>IF(ISBLANK(INDEX('Policy Characteristics'!E:E,MATCH($C349,'Policy Characteristics'!$C:$C,0))),"",INDEX('Policy Characteristics'!E:E,MATCH($C349,'Policy Characteristics'!$C:$C,0)))</f>
        <v>elec power plant cost of capital</v>
      </c>
      <c r="L349" s="254">
        <f>IF(ISBLANK(INDEX('Policy Characteristics'!F:F,MATCH($C349,'Policy Characteristics'!$C:$C,0))),"",INDEX('Policy Characteristics'!F:F,MATCH($C349,'Policy Characteristics'!$C:$C,0)))</f>
        <v>0</v>
      </c>
      <c r="M349" s="405">
        <f>IF(ISBLANK(INDEX('Policy Characteristics'!G:G,MATCH($C349,'Policy Characteristics'!$C:$C,0))),"",INDEX('Policy Characteristics'!G:G,MATCH($C349,'Policy Characteristics'!$C:$C,0)))</f>
        <v>1</v>
      </c>
      <c r="N349" s="254">
        <f>IF(ISBLANK(INDEX('Policy Characteristics'!H:H,MATCH($C349,'Policy Characteristics'!$C:$C,0))),"",INDEX('Policy Characteristics'!H:H,MATCH($C349,'Policy Characteristics'!$C:$C,0)))</f>
        <v>1</v>
      </c>
      <c r="O349" s="254" t="str">
        <f>IF(ISBLANK(INDEX('Policy Characteristics'!I:I,MATCH($C349,'Policy Characteristics'!$C:$C,0))),"",INDEX('Policy Characteristics'!I:I,MATCH($C349,'Policy Characteristics'!$C:$C,0)))</f>
        <v>% decrease</v>
      </c>
      <c r="P349" s="254" t="str">
        <f>IF(ISBLANK(INDEX('Policy Characteristics'!J:J,MATCH($C349,'Policy Characteristics'!$C:$C,0))),"",INDEX('Policy Characteristics'!J:J,MATCH($C349,'Policy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9" s="254" t="str">
        <f>IF(ISBLANK(INDEX('Policy Characteristics'!K:K,MATCH($C349,'Policy Characteristics'!$C:$C,0))),"",INDEX('Policy Characteristics'!K:K,MATCH($C349,'Policy Characteristics'!$C:$C,0)))</f>
        <v/>
      </c>
      <c r="R349" s="254" t="str">
        <f>IF(ISBLANK(INDEX('Policy Characteristics'!L:L,MATCH($C349,'Policy Characteristics'!$C:$C,0))),"",INDEX('Policy Characteristics'!L:L,MATCH($C349,'Policy Characteristics'!$C:$C,0)))</f>
        <v/>
      </c>
      <c r="S349" s="314"/>
    </row>
    <row r="350" spans="1:19" x14ac:dyDescent="0.25">
      <c r="A350" s="254" t="str">
        <f>IF(ISBLANK(INDEX('Policy Characteristics'!A:A,MATCH($C350,'Policy Characteristics'!$C:$C,0))),"",INDEX('Policy Characteristics'!A:A,MATCH($C350,'Policy Characteristics'!$C:$C,0)))</f>
        <v>Electricity Supply</v>
      </c>
      <c r="B350" s="262" t="str">
        <f>IF(ISBLANK(INDEX('Policy Characteristics'!B:B,MATCH($C350,'Policy Characteristics'!$C:$C,0))),"",INDEX('Policy Characteristics'!B:B,MATCH($C350,'Policy Characteristics'!$C:$C,0)))</f>
        <v>Decrease Cost of Capital</v>
      </c>
      <c r="C350" s="254" t="str">
        <f t="shared" si="26"/>
        <v>Percentage Decrease in Cost of Capital for Power Plants</v>
      </c>
      <c r="D350" s="6" t="s">
        <v>3435</v>
      </c>
      <c r="E350" s="45"/>
      <c r="F350" s="6" t="s">
        <v>3440</v>
      </c>
      <c r="G350" s="6"/>
      <c r="H350" s="47">
        <f t="shared" si="25"/>
        <v>349</v>
      </c>
      <c r="I350" s="325" t="s">
        <v>40</v>
      </c>
      <c r="J350" s="255" t="str">
        <f>IF(ISBLANK(INDEX('Policy Characteristics'!D:D,MATCH($C350,'Policy Characteristics'!$C:$C,0))),"",INDEX('Policy Characteristics'!D:D,MATCH($C350,'Policy Characteristics'!$C:$C,0)))</f>
        <v>Decrease Electricity Sector Cost of Capital</v>
      </c>
      <c r="K350" s="254" t="str">
        <f>IF(ISBLANK(INDEX('Policy Characteristics'!E:E,MATCH($C350,'Policy Characteristics'!$C:$C,0))),"",INDEX('Policy Characteristics'!E:E,MATCH($C350,'Policy Characteristics'!$C:$C,0)))</f>
        <v>elec power plant cost of capital</v>
      </c>
      <c r="L350" s="254">
        <f>IF(ISBLANK(INDEX('Policy Characteristics'!F:F,MATCH($C350,'Policy Characteristics'!$C:$C,0))),"",INDEX('Policy Characteristics'!F:F,MATCH($C350,'Policy Characteristics'!$C:$C,0)))</f>
        <v>0</v>
      </c>
      <c r="M350" s="405">
        <f>IF(ISBLANK(INDEX('Policy Characteristics'!G:G,MATCH($C350,'Policy Characteristics'!$C:$C,0))),"",INDEX('Policy Characteristics'!G:G,MATCH($C350,'Policy Characteristics'!$C:$C,0)))</f>
        <v>1</v>
      </c>
      <c r="N350" s="254">
        <f>IF(ISBLANK(INDEX('Policy Characteristics'!H:H,MATCH($C350,'Policy Characteristics'!$C:$C,0))),"",INDEX('Policy Characteristics'!H:H,MATCH($C350,'Policy Characteristics'!$C:$C,0)))</f>
        <v>1</v>
      </c>
      <c r="O350" s="254" t="str">
        <f>IF(ISBLANK(INDEX('Policy Characteristics'!I:I,MATCH($C350,'Policy Characteristics'!$C:$C,0))),"",INDEX('Policy Characteristics'!I:I,MATCH($C350,'Policy Characteristics'!$C:$C,0)))</f>
        <v>% decrease</v>
      </c>
      <c r="P350" s="254" t="str">
        <f>IF(ISBLANK(INDEX('Policy Characteristics'!J:J,MATCH($C350,'Policy Characteristics'!$C:$C,0))),"",INDEX('Policy Characteristics'!J:J,MATCH($C350,'Policy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0" s="254" t="str">
        <f>IF(ISBLANK(INDEX('Policy Characteristics'!K:K,MATCH($C350,'Policy Characteristics'!$C:$C,0))),"",INDEX('Policy Characteristics'!K:K,MATCH($C350,'Policy Characteristics'!$C:$C,0)))</f>
        <v/>
      </c>
      <c r="R350" s="254" t="str">
        <f>IF(ISBLANK(INDEX('Policy Characteristics'!L:L,MATCH($C350,'Policy Characteristics'!$C:$C,0))),"",INDEX('Policy Characteristics'!L:L,MATCH($C350,'Policy Characteristics'!$C:$C,0)))</f>
        <v/>
      </c>
      <c r="S350" s="314"/>
    </row>
    <row r="351" spans="1:19" x14ac:dyDescent="0.25">
      <c r="A351" s="254" t="str">
        <f>IF(ISBLANK(INDEX('Policy Characteristics'!A:A,MATCH($C351,'Policy Characteristics'!$C:$C,0))),"",INDEX('Policy Characteristics'!A:A,MATCH($C351,'Policy Characteristics'!$C:$C,0)))</f>
        <v>Electricity Supply</v>
      </c>
      <c r="B351" s="262" t="str">
        <f>IF(ISBLANK(INDEX('Policy Characteristics'!B:B,MATCH($C351,'Policy Characteristics'!$C:$C,0))),"",INDEX('Policy Characteristics'!B:B,MATCH($C351,'Policy Characteristics'!$C:$C,0)))</f>
        <v>Decrease Cost of Capital</v>
      </c>
      <c r="C351" s="254" t="str">
        <f t="shared" si="26"/>
        <v>Percentage Decrease in Cost of Capital for Power Plants</v>
      </c>
      <c r="D351" s="6" t="s">
        <v>3436</v>
      </c>
      <c r="E351" s="45"/>
      <c r="F351" s="6" t="s">
        <v>3441</v>
      </c>
      <c r="G351" s="6"/>
      <c r="H351" s="47">
        <f t="shared" si="25"/>
        <v>350</v>
      </c>
      <c r="I351" s="325" t="s">
        <v>40</v>
      </c>
      <c r="J351" s="255" t="str">
        <f>IF(ISBLANK(INDEX('Policy Characteristics'!D:D,MATCH($C351,'Policy Characteristics'!$C:$C,0))),"",INDEX('Policy Characteristics'!D:D,MATCH($C351,'Policy Characteristics'!$C:$C,0)))</f>
        <v>Decrease Electricity Sector Cost of Capital</v>
      </c>
      <c r="K351" s="254" t="str">
        <f>IF(ISBLANK(INDEX('Policy Characteristics'!E:E,MATCH($C351,'Policy Characteristics'!$C:$C,0))),"",INDEX('Policy Characteristics'!E:E,MATCH($C351,'Policy Characteristics'!$C:$C,0)))</f>
        <v>elec power plant cost of capital</v>
      </c>
      <c r="L351" s="254">
        <f>IF(ISBLANK(INDEX('Policy Characteristics'!F:F,MATCH($C351,'Policy Characteristics'!$C:$C,0))),"",INDEX('Policy Characteristics'!F:F,MATCH($C351,'Policy Characteristics'!$C:$C,0)))</f>
        <v>0</v>
      </c>
      <c r="M351" s="405">
        <f>IF(ISBLANK(INDEX('Policy Characteristics'!G:G,MATCH($C351,'Policy Characteristics'!$C:$C,0))),"",INDEX('Policy Characteristics'!G:G,MATCH($C351,'Policy Characteristics'!$C:$C,0)))</f>
        <v>1</v>
      </c>
      <c r="N351" s="254">
        <f>IF(ISBLANK(INDEX('Policy Characteristics'!H:H,MATCH($C351,'Policy Characteristics'!$C:$C,0))),"",INDEX('Policy Characteristics'!H:H,MATCH($C351,'Policy Characteristics'!$C:$C,0)))</f>
        <v>1</v>
      </c>
      <c r="O351" s="254" t="str">
        <f>IF(ISBLANK(INDEX('Policy Characteristics'!I:I,MATCH($C351,'Policy Characteristics'!$C:$C,0))),"",INDEX('Policy Characteristics'!I:I,MATCH($C351,'Policy Characteristics'!$C:$C,0)))</f>
        <v>% decrease</v>
      </c>
      <c r="P351" s="254" t="str">
        <f>IF(ISBLANK(INDEX('Policy Characteristics'!J:J,MATCH($C351,'Policy Characteristics'!$C:$C,0))),"",INDEX('Policy Characteristics'!J:J,MATCH($C351,'Policy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1" s="254" t="str">
        <f>IF(ISBLANK(INDEX('Policy Characteristics'!K:K,MATCH($C351,'Policy Characteristics'!$C:$C,0))),"",INDEX('Policy Characteristics'!K:K,MATCH($C351,'Policy Characteristics'!$C:$C,0)))</f>
        <v/>
      </c>
      <c r="R351" s="254" t="str">
        <f>IF(ISBLANK(INDEX('Policy Characteristics'!L:L,MATCH($C351,'Policy Characteristics'!$C:$C,0))),"",INDEX('Policy Characteristics'!L:L,MATCH($C351,'Policy Characteristics'!$C:$C,0)))</f>
        <v/>
      </c>
      <c r="S351" s="314"/>
    </row>
    <row r="352" spans="1:19" x14ac:dyDescent="0.25">
      <c r="A352" s="254" t="str">
        <f>IF(ISBLANK(INDEX('Policy Characteristics'!A:A,MATCH($C352,'Policy Characteristics'!$C:$C,0))),"",INDEX('Policy Characteristics'!A:A,MATCH($C352,'Policy Characteristics'!$C:$C,0)))</f>
        <v>Electricity Supply</v>
      </c>
      <c r="B352" s="262" t="str">
        <f>IF(ISBLANK(INDEX('Policy Characteristics'!B:B,MATCH($C352,'Policy Characteristics'!$C:$C,0))),"",INDEX('Policy Characteristics'!B:B,MATCH($C352,'Policy Characteristics'!$C:$C,0)))</f>
        <v>Decrease Cost of Capital</v>
      </c>
      <c r="C352" s="254" t="str">
        <f t="shared" si="26"/>
        <v>Percentage Decrease in Cost of Capital for Power Plants</v>
      </c>
      <c r="D352" s="6" t="s">
        <v>3437</v>
      </c>
      <c r="E352" s="45"/>
      <c r="F352" s="6" t="s">
        <v>3442</v>
      </c>
      <c r="G352" s="6"/>
      <c r="H352" s="47">
        <f t="shared" si="25"/>
        <v>351</v>
      </c>
      <c r="I352" s="325" t="s">
        <v>40</v>
      </c>
      <c r="J352" s="255" t="str">
        <f>IF(ISBLANK(INDEX('Policy Characteristics'!D:D,MATCH($C352,'Policy Characteristics'!$C:$C,0))),"",INDEX('Policy Characteristics'!D:D,MATCH($C352,'Policy Characteristics'!$C:$C,0)))</f>
        <v>Decrease Electricity Sector Cost of Capital</v>
      </c>
      <c r="K352" s="254" t="str">
        <f>IF(ISBLANK(INDEX('Policy Characteristics'!E:E,MATCH($C352,'Policy Characteristics'!$C:$C,0))),"",INDEX('Policy Characteristics'!E:E,MATCH($C352,'Policy Characteristics'!$C:$C,0)))</f>
        <v>elec power plant cost of capital</v>
      </c>
      <c r="L352" s="254">
        <f>IF(ISBLANK(INDEX('Policy Characteristics'!F:F,MATCH($C352,'Policy Characteristics'!$C:$C,0))),"",INDEX('Policy Characteristics'!F:F,MATCH($C352,'Policy Characteristics'!$C:$C,0)))</f>
        <v>0</v>
      </c>
      <c r="M352" s="405">
        <f>IF(ISBLANK(INDEX('Policy Characteristics'!G:G,MATCH($C352,'Policy Characteristics'!$C:$C,0))),"",INDEX('Policy Characteristics'!G:G,MATCH($C352,'Policy Characteristics'!$C:$C,0)))</f>
        <v>1</v>
      </c>
      <c r="N352" s="254">
        <f>IF(ISBLANK(INDEX('Policy Characteristics'!H:H,MATCH($C352,'Policy Characteristics'!$C:$C,0))),"",INDEX('Policy Characteristics'!H:H,MATCH($C352,'Policy Characteristics'!$C:$C,0)))</f>
        <v>1</v>
      </c>
      <c r="O352" s="254" t="str">
        <f>IF(ISBLANK(INDEX('Policy Characteristics'!I:I,MATCH($C352,'Policy Characteristics'!$C:$C,0))),"",INDEX('Policy Characteristics'!I:I,MATCH($C352,'Policy Characteristics'!$C:$C,0)))</f>
        <v>% decrease</v>
      </c>
      <c r="P352" s="254" t="str">
        <f>IF(ISBLANK(INDEX('Policy Characteristics'!J:J,MATCH($C352,'Policy Characteristics'!$C:$C,0))),"",INDEX('Policy Characteristics'!J:J,MATCH($C352,'Policy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2" s="254" t="str">
        <f>IF(ISBLANK(INDEX('Policy Characteristics'!K:K,MATCH($C352,'Policy Characteristics'!$C:$C,0))),"",INDEX('Policy Characteristics'!K:K,MATCH($C352,'Policy Characteristics'!$C:$C,0)))</f>
        <v/>
      </c>
      <c r="R352" s="254" t="str">
        <f>IF(ISBLANK(INDEX('Policy Characteristics'!L:L,MATCH($C352,'Policy Characteristics'!$C:$C,0))),"",INDEX('Policy Characteristics'!L:L,MATCH($C352,'Policy Characteristics'!$C:$C,0)))</f>
        <v/>
      </c>
      <c r="S352" s="314"/>
    </row>
    <row r="353" spans="1:19" x14ac:dyDescent="0.25">
      <c r="A353" s="254" t="str">
        <f>IF(ISBLANK(INDEX('Policy Characteristics'!A:A,MATCH($C353,'Policy Characteristics'!$C:$C,0))),"",INDEX('Policy Characteristics'!A:A,MATCH($C353,'Policy Characteristics'!$C:$C,0)))</f>
        <v>Electricity Supply</v>
      </c>
      <c r="B353" s="262" t="str">
        <f>IF(ISBLANK(INDEX('Policy Characteristics'!B:B,MATCH($C353,'Policy Characteristics'!$C:$C,0))),"",INDEX('Policy Characteristics'!B:B,MATCH($C353,'Policy Characteristics'!$C:$C,0)))</f>
        <v>Decrease Cost of Capital</v>
      </c>
      <c r="C353" s="254" t="str">
        <f t="shared" si="26"/>
        <v>Percentage Decrease in Cost of Capital for Power Plants</v>
      </c>
      <c r="D353" s="6" t="s">
        <v>3438</v>
      </c>
      <c r="E353" s="45"/>
      <c r="F353" s="6" t="s">
        <v>3443</v>
      </c>
      <c r="G353" s="6"/>
      <c r="H353" s="47">
        <f t="shared" si="25"/>
        <v>352</v>
      </c>
      <c r="I353" s="325" t="s">
        <v>40</v>
      </c>
      <c r="J353" s="255" t="str">
        <f>IF(ISBLANK(INDEX('Policy Characteristics'!D:D,MATCH($C353,'Policy Characteristics'!$C:$C,0))),"",INDEX('Policy Characteristics'!D:D,MATCH($C353,'Policy Characteristics'!$C:$C,0)))</f>
        <v>Decrease Electricity Sector Cost of Capital</v>
      </c>
      <c r="K353" s="254" t="str">
        <f>IF(ISBLANK(INDEX('Policy Characteristics'!E:E,MATCH($C353,'Policy Characteristics'!$C:$C,0))),"",INDEX('Policy Characteristics'!E:E,MATCH($C353,'Policy Characteristics'!$C:$C,0)))</f>
        <v>elec power plant cost of capital</v>
      </c>
      <c r="L353" s="254">
        <f>IF(ISBLANK(INDEX('Policy Characteristics'!F:F,MATCH($C353,'Policy Characteristics'!$C:$C,0))),"",INDEX('Policy Characteristics'!F:F,MATCH($C353,'Policy Characteristics'!$C:$C,0)))</f>
        <v>0</v>
      </c>
      <c r="M353" s="405">
        <f>IF(ISBLANK(INDEX('Policy Characteristics'!G:G,MATCH($C353,'Policy Characteristics'!$C:$C,0))),"",INDEX('Policy Characteristics'!G:G,MATCH($C353,'Policy Characteristics'!$C:$C,0)))</f>
        <v>1</v>
      </c>
      <c r="N353" s="254">
        <f>IF(ISBLANK(INDEX('Policy Characteristics'!H:H,MATCH($C353,'Policy Characteristics'!$C:$C,0))),"",INDEX('Policy Characteristics'!H:H,MATCH($C353,'Policy Characteristics'!$C:$C,0)))</f>
        <v>1</v>
      </c>
      <c r="O353" s="254" t="str">
        <f>IF(ISBLANK(INDEX('Policy Characteristics'!I:I,MATCH($C353,'Policy Characteristics'!$C:$C,0))),"",INDEX('Policy Characteristics'!I:I,MATCH($C353,'Policy Characteristics'!$C:$C,0)))</f>
        <v>% decrease</v>
      </c>
      <c r="P353" s="254" t="str">
        <f>IF(ISBLANK(INDEX('Policy Characteristics'!J:J,MATCH($C353,'Policy Characteristics'!$C:$C,0))),"",INDEX('Policy Characteristics'!J:J,MATCH($C353,'Policy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3" s="254" t="str">
        <f>IF(ISBLANK(INDEX('Policy Characteristics'!K:K,MATCH($C353,'Policy Characteristics'!$C:$C,0))),"",INDEX('Policy Characteristics'!K:K,MATCH($C353,'Policy Characteristics'!$C:$C,0)))</f>
        <v/>
      </c>
      <c r="R353" s="254" t="str">
        <f>IF(ISBLANK(INDEX('Policy Characteristics'!L:L,MATCH($C353,'Policy Characteristics'!$C:$C,0))),"",INDEX('Policy Characteristics'!L:L,MATCH($C353,'Policy Characteristics'!$C:$C,0)))</f>
        <v/>
      </c>
      <c r="S353" s="314"/>
    </row>
    <row r="354" spans="1:19" x14ac:dyDescent="0.25">
      <c r="A354" s="254" t="str">
        <f>IF(ISBLANK(INDEX('Policy Characteristics'!A:A,MATCH($C354,'Policy Characteristics'!$C:$C,0))),"",INDEX('Policy Characteristics'!A:A,MATCH($C354,'Policy Characteristics'!$C:$C,0)))</f>
        <v>Electricity Supply</v>
      </c>
      <c r="B354" s="262" t="str">
        <f>IF(ISBLANK(INDEX('Policy Characteristics'!B:B,MATCH($C354,'Policy Characteristics'!$C:$C,0))),"",INDEX('Policy Characteristics'!B:B,MATCH($C354,'Policy Characteristics'!$C:$C,0)))</f>
        <v>Decrease Cost of Capital</v>
      </c>
      <c r="C354" s="254" t="str">
        <f t="shared" si="26"/>
        <v>Percentage Decrease in Cost of Capital for Power Plants</v>
      </c>
      <c r="D354" s="6" t="s">
        <v>3501</v>
      </c>
      <c r="E354" s="45"/>
      <c r="F354" s="6" t="s">
        <v>3499</v>
      </c>
      <c r="G354" s="6"/>
      <c r="H354" s="47">
        <f t="shared" si="25"/>
        <v>353</v>
      </c>
      <c r="I354" s="325" t="s">
        <v>40</v>
      </c>
      <c r="J354" s="255" t="str">
        <f>IF(ISBLANK(INDEX('Policy Characteristics'!D:D,MATCH($C354,'Policy Characteristics'!$C:$C,0))),"",INDEX('Policy Characteristics'!D:D,MATCH($C354,'Policy Characteristics'!$C:$C,0)))</f>
        <v>Decrease Electricity Sector Cost of Capital</v>
      </c>
      <c r="K354" s="254" t="str">
        <f>IF(ISBLANK(INDEX('Policy Characteristics'!E:E,MATCH($C354,'Policy Characteristics'!$C:$C,0))),"",INDEX('Policy Characteristics'!E:E,MATCH($C354,'Policy Characteristics'!$C:$C,0)))</f>
        <v>elec power plant cost of capital</v>
      </c>
      <c r="L354" s="254">
        <f>IF(ISBLANK(INDEX('Policy Characteristics'!F:F,MATCH($C354,'Policy Characteristics'!$C:$C,0))),"",INDEX('Policy Characteristics'!F:F,MATCH($C354,'Policy Characteristics'!$C:$C,0)))</f>
        <v>0</v>
      </c>
      <c r="M354" s="405">
        <f>IF(ISBLANK(INDEX('Policy Characteristics'!G:G,MATCH($C354,'Policy Characteristics'!$C:$C,0))),"",INDEX('Policy Characteristics'!G:G,MATCH($C354,'Policy Characteristics'!$C:$C,0)))</f>
        <v>1</v>
      </c>
      <c r="N354" s="254">
        <f>IF(ISBLANK(INDEX('Policy Characteristics'!H:H,MATCH($C354,'Policy Characteristics'!$C:$C,0))),"",INDEX('Policy Characteristics'!H:H,MATCH($C354,'Policy Characteristics'!$C:$C,0)))</f>
        <v>1</v>
      </c>
      <c r="O354" s="254" t="str">
        <f>IF(ISBLANK(INDEX('Policy Characteristics'!I:I,MATCH($C354,'Policy Characteristics'!$C:$C,0))),"",INDEX('Policy Characteristics'!I:I,MATCH($C354,'Policy Characteristics'!$C:$C,0)))</f>
        <v>% decrease</v>
      </c>
      <c r="P354" s="254" t="str">
        <f>IF(ISBLANK(INDEX('Policy Characteristics'!J:J,MATCH($C354,'Policy Characteristics'!$C:$C,0))),"",INDEX('Policy Characteristics'!J:J,MATCH($C354,'Policy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4" s="254" t="str">
        <f>IF(ISBLANK(INDEX('Policy Characteristics'!K:K,MATCH($C354,'Policy Characteristics'!$C:$C,0))),"",INDEX('Policy Characteristics'!K:K,MATCH($C354,'Policy Characteristics'!$C:$C,0)))</f>
        <v/>
      </c>
      <c r="R354" s="254" t="str">
        <f>IF(ISBLANK(INDEX('Policy Characteristics'!L:L,MATCH($C354,'Policy Characteristics'!$C:$C,0))),"",INDEX('Policy Characteristics'!L:L,MATCH($C354,'Policy Characteristics'!$C:$C,0)))</f>
        <v/>
      </c>
      <c r="S354" s="314"/>
    </row>
    <row r="355" spans="1:19" x14ac:dyDescent="0.25">
      <c r="A355" s="254" t="str">
        <f>IF(ISBLANK(INDEX('Policy Characteristics'!A:A,MATCH($C355,'Policy Characteristics'!$C:$C,0))),"",INDEX('Policy Characteristics'!A:A,MATCH($C355,'Policy Characteristics'!$C:$C,0)))</f>
        <v>Electricity Supply</v>
      </c>
      <c r="B355" s="262" t="str">
        <f>IF(ISBLANK(INDEX('Policy Characteristics'!B:B,MATCH($C355,'Policy Characteristics'!$C:$C,0))),"",INDEX('Policy Characteristics'!B:B,MATCH($C355,'Policy Characteristics'!$C:$C,0)))</f>
        <v>Decrease Cost of Capital</v>
      </c>
      <c r="C355" s="254" t="str">
        <f t="shared" si="26"/>
        <v>Percentage Decrease in Cost of Capital for Power Plants</v>
      </c>
      <c r="D355" s="6" t="s">
        <v>3502</v>
      </c>
      <c r="E355" s="45"/>
      <c r="F355" s="6" t="s">
        <v>3500</v>
      </c>
      <c r="G355" s="6"/>
      <c r="H355" s="47">
        <f t="shared" si="25"/>
        <v>354</v>
      </c>
      <c r="I355" s="325" t="s">
        <v>40</v>
      </c>
      <c r="J355" s="255" t="str">
        <f>IF(ISBLANK(INDEX('Policy Characteristics'!D:D,MATCH($C355,'Policy Characteristics'!$C:$C,0))),"",INDEX('Policy Characteristics'!D:D,MATCH($C355,'Policy Characteristics'!$C:$C,0)))</f>
        <v>Decrease Electricity Sector Cost of Capital</v>
      </c>
      <c r="K355" s="254" t="str">
        <f>IF(ISBLANK(INDEX('Policy Characteristics'!E:E,MATCH($C355,'Policy Characteristics'!$C:$C,0))),"",INDEX('Policy Characteristics'!E:E,MATCH($C355,'Policy Characteristics'!$C:$C,0)))</f>
        <v>elec power plant cost of capital</v>
      </c>
      <c r="L355" s="254">
        <f>IF(ISBLANK(INDEX('Policy Characteristics'!F:F,MATCH($C355,'Policy Characteristics'!$C:$C,0))),"",INDEX('Policy Characteristics'!F:F,MATCH($C355,'Policy Characteristics'!$C:$C,0)))</f>
        <v>0</v>
      </c>
      <c r="M355" s="405">
        <f>IF(ISBLANK(INDEX('Policy Characteristics'!G:G,MATCH($C355,'Policy Characteristics'!$C:$C,0))),"",INDEX('Policy Characteristics'!G:G,MATCH($C355,'Policy Characteristics'!$C:$C,0)))</f>
        <v>1</v>
      </c>
      <c r="N355" s="254">
        <f>IF(ISBLANK(INDEX('Policy Characteristics'!H:H,MATCH($C355,'Policy Characteristics'!$C:$C,0))),"",INDEX('Policy Characteristics'!H:H,MATCH($C355,'Policy Characteristics'!$C:$C,0)))</f>
        <v>1</v>
      </c>
      <c r="O355" s="254" t="str">
        <f>IF(ISBLANK(INDEX('Policy Characteristics'!I:I,MATCH($C355,'Policy Characteristics'!$C:$C,0))),"",INDEX('Policy Characteristics'!I:I,MATCH($C355,'Policy Characteristics'!$C:$C,0)))</f>
        <v>% decrease</v>
      </c>
      <c r="P355" s="254" t="str">
        <f>IF(ISBLANK(INDEX('Policy Characteristics'!J:J,MATCH($C355,'Policy Characteristics'!$C:$C,0))),"",INDEX('Policy Characteristics'!J:J,MATCH($C355,'Policy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5" s="254"/>
      <c r="R355" s="254"/>
      <c r="S355" s="314"/>
    </row>
    <row r="356" spans="1:19" x14ac:dyDescent="0.25">
      <c r="A356" s="254" t="str">
        <f>IF(ISBLANK(INDEX('Policy Characteristics'!A:A,MATCH($C356,'Policy Characteristics'!$C:$C,0))),"",INDEX('Policy Characteristics'!A:A,MATCH($C356,'Policy Characteristics'!$C:$C,0)))</f>
        <v>Electricity Supply</v>
      </c>
      <c r="B356" s="262" t="str">
        <f>IF(ISBLANK(INDEX('Policy Characteristics'!B:B,MATCH($C356,'Policy Characteristics'!$C:$C,0))),"",INDEX('Policy Characteristics'!B:B,MATCH($C356,'Policy Characteristics'!$C:$C,0)))</f>
        <v>Demand Response</v>
      </c>
      <c r="C356" t="s">
        <v>24</v>
      </c>
      <c r="D356" s="45"/>
      <c r="E356" s="45"/>
      <c r="F356" s="45"/>
      <c r="G356" s="45"/>
      <c r="H356" s="47">
        <f t="shared" si="25"/>
        <v>355</v>
      </c>
      <c r="I356" s="324" t="s">
        <v>40</v>
      </c>
      <c r="J356" s="255" t="str">
        <f>IF(ISBLANK(INDEX('Policy Characteristics'!D:D,MATCH($C356,'Policy Characteristics'!$C:$C,0))),"",INDEX('Policy Characteristics'!D:D,MATCH($C356,'Policy Characteristics'!$C:$C,0)))</f>
        <v>Demand Response</v>
      </c>
      <c r="K356" s="254" t="str">
        <f>IF(ISBLANK(INDEX('Policy Characteristics'!E:E,MATCH($C356,'Policy Characteristics'!$C:$C,0))),"",INDEX('Policy Characteristics'!E:E,MATCH($C356,'Policy Characteristics'!$C:$C,0)))</f>
        <v>elec demand response</v>
      </c>
      <c r="L356" s="261">
        <f>IF(ISBLANK(INDEX('Policy Characteristics'!F:F,MATCH($C356,'Policy Characteristics'!$C:$C,0))),"",INDEX('Policy Characteristics'!F:F,MATCH($C356,'Policy Characteristics'!$C:$C,0)))</f>
        <v>0</v>
      </c>
      <c r="M356" s="261">
        <f>IF(ISBLANK(INDEX('Policy Characteristics'!G:G,MATCH($C356,'Policy Characteristics'!$C:$C,0))),"",INDEX('Policy Characteristics'!G:G,MATCH($C356,'Policy Characteristics'!$C:$C,0)))</f>
        <v>1</v>
      </c>
      <c r="N356" s="261">
        <f>IF(ISBLANK(INDEX('Policy Characteristics'!H:H,MATCH($C356,'Policy Characteristics'!$C:$C,0))),"",INDEX('Policy Characteristics'!H:H,MATCH($C356,'Policy Characteristics'!$C:$C,0)))</f>
        <v>0.01</v>
      </c>
      <c r="O356" s="254" t="str">
        <f>IF(ISBLANK(INDEX('Policy Characteristics'!I:I,MATCH($C356,'Policy Characteristics'!$C:$C,0))),"",INDEX('Policy Characteristics'!I:I,MATCH($C356,'Policy Characteristics'!$C:$C,0)))</f>
        <v>% of potential achieved</v>
      </c>
      <c r="P356" s="254" t="str">
        <f>IF(ISBLANK(INDEX('Policy Characteristics'!J:J,MATCH($C356,'Policy Characteristics'!$C:$C,0))),"",INDEX('Policy Characteristics'!J:J,MATCH($C356,'Policy Characteristics'!$C:$C,0)))</f>
        <v>**Description:**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 **Guidance for setting values:** A 100% setting provides for an additional 390 GW of demand response capacity in 2050 (on top of a BAU quantity of 59 GW).</v>
      </c>
      <c r="Q356" s="254" t="str">
        <f>IF(ISBLANK(INDEX('Policy Characteristics'!K:K,MATCH($C356,'Policy Characteristics'!$C:$C,0))),"",INDEX('Policy Characteristics'!K:K,MATCH($C356,'Policy Characteristics'!$C:$C,0)))</f>
        <v>electricity-sector-main.html#dr</v>
      </c>
      <c r="R356" s="254" t="str">
        <f>IF(ISBLANK(INDEX('Policy Characteristics'!L:L,MATCH($C356,'Policy Characteristics'!$C:$C,0))),"",INDEX('Policy Characteristics'!L:L,MATCH($C356,'Policy Characteristics'!$C:$C,0)))</f>
        <v>demand-response.html</v>
      </c>
    </row>
    <row r="357" spans="1:19" x14ac:dyDescent="0.25">
      <c r="A357" s="254" t="str">
        <f>IF(ISBLANK(INDEX('Policy Characteristics'!A:A,MATCH($C357,'Policy Characteristics'!$C:$C,0))),"",INDEX('Policy Characteristics'!A:A,MATCH($C357,'Policy Characteristics'!$C:$C,0)))</f>
        <v>Electricity Supply</v>
      </c>
      <c r="B357" s="262" t="str">
        <f>IF(ISBLANK(INDEX('Policy Characteristics'!B:B,MATCH($C357,'Policy Characteristics'!$C:$C,0))),"",INDEX('Policy Characteristics'!B:B,MATCH($C357,'Policy Characteristics'!$C:$C,0)))</f>
        <v>Early Retirement of Power Plants</v>
      </c>
      <c r="C357" t="s">
        <v>122</v>
      </c>
      <c r="D357" s="45" t="s">
        <v>431</v>
      </c>
      <c r="E357" s="45"/>
      <c r="F357" s="45" t="s">
        <v>430</v>
      </c>
      <c r="G357" s="45"/>
      <c r="H357" s="47">
        <f t="shared" si="25"/>
        <v>356</v>
      </c>
      <c r="I357" s="324" t="s">
        <v>40</v>
      </c>
      <c r="J357" s="255" t="str">
        <f>IF(ISBLANK(INDEX('Policy Characteristics'!D:D,MATCH($C357,'Policy Characteristics'!$C:$C,0))),"",INDEX('Policy Characteristics'!D:D,MATCH($C357,'Policy Characteristics'!$C:$C,0)))</f>
        <v>Early Retirement of Power Plants</v>
      </c>
      <c r="K357" s="254" t="str">
        <f>IF(ISBLANK(INDEX('Policy Characteristics'!E:E,MATCH($C357,'Policy Characteristics'!$C:$C,0))),"",INDEX('Policy Characteristics'!E:E,MATCH($C357,'Policy Characteristics'!$C:$C,0)))</f>
        <v>elec early retirement</v>
      </c>
      <c r="L357" s="254">
        <f>IF(ISBLANK(INDEX('Policy Characteristics'!F:F,MATCH($C357,'Policy Characteristics'!$C:$C,0))),"",INDEX('Policy Characteristics'!F:F,MATCH($C357,'Policy Characteristics'!$C:$C,0)))</f>
        <v>0</v>
      </c>
      <c r="M357" s="254">
        <f>IF(ISBLANK(INDEX('Policy Characteristics'!G:G,MATCH($C357,'Policy Characteristics'!$C:$C,0))),"",INDEX('Policy Characteristics'!G:G,MATCH($C357,'Policy Characteristics'!$C:$C,0)))</f>
        <v>25000</v>
      </c>
      <c r="N357" s="254">
        <f>IF(ISBLANK(INDEX('Policy Characteristics'!H:H,MATCH($C357,'Policy Characteristics'!$C:$C,0))),"",INDEX('Policy Characteristics'!H:H,MATCH($C357,'Policy Characteristics'!$C:$C,0)))</f>
        <v>500</v>
      </c>
      <c r="O357" s="254" t="str">
        <f>IF(ISBLANK(INDEX('Policy Characteristics'!I:I,MATCH($C357,'Policy Characteristics'!$C:$C,0))),"",INDEX('Policy Characteristics'!I:I,MATCH($C357,'Policy Characteristics'!$C:$C,0)))</f>
        <v>MW/year</v>
      </c>
      <c r="P357" s="254" t="str">
        <f>IF(ISBLANK(INDEX('Policy Characteristics'!J:J,MATCH($C357,'Policy Characteristics'!$C:$C,0))),"",INDEX('Policy Characteristics'!J:J,MATCH($C357,'Policy Characteristics'!$C:$C,0)))</f>
        <v xml:space="preserve">**Description:** This policy causes the specified quantity of otherwise non-retiring capacity of the selected type(s) to be retired each year. </v>
      </c>
      <c r="Q357" s="254" t="str">
        <f>IF(ISBLANK(INDEX('Policy Characteristics'!K:K,MATCH($C357,'Policy Characteristics'!$C:$C,0))),"",INDEX('Policy Characteristics'!K:K,MATCH($C357,'Policy Characteristics'!$C:$C,0)))</f>
        <v>electricity-sector-main.html#early-ret</v>
      </c>
      <c r="R357" s="254" t="str">
        <f>IF(ISBLANK(INDEX('Policy Characteristics'!L:L,MATCH($C357,'Policy Characteristics'!$C:$C,0))),"",INDEX('Policy Characteristics'!L:L,MATCH($C357,'Policy Characteristics'!$C:$C,0)))</f>
        <v>early-retirement-of-power-plants.html</v>
      </c>
    </row>
    <row r="358" spans="1:19" x14ac:dyDescent="0.25">
      <c r="A358" s="254" t="str">
        <f>IF(ISBLANK(INDEX('Policy Characteristics'!A:A,MATCH($C358,'Policy Characteristics'!$C:$C,0))),"",INDEX('Policy Characteristics'!A:A,MATCH($C358,'Policy Characteristics'!$C:$C,0)))</f>
        <v>Electricity Supply</v>
      </c>
      <c r="B358" s="262" t="str">
        <f>IF(ISBLANK(INDEX('Policy Characteristics'!B:B,MATCH($C358,'Policy Characteristics'!$C:$C,0))),"",INDEX('Policy Characteristics'!B:B,MATCH($C358,'Policy Characteristics'!$C:$C,0)))</f>
        <v>Early Retirement of Power Plants</v>
      </c>
      <c r="C358" t="s">
        <v>122</v>
      </c>
      <c r="D358" s="6" t="s">
        <v>3433</v>
      </c>
      <c r="E358" s="45"/>
      <c r="F358" s="6" t="s">
        <v>3373</v>
      </c>
      <c r="G358" s="45"/>
      <c r="H358" s="47">
        <f t="shared" si="25"/>
        <v>357</v>
      </c>
      <c r="I358" s="324" t="s">
        <v>40</v>
      </c>
      <c r="J358" s="255" t="str">
        <f>IF(ISBLANK(INDEX('Policy Characteristics'!D:D,MATCH($C358,'Policy Characteristics'!$C:$C,0))),"",INDEX('Policy Characteristics'!D:D,MATCH($C358,'Policy Characteristics'!$C:$C,0)))</f>
        <v>Early Retirement of Power Plants</v>
      </c>
      <c r="K358" s="254" t="str">
        <f>IF(ISBLANK(INDEX('Policy Characteristics'!E:E,MATCH($C358,'Policy Characteristics'!$C:$C,0))),"",INDEX('Policy Characteristics'!E:E,MATCH($C358,'Policy Characteristics'!$C:$C,0)))</f>
        <v>elec early retirement</v>
      </c>
      <c r="L358" s="254">
        <f>IF(ISBLANK(INDEX('Policy Characteristics'!F:F,MATCH($C358,'Policy Characteristics'!$C:$C,0))),"",INDEX('Policy Characteristics'!F:F,MATCH($C358,'Policy Characteristics'!$C:$C,0)))</f>
        <v>0</v>
      </c>
      <c r="M358" s="254">
        <f>IF(ISBLANK(INDEX('Policy Characteristics'!G:G,MATCH($C358,'Policy Characteristics'!$C:$C,0))),"",INDEX('Policy Characteristics'!G:G,MATCH($C358,'Policy Characteristics'!$C:$C,0)))</f>
        <v>25000</v>
      </c>
      <c r="N358" s="254">
        <f>IF(ISBLANK(INDEX('Policy Characteristics'!H:H,MATCH($C358,'Policy Characteristics'!$C:$C,0))),"",INDEX('Policy Characteristics'!H:H,MATCH($C358,'Policy Characteristics'!$C:$C,0)))</f>
        <v>500</v>
      </c>
      <c r="O358" s="254" t="str">
        <f>IF(ISBLANK(INDEX('Policy Characteristics'!I:I,MATCH($C358,'Policy Characteristics'!$C:$C,0))),"",INDEX('Policy Characteristics'!I:I,MATCH($C358,'Policy Characteristics'!$C:$C,0)))</f>
        <v>MW/year</v>
      </c>
      <c r="P358" s="254" t="str">
        <f>IF(ISBLANK(INDEX('Policy Characteristics'!J:J,MATCH($C358,'Policy Characteristics'!$C:$C,0))),"",INDEX('Policy Characteristics'!J:J,MATCH($C358,'Policy Characteristics'!$C:$C,0)))</f>
        <v xml:space="preserve">**Description:** This policy causes the specified quantity of otherwise non-retiring capacity of the selected type(s) to be retired each year. </v>
      </c>
      <c r="Q358" s="254" t="str">
        <f>IF(ISBLANK(INDEX('Policy Characteristics'!K:K,MATCH($C358,'Policy Characteristics'!$C:$C,0))),"",INDEX('Policy Characteristics'!K:K,MATCH($C358,'Policy Characteristics'!$C:$C,0)))</f>
        <v>electricity-sector-main.html#early-ret</v>
      </c>
      <c r="R358" s="254" t="str">
        <f>IF(ISBLANK(INDEX('Policy Characteristics'!L:L,MATCH($C358,'Policy Characteristics'!$C:$C,0))),"",INDEX('Policy Characteristics'!L:L,MATCH($C358,'Policy Characteristics'!$C:$C,0)))</f>
        <v>early-retirement-of-power-plants.html</v>
      </c>
    </row>
    <row r="359" spans="1:19" x14ac:dyDescent="0.25">
      <c r="A359" s="254" t="str">
        <f>IF(ISBLANK(INDEX('Policy Characteristics'!A:A,MATCH($C359,'Policy Characteristics'!$C:$C,0))),"",INDEX('Policy Characteristics'!A:A,MATCH($C359,'Policy Characteristics'!$C:$C,0)))</f>
        <v>Electricity Supply</v>
      </c>
      <c r="B359" s="262" t="str">
        <f>IF(ISBLANK(INDEX('Policy Characteristics'!B:B,MATCH($C359,'Policy Characteristics'!$C:$C,0))),"",INDEX('Policy Characteristics'!B:B,MATCH($C359,'Policy Characteristics'!$C:$C,0)))</f>
        <v>Early Retirement of Power Plants</v>
      </c>
      <c r="C359" s="254" t="str">
        <f t="shared" ref="C359:C380" si="27">C$357</f>
        <v>Annual Additional Capacity Retired due to Early Retirement Policy</v>
      </c>
      <c r="D359" s="6" t="s">
        <v>3434</v>
      </c>
      <c r="E359" s="45"/>
      <c r="F359" s="6" t="s">
        <v>3374</v>
      </c>
      <c r="G359" s="45"/>
      <c r="H359" s="47">
        <f t="shared" si="25"/>
        <v>358</v>
      </c>
      <c r="I359" s="324" t="s">
        <v>40</v>
      </c>
      <c r="J359" s="255" t="str">
        <f>IF(ISBLANK(INDEX('Policy Characteristics'!D:D,MATCH($C359,'Policy Characteristics'!$C:$C,0))),"",INDEX('Policy Characteristics'!D:D,MATCH($C359,'Policy Characteristics'!$C:$C,0)))</f>
        <v>Early Retirement of Power Plants</v>
      </c>
      <c r="K359" s="254" t="str">
        <f>IF(ISBLANK(INDEX('Policy Characteristics'!E:E,MATCH($C359,'Policy Characteristics'!$C:$C,0))),"",INDEX('Policy Characteristics'!E:E,MATCH($C359,'Policy Characteristics'!$C:$C,0)))</f>
        <v>elec early retirement</v>
      </c>
      <c r="L359" s="254">
        <f>IF(ISBLANK(INDEX('Policy Characteristics'!F:F,MATCH($C359,'Policy Characteristics'!$C:$C,0))),"",INDEX('Policy Characteristics'!F:F,MATCH($C359,'Policy Characteristics'!$C:$C,0)))</f>
        <v>0</v>
      </c>
      <c r="M359" s="254">
        <f>IF(ISBLANK(INDEX('Policy Characteristics'!G:G,MATCH($C359,'Policy Characteristics'!$C:$C,0))),"",INDEX('Policy Characteristics'!G:G,MATCH($C359,'Policy Characteristics'!$C:$C,0)))</f>
        <v>25000</v>
      </c>
      <c r="N359" s="254">
        <f>IF(ISBLANK(INDEX('Policy Characteristics'!H:H,MATCH($C359,'Policy Characteristics'!$C:$C,0))),"",INDEX('Policy Characteristics'!H:H,MATCH($C359,'Policy Characteristics'!$C:$C,0)))</f>
        <v>500</v>
      </c>
      <c r="O359" s="254" t="str">
        <f>IF(ISBLANK(INDEX('Policy Characteristics'!I:I,MATCH($C359,'Policy Characteristics'!$C:$C,0))),"",INDEX('Policy Characteristics'!I:I,MATCH($C359,'Policy Characteristics'!$C:$C,0)))</f>
        <v>MW/year</v>
      </c>
      <c r="P359" s="254" t="str">
        <f>IF(ISBLANK(INDEX('Policy Characteristics'!J:J,MATCH($C359,'Policy Characteristics'!$C:$C,0))),"",INDEX('Policy Characteristics'!J:J,MATCH($C359,'Policy Characteristics'!$C:$C,0)))</f>
        <v xml:space="preserve">**Description:** This policy causes the specified quantity of otherwise non-retiring capacity of the selected type(s) to be retired each year. </v>
      </c>
      <c r="Q359" s="254" t="str">
        <f>IF(ISBLANK(INDEX('Policy Characteristics'!K:K,MATCH($C359,'Policy Characteristics'!$C:$C,0))),"",INDEX('Policy Characteristics'!K:K,MATCH($C359,'Policy Characteristics'!$C:$C,0)))</f>
        <v>electricity-sector-main.html#early-ret</v>
      </c>
      <c r="R359" s="254" t="str">
        <f>IF(ISBLANK(INDEX('Policy Characteristics'!L:L,MATCH($C359,'Policy Characteristics'!$C:$C,0))),"",INDEX('Policy Characteristics'!L:L,MATCH($C359,'Policy Characteristics'!$C:$C,0)))</f>
        <v>early-retirement-of-power-plants.html</v>
      </c>
    </row>
    <row r="360" spans="1:19" x14ac:dyDescent="0.25">
      <c r="A360" s="254" t="str">
        <f>IF(ISBLANK(INDEX('Policy Characteristics'!A:A,MATCH($C360,'Policy Characteristics'!$C:$C,0))),"",INDEX('Policy Characteristics'!A:A,MATCH($C360,'Policy Characteristics'!$C:$C,0)))</f>
        <v>Electricity Supply</v>
      </c>
      <c r="B360" s="262" t="str">
        <f>IF(ISBLANK(INDEX('Policy Characteristics'!B:B,MATCH($C360,'Policy Characteristics'!$C:$C,0))),"",INDEX('Policy Characteristics'!B:B,MATCH($C360,'Policy Characteristics'!$C:$C,0)))</f>
        <v>Early Retirement of Power Plants</v>
      </c>
      <c r="C360" s="254" t="str">
        <f t="shared" si="27"/>
        <v>Annual Additional Capacity Retired due to Early Retirement Policy</v>
      </c>
      <c r="D360" s="6" t="s">
        <v>72</v>
      </c>
      <c r="E360" s="45"/>
      <c r="F360" s="6" t="s">
        <v>3444</v>
      </c>
      <c r="G360" s="45"/>
      <c r="H360" s="47">
        <f t="shared" si="25"/>
        <v>359</v>
      </c>
      <c r="I360" s="324" t="s">
        <v>40</v>
      </c>
      <c r="J360" s="255" t="str">
        <f>IF(ISBLANK(INDEX('Policy Characteristics'!D:D,MATCH($C360,'Policy Characteristics'!$C:$C,0))),"",INDEX('Policy Characteristics'!D:D,MATCH($C360,'Policy Characteristics'!$C:$C,0)))</f>
        <v>Early Retirement of Power Plants</v>
      </c>
      <c r="K360" s="254" t="str">
        <f>IF(ISBLANK(INDEX('Policy Characteristics'!E:E,MATCH($C360,'Policy Characteristics'!$C:$C,0))),"",INDEX('Policy Characteristics'!E:E,MATCH($C360,'Policy Characteristics'!$C:$C,0)))</f>
        <v>elec early retirement</v>
      </c>
      <c r="L360" s="254">
        <f>IF(ISBLANK(INDEX('Policy Characteristics'!F:F,MATCH($C360,'Policy Characteristics'!$C:$C,0))),"",INDEX('Policy Characteristics'!F:F,MATCH($C360,'Policy Characteristics'!$C:$C,0)))</f>
        <v>0</v>
      </c>
      <c r="M360" s="254">
        <f>IF(ISBLANK(INDEX('Policy Characteristics'!G:G,MATCH($C360,'Policy Characteristics'!$C:$C,0))),"",INDEX('Policy Characteristics'!G:G,MATCH($C360,'Policy Characteristics'!$C:$C,0)))</f>
        <v>25000</v>
      </c>
      <c r="N360" s="254">
        <f>IF(ISBLANK(INDEX('Policy Characteristics'!H:H,MATCH($C360,'Policy Characteristics'!$C:$C,0))),"",INDEX('Policy Characteristics'!H:H,MATCH($C360,'Policy Characteristics'!$C:$C,0)))</f>
        <v>500</v>
      </c>
      <c r="O360" s="254" t="str">
        <f>IF(ISBLANK(INDEX('Policy Characteristics'!I:I,MATCH($C360,'Policy Characteristics'!$C:$C,0))),"",INDEX('Policy Characteristics'!I:I,MATCH($C360,'Policy Characteristics'!$C:$C,0)))</f>
        <v>MW/year</v>
      </c>
      <c r="P360" s="254" t="str">
        <f>IF(ISBLANK(INDEX('Policy Characteristics'!J:J,MATCH($C360,'Policy Characteristics'!$C:$C,0))),"",INDEX('Policy Characteristics'!J:J,MATCH($C360,'Policy Characteristics'!$C:$C,0)))</f>
        <v xml:space="preserve">**Description:** This policy causes the specified quantity of otherwise non-retiring capacity of the selected type(s) to be retired each year. </v>
      </c>
      <c r="Q360" s="254" t="str">
        <f>IF(ISBLANK(INDEX('Policy Characteristics'!K:K,MATCH($C360,'Policy Characteristics'!$C:$C,0))),"",INDEX('Policy Characteristics'!K:K,MATCH($C360,'Policy Characteristics'!$C:$C,0)))</f>
        <v>electricity-sector-main.html#early-ret</v>
      </c>
      <c r="R360" s="254" t="str">
        <f>IF(ISBLANK(INDEX('Policy Characteristics'!L:L,MATCH($C360,'Policy Characteristics'!$C:$C,0))),"",INDEX('Policy Characteristics'!L:L,MATCH($C360,'Policy Characteristics'!$C:$C,0)))</f>
        <v>early-retirement-of-power-plants.html</v>
      </c>
    </row>
    <row r="361" spans="1:19" x14ac:dyDescent="0.25">
      <c r="A361" s="254" t="str">
        <f>IF(ISBLANK(INDEX('Policy Characteristics'!A:A,MATCH($C361,'Policy Characteristics'!$C:$C,0))),"",INDEX('Policy Characteristics'!A:A,MATCH($C361,'Policy Characteristics'!$C:$C,0)))</f>
        <v>Electricity Supply</v>
      </c>
      <c r="B361" s="262" t="str">
        <f>IF(ISBLANK(INDEX('Policy Characteristics'!B:B,MATCH($C361,'Policy Characteristics'!$C:$C,0))),"",INDEX('Policy Characteristics'!B:B,MATCH($C361,'Policy Characteristics'!$C:$C,0)))</f>
        <v>Early Retirement of Power Plants</v>
      </c>
      <c r="C361" s="254" t="str">
        <f t="shared" si="27"/>
        <v>Annual Additional Capacity Retired due to Early Retirement Policy</v>
      </c>
      <c r="D361" s="6" t="s">
        <v>73</v>
      </c>
      <c r="E361" s="45"/>
      <c r="F361" s="6" t="s">
        <v>85</v>
      </c>
      <c r="G361" s="45"/>
      <c r="H361" s="47">
        <f t="shared" si="25"/>
        <v>360</v>
      </c>
      <c r="I361" s="324" t="s">
        <v>41</v>
      </c>
      <c r="J361" s="255" t="str">
        <f>IF(ISBLANK(INDEX('Policy Characteristics'!D:D,MATCH($C361,'Policy Characteristics'!$C:$C,0))),"",INDEX('Policy Characteristics'!D:D,MATCH($C361,'Policy Characteristics'!$C:$C,0)))</f>
        <v>Early Retirement of Power Plants</v>
      </c>
      <c r="K361" s="254" t="str">
        <f>IF(ISBLANK(INDEX('Policy Characteristics'!E:E,MATCH($C361,'Policy Characteristics'!$C:$C,0))),"",INDEX('Policy Characteristics'!E:E,MATCH($C361,'Policy Characteristics'!$C:$C,0)))</f>
        <v>elec early retirement</v>
      </c>
      <c r="L361" s="254">
        <f>IF(ISBLANK(INDEX('Policy Characteristics'!F:F,MATCH($C361,'Policy Characteristics'!$C:$C,0))),"",INDEX('Policy Characteristics'!F:F,MATCH($C361,'Policy Characteristics'!$C:$C,0)))</f>
        <v>0</v>
      </c>
      <c r="M361" s="254">
        <f>IF(ISBLANK(INDEX('Policy Characteristics'!G:G,MATCH($C361,'Policy Characteristics'!$C:$C,0))),"",INDEX('Policy Characteristics'!G:G,MATCH($C361,'Policy Characteristics'!$C:$C,0)))</f>
        <v>25000</v>
      </c>
      <c r="N361" s="254">
        <f>IF(ISBLANK(INDEX('Policy Characteristics'!H:H,MATCH($C361,'Policy Characteristics'!$C:$C,0))),"",INDEX('Policy Characteristics'!H:H,MATCH($C361,'Policy Characteristics'!$C:$C,0)))</f>
        <v>500</v>
      </c>
      <c r="O361" s="254" t="str">
        <f>IF(ISBLANK(INDEX('Policy Characteristics'!I:I,MATCH($C361,'Policy Characteristics'!$C:$C,0))),"",INDEX('Policy Characteristics'!I:I,MATCH($C361,'Policy Characteristics'!$C:$C,0)))</f>
        <v>MW/year</v>
      </c>
      <c r="P361" s="254" t="str">
        <f>IF(ISBLANK(INDEX('Policy Characteristics'!J:J,MATCH($C361,'Policy Characteristics'!$C:$C,0))),"",INDEX('Policy Characteristics'!J:J,MATCH($C361,'Policy Characteristics'!$C:$C,0)))</f>
        <v xml:space="preserve">**Description:** This policy causes the specified quantity of otherwise non-retiring capacity of the selected type(s) to be retired each year. </v>
      </c>
      <c r="Q361" s="254" t="str">
        <f>IF(ISBLANK(INDEX('Policy Characteristics'!K:K,MATCH($C361,'Policy Characteristics'!$C:$C,0))),"",INDEX('Policy Characteristics'!K:K,MATCH($C361,'Policy Characteristics'!$C:$C,0)))</f>
        <v>electricity-sector-main.html#early-ret</v>
      </c>
      <c r="R361" s="254" t="str">
        <f>IF(ISBLANK(INDEX('Policy Characteristics'!L:L,MATCH($C361,'Policy Characteristics'!$C:$C,0))),"",INDEX('Policy Characteristics'!L:L,MATCH($C361,'Policy Characteristics'!$C:$C,0)))</f>
        <v>early-retirement-of-power-plants.html</v>
      </c>
    </row>
    <row r="362" spans="1:19" x14ac:dyDescent="0.25">
      <c r="A362" s="254" t="str">
        <f>IF(ISBLANK(INDEX('Policy Characteristics'!A:A,MATCH($C362,'Policy Characteristics'!$C:$C,0))),"",INDEX('Policy Characteristics'!A:A,MATCH($C362,'Policy Characteristics'!$C:$C,0)))</f>
        <v>Electricity Supply</v>
      </c>
      <c r="B362" s="262" t="str">
        <f>IF(ISBLANK(INDEX('Policy Characteristics'!B:B,MATCH($C362,'Policy Characteristics'!$C:$C,0))),"",INDEX('Policy Characteristics'!B:B,MATCH($C362,'Policy Characteristics'!$C:$C,0)))</f>
        <v>Early Retirement of Power Plants</v>
      </c>
      <c r="C362" s="254" t="str">
        <f t="shared" si="27"/>
        <v>Annual Additional Capacity Retired due to Early Retirement Policy</v>
      </c>
      <c r="D362" s="6" t="s">
        <v>432</v>
      </c>
      <c r="E362" s="45"/>
      <c r="F362" s="6" t="s">
        <v>435</v>
      </c>
      <c r="G362" s="45"/>
      <c r="H362" s="47">
        <f t="shared" si="25"/>
        <v>361</v>
      </c>
      <c r="I362" s="324" t="s">
        <v>41</v>
      </c>
      <c r="J362" s="255" t="str">
        <f>IF(ISBLANK(INDEX('Policy Characteristics'!D:D,MATCH($C362,'Policy Characteristics'!$C:$C,0))),"",INDEX('Policy Characteristics'!D:D,MATCH($C362,'Policy Characteristics'!$C:$C,0)))</f>
        <v>Early Retirement of Power Plants</v>
      </c>
      <c r="K362" s="254" t="str">
        <f>IF(ISBLANK(INDEX('Policy Characteristics'!E:E,MATCH($C362,'Policy Characteristics'!$C:$C,0))),"",INDEX('Policy Characteristics'!E:E,MATCH($C362,'Policy Characteristics'!$C:$C,0)))</f>
        <v>elec early retirement</v>
      </c>
      <c r="L362" s="254">
        <f>IF(ISBLANK(INDEX('Policy Characteristics'!F:F,MATCH($C362,'Policy Characteristics'!$C:$C,0))),"",INDEX('Policy Characteristics'!F:F,MATCH($C362,'Policy Characteristics'!$C:$C,0)))</f>
        <v>0</v>
      </c>
      <c r="M362" s="254">
        <f>IF(ISBLANK(INDEX('Policy Characteristics'!G:G,MATCH($C362,'Policy Characteristics'!$C:$C,0))),"",INDEX('Policy Characteristics'!G:G,MATCH($C362,'Policy Characteristics'!$C:$C,0)))</f>
        <v>25000</v>
      </c>
      <c r="N362" s="254">
        <f>IF(ISBLANK(INDEX('Policy Characteristics'!H:H,MATCH($C362,'Policy Characteristics'!$C:$C,0))),"",INDEX('Policy Characteristics'!H:H,MATCH($C362,'Policy Characteristics'!$C:$C,0)))</f>
        <v>500</v>
      </c>
      <c r="O362" s="254" t="str">
        <f>IF(ISBLANK(INDEX('Policy Characteristics'!I:I,MATCH($C362,'Policy Characteristics'!$C:$C,0))),"",INDEX('Policy Characteristics'!I:I,MATCH($C362,'Policy Characteristics'!$C:$C,0)))</f>
        <v>MW/year</v>
      </c>
      <c r="P362" s="254" t="str">
        <f>IF(ISBLANK(INDEX('Policy Characteristics'!J:J,MATCH($C362,'Policy Characteristics'!$C:$C,0))),"",INDEX('Policy Characteristics'!J:J,MATCH($C362,'Policy Characteristics'!$C:$C,0)))</f>
        <v xml:space="preserve">**Description:** This policy causes the specified quantity of otherwise non-retiring capacity of the selected type(s) to be retired each year. </v>
      </c>
      <c r="Q362" s="254" t="str">
        <f>IF(ISBLANK(INDEX('Policy Characteristics'!K:K,MATCH($C362,'Policy Characteristics'!$C:$C,0))),"",INDEX('Policy Characteristics'!K:K,MATCH($C362,'Policy Characteristics'!$C:$C,0)))</f>
        <v>electricity-sector-main.html#early-ret</v>
      </c>
      <c r="R362" s="254" t="str">
        <f>IF(ISBLANK(INDEX('Policy Characteristics'!L:L,MATCH($C362,'Policy Characteristics'!$C:$C,0))),"",INDEX('Policy Characteristics'!L:L,MATCH($C362,'Policy Characteristics'!$C:$C,0)))</f>
        <v>early-retirement-of-power-plants.html</v>
      </c>
    </row>
    <row r="363" spans="1:19" x14ac:dyDescent="0.25">
      <c r="A363" s="254" t="str">
        <f>IF(ISBLANK(INDEX('Policy Characteristics'!A:A,MATCH($C363,'Policy Characteristics'!$C:$C,0))),"",INDEX('Policy Characteristics'!A:A,MATCH($C363,'Policy Characteristics'!$C:$C,0)))</f>
        <v>Electricity Supply</v>
      </c>
      <c r="B363" s="262" t="str">
        <f>IF(ISBLANK(INDEX('Policy Characteristics'!B:B,MATCH($C363,'Policy Characteristics'!$C:$C,0))),"",INDEX('Policy Characteristics'!B:B,MATCH($C363,'Policy Characteristics'!$C:$C,0)))</f>
        <v>Early Retirement of Power Plants</v>
      </c>
      <c r="C363" s="254" t="str">
        <f t="shared" si="27"/>
        <v>Annual Additional Capacity Retired due to Early Retirement Policy</v>
      </c>
      <c r="D363" s="6" t="s">
        <v>74</v>
      </c>
      <c r="E363" s="45"/>
      <c r="F363" s="6" t="s">
        <v>86</v>
      </c>
      <c r="G363" s="45"/>
      <c r="H363" s="47">
        <f t="shared" si="25"/>
        <v>362</v>
      </c>
      <c r="I363" s="324" t="s">
        <v>41</v>
      </c>
      <c r="J363" s="255" t="str">
        <f>IF(ISBLANK(INDEX('Policy Characteristics'!D:D,MATCH($C363,'Policy Characteristics'!$C:$C,0))),"",INDEX('Policy Characteristics'!D:D,MATCH($C363,'Policy Characteristics'!$C:$C,0)))</f>
        <v>Early Retirement of Power Plants</v>
      </c>
      <c r="K363" s="254" t="str">
        <f>IF(ISBLANK(INDEX('Policy Characteristics'!E:E,MATCH($C363,'Policy Characteristics'!$C:$C,0))),"",INDEX('Policy Characteristics'!E:E,MATCH($C363,'Policy Characteristics'!$C:$C,0)))</f>
        <v>elec early retirement</v>
      </c>
      <c r="L363" s="254">
        <f>IF(ISBLANK(INDEX('Policy Characteristics'!F:F,MATCH($C363,'Policy Characteristics'!$C:$C,0))),"",INDEX('Policy Characteristics'!F:F,MATCH($C363,'Policy Characteristics'!$C:$C,0)))</f>
        <v>0</v>
      </c>
      <c r="M363" s="254">
        <f>IF(ISBLANK(INDEX('Policy Characteristics'!G:G,MATCH($C363,'Policy Characteristics'!$C:$C,0))),"",INDEX('Policy Characteristics'!G:G,MATCH($C363,'Policy Characteristics'!$C:$C,0)))</f>
        <v>25000</v>
      </c>
      <c r="N363" s="254">
        <f>IF(ISBLANK(INDEX('Policy Characteristics'!H:H,MATCH($C363,'Policy Characteristics'!$C:$C,0))),"",INDEX('Policy Characteristics'!H:H,MATCH($C363,'Policy Characteristics'!$C:$C,0)))</f>
        <v>500</v>
      </c>
      <c r="O363" s="254" t="str">
        <f>IF(ISBLANK(INDEX('Policy Characteristics'!I:I,MATCH($C363,'Policy Characteristics'!$C:$C,0))),"",INDEX('Policy Characteristics'!I:I,MATCH($C363,'Policy Characteristics'!$C:$C,0)))</f>
        <v>MW/year</v>
      </c>
      <c r="P363" s="254" t="str">
        <f>IF(ISBLANK(INDEX('Policy Characteristics'!J:J,MATCH($C363,'Policy Characteristics'!$C:$C,0))),"",INDEX('Policy Characteristics'!J:J,MATCH($C363,'Policy Characteristics'!$C:$C,0)))</f>
        <v xml:space="preserve">**Description:** This policy causes the specified quantity of otherwise non-retiring capacity of the selected type(s) to be retired each year. </v>
      </c>
      <c r="Q363" s="254" t="str">
        <f>IF(ISBLANK(INDEX('Policy Characteristics'!K:K,MATCH($C363,'Policy Characteristics'!$C:$C,0))),"",INDEX('Policy Characteristics'!K:K,MATCH($C363,'Policy Characteristics'!$C:$C,0)))</f>
        <v>electricity-sector-main.html#early-ret</v>
      </c>
      <c r="R363" s="254" t="str">
        <f>IF(ISBLANK(INDEX('Policy Characteristics'!L:L,MATCH($C363,'Policy Characteristics'!$C:$C,0))),"",INDEX('Policy Characteristics'!L:L,MATCH($C363,'Policy Characteristics'!$C:$C,0)))</f>
        <v>early-retirement-of-power-plants.html</v>
      </c>
    </row>
    <row r="364" spans="1:19" x14ac:dyDescent="0.25">
      <c r="A364" s="254" t="str">
        <f>IF(ISBLANK(INDEX('Policy Characteristics'!A:A,MATCH($C364,'Policy Characteristics'!$C:$C,0))),"",INDEX('Policy Characteristics'!A:A,MATCH($C364,'Policy Characteristics'!$C:$C,0)))</f>
        <v>Electricity Supply</v>
      </c>
      <c r="B364" s="262" t="str">
        <f>IF(ISBLANK(INDEX('Policy Characteristics'!B:B,MATCH($C364,'Policy Characteristics'!$C:$C,0))),"",INDEX('Policy Characteristics'!B:B,MATCH($C364,'Policy Characteristics'!$C:$C,0)))</f>
        <v>Early Retirement of Power Plants</v>
      </c>
      <c r="C364" s="254" t="str">
        <f t="shared" si="27"/>
        <v>Annual Additional Capacity Retired due to Early Retirement Policy</v>
      </c>
      <c r="D364" s="6" t="s">
        <v>75</v>
      </c>
      <c r="E364" s="45"/>
      <c r="F364" s="6" t="s">
        <v>87</v>
      </c>
      <c r="G364" s="45"/>
      <c r="H364" s="47">
        <f t="shared" si="25"/>
        <v>363</v>
      </c>
      <c r="I364" s="324" t="s">
        <v>41</v>
      </c>
      <c r="J364" s="255" t="str">
        <f>IF(ISBLANK(INDEX('Policy Characteristics'!D:D,MATCH($C364,'Policy Characteristics'!$C:$C,0))),"",INDEX('Policy Characteristics'!D:D,MATCH($C364,'Policy Characteristics'!$C:$C,0)))</f>
        <v>Early Retirement of Power Plants</v>
      </c>
      <c r="K364" s="254" t="str">
        <f>IF(ISBLANK(INDEX('Policy Characteristics'!E:E,MATCH($C364,'Policy Characteristics'!$C:$C,0))),"",INDEX('Policy Characteristics'!E:E,MATCH($C364,'Policy Characteristics'!$C:$C,0)))</f>
        <v>elec early retirement</v>
      </c>
      <c r="L364" s="254">
        <f>IF(ISBLANK(INDEX('Policy Characteristics'!F:F,MATCH($C364,'Policy Characteristics'!$C:$C,0))),"",INDEX('Policy Characteristics'!F:F,MATCH($C364,'Policy Characteristics'!$C:$C,0)))</f>
        <v>0</v>
      </c>
      <c r="M364" s="254">
        <f>IF(ISBLANK(INDEX('Policy Characteristics'!G:G,MATCH($C364,'Policy Characteristics'!$C:$C,0))),"",INDEX('Policy Characteristics'!G:G,MATCH($C364,'Policy Characteristics'!$C:$C,0)))</f>
        <v>25000</v>
      </c>
      <c r="N364" s="254">
        <f>IF(ISBLANK(INDEX('Policy Characteristics'!H:H,MATCH($C364,'Policy Characteristics'!$C:$C,0))),"",INDEX('Policy Characteristics'!H:H,MATCH($C364,'Policy Characteristics'!$C:$C,0)))</f>
        <v>500</v>
      </c>
      <c r="O364" s="254" t="str">
        <f>IF(ISBLANK(INDEX('Policy Characteristics'!I:I,MATCH($C364,'Policy Characteristics'!$C:$C,0))),"",INDEX('Policy Characteristics'!I:I,MATCH($C364,'Policy Characteristics'!$C:$C,0)))</f>
        <v>MW/year</v>
      </c>
      <c r="P364" s="254" t="str">
        <f>IF(ISBLANK(INDEX('Policy Characteristics'!J:J,MATCH($C364,'Policy Characteristics'!$C:$C,0))),"",INDEX('Policy Characteristics'!J:J,MATCH($C364,'Policy Characteristics'!$C:$C,0)))</f>
        <v xml:space="preserve">**Description:** This policy causes the specified quantity of otherwise non-retiring capacity of the selected type(s) to be retired each year. </v>
      </c>
      <c r="Q364" s="254" t="str">
        <f>IF(ISBLANK(INDEX('Policy Characteristics'!K:K,MATCH($C364,'Policy Characteristics'!$C:$C,0))),"",INDEX('Policy Characteristics'!K:K,MATCH($C364,'Policy Characteristics'!$C:$C,0)))</f>
        <v>electricity-sector-main.html#early-ret</v>
      </c>
      <c r="R364" s="254" t="str">
        <f>IF(ISBLANK(INDEX('Policy Characteristics'!L:L,MATCH($C364,'Policy Characteristics'!$C:$C,0))),"",INDEX('Policy Characteristics'!L:L,MATCH($C364,'Policy Characteristics'!$C:$C,0)))</f>
        <v>early-retirement-of-power-plants.html</v>
      </c>
    </row>
    <row r="365" spans="1:19" x14ac:dyDescent="0.25">
      <c r="A365" s="254" t="str">
        <f>IF(ISBLANK(INDEX('Policy Characteristics'!A:A,MATCH($C365,'Policy Characteristics'!$C:$C,0))),"",INDEX('Policy Characteristics'!A:A,MATCH($C365,'Policy Characteristics'!$C:$C,0)))</f>
        <v>Electricity Supply</v>
      </c>
      <c r="B365" s="262" t="str">
        <f>IF(ISBLANK(INDEX('Policy Characteristics'!B:B,MATCH($C365,'Policy Characteristics'!$C:$C,0))),"",INDEX('Policy Characteristics'!B:B,MATCH($C365,'Policy Characteristics'!$C:$C,0)))</f>
        <v>Early Retirement of Power Plants</v>
      </c>
      <c r="C365" s="254" t="str">
        <f t="shared" si="27"/>
        <v>Annual Additional Capacity Retired due to Early Retirement Policy</v>
      </c>
      <c r="D365" s="6" t="s">
        <v>76</v>
      </c>
      <c r="E365" s="45"/>
      <c r="F365" s="6" t="s">
        <v>88</v>
      </c>
      <c r="G365" s="45"/>
      <c r="H365" s="47">
        <f t="shared" si="25"/>
        <v>364</v>
      </c>
      <c r="I365" s="324" t="s">
        <v>41</v>
      </c>
      <c r="J365" s="255" t="str">
        <f>IF(ISBLANK(INDEX('Policy Characteristics'!D:D,MATCH($C365,'Policy Characteristics'!$C:$C,0))),"",INDEX('Policy Characteristics'!D:D,MATCH($C365,'Policy Characteristics'!$C:$C,0)))</f>
        <v>Early Retirement of Power Plants</v>
      </c>
      <c r="K365" s="254" t="str">
        <f>IF(ISBLANK(INDEX('Policy Characteristics'!E:E,MATCH($C365,'Policy Characteristics'!$C:$C,0))),"",INDEX('Policy Characteristics'!E:E,MATCH($C365,'Policy Characteristics'!$C:$C,0)))</f>
        <v>elec early retirement</v>
      </c>
      <c r="L365" s="254">
        <f>IF(ISBLANK(INDEX('Policy Characteristics'!F:F,MATCH($C365,'Policy Characteristics'!$C:$C,0))),"",INDEX('Policy Characteristics'!F:F,MATCH($C365,'Policy Characteristics'!$C:$C,0)))</f>
        <v>0</v>
      </c>
      <c r="M365" s="254">
        <f>IF(ISBLANK(INDEX('Policy Characteristics'!G:G,MATCH($C365,'Policy Characteristics'!$C:$C,0))),"",INDEX('Policy Characteristics'!G:G,MATCH($C365,'Policy Characteristics'!$C:$C,0)))</f>
        <v>25000</v>
      </c>
      <c r="N365" s="254">
        <f>IF(ISBLANK(INDEX('Policy Characteristics'!H:H,MATCH($C365,'Policy Characteristics'!$C:$C,0))),"",INDEX('Policy Characteristics'!H:H,MATCH($C365,'Policy Characteristics'!$C:$C,0)))</f>
        <v>500</v>
      </c>
      <c r="O365" s="254" t="str">
        <f>IF(ISBLANK(INDEX('Policy Characteristics'!I:I,MATCH($C365,'Policy Characteristics'!$C:$C,0))),"",INDEX('Policy Characteristics'!I:I,MATCH($C365,'Policy Characteristics'!$C:$C,0)))</f>
        <v>MW/year</v>
      </c>
      <c r="P365" s="254" t="str">
        <f>IF(ISBLANK(INDEX('Policy Characteristics'!J:J,MATCH($C365,'Policy Characteristics'!$C:$C,0))),"",INDEX('Policy Characteristics'!J:J,MATCH($C365,'Policy Characteristics'!$C:$C,0)))</f>
        <v xml:space="preserve">**Description:** This policy causes the specified quantity of otherwise non-retiring capacity of the selected type(s) to be retired each year. </v>
      </c>
      <c r="Q365" s="254" t="str">
        <f>IF(ISBLANK(INDEX('Policy Characteristics'!K:K,MATCH($C365,'Policy Characteristics'!$C:$C,0))),"",INDEX('Policy Characteristics'!K:K,MATCH($C365,'Policy Characteristics'!$C:$C,0)))</f>
        <v>electricity-sector-main.html#early-ret</v>
      </c>
      <c r="R365" s="254" t="str">
        <f>IF(ISBLANK(INDEX('Policy Characteristics'!L:L,MATCH($C365,'Policy Characteristics'!$C:$C,0))),"",INDEX('Policy Characteristics'!L:L,MATCH($C365,'Policy Characteristics'!$C:$C,0)))</f>
        <v>early-retirement-of-power-plants.html</v>
      </c>
    </row>
    <row r="366" spans="1:19" x14ac:dyDescent="0.25">
      <c r="A366" s="254" t="str">
        <f>IF(ISBLANK(INDEX('Policy Characteristics'!A:A,MATCH($C366,'Policy Characteristics'!$C:$C,0))),"",INDEX('Policy Characteristics'!A:A,MATCH($C366,'Policy Characteristics'!$C:$C,0)))</f>
        <v>Electricity Supply</v>
      </c>
      <c r="B366" s="262" t="str">
        <f>IF(ISBLANK(INDEX('Policy Characteristics'!B:B,MATCH($C366,'Policy Characteristics'!$C:$C,0))),"",INDEX('Policy Characteristics'!B:B,MATCH($C366,'Policy Characteristics'!$C:$C,0)))</f>
        <v>Early Retirement of Power Plants</v>
      </c>
      <c r="C366" s="254" t="str">
        <f t="shared" si="27"/>
        <v>Annual Additional Capacity Retired due to Early Retirement Policy</v>
      </c>
      <c r="D366" s="6" t="s">
        <v>2401</v>
      </c>
      <c r="E366" s="45"/>
      <c r="F366" s="6" t="s">
        <v>420</v>
      </c>
      <c r="G366" s="45"/>
      <c r="H366" s="47">
        <f t="shared" si="25"/>
        <v>365</v>
      </c>
      <c r="I366" s="324" t="s">
        <v>41</v>
      </c>
      <c r="J366" s="255" t="str">
        <f>IF(ISBLANK(INDEX('Policy Characteristics'!D:D,MATCH($C366,'Policy Characteristics'!$C:$C,0))),"",INDEX('Policy Characteristics'!D:D,MATCH($C366,'Policy Characteristics'!$C:$C,0)))</f>
        <v>Early Retirement of Power Plants</v>
      </c>
      <c r="K366" s="254" t="str">
        <f>IF(ISBLANK(INDEX('Policy Characteristics'!E:E,MATCH($C366,'Policy Characteristics'!$C:$C,0))),"",INDEX('Policy Characteristics'!E:E,MATCH($C366,'Policy Characteristics'!$C:$C,0)))</f>
        <v>elec early retirement</v>
      </c>
      <c r="L366" s="254">
        <f>IF(ISBLANK(INDEX('Policy Characteristics'!F:F,MATCH($C366,'Policy Characteristics'!$C:$C,0))),"",INDEX('Policy Characteristics'!F:F,MATCH($C366,'Policy Characteristics'!$C:$C,0)))</f>
        <v>0</v>
      </c>
      <c r="M366" s="254">
        <f>IF(ISBLANK(INDEX('Policy Characteristics'!G:G,MATCH($C366,'Policy Characteristics'!$C:$C,0))),"",INDEX('Policy Characteristics'!G:G,MATCH($C366,'Policy Characteristics'!$C:$C,0)))</f>
        <v>25000</v>
      </c>
      <c r="N366" s="254">
        <f>IF(ISBLANK(INDEX('Policy Characteristics'!H:H,MATCH($C366,'Policy Characteristics'!$C:$C,0))),"",INDEX('Policy Characteristics'!H:H,MATCH($C366,'Policy Characteristics'!$C:$C,0)))</f>
        <v>500</v>
      </c>
      <c r="O366" s="254" t="str">
        <f>IF(ISBLANK(INDEX('Policy Characteristics'!I:I,MATCH($C366,'Policy Characteristics'!$C:$C,0))),"",INDEX('Policy Characteristics'!I:I,MATCH($C366,'Policy Characteristics'!$C:$C,0)))</f>
        <v>MW/year</v>
      </c>
      <c r="P366" s="254" t="str">
        <f>IF(ISBLANK(INDEX('Policy Characteristics'!J:J,MATCH($C366,'Policy Characteristics'!$C:$C,0))),"",INDEX('Policy Characteristics'!J:J,MATCH($C366,'Policy Characteristics'!$C:$C,0)))</f>
        <v xml:space="preserve">**Description:** This policy causes the specified quantity of otherwise non-retiring capacity of the selected type(s) to be retired each year. </v>
      </c>
      <c r="Q366" s="254" t="str">
        <f>IF(ISBLANK(INDEX('Policy Characteristics'!K:K,MATCH($C366,'Policy Characteristics'!$C:$C,0))),"",INDEX('Policy Characteristics'!K:K,MATCH($C366,'Policy Characteristics'!$C:$C,0)))</f>
        <v>electricity-sector-main.html#early-ret</v>
      </c>
      <c r="R366" s="254" t="str">
        <f>IF(ISBLANK(INDEX('Policy Characteristics'!L:L,MATCH($C366,'Policy Characteristics'!$C:$C,0))),"",INDEX('Policy Characteristics'!L:L,MATCH($C366,'Policy Characteristics'!$C:$C,0)))</f>
        <v>early-retirement-of-power-plants.html</v>
      </c>
    </row>
    <row r="367" spans="1:19" x14ac:dyDescent="0.25">
      <c r="A367" s="254" t="str">
        <f>IF(ISBLANK(INDEX('Policy Characteristics'!A:A,MATCH($C367,'Policy Characteristics'!$C:$C,0))),"",INDEX('Policy Characteristics'!A:A,MATCH($C367,'Policy Characteristics'!$C:$C,0)))</f>
        <v>Electricity Supply</v>
      </c>
      <c r="B367" s="262" t="str">
        <f>IF(ISBLANK(INDEX('Policy Characteristics'!B:B,MATCH($C367,'Policy Characteristics'!$C:$C,0))),"",INDEX('Policy Characteristics'!B:B,MATCH($C367,'Policy Characteristics'!$C:$C,0)))</f>
        <v>Early Retirement of Power Plants</v>
      </c>
      <c r="C367" s="254" t="str">
        <f t="shared" si="27"/>
        <v>Annual Additional Capacity Retired due to Early Retirement Policy</v>
      </c>
      <c r="D367" s="6" t="s">
        <v>293</v>
      </c>
      <c r="E367" s="45"/>
      <c r="F367" s="6" t="s">
        <v>295</v>
      </c>
      <c r="G367" s="45"/>
      <c r="H367" s="47">
        <f t="shared" si="25"/>
        <v>366</v>
      </c>
      <c r="I367" s="324" t="s">
        <v>41</v>
      </c>
      <c r="J367" s="255" t="str">
        <f>IF(ISBLANK(INDEX('Policy Characteristics'!D:D,MATCH($C367,'Policy Characteristics'!$C:$C,0))),"",INDEX('Policy Characteristics'!D:D,MATCH($C367,'Policy Characteristics'!$C:$C,0)))</f>
        <v>Early Retirement of Power Plants</v>
      </c>
      <c r="K367" s="254" t="str">
        <f>IF(ISBLANK(INDEX('Policy Characteristics'!E:E,MATCH($C367,'Policy Characteristics'!$C:$C,0))),"",INDEX('Policy Characteristics'!E:E,MATCH($C367,'Policy Characteristics'!$C:$C,0)))</f>
        <v>elec early retirement</v>
      </c>
      <c r="L367" s="254">
        <f>IF(ISBLANK(INDEX('Policy Characteristics'!F:F,MATCH($C367,'Policy Characteristics'!$C:$C,0))),"",INDEX('Policy Characteristics'!F:F,MATCH($C367,'Policy Characteristics'!$C:$C,0)))</f>
        <v>0</v>
      </c>
      <c r="M367" s="254">
        <f>IF(ISBLANK(INDEX('Policy Characteristics'!G:G,MATCH($C367,'Policy Characteristics'!$C:$C,0))),"",INDEX('Policy Characteristics'!G:G,MATCH($C367,'Policy Characteristics'!$C:$C,0)))</f>
        <v>25000</v>
      </c>
      <c r="N367" s="254">
        <f>IF(ISBLANK(INDEX('Policy Characteristics'!H:H,MATCH($C367,'Policy Characteristics'!$C:$C,0))),"",INDEX('Policy Characteristics'!H:H,MATCH($C367,'Policy Characteristics'!$C:$C,0)))</f>
        <v>500</v>
      </c>
      <c r="O367" s="254" t="str">
        <f>IF(ISBLANK(INDEX('Policy Characteristics'!I:I,MATCH($C367,'Policy Characteristics'!$C:$C,0))),"",INDEX('Policy Characteristics'!I:I,MATCH($C367,'Policy Characteristics'!$C:$C,0)))</f>
        <v>MW/year</v>
      </c>
      <c r="P367" s="254" t="str">
        <f>IF(ISBLANK(INDEX('Policy Characteristics'!J:J,MATCH($C367,'Policy Characteristics'!$C:$C,0))),"",INDEX('Policy Characteristics'!J:J,MATCH($C367,'Policy Characteristics'!$C:$C,0)))</f>
        <v xml:space="preserve">**Description:** This policy causes the specified quantity of otherwise non-retiring capacity of the selected type(s) to be retired each year. </v>
      </c>
      <c r="Q367" s="254" t="str">
        <f>IF(ISBLANK(INDEX('Policy Characteristics'!K:K,MATCH($C367,'Policy Characteristics'!$C:$C,0))),"",INDEX('Policy Characteristics'!K:K,MATCH($C367,'Policy Characteristics'!$C:$C,0)))</f>
        <v>electricity-sector-main.html#early-ret</v>
      </c>
      <c r="R367" s="254" t="str">
        <f>IF(ISBLANK(INDEX('Policy Characteristics'!L:L,MATCH($C367,'Policy Characteristics'!$C:$C,0))),"",INDEX('Policy Characteristics'!L:L,MATCH($C367,'Policy Characteristics'!$C:$C,0)))</f>
        <v>early-retirement-of-power-plants.html</v>
      </c>
    </row>
    <row r="368" spans="1:19" x14ac:dyDescent="0.25">
      <c r="A368" s="254" t="str">
        <f>IF(ISBLANK(INDEX('Policy Characteristics'!A:A,MATCH($C368,'Policy Characteristics'!$C:$C,0))),"",INDEX('Policy Characteristics'!A:A,MATCH($C368,'Policy Characteristics'!$C:$C,0)))</f>
        <v>Electricity Supply</v>
      </c>
      <c r="B368" s="262" t="str">
        <f>IF(ISBLANK(INDEX('Policy Characteristics'!B:B,MATCH($C368,'Policy Characteristics'!$C:$C,0))),"",INDEX('Policy Characteristics'!B:B,MATCH($C368,'Policy Characteristics'!$C:$C,0)))</f>
        <v>Early Retirement of Power Plants</v>
      </c>
      <c r="C368" s="254" t="str">
        <f t="shared" si="27"/>
        <v>Annual Additional Capacity Retired due to Early Retirement Policy</v>
      </c>
      <c r="D368" s="6" t="s">
        <v>294</v>
      </c>
      <c r="E368" s="45"/>
      <c r="F368" s="6" t="s">
        <v>296</v>
      </c>
      <c r="G368" s="45"/>
      <c r="H368" s="47">
        <f t="shared" si="25"/>
        <v>367</v>
      </c>
      <c r="I368" s="324" t="s">
        <v>40</v>
      </c>
      <c r="J368" s="255" t="str">
        <f>IF(ISBLANK(INDEX('Policy Characteristics'!D:D,MATCH($C368,'Policy Characteristics'!$C:$C,0))),"",INDEX('Policy Characteristics'!D:D,MATCH($C368,'Policy Characteristics'!$C:$C,0)))</f>
        <v>Early Retirement of Power Plants</v>
      </c>
      <c r="K368" s="254" t="str">
        <f>IF(ISBLANK(INDEX('Policy Characteristics'!E:E,MATCH($C368,'Policy Characteristics'!$C:$C,0))),"",INDEX('Policy Characteristics'!E:E,MATCH($C368,'Policy Characteristics'!$C:$C,0)))</f>
        <v>elec early retirement</v>
      </c>
      <c r="L368" s="254">
        <f>IF(ISBLANK(INDEX('Policy Characteristics'!F:F,MATCH($C368,'Policy Characteristics'!$C:$C,0))),"",INDEX('Policy Characteristics'!F:F,MATCH($C368,'Policy Characteristics'!$C:$C,0)))</f>
        <v>0</v>
      </c>
      <c r="M368" s="254">
        <f>IF(ISBLANK(INDEX('Policy Characteristics'!G:G,MATCH($C368,'Policy Characteristics'!$C:$C,0))),"",INDEX('Policy Characteristics'!G:G,MATCH($C368,'Policy Characteristics'!$C:$C,0)))</f>
        <v>25000</v>
      </c>
      <c r="N368" s="254">
        <f>IF(ISBLANK(INDEX('Policy Characteristics'!H:H,MATCH($C368,'Policy Characteristics'!$C:$C,0))),"",INDEX('Policy Characteristics'!H:H,MATCH($C368,'Policy Characteristics'!$C:$C,0)))</f>
        <v>500</v>
      </c>
      <c r="O368" s="254" t="str">
        <f>IF(ISBLANK(INDEX('Policy Characteristics'!I:I,MATCH($C368,'Policy Characteristics'!$C:$C,0))),"",INDEX('Policy Characteristics'!I:I,MATCH($C368,'Policy Characteristics'!$C:$C,0)))</f>
        <v>MW/year</v>
      </c>
      <c r="P368" s="254" t="str">
        <f>IF(ISBLANK(INDEX('Policy Characteristics'!J:J,MATCH($C368,'Policy Characteristics'!$C:$C,0))),"",INDEX('Policy Characteristics'!J:J,MATCH($C368,'Policy Characteristics'!$C:$C,0)))</f>
        <v xml:space="preserve">**Description:** This policy causes the specified quantity of otherwise non-retiring capacity of the selected type(s) to be retired each year. </v>
      </c>
      <c r="Q368" s="254" t="str">
        <f>IF(ISBLANK(INDEX('Policy Characteristics'!K:K,MATCH($C368,'Policy Characteristics'!$C:$C,0))),"",INDEX('Policy Characteristics'!K:K,MATCH($C368,'Policy Characteristics'!$C:$C,0)))</f>
        <v>electricity-sector-main.html#early-ret</v>
      </c>
      <c r="R368" s="254" t="str">
        <f>IF(ISBLANK(INDEX('Policy Characteristics'!L:L,MATCH($C368,'Policy Characteristics'!$C:$C,0))),"",INDEX('Policy Characteristics'!L:L,MATCH($C368,'Policy Characteristics'!$C:$C,0)))</f>
        <v>early-retirement-of-power-plants.html</v>
      </c>
    </row>
    <row r="369" spans="1:18" x14ac:dyDescent="0.25">
      <c r="A369" s="254" t="str">
        <f>IF(ISBLANK(INDEX('Policy Characteristics'!A:A,MATCH($C369,'Policy Characteristics'!$C:$C,0))),"",INDEX('Policy Characteristics'!A:A,MATCH($C369,'Policy Characteristics'!$C:$C,0)))</f>
        <v>Electricity Supply</v>
      </c>
      <c r="B369" s="262" t="str">
        <f>IF(ISBLANK(INDEX('Policy Characteristics'!B:B,MATCH($C369,'Policy Characteristics'!$C:$C,0))),"",INDEX('Policy Characteristics'!B:B,MATCH($C369,'Policy Characteristics'!$C:$C,0)))</f>
        <v>Early Retirement of Power Plants</v>
      </c>
      <c r="C369" s="254" t="str">
        <f t="shared" si="27"/>
        <v>Annual Additional Capacity Retired due to Early Retirement Policy</v>
      </c>
      <c r="D369" s="6" t="s">
        <v>428</v>
      </c>
      <c r="E369" s="45"/>
      <c r="F369" s="6" t="s">
        <v>427</v>
      </c>
      <c r="G369" s="45"/>
      <c r="H369" s="47">
        <f t="shared" si="25"/>
        <v>368</v>
      </c>
      <c r="I369" s="324" t="s">
        <v>40</v>
      </c>
      <c r="J369" s="255" t="str">
        <f>IF(ISBLANK(INDEX('Policy Characteristics'!D:D,MATCH($C369,'Policy Characteristics'!$C:$C,0))),"",INDEX('Policy Characteristics'!D:D,MATCH($C369,'Policy Characteristics'!$C:$C,0)))</f>
        <v>Early Retirement of Power Plants</v>
      </c>
      <c r="K369" s="254" t="str">
        <f>IF(ISBLANK(INDEX('Policy Characteristics'!E:E,MATCH($C369,'Policy Characteristics'!$C:$C,0))),"",INDEX('Policy Characteristics'!E:E,MATCH($C369,'Policy Characteristics'!$C:$C,0)))</f>
        <v>elec early retirement</v>
      </c>
      <c r="L369" s="254">
        <f>IF(ISBLANK(INDEX('Policy Characteristics'!F:F,MATCH($C369,'Policy Characteristics'!$C:$C,0))),"",INDEX('Policy Characteristics'!F:F,MATCH($C369,'Policy Characteristics'!$C:$C,0)))</f>
        <v>0</v>
      </c>
      <c r="M369" s="254">
        <f>IF(ISBLANK(INDEX('Policy Characteristics'!G:G,MATCH($C369,'Policy Characteristics'!$C:$C,0))),"",INDEX('Policy Characteristics'!G:G,MATCH($C369,'Policy Characteristics'!$C:$C,0)))</f>
        <v>25000</v>
      </c>
      <c r="N369" s="254">
        <f>IF(ISBLANK(INDEX('Policy Characteristics'!H:H,MATCH($C369,'Policy Characteristics'!$C:$C,0))),"",INDEX('Policy Characteristics'!H:H,MATCH($C369,'Policy Characteristics'!$C:$C,0)))</f>
        <v>500</v>
      </c>
      <c r="O369" s="254" t="str">
        <f>IF(ISBLANK(INDEX('Policy Characteristics'!I:I,MATCH($C369,'Policy Characteristics'!$C:$C,0))),"",INDEX('Policy Characteristics'!I:I,MATCH($C369,'Policy Characteristics'!$C:$C,0)))</f>
        <v>MW/year</v>
      </c>
      <c r="P369" s="254" t="str">
        <f>IF(ISBLANK(INDEX('Policy Characteristics'!J:J,MATCH($C369,'Policy Characteristics'!$C:$C,0))),"",INDEX('Policy Characteristics'!J:J,MATCH($C369,'Policy Characteristics'!$C:$C,0)))</f>
        <v xml:space="preserve">**Description:** This policy causes the specified quantity of otherwise non-retiring capacity of the selected type(s) to be retired each year. </v>
      </c>
      <c r="Q369" s="254" t="str">
        <f>IF(ISBLANK(INDEX('Policy Characteristics'!K:K,MATCH($C369,'Policy Characteristics'!$C:$C,0))),"",INDEX('Policy Characteristics'!K:K,MATCH($C369,'Policy Characteristics'!$C:$C,0)))</f>
        <v>electricity-sector-main.html#early-ret</v>
      </c>
      <c r="R369" s="254" t="str">
        <f>IF(ISBLANK(INDEX('Policy Characteristics'!L:L,MATCH($C369,'Policy Characteristics'!$C:$C,0))),"",INDEX('Policy Characteristics'!L:L,MATCH($C369,'Policy Characteristics'!$C:$C,0)))</f>
        <v>early-retirement-of-power-plants.html</v>
      </c>
    </row>
    <row r="370" spans="1:18" x14ac:dyDescent="0.25">
      <c r="A370" s="254" t="str">
        <f>IF(ISBLANK(INDEX('Policy Characteristics'!A:A,MATCH($C370,'Policy Characteristics'!$C:$C,0))),"",INDEX('Policy Characteristics'!A:A,MATCH($C370,'Policy Characteristics'!$C:$C,0)))</f>
        <v>Electricity Supply</v>
      </c>
      <c r="B370" s="262" t="str">
        <f>IF(ISBLANK(INDEX('Policy Characteristics'!B:B,MATCH($C370,'Policy Characteristics'!$C:$C,0))),"",INDEX('Policy Characteristics'!B:B,MATCH($C370,'Policy Characteristics'!$C:$C,0)))</f>
        <v>Early Retirement of Power Plants</v>
      </c>
      <c r="C370" s="254" t="str">
        <f t="shared" si="27"/>
        <v>Annual Additional Capacity Retired due to Early Retirement Policy</v>
      </c>
      <c r="D370" s="6" t="s">
        <v>437</v>
      </c>
      <c r="E370" s="45"/>
      <c r="F370" s="6" t="s">
        <v>438</v>
      </c>
      <c r="G370" s="45"/>
      <c r="H370" s="47">
        <f t="shared" si="25"/>
        <v>369</v>
      </c>
      <c r="I370" s="324" t="s">
        <v>41</v>
      </c>
      <c r="J370" s="255" t="str">
        <f>IF(ISBLANK(INDEX('Policy Characteristics'!D:D,MATCH($C370,'Policy Characteristics'!$C:$C,0))),"",INDEX('Policy Characteristics'!D:D,MATCH($C370,'Policy Characteristics'!$C:$C,0)))</f>
        <v>Early Retirement of Power Plants</v>
      </c>
      <c r="K370" s="254" t="str">
        <f>IF(ISBLANK(INDEX('Policy Characteristics'!E:E,MATCH($C370,'Policy Characteristics'!$C:$C,0))),"",INDEX('Policy Characteristics'!E:E,MATCH($C370,'Policy Characteristics'!$C:$C,0)))</f>
        <v>elec early retirement</v>
      </c>
      <c r="L370" s="254">
        <f>IF(ISBLANK(INDEX('Policy Characteristics'!F:F,MATCH($C370,'Policy Characteristics'!$C:$C,0))),"",INDEX('Policy Characteristics'!F:F,MATCH($C370,'Policy Characteristics'!$C:$C,0)))</f>
        <v>0</v>
      </c>
      <c r="M370" s="254">
        <f>IF(ISBLANK(INDEX('Policy Characteristics'!G:G,MATCH($C370,'Policy Characteristics'!$C:$C,0))),"",INDEX('Policy Characteristics'!G:G,MATCH($C370,'Policy Characteristics'!$C:$C,0)))</f>
        <v>25000</v>
      </c>
      <c r="N370" s="254">
        <f>IF(ISBLANK(INDEX('Policy Characteristics'!H:H,MATCH($C370,'Policy Characteristics'!$C:$C,0))),"",INDEX('Policy Characteristics'!H:H,MATCH($C370,'Policy Characteristics'!$C:$C,0)))</f>
        <v>500</v>
      </c>
      <c r="O370" s="254" t="str">
        <f>IF(ISBLANK(INDEX('Policy Characteristics'!I:I,MATCH($C370,'Policy Characteristics'!$C:$C,0))),"",INDEX('Policy Characteristics'!I:I,MATCH($C370,'Policy Characteristics'!$C:$C,0)))</f>
        <v>MW/year</v>
      </c>
      <c r="P370" s="254" t="str">
        <f>IF(ISBLANK(INDEX('Policy Characteristics'!J:J,MATCH($C370,'Policy Characteristics'!$C:$C,0))),"",INDEX('Policy Characteristics'!J:J,MATCH($C370,'Policy Characteristics'!$C:$C,0)))</f>
        <v xml:space="preserve">**Description:** This policy causes the specified quantity of otherwise non-retiring capacity of the selected type(s) to be retired each year. </v>
      </c>
      <c r="Q370" s="254" t="str">
        <f>IF(ISBLANK(INDEX('Policy Characteristics'!K:K,MATCH($C370,'Policy Characteristics'!$C:$C,0))),"",INDEX('Policy Characteristics'!K:K,MATCH($C370,'Policy Characteristics'!$C:$C,0)))</f>
        <v>electricity-sector-main.html#early-ret</v>
      </c>
      <c r="R370" s="254" t="str">
        <f>IF(ISBLANK(INDEX('Policy Characteristics'!L:L,MATCH($C370,'Policy Characteristics'!$C:$C,0))),"",INDEX('Policy Characteristics'!L:L,MATCH($C370,'Policy Characteristics'!$C:$C,0)))</f>
        <v>early-retirement-of-power-plants.html</v>
      </c>
    </row>
    <row r="371" spans="1:18" x14ac:dyDescent="0.25">
      <c r="A371" s="254" t="str">
        <f>IF(ISBLANK(INDEX('Policy Characteristics'!A:A,MATCH($C371,'Policy Characteristics'!$C:$C,0))),"",INDEX('Policy Characteristics'!A:A,MATCH($C371,'Policy Characteristics'!$C:$C,0)))</f>
        <v>Electricity Supply</v>
      </c>
      <c r="B371" s="262" t="str">
        <f>IF(ISBLANK(INDEX('Policy Characteristics'!B:B,MATCH($C371,'Policy Characteristics'!$C:$C,0))),"",INDEX('Policy Characteristics'!B:B,MATCH($C371,'Policy Characteristics'!$C:$C,0)))</f>
        <v>Early Retirement of Power Plants</v>
      </c>
      <c r="C371" s="254" t="str">
        <f t="shared" si="27"/>
        <v>Annual Additional Capacity Retired due to Early Retirement Policy</v>
      </c>
      <c r="D371" s="6" t="s">
        <v>2714</v>
      </c>
      <c r="E371" s="45"/>
      <c r="F371" s="6" t="s">
        <v>2443</v>
      </c>
      <c r="G371" s="45"/>
      <c r="H371" s="47">
        <f t="shared" si="25"/>
        <v>370</v>
      </c>
      <c r="I371" s="324" t="s">
        <v>41</v>
      </c>
      <c r="J371" s="255" t="str">
        <f>IF(ISBLANK(INDEX('Policy Characteristics'!D:D,MATCH($C371,'Policy Characteristics'!$C:$C,0))),"",INDEX('Policy Characteristics'!D:D,MATCH($C371,'Policy Characteristics'!$C:$C,0)))</f>
        <v>Early Retirement of Power Plants</v>
      </c>
      <c r="K371" s="254" t="str">
        <f>IF(ISBLANK(INDEX('Policy Characteristics'!E:E,MATCH($C371,'Policy Characteristics'!$C:$C,0))),"",INDEX('Policy Characteristics'!E:E,MATCH($C371,'Policy Characteristics'!$C:$C,0)))</f>
        <v>elec early retirement</v>
      </c>
      <c r="L371" s="254">
        <f>IF(ISBLANK(INDEX('Policy Characteristics'!F:F,MATCH($C371,'Policy Characteristics'!$C:$C,0))),"",INDEX('Policy Characteristics'!F:F,MATCH($C371,'Policy Characteristics'!$C:$C,0)))</f>
        <v>0</v>
      </c>
      <c r="M371" s="254">
        <f>IF(ISBLANK(INDEX('Policy Characteristics'!G:G,MATCH($C371,'Policy Characteristics'!$C:$C,0))),"",INDEX('Policy Characteristics'!G:G,MATCH($C371,'Policy Characteristics'!$C:$C,0)))</f>
        <v>25000</v>
      </c>
      <c r="N371" s="254">
        <f>IF(ISBLANK(INDEX('Policy Characteristics'!H:H,MATCH($C371,'Policy Characteristics'!$C:$C,0))),"",INDEX('Policy Characteristics'!H:H,MATCH($C371,'Policy Characteristics'!$C:$C,0)))</f>
        <v>500</v>
      </c>
      <c r="O371" s="254" t="str">
        <f>IF(ISBLANK(INDEX('Policy Characteristics'!I:I,MATCH($C371,'Policy Characteristics'!$C:$C,0))),"",INDEX('Policy Characteristics'!I:I,MATCH($C371,'Policy Characteristics'!$C:$C,0)))</f>
        <v>MW/year</v>
      </c>
      <c r="P371" s="254" t="str">
        <f>IF(ISBLANK(INDEX('Policy Characteristics'!J:J,MATCH($C371,'Policy Characteristics'!$C:$C,0))),"",INDEX('Policy Characteristics'!J:J,MATCH($C371,'Policy Characteristics'!$C:$C,0)))</f>
        <v xml:space="preserve">**Description:** This policy causes the specified quantity of otherwise non-retiring capacity of the selected type(s) to be retired each year. </v>
      </c>
      <c r="Q371" s="254" t="str">
        <f>IF(ISBLANK(INDEX('Policy Characteristics'!K:K,MATCH($C371,'Policy Characteristics'!$C:$C,0))),"",INDEX('Policy Characteristics'!K:K,MATCH($C371,'Policy Characteristics'!$C:$C,0)))</f>
        <v>electricity-sector-main.html#early-ret</v>
      </c>
      <c r="R371" s="254" t="str">
        <f>IF(ISBLANK(INDEX('Policy Characteristics'!L:L,MATCH($C371,'Policy Characteristics'!$C:$C,0))),"",INDEX('Policy Characteristics'!L:L,MATCH($C371,'Policy Characteristics'!$C:$C,0)))</f>
        <v>early-retirement-of-power-plants.html</v>
      </c>
    </row>
    <row r="372" spans="1:18" x14ac:dyDescent="0.25">
      <c r="A372" s="254" t="str">
        <f>IF(ISBLANK(INDEX('Policy Characteristics'!A:A,MATCH($C372,'Policy Characteristics'!$C:$C,0))),"",INDEX('Policy Characteristics'!A:A,MATCH($C372,'Policy Characteristics'!$C:$C,0)))</f>
        <v>Electricity Supply</v>
      </c>
      <c r="B372" s="262" t="str">
        <f>IF(ISBLANK(INDEX('Policy Characteristics'!B:B,MATCH($C372,'Policy Characteristics'!$C:$C,0))),"",INDEX('Policy Characteristics'!B:B,MATCH($C372,'Policy Characteristics'!$C:$C,0)))</f>
        <v>Early Retirement of Power Plants</v>
      </c>
      <c r="C372" s="254" t="str">
        <f t="shared" si="27"/>
        <v>Annual Additional Capacity Retired due to Early Retirement Policy</v>
      </c>
      <c r="D372" s="6" t="s">
        <v>2715</v>
      </c>
      <c r="E372" s="45"/>
      <c r="F372" s="6" t="s">
        <v>2559</v>
      </c>
      <c r="G372" s="45"/>
      <c r="H372" s="47">
        <f t="shared" si="25"/>
        <v>371</v>
      </c>
      <c r="I372" s="324" t="s">
        <v>41</v>
      </c>
      <c r="J372" s="255" t="str">
        <f>IF(ISBLANK(INDEX('Policy Characteristics'!D:D,MATCH($C372,'Policy Characteristics'!$C:$C,0))),"",INDEX('Policy Characteristics'!D:D,MATCH($C372,'Policy Characteristics'!$C:$C,0)))</f>
        <v>Early Retirement of Power Plants</v>
      </c>
      <c r="K372" s="254" t="str">
        <f>IF(ISBLANK(INDEX('Policy Characteristics'!E:E,MATCH($C372,'Policy Characteristics'!$C:$C,0))),"",INDEX('Policy Characteristics'!E:E,MATCH($C372,'Policy Characteristics'!$C:$C,0)))</f>
        <v>elec early retirement</v>
      </c>
      <c r="L372" s="254">
        <f>IF(ISBLANK(INDEX('Policy Characteristics'!F:F,MATCH($C372,'Policy Characteristics'!$C:$C,0))),"",INDEX('Policy Characteristics'!F:F,MATCH($C372,'Policy Characteristics'!$C:$C,0)))</f>
        <v>0</v>
      </c>
      <c r="M372" s="254">
        <f>IF(ISBLANK(INDEX('Policy Characteristics'!G:G,MATCH($C372,'Policy Characteristics'!$C:$C,0))),"",INDEX('Policy Characteristics'!G:G,MATCH($C372,'Policy Characteristics'!$C:$C,0)))</f>
        <v>25000</v>
      </c>
      <c r="N372" s="254">
        <f>IF(ISBLANK(INDEX('Policy Characteristics'!H:H,MATCH($C372,'Policy Characteristics'!$C:$C,0))),"",INDEX('Policy Characteristics'!H:H,MATCH($C372,'Policy Characteristics'!$C:$C,0)))</f>
        <v>500</v>
      </c>
      <c r="O372" s="254" t="str">
        <f>IF(ISBLANK(INDEX('Policy Characteristics'!I:I,MATCH($C372,'Policy Characteristics'!$C:$C,0))),"",INDEX('Policy Characteristics'!I:I,MATCH($C372,'Policy Characteristics'!$C:$C,0)))</f>
        <v>MW/year</v>
      </c>
      <c r="P372" s="254" t="str">
        <f>IF(ISBLANK(INDEX('Policy Characteristics'!J:J,MATCH($C372,'Policy Characteristics'!$C:$C,0))),"",INDEX('Policy Characteristics'!J:J,MATCH($C372,'Policy Characteristics'!$C:$C,0)))</f>
        <v xml:space="preserve">**Description:** This policy causes the specified quantity of otherwise non-retiring capacity of the selected type(s) to be retired each year. </v>
      </c>
      <c r="Q372" s="254" t="str">
        <f>IF(ISBLANK(INDEX('Policy Characteristics'!K:K,MATCH($C372,'Policy Characteristics'!$C:$C,0))),"",INDEX('Policy Characteristics'!K:K,MATCH($C372,'Policy Characteristics'!$C:$C,0)))</f>
        <v>electricity-sector-main.html#early-ret</v>
      </c>
      <c r="R372" s="254" t="str">
        <f>IF(ISBLANK(INDEX('Policy Characteristics'!L:L,MATCH($C372,'Policy Characteristics'!$C:$C,0))),"",INDEX('Policy Characteristics'!L:L,MATCH($C372,'Policy Characteristics'!$C:$C,0)))</f>
        <v>early-retirement-of-power-plants.html</v>
      </c>
    </row>
    <row r="373" spans="1:18" x14ac:dyDescent="0.25">
      <c r="A373" s="254" t="str">
        <f>IF(ISBLANK(INDEX('Policy Characteristics'!A:A,MATCH($C373,'Policy Characteristics'!$C:$C,0))),"",INDEX('Policy Characteristics'!A:A,MATCH($C373,'Policy Characteristics'!$C:$C,0)))</f>
        <v>Electricity Supply</v>
      </c>
      <c r="B373" s="262" t="str">
        <f>IF(ISBLANK(INDEX('Policy Characteristics'!B:B,MATCH($C373,'Policy Characteristics'!$C:$C,0))),"",INDEX('Policy Characteristics'!B:B,MATCH($C373,'Policy Characteristics'!$C:$C,0)))</f>
        <v>Early Retirement of Power Plants</v>
      </c>
      <c r="C373" s="254" t="str">
        <f t="shared" si="27"/>
        <v>Annual Additional Capacity Retired due to Early Retirement Policy</v>
      </c>
      <c r="D373" s="6" t="s">
        <v>2716</v>
      </c>
      <c r="E373" s="45"/>
      <c r="F373" s="6" t="s">
        <v>2445</v>
      </c>
      <c r="G373" s="45"/>
      <c r="H373" s="47">
        <f t="shared" si="25"/>
        <v>372</v>
      </c>
      <c r="I373" s="324" t="s">
        <v>41</v>
      </c>
      <c r="J373" s="255" t="str">
        <f>IF(ISBLANK(INDEX('Policy Characteristics'!D:D,MATCH($C373,'Policy Characteristics'!$C:$C,0))),"",INDEX('Policy Characteristics'!D:D,MATCH($C373,'Policy Characteristics'!$C:$C,0)))</f>
        <v>Early Retirement of Power Plants</v>
      </c>
      <c r="K373" s="254" t="str">
        <f>IF(ISBLANK(INDEX('Policy Characteristics'!E:E,MATCH($C373,'Policy Characteristics'!$C:$C,0))),"",INDEX('Policy Characteristics'!E:E,MATCH($C373,'Policy Characteristics'!$C:$C,0)))</f>
        <v>elec early retirement</v>
      </c>
      <c r="L373" s="254">
        <f>IF(ISBLANK(INDEX('Policy Characteristics'!F:F,MATCH($C373,'Policy Characteristics'!$C:$C,0))),"",INDEX('Policy Characteristics'!F:F,MATCH($C373,'Policy Characteristics'!$C:$C,0)))</f>
        <v>0</v>
      </c>
      <c r="M373" s="254">
        <f>IF(ISBLANK(INDEX('Policy Characteristics'!G:G,MATCH($C373,'Policy Characteristics'!$C:$C,0))),"",INDEX('Policy Characteristics'!G:G,MATCH($C373,'Policy Characteristics'!$C:$C,0)))</f>
        <v>25000</v>
      </c>
      <c r="N373" s="254">
        <f>IF(ISBLANK(INDEX('Policy Characteristics'!H:H,MATCH($C373,'Policy Characteristics'!$C:$C,0))),"",INDEX('Policy Characteristics'!H:H,MATCH($C373,'Policy Characteristics'!$C:$C,0)))</f>
        <v>500</v>
      </c>
      <c r="O373" s="254" t="str">
        <f>IF(ISBLANK(INDEX('Policy Characteristics'!I:I,MATCH($C373,'Policy Characteristics'!$C:$C,0))),"",INDEX('Policy Characteristics'!I:I,MATCH($C373,'Policy Characteristics'!$C:$C,0)))</f>
        <v>MW/year</v>
      </c>
      <c r="P373" s="254" t="str">
        <f>IF(ISBLANK(INDEX('Policy Characteristics'!J:J,MATCH($C373,'Policy Characteristics'!$C:$C,0))),"",INDEX('Policy Characteristics'!J:J,MATCH($C373,'Policy Characteristics'!$C:$C,0)))</f>
        <v xml:space="preserve">**Description:** This policy causes the specified quantity of otherwise non-retiring capacity of the selected type(s) to be retired each year. </v>
      </c>
      <c r="Q373" s="254" t="str">
        <f>IF(ISBLANK(INDEX('Policy Characteristics'!K:K,MATCH($C373,'Policy Characteristics'!$C:$C,0))),"",INDEX('Policy Characteristics'!K:K,MATCH($C373,'Policy Characteristics'!$C:$C,0)))</f>
        <v>electricity-sector-main.html#early-ret</v>
      </c>
      <c r="R373" s="254" t="str">
        <f>IF(ISBLANK(INDEX('Policy Characteristics'!L:L,MATCH($C373,'Policy Characteristics'!$C:$C,0))),"",INDEX('Policy Characteristics'!L:L,MATCH($C373,'Policy Characteristics'!$C:$C,0)))</f>
        <v>early-retirement-of-power-plants.html</v>
      </c>
    </row>
    <row r="374" spans="1:18" x14ac:dyDescent="0.25">
      <c r="A374" s="254" t="str">
        <f>IF(ISBLANK(INDEX('Policy Characteristics'!A:A,MATCH($C374,'Policy Characteristics'!$C:$C,0))),"",INDEX('Policy Characteristics'!A:A,MATCH($C374,'Policy Characteristics'!$C:$C,0)))</f>
        <v>Electricity Supply</v>
      </c>
      <c r="B374" s="262" t="str">
        <f>IF(ISBLANK(INDEX('Policy Characteristics'!B:B,MATCH($C374,'Policy Characteristics'!$C:$C,0))),"",INDEX('Policy Characteristics'!B:B,MATCH($C374,'Policy Characteristics'!$C:$C,0)))</f>
        <v>Early Retirement of Power Plants</v>
      </c>
      <c r="C374" s="254" t="str">
        <f t="shared" si="27"/>
        <v>Annual Additional Capacity Retired due to Early Retirement Policy</v>
      </c>
      <c r="D374" s="6" t="s">
        <v>3432</v>
      </c>
      <c r="E374" s="45"/>
      <c r="F374" s="6" t="s">
        <v>3439</v>
      </c>
      <c r="G374" s="45"/>
      <c r="H374" s="47">
        <f t="shared" si="25"/>
        <v>373</v>
      </c>
      <c r="I374" s="324" t="s">
        <v>41</v>
      </c>
      <c r="J374" s="255" t="str">
        <f>IF(ISBLANK(INDEX('Policy Characteristics'!D:D,MATCH($C374,'Policy Characteristics'!$C:$C,0))),"",INDEX('Policy Characteristics'!D:D,MATCH($C374,'Policy Characteristics'!$C:$C,0)))</f>
        <v>Early Retirement of Power Plants</v>
      </c>
      <c r="K374" s="254" t="str">
        <f>IF(ISBLANK(INDEX('Policy Characteristics'!E:E,MATCH($C374,'Policy Characteristics'!$C:$C,0))),"",INDEX('Policy Characteristics'!E:E,MATCH($C374,'Policy Characteristics'!$C:$C,0)))</f>
        <v>elec early retirement</v>
      </c>
      <c r="L374" s="254">
        <f>IF(ISBLANK(INDEX('Policy Characteristics'!F:F,MATCH($C374,'Policy Characteristics'!$C:$C,0))),"",INDEX('Policy Characteristics'!F:F,MATCH($C374,'Policy Characteristics'!$C:$C,0)))</f>
        <v>0</v>
      </c>
      <c r="M374" s="254">
        <f>IF(ISBLANK(INDEX('Policy Characteristics'!G:G,MATCH($C374,'Policy Characteristics'!$C:$C,0))),"",INDEX('Policy Characteristics'!G:G,MATCH($C374,'Policy Characteristics'!$C:$C,0)))</f>
        <v>25000</v>
      </c>
      <c r="N374" s="254">
        <f>IF(ISBLANK(INDEX('Policy Characteristics'!H:H,MATCH($C374,'Policy Characteristics'!$C:$C,0))),"",INDEX('Policy Characteristics'!H:H,MATCH($C374,'Policy Characteristics'!$C:$C,0)))</f>
        <v>500</v>
      </c>
      <c r="O374" s="254" t="str">
        <f>IF(ISBLANK(INDEX('Policy Characteristics'!I:I,MATCH($C374,'Policy Characteristics'!$C:$C,0))),"",INDEX('Policy Characteristics'!I:I,MATCH($C374,'Policy Characteristics'!$C:$C,0)))</f>
        <v>MW/year</v>
      </c>
      <c r="P374" s="254" t="str">
        <f>IF(ISBLANK(INDEX('Policy Characteristics'!J:J,MATCH($C374,'Policy Characteristics'!$C:$C,0))),"",INDEX('Policy Characteristics'!J:J,MATCH($C374,'Policy Characteristics'!$C:$C,0)))</f>
        <v xml:space="preserve">**Description:** This policy causes the specified quantity of otherwise non-retiring capacity of the selected type(s) to be retired each year. </v>
      </c>
      <c r="Q374" s="254" t="str">
        <f>IF(ISBLANK(INDEX('Policy Characteristics'!K:K,MATCH($C374,'Policy Characteristics'!$C:$C,0))),"",INDEX('Policy Characteristics'!K:K,MATCH($C374,'Policy Characteristics'!$C:$C,0)))</f>
        <v>electricity-sector-main.html#early-ret</v>
      </c>
      <c r="R374" s="254" t="str">
        <f>IF(ISBLANK(INDEX('Policy Characteristics'!L:L,MATCH($C374,'Policy Characteristics'!$C:$C,0))),"",INDEX('Policy Characteristics'!L:L,MATCH($C374,'Policy Characteristics'!$C:$C,0)))</f>
        <v>early-retirement-of-power-plants.html</v>
      </c>
    </row>
    <row r="375" spans="1:18" x14ac:dyDescent="0.25">
      <c r="A375" s="254" t="str">
        <f>IF(ISBLANK(INDEX('Policy Characteristics'!A:A,MATCH($C375,'Policy Characteristics'!$C:$C,0))),"",INDEX('Policy Characteristics'!A:A,MATCH($C375,'Policy Characteristics'!$C:$C,0)))</f>
        <v>Electricity Supply</v>
      </c>
      <c r="B375" s="262" t="str">
        <f>IF(ISBLANK(INDEX('Policy Characteristics'!B:B,MATCH($C375,'Policy Characteristics'!$C:$C,0))),"",INDEX('Policy Characteristics'!B:B,MATCH($C375,'Policy Characteristics'!$C:$C,0)))</f>
        <v>Early Retirement of Power Plants</v>
      </c>
      <c r="C375" s="254" t="str">
        <f t="shared" si="27"/>
        <v>Annual Additional Capacity Retired due to Early Retirement Policy</v>
      </c>
      <c r="D375" s="6" t="s">
        <v>3435</v>
      </c>
      <c r="E375" s="45"/>
      <c r="F375" s="6" t="s">
        <v>3440</v>
      </c>
      <c r="G375" s="45"/>
      <c r="H375" s="47">
        <f t="shared" si="25"/>
        <v>374</v>
      </c>
      <c r="I375" s="324" t="s">
        <v>41</v>
      </c>
      <c r="J375" s="255" t="str">
        <f>IF(ISBLANK(INDEX('Policy Characteristics'!D:D,MATCH($C375,'Policy Characteristics'!$C:$C,0))),"",INDEX('Policy Characteristics'!D:D,MATCH($C375,'Policy Characteristics'!$C:$C,0)))</f>
        <v>Early Retirement of Power Plants</v>
      </c>
      <c r="K375" s="254" t="str">
        <f>IF(ISBLANK(INDEX('Policy Characteristics'!E:E,MATCH($C375,'Policy Characteristics'!$C:$C,0))),"",INDEX('Policy Characteristics'!E:E,MATCH($C375,'Policy Characteristics'!$C:$C,0)))</f>
        <v>elec early retirement</v>
      </c>
      <c r="L375" s="254">
        <f>IF(ISBLANK(INDEX('Policy Characteristics'!F:F,MATCH($C375,'Policy Characteristics'!$C:$C,0))),"",INDEX('Policy Characteristics'!F:F,MATCH($C375,'Policy Characteristics'!$C:$C,0)))</f>
        <v>0</v>
      </c>
      <c r="M375" s="254">
        <f>IF(ISBLANK(INDEX('Policy Characteristics'!G:G,MATCH($C375,'Policy Characteristics'!$C:$C,0))),"",INDEX('Policy Characteristics'!G:G,MATCH($C375,'Policy Characteristics'!$C:$C,0)))</f>
        <v>25000</v>
      </c>
      <c r="N375" s="254">
        <f>IF(ISBLANK(INDEX('Policy Characteristics'!H:H,MATCH($C375,'Policy Characteristics'!$C:$C,0))),"",INDEX('Policy Characteristics'!H:H,MATCH($C375,'Policy Characteristics'!$C:$C,0)))</f>
        <v>500</v>
      </c>
      <c r="O375" s="254" t="str">
        <f>IF(ISBLANK(INDEX('Policy Characteristics'!I:I,MATCH($C375,'Policy Characteristics'!$C:$C,0))),"",INDEX('Policy Characteristics'!I:I,MATCH($C375,'Policy Characteristics'!$C:$C,0)))</f>
        <v>MW/year</v>
      </c>
      <c r="P375" s="254" t="str">
        <f>IF(ISBLANK(INDEX('Policy Characteristics'!J:J,MATCH($C375,'Policy Characteristics'!$C:$C,0))),"",INDEX('Policy Characteristics'!J:J,MATCH($C375,'Policy Characteristics'!$C:$C,0)))</f>
        <v xml:space="preserve">**Description:** This policy causes the specified quantity of otherwise non-retiring capacity of the selected type(s) to be retired each year. </v>
      </c>
      <c r="Q375" s="254" t="str">
        <f>IF(ISBLANK(INDEX('Policy Characteristics'!K:K,MATCH($C375,'Policy Characteristics'!$C:$C,0))),"",INDEX('Policy Characteristics'!K:K,MATCH($C375,'Policy Characteristics'!$C:$C,0)))</f>
        <v>electricity-sector-main.html#early-ret</v>
      </c>
      <c r="R375" s="254" t="str">
        <f>IF(ISBLANK(INDEX('Policy Characteristics'!L:L,MATCH($C375,'Policy Characteristics'!$C:$C,0))),"",INDEX('Policy Characteristics'!L:L,MATCH($C375,'Policy Characteristics'!$C:$C,0)))</f>
        <v>early-retirement-of-power-plants.html</v>
      </c>
    </row>
    <row r="376" spans="1:18" x14ac:dyDescent="0.25">
      <c r="A376" s="254" t="str">
        <f>IF(ISBLANK(INDEX('Policy Characteristics'!A:A,MATCH($C376,'Policy Characteristics'!$C:$C,0))),"",INDEX('Policy Characteristics'!A:A,MATCH($C376,'Policy Characteristics'!$C:$C,0)))</f>
        <v>Electricity Supply</v>
      </c>
      <c r="B376" s="262" t="str">
        <f>IF(ISBLANK(INDEX('Policy Characteristics'!B:B,MATCH($C376,'Policy Characteristics'!$C:$C,0))),"",INDEX('Policy Characteristics'!B:B,MATCH($C376,'Policy Characteristics'!$C:$C,0)))</f>
        <v>Early Retirement of Power Plants</v>
      </c>
      <c r="C376" s="254" t="str">
        <f t="shared" si="27"/>
        <v>Annual Additional Capacity Retired due to Early Retirement Policy</v>
      </c>
      <c r="D376" s="6" t="s">
        <v>3436</v>
      </c>
      <c r="E376" s="45"/>
      <c r="F376" s="6" t="s">
        <v>3441</v>
      </c>
      <c r="G376" s="45"/>
      <c r="H376" s="47">
        <f t="shared" si="25"/>
        <v>375</v>
      </c>
      <c r="I376" s="324" t="s">
        <v>41</v>
      </c>
      <c r="J376" s="255" t="str">
        <f>IF(ISBLANK(INDEX('Policy Characteristics'!D:D,MATCH($C376,'Policy Characteristics'!$C:$C,0))),"",INDEX('Policy Characteristics'!D:D,MATCH($C376,'Policy Characteristics'!$C:$C,0)))</f>
        <v>Early Retirement of Power Plants</v>
      </c>
      <c r="K376" s="254" t="str">
        <f>IF(ISBLANK(INDEX('Policy Characteristics'!E:E,MATCH($C376,'Policy Characteristics'!$C:$C,0))),"",INDEX('Policy Characteristics'!E:E,MATCH($C376,'Policy Characteristics'!$C:$C,0)))</f>
        <v>elec early retirement</v>
      </c>
      <c r="L376" s="254">
        <f>IF(ISBLANK(INDEX('Policy Characteristics'!F:F,MATCH($C376,'Policy Characteristics'!$C:$C,0))),"",INDEX('Policy Characteristics'!F:F,MATCH($C376,'Policy Characteristics'!$C:$C,0)))</f>
        <v>0</v>
      </c>
      <c r="M376" s="254">
        <f>IF(ISBLANK(INDEX('Policy Characteristics'!G:G,MATCH($C376,'Policy Characteristics'!$C:$C,0))),"",INDEX('Policy Characteristics'!G:G,MATCH($C376,'Policy Characteristics'!$C:$C,0)))</f>
        <v>25000</v>
      </c>
      <c r="N376" s="254">
        <f>IF(ISBLANK(INDEX('Policy Characteristics'!H:H,MATCH($C376,'Policy Characteristics'!$C:$C,0))),"",INDEX('Policy Characteristics'!H:H,MATCH($C376,'Policy Characteristics'!$C:$C,0)))</f>
        <v>500</v>
      </c>
      <c r="O376" s="254" t="str">
        <f>IF(ISBLANK(INDEX('Policy Characteristics'!I:I,MATCH($C376,'Policy Characteristics'!$C:$C,0))),"",INDEX('Policy Characteristics'!I:I,MATCH($C376,'Policy Characteristics'!$C:$C,0)))</f>
        <v>MW/year</v>
      </c>
      <c r="P376" s="254" t="str">
        <f>IF(ISBLANK(INDEX('Policy Characteristics'!J:J,MATCH($C376,'Policy Characteristics'!$C:$C,0))),"",INDEX('Policy Characteristics'!J:J,MATCH($C376,'Policy Characteristics'!$C:$C,0)))</f>
        <v xml:space="preserve">**Description:** This policy causes the specified quantity of otherwise non-retiring capacity of the selected type(s) to be retired each year. </v>
      </c>
      <c r="Q376" s="254" t="str">
        <f>IF(ISBLANK(INDEX('Policy Characteristics'!K:K,MATCH($C376,'Policy Characteristics'!$C:$C,0))),"",INDEX('Policy Characteristics'!K:K,MATCH($C376,'Policy Characteristics'!$C:$C,0)))</f>
        <v>electricity-sector-main.html#early-ret</v>
      </c>
      <c r="R376" s="254" t="str">
        <f>IF(ISBLANK(INDEX('Policy Characteristics'!L:L,MATCH($C376,'Policy Characteristics'!$C:$C,0))),"",INDEX('Policy Characteristics'!L:L,MATCH($C376,'Policy Characteristics'!$C:$C,0)))</f>
        <v>early-retirement-of-power-plants.html</v>
      </c>
    </row>
    <row r="377" spans="1:18" x14ac:dyDescent="0.25">
      <c r="A377" s="254" t="str">
        <f>IF(ISBLANK(INDEX('Policy Characteristics'!A:A,MATCH($C377,'Policy Characteristics'!$C:$C,0))),"",INDEX('Policy Characteristics'!A:A,MATCH($C377,'Policy Characteristics'!$C:$C,0)))</f>
        <v>Electricity Supply</v>
      </c>
      <c r="B377" s="262" t="str">
        <f>IF(ISBLANK(INDEX('Policy Characteristics'!B:B,MATCH($C377,'Policy Characteristics'!$C:$C,0))),"",INDEX('Policy Characteristics'!B:B,MATCH($C377,'Policy Characteristics'!$C:$C,0)))</f>
        <v>Early Retirement of Power Plants</v>
      </c>
      <c r="C377" s="254" t="str">
        <f t="shared" si="27"/>
        <v>Annual Additional Capacity Retired due to Early Retirement Policy</v>
      </c>
      <c r="D377" s="6" t="s">
        <v>3437</v>
      </c>
      <c r="E377" s="45"/>
      <c r="F377" s="6" t="s">
        <v>3442</v>
      </c>
      <c r="G377" s="45"/>
      <c r="H377" s="47">
        <f t="shared" si="25"/>
        <v>376</v>
      </c>
      <c r="I377" s="324" t="s">
        <v>41</v>
      </c>
      <c r="J377" s="255" t="str">
        <f>IF(ISBLANK(INDEX('Policy Characteristics'!D:D,MATCH($C377,'Policy Characteristics'!$C:$C,0))),"",INDEX('Policy Characteristics'!D:D,MATCH($C377,'Policy Characteristics'!$C:$C,0)))</f>
        <v>Early Retirement of Power Plants</v>
      </c>
      <c r="K377" s="254" t="str">
        <f>IF(ISBLANK(INDEX('Policy Characteristics'!E:E,MATCH($C377,'Policy Characteristics'!$C:$C,0))),"",INDEX('Policy Characteristics'!E:E,MATCH($C377,'Policy Characteristics'!$C:$C,0)))</f>
        <v>elec early retirement</v>
      </c>
      <c r="L377" s="254">
        <f>IF(ISBLANK(INDEX('Policy Characteristics'!F:F,MATCH($C377,'Policy Characteristics'!$C:$C,0))),"",INDEX('Policy Characteristics'!F:F,MATCH($C377,'Policy Characteristics'!$C:$C,0)))</f>
        <v>0</v>
      </c>
      <c r="M377" s="254">
        <f>IF(ISBLANK(INDEX('Policy Characteristics'!G:G,MATCH($C377,'Policy Characteristics'!$C:$C,0))),"",INDEX('Policy Characteristics'!G:G,MATCH($C377,'Policy Characteristics'!$C:$C,0)))</f>
        <v>25000</v>
      </c>
      <c r="N377" s="254">
        <f>IF(ISBLANK(INDEX('Policy Characteristics'!H:H,MATCH($C377,'Policy Characteristics'!$C:$C,0))),"",INDEX('Policy Characteristics'!H:H,MATCH($C377,'Policy Characteristics'!$C:$C,0)))</f>
        <v>500</v>
      </c>
      <c r="O377" s="254" t="str">
        <f>IF(ISBLANK(INDEX('Policy Characteristics'!I:I,MATCH($C377,'Policy Characteristics'!$C:$C,0))),"",INDEX('Policy Characteristics'!I:I,MATCH($C377,'Policy Characteristics'!$C:$C,0)))</f>
        <v>MW/year</v>
      </c>
      <c r="P377" s="254" t="str">
        <f>IF(ISBLANK(INDEX('Policy Characteristics'!J:J,MATCH($C377,'Policy Characteristics'!$C:$C,0))),"",INDEX('Policy Characteristics'!J:J,MATCH($C377,'Policy Characteristics'!$C:$C,0)))</f>
        <v xml:space="preserve">**Description:** This policy causes the specified quantity of otherwise non-retiring capacity of the selected type(s) to be retired each year. </v>
      </c>
      <c r="Q377" s="254" t="str">
        <f>IF(ISBLANK(INDEX('Policy Characteristics'!K:K,MATCH($C377,'Policy Characteristics'!$C:$C,0))),"",INDEX('Policy Characteristics'!K:K,MATCH($C377,'Policy Characteristics'!$C:$C,0)))</f>
        <v>electricity-sector-main.html#early-ret</v>
      </c>
      <c r="R377" s="254" t="str">
        <f>IF(ISBLANK(INDEX('Policy Characteristics'!L:L,MATCH($C377,'Policy Characteristics'!$C:$C,0))),"",INDEX('Policy Characteristics'!L:L,MATCH($C377,'Policy Characteristics'!$C:$C,0)))</f>
        <v>early-retirement-of-power-plants.html</v>
      </c>
    </row>
    <row r="378" spans="1:18" x14ac:dyDescent="0.25">
      <c r="A378" s="254" t="str">
        <f>IF(ISBLANK(INDEX('Policy Characteristics'!A:A,MATCH($C378,'Policy Characteristics'!$C:$C,0))),"",INDEX('Policy Characteristics'!A:A,MATCH($C378,'Policy Characteristics'!$C:$C,0)))</f>
        <v>Electricity Supply</v>
      </c>
      <c r="B378" s="262" t="str">
        <f>IF(ISBLANK(INDEX('Policy Characteristics'!B:B,MATCH($C378,'Policy Characteristics'!$C:$C,0))),"",INDEX('Policy Characteristics'!B:B,MATCH($C378,'Policy Characteristics'!$C:$C,0)))</f>
        <v>Early Retirement of Power Plants</v>
      </c>
      <c r="C378" s="254" t="str">
        <f t="shared" si="27"/>
        <v>Annual Additional Capacity Retired due to Early Retirement Policy</v>
      </c>
      <c r="D378" s="6" t="s">
        <v>3438</v>
      </c>
      <c r="E378" s="45"/>
      <c r="F378" s="6" t="s">
        <v>3443</v>
      </c>
      <c r="G378" s="45"/>
      <c r="H378" s="47">
        <f t="shared" si="25"/>
        <v>377</v>
      </c>
      <c r="I378" s="324" t="s">
        <v>41</v>
      </c>
      <c r="J378" s="255" t="str">
        <f>IF(ISBLANK(INDEX('Policy Characteristics'!D:D,MATCH($C378,'Policy Characteristics'!$C:$C,0))),"",INDEX('Policy Characteristics'!D:D,MATCH($C378,'Policy Characteristics'!$C:$C,0)))</f>
        <v>Early Retirement of Power Plants</v>
      </c>
      <c r="K378" s="254" t="str">
        <f>IF(ISBLANK(INDEX('Policy Characteristics'!E:E,MATCH($C378,'Policy Characteristics'!$C:$C,0))),"",INDEX('Policy Characteristics'!E:E,MATCH($C378,'Policy Characteristics'!$C:$C,0)))</f>
        <v>elec early retirement</v>
      </c>
      <c r="L378" s="254">
        <f>IF(ISBLANK(INDEX('Policy Characteristics'!F:F,MATCH($C378,'Policy Characteristics'!$C:$C,0))),"",INDEX('Policy Characteristics'!F:F,MATCH($C378,'Policy Characteristics'!$C:$C,0)))</f>
        <v>0</v>
      </c>
      <c r="M378" s="254">
        <f>IF(ISBLANK(INDEX('Policy Characteristics'!G:G,MATCH($C378,'Policy Characteristics'!$C:$C,0))),"",INDEX('Policy Characteristics'!G:G,MATCH($C378,'Policy Characteristics'!$C:$C,0)))</f>
        <v>25000</v>
      </c>
      <c r="N378" s="254">
        <f>IF(ISBLANK(INDEX('Policy Characteristics'!H:H,MATCH($C378,'Policy Characteristics'!$C:$C,0))),"",INDEX('Policy Characteristics'!H:H,MATCH($C378,'Policy Characteristics'!$C:$C,0)))</f>
        <v>500</v>
      </c>
      <c r="O378" s="254" t="str">
        <f>IF(ISBLANK(INDEX('Policy Characteristics'!I:I,MATCH($C378,'Policy Characteristics'!$C:$C,0))),"",INDEX('Policy Characteristics'!I:I,MATCH($C378,'Policy Characteristics'!$C:$C,0)))</f>
        <v>MW/year</v>
      </c>
      <c r="P378" s="254" t="str">
        <f>IF(ISBLANK(INDEX('Policy Characteristics'!J:J,MATCH($C378,'Policy Characteristics'!$C:$C,0))),"",INDEX('Policy Characteristics'!J:J,MATCH($C378,'Policy Characteristics'!$C:$C,0)))</f>
        <v xml:space="preserve">**Description:** This policy causes the specified quantity of otherwise non-retiring capacity of the selected type(s) to be retired each year. </v>
      </c>
      <c r="Q378" s="254" t="str">
        <f>IF(ISBLANK(INDEX('Policy Characteristics'!K:K,MATCH($C378,'Policy Characteristics'!$C:$C,0))),"",INDEX('Policy Characteristics'!K:K,MATCH($C378,'Policy Characteristics'!$C:$C,0)))</f>
        <v>electricity-sector-main.html#early-ret</v>
      </c>
      <c r="R378" s="254" t="str">
        <f>IF(ISBLANK(INDEX('Policy Characteristics'!L:L,MATCH($C378,'Policy Characteristics'!$C:$C,0))),"",INDEX('Policy Characteristics'!L:L,MATCH($C378,'Policy Characteristics'!$C:$C,0)))</f>
        <v>early-retirement-of-power-plants.html</v>
      </c>
    </row>
    <row r="379" spans="1:18" x14ac:dyDescent="0.25">
      <c r="A379" s="254" t="str">
        <f>IF(ISBLANK(INDEX('Policy Characteristics'!A:A,MATCH($C379,'Policy Characteristics'!$C:$C,0))),"",INDEX('Policy Characteristics'!A:A,MATCH($C379,'Policy Characteristics'!$C:$C,0)))</f>
        <v>Electricity Supply</v>
      </c>
      <c r="B379" s="262" t="str">
        <f>IF(ISBLANK(INDEX('Policy Characteristics'!B:B,MATCH($C379,'Policy Characteristics'!$C:$C,0))),"",INDEX('Policy Characteristics'!B:B,MATCH($C379,'Policy Characteristics'!$C:$C,0)))</f>
        <v>Early Retirement of Power Plants</v>
      </c>
      <c r="C379" s="254" t="str">
        <f t="shared" si="27"/>
        <v>Annual Additional Capacity Retired due to Early Retirement Policy</v>
      </c>
      <c r="D379" s="6" t="s">
        <v>3501</v>
      </c>
      <c r="E379" s="45"/>
      <c r="F379" s="6" t="s">
        <v>3499</v>
      </c>
      <c r="G379" s="45"/>
      <c r="H379" s="47">
        <f t="shared" si="25"/>
        <v>378</v>
      </c>
      <c r="I379" s="324" t="s">
        <v>41</v>
      </c>
      <c r="J379" s="255" t="str">
        <f>IF(ISBLANK(INDEX('Policy Characteristics'!D:D,MATCH($C379,'Policy Characteristics'!$C:$C,0))),"",INDEX('Policy Characteristics'!D:D,MATCH($C379,'Policy Characteristics'!$C:$C,0)))</f>
        <v>Early Retirement of Power Plants</v>
      </c>
      <c r="K379" s="254" t="str">
        <f>IF(ISBLANK(INDEX('Policy Characteristics'!E:E,MATCH($C379,'Policy Characteristics'!$C:$C,0))),"",INDEX('Policy Characteristics'!E:E,MATCH($C379,'Policy Characteristics'!$C:$C,0)))</f>
        <v>elec early retirement</v>
      </c>
      <c r="L379" s="254">
        <f>IF(ISBLANK(INDEX('Policy Characteristics'!F:F,MATCH($C379,'Policy Characteristics'!$C:$C,0))),"",INDEX('Policy Characteristics'!F:F,MATCH($C379,'Policy Characteristics'!$C:$C,0)))</f>
        <v>0</v>
      </c>
      <c r="M379" s="254">
        <f>IF(ISBLANK(INDEX('Policy Characteristics'!G:G,MATCH($C379,'Policy Characteristics'!$C:$C,0))),"",INDEX('Policy Characteristics'!G:G,MATCH($C379,'Policy Characteristics'!$C:$C,0)))</f>
        <v>25000</v>
      </c>
      <c r="N379" s="254">
        <f>IF(ISBLANK(INDEX('Policy Characteristics'!H:H,MATCH($C379,'Policy Characteristics'!$C:$C,0))),"",INDEX('Policy Characteristics'!H:H,MATCH($C379,'Policy Characteristics'!$C:$C,0)))</f>
        <v>500</v>
      </c>
      <c r="O379" s="254" t="str">
        <f>IF(ISBLANK(INDEX('Policy Characteristics'!I:I,MATCH($C379,'Policy Characteristics'!$C:$C,0))),"",INDEX('Policy Characteristics'!I:I,MATCH($C379,'Policy Characteristics'!$C:$C,0)))</f>
        <v>MW/year</v>
      </c>
      <c r="P379" s="254" t="str">
        <f>IF(ISBLANK(INDEX('Policy Characteristics'!J:J,MATCH($C379,'Policy Characteristics'!$C:$C,0))),"",INDEX('Policy Characteristics'!J:J,MATCH($C379,'Policy Characteristics'!$C:$C,0)))</f>
        <v xml:space="preserve">**Description:** This policy causes the specified quantity of otherwise non-retiring capacity of the selected type(s) to be retired each year. </v>
      </c>
      <c r="Q379" s="254" t="str">
        <f>IF(ISBLANK(INDEX('Policy Characteristics'!K:K,MATCH($C379,'Policy Characteristics'!$C:$C,0))),"",INDEX('Policy Characteristics'!K:K,MATCH($C379,'Policy Characteristics'!$C:$C,0)))</f>
        <v>electricity-sector-main.html#early-ret</v>
      </c>
      <c r="R379" s="254" t="str">
        <f>IF(ISBLANK(INDEX('Policy Characteristics'!L:L,MATCH($C379,'Policy Characteristics'!$C:$C,0))),"",INDEX('Policy Characteristics'!L:L,MATCH($C379,'Policy Characteristics'!$C:$C,0)))</f>
        <v>early-retirement-of-power-plants.html</v>
      </c>
    </row>
    <row r="380" spans="1:18" x14ac:dyDescent="0.25">
      <c r="A380" s="254" t="str">
        <f>IF(ISBLANK(INDEX('Policy Characteristics'!A:A,MATCH($C380,'Policy Characteristics'!$C:$C,0))),"",INDEX('Policy Characteristics'!A:A,MATCH($C380,'Policy Characteristics'!$C:$C,0)))</f>
        <v>Electricity Supply</v>
      </c>
      <c r="B380" s="262" t="str">
        <f>IF(ISBLANK(INDEX('Policy Characteristics'!B:B,MATCH($C380,'Policy Characteristics'!$C:$C,0))),"",INDEX('Policy Characteristics'!B:B,MATCH($C380,'Policy Characteristics'!$C:$C,0)))</f>
        <v>Early Retirement of Power Plants</v>
      </c>
      <c r="C380" s="254" t="str">
        <f t="shared" si="27"/>
        <v>Annual Additional Capacity Retired due to Early Retirement Policy</v>
      </c>
      <c r="D380" s="6" t="s">
        <v>3502</v>
      </c>
      <c r="E380" s="45"/>
      <c r="F380" s="6" t="s">
        <v>3500</v>
      </c>
      <c r="G380" s="45"/>
      <c r="H380" s="47">
        <f t="shared" si="25"/>
        <v>379</v>
      </c>
      <c r="I380" s="324" t="s">
        <v>41</v>
      </c>
      <c r="J380" s="255" t="str">
        <f>IF(ISBLANK(INDEX('Policy Characteristics'!D:D,MATCH($C380,'Policy Characteristics'!$C:$C,0))),"",INDEX('Policy Characteristics'!D:D,MATCH($C380,'Policy Characteristics'!$C:$C,0)))</f>
        <v>Early Retirement of Power Plants</v>
      </c>
      <c r="K380" s="254" t="str">
        <f>IF(ISBLANK(INDEX('Policy Characteristics'!E:E,MATCH($C380,'Policy Characteristics'!$C:$C,0))),"",INDEX('Policy Characteristics'!E:E,MATCH($C380,'Policy Characteristics'!$C:$C,0)))</f>
        <v>elec early retirement</v>
      </c>
      <c r="L380" s="254">
        <f>IF(ISBLANK(INDEX('Policy Characteristics'!F:F,MATCH($C380,'Policy Characteristics'!$C:$C,0))),"",INDEX('Policy Characteristics'!F:F,MATCH($C380,'Policy Characteristics'!$C:$C,0)))</f>
        <v>0</v>
      </c>
      <c r="M380" s="254">
        <f>IF(ISBLANK(INDEX('Policy Characteristics'!G:G,MATCH($C380,'Policy Characteristics'!$C:$C,0))),"",INDEX('Policy Characteristics'!G:G,MATCH($C380,'Policy Characteristics'!$C:$C,0)))</f>
        <v>25000</v>
      </c>
      <c r="N380" s="254">
        <f>IF(ISBLANK(INDEX('Policy Characteristics'!H:H,MATCH($C380,'Policy Characteristics'!$C:$C,0))),"",INDEX('Policy Characteristics'!H:H,MATCH($C380,'Policy Characteristics'!$C:$C,0)))</f>
        <v>500</v>
      </c>
      <c r="O380" s="254" t="str">
        <f>IF(ISBLANK(INDEX('Policy Characteristics'!I:I,MATCH($C380,'Policy Characteristics'!$C:$C,0))),"",INDEX('Policy Characteristics'!I:I,MATCH($C380,'Policy Characteristics'!$C:$C,0)))</f>
        <v>MW/year</v>
      </c>
      <c r="P380" s="254" t="str">
        <f>IF(ISBLANK(INDEX('Policy Characteristics'!J:J,MATCH($C380,'Policy Characteristics'!$C:$C,0))),"",INDEX('Policy Characteristics'!J:J,MATCH($C380,'Policy Characteristics'!$C:$C,0)))</f>
        <v xml:space="preserve">**Description:** This policy causes the specified quantity of otherwise non-retiring capacity of the selected type(s) to be retired each year. </v>
      </c>
      <c r="Q380" s="254" t="str">
        <f>IF(ISBLANK(INDEX('Policy Characteristics'!K:K,MATCH($C380,'Policy Characteristics'!$C:$C,0))),"",INDEX('Policy Characteristics'!K:K,MATCH($C380,'Policy Characteristics'!$C:$C,0)))</f>
        <v>electricity-sector-main.html#early-ret</v>
      </c>
      <c r="R380" s="254" t="str">
        <f>IF(ISBLANK(INDEX('Policy Characteristics'!L:L,MATCH($C380,'Policy Characteristics'!$C:$C,0))),"",INDEX('Policy Characteristics'!L:L,MATCH($C380,'Policy Characteristics'!$C:$C,0)))</f>
        <v>early-retirement-of-power-plants.html</v>
      </c>
    </row>
    <row r="381" spans="1:18" x14ac:dyDescent="0.25">
      <c r="A381" s="254" t="str">
        <f>IF(ISBLANK(INDEX('Policy Characteristics'!A:A,MATCH($C381,'Policy Characteristics'!$C:$C,0))),"",INDEX('Policy Characteristics'!A:A,MATCH($C381,'Policy Characteristics'!$C:$C,0)))</f>
        <v>Electricity Supply</v>
      </c>
      <c r="B381" s="262" t="str">
        <f>IF(ISBLANK(INDEX('Policy Characteristics'!B:B,MATCH($C381,'Policy Characteristics'!$C:$C,0))),"",INDEX('Policy Characteristics'!B:B,MATCH($C381,'Policy Characteristics'!$C:$C,0)))</f>
        <v>Minimum Annual Grid Battery Additions</v>
      </c>
      <c r="C381" t="s">
        <v>3839</v>
      </c>
      <c r="D381" s="6"/>
      <c r="E381" s="45"/>
      <c r="F381" s="6"/>
      <c r="G381" s="45"/>
      <c r="H381" s="47">
        <f t="shared" si="25"/>
        <v>380</v>
      </c>
      <c r="I381" s="324" t="s">
        <v>40</v>
      </c>
      <c r="J381" s="255" t="str">
        <f>IF(ISBLANK(INDEX('Policy Characteristics'!D:D,MATCH($C381,'Policy Characteristics'!$C:$C,0))),"",INDEX('Policy Characteristics'!D:D,MATCH($C381,'Policy Characteristics'!$C:$C,0)))</f>
        <v>Grid Battery Construction</v>
      </c>
      <c r="K381" s="254" t="str">
        <f>IF(ISBLANK(INDEX('Policy Characteristics'!E:E,MATCH($C381,'Policy Characteristics'!$C:$C,0))),"",INDEX('Policy Characteristics'!E:E,MATCH($C381,'Policy Characteristics'!$C:$C,0)))</f>
        <v>elec min grid battery additions</v>
      </c>
      <c r="L381" s="254">
        <f>IF(ISBLANK(INDEX('Policy Characteristics'!F:F,MATCH($C381,'Policy Characteristics'!$C:$C,0))),"",INDEX('Policy Characteristics'!F:F,MATCH($C381,'Policy Characteristics'!$C:$C,0)))</f>
        <v>0</v>
      </c>
      <c r="M381" s="254">
        <f>IF(ISBLANK(INDEX('Policy Characteristics'!G:G,MATCH($C381,'Policy Characteristics'!$C:$C,0))),"",INDEX('Policy Characteristics'!G:G,MATCH($C381,'Policy Characteristics'!$C:$C,0)))</f>
        <v>500000</v>
      </c>
      <c r="N381" s="254">
        <f>IF(ISBLANK(INDEX('Policy Characteristics'!H:H,MATCH($C381,'Policy Characteristics'!$C:$C,0))),"",INDEX('Policy Characteristics'!H:H,MATCH($C381,'Policy Characteristics'!$C:$C,0)))</f>
        <v>1000</v>
      </c>
      <c r="O381" s="254" t="str">
        <f>IF(ISBLANK(INDEX('Policy Characteristics'!I:I,MATCH($C381,'Policy Characteristics'!$C:$C,0))),"",INDEX('Policy Characteristics'!I:I,MATCH($C381,'Policy Characteristics'!$C:$C,0)))</f>
        <v>MWh/year</v>
      </c>
      <c r="P381" s="254" t="str">
        <f>IF(ISBLANK(INDEX('Policy Characteristics'!J:J,MATCH($C381,'Policy Characteristics'!$C:$C,0))),"",INDEX('Policy Characteristics'!J:J,MATCH($C381,'Policy Characteristics'!$C:$C,0)))</f>
        <v xml:space="preserve">**Description:** This policy requires the specified quantity of new diurnal battery capacity to be deployed each year. The value is specified in MW*hr of batteries. By default, the EPS assumes diurnal batteries discharge over four hours, so 10 GW*hr of battery corresponds to 2.5 GW of capacity. // **Guidance for setting values:** In 2024, the U.S. had between 20 and 30 GW of total installed grid battery storage. Projections for 2030 range from 80 to 150 GW of total installed capacity. </v>
      </c>
      <c r="Q381" s="254" t="str">
        <f>IF(ISBLANK(INDEX('Policy Characteristics'!K:K,MATCH($C381,'Policy Characteristics'!$C:$C,0))),"",INDEX('Policy Characteristics'!K:K,MATCH($C381,'Policy Characteristics'!$C:$C,0)))</f>
        <v/>
      </c>
      <c r="R381" s="254" t="str">
        <f>IF(ISBLANK(INDEX('Policy Characteristics'!L:L,MATCH($C381,'Policy Characteristics'!$C:$C,0))),"",INDEX('Policy Characteristics'!L:L,MATCH($C381,'Policy Characteristics'!$C:$C,0)))</f>
        <v/>
      </c>
    </row>
    <row r="382" spans="1:18" x14ac:dyDescent="0.25">
      <c r="A382" s="254" t="str">
        <f>IF(ISBLANK(INDEX('Policy Characteristics'!A:A,MATCH($C382,'Policy Characteristics'!$C:$C,0))),"",INDEX('Policy Characteristics'!A:A,MATCH($C382,'Policy Characteristics'!$C:$C,0)))</f>
        <v>Electricity Supply</v>
      </c>
      <c r="B382" s="262" t="str">
        <f>IF(ISBLANK(INDEX('Policy Characteristics'!B:B,MATCH($C382,'Policy Characteristics'!$C:$C,0))),"",INDEX('Policy Characteristics'!B:B,MATCH($C382,'Policy Characteristics'!$C:$C,0)))</f>
        <v>Non BAU Capacity Retirement Schedule</v>
      </c>
      <c r="C382" t="s">
        <v>2975</v>
      </c>
      <c r="D382" s="45" t="s">
        <v>431</v>
      </c>
      <c r="E382" s="45"/>
      <c r="F382" s="45" t="s">
        <v>430</v>
      </c>
      <c r="G382" s="45"/>
      <c r="H382" s="47">
        <f t="shared" si="25"/>
        <v>381</v>
      </c>
      <c r="I382" s="324" t="s">
        <v>40</v>
      </c>
      <c r="J382" s="255" t="str">
        <f>IF(ISBLANK(INDEX('Policy Characteristics'!D:D,MATCH($C382,'Policy Characteristics'!$C:$C,0))),"",INDEX('Policy Characteristics'!D:D,MATCH($C382,'Policy Characteristics'!$C:$C,0)))</f>
        <v>Non BAU Capacity Retirement Schedule</v>
      </c>
      <c r="K382" s="254" t="str">
        <f>IF(ISBLANK(INDEX('Policy Characteristics'!E:E,MATCH($C382,'Policy Characteristics'!$C:$C,0))),"",INDEX('Policy Characteristics'!E:E,MATCH($C382,'Policy Characteristics'!$C:$C,0)))</f>
        <v/>
      </c>
      <c r="L382" s="254">
        <f>IF(ISBLANK(INDEX('Policy Characteristics'!F:F,MATCH($C382,'Policy Characteristics'!$C:$C,0))),"",INDEX('Policy Characteristics'!F:F,MATCH($C382,'Policy Characteristics'!$C:$C,0)))</f>
        <v>0</v>
      </c>
      <c r="M382" s="254">
        <f>IF(ISBLANK(INDEX('Policy Characteristics'!G:G,MATCH($C382,'Policy Characteristics'!$C:$C,0))),"",INDEX('Policy Characteristics'!G:G,MATCH($C382,'Policy Characteristics'!$C:$C,0)))</f>
        <v>1</v>
      </c>
      <c r="N382" s="254">
        <f>IF(ISBLANK(INDEX('Policy Characteristics'!H:H,MATCH($C382,'Policy Characteristics'!$C:$C,0))),"",INDEX('Policy Characteristics'!H:H,MATCH($C382,'Policy Characteristics'!$C:$C,0)))</f>
        <v>1</v>
      </c>
      <c r="O382" s="254" t="str">
        <f>IF(ISBLANK(INDEX('Policy Characteristics'!I:I,MATCH($C382,'Policy Characteristics'!$C:$C,0))),"",INDEX('Policy Characteristics'!I:I,MATCH($C382,'Policy Characteristics'!$C:$C,0)))</f>
        <v>on/off</v>
      </c>
      <c r="P382" s="254" t="str">
        <f>IF(ISBLANK(INDEX('Policy Characteristics'!J:J,MATCH($C382,'Policy Characteristics'!$C:$C,0))),"",INDEX('Policy Characteristics'!J:J,MATCH($C382,'Policy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2" s="254" t="str">
        <f>IF(ISBLANK(INDEX('Policy Characteristics'!K:K,MATCH($C382,'Policy Characteristics'!$C:$C,0))),"",INDEX('Policy Characteristics'!K:K,MATCH($C382,'Policy Characteristics'!$C:$C,0)))</f>
        <v/>
      </c>
      <c r="R382" s="254" t="str">
        <f>IF(ISBLANK(INDEX('Policy Characteristics'!L:L,MATCH($C382,'Policy Characteristics'!$C:$C,0))),"",INDEX('Policy Characteristics'!L:L,MATCH($C382,'Policy Characteristics'!$C:$C,0)))</f>
        <v/>
      </c>
    </row>
    <row r="383" spans="1:18" x14ac:dyDescent="0.25">
      <c r="A383" s="254" t="str">
        <f>IF(ISBLANK(INDEX('Policy Characteristics'!A:A,MATCH($C383,'Policy Characteristics'!$C:$C,0))),"",INDEX('Policy Characteristics'!A:A,MATCH($C383,'Policy Characteristics'!$C:$C,0)))</f>
        <v>Electricity Supply</v>
      </c>
      <c r="B383" s="262" t="str">
        <f>IF(ISBLANK(INDEX('Policy Characteristics'!B:B,MATCH($C383,'Policy Characteristics'!$C:$C,0))),"",INDEX('Policy Characteristics'!B:B,MATCH($C383,'Policy Characteristics'!$C:$C,0)))</f>
        <v>Non BAU Capacity Retirement Schedule</v>
      </c>
      <c r="C383" s="254" t="str">
        <f t="shared" ref="C383:C405" si="28">C$382</f>
        <v>Boolean Use Non BAU Capacity Retirement Schedule</v>
      </c>
      <c r="D383" s="6" t="s">
        <v>3433</v>
      </c>
      <c r="E383" s="45"/>
      <c r="F383" s="6" t="s">
        <v>3373</v>
      </c>
      <c r="G383" s="45"/>
      <c r="H383" s="47">
        <f t="shared" si="25"/>
        <v>382</v>
      </c>
      <c r="I383" s="324" t="s">
        <v>41</v>
      </c>
      <c r="J383" s="255" t="str">
        <f>IF(ISBLANK(INDEX('Policy Characteristics'!D:D,MATCH($C383,'Policy Characteristics'!$C:$C,0))),"",INDEX('Policy Characteristics'!D:D,MATCH($C383,'Policy Characteristics'!$C:$C,0)))</f>
        <v>Non BAU Capacity Retirement Schedule</v>
      </c>
      <c r="K383" s="254" t="str">
        <f>IF(ISBLANK(INDEX('Policy Characteristics'!E:E,MATCH($C383,'Policy Characteristics'!$C:$C,0))),"",INDEX('Policy Characteristics'!E:E,MATCH($C383,'Policy Characteristics'!$C:$C,0)))</f>
        <v/>
      </c>
      <c r="L383" s="254">
        <f>IF(ISBLANK(INDEX('Policy Characteristics'!F:F,MATCH($C383,'Policy Characteristics'!$C:$C,0))),"",INDEX('Policy Characteristics'!F:F,MATCH($C383,'Policy Characteristics'!$C:$C,0)))</f>
        <v>0</v>
      </c>
      <c r="M383" s="254">
        <f>IF(ISBLANK(INDEX('Policy Characteristics'!G:G,MATCH($C383,'Policy Characteristics'!$C:$C,0))),"",INDEX('Policy Characteristics'!G:G,MATCH($C383,'Policy Characteristics'!$C:$C,0)))</f>
        <v>1</v>
      </c>
      <c r="N383" s="254">
        <f>IF(ISBLANK(INDEX('Policy Characteristics'!H:H,MATCH($C383,'Policy Characteristics'!$C:$C,0))),"",INDEX('Policy Characteristics'!H:H,MATCH($C383,'Policy Characteristics'!$C:$C,0)))</f>
        <v>1</v>
      </c>
      <c r="O383" s="254" t="str">
        <f>IF(ISBLANK(INDEX('Policy Characteristics'!I:I,MATCH($C383,'Policy Characteristics'!$C:$C,0))),"",INDEX('Policy Characteristics'!I:I,MATCH($C383,'Policy Characteristics'!$C:$C,0)))</f>
        <v>on/off</v>
      </c>
      <c r="P383" s="254" t="str">
        <f>IF(ISBLANK(INDEX('Policy Characteristics'!J:J,MATCH($C383,'Policy Characteristics'!$C:$C,0))),"",INDEX('Policy Characteristics'!J:J,MATCH($C383,'Policy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3" s="254" t="str">
        <f>IF(ISBLANK(INDEX('Policy Characteristics'!K:K,MATCH($C383,'Policy Characteristics'!$C:$C,0))),"",INDEX('Policy Characteristics'!K:K,MATCH($C383,'Policy Characteristics'!$C:$C,0)))</f>
        <v/>
      </c>
      <c r="R383" s="254" t="str">
        <f>IF(ISBLANK(INDEX('Policy Characteristics'!L:L,MATCH($C383,'Policy Characteristics'!$C:$C,0))),"",INDEX('Policy Characteristics'!L:L,MATCH($C383,'Policy Characteristics'!$C:$C,0)))</f>
        <v/>
      </c>
    </row>
    <row r="384" spans="1:18" x14ac:dyDescent="0.25">
      <c r="A384" s="254" t="str">
        <f>IF(ISBLANK(INDEX('Policy Characteristics'!A:A,MATCH($C384,'Policy Characteristics'!$C:$C,0))),"",INDEX('Policy Characteristics'!A:A,MATCH($C384,'Policy Characteristics'!$C:$C,0)))</f>
        <v>Electricity Supply</v>
      </c>
      <c r="B384" s="262" t="str">
        <f>IF(ISBLANK(INDEX('Policy Characteristics'!B:B,MATCH($C384,'Policy Characteristics'!$C:$C,0))),"",INDEX('Policy Characteristics'!B:B,MATCH($C384,'Policy Characteristics'!$C:$C,0)))</f>
        <v>Non BAU Capacity Retirement Schedule</v>
      </c>
      <c r="C384" s="254" t="str">
        <f t="shared" si="28"/>
        <v>Boolean Use Non BAU Capacity Retirement Schedule</v>
      </c>
      <c r="D384" s="6" t="s">
        <v>3434</v>
      </c>
      <c r="E384" s="45"/>
      <c r="F384" s="6" t="s">
        <v>3374</v>
      </c>
      <c r="G384" s="45"/>
      <c r="H384" s="47">
        <f t="shared" si="25"/>
        <v>383</v>
      </c>
      <c r="I384" s="324" t="s">
        <v>41</v>
      </c>
      <c r="J384" s="255" t="str">
        <f>IF(ISBLANK(INDEX('Policy Characteristics'!D:D,MATCH($C384,'Policy Characteristics'!$C:$C,0))),"",INDEX('Policy Characteristics'!D:D,MATCH($C384,'Policy Characteristics'!$C:$C,0)))</f>
        <v>Non BAU Capacity Retirement Schedule</v>
      </c>
      <c r="K384" s="254" t="str">
        <f>IF(ISBLANK(INDEX('Policy Characteristics'!E:E,MATCH($C384,'Policy Characteristics'!$C:$C,0))),"",INDEX('Policy Characteristics'!E:E,MATCH($C384,'Policy Characteristics'!$C:$C,0)))</f>
        <v/>
      </c>
      <c r="L384" s="254">
        <f>IF(ISBLANK(INDEX('Policy Characteristics'!F:F,MATCH($C384,'Policy Characteristics'!$C:$C,0))),"",INDEX('Policy Characteristics'!F:F,MATCH($C384,'Policy Characteristics'!$C:$C,0)))</f>
        <v>0</v>
      </c>
      <c r="M384" s="254">
        <f>IF(ISBLANK(INDEX('Policy Characteristics'!G:G,MATCH($C384,'Policy Characteristics'!$C:$C,0))),"",INDEX('Policy Characteristics'!G:G,MATCH($C384,'Policy Characteristics'!$C:$C,0)))</f>
        <v>1</v>
      </c>
      <c r="N384" s="254">
        <f>IF(ISBLANK(INDEX('Policy Characteristics'!H:H,MATCH($C384,'Policy Characteristics'!$C:$C,0))),"",INDEX('Policy Characteristics'!H:H,MATCH($C384,'Policy Characteristics'!$C:$C,0)))</f>
        <v>1</v>
      </c>
      <c r="O384" s="254" t="str">
        <f>IF(ISBLANK(INDEX('Policy Characteristics'!I:I,MATCH($C384,'Policy Characteristics'!$C:$C,0))),"",INDEX('Policy Characteristics'!I:I,MATCH($C384,'Policy Characteristics'!$C:$C,0)))</f>
        <v>on/off</v>
      </c>
      <c r="P384" s="254" t="str">
        <f>IF(ISBLANK(INDEX('Policy Characteristics'!J:J,MATCH($C384,'Policy Characteristics'!$C:$C,0))),"",INDEX('Policy Characteristics'!J:J,MATCH($C384,'Policy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4" s="254" t="str">
        <f>IF(ISBLANK(INDEX('Policy Characteristics'!K:K,MATCH($C384,'Policy Characteristics'!$C:$C,0))),"",INDEX('Policy Characteristics'!K:K,MATCH($C384,'Policy Characteristics'!$C:$C,0)))</f>
        <v/>
      </c>
      <c r="R384" s="254" t="str">
        <f>IF(ISBLANK(INDEX('Policy Characteristics'!L:L,MATCH($C384,'Policy Characteristics'!$C:$C,0))),"",INDEX('Policy Characteristics'!L:L,MATCH($C384,'Policy Characteristics'!$C:$C,0)))</f>
        <v/>
      </c>
    </row>
    <row r="385" spans="1:18" x14ac:dyDescent="0.25">
      <c r="A385" s="254" t="str">
        <f>IF(ISBLANK(INDEX('Policy Characteristics'!A:A,MATCH($C385,'Policy Characteristics'!$C:$C,0))),"",INDEX('Policy Characteristics'!A:A,MATCH($C385,'Policy Characteristics'!$C:$C,0)))</f>
        <v>Electricity Supply</v>
      </c>
      <c r="B385" s="262" t="str">
        <f>IF(ISBLANK(INDEX('Policy Characteristics'!B:B,MATCH($C385,'Policy Characteristics'!$C:$C,0))),"",INDEX('Policy Characteristics'!B:B,MATCH($C385,'Policy Characteristics'!$C:$C,0)))</f>
        <v>Non BAU Capacity Retirement Schedule</v>
      </c>
      <c r="C385" s="254" t="str">
        <f t="shared" si="28"/>
        <v>Boolean Use Non BAU Capacity Retirement Schedule</v>
      </c>
      <c r="D385" s="6" t="s">
        <v>72</v>
      </c>
      <c r="E385" s="45"/>
      <c r="F385" s="6" t="s">
        <v>3444</v>
      </c>
      <c r="G385" s="45"/>
      <c r="H385" s="47">
        <f t="shared" si="25"/>
        <v>384</v>
      </c>
      <c r="I385" s="324" t="s">
        <v>41</v>
      </c>
      <c r="J385" s="255" t="str">
        <f>IF(ISBLANK(INDEX('Policy Characteristics'!D:D,MATCH($C385,'Policy Characteristics'!$C:$C,0))),"",INDEX('Policy Characteristics'!D:D,MATCH($C385,'Policy Characteristics'!$C:$C,0)))</f>
        <v>Non BAU Capacity Retirement Schedule</v>
      </c>
      <c r="K385" s="254" t="str">
        <f>IF(ISBLANK(INDEX('Policy Characteristics'!E:E,MATCH($C385,'Policy Characteristics'!$C:$C,0))),"",INDEX('Policy Characteristics'!E:E,MATCH($C385,'Policy Characteristics'!$C:$C,0)))</f>
        <v/>
      </c>
      <c r="L385" s="254">
        <f>IF(ISBLANK(INDEX('Policy Characteristics'!F:F,MATCH($C385,'Policy Characteristics'!$C:$C,0))),"",INDEX('Policy Characteristics'!F:F,MATCH($C385,'Policy Characteristics'!$C:$C,0)))</f>
        <v>0</v>
      </c>
      <c r="M385" s="254">
        <f>IF(ISBLANK(INDEX('Policy Characteristics'!G:G,MATCH($C385,'Policy Characteristics'!$C:$C,0))),"",INDEX('Policy Characteristics'!G:G,MATCH($C385,'Policy Characteristics'!$C:$C,0)))</f>
        <v>1</v>
      </c>
      <c r="N385" s="254">
        <f>IF(ISBLANK(INDEX('Policy Characteristics'!H:H,MATCH($C385,'Policy Characteristics'!$C:$C,0))),"",INDEX('Policy Characteristics'!H:H,MATCH($C385,'Policy Characteristics'!$C:$C,0)))</f>
        <v>1</v>
      </c>
      <c r="O385" s="254" t="str">
        <f>IF(ISBLANK(INDEX('Policy Characteristics'!I:I,MATCH($C385,'Policy Characteristics'!$C:$C,0))),"",INDEX('Policy Characteristics'!I:I,MATCH($C385,'Policy Characteristics'!$C:$C,0)))</f>
        <v>on/off</v>
      </c>
      <c r="P385" s="254" t="str">
        <f>IF(ISBLANK(INDEX('Policy Characteristics'!J:J,MATCH($C385,'Policy Characteristics'!$C:$C,0))),"",INDEX('Policy Characteristics'!J:J,MATCH($C385,'Policy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5" s="254" t="str">
        <f>IF(ISBLANK(INDEX('Policy Characteristics'!K:K,MATCH($C385,'Policy Characteristics'!$C:$C,0))),"",INDEX('Policy Characteristics'!K:K,MATCH($C385,'Policy Characteristics'!$C:$C,0)))</f>
        <v/>
      </c>
      <c r="R385" s="254" t="str">
        <f>IF(ISBLANK(INDEX('Policy Characteristics'!L:L,MATCH($C385,'Policy Characteristics'!$C:$C,0))),"",INDEX('Policy Characteristics'!L:L,MATCH($C385,'Policy Characteristics'!$C:$C,0)))</f>
        <v/>
      </c>
    </row>
    <row r="386" spans="1:18" x14ac:dyDescent="0.25">
      <c r="A386" s="254" t="str">
        <f>IF(ISBLANK(INDEX('Policy Characteristics'!A:A,MATCH($C386,'Policy Characteristics'!$C:$C,0))),"",INDEX('Policy Characteristics'!A:A,MATCH($C386,'Policy Characteristics'!$C:$C,0)))</f>
        <v>Electricity Supply</v>
      </c>
      <c r="B386" s="262" t="str">
        <f>IF(ISBLANK(INDEX('Policy Characteristics'!B:B,MATCH($C386,'Policy Characteristics'!$C:$C,0))),"",INDEX('Policy Characteristics'!B:B,MATCH($C386,'Policy Characteristics'!$C:$C,0)))</f>
        <v>Non BAU Capacity Retirement Schedule</v>
      </c>
      <c r="C386" s="254" t="str">
        <f t="shared" si="28"/>
        <v>Boolean Use Non BAU Capacity Retirement Schedule</v>
      </c>
      <c r="D386" s="6" t="s">
        <v>73</v>
      </c>
      <c r="E386" s="45"/>
      <c r="F386" s="6" t="s">
        <v>85</v>
      </c>
      <c r="G386" s="45"/>
      <c r="H386" s="47">
        <f t="shared" si="25"/>
        <v>385</v>
      </c>
      <c r="I386" s="324" t="s">
        <v>41</v>
      </c>
      <c r="J386" s="255" t="str">
        <f>IF(ISBLANK(INDEX('Policy Characteristics'!D:D,MATCH($C386,'Policy Characteristics'!$C:$C,0))),"",INDEX('Policy Characteristics'!D:D,MATCH($C386,'Policy Characteristics'!$C:$C,0)))</f>
        <v>Non BAU Capacity Retirement Schedule</v>
      </c>
      <c r="K386" s="254" t="str">
        <f>IF(ISBLANK(INDEX('Policy Characteristics'!E:E,MATCH($C386,'Policy Characteristics'!$C:$C,0))),"",INDEX('Policy Characteristics'!E:E,MATCH($C386,'Policy Characteristics'!$C:$C,0)))</f>
        <v/>
      </c>
      <c r="L386" s="254">
        <f>IF(ISBLANK(INDEX('Policy Characteristics'!F:F,MATCH($C386,'Policy Characteristics'!$C:$C,0))),"",INDEX('Policy Characteristics'!F:F,MATCH($C386,'Policy Characteristics'!$C:$C,0)))</f>
        <v>0</v>
      </c>
      <c r="M386" s="254">
        <f>IF(ISBLANK(INDEX('Policy Characteristics'!G:G,MATCH($C386,'Policy Characteristics'!$C:$C,0))),"",INDEX('Policy Characteristics'!G:G,MATCH($C386,'Policy Characteristics'!$C:$C,0)))</f>
        <v>1</v>
      </c>
      <c r="N386" s="254">
        <f>IF(ISBLANK(INDEX('Policy Characteristics'!H:H,MATCH($C386,'Policy Characteristics'!$C:$C,0))),"",INDEX('Policy Characteristics'!H:H,MATCH($C386,'Policy Characteristics'!$C:$C,0)))</f>
        <v>1</v>
      </c>
      <c r="O386" s="254" t="str">
        <f>IF(ISBLANK(INDEX('Policy Characteristics'!I:I,MATCH($C386,'Policy Characteristics'!$C:$C,0))),"",INDEX('Policy Characteristics'!I:I,MATCH($C386,'Policy Characteristics'!$C:$C,0)))</f>
        <v>on/off</v>
      </c>
      <c r="P386" s="254" t="str">
        <f>IF(ISBLANK(INDEX('Policy Characteristics'!J:J,MATCH($C386,'Policy Characteristics'!$C:$C,0))),"",INDEX('Policy Characteristics'!J:J,MATCH($C386,'Policy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6" s="254" t="str">
        <f>IF(ISBLANK(INDEX('Policy Characteristics'!K:K,MATCH($C386,'Policy Characteristics'!$C:$C,0))),"",INDEX('Policy Characteristics'!K:K,MATCH($C386,'Policy Characteristics'!$C:$C,0)))</f>
        <v/>
      </c>
      <c r="R386" s="254" t="str">
        <f>IF(ISBLANK(INDEX('Policy Characteristics'!L:L,MATCH($C386,'Policy Characteristics'!$C:$C,0))),"",INDEX('Policy Characteristics'!L:L,MATCH($C386,'Policy Characteristics'!$C:$C,0)))</f>
        <v/>
      </c>
    </row>
    <row r="387" spans="1:18" x14ac:dyDescent="0.25">
      <c r="A387" s="254" t="str">
        <f>IF(ISBLANK(INDEX('Policy Characteristics'!A:A,MATCH($C387,'Policy Characteristics'!$C:$C,0))),"",INDEX('Policy Characteristics'!A:A,MATCH($C387,'Policy Characteristics'!$C:$C,0)))</f>
        <v>Electricity Supply</v>
      </c>
      <c r="B387" s="262" t="str">
        <f>IF(ISBLANK(INDEX('Policy Characteristics'!B:B,MATCH($C387,'Policy Characteristics'!$C:$C,0))),"",INDEX('Policy Characteristics'!B:B,MATCH($C387,'Policy Characteristics'!$C:$C,0)))</f>
        <v>Non BAU Capacity Retirement Schedule</v>
      </c>
      <c r="C387" s="254" t="str">
        <f t="shared" si="28"/>
        <v>Boolean Use Non BAU Capacity Retirement Schedule</v>
      </c>
      <c r="D387" s="6" t="s">
        <v>432</v>
      </c>
      <c r="E387" s="45"/>
      <c r="F387" s="6" t="s">
        <v>435</v>
      </c>
      <c r="G387" s="45"/>
      <c r="H387" s="47">
        <f t="shared" ref="H387:H450" si="29">H386+1</f>
        <v>386</v>
      </c>
      <c r="I387" s="324" t="s">
        <v>41</v>
      </c>
      <c r="J387" s="255" t="str">
        <f>IF(ISBLANK(INDEX('Policy Characteristics'!D:D,MATCH($C387,'Policy Characteristics'!$C:$C,0))),"",INDEX('Policy Characteristics'!D:D,MATCH($C387,'Policy Characteristics'!$C:$C,0)))</f>
        <v>Non BAU Capacity Retirement Schedule</v>
      </c>
      <c r="K387" s="254" t="str">
        <f>IF(ISBLANK(INDEX('Policy Characteristics'!E:E,MATCH($C387,'Policy Characteristics'!$C:$C,0))),"",INDEX('Policy Characteristics'!E:E,MATCH($C387,'Policy Characteristics'!$C:$C,0)))</f>
        <v/>
      </c>
      <c r="L387" s="254">
        <f>IF(ISBLANK(INDEX('Policy Characteristics'!F:F,MATCH($C387,'Policy Characteristics'!$C:$C,0))),"",INDEX('Policy Characteristics'!F:F,MATCH($C387,'Policy Characteristics'!$C:$C,0)))</f>
        <v>0</v>
      </c>
      <c r="M387" s="254">
        <f>IF(ISBLANK(INDEX('Policy Characteristics'!G:G,MATCH($C387,'Policy Characteristics'!$C:$C,0))),"",INDEX('Policy Characteristics'!G:G,MATCH($C387,'Policy Characteristics'!$C:$C,0)))</f>
        <v>1</v>
      </c>
      <c r="N387" s="254">
        <f>IF(ISBLANK(INDEX('Policy Characteristics'!H:H,MATCH($C387,'Policy Characteristics'!$C:$C,0))),"",INDEX('Policy Characteristics'!H:H,MATCH($C387,'Policy Characteristics'!$C:$C,0)))</f>
        <v>1</v>
      </c>
      <c r="O387" s="254" t="str">
        <f>IF(ISBLANK(INDEX('Policy Characteristics'!I:I,MATCH($C387,'Policy Characteristics'!$C:$C,0))),"",INDEX('Policy Characteristics'!I:I,MATCH($C387,'Policy Characteristics'!$C:$C,0)))</f>
        <v>on/off</v>
      </c>
      <c r="P387" s="254" t="str">
        <f>IF(ISBLANK(INDEX('Policy Characteristics'!J:J,MATCH($C387,'Policy Characteristics'!$C:$C,0))),"",INDEX('Policy Characteristics'!J:J,MATCH($C387,'Policy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7" s="254" t="str">
        <f>IF(ISBLANK(INDEX('Policy Characteristics'!K:K,MATCH($C387,'Policy Characteristics'!$C:$C,0))),"",INDEX('Policy Characteristics'!K:K,MATCH($C387,'Policy Characteristics'!$C:$C,0)))</f>
        <v/>
      </c>
      <c r="R387" s="254" t="str">
        <f>IF(ISBLANK(INDEX('Policy Characteristics'!L:L,MATCH($C387,'Policy Characteristics'!$C:$C,0))),"",INDEX('Policy Characteristics'!L:L,MATCH($C387,'Policy Characteristics'!$C:$C,0)))</f>
        <v/>
      </c>
    </row>
    <row r="388" spans="1:18" x14ac:dyDescent="0.25">
      <c r="A388" s="254" t="str">
        <f>IF(ISBLANK(INDEX('Policy Characteristics'!A:A,MATCH($C388,'Policy Characteristics'!$C:$C,0))),"",INDEX('Policy Characteristics'!A:A,MATCH($C388,'Policy Characteristics'!$C:$C,0)))</f>
        <v>Electricity Supply</v>
      </c>
      <c r="B388" s="262" t="str">
        <f>IF(ISBLANK(INDEX('Policy Characteristics'!B:B,MATCH($C388,'Policy Characteristics'!$C:$C,0))),"",INDEX('Policy Characteristics'!B:B,MATCH($C388,'Policy Characteristics'!$C:$C,0)))</f>
        <v>Non BAU Capacity Retirement Schedule</v>
      </c>
      <c r="C388" s="254" t="str">
        <f t="shared" si="28"/>
        <v>Boolean Use Non BAU Capacity Retirement Schedule</v>
      </c>
      <c r="D388" s="6" t="s">
        <v>74</v>
      </c>
      <c r="E388" s="45"/>
      <c r="F388" s="6" t="s">
        <v>86</v>
      </c>
      <c r="G388" s="45"/>
      <c r="H388" s="47">
        <f t="shared" si="29"/>
        <v>387</v>
      </c>
      <c r="I388" s="324" t="s">
        <v>41</v>
      </c>
      <c r="J388" s="255" t="str">
        <f>IF(ISBLANK(INDEX('Policy Characteristics'!D:D,MATCH($C388,'Policy Characteristics'!$C:$C,0))),"",INDEX('Policy Characteristics'!D:D,MATCH($C388,'Policy Characteristics'!$C:$C,0)))</f>
        <v>Non BAU Capacity Retirement Schedule</v>
      </c>
      <c r="K388" s="254" t="str">
        <f>IF(ISBLANK(INDEX('Policy Characteristics'!E:E,MATCH($C388,'Policy Characteristics'!$C:$C,0))),"",INDEX('Policy Characteristics'!E:E,MATCH($C388,'Policy Characteristics'!$C:$C,0)))</f>
        <v/>
      </c>
      <c r="L388" s="254">
        <f>IF(ISBLANK(INDEX('Policy Characteristics'!F:F,MATCH($C388,'Policy Characteristics'!$C:$C,0))),"",INDEX('Policy Characteristics'!F:F,MATCH($C388,'Policy Characteristics'!$C:$C,0)))</f>
        <v>0</v>
      </c>
      <c r="M388" s="254">
        <f>IF(ISBLANK(INDEX('Policy Characteristics'!G:G,MATCH($C388,'Policy Characteristics'!$C:$C,0))),"",INDEX('Policy Characteristics'!G:G,MATCH($C388,'Policy Characteristics'!$C:$C,0)))</f>
        <v>1</v>
      </c>
      <c r="N388" s="254">
        <f>IF(ISBLANK(INDEX('Policy Characteristics'!H:H,MATCH($C388,'Policy Characteristics'!$C:$C,0))),"",INDEX('Policy Characteristics'!H:H,MATCH($C388,'Policy Characteristics'!$C:$C,0)))</f>
        <v>1</v>
      </c>
      <c r="O388" s="254" t="str">
        <f>IF(ISBLANK(INDEX('Policy Characteristics'!I:I,MATCH($C388,'Policy Characteristics'!$C:$C,0))),"",INDEX('Policy Characteristics'!I:I,MATCH($C388,'Policy Characteristics'!$C:$C,0)))</f>
        <v>on/off</v>
      </c>
      <c r="P388" s="254" t="str">
        <f>IF(ISBLANK(INDEX('Policy Characteristics'!J:J,MATCH($C388,'Policy Characteristics'!$C:$C,0))),"",INDEX('Policy Characteristics'!J:J,MATCH($C388,'Policy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8" s="254" t="str">
        <f>IF(ISBLANK(INDEX('Policy Characteristics'!K:K,MATCH($C388,'Policy Characteristics'!$C:$C,0))),"",INDEX('Policy Characteristics'!K:K,MATCH($C388,'Policy Characteristics'!$C:$C,0)))</f>
        <v/>
      </c>
      <c r="R388" s="254" t="str">
        <f>IF(ISBLANK(INDEX('Policy Characteristics'!L:L,MATCH($C388,'Policy Characteristics'!$C:$C,0))),"",INDEX('Policy Characteristics'!L:L,MATCH($C388,'Policy Characteristics'!$C:$C,0)))</f>
        <v/>
      </c>
    </row>
    <row r="389" spans="1:18" x14ac:dyDescent="0.25">
      <c r="A389" s="254" t="str">
        <f>IF(ISBLANK(INDEX('Policy Characteristics'!A:A,MATCH($C389,'Policy Characteristics'!$C:$C,0))),"",INDEX('Policy Characteristics'!A:A,MATCH($C389,'Policy Characteristics'!$C:$C,0)))</f>
        <v>Electricity Supply</v>
      </c>
      <c r="B389" s="262" t="str">
        <f>IF(ISBLANK(INDEX('Policy Characteristics'!B:B,MATCH($C389,'Policy Characteristics'!$C:$C,0))),"",INDEX('Policy Characteristics'!B:B,MATCH($C389,'Policy Characteristics'!$C:$C,0)))</f>
        <v>Non BAU Capacity Retirement Schedule</v>
      </c>
      <c r="C389" s="254" t="str">
        <f t="shared" si="28"/>
        <v>Boolean Use Non BAU Capacity Retirement Schedule</v>
      </c>
      <c r="D389" s="6" t="s">
        <v>75</v>
      </c>
      <c r="E389" s="45"/>
      <c r="F389" s="6" t="s">
        <v>87</v>
      </c>
      <c r="G389" s="45"/>
      <c r="H389" s="47">
        <f t="shared" si="29"/>
        <v>388</v>
      </c>
      <c r="I389" s="324" t="s">
        <v>41</v>
      </c>
      <c r="J389" s="255" t="str">
        <f>IF(ISBLANK(INDEX('Policy Characteristics'!D:D,MATCH($C389,'Policy Characteristics'!$C:$C,0))),"",INDEX('Policy Characteristics'!D:D,MATCH($C389,'Policy Characteristics'!$C:$C,0)))</f>
        <v>Non BAU Capacity Retirement Schedule</v>
      </c>
      <c r="K389" s="254" t="str">
        <f>IF(ISBLANK(INDEX('Policy Characteristics'!E:E,MATCH($C389,'Policy Characteristics'!$C:$C,0))),"",INDEX('Policy Characteristics'!E:E,MATCH($C389,'Policy Characteristics'!$C:$C,0)))</f>
        <v/>
      </c>
      <c r="L389" s="254">
        <f>IF(ISBLANK(INDEX('Policy Characteristics'!F:F,MATCH($C389,'Policy Characteristics'!$C:$C,0))),"",INDEX('Policy Characteristics'!F:F,MATCH($C389,'Policy Characteristics'!$C:$C,0)))</f>
        <v>0</v>
      </c>
      <c r="M389" s="254">
        <f>IF(ISBLANK(INDEX('Policy Characteristics'!G:G,MATCH($C389,'Policy Characteristics'!$C:$C,0))),"",INDEX('Policy Characteristics'!G:G,MATCH($C389,'Policy Characteristics'!$C:$C,0)))</f>
        <v>1</v>
      </c>
      <c r="N389" s="254">
        <f>IF(ISBLANK(INDEX('Policy Characteristics'!H:H,MATCH($C389,'Policy Characteristics'!$C:$C,0))),"",INDEX('Policy Characteristics'!H:H,MATCH($C389,'Policy Characteristics'!$C:$C,0)))</f>
        <v>1</v>
      </c>
      <c r="O389" s="254" t="str">
        <f>IF(ISBLANK(INDEX('Policy Characteristics'!I:I,MATCH($C389,'Policy Characteristics'!$C:$C,0))),"",INDEX('Policy Characteristics'!I:I,MATCH($C389,'Policy Characteristics'!$C:$C,0)))</f>
        <v>on/off</v>
      </c>
      <c r="P389" s="254" t="str">
        <f>IF(ISBLANK(INDEX('Policy Characteristics'!J:J,MATCH($C389,'Policy Characteristics'!$C:$C,0))),"",INDEX('Policy Characteristics'!J:J,MATCH($C389,'Policy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9" s="254" t="str">
        <f>IF(ISBLANK(INDEX('Policy Characteristics'!K:K,MATCH($C389,'Policy Characteristics'!$C:$C,0))),"",INDEX('Policy Characteristics'!K:K,MATCH($C389,'Policy Characteristics'!$C:$C,0)))</f>
        <v/>
      </c>
      <c r="R389" s="254" t="str">
        <f>IF(ISBLANK(INDEX('Policy Characteristics'!L:L,MATCH($C389,'Policy Characteristics'!$C:$C,0))),"",INDEX('Policy Characteristics'!L:L,MATCH($C389,'Policy Characteristics'!$C:$C,0)))</f>
        <v/>
      </c>
    </row>
    <row r="390" spans="1:18" x14ac:dyDescent="0.25">
      <c r="A390" s="254" t="str">
        <f>IF(ISBLANK(INDEX('Policy Characteristics'!A:A,MATCH($C390,'Policy Characteristics'!$C:$C,0))),"",INDEX('Policy Characteristics'!A:A,MATCH($C390,'Policy Characteristics'!$C:$C,0)))</f>
        <v>Electricity Supply</v>
      </c>
      <c r="B390" s="262" t="str">
        <f>IF(ISBLANK(INDEX('Policy Characteristics'!B:B,MATCH($C390,'Policy Characteristics'!$C:$C,0))),"",INDEX('Policy Characteristics'!B:B,MATCH($C390,'Policy Characteristics'!$C:$C,0)))</f>
        <v>Non BAU Capacity Retirement Schedule</v>
      </c>
      <c r="C390" s="254" t="str">
        <f t="shared" si="28"/>
        <v>Boolean Use Non BAU Capacity Retirement Schedule</v>
      </c>
      <c r="D390" s="6" t="s">
        <v>76</v>
      </c>
      <c r="E390" s="45"/>
      <c r="F390" s="6" t="s">
        <v>88</v>
      </c>
      <c r="G390" s="45"/>
      <c r="H390" s="47">
        <f t="shared" si="29"/>
        <v>389</v>
      </c>
      <c r="I390" s="324" t="s">
        <v>41</v>
      </c>
      <c r="J390" s="255" t="str">
        <f>IF(ISBLANK(INDEX('Policy Characteristics'!D:D,MATCH($C390,'Policy Characteristics'!$C:$C,0))),"",INDEX('Policy Characteristics'!D:D,MATCH($C390,'Policy Characteristics'!$C:$C,0)))</f>
        <v>Non BAU Capacity Retirement Schedule</v>
      </c>
      <c r="K390" s="254" t="str">
        <f>IF(ISBLANK(INDEX('Policy Characteristics'!E:E,MATCH($C390,'Policy Characteristics'!$C:$C,0))),"",INDEX('Policy Characteristics'!E:E,MATCH($C390,'Policy Characteristics'!$C:$C,0)))</f>
        <v/>
      </c>
      <c r="L390" s="254">
        <f>IF(ISBLANK(INDEX('Policy Characteristics'!F:F,MATCH($C390,'Policy Characteristics'!$C:$C,0))),"",INDEX('Policy Characteristics'!F:F,MATCH($C390,'Policy Characteristics'!$C:$C,0)))</f>
        <v>0</v>
      </c>
      <c r="M390" s="254">
        <f>IF(ISBLANK(INDEX('Policy Characteristics'!G:G,MATCH($C390,'Policy Characteristics'!$C:$C,0))),"",INDEX('Policy Characteristics'!G:G,MATCH($C390,'Policy Characteristics'!$C:$C,0)))</f>
        <v>1</v>
      </c>
      <c r="N390" s="254">
        <f>IF(ISBLANK(INDEX('Policy Characteristics'!H:H,MATCH($C390,'Policy Characteristics'!$C:$C,0))),"",INDEX('Policy Characteristics'!H:H,MATCH($C390,'Policy Characteristics'!$C:$C,0)))</f>
        <v>1</v>
      </c>
      <c r="O390" s="254" t="str">
        <f>IF(ISBLANK(INDEX('Policy Characteristics'!I:I,MATCH($C390,'Policy Characteristics'!$C:$C,0))),"",INDEX('Policy Characteristics'!I:I,MATCH($C390,'Policy Characteristics'!$C:$C,0)))</f>
        <v>on/off</v>
      </c>
      <c r="P390" s="254" t="str">
        <f>IF(ISBLANK(INDEX('Policy Characteristics'!J:J,MATCH($C390,'Policy Characteristics'!$C:$C,0))),"",INDEX('Policy Characteristics'!J:J,MATCH($C390,'Policy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0" s="254" t="str">
        <f>IF(ISBLANK(INDEX('Policy Characteristics'!K:K,MATCH($C390,'Policy Characteristics'!$C:$C,0))),"",INDEX('Policy Characteristics'!K:K,MATCH($C390,'Policy Characteristics'!$C:$C,0)))</f>
        <v/>
      </c>
      <c r="R390" s="254" t="str">
        <f>IF(ISBLANK(INDEX('Policy Characteristics'!L:L,MATCH($C390,'Policy Characteristics'!$C:$C,0))),"",INDEX('Policy Characteristics'!L:L,MATCH($C390,'Policy Characteristics'!$C:$C,0)))</f>
        <v/>
      </c>
    </row>
    <row r="391" spans="1:18" x14ac:dyDescent="0.25">
      <c r="A391" s="254" t="str">
        <f>IF(ISBLANK(INDEX('Policy Characteristics'!A:A,MATCH($C391,'Policy Characteristics'!$C:$C,0))),"",INDEX('Policy Characteristics'!A:A,MATCH($C391,'Policy Characteristics'!$C:$C,0)))</f>
        <v>Electricity Supply</v>
      </c>
      <c r="B391" s="262" t="str">
        <f>IF(ISBLANK(INDEX('Policy Characteristics'!B:B,MATCH($C391,'Policy Characteristics'!$C:$C,0))),"",INDEX('Policy Characteristics'!B:B,MATCH($C391,'Policy Characteristics'!$C:$C,0)))</f>
        <v>Non BAU Capacity Retirement Schedule</v>
      </c>
      <c r="C391" s="254" t="str">
        <f t="shared" si="28"/>
        <v>Boolean Use Non BAU Capacity Retirement Schedule</v>
      </c>
      <c r="D391" s="6" t="s">
        <v>2401</v>
      </c>
      <c r="E391" s="45"/>
      <c r="F391" s="6" t="s">
        <v>420</v>
      </c>
      <c r="G391" s="45"/>
      <c r="H391" s="47">
        <f t="shared" si="29"/>
        <v>390</v>
      </c>
      <c r="I391" s="324" t="s">
        <v>41</v>
      </c>
      <c r="J391" s="255" t="str">
        <f>IF(ISBLANK(INDEX('Policy Characteristics'!D:D,MATCH($C391,'Policy Characteristics'!$C:$C,0))),"",INDEX('Policy Characteristics'!D:D,MATCH($C391,'Policy Characteristics'!$C:$C,0)))</f>
        <v>Non BAU Capacity Retirement Schedule</v>
      </c>
      <c r="K391" s="254" t="str">
        <f>IF(ISBLANK(INDEX('Policy Characteristics'!E:E,MATCH($C391,'Policy Characteristics'!$C:$C,0))),"",INDEX('Policy Characteristics'!E:E,MATCH($C391,'Policy Characteristics'!$C:$C,0)))</f>
        <v/>
      </c>
      <c r="L391" s="254">
        <f>IF(ISBLANK(INDEX('Policy Characteristics'!F:F,MATCH($C391,'Policy Characteristics'!$C:$C,0))),"",INDEX('Policy Characteristics'!F:F,MATCH($C391,'Policy Characteristics'!$C:$C,0)))</f>
        <v>0</v>
      </c>
      <c r="M391" s="254">
        <f>IF(ISBLANK(INDEX('Policy Characteristics'!G:G,MATCH($C391,'Policy Characteristics'!$C:$C,0))),"",INDEX('Policy Characteristics'!G:G,MATCH($C391,'Policy Characteristics'!$C:$C,0)))</f>
        <v>1</v>
      </c>
      <c r="N391" s="254">
        <f>IF(ISBLANK(INDEX('Policy Characteristics'!H:H,MATCH($C391,'Policy Characteristics'!$C:$C,0))),"",INDEX('Policy Characteristics'!H:H,MATCH($C391,'Policy Characteristics'!$C:$C,0)))</f>
        <v>1</v>
      </c>
      <c r="O391" s="254" t="str">
        <f>IF(ISBLANK(INDEX('Policy Characteristics'!I:I,MATCH($C391,'Policy Characteristics'!$C:$C,0))),"",INDEX('Policy Characteristics'!I:I,MATCH($C391,'Policy Characteristics'!$C:$C,0)))</f>
        <v>on/off</v>
      </c>
      <c r="P391" s="254" t="str">
        <f>IF(ISBLANK(INDEX('Policy Characteristics'!J:J,MATCH($C391,'Policy Characteristics'!$C:$C,0))),"",INDEX('Policy Characteristics'!J:J,MATCH($C391,'Policy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1" s="254" t="str">
        <f>IF(ISBLANK(INDEX('Policy Characteristics'!K:K,MATCH($C391,'Policy Characteristics'!$C:$C,0))),"",INDEX('Policy Characteristics'!K:K,MATCH($C391,'Policy Characteristics'!$C:$C,0)))</f>
        <v/>
      </c>
      <c r="R391" s="254" t="str">
        <f>IF(ISBLANK(INDEX('Policy Characteristics'!L:L,MATCH($C391,'Policy Characteristics'!$C:$C,0))),"",INDEX('Policy Characteristics'!L:L,MATCH($C391,'Policy Characteristics'!$C:$C,0)))</f>
        <v/>
      </c>
    </row>
    <row r="392" spans="1:18" x14ac:dyDescent="0.25">
      <c r="A392" s="254" t="str">
        <f>IF(ISBLANK(INDEX('Policy Characteristics'!A:A,MATCH($C392,'Policy Characteristics'!$C:$C,0))),"",INDEX('Policy Characteristics'!A:A,MATCH($C392,'Policy Characteristics'!$C:$C,0)))</f>
        <v>Electricity Supply</v>
      </c>
      <c r="B392" s="262" t="str">
        <f>IF(ISBLANK(INDEX('Policy Characteristics'!B:B,MATCH($C392,'Policy Characteristics'!$C:$C,0))),"",INDEX('Policy Characteristics'!B:B,MATCH($C392,'Policy Characteristics'!$C:$C,0)))</f>
        <v>Non BAU Capacity Retirement Schedule</v>
      </c>
      <c r="C392" s="254" t="str">
        <f t="shared" si="28"/>
        <v>Boolean Use Non BAU Capacity Retirement Schedule</v>
      </c>
      <c r="D392" s="6" t="s">
        <v>293</v>
      </c>
      <c r="E392" s="45"/>
      <c r="F392" s="6" t="s">
        <v>295</v>
      </c>
      <c r="G392" s="45"/>
      <c r="H392" s="47">
        <f t="shared" si="29"/>
        <v>391</v>
      </c>
      <c r="I392" s="324" t="s">
        <v>41</v>
      </c>
      <c r="J392" s="255" t="str">
        <f>IF(ISBLANK(INDEX('Policy Characteristics'!D:D,MATCH($C392,'Policy Characteristics'!$C:$C,0))),"",INDEX('Policy Characteristics'!D:D,MATCH($C392,'Policy Characteristics'!$C:$C,0)))</f>
        <v>Non BAU Capacity Retirement Schedule</v>
      </c>
      <c r="K392" s="254" t="str">
        <f>IF(ISBLANK(INDEX('Policy Characteristics'!E:E,MATCH($C392,'Policy Characteristics'!$C:$C,0))),"",INDEX('Policy Characteristics'!E:E,MATCH($C392,'Policy Characteristics'!$C:$C,0)))</f>
        <v/>
      </c>
      <c r="L392" s="254">
        <f>IF(ISBLANK(INDEX('Policy Characteristics'!F:F,MATCH($C392,'Policy Characteristics'!$C:$C,0))),"",INDEX('Policy Characteristics'!F:F,MATCH($C392,'Policy Characteristics'!$C:$C,0)))</f>
        <v>0</v>
      </c>
      <c r="M392" s="254">
        <f>IF(ISBLANK(INDEX('Policy Characteristics'!G:G,MATCH($C392,'Policy Characteristics'!$C:$C,0))),"",INDEX('Policy Characteristics'!G:G,MATCH($C392,'Policy Characteristics'!$C:$C,0)))</f>
        <v>1</v>
      </c>
      <c r="N392" s="254">
        <f>IF(ISBLANK(INDEX('Policy Characteristics'!H:H,MATCH($C392,'Policy Characteristics'!$C:$C,0))),"",INDEX('Policy Characteristics'!H:H,MATCH($C392,'Policy Characteristics'!$C:$C,0)))</f>
        <v>1</v>
      </c>
      <c r="O392" s="254" t="str">
        <f>IF(ISBLANK(INDEX('Policy Characteristics'!I:I,MATCH($C392,'Policy Characteristics'!$C:$C,0))),"",INDEX('Policy Characteristics'!I:I,MATCH($C392,'Policy Characteristics'!$C:$C,0)))</f>
        <v>on/off</v>
      </c>
      <c r="P392" s="254" t="str">
        <f>IF(ISBLANK(INDEX('Policy Characteristics'!J:J,MATCH($C392,'Policy Characteristics'!$C:$C,0))),"",INDEX('Policy Characteristics'!J:J,MATCH($C392,'Policy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2" s="254" t="str">
        <f>IF(ISBLANK(INDEX('Policy Characteristics'!K:K,MATCH($C392,'Policy Characteristics'!$C:$C,0))),"",INDEX('Policy Characteristics'!K:K,MATCH($C392,'Policy Characteristics'!$C:$C,0)))</f>
        <v/>
      </c>
      <c r="R392" s="254" t="str">
        <f>IF(ISBLANK(INDEX('Policy Characteristics'!L:L,MATCH($C392,'Policy Characteristics'!$C:$C,0))),"",INDEX('Policy Characteristics'!L:L,MATCH($C392,'Policy Characteristics'!$C:$C,0)))</f>
        <v/>
      </c>
    </row>
    <row r="393" spans="1:18" x14ac:dyDescent="0.25">
      <c r="A393" s="254" t="str">
        <f>IF(ISBLANK(INDEX('Policy Characteristics'!A:A,MATCH($C393,'Policy Characteristics'!$C:$C,0))),"",INDEX('Policy Characteristics'!A:A,MATCH($C393,'Policy Characteristics'!$C:$C,0)))</f>
        <v>Electricity Supply</v>
      </c>
      <c r="B393" s="262" t="str">
        <f>IF(ISBLANK(INDEX('Policy Characteristics'!B:B,MATCH($C393,'Policy Characteristics'!$C:$C,0))),"",INDEX('Policy Characteristics'!B:B,MATCH($C393,'Policy Characteristics'!$C:$C,0)))</f>
        <v>Non BAU Capacity Retirement Schedule</v>
      </c>
      <c r="C393" s="254" t="str">
        <f t="shared" si="28"/>
        <v>Boolean Use Non BAU Capacity Retirement Schedule</v>
      </c>
      <c r="D393" s="6" t="s">
        <v>294</v>
      </c>
      <c r="E393" s="45"/>
      <c r="F393" s="6" t="s">
        <v>296</v>
      </c>
      <c r="G393" s="45"/>
      <c r="H393" s="47">
        <f t="shared" si="29"/>
        <v>392</v>
      </c>
      <c r="I393" s="324" t="s">
        <v>41</v>
      </c>
      <c r="J393" s="255" t="str">
        <f>IF(ISBLANK(INDEX('Policy Characteristics'!D:D,MATCH($C393,'Policy Characteristics'!$C:$C,0))),"",INDEX('Policy Characteristics'!D:D,MATCH($C393,'Policy Characteristics'!$C:$C,0)))</f>
        <v>Non BAU Capacity Retirement Schedule</v>
      </c>
      <c r="K393" s="254" t="str">
        <f>IF(ISBLANK(INDEX('Policy Characteristics'!E:E,MATCH($C393,'Policy Characteristics'!$C:$C,0))),"",INDEX('Policy Characteristics'!E:E,MATCH($C393,'Policy Characteristics'!$C:$C,0)))</f>
        <v/>
      </c>
      <c r="L393" s="254">
        <f>IF(ISBLANK(INDEX('Policy Characteristics'!F:F,MATCH($C393,'Policy Characteristics'!$C:$C,0))),"",INDEX('Policy Characteristics'!F:F,MATCH($C393,'Policy Characteristics'!$C:$C,0)))</f>
        <v>0</v>
      </c>
      <c r="M393" s="254">
        <f>IF(ISBLANK(INDEX('Policy Characteristics'!G:G,MATCH($C393,'Policy Characteristics'!$C:$C,0))),"",INDEX('Policy Characteristics'!G:G,MATCH($C393,'Policy Characteristics'!$C:$C,0)))</f>
        <v>1</v>
      </c>
      <c r="N393" s="254">
        <f>IF(ISBLANK(INDEX('Policy Characteristics'!H:H,MATCH($C393,'Policy Characteristics'!$C:$C,0))),"",INDEX('Policy Characteristics'!H:H,MATCH($C393,'Policy Characteristics'!$C:$C,0)))</f>
        <v>1</v>
      </c>
      <c r="O393" s="254" t="str">
        <f>IF(ISBLANK(INDEX('Policy Characteristics'!I:I,MATCH($C393,'Policy Characteristics'!$C:$C,0))),"",INDEX('Policy Characteristics'!I:I,MATCH($C393,'Policy Characteristics'!$C:$C,0)))</f>
        <v>on/off</v>
      </c>
      <c r="P393" s="254" t="str">
        <f>IF(ISBLANK(INDEX('Policy Characteristics'!J:J,MATCH($C393,'Policy Characteristics'!$C:$C,0))),"",INDEX('Policy Characteristics'!J:J,MATCH($C393,'Policy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3" s="254" t="str">
        <f>IF(ISBLANK(INDEX('Policy Characteristics'!K:K,MATCH($C393,'Policy Characteristics'!$C:$C,0))),"",INDEX('Policy Characteristics'!K:K,MATCH($C393,'Policy Characteristics'!$C:$C,0)))</f>
        <v/>
      </c>
      <c r="R393" s="254" t="str">
        <f>IF(ISBLANK(INDEX('Policy Characteristics'!L:L,MATCH($C393,'Policy Characteristics'!$C:$C,0))),"",INDEX('Policy Characteristics'!L:L,MATCH($C393,'Policy Characteristics'!$C:$C,0)))</f>
        <v/>
      </c>
    </row>
    <row r="394" spans="1:18" x14ac:dyDescent="0.25">
      <c r="A394" s="254" t="str">
        <f>IF(ISBLANK(INDEX('Policy Characteristics'!A:A,MATCH($C394,'Policy Characteristics'!$C:$C,0))),"",INDEX('Policy Characteristics'!A:A,MATCH($C394,'Policy Characteristics'!$C:$C,0)))</f>
        <v>Electricity Supply</v>
      </c>
      <c r="B394" s="262" t="str">
        <f>IF(ISBLANK(INDEX('Policy Characteristics'!B:B,MATCH($C394,'Policy Characteristics'!$C:$C,0))),"",INDEX('Policy Characteristics'!B:B,MATCH($C394,'Policy Characteristics'!$C:$C,0)))</f>
        <v>Non BAU Capacity Retirement Schedule</v>
      </c>
      <c r="C394" s="254" t="str">
        <f t="shared" si="28"/>
        <v>Boolean Use Non BAU Capacity Retirement Schedule</v>
      </c>
      <c r="D394" s="6" t="s">
        <v>428</v>
      </c>
      <c r="E394" s="45"/>
      <c r="F394" s="6" t="s">
        <v>427</v>
      </c>
      <c r="G394" s="45"/>
      <c r="H394" s="47">
        <f t="shared" si="29"/>
        <v>393</v>
      </c>
      <c r="I394" s="324" t="s">
        <v>40</v>
      </c>
      <c r="J394" s="255" t="str">
        <f>IF(ISBLANK(INDEX('Policy Characteristics'!D:D,MATCH($C394,'Policy Characteristics'!$C:$C,0))),"",INDEX('Policy Characteristics'!D:D,MATCH($C394,'Policy Characteristics'!$C:$C,0)))</f>
        <v>Non BAU Capacity Retirement Schedule</v>
      </c>
      <c r="K394" s="254" t="str">
        <f>IF(ISBLANK(INDEX('Policy Characteristics'!E:E,MATCH($C394,'Policy Characteristics'!$C:$C,0))),"",INDEX('Policy Characteristics'!E:E,MATCH($C394,'Policy Characteristics'!$C:$C,0)))</f>
        <v/>
      </c>
      <c r="L394" s="254">
        <f>IF(ISBLANK(INDEX('Policy Characteristics'!F:F,MATCH($C394,'Policy Characteristics'!$C:$C,0))),"",INDEX('Policy Characteristics'!F:F,MATCH($C394,'Policy Characteristics'!$C:$C,0)))</f>
        <v>0</v>
      </c>
      <c r="M394" s="254">
        <f>IF(ISBLANK(INDEX('Policy Characteristics'!G:G,MATCH($C394,'Policy Characteristics'!$C:$C,0))),"",INDEX('Policy Characteristics'!G:G,MATCH($C394,'Policy Characteristics'!$C:$C,0)))</f>
        <v>1</v>
      </c>
      <c r="N394" s="254">
        <f>IF(ISBLANK(INDEX('Policy Characteristics'!H:H,MATCH($C394,'Policy Characteristics'!$C:$C,0))),"",INDEX('Policy Characteristics'!H:H,MATCH($C394,'Policy Characteristics'!$C:$C,0)))</f>
        <v>1</v>
      </c>
      <c r="O394" s="254" t="str">
        <f>IF(ISBLANK(INDEX('Policy Characteristics'!I:I,MATCH($C394,'Policy Characteristics'!$C:$C,0))),"",INDEX('Policy Characteristics'!I:I,MATCH($C394,'Policy Characteristics'!$C:$C,0)))</f>
        <v>on/off</v>
      </c>
      <c r="P394" s="254" t="str">
        <f>IF(ISBLANK(INDEX('Policy Characteristics'!J:J,MATCH($C394,'Policy Characteristics'!$C:$C,0))),"",INDEX('Policy Characteristics'!J:J,MATCH($C394,'Policy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4" s="254" t="str">
        <f>IF(ISBLANK(INDEX('Policy Characteristics'!K:K,MATCH($C394,'Policy Characteristics'!$C:$C,0))),"",INDEX('Policy Characteristics'!K:K,MATCH($C394,'Policy Characteristics'!$C:$C,0)))</f>
        <v/>
      </c>
      <c r="R394" s="254" t="str">
        <f>IF(ISBLANK(INDEX('Policy Characteristics'!L:L,MATCH($C394,'Policy Characteristics'!$C:$C,0))),"",INDEX('Policy Characteristics'!L:L,MATCH($C394,'Policy Characteristics'!$C:$C,0)))</f>
        <v/>
      </c>
    </row>
    <row r="395" spans="1:18" x14ac:dyDescent="0.25">
      <c r="A395" s="254" t="str">
        <f>IF(ISBLANK(INDEX('Policy Characteristics'!A:A,MATCH($C395,'Policy Characteristics'!$C:$C,0))),"",INDEX('Policy Characteristics'!A:A,MATCH($C395,'Policy Characteristics'!$C:$C,0)))</f>
        <v>Electricity Supply</v>
      </c>
      <c r="B395" s="262" t="str">
        <f>IF(ISBLANK(INDEX('Policy Characteristics'!B:B,MATCH($C395,'Policy Characteristics'!$C:$C,0))),"",INDEX('Policy Characteristics'!B:B,MATCH($C395,'Policy Characteristics'!$C:$C,0)))</f>
        <v>Non BAU Capacity Retirement Schedule</v>
      </c>
      <c r="C395" s="254" t="str">
        <f t="shared" si="28"/>
        <v>Boolean Use Non BAU Capacity Retirement Schedule</v>
      </c>
      <c r="D395" s="6" t="s">
        <v>437</v>
      </c>
      <c r="E395" s="45"/>
      <c r="F395" s="6" t="s">
        <v>438</v>
      </c>
      <c r="G395" s="45"/>
      <c r="H395" s="47">
        <f t="shared" si="29"/>
        <v>394</v>
      </c>
      <c r="I395" s="324" t="s">
        <v>41</v>
      </c>
      <c r="J395" s="255" t="str">
        <f>IF(ISBLANK(INDEX('Policy Characteristics'!D:D,MATCH($C395,'Policy Characteristics'!$C:$C,0))),"",INDEX('Policy Characteristics'!D:D,MATCH($C395,'Policy Characteristics'!$C:$C,0)))</f>
        <v>Non BAU Capacity Retirement Schedule</v>
      </c>
      <c r="K395" s="254" t="str">
        <f>IF(ISBLANK(INDEX('Policy Characteristics'!E:E,MATCH($C395,'Policy Characteristics'!$C:$C,0))),"",INDEX('Policy Characteristics'!E:E,MATCH($C395,'Policy Characteristics'!$C:$C,0)))</f>
        <v/>
      </c>
      <c r="L395" s="254">
        <f>IF(ISBLANK(INDEX('Policy Characteristics'!F:F,MATCH($C395,'Policy Characteristics'!$C:$C,0))),"",INDEX('Policy Characteristics'!F:F,MATCH($C395,'Policy Characteristics'!$C:$C,0)))</f>
        <v>0</v>
      </c>
      <c r="M395" s="254">
        <f>IF(ISBLANK(INDEX('Policy Characteristics'!G:G,MATCH($C395,'Policy Characteristics'!$C:$C,0))),"",INDEX('Policy Characteristics'!G:G,MATCH($C395,'Policy Characteristics'!$C:$C,0)))</f>
        <v>1</v>
      </c>
      <c r="N395" s="254">
        <f>IF(ISBLANK(INDEX('Policy Characteristics'!H:H,MATCH($C395,'Policy Characteristics'!$C:$C,0))),"",INDEX('Policy Characteristics'!H:H,MATCH($C395,'Policy Characteristics'!$C:$C,0)))</f>
        <v>1</v>
      </c>
      <c r="O395" s="254" t="str">
        <f>IF(ISBLANK(INDEX('Policy Characteristics'!I:I,MATCH($C395,'Policy Characteristics'!$C:$C,0))),"",INDEX('Policy Characteristics'!I:I,MATCH($C395,'Policy Characteristics'!$C:$C,0)))</f>
        <v>on/off</v>
      </c>
      <c r="P395" s="254" t="str">
        <f>IF(ISBLANK(INDEX('Policy Characteristics'!J:J,MATCH($C395,'Policy Characteristics'!$C:$C,0))),"",INDEX('Policy Characteristics'!J:J,MATCH($C395,'Policy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5" s="254" t="str">
        <f>IF(ISBLANK(INDEX('Policy Characteristics'!K:K,MATCH($C395,'Policy Characteristics'!$C:$C,0))),"",INDEX('Policy Characteristics'!K:K,MATCH($C395,'Policy Characteristics'!$C:$C,0)))</f>
        <v/>
      </c>
      <c r="R395" s="254" t="str">
        <f>IF(ISBLANK(INDEX('Policy Characteristics'!L:L,MATCH($C395,'Policy Characteristics'!$C:$C,0))),"",INDEX('Policy Characteristics'!L:L,MATCH($C395,'Policy Characteristics'!$C:$C,0)))</f>
        <v/>
      </c>
    </row>
    <row r="396" spans="1:18" x14ac:dyDescent="0.25">
      <c r="A396" s="254" t="str">
        <f>IF(ISBLANK(INDEX('Policy Characteristics'!A:A,MATCH($C396,'Policy Characteristics'!$C:$C,0))),"",INDEX('Policy Characteristics'!A:A,MATCH($C396,'Policy Characteristics'!$C:$C,0)))</f>
        <v>Electricity Supply</v>
      </c>
      <c r="B396" s="262" t="str">
        <f>IF(ISBLANK(INDEX('Policy Characteristics'!B:B,MATCH($C396,'Policy Characteristics'!$C:$C,0))),"",INDEX('Policy Characteristics'!B:B,MATCH($C396,'Policy Characteristics'!$C:$C,0)))</f>
        <v>Non BAU Capacity Retirement Schedule</v>
      </c>
      <c r="C396" s="254" t="str">
        <f t="shared" si="28"/>
        <v>Boolean Use Non BAU Capacity Retirement Schedule</v>
      </c>
      <c r="D396" s="6" t="s">
        <v>2714</v>
      </c>
      <c r="E396" s="45"/>
      <c r="F396" s="6" t="s">
        <v>2443</v>
      </c>
      <c r="G396" s="45"/>
      <c r="H396" s="47">
        <f t="shared" si="29"/>
        <v>395</v>
      </c>
      <c r="I396" s="324" t="s">
        <v>41</v>
      </c>
      <c r="J396" s="255" t="str">
        <f>IF(ISBLANK(INDEX('Policy Characteristics'!D:D,MATCH($C396,'Policy Characteristics'!$C:$C,0))),"",INDEX('Policy Characteristics'!D:D,MATCH($C396,'Policy Characteristics'!$C:$C,0)))</f>
        <v>Non BAU Capacity Retirement Schedule</v>
      </c>
      <c r="K396" s="254" t="str">
        <f>IF(ISBLANK(INDEX('Policy Characteristics'!E:E,MATCH($C396,'Policy Characteristics'!$C:$C,0))),"",INDEX('Policy Characteristics'!E:E,MATCH($C396,'Policy Characteristics'!$C:$C,0)))</f>
        <v/>
      </c>
      <c r="L396" s="254">
        <f>IF(ISBLANK(INDEX('Policy Characteristics'!F:F,MATCH($C396,'Policy Characteristics'!$C:$C,0))),"",INDEX('Policy Characteristics'!F:F,MATCH($C396,'Policy Characteristics'!$C:$C,0)))</f>
        <v>0</v>
      </c>
      <c r="M396" s="254">
        <f>IF(ISBLANK(INDEX('Policy Characteristics'!G:G,MATCH($C396,'Policy Characteristics'!$C:$C,0))),"",INDEX('Policy Characteristics'!G:G,MATCH($C396,'Policy Characteristics'!$C:$C,0)))</f>
        <v>1</v>
      </c>
      <c r="N396" s="254">
        <f>IF(ISBLANK(INDEX('Policy Characteristics'!H:H,MATCH($C396,'Policy Characteristics'!$C:$C,0))),"",INDEX('Policy Characteristics'!H:H,MATCH($C396,'Policy Characteristics'!$C:$C,0)))</f>
        <v>1</v>
      </c>
      <c r="O396" s="254" t="str">
        <f>IF(ISBLANK(INDEX('Policy Characteristics'!I:I,MATCH($C396,'Policy Characteristics'!$C:$C,0))),"",INDEX('Policy Characteristics'!I:I,MATCH($C396,'Policy Characteristics'!$C:$C,0)))</f>
        <v>on/off</v>
      </c>
      <c r="P396" s="254" t="str">
        <f>IF(ISBLANK(INDEX('Policy Characteristics'!J:J,MATCH($C396,'Policy Characteristics'!$C:$C,0))),"",INDEX('Policy Characteristics'!J:J,MATCH($C396,'Policy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6" s="254" t="str">
        <f>IF(ISBLANK(INDEX('Policy Characteristics'!K:K,MATCH($C396,'Policy Characteristics'!$C:$C,0))),"",INDEX('Policy Characteristics'!K:K,MATCH($C396,'Policy Characteristics'!$C:$C,0)))</f>
        <v/>
      </c>
      <c r="R396" s="254" t="str">
        <f>IF(ISBLANK(INDEX('Policy Characteristics'!L:L,MATCH($C396,'Policy Characteristics'!$C:$C,0))),"",INDEX('Policy Characteristics'!L:L,MATCH($C396,'Policy Characteristics'!$C:$C,0)))</f>
        <v/>
      </c>
    </row>
    <row r="397" spans="1:18" x14ac:dyDescent="0.25">
      <c r="A397" s="254" t="str">
        <f>IF(ISBLANK(INDEX('Policy Characteristics'!A:A,MATCH($C397,'Policy Characteristics'!$C:$C,0))),"",INDEX('Policy Characteristics'!A:A,MATCH($C397,'Policy Characteristics'!$C:$C,0)))</f>
        <v>Electricity Supply</v>
      </c>
      <c r="B397" s="262" t="str">
        <f>IF(ISBLANK(INDEX('Policy Characteristics'!B:B,MATCH($C397,'Policy Characteristics'!$C:$C,0))),"",INDEX('Policy Characteristics'!B:B,MATCH($C397,'Policy Characteristics'!$C:$C,0)))</f>
        <v>Non BAU Capacity Retirement Schedule</v>
      </c>
      <c r="C397" s="254" t="str">
        <f t="shared" si="28"/>
        <v>Boolean Use Non BAU Capacity Retirement Schedule</v>
      </c>
      <c r="D397" s="6" t="s">
        <v>2715</v>
      </c>
      <c r="E397" s="45"/>
      <c r="F397" s="6" t="s">
        <v>2559</v>
      </c>
      <c r="G397" s="45"/>
      <c r="H397" s="47">
        <f t="shared" si="29"/>
        <v>396</v>
      </c>
      <c r="I397" s="324" t="s">
        <v>41</v>
      </c>
      <c r="J397" s="255" t="str">
        <f>IF(ISBLANK(INDEX('Policy Characteristics'!D:D,MATCH($C397,'Policy Characteristics'!$C:$C,0))),"",INDEX('Policy Characteristics'!D:D,MATCH($C397,'Policy Characteristics'!$C:$C,0)))</f>
        <v>Non BAU Capacity Retirement Schedule</v>
      </c>
      <c r="K397" s="254" t="str">
        <f>IF(ISBLANK(INDEX('Policy Characteristics'!E:E,MATCH($C397,'Policy Characteristics'!$C:$C,0))),"",INDEX('Policy Characteristics'!E:E,MATCH($C397,'Policy Characteristics'!$C:$C,0)))</f>
        <v/>
      </c>
      <c r="L397" s="254">
        <f>IF(ISBLANK(INDEX('Policy Characteristics'!F:F,MATCH($C397,'Policy Characteristics'!$C:$C,0))),"",INDEX('Policy Characteristics'!F:F,MATCH($C397,'Policy Characteristics'!$C:$C,0)))</f>
        <v>0</v>
      </c>
      <c r="M397" s="254">
        <f>IF(ISBLANK(INDEX('Policy Characteristics'!G:G,MATCH($C397,'Policy Characteristics'!$C:$C,0))),"",INDEX('Policy Characteristics'!G:G,MATCH($C397,'Policy Characteristics'!$C:$C,0)))</f>
        <v>1</v>
      </c>
      <c r="N397" s="254">
        <f>IF(ISBLANK(INDEX('Policy Characteristics'!H:H,MATCH($C397,'Policy Characteristics'!$C:$C,0))),"",INDEX('Policy Characteristics'!H:H,MATCH($C397,'Policy Characteristics'!$C:$C,0)))</f>
        <v>1</v>
      </c>
      <c r="O397" s="254" t="str">
        <f>IF(ISBLANK(INDEX('Policy Characteristics'!I:I,MATCH($C397,'Policy Characteristics'!$C:$C,0))),"",INDEX('Policy Characteristics'!I:I,MATCH($C397,'Policy Characteristics'!$C:$C,0)))</f>
        <v>on/off</v>
      </c>
      <c r="P397" s="254" t="str">
        <f>IF(ISBLANK(INDEX('Policy Characteristics'!J:J,MATCH($C397,'Policy Characteristics'!$C:$C,0))),"",INDEX('Policy Characteristics'!J:J,MATCH($C397,'Policy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7" s="254" t="str">
        <f>IF(ISBLANK(INDEX('Policy Characteristics'!K:K,MATCH($C397,'Policy Characteristics'!$C:$C,0))),"",INDEX('Policy Characteristics'!K:K,MATCH($C397,'Policy Characteristics'!$C:$C,0)))</f>
        <v/>
      </c>
      <c r="R397" s="254" t="str">
        <f>IF(ISBLANK(INDEX('Policy Characteristics'!L:L,MATCH($C397,'Policy Characteristics'!$C:$C,0))),"",INDEX('Policy Characteristics'!L:L,MATCH($C397,'Policy Characteristics'!$C:$C,0)))</f>
        <v/>
      </c>
    </row>
    <row r="398" spans="1:18" x14ac:dyDescent="0.25">
      <c r="A398" s="254" t="str">
        <f>IF(ISBLANK(INDEX('Policy Characteristics'!A:A,MATCH($C398,'Policy Characteristics'!$C:$C,0))),"",INDEX('Policy Characteristics'!A:A,MATCH($C398,'Policy Characteristics'!$C:$C,0)))</f>
        <v>Electricity Supply</v>
      </c>
      <c r="B398" s="262" t="str">
        <f>IF(ISBLANK(INDEX('Policy Characteristics'!B:B,MATCH($C398,'Policy Characteristics'!$C:$C,0))),"",INDEX('Policy Characteristics'!B:B,MATCH($C398,'Policy Characteristics'!$C:$C,0)))</f>
        <v>Non BAU Capacity Retirement Schedule</v>
      </c>
      <c r="C398" s="254" t="str">
        <f t="shared" si="28"/>
        <v>Boolean Use Non BAU Capacity Retirement Schedule</v>
      </c>
      <c r="D398" s="6" t="s">
        <v>2716</v>
      </c>
      <c r="E398" s="45"/>
      <c r="F398" s="6" t="s">
        <v>2445</v>
      </c>
      <c r="G398" s="45"/>
      <c r="H398" s="47">
        <f t="shared" si="29"/>
        <v>397</v>
      </c>
      <c r="I398" s="324" t="s">
        <v>41</v>
      </c>
      <c r="J398" s="255" t="str">
        <f>IF(ISBLANK(INDEX('Policy Characteristics'!D:D,MATCH($C398,'Policy Characteristics'!$C:$C,0))),"",INDEX('Policy Characteristics'!D:D,MATCH($C398,'Policy Characteristics'!$C:$C,0)))</f>
        <v>Non BAU Capacity Retirement Schedule</v>
      </c>
      <c r="K398" s="254" t="str">
        <f>IF(ISBLANK(INDEX('Policy Characteristics'!E:E,MATCH($C398,'Policy Characteristics'!$C:$C,0))),"",INDEX('Policy Characteristics'!E:E,MATCH($C398,'Policy Characteristics'!$C:$C,0)))</f>
        <v/>
      </c>
      <c r="L398" s="254">
        <f>IF(ISBLANK(INDEX('Policy Characteristics'!F:F,MATCH($C398,'Policy Characteristics'!$C:$C,0))),"",INDEX('Policy Characteristics'!F:F,MATCH($C398,'Policy Characteristics'!$C:$C,0)))</f>
        <v>0</v>
      </c>
      <c r="M398" s="254">
        <f>IF(ISBLANK(INDEX('Policy Characteristics'!G:G,MATCH($C398,'Policy Characteristics'!$C:$C,0))),"",INDEX('Policy Characteristics'!G:G,MATCH($C398,'Policy Characteristics'!$C:$C,0)))</f>
        <v>1</v>
      </c>
      <c r="N398" s="254">
        <f>IF(ISBLANK(INDEX('Policy Characteristics'!H:H,MATCH($C398,'Policy Characteristics'!$C:$C,0))),"",INDEX('Policy Characteristics'!H:H,MATCH($C398,'Policy Characteristics'!$C:$C,0)))</f>
        <v>1</v>
      </c>
      <c r="O398" s="254" t="str">
        <f>IF(ISBLANK(INDEX('Policy Characteristics'!I:I,MATCH($C398,'Policy Characteristics'!$C:$C,0))),"",INDEX('Policy Characteristics'!I:I,MATCH($C398,'Policy Characteristics'!$C:$C,0)))</f>
        <v>on/off</v>
      </c>
      <c r="P398" s="254" t="str">
        <f>IF(ISBLANK(INDEX('Policy Characteristics'!J:J,MATCH($C398,'Policy Characteristics'!$C:$C,0))),"",INDEX('Policy Characteristics'!J:J,MATCH($C398,'Policy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8" s="254" t="str">
        <f>IF(ISBLANK(INDEX('Policy Characteristics'!K:K,MATCH($C398,'Policy Characteristics'!$C:$C,0))),"",INDEX('Policy Characteristics'!K:K,MATCH($C398,'Policy Characteristics'!$C:$C,0)))</f>
        <v/>
      </c>
      <c r="R398" s="254" t="str">
        <f>IF(ISBLANK(INDEX('Policy Characteristics'!L:L,MATCH($C398,'Policy Characteristics'!$C:$C,0))),"",INDEX('Policy Characteristics'!L:L,MATCH($C398,'Policy Characteristics'!$C:$C,0)))</f>
        <v/>
      </c>
    </row>
    <row r="399" spans="1:18" x14ac:dyDescent="0.25">
      <c r="A399" s="254" t="str">
        <f>IF(ISBLANK(INDEX('Policy Characteristics'!A:A,MATCH($C399,'Policy Characteristics'!$C:$C,0))),"",INDEX('Policy Characteristics'!A:A,MATCH($C399,'Policy Characteristics'!$C:$C,0)))</f>
        <v>Electricity Supply</v>
      </c>
      <c r="B399" s="262" t="str">
        <f>IF(ISBLANK(INDEX('Policy Characteristics'!B:B,MATCH($C399,'Policy Characteristics'!$C:$C,0))),"",INDEX('Policy Characteristics'!B:B,MATCH($C399,'Policy Characteristics'!$C:$C,0)))</f>
        <v>Non BAU Capacity Retirement Schedule</v>
      </c>
      <c r="C399" s="254" t="str">
        <f t="shared" si="28"/>
        <v>Boolean Use Non BAU Capacity Retirement Schedule</v>
      </c>
      <c r="D399" s="6" t="s">
        <v>3432</v>
      </c>
      <c r="E399" s="45"/>
      <c r="F399" s="6" t="s">
        <v>3439</v>
      </c>
      <c r="G399" s="45"/>
      <c r="H399" s="47">
        <f t="shared" si="29"/>
        <v>398</v>
      </c>
      <c r="I399" s="324" t="s">
        <v>40</v>
      </c>
      <c r="J399" s="255" t="str">
        <f>IF(ISBLANK(INDEX('Policy Characteristics'!D:D,MATCH($C399,'Policy Characteristics'!$C:$C,0))),"",INDEX('Policy Characteristics'!D:D,MATCH($C399,'Policy Characteristics'!$C:$C,0)))</f>
        <v>Non BAU Capacity Retirement Schedule</v>
      </c>
      <c r="K399" s="254" t="str">
        <f>IF(ISBLANK(INDEX('Policy Characteristics'!E:E,MATCH($C399,'Policy Characteristics'!$C:$C,0))),"",INDEX('Policy Characteristics'!E:E,MATCH($C399,'Policy Characteristics'!$C:$C,0)))</f>
        <v/>
      </c>
      <c r="L399" s="254">
        <f>IF(ISBLANK(INDEX('Policy Characteristics'!F:F,MATCH($C399,'Policy Characteristics'!$C:$C,0))),"",INDEX('Policy Characteristics'!F:F,MATCH($C399,'Policy Characteristics'!$C:$C,0)))</f>
        <v>0</v>
      </c>
      <c r="M399" s="254">
        <f>IF(ISBLANK(INDEX('Policy Characteristics'!G:G,MATCH($C399,'Policy Characteristics'!$C:$C,0))),"",INDEX('Policy Characteristics'!G:G,MATCH($C399,'Policy Characteristics'!$C:$C,0)))</f>
        <v>1</v>
      </c>
      <c r="N399" s="254">
        <f>IF(ISBLANK(INDEX('Policy Characteristics'!H:H,MATCH($C399,'Policy Characteristics'!$C:$C,0))),"",INDEX('Policy Characteristics'!H:H,MATCH($C399,'Policy Characteristics'!$C:$C,0)))</f>
        <v>1</v>
      </c>
      <c r="O399" s="254" t="str">
        <f>IF(ISBLANK(INDEX('Policy Characteristics'!I:I,MATCH($C399,'Policy Characteristics'!$C:$C,0))),"",INDEX('Policy Characteristics'!I:I,MATCH($C399,'Policy Characteristics'!$C:$C,0)))</f>
        <v>on/off</v>
      </c>
      <c r="P399" s="254" t="str">
        <f>IF(ISBLANK(INDEX('Policy Characteristics'!J:J,MATCH($C399,'Policy Characteristics'!$C:$C,0))),"",INDEX('Policy Characteristics'!J:J,MATCH($C399,'Policy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9" s="254" t="str">
        <f>IF(ISBLANK(INDEX('Policy Characteristics'!K:K,MATCH($C399,'Policy Characteristics'!$C:$C,0))),"",INDEX('Policy Characteristics'!K:K,MATCH($C399,'Policy Characteristics'!$C:$C,0)))</f>
        <v/>
      </c>
      <c r="R399" s="254" t="str">
        <f>IF(ISBLANK(INDEX('Policy Characteristics'!L:L,MATCH($C399,'Policy Characteristics'!$C:$C,0))),"",INDEX('Policy Characteristics'!L:L,MATCH($C399,'Policy Characteristics'!$C:$C,0)))</f>
        <v/>
      </c>
    </row>
    <row r="400" spans="1:18" x14ac:dyDescent="0.25">
      <c r="A400" s="254" t="str">
        <f>IF(ISBLANK(INDEX('Policy Characteristics'!A:A,MATCH($C400,'Policy Characteristics'!$C:$C,0))),"",INDEX('Policy Characteristics'!A:A,MATCH($C400,'Policy Characteristics'!$C:$C,0)))</f>
        <v>Electricity Supply</v>
      </c>
      <c r="B400" s="262" t="str">
        <f>IF(ISBLANK(INDEX('Policy Characteristics'!B:B,MATCH($C400,'Policy Characteristics'!$C:$C,0))),"",INDEX('Policy Characteristics'!B:B,MATCH($C400,'Policy Characteristics'!$C:$C,0)))</f>
        <v>Non BAU Capacity Retirement Schedule</v>
      </c>
      <c r="C400" s="254" t="str">
        <f t="shared" si="28"/>
        <v>Boolean Use Non BAU Capacity Retirement Schedule</v>
      </c>
      <c r="D400" s="6" t="s">
        <v>3435</v>
      </c>
      <c r="E400" s="45"/>
      <c r="F400" s="6" t="s">
        <v>3440</v>
      </c>
      <c r="G400" s="45"/>
      <c r="H400" s="47">
        <f t="shared" si="29"/>
        <v>399</v>
      </c>
      <c r="I400" s="324" t="s">
        <v>41</v>
      </c>
      <c r="J400" s="255" t="str">
        <f>IF(ISBLANK(INDEX('Policy Characteristics'!D:D,MATCH($C400,'Policy Characteristics'!$C:$C,0))),"",INDEX('Policy Characteristics'!D:D,MATCH($C400,'Policy Characteristics'!$C:$C,0)))</f>
        <v>Non BAU Capacity Retirement Schedule</v>
      </c>
      <c r="K400" s="254" t="str">
        <f>IF(ISBLANK(INDEX('Policy Characteristics'!E:E,MATCH($C400,'Policy Characteristics'!$C:$C,0))),"",INDEX('Policy Characteristics'!E:E,MATCH($C400,'Policy Characteristics'!$C:$C,0)))</f>
        <v/>
      </c>
      <c r="L400" s="254">
        <f>IF(ISBLANK(INDEX('Policy Characteristics'!F:F,MATCH($C400,'Policy Characteristics'!$C:$C,0))),"",INDEX('Policy Characteristics'!F:F,MATCH($C400,'Policy Characteristics'!$C:$C,0)))</f>
        <v>0</v>
      </c>
      <c r="M400" s="254">
        <f>IF(ISBLANK(INDEX('Policy Characteristics'!G:G,MATCH($C400,'Policy Characteristics'!$C:$C,0))),"",INDEX('Policy Characteristics'!G:G,MATCH($C400,'Policy Characteristics'!$C:$C,0)))</f>
        <v>1</v>
      </c>
      <c r="N400" s="254">
        <f>IF(ISBLANK(INDEX('Policy Characteristics'!H:H,MATCH($C400,'Policy Characteristics'!$C:$C,0))),"",INDEX('Policy Characteristics'!H:H,MATCH($C400,'Policy Characteristics'!$C:$C,0)))</f>
        <v>1</v>
      </c>
      <c r="O400" s="254" t="str">
        <f>IF(ISBLANK(INDEX('Policy Characteristics'!I:I,MATCH($C400,'Policy Characteristics'!$C:$C,0))),"",INDEX('Policy Characteristics'!I:I,MATCH($C400,'Policy Characteristics'!$C:$C,0)))</f>
        <v>on/off</v>
      </c>
      <c r="P400" s="254" t="str">
        <f>IF(ISBLANK(INDEX('Policy Characteristics'!J:J,MATCH($C400,'Policy Characteristics'!$C:$C,0))),"",INDEX('Policy Characteristics'!J:J,MATCH($C400,'Policy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0" s="254" t="str">
        <f>IF(ISBLANK(INDEX('Policy Characteristics'!K:K,MATCH($C400,'Policy Characteristics'!$C:$C,0))),"",INDEX('Policy Characteristics'!K:K,MATCH($C400,'Policy Characteristics'!$C:$C,0)))</f>
        <v/>
      </c>
      <c r="R400" s="254" t="str">
        <f>IF(ISBLANK(INDEX('Policy Characteristics'!L:L,MATCH($C400,'Policy Characteristics'!$C:$C,0))),"",INDEX('Policy Characteristics'!L:L,MATCH($C400,'Policy Characteristics'!$C:$C,0)))</f>
        <v/>
      </c>
    </row>
    <row r="401" spans="1:18" x14ac:dyDescent="0.25">
      <c r="A401" s="254" t="str">
        <f>IF(ISBLANK(INDEX('Policy Characteristics'!A:A,MATCH($C401,'Policy Characteristics'!$C:$C,0))),"",INDEX('Policy Characteristics'!A:A,MATCH($C401,'Policy Characteristics'!$C:$C,0)))</f>
        <v>Electricity Supply</v>
      </c>
      <c r="B401" s="262" t="str">
        <f>IF(ISBLANK(INDEX('Policy Characteristics'!B:B,MATCH($C401,'Policy Characteristics'!$C:$C,0))),"",INDEX('Policy Characteristics'!B:B,MATCH($C401,'Policy Characteristics'!$C:$C,0)))</f>
        <v>Non BAU Capacity Retirement Schedule</v>
      </c>
      <c r="C401" s="254" t="str">
        <f t="shared" si="28"/>
        <v>Boolean Use Non BAU Capacity Retirement Schedule</v>
      </c>
      <c r="D401" s="6" t="s">
        <v>3436</v>
      </c>
      <c r="E401" s="45"/>
      <c r="F401" s="6" t="s">
        <v>3441</v>
      </c>
      <c r="G401" s="45"/>
      <c r="H401" s="47">
        <f t="shared" si="29"/>
        <v>400</v>
      </c>
      <c r="I401" s="324" t="s">
        <v>41</v>
      </c>
      <c r="J401" s="255" t="str">
        <f>IF(ISBLANK(INDEX('Policy Characteristics'!D:D,MATCH($C401,'Policy Characteristics'!$C:$C,0))),"",INDEX('Policy Characteristics'!D:D,MATCH($C401,'Policy Characteristics'!$C:$C,0)))</f>
        <v>Non BAU Capacity Retirement Schedule</v>
      </c>
      <c r="K401" s="254" t="str">
        <f>IF(ISBLANK(INDEX('Policy Characteristics'!E:E,MATCH($C401,'Policy Characteristics'!$C:$C,0))),"",INDEX('Policy Characteristics'!E:E,MATCH($C401,'Policy Characteristics'!$C:$C,0)))</f>
        <v/>
      </c>
      <c r="L401" s="254">
        <f>IF(ISBLANK(INDEX('Policy Characteristics'!F:F,MATCH($C401,'Policy Characteristics'!$C:$C,0))),"",INDEX('Policy Characteristics'!F:F,MATCH($C401,'Policy Characteristics'!$C:$C,0)))</f>
        <v>0</v>
      </c>
      <c r="M401" s="254">
        <f>IF(ISBLANK(INDEX('Policy Characteristics'!G:G,MATCH($C401,'Policy Characteristics'!$C:$C,0))),"",INDEX('Policy Characteristics'!G:G,MATCH($C401,'Policy Characteristics'!$C:$C,0)))</f>
        <v>1</v>
      </c>
      <c r="N401" s="254">
        <f>IF(ISBLANK(INDEX('Policy Characteristics'!H:H,MATCH($C401,'Policy Characteristics'!$C:$C,0))),"",INDEX('Policy Characteristics'!H:H,MATCH($C401,'Policy Characteristics'!$C:$C,0)))</f>
        <v>1</v>
      </c>
      <c r="O401" s="254" t="str">
        <f>IF(ISBLANK(INDEX('Policy Characteristics'!I:I,MATCH($C401,'Policy Characteristics'!$C:$C,0))),"",INDEX('Policy Characteristics'!I:I,MATCH($C401,'Policy Characteristics'!$C:$C,0)))</f>
        <v>on/off</v>
      </c>
      <c r="P401" s="254" t="str">
        <f>IF(ISBLANK(INDEX('Policy Characteristics'!J:J,MATCH($C401,'Policy Characteristics'!$C:$C,0))),"",INDEX('Policy Characteristics'!J:J,MATCH($C401,'Policy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1" s="254" t="str">
        <f>IF(ISBLANK(INDEX('Policy Characteristics'!K:K,MATCH($C401,'Policy Characteristics'!$C:$C,0))),"",INDEX('Policy Characteristics'!K:K,MATCH($C401,'Policy Characteristics'!$C:$C,0)))</f>
        <v/>
      </c>
      <c r="R401" s="254" t="str">
        <f>IF(ISBLANK(INDEX('Policy Characteristics'!L:L,MATCH($C401,'Policy Characteristics'!$C:$C,0))),"",INDEX('Policy Characteristics'!L:L,MATCH($C401,'Policy Characteristics'!$C:$C,0)))</f>
        <v/>
      </c>
    </row>
    <row r="402" spans="1:18" x14ac:dyDescent="0.25">
      <c r="A402" s="254" t="str">
        <f>IF(ISBLANK(INDEX('Policy Characteristics'!A:A,MATCH($C402,'Policy Characteristics'!$C:$C,0))),"",INDEX('Policy Characteristics'!A:A,MATCH($C402,'Policy Characteristics'!$C:$C,0)))</f>
        <v>Electricity Supply</v>
      </c>
      <c r="B402" s="262" t="str">
        <f>IF(ISBLANK(INDEX('Policy Characteristics'!B:B,MATCH($C402,'Policy Characteristics'!$C:$C,0))),"",INDEX('Policy Characteristics'!B:B,MATCH($C402,'Policy Characteristics'!$C:$C,0)))</f>
        <v>Non BAU Capacity Retirement Schedule</v>
      </c>
      <c r="C402" s="254" t="str">
        <f t="shared" si="28"/>
        <v>Boolean Use Non BAU Capacity Retirement Schedule</v>
      </c>
      <c r="D402" s="6" t="s">
        <v>3437</v>
      </c>
      <c r="E402" s="45"/>
      <c r="F402" s="6" t="s">
        <v>3442</v>
      </c>
      <c r="G402" s="45"/>
      <c r="H402" s="47">
        <f t="shared" si="29"/>
        <v>401</v>
      </c>
      <c r="I402" s="324" t="s">
        <v>41</v>
      </c>
      <c r="J402" s="255" t="str">
        <f>IF(ISBLANK(INDEX('Policy Characteristics'!D:D,MATCH($C402,'Policy Characteristics'!$C:$C,0))),"",INDEX('Policy Characteristics'!D:D,MATCH($C402,'Policy Characteristics'!$C:$C,0)))</f>
        <v>Non BAU Capacity Retirement Schedule</v>
      </c>
      <c r="K402" s="254" t="str">
        <f>IF(ISBLANK(INDEX('Policy Characteristics'!E:E,MATCH($C402,'Policy Characteristics'!$C:$C,0))),"",INDEX('Policy Characteristics'!E:E,MATCH($C402,'Policy Characteristics'!$C:$C,0)))</f>
        <v/>
      </c>
      <c r="L402" s="254">
        <f>IF(ISBLANK(INDEX('Policy Characteristics'!F:F,MATCH($C402,'Policy Characteristics'!$C:$C,0))),"",INDEX('Policy Characteristics'!F:F,MATCH($C402,'Policy Characteristics'!$C:$C,0)))</f>
        <v>0</v>
      </c>
      <c r="M402" s="254">
        <f>IF(ISBLANK(INDEX('Policy Characteristics'!G:G,MATCH($C402,'Policy Characteristics'!$C:$C,0))),"",INDEX('Policy Characteristics'!G:G,MATCH($C402,'Policy Characteristics'!$C:$C,0)))</f>
        <v>1</v>
      </c>
      <c r="N402" s="254">
        <f>IF(ISBLANK(INDEX('Policy Characteristics'!H:H,MATCH($C402,'Policy Characteristics'!$C:$C,0))),"",INDEX('Policy Characteristics'!H:H,MATCH($C402,'Policy Characteristics'!$C:$C,0)))</f>
        <v>1</v>
      </c>
      <c r="O402" s="254" t="str">
        <f>IF(ISBLANK(INDEX('Policy Characteristics'!I:I,MATCH($C402,'Policy Characteristics'!$C:$C,0))),"",INDEX('Policy Characteristics'!I:I,MATCH($C402,'Policy Characteristics'!$C:$C,0)))</f>
        <v>on/off</v>
      </c>
      <c r="P402" s="254" t="str">
        <f>IF(ISBLANK(INDEX('Policy Characteristics'!J:J,MATCH($C402,'Policy Characteristics'!$C:$C,0))),"",INDEX('Policy Characteristics'!J:J,MATCH($C402,'Policy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2" s="254" t="str">
        <f>IF(ISBLANK(INDEX('Policy Characteristics'!K:K,MATCH($C402,'Policy Characteristics'!$C:$C,0))),"",INDEX('Policy Characteristics'!K:K,MATCH($C402,'Policy Characteristics'!$C:$C,0)))</f>
        <v/>
      </c>
      <c r="R402" s="254" t="str">
        <f>IF(ISBLANK(INDEX('Policy Characteristics'!L:L,MATCH($C402,'Policy Characteristics'!$C:$C,0))),"",INDEX('Policy Characteristics'!L:L,MATCH($C402,'Policy Characteristics'!$C:$C,0)))</f>
        <v/>
      </c>
    </row>
    <row r="403" spans="1:18" x14ac:dyDescent="0.25">
      <c r="A403" s="254" t="str">
        <f>IF(ISBLANK(INDEX('Policy Characteristics'!A:A,MATCH($C403,'Policy Characteristics'!$C:$C,0))),"",INDEX('Policy Characteristics'!A:A,MATCH($C403,'Policy Characteristics'!$C:$C,0)))</f>
        <v>Electricity Supply</v>
      </c>
      <c r="B403" s="262" t="str">
        <f>IF(ISBLANK(INDEX('Policy Characteristics'!B:B,MATCH($C403,'Policy Characteristics'!$C:$C,0))),"",INDEX('Policy Characteristics'!B:B,MATCH($C403,'Policy Characteristics'!$C:$C,0)))</f>
        <v>Non BAU Capacity Retirement Schedule</v>
      </c>
      <c r="C403" s="254" t="str">
        <f t="shared" si="28"/>
        <v>Boolean Use Non BAU Capacity Retirement Schedule</v>
      </c>
      <c r="D403" s="6" t="s">
        <v>3438</v>
      </c>
      <c r="E403" s="45"/>
      <c r="F403" s="6" t="s">
        <v>3443</v>
      </c>
      <c r="G403" s="45"/>
      <c r="H403" s="47">
        <f t="shared" si="29"/>
        <v>402</v>
      </c>
      <c r="I403" s="324" t="s">
        <v>41</v>
      </c>
      <c r="J403" s="255" t="str">
        <f>IF(ISBLANK(INDEX('Policy Characteristics'!D:D,MATCH($C403,'Policy Characteristics'!$C:$C,0))),"",INDEX('Policy Characteristics'!D:D,MATCH($C403,'Policy Characteristics'!$C:$C,0)))</f>
        <v>Non BAU Capacity Retirement Schedule</v>
      </c>
      <c r="K403" s="254" t="str">
        <f>IF(ISBLANK(INDEX('Policy Characteristics'!E:E,MATCH($C403,'Policy Characteristics'!$C:$C,0))),"",INDEX('Policy Characteristics'!E:E,MATCH($C403,'Policy Characteristics'!$C:$C,0)))</f>
        <v/>
      </c>
      <c r="L403" s="254">
        <f>IF(ISBLANK(INDEX('Policy Characteristics'!F:F,MATCH($C403,'Policy Characteristics'!$C:$C,0))),"",INDEX('Policy Characteristics'!F:F,MATCH($C403,'Policy Characteristics'!$C:$C,0)))</f>
        <v>0</v>
      </c>
      <c r="M403" s="254">
        <f>IF(ISBLANK(INDEX('Policy Characteristics'!G:G,MATCH($C403,'Policy Characteristics'!$C:$C,0))),"",INDEX('Policy Characteristics'!G:G,MATCH($C403,'Policy Characteristics'!$C:$C,0)))</f>
        <v>1</v>
      </c>
      <c r="N403" s="254">
        <f>IF(ISBLANK(INDEX('Policy Characteristics'!H:H,MATCH($C403,'Policy Characteristics'!$C:$C,0))),"",INDEX('Policy Characteristics'!H:H,MATCH($C403,'Policy Characteristics'!$C:$C,0)))</f>
        <v>1</v>
      </c>
      <c r="O403" s="254" t="str">
        <f>IF(ISBLANK(INDEX('Policy Characteristics'!I:I,MATCH($C403,'Policy Characteristics'!$C:$C,0))),"",INDEX('Policy Characteristics'!I:I,MATCH($C403,'Policy Characteristics'!$C:$C,0)))</f>
        <v>on/off</v>
      </c>
      <c r="P403" s="254" t="str">
        <f>IF(ISBLANK(INDEX('Policy Characteristics'!J:J,MATCH($C403,'Policy Characteristics'!$C:$C,0))),"",INDEX('Policy Characteristics'!J:J,MATCH($C403,'Policy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3" s="254" t="str">
        <f>IF(ISBLANK(INDEX('Policy Characteristics'!K:K,MATCH($C403,'Policy Characteristics'!$C:$C,0))),"",INDEX('Policy Characteristics'!K:K,MATCH($C403,'Policy Characteristics'!$C:$C,0)))</f>
        <v/>
      </c>
      <c r="R403" s="254" t="str">
        <f>IF(ISBLANK(INDEX('Policy Characteristics'!L:L,MATCH($C403,'Policy Characteristics'!$C:$C,0))),"",INDEX('Policy Characteristics'!L:L,MATCH($C403,'Policy Characteristics'!$C:$C,0)))</f>
        <v/>
      </c>
    </row>
    <row r="404" spans="1:18" x14ac:dyDescent="0.25">
      <c r="A404" s="254" t="str">
        <f>IF(ISBLANK(INDEX('Policy Characteristics'!A:A,MATCH($C404,'Policy Characteristics'!$C:$C,0))),"",INDEX('Policy Characteristics'!A:A,MATCH($C404,'Policy Characteristics'!$C:$C,0)))</f>
        <v>Electricity Supply</v>
      </c>
      <c r="B404" s="262" t="str">
        <f>IF(ISBLANK(INDEX('Policy Characteristics'!B:B,MATCH($C404,'Policy Characteristics'!$C:$C,0))),"",INDEX('Policy Characteristics'!B:B,MATCH($C404,'Policy Characteristics'!$C:$C,0)))</f>
        <v>Non BAU Capacity Retirement Schedule</v>
      </c>
      <c r="C404" s="254" t="str">
        <f t="shared" si="28"/>
        <v>Boolean Use Non BAU Capacity Retirement Schedule</v>
      </c>
      <c r="D404" s="6" t="s">
        <v>3501</v>
      </c>
      <c r="E404" s="45"/>
      <c r="F404" s="6" t="s">
        <v>3499</v>
      </c>
      <c r="G404" s="45"/>
      <c r="H404" s="47">
        <f t="shared" si="29"/>
        <v>403</v>
      </c>
      <c r="I404" s="324" t="s">
        <v>41</v>
      </c>
      <c r="J404" s="255" t="str">
        <f>IF(ISBLANK(INDEX('Policy Characteristics'!D:D,MATCH($C404,'Policy Characteristics'!$C:$C,0))),"",INDEX('Policy Characteristics'!D:D,MATCH($C404,'Policy Characteristics'!$C:$C,0)))</f>
        <v>Non BAU Capacity Retirement Schedule</v>
      </c>
      <c r="K404" s="254" t="str">
        <f>IF(ISBLANK(INDEX('Policy Characteristics'!E:E,MATCH($C404,'Policy Characteristics'!$C:$C,0))),"",INDEX('Policy Characteristics'!E:E,MATCH($C404,'Policy Characteristics'!$C:$C,0)))</f>
        <v/>
      </c>
      <c r="L404" s="254">
        <f>IF(ISBLANK(INDEX('Policy Characteristics'!F:F,MATCH($C404,'Policy Characteristics'!$C:$C,0))),"",INDEX('Policy Characteristics'!F:F,MATCH($C404,'Policy Characteristics'!$C:$C,0)))</f>
        <v>0</v>
      </c>
      <c r="M404" s="254">
        <f>IF(ISBLANK(INDEX('Policy Characteristics'!G:G,MATCH($C404,'Policy Characteristics'!$C:$C,0))),"",INDEX('Policy Characteristics'!G:G,MATCH($C404,'Policy Characteristics'!$C:$C,0)))</f>
        <v>1</v>
      </c>
      <c r="N404" s="254">
        <f>IF(ISBLANK(INDEX('Policy Characteristics'!H:H,MATCH($C404,'Policy Characteristics'!$C:$C,0))),"",INDEX('Policy Characteristics'!H:H,MATCH($C404,'Policy Characteristics'!$C:$C,0)))</f>
        <v>1</v>
      </c>
      <c r="O404" s="254" t="str">
        <f>IF(ISBLANK(INDEX('Policy Characteristics'!I:I,MATCH($C404,'Policy Characteristics'!$C:$C,0))),"",INDEX('Policy Characteristics'!I:I,MATCH($C404,'Policy Characteristics'!$C:$C,0)))</f>
        <v>on/off</v>
      </c>
      <c r="P404" s="254" t="str">
        <f>IF(ISBLANK(INDEX('Policy Characteristics'!J:J,MATCH($C404,'Policy Characteristics'!$C:$C,0))),"",INDEX('Policy Characteristics'!J:J,MATCH($C404,'Policy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4" s="254" t="str">
        <f>IF(ISBLANK(INDEX('Policy Characteristics'!K:K,MATCH($C404,'Policy Characteristics'!$C:$C,0))),"",INDEX('Policy Characteristics'!K:K,MATCH($C404,'Policy Characteristics'!$C:$C,0)))</f>
        <v/>
      </c>
      <c r="R404" s="254" t="str">
        <f>IF(ISBLANK(INDEX('Policy Characteristics'!L:L,MATCH($C404,'Policy Characteristics'!$C:$C,0))),"",INDEX('Policy Characteristics'!L:L,MATCH($C404,'Policy Characteristics'!$C:$C,0)))</f>
        <v/>
      </c>
    </row>
    <row r="405" spans="1:18" x14ac:dyDescent="0.25">
      <c r="A405" s="254" t="str">
        <f>IF(ISBLANK(INDEX('Policy Characteristics'!A:A,MATCH($C405,'Policy Characteristics'!$C:$C,0))),"",INDEX('Policy Characteristics'!A:A,MATCH($C405,'Policy Characteristics'!$C:$C,0)))</f>
        <v>Electricity Supply</v>
      </c>
      <c r="B405" s="262" t="str">
        <f>IF(ISBLANK(INDEX('Policy Characteristics'!B:B,MATCH($C405,'Policy Characteristics'!$C:$C,0))),"",INDEX('Policy Characteristics'!B:B,MATCH($C405,'Policy Characteristics'!$C:$C,0)))</f>
        <v>Non BAU Capacity Retirement Schedule</v>
      </c>
      <c r="C405" s="254" t="str">
        <f t="shared" si="28"/>
        <v>Boolean Use Non BAU Capacity Retirement Schedule</v>
      </c>
      <c r="D405" s="6" t="s">
        <v>3502</v>
      </c>
      <c r="E405" s="45"/>
      <c r="F405" s="6" t="s">
        <v>3500</v>
      </c>
      <c r="G405" s="45"/>
      <c r="H405" s="47">
        <f t="shared" si="29"/>
        <v>404</v>
      </c>
      <c r="I405" s="324" t="s">
        <v>41</v>
      </c>
      <c r="J405" s="255" t="str">
        <f>IF(ISBLANK(INDEX('Policy Characteristics'!D:D,MATCH($C405,'Policy Characteristics'!$C:$C,0))),"",INDEX('Policy Characteristics'!D:D,MATCH($C405,'Policy Characteristics'!$C:$C,0)))</f>
        <v>Non BAU Capacity Retirement Schedule</v>
      </c>
      <c r="K405" s="254" t="str">
        <f>IF(ISBLANK(INDEX('Policy Characteristics'!E:E,MATCH($C405,'Policy Characteristics'!$C:$C,0))),"",INDEX('Policy Characteristics'!E:E,MATCH($C405,'Policy Characteristics'!$C:$C,0)))</f>
        <v/>
      </c>
      <c r="L405" s="254">
        <f>IF(ISBLANK(INDEX('Policy Characteristics'!F:F,MATCH($C405,'Policy Characteristics'!$C:$C,0))),"",INDEX('Policy Characteristics'!F:F,MATCH($C405,'Policy Characteristics'!$C:$C,0)))</f>
        <v>0</v>
      </c>
      <c r="M405" s="254">
        <f>IF(ISBLANK(INDEX('Policy Characteristics'!G:G,MATCH($C405,'Policy Characteristics'!$C:$C,0))),"",INDEX('Policy Characteristics'!G:G,MATCH($C405,'Policy Characteristics'!$C:$C,0)))</f>
        <v>1</v>
      </c>
      <c r="N405" s="254">
        <f>IF(ISBLANK(INDEX('Policy Characteristics'!H:H,MATCH($C405,'Policy Characteristics'!$C:$C,0))),"",INDEX('Policy Characteristics'!H:H,MATCH($C405,'Policy Characteristics'!$C:$C,0)))</f>
        <v>1</v>
      </c>
      <c r="O405" s="254" t="str">
        <f>IF(ISBLANK(INDEX('Policy Characteristics'!I:I,MATCH($C405,'Policy Characteristics'!$C:$C,0))),"",INDEX('Policy Characteristics'!I:I,MATCH($C405,'Policy Characteristics'!$C:$C,0)))</f>
        <v>on/off</v>
      </c>
      <c r="P405" s="254" t="str">
        <f>IF(ISBLANK(INDEX('Policy Characteristics'!J:J,MATCH($C405,'Policy Characteristics'!$C:$C,0))),"",INDEX('Policy Characteristics'!J:J,MATCH($C405,'Policy Characteristics'!$C:$C,0)))</f>
        <v>**Description:** The EPS calculates economc capacity additions and retirements in each year.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5" s="254"/>
      <c r="R405" s="254"/>
    </row>
    <row r="406" spans="1:18" s="4" customFormat="1" x14ac:dyDescent="0.25">
      <c r="A406" s="254" t="str">
        <f>IF(ISBLANK(INDEX('Policy Characteristics'!A:A,MATCH($C406,'Policy Characteristics'!$C:$C,0))),"",INDEX('Policy Characteristics'!A:A,MATCH($C406,'Policy Characteristics'!$C:$C,0)))</f>
        <v>Electricity Supply</v>
      </c>
      <c r="B406" s="262" t="str">
        <f>IF(ISBLANK(INDEX('Policy Characteristics'!B:B,MATCH($C406,'Policy Characteristics'!$C:$C,0))),"",INDEX('Policy Characteristics'!B:B,MATCH($C406,'Policy Characteristics'!$C:$C,0)))</f>
        <v>Non BAU Mandated Capacity Construction</v>
      </c>
      <c r="C406" t="s">
        <v>124</v>
      </c>
      <c r="D406" s="45" t="s">
        <v>431</v>
      </c>
      <c r="E406" s="45"/>
      <c r="F406" s="45" t="s">
        <v>430</v>
      </c>
      <c r="G406" s="45"/>
      <c r="H406" s="47">
        <f t="shared" si="29"/>
        <v>405</v>
      </c>
      <c r="I406" s="324" t="s">
        <v>41</v>
      </c>
      <c r="J406" s="255" t="str">
        <f>IF(ISBLANK(INDEX('Policy Characteristics'!D:D,MATCH($C406,'Policy Characteristics'!$C:$C,0))),"",INDEX('Policy Characteristics'!D:D,MATCH($C406,'Policy Characteristics'!$C:$C,0)))</f>
        <v>Non BAU Mandated Capacity Construction</v>
      </c>
      <c r="K406" s="254" t="str">
        <f>IF(ISBLANK(INDEX('Policy Characteristics'!E:E,MATCH($C406,'Policy Characteristics'!$C:$C,0))),"",INDEX('Policy Characteristics'!E:E,MATCH($C406,'Policy Characteristics'!$C:$C,0)))</f>
        <v/>
      </c>
      <c r="L406" s="254">
        <f>IF(ISBLANK(INDEX('Policy Characteristics'!F:F,MATCH($C406,'Policy Characteristics'!$C:$C,0))),"",INDEX('Policy Characteristics'!F:F,MATCH($C406,'Policy Characteristics'!$C:$C,0)))</f>
        <v>0</v>
      </c>
      <c r="M406" s="254">
        <f>IF(ISBLANK(INDEX('Policy Characteristics'!G:G,MATCH($C406,'Policy Characteristics'!$C:$C,0))),"",INDEX('Policy Characteristics'!G:G,MATCH($C406,'Policy Characteristics'!$C:$C,0)))</f>
        <v>1</v>
      </c>
      <c r="N406" s="254">
        <f>IF(ISBLANK(INDEX('Policy Characteristics'!H:H,MATCH($C406,'Policy Characteristics'!$C:$C,0))),"",INDEX('Policy Characteristics'!H:H,MATCH($C406,'Policy Characteristics'!$C:$C,0)))</f>
        <v>1</v>
      </c>
      <c r="O406" s="254" t="str">
        <f>IF(ISBLANK(INDEX('Policy Characteristics'!I:I,MATCH($C406,'Policy Characteristics'!$C:$C,0))),"",INDEX('Policy Characteristics'!I:I,MATCH($C406,'Policy Characteristics'!$C:$C,0)))</f>
        <v>on/off</v>
      </c>
      <c r="P406" s="254" t="str">
        <f>IF(ISBLANK(INDEX('Policy Characteristics'!J:J,MATCH($C406,'Policy Characteristics'!$C:$C,0))),"",INDEX('Policy Characteristics'!J:J,MATCH($C406,'Policy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6" s="254" t="str">
        <f>IF(ISBLANK(INDEX('Policy Characteristics'!K:K,MATCH($C406,'Policy Characteristics'!$C:$C,0))),"",INDEX('Policy Characteristics'!K:K,MATCH($C406,'Policy Characteristics'!$C:$C,0)))</f>
        <v/>
      </c>
      <c r="R406" s="254" t="str">
        <f>IF(ISBLANK(INDEX('Policy Characteristics'!L:L,MATCH($C406,'Policy Characteristics'!$C:$C,0))),"",INDEX('Policy Characteristics'!L:L,MATCH($C406,'Policy Characteristics'!$C:$C,0)))</f>
        <v/>
      </c>
    </row>
    <row r="407" spans="1:18" s="4" customFormat="1" x14ac:dyDescent="0.25">
      <c r="A407" s="254" t="str">
        <f>IF(ISBLANK(INDEX('Policy Characteristics'!A:A,MATCH($C407,'Policy Characteristics'!$C:$C,0))),"",INDEX('Policy Characteristics'!A:A,MATCH($C407,'Policy Characteristics'!$C:$C,0)))</f>
        <v>Electricity Supply</v>
      </c>
      <c r="B407" s="262" t="str">
        <f>IF(ISBLANK(INDEX('Policy Characteristics'!B:B,MATCH($C407,'Policy Characteristics'!$C:$C,0))),"",INDEX('Policy Characteristics'!B:B,MATCH($C407,'Policy Characteristics'!$C:$C,0)))</f>
        <v>Non BAU Mandated Capacity Construction</v>
      </c>
      <c r="C407" s="254" t="str">
        <f t="shared" ref="C407:C429" si="30">C$406</f>
        <v>Boolean Use Non BAU Mandated Capacity Construction Schedule</v>
      </c>
      <c r="D407" s="6" t="s">
        <v>3433</v>
      </c>
      <c r="E407" s="45"/>
      <c r="F407" s="6" t="s">
        <v>3373</v>
      </c>
      <c r="G407" s="45"/>
      <c r="H407" s="47">
        <f t="shared" si="29"/>
        <v>406</v>
      </c>
      <c r="I407" s="324" t="s">
        <v>41</v>
      </c>
      <c r="J407" s="255" t="str">
        <f>IF(ISBLANK(INDEX('Policy Characteristics'!D:D,MATCH($C407,'Policy Characteristics'!$C:$C,0))),"",INDEX('Policy Characteristics'!D:D,MATCH($C407,'Policy Characteristics'!$C:$C,0)))</f>
        <v>Non BAU Mandated Capacity Construction</v>
      </c>
      <c r="K407" s="254" t="str">
        <f>IF(ISBLANK(INDEX('Policy Characteristics'!E:E,MATCH($C407,'Policy Characteristics'!$C:$C,0))),"",INDEX('Policy Characteristics'!E:E,MATCH($C407,'Policy Characteristics'!$C:$C,0)))</f>
        <v/>
      </c>
      <c r="L407" s="254">
        <f>IF(ISBLANK(INDEX('Policy Characteristics'!F:F,MATCH($C407,'Policy Characteristics'!$C:$C,0))),"",INDEX('Policy Characteristics'!F:F,MATCH($C407,'Policy Characteristics'!$C:$C,0)))</f>
        <v>0</v>
      </c>
      <c r="M407" s="254">
        <f>IF(ISBLANK(INDEX('Policy Characteristics'!G:G,MATCH($C407,'Policy Characteristics'!$C:$C,0))),"",INDEX('Policy Characteristics'!G:G,MATCH($C407,'Policy Characteristics'!$C:$C,0)))</f>
        <v>1</v>
      </c>
      <c r="N407" s="254">
        <f>IF(ISBLANK(INDEX('Policy Characteristics'!H:H,MATCH($C407,'Policy Characteristics'!$C:$C,0))),"",INDEX('Policy Characteristics'!H:H,MATCH($C407,'Policy Characteristics'!$C:$C,0)))</f>
        <v>1</v>
      </c>
      <c r="O407" s="254" t="str">
        <f>IF(ISBLANK(INDEX('Policy Characteristics'!I:I,MATCH($C407,'Policy Characteristics'!$C:$C,0))),"",INDEX('Policy Characteristics'!I:I,MATCH($C407,'Policy Characteristics'!$C:$C,0)))</f>
        <v>on/off</v>
      </c>
      <c r="P407" s="254" t="str">
        <f>IF(ISBLANK(INDEX('Policy Characteristics'!J:J,MATCH($C407,'Policy Characteristics'!$C:$C,0))),"",INDEX('Policy Characteristics'!J:J,MATCH($C407,'Policy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7" s="254" t="str">
        <f>IF(ISBLANK(INDEX('Policy Characteristics'!K:K,MATCH($C407,'Policy Characteristics'!$C:$C,0))),"",INDEX('Policy Characteristics'!K:K,MATCH($C407,'Policy Characteristics'!$C:$C,0)))</f>
        <v/>
      </c>
      <c r="R407" s="254" t="str">
        <f>IF(ISBLANK(INDEX('Policy Characteristics'!L:L,MATCH($C407,'Policy Characteristics'!$C:$C,0))),"",INDEX('Policy Characteristics'!L:L,MATCH($C407,'Policy Characteristics'!$C:$C,0)))</f>
        <v/>
      </c>
    </row>
    <row r="408" spans="1:18" s="4" customFormat="1" x14ac:dyDescent="0.25">
      <c r="A408" s="254" t="str">
        <f>IF(ISBLANK(INDEX('Policy Characteristics'!A:A,MATCH($C408,'Policy Characteristics'!$C:$C,0))),"",INDEX('Policy Characteristics'!A:A,MATCH($C408,'Policy Characteristics'!$C:$C,0)))</f>
        <v>Electricity Supply</v>
      </c>
      <c r="B408" s="262" t="str">
        <f>IF(ISBLANK(INDEX('Policy Characteristics'!B:B,MATCH($C408,'Policy Characteristics'!$C:$C,0))),"",INDEX('Policy Characteristics'!B:B,MATCH($C408,'Policy Characteristics'!$C:$C,0)))</f>
        <v>Non BAU Mandated Capacity Construction</v>
      </c>
      <c r="C408" s="254" t="str">
        <f t="shared" si="30"/>
        <v>Boolean Use Non BAU Mandated Capacity Construction Schedule</v>
      </c>
      <c r="D408" s="6" t="s">
        <v>3434</v>
      </c>
      <c r="E408" s="45"/>
      <c r="F408" s="6" t="s">
        <v>3374</v>
      </c>
      <c r="G408" s="45"/>
      <c r="H408" s="47">
        <f t="shared" si="29"/>
        <v>407</v>
      </c>
      <c r="I408" s="324" t="s">
        <v>41</v>
      </c>
      <c r="J408" s="255" t="str">
        <f>IF(ISBLANK(INDEX('Policy Characteristics'!D:D,MATCH($C408,'Policy Characteristics'!$C:$C,0))),"",INDEX('Policy Characteristics'!D:D,MATCH($C408,'Policy Characteristics'!$C:$C,0)))</f>
        <v>Non BAU Mandated Capacity Construction</v>
      </c>
      <c r="K408" s="254" t="str">
        <f>IF(ISBLANK(INDEX('Policy Characteristics'!E:E,MATCH($C408,'Policy Characteristics'!$C:$C,0))),"",INDEX('Policy Characteristics'!E:E,MATCH($C408,'Policy Characteristics'!$C:$C,0)))</f>
        <v/>
      </c>
      <c r="L408" s="254">
        <f>IF(ISBLANK(INDEX('Policy Characteristics'!F:F,MATCH($C408,'Policy Characteristics'!$C:$C,0))),"",INDEX('Policy Characteristics'!F:F,MATCH($C408,'Policy Characteristics'!$C:$C,0)))</f>
        <v>0</v>
      </c>
      <c r="M408" s="254">
        <f>IF(ISBLANK(INDEX('Policy Characteristics'!G:G,MATCH($C408,'Policy Characteristics'!$C:$C,0))),"",INDEX('Policy Characteristics'!G:G,MATCH($C408,'Policy Characteristics'!$C:$C,0)))</f>
        <v>1</v>
      </c>
      <c r="N408" s="254">
        <f>IF(ISBLANK(INDEX('Policy Characteristics'!H:H,MATCH($C408,'Policy Characteristics'!$C:$C,0))),"",INDEX('Policy Characteristics'!H:H,MATCH($C408,'Policy Characteristics'!$C:$C,0)))</f>
        <v>1</v>
      </c>
      <c r="O408" s="254" t="str">
        <f>IF(ISBLANK(INDEX('Policy Characteristics'!I:I,MATCH($C408,'Policy Characteristics'!$C:$C,0))),"",INDEX('Policy Characteristics'!I:I,MATCH($C408,'Policy Characteristics'!$C:$C,0)))</f>
        <v>on/off</v>
      </c>
      <c r="P408" s="254" t="str">
        <f>IF(ISBLANK(INDEX('Policy Characteristics'!J:J,MATCH($C408,'Policy Characteristics'!$C:$C,0))),"",INDEX('Policy Characteristics'!J:J,MATCH($C408,'Policy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8" s="254" t="str">
        <f>IF(ISBLANK(INDEX('Policy Characteristics'!K:K,MATCH($C408,'Policy Characteristics'!$C:$C,0))),"",INDEX('Policy Characteristics'!K:K,MATCH($C408,'Policy Characteristics'!$C:$C,0)))</f>
        <v/>
      </c>
      <c r="R408" s="254" t="str">
        <f>IF(ISBLANK(INDEX('Policy Characteristics'!L:L,MATCH($C408,'Policy Characteristics'!$C:$C,0))),"",INDEX('Policy Characteristics'!L:L,MATCH($C408,'Policy Characteristics'!$C:$C,0)))</f>
        <v/>
      </c>
    </row>
    <row r="409" spans="1:18" s="4" customFormat="1" x14ac:dyDescent="0.25">
      <c r="A409" s="254" t="str">
        <f>IF(ISBLANK(INDEX('Policy Characteristics'!A:A,MATCH($C409,'Policy Characteristics'!$C:$C,0))),"",INDEX('Policy Characteristics'!A:A,MATCH($C409,'Policy Characteristics'!$C:$C,0)))</f>
        <v>Electricity Supply</v>
      </c>
      <c r="B409" s="262" t="str">
        <f>IF(ISBLANK(INDEX('Policy Characteristics'!B:B,MATCH($C409,'Policy Characteristics'!$C:$C,0))),"",INDEX('Policy Characteristics'!B:B,MATCH($C409,'Policy Characteristics'!$C:$C,0)))</f>
        <v>Non BAU Mandated Capacity Construction</v>
      </c>
      <c r="C409" s="254" t="str">
        <f t="shared" si="30"/>
        <v>Boolean Use Non BAU Mandated Capacity Construction Schedule</v>
      </c>
      <c r="D409" s="6" t="s">
        <v>72</v>
      </c>
      <c r="E409" s="45"/>
      <c r="F409" s="6" t="s">
        <v>3444</v>
      </c>
      <c r="G409" s="45"/>
      <c r="H409" s="47">
        <f t="shared" si="29"/>
        <v>408</v>
      </c>
      <c r="I409" s="324" t="s">
        <v>41</v>
      </c>
      <c r="J409" s="255" t="str">
        <f>IF(ISBLANK(INDEX('Policy Characteristics'!D:D,MATCH($C409,'Policy Characteristics'!$C:$C,0))),"",INDEX('Policy Characteristics'!D:D,MATCH($C409,'Policy Characteristics'!$C:$C,0)))</f>
        <v>Non BAU Mandated Capacity Construction</v>
      </c>
      <c r="K409" s="254" t="str">
        <f>IF(ISBLANK(INDEX('Policy Characteristics'!E:E,MATCH($C409,'Policy Characteristics'!$C:$C,0))),"",INDEX('Policy Characteristics'!E:E,MATCH($C409,'Policy Characteristics'!$C:$C,0)))</f>
        <v/>
      </c>
      <c r="L409" s="254">
        <f>IF(ISBLANK(INDEX('Policy Characteristics'!F:F,MATCH($C409,'Policy Characteristics'!$C:$C,0))),"",INDEX('Policy Characteristics'!F:F,MATCH($C409,'Policy Characteristics'!$C:$C,0)))</f>
        <v>0</v>
      </c>
      <c r="M409" s="254">
        <f>IF(ISBLANK(INDEX('Policy Characteristics'!G:G,MATCH($C409,'Policy Characteristics'!$C:$C,0))),"",INDEX('Policy Characteristics'!G:G,MATCH($C409,'Policy Characteristics'!$C:$C,0)))</f>
        <v>1</v>
      </c>
      <c r="N409" s="254">
        <f>IF(ISBLANK(INDEX('Policy Characteristics'!H:H,MATCH($C409,'Policy Characteristics'!$C:$C,0))),"",INDEX('Policy Characteristics'!H:H,MATCH($C409,'Policy Characteristics'!$C:$C,0)))</f>
        <v>1</v>
      </c>
      <c r="O409" s="254" t="str">
        <f>IF(ISBLANK(INDEX('Policy Characteristics'!I:I,MATCH($C409,'Policy Characteristics'!$C:$C,0))),"",INDEX('Policy Characteristics'!I:I,MATCH($C409,'Policy Characteristics'!$C:$C,0)))</f>
        <v>on/off</v>
      </c>
      <c r="P409" s="254" t="str">
        <f>IF(ISBLANK(INDEX('Policy Characteristics'!J:J,MATCH($C409,'Policy Characteristics'!$C:$C,0))),"",INDEX('Policy Characteristics'!J:J,MATCH($C409,'Policy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9" s="254" t="str">
        <f>IF(ISBLANK(INDEX('Policy Characteristics'!K:K,MATCH($C409,'Policy Characteristics'!$C:$C,0))),"",INDEX('Policy Characteristics'!K:K,MATCH($C409,'Policy Characteristics'!$C:$C,0)))</f>
        <v/>
      </c>
      <c r="R409" s="254" t="str">
        <f>IF(ISBLANK(INDEX('Policy Characteristics'!L:L,MATCH($C409,'Policy Characteristics'!$C:$C,0))),"",INDEX('Policy Characteristics'!L:L,MATCH($C409,'Policy Characteristics'!$C:$C,0)))</f>
        <v/>
      </c>
    </row>
    <row r="410" spans="1:18" s="4" customFormat="1" x14ac:dyDescent="0.25">
      <c r="A410" s="254" t="str">
        <f>IF(ISBLANK(INDEX('Policy Characteristics'!A:A,MATCH($C410,'Policy Characteristics'!$C:$C,0))),"",INDEX('Policy Characteristics'!A:A,MATCH($C410,'Policy Characteristics'!$C:$C,0)))</f>
        <v>Electricity Supply</v>
      </c>
      <c r="B410" s="262" t="str">
        <f>IF(ISBLANK(INDEX('Policy Characteristics'!B:B,MATCH($C410,'Policy Characteristics'!$C:$C,0))),"",INDEX('Policy Characteristics'!B:B,MATCH($C410,'Policy Characteristics'!$C:$C,0)))</f>
        <v>Non BAU Mandated Capacity Construction</v>
      </c>
      <c r="C410" s="254" t="str">
        <f t="shared" si="30"/>
        <v>Boolean Use Non BAU Mandated Capacity Construction Schedule</v>
      </c>
      <c r="D410" s="6" t="s">
        <v>73</v>
      </c>
      <c r="E410" s="45"/>
      <c r="F410" s="6" t="s">
        <v>85</v>
      </c>
      <c r="G410" s="45"/>
      <c r="H410" s="47">
        <f t="shared" si="29"/>
        <v>409</v>
      </c>
      <c r="I410" s="324" t="s">
        <v>41</v>
      </c>
      <c r="J410" s="255" t="str">
        <f>IF(ISBLANK(INDEX('Policy Characteristics'!D:D,MATCH($C410,'Policy Characteristics'!$C:$C,0))),"",INDEX('Policy Characteristics'!D:D,MATCH($C410,'Policy Characteristics'!$C:$C,0)))</f>
        <v>Non BAU Mandated Capacity Construction</v>
      </c>
      <c r="K410" s="254" t="str">
        <f>IF(ISBLANK(INDEX('Policy Characteristics'!E:E,MATCH($C410,'Policy Characteristics'!$C:$C,0))),"",INDEX('Policy Characteristics'!E:E,MATCH($C410,'Policy Characteristics'!$C:$C,0)))</f>
        <v/>
      </c>
      <c r="L410" s="254">
        <f>IF(ISBLANK(INDEX('Policy Characteristics'!F:F,MATCH($C410,'Policy Characteristics'!$C:$C,0))),"",INDEX('Policy Characteristics'!F:F,MATCH($C410,'Policy Characteristics'!$C:$C,0)))</f>
        <v>0</v>
      </c>
      <c r="M410" s="254">
        <f>IF(ISBLANK(INDEX('Policy Characteristics'!G:G,MATCH($C410,'Policy Characteristics'!$C:$C,0))),"",INDEX('Policy Characteristics'!G:G,MATCH($C410,'Policy Characteristics'!$C:$C,0)))</f>
        <v>1</v>
      </c>
      <c r="N410" s="254">
        <f>IF(ISBLANK(INDEX('Policy Characteristics'!H:H,MATCH($C410,'Policy Characteristics'!$C:$C,0))),"",INDEX('Policy Characteristics'!H:H,MATCH($C410,'Policy Characteristics'!$C:$C,0)))</f>
        <v>1</v>
      </c>
      <c r="O410" s="254" t="str">
        <f>IF(ISBLANK(INDEX('Policy Characteristics'!I:I,MATCH($C410,'Policy Characteristics'!$C:$C,0))),"",INDEX('Policy Characteristics'!I:I,MATCH($C410,'Policy Characteristics'!$C:$C,0)))</f>
        <v>on/off</v>
      </c>
      <c r="P410" s="254" t="str">
        <f>IF(ISBLANK(INDEX('Policy Characteristics'!J:J,MATCH($C410,'Policy Characteristics'!$C:$C,0))),"",INDEX('Policy Characteristics'!J:J,MATCH($C410,'Policy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0" s="254" t="str">
        <f>IF(ISBLANK(INDEX('Policy Characteristics'!K:K,MATCH($C410,'Policy Characteristics'!$C:$C,0))),"",INDEX('Policy Characteristics'!K:K,MATCH($C410,'Policy Characteristics'!$C:$C,0)))</f>
        <v/>
      </c>
      <c r="R410" s="254" t="str">
        <f>IF(ISBLANK(INDEX('Policy Characteristics'!L:L,MATCH($C410,'Policy Characteristics'!$C:$C,0))),"",INDEX('Policy Characteristics'!L:L,MATCH($C410,'Policy Characteristics'!$C:$C,0)))</f>
        <v/>
      </c>
    </row>
    <row r="411" spans="1:18" s="4" customFormat="1" x14ac:dyDescent="0.25">
      <c r="A411" s="254" t="str">
        <f>IF(ISBLANK(INDEX('Policy Characteristics'!A:A,MATCH($C411,'Policy Characteristics'!$C:$C,0))),"",INDEX('Policy Characteristics'!A:A,MATCH($C411,'Policy Characteristics'!$C:$C,0)))</f>
        <v>Electricity Supply</v>
      </c>
      <c r="B411" s="262" t="str">
        <f>IF(ISBLANK(INDEX('Policy Characteristics'!B:B,MATCH($C411,'Policy Characteristics'!$C:$C,0))),"",INDEX('Policy Characteristics'!B:B,MATCH($C411,'Policy Characteristics'!$C:$C,0)))</f>
        <v>Non BAU Mandated Capacity Construction</v>
      </c>
      <c r="C411" s="254" t="str">
        <f t="shared" si="30"/>
        <v>Boolean Use Non BAU Mandated Capacity Construction Schedule</v>
      </c>
      <c r="D411" s="6" t="s">
        <v>432</v>
      </c>
      <c r="E411" s="45"/>
      <c r="F411" s="6" t="s">
        <v>435</v>
      </c>
      <c r="G411" s="45"/>
      <c r="H411" s="47">
        <f t="shared" si="29"/>
        <v>410</v>
      </c>
      <c r="I411" s="324" t="s">
        <v>41</v>
      </c>
      <c r="J411" s="255" t="str">
        <f>IF(ISBLANK(INDEX('Policy Characteristics'!D:D,MATCH($C411,'Policy Characteristics'!$C:$C,0))),"",INDEX('Policy Characteristics'!D:D,MATCH($C411,'Policy Characteristics'!$C:$C,0)))</f>
        <v>Non BAU Mandated Capacity Construction</v>
      </c>
      <c r="K411" s="254" t="str">
        <f>IF(ISBLANK(INDEX('Policy Characteristics'!E:E,MATCH($C411,'Policy Characteristics'!$C:$C,0))),"",INDEX('Policy Characteristics'!E:E,MATCH($C411,'Policy Characteristics'!$C:$C,0)))</f>
        <v/>
      </c>
      <c r="L411" s="254">
        <f>IF(ISBLANK(INDEX('Policy Characteristics'!F:F,MATCH($C411,'Policy Characteristics'!$C:$C,0))),"",INDEX('Policy Characteristics'!F:F,MATCH($C411,'Policy Characteristics'!$C:$C,0)))</f>
        <v>0</v>
      </c>
      <c r="M411" s="254">
        <f>IF(ISBLANK(INDEX('Policy Characteristics'!G:G,MATCH($C411,'Policy Characteristics'!$C:$C,0))),"",INDEX('Policy Characteristics'!G:G,MATCH($C411,'Policy Characteristics'!$C:$C,0)))</f>
        <v>1</v>
      </c>
      <c r="N411" s="254">
        <f>IF(ISBLANK(INDEX('Policy Characteristics'!H:H,MATCH($C411,'Policy Characteristics'!$C:$C,0))),"",INDEX('Policy Characteristics'!H:H,MATCH($C411,'Policy Characteristics'!$C:$C,0)))</f>
        <v>1</v>
      </c>
      <c r="O411" s="254" t="str">
        <f>IF(ISBLANK(INDEX('Policy Characteristics'!I:I,MATCH($C411,'Policy Characteristics'!$C:$C,0))),"",INDEX('Policy Characteristics'!I:I,MATCH($C411,'Policy Characteristics'!$C:$C,0)))</f>
        <v>on/off</v>
      </c>
      <c r="P411" s="254" t="str">
        <f>IF(ISBLANK(INDEX('Policy Characteristics'!J:J,MATCH($C411,'Policy Characteristics'!$C:$C,0))),"",INDEX('Policy Characteristics'!J:J,MATCH($C411,'Policy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1" s="254" t="str">
        <f>IF(ISBLANK(INDEX('Policy Characteristics'!K:K,MATCH($C411,'Policy Characteristics'!$C:$C,0))),"",INDEX('Policy Characteristics'!K:K,MATCH($C411,'Policy Characteristics'!$C:$C,0)))</f>
        <v/>
      </c>
      <c r="R411" s="254" t="str">
        <f>IF(ISBLANK(INDEX('Policy Characteristics'!L:L,MATCH($C411,'Policy Characteristics'!$C:$C,0))),"",INDEX('Policy Characteristics'!L:L,MATCH($C411,'Policy Characteristics'!$C:$C,0)))</f>
        <v/>
      </c>
    </row>
    <row r="412" spans="1:18" s="4" customFormat="1" x14ac:dyDescent="0.25">
      <c r="A412" s="254" t="str">
        <f>IF(ISBLANK(INDEX('Policy Characteristics'!A:A,MATCH($C412,'Policy Characteristics'!$C:$C,0))),"",INDEX('Policy Characteristics'!A:A,MATCH($C412,'Policy Characteristics'!$C:$C,0)))</f>
        <v>Electricity Supply</v>
      </c>
      <c r="B412" s="262" t="str">
        <f>IF(ISBLANK(INDEX('Policy Characteristics'!B:B,MATCH($C412,'Policy Characteristics'!$C:$C,0))),"",INDEX('Policy Characteristics'!B:B,MATCH($C412,'Policy Characteristics'!$C:$C,0)))</f>
        <v>Non BAU Mandated Capacity Construction</v>
      </c>
      <c r="C412" s="254" t="str">
        <f t="shared" si="30"/>
        <v>Boolean Use Non BAU Mandated Capacity Construction Schedule</v>
      </c>
      <c r="D412" s="6" t="s">
        <v>74</v>
      </c>
      <c r="E412" s="45"/>
      <c r="F412" s="6" t="s">
        <v>86</v>
      </c>
      <c r="G412" s="45"/>
      <c r="H412" s="47">
        <f t="shared" si="29"/>
        <v>411</v>
      </c>
      <c r="I412" s="324" t="s">
        <v>41</v>
      </c>
      <c r="J412" s="255" t="str">
        <f>IF(ISBLANK(INDEX('Policy Characteristics'!D:D,MATCH($C412,'Policy Characteristics'!$C:$C,0))),"",INDEX('Policy Characteristics'!D:D,MATCH($C412,'Policy Characteristics'!$C:$C,0)))</f>
        <v>Non BAU Mandated Capacity Construction</v>
      </c>
      <c r="K412" s="254" t="str">
        <f>IF(ISBLANK(INDEX('Policy Characteristics'!E:E,MATCH($C412,'Policy Characteristics'!$C:$C,0))),"",INDEX('Policy Characteristics'!E:E,MATCH($C412,'Policy Characteristics'!$C:$C,0)))</f>
        <v/>
      </c>
      <c r="L412" s="254">
        <f>IF(ISBLANK(INDEX('Policy Characteristics'!F:F,MATCH($C412,'Policy Characteristics'!$C:$C,0))),"",INDEX('Policy Characteristics'!F:F,MATCH($C412,'Policy Characteristics'!$C:$C,0)))</f>
        <v>0</v>
      </c>
      <c r="M412" s="254">
        <f>IF(ISBLANK(INDEX('Policy Characteristics'!G:G,MATCH($C412,'Policy Characteristics'!$C:$C,0))),"",INDEX('Policy Characteristics'!G:G,MATCH($C412,'Policy Characteristics'!$C:$C,0)))</f>
        <v>1</v>
      </c>
      <c r="N412" s="254">
        <f>IF(ISBLANK(INDEX('Policy Characteristics'!H:H,MATCH($C412,'Policy Characteristics'!$C:$C,0))),"",INDEX('Policy Characteristics'!H:H,MATCH($C412,'Policy Characteristics'!$C:$C,0)))</f>
        <v>1</v>
      </c>
      <c r="O412" s="254" t="str">
        <f>IF(ISBLANK(INDEX('Policy Characteristics'!I:I,MATCH($C412,'Policy Characteristics'!$C:$C,0))),"",INDEX('Policy Characteristics'!I:I,MATCH($C412,'Policy Characteristics'!$C:$C,0)))</f>
        <v>on/off</v>
      </c>
      <c r="P412" s="254" t="str">
        <f>IF(ISBLANK(INDEX('Policy Characteristics'!J:J,MATCH($C412,'Policy Characteristics'!$C:$C,0))),"",INDEX('Policy Characteristics'!J:J,MATCH($C412,'Policy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2" s="254" t="str">
        <f>IF(ISBLANK(INDEX('Policy Characteristics'!K:K,MATCH($C412,'Policy Characteristics'!$C:$C,0))),"",INDEX('Policy Characteristics'!K:K,MATCH($C412,'Policy Characteristics'!$C:$C,0)))</f>
        <v/>
      </c>
      <c r="R412" s="254" t="str">
        <f>IF(ISBLANK(INDEX('Policy Characteristics'!L:L,MATCH($C412,'Policy Characteristics'!$C:$C,0))),"",INDEX('Policy Characteristics'!L:L,MATCH($C412,'Policy Characteristics'!$C:$C,0)))</f>
        <v/>
      </c>
    </row>
    <row r="413" spans="1:18" s="4" customFormat="1" x14ac:dyDescent="0.25">
      <c r="A413" s="254" t="str">
        <f>IF(ISBLANK(INDEX('Policy Characteristics'!A:A,MATCH($C413,'Policy Characteristics'!$C:$C,0))),"",INDEX('Policy Characteristics'!A:A,MATCH($C413,'Policy Characteristics'!$C:$C,0)))</f>
        <v>Electricity Supply</v>
      </c>
      <c r="B413" s="262" t="str">
        <f>IF(ISBLANK(INDEX('Policy Characteristics'!B:B,MATCH($C413,'Policy Characteristics'!$C:$C,0))),"",INDEX('Policy Characteristics'!B:B,MATCH($C413,'Policy Characteristics'!$C:$C,0)))</f>
        <v>Non BAU Mandated Capacity Construction</v>
      </c>
      <c r="C413" s="254" t="str">
        <f t="shared" si="30"/>
        <v>Boolean Use Non BAU Mandated Capacity Construction Schedule</v>
      </c>
      <c r="D413" s="6" t="s">
        <v>75</v>
      </c>
      <c r="E413" s="45"/>
      <c r="F413" s="6" t="s">
        <v>87</v>
      </c>
      <c r="G413" s="45"/>
      <c r="H413" s="47">
        <f t="shared" si="29"/>
        <v>412</v>
      </c>
      <c r="I413" s="324" t="s">
        <v>41</v>
      </c>
      <c r="J413" s="255" t="str">
        <f>IF(ISBLANK(INDEX('Policy Characteristics'!D:D,MATCH($C413,'Policy Characteristics'!$C:$C,0))),"",INDEX('Policy Characteristics'!D:D,MATCH($C413,'Policy Characteristics'!$C:$C,0)))</f>
        <v>Non BAU Mandated Capacity Construction</v>
      </c>
      <c r="K413" s="254" t="str">
        <f>IF(ISBLANK(INDEX('Policy Characteristics'!E:E,MATCH($C413,'Policy Characteristics'!$C:$C,0))),"",INDEX('Policy Characteristics'!E:E,MATCH($C413,'Policy Characteristics'!$C:$C,0)))</f>
        <v/>
      </c>
      <c r="L413" s="254">
        <f>IF(ISBLANK(INDEX('Policy Characteristics'!F:F,MATCH($C413,'Policy Characteristics'!$C:$C,0))),"",INDEX('Policy Characteristics'!F:F,MATCH($C413,'Policy Characteristics'!$C:$C,0)))</f>
        <v>0</v>
      </c>
      <c r="M413" s="254">
        <f>IF(ISBLANK(INDEX('Policy Characteristics'!G:G,MATCH($C413,'Policy Characteristics'!$C:$C,0))),"",INDEX('Policy Characteristics'!G:G,MATCH($C413,'Policy Characteristics'!$C:$C,0)))</f>
        <v>1</v>
      </c>
      <c r="N413" s="254">
        <f>IF(ISBLANK(INDEX('Policy Characteristics'!H:H,MATCH($C413,'Policy Characteristics'!$C:$C,0))),"",INDEX('Policy Characteristics'!H:H,MATCH($C413,'Policy Characteristics'!$C:$C,0)))</f>
        <v>1</v>
      </c>
      <c r="O413" s="254" t="str">
        <f>IF(ISBLANK(INDEX('Policy Characteristics'!I:I,MATCH($C413,'Policy Characteristics'!$C:$C,0))),"",INDEX('Policy Characteristics'!I:I,MATCH($C413,'Policy Characteristics'!$C:$C,0)))</f>
        <v>on/off</v>
      </c>
      <c r="P413" s="254" t="str">
        <f>IF(ISBLANK(INDEX('Policy Characteristics'!J:J,MATCH($C413,'Policy Characteristics'!$C:$C,0))),"",INDEX('Policy Characteristics'!J:J,MATCH($C413,'Policy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3" s="254" t="str">
        <f>IF(ISBLANK(INDEX('Policy Characteristics'!K:K,MATCH($C413,'Policy Characteristics'!$C:$C,0))),"",INDEX('Policy Characteristics'!K:K,MATCH($C413,'Policy Characteristics'!$C:$C,0)))</f>
        <v/>
      </c>
      <c r="R413" s="254" t="str">
        <f>IF(ISBLANK(INDEX('Policy Characteristics'!L:L,MATCH($C413,'Policy Characteristics'!$C:$C,0))),"",INDEX('Policy Characteristics'!L:L,MATCH($C413,'Policy Characteristics'!$C:$C,0)))</f>
        <v/>
      </c>
    </row>
    <row r="414" spans="1:18" s="4" customFormat="1" x14ac:dyDescent="0.25">
      <c r="A414" s="254" t="str">
        <f>IF(ISBLANK(INDEX('Policy Characteristics'!A:A,MATCH($C414,'Policy Characteristics'!$C:$C,0))),"",INDEX('Policy Characteristics'!A:A,MATCH($C414,'Policy Characteristics'!$C:$C,0)))</f>
        <v>Electricity Supply</v>
      </c>
      <c r="B414" s="262" t="str">
        <f>IF(ISBLANK(INDEX('Policy Characteristics'!B:B,MATCH($C414,'Policy Characteristics'!$C:$C,0))),"",INDEX('Policy Characteristics'!B:B,MATCH($C414,'Policy Characteristics'!$C:$C,0)))</f>
        <v>Non BAU Mandated Capacity Construction</v>
      </c>
      <c r="C414" s="254" t="str">
        <f t="shared" si="30"/>
        <v>Boolean Use Non BAU Mandated Capacity Construction Schedule</v>
      </c>
      <c r="D414" s="6" t="s">
        <v>76</v>
      </c>
      <c r="E414" s="45"/>
      <c r="F414" s="6" t="s">
        <v>88</v>
      </c>
      <c r="G414" s="45"/>
      <c r="H414" s="47">
        <f t="shared" si="29"/>
        <v>413</v>
      </c>
      <c r="I414" s="324" t="s">
        <v>41</v>
      </c>
      <c r="J414" s="255" t="str">
        <f>IF(ISBLANK(INDEX('Policy Characteristics'!D:D,MATCH($C414,'Policy Characteristics'!$C:$C,0))),"",INDEX('Policy Characteristics'!D:D,MATCH($C414,'Policy Characteristics'!$C:$C,0)))</f>
        <v>Non BAU Mandated Capacity Construction</v>
      </c>
      <c r="K414" s="254" t="str">
        <f>IF(ISBLANK(INDEX('Policy Characteristics'!E:E,MATCH($C414,'Policy Characteristics'!$C:$C,0))),"",INDEX('Policy Characteristics'!E:E,MATCH($C414,'Policy Characteristics'!$C:$C,0)))</f>
        <v/>
      </c>
      <c r="L414" s="254">
        <f>IF(ISBLANK(INDEX('Policy Characteristics'!F:F,MATCH($C414,'Policy Characteristics'!$C:$C,0))),"",INDEX('Policy Characteristics'!F:F,MATCH($C414,'Policy Characteristics'!$C:$C,0)))</f>
        <v>0</v>
      </c>
      <c r="M414" s="254">
        <f>IF(ISBLANK(INDEX('Policy Characteristics'!G:G,MATCH($C414,'Policy Characteristics'!$C:$C,0))),"",INDEX('Policy Characteristics'!G:G,MATCH($C414,'Policy Characteristics'!$C:$C,0)))</f>
        <v>1</v>
      </c>
      <c r="N414" s="254">
        <f>IF(ISBLANK(INDEX('Policy Characteristics'!H:H,MATCH($C414,'Policy Characteristics'!$C:$C,0))),"",INDEX('Policy Characteristics'!H:H,MATCH($C414,'Policy Characteristics'!$C:$C,0)))</f>
        <v>1</v>
      </c>
      <c r="O414" s="254" t="str">
        <f>IF(ISBLANK(INDEX('Policy Characteristics'!I:I,MATCH($C414,'Policy Characteristics'!$C:$C,0))),"",INDEX('Policy Characteristics'!I:I,MATCH($C414,'Policy Characteristics'!$C:$C,0)))</f>
        <v>on/off</v>
      </c>
      <c r="P414" s="254" t="str">
        <f>IF(ISBLANK(INDEX('Policy Characteristics'!J:J,MATCH($C414,'Policy Characteristics'!$C:$C,0))),"",INDEX('Policy Characteristics'!J:J,MATCH($C414,'Policy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4" s="254" t="str">
        <f>IF(ISBLANK(INDEX('Policy Characteristics'!K:K,MATCH($C414,'Policy Characteristics'!$C:$C,0))),"",INDEX('Policy Characteristics'!K:K,MATCH($C414,'Policy Characteristics'!$C:$C,0)))</f>
        <v/>
      </c>
      <c r="R414" s="254" t="str">
        <f>IF(ISBLANK(INDEX('Policy Characteristics'!L:L,MATCH($C414,'Policy Characteristics'!$C:$C,0))),"",INDEX('Policy Characteristics'!L:L,MATCH($C414,'Policy Characteristics'!$C:$C,0)))</f>
        <v/>
      </c>
    </row>
    <row r="415" spans="1:18" s="4" customFormat="1" x14ac:dyDescent="0.25">
      <c r="A415" s="254" t="str">
        <f>IF(ISBLANK(INDEX('Policy Characteristics'!A:A,MATCH($C415,'Policy Characteristics'!$C:$C,0))),"",INDEX('Policy Characteristics'!A:A,MATCH($C415,'Policy Characteristics'!$C:$C,0)))</f>
        <v>Electricity Supply</v>
      </c>
      <c r="B415" s="262" t="str">
        <f>IF(ISBLANK(INDEX('Policy Characteristics'!B:B,MATCH($C415,'Policy Characteristics'!$C:$C,0))),"",INDEX('Policy Characteristics'!B:B,MATCH($C415,'Policy Characteristics'!$C:$C,0)))</f>
        <v>Non BAU Mandated Capacity Construction</v>
      </c>
      <c r="C415" s="254" t="str">
        <f t="shared" si="30"/>
        <v>Boolean Use Non BAU Mandated Capacity Construction Schedule</v>
      </c>
      <c r="D415" s="6" t="s">
        <v>2401</v>
      </c>
      <c r="E415" s="45"/>
      <c r="F415" s="6" t="s">
        <v>420</v>
      </c>
      <c r="G415" s="45"/>
      <c r="H415" s="47">
        <f t="shared" si="29"/>
        <v>414</v>
      </c>
      <c r="I415" s="324" t="s">
        <v>41</v>
      </c>
      <c r="J415" s="255" t="str">
        <f>IF(ISBLANK(INDEX('Policy Characteristics'!D:D,MATCH($C415,'Policy Characteristics'!$C:$C,0))),"",INDEX('Policy Characteristics'!D:D,MATCH($C415,'Policy Characteristics'!$C:$C,0)))</f>
        <v>Non BAU Mandated Capacity Construction</v>
      </c>
      <c r="K415" s="254" t="str">
        <f>IF(ISBLANK(INDEX('Policy Characteristics'!E:E,MATCH($C415,'Policy Characteristics'!$C:$C,0))),"",INDEX('Policy Characteristics'!E:E,MATCH($C415,'Policy Characteristics'!$C:$C,0)))</f>
        <v/>
      </c>
      <c r="L415" s="254">
        <f>IF(ISBLANK(INDEX('Policy Characteristics'!F:F,MATCH($C415,'Policy Characteristics'!$C:$C,0))),"",INDEX('Policy Characteristics'!F:F,MATCH($C415,'Policy Characteristics'!$C:$C,0)))</f>
        <v>0</v>
      </c>
      <c r="M415" s="254">
        <f>IF(ISBLANK(INDEX('Policy Characteristics'!G:G,MATCH($C415,'Policy Characteristics'!$C:$C,0))),"",INDEX('Policy Characteristics'!G:G,MATCH($C415,'Policy Characteristics'!$C:$C,0)))</f>
        <v>1</v>
      </c>
      <c r="N415" s="254">
        <f>IF(ISBLANK(INDEX('Policy Characteristics'!H:H,MATCH($C415,'Policy Characteristics'!$C:$C,0))),"",INDEX('Policy Characteristics'!H:H,MATCH($C415,'Policy Characteristics'!$C:$C,0)))</f>
        <v>1</v>
      </c>
      <c r="O415" s="254" t="str">
        <f>IF(ISBLANK(INDEX('Policy Characteristics'!I:I,MATCH($C415,'Policy Characteristics'!$C:$C,0))),"",INDEX('Policy Characteristics'!I:I,MATCH($C415,'Policy Characteristics'!$C:$C,0)))</f>
        <v>on/off</v>
      </c>
      <c r="P415" s="254" t="str">
        <f>IF(ISBLANK(INDEX('Policy Characteristics'!J:J,MATCH($C415,'Policy Characteristics'!$C:$C,0))),"",INDEX('Policy Characteristics'!J:J,MATCH($C415,'Policy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5" s="254" t="str">
        <f>IF(ISBLANK(INDEX('Policy Characteristics'!K:K,MATCH($C415,'Policy Characteristics'!$C:$C,0))),"",INDEX('Policy Characteristics'!K:K,MATCH($C415,'Policy Characteristics'!$C:$C,0)))</f>
        <v/>
      </c>
      <c r="R415" s="254" t="str">
        <f>IF(ISBLANK(INDEX('Policy Characteristics'!L:L,MATCH($C415,'Policy Characteristics'!$C:$C,0))),"",INDEX('Policy Characteristics'!L:L,MATCH($C415,'Policy Characteristics'!$C:$C,0)))</f>
        <v/>
      </c>
    </row>
    <row r="416" spans="1:18" s="4" customFormat="1" x14ac:dyDescent="0.25">
      <c r="A416" s="254" t="str">
        <f>IF(ISBLANK(INDEX('Policy Characteristics'!A:A,MATCH($C416,'Policy Characteristics'!$C:$C,0))),"",INDEX('Policy Characteristics'!A:A,MATCH($C416,'Policy Characteristics'!$C:$C,0)))</f>
        <v>Electricity Supply</v>
      </c>
      <c r="B416" s="262" t="str">
        <f>IF(ISBLANK(INDEX('Policy Characteristics'!B:B,MATCH($C416,'Policy Characteristics'!$C:$C,0))),"",INDEX('Policy Characteristics'!B:B,MATCH($C416,'Policy Characteristics'!$C:$C,0)))</f>
        <v>Non BAU Mandated Capacity Construction</v>
      </c>
      <c r="C416" s="254" t="str">
        <f t="shared" si="30"/>
        <v>Boolean Use Non BAU Mandated Capacity Construction Schedule</v>
      </c>
      <c r="D416" s="6" t="s">
        <v>293</v>
      </c>
      <c r="E416" s="45"/>
      <c r="F416" s="6" t="s">
        <v>295</v>
      </c>
      <c r="G416" s="45"/>
      <c r="H416" s="47">
        <f t="shared" si="29"/>
        <v>415</v>
      </c>
      <c r="I416" s="324" t="s">
        <v>41</v>
      </c>
      <c r="J416" s="255" t="str">
        <f>IF(ISBLANK(INDEX('Policy Characteristics'!D:D,MATCH($C416,'Policy Characteristics'!$C:$C,0))),"",INDEX('Policy Characteristics'!D:D,MATCH($C416,'Policy Characteristics'!$C:$C,0)))</f>
        <v>Non BAU Mandated Capacity Construction</v>
      </c>
      <c r="K416" s="254" t="str">
        <f>IF(ISBLANK(INDEX('Policy Characteristics'!E:E,MATCH($C416,'Policy Characteristics'!$C:$C,0))),"",INDEX('Policy Characteristics'!E:E,MATCH($C416,'Policy Characteristics'!$C:$C,0)))</f>
        <v/>
      </c>
      <c r="L416" s="254">
        <f>IF(ISBLANK(INDEX('Policy Characteristics'!F:F,MATCH($C416,'Policy Characteristics'!$C:$C,0))),"",INDEX('Policy Characteristics'!F:F,MATCH($C416,'Policy Characteristics'!$C:$C,0)))</f>
        <v>0</v>
      </c>
      <c r="M416" s="254">
        <f>IF(ISBLANK(INDEX('Policy Characteristics'!G:G,MATCH($C416,'Policy Characteristics'!$C:$C,0))),"",INDEX('Policy Characteristics'!G:G,MATCH($C416,'Policy Characteristics'!$C:$C,0)))</f>
        <v>1</v>
      </c>
      <c r="N416" s="254">
        <f>IF(ISBLANK(INDEX('Policy Characteristics'!H:H,MATCH($C416,'Policy Characteristics'!$C:$C,0))),"",INDEX('Policy Characteristics'!H:H,MATCH($C416,'Policy Characteristics'!$C:$C,0)))</f>
        <v>1</v>
      </c>
      <c r="O416" s="254" t="str">
        <f>IF(ISBLANK(INDEX('Policy Characteristics'!I:I,MATCH($C416,'Policy Characteristics'!$C:$C,0))),"",INDEX('Policy Characteristics'!I:I,MATCH($C416,'Policy Characteristics'!$C:$C,0)))</f>
        <v>on/off</v>
      </c>
      <c r="P416" s="254" t="str">
        <f>IF(ISBLANK(INDEX('Policy Characteristics'!J:J,MATCH($C416,'Policy Characteristics'!$C:$C,0))),"",INDEX('Policy Characteristics'!J:J,MATCH($C416,'Policy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6" s="254" t="str">
        <f>IF(ISBLANK(INDEX('Policy Characteristics'!K:K,MATCH($C416,'Policy Characteristics'!$C:$C,0))),"",INDEX('Policy Characteristics'!K:K,MATCH($C416,'Policy Characteristics'!$C:$C,0)))</f>
        <v/>
      </c>
      <c r="R416" s="254" t="str">
        <f>IF(ISBLANK(INDEX('Policy Characteristics'!L:L,MATCH($C416,'Policy Characteristics'!$C:$C,0))),"",INDEX('Policy Characteristics'!L:L,MATCH($C416,'Policy Characteristics'!$C:$C,0)))</f>
        <v/>
      </c>
    </row>
    <row r="417" spans="1:18" s="4" customFormat="1" x14ac:dyDescent="0.25">
      <c r="A417" s="254" t="str">
        <f>IF(ISBLANK(INDEX('Policy Characteristics'!A:A,MATCH($C417,'Policy Characteristics'!$C:$C,0))),"",INDEX('Policy Characteristics'!A:A,MATCH($C417,'Policy Characteristics'!$C:$C,0)))</f>
        <v>Electricity Supply</v>
      </c>
      <c r="B417" s="262" t="str">
        <f>IF(ISBLANK(INDEX('Policy Characteristics'!B:B,MATCH($C417,'Policy Characteristics'!$C:$C,0))),"",INDEX('Policy Characteristics'!B:B,MATCH($C417,'Policy Characteristics'!$C:$C,0)))</f>
        <v>Non BAU Mandated Capacity Construction</v>
      </c>
      <c r="C417" s="254" t="str">
        <f t="shared" si="30"/>
        <v>Boolean Use Non BAU Mandated Capacity Construction Schedule</v>
      </c>
      <c r="D417" s="6" t="s">
        <v>294</v>
      </c>
      <c r="E417" s="45"/>
      <c r="F417" s="6" t="s">
        <v>296</v>
      </c>
      <c r="G417" s="45"/>
      <c r="H417" s="47">
        <f t="shared" si="29"/>
        <v>416</v>
      </c>
      <c r="I417" s="324" t="s">
        <v>41</v>
      </c>
      <c r="J417" s="255" t="str">
        <f>IF(ISBLANK(INDEX('Policy Characteristics'!D:D,MATCH($C417,'Policy Characteristics'!$C:$C,0))),"",INDEX('Policy Characteristics'!D:D,MATCH($C417,'Policy Characteristics'!$C:$C,0)))</f>
        <v>Non BAU Mandated Capacity Construction</v>
      </c>
      <c r="K417" s="254" t="str">
        <f>IF(ISBLANK(INDEX('Policy Characteristics'!E:E,MATCH($C417,'Policy Characteristics'!$C:$C,0))),"",INDEX('Policy Characteristics'!E:E,MATCH($C417,'Policy Characteristics'!$C:$C,0)))</f>
        <v/>
      </c>
      <c r="L417" s="254">
        <f>IF(ISBLANK(INDEX('Policy Characteristics'!F:F,MATCH($C417,'Policy Characteristics'!$C:$C,0))),"",INDEX('Policy Characteristics'!F:F,MATCH($C417,'Policy Characteristics'!$C:$C,0)))</f>
        <v>0</v>
      </c>
      <c r="M417" s="254">
        <f>IF(ISBLANK(INDEX('Policy Characteristics'!G:G,MATCH($C417,'Policy Characteristics'!$C:$C,0))),"",INDEX('Policy Characteristics'!G:G,MATCH($C417,'Policy Characteristics'!$C:$C,0)))</f>
        <v>1</v>
      </c>
      <c r="N417" s="254">
        <f>IF(ISBLANK(INDEX('Policy Characteristics'!H:H,MATCH($C417,'Policy Characteristics'!$C:$C,0))),"",INDEX('Policy Characteristics'!H:H,MATCH($C417,'Policy Characteristics'!$C:$C,0)))</f>
        <v>1</v>
      </c>
      <c r="O417" s="254" t="str">
        <f>IF(ISBLANK(INDEX('Policy Characteristics'!I:I,MATCH($C417,'Policy Characteristics'!$C:$C,0))),"",INDEX('Policy Characteristics'!I:I,MATCH($C417,'Policy Characteristics'!$C:$C,0)))</f>
        <v>on/off</v>
      </c>
      <c r="P417" s="254" t="str">
        <f>IF(ISBLANK(INDEX('Policy Characteristics'!J:J,MATCH($C417,'Policy Characteristics'!$C:$C,0))),"",INDEX('Policy Characteristics'!J:J,MATCH($C417,'Policy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7" s="254" t="str">
        <f>IF(ISBLANK(INDEX('Policy Characteristics'!K:K,MATCH($C417,'Policy Characteristics'!$C:$C,0))),"",INDEX('Policy Characteristics'!K:K,MATCH($C417,'Policy Characteristics'!$C:$C,0)))</f>
        <v/>
      </c>
      <c r="R417" s="254" t="str">
        <f>IF(ISBLANK(INDEX('Policy Characteristics'!L:L,MATCH($C417,'Policy Characteristics'!$C:$C,0))),"",INDEX('Policy Characteristics'!L:L,MATCH($C417,'Policy Characteristics'!$C:$C,0)))</f>
        <v/>
      </c>
    </row>
    <row r="418" spans="1:18" s="4" customFormat="1" x14ac:dyDescent="0.25">
      <c r="A418" s="254" t="str">
        <f>IF(ISBLANK(INDEX('Policy Characteristics'!A:A,MATCH($C418,'Policy Characteristics'!$C:$C,0))),"",INDEX('Policy Characteristics'!A:A,MATCH($C418,'Policy Characteristics'!$C:$C,0)))</f>
        <v>Electricity Supply</v>
      </c>
      <c r="B418" s="262" t="str">
        <f>IF(ISBLANK(INDEX('Policy Characteristics'!B:B,MATCH($C418,'Policy Characteristics'!$C:$C,0))),"",INDEX('Policy Characteristics'!B:B,MATCH($C418,'Policy Characteristics'!$C:$C,0)))</f>
        <v>Non BAU Mandated Capacity Construction</v>
      </c>
      <c r="C418" s="254" t="str">
        <f t="shared" si="30"/>
        <v>Boolean Use Non BAU Mandated Capacity Construction Schedule</v>
      </c>
      <c r="D418" s="6" t="s">
        <v>428</v>
      </c>
      <c r="E418" s="45"/>
      <c r="F418" s="6" t="s">
        <v>427</v>
      </c>
      <c r="G418" s="45"/>
      <c r="H418" s="47">
        <f t="shared" si="29"/>
        <v>417</v>
      </c>
      <c r="I418" s="324" t="s">
        <v>41</v>
      </c>
      <c r="J418" s="255" t="str">
        <f>IF(ISBLANK(INDEX('Policy Characteristics'!D:D,MATCH($C418,'Policy Characteristics'!$C:$C,0))),"",INDEX('Policy Characteristics'!D:D,MATCH($C418,'Policy Characteristics'!$C:$C,0)))</f>
        <v>Non BAU Mandated Capacity Construction</v>
      </c>
      <c r="K418" s="254" t="str">
        <f>IF(ISBLANK(INDEX('Policy Characteristics'!E:E,MATCH($C418,'Policy Characteristics'!$C:$C,0))),"",INDEX('Policy Characteristics'!E:E,MATCH($C418,'Policy Characteristics'!$C:$C,0)))</f>
        <v/>
      </c>
      <c r="L418" s="254">
        <f>IF(ISBLANK(INDEX('Policy Characteristics'!F:F,MATCH($C418,'Policy Characteristics'!$C:$C,0))),"",INDEX('Policy Characteristics'!F:F,MATCH($C418,'Policy Characteristics'!$C:$C,0)))</f>
        <v>0</v>
      </c>
      <c r="M418" s="254">
        <f>IF(ISBLANK(INDEX('Policy Characteristics'!G:G,MATCH($C418,'Policy Characteristics'!$C:$C,0))),"",INDEX('Policy Characteristics'!G:G,MATCH($C418,'Policy Characteristics'!$C:$C,0)))</f>
        <v>1</v>
      </c>
      <c r="N418" s="254">
        <f>IF(ISBLANK(INDEX('Policy Characteristics'!H:H,MATCH($C418,'Policy Characteristics'!$C:$C,0))),"",INDEX('Policy Characteristics'!H:H,MATCH($C418,'Policy Characteristics'!$C:$C,0)))</f>
        <v>1</v>
      </c>
      <c r="O418" s="254" t="str">
        <f>IF(ISBLANK(INDEX('Policy Characteristics'!I:I,MATCH($C418,'Policy Characteristics'!$C:$C,0))),"",INDEX('Policy Characteristics'!I:I,MATCH($C418,'Policy Characteristics'!$C:$C,0)))</f>
        <v>on/off</v>
      </c>
      <c r="P418" s="254" t="str">
        <f>IF(ISBLANK(INDEX('Policy Characteristics'!J:J,MATCH($C418,'Policy Characteristics'!$C:$C,0))),"",INDEX('Policy Characteristics'!J:J,MATCH($C418,'Policy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8" s="254" t="str">
        <f>IF(ISBLANK(INDEX('Policy Characteristics'!K:K,MATCH($C418,'Policy Characteristics'!$C:$C,0))),"",INDEX('Policy Characteristics'!K:K,MATCH($C418,'Policy Characteristics'!$C:$C,0)))</f>
        <v/>
      </c>
      <c r="R418" s="254" t="str">
        <f>IF(ISBLANK(INDEX('Policy Characteristics'!L:L,MATCH($C418,'Policy Characteristics'!$C:$C,0))),"",INDEX('Policy Characteristics'!L:L,MATCH($C418,'Policy Characteristics'!$C:$C,0)))</f>
        <v/>
      </c>
    </row>
    <row r="419" spans="1:18" s="4" customFormat="1" x14ac:dyDescent="0.25">
      <c r="A419" s="254" t="str">
        <f>IF(ISBLANK(INDEX('Policy Characteristics'!A:A,MATCH($C419,'Policy Characteristics'!$C:$C,0))),"",INDEX('Policy Characteristics'!A:A,MATCH($C419,'Policy Characteristics'!$C:$C,0)))</f>
        <v>Electricity Supply</v>
      </c>
      <c r="B419" s="262" t="str">
        <f>IF(ISBLANK(INDEX('Policy Characteristics'!B:B,MATCH($C419,'Policy Characteristics'!$C:$C,0))),"",INDEX('Policy Characteristics'!B:B,MATCH($C419,'Policy Characteristics'!$C:$C,0)))</f>
        <v>Non BAU Mandated Capacity Construction</v>
      </c>
      <c r="C419" s="254" t="str">
        <f t="shared" si="30"/>
        <v>Boolean Use Non BAU Mandated Capacity Construction Schedule</v>
      </c>
      <c r="D419" s="6" t="s">
        <v>437</v>
      </c>
      <c r="E419" s="45"/>
      <c r="F419" s="6" t="s">
        <v>438</v>
      </c>
      <c r="G419" s="45"/>
      <c r="H419" s="47">
        <f t="shared" si="29"/>
        <v>418</v>
      </c>
      <c r="I419" s="324" t="s">
        <v>40</v>
      </c>
      <c r="J419" s="255" t="str">
        <f>IF(ISBLANK(INDEX('Policy Characteristics'!D:D,MATCH($C419,'Policy Characteristics'!$C:$C,0))),"",INDEX('Policy Characteristics'!D:D,MATCH($C419,'Policy Characteristics'!$C:$C,0)))</f>
        <v>Non BAU Mandated Capacity Construction</v>
      </c>
      <c r="K419" s="254" t="str">
        <f>IF(ISBLANK(INDEX('Policy Characteristics'!E:E,MATCH($C419,'Policy Characteristics'!$C:$C,0))),"",INDEX('Policy Characteristics'!E:E,MATCH($C419,'Policy Characteristics'!$C:$C,0)))</f>
        <v/>
      </c>
      <c r="L419" s="254">
        <f>IF(ISBLANK(INDEX('Policy Characteristics'!F:F,MATCH($C419,'Policy Characteristics'!$C:$C,0))),"",INDEX('Policy Characteristics'!F:F,MATCH($C419,'Policy Characteristics'!$C:$C,0)))</f>
        <v>0</v>
      </c>
      <c r="M419" s="254">
        <f>IF(ISBLANK(INDEX('Policy Characteristics'!G:G,MATCH($C419,'Policy Characteristics'!$C:$C,0))),"",INDEX('Policy Characteristics'!G:G,MATCH($C419,'Policy Characteristics'!$C:$C,0)))</f>
        <v>1</v>
      </c>
      <c r="N419" s="254">
        <f>IF(ISBLANK(INDEX('Policy Characteristics'!H:H,MATCH($C419,'Policy Characteristics'!$C:$C,0))),"",INDEX('Policy Characteristics'!H:H,MATCH($C419,'Policy Characteristics'!$C:$C,0)))</f>
        <v>1</v>
      </c>
      <c r="O419" s="254" t="str">
        <f>IF(ISBLANK(INDEX('Policy Characteristics'!I:I,MATCH($C419,'Policy Characteristics'!$C:$C,0))),"",INDEX('Policy Characteristics'!I:I,MATCH($C419,'Policy Characteristics'!$C:$C,0)))</f>
        <v>on/off</v>
      </c>
      <c r="P419" s="254" t="str">
        <f>IF(ISBLANK(INDEX('Policy Characteristics'!J:J,MATCH($C419,'Policy Characteristics'!$C:$C,0))),"",INDEX('Policy Characteristics'!J:J,MATCH($C419,'Policy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9" s="254" t="str">
        <f>IF(ISBLANK(INDEX('Policy Characteristics'!K:K,MATCH($C419,'Policy Characteristics'!$C:$C,0))),"",INDEX('Policy Characteristics'!K:K,MATCH($C419,'Policy Characteristics'!$C:$C,0)))</f>
        <v/>
      </c>
      <c r="R419" s="254" t="str">
        <f>IF(ISBLANK(INDEX('Policy Characteristics'!L:L,MATCH($C419,'Policy Characteristics'!$C:$C,0))),"",INDEX('Policy Characteristics'!L:L,MATCH($C419,'Policy Characteristics'!$C:$C,0)))</f>
        <v/>
      </c>
    </row>
    <row r="420" spans="1:18" s="4" customFormat="1" x14ac:dyDescent="0.25">
      <c r="A420" s="254" t="str">
        <f>IF(ISBLANK(INDEX('Policy Characteristics'!A:A,MATCH($C420,'Policy Characteristics'!$C:$C,0))),"",INDEX('Policy Characteristics'!A:A,MATCH($C420,'Policy Characteristics'!$C:$C,0)))</f>
        <v>Electricity Supply</v>
      </c>
      <c r="B420" s="262" t="str">
        <f>IF(ISBLANK(INDEX('Policy Characteristics'!B:B,MATCH($C420,'Policy Characteristics'!$C:$C,0))),"",INDEX('Policy Characteristics'!B:B,MATCH($C420,'Policy Characteristics'!$C:$C,0)))</f>
        <v>Non BAU Mandated Capacity Construction</v>
      </c>
      <c r="C420" s="254" t="str">
        <f t="shared" si="30"/>
        <v>Boolean Use Non BAU Mandated Capacity Construction Schedule</v>
      </c>
      <c r="D420" s="6" t="s">
        <v>2714</v>
      </c>
      <c r="E420" s="45"/>
      <c r="F420" s="6" t="s">
        <v>2443</v>
      </c>
      <c r="G420" s="45"/>
      <c r="H420" s="47">
        <f t="shared" si="29"/>
        <v>419</v>
      </c>
      <c r="I420" s="324" t="s">
        <v>41</v>
      </c>
      <c r="J420" s="255" t="str">
        <f>IF(ISBLANK(INDEX('Policy Characteristics'!D:D,MATCH($C420,'Policy Characteristics'!$C:$C,0))),"",INDEX('Policy Characteristics'!D:D,MATCH($C420,'Policy Characteristics'!$C:$C,0)))</f>
        <v>Non BAU Mandated Capacity Construction</v>
      </c>
      <c r="K420" s="254" t="str">
        <f>IF(ISBLANK(INDEX('Policy Characteristics'!E:E,MATCH($C420,'Policy Characteristics'!$C:$C,0))),"",INDEX('Policy Characteristics'!E:E,MATCH($C420,'Policy Characteristics'!$C:$C,0)))</f>
        <v/>
      </c>
      <c r="L420" s="254">
        <f>IF(ISBLANK(INDEX('Policy Characteristics'!F:F,MATCH($C420,'Policy Characteristics'!$C:$C,0))),"",INDEX('Policy Characteristics'!F:F,MATCH($C420,'Policy Characteristics'!$C:$C,0)))</f>
        <v>0</v>
      </c>
      <c r="M420" s="254">
        <f>IF(ISBLANK(INDEX('Policy Characteristics'!G:G,MATCH($C420,'Policy Characteristics'!$C:$C,0))),"",INDEX('Policy Characteristics'!G:G,MATCH($C420,'Policy Characteristics'!$C:$C,0)))</f>
        <v>1</v>
      </c>
      <c r="N420" s="254">
        <f>IF(ISBLANK(INDEX('Policy Characteristics'!H:H,MATCH($C420,'Policy Characteristics'!$C:$C,0))),"",INDEX('Policy Characteristics'!H:H,MATCH($C420,'Policy Characteristics'!$C:$C,0)))</f>
        <v>1</v>
      </c>
      <c r="O420" s="254" t="str">
        <f>IF(ISBLANK(INDEX('Policy Characteristics'!I:I,MATCH($C420,'Policy Characteristics'!$C:$C,0))),"",INDEX('Policy Characteristics'!I:I,MATCH($C420,'Policy Characteristics'!$C:$C,0)))</f>
        <v>on/off</v>
      </c>
      <c r="P420" s="254" t="str">
        <f>IF(ISBLANK(INDEX('Policy Characteristics'!J:J,MATCH($C420,'Policy Characteristics'!$C:$C,0))),"",INDEX('Policy Characteristics'!J:J,MATCH($C420,'Policy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0" s="254" t="str">
        <f>IF(ISBLANK(INDEX('Policy Characteristics'!K:K,MATCH($C420,'Policy Characteristics'!$C:$C,0))),"",INDEX('Policy Characteristics'!K:K,MATCH($C420,'Policy Characteristics'!$C:$C,0)))</f>
        <v/>
      </c>
      <c r="R420" s="254" t="str">
        <f>IF(ISBLANK(INDEX('Policy Characteristics'!L:L,MATCH($C420,'Policy Characteristics'!$C:$C,0))),"",INDEX('Policy Characteristics'!L:L,MATCH($C420,'Policy Characteristics'!$C:$C,0)))</f>
        <v/>
      </c>
    </row>
    <row r="421" spans="1:18" s="4" customFormat="1" x14ac:dyDescent="0.25">
      <c r="A421" s="254" t="str">
        <f>IF(ISBLANK(INDEX('Policy Characteristics'!A:A,MATCH($C421,'Policy Characteristics'!$C:$C,0))),"",INDEX('Policy Characteristics'!A:A,MATCH($C421,'Policy Characteristics'!$C:$C,0)))</f>
        <v>Electricity Supply</v>
      </c>
      <c r="B421" s="262" t="str">
        <f>IF(ISBLANK(INDEX('Policy Characteristics'!B:B,MATCH($C421,'Policy Characteristics'!$C:$C,0))),"",INDEX('Policy Characteristics'!B:B,MATCH($C421,'Policy Characteristics'!$C:$C,0)))</f>
        <v>Non BAU Mandated Capacity Construction</v>
      </c>
      <c r="C421" s="254" t="str">
        <f t="shared" si="30"/>
        <v>Boolean Use Non BAU Mandated Capacity Construction Schedule</v>
      </c>
      <c r="D421" s="6" t="s">
        <v>2715</v>
      </c>
      <c r="E421" s="45"/>
      <c r="F421" s="6" t="s">
        <v>2559</v>
      </c>
      <c r="G421" s="45"/>
      <c r="H421" s="47">
        <f t="shared" si="29"/>
        <v>420</v>
      </c>
      <c r="I421" s="324" t="s">
        <v>41</v>
      </c>
      <c r="J421" s="255" t="str">
        <f>IF(ISBLANK(INDEX('Policy Characteristics'!D:D,MATCH($C421,'Policy Characteristics'!$C:$C,0))),"",INDEX('Policy Characteristics'!D:D,MATCH($C421,'Policy Characteristics'!$C:$C,0)))</f>
        <v>Non BAU Mandated Capacity Construction</v>
      </c>
      <c r="K421" s="254" t="str">
        <f>IF(ISBLANK(INDEX('Policy Characteristics'!E:E,MATCH($C421,'Policy Characteristics'!$C:$C,0))),"",INDEX('Policy Characteristics'!E:E,MATCH($C421,'Policy Characteristics'!$C:$C,0)))</f>
        <v/>
      </c>
      <c r="L421" s="254">
        <f>IF(ISBLANK(INDEX('Policy Characteristics'!F:F,MATCH($C421,'Policy Characteristics'!$C:$C,0))),"",INDEX('Policy Characteristics'!F:F,MATCH($C421,'Policy Characteristics'!$C:$C,0)))</f>
        <v>0</v>
      </c>
      <c r="M421" s="254">
        <f>IF(ISBLANK(INDEX('Policy Characteristics'!G:G,MATCH($C421,'Policy Characteristics'!$C:$C,0))),"",INDEX('Policy Characteristics'!G:G,MATCH($C421,'Policy Characteristics'!$C:$C,0)))</f>
        <v>1</v>
      </c>
      <c r="N421" s="254">
        <f>IF(ISBLANK(INDEX('Policy Characteristics'!H:H,MATCH($C421,'Policy Characteristics'!$C:$C,0))),"",INDEX('Policy Characteristics'!H:H,MATCH($C421,'Policy Characteristics'!$C:$C,0)))</f>
        <v>1</v>
      </c>
      <c r="O421" s="254" t="str">
        <f>IF(ISBLANK(INDEX('Policy Characteristics'!I:I,MATCH($C421,'Policy Characteristics'!$C:$C,0))),"",INDEX('Policy Characteristics'!I:I,MATCH($C421,'Policy Characteristics'!$C:$C,0)))</f>
        <v>on/off</v>
      </c>
      <c r="P421" s="254" t="str">
        <f>IF(ISBLANK(INDEX('Policy Characteristics'!J:J,MATCH($C421,'Policy Characteristics'!$C:$C,0))),"",INDEX('Policy Characteristics'!J:J,MATCH($C421,'Policy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1" s="254" t="str">
        <f>IF(ISBLANK(INDEX('Policy Characteristics'!K:K,MATCH($C421,'Policy Characteristics'!$C:$C,0))),"",INDEX('Policy Characteristics'!K:K,MATCH($C421,'Policy Characteristics'!$C:$C,0)))</f>
        <v/>
      </c>
      <c r="R421" s="254" t="str">
        <f>IF(ISBLANK(INDEX('Policy Characteristics'!L:L,MATCH($C421,'Policy Characteristics'!$C:$C,0))),"",INDEX('Policy Characteristics'!L:L,MATCH($C421,'Policy Characteristics'!$C:$C,0)))</f>
        <v/>
      </c>
    </row>
    <row r="422" spans="1:18" s="4" customFormat="1" x14ac:dyDescent="0.25">
      <c r="A422" s="254" t="str">
        <f>IF(ISBLANK(INDEX('Policy Characteristics'!A:A,MATCH($C422,'Policy Characteristics'!$C:$C,0))),"",INDEX('Policy Characteristics'!A:A,MATCH($C422,'Policy Characteristics'!$C:$C,0)))</f>
        <v>Electricity Supply</v>
      </c>
      <c r="B422" s="262" t="str">
        <f>IF(ISBLANK(INDEX('Policy Characteristics'!B:B,MATCH($C422,'Policy Characteristics'!$C:$C,0))),"",INDEX('Policy Characteristics'!B:B,MATCH($C422,'Policy Characteristics'!$C:$C,0)))</f>
        <v>Non BAU Mandated Capacity Construction</v>
      </c>
      <c r="C422" s="254" t="str">
        <f t="shared" si="30"/>
        <v>Boolean Use Non BAU Mandated Capacity Construction Schedule</v>
      </c>
      <c r="D422" s="6" t="s">
        <v>2716</v>
      </c>
      <c r="E422" s="45"/>
      <c r="F422" s="6" t="s">
        <v>2445</v>
      </c>
      <c r="G422" s="45"/>
      <c r="H422" s="47">
        <f t="shared" si="29"/>
        <v>421</v>
      </c>
      <c r="I422" s="324" t="s">
        <v>41</v>
      </c>
      <c r="J422" s="255" t="str">
        <f>IF(ISBLANK(INDEX('Policy Characteristics'!D:D,MATCH($C422,'Policy Characteristics'!$C:$C,0))),"",INDEX('Policy Characteristics'!D:D,MATCH($C422,'Policy Characteristics'!$C:$C,0)))</f>
        <v>Non BAU Mandated Capacity Construction</v>
      </c>
      <c r="K422" s="254" t="str">
        <f>IF(ISBLANK(INDEX('Policy Characteristics'!E:E,MATCH($C422,'Policy Characteristics'!$C:$C,0))),"",INDEX('Policy Characteristics'!E:E,MATCH($C422,'Policy Characteristics'!$C:$C,0)))</f>
        <v/>
      </c>
      <c r="L422" s="254">
        <f>IF(ISBLANK(INDEX('Policy Characteristics'!F:F,MATCH($C422,'Policy Characteristics'!$C:$C,0))),"",INDEX('Policy Characteristics'!F:F,MATCH($C422,'Policy Characteristics'!$C:$C,0)))</f>
        <v>0</v>
      </c>
      <c r="M422" s="254">
        <f>IF(ISBLANK(INDEX('Policy Characteristics'!G:G,MATCH($C422,'Policy Characteristics'!$C:$C,0))),"",INDEX('Policy Characteristics'!G:G,MATCH($C422,'Policy Characteristics'!$C:$C,0)))</f>
        <v>1</v>
      </c>
      <c r="N422" s="254">
        <f>IF(ISBLANK(INDEX('Policy Characteristics'!H:H,MATCH($C422,'Policy Characteristics'!$C:$C,0))),"",INDEX('Policy Characteristics'!H:H,MATCH($C422,'Policy Characteristics'!$C:$C,0)))</f>
        <v>1</v>
      </c>
      <c r="O422" s="254" t="str">
        <f>IF(ISBLANK(INDEX('Policy Characteristics'!I:I,MATCH($C422,'Policy Characteristics'!$C:$C,0))),"",INDEX('Policy Characteristics'!I:I,MATCH($C422,'Policy Characteristics'!$C:$C,0)))</f>
        <v>on/off</v>
      </c>
      <c r="P422" s="254" t="str">
        <f>IF(ISBLANK(INDEX('Policy Characteristics'!J:J,MATCH($C422,'Policy Characteristics'!$C:$C,0))),"",INDEX('Policy Characteristics'!J:J,MATCH($C422,'Policy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2" s="254" t="str">
        <f>IF(ISBLANK(INDEX('Policy Characteristics'!K:K,MATCH($C422,'Policy Characteristics'!$C:$C,0))),"",INDEX('Policy Characteristics'!K:K,MATCH($C422,'Policy Characteristics'!$C:$C,0)))</f>
        <v/>
      </c>
      <c r="R422" s="254" t="str">
        <f>IF(ISBLANK(INDEX('Policy Characteristics'!L:L,MATCH($C422,'Policy Characteristics'!$C:$C,0))),"",INDEX('Policy Characteristics'!L:L,MATCH($C422,'Policy Characteristics'!$C:$C,0)))</f>
        <v/>
      </c>
    </row>
    <row r="423" spans="1:18" s="4" customFormat="1" x14ac:dyDescent="0.25">
      <c r="A423" s="254" t="str">
        <f>IF(ISBLANK(INDEX('Policy Characteristics'!A:A,MATCH($C423,'Policy Characteristics'!$C:$C,0))),"",INDEX('Policy Characteristics'!A:A,MATCH($C423,'Policy Characteristics'!$C:$C,0)))</f>
        <v>Electricity Supply</v>
      </c>
      <c r="B423" s="262" t="str">
        <f>IF(ISBLANK(INDEX('Policy Characteristics'!B:B,MATCH($C423,'Policy Characteristics'!$C:$C,0))),"",INDEX('Policy Characteristics'!B:B,MATCH($C423,'Policy Characteristics'!$C:$C,0)))</f>
        <v>Non BAU Mandated Capacity Construction</v>
      </c>
      <c r="C423" s="254" t="str">
        <f t="shared" si="30"/>
        <v>Boolean Use Non BAU Mandated Capacity Construction Schedule</v>
      </c>
      <c r="D423" s="6" t="s">
        <v>3432</v>
      </c>
      <c r="E423" s="45"/>
      <c r="F423" s="6" t="s">
        <v>3439</v>
      </c>
      <c r="G423" s="45"/>
      <c r="H423" s="47">
        <f t="shared" si="29"/>
        <v>422</v>
      </c>
      <c r="I423" s="324" t="s">
        <v>41</v>
      </c>
      <c r="J423" s="255" t="str">
        <f>IF(ISBLANK(INDEX('Policy Characteristics'!D:D,MATCH($C423,'Policy Characteristics'!$C:$C,0))),"",INDEX('Policy Characteristics'!D:D,MATCH($C423,'Policy Characteristics'!$C:$C,0)))</f>
        <v>Non BAU Mandated Capacity Construction</v>
      </c>
      <c r="K423" s="254" t="str">
        <f>IF(ISBLANK(INDEX('Policy Characteristics'!E:E,MATCH($C423,'Policy Characteristics'!$C:$C,0))),"",INDEX('Policy Characteristics'!E:E,MATCH($C423,'Policy Characteristics'!$C:$C,0)))</f>
        <v/>
      </c>
      <c r="L423" s="254">
        <f>IF(ISBLANK(INDEX('Policy Characteristics'!F:F,MATCH($C423,'Policy Characteristics'!$C:$C,0))),"",INDEX('Policy Characteristics'!F:F,MATCH($C423,'Policy Characteristics'!$C:$C,0)))</f>
        <v>0</v>
      </c>
      <c r="M423" s="254">
        <f>IF(ISBLANK(INDEX('Policy Characteristics'!G:G,MATCH($C423,'Policy Characteristics'!$C:$C,0))),"",INDEX('Policy Characteristics'!G:G,MATCH($C423,'Policy Characteristics'!$C:$C,0)))</f>
        <v>1</v>
      </c>
      <c r="N423" s="254">
        <f>IF(ISBLANK(INDEX('Policy Characteristics'!H:H,MATCH($C423,'Policy Characteristics'!$C:$C,0))),"",INDEX('Policy Characteristics'!H:H,MATCH($C423,'Policy Characteristics'!$C:$C,0)))</f>
        <v>1</v>
      </c>
      <c r="O423" s="254" t="str">
        <f>IF(ISBLANK(INDEX('Policy Characteristics'!I:I,MATCH($C423,'Policy Characteristics'!$C:$C,0))),"",INDEX('Policy Characteristics'!I:I,MATCH($C423,'Policy Characteristics'!$C:$C,0)))</f>
        <v>on/off</v>
      </c>
      <c r="P423" s="254" t="str">
        <f>IF(ISBLANK(INDEX('Policy Characteristics'!J:J,MATCH($C423,'Policy Characteristics'!$C:$C,0))),"",INDEX('Policy Characteristics'!J:J,MATCH($C423,'Policy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3" s="254" t="str">
        <f>IF(ISBLANK(INDEX('Policy Characteristics'!K:K,MATCH($C423,'Policy Characteristics'!$C:$C,0))),"",INDEX('Policy Characteristics'!K:K,MATCH($C423,'Policy Characteristics'!$C:$C,0)))</f>
        <v/>
      </c>
      <c r="R423" s="254" t="str">
        <f>IF(ISBLANK(INDEX('Policy Characteristics'!L:L,MATCH($C423,'Policy Characteristics'!$C:$C,0))),"",INDEX('Policy Characteristics'!L:L,MATCH($C423,'Policy Characteristics'!$C:$C,0)))</f>
        <v/>
      </c>
    </row>
    <row r="424" spans="1:18" s="4" customFormat="1" x14ac:dyDescent="0.25">
      <c r="A424" s="254" t="str">
        <f>IF(ISBLANK(INDEX('Policy Characteristics'!A:A,MATCH($C424,'Policy Characteristics'!$C:$C,0))),"",INDEX('Policy Characteristics'!A:A,MATCH($C424,'Policy Characteristics'!$C:$C,0)))</f>
        <v>Electricity Supply</v>
      </c>
      <c r="B424" s="262" t="str">
        <f>IF(ISBLANK(INDEX('Policy Characteristics'!B:B,MATCH($C424,'Policy Characteristics'!$C:$C,0))),"",INDEX('Policy Characteristics'!B:B,MATCH($C424,'Policy Characteristics'!$C:$C,0)))</f>
        <v>Non BAU Mandated Capacity Construction</v>
      </c>
      <c r="C424" s="254" t="str">
        <f t="shared" si="30"/>
        <v>Boolean Use Non BAU Mandated Capacity Construction Schedule</v>
      </c>
      <c r="D424" s="6" t="s">
        <v>3435</v>
      </c>
      <c r="E424" s="45"/>
      <c r="F424" s="6" t="s">
        <v>3440</v>
      </c>
      <c r="G424" s="45"/>
      <c r="H424" s="47">
        <f t="shared" si="29"/>
        <v>423</v>
      </c>
      <c r="I424" s="324" t="s">
        <v>41</v>
      </c>
      <c r="J424" s="255" t="str">
        <f>IF(ISBLANK(INDEX('Policy Characteristics'!D:D,MATCH($C424,'Policy Characteristics'!$C:$C,0))),"",INDEX('Policy Characteristics'!D:D,MATCH($C424,'Policy Characteristics'!$C:$C,0)))</f>
        <v>Non BAU Mandated Capacity Construction</v>
      </c>
      <c r="K424" s="254" t="str">
        <f>IF(ISBLANK(INDEX('Policy Characteristics'!E:E,MATCH($C424,'Policy Characteristics'!$C:$C,0))),"",INDEX('Policy Characteristics'!E:E,MATCH($C424,'Policy Characteristics'!$C:$C,0)))</f>
        <v/>
      </c>
      <c r="L424" s="254">
        <f>IF(ISBLANK(INDEX('Policy Characteristics'!F:F,MATCH($C424,'Policy Characteristics'!$C:$C,0))),"",INDEX('Policy Characteristics'!F:F,MATCH($C424,'Policy Characteristics'!$C:$C,0)))</f>
        <v>0</v>
      </c>
      <c r="M424" s="254">
        <f>IF(ISBLANK(INDEX('Policy Characteristics'!G:G,MATCH($C424,'Policy Characteristics'!$C:$C,0))),"",INDEX('Policy Characteristics'!G:G,MATCH($C424,'Policy Characteristics'!$C:$C,0)))</f>
        <v>1</v>
      </c>
      <c r="N424" s="254">
        <f>IF(ISBLANK(INDEX('Policy Characteristics'!H:H,MATCH($C424,'Policy Characteristics'!$C:$C,0))),"",INDEX('Policy Characteristics'!H:H,MATCH($C424,'Policy Characteristics'!$C:$C,0)))</f>
        <v>1</v>
      </c>
      <c r="O424" s="254" t="str">
        <f>IF(ISBLANK(INDEX('Policy Characteristics'!I:I,MATCH($C424,'Policy Characteristics'!$C:$C,0))),"",INDEX('Policy Characteristics'!I:I,MATCH($C424,'Policy Characteristics'!$C:$C,0)))</f>
        <v>on/off</v>
      </c>
      <c r="P424" s="254" t="str">
        <f>IF(ISBLANK(INDEX('Policy Characteristics'!J:J,MATCH($C424,'Policy Characteristics'!$C:$C,0))),"",INDEX('Policy Characteristics'!J:J,MATCH($C424,'Policy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4" s="254" t="str">
        <f>IF(ISBLANK(INDEX('Policy Characteristics'!K:K,MATCH($C424,'Policy Characteristics'!$C:$C,0))),"",INDEX('Policy Characteristics'!K:K,MATCH($C424,'Policy Characteristics'!$C:$C,0)))</f>
        <v/>
      </c>
      <c r="R424" s="254" t="str">
        <f>IF(ISBLANK(INDEX('Policy Characteristics'!L:L,MATCH($C424,'Policy Characteristics'!$C:$C,0))),"",INDEX('Policy Characteristics'!L:L,MATCH($C424,'Policy Characteristics'!$C:$C,0)))</f>
        <v/>
      </c>
    </row>
    <row r="425" spans="1:18" s="4" customFormat="1" x14ac:dyDescent="0.25">
      <c r="A425" s="254" t="str">
        <f>IF(ISBLANK(INDEX('Policy Characteristics'!A:A,MATCH($C425,'Policy Characteristics'!$C:$C,0))),"",INDEX('Policy Characteristics'!A:A,MATCH($C425,'Policy Characteristics'!$C:$C,0)))</f>
        <v>Electricity Supply</v>
      </c>
      <c r="B425" s="262" t="str">
        <f>IF(ISBLANK(INDEX('Policy Characteristics'!B:B,MATCH($C425,'Policy Characteristics'!$C:$C,0))),"",INDEX('Policy Characteristics'!B:B,MATCH($C425,'Policy Characteristics'!$C:$C,0)))</f>
        <v>Non BAU Mandated Capacity Construction</v>
      </c>
      <c r="C425" s="254" t="str">
        <f t="shared" si="30"/>
        <v>Boolean Use Non BAU Mandated Capacity Construction Schedule</v>
      </c>
      <c r="D425" s="6" t="s">
        <v>3436</v>
      </c>
      <c r="E425" s="45"/>
      <c r="F425" s="6" t="s">
        <v>3441</v>
      </c>
      <c r="G425" s="45"/>
      <c r="H425" s="47">
        <f t="shared" si="29"/>
        <v>424</v>
      </c>
      <c r="I425" s="324" t="s">
        <v>41</v>
      </c>
      <c r="J425" s="255" t="str">
        <f>IF(ISBLANK(INDEX('Policy Characteristics'!D:D,MATCH($C425,'Policy Characteristics'!$C:$C,0))),"",INDEX('Policy Characteristics'!D:D,MATCH($C425,'Policy Characteristics'!$C:$C,0)))</f>
        <v>Non BAU Mandated Capacity Construction</v>
      </c>
      <c r="K425" s="254" t="str">
        <f>IF(ISBLANK(INDEX('Policy Characteristics'!E:E,MATCH($C425,'Policy Characteristics'!$C:$C,0))),"",INDEX('Policy Characteristics'!E:E,MATCH($C425,'Policy Characteristics'!$C:$C,0)))</f>
        <v/>
      </c>
      <c r="L425" s="254">
        <f>IF(ISBLANK(INDEX('Policy Characteristics'!F:F,MATCH($C425,'Policy Characteristics'!$C:$C,0))),"",INDEX('Policy Characteristics'!F:F,MATCH($C425,'Policy Characteristics'!$C:$C,0)))</f>
        <v>0</v>
      </c>
      <c r="M425" s="254">
        <f>IF(ISBLANK(INDEX('Policy Characteristics'!G:G,MATCH($C425,'Policy Characteristics'!$C:$C,0))),"",INDEX('Policy Characteristics'!G:G,MATCH($C425,'Policy Characteristics'!$C:$C,0)))</f>
        <v>1</v>
      </c>
      <c r="N425" s="254">
        <f>IF(ISBLANK(INDEX('Policy Characteristics'!H:H,MATCH($C425,'Policy Characteristics'!$C:$C,0))),"",INDEX('Policy Characteristics'!H:H,MATCH($C425,'Policy Characteristics'!$C:$C,0)))</f>
        <v>1</v>
      </c>
      <c r="O425" s="254" t="str">
        <f>IF(ISBLANK(INDEX('Policy Characteristics'!I:I,MATCH($C425,'Policy Characteristics'!$C:$C,0))),"",INDEX('Policy Characteristics'!I:I,MATCH($C425,'Policy Characteristics'!$C:$C,0)))</f>
        <v>on/off</v>
      </c>
      <c r="P425" s="254" t="str">
        <f>IF(ISBLANK(INDEX('Policy Characteristics'!J:J,MATCH($C425,'Policy Characteristics'!$C:$C,0))),"",INDEX('Policy Characteristics'!J:J,MATCH($C425,'Policy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5" s="254" t="str">
        <f>IF(ISBLANK(INDEX('Policy Characteristics'!K:K,MATCH($C425,'Policy Characteristics'!$C:$C,0))),"",INDEX('Policy Characteristics'!K:K,MATCH($C425,'Policy Characteristics'!$C:$C,0)))</f>
        <v/>
      </c>
      <c r="R425" s="254" t="str">
        <f>IF(ISBLANK(INDEX('Policy Characteristics'!L:L,MATCH($C425,'Policy Characteristics'!$C:$C,0))),"",INDEX('Policy Characteristics'!L:L,MATCH($C425,'Policy Characteristics'!$C:$C,0)))</f>
        <v/>
      </c>
    </row>
    <row r="426" spans="1:18" s="4" customFormat="1" x14ac:dyDescent="0.25">
      <c r="A426" s="254" t="str">
        <f>IF(ISBLANK(INDEX('Policy Characteristics'!A:A,MATCH($C426,'Policy Characteristics'!$C:$C,0))),"",INDEX('Policy Characteristics'!A:A,MATCH($C426,'Policy Characteristics'!$C:$C,0)))</f>
        <v>Electricity Supply</v>
      </c>
      <c r="B426" s="262" t="str">
        <f>IF(ISBLANK(INDEX('Policy Characteristics'!B:B,MATCH($C426,'Policy Characteristics'!$C:$C,0))),"",INDEX('Policy Characteristics'!B:B,MATCH($C426,'Policy Characteristics'!$C:$C,0)))</f>
        <v>Non BAU Mandated Capacity Construction</v>
      </c>
      <c r="C426" s="254" t="str">
        <f t="shared" si="30"/>
        <v>Boolean Use Non BAU Mandated Capacity Construction Schedule</v>
      </c>
      <c r="D426" s="6" t="s">
        <v>3437</v>
      </c>
      <c r="E426" s="45"/>
      <c r="F426" s="6" t="s">
        <v>3442</v>
      </c>
      <c r="G426" s="45"/>
      <c r="H426" s="47">
        <f t="shared" si="29"/>
        <v>425</v>
      </c>
      <c r="I426" s="324" t="s">
        <v>41</v>
      </c>
      <c r="J426" s="255" t="str">
        <f>IF(ISBLANK(INDEX('Policy Characteristics'!D:D,MATCH($C426,'Policy Characteristics'!$C:$C,0))),"",INDEX('Policy Characteristics'!D:D,MATCH($C426,'Policy Characteristics'!$C:$C,0)))</f>
        <v>Non BAU Mandated Capacity Construction</v>
      </c>
      <c r="K426" s="254" t="str">
        <f>IF(ISBLANK(INDEX('Policy Characteristics'!E:E,MATCH($C426,'Policy Characteristics'!$C:$C,0))),"",INDEX('Policy Characteristics'!E:E,MATCH($C426,'Policy Characteristics'!$C:$C,0)))</f>
        <v/>
      </c>
      <c r="L426" s="254">
        <f>IF(ISBLANK(INDEX('Policy Characteristics'!F:F,MATCH($C426,'Policy Characteristics'!$C:$C,0))),"",INDEX('Policy Characteristics'!F:F,MATCH($C426,'Policy Characteristics'!$C:$C,0)))</f>
        <v>0</v>
      </c>
      <c r="M426" s="254">
        <f>IF(ISBLANK(INDEX('Policy Characteristics'!G:G,MATCH($C426,'Policy Characteristics'!$C:$C,0))),"",INDEX('Policy Characteristics'!G:G,MATCH($C426,'Policy Characteristics'!$C:$C,0)))</f>
        <v>1</v>
      </c>
      <c r="N426" s="254">
        <f>IF(ISBLANK(INDEX('Policy Characteristics'!H:H,MATCH($C426,'Policy Characteristics'!$C:$C,0))),"",INDEX('Policy Characteristics'!H:H,MATCH($C426,'Policy Characteristics'!$C:$C,0)))</f>
        <v>1</v>
      </c>
      <c r="O426" s="254" t="str">
        <f>IF(ISBLANK(INDEX('Policy Characteristics'!I:I,MATCH($C426,'Policy Characteristics'!$C:$C,0))),"",INDEX('Policy Characteristics'!I:I,MATCH($C426,'Policy Characteristics'!$C:$C,0)))</f>
        <v>on/off</v>
      </c>
      <c r="P426" s="254" t="str">
        <f>IF(ISBLANK(INDEX('Policy Characteristics'!J:J,MATCH($C426,'Policy Characteristics'!$C:$C,0))),"",INDEX('Policy Characteristics'!J:J,MATCH($C426,'Policy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6" s="254" t="str">
        <f>IF(ISBLANK(INDEX('Policy Characteristics'!K:K,MATCH($C426,'Policy Characteristics'!$C:$C,0))),"",INDEX('Policy Characteristics'!K:K,MATCH($C426,'Policy Characteristics'!$C:$C,0)))</f>
        <v/>
      </c>
      <c r="R426" s="254" t="str">
        <f>IF(ISBLANK(INDEX('Policy Characteristics'!L:L,MATCH($C426,'Policy Characteristics'!$C:$C,0))),"",INDEX('Policy Characteristics'!L:L,MATCH($C426,'Policy Characteristics'!$C:$C,0)))</f>
        <v/>
      </c>
    </row>
    <row r="427" spans="1:18" s="4" customFormat="1" x14ac:dyDescent="0.25">
      <c r="A427" s="254" t="str">
        <f>IF(ISBLANK(INDEX('Policy Characteristics'!A:A,MATCH($C427,'Policy Characteristics'!$C:$C,0))),"",INDEX('Policy Characteristics'!A:A,MATCH($C427,'Policy Characteristics'!$C:$C,0)))</f>
        <v>Electricity Supply</v>
      </c>
      <c r="B427" s="262" t="str">
        <f>IF(ISBLANK(INDEX('Policy Characteristics'!B:B,MATCH($C427,'Policy Characteristics'!$C:$C,0))),"",INDEX('Policy Characteristics'!B:B,MATCH($C427,'Policy Characteristics'!$C:$C,0)))</f>
        <v>Non BAU Mandated Capacity Construction</v>
      </c>
      <c r="C427" s="254" t="str">
        <f t="shared" si="30"/>
        <v>Boolean Use Non BAU Mandated Capacity Construction Schedule</v>
      </c>
      <c r="D427" s="6" t="s">
        <v>3438</v>
      </c>
      <c r="E427" s="45"/>
      <c r="F427" s="6" t="s">
        <v>3443</v>
      </c>
      <c r="G427" s="45"/>
      <c r="H427" s="47">
        <f t="shared" si="29"/>
        <v>426</v>
      </c>
      <c r="I427" s="324" t="s">
        <v>41</v>
      </c>
      <c r="J427" s="255" t="str">
        <f>IF(ISBLANK(INDEX('Policy Characteristics'!D:D,MATCH($C427,'Policy Characteristics'!$C:$C,0))),"",INDEX('Policy Characteristics'!D:D,MATCH($C427,'Policy Characteristics'!$C:$C,0)))</f>
        <v>Non BAU Mandated Capacity Construction</v>
      </c>
      <c r="K427" s="254" t="str">
        <f>IF(ISBLANK(INDEX('Policy Characteristics'!E:E,MATCH($C427,'Policy Characteristics'!$C:$C,0))),"",INDEX('Policy Characteristics'!E:E,MATCH($C427,'Policy Characteristics'!$C:$C,0)))</f>
        <v/>
      </c>
      <c r="L427" s="254">
        <f>IF(ISBLANK(INDEX('Policy Characteristics'!F:F,MATCH($C427,'Policy Characteristics'!$C:$C,0))),"",INDEX('Policy Characteristics'!F:F,MATCH($C427,'Policy Characteristics'!$C:$C,0)))</f>
        <v>0</v>
      </c>
      <c r="M427" s="254">
        <f>IF(ISBLANK(INDEX('Policy Characteristics'!G:G,MATCH($C427,'Policy Characteristics'!$C:$C,0))),"",INDEX('Policy Characteristics'!G:G,MATCH($C427,'Policy Characteristics'!$C:$C,0)))</f>
        <v>1</v>
      </c>
      <c r="N427" s="254">
        <f>IF(ISBLANK(INDEX('Policy Characteristics'!H:H,MATCH($C427,'Policy Characteristics'!$C:$C,0))),"",INDEX('Policy Characteristics'!H:H,MATCH($C427,'Policy Characteristics'!$C:$C,0)))</f>
        <v>1</v>
      </c>
      <c r="O427" s="254" t="str">
        <f>IF(ISBLANK(INDEX('Policy Characteristics'!I:I,MATCH($C427,'Policy Characteristics'!$C:$C,0))),"",INDEX('Policy Characteristics'!I:I,MATCH($C427,'Policy Characteristics'!$C:$C,0)))</f>
        <v>on/off</v>
      </c>
      <c r="P427" s="254" t="str">
        <f>IF(ISBLANK(INDEX('Policy Characteristics'!J:J,MATCH($C427,'Policy Characteristics'!$C:$C,0))),"",INDEX('Policy Characteristics'!J:J,MATCH($C427,'Policy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7" s="254" t="str">
        <f>IF(ISBLANK(INDEX('Policy Characteristics'!K:K,MATCH($C427,'Policy Characteristics'!$C:$C,0))),"",INDEX('Policy Characteristics'!K:K,MATCH($C427,'Policy Characteristics'!$C:$C,0)))</f>
        <v/>
      </c>
      <c r="R427" s="254" t="str">
        <f>IF(ISBLANK(INDEX('Policy Characteristics'!L:L,MATCH($C427,'Policy Characteristics'!$C:$C,0))),"",INDEX('Policy Characteristics'!L:L,MATCH($C427,'Policy Characteristics'!$C:$C,0)))</f>
        <v/>
      </c>
    </row>
    <row r="428" spans="1:18" s="4" customFormat="1" x14ac:dyDescent="0.25">
      <c r="A428" s="254" t="str">
        <f>IF(ISBLANK(INDEX('Policy Characteristics'!A:A,MATCH($C428,'Policy Characteristics'!$C:$C,0))),"",INDEX('Policy Characteristics'!A:A,MATCH($C428,'Policy Characteristics'!$C:$C,0)))</f>
        <v>Electricity Supply</v>
      </c>
      <c r="B428" s="262" t="str">
        <f>IF(ISBLANK(INDEX('Policy Characteristics'!B:B,MATCH($C428,'Policy Characteristics'!$C:$C,0))),"",INDEX('Policy Characteristics'!B:B,MATCH($C428,'Policy Characteristics'!$C:$C,0)))</f>
        <v>Non BAU Mandated Capacity Construction</v>
      </c>
      <c r="C428" s="254" t="str">
        <f t="shared" si="30"/>
        <v>Boolean Use Non BAU Mandated Capacity Construction Schedule</v>
      </c>
      <c r="D428" s="6" t="s">
        <v>3501</v>
      </c>
      <c r="E428" s="45"/>
      <c r="F428" s="6" t="s">
        <v>3499</v>
      </c>
      <c r="G428" s="45"/>
      <c r="H428" s="47">
        <f t="shared" si="29"/>
        <v>427</v>
      </c>
      <c r="I428" s="324" t="s">
        <v>41</v>
      </c>
      <c r="J428" s="255" t="str">
        <f>IF(ISBLANK(INDEX('Policy Characteristics'!D:D,MATCH($C428,'Policy Characteristics'!$C:$C,0))),"",INDEX('Policy Characteristics'!D:D,MATCH($C428,'Policy Characteristics'!$C:$C,0)))</f>
        <v>Non BAU Mandated Capacity Construction</v>
      </c>
      <c r="K428" s="254" t="str">
        <f>IF(ISBLANK(INDEX('Policy Characteristics'!E:E,MATCH($C428,'Policy Characteristics'!$C:$C,0))),"",INDEX('Policy Characteristics'!E:E,MATCH($C428,'Policy Characteristics'!$C:$C,0)))</f>
        <v/>
      </c>
      <c r="L428" s="254">
        <f>IF(ISBLANK(INDEX('Policy Characteristics'!F:F,MATCH($C428,'Policy Characteristics'!$C:$C,0))),"",INDEX('Policy Characteristics'!F:F,MATCH($C428,'Policy Characteristics'!$C:$C,0)))</f>
        <v>0</v>
      </c>
      <c r="M428" s="254">
        <f>IF(ISBLANK(INDEX('Policy Characteristics'!G:G,MATCH($C428,'Policy Characteristics'!$C:$C,0))),"",INDEX('Policy Characteristics'!G:G,MATCH($C428,'Policy Characteristics'!$C:$C,0)))</f>
        <v>1</v>
      </c>
      <c r="N428" s="254">
        <f>IF(ISBLANK(INDEX('Policy Characteristics'!H:H,MATCH($C428,'Policy Characteristics'!$C:$C,0))),"",INDEX('Policy Characteristics'!H:H,MATCH($C428,'Policy Characteristics'!$C:$C,0)))</f>
        <v>1</v>
      </c>
      <c r="O428" s="254" t="str">
        <f>IF(ISBLANK(INDEX('Policy Characteristics'!I:I,MATCH($C428,'Policy Characteristics'!$C:$C,0))),"",INDEX('Policy Characteristics'!I:I,MATCH($C428,'Policy Characteristics'!$C:$C,0)))</f>
        <v>on/off</v>
      </c>
      <c r="P428" s="254" t="str">
        <f>IF(ISBLANK(INDEX('Policy Characteristics'!J:J,MATCH($C428,'Policy Characteristics'!$C:$C,0))),"",INDEX('Policy Characteristics'!J:J,MATCH($C428,'Policy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8" s="254" t="str">
        <f>IF(ISBLANK(INDEX('Policy Characteristics'!K:K,MATCH($C428,'Policy Characteristics'!$C:$C,0))),"",INDEX('Policy Characteristics'!K:K,MATCH($C428,'Policy Characteristics'!$C:$C,0)))</f>
        <v/>
      </c>
      <c r="R428" s="254" t="str">
        <f>IF(ISBLANK(INDEX('Policy Characteristics'!L:L,MATCH($C428,'Policy Characteristics'!$C:$C,0))),"",INDEX('Policy Characteristics'!L:L,MATCH($C428,'Policy Characteristics'!$C:$C,0)))</f>
        <v/>
      </c>
    </row>
    <row r="429" spans="1:18" s="4" customFormat="1" x14ac:dyDescent="0.25">
      <c r="A429" s="254" t="str">
        <f>IF(ISBLANK(INDEX('Policy Characteristics'!A:A,MATCH($C429,'Policy Characteristics'!$C:$C,0))),"",INDEX('Policy Characteristics'!A:A,MATCH($C429,'Policy Characteristics'!$C:$C,0)))</f>
        <v>Electricity Supply</v>
      </c>
      <c r="B429" s="262" t="str">
        <f>IF(ISBLANK(INDEX('Policy Characteristics'!B:B,MATCH($C429,'Policy Characteristics'!$C:$C,0))),"",INDEX('Policy Characteristics'!B:B,MATCH($C429,'Policy Characteristics'!$C:$C,0)))</f>
        <v>Non BAU Mandated Capacity Construction</v>
      </c>
      <c r="C429" s="254" t="str">
        <f t="shared" si="30"/>
        <v>Boolean Use Non BAU Mandated Capacity Construction Schedule</v>
      </c>
      <c r="D429" s="6" t="s">
        <v>3502</v>
      </c>
      <c r="E429" s="45"/>
      <c r="F429" s="6" t="s">
        <v>3500</v>
      </c>
      <c r="G429" s="45"/>
      <c r="H429" s="47">
        <f t="shared" si="29"/>
        <v>428</v>
      </c>
      <c r="I429" s="324" t="s">
        <v>41</v>
      </c>
      <c r="J429" s="255" t="str">
        <f>IF(ISBLANK(INDEX('Policy Characteristics'!D:D,MATCH($C429,'Policy Characteristics'!$C:$C,0))),"",INDEX('Policy Characteristics'!D:D,MATCH($C429,'Policy Characteristics'!$C:$C,0)))</f>
        <v>Non BAU Mandated Capacity Construction</v>
      </c>
      <c r="K429" s="254" t="str">
        <f>IF(ISBLANK(INDEX('Policy Characteristics'!E:E,MATCH($C429,'Policy Characteristics'!$C:$C,0))),"",INDEX('Policy Characteristics'!E:E,MATCH($C429,'Policy Characteristics'!$C:$C,0)))</f>
        <v/>
      </c>
      <c r="L429" s="254">
        <f>IF(ISBLANK(INDEX('Policy Characteristics'!F:F,MATCH($C429,'Policy Characteristics'!$C:$C,0))),"",INDEX('Policy Characteristics'!F:F,MATCH($C429,'Policy Characteristics'!$C:$C,0)))</f>
        <v>0</v>
      </c>
      <c r="M429" s="254">
        <f>IF(ISBLANK(INDEX('Policy Characteristics'!G:G,MATCH($C429,'Policy Characteristics'!$C:$C,0))),"",INDEX('Policy Characteristics'!G:G,MATCH($C429,'Policy Characteristics'!$C:$C,0)))</f>
        <v>1</v>
      </c>
      <c r="N429" s="254">
        <f>IF(ISBLANK(INDEX('Policy Characteristics'!H:H,MATCH($C429,'Policy Characteristics'!$C:$C,0))),"",INDEX('Policy Characteristics'!H:H,MATCH($C429,'Policy Characteristics'!$C:$C,0)))</f>
        <v>1</v>
      </c>
      <c r="O429" s="254" t="str">
        <f>IF(ISBLANK(INDEX('Policy Characteristics'!I:I,MATCH($C429,'Policy Characteristics'!$C:$C,0))),"",INDEX('Policy Characteristics'!I:I,MATCH($C429,'Policy Characteristics'!$C:$C,0)))</f>
        <v>on/off</v>
      </c>
      <c r="P429" s="254" t="str">
        <f>IF(ISBLANK(INDEX('Policy Characteristics'!J:J,MATCH($C429,'Policy Characteristics'!$C:$C,0))),"",INDEX('Policy Characteristics'!J:J,MATCH($C429,'Policy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9" s="254"/>
      <c r="R429" s="254"/>
    </row>
    <row r="430" spans="1:18" s="4" customFormat="1" x14ac:dyDescent="0.25">
      <c r="A430" s="254" t="str">
        <f>IF(ISBLANK(INDEX('Policy Characteristics'!A:A,MATCH($C430,'Policy Characteristics'!$C:$C,0))),"",INDEX('Policy Characteristics'!A:A,MATCH($C430,'Policy Characteristics'!$C:$C,0)))</f>
        <v>Electricity Supply</v>
      </c>
      <c r="B430" s="262" t="str">
        <f>IF(ISBLANK(INDEX('Policy Characteristics'!B:B,MATCH($C430,'Policy Characteristics'!$C:$C,0))),"",INDEX('Policy Characteristics'!B:B,MATCH($C430,'Policy Characteristics'!$C:$C,0)))</f>
        <v>Non BAU Mandated Capacity CCUS Retrofits</v>
      </c>
      <c r="C430" t="s">
        <v>3607</v>
      </c>
      <c r="D430" s="45" t="s">
        <v>431</v>
      </c>
      <c r="E430" s="45"/>
      <c r="F430" s="45" t="s">
        <v>430</v>
      </c>
      <c r="G430" s="45"/>
      <c r="H430" s="47">
        <f t="shared" si="29"/>
        <v>429</v>
      </c>
      <c r="I430" s="324" t="s">
        <v>41</v>
      </c>
      <c r="J430" s="255" t="str">
        <f>IF(ISBLANK(INDEX('Policy Characteristics'!D:D,MATCH($C430,'Policy Characteristics'!$C:$C,0))),"",INDEX('Policy Characteristics'!D:D,MATCH($C430,'Policy Characteristics'!$C:$C,0)))</f>
        <v>Non BAU Mandated Capacity CCUS Retrofits</v>
      </c>
      <c r="K430" s="254" t="str">
        <f>IF(ISBLANK(INDEX('Policy Characteristics'!E:E,MATCH($C430,'Policy Characteristics'!$C:$C,0))),"",INDEX('Policy Characteristics'!E:E,MATCH($C430,'Policy Characteristics'!$C:$C,0)))</f>
        <v/>
      </c>
      <c r="L430" s="254">
        <f>IF(ISBLANK(INDEX('Policy Characteristics'!F:F,MATCH($C430,'Policy Characteristics'!$C:$C,0))),"",INDEX('Policy Characteristics'!F:F,MATCH($C430,'Policy Characteristics'!$C:$C,0)))</f>
        <v>0</v>
      </c>
      <c r="M430" s="254">
        <f>IF(ISBLANK(INDEX('Policy Characteristics'!G:G,MATCH($C430,'Policy Characteristics'!$C:$C,0))),"",INDEX('Policy Characteristics'!G:G,MATCH($C430,'Policy Characteristics'!$C:$C,0)))</f>
        <v>1</v>
      </c>
      <c r="N430" s="254">
        <f>IF(ISBLANK(INDEX('Policy Characteristics'!H:H,MATCH($C430,'Policy Characteristics'!$C:$C,0))),"",INDEX('Policy Characteristics'!H:H,MATCH($C430,'Policy Characteristics'!$C:$C,0)))</f>
        <v>1</v>
      </c>
      <c r="O430" s="254" t="str">
        <f>IF(ISBLANK(INDEX('Policy Characteristics'!I:I,MATCH($C430,'Policy Characteristics'!$C:$C,0))),"",INDEX('Policy Characteristics'!I:I,MATCH($C430,'Policy Characteristics'!$C:$C,0)))</f>
        <v>on/off</v>
      </c>
      <c r="P430" s="254" t="str">
        <f>IF(ISBLANK(INDEX('Policy Characteristics'!J:J,MATCH($C430,'Policy Characteristics'!$C:$C,0))),"",INDEX('Policy Characteristics'!J:J,MATCH($C430,'Policy Characteristics'!$C:$C,0)))</f>
        <v>**Description:** The business-as-usual case includes all planned CCUS retrofits (as modeled by the EPA for its latest Clean Air Act Section 111 regulations for power plants). Turning this policy lever on assumes those retrofits do not happen.</v>
      </c>
      <c r="Q430" s="254" t="str">
        <f>IF(ISBLANK(INDEX('Policy Characteristics'!K:K,MATCH($C430,'Policy Characteristics'!$C:$C,0))),"",INDEX('Policy Characteristics'!K:K,MATCH($C430,'Policy Characteristics'!$C:$C,0)))</f>
        <v/>
      </c>
      <c r="R430" s="254" t="str">
        <f>IF(ISBLANK(INDEX('Policy Characteristics'!L:L,MATCH($C430,'Policy Characteristics'!$C:$C,0))),"",INDEX('Policy Characteristics'!L:L,MATCH($C430,'Policy Characteristics'!$C:$C,0)))</f>
        <v/>
      </c>
    </row>
    <row r="431" spans="1:18" s="4" customFormat="1" x14ac:dyDescent="0.25">
      <c r="A431" s="254" t="str">
        <f>IF(ISBLANK(INDEX('Policy Characteristics'!A:A,MATCH($C431,'Policy Characteristics'!$C:$C,0))),"",INDEX('Policy Characteristics'!A:A,MATCH($C431,'Policy Characteristics'!$C:$C,0)))</f>
        <v>Electricity Supply</v>
      </c>
      <c r="B431" s="262" t="str">
        <f>IF(ISBLANK(INDEX('Policy Characteristics'!B:B,MATCH($C431,'Policy Characteristics'!$C:$C,0))),"",INDEX('Policy Characteristics'!B:B,MATCH($C431,'Policy Characteristics'!$C:$C,0)))</f>
        <v>Non BAU Mandated Capacity CCUS Retrofits</v>
      </c>
      <c r="C431" s="254" t="str">
        <f>$C$430</f>
        <v>Boolean Use Non BAU Mandated Capacity Retrofit Schedule</v>
      </c>
      <c r="D431" s="6" t="s">
        <v>3433</v>
      </c>
      <c r="E431" s="45"/>
      <c r="F431" s="6" t="s">
        <v>3373</v>
      </c>
      <c r="G431" s="45"/>
      <c r="H431" s="47">
        <f t="shared" si="29"/>
        <v>430</v>
      </c>
      <c r="I431" s="324" t="s">
        <v>41</v>
      </c>
      <c r="J431" s="255" t="str">
        <f>IF(ISBLANK(INDEX('Policy Characteristics'!D:D,MATCH($C431,'Policy Characteristics'!$C:$C,0))),"",INDEX('Policy Characteristics'!D:D,MATCH($C431,'Policy Characteristics'!$C:$C,0)))</f>
        <v>Non BAU Mandated Capacity CCUS Retrofits</v>
      </c>
      <c r="K431" s="254" t="str">
        <f>IF(ISBLANK(INDEX('Policy Characteristics'!E:E,MATCH($C431,'Policy Characteristics'!$C:$C,0))),"",INDEX('Policy Characteristics'!E:E,MATCH($C431,'Policy Characteristics'!$C:$C,0)))</f>
        <v/>
      </c>
      <c r="L431" s="254">
        <f>IF(ISBLANK(INDEX('Policy Characteristics'!F:F,MATCH($C431,'Policy Characteristics'!$C:$C,0))),"",INDEX('Policy Characteristics'!F:F,MATCH($C431,'Policy Characteristics'!$C:$C,0)))</f>
        <v>0</v>
      </c>
      <c r="M431" s="254">
        <f>IF(ISBLANK(INDEX('Policy Characteristics'!G:G,MATCH($C431,'Policy Characteristics'!$C:$C,0))),"",INDEX('Policy Characteristics'!G:G,MATCH($C431,'Policy Characteristics'!$C:$C,0)))</f>
        <v>1</v>
      </c>
      <c r="N431" s="254">
        <f>IF(ISBLANK(INDEX('Policy Characteristics'!H:H,MATCH($C431,'Policy Characteristics'!$C:$C,0))),"",INDEX('Policy Characteristics'!H:H,MATCH($C431,'Policy Characteristics'!$C:$C,0)))</f>
        <v>1</v>
      </c>
      <c r="O431" s="254" t="str">
        <f>IF(ISBLANK(INDEX('Policy Characteristics'!I:I,MATCH($C431,'Policy Characteristics'!$C:$C,0))),"",INDEX('Policy Characteristics'!I:I,MATCH($C431,'Policy Characteristics'!$C:$C,0)))</f>
        <v>on/off</v>
      </c>
      <c r="P431" s="254" t="str">
        <f>IF(ISBLANK(INDEX('Policy Characteristics'!J:J,MATCH($C431,'Policy Characteristics'!$C:$C,0))),"",INDEX('Policy Characteristics'!J:J,MATCH($C431,'Policy Characteristics'!$C:$C,0)))</f>
        <v>**Description:** The business-as-usual case includes all planned CCUS retrofits (as modeled by the EPA for its latest Clean Air Act Section 111 regulations for power plants). Turning this policy lever on assumes those retrofits do not happen.</v>
      </c>
      <c r="Q431" s="254" t="str">
        <f>IF(ISBLANK(INDEX('Policy Characteristics'!K:K,MATCH($C431,'Policy Characteristics'!$C:$C,0))),"",INDEX('Policy Characteristics'!K:K,MATCH($C431,'Policy Characteristics'!$C:$C,0)))</f>
        <v/>
      </c>
      <c r="R431" s="254" t="str">
        <f>IF(ISBLANK(INDEX('Policy Characteristics'!L:L,MATCH($C431,'Policy Characteristics'!$C:$C,0))),"",INDEX('Policy Characteristics'!L:L,MATCH($C431,'Policy Characteristics'!$C:$C,0)))</f>
        <v/>
      </c>
    </row>
    <row r="432" spans="1:18" s="4" customFormat="1" x14ac:dyDescent="0.25">
      <c r="A432" s="254" t="str">
        <f>IF(ISBLANK(INDEX('Policy Characteristics'!A:A,MATCH($C432,'Policy Characteristics'!$C:$C,0))),"",INDEX('Policy Characteristics'!A:A,MATCH($C432,'Policy Characteristics'!$C:$C,0)))</f>
        <v>Electricity Supply</v>
      </c>
      <c r="B432" s="262" t="str">
        <f>IF(ISBLANK(INDEX('Policy Characteristics'!B:B,MATCH($C432,'Policy Characteristics'!$C:$C,0))),"",INDEX('Policy Characteristics'!B:B,MATCH($C432,'Policy Characteristics'!$C:$C,0)))</f>
        <v>Non BAU Mandated Capacity CCUS Retrofits</v>
      </c>
      <c r="C432" s="254" t="str">
        <f t="shared" ref="C432:C453" si="31">$C$430</f>
        <v>Boolean Use Non BAU Mandated Capacity Retrofit Schedule</v>
      </c>
      <c r="D432" s="6" t="s">
        <v>3434</v>
      </c>
      <c r="E432" s="45"/>
      <c r="F432" s="6" t="s">
        <v>3374</v>
      </c>
      <c r="G432" s="45"/>
      <c r="H432" s="47">
        <f t="shared" si="29"/>
        <v>431</v>
      </c>
      <c r="I432" s="324" t="s">
        <v>41</v>
      </c>
      <c r="J432" s="255" t="str">
        <f>IF(ISBLANK(INDEX('Policy Characteristics'!D:D,MATCH($C432,'Policy Characteristics'!$C:$C,0))),"",INDEX('Policy Characteristics'!D:D,MATCH($C432,'Policy Characteristics'!$C:$C,0)))</f>
        <v>Non BAU Mandated Capacity CCUS Retrofits</v>
      </c>
      <c r="K432" s="254" t="str">
        <f>IF(ISBLANK(INDEX('Policy Characteristics'!E:E,MATCH($C432,'Policy Characteristics'!$C:$C,0))),"",INDEX('Policy Characteristics'!E:E,MATCH($C432,'Policy Characteristics'!$C:$C,0)))</f>
        <v/>
      </c>
      <c r="L432" s="254">
        <f>IF(ISBLANK(INDEX('Policy Characteristics'!F:F,MATCH($C432,'Policy Characteristics'!$C:$C,0))),"",INDEX('Policy Characteristics'!F:F,MATCH($C432,'Policy Characteristics'!$C:$C,0)))</f>
        <v>0</v>
      </c>
      <c r="M432" s="254">
        <f>IF(ISBLANK(INDEX('Policy Characteristics'!G:G,MATCH($C432,'Policy Characteristics'!$C:$C,0))),"",INDEX('Policy Characteristics'!G:G,MATCH($C432,'Policy Characteristics'!$C:$C,0)))</f>
        <v>1</v>
      </c>
      <c r="N432" s="254">
        <f>IF(ISBLANK(INDEX('Policy Characteristics'!H:H,MATCH($C432,'Policy Characteristics'!$C:$C,0))),"",INDEX('Policy Characteristics'!H:H,MATCH($C432,'Policy Characteristics'!$C:$C,0)))</f>
        <v>1</v>
      </c>
      <c r="O432" s="254" t="str">
        <f>IF(ISBLANK(INDEX('Policy Characteristics'!I:I,MATCH($C432,'Policy Characteristics'!$C:$C,0))),"",INDEX('Policy Characteristics'!I:I,MATCH($C432,'Policy Characteristics'!$C:$C,0)))</f>
        <v>on/off</v>
      </c>
      <c r="P432" s="254" t="str">
        <f>IF(ISBLANK(INDEX('Policy Characteristics'!J:J,MATCH($C432,'Policy Characteristics'!$C:$C,0))),"",INDEX('Policy Characteristics'!J:J,MATCH($C432,'Policy Characteristics'!$C:$C,0)))</f>
        <v>**Description:** The business-as-usual case includes all planned CCUS retrofits (as modeled by the EPA for its latest Clean Air Act Section 111 regulations for power plants). Turning this policy lever on assumes those retrofits do not happen.</v>
      </c>
      <c r="Q432" s="254" t="str">
        <f>IF(ISBLANK(INDEX('Policy Characteristics'!K:K,MATCH($C432,'Policy Characteristics'!$C:$C,0))),"",INDEX('Policy Characteristics'!K:K,MATCH($C432,'Policy Characteristics'!$C:$C,0)))</f>
        <v/>
      </c>
      <c r="R432" s="254" t="str">
        <f>IF(ISBLANK(INDEX('Policy Characteristics'!L:L,MATCH($C432,'Policy Characteristics'!$C:$C,0))),"",INDEX('Policy Characteristics'!L:L,MATCH($C432,'Policy Characteristics'!$C:$C,0)))</f>
        <v/>
      </c>
    </row>
    <row r="433" spans="1:18" s="4" customFormat="1" x14ac:dyDescent="0.25">
      <c r="A433" s="254" t="str">
        <f>IF(ISBLANK(INDEX('Policy Characteristics'!A:A,MATCH($C433,'Policy Characteristics'!$C:$C,0))),"",INDEX('Policy Characteristics'!A:A,MATCH($C433,'Policy Characteristics'!$C:$C,0)))</f>
        <v>Electricity Supply</v>
      </c>
      <c r="B433" s="262" t="str">
        <f>IF(ISBLANK(INDEX('Policy Characteristics'!B:B,MATCH($C433,'Policy Characteristics'!$C:$C,0))),"",INDEX('Policy Characteristics'!B:B,MATCH($C433,'Policy Characteristics'!$C:$C,0)))</f>
        <v>Non BAU Mandated Capacity CCUS Retrofits</v>
      </c>
      <c r="C433" s="254" t="str">
        <f t="shared" si="31"/>
        <v>Boolean Use Non BAU Mandated Capacity Retrofit Schedule</v>
      </c>
      <c r="D433" s="6" t="s">
        <v>72</v>
      </c>
      <c r="E433" s="45"/>
      <c r="F433" s="6" t="s">
        <v>3444</v>
      </c>
      <c r="G433" s="45"/>
      <c r="H433" s="47">
        <f t="shared" si="29"/>
        <v>432</v>
      </c>
      <c r="I433" s="324" t="s">
        <v>41</v>
      </c>
      <c r="J433" s="255" t="str">
        <f>IF(ISBLANK(INDEX('Policy Characteristics'!D:D,MATCH($C433,'Policy Characteristics'!$C:$C,0))),"",INDEX('Policy Characteristics'!D:D,MATCH($C433,'Policy Characteristics'!$C:$C,0)))</f>
        <v>Non BAU Mandated Capacity CCUS Retrofits</v>
      </c>
      <c r="K433" s="254" t="str">
        <f>IF(ISBLANK(INDEX('Policy Characteristics'!E:E,MATCH($C433,'Policy Characteristics'!$C:$C,0))),"",INDEX('Policy Characteristics'!E:E,MATCH($C433,'Policy Characteristics'!$C:$C,0)))</f>
        <v/>
      </c>
      <c r="L433" s="254">
        <f>IF(ISBLANK(INDEX('Policy Characteristics'!F:F,MATCH($C433,'Policy Characteristics'!$C:$C,0))),"",INDEX('Policy Characteristics'!F:F,MATCH($C433,'Policy Characteristics'!$C:$C,0)))</f>
        <v>0</v>
      </c>
      <c r="M433" s="254">
        <f>IF(ISBLANK(INDEX('Policy Characteristics'!G:G,MATCH($C433,'Policy Characteristics'!$C:$C,0))),"",INDEX('Policy Characteristics'!G:G,MATCH($C433,'Policy Characteristics'!$C:$C,0)))</f>
        <v>1</v>
      </c>
      <c r="N433" s="254">
        <f>IF(ISBLANK(INDEX('Policy Characteristics'!H:H,MATCH($C433,'Policy Characteristics'!$C:$C,0))),"",INDEX('Policy Characteristics'!H:H,MATCH($C433,'Policy Characteristics'!$C:$C,0)))</f>
        <v>1</v>
      </c>
      <c r="O433" s="254" t="str">
        <f>IF(ISBLANK(INDEX('Policy Characteristics'!I:I,MATCH($C433,'Policy Characteristics'!$C:$C,0))),"",INDEX('Policy Characteristics'!I:I,MATCH($C433,'Policy Characteristics'!$C:$C,0)))</f>
        <v>on/off</v>
      </c>
      <c r="P433" s="254" t="str">
        <f>IF(ISBLANK(INDEX('Policy Characteristics'!J:J,MATCH($C433,'Policy Characteristics'!$C:$C,0))),"",INDEX('Policy Characteristics'!J:J,MATCH($C433,'Policy Characteristics'!$C:$C,0)))</f>
        <v>**Description:** The business-as-usual case includes all planned CCUS retrofits (as modeled by the EPA for its latest Clean Air Act Section 111 regulations for power plants). Turning this policy lever on assumes those retrofits do not happen.</v>
      </c>
      <c r="Q433" s="254" t="str">
        <f>IF(ISBLANK(INDEX('Policy Characteristics'!K:K,MATCH($C433,'Policy Characteristics'!$C:$C,0))),"",INDEX('Policy Characteristics'!K:K,MATCH($C433,'Policy Characteristics'!$C:$C,0)))</f>
        <v/>
      </c>
      <c r="R433" s="254" t="str">
        <f>IF(ISBLANK(INDEX('Policy Characteristics'!L:L,MATCH($C433,'Policy Characteristics'!$C:$C,0))),"",INDEX('Policy Characteristics'!L:L,MATCH($C433,'Policy Characteristics'!$C:$C,0)))</f>
        <v/>
      </c>
    </row>
    <row r="434" spans="1:18" s="4" customFormat="1" x14ac:dyDescent="0.25">
      <c r="A434" s="254" t="str">
        <f>IF(ISBLANK(INDEX('Policy Characteristics'!A:A,MATCH($C434,'Policy Characteristics'!$C:$C,0))),"",INDEX('Policy Characteristics'!A:A,MATCH($C434,'Policy Characteristics'!$C:$C,0)))</f>
        <v>Electricity Supply</v>
      </c>
      <c r="B434" s="262" t="str">
        <f>IF(ISBLANK(INDEX('Policy Characteristics'!B:B,MATCH($C434,'Policy Characteristics'!$C:$C,0))),"",INDEX('Policy Characteristics'!B:B,MATCH($C434,'Policy Characteristics'!$C:$C,0)))</f>
        <v>Non BAU Mandated Capacity CCUS Retrofits</v>
      </c>
      <c r="C434" s="254" t="str">
        <f t="shared" si="31"/>
        <v>Boolean Use Non BAU Mandated Capacity Retrofit Schedule</v>
      </c>
      <c r="D434" s="6" t="s">
        <v>73</v>
      </c>
      <c r="E434" s="45"/>
      <c r="F434" s="6" t="s">
        <v>85</v>
      </c>
      <c r="G434" s="45"/>
      <c r="H434" s="47">
        <f t="shared" si="29"/>
        <v>433</v>
      </c>
      <c r="I434" s="324" t="s">
        <v>41</v>
      </c>
      <c r="J434" s="255" t="str">
        <f>IF(ISBLANK(INDEX('Policy Characteristics'!D:D,MATCH($C434,'Policy Characteristics'!$C:$C,0))),"",INDEX('Policy Characteristics'!D:D,MATCH($C434,'Policy Characteristics'!$C:$C,0)))</f>
        <v>Non BAU Mandated Capacity CCUS Retrofits</v>
      </c>
      <c r="K434" s="254" t="str">
        <f>IF(ISBLANK(INDEX('Policy Characteristics'!E:E,MATCH($C434,'Policy Characteristics'!$C:$C,0))),"",INDEX('Policy Characteristics'!E:E,MATCH($C434,'Policy Characteristics'!$C:$C,0)))</f>
        <v/>
      </c>
      <c r="L434" s="254">
        <f>IF(ISBLANK(INDEX('Policy Characteristics'!F:F,MATCH($C434,'Policy Characteristics'!$C:$C,0))),"",INDEX('Policy Characteristics'!F:F,MATCH($C434,'Policy Characteristics'!$C:$C,0)))</f>
        <v>0</v>
      </c>
      <c r="M434" s="254">
        <f>IF(ISBLANK(INDEX('Policy Characteristics'!G:G,MATCH($C434,'Policy Characteristics'!$C:$C,0))),"",INDEX('Policy Characteristics'!G:G,MATCH($C434,'Policy Characteristics'!$C:$C,0)))</f>
        <v>1</v>
      </c>
      <c r="N434" s="254">
        <f>IF(ISBLANK(INDEX('Policy Characteristics'!H:H,MATCH($C434,'Policy Characteristics'!$C:$C,0))),"",INDEX('Policy Characteristics'!H:H,MATCH($C434,'Policy Characteristics'!$C:$C,0)))</f>
        <v>1</v>
      </c>
      <c r="O434" s="254" t="str">
        <f>IF(ISBLANK(INDEX('Policy Characteristics'!I:I,MATCH($C434,'Policy Characteristics'!$C:$C,0))),"",INDEX('Policy Characteristics'!I:I,MATCH($C434,'Policy Characteristics'!$C:$C,0)))</f>
        <v>on/off</v>
      </c>
      <c r="P434" s="254" t="str">
        <f>IF(ISBLANK(INDEX('Policy Characteristics'!J:J,MATCH($C434,'Policy Characteristics'!$C:$C,0))),"",INDEX('Policy Characteristics'!J:J,MATCH($C434,'Policy Characteristics'!$C:$C,0)))</f>
        <v>**Description:** The business-as-usual case includes all planned CCUS retrofits (as modeled by the EPA for its latest Clean Air Act Section 111 regulations for power plants). Turning this policy lever on assumes those retrofits do not happen.</v>
      </c>
      <c r="Q434" s="254" t="str">
        <f>IF(ISBLANK(INDEX('Policy Characteristics'!K:K,MATCH($C434,'Policy Characteristics'!$C:$C,0))),"",INDEX('Policy Characteristics'!K:K,MATCH($C434,'Policy Characteristics'!$C:$C,0)))</f>
        <v/>
      </c>
      <c r="R434" s="254" t="str">
        <f>IF(ISBLANK(INDEX('Policy Characteristics'!L:L,MATCH($C434,'Policy Characteristics'!$C:$C,0))),"",INDEX('Policy Characteristics'!L:L,MATCH($C434,'Policy Characteristics'!$C:$C,0)))</f>
        <v/>
      </c>
    </row>
    <row r="435" spans="1:18" s="4" customFormat="1" x14ac:dyDescent="0.25">
      <c r="A435" s="254" t="str">
        <f>IF(ISBLANK(INDEX('Policy Characteristics'!A:A,MATCH($C435,'Policy Characteristics'!$C:$C,0))),"",INDEX('Policy Characteristics'!A:A,MATCH($C435,'Policy Characteristics'!$C:$C,0)))</f>
        <v>Electricity Supply</v>
      </c>
      <c r="B435" s="262" t="str">
        <f>IF(ISBLANK(INDEX('Policy Characteristics'!B:B,MATCH($C435,'Policy Characteristics'!$C:$C,0))),"",INDEX('Policy Characteristics'!B:B,MATCH($C435,'Policy Characteristics'!$C:$C,0)))</f>
        <v>Non BAU Mandated Capacity CCUS Retrofits</v>
      </c>
      <c r="C435" s="254" t="str">
        <f t="shared" si="31"/>
        <v>Boolean Use Non BAU Mandated Capacity Retrofit Schedule</v>
      </c>
      <c r="D435" s="6" t="s">
        <v>432</v>
      </c>
      <c r="E435" s="45"/>
      <c r="F435" s="6" t="s">
        <v>435</v>
      </c>
      <c r="G435" s="45"/>
      <c r="H435" s="47">
        <f t="shared" si="29"/>
        <v>434</v>
      </c>
      <c r="I435" s="324" t="s">
        <v>41</v>
      </c>
      <c r="J435" s="255" t="str">
        <f>IF(ISBLANK(INDEX('Policy Characteristics'!D:D,MATCH($C435,'Policy Characteristics'!$C:$C,0))),"",INDEX('Policy Characteristics'!D:D,MATCH($C435,'Policy Characteristics'!$C:$C,0)))</f>
        <v>Non BAU Mandated Capacity CCUS Retrofits</v>
      </c>
      <c r="K435" s="254" t="str">
        <f>IF(ISBLANK(INDEX('Policy Characteristics'!E:E,MATCH($C435,'Policy Characteristics'!$C:$C,0))),"",INDEX('Policy Characteristics'!E:E,MATCH($C435,'Policy Characteristics'!$C:$C,0)))</f>
        <v/>
      </c>
      <c r="L435" s="254">
        <f>IF(ISBLANK(INDEX('Policy Characteristics'!F:F,MATCH($C435,'Policy Characteristics'!$C:$C,0))),"",INDEX('Policy Characteristics'!F:F,MATCH($C435,'Policy Characteristics'!$C:$C,0)))</f>
        <v>0</v>
      </c>
      <c r="M435" s="254">
        <f>IF(ISBLANK(INDEX('Policy Characteristics'!G:G,MATCH($C435,'Policy Characteristics'!$C:$C,0))),"",INDEX('Policy Characteristics'!G:G,MATCH($C435,'Policy Characteristics'!$C:$C,0)))</f>
        <v>1</v>
      </c>
      <c r="N435" s="254">
        <f>IF(ISBLANK(INDEX('Policy Characteristics'!H:H,MATCH($C435,'Policy Characteristics'!$C:$C,0))),"",INDEX('Policy Characteristics'!H:H,MATCH($C435,'Policy Characteristics'!$C:$C,0)))</f>
        <v>1</v>
      </c>
      <c r="O435" s="254" t="str">
        <f>IF(ISBLANK(INDEX('Policy Characteristics'!I:I,MATCH($C435,'Policy Characteristics'!$C:$C,0))),"",INDEX('Policy Characteristics'!I:I,MATCH($C435,'Policy Characteristics'!$C:$C,0)))</f>
        <v>on/off</v>
      </c>
      <c r="P435" s="254" t="str">
        <f>IF(ISBLANK(INDEX('Policy Characteristics'!J:J,MATCH($C435,'Policy Characteristics'!$C:$C,0))),"",INDEX('Policy Characteristics'!J:J,MATCH($C435,'Policy Characteristics'!$C:$C,0)))</f>
        <v>**Description:** The business-as-usual case includes all planned CCUS retrofits (as modeled by the EPA for its latest Clean Air Act Section 111 regulations for power plants). Turning this policy lever on assumes those retrofits do not happen.</v>
      </c>
      <c r="Q435" s="254" t="str">
        <f>IF(ISBLANK(INDEX('Policy Characteristics'!K:K,MATCH($C435,'Policy Characteristics'!$C:$C,0))),"",INDEX('Policy Characteristics'!K:K,MATCH($C435,'Policy Characteristics'!$C:$C,0)))</f>
        <v/>
      </c>
      <c r="R435" s="254" t="str">
        <f>IF(ISBLANK(INDEX('Policy Characteristics'!L:L,MATCH($C435,'Policy Characteristics'!$C:$C,0))),"",INDEX('Policy Characteristics'!L:L,MATCH($C435,'Policy Characteristics'!$C:$C,0)))</f>
        <v/>
      </c>
    </row>
    <row r="436" spans="1:18" s="4" customFormat="1" x14ac:dyDescent="0.25">
      <c r="A436" s="254" t="str">
        <f>IF(ISBLANK(INDEX('Policy Characteristics'!A:A,MATCH($C436,'Policy Characteristics'!$C:$C,0))),"",INDEX('Policy Characteristics'!A:A,MATCH($C436,'Policy Characteristics'!$C:$C,0)))</f>
        <v>Electricity Supply</v>
      </c>
      <c r="B436" s="262" t="str">
        <f>IF(ISBLANK(INDEX('Policy Characteristics'!B:B,MATCH($C436,'Policy Characteristics'!$C:$C,0))),"",INDEX('Policy Characteristics'!B:B,MATCH($C436,'Policy Characteristics'!$C:$C,0)))</f>
        <v>Non BAU Mandated Capacity CCUS Retrofits</v>
      </c>
      <c r="C436" s="254" t="str">
        <f t="shared" si="31"/>
        <v>Boolean Use Non BAU Mandated Capacity Retrofit Schedule</v>
      </c>
      <c r="D436" s="6" t="s">
        <v>74</v>
      </c>
      <c r="E436" s="45"/>
      <c r="F436" s="6" t="s">
        <v>86</v>
      </c>
      <c r="G436" s="45"/>
      <c r="H436" s="47">
        <f t="shared" si="29"/>
        <v>435</v>
      </c>
      <c r="I436" s="324" t="s">
        <v>41</v>
      </c>
      <c r="J436" s="255" t="str">
        <f>IF(ISBLANK(INDEX('Policy Characteristics'!D:D,MATCH($C436,'Policy Characteristics'!$C:$C,0))),"",INDEX('Policy Characteristics'!D:D,MATCH($C436,'Policy Characteristics'!$C:$C,0)))</f>
        <v>Non BAU Mandated Capacity CCUS Retrofits</v>
      </c>
      <c r="K436" s="254" t="str">
        <f>IF(ISBLANK(INDEX('Policy Characteristics'!E:E,MATCH($C436,'Policy Characteristics'!$C:$C,0))),"",INDEX('Policy Characteristics'!E:E,MATCH($C436,'Policy Characteristics'!$C:$C,0)))</f>
        <v/>
      </c>
      <c r="L436" s="254">
        <f>IF(ISBLANK(INDEX('Policy Characteristics'!F:F,MATCH($C436,'Policy Characteristics'!$C:$C,0))),"",INDEX('Policy Characteristics'!F:F,MATCH($C436,'Policy Characteristics'!$C:$C,0)))</f>
        <v>0</v>
      </c>
      <c r="M436" s="254">
        <f>IF(ISBLANK(INDEX('Policy Characteristics'!G:G,MATCH($C436,'Policy Characteristics'!$C:$C,0))),"",INDEX('Policy Characteristics'!G:G,MATCH($C436,'Policy Characteristics'!$C:$C,0)))</f>
        <v>1</v>
      </c>
      <c r="N436" s="254">
        <f>IF(ISBLANK(INDEX('Policy Characteristics'!H:H,MATCH($C436,'Policy Characteristics'!$C:$C,0))),"",INDEX('Policy Characteristics'!H:H,MATCH($C436,'Policy Characteristics'!$C:$C,0)))</f>
        <v>1</v>
      </c>
      <c r="O436" s="254" t="str">
        <f>IF(ISBLANK(INDEX('Policy Characteristics'!I:I,MATCH($C436,'Policy Characteristics'!$C:$C,0))),"",INDEX('Policy Characteristics'!I:I,MATCH($C436,'Policy Characteristics'!$C:$C,0)))</f>
        <v>on/off</v>
      </c>
      <c r="P436" s="254" t="str">
        <f>IF(ISBLANK(INDEX('Policy Characteristics'!J:J,MATCH($C436,'Policy Characteristics'!$C:$C,0))),"",INDEX('Policy Characteristics'!J:J,MATCH($C436,'Policy Characteristics'!$C:$C,0)))</f>
        <v>**Description:** The business-as-usual case includes all planned CCUS retrofits (as modeled by the EPA for its latest Clean Air Act Section 111 regulations for power plants). Turning this policy lever on assumes those retrofits do not happen.</v>
      </c>
      <c r="Q436" s="254" t="str">
        <f>IF(ISBLANK(INDEX('Policy Characteristics'!K:K,MATCH($C436,'Policy Characteristics'!$C:$C,0))),"",INDEX('Policy Characteristics'!K:K,MATCH($C436,'Policy Characteristics'!$C:$C,0)))</f>
        <v/>
      </c>
      <c r="R436" s="254" t="str">
        <f>IF(ISBLANK(INDEX('Policy Characteristics'!L:L,MATCH($C436,'Policy Characteristics'!$C:$C,0))),"",INDEX('Policy Characteristics'!L:L,MATCH($C436,'Policy Characteristics'!$C:$C,0)))</f>
        <v/>
      </c>
    </row>
    <row r="437" spans="1:18" s="4" customFormat="1" x14ac:dyDescent="0.25">
      <c r="A437" s="254" t="str">
        <f>IF(ISBLANK(INDEX('Policy Characteristics'!A:A,MATCH($C437,'Policy Characteristics'!$C:$C,0))),"",INDEX('Policy Characteristics'!A:A,MATCH($C437,'Policy Characteristics'!$C:$C,0)))</f>
        <v>Electricity Supply</v>
      </c>
      <c r="B437" s="262" t="str">
        <f>IF(ISBLANK(INDEX('Policy Characteristics'!B:B,MATCH($C437,'Policy Characteristics'!$C:$C,0))),"",INDEX('Policy Characteristics'!B:B,MATCH($C437,'Policy Characteristics'!$C:$C,0)))</f>
        <v>Non BAU Mandated Capacity CCUS Retrofits</v>
      </c>
      <c r="C437" s="254" t="str">
        <f t="shared" si="31"/>
        <v>Boolean Use Non BAU Mandated Capacity Retrofit Schedule</v>
      </c>
      <c r="D437" s="6" t="s">
        <v>75</v>
      </c>
      <c r="E437" s="45"/>
      <c r="F437" s="6" t="s">
        <v>87</v>
      </c>
      <c r="G437" s="45"/>
      <c r="H437" s="47">
        <f t="shared" si="29"/>
        <v>436</v>
      </c>
      <c r="I437" s="324" t="s">
        <v>41</v>
      </c>
      <c r="J437" s="255" t="str">
        <f>IF(ISBLANK(INDEX('Policy Characteristics'!D:D,MATCH($C437,'Policy Characteristics'!$C:$C,0))),"",INDEX('Policy Characteristics'!D:D,MATCH($C437,'Policy Characteristics'!$C:$C,0)))</f>
        <v>Non BAU Mandated Capacity CCUS Retrofits</v>
      </c>
      <c r="K437" s="254" t="str">
        <f>IF(ISBLANK(INDEX('Policy Characteristics'!E:E,MATCH($C437,'Policy Characteristics'!$C:$C,0))),"",INDEX('Policy Characteristics'!E:E,MATCH($C437,'Policy Characteristics'!$C:$C,0)))</f>
        <v/>
      </c>
      <c r="L437" s="254">
        <f>IF(ISBLANK(INDEX('Policy Characteristics'!F:F,MATCH($C437,'Policy Characteristics'!$C:$C,0))),"",INDEX('Policy Characteristics'!F:F,MATCH($C437,'Policy Characteristics'!$C:$C,0)))</f>
        <v>0</v>
      </c>
      <c r="M437" s="254">
        <f>IF(ISBLANK(INDEX('Policy Characteristics'!G:G,MATCH($C437,'Policy Characteristics'!$C:$C,0))),"",INDEX('Policy Characteristics'!G:G,MATCH($C437,'Policy Characteristics'!$C:$C,0)))</f>
        <v>1</v>
      </c>
      <c r="N437" s="254">
        <f>IF(ISBLANK(INDEX('Policy Characteristics'!H:H,MATCH($C437,'Policy Characteristics'!$C:$C,0))),"",INDEX('Policy Characteristics'!H:H,MATCH($C437,'Policy Characteristics'!$C:$C,0)))</f>
        <v>1</v>
      </c>
      <c r="O437" s="254" t="str">
        <f>IF(ISBLANK(INDEX('Policy Characteristics'!I:I,MATCH($C437,'Policy Characteristics'!$C:$C,0))),"",INDEX('Policy Characteristics'!I:I,MATCH($C437,'Policy Characteristics'!$C:$C,0)))</f>
        <v>on/off</v>
      </c>
      <c r="P437" s="254" t="str">
        <f>IF(ISBLANK(INDEX('Policy Characteristics'!J:J,MATCH($C437,'Policy Characteristics'!$C:$C,0))),"",INDEX('Policy Characteristics'!J:J,MATCH($C437,'Policy Characteristics'!$C:$C,0)))</f>
        <v>**Description:** The business-as-usual case includes all planned CCUS retrofits (as modeled by the EPA for its latest Clean Air Act Section 111 regulations for power plants). Turning this policy lever on assumes those retrofits do not happen.</v>
      </c>
      <c r="Q437" s="254" t="str">
        <f>IF(ISBLANK(INDEX('Policy Characteristics'!K:K,MATCH($C437,'Policy Characteristics'!$C:$C,0))),"",INDEX('Policy Characteristics'!K:K,MATCH($C437,'Policy Characteristics'!$C:$C,0)))</f>
        <v/>
      </c>
      <c r="R437" s="254" t="str">
        <f>IF(ISBLANK(INDEX('Policy Characteristics'!L:L,MATCH($C437,'Policy Characteristics'!$C:$C,0))),"",INDEX('Policy Characteristics'!L:L,MATCH($C437,'Policy Characteristics'!$C:$C,0)))</f>
        <v/>
      </c>
    </row>
    <row r="438" spans="1:18" s="4" customFormat="1" x14ac:dyDescent="0.25">
      <c r="A438" s="254" t="str">
        <f>IF(ISBLANK(INDEX('Policy Characteristics'!A:A,MATCH($C438,'Policy Characteristics'!$C:$C,0))),"",INDEX('Policy Characteristics'!A:A,MATCH($C438,'Policy Characteristics'!$C:$C,0)))</f>
        <v>Electricity Supply</v>
      </c>
      <c r="B438" s="262" t="str">
        <f>IF(ISBLANK(INDEX('Policy Characteristics'!B:B,MATCH($C438,'Policy Characteristics'!$C:$C,0))),"",INDEX('Policy Characteristics'!B:B,MATCH($C438,'Policy Characteristics'!$C:$C,0)))</f>
        <v>Non BAU Mandated Capacity CCUS Retrofits</v>
      </c>
      <c r="C438" s="254" t="str">
        <f t="shared" si="31"/>
        <v>Boolean Use Non BAU Mandated Capacity Retrofit Schedule</v>
      </c>
      <c r="D438" s="6" t="s">
        <v>76</v>
      </c>
      <c r="E438" s="45"/>
      <c r="F438" s="6" t="s">
        <v>88</v>
      </c>
      <c r="G438" s="45"/>
      <c r="H438" s="47">
        <f t="shared" si="29"/>
        <v>437</v>
      </c>
      <c r="I438" s="324" t="s">
        <v>41</v>
      </c>
      <c r="J438" s="255" t="str">
        <f>IF(ISBLANK(INDEX('Policy Characteristics'!D:D,MATCH($C438,'Policy Characteristics'!$C:$C,0))),"",INDEX('Policy Characteristics'!D:D,MATCH($C438,'Policy Characteristics'!$C:$C,0)))</f>
        <v>Non BAU Mandated Capacity CCUS Retrofits</v>
      </c>
      <c r="K438" s="254" t="str">
        <f>IF(ISBLANK(INDEX('Policy Characteristics'!E:E,MATCH($C438,'Policy Characteristics'!$C:$C,0))),"",INDEX('Policy Characteristics'!E:E,MATCH($C438,'Policy Characteristics'!$C:$C,0)))</f>
        <v/>
      </c>
      <c r="L438" s="254">
        <f>IF(ISBLANK(INDEX('Policy Characteristics'!F:F,MATCH($C438,'Policy Characteristics'!$C:$C,0))),"",INDEX('Policy Characteristics'!F:F,MATCH($C438,'Policy Characteristics'!$C:$C,0)))</f>
        <v>0</v>
      </c>
      <c r="M438" s="254">
        <f>IF(ISBLANK(INDEX('Policy Characteristics'!G:G,MATCH($C438,'Policy Characteristics'!$C:$C,0))),"",INDEX('Policy Characteristics'!G:G,MATCH($C438,'Policy Characteristics'!$C:$C,0)))</f>
        <v>1</v>
      </c>
      <c r="N438" s="254">
        <f>IF(ISBLANK(INDEX('Policy Characteristics'!H:H,MATCH($C438,'Policy Characteristics'!$C:$C,0))),"",INDEX('Policy Characteristics'!H:H,MATCH($C438,'Policy Characteristics'!$C:$C,0)))</f>
        <v>1</v>
      </c>
      <c r="O438" s="254" t="str">
        <f>IF(ISBLANK(INDEX('Policy Characteristics'!I:I,MATCH($C438,'Policy Characteristics'!$C:$C,0))),"",INDEX('Policy Characteristics'!I:I,MATCH($C438,'Policy Characteristics'!$C:$C,0)))</f>
        <v>on/off</v>
      </c>
      <c r="P438" s="254" t="str">
        <f>IF(ISBLANK(INDEX('Policy Characteristics'!J:J,MATCH($C438,'Policy Characteristics'!$C:$C,0))),"",INDEX('Policy Characteristics'!J:J,MATCH($C438,'Policy Characteristics'!$C:$C,0)))</f>
        <v>**Description:** The business-as-usual case includes all planned CCUS retrofits (as modeled by the EPA for its latest Clean Air Act Section 111 regulations for power plants). Turning this policy lever on assumes those retrofits do not happen.</v>
      </c>
      <c r="Q438" s="254" t="str">
        <f>IF(ISBLANK(INDEX('Policy Characteristics'!K:K,MATCH($C438,'Policy Characteristics'!$C:$C,0))),"",INDEX('Policy Characteristics'!K:K,MATCH($C438,'Policy Characteristics'!$C:$C,0)))</f>
        <v/>
      </c>
      <c r="R438" s="254" t="str">
        <f>IF(ISBLANK(INDEX('Policy Characteristics'!L:L,MATCH($C438,'Policy Characteristics'!$C:$C,0))),"",INDEX('Policy Characteristics'!L:L,MATCH($C438,'Policy Characteristics'!$C:$C,0)))</f>
        <v/>
      </c>
    </row>
    <row r="439" spans="1:18" s="4" customFormat="1" x14ac:dyDescent="0.25">
      <c r="A439" s="254" t="str">
        <f>IF(ISBLANK(INDEX('Policy Characteristics'!A:A,MATCH($C439,'Policy Characteristics'!$C:$C,0))),"",INDEX('Policy Characteristics'!A:A,MATCH($C439,'Policy Characteristics'!$C:$C,0)))</f>
        <v>Electricity Supply</v>
      </c>
      <c r="B439" s="262" t="str">
        <f>IF(ISBLANK(INDEX('Policy Characteristics'!B:B,MATCH($C439,'Policy Characteristics'!$C:$C,0))),"",INDEX('Policy Characteristics'!B:B,MATCH($C439,'Policy Characteristics'!$C:$C,0)))</f>
        <v>Non BAU Mandated Capacity CCUS Retrofits</v>
      </c>
      <c r="C439" s="254" t="str">
        <f t="shared" si="31"/>
        <v>Boolean Use Non BAU Mandated Capacity Retrofit Schedule</v>
      </c>
      <c r="D439" s="6" t="s">
        <v>2401</v>
      </c>
      <c r="E439" s="45"/>
      <c r="F439" s="6" t="s">
        <v>420</v>
      </c>
      <c r="G439" s="45"/>
      <c r="H439" s="47">
        <f t="shared" si="29"/>
        <v>438</v>
      </c>
      <c r="I439" s="324" t="s">
        <v>41</v>
      </c>
      <c r="J439" s="255" t="str">
        <f>IF(ISBLANK(INDEX('Policy Characteristics'!D:D,MATCH($C439,'Policy Characteristics'!$C:$C,0))),"",INDEX('Policy Characteristics'!D:D,MATCH($C439,'Policy Characteristics'!$C:$C,0)))</f>
        <v>Non BAU Mandated Capacity CCUS Retrofits</v>
      </c>
      <c r="K439" s="254" t="str">
        <f>IF(ISBLANK(INDEX('Policy Characteristics'!E:E,MATCH($C439,'Policy Characteristics'!$C:$C,0))),"",INDEX('Policy Characteristics'!E:E,MATCH($C439,'Policy Characteristics'!$C:$C,0)))</f>
        <v/>
      </c>
      <c r="L439" s="254">
        <f>IF(ISBLANK(INDEX('Policy Characteristics'!F:F,MATCH($C439,'Policy Characteristics'!$C:$C,0))),"",INDEX('Policy Characteristics'!F:F,MATCH($C439,'Policy Characteristics'!$C:$C,0)))</f>
        <v>0</v>
      </c>
      <c r="M439" s="254">
        <f>IF(ISBLANK(INDEX('Policy Characteristics'!G:G,MATCH($C439,'Policy Characteristics'!$C:$C,0))),"",INDEX('Policy Characteristics'!G:G,MATCH($C439,'Policy Characteristics'!$C:$C,0)))</f>
        <v>1</v>
      </c>
      <c r="N439" s="254">
        <f>IF(ISBLANK(INDEX('Policy Characteristics'!H:H,MATCH($C439,'Policy Characteristics'!$C:$C,0))),"",INDEX('Policy Characteristics'!H:H,MATCH($C439,'Policy Characteristics'!$C:$C,0)))</f>
        <v>1</v>
      </c>
      <c r="O439" s="254" t="str">
        <f>IF(ISBLANK(INDEX('Policy Characteristics'!I:I,MATCH($C439,'Policy Characteristics'!$C:$C,0))),"",INDEX('Policy Characteristics'!I:I,MATCH($C439,'Policy Characteristics'!$C:$C,0)))</f>
        <v>on/off</v>
      </c>
      <c r="P439" s="254" t="str">
        <f>IF(ISBLANK(INDEX('Policy Characteristics'!J:J,MATCH($C439,'Policy Characteristics'!$C:$C,0))),"",INDEX('Policy Characteristics'!J:J,MATCH($C439,'Policy Characteristics'!$C:$C,0)))</f>
        <v>**Description:** The business-as-usual case includes all planned CCUS retrofits (as modeled by the EPA for its latest Clean Air Act Section 111 regulations for power plants). Turning this policy lever on assumes those retrofits do not happen.</v>
      </c>
      <c r="Q439" s="254" t="str">
        <f>IF(ISBLANK(INDEX('Policy Characteristics'!K:K,MATCH($C439,'Policy Characteristics'!$C:$C,0))),"",INDEX('Policy Characteristics'!K:K,MATCH($C439,'Policy Characteristics'!$C:$C,0)))</f>
        <v/>
      </c>
      <c r="R439" s="254" t="str">
        <f>IF(ISBLANK(INDEX('Policy Characteristics'!L:L,MATCH($C439,'Policy Characteristics'!$C:$C,0))),"",INDEX('Policy Characteristics'!L:L,MATCH($C439,'Policy Characteristics'!$C:$C,0)))</f>
        <v/>
      </c>
    </row>
    <row r="440" spans="1:18" s="4" customFormat="1" x14ac:dyDescent="0.25">
      <c r="A440" s="254" t="str">
        <f>IF(ISBLANK(INDEX('Policy Characteristics'!A:A,MATCH($C440,'Policy Characteristics'!$C:$C,0))),"",INDEX('Policy Characteristics'!A:A,MATCH($C440,'Policy Characteristics'!$C:$C,0)))</f>
        <v>Electricity Supply</v>
      </c>
      <c r="B440" s="262" t="str">
        <f>IF(ISBLANK(INDEX('Policy Characteristics'!B:B,MATCH($C440,'Policy Characteristics'!$C:$C,0))),"",INDEX('Policy Characteristics'!B:B,MATCH($C440,'Policy Characteristics'!$C:$C,0)))</f>
        <v>Non BAU Mandated Capacity CCUS Retrofits</v>
      </c>
      <c r="C440" s="254" t="str">
        <f t="shared" si="31"/>
        <v>Boolean Use Non BAU Mandated Capacity Retrofit Schedule</v>
      </c>
      <c r="D440" s="6" t="s">
        <v>293</v>
      </c>
      <c r="E440" s="45"/>
      <c r="F440" s="6" t="s">
        <v>295</v>
      </c>
      <c r="G440" s="45"/>
      <c r="H440" s="47">
        <f t="shared" si="29"/>
        <v>439</v>
      </c>
      <c r="I440" s="324" t="s">
        <v>41</v>
      </c>
      <c r="J440" s="255" t="str">
        <f>IF(ISBLANK(INDEX('Policy Characteristics'!D:D,MATCH($C440,'Policy Characteristics'!$C:$C,0))),"",INDEX('Policy Characteristics'!D:D,MATCH($C440,'Policy Characteristics'!$C:$C,0)))</f>
        <v>Non BAU Mandated Capacity CCUS Retrofits</v>
      </c>
      <c r="K440" s="254" t="str">
        <f>IF(ISBLANK(INDEX('Policy Characteristics'!E:E,MATCH($C440,'Policy Characteristics'!$C:$C,0))),"",INDEX('Policy Characteristics'!E:E,MATCH($C440,'Policy Characteristics'!$C:$C,0)))</f>
        <v/>
      </c>
      <c r="L440" s="254">
        <f>IF(ISBLANK(INDEX('Policy Characteristics'!F:F,MATCH($C440,'Policy Characteristics'!$C:$C,0))),"",INDEX('Policy Characteristics'!F:F,MATCH($C440,'Policy Characteristics'!$C:$C,0)))</f>
        <v>0</v>
      </c>
      <c r="M440" s="254">
        <f>IF(ISBLANK(INDEX('Policy Characteristics'!G:G,MATCH($C440,'Policy Characteristics'!$C:$C,0))),"",INDEX('Policy Characteristics'!G:G,MATCH($C440,'Policy Characteristics'!$C:$C,0)))</f>
        <v>1</v>
      </c>
      <c r="N440" s="254">
        <f>IF(ISBLANK(INDEX('Policy Characteristics'!H:H,MATCH($C440,'Policy Characteristics'!$C:$C,0))),"",INDEX('Policy Characteristics'!H:H,MATCH($C440,'Policy Characteristics'!$C:$C,0)))</f>
        <v>1</v>
      </c>
      <c r="O440" s="254" t="str">
        <f>IF(ISBLANK(INDEX('Policy Characteristics'!I:I,MATCH($C440,'Policy Characteristics'!$C:$C,0))),"",INDEX('Policy Characteristics'!I:I,MATCH($C440,'Policy Characteristics'!$C:$C,0)))</f>
        <v>on/off</v>
      </c>
      <c r="P440" s="254" t="str">
        <f>IF(ISBLANK(INDEX('Policy Characteristics'!J:J,MATCH($C440,'Policy Characteristics'!$C:$C,0))),"",INDEX('Policy Characteristics'!J:J,MATCH($C440,'Policy Characteristics'!$C:$C,0)))</f>
        <v>**Description:** The business-as-usual case includes all planned CCUS retrofits (as modeled by the EPA for its latest Clean Air Act Section 111 regulations for power plants). Turning this policy lever on assumes those retrofits do not happen.</v>
      </c>
      <c r="Q440" s="254" t="str">
        <f>IF(ISBLANK(INDEX('Policy Characteristics'!K:K,MATCH($C440,'Policy Characteristics'!$C:$C,0))),"",INDEX('Policy Characteristics'!K:K,MATCH($C440,'Policy Characteristics'!$C:$C,0)))</f>
        <v/>
      </c>
      <c r="R440" s="254" t="str">
        <f>IF(ISBLANK(INDEX('Policy Characteristics'!L:L,MATCH($C440,'Policy Characteristics'!$C:$C,0))),"",INDEX('Policy Characteristics'!L:L,MATCH($C440,'Policy Characteristics'!$C:$C,0)))</f>
        <v/>
      </c>
    </row>
    <row r="441" spans="1:18" s="4" customFormat="1" x14ac:dyDescent="0.25">
      <c r="A441" s="254" t="str">
        <f>IF(ISBLANK(INDEX('Policy Characteristics'!A:A,MATCH($C441,'Policy Characteristics'!$C:$C,0))),"",INDEX('Policy Characteristics'!A:A,MATCH($C441,'Policy Characteristics'!$C:$C,0)))</f>
        <v>Electricity Supply</v>
      </c>
      <c r="B441" s="262" t="str">
        <f>IF(ISBLANK(INDEX('Policy Characteristics'!B:B,MATCH($C441,'Policy Characteristics'!$C:$C,0))),"",INDEX('Policy Characteristics'!B:B,MATCH($C441,'Policy Characteristics'!$C:$C,0)))</f>
        <v>Non BAU Mandated Capacity CCUS Retrofits</v>
      </c>
      <c r="C441" s="254" t="str">
        <f t="shared" si="31"/>
        <v>Boolean Use Non BAU Mandated Capacity Retrofit Schedule</v>
      </c>
      <c r="D441" s="6" t="s">
        <v>294</v>
      </c>
      <c r="E441" s="45"/>
      <c r="F441" s="6" t="s">
        <v>296</v>
      </c>
      <c r="G441" s="45"/>
      <c r="H441" s="47">
        <f t="shared" si="29"/>
        <v>440</v>
      </c>
      <c r="I441" s="324" t="s">
        <v>41</v>
      </c>
      <c r="J441" s="255" t="str">
        <f>IF(ISBLANK(INDEX('Policy Characteristics'!D:D,MATCH($C441,'Policy Characteristics'!$C:$C,0))),"",INDEX('Policy Characteristics'!D:D,MATCH($C441,'Policy Characteristics'!$C:$C,0)))</f>
        <v>Non BAU Mandated Capacity CCUS Retrofits</v>
      </c>
      <c r="K441" s="254" t="str">
        <f>IF(ISBLANK(INDEX('Policy Characteristics'!E:E,MATCH($C441,'Policy Characteristics'!$C:$C,0))),"",INDEX('Policy Characteristics'!E:E,MATCH($C441,'Policy Characteristics'!$C:$C,0)))</f>
        <v/>
      </c>
      <c r="L441" s="254">
        <f>IF(ISBLANK(INDEX('Policy Characteristics'!F:F,MATCH($C441,'Policy Characteristics'!$C:$C,0))),"",INDEX('Policy Characteristics'!F:F,MATCH($C441,'Policy Characteristics'!$C:$C,0)))</f>
        <v>0</v>
      </c>
      <c r="M441" s="254">
        <f>IF(ISBLANK(INDEX('Policy Characteristics'!G:G,MATCH($C441,'Policy Characteristics'!$C:$C,0))),"",INDEX('Policy Characteristics'!G:G,MATCH($C441,'Policy Characteristics'!$C:$C,0)))</f>
        <v>1</v>
      </c>
      <c r="N441" s="254">
        <f>IF(ISBLANK(INDEX('Policy Characteristics'!H:H,MATCH($C441,'Policy Characteristics'!$C:$C,0))),"",INDEX('Policy Characteristics'!H:H,MATCH($C441,'Policy Characteristics'!$C:$C,0)))</f>
        <v>1</v>
      </c>
      <c r="O441" s="254" t="str">
        <f>IF(ISBLANK(INDEX('Policy Characteristics'!I:I,MATCH($C441,'Policy Characteristics'!$C:$C,0))),"",INDEX('Policy Characteristics'!I:I,MATCH($C441,'Policy Characteristics'!$C:$C,0)))</f>
        <v>on/off</v>
      </c>
      <c r="P441" s="254" t="str">
        <f>IF(ISBLANK(INDEX('Policy Characteristics'!J:J,MATCH($C441,'Policy Characteristics'!$C:$C,0))),"",INDEX('Policy Characteristics'!J:J,MATCH($C441,'Policy Characteristics'!$C:$C,0)))</f>
        <v>**Description:** The business-as-usual case includes all planned CCUS retrofits (as modeled by the EPA for its latest Clean Air Act Section 111 regulations for power plants). Turning this policy lever on assumes those retrofits do not happen.</v>
      </c>
      <c r="Q441" s="254" t="str">
        <f>IF(ISBLANK(INDEX('Policy Characteristics'!K:K,MATCH($C441,'Policy Characteristics'!$C:$C,0))),"",INDEX('Policy Characteristics'!K:K,MATCH($C441,'Policy Characteristics'!$C:$C,0)))</f>
        <v/>
      </c>
      <c r="R441" s="254" t="str">
        <f>IF(ISBLANK(INDEX('Policy Characteristics'!L:L,MATCH($C441,'Policy Characteristics'!$C:$C,0))),"",INDEX('Policy Characteristics'!L:L,MATCH($C441,'Policy Characteristics'!$C:$C,0)))</f>
        <v/>
      </c>
    </row>
    <row r="442" spans="1:18" s="4" customFormat="1" x14ac:dyDescent="0.25">
      <c r="A442" s="254" t="str">
        <f>IF(ISBLANK(INDEX('Policy Characteristics'!A:A,MATCH($C442,'Policy Characteristics'!$C:$C,0))),"",INDEX('Policy Characteristics'!A:A,MATCH($C442,'Policy Characteristics'!$C:$C,0)))</f>
        <v>Electricity Supply</v>
      </c>
      <c r="B442" s="262" t="str">
        <f>IF(ISBLANK(INDEX('Policy Characteristics'!B:B,MATCH($C442,'Policy Characteristics'!$C:$C,0))),"",INDEX('Policy Characteristics'!B:B,MATCH($C442,'Policy Characteristics'!$C:$C,0)))</f>
        <v>Non BAU Mandated Capacity CCUS Retrofits</v>
      </c>
      <c r="C442" s="254" t="str">
        <f t="shared" si="31"/>
        <v>Boolean Use Non BAU Mandated Capacity Retrofit Schedule</v>
      </c>
      <c r="D442" s="6" t="s">
        <v>428</v>
      </c>
      <c r="E442" s="45"/>
      <c r="F442" s="6" t="s">
        <v>427</v>
      </c>
      <c r="G442" s="45"/>
      <c r="H442" s="47">
        <f t="shared" si="29"/>
        <v>441</v>
      </c>
      <c r="I442" s="324" t="s">
        <v>41</v>
      </c>
      <c r="J442" s="255" t="str">
        <f>IF(ISBLANK(INDEX('Policy Characteristics'!D:D,MATCH($C442,'Policy Characteristics'!$C:$C,0))),"",INDEX('Policy Characteristics'!D:D,MATCH($C442,'Policy Characteristics'!$C:$C,0)))</f>
        <v>Non BAU Mandated Capacity CCUS Retrofits</v>
      </c>
      <c r="K442" s="254" t="str">
        <f>IF(ISBLANK(INDEX('Policy Characteristics'!E:E,MATCH($C442,'Policy Characteristics'!$C:$C,0))),"",INDEX('Policy Characteristics'!E:E,MATCH($C442,'Policy Characteristics'!$C:$C,0)))</f>
        <v/>
      </c>
      <c r="L442" s="254">
        <f>IF(ISBLANK(INDEX('Policy Characteristics'!F:F,MATCH($C442,'Policy Characteristics'!$C:$C,0))),"",INDEX('Policy Characteristics'!F:F,MATCH($C442,'Policy Characteristics'!$C:$C,0)))</f>
        <v>0</v>
      </c>
      <c r="M442" s="254">
        <f>IF(ISBLANK(INDEX('Policy Characteristics'!G:G,MATCH($C442,'Policy Characteristics'!$C:$C,0))),"",INDEX('Policy Characteristics'!G:G,MATCH($C442,'Policy Characteristics'!$C:$C,0)))</f>
        <v>1</v>
      </c>
      <c r="N442" s="254">
        <f>IF(ISBLANK(INDEX('Policy Characteristics'!H:H,MATCH($C442,'Policy Characteristics'!$C:$C,0))),"",INDEX('Policy Characteristics'!H:H,MATCH($C442,'Policy Characteristics'!$C:$C,0)))</f>
        <v>1</v>
      </c>
      <c r="O442" s="254" t="str">
        <f>IF(ISBLANK(INDEX('Policy Characteristics'!I:I,MATCH($C442,'Policy Characteristics'!$C:$C,0))),"",INDEX('Policy Characteristics'!I:I,MATCH($C442,'Policy Characteristics'!$C:$C,0)))</f>
        <v>on/off</v>
      </c>
      <c r="P442" s="254" t="str">
        <f>IF(ISBLANK(INDEX('Policy Characteristics'!J:J,MATCH($C442,'Policy Characteristics'!$C:$C,0))),"",INDEX('Policy Characteristics'!J:J,MATCH($C442,'Policy Characteristics'!$C:$C,0)))</f>
        <v>**Description:** The business-as-usual case includes all planned CCUS retrofits (as modeled by the EPA for its latest Clean Air Act Section 111 regulations for power plants). Turning this policy lever on assumes those retrofits do not happen.</v>
      </c>
      <c r="Q442" s="254" t="str">
        <f>IF(ISBLANK(INDEX('Policy Characteristics'!K:K,MATCH($C442,'Policy Characteristics'!$C:$C,0))),"",INDEX('Policy Characteristics'!K:K,MATCH($C442,'Policy Characteristics'!$C:$C,0)))</f>
        <v/>
      </c>
      <c r="R442" s="254" t="str">
        <f>IF(ISBLANK(INDEX('Policy Characteristics'!L:L,MATCH($C442,'Policy Characteristics'!$C:$C,0))),"",INDEX('Policy Characteristics'!L:L,MATCH($C442,'Policy Characteristics'!$C:$C,0)))</f>
        <v/>
      </c>
    </row>
    <row r="443" spans="1:18" s="4" customFormat="1" x14ac:dyDescent="0.25">
      <c r="A443" s="254" t="str">
        <f>IF(ISBLANK(INDEX('Policy Characteristics'!A:A,MATCH($C443,'Policy Characteristics'!$C:$C,0))),"",INDEX('Policy Characteristics'!A:A,MATCH($C443,'Policy Characteristics'!$C:$C,0)))</f>
        <v>Electricity Supply</v>
      </c>
      <c r="B443" s="262" t="str">
        <f>IF(ISBLANK(INDEX('Policy Characteristics'!B:B,MATCH($C443,'Policy Characteristics'!$C:$C,0))),"",INDEX('Policy Characteristics'!B:B,MATCH($C443,'Policy Characteristics'!$C:$C,0)))</f>
        <v>Non BAU Mandated Capacity CCUS Retrofits</v>
      </c>
      <c r="C443" s="254" t="str">
        <f t="shared" si="31"/>
        <v>Boolean Use Non BAU Mandated Capacity Retrofit Schedule</v>
      </c>
      <c r="D443" s="6" t="s">
        <v>437</v>
      </c>
      <c r="E443" s="45"/>
      <c r="F443" s="6" t="s">
        <v>438</v>
      </c>
      <c r="G443" s="45"/>
      <c r="H443" s="47">
        <f t="shared" si="29"/>
        <v>442</v>
      </c>
      <c r="I443" s="324" t="s">
        <v>41</v>
      </c>
      <c r="J443" s="255" t="str">
        <f>IF(ISBLANK(INDEX('Policy Characteristics'!D:D,MATCH($C443,'Policy Characteristics'!$C:$C,0))),"",INDEX('Policy Characteristics'!D:D,MATCH($C443,'Policy Characteristics'!$C:$C,0)))</f>
        <v>Non BAU Mandated Capacity CCUS Retrofits</v>
      </c>
      <c r="K443" s="254" t="str">
        <f>IF(ISBLANK(INDEX('Policy Characteristics'!E:E,MATCH($C443,'Policy Characteristics'!$C:$C,0))),"",INDEX('Policy Characteristics'!E:E,MATCH($C443,'Policy Characteristics'!$C:$C,0)))</f>
        <v/>
      </c>
      <c r="L443" s="254">
        <f>IF(ISBLANK(INDEX('Policy Characteristics'!F:F,MATCH($C443,'Policy Characteristics'!$C:$C,0))),"",INDEX('Policy Characteristics'!F:F,MATCH($C443,'Policy Characteristics'!$C:$C,0)))</f>
        <v>0</v>
      </c>
      <c r="M443" s="254">
        <f>IF(ISBLANK(INDEX('Policy Characteristics'!G:G,MATCH($C443,'Policy Characteristics'!$C:$C,0))),"",INDEX('Policy Characteristics'!G:G,MATCH($C443,'Policy Characteristics'!$C:$C,0)))</f>
        <v>1</v>
      </c>
      <c r="N443" s="254">
        <f>IF(ISBLANK(INDEX('Policy Characteristics'!H:H,MATCH($C443,'Policy Characteristics'!$C:$C,0))),"",INDEX('Policy Characteristics'!H:H,MATCH($C443,'Policy Characteristics'!$C:$C,0)))</f>
        <v>1</v>
      </c>
      <c r="O443" s="254" t="str">
        <f>IF(ISBLANK(INDEX('Policy Characteristics'!I:I,MATCH($C443,'Policy Characteristics'!$C:$C,0))),"",INDEX('Policy Characteristics'!I:I,MATCH($C443,'Policy Characteristics'!$C:$C,0)))</f>
        <v>on/off</v>
      </c>
      <c r="P443" s="254" t="str">
        <f>IF(ISBLANK(INDEX('Policy Characteristics'!J:J,MATCH($C443,'Policy Characteristics'!$C:$C,0))),"",INDEX('Policy Characteristics'!J:J,MATCH($C443,'Policy Characteristics'!$C:$C,0)))</f>
        <v>**Description:** The business-as-usual case includes all planned CCUS retrofits (as modeled by the EPA for its latest Clean Air Act Section 111 regulations for power plants). Turning this policy lever on assumes those retrofits do not happen.</v>
      </c>
      <c r="Q443" s="254" t="str">
        <f>IF(ISBLANK(INDEX('Policy Characteristics'!K:K,MATCH($C443,'Policy Characteristics'!$C:$C,0))),"",INDEX('Policy Characteristics'!K:K,MATCH($C443,'Policy Characteristics'!$C:$C,0)))</f>
        <v/>
      </c>
      <c r="R443" s="254" t="str">
        <f>IF(ISBLANK(INDEX('Policy Characteristics'!L:L,MATCH($C443,'Policy Characteristics'!$C:$C,0))),"",INDEX('Policy Characteristics'!L:L,MATCH($C443,'Policy Characteristics'!$C:$C,0)))</f>
        <v/>
      </c>
    </row>
    <row r="444" spans="1:18" s="4" customFormat="1" x14ac:dyDescent="0.25">
      <c r="A444" s="254" t="str">
        <f>IF(ISBLANK(INDEX('Policy Characteristics'!A:A,MATCH($C444,'Policy Characteristics'!$C:$C,0))),"",INDEX('Policy Characteristics'!A:A,MATCH($C444,'Policy Characteristics'!$C:$C,0)))</f>
        <v>Electricity Supply</v>
      </c>
      <c r="B444" s="262" t="str">
        <f>IF(ISBLANK(INDEX('Policy Characteristics'!B:B,MATCH($C444,'Policy Characteristics'!$C:$C,0))),"",INDEX('Policy Characteristics'!B:B,MATCH($C444,'Policy Characteristics'!$C:$C,0)))</f>
        <v>Non BAU Mandated Capacity CCUS Retrofits</v>
      </c>
      <c r="C444" s="254" t="str">
        <f t="shared" si="31"/>
        <v>Boolean Use Non BAU Mandated Capacity Retrofit Schedule</v>
      </c>
      <c r="D444" s="6" t="s">
        <v>2714</v>
      </c>
      <c r="E444" s="45"/>
      <c r="F444" s="6" t="s">
        <v>2443</v>
      </c>
      <c r="G444" s="45"/>
      <c r="H444" s="47">
        <f t="shared" si="29"/>
        <v>443</v>
      </c>
      <c r="I444" s="324" t="s">
        <v>41</v>
      </c>
      <c r="J444" s="255" t="str">
        <f>IF(ISBLANK(INDEX('Policy Characteristics'!D:D,MATCH($C444,'Policy Characteristics'!$C:$C,0))),"",INDEX('Policy Characteristics'!D:D,MATCH($C444,'Policy Characteristics'!$C:$C,0)))</f>
        <v>Non BAU Mandated Capacity CCUS Retrofits</v>
      </c>
      <c r="K444" s="254" t="str">
        <f>IF(ISBLANK(INDEX('Policy Characteristics'!E:E,MATCH($C444,'Policy Characteristics'!$C:$C,0))),"",INDEX('Policy Characteristics'!E:E,MATCH($C444,'Policy Characteristics'!$C:$C,0)))</f>
        <v/>
      </c>
      <c r="L444" s="254">
        <f>IF(ISBLANK(INDEX('Policy Characteristics'!F:F,MATCH($C444,'Policy Characteristics'!$C:$C,0))),"",INDEX('Policy Characteristics'!F:F,MATCH($C444,'Policy Characteristics'!$C:$C,0)))</f>
        <v>0</v>
      </c>
      <c r="M444" s="254">
        <f>IF(ISBLANK(INDEX('Policy Characteristics'!G:G,MATCH($C444,'Policy Characteristics'!$C:$C,0))),"",INDEX('Policy Characteristics'!G:G,MATCH($C444,'Policy Characteristics'!$C:$C,0)))</f>
        <v>1</v>
      </c>
      <c r="N444" s="254">
        <f>IF(ISBLANK(INDEX('Policy Characteristics'!H:H,MATCH($C444,'Policy Characteristics'!$C:$C,0))),"",INDEX('Policy Characteristics'!H:H,MATCH($C444,'Policy Characteristics'!$C:$C,0)))</f>
        <v>1</v>
      </c>
      <c r="O444" s="254" t="str">
        <f>IF(ISBLANK(INDEX('Policy Characteristics'!I:I,MATCH($C444,'Policy Characteristics'!$C:$C,0))),"",INDEX('Policy Characteristics'!I:I,MATCH($C444,'Policy Characteristics'!$C:$C,0)))</f>
        <v>on/off</v>
      </c>
      <c r="P444" s="254" t="str">
        <f>IF(ISBLANK(INDEX('Policy Characteristics'!J:J,MATCH($C444,'Policy Characteristics'!$C:$C,0))),"",INDEX('Policy Characteristics'!J:J,MATCH($C444,'Policy Characteristics'!$C:$C,0)))</f>
        <v>**Description:** The business-as-usual case includes all planned CCUS retrofits (as modeled by the EPA for its latest Clean Air Act Section 111 regulations for power plants). Turning this policy lever on assumes those retrofits do not happen.</v>
      </c>
      <c r="Q444" s="254" t="str">
        <f>IF(ISBLANK(INDEX('Policy Characteristics'!K:K,MATCH($C444,'Policy Characteristics'!$C:$C,0))),"",INDEX('Policy Characteristics'!K:K,MATCH($C444,'Policy Characteristics'!$C:$C,0)))</f>
        <v/>
      </c>
      <c r="R444" s="254" t="str">
        <f>IF(ISBLANK(INDEX('Policy Characteristics'!L:L,MATCH($C444,'Policy Characteristics'!$C:$C,0))),"",INDEX('Policy Characteristics'!L:L,MATCH($C444,'Policy Characteristics'!$C:$C,0)))</f>
        <v/>
      </c>
    </row>
    <row r="445" spans="1:18" s="4" customFormat="1" x14ac:dyDescent="0.25">
      <c r="A445" s="254" t="str">
        <f>IF(ISBLANK(INDEX('Policy Characteristics'!A:A,MATCH($C445,'Policy Characteristics'!$C:$C,0))),"",INDEX('Policy Characteristics'!A:A,MATCH($C445,'Policy Characteristics'!$C:$C,0)))</f>
        <v>Electricity Supply</v>
      </c>
      <c r="B445" s="262" t="str">
        <f>IF(ISBLANK(INDEX('Policy Characteristics'!B:B,MATCH($C445,'Policy Characteristics'!$C:$C,0))),"",INDEX('Policy Characteristics'!B:B,MATCH($C445,'Policy Characteristics'!$C:$C,0)))</f>
        <v>Non BAU Mandated Capacity CCUS Retrofits</v>
      </c>
      <c r="C445" s="254" t="str">
        <f t="shared" si="31"/>
        <v>Boolean Use Non BAU Mandated Capacity Retrofit Schedule</v>
      </c>
      <c r="D445" s="6" t="s">
        <v>2715</v>
      </c>
      <c r="E445" s="45"/>
      <c r="F445" s="6" t="s">
        <v>2559</v>
      </c>
      <c r="G445" s="45"/>
      <c r="H445" s="47">
        <f t="shared" si="29"/>
        <v>444</v>
      </c>
      <c r="I445" s="324" t="s">
        <v>41</v>
      </c>
      <c r="J445" s="255" t="str">
        <f>IF(ISBLANK(INDEX('Policy Characteristics'!D:D,MATCH($C445,'Policy Characteristics'!$C:$C,0))),"",INDEX('Policy Characteristics'!D:D,MATCH($C445,'Policy Characteristics'!$C:$C,0)))</f>
        <v>Non BAU Mandated Capacity CCUS Retrofits</v>
      </c>
      <c r="K445" s="254" t="str">
        <f>IF(ISBLANK(INDEX('Policy Characteristics'!E:E,MATCH($C445,'Policy Characteristics'!$C:$C,0))),"",INDEX('Policy Characteristics'!E:E,MATCH($C445,'Policy Characteristics'!$C:$C,0)))</f>
        <v/>
      </c>
      <c r="L445" s="254">
        <f>IF(ISBLANK(INDEX('Policy Characteristics'!F:F,MATCH($C445,'Policy Characteristics'!$C:$C,0))),"",INDEX('Policy Characteristics'!F:F,MATCH($C445,'Policy Characteristics'!$C:$C,0)))</f>
        <v>0</v>
      </c>
      <c r="M445" s="254">
        <f>IF(ISBLANK(INDEX('Policy Characteristics'!G:G,MATCH($C445,'Policy Characteristics'!$C:$C,0))),"",INDEX('Policy Characteristics'!G:G,MATCH($C445,'Policy Characteristics'!$C:$C,0)))</f>
        <v>1</v>
      </c>
      <c r="N445" s="254">
        <f>IF(ISBLANK(INDEX('Policy Characteristics'!H:H,MATCH($C445,'Policy Characteristics'!$C:$C,0))),"",INDEX('Policy Characteristics'!H:H,MATCH($C445,'Policy Characteristics'!$C:$C,0)))</f>
        <v>1</v>
      </c>
      <c r="O445" s="254" t="str">
        <f>IF(ISBLANK(INDEX('Policy Characteristics'!I:I,MATCH($C445,'Policy Characteristics'!$C:$C,0))),"",INDEX('Policy Characteristics'!I:I,MATCH($C445,'Policy Characteristics'!$C:$C,0)))</f>
        <v>on/off</v>
      </c>
      <c r="P445" s="254" t="str">
        <f>IF(ISBLANK(INDEX('Policy Characteristics'!J:J,MATCH($C445,'Policy Characteristics'!$C:$C,0))),"",INDEX('Policy Characteristics'!J:J,MATCH($C445,'Policy Characteristics'!$C:$C,0)))</f>
        <v>**Description:** The business-as-usual case includes all planned CCUS retrofits (as modeled by the EPA for its latest Clean Air Act Section 111 regulations for power plants). Turning this policy lever on assumes those retrofits do not happen.</v>
      </c>
      <c r="Q445" s="254" t="str">
        <f>IF(ISBLANK(INDEX('Policy Characteristics'!K:K,MATCH($C445,'Policy Characteristics'!$C:$C,0))),"",INDEX('Policy Characteristics'!K:K,MATCH($C445,'Policy Characteristics'!$C:$C,0)))</f>
        <v/>
      </c>
      <c r="R445" s="254" t="str">
        <f>IF(ISBLANK(INDEX('Policy Characteristics'!L:L,MATCH($C445,'Policy Characteristics'!$C:$C,0))),"",INDEX('Policy Characteristics'!L:L,MATCH($C445,'Policy Characteristics'!$C:$C,0)))</f>
        <v/>
      </c>
    </row>
    <row r="446" spans="1:18" s="4" customFormat="1" x14ac:dyDescent="0.25">
      <c r="A446" s="254" t="str">
        <f>IF(ISBLANK(INDEX('Policy Characteristics'!A:A,MATCH($C446,'Policy Characteristics'!$C:$C,0))),"",INDEX('Policy Characteristics'!A:A,MATCH($C446,'Policy Characteristics'!$C:$C,0)))</f>
        <v>Electricity Supply</v>
      </c>
      <c r="B446" s="262" t="str">
        <f>IF(ISBLANK(INDEX('Policy Characteristics'!B:B,MATCH($C446,'Policy Characteristics'!$C:$C,0))),"",INDEX('Policy Characteristics'!B:B,MATCH($C446,'Policy Characteristics'!$C:$C,0)))</f>
        <v>Non BAU Mandated Capacity CCUS Retrofits</v>
      </c>
      <c r="C446" s="254" t="str">
        <f t="shared" si="31"/>
        <v>Boolean Use Non BAU Mandated Capacity Retrofit Schedule</v>
      </c>
      <c r="D446" s="6" t="s">
        <v>2716</v>
      </c>
      <c r="E446" s="45"/>
      <c r="F446" s="6" t="s">
        <v>2445</v>
      </c>
      <c r="G446" s="45"/>
      <c r="H446" s="47">
        <f t="shared" si="29"/>
        <v>445</v>
      </c>
      <c r="I446" s="324" t="s">
        <v>41</v>
      </c>
      <c r="J446" s="255" t="str">
        <f>IF(ISBLANK(INDEX('Policy Characteristics'!D:D,MATCH($C446,'Policy Characteristics'!$C:$C,0))),"",INDEX('Policy Characteristics'!D:D,MATCH($C446,'Policy Characteristics'!$C:$C,0)))</f>
        <v>Non BAU Mandated Capacity CCUS Retrofits</v>
      </c>
      <c r="K446" s="254" t="str">
        <f>IF(ISBLANK(INDEX('Policy Characteristics'!E:E,MATCH($C446,'Policy Characteristics'!$C:$C,0))),"",INDEX('Policy Characteristics'!E:E,MATCH($C446,'Policy Characteristics'!$C:$C,0)))</f>
        <v/>
      </c>
      <c r="L446" s="254">
        <f>IF(ISBLANK(INDEX('Policy Characteristics'!F:F,MATCH($C446,'Policy Characteristics'!$C:$C,0))),"",INDEX('Policy Characteristics'!F:F,MATCH($C446,'Policy Characteristics'!$C:$C,0)))</f>
        <v>0</v>
      </c>
      <c r="M446" s="254">
        <f>IF(ISBLANK(INDEX('Policy Characteristics'!G:G,MATCH($C446,'Policy Characteristics'!$C:$C,0))),"",INDEX('Policy Characteristics'!G:G,MATCH($C446,'Policy Characteristics'!$C:$C,0)))</f>
        <v>1</v>
      </c>
      <c r="N446" s="254">
        <f>IF(ISBLANK(INDEX('Policy Characteristics'!H:H,MATCH($C446,'Policy Characteristics'!$C:$C,0))),"",INDEX('Policy Characteristics'!H:H,MATCH($C446,'Policy Characteristics'!$C:$C,0)))</f>
        <v>1</v>
      </c>
      <c r="O446" s="254" t="str">
        <f>IF(ISBLANK(INDEX('Policy Characteristics'!I:I,MATCH($C446,'Policy Characteristics'!$C:$C,0))),"",INDEX('Policy Characteristics'!I:I,MATCH($C446,'Policy Characteristics'!$C:$C,0)))</f>
        <v>on/off</v>
      </c>
      <c r="P446" s="254" t="str">
        <f>IF(ISBLANK(INDEX('Policy Characteristics'!J:J,MATCH($C446,'Policy Characteristics'!$C:$C,0))),"",INDEX('Policy Characteristics'!J:J,MATCH($C446,'Policy Characteristics'!$C:$C,0)))</f>
        <v>**Description:** The business-as-usual case includes all planned CCUS retrofits (as modeled by the EPA for its latest Clean Air Act Section 111 regulations for power plants). Turning this policy lever on assumes those retrofits do not happen.</v>
      </c>
      <c r="Q446" s="254" t="str">
        <f>IF(ISBLANK(INDEX('Policy Characteristics'!K:K,MATCH($C446,'Policy Characteristics'!$C:$C,0))),"",INDEX('Policy Characteristics'!K:K,MATCH($C446,'Policy Characteristics'!$C:$C,0)))</f>
        <v/>
      </c>
      <c r="R446" s="254" t="str">
        <f>IF(ISBLANK(INDEX('Policy Characteristics'!L:L,MATCH($C446,'Policy Characteristics'!$C:$C,0))),"",INDEX('Policy Characteristics'!L:L,MATCH($C446,'Policy Characteristics'!$C:$C,0)))</f>
        <v/>
      </c>
    </row>
    <row r="447" spans="1:18" s="4" customFormat="1" x14ac:dyDescent="0.25">
      <c r="A447" s="254" t="str">
        <f>IF(ISBLANK(INDEX('Policy Characteristics'!A:A,MATCH($C447,'Policy Characteristics'!$C:$C,0))),"",INDEX('Policy Characteristics'!A:A,MATCH($C447,'Policy Characteristics'!$C:$C,0)))</f>
        <v>Electricity Supply</v>
      </c>
      <c r="B447" s="262" t="str">
        <f>IF(ISBLANK(INDEX('Policy Characteristics'!B:B,MATCH($C447,'Policy Characteristics'!$C:$C,0))),"",INDEX('Policy Characteristics'!B:B,MATCH($C447,'Policy Characteristics'!$C:$C,0)))</f>
        <v>Non BAU Mandated Capacity CCUS Retrofits</v>
      </c>
      <c r="C447" s="254" t="str">
        <f t="shared" si="31"/>
        <v>Boolean Use Non BAU Mandated Capacity Retrofit Schedule</v>
      </c>
      <c r="D447" s="6" t="s">
        <v>3432</v>
      </c>
      <c r="E447" s="45"/>
      <c r="F447" s="6" t="s">
        <v>3439</v>
      </c>
      <c r="G447" s="45"/>
      <c r="H447" s="47">
        <f t="shared" si="29"/>
        <v>446</v>
      </c>
      <c r="I447" s="324" t="s">
        <v>40</v>
      </c>
      <c r="J447" s="255" t="str">
        <f>IF(ISBLANK(INDEX('Policy Characteristics'!D:D,MATCH($C447,'Policy Characteristics'!$C:$C,0))),"",INDEX('Policy Characteristics'!D:D,MATCH($C447,'Policy Characteristics'!$C:$C,0)))</f>
        <v>Non BAU Mandated Capacity CCUS Retrofits</v>
      </c>
      <c r="K447" s="254" t="str">
        <f>IF(ISBLANK(INDEX('Policy Characteristics'!E:E,MATCH($C447,'Policy Characteristics'!$C:$C,0))),"",INDEX('Policy Characteristics'!E:E,MATCH($C447,'Policy Characteristics'!$C:$C,0)))</f>
        <v/>
      </c>
      <c r="L447" s="254">
        <f>IF(ISBLANK(INDEX('Policy Characteristics'!F:F,MATCH($C447,'Policy Characteristics'!$C:$C,0))),"",INDEX('Policy Characteristics'!F:F,MATCH($C447,'Policy Characteristics'!$C:$C,0)))</f>
        <v>0</v>
      </c>
      <c r="M447" s="254">
        <f>IF(ISBLANK(INDEX('Policy Characteristics'!G:G,MATCH($C447,'Policy Characteristics'!$C:$C,0))),"",INDEX('Policy Characteristics'!G:G,MATCH($C447,'Policy Characteristics'!$C:$C,0)))</f>
        <v>1</v>
      </c>
      <c r="N447" s="254">
        <f>IF(ISBLANK(INDEX('Policy Characteristics'!H:H,MATCH($C447,'Policy Characteristics'!$C:$C,0))),"",INDEX('Policy Characteristics'!H:H,MATCH($C447,'Policy Characteristics'!$C:$C,0)))</f>
        <v>1</v>
      </c>
      <c r="O447" s="254" t="str">
        <f>IF(ISBLANK(INDEX('Policy Characteristics'!I:I,MATCH($C447,'Policy Characteristics'!$C:$C,0))),"",INDEX('Policy Characteristics'!I:I,MATCH($C447,'Policy Characteristics'!$C:$C,0)))</f>
        <v>on/off</v>
      </c>
      <c r="P447" s="254" t="str">
        <f>IF(ISBLANK(INDEX('Policy Characteristics'!J:J,MATCH($C447,'Policy Characteristics'!$C:$C,0))),"",INDEX('Policy Characteristics'!J:J,MATCH($C447,'Policy Characteristics'!$C:$C,0)))</f>
        <v>**Description:** The business-as-usual case includes all planned CCUS retrofits (as modeled by the EPA for its latest Clean Air Act Section 111 regulations for power plants). Turning this policy lever on assumes those retrofits do not happen.</v>
      </c>
      <c r="Q447" s="254" t="str">
        <f>IF(ISBLANK(INDEX('Policy Characteristics'!K:K,MATCH($C447,'Policy Characteristics'!$C:$C,0))),"",INDEX('Policy Characteristics'!K:K,MATCH($C447,'Policy Characteristics'!$C:$C,0)))</f>
        <v/>
      </c>
      <c r="R447" s="254" t="str">
        <f>IF(ISBLANK(INDEX('Policy Characteristics'!L:L,MATCH($C447,'Policy Characteristics'!$C:$C,0))),"",INDEX('Policy Characteristics'!L:L,MATCH($C447,'Policy Characteristics'!$C:$C,0)))</f>
        <v/>
      </c>
    </row>
    <row r="448" spans="1:18" s="4" customFormat="1" x14ac:dyDescent="0.25">
      <c r="A448" s="254" t="str">
        <f>IF(ISBLANK(INDEX('Policy Characteristics'!A:A,MATCH($C448,'Policy Characteristics'!$C:$C,0))),"",INDEX('Policy Characteristics'!A:A,MATCH($C448,'Policy Characteristics'!$C:$C,0)))</f>
        <v>Electricity Supply</v>
      </c>
      <c r="B448" s="262" t="str">
        <f>IF(ISBLANK(INDEX('Policy Characteristics'!B:B,MATCH($C448,'Policy Characteristics'!$C:$C,0))),"",INDEX('Policy Characteristics'!B:B,MATCH($C448,'Policy Characteristics'!$C:$C,0)))</f>
        <v>Non BAU Mandated Capacity CCUS Retrofits</v>
      </c>
      <c r="C448" s="254" t="str">
        <f t="shared" si="31"/>
        <v>Boolean Use Non BAU Mandated Capacity Retrofit Schedule</v>
      </c>
      <c r="D448" s="6" t="s">
        <v>3435</v>
      </c>
      <c r="E448" s="45"/>
      <c r="F448" s="6" t="s">
        <v>3440</v>
      </c>
      <c r="G448" s="45"/>
      <c r="H448" s="47">
        <f t="shared" si="29"/>
        <v>447</v>
      </c>
      <c r="I448" s="324" t="s">
        <v>41</v>
      </c>
      <c r="J448" s="255" t="str">
        <f>IF(ISBLANK(INDEX('Policy Characteristics'!D:D,MATCH($C448,'Policy Characteristics'!$C:$C,0))),"",INDEX('Policy Characteristics'!D:D,MATCH($C448,'Policy Characteristics'!$C:$C,0)))</f>
        <v>Non BAU Mandated Capacity CCUS Retrofits</v>
      </c>
      <c r="K448" s="254" t="str">
        <f>IF(ISBLANK(INDEX('Policy Characteristics'!E:E,MATCH($C448,'Policy Characteristics'!$C:$C,0))),"",INDEX('Policy Characteristics'!E:E,MATCH($C448,'Policy Characteristics'!$C:$C,0)))</f>
        <v/>
      </c>
      <c r="L448" s="254">
        <f>IF(ISBLANK(INDEX('Policy Characteristics'!F:F,MATCH($C448,'Policy Characteristics'!$C:$C,0))),"",INDEX('Policy Characteristics'!F:F,MATCH($C448,'Policy Characteristics'!$C:$C,0)))</f>
        <v>0</v>
      </c>
      <c r="M448" s="254">
        <f>IF(ISBLANK(INDEX('Policy Characteristics'!G:G,MATCH($C448,'Policy Characteristics'!$C:$C,0))),"",INDEX('Policy Characteristics'!G:G,MATCH($C448,'Policy Characteristics'!$C:$C,0)))</f>
        <v>1</v>
      </c>
      <c r="N448" s="254">
        <f>IF(ISBLANK(INDEX('Policy Characteristics'!H:H,MATCH($C448,'Policy Characteristics'!$C:$C,0))),"",INDEX('Policy Characteristics'!H:H,MATCH($C448,'Policy Characteristics'!$C:$C,0)))</f>
        <v>1</v>
      </c>
      <c r="O448" s="254" t="str">
        <f>IF(ISBLANK(INDEX('Policy Characteristics'!I:I,MATCH($C448,'Policy Characteristics'!$C:$C,0))),"",INDEX('Policy Characteristics'!I:I,MATCH($C448,'Policy Characteristics'!$C:$C,0)))</f>
        <v>on/off</v>
      </c>
      <c r="P448" s="254" t="str">
        <f>IF(ISBLANK(INDEX('Policy Characteristics'!J:J,MATCH($C448,'Policy Characteristics'!$C:$C,0))),"",INDEX('Policy Characteristics'!J:J,MATCH($C448,'Policy Characteristics'!$C:$C,0)))</f>
        <v>**Description:** The business-as-usual case includes all planned CCUS retrofits (as modeled by the EPA for its latest Clean Air Act Section 111 regulations for power plants). Turning this policy lever on assumes those retrofits do not happen.</v>
      </c>
      <c r="Q448" s="254" t="str">
        <f>IF(ISBLANK(INDEX('Policy Characteristics'!K:K,MATCH($C448,'Policy Characteristics'!$C:$C,0))),"",INDEX('Policy Characteristics'!K:K,MATCH($C448,'Policy Characteristics'!$C:$C,0)))</f>
        <v/>
      </c>
      <c r="R448" s="254" t="str">
        <f>IF(ISBLANK(INDEX('Policy Characteristics'!L:L,MATCH($C448,'Policy Characteristics'!$C:$C,0))),"",INDEX('Policy Characteristics'!L:L,MATCH($C448,'Policy Characteristics'!$C:$C,0)))</f>
        <v/>
      </c>
    </row>
    <row r="449" spans="1:18" s="4" customFormat="1" x14ac:dyDescent="0.25">
      <c r="A449" s="254" t="str">
        <f>IF(ISBLANK(INDEX('Policy Characteristics'!A:A,MATCH($C449,'Policy Characteristics'!$C:$C,0))),"",INDEX('Policy Characteristics'!A:A,MATCH($C449,'Policy Characteristics'!$C:$C,0)))</f>
        <v>Electricity Supply</v>
      </c>
      <c r="B449" s="262" t="str">
        <f>IF(ISBLANK(INDEX('Policy Characteristics'!B:B,MATCH($C449,'Policy Characteristics'!$C:$C,0))),"",INDEX('Policy Characteristics'!B:B,MATCH($C449,'Policy Characteristics'!$C:$C,0)))</f>
        <v>Non BAU Mandated Capacity CCUS Retrofits</v>
      </c>
      <c r="C449" s="254" t="str">
        <f t="shared" si="31"/>
        <v>Boolean Use Non BAU Mandated Capacity Retrofit Schedule</v>
      </c>
      <c r="D449" s="6" t="s">
        <v>3436</v>
      </c>
      <c r="E449" s="45"/>
      <c r="F449" s="6" t="s">
        <v>3441</v>
      </c>
      <c r="G449" s="45"/>
      <c r="H449" s="47">
        <f t="shared" si="29"/>
        <v>448</v>
      </c>
      <c r="I449" s="324" t="s">
        <v>41</v>
      </c>
      <c r="J449" s="255" t="str">
        <f>IF(ISBLANK(INDEX('Policy Characteristics'!D:D,MATCH($C449,'Policy Characteristics'!$C:$C,0))),"",INDEX('Policy Characteristics'!D:D,MATCH($C449,'Policy Characteristics'!$C:$C,0)))</f>
        <v>Non BAU Mandated Capacity CCUS Retrofits</v>
      </c>
      <c r="K449" s="254" t="str">
        <f>IF(ISBLANK(INDEX('Policy Characteristics'!E:E,MATCH($C449,'Policy Characteristics'!$C:$C,0))),"",INDEX('Policy Characteristics'!E:E,MATCH($C449,'Policy Characteristics'!$C:$C,0)))</f>
        <v/>
      </c>
      <c r="L449" s="254">
        <f>IF(ISBLANK(INDEX('Policy Characteristics'!F:F,MATCH($C449,'Policy Characteristics'!$C:$C,0))),"",INDEX('Policy Characteristics'!F:F,MATCH($C449,'Policy Characteristics'!$C:$C,0)))</f>
        <v>0</v>
      </c>
      <c r="M449" s="254">
        <f>IF(ISBLANK(INDEX('Policy Characteristics'!G:G,MATCH($C449,'Policy Characteristics'!$C:$C,0))),"",INDEX('Policy Characteristics'!G:G,MATCH($C449,'Policy Characteristics'!$C:$C,0)))</f>
        <v>1</v>
      </c>
      <c r="N449" s="254">
        <f>IF(ISBLANK(INDEX('Policy Characteristics'!H:H,MATCH($C449,'Policy Characteristics'!$C:$C,0))),"",INDEX('Policy Characteristics'!H:H,MATCH($C449,'Policy Characteristics'!$C:$C,0)))</f>
        <v>1</v>
      </c>
      <c r="O449" s="254" t="str">
        <f>IF(ISBLANK(INDEX('Policy Characteristics'!I:I,MATCH($C449,'Policy Characteristics'!$C:$C,0))),"",INDEX('Policy Characteristics'!I:I,MATCH($C449,'Policy Characteristics'!$C:$C,0)))</f>
        <v>on/off</v>
      </c>
      <c r="P449" s="254" t="str">
        <f>IF(ISBLANK(INDEX('Policy Characteristics'!J:J,MATCH($C449,'Policy Characteristics'!$C:$C,0))),"",INDEX('Policy Characteristics'!J:J,MATCH($C449,'Policy Characteristics'!$C:$C,0)))</f>
        <v>**Description:** The business-as-usual case includes all planned CCUS retrofits (as modeled by the EPA for its latest Clean Air Act Section 111 regulations for power plants). Turning this policy lever on assumes those retrofits do not happen.</v>
      </c>
      <c r="Q449" s="254" t="str">
        <f>IF(ISBLANK(INDEX('Policy Characteristics'!K:K,MATCH($C449,'Policy Characteristics'!$C:$C,0))),"",INDEX('Policy Characteristics'!K:K,MATCH($C449,'Policy Characteristics'!$C:$C,0)))</f>
        <v/>
      </c>
      <c r="R449" s="254" t="str">
        <f>IF(ISBLANK(INDEX('Policy Characteristics'!L:L,MATCH($C449,'Policy Characteristics'!$C:$C,0))),"",INDEX('Policy Characteristics'!L:L,MATCH($C449,'Policy Characteristics'!$C:$C,0)))</f>
        <v/>
      </c>
    </row>
    <row r="450" spans="1:18" s="4" customFormat="1" x14ac:dyDescent="0.25">
      <c r="A450" s="254" t="str">
        <f>IF(ISBLANK(INDEX('Policy Characteristics'!A:A,MATCH($C450,'Policy Characteristics'!$C:$C,0))),"",INDEX('Policy Characteristics'!A:A,MATCH($C450,'Policy Characteristics'!$C:$C,0)))</f>
        <v>Electricity Supply</v>
      </c>
      <c r="B450" s="262" t="str">
        <f>IF(ISBLANK(INDEX('Policy Characteristics'!B:B,MATCH($C450,'Policy Characteristics'!$C:$C,0))),"",INDEX('Policy Characteristics'!B:B,MATCH($C450,'Policy Characteristics'!$C:$C,0)))</f>
        <v>Non BAU Mandated Capacity CCUS Retrofits</v>
      </c>
      <c r="C450" s="254" t="str">
        <f t="shared" si="31"/>
        <v>Boolean Use Non BAU Mandated Capacity Retrofit Schedule</v>
      </c>
      <c r="D450" s="6" t="s">
        <v>3437</v>
      </c>
      <c r="E450" s="45"/>
      <c r="F450" s="6" t="s">
        <v>3442</v>
      </c>
      <c r="G450" s="45"/>
      <c r="H450" s="47">
        <f t="shared" si="29"/>
        <v>449</v>
      </c>
      <c r="I450" s="324" t="s">
        <v>41</v>
      </c>
      <c r="J450" s="255" t="str">
        <f>IF(ISBLANK(INDEX('Policy Characteristics'!D:D,MATCH($C450,'Policy Characteristics'!$C:$C,0))),"",INDEX('Policy Characteristics'!D:D,MATCH($C450,'Policy Characteristics'!$C:$C,0)))</f>
        <v>Non BAU Mandated Capacity CCUS Retrofits</v>
      </c>
      <c r="K450" s="254" t="str">
        <f>IF(ISBLANK(INDEX('Policy Characteristics'!E:E,MATCH($C450,'Policy Characteristics'!$C:$C,0))),"",INDEX('Policy Characteristics'!E:E,MATCH($C450,'Policy Characteristics'!$C:$C,0)))</f>
        <v/>
      </c>
      <c r="L450" s="254">
        <f>IF(ISBLANK(INDEX('Policy Characteristics'!F:F,MATCH($C450,'Policy Characteristics'!$C:$C,0))),"",INDEX('Policy Characteristics'!F:F,MATCH($C450,'Policy Characteristics'!$C:$C,0)))</f>
        <v>0</v>
      </c>
      <c r="M450" s="254">
        <f>IF(ISBLANK(INDEX('Policy Characteristics'!G:G,MATCH($C450,'Policy Characteristics'!$C:$C,0))),"",INDEX('Policy Characteristics'!G:G,MATCH($C450,'Policy Characteristics'!$C:$C,0)))</f>
        <v>1</v>
      </c>
      <c r="N450" s="254">
        <f>IF(ISBLANK(INDEX('Policy Characteristics'!H:H,MATCH($C450,'Policy Characteristics'!$C:$C,0))),"",INDEX('Policy Characteristics'!H:H,MATCH($C450,'Policy Characteristics'!$C:$C,0)))</f>
        <v>1</v>
      </c>
      <c r="O450" s="254" t="str">
        <f>IF(ISBLANK(INDEX('Policy Characteristics'!I:I,MATCH($C450,'Policy Characteristics'!$C:$C,0))),"",INDEX('Policy Characteristics'!I:I,MATCH($C450,'Policy Characteristics'!$C:$C,0)))</f>
        <v>on/off</v>
      </c>
      <c r="P450" s="254" t="str">
        <f>IF(ISBLANK(INDEX('Policy Characteristics'!J:J,MATCH($C450,'Policy Characteristics'!$C:$C,0))),"",INDEX('Policy Characteristics'!J:J,MATCH($C450,'Policy Characteristics'!$C:$C,0)))</f>
        <v>**Description:** The business-as-usual case includes all planned CCUS retrofits (as modeled by the EPA for its latest Clean Air Act Section 111 regulations for power plants). Turning this policy lever on assumes those retrofits do not happen.</v>
      </c>
      <c r="Q450" s="254" t="str">
        <f>IF(ISBLANK(INDEX('Policy Characteristics'!K:K,MATCH($C450,'Policy Characteristics'!$C:$C,0))),"",INDEX('Policy Characteristics'!K:K,MATCH($C450,'Policy Characteristics'!$C:$C,0)))</f>
        <v/>
      </c>
      <c r="R450" s="254" t="str">
        <f>IF(ISBLANK(INDEX('Policy Characteristics'!L:L,MATCH($C450,'Policy Characteristics'!$C:$C,0))),"",INDEX('Policy Characteristics'!L:L,MATCH($C450,'Policy Characteristics'!$C:$C,0)))</f>
        <v/>
      </c>
    </row>
    <row r="451" spans="1:18" s="4" customFormat="1" x14ac:dyDescent="0.25">
      <c r="A451" s="254" t="str">
        <f>IF(ISBLANK(INDEX('Policy Characteristics'!A:A,MATCH($C451,'Policy Characteristics'!$C:$C,0))),"",INDEX('Policy Characteristics'!A:A,MATCH($C451,'Policy Characteristics'!$C:$C,0)))</f>
        <v>Electricity Supply</v>
      </c>
      <c r="B451" s="262" t="str">
        <f>IF(ISBLANK(INDEX('Policy Characteristics'!B:B,MATCH($C451,'Policy Characteristics'!$C:$C,0))),"",INDEX('Policy Characteristics'!B:B,MATCH($C451,'Policy Characteristics'!$C:$C,0)))</f>
        <v>Non BAU Mandated Capacity CCUS Retrofits</v>
      </c>
      <c r="C451" s="254" t="str">
        <f t="shared" si="31"/>
        <v>Boolean Use Non BAU Mandated Capacity Retrofit Schedule</v>
      </c>
      <c r="D451" s="6" t="s">
        <v>3438</v>
      </c>
      <c r="E451" s="45"/>
      <c r="F451" s="6" t="s">
        <v>3443</v>
      </c>
      <c r="G451" s="45"/>
      <c r="H451" s="47">
        <f t="shared" ref="H451:H514" si="32">H450+1</f>
        <v>450</v>
      </c>
      <c r="I451" s="324" t="s">
        <v>41</v>
      </c>
      <c r="J451" s="255" t="str">
        <f>IF(ISBLANK(INDEX('Policy Characteristics'!D:D,MATCH($C451,'Policy Characteristics'!$C:$C,0))),"",INDEX('Policy Characteristics'!D:D,MATCH($C451,'Policy Characteristics'!$C:$C,0)))</f>
        <v>Non BAU Mandated Capacity CCUS Retrofits</v>
      </c>
      <c r="K451" s="254" t="str">
        <f>IF(ISBLANK(INDEX('Policy Characteristics'!E:E,MATCH($C451,'Policy Characteristics'!$C:$C,0))),"",INDEX('Policy Characteristics'!E:E,MATCH($C451,'Policy Characteristics'!$C:$C,0)))</f>
        <v/>
      </c>
      <c r="L451" s="254">
        <f>IF(ISBLANK(INDEX('Policy Characteristics'!F:F,MATCH($C451,'Policy Characteristics'!$C:$C,0))),"",INDEX('Policy Characteristics'!F:F,MATCH($C451,'Policy Characteristics'!$C:$C,0)))</f>
        <v>0</v>
      </c>
      <c r="M451" s="254">
        <f>IF(ISBLANK(INDEX('Policy Characteristics'!G:G,MATCH($C451,'Policy Characteristics'!$C:$C,0))),"",INDEX('Policy Characteristics'!G:G,MATCH($C451,'Policy Characteristics'!$C:$C,0)))</f>
        <v>1</v>
      </c>
      <c r="N451" s="254">
        <f>IF(ISBLANK(INDEX('Policy Characteristics'!H:H,MATCH($C451,'Policy Characteristics'!$C:$C,0))),"",INDEX('Policy Characteristics'!H:H,MATCH($C451,'Policy Characteristics'!$C:$C,0)))</f>
        <v>1</v>
      </c>
      <c r="O451" s="254" t="str">
        <f>IF(ISBLANK(INDEX('Policy Characteristics'!I:I,MATCH($C451,'Policy Characteristics'!$C:$C,0))),"",INDEX('Policy Characteristics'!I:I,MATCH($C451,'Policy Characteristics'!$C:$C,0)))</f>
        <v>on/off</v>
      </c>
      <c r="P451" s="254" t="str">
        <f>IF(ISBLANK(INDEX('Policy Characteristics'!J:J,MATCH($C451,'Policy Characteristics'!$C:$C,0))),"",INDEX('Policy Characteristics'!J:J,MATCH($C451,'Policy Characteristics'!$C:$C,0)))</f>
        <v>**Description:** The business-as-usual case includes all planned CCUS retrofits (as modeled by the EPA for its latest Clean Air Act Section 111 regulations for power plants). Turning this policy lever on assumes those retrofits do not happen.</v>
      </c>
      <c r="Q451" s="254" t="str">
        <f>IF(ISBLANK(INDEX('Policy Characteristics'!K:K,MATCH($C451,'Policy Characteristics'!$C:$C,0))),"",INDEX('Policy Characteristics'!K:K,MATCH($C451,'Policy Characteristics'!$C:$C,0)))</f>
        <v/>
      </c>
      <c r="R451" s="254" t="str">
        <f>IF(ISBLANK(INDEX('Policy Characteristics'!L:L,MATCH($C451,'Policy Characteristics'!$C:$C,0))),"",INDEX('Policy Characteristics'!L:L,MATCH($C451,'Policy Characteristics'!$C:$C,0)))</f>
        <v/>
      </c>
    </row>
    <row r="452" spans="1:18" s="4" customFormat="1" x14ac:dyDescent="0.25">
      <c r="A452" s="254" t="str">
        <f>IF(ISBLANK(INDEX('Policy Characteristics'!A:A,MATCH($C452,'Policy Characteristics'!$C:$C,0))),"",INDEX('Policy Characteristics'!A:A,MATCH($C452,'Policy Characteristics'!$C:$C,0)))</f>
        <v>Electricity Supply</v>
      </c>
      <c r="B452" s="262" t="str">
        <f>IF(ISBLANK(INDEX('Policy Characteristics'!B:B,MATCH($C452,'Policy Characteristics'!$C:$C,0))),"",INDEX('Policy Characteristics'!B:B,MATCH($C452,'Policy Characteristics'!$C:$C,0)))</f>
        <v>Non BAU Mandated Capacity CCUS Retrofits</v>
      </c>
      <c r="C452" s="254" t="str">
        <f t="shared" si="31"/>
        <v>Boolean Use Non BAU Mandated Capacity Retrofit Schedule</v>
      </c>
      <c r="D452" s="6" t="s">
        <v>3501</v>
      </c>
      <c r="E452" s="45"/>
      <c r="F452" s="6" t="s">
        <v>3499</v>
      </c>
      <c r="G452" s="45"/>
      <c r="H452" s="47">
        <f t="shared" si="32"/>
        <v>451</v>
      </c>
      <c r="I452" s="324" t="s">
        <v>41</v>
      </c>
      <c r="J452" s="255" t="str">
        <f>IF(ISBLANK(INDEX('Policy Characteristics'!D:D,MATCH($C452,'Policy Characteristics'!$C:$C,0))),"",INDEX('Policy Characteristics'!D:D,MATCH($C452,'Policy Characteristics'!$C:$C,0)))</f>
        <v>Non BAU Mandated Capacity CCUS Retrofits</v>
      </c>
      <c r="K452" s="254" t="str">
        <f>IF(ISBLANK(INDEX('Policy Characteristics'!E:E,MATCH($C452,'Policy Characteristics'!$C:$C,0))),"",INDEX('Policy Characteristics'!E:E,MATCH($C452,'Policy Characteristics'!$C:$C,0)))</f>
        <v/>
      </c>
      <c r="L452" s="254">
        <f>IF(ISBLANK(INDEX('Policy Characteristics'!F:F,MATCH($C452,'Policy Characteristics'!$C:$C,0))),"",INDEX('Policy Characteristics'!F:F,MATCH($C452,'Policy Characteristics'!$C:$C,0)))</f>
        <v>0</v>
      </c>
      <c r="M452" s="254">
        <f>IF(ISBLANK(INDEX('Policy Characteristics'!G:G,MATCH($C452,'Policy Characteristics'!$C:$C,0))),"",INDEX('Policy Characteristics'!G:G,MATCH($C452,'Policy Characteristics'!$C:$C,0)))</f>
        <v>1</v>
      </c>
      <c r="N452" s="254">
        <f>IF(ISBLANK(INDEX('Policy Characteristics'!H:H,MATCH($C452,'Policy Characteristics'!$C:$C,0))),"",INDEX('Policy Characteristics'!H:H,MATCH($C452,'Policy Characteristics'!$C:$C,0)))</f>
        <v>1</v>
      </c>
      <c r="O452" s="254" t="str">
        <f>IF(ISBLANK(INDEX('Policy Characteristics'!I:I,MATCH($C452,'Policy Characteristics'!$C:$C,0))),"",INDEX('Policy Characteristics'!I:I,MATCH($C452,'Policy Characteristics'!$C:$C,0)))</f>
        <v>on/off</v>
      </c>
      <c r="P452" s="254" t="str">
        <f>IF(ISBLANK(INDEX('Policy Characteristics'!J:J,MATCH($C452,'Policy Characteristics'!$C:$C,0))),"",INDEX('Policy Characteristics'!J:J,MATCH($C452,'Policy Characteristics'!$C:$C,0)))</f>
        <v>**Description:** The business-as-usual case includes all planned CCUS retrofits (as modeled by the EPA for its latest Clean Air Act Section 111 regulations for power plants). Turning this policy lever on assumes those retrofits do not happen.</v>
      </c>
      <c r="Q452" s="254" t="str">
        <f>IF(ISBLANK(INDEX('Policy Characteristics'!K:K,MATCH($C452,'Policy Characteristics'!$C:$C,0))),"",INDEX('Policy Characteristics'!K:K,MATCH($C452,'Policy Characteristics'!$C:$C,0)))</f>
        <v/>
      </c>
      <c r="R452" s="254" t="str">
        <f>IF(ISBLANK(INDEX('Policy Characteristics'!L:L,MATCH($C452,'Policy Characteristics'!$C:$C,0))),"",INDEX('Policy Characteristics'!L:L,MATCH($C452,'Policy Characteristics'!$C:$C,0)))</f>
        <v/>
      </c>
    </row>
    <row r="453" spans="1:18" s="4" customFormat="1" x14ac:dyDescent="0.25">
      <c r="A453" s="254" t="str">
        <f>IF(ISBLANK(INDEX('Policy Characteristics'!A:A,MATCH($C453,'Policy Characteristics'!$C:$C,0))),"",INDEX('Policy Characteristics'!A:A,MATCH($C453,'Policy Characteristics'!$C:$C,0)))</f>
        <v>Electricity Supply</v>
      </c>
      <c r="B453" s="262" t="str">
        <f>IF(ISBLANK(INDEX('Policy Characteristics'!B:B,MATCH($C453,'Policy Characteristics'!$C:$C,0))),"",INDEX('Policy Characteristics'!B:B,MATCH($C453,'Policy Characteristics'!$C:$C,0)))</f>
        <v>Non BAU Mandated Capacity CCUS Retrofits</v>
      </c>
      <c r="C453" s="254" t="str">
        <f t="shared" si="31"/>
        <v>Boolean Use Non BAU Mandated Capacity Retrofit Schedule</v>
      </c>
      <c r="D453" s="6" t="s">
        <v>3502</v>
      </c>
      <c r="E453" s="45"/>
      <c r="F453" s="6" t="s">
        <v>3500</v>
      </c>
      <c r="G453" s="45"/>
      <c r="H453" s="47">
        <f t="shared" si="32"/>
        <v>452</v>
      </c>
      <c r="I453" s="324" t="s">
        <v>41</v>
      </c>
      <c r="J453" s="255" t="str">
        <f>IF(ISBLANK(INDEX('Policy Characteristics'!D:D,MATCH($C453,'Policy Characteristics'!$C:$C,0))),"",INDEX('Policy Characteristics'!D:D,MATCH($C453,'Policy Characteristics'!$C:$C,0)))</f>
        <v>Non BAU Mandated Capacity CCUS Retrofits</v>
      </c>
      <c r="K453" s="254" t="str">
        <f>IF(ISBLANK(INDEX('Policy Characteristics'!E:E,MATCH($C453,'Policy Characteristics'!$C:$C,0))),"",INDEX('Policy Characteristics'!E:E,MATCH($C453,'Policy Characteristics'!$C:$C,0)))</f>
        <v/>
      </c>
      <c r="L453" s="254">
        <f>IF(ISBLANK(INDEX('Policy Characteristics'!F:F,MATCH($C453,'Policy Characteristics'!$C:$C,0))),"",INDEX('Policy Characteristics'!F:F,MATCH($C453,'Policy Characteristics'!$C:$C,0)))</f>
        <v>0</v>
      </c>
      <c r="M453" s="254">
        <f>IF(ISBLANK(INDEX('Policy Characteristics'!G:G,MATCH($C453,'Policy Characteristics'!$C:$C,0))),"",INDEX('Policy Characteristics'!G:G,MATCH($C453,'Policy Characteristics'!$C:$C,0)))</f>
        <v>1</v>
      </c>
      <c r="N453" s="254">
        <f>IF(ISBLANK(INDEX('Policy Characteristics'!H:H,MATCH($C453,'Policy Characteristics'!$C:$C,0))),"",INDEX('Policy Characteristics'!H:H,MATCH($C453,'Policy Characteristics'!$C:$C,0)))</f>
        <v>1</v>
      </c>
      <c r="O453" s="254" t="str">
        <f>IF(ISBLANK(INDEX('Policy Characteristics'!I:I,MATCH($C453,'Policy Characteristics'!$C:$C,0))),"",INDEX('Policy Characteristics'!I:I,MATCH($C453,'Policy Characteristics'!$C:$C,0)))</f>
        <v>on/off</v>
      </c>
      <c r="P453" s="254" t="str">
        <f>IF(ISBLANK(INDEX('Policy Characteristics'!J:J,MATCH($C453,'Policy Characteristics'!$C:$C,0))),"",INDEX('Policy Characteristics'!J:J,MATCH($C453,'Policy Characteristics'!$C:$C,0)))</f>
        <v>**Description:** The business-as-usual case includes all planned CCUS retrofits (as modeled by the EPA for its latest Clean Air Act Section 111 regulations for power plants). Turning this policy lever on assumes those retrofits do not happen.</v>
      </c>
      <c r="Q453" s="254"/>
      <c r="R453" s="254"/>
    </row>
    <row r="454" spans="1:18" s="2" customFormat="1" x14ac:dyDescent="0.25">
      <c r="A454" s="254" t="str">
        <f>IF(ISBLANK(INDEX('Policy Characteristics'!A:A,MATCH($C454,'Policy Characteristics'!$C:$C,0))),"",INDEX('Policy Characteristics'!A:A,MATCH($C454,'Policy Characteristics'!$C:$C,0)))</f>
        <v>Electricity Supply</v>
      </c>
      <c r="B454" s="262" t="str">
        <f>IF(ISBLANK(INDEX('Policy Characteristics'!B:B,MATCH($C454,'Policy Characteristics'!$C:$C,0))),"",INDEX('Policy Characteristics'!B:B,MATCH($C454,'Policy Characteristics'!$C:$C,0)))</f>
        <v>Change in Expected Power Plant Capacity Factor</v>
      </c>
      <c r="C454" s="1" t="s">
        <v>243</v>
      </c>
      <c r="D454" s="45" t="s">
        <v>431</v>
      </c>
      <c r="E454" s="45"/>
      <c r="F454" s="45" t="s">
        <v>430</v>
      </c>
      <c r="G454" s="6"/>
      <c r="H454" s="47">
        <f t="shared" si="32"/>
        <v>453</v>
      </c>
      <c r="I454" s="325" t="s">
        <v>41</v>
      </c>
      <c r="J454" s="255" t="str">
        <f>IF(ISBLANK(INDEX('Policy Characteristics'!D:D,MATCH($C454,'Policy Characteristics'!$C:$C,0))),"",INDEX('Policy Characteristics'!D:D,MATCH($C454,'Policy Characteristics'!$C:$C,0)))</f>
        <v>Reduce Plant Downtime</v>
      </c>
      <c r="K454" s="254" t="str">
        <f>IF(ISBLANK(INDEX('Policy Characteristics'!E:E,MATCH($C454,'Policy Characteristics'!$C:$C,0))),"",INDEX('Policy Characteristics'!E:E,MATCH($C454,'Policy Characteristics'!$C:$C,0)))</f>
        <v>elec reduce plant downtime</v>
      </c>
      <c r="L454" s="261">
        <f>IF(ISBLANK(INDEX('Policy Characteristics'!F:F,MATCH($C454,'Policy Characteristics'!$C:$C,0))),"",INDEX('Policy Characteristics'!F:F,MATCH($C454,'Policy Characteristics'!$C:$C,0)))</f>
        <v>-0.3</v>
      </c>
      <c r="M454" s="261">
        <f>IF(ISBLANK(INDEX('Policy Characteristics'!G:G,MATCH($C454,'Policy Characteristics'!$C:$C,0))),"",INDEX('Policy Characteristics'!G:G,MATCH($C454,'Policy Characteristics'!$C:$C,0)))</f>
        <v>0.6</v>
      </c>
      <c r="N454" s="261">
        <f>IF(ISBLANK(INDEX('Policy Characteristics'!H:H,MATCH($C454,'Policy Characteristics'!$C:$C,0))),"",INDEX('Policy Characteristics'!H:H,MATCH($C454,'Policy Characteristics'!$C:$C,0)))</f>
        <v>0.01</v>
      </c>
      <c r="O454" s="254" t="str">
        <f>IF(ISBLANK(INDEX('Policy Characteristics'!I:I,MATCH($C454,'Policy Characteristics'!$C:$C,0))),"",INDEX('Policy Characteristics'!I:I,MATCH($C454,'Policy Characteristics'!$C:$C,0)))</f>
        <v>% reduction in downtime</v>
      </c>
      <c r="P454" s="254" t="str">
        <f>IF(ISBLANK(INDEX('Policy Characteristics'!J:J,MATCH($C454,'Policy Characteristics'!$C:$C,0))),"",INDEX('Policy Characteristics'!J:J,MATCH($C454,'Policy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4" s="254" t="str">
        <f>IF(ISBLANK(INDEX('Policy Characteristics'!K:K,MATCH($C454,'Policy Characteristics'!$C:$C,0))),"",INDEX('Policy Characteristics'!K:K,MATCH($C454,'Policy Characteristics'!$C:$C,0)))</f>
        <v>electricity-sector-main.html#red-downtime</v>
      </c>
      <c r="R454" s="254" t="str">
        <f>IF(ISBLANK(INDEX('Policy Characteristics'!L:L,MATCH($C454,'Policy Characteristics'!$C:$C,0))),"",INDEX('Policy Characteristics'!L:L,MATCH($C454,'Policy Characteristics'!$C:$C,0)))</f>
        <v>reduce-downtime.html</v>
      </c>
    </row>
    <row r="455" spans="1:18" s="2" customFormat="1" x14ac:dyDescent="0.25">
      <c r="A455" s="254" t="str">
        <f>IF(ISBLANK(INDEX('Policy Characteristics'!A:A,MATCH($C455,'Policy Characteristics'!$C:$C,0))),"",INDEX('Policy Characteristics'!A:A,MATCH($C455,'Policy Characteristics'!$C:$C,0)))</f>
        <v>Electricity Supply</v>
      </c>
      <c r="B455" s="262" t="str">
        <f>IF(ISBLANK(INDEX('Policy Characteristics'!B:B,MATCH($C455,'Policy Characteristics'!$C:$C,0))),"",INDEX('Policy Characteristics'!B:B,MATCH($C455,'Policy Characteristics'!$C:$C,0)))</f>
        <v>Change in Expected Power Plant Capacity Factor</v>
      </c>
      <c r="C455" s="318" t="str">
        <f>$C$454</f>
        <v>Percentage Reduction in Plant Downtime</v>
      </c>
      <c r="D455" s="6" t="s">
        <v>3433</v>
      </c>
      <c r="E455" s="45"/>
      <c r="F455" s="6" t="s">
        <v>3373</v>
      </c>
      <c r="G455" s="6"/>
      <c r="H455" s="47">
        <f t="shared" si="32"/>
        <v>454</v>
      </c>
      <c r="I455" s="325" t="s">
        <v>41</v>
      </c>
      <c r="J455" s="255" t="str">
        <f>IF(ISBLANK(INDEX('Policy Characteristics'!D:D,MATCH($C455,'Policy Characteristics'!$C:$C,0))),"",INDEX('Policy Characteristics'!D:D,MATCH($C455,'Policy Characteristics'!$C:$C,0)))</f>
        <v>Reduce Plant Downtime</v>
      </c>
      <c r="K455" s="254" t="str">
        <f>IF(ISBLANK(INDEX('Policy Characteristics'!E:E,MATCH($C455,'Policy Characteristics'!$C:$C,0))),"",INDEX('Policy Characteristics'!E:E,MATCH($C455,'Policy Characteristics'!$C:$C,0)))</f>
        <v>elec reduce plant downtime</v>
      </c>
      <c r="L455" s="261">
        <f>IF(ISBLANK(INDEX('Policy Characteristics'!F:F,MATCH($C455,'Policy Characteristics'!$C:$C,0))),"",INDEX('Policy Characteristics'!F:F,MATCH($C455,'Policy Characteristics'!$C:$C,0)))</f>
        <v>-0.3</v>
      </c>
      <c r="M455" s="261">
        <f>IF(ISBLANK(INDEX('Policy Characteristics'!G:G,MATCH($C455,'Policy Characteristics'!$C:$C,0))),"",INDEX('Policy Characteristics'!G:G,MATCH($C455,'Policy Characteristics'!$C:$C,0)))</f>
        <v>0.6</v>
      </c>
      <c r="N455" s="261">
        <f>IF(ISBLANK(INDEX('Policy Characteristics'!H:H,MATCH($C455,'Policy Characteristics'!$C:$C,0))),"",INDEX('Policy Characteristics'!H:H,MATCH($C455,'Policy Characteristics'!$C:$C,0)))</f>
        <v>0.01</v>
      </c>
      <c r="O455" s="254" t="str">
        <f>IF(ISBLANK(INDEX('Policy Characteristics'!I:I,MATCH($C455,'Policy Characteristics'!$C:$C,0))),"",INDEX('Policy Characteristics'!I:I,MATCH($C455,'Policy Characteristics'!$C:$C,0)))</f>
        <v>% reduction in downtime</v>
      </c>
      <c r="P455" s="254" t="str">
        <f>IF(ISBLANK(INDEX('Policy Characteristics'!J:J,MATCH($C455,'Policy Characteristics'!$C:$C,0))),"",INDEX('Policy Characteristics'!J:J,MATCH($C455,'Policy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5" s="254" t="str">
        <f>IF(ISBLANK(INDEX('Policy Characteristics'!K:K,MATCH($C455,'Policy Characteristics'!$C:$C,0))),"",INDEX('Policy Characteristics'!K:K,MATCH($C455,'Policy Characteristics'!$C:$C,0)))</f>
        <v>electricity-sector-main.html#red-downtime</v>
      </c>
      <c r="R455" s="254" t="str">
        <f>IF(ISBLANK(INDEX('Policy Characteristics'!L:L,MATCH($C455,'Policy Characteristics'!$C:$C,0))),"",INDEX('Policy Characteristics'!L:L,MATCH($C455,'Policy Characteristics'!$C:$C,0)))</f>
        <v>reduce-downtime.html</v>
      </c>
    </row>
    <row r="456" spans="1:18" s="2" customFormat="1" x14ac:dyDescent="0.25">
      <c r="A456" s="254" t="str">
        <f>IF(ISBLANK(INDEX('Policy Characteristics'!A:A,MATCH($C456,'Policy Characteristics'!$C:$C,0))),"",INDEX('Policy Characteristics'!A:A,MATCH($C456,'Policy Characteristics'!$C:$C,0)))</f>
        <v>Electricity Supply</v>
      </c>
      <c r="B456" s="262" t="str">
        <f>IF(ISBLANK(INDEX('Policy Characteristics'!B:B,MATCH($C456,'Policy Characteristics'!$C:$C,0))),"",INDEX('Policy Characteristics'!B:B,MATCH($C456,'Policy Characteristics'!$C:$C,0)))</f>
        <v>Change in Expected Power Plant Capacity Factor</v>
      </c>
      <c r="C456" s="318" t="str">
        <f t="shared" ref="C456:C477" si="33">$C$454</f>
        <v>Percentage Reduction in Plant Downtime</v>
      </c>
      <c r="D456" s="6" t="s">
        <v>3434</v>
      </c>
      <c r="E456" s="45"/>
      <c r="F456" s="6" t="s">
        <v>3374</v>
      </c>
      <c r="G456" s="6"/>
      <c r="H456" s="47">
        <f t="shared" si="32"/>
        <v>455</v>
      </c>
      <c r="I456" s="325" t="s">
        <v>40</v>
      </c>
      <c r="J456" s="255" t="str">
        <f>IF(ISBLANK(INDEX('Policy Characteristics'!D:D,MATCH($C456,'Policy Characteristics'!$C:$C,0))),"",INDEX('Policy Characteristics'!D:D,MATCH($C456,'Policy Characteristics'!$C:$C,0)))</f>
        <v>Reduce Plant Downtime</v>
      </c>
      <c r="K456" s="254" t="str">
        <f>IF(ISBLANK(INDEX('Policy Characteristics'!E:E,MATCH($C456,'Policy Characteristics'!$C:$C,0))),"",INDEX('Policy Characteristics'!E:E,MATCH($C456,'Policy Characteristics'!$C:$C,0)))</f>
        <v>elec reduce plant downtime</v>
      </c>
      <c r="L456" s="261">
        <f>IF(ISBLANK(INDEX('Policy Characteristics'!F:F,MATCH($C456,'Policy Characteristics'!$C:$C,0))),"",INDEX('Policy Characteristics'!F:F,MATCH($C456,'Policy Characteristics'!$C:$C,0)))</f>
        <v>-0.3</v>
      </c>
      <c r="M456" s="261">
        <f>IF(ISBLANK(INDEX('Policy Characteristics'!G:G,MATCH($C456,'Policy Characteristics'!$C:$C,0))),"",INDEX('Policy Characteristics'!G:G,MATCH($C456,'Policy Characteristics'!$C:$C,0)))</f>
        <v>0.6</v>
      </c>
      <c r="N456" s="261">
        <f>IF(ISBLANK(INDEX('Policy Characteristics'!H:H,MATCH($C456,'Policy Characteristics'!$C:$C,0))),"",INDEX('Policy Characteristics'!H:H,MATCH($C456,'Policy Characteristics'!$C:$C,0)))</f>
        <v>0.01</v>
      </c>
      <c r="O456" s="254" t="str">
        <f>IF(ISBLANK(INDEX('Policy Characteristics'!I:I,MATCH($C456,'Policy Characteristics'!$C:$C,0))),"",INDEX('Policy Characteristics'!I:I,MATCH($C456,'Policy Characteristics'!$C:$C,0)))</f>
        <v>% reduction in downtime</v>
      </c>
      <c r="P456" s="254" t="str">
        <f>IF(ISBLANK(INDEX('Policy Characteristics'!J:J,MATCH($C456,'Policy Characteristics'!$C:$C,0))),"",INDEX('Policy Characteristics'!J:J,MATCH($C456,'Policy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6" s="254" t="str">
        <f>IF(ISBLANK(INDEX('Policy Characteristics'!K:K,MATCH($C456,'Policy Characteristics'!$C:$C,0))),"",INDEX('Policy Characteristics'!K:K,MATCH($C456,'Policy Characteristics'!$C:$C,0)))</f>
        <v>electricity-sector-main.html#red-downtime</v>
      </c>
      <c r="R456" s="254" t="str">
        <f>IF(ISBLANK(INDEX('Policy Characteristics'!L:L,MATCH($C456,'Policy Characteristics'!$C:$C,0))),"",INDEX('Policy Characteristics'!L:L,MATCH($C456,'Policy Characteristics'!$C:$C,0)))</f>
        <v>reduce-downtime.html</v>
      </c>
    </row>
    <row r="457" spans="1:18" s="2" customFormat="1" x14ac:dyDescent="0.25">
      <c r="A457" s="254" t="str">
        <f>IF(ISBLANK(INDEX('Policy Characteristics'!A:A,MATCH($C457,'Policy Characteristics'!$C:$C,0))),"",INDEX('Policy Characteristics'!A:A,MATCH($C457,'Policy Characteristics'!$C:$C,0)))</f>
        <v>Electricity Supply</v>
      </c>
      <c r="B457" s="262" t="str">
        <f>IF(ISBLANK(INDEX('Policy Characteristics'!B:B,MATCH($C457,'Policy Characteristics'!$C:$C,0))),"",INDEX('Policy Characteristics'!B:B,MATCH($C457,'Policy Characteristics'!$C:$C,0)))</f>
        <v>Change in Expected Power Plant Capacity Factor</v>
      </c>
      <c r="C457" s="318" t="str">
        <f t="shared" si="33"/>
        <v>Percentage Reduction in Plant Downtime</v>
      </c>
      <c r="D457" s="6" t="s">
        <v>72</v>
      </c>
      <c r="E457" s="45"/>
      <c r="F457" s="6" t="s">
        <v>3444</v>
      </c>
      <c r="G457" s="6"/>
      <c r="H457" s="47">
        <f t="shared" si="32"/>
        <v>456</v>
      </c>
      <c r="I457" s="325" t="s">
        <v>41</v>
      </c>
      <c r="J457" s="255" t="str">
        <f>IF(ISBLANK(INDEX('Policy Characteristics'!D:D,MATCH($C457,'Policy Characteristics'!$C:$C,0))),"",INDEX('Policy Characteristics'!D:D,MATCH($C457,'Policy Characteristics'!$C:$C,0)))</f>
        <v>Reduce Plant Downtime</v>
      </c>
      <c r="K457" s="254" t="str">
        <f>IF(ISBLANK(INDEX('Policy Characteristics'!E:E,MATCH($C457,'Policy Characteristics'!$C:$C,0))),"",INDEX('Policy Characteristics'!E:E,MATCH($C457,'Policy Characteristics'!$C:$C,0)))</f>
        <v>elec reduce plant downtime</v>
      </c>
      <c r="L457" s="261">
        <f>IF(ISBLANK(INDEX('Policy Characteristics'!F:F,MATCH($C457,'Policy Characteristics'!$C:$C,0))),"",INDEX('Policy Characteristics'!F:F,MATCH($C457,'Policy Characteristics'!$C:$C,0)))</f>
        <v>-0.3</v>
      </c>
      <c r="M457" s="261">
        <f>IF(ISBLANK(INDEX('Policy Characteristics'!G:G,MATCH($C457,'Policy Characteristics'!$C:$C,0))),"",INDEX('Policy Characteristics'!G:G,MATCH($C457,'Policy Characteristics'!$C:$C,0)))</f>
        <v>0.6</v>
      </c>
      <c r="N457" s="261">
        <f>IF(ISBLANK(INDEX('Policy Characteristics'!H:H,MATCH($C457,'Policy Characteristics'!$C:$C,0))),"",INDEX('Policy Characteristics'!H:H,MATCH($C457,'Policy Characteristics'!$C:$C,0)))</f>
        <v>0.01</v>
      </c>
      <c r="O457" s="254" t="str">
        <f>IF(ISBLANK(INDEX('Policy Characteristics'!I:I,MATCH($C457,'Policy Characteristics'!$C:$C,0))),"",INDEX('Policy Characteristics'!I:I,MATCH($C457,'Policy Characteristics'!$C:$C,0)))</f>
        <v>% reduction in downtime</v>
      </c>
      <c r="P457" s="254" t="str">
        <f>IF(ISBLANK(INDEX('Policy Characteristics'!J:J,MATCH($C457,'Policy Characteristics'!$C:$C,0))),"",INDEX('Policy Characteristics'!J:J,MATCH($C457,'Policy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7" s="254" t="str">
        <f>IF(ISBLANK(INDEX('Policy Characteristics'!K:K,MATCH($C457,'Policy Characteristics'!$C:$C,0))),"",INDEX('Policy Characteristics'!K:K,MATCH($C457,'Policy Characteristics'!$C:$C,0)))</f>
        <v>electricity-sector-main.html#red-downtime</v>
      </c>
      <c r="R457" s="254" t="str">
        <f>IF(ISBLANK(INDEX('Policy Characteristics'!L:L,MATCH($C457,'Policy Characteristics'!$C:$C,0))),"",INDEX('Policy Characteristics'!L:L,MATCH($C457,'Policy Characteristics'!$C:$C,0)))</f>
        <v>reduce-downtime.html</v>
      </c>
    </row>
    <row r="458" spans="1:18" s="2" customFormat="1" x14ac:dyDescent="0.25">
      <c r="A458" s="254" t="str">
        <f>IF(ISBLANK(INDEX('Policy Characteristics'!A:A,MATCH($C458,'Policy Characteristics'!$C:$C,0))),"",INDEX('Policy Characteristics'!A:A,MATCH($C458,'Policy Characteristics'!$C:$C,0)))</f>
        <v>Electricity Supply</v>
      </c>
      <c r="B458" s="262" t="str">
        <f>IF(ISBLANK(INDEX('Policy Characteristics'!B:B,MATCH($C458,'Policy Characteristics'!$C:$C,0))),"",INDEX('Policy Characteristics'!B:B,MATCH($C458,'Policy Characteristics'!$C:$C,0)))</f>
        <v>Change in Expected Power Plant Capacity Factor</v>
      </c>
      <c r="C458" s="318" t="str">
        <f t="shared" si="33"/>
        <v>Percentage Reduction in Plant Downtime</v>
      </c>
      <c r="D458" s="6" t="s">
        <v>73</v>
      </c>
      <c r="E458" s="45"/>
      <c r="F458" s="6" t="s">
        <v>85</v>
      </c>
      <c r="G458" s="6"/>
      <c r="H458" s="47">
        <f t="shared" si="32"/>
        <v>457</v>
      </c>
      <c r="I458" s="325" t="s">
        <v>41</v>
      </c>
      <c r="J458" s="255" t="str">
        <f>IF(ISBLANK(INDEX('Policy Characteristics'!D:D,MATCH($C458,'Policy Characteristics'!$C:$C,0))),"",INDEX('Policy Characteristics'!D:D,MATCH($C458,'Policy Characteristics'!$C:$C,0)))</f>
        <v>Reduce Plant Downtime</v>
      </c>
      <c r="K458" s="254" t="str">
        <f>IF(ISBLANK(INDEX('Policy Characteristics'!E:E,MATCH($C458,'Policy Characteristics'!$C:$C,0))),"",INDEX('Policy Characteristics'!E:E,MATCH($C458,'Policy Characteristics'!$C:$C,0)))</f>
        <v>elec reduce plant downtime</v>
      </c>
      <c r="L458" s="261">
        <f>IF(ISBLANK(INDEX('Policy Characteristics'!F:F,MATCH($C458,'Policy Characteristics'!$C:$C,0))),"",INDEX('Policy Characteristics'!F:F,MATCH($C458,'Policy Characteristics'!$C:$C,0)))</f>
        <v>-0.3</v>
      </c>
      <c r="M458" s="261">
        <f>IF(ISBLANK(INDEX('Policy Characteristics'!G:G,MATCH($C458,'Policy Characteristics'!$C:$C,0))),"",INDEX('Policy Characteristics'!G:G,MATCH($C458,'Policy Characteristics'!$C:$C,0)))</f>
        <v>0.6</v>
      </c>
      <c r="N458" s="261">
        <f>IF(ISBLANK(INDEX('Policy Characteristics'!H:H,MATCH($C458,'Policy Characteristics'!$C:$C,0))),"",INDEX('Policy Characteristics'!H:H,MATCH($C458,'Policy Characteristics'!$C:$C,0)))</f>
        <v>0.01</v>
      </c>
      <c r="O458" s="254" t="str">
        <f>IF(ISBLANK(INDEX('Policy Characteristics'!I:I,MATCH($C458,'Policy Characteristics'!$C:$C,0))),"",INDEX('Policy Characteristics'!I:I,MATCH($C458,'Policy Characteristics'!$C:$C,0)))</f>
        <v>% reduction in downtime</v>
      </c>
      <c r="P458" s="254" t="str">
        <f>IF(ISBLANK(INDEX('Policy Characteristics'!J:J,MATCH($C458,'Policy Characteristics'!$C:$C,0))),"",INDEX('Policy Characteristics'!J:J,MATCH($C458,'Policy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8" s="254" t="str">
        <f>IF(ISBLANK(INDEX('Policy Characteristics'!K:K,MATCH($C458,'Policy Characteristics'!$C:$C,0))),"",INDEX('Policy Characteristics'!K:K,MATCH($C458,'Policy Characteristics'!$C:$C,0)))</f>
        <v>electricity-sector-main.html#red-downtime</v>
      </c>
      <c r="R458" s="254" t="str">
        <f>IF(ISBLANK(INDEX('Policy Characteristics'!L:L,MATCH($C458,'Policy Characteristics'!$C:$C,0))),"",INDEX('Policy Characteristics'!L:L,MATCH($C458,'Policy Characteristics'!$C:$C,0)))</f>
        <v>reduce-downtime.html</v>
      </c>
    </row>
    <row r="459" spans="1:18" s="2" customFormat="1" x14ac:dyDescent="0.25">
      <c r="A459" s="254" t="str">
        <f>IF(ISBLANK(INDEX('Policy Characteristics'!A:A,MATCH($C459,'Policy Characteristics'!$C:$C,0))),"",INDEX('Policy Characteristics'!A:A,MATCH($C459,'Policy Characteristics'!$C:$C,0)))</f>
        <v>Electricity Supply</v>
      </c>
      <c r="B459" s="262" t="str">
        <f>IF(ISBLANK(INDEX('Policy Characteristics'!B:B,MATCH($C459,'Policy Characteristics'!$C:$C,0))),"",INDEX('Policy Characteristics'!B:B,MATCH($C459,'Policy Characteristics'!$C:$C,0)))</f>
        <v>Change in Expected Power Plant Capacity Factor</v>
      </c>
      <c r="C459" s="318" t="str">
        <f t="shared" si="33"/>
        <v>Percentage Reduction in Plant Downtime</v>
      </c>
      <c r="D459" s="6" t="s">
        <v>432</v>
      </c>
      <c r="E459" s="45"/>
      <c r="F459" s="6" t="s">
        <v>435</v>
      </c>
      <c r="G459" s="6"/>
      <c r="H459" s="47">
        <f t="shared" si="32"/>
        <v>458</v>
      </c>
      <c r="I459" s="325" t="s">
        <v>41</v>
      </c>
      <c r="J459" s="255" t="str">
        <f>IF(ISBLANK(INDEX('Policy Characteristics'!D:D,MATCH($C459,'Policy Characteristics'!$C:$C,0))),"",INDEX('Policy Characteristics'!D:D,MATCH($C459,'Policy Characteristics'!$C:$C,0)))</f>
        <v>Reduce Plant Downtime</v>
      </c>
      <c r="K459" s="254" t="str">
        <f>IF(ISBLANK(INDEX('Policy Characteristics'!E:E,MATCH($C459,'Policy Characteristics'!$C:$C,0))),"",INDEX('Policy Characteristics'!E:E,MATCH($C459,'Policy Characteristics'!$C:$C,0)))</f>
        <v>elec reduce plant downtime</v>
      </c>
      <c r="L459" s="261">
        <f>IF(ISBLANK(INDEX('Policy Characteristics'!F:F,MATCH($C459,'Policy Characteristics'!$C:$C,0))),"",INDEX('Policy Characteristics'!F:F,MATCH($C459,'Policy Characteristics'!$C:$C,0)))</f>
        <v>-0.3</v>
      </c>
      <c r="M459" s="261">
        <f>IF(ISBLANK(INDEX('Policy Characteristics'!G:G,MATCH($C459,'Policy Characteristics'!$C:$C,0))),"",INDEX('Policy Characteristics'!G:G,MATCH($C459,'Policy Characteristics'!$C:$C,0)))</f>
        <v>0.6</v>
      </c>
      <c r="N459" s="261">
        <f>IF(ISBLANK(INDEX('Policy Characteristics'!H:H,MATCH($C459,'Policy Characteristics'!$C:$C,0))),"",INDEX('Policy Characteristics'!H:H,MATCH($C459,'Policy Characteristics'!$C:$C,0)))</f>
        <v>0.01</v>
      </c>
      <c r="O459" s="254" t="str">
        <f>IF(ISBLANK(INDEX('Policy Characteristics'!I:I,MATCH($C459,'Policy Characteristics'!$C:$C,0))),"",INDEX('Policy Characteristics'!I:I,MATCH($C459,'Policy Characteristics'!$C:$C,0)))</f>
        <v>% reduction in downtime</v>
      </c>
      <c r="P459" s="254" t="str">
        <f>IF(ISBLANK(INDEX('Policy Characteristics'!J:J,MATCH($C459,'Policy Characteristics'!$C:$C,0))),"",INDEX('Policy Characteristics'!J:J,MATCH($C459,'Policy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9" s="254" t="str">
        <f>IF(ISBLANK(INDEX('Policy Characteristics'!K:K,MATCH($C459,'Policy Characteristics'!$C:$C,0))),"",INDEX('Policy Characteristics'!K:K,MATCH($C459,'Policy Characteristics'!$C:$C,0)))</f>
        <v>electricity-sector-main.html#red-downtime</v>
      </c>
      <c r="R459" s="254" t="str">
        <f>IF(ISBLANK(INDEX('Policy Characteristics'!L:L,MATCH($C459,'Policy Characteristics'!$C:$C,0))),"",INDEX('Policy Characteristics'!L:L,MATCH($C459,'Policy Characteristics'!$C:$C,0)))</f>
        <v>reduce-downtime.html</v>
      </c>
    </row>
    <row r="460" spans="1:18" s="2" customFormat="1" x14ac:dyDescent="0.25">
      <c r="A460" s="254" t="str">
        <f>IF(ISBLANK(INDEX('Policy Characteristics'!A:A,MATCH($C460,'Policy Characteristics'!$C:$C,0))),"",INDEX('Policy Characteristics'!A:A,MATCH($C460,'Policy Characteristics'!$C:$C,0)))</f>
        <v>Electricity Supply</v>
      </c>
      <c r="B460" s="262" t="str">
        <f>IF(ISBLANK(INDEX('Policy Characteristics'!B:B,MATCH($C460,'Policy Characteristics'!$C:$C,0))),"",INDEX('Policy Characteristics'!B:B,MATCH($C460,'Policy Characteristics'!$C:$C,0)))</f>
        <v>Change in Expected Power Plant Capacity Factor</v>
      </c>
      <c r="C460" s="318" t="str">
        <f t="shared" si="33"/>
        <v>Percentage Reduction in Plant Downtime</v>
      </c>
      <c r="D460" s="6" t="s">
        <v>74</v>
      </c>
      <c r="E460" s="45"/>
      <c r="F460" s="6" t="s">
        <v>86</v>
      </c>
      <c r="G460" s="6"/>
      <c r="H460" s="47">
        <f t="shared" si="32"/>
        <v>459</v>
      </c>
      <c r="I460" s="325" t="s">
        <v>41</v>
      </c>
      <c r="J460" s="255" t="str">
        <f>IF(ISBLANK(INDEX('Policy Characteristics'!D:D,MATCH($C460,'Policy Characteristics'!$C:$C,0))),"",INDEX('Policy Characteristics'!D:D,MATCH($C460,'Policy Characteristics'!$C:$C,0)))</f>
        <v>Reduce Plant Downtime</v>
      </c>
      <c r="K460" s="254" t="str">
        <f>IF(ISBLANK(INDEX('Policy Characteristics'!E:E,MATCH($C460,'Policy Characteristics'!$C:$C,0))),"",INDEX('Policy Characteristics'!E:E,MATCH($C460,'Policy Characteristics'!$C:$C,0)))</f>
        <v>elec reduce plant downtime</v>
      </c>
      <c r="L460" s="261">
        <f>IF(ISBLANK(INDEX('Policy Characteristics'!F:F,MATCH($C460,'Policy Characteristics'!$C:$C,0))),"",INDEX('Policy Characteristics'!F:F,MATCH($C460,'Policy Characteristics'!$C:$C,0)))</f>
        <v>-0.3</v>
      </c>
      <c r="M460" s="261">
        <f>IF(ISBLANK(INDEX('Policy Characteristics'!G:G,MATCH($C460,'Policy Characteristics'!$C:$C,0))),"",INDEX('Policy Characteristics'!G:G,MATCH($C460,'Policy Characteristics'!$C:$C,0)))</f>
        <v>0.6</v>
      </c>
      <c r="N460" s="261">
        <f>IF(ISBLANK(INDEX('Policy Characteristics'!H:H,MATCH($C460,'Policy Characteristics'!$C:$C,0))),"",INDEX('Policy Characteristics'!H:H,MATCH($C460,'Policy Characteristics'!$C:$C,0)))</f>
        <v>0.01</v>
      </c>
      <c r="O460" s="254" t="str">
        <f>IF(ISBLANK(INDEX('Policy Characteristics'!I:I,MATCH($C460,'Policy Characteristics'!$C:$C,0))),"",INDEX('Policy Characteristics'!I:I,MATCH($C460,'Policy Characteristics'!$C:$C,0)))</f>
        <v>% reduction in downtime</v>
      </c>
      <c r="P460" s="254" t="str">
        <f>IF(ISBLANK(INDEX('Policy Characteristics'!J:J,MATCH($C460,'Policy Characteristics'!$C:$C,0))),"",INDEX('Policy Characteristics'!J:J,MATCH($C460,'Policy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0" s="254" t="str">
        <f>IF(ISBLANK(INDEX('Policy Characteristics'!K:K,MATCH($C460,'Policy Characteristics'!$C:$C,0))),"",INDEX('Policy Characteristics'!K:K,MATCH($C460,'Policy Characteristics'!$C:$C,0)))</f>
        <v>electricity-sector-main.html#red-downtime</v>
      </c>
      <c r="R460" s="254" t="str">
        <f>IF(ISBLANK(INDEX('Policy Characteristics'!L:L,MATCH($C460,'Policy Characteristics'!$C:$C,0))),"",INDEX('Policy Characteristics'!L:L,MATCH($C460,'Policy Characteristics'!$C:$C,0)))</f>
        <v>reduce-downtime.html</v>
      </c>
    </row>
    <row r="461" spans="1:18" s="2" customFormat="1" x14ac:dyDescent="0.25">
      <c r="A461" s="254" t="str">
        <f>IF(ISBLANK(INDEX('Policy Characteristics'!A:A,MATCH($C461,'Policy Characteristics'!$C:$C,0))),"",INDEX('Policy Characteristics'!A:A,MATCH($C461,'Policy Characteristics'!$C:$C,0)))</f>
        <v>Electricity Supply</v>
      </c>
      <c r="B461" s="262" t="str">
        <f>IF(ISBLANK(INDEX('Policy Characteristics'!B:B,MATCH($C461,'Policy Characteristics'!$C:$C,0))),"",INDEX('Policy Characteristics'!B:B,MATCH($C461,'Policy Characteristics'!$C:$C,0)))</f>
        <v>Change in Expected Power Plant Capacity Factor</v>
      </c>
      <c r="C461" s="318" t="str">
        <f t="shared" si="33"/>
        <v>Percentage Reduction in Plant Downtime</v>
      </c>
      <c r="D461" s="6" t="s">
        <v>75</v>
      </c>
      <c r="E461" s="45"/>
      <c r="F461" s="6" t="s">
        <v>87</v>
      </c>
      <c r="G461" s="6"/>
      <c r="H461" s="47">
        <f t="shared" si="32"/>
        <v>460</v>
      </c>
      <c r="I461" s="325" t="s">
        <v>41</v>
      </c>
      <c r="J461" s="255" t="str">
        <f>IF(ISBLANK(INDEX('Policy Characteristics'!D:D,MATCH($C461,'Policy Characteristics'!$C:$C,0))),"",INDEX('Policy Characteristics'!D:D,MATCH($C461,'Policy Characteristics'!$C:$C,0)))</f>
        <v>Reduce Plant Downtime</v>
      </c>
      <c r="K461" s="254" t="str">
        <f>IF(ISBLANK(INDEX('Policy Characteristics'!E:E,MATCH($C461,'Policy Characteristics'!$C:$C,0))),"",INDEX('Policy Characteristics'!E:E,MATCH($C461,'Policy Characteristics'!$C:$C,0)))</f>
        <v>elec reduce plant downtime</v>
      </c>
      <c r="L461" s="261">
        <f>IF(ISBLANK(INDEX('Policy Characteristics'!F:F,MATCH($C461,'Policy Characteristics'!$C:$C,0))),"",INDEX('Policy Characteristics'!F:F,MATCH($C461,'Policy Characteristics'!$C:$C,0)))</f>
        <v>-0.3</v>
      </c>
      <c r="M461" s="261">
        <f>IF(ISBLANK(INDEX('Policy Characteristics'!G:G,MATCH($C461,'Policy Characteristics'!$C:$C,0))),"",INDEX('Policy Characteristics'!G:G,MATCH($C461,'Policy Characteristics'!$C:$C,0)))</f>
        <v>0.6</v>
      </c>
      <c r="N461" s="261">
        <f>IF(ISBLANK(INDEX('Policy Characteristics'!H:H,MATCH($C461,'Policy Characteristics'!$C:$C,0))),"",INDEX('Policy Characteristics'!H:H,MATCH($C461,'Policy Characteristics'!$C:$C,0)))</f>
        <v>0.01</v>
      </c>
      <c r="O461" s="254" t="str">
        <f>IF(ISBLANK(INDEX('Policy Characteristics'!I:I,MATCH($C461,'Policy Characteristics'!$C:$C,0))),"",INDEX('Policy Characteristics'!I:I,MATCH($C461,'Policy Characteristics'!$C:$C,0)))</f>
        <v>% reduction in downtime</v>
      </c>
      <c r="P461" s="254" t="str">
        <f>IF(ISBLANK(INDEX('Policy Characteristics'!J:J,MATCH($C461,'Policy Characteristics'!$C:$C,0))),"",INDEX('Policy Characteristics'!J:J,MATCH($C461,'Policy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1" s="254" t="str">
        <f>IF(ISBLANK(INDEX('Policy Characteristics'!K:K,MATCH($C461,'Policy Characteristics'!$C:$C,0))),"",INDEX('Policy Characteristics'!K:K,MATCH($C461,'Policy Characteristics'!$C:$C,0)))</f>
        <v>electricity-sector-main.html#red-downtime</v>
      </c>
      <c r="R461" s="254" t="str">
        <f>IF(ISBLANK(INDEX('Policy Characteristics'!L:L,MATCH($C461,'Policy Characteristics'!$C:$C,0))),"",INDEX('Policy Characteristics'!L:L,MATCH($C461,'Policy Characteristics'!$C:$C,0)))</f>
        <v>reduce-downtime.html</v>
      </c>
    </row>
    <row r="462" spans="1:18" s="2" customFormat="1" x14ac:dyDescent="0.25">
      <c r="A462" s="254" t="str">
        <f>IF(ISBLANK(INDEX('Policy Characteristics'!A:A,MATCH($C462,'Policy Characteristics'!$C:$C,0))),"",INDEX('Policy Characteristics'!A:A,MATCH($C462,'Policy Characteristics'!$C:$C,0)))</f>
        <v>Electricity Supply</v>
      </c>
      <c r="B462" s="262" t="str">
        <f>IF(ISBLANK(INDEX('Policy Characteristics'!B:B,MATCH($C462,'Policy Characteristics'!$C:$C,0))),"",INDEX('Policy Characteristics'!B:B,MATCH($C462,'Policy Characteristics'!$C:$C,0)))</f>
        <v>Change in Expected Power Plant Capacity Factor</v>
      </c>
      <c r="C462" s="318" t="str">
        <f t="shared" si="33"/>
        <v>Percentage Reduction in Plant Downtime</v>
      </c>
      <c r="D462" s="6" t="s">
        <v>76</v>
      </c>
      <c r="E462" s="45"/>
      <c r="F462" s="6" t="s">
        <v>88</v>
      </c>
      <c r="G462" s="6"/>
      <c r="H462" s="47">
        <f t="shared" si="32"/>
        <v>461</v>
      </c>
      <c r="I462" s="325" t="s">
        <v>41</v>
      </c>
      <c r="J462" s="255" t="str">
        <f>IF(ISBLANK(INDEX('Policy Characteristics'!D:D,MATCH($C462,'Policy Characteristics'!$C:$C,0))),"",INDEX('Policy Characteristics'!D:D,MATCH($C462,'Policy Characteristics'!$C:$C,0)))</f>
        <v>Reduce Plant Downtime</v>
      </c>
      <c r="K462" s="254" t="str">
        <f>IF(ISBLANK(INDEX('Policy Characteristics'!E:E,MATCH($C462,'Policy Characteristics'!$C:$C,0))),"",INDEX('Policy Characteristics'!E:E,MATCH($C462,'Policy Characteristics'!$C:$C,0)))</f>
        <v>elec reduce plant downtime</v>
      </c>
      <c r="L462" s="261">
        <f>IF(ISBLANK(INDEX('Policy Characteristics'!F:F,MATCH($C462,'Policy Characteristics'!$C:$C,0))),"",INDEX('Policy Characteristics'!F:F,MATCH($C462,'Policy Characteristics'!$C:$C,0)))</f>
        <v>-0.3</v>
      </c>
      <c r="M462" s="261">
        <f>IF(ISBLANK(INDEX('Policy Characteristics'!G:G,MATCH($C462,'Policy Characteristics'!$C:$C,0))),"",INDEX('Policy Characteristics'!G:G,MATCH($C462,'Policy Characteristics'!$C:$C,0)))</f>
        <v>0.6</v>
      </c>
      <c r="N462" s="261">
        <f>IF(ISBLANK(INDEX('Policy Characteristics'!H:H,MATCH($C462,'Policy Characteristics'!$C:$C,0))),"",INDEX('Policy Characteristics'!H:H,MATCH($C462,'Policy Characteristics'!$C:$C,0)))</f>
        <v>0.01</v>
      </c>
      <c r="O462" s="254" t="str">
        <f>IF(ISBLANK(INDEX('Policy Characteristics'!I:I,MATCH($C462,'Policy Characteristics'!$C:$C,0))),"",INDEX('Policy Characteristics'!I:I,MATCH($C462,'Policy Characteristics'!$C:$C,0)))</f>
        <v>% reduction in downtime</v>
      </c>
      <c r="P462" s="254" t="str">
        <f>IF(ISBLANK(INDEX('Policy Characteristics'!J:J,MATCH($C462,'Policy Characteristics'!$C:$C,0))),"",INDEX('Policy Characteristics'!J:J,MATCH($C462,'Policy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2" s="254" t="str">
        <f>IF(ISBLANK(INDEX('Policy Characteristics'!K:K,MATCH($C462,'Policy Characteristics'!$C:$C,0))),"",INDEX('Policy Characteristics'!K:K,MATCH($C462,'Policy Characteristics'!$C:$C,0)))</f>
        <v>electricity-sector-main.html#red-downtime</v>
      </c>
      <c r="R462" s="254" t="str">
        <f>IF(ISBLANK(INDEX('Policy Characteristics'!L:L,MATCH($C462,'Policy Characteristics'!$C:$C,0))),"",INDEX('Policy Characteristics'!L:L,MATCH($C462,'Policy Characteristics'!$C:$C,0)))</f>
        <v>reduce-downtime.html</v>
      </c>
    </row>
    <row r="463" spans="1:18" s="2" customFormat="1" x14ac:dyDescent="0.25">
      <c r="A463" s="254" t="str">
        <f>IF(ISBLANK(INDEX('Policy Characteristics'!A:A,MATCH($C463,'Policy Characteristics'!$C:$C,0))),"",INDEX('Policy Characteristics'!A:A,MATCH($C463,'Policy Characteristics'!$C:$C,0)))</f>
        <v>Electricity Supply</v>
      </c>
      <c r="B463" s="262" t="str">
        <f>IF(ISBLANK(INDEX('Policy Characteristics'!B:B,MATCH($C463,'Policy Characteristics'!$C:$C,0))),"",INDEX('Policy Characteristics'!B:B,MATCH($C463,'Policy Characteristics'!$C:$C,0)))</f>
        <v>Change in Expected Power Plant Capacity Factor</v>
      </c>
      <c r="C463" s="318" t="str">
        <f t="shared" si="33"/>
        <v>Percentage Reduction in Plant Downtime</v>
      </c>
      <c r="D463" s="6" t="s">
        <v>2401</v>
      </c>
      <c r="E463" s="45"/>
      <c r="F463" s="6" t="s">
        <v>420</v>
      </c>
      <c r="G463" s="6"/>
      <c r="H463" s="47">
        <f t="shared" si="32"/>
        <v>462</v>
      </c>
      <c r="I463" s="325" t="s">
        <v>41</v>
      </c>
      <c r="J463" s="255" t="str">
        <f>IF(ISBLANK(INDEX('Policy Characteristics'!D:D,MATCH($C463,'Policy Characteristics'!$C:$C,0))),"",INDEX('Policy Characteristics'!D:D,MATCH($C463,'Policy Characteristics'!$C:$C,0)))</f>
        <v>Reduce Plant Downtime</v>
      </c>
      <c r="K463" s="254" t="str">
        <f>IF(ISBLANK(INDEX('Policy Characteristics'!E:E,MATCH($C463,'Policy Characteristics'!$C:$C,0))),"",INDEX('Policy Characteristics'!E:E,MATCH($C463,'Policy Characteristics'!$C:$C,0)))</f>
        <v>elec reduce plant downtime</v>
      </c>
      <c r="L463" s="261">
        <f>IF(ISBLANK(INDEX('Policy Characteristics'!F:F,MATCH($C463,'Policy Characteristics'!$C:$C,0))),"",INDEX('Policy Characteristics'!F:F,MATCH($C463,'Policy Characteristics'!$C:$C,0)))</f>
        <v>-0.3</v>
      </c>
      <c r="M463" s="261">
        <f>IF(ISBLANK(INDEX('Policy Characteristics'!G:G,MATCH($C463,'Policy Characteristics'!$C:$C,0))),"",INDEX('Policy Characteristics'!G:G,MATCH($C463,'Policy Characteristics'!$C:$C,0)))</f>
        <v>0.6</v>
      </c>
      <c r="N463" s="261">
        <f>IF(ISBLANK(INDEX('Policy Characteristics'!H:H,MATCH($C463,'Policy Characteristics'!$C:$C,0))),"",INDEX('Policy Characteristics'!H:H,MATCH($C463,'Policy Characteristics'!$C:$C,0)))</f>
        <v>0.01</v>
      </c>
      <c r="O463" s="254" t="str">
        <f>IF(ISBLANK(INDEX('Policy Characteristics'!I:I,MATCH($C463,'Policy Characteristics'!$C:$C,0))),"",INDEX('Policy Characteristics'!I:I,MATCH($C463,'Policy Characteristics'!$C:$C,0)))</f>
        <v>% reduction in downtime</v>
      </c>
      <c r="P463" s="254" t="str">
        <f>IF(ISBLANK(INDEX('Policy Characteristics'!J:J,MATCH($C463,'Policy Characteristics'!$C:$C,0))),"",INDEX('Policy Characteristics'!J:J,MATCH($C463,'Policy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3" s="254" t="str">
        <f>IF(ISBLANK(INDEX('Policy Characteristics'!K:K,MATCH($C463,'Policy Characteristics'!$C:$C,0))),"",INDEX('Policy Characteristics'!K:K,MATCH($C463,'Policy Characteristics'!$C:$C,0)))</f>
        <v>electricity-sector-main.html#red-downtime</v>
      </c>
      <c r="R463" s="254" t="str">
        <f>IF(ISBLANK(INDEX('Policy Characteristics'!L:L,MATCH($C463,'Policy Characteristics'!$C:$C,0))),"",INDEX('Policy Characteristics'!L:L,MATCH($C463,'Policy Characteristics'!$C:$C,0)))</f>
        <v>reduce-downtime.html</v>
      </c>
    </row>
    <row r="464" spans="1:18" s="2" customFormat="1" x14ac:dyDescent="0.25">
      <c r="A464" s="254" t="str">
        <f>IF(ISBLANK(INDEX('Policy Characteristics'!A:A,MATCH($C464,'Policy Characteristics'!$C:$C,0))),"",INDEX('Policy Characteristics'!A:A,MATCH($C464,'Policy Characteristics'!$C:$C,0)))</f>
        <v>Electricity Supply</v>
      </c>
      <c r="B464" s="262" t="str">
        <f>IF(ISBLANK(INDEX('Policy Characteristics'!B:B,MATCH($C464,'Policy Characteristics'!$C:$C,0))),"",INDEX('Policy Characteristics'!B:B,MATCH($C464,'Policy Characteristics'!$C:$C,0)))</f>
        <v>Change in Expected Power Plant Capacity Factor</v>
      </c>
      <c r="C464" s="318" t="str">
        <f t="shared" si="33"/>
        <v>Percentage Reduction in Plant Downtime</v>
      </c>
      <c r="D464" s="6" t="s">
        <v>293</v>
      </c>
      <c r="E464" s="45"/>
      <c r="F464" s="6" t="s">
        <v>295</v>
      </c>
      <c r="G464" s="6"/>
      <c r="H464" s="47">
        <f t="shared" si="32"/>
        <v>463</v>
      </c>
      <c r="I464" s="325" t="s">
        <v>41</v>
      </c>
      <c r="J464" s="255" t="str">
        <f>IF(ISBLANK(INDEX('Policy Characteristics'!D:D,MATCH($C464,'Policy Characteristics'!$C:$C,0))),"",INDEX('Policy Characteristics'!D:D,MATCH($C464,'Policy Characteristics'!$C:$C,0)))</f>
        <v>Reduce Plant Downtime</v>
      </c>
      <c r="K464" s="254" t="str">
        <f>IF(ISBLANK(INDEX('Policy Characteristics'!E:E,MATCH($C464,'Policy Characteristics'!$C:$C,0))),"",INDEX('Policy Characteristics'!E:E,MATCH($C464,'Policy Characteristics'!$C:$C,0)))</f>
        <v>elec reduce plant downtime</v>
      </c>
      <c r="L464" s="261">
        <f>IF(ISBLANK(INDEX('Policy Characteristics'!F:F,MATCH($C464,'Policy Characteristics'!$C:$C,0))),"",INDEX('Policy Characteristics'!F:F,MATCH($C464,'Policy Characteristics'!$C:$C,0)))</f>
        <v>-0.3</v>
      </c>
      <c r="M464" s="261">
        <f>IF(ISBLANK(INDEX('Policy Characteristics'!G:G,MATCH($C464,'Policy Characteristics'!$C:$C,0))),"",INDEX('Policy Characteristics'!G:G,MATCH($C464,'Policy Characteristics'!$C:$C,0)))</f>
        <v>0.6</v>
      </c>
      <c r="N464" s="261">
        <f>IF(ISBLANK(INDEX('Policy Characteristics'!H:H,MATCH($C464,'Policy Characteristics'!$C:$C,0))),"",INDEX('Policy Characteristics'!H:H,MATCH($C464,'Policy Characteristics'!$C:$C,0)))</f>
        <v>0.01</v>
      </c>
      <c r="O464" s="254" t="str">
        <f>IF(ISBLANK(INDEX('Policy Characteristics'!I:I,MATCH($C464,'Policy Characteristics'!$C:$C,0))),"",INDEX('Policy Characteristics'!I:I,MATCH($C464,'Policy Characteristics'!$C:$C,0)))</f>
        <v>% reduction in downtime</v>
      </c>
      <c r="P464" s="254" t="str">
        <f>IF(ISBLANK(INDEX('Policy Characteristics'!J:J,MATCH($C464,'Policy Characteristics'!$C:$C,0))),"",INDEX('Policy Characteristics'!J:J,MATCH($C464,'Policy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4" s="254" t="str">
        <f>IF(ISBLANK(INDEX('Policy Characteristics'!K:K,MATCH($C464,'Policy Characteristics'!$C:$C,0))),"",INDEX('Policy Characteristics'!K:K,MATCH($C464,'Policy Characteristics'!$C:$C,0)))</f>
        <v>electricity-sector-main.html#red-downtime</v>
      </c>
      <c r="R464" s="254" t="str">
        <f>IF(ISBLANK(INDEX('Policy Characteristics'!L:L,MATCH($C464,'Policy Characteristics'!$C:$C,0))),"",INDEX('Policy Characteristics'!L:L,MATCH($C464,'Policy Characteristics'!$C:$C,0)))</f>
        <v>reduce-downtime.html</v>
      </c>
    </row>
    <row r="465" spans="1:18" s="2" customFormat="1" x14ac:dyDescent="0.25">
      <c r="A465" s="254" t="str">
        <f>IF(ISBLANK(INDEX('Policy Characteristics'!A:A,MATCH($C465,'Policy Characteristics'!$C:$C,0))),"",INDEX('Policy Characteristics'!A:A,MATCH($C465,'Policy Characteristics'!$C:$C,0)))</f>
        <v>Electricity Supply</v>
      </c>
      <c r="B465" s="262" t="str">
        <f>IF(ISBLANK(INDEX('Policy Characteristics'!B:B,MATCH($C465,'Policy Characteristics'!$C:$C,0))),"",INDEX('Policy Characteristics'!B:B,MATCH($C465,'Policy Characteristics'!$C:$C,0)))</f>
        <v>Change in Expected Power Plant Capacity Factor</v>
      </c>
      <c r="C465" s="318" t="str">
        <f t="shared" si="33"/>
        <v>Percentage Reduction in Plant Downtime</v>
      </c>
      <c r="D465" s="6" t="s">
        <v>294</v>
      </c>
      <c r="E465" s="45"/>
      <c r="F465" s="6" t="s">
        <v>296</v>
      </c>
      <c r="G465" s="6"/>
      <c r="H465" s="47">
        <f t="shared" si="32"/>
        <v>464</v>
      </c>
      <c r="I465" s="325" t="s">
        <v>41</v>
      </c>
      <c r="J465" s="255" t="str">
        <f>IF(ISBLANK(INDEX('Policy Characteristics'!D:D,MATCH($C465,'Policy Characteristics'!$C:$C,0))),"",INDEX('Policy Characteristics'!D:D,MATCH($C465,'Policy Characteristics'!$C:$C,0)))</f>
        <v>Reduce Plant Downtime</v>
      </c>
      <c r="K465" s="254" t="str">
        <f>IF(ISBLANK(INDEX('Policy Characteristics'!E:E,MATCH($C465,'Policy Characteristics'!$C:$C,0))),"",INDEX('Policy Characteristics'!E:E,MATCH($C465,'Policy Characteristics'!$C:$C,0)))</f>
        <v>elec reduce plant downtime</v>
      </c>
      <c r="L465" s="261">
        <f>IF(ISBLANK(INDEX('Policy Characteristics'!F:F,MATCH($C465,'Policy Characteristics'!$C:$C,0))),"",INDEX('Policy Characteristics'!F:F,MATCH($C465,'Policy Characteristics'!$C:$C,0)))</f>
        <v>-0.3</v>
      </c>
      <c r="M465" s="261">
        <f>IF(ISBLANK(INDEX('Policy Characteristics'!G:G,MATCH($C465,'Policy Characteristics'!$C:$C,0))),"",INDEX('Policy Characteristics'!G:G,MATCH($C465,'Policy Characteristics'!$C:$C,0)))</f>
        <v>0.6</v>
      </c>
      <c r="N465" s="261">
        <f>IF(ISBLANK(INDEX('Policy Characteristics'!H:H,MATCH($C465,'Policy Characteristics'!$C:$C,0))),"",INDEX('Policy Characteristics'!H:H,MATCH($C465,'Policy Characteristics'!$C:$C,0)))</f>
        <v>0.01</v>
      </c>
      <c r="O465" s="254" t="str">
        <f>IF(ISBLANK(INDEX('Policy Characteristics'!I:I,MATCH($C465,'Policy Characteristics'!$C:$C,0))),"",INDEX('Policy Characteristics'!I:I,MATCH($C465,'Policy Characteristics'!$C:$C,0)))</f>
        <v>% reduction in downtime</v>
      </c>
      <c r="P465" s="254" t="str">
        <f>IF(ISBLANK(INDEX('Policy Characteristics'!J:J,MATCH($C465,'Policy Characteristics'!$C:$C,0))),"",INDEX('Policy Characteristics'!J:J,MATCH($C465,'Policy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5" s="254" t="str">
        <f>IF(ISBLANK(INDEX('Policy Characteristics'!K:K,MATCH($C465,'Policy Characteristics'!$C:$C,0))),"",INDEX('Policy Characteristics'!K:K,MATCH($C465,'Policy Characteristics'!$C:$C,0)))</f>
        <v>electricity-sector-main.html#red-downtime</v>
      </c>
      <c r="R465" s="254" t="str">
        <f>IF(ISBLANK(INDEX('Policy Characteristics'!L:L,MATCH($C465,'Policy Characteristics'!$C:$C,0))),"",INDEX('Policy Characteristics'!L:L,MATCH($C465,'Policy Characteristics'!$C:$C,0)))</f>
        <v>reduce-downtime.html</v>
      </c>
    </row>
    <row r="466" spans="1:18" s="2" customFormat="1" x14ac:dyDescent="0.25">
      <c r="A466" s="254" t="str">
        <f>IF(ISBLANK(INDEX('Policy Characteristics'!A:A,MATCH($C466,'Policy Characteristics'!$C:$C,0))),"",INDEX('Policy Characteristics'!A:A,MATCH($C466,'Policy Characteristics'!$C:$C,0)))</f>
        <v>Electricity Supply</v>
      </c>
      <c r="B466" s="262" t="str">
        <f>IF(ISBLANK(INDEX('Policy Characteristics'!B:B,MATCH($C466,'Policy Characteristics'!$C:$C,0))),"",INDEX('Policy Characteristics'!B:B,MATCH($C466,'Policy Characteristics'!$C:$C,0)))</f>
        <v>Change in Expected Power Plant Capacity Factor</v>
      </c>
      <c r="C466" s="318" t="str">
        <f t="shared" si="33"/>
        <v>Percentage Reduction in Plant Downtime</v>
      </c>
      <c r="D466" s="6" t="s">
        <v>428</v>
      </c>
      <c r="E466" s="45"/>
      <c r="F466" s="6" t="s">
        <v>427</v>
      </c>
      <c r="G466" s="6"/>
      <c r="H466" s="47">
        <f t="shared" si="32"/>
        <v>465</v>
      </c>
      <c r="I466" s="325" t="s">
        <v>41</v>
      </c>
      <c r="J466" s="255" t="str">
        <f>IF(ISBLANK(INDEX('Policy Characteristics'!D:D,MATCH($C466,'Policy Characteristics'!$C:$C,0))),"",INDEX('Policy Characteristics'!D:D,MATCH($C466,'Policy Characteristics'!$C:$C,0)))</f>
        <v>Reduce Plant Downtime</v>
      </c>
      <c r="K466" s="254" t="str">
        <f>IF(ISBLANK(INDEX('Policy Characteristics'!E:E,MATCH($C466,'Policy Characteristics'!$C:$C,0))),"",INDEX('Policy Characteristics'!E:E,MATCH($C466,'Policy Characteristics'!$C:$C,0)))</f>
        <v>elec reduce plant downtime</v>
      </c>
      <c r="L466" s="261">
        <f>IF(ISBLANK(INDEX('Policy Characteristics'!F:F,MATCH($C466,'Policy Characteristics'!$C:$C,0))),"",INDEX('Policy Characteristics'!F:F,MATCH($C466,'Policy Characteristics'!$C:$C,0)))</f>
        <v>-0.3</v>
      </c>
      <c r="M466" s="261">
        <f>IF(ISBLANK(INDEX('Policy Characteristics'!G:G,MATCH($C466,'Policy Characteristics'!$C:$C,0))),"",INDEX('Policy Characteristics'!G:G,MATCH($C466,'Policy Characteristics'!$C:$C,0)))</f>
        <v>0.6</v>
      </c>
      <c r="N466" s="261">
        <f>IF(ISBLANK(INDEX('Policy Characteristics'!H:H,MATCH($C466,'Policy Characteristics'!$C:$C,0))),"",INDEX('Policy Characteristics'!H:H,MATCH($C466,'Policy Characteristics'!$C:$C,0)))</f>
        <v>0.01</v>
      </c>
      <c r="O466" s="254" t="str">
        <f>IF(ISBLANK(INDEX('Policy Characteristics'!I:I,MATCH($C466,'Policy Characteristics'!$C:$C,0))),"",INDEX('Policy Characteristics'!I:I,MATCH($C466,'Policy Characteristics'!$C:$C,0)))</f>
        <v>% reduction in downtime</v>
      </c>
      <c r="P466" s="254" t="str">
        <f>IF(ISBLANK(INDEX('Policy Characteristics'!J:J,MATCH($C466,'Policy Characteristics'!$C:$C,0))),"",INDEX('Policy Characteristics'!J:J,MATCH($C466,'Policy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6" s="254" t="str">
        <f>IF(ISBLANK(INDEX('Policy Characteristics'!K:K,MATCH($C466,'Policy Characteristics'!$C:$C,0))),"",INDEX('Policy Characteristics'!K:K,MATCH($C466,'Policy Characteristics'!$C:$C,0)))</f>
        <v>electricity-sector-main.html#red-downtime</v>
      </c>
      <c r="R466" s="254" t="str">
        <f>IF(ISBLANK(INDEX('Policy Characteristics'!L:L,MATCH($C466,'Policy Characteristics'!$C:$C,0))),"",INDEX('Policy Characteristics'!L:L,MATCH($C466,'Policy Characteristics'!$C:$C,0)))</f>
        <v>reduce-downtime.html</v>
      </c>
    </row>
    <row r="467" spans="1:18" s="2" customFormat="1" x14ac:dyDescent="0.25">
      <c r="A467" s="254" t="str">
        <f>IF(ISBLANK(INDEX('Policy Characteristics'!A:A,MATCH($C467,'Policy Characteristics'!$C:$C,0))),"",INDEX('Policy Characteristics'!A:A,MATCH($C467,'Policy Characteristics'!$C:$C,0)))</f>
        <v>Electricity Supply</v>
      </c>
      <c r="B467" s="262" t="str">
        <f>IF(ISBLANK(INDEX('Policy Characteristics'!B:B,MATCH($C467,'Policy Characteristics'!$C:$C,0))),"",INDEX('Policy Characteristics'!B:B,MATCH($C467,'Policy Characteristics'!$C:$C,0)))</f>
        <v>Change in Expected Power Plant Capacity Factor</v>
      </c>
      <c r="C467" s="318" t="str">
        <f t="shared" si="33"/>
        <v>Percentage Reduction in Plant Downtime</v>
      </c>
      <c r="D467" s="6" t="s">
        <v>437</v>
      </c>
      <c r="E467" s="45"/>
      <c r="F467" s="6" t="s">
        <v>438</v>
      </c>
      <c r="H467" s="47">
        <f t="shared" si="32"/>
        <v>466</v>
      </c>
      <c r="I467" s="325" t="s">
        <v>41</v>
      </c>
      <c r="J467" s="255" t="str">
        <f>IF(ISBLANK(INDEX('Policy Characteristics'!D:D,MATCH($C467,'Policy Characteristics'!$C:$C,0))),"",INDEX('Policy Characteristics'!D:D,MATCH($C467,'Policy Characteristics'!$C:$C,0)))</f>
        <v>Reduce Plant Downtime</v>
      </c>
      <c r="K467" s="254" t="str">
        <f>IF(ISBLANK(INDEX('Policy Characteristics'!E:E,MATCH($C467,'Policy Characteristics'!$C:$C,0))),"",INDEX('Policy Characteristics'!E:E,MATCH($C467,'Policy Characteristics'!$C:$C,0)))</f>
        <v>elec reduce plant downtime</v>
      </c>
      <c r="L467" s="261">
        <f>IF(ISBLANK(INDEX('Policy Characteristics'!F:F,MATCH($C467,'Policy Characteristics'!$C:$C,0))),"",INDEX('Policy Characteristics'!F:F,MATCH($C467,'Policy Characteristics'!$C:$C,0)))</f>
        <v>-0.3</v>
      </c>
      <c r="M467" s="261">
        <f>IF(ISBLANK(INDEX('Policy Characteristics'!G:G,MATCH($C467,'Policy Characteristics'!$C:$C,0))),"",INDEX('Policy Characteristics'!G:G,MATCH($C467,'Policy Characteristics'!$C:$C,0)))</f>
        <v>0.6</v>
      </c>
      <c r="N467" s="261">
        <f>IF(ISBLANK(INDEX('Policy Characteristics'!H:H,MATCH($C467,'Policy Characteristics'!$C:$C,0))),"",INDEX('Policy Characteristics'!H:H,MATCH($C467,'Policy Characteristics'!$C:$C,0)))</f>
        <v>0.01</v>
      </c>
      <c r="O467" s="254" t="str">
        <f>IF(ISBLANK(INDEX('Policy Characteristics'!I:I,MATCH($C467,'Policy Characteristics'!$C:$C,0))),"",INDEX('Policy Characteristics'!I:I,MATCH($C467,'Policy Characteristics'!$C:$C,0)))</f>
        <v>% reduction in downtime</v>
      </c>
      <c r="P467" s="254" t="str">
        <f>IF(ISBLANK(INDEX('Policy Characteristics'!J:J,MATCH($C467,'Policy Characteristics'!$C:$C,0))),"",INDEX('Policy Characteristics'!J:J,MATCH($C467,'Policy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7" s="254" t="str">
        <f>IF(ISBLANK(INDEX('Policy Characteristics'!K:K,MATCH($C467,'Policy Characteristics'!$C:$C,0))),"",INDEX('Policy Characteristics'!K:K,MATCH($C467,'Policy Characteristics'!$C:$C,0)))</f>
        <v>electricity-sector-main.html#red-downtime</v>
      </c>
      <c r="R467" s="254" t="str">
        <f>IF(ISBLANK(INDEX('Policy Characteristics'!L:L,MATCH($C467,'Policy Characteristics'!$C:$C,0))),"",INDEX('Policy Characteristics'!L:L,MATCH($C467,'Policy Characteristics'!$C:$C,0)))</f>
        <v>reduce-downtime.html</v>
      </c>
    </row>
    <row r="468" spans="1:18" s="2" customFormat="1" x14ac:dyDescent="0.25">
      <c r="A468" s="254" t="str">
        <f>IF(ISBLANK(INDEX('Policy Characteristics'!A:A,MATCH($C468,'Policy Characteristics'!$C:$C,0))),"",INDEX('Policy Characteristics'!A:A,MATCH($C468,'Policy Characteristics'!$C:$C,0)))</f>
        <v>Electricity Supply</v>
      </c>
      <c r="B468" s="262" t="str">
        <f>IF(ISBLANK(INDEX('Policy Characteristics'!B:B,MATCH($C468,'Policy Characteristics'!$C:$C,0))),"",INDEX('Policy Characteristics'!B:B,MATCH($C468,'Policy Characteristics'!$C:$C,0)))</f>
        <v>Change in Expected Power Plant Capacity Factor</v>
      </c>
      <c r="C468" s="318" t="str">
        <f t="shared" si="33"/>
        <v>Percentage Reduction in Plant Downtime</v>
      </c>
      <c r="D468" s="6" t="s">
        <v>2714</v>
      </c>
      <c r="E468" s="45"/>
      <c r="F468" s="6" t="s">
        <v>2443</v>
      </c>
      <c r="G468" s="6"/>
      <c r="H468" s="47">
        <f t="shared" si="32"/>
        <v>467</v>
      </c>
      <c r="I468" s="325" t="s">
        <v>41</v>
      </c>
      <c r="J468" s="255" t="str">
        <f>IF(ISBLANK(INDEX('Policy Characteristics'!D:D,MATCH($C468,'Policy Characteristics'!$C:$C,0))),"",INDEX('Policy Characteristics'!D:D,MATCH($C468,'Policy Characteristics'!$C:$C,0)))</f>
        <v>Reduce Plant Downtime</v>
      </c>
      <c r="K468" s="254" t="str">
        <f>IF(ISBLANK(INDEX('Policy Characteristics'!E:E,MATCH($C468,'Policy Characteristics'!$C:$C,0))),"",INDEX('Policy Characteristics'!E:E,MATCH($C468,'Policy Characteristics'!$C:$C,0)))</f>
        <v>elec reduce plant downtime</v>
      </c>
      <c r="L468" s="261">
        <f>IF(ISBLANK(INDEX('Policy Characteristics'!F:F,MATCH($C468,'Policy Characteristics'!$C:$C,0))),"",INDEX('Policy Characteristics'!F:F,MATCH($C468,'Policy Characteristics'!$C:$C,0)))</f>
        <v>-0.3</v>
      </c>
      <c r="M468" s="261">
        <f>IF(ISBLANK(INDEX('Policy Characteristics'!G:G,MATCH($C468,'Policy Characteristics'!$C:$C,0))),"",INDEX('Policy Characteristics'!G:G,MATCH($C468,'Policy Characteristics'!$C:$C,0)))</f>
        <v>0.6</v>
      </c>
      <c r="N468" s="261">
        <f>IF(ISBLANK(INDEX('Policy Characteristics'!H:H,MATCH($C468,'Policy Characteristics'!$C:$C,0))),"",INDEX('Policy Characteristics'!H:H,MATCH($C468,'Policy Characteristics'!$C:$C,0)))</f>
        <v>0.01</v>
      </c>
      <c r="O468" s="254" t="str">
        <f>IF(ISBLANK(INDEX('Policy Characteristics'!I:I,MATCH($C468,'Policy Characteristics'!$C:$C,0))),"",INDEX('Policy Characteristics'!I:I,MATCH($C468,'Policy Characteristics'!$C:$C,0)))</f>
        <v>% reduction in downtime</v>
      </c>
      <c r="P468" s="254" t="str">
        <f>IF(ISBLANK(INDEX('Policy Characteristics'!J:J,MATCH($C468,'Policy Characteristics'!$C:$C,0))),"",INDEX('Policy Characteristics'!J:J,MATCH($C468,'Policy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8" s="254" t="str">
        <f>IF(ISBLANK(INDEX('Policy Characteristics'!K:K,MATCH($C468,'Policy Characteristics'!$C:$C,0))),"",INDEX('Policy Characteristics'!K:K,MATCH($C468,'Policy Characteristics'!$C:$C,0)))</f>
        <v>electricity-sector-main.html#red-downtime</v>
      </c>
      <c r="R468" s="254" t="str">
        <f>IF(ISBLANK(INDEX('Policy Characteristics'!L:L,MATCH($C468,'Policy Characteristics'!$C:$C,0))),"",INDEX('Policy Characteristics'!L:L,MATCH($C468,'Policy Characteristics'!$C:$C,0)))</f>
        <v>reduce-downtime.html</v>
      </c>
    </row>
    <row r="469" spans="1:18" s="2" customFormat="1" x14ac:dyDescent="0.25">
      <c r="A469" s="254" t="str">
        <f>IF(ISBLANK(INDEX('Policy Characteristics'!A:A,MATCH($C469,'Policy Characteristics'!$C:$C,0))),"",INDEX('Policy Characteristics'!A:A,MATCH($C469,'Policy Characteristics'!$C:$C,0)))</f>
        <v>Electricity Supply</v>
      </c>
      <c r="B469" s="262" t="str">
        <f>IF(ISBLANK(INDEX('Policy Characteristics'!B:B,MATCH($C469,'Policy Characteristics'!$C:$C,0))),"",INDEX('Policy Characteristics'!B:B,MATCH($C469,'Policy Characteristics'!$C:$C,0)))</f>
        <v>Change in Expected Power Plant Capacity Factor</v>
      </c>
      <c r="C469" s="318" t="str">
        <f t="shared" si="33"/>
        <v>Percentage Reduction in Plant Downtime</v>
      </c>
      <c r="D469" s="6" t="s">
        <v>2715</v>
      </c>
      <c r="E469" s="45"/>
      <c r="F469" s="6" t="s">
        <v>2559</v>
      </c>
      <c r="G469" s="6"/>
      <c r="H469" s="47">
        <f t="shared" si="32"/>
        <v>468</v>
      </c>
      <c r="I469" s="325" t="s">
        <v>41</v>
      </c>
      <c r="J469" s="255" t="str">
        <f>IF(ISBLANK(INDEX('Policy Characteristics'!D:D,MATCH($C469,'Policy Characteristics'!$C:$C,0))),"",INDEX('Policy Characteristics'!D:D,MATCH($C469,'Policy Characteristics'!$C:$C,0)))</f>
        <v>Reduce Plant Downtime</v>
      </c>
      <c r="K469" s="254" t="str">
        <f>IF(ISBLANK(INDEX('Policy Characteristics'!E:E,MATCH($C469,'Policy Characteristics'!$C:$C,0))),"",INDEX('Policy Characteristics'!E:E,MATCH($C469,'Policy Characteristics'!$C:$C,0)))</f>
        <v>elec reduce plant downtime</v>
      </c>
      <c r="L469" s="261">
        <f>IF(ISBLANK(INDEX('Policy Characteristics'!F:F,MATCH($C469,'Policy Characteristics'!$C:$C,0))),"",INDEX('Policy Characteristics'!F:F,MATCH($C469,'Policy Characteristics'!$C:$C,0)))</f>
        <v>-0.3</v>
      </c>
      <c r="M469" s="261">
        <f>IF(ISBLANK(INDEX('Policy Characteristics'!G:G,MATCH($C469,'Policy Characteristics'!$C:$C,0))),"",INDEX('Policy Characteristics'!G:G,MATCH($C469,'Policy Characteristics'!$C:$C,0)))</f>
        <v>0.6</v>
      </c>
      <c r="N469" s="261">
        <f>IF(ISBLANK(INDEX('Policy Characteristics'!H:H,MATCH($C469,'Policy Characteristics'!$C:$C,0))),"",INDEX('Policy Characteristics'!H:H,MATCH($C469,'Policy Characteristics'!$C:$C,0)))</f>
        <v>0.01</v>
      </c>
      <c r="O469" s="254" t="str">
        <f>IF(ISBLANK(INDEX('Policy Characteristics'!I:I,MATCH($C469,'Policy Characteristics'!$C:$C,0))),"",INDEX('Policy Characteristics'!I:I,MATCH($C469,'Policy Characteristics'!$C:$C,0)))</f>
        <v>% reduction in downtime</v>
      </c>
      <c r="P469" s="254" t="str">
        <f>IF(ISBLANK(INDEX('Policy Characteristics'!J:J,MATCH($C469,'Policy Characteristics'!$C:$C,0))),"",INDEX('Policy Characteristics'!J:J,MATCH($C469,'Policy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9" s="254" t="str">
        <f>IF(ISBLANK(INDEX('Policy Characteristics'!K:K,MATCH($C469,'Policy Characteristics'!$C:$C,0))),"",INDEX('Policy Characteristics'!K:K,MATCH($C469,'Policy Characteristics'!$C:$C,0)))</f>
        <v>electricity-sector-main.html#red-downtime</v>
      </c>
      <c r="R469" s="254" t="str">
        <f>IF(ISBLANK(INDEX('Policy Characteristics'!L:L,MATCH($C469,'Policy Characteristics'!$C:$C,0))),"",INDEX('Policy Characteristics'!L:L,MATCH($C469,'Policy Characteristics'!$C:$C,0)))</f>
        <v>reduce-downtime.html</v>
      </c>
    </row>
    <row r="470" spans="1:18" s="2" customFormat="1" x14ac:dyDescent="0.25">
      <c r="A470" s="254" t="str">
        <f>IF(ISBLANK(INDEX('Policy Characteristics'!A:A,MATCH($C470,'Policy Characteristics'!$C:$C,0))),"",INDEX('Policy Characteristics'!A:A,MATCH($C470,'Policy Characteristics'!$C:$C,0)))</f>
        <v>Electricity Supply</v>
      </c>
      <c r="B470" s="262" t="str">
        <f>IF(ISBLANK(INDEX('Policy Characteristics'!B:B,MATCH($C470,'Policy Characteristics'!$C:$C,0))),"",INDEX('Policy Characteristics'!B:B,MATCH($C470,'Policy Characteristics'!$C:$C,0)))</f>
        <v>Change in Expected Power Plant Capacity Factor</v>
      </c>
      <c r="C470" s="318" t="str">
        <f t="shared" si="33"/>
        <v>Percentage Reduction in Plant Downtime</v>
      </c>
      <c r="D470" s="6" t="s">
        <v>2716</v>
      </c>
      <c r="E470" s="45"/>
      <c r="F470" s="6" t="s">
        <v>2445</v>
      </c>
      <c r="G470" s="6"/>
      <c r="H470" s="47">
        <f t="shared" si="32"/>
        <v>469</v>
      </c>
      <c r="I470" s="325" t="s">
        <v>41</v>
      </c>
      <c r="J470" s="255" t="str">
        <f>IF(ISBLANK(INDEX('Policy Characteristics'!D:D,MATCH($C470,'Policy Characteristics'!$C:$C,0))),"",INDEX('Policy Characteristics'!D:D,MATCH($C470,'Policy Characteristics'!$C:$C,0)))</f>
        <v>Reduce Plant Downtime</v>
      </c>
      <c r="K470" s="254" t="str">
        <f>IF(ISBLANK(INDEX('Policy Characteristics'!E:E,MATCH($C470,'Policy Characteristics'!$C:$C,0))),"",INDEX('Policy Characteristics'!E:E,MATCH($C470,'Policy Characteristics'!$C:$C,0)))</f>
        <v>elec reduce plant downtime</v>
      </c>
      <c r="L470" s="261">
        <f>IF(ISBLANK(INDEX('Policy Characteristics'!F:F,MATCH($C470,'Policy Characteristics'!$C:$C,0))),"",INDEX('Policy Characteristics'!F:F,MATCH($C470,'Policy Characteristics'!$C:$C,0)))</f>
        <v>-0.3</v>
      </c>
      <c r="M470" s="261">
        <f>IF(ISBLANK(INDEX('Policy Characteristics'!G:G,MATCH($C470,'Policy Characteristics'!$C:$C,0))),"",INDEX('Policy Characteristics'!G:G,MATCH($C470,'Policy Characteristics'!$C:$C,0)))</f>
        <v>0.6</v>
      </c>
      <c r="N470" s="261">
        <f>IF(ISBLANK(INDEX('Policy Characteristics'!H:H,MATCH($C470,'Policy Characteristics'!$C:$C,0))),"",INDEX('Policy Characteristics'!H:H,MATCH($C470,'Policy Characteristics'!$C:$C,0)))</f>
        <v>0.01</v>
      </c>
      <c r="O470" s="254" t="str">
        <f>IF(ISBLANK(INDEX('Policy Characteristics'!I:I,MATCH($C470,'Policy Characteristics'!$C:$C,0))),"",INDEX('Policy Characteristics'!I:I,MATCH($C470,'Policy Characteristics'!$C:$C,0)))</f>
        <v>% reduction in downtime</v>
      </c>
      <c r="P470" s="254" t="str">
        <f>IF(ISBLANK(INDEX('Policy Characteristics'!J:J,MATCH($C470,'Policy Characteristics'!$C:$C,0))),"",INDEX('Policy Characteristics'!J:J,MATCH($C470,'Policy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0" s="254" t="str">
        <f>IF(ISBLANK(INDEX('Policy Characteristics'!K:K,MATCH($C470,'Policy Characteristics'!$C:$C,0))),"",INDEX('Policy Characteristics'!K:K,MATCH($C470,'Policy Characteristics'!$C:$C,0)))</f>
        <v>electricity-sector-main.html#red-downtime</v>
      </c>
      <c r="R470" s="254" t="str">
        <f>IF(ISBLANK(INDEX('Policy Characteristics'!L:L,MATCH($C470,'Policy Characteristics'!$C:$C,0))),"",INDEX('Policy Characteristics'!L:L,MATCH($C470,'Policy Characteristics'!$C:$C,0)))</f>
        <v>reduce-downtime.html</v>
      </c>
    </row>
    <row r="471" spans="1:18" s="2" customFormat="1" x14ac:dyDescent="0.25">
      <c r="A471" s="254" t="str">
        <f>IF(ISBLANK(INDEX('Policy Characteristics'!A:A,MATCH($C471,'Policy Characteristics'!$C:$C,0))),"",INDEX('Policy Characteristics'!A:A,MATCH($C471,'Policy Characteristics'!$C:$C,0)))</f>
        <v>Electricity Supply</v>
      </c>
      <c r="B471" s="262" t="str">
        <f>IF(ISBLANK(INDEX('Policy Characteristics'!B:B,MATCH($C471,'Policy Characteristics'!$C:$C,0))),"",INDEX('Policy Characteristics'!B:B,MATCH($C471,'Policy Characteristics'!$C:$C,0)))</f>
        <v>Change in Expected Power Plant Capacity Factor</v>
      </c>
      <c r="C471" s="318" t="str">
        <f t="shared" si="33"/>
        <v>Percentage Reduction in Plant Downtime</v>
      </c>
      <c r="D471" s="6" t="s">
        <v>3432</v>
      </c>
      <c r="E471" s="45"/>
      <c r="F471" s="6" t="s">
        <v>3439</v>
      </c>
      <c r="G471" s="6"/>
      <c r="H471" s="47">
        <f t="shared" si="32"/>
        <v>470</v>
      </c>
      <c r="I471" s="325" t="s">
        <v>41</v>
      </c>
      <c r="J471" s="255" t="str">
        <f>IF(ISBLANK(INDEX('Policy Characteristics'!D:D,MATCH($C471,'Policy Characteristics'!$C:$C,0))),"",INDEX('Policy Characteristics'!D:D,MATCH($C471,'Policy Characteristics'!$C:$C,0)))</f>
        <v>Reduce Plant Downtime</v>
      </c>
      <c r="K471" s="254" t="str">
        <f>IF(ISBLANK(INDEX('Policy Characteristics'!E:E,MATCH($C471,'Policy Characteristics'!$C:$C,0))),"",INDEX('Policy Characteristics'!E:E,MATCH($C471,'Policy Characteristics'!$C:$C,0)))</f>
        <v>elec reduce plant downtime</v>
      </c>
      <c r="L471" s="261">
        <f>IF(ISBLANK(INDEX('Policy Characteristics'!F:F,MATCH($C471,'Policy Characteristics'!$C:$C,0))),"",INDEX('Policy Characteristics'!F:F,MATCH($C471,'Policy Characteristics'!$C:$C,0)))</f>
        <v>-0.3</v>
      </c>
      <c r="M471" s="261">
        <f>IF(ISBLANK(INDEX('Policy Characteristics'!G:G,MATCH($C471,'Policy Characteristics'!$C:$C,0))),"",INDEX('Policy Characteristics'!G:G,MATCH($C471,'Policy Characteristics'!$C:$C,0)))</f>
        <v>0.6</v>
      </c>
      <c r="N471" s="261">
        <f>IF(ISBLANK(INDEX('Policy Characteristics'!H:H,MATCH($C471,'Policy Characteristics'!$C:$C,0))),"",INDEX('Policy Characteristics'!H:H,MATCH($C471,'Policy Characteristics'!$C:$C,0)))</f>
        <v>0.01</v>
      </c>
      <c r="O471" s="254" t="str">
        <f>IF(ISBLANK(INDEX('Policy Characteristics'!I:I,MATCH($C471,'Policy Characteristics'!$C:$C,0))),"",INDEX('Policy Characteristics'!I:I,MATCH($C471,'Policy Characteristics'!$C:$C,0)))</f>
        <v>% reduction in downtime</v>
      </c>
      <c r="P471" s="254" t="str">
        <f>IF(ISBLANK(INDEX('Policy Characteristics'!J:J,MATCH($C471,'Policy Characteristics'!$C:$C,0))),"",INDEX('Policy Characteristics'!J:J,MATCH($C471,'Policy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1" s="254" t="str">
        <f>IF(ISBLANK(INDEX('Policy Characteristics'!K:K,MATCH($C471,'Policy Characteristics'!$C:$C,0))),"",INDEX('Policy Characteristics'!K:K,MATCH($C471,'Policy Characteristics'!$C:$C,0)))</f>
        <v>electricity-sector-main.html#red-downtime</v>
      </c>
      <c r="R471" s="254" t="str">
        <f>IF(ISBLANK(INDEX('Policy Characteristics'!L:L,MATCH($C471,'Policy Characteristics'!$C:$C,0))),"",INDEX('Policy Characteristics'!L:L,MATCH($C471,'Policy Characteristics'!$C:$C,0)))</f>
        <v>reduce-downtime.html</v>
      </c>
    </row>
    <row r="472" spans="1:18" s="2" customFormat="1" x14ac:dyDescent="0.25">
      <c r="A472" s="254" t="str">
        <f>IF(ISBLANK(INDEX('Policy Characteristics'!A:A,MATCH($C472,'Policy Characteristics'!$C:$C,0))),"",INDEX('Policy Characteristics'!A:A,MATCH($C472,'Policy Characteristics'!$C:$C,0)))</f>
        <v>Electricity Supply</v>
      </c>
      <c r="B472" s="262" t="str">
        <f>IF(ISBLANK(INDEX('Policy Characteristics'!B:B,MATCH($C472,'Policy Characteristics'!$C:$C,0))),"",INDEX('Policy Characteristics'!B:B,MATCH($C472,'Policy Characteristics'!$C:$C,0)))</f>
        <v>Change in Expected Power Plant Capacity Factor</v>
      </c>
      <c r="C472" s="318" t="str">
        <f t="shared" si="33"/>
        <v>Percentage Reduction in Plant Downtime</v>
      </c>
      <c r="D472" s="6" t="s">
        <v>3435</v>
      </c>
      <c r="E472" s="45"/>
      <c r="F472" s="6" t="s">
        <v>3440</v>
      </c>
      <c r="G472" s="6"/>
      <c r="H472" s="47">
        <f t="shared" si="32"/>
        <v>471</v>
      </c>
      <c r="I472" s="325" t="s">
        <v>41</v>
      </c>
      <c r="J472" s="255" t="str">
        <f>IF(ISBLANK(INDEX('Policy Characteristics'!D:D,MATCH($C472,'Policy Characteristics'!$C:$C,0))),"",INDEX('Policy Characteristics'!D:D,MATCH($C472,'Policy Characteristics'!$C:$C,0)))</f>
        <v>Reduce Plant Downtime</v>
      </c>
      <c r="K472" s="254" t="str">
        <f>IF(ISBLANK(INDEX('Policy Characteristics'!E:E,MATCH($C472,'Policy Characteristics'!$C:$C,0))),"",INDEX('Policy Characteristics'!E:E,MATCH($C472,'Policy Characteristics'!$C:$C,0)))</f>
        <v>elec reduce plant downtime</v>
      </c>
      <c r="L472" s="261">
        <f>IF(ISBLANK(INDEX('Policy Characteristics'!F:F,MATCH($C472,'Policy Characteristics'!$C:$C,0))),"",INDEX('Policy Characteristics'!F:F,MATCH($C472,'Policy Characteristics'!$C:$C,0)))</f>
        <v>-0.3</v>
      </c>
      <c r="M472" s="261">
        <f>IF(ISBLANK(INDEX('Policy Characteristics'!G:G,MATCH($C472,'Policy Characteristics'!$C:$C,0))),"",INDEX('Policy Characteristics'!G:G,MATCH($C472,'Policy Characteristics'!$C:$C,0)))</f>
        <v>0.6</v>
      </c>
      <c r="N472" s="261">
        <f>IF(ISBLANK(INDEX('Policy Characteristics'!H:H,MATCH($C472,'Policy Characteristics'!$C:$C,0))),"",INDEX('Policy Characteristics'!H:H,MATCH($C472,'Policy Characteristics'!$C:$C,0)))</f>
        <v>0.01</v>
      </c>
      <c r="O472" s="254" t="str">
        <f>IF(ISBLANK(INDEX('Policy Characteristics'!I:I,MATCH($C472,'Policy Characteristics'!$C:$C,0))),"",INDEX('Policy Characteristics'!I:I,MATCH($C472,'Policy Characteristics'!$C:$C,0)))</f>
        <v>% reduction in downtime</v>
      </c>
      <c r="P472" s="254" t="str">
        <f>IF(ISBLANK(INDEX('Policy Characteristics'!J:J,MATCH($C472,'Policy Characteristics'!$C:$C,0))),"",INDEX('Policy Characteristics'!J:J,MATCH($C472,'Policy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2" s="254" t="str">
        <f>IF(ISBLANK(INDEX('Policy Characteristics'!K:K,MATCH($C472,'Policy Characteristics'!$C:$C,0))),"",INDEX('Policy Characteristics'!K:K,MATCH($C472,'Policy Characteristics'!$C:$C,0)))</f>
        <v>electricity-sector-main.html#red-downtime</v>
      </c>
      <c r="R472" s="254" t="str">
        <f>IF(ISBLANK(INDEX('Policy Characteristics'!L:L,MATCH($C472,'Policy Characteristics'!$C:$C,0))),"",INDEX('Policy Characteristics'!L:L,MATCH($C472,'Policy Characteristics'!$C:$C,0)))</f>
        <v>reduce-downtime.html</v>
      </c>
    </row>
    <row r="473" spans="1:18" s="2" customFormat="1" x14ac:dyDescent="0.25">
      <c r="A473" s="254" t="str">
        <f>IF(ISBLANK(INDEX('Policy Characteristics'!A:A,MATCH($C473,'Policy Characteristics'!$C:$C,0))),"",INDEX('Policy Characteristics'!A:A,MATCH($C473,'Policy Characteristics'!$C:$C,0)))</f>
        <v>Electricity Supply</v>
      </c>
      <c r="B473" s="262" t="str">
        <f>IF(ISBLANK(INDEX('Policy Characteristics'!B:B,MATCH($C473,'Policy Characteristics'!$C:$C,0))),"",INDEX('Policy Characteristics'!B:B,MATCH($C473,'Policy Characteristics'!$C:$C,0)))</f>
        <v>Change in Expected Power Plant Capacity Factor</v>
      </c>
      <c r="C473" s="318" t="str">
        <f t="shared" si="33"/>
        <v>Percentage Reduction in Plant Downtime</v>
      </c>
      <c r="D473" s="6" t="s">
        <v>3436</v>
      </c>
      <c r="E473" s="45"/>
      <c r="F473" s="6" t="s">
        <v>3441</v>
      </c>
      <c r="G473" s="6"/>
      <c r="H473" s="47">
        <f t="shared" si="32"/>
        <v>472</v>
      </c>
      <c r="I473" s="325" t="s">
        <v>41</v>
      </c>
      <c r="J473" s="255" t="str">
        <f>IF(ISBLANK(INDEX('Policy Characteristics'!D:D,MATCH($C473,'Policy Characteristics'!$C:$C,0))),"",INDEX('Policy Characteristics'!D:D,MATCH($C473,'Policy Characteristics'!$C:$C,0)))</f>
        <v>Reduce Plant Downtime</v>
      </c>
      <c r="K473" s="254" t="str">
        <f>IF(ISBLANK(INDEX('Policy Characteristics'!E:E,MATCH($C473,'Policy Characteristics'!$C:$C,0))),"",INDEX('Policy Characteristics'!E:E,MATCH($C473,'Policy Characteristics'!$C:$C,0)))</f>
        <v>elec reduce plant downtime</v>
      </c>
      <c r="L473" s="261">
        <f>IF(ISBLANK(INDEX('Policy Characteristics'!F:F,MATCH($C473,'Policy Characteristics'!$C:$C,0))),"",INDEX('Policy Characteristics'!F:F,MATCH($C473,'Policy Characteristics'!$C:$C,0)))</f>
        <v>-0.3</v>
      </c>
      <c r="M473" s="261">
        <f>IF(ISBLANK(INDEX('Policy Characteristics'!G:G,MATCH($C473,'Policy Characteristics'!$C:$C,0))),"",INDEX('Policy Characteristics'!G:G,MATCH($C473,'Policy Characteristics'!$C:$C,0)))</f>
        <v>0.6</v>
      </c>
      <c r="N473" s="261">
        <f>IF(ISBLANK(INDEX('Policy Characteristics'!H:H,MATCH($C473,'Policy Characteristics'!$C:$C,0))),"",INDEX('Policy Characteristics'!H:H,MATCH($C473,'Policy Characteristics'!$C:$C,0)))</f>
        <v>0.01</v>
      </c>
      <c r="O473" s="254" t="str">
        <f>IF(ISBLANK(INDEX('Policy Characteristics'!I:I,MATCH($C473,'Policy Characteristics'!$C:$C,0))),"",INDEX('Policy Characteristics'!I:I,MATCH($C473,'Policy Characteristics'!$C:$C,0)))</f>
        <v>% reduction in downtime</v>
      </c>
      <c r="P473" s="254" t="str">
        <f>IF(ISBLANK(INDEX('Policy Characteristics'!J:J,MATCH($C473,'Policy Characteristics'!$C:$C,0))),"",INDEX('Policy Characteristics'!J:J,MATCH($C473,'Policy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3" s="254" t="str">
        <f>IF(ISBLANK(INDEX('Policy Characteristics'!K:K,MATCH($C473,'Policy Characteristics'!$C:$C,0))),"",INDEX('Policy Characteristics'!K:K,MATCH($C473,'Policy Characteristics'!$C:$C,0)))</f>
        <v>electricity-sector-main.html#red-downtime</v>
      </c>
      <c r="R473" s="254" t="str">
        <f>IF(ISBLANK(INDEX('Policy Characteristics'!L:L,MATCH($C473,'Policy Characteristics'!$C:$C,0))),"",INDEX('Policy Characteristics'!L:L,MATCH($C473,'Policy Characteristics'!$C:$C,0)))</f>
        <v>reduce-downtime.html</v>
      </c>
    </row>
    <row r="474" spans="1:18" s="2" customFormat="1" x14ac:dyDescent="0.25">
      <c r="A474" s="254" t="str">
        <f>IF(ISBLANK(INDEX('Policy Characteristics'!A:A,MATCH($C474,'Policy Characteristics'!$C:$C,0))),"",INDEX('Policy Characteristics'!A:A,MATCH($C474,'Policy Characteristics'!$C:$C,0)))</f>
        <v>Electricity Supply</v>
      </c>
      <c r="B474" s="262" t="str">
        <f>IF(ISBLANK(INDEX('Policy Characteristics'!B:B,MATCH($C474,'Policy Characteristics'!$C:$C,0))),"",INDEX('Policy Characteristics'!B:B,MATCH($C474,'Policy Characteristics'!$C:$C,0)))</f>
        <v>Change in Expected Power Plant Capacity Factor</v>
      </c>
      <c r="C474" s="318" t="str">
        <f t="shared" si="33"/>
        <v>Percentage Reduction in Plant Downtime</v>
      </c>
      <c r="D474" s="6" t="s">
        <v>3437</v>
      </c>
      <c r="E474" s="45"/>
      <c r="F474" s="6" t="s">
        <v>3442</v>
      </c>
      <c r="G474" s="6"/>
      <c r="H474" s="47">
        <f t="shared" si="32"/>
        <v>473</v>
      </c>
      <c r="I474" s="325" t="s">
        <v>41</v>
      </c>
      <c r="J474" s="255" t="str">
        <f>IF(ISBLANK(INDEX('Policy Characteristics'!D:D,MATCH($C474,'Policy Characteristics'!$C:$C,0))),"",INDEX('Policy Characteristics'!D:D,MATCH($C474,'Policy Characteristics'!$C:$C,0)))</f>
        <v>Reduce Plant Downtime</v>
      </c>
      <c r="K474" s="254" t="str">
        <f>IF(ISBLANK(INDEX('Policy Characteristics'!E:E,MATCH($C474,'Policy Characteristics'!$C:$C,0))),"",INDEX('Policy Characteristics'!E:E,MATCH($C474,'Policy Characteristics'!$C:$C,0)))</f>
        <v>elec reduce plant downtime</v>
      </c>
      <c r="L474" s="261">
        <f>IF(ISBLANK(INDEX('Policy Characteristics'!F:F,MATCH($C474,'Policy Characteristics'!$C:$C,0))),"",INDEX('Policy Characteristics'!F:F,MATCH($C474,'Policy Characteristics'!$C:$C,0)))</f>
        <v>-0.3</v>
      </c>
      <c r="M474" s="261">
        <f>IF(ISBLANK(INDEX('Policy Characteristics'!G:G,MATCH($C474,'Policy Characteristics'!$C:$C,0))),"",INDEX('Policy Characteristics'!G:G,MATCH($C474,'Policy Characteristics'!$C:$C,0)))</f>
        <v>0.6</v>
      </c>
      <c r="N474" s="261">
        <f>IF(ISBLANK(INDEX('Policy Characteristics'!H:H,MATCH($C474,'Policy Characteristics'!$C:$C,0))),"",INDEX('Policy Characteristics'!H:H,MATCH($C474,'Policy Characteristics'!$C:$C,0)))</f>
        <v>0.01</v>
      </c>
      <c r="O474" s="254" t="str">
        <f>IF(ISBLANK(INDEX('Policy Characteristics'!I:I,MATCH($C474,'Policy Characteristics'!$C:$C,0))),"",INDEX('Policy Characteristics'!I:I,MATCH($C474,'Policy Characteristics'!$C:$C,0)))</f>
        <v>% reduction in downtime</v>
      </c>
      <c r="P474" s="254" t="str">
        <f>IF(ISBLANK(INDEX('Policy Characteristics'!J:J,MATCH($C474,'Policy Characteristics'!$C:$C,0))),"",INDEX('Policy Characteristics'!J:J,MATCH($C474,'Policy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4" s="254" t="str">
        <f>IF(ISBLANK(INDEX('Policy Characteristics'!K:K,MATCH($C474,'Policy Characteristics'!$C:$C,0))),"",INDEX('Policy Characteristics'!K:K,MATCH($C474,'Policy Characteristics'!$C:$C,0)))</f>
        <v>electricity-sector-main.html#red-downtime</v>
      </c>
      <c r="R474" s="254" t="str">
        <f>IF(ISBLANK(INDEX('Policy Characteristics'!L:L,MATCH($C474,'Policy Characteristics'!$C:$C,0))),"",INDEX('Policy Characteristics'!L:L,MATCH($C474,'Policy Characteristics'!$C:$C,0)))</f>
        <v>reduce-downtime.html</v>
      </c>
    </row>
    <row r="475" spans="1:18" s="2" customFormat="1" x14ac:dyDescent="0.25">
      <c r="A475" s="254" t="str">
        <f>IF(ISBLANK(INDEX('Policy Characteristics'!A:A,MATCH($C475,'Policy Characteristics'!$C:$C,0))),"",INDEX('Policy Characteristics'!A:A,MATCH($C475,'Policy Characteristics'!$C:$C,0)))</f>
        <v>Electricity Supply</v>
      </c>
      <c r="B475" s="262" t="str">
        <f>IF(ISBLANK(INDEX('Policy Characteristics'!B:B,MATCH($C475,'Policy Characteristics'!$C:$C,0))),"",INDEX('Policy Characteristics'!B:B,MATCH($C475,'Policy Characteristics'!$C:$C,0)))</f>
        <v>Change in Expected Power Plant Capacity Factor</v>
      </c>
      <c r="C475" s="318" t="str">
        <f t="shared" si="33"/>
        <v>Percentage Reduction in Plant Downtime</v>
      </c>
      <c r="D475" s="6" t="s">
        <v>3438</v>
      </c>
      <c r="E475" s="45"/>
      <c r="F475" s="6" t="s">
        <v>3443</v>
      </c>
      <c r="G475" s="6"/>
      <c r="H475" s="47">
        <f t="shared" si="32"/>
        <v>474</v>
      </c>
      <c r="I475" s="325" t="s">
        <v>41</v>
      </c>
      <c r="J475" s="255" t="str">
        <f>IF(ISBLANK(INDEX('Policy Characteristics'!D:D,MATCH($C475,'Policy Characteristics'!$C:$C,0))),"",INDEX('Policy Characteristics'!D:D,MATCH($C475,'Policy Characteristics'!$C:$C,0)))</f>
        <v>Reduce Plant Downtime</v>
      </c>
      <c r="K475" s="254" t="str">
        <f>IF(ISBLANK(INDEX('Policy Characteristics'!E:E,MATCH($C475,'Policy Characteristics'!$C:$C,0))),"",INDEX('Policy Characteristics'!E:E,MATCH($C475,'Policy Characteristics'!$C:$C,0)))</f>
        <v>elec reduce plant downtime</v>
      </c>
      <c r="L475" s="261">
        <f>IF(ISBLANK(INDEX('Policy Characteristics'!F:F,MATCH($C475,'Policy Characteristics'!$C:$C,0))),"",INDEX('Policy Characteristics'!F:F,MATCH($C475,'Policy Characteristics'!$C:$C,0)))</f>
        <v>-0.3</v>
      </c>
      <c r="M475" s="261">
        <f>IF(ISBLANK(INDEX('Policy Characteristics'!G:G,MATCH($C475,'Policy Characteristics'!$C:$C,0))),"",INDEX('Policy Characteristics'!G:G,MATCH($C475,'Policy Characteristics'!$C:$C,0)))</f>
        <v>0.6</v>
      </c>
      <c r="N475" s="261">
        <f>IF(ISBLANK(INDEX('Policy Characteristics'!H:H,MATCH($C475,'Policy Characteristics'!$C:$C,0))),"",INDEX('Policy Characteristics'!H:H,MATCH($C475,'Policy Characteristics'!$C:$C,0)))</f>
        <v>0.01</v>
      </c>
      <c r="O475" s="254" t="str">
        <f>IF(ISBLANK(INDEX('Policy Characteristics'!I:I,MATCH($C475,'Policy Characteristics'!$C:$C,0))),"",INDEX('Policy Characteristics'!I:I,MATCH($C475,'Policy Characteristics'!$C:$C,0)))</f>
        <v>% reduction in downtime</v>
      </c>
      <c r="P475" s="254" t="str">
        <f>IF(ISBLANK(INDEX('Policy Characteristics'!J:J,MATCH($C475,'Policy Characteristics'!$C:$C,0))),"",INDEX('Policy Characteristics'!J:J,MATCH($C475,'Policy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5" s="254" t="str">
        <f>IF(ISBLANK(INDEX('Policy Characteristics'!K:K,MATCH($C475,'Policy Characteristics'!$C:$C,0))),"",INDEX('Policy Characteristics'!K:K,MATCH($C475,'Policy Characteristics'!$C:$C,0)))</f>
        <v>electricity-sector-main.html#red-downtime</v>
      </c>
      <c r="R475" s="254" t="str">
        <f>IF(ISBLANK(INDEX('Policy Characteristics'!L:L,MATCH($C475,'Policy Characteristics'!$C:$C,0))),"",INDEX('Policy Characteristics'!L:L,MATCH($C475,'Policy Characteristics'!$C:$C,0)))</f>
        <v>reduce-downtime.html</v>
      </c>
    </row>
    <row r="476" spans="1:18" s="2" customFormat="1" x14ac:dyDescent="0.25">
      <c r="A476" s="254" t="str">
        <f>IF(ISBLANK(INDEX('Policy Characteristics'!A:A,MATCH($C476,'Policy Characteristics'!$C:$C,0))),"",INDEX('Policy Characteristics'!A:A,MATCH($C476,'Policy Characteristics'!$C:$C,0)))</f>
        <v>Electricity Supply</v>
      </c>
      <c r="B476" s="262" t="str">
        <f>IF(ISBLANK(INDEX('Policy Characteristics'!B:B,MATCH($C476,'Policy Characteristics'!$C:$C,0))),"",INDEX('Policy Characteristics'!B:B,MATCH($C476,'Policy Characteristics'!$C:$C,0)))</f>
        <v>Change in Expected Power Plant Capacity Factor</v>
      </c>
      <c r="C476" s="318" t="str">
        <f t="shared" si="33"/>
        <v>Percentage Reduction in Plant Downtime</v>
      </c>
      <c r="D476" s="6" t="s">
        <v>3501</v>
      </c>
      <c r="E476" s="45"/>
      <c r="F476" s="6" t="s">
        <v>3499</v>
      </c>
      <c r="G476" s="6"/>
      <c r="H476" s="47">
        <f t="shared" si="32"/>
        <v>475</v>
      </c>
      <c r="I476" s="325" t="s">
        <v>41</v>
      </c>
      <c r="J476" s="255" t="str">
        <f>IF(ISBLANK(INDEX('Policy Characteristics'!D:D,MATCH($C476,'Policy Characteristics'!$C:$C,0))),"",INDEX('Policy Characteristics'!D:D,MATCH($C476,'Policy Characteristics'!$C:$C,0)))</f>
        <v>Reduce Plant Downtime</v>
      </c>
      <c r="K476" s="254" t="str">
        <f>IF(ISBLANK(INDEX('Policy Characteristics'!E:E,MATCH($C476,'Policy Characteristics'!$C:$C,0))),"",INDEX('Policy Characteristics'!E:E,MATCH($C476,'Policy Characteristics'!$C:$C,0)))</f>
        <v>elec reduce plant downtime</v>
      </c>
      <c r="L476" s="261">
        <f>IF(ISBLANK(INDEX('Policy Characteristics'!F:F,MATCH($C476,'Policy Characteristics'!$C:$C,0))),"",INDEX('Policy Characteristics'!F:F,MATCH($C476,'Policy Characteristics'!$C:$C,0)))</f>
        <v>-0.3</v>
      </c>
      <c r="M476" s="261">
        <f>IF(ISBLANK(INDEX('Policy Characteristics'!G:G,MATCH($C476,'Policy Characteristics'!$C:$C,0))),"",INDEX('Policy Characteristics'!G:G,MATCH($C476,'Policy Characteristics'!$C:$C,0)))</f>
        <v>0.6</v>
      </c>
      <c r="N476" s="261">
        <f>IF(ISBLANK(INDEX('Policy Characteristics'!H:H,MATCH($C476,'Policy Characteristics'!$C:$C,0))),"",INDEX('Policy Characteristics'!H:H,MATCH($C476,'Policy Characteristics'!$C:$C,0)))</f>
        <v>0.01</v>
      </c>
      <c r="O476" s="254" t="str">
        <f>IF(ISBLANK(INDEX('Policy Characteristics'!I:I,MATCH($C476,'Policy Characteristics'!$C:$C,0))),"",INDEX('Policy Characteristics'!I:I,MATCH($C476,'Policy Characteristics'!$C:$C,0)))</f>
        <v>% reduction in downtime</v>
      </c>
      <c r="P476" s="254" t="str">
        <f>IF(ISBLANK(INDEX('Policy Characteristics'!J:J,MATCH($C476,'Policy Characteristics'!$C:$C,0))),"",INDEX('Policy Characteristics'!J:J,MATCH($C476,'Policy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6" s="254" t="str">
        <f>IF(ISBLANK(INDEX('Policy Characteristics'!K:K,MATCH($C476,'Policy Characteristics'!$C:$C,0))),"",INDEX('Policy Characteristics'!K:K,MATCH($C476,'Policy Characteristics'!$C:$C,0)))</f>
        <v>electricity-sector-main.html#red-downtime</v>
      </c>
      <c r="R476" s="254" t="str">
        <f>IF(ISBLANK(INDEX('Policy Characteristics'!L:L,MATCH($C476,'Policy Characteristics'!$C:$C,0))),"",INDEX('Policy Characteristics'!L:L,MATCH($C476,'Policy Characteristics'!$C:$C,0)))</f>
        <v>reduce-downtime.html</v>
      </c>
    </row>
    <row r="477" spans="1:18" s="2" customFormat="1" x14ac:dyDescent="0.25">
      <c r="A477" s="254" t="str">
        <f>IF(ISBLANK(INDEX('Policy Characteristics'!A:A,MATCH($C477,'Policy Characteristics'!$C:$C,0))),"",INDEX('Policy Characteristics'!A:A,MATCH($C477,'Policy Characteristics'!$C:$C,0)))</f>
        <v>Electricity Supply</v>
      </c>
      <c r="B477" s="262" t="str">
        <f>IF(ISBLANK(INDEX('Policy Characteristics'!B:B,MATCH($C477,'Policy Characteristics'!$C:$C,0))),"",INDEX('Policy Characteristics'!B:B,MATCH($C477,'Policy Characteristics'!$C:$C,0)))</f>
        <v>Change in Expected Power Plant Capacity Factor</v>
      </c>
      <c r="C477" s="318" t="str">
        <f t="shared" si="33"/>
        <v>Percentage Reduction in Plant Downtime</v>
      </c>
      <c r="D477" s="6" t="s">
        <v>3502</v>
      </c>
      <c r="E477" s="45"/>
      <c r="F477" s="6" t="s">
        <v>3500</v>
      </c>
      <c r="G477" s="6"/>
      <c r="H477" s="47">
        <f t="shared" si="32"/>
        <v>476</v>
      </c>
      <c r="I477" s="325" t="s">
        <v>41</v>
      </c>
      <c r="J477" s="255" t="str">
        <f>IF(ISBLANK(INDEX('Policy Characteristics'!D:D,MATCH($C477,'Policy Characteristics'!$C:$C,0))),"",INDEX('Policy Characteristics'!D:D,MATCH($C477,'Policy Characteristics'!$C:$C,0)))</f>
        <v>Reduce Plant Downtime</v>
      </c>
      <c r="K477" s="254" t="str">
        <f>IF(ISBLANK(INDEX('Policy Characteristics'!E:E,MATCH($C477,'Policy Characteristics'!$C:$C,0))),"",INDEX('Policy Characteristics'!E:E,MATCH($C477,'Policy Characteristics'!$C:$C,0)))</f>
        <v>elec reduce plant downtime</v>
      </c>
      <c r="L477" s="261">
        <f>IF(ISBLANK(INDEX('Policy Characteristics'!F:F,MATCH($C477,'Policy Characteristics'!$C:$C,0))),"",INDEX('Policy Characteristics'!F:F,MATCH($C477,'Policy Characteristics'!$C:$C,0)))</f>
        <v>-0.3</v>
      </c>
      <c r="M477" s="261">
        <f>IF(ISBLANK(INDEX('Policy Characteristics'!G:G,MATCH($C477,'Policy Characteristics'!$C:$C,0))),"",INDEX('Policy Characteristics'!G:G,MATCH($C477,'Policy Characteristics'!$C:$C,0)))</f>
        <v>0.6</v>
      </c>
      <c r="N477" s="261">
        <f>IF(ISBLANK(INDEX('Policy Characteristics'!H:H,MATCH($C477,'Policy Characteristics'!$C:$C,0))),"",INDEX('Policy Characteristics'!H:H,MATCH($C477,'Policy Characteristics'!$C:$C,0)))</f>
        <v>0.01</v>
      </c>
      <c r="O477" s="254" t="str">
        <f>IF(ISBLANK(INDEX('Policy Characteristics'!I:I,MATCH($C477,'Policy Characteristics'!$C:$C,0))),"",INDEX('Policy Characteristics'!I:I,MATCH($C477,'Policy Characteristics'!$C:$C,0)))</f>
        <v>% reduction in downtime</v>
      </c>
      <c r="P477" s="254" t="str">
        <f>IF(ISBLANK(INDEX('Policy Characteristics'!J:J,MATCH($C477,'Policy Characteristics'!$C:$C,0))),"",INDEX('Policy Characteristics'!J:J,MATCH($C477,'Policy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7" s="254" t="str">
        <f>IF(ISBLANK(INDEX('Policy Characteristics'!K:K,MATCH($C477,'Policy Characteristics'!$C:$C,0))),"",INDEX('Policy Characteristics'!K:K,MATCH($C477,'Policy Characteristics'!$C:$C,0)))</f>
        <v>electricity-sector-main.html#red-downtime</v>
      </c>
      <c r="R477" s="254"/>
    </row>
    <row r="478" spans="1:18" s="2" customFormat="1" x14ac:dyDescent="0.25">
      <c r="A478" s="254" t="str">
        <f>IF(ISBLANK(INDEX('Policy Characteristics'!A:A,MATCH($C478,'Policy Characteristics'!$C:$C,0))),"",INDEX('Policy Characteristics'!A:A,MATCH($C478,'Policy Characteristics'!$C:$C,0)))</f>
        <v>Electricity Supply</v>
      </c>
      <c r="B478" s="262" t="str">
        <f>IF(ISBLANK(INDEX('Policy Characteristics'!B:B,MATCH($C478,'Policy Characteristics'!$C:$C,0))),"",INDEX('Policy Characteristics'!B:B,MATCH($C478,'Policy Characteristics'!$C:$C,0)))</f>
        <v>Reduce Soft Costs</v>
      </c>
      <c r="C478" s="319" t="s">
        <v>2300</v>
      </c>
      <c r="D478" s="6" t="s">
        <v>432</v>
      </c>
      <c r="E478" s="6"/>
      <c r="F478" s="6" t="s">
        <v>435</v>
      </c>
      <c r="G478" s="6"/>
      <c r="H478" s="47">
        <f t="shared" si="32"/>
        <v>477</v>
      </c>
      <c r="I478" s="325" t="s">
        <v>40</v>
      </c>
      <c r="J478" s="255" t="str">
        <f>IF(ISBLANK(INDEX('Policy Characteristics'!D:D,MATCH($C478,'Policy Characteristics'!$C:$C,0))),"",INDEX('Policy Characteristics'!D:D,MATCH($C478,'Policy Characteristics'!$C:$C,0)))</f>
        <v>Reduce Soft Costs</v>
      </c>
      <c r="K478" s="254" t="str">
        <f>IF(ISBLANK(INDEX('Policy Characteristics'!E:E,MATCH($C478,'Policy Characteristics'!$C:$C,0))),"",INDEX('Policy Characteristics'!E:E,MATCH($C478,'Policy Characteristics'!$C:$C,0)))</f>
        <v>elec reduce soft costs</v>
      </c>
      <c r="L478" s="261">
        <f>IF(ISBLANK(INDEX('Policy Characteristics'!F:F,MATCH($C478,'Policy Characteristics'!$C:$C,0))),"",INDEX('Policy Characteristics'!F:F,MATCH($C478,'Policy Characteristics'!$C:$C,0)))</f>
        <v>0</v>
      </c>
      <c r="M478" s="261">
        <f>IF(ISBLANK(INDEX('Policy Characteristics'!G:G,MATCH($C478,'Policy Characteristics'!$C:$C,0))),"",INDEX('Policy Characteristics'!G:G,MATCH($C478,'Policy Characteristics'!$C:$C,0)))</f>
        <v>0.9</v>
      </c>
      <c r="N478" s="261">
        <f>IF(ISBLANK(INDEX('Policy Characteristics'!H:H,MATCH($C478,'Policy Characteristics'!$C:$C,0))),"",INDEX('Policy Characteristics'!H:H,MATCH($C478,'Policy Characteristics'!$C:$C,0)))</f>
        <v>0.01</v>
      </c>
      <c r="O478" s="254" t="str">
        <f>IF(ISBLANK(INDEX('Policy Characteristics'!I:I,MATCH($C478,'Policy Characteristics'!$C:$C,0))),"",INDEX('Policy Characteristics'!I:I,MATCH($C478,'Policy Characteristics'!$C:$C,0)))</f>
        <v>% reduction in soft costs</v>
      </c>
      <c r="P478" s="254" t="str">
        <f>IF(ISBLANK(INDEX('Policy Characteristics'!J:J,MATCH($C478,'Policy Characteristics'!$C:$C,0))),"",INDEX('Policy Characteristics'!J:J,MATCH($C478,'Policy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8" s="254" t="str">
        <f>IF(ISBLANK(INDEX('Policy Characteristics'!K:K,MATCH($C478,'Policy Characteristics'!$C:$C,0))),"",INDEX('Policy Characteristics'!K:K,MATCH($C478,'Policy Characteristics'!$C:$C,0)))</f>
        <v>endogenous-learning.html#red-soft-costs</v>
      </c>
      <c r="R478" s="254" t="str">
        <f>IF(ISBLANK(INDEX('Policy Characteristics'!L:L,MATCH($C478,'Policy Characteristics'!$C:$C,0))),"",INDEX('Policy Characteristics'!L:L,MATCH($C478,'Policy Characteristics'!$C:$C,0)))</f>
        <v>reduce-soft-costs.html</v>
      </c>
    </row>
    <row r="479" spans="1:18" s="2" customFormat="1" x14ac:dyDescent="0.25">
      <c r="A479" s="254" t="str">
        <f>IF(ISBLANK(INDEX('Policy Characteristics'!A:A,MATCH($C479,'Policy Characteristics'!$C:$C,0))),"",INDEX('Policy Characteristics'!A:A,MATCH($C479,'Policy Characteristics'!$C:$C,0)))</f>
        <v>Electricity Supply</v>
      </c>
      <c r="B479" s="262" t="str">
        <f>IF(ISBLANK(INDEX('Policy Characteristics'!B:B,MATCH($C479,'Policy Characteristics'!$C:$C,0))),"",INDEX('Policy Characteristics'!B:B,MATCH($C479,'Policy Characteristics'!$C:$C,0)))</f>
        <v>Reduce Soft Costs</v>
      </c>
      <c r="C479" s="318" t="str">
        <f t="shared" ref="C479:C480" si="34">C$478</f>
        <v>Percent Reduction in Soft Costs of Capacity Construction</v>
      </c>
      <c r="D479" s="6" t="s">
        <v>74</v>
      </c>
      <c r="E479" s="6"/>
      <c r="F479" s="6" t="s">
        <v>86</v>
      </c>
      <c r="G479" s="6"/>
      <c r="H479" s="47">
        <f t="shared" si="32"/>
        <v>478</v>
      </c>
      <c r="I479" s="325" t="s">
        <v>40</v>
      </c>
      <c r="J479" s="255" t="str">
        <f>IF(ISBLANK(INDEX('Policy Characteristics'!D:D,MATCH($C479,'Policy Characteristics'!$C:$C,0))),"",INDEX('Policy Characteristics'!D:D,MATCH($C479,'Policy Characteristics'!$C:$C,0)))</f>
        <v>Reduce Soft Costs</v>
      </c>
      <c r="K479" s="254" t="str">
        <f>IF(ISBLANK(INDEX('Policy Characteristics'!E:E,MATCH($C479,'Policy Characteristics'!$C:$C,0))),"",INDEX('Policy Characteristics'!E:E,MATCH($C479,'Policy Characteristics'!$C:$C,0)))</f>
        <v>elec reduce soft costs</v>
      </c>
      <c r="L479" s="261">
        <f>IF(ISBLANK(INDEX('Policy Characteristics'!F:F,MATCH($C479,'Policy Characteristics'!$C:$C,0))),"",INDEX('Policy Characteristics'!F:F,MATCH($C479,'Policy Characteristics'!$C:$C,0)))</f>
        <v>0</v>
      </c>
      <c r="M479" s="261">
        <f>IF(ISBLANK(INDEX('Policy Characteristics'!G:G,MATCH($C479,'Policy Characteristics'!$C:$C,0))),"",INDEX('Policy Characteristics'!G:G,MATCH($C479,'Policy Characteristics'!$C:$C,0)))</f>
        <v>0.9</v>
      </c>
      <c r="N479" s="261">
        <f>IF(ISBLANK(INDEX('Policy Characteristics'!H:H,MATCH($C479,'Policy Characteristics'!$C:$C,0))),"",INDEX('Policy Characteristics'!H:H,MATCH($C479,'Policy Characteristics'!$C:$C,0)))</f>
        <v>0.01</v>
      </c>
      <c r="O479" s="254" t="str">
        <f>IF(ISBLANK(INDEX('Policy Characteristics'!I:I,MATCH($C479,'Policy Characteristics'!$C:$C,0))),"",INDEX('Policy Characteristics'!I:I,MATCH($C479,'Policy Characteristics'!$C:$C,0)))</f>
        <v>% reduction in soft costs</v>
      </c>
      <c r="P479" s="254" t="str">
        <f>IF(ISBLANK(INDEX('Policy Characteristics'!J:J,MATCH($C479,'Policy Characteristics'!$C:$C,0))),"",INDEX('Policy Characteristics'!J:J,MATCH($C479,'Policy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9" s="254" t="str">
        <f>IF(ISBLANK(INDEX('Policy Characteristics'!K:K,MATCH($C479,'Policy Characteristics'!$C:$C,0))),"",INDEX('Policy Characteristics'!K:K,MATCH($C479,'Policy Characteristics'!$C:$C,0)))</f>
        <v>endogenous-learning.html#red-soft-costs</v>
      </c>
      <c r="R479" s="254" t="str">
        <f>IF(ISBLANK(INDEX('Policy Characteristics'!L:L,MATCH($C479,'Policy Characteristics'!$C:$C,0))),"",INDEX('Policy Characteristics'!L:L,MATCH($C479,'Policy Characteristics'!$C:$C,0)))</f>
        <v>reduce-soft-costs.html</v>
      </c>
    </row>
    <row r="480" spans="1:18" s="2" customFormat="1" x14ac:dyDescent="0.25">
      <c r="A480" s="254" t="str">
        <f>IF(ISBLANK(INDEX('Policy Characteristics'!A:A,MATCH($C480,'Policy Characteristics'!$C:$C,0))),"",INDEX('Policy Characteristics'!A:A,MATCH($C480,'Policy Characteristics'!$C:$C,0)))</f>
        <v>Electricity Supply</v>
      </c>
      <c r="B480" s="262" t="str">
        <f>IF(ISBLANK(INDEX('Policy Characteristics'!B:B,MATCH($C480,'Policy Characteristics'!$C:$C,0))),"",INDEX('Policy Characteristics'!B:B,MATCH($C480,'Policy Characteristics'!$C:$C,0)))</f>
        <v>Reduce Soft Costs</v>
      </c>
      <c r="C480" s="318" t="str">
        <f t="shared" si="34"/>
        <v>Percent Reduction in Soft Costs of Capacity Construction</v>
      </c>
      <c r="D480" s="6" t="s">
        <v>437</v>
      </c>
      <c r="E480" s="6"/>
      <c r="F480" s="6" t="s">
        <v>438</v>
      </c>
      <c r="G480" s="6"/>
      <c r="H480" s="47">
        <f t="shared" si="32"/>
        <v>479</v>
      </c>
      <c r="I480" s="325" t="s">
        <v>40</v>
      </c>
      <c r="J480" s="255" t="str">
        <f>IF(ISBLANK(INDEX('Policy Characteristics'!D:D,MATCH($C480,'Policy Characteristics'!$C:$C,0))),"",INDEX('Policy Characteristics'!D:D,MATCH($C480,'Policy Characteristics'!$C:$C,0)))</f>
        <v>Reduce Soft Costs</v>
      </c>
      <c r="K480" s="254" t="str">
        <f>IF(ISBLANK(INDEX('Policy Characteristics'!E:E,MATCH($C480,'Policy Characteristics'!$C:$C,0))),"",INDEX('Policy Characteristics'!E:E,MATCH($C480,'Policy Characteristics'!$C:$C,0)))</f>
        <v>elec reduce soft costs</v>
      </c>
      <c r="L480" s="261">
        <f>IF(ISBLANK(INDEX('Policy Characteristics'!F:F,MATCH($C480,'Policy Characteristics'!$C:$C,0))),"",INDEX('Policy Characteristics'!F:F,MATCH($C480,'Policy Characteristics'!$C:$C,0)))</f>
        <v>0</v>
      </c>
      <c r="M480" s="261">
        <f>IF(ISBLANK(INDEX('Policy Characteristics'!G:G,MATCH($C480,'Policy Characteristics'!$C:$C,0))),"",INDEX('Policy Characteristics'!G:G,MATCH($C480,'Policy Characteristics'!$C:$C,0)))</f>
        <v>0.9</v>
      </c>
      <c r="N480" s="261">
        <f>IF(ISBLANK(INDEX('Policy Characteristics'!H:H,MATCH($C480,'Policy Characteristics'!$C:$C,0))),"",INDEX('Policy Characteristics'!H:H,MATCH($C480,'Policy Characteristics'!$C:$C,0)))</f>
        <v>0.01</v>
      </c>
      <c r="O480" s="254" t="str">
        <f>IF(ISBLANK(INDEX('Policy Characteristics'!I:I,MATCH($C480,'Policy Characteristics'!$C:$C,0))),"",INDEX('Policy Characteristics'!I:I,MATCH($C480,'Policy Characteristics'!$C:$C,0)))</f>
        <v>% reduction in soft costs</v>
      </c>
      <c r="P480" s="254" t="str">
        <f>IF(ISBLANK(INDEX('Policy Characteristics'!J:J,MATCH($C480,'Policy Characteristics'!$C:$C,0))),"",INDEX('Policy Characteristics'!J:J,MATCH($C480,'Policy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80" s="254" t="str">
        <f>IF(ISBLANK(INDEX('Policy Characteristics'!K:K,MATCH($C480,'Policy Characteristics'!$C:$C,0))),"",INDEX('Policy Characteristics'!K:K,MATCH($C480,'Policy Characteristics'!$C:$C,0)))</f>
        <v>endogenous-learning.html#red-soft-costs</v>
      </c>
      <c r="R480" s="254" t="str">
        <f>IF(ISBLANK(INDEX('Policy Characteristics'!L:L,MATCH($C480,'Policy Characteristics'!$C:$C,0))),"",INDEX('Policy Characteristics'!L:L,MATCH($C480,'Policy Characteristics'!$C:$C,0)))</f>
        <v>reduce-soft-costs.html</v>
      </c>
    </row>
    <row r="481" spans="1:18" s="2" customFormat="1" x14ac:dyDescent="0.25">
      <c r="A481" s="254" t="str">
        <f>IF(ISBLANK(INDEX('Policy Characteristics'!A:A,MATCH($C481,'Policy Characteristics'!$C:$C,0))),"",INDEX('Policy Characteristics'!A:A,MATCH($C481,'Policy Characteristics'!$C:$C,0)))</f>
        <v>Electricity Supply</v>
      </c>
      <c r="B481" s="262" t="str">
        <f>IF(ISBLANK(INDEX('Policy Characteristics'!B:B,MATCH($C481,'Policy Characteristics'!$C:$C,0))),"",INDEX('Policy Characteristics'!B:B,MATCH($C481,'Policy Characteristics'!$C:$C,0)))</f>
        <v>Reduce Transmission &amp; Distribution Losses</v>
      </c>
      <c r="C481" s="317" t="s">
        <v>269</v>
      </c>
      <c r="D481" s="6"/>
      <c r="E481" s="6"/>
      <c r="F481" s="6"/>
      <c r="G481" s="6"/>
      <c r="H481" s="47">
        <f t="shared" si="32"/>
        <v>480</v>
      </c>
      <c r="I481" s="325" t="s">
        <v>40</v>
      </c>
      <c r="J481" s="255" t="str">
        <f>IF(ISBLANK(INDEX('Policy Characteristics'!D:D,MATCH($C481,'Policy Characteristics'!$C:$C,0))),"",INDEX('Policy Characteristics'!D:D,MATCH($C481,'Policy Characteristics'!$C:$C,0)))</f>
        <v>Reduce T&amp;D Losses</v>
      </c>
      <c r="K481" s="254" t="str">
        <f>IF(ISBLANK(INDEX('Policy Characteristics'!E:E,MATCH($C481,'Policy Characteristics'!$C:$C,0))),"",INDEX('Policy Characteristics'!E:E,MATCH($C481,'Policy Characteristics'!$C:$C,0)))</f>
        <v>elec avoid TND loss</v>
      </c>
      <c r="L481" s="261">
        <f>IF(ISBLANK(INDEX('Policy Characteristics'!F:F,MATCH($C481,'Policy Characteristics'!$C:$C,0))),"",INDEX('Policy Characteristics'!F:F,MATCH($C481,'Policy Characteristics'!$C:$C,0)))</f>
        <v>0</v>
      </c>
      <c r="M481" s="261">
        <f>IF(ISBLANK(INDEX('Policy Characteristics'!G:G,MATCH($C481,'Policy Characteristics'!$C:$C,0))),"",INDEX('Policy Characteristics'!G:G,MATCH($C481,'Policy Characteristics'!$C:$C,0)))</f>
        <v>0.4</v>
      </c>
      <c r="N481" s="261">
        <f>IF(ISBLANK(INDEX('Policy Characteristics'!H:H,MATCH($C481,'Policy Characteristics'!$C:$C,0))),"",INDEX('Policy Characteristics'!H:H,MATCH($C481,'Policy Characteristics'!$C:$C,0)))</f>
        <v>0.01</v>
      </c>
      <c r="O481" s="254" t="str">
        <f>IF(ISBLANK(INDEX('Policy Characteristics'!I:I,MATCH($C481,'Policy Characteristics'!$C:$C,0))),"",INDEX('Policy Characteristics'!I:I,MATCH($C481,'Policy Characteristics'!$C:$C,0)))</f>
        <v>% of losses avoided</v>
      </c>
      <c r="P481" s="254" t="str">
        <f>IF(ISBLANK(INDEX('Policy Characteristics'!J:J,MATCH($C481,'Policy Characteristics'!$C:$C,0))),"",INDEX('Policy Characteristics'!J:J,MATCH($C481,'Policy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481" s="254" t="str">
        <f>IF(ISBLANK(INDEX('Policy Characteristics'!K:K,MATCH($C481,'Policy Characteristics'!$C:$C,0))),"",INDEX('Policy Characteristics'!K:K,MATCH($C481,'Policy Characteristics'!$C:$C,0)))</f>
        <v>electricity-sector-main.html#red-tnd-losses</v>
      </c>
      <c r="R481" s="254" t="str">
        <f>IF(ISBLANK(INDEX('Policy Characteristics'!L:L,MATCH($C481,'Policy Characteristics'!$C:$C,0))),"",INDEX('Policy Characteristics'!L:L,MATCH($C481,'Policy Characteristics'!$C:$C,0)))</f>
        <v>reduce-tnd-losses.html</v>
      </c>
    </row>
    <row r="482" spans="1:18" s="2" customFormat="1" x14ac:dyDescent="0.25">
      <c r="A482" s="254" t="str">
        <f>IF(ISBLANK(INDEX('Policy Characteristics'!A:A,MATCH($C482,'Policy Characteristics'!$C:$C,0))),"",INDEX('Policy Characteristics'!A:A,MATCH($C482,'Policy Characteristics'!$C:$C,0)))</f>
        <v>Electricity Supply</v>
      </c>
      <c r="B482" s="262" t="str">
        <f>IF(ISBLANK(INDEX('Policy Characteristics'!B:B,MATCH($C482,'Policy Characteristics'!$C:$C,0))),"",INDEX('Policy Characteristics'!B:B,MATCH($C482,'Policy Characteristics'!$C:$C,0)))</f>
        <v>Subsidy for Capacity Construction</v>
      </c>
      <c r="C482" s="317" t="s">
        <v>2754</v>
      </c>
      <c r="D482" s="45" t="s">
        <v>431</v>
      </c>
      <c r="E482" s="45"/>
      <c r="F482" s="45" t="s">
        <v>430</v>
      </c>
      <c r="G482" s="6"/>
      <c r="H482" s="47">
        <f t="shared" si="32"/>
        <v>481</v>
      </c>
      <c r="I482" s="325" t="s">
        <v>41</v>
      </c>
      <c r="J482" s="255" t="str">
        <f>IF(ISBLANK(INDEX('Policy Characteristics'!D:D,MATCH($C482,'Policy Characteristics'!$C:$C,0))),"",INDEX('Policy Characteristics'!D:D,MATCH($C482,'Policy Characteristics'!$C:$C,0)))</f>
        <v>Subsidy for Capacity Construction</v>
      </c>
      <c r="K482" s="254" t="str">
        <f>IF(ISBLANK(INDEX('Policy Characteristics'!E:E,MATCH($C482,'Policy Characteristics'!$C:$C,0))),"",INDEX('Policy Characteristics'!E:E,MATCH($C482,'Policy Characteristics'!$C:$C,0)))</f>
        <v>elec capacity construction subsidy</v>
      </c>
      <c r="L482" s="261">
        <f>IF(ISBLANK(INDEX('Policy Characteristics'!F:F,MATCH($C482,'Policy Characteristics'!$C:$C,0))),"",INDEX('Policy Characteristics'!F:F,MATCH($C482,'Policy Characteristics'!$C:$C,0)))</f>
        <v>0</v>
      </c>
      <c r="M482" s="261">
        <f>IF(ISBLANK(INDEX('Policy Characteristics'!G:G,MATCH($C482,'Policy Characteristics'!$C:$C,0))),"",INDEX('Policy Characteristics'!G:G,MATCH($C482,'Policy Characteristics'!$C:$C,0)))</f>
        <v>0.95</v>
      </c>
      <c r="N482" s="261">
        <f>IF(ISBLANK(INDEX('Policy Characteristics'!H:H,MATCH($C482,'Policy Characteristics'!$C:$C,0))),"",INDEX('Policy Characteristics'!H:H,MATCH($C482,'Policy Characteristics'!$C:$C,0)))</f>
        <v>0.01</v>
      </c>
      <c r="O482" s="254" t="str">
        <f>IF(ISBLANK(INDEX('Policy Characteristics'!I:I,MATCH($C482,'Policy Characteristics'!$C:$C,0))),"",INDEX('Policy Characteristics'!I:I,MATCH($C482,'Policy Characteristics'!$C:$C,0)))</f>
        <v>% of construction cost</v>
      </c>
      <c r="P482" s="254" t="str">
        <f>IF(ISBLANK(INDEX('Policy Characteristics'!J:J,MATCH($C482,'Policy Characteristics'!$C:$C,0))),"",INDEX('Policy Characteristics'!J:J,MATCH($C482,'Policy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2" s="254" t="str">
        <f>IF(ISBLANK(INDEX('Policy Characteristics'!K:K,MATCH($C482,'Policy Characteristics'!$C:$C,0))),"",INDEX('Policy Characteristics'!K:K,MATCH($C482,'Policy Characteristics'!$C:$C,0)))</f>
        <v>electricity-sector-main.html#subsidies</v>
      </c>
      <c r="R482" s="254" t="str">
        <f>IF(ISBLANK(INDEX('Policy Characteristics'!L:L,MATCH($C482,'Policy Characteristics'!$C:$C,0))),"",INDEX('Policy Characteristics'!L:L,MATCH($C482,'Policy Characteristics'!$C:$C,0)))</f>
        <v/>
      </c>
    </row>
    <row r="483" spans="1:18" s="2" customFormat="1" x14ac:dyDescent="0.25">
      <c r="A483" s="254" t="str">
        <f>IF(ISBLANK(INDEX('Policy Characteristics'!A:A,MATCH($C483,'Policy Characteristics'!$C:$C,0))),"",INDEX('Policy Characteristics'!A:A,MATCH($C483,'Policy Characteristics'!$C:$C,0)))</f>
        <v>Electricity Supply</v>
      </c>
      <c r="B483" s="262" t="str">
        <f>IF(ISBLANK(INDEX('Policy Characteristics'!B:B,MATCH($C483,'Policy Characteristics'!$C:$C,0))),"",INDEX('Policy Characteristics'!B:B,MATCH($C483,'Policy Characteristics'!$C:$C,0)))</f>
        <v>Subsidy for Capacity Construction</v>
      </c>
      <c r="C483" s="318" t="str">
        <f>C$482</f>
        <v>Perc Subsidy for Elec Capacity Construction</v>
      </c>
      <c r="D483" s="6" t="s">
        <v>3433</v>
      </c>
      <c r="E483" s="45"/>
      <c r="F483" s="6" t="s">
        <v>3373</v>
      </c>
      <c r="G483" s="6"/>
      <c r="H483" s="47">
        <f t="shared" si="32"/>
        <v>482</v>
      </c>
      <c r="I483" s="325" t="s">
        <v>41</v>
      </c>
      <c r="J483" s="255" t="str">
        <f>IF(ISBLANK(INDEX('Policy Characteristics'!D:D,MATCH($C483,'Policy Characteristics'!$C:$C,0))),"",INDEX('Policy Characteristics'!D:D,MATCH($C483,'Policy Characteristics'!$C:$C,0)))</f>
        <v>Subsidy for Capacity Construction</v>
      </c>
      <c r="K483" s="254" t="str">
        <f>IF(ISBLANK(INDEX('Policy Characteristics'!E:E,MATCH($C483,'Policy Characteristics'!$C:$C,0))),"",INDEX('Policy Characteristics'!E:E,MATCH($C483,'Policy Characteristics'!$C:$C,0)))</f>
        <v>elec capacity construction subsidy</v>
      </c>
      <c r="L483" s="261">
        <f>IF(ISBLANK(INDEX('Policy Characteristics'!F:F,MATCH($C483,'Policy Characteristics'!$C:$C,0))),"",INDEX('Policy Characteristics'!F:F,MATCH($C483,'Policy Characteristics'!$C:$C,0)))</f>
        <v>0</v>
      </c>
      <c r="M483" s="261">
        <f>IF(ISBLANK(INDEX('Policy Characteristics'!G:G,MATCH($C483,'Policy Characteristics'!$C:$C,0))),"",INDEX('Policy Characteristics'!G:G,MATCH($C483,'Policy Characteristics'!$C:$C,0)))</f>
        <v>0.95</v>
      </c>
      <c r="N483" s="261">
        <f>IF(ISBLANK(INDEX('Policy Characteristics'!H:H,MATCH($C483,'Policy Characteristics'!$C:$C,0))),"",INDEX('Policy Characteristics'!H:H,MATCH($C483,'Policy Characteristics'!$C:$C,0)))</f>
        <v>0.01</v>
      </c>
      <c r="O483" s="254" t="str">
        <f>IF(ISBLANK(INDEX('Policy Characteristics'!I:I,MATCH($C483,'Policy Characteristics'!$C:$C,0))),"",INDEX('Policy Characteristics'!I:I,MATCH($C483,'Policy Characteristics'!$C:$C,0)))</f>
        <v>% of construction cost</v>
      </c>
      <c r="P483" s="254" t="str">
        <f>IF(ISBLANK(INDEX('Policy Characteristics'!J:J,MATCH($C483,'Policy Characteristics'!$C:$C,0))),"",INDEX('Policy Characteristics'!J:J,MATCH($C483,'Policy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3" s="254" t="str">
        <f>IF(ISBLANK(INDEX('Policy Characteristics'!K:K,MATCH($C483,'Policy Characteristics'!$C:$C,0))),"",INDEX('Policy Characteristics'!K:K,MATCH($C483,'Policy Characteristics'!$C:$C,0)))</f>
        <v>electricity-sector-main.html#subsidies</v>
      </c>
      <c r="R483" s="254" t="str">
        <f>IF(ISBLANK(INDEX('Policy Characteristics'!L:L,MATCH($C483,'Policy Characteristics'!$C:$C,0))),"",INDEX('Policy Characteristics'!L:L,MATCH($C483,'Policy Characteristics'!$C:$C,0)))</f>
        <v/>
      </c>
    </row>
    <row r="484" spans="1:18" s="2" customFormat="1" x14ac:dyDescent="0.25">
      <c r="A484" s="254" t="str">
        <f>IF(ISBLANK(INDEX('Policy Characteristics'!A:A,MATCH($C484,'Policy Characteristics'!$C:$C,0))),"",INDEX('Policy Characteristics'!A:A,MATCH($C484,'Policy Characteristics'!$C:$C,0)))</f>
        <v>Electricity Supply</v>
      </c>
      <c r="B484" s="262" t="str">
        <f>IF(ISBLANK(INDEX('Policy Characteristics'!B:B,MATCH($C484,'Policy Characteristics'!$C:$C,0))),"",INDEX('Policy Characteristics'!B:B,MATCH($C484,'Policy Characteristics'!$C:$C,0)))</f>
        <v>Subsidy for Capacity Construction</v>
      </c>
      <c r="C484" s="318" t="str">
        <f t="shared" ref="C484:C505" si="35">C$482</f>
        <v>Perc Subsidy for Elec Capacity Construction</v>
      </c>
      <c r="D484" s="6" t="s">
        <v>3434</v>
      </c>
      <c r="E484" s="45"/>
      <c r="F484" s="6" t="s">
        <v>3374</v>
      </c>
      <c r="G484" s="6"/>
      <c r="H484" s="47">
        <f t="shared" si="32"/>
        <v>483</v>
      </c>
      <c r="I484" s="325" t="s">
        <v>41</v>
      </c>
      <c r="J484" s="255" t="str">
        <f>IF(ISBLANK(INDEX('Policy Characteristics'!D:D,MATCH($C484,'Policy Characteristics'!$C:$C,0))),"",INDEX('Policy Characteristics'!D:D,MATCH($C484,'Policy Characteristics'!$C:$C,0)))</f>
        <v>Subsidy for Capacity Construction</v>
      </c>
      <c r="K484" s="254" t="str">
        <f>IF(ISBLANK(INDEX('Policy Characteristics'!E:E,MATCH($C484,'Policy Characteristics'!$C:$C,0))),"",INDEX('Policy Characteristics'!E:E,MATCH($C484,'Policy Characteristics'!$C:$C,0)))</f>
        <v>elec capacity construction subsidy</v>
      </c>
      <c r="L484" s="261">
        <f>IF(ISBLANK(INDEX('Policy Characteristics'!F:F,MATCH($C484,'Policy Characteristics'!$C:$C,0))),"",INDEX('Policy Characteristics'!F:F,MATCH($C484,'Policy Characteristics'!$C:$C,0)))</f>
        <v>0</v>
      </c>
      <c r="M484" s="261">
        <f>IF(ISBLANK(INDEX('Policy Characteristics'!G:G,MATCH($C484,'Policy Characteristics'!$C:$C,0))),"",INDEX('Policy Characteristics'!G:G,MATCH($C484,'Policy Characteristics'!$C:$C,0)))</f>
        <v>0.95</v>
      </c>
      <c r="N484" s="261">
        <f>IF(ISBLANK(INDEX('Policy Characteristics'!H:H,MATCH($C484,'Policy Characteristics'!$C:$C,0))),"",INDEX('Policy Characteristics'!H:H,MATCH($C484,'Policy Characteristics'!$C:$C,0)))</f>
        <v>0.01</v>
      </c>
      <c r="O484" s="254" t="str">
        <f>IF(ISBLANK(INDEX('Policy Characteristics'!I:I,MATCH($C484,'Policy Characteristics'!$C:$C,0))),"",INDEX('Policy Characteristics'!I:I,MATCH($C484,'Policy Characteristics'!$C:$C,0)))</f>
        <v>% of construction cost</v>
      </c>
      <c r="P484" s="254" t="str">
        <f>IF(ISBLANK(INDEX('Policy Characteristics'!J:J,MATCH($C484,'Policy Characteristics'!$C:$C,0))),"",INDEX('Policy Characteristics'!J:J,MATCH($C484,'Policy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4" s="254" t="str">
        <f>IF(ISBLANK(INDEX('Policy Characteristics'!K:K,MATCH($C484,'Policy Characteristics'!$C:$C,0))),"",INDEX('Policy Characteristics'!K:K,MATCH($C484,'Policy Characteristics'!$C:$C,0)))</f>
        <v>electricity-sector-main.html#subsidies</v>
      </c>
      <c r="R484" s="254" t="str">
        <f>IF(ISBLANK(INDEX('Policy Characteristics'!L:L,MATCH($C484,'Policy Characteristics'!$C:$C,0))),"",INDEX('Policy Characteristics'!L:L,MATCH($C484,'Policy Characteristics'!$C:$C,0)))</f>
        <v/>
      </c>
    </row>
    <row r="485" spans="1:18" s="2" customFormat="1" x14ac:dyDescent="0.25">
      <c r="A485" s="254" t="str">
        <f>IF(ISBLANK(INDEX('Policy Characteristics'!A:A,MATCH($C485,'Policy Characteristics'!$C:$C,0))),"",INDEX('Policy Characteristics'!A:A,MATCH($C485,'Policy Characteristics'!$C:$C,0)))</f>
        <v>Electricity Supply</v>
      </c>
      <c r="B485" s="262" t="str">
        <f>IF(ISBLANK(INDEX('Policy Characteristics'!B:B,MATCH($C485,'Policy Characteristics'!$C:$C,0))),"",INDEX('Policy Characteristics'!B:B,MATCH($C485,'Policy Characteristics'!$C:$C,0)))</f>
        <v>Subsidy for Capacity Construction</v>
      </c>
      <c r="C485" s="318" t="str">
        <f t="shared" si="35"/>
        <v>Perc Subsidy for Elec Capacity Construction</v>
      </c>
      <c r="D485" s="6" t="s">
        <v>72</v>
      </c>
      <c r="E485" s="45"/>
      <c r="F485" s="6" t="s">
        <v>3444</v>
      </c>
      <c r="G485" s="6"/>
      <c r="H485" s="47">
        <f t="shared" si="32"/>
        <v>484</v>
      </c>
      <c r="I485" s="325" t="s">
        <v>40</v>
      </c>
      <c r="J485" s="255" t="str">
        <f>IF(ISBLANK(INDEX('Policy Characteristics'!D:D,MATCH($C485,'Policy Characteristics'!$C:$C,0))),"",INDEX('Policy Characteristics'!D:D,MATCH($C485,'Policy Characteristics'!$C:$C,0)))</f>
        <v>Subsidy for Capacity Construction</v>
      </c>
      <c r="K485" s="254" t="str">
        <f>IF(ISBLANK(INDEX('Policy Characteristics'!E:E,MATCH($C485,'Policy Characteristics'!$C:$C,0))),"",INDEX('Policy Characteristics'!E:E,MATCH($C485,'Policy Characteristics'!$C:$C,0)))</f>
        <v>elec capacity construction subsidy</v>
      </c>
      <c r="L485" s="261">
        <f>IF(ISBLANK(INDEX('Policy Characteristics'!F:F,MATCH($C485,'Policy Characteristics'!$C:$C,0))),"",INDEX('Policy Characteristics'!F:F,MATCH($C485,'Policy Characteristics'!$C:$C,0)))</f>
        <v>0</v>
      </c>
      <c r="M485" s="261">
        <f>IF(ISBLANK(INDEX('Policy Characteristics'!G:G,MATCH($C485,'Policy Characteristics'!$C:$C,0))),"",INDEX('Policy Characteristics'!G:G,MATCH($C485,'Policy Characteristics'!$C:$C,0)))</f>
        <v>0.95</v>
      </c>
      <c r="N485" s="261">
        <f>IF(ISBLANK(INDEX('Policy Characteristics'!H:H,MATCH($C485,'Policy Characteristics'!$C:$C,0))),"",INDEX('Policy Characteristics'!H:H,MATCH($C485,'Policy Characteristics'!$C:$C,0)))</f>
        <v>0.01</v>
      </c>
      <c r="O485" s="254" t="str">
        <f>IF(ISBLANK(INDEX('Policy Characteristics'!I:I,MATCH($C485,'Policy Characteristics'!$C:$C,0))),"",INDEX('Policy Characteristics'!I:I,MATCH($C485,'Policy Characteristics'!$C:$C,0)))</f>
        <v>% of construction cost</v>
      </c>
      <c r="P485" s="254" t="str">
        <f>IF(ISBLANK(INDEX('Policy Characteristics'!J:J,MATCH($C485,'Policy Characteristics'!$C:$C,0))),"",INDEX('Policy Characteristics'!J:J,MATCH($C485,'Policy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5" s="254" t="str">
        <f>IF(ISBLANK(INDEX('Policy Characteristics'!K:K,MATCH($C485,'Policy Characteristics'!$C:$C,0))),"",INDEX('Policy Characteristics'!K:K,MATCH($C485,'Policy Characteristics'!$C:$C,0)))</f>
        <v>electricity-sector-main.html#subsidies</v>
      </c>
      <c r="R485" s="254" t="str">
        <f>IF(ISBLANK(INDEX('Policy Characteristics'!L:L,MATCH($C485,'Policy Characteristics'!$C:$C,0))),"",INDEX('Policy Characteristics'!L:L,MATCH($C485,'Policy Characteristics'!$C:$C,0)))</f>
        <v/>
      </c>
    </row>
    <row r="486" spans="1:18" s="2" customFormat="1" x14ac:dyDescent="0.25">
      <c r="A486" s="254" t="str">
        <f>IF(ISBLANK(INDEX('Policy Characteristics'!A:A,MATCH($C486,'Policy Characteristics'!$C:$C,0))),"",INDEX('Policy Characteristics'!A:A,MATCH($C486,'Policy Characteristics'!$C:$C,0)))</f>
        <v>Electricity Supply</v>
      </c>
      <c r="B486" s="262" t="str">
        <f>IF(ISBLANK(INDEX('Policy Characteristics'!B:B,MATCH($C486,'Policy Characteristics'!$C:$C,0))),"",INDEX('Policy Characteristics'!B:B,MATCH($C486,'Policy Characteristics'!$C:$C,0)))</f>
        <v>Subsidy for Capacity Construction</v>
      </c>
      <c r="C486" s="318" t="str">
        <f t="shared" si="35"/>
        <v>Perc Subsidy for Elec Capacity Construction</v>
      </c>
      <c r="D486" s="6" t="s">
        <v>73</v>
      </c>
      <c r="E486" s="45"/>
      <c r="F486" s="6" t="s">
        <v>85</v>
      </c>
      <c r="G486" s="6"/>
      <c r="H486" s="47">
        <f t="shared" si="32"/>
        <v>485</v>
      </c>
      <c r="I486" s="325" t="s">
        <v>41</v>
      </c>
      <c r="J486" s="255" t="str">
        <f>IF(ISBLANK(INDEX('Policy Characteristics'!D:D,MATCH($C486,'Policy Characteristics'!$C:$C,0))),"",INDEX('Policy Characteristics'!D:D,MATCH($C486,'Policy Characteristics'!$C:$C,0)))</f>
        <v>Subsidy for Capacity Construction</v>
      </c>
      <c r="K486" s="254" t="str">
        <f>IF(ISBLANK(INDEX('Policy Characteristics'!E:E,MATCH($C486,'Policy Characteristics'!$C:$C,0))),"",INDEX('Policy Characteristics'!E:E,MATCH($C486,'Policy Characteristics'!$C:$C,0)))</f>
        <v>elec capacity construction subsidy</v>
      </c>
      <c r="L486" s="261">
        <f>IF(ISBLANK(INDEX('Policy Characteristics'!F:F,MATCH($C486,'Policy Characteristics'!$C:$C,0))),"",INDEX('Policy Characteristics'!F:F,MATCH($C486,'Policy Characteristics'!$C:$C,0)))</f>
        <v>0</v>
      </c>
      <c r="M486" s="261">
        <f>IF(ISBLANK(INDEX('Policy Characteristics'!G:G,MATCH($C486,'Policy Characteristics'!$C:$C,0))),"",INDEX('Policy Characteristics'!G:G,MATCH($C486,'Policy Characteristics'!$C:$C,0)))</f>
        <v>0.95</v>
      </c>
      <c r="N486" s="261">
        <f>IF(ISBLANK(INDEX('Policy Characteristics'!H:H,MATCH($C486,'Policy Characteristics'!$C:$C,0))),"",INDEX('Policy Characteristics'!H:H,MATCH($C486,'Policy Characteristics'!$C:$C,0)))</f>
        <v>0.01</v>
      </c>
      <c r="O486" s="254" t="str">
        <f>IF(ISBLANK(INDEX('Policy Characteristics'!I:I,MATCH($C486,'Policy Characteristics'!$C:$C,0))),"",INDEX('Policy Characteristics'!I:I,MATCH($C486,'Policy Characteristics'!$C:$C,0)))</f>
        <v>% of construction cost</v>
      </c>
      <c r="P486" s="254" t="str">
        <f>IF(ISBLANK(INDEX('Policy Characteristics'!J:J,MATCH($C486,'Policy Characteristics'!$C:$C,0))),"",INDEX('Policy Characteristics'!J:J,MATCH($C486,'Policy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6" s="254" t="str">
        <f>IF(ISBLANK(INDEX('Policy Characteristics'!K:K,MATCH($C486,'Policy Characteristics'!$C:$C,0))),"",INDEX('Policy Characteristics'!K:K,MATCH($C486,'Policy Characteristics'!$C:$C,0)))</f>
        <v>electricity-sector-main.html#subsidies</v>
      </c>
      <c r="R486" s="254" t="str">
        <f>IF(ISBLANK(INDEX('Policy Characteristics'!L:L,MATCH($C486,'Policy Characteristics'!$C:$C,0))),"",INDEX('Policy Characteristics'!L:L,MATCH($C486,'Policy Characteristics'!$C:$C,0)))</f>
        <v/>
      </c>
    </row>
    <row r="487" spans="1:18" s="2" customFormat="1" x14ac:dyDescent="0.25">
      <c r="A487" s="254" t="str">
        <f>IF(ISBLANK(INDEX('Policy Characteristics'!A:A,MATCH($C487,'Policy Characteristics'!$C:$C,0))),"",INDEX('Policy Characteristics'!A:A,MATCH($C487,'Policy Characteristics'!$C:$C,0)))</f>
        <v>Electricity Supply</v>
      </c>
      <c r="B487" s="262" t="str">
        <f>IF(ISBLANK(INDEX('Policy Characteristics'!B:B,MATCH($C487,'Policy Characteristics'!$C:$C,0))),"",INDEX('Policy Characteristics'!B:B,MATCH($C487,'Policy Characteristics'!$C:$C,0)))</f>
        <v>Subsidy for Capacity Construction</v>
      </c>
      <c r="C487" s="318" t="str">
        <f t="shared" si="35"/>
        <v>Perc Subsidy for Elec Capacity Construction</v>
      </c>
      <c r="D487" s="6" t="s">
        <v>432</v>
      </c>
      <c r="E487" s="45"/>
      <c r="F487" s="6" t="s">
        <v>435</v>
      </c>
      <c r="G487" s="6"/>
      <c r="H487" s="47">
        <f t="shared" si="32"/>
        <v>486</v>
      </c>
      <c r="I487" s="325" t="s">
        <v>40</v>
      </c>
      <c r="J487" s="255" t="str">
        <f>IF(ISBLANK(INDEX('Policy Characteristics'!D:D,MATCH($C487,'Policy Characteristics'!$C:$C,0))),"",INDEX('Policy Characteristics'!D:D,MATCH($C487,'Policy Characteristics'!$C:$C,0)))</f>
        <v>Subsidy for Capacity Construction</v>
      </c>
      <c r="K487" s="254" t="str">
        <f>IF(ISBLANK(INDEX('Policy Characteristics'!E:E,MATCH($C487,'Policy Characteristics'!$C:$C,0))),"",INDEX('Policy Characteristics'!E:E,MATCH($C487,'Policy Characteristics'!$C:$C,0)))</f>
        <v>elec capacity construction subsidy</v>
      </c>
      <c r="L487" s="261">
        <f>IF(ISBLANK(INDEX('Policy Characteristics'!F:F,MATCH($C487,'Policy Characteristics'!$C:$C,0))),"",INDEX('Policy Characteristics'!F:F,MATCH($C487,'Policy Characteristics'!$C:$C,0)))</f>
        <v>0</v>
      </c>
      <c r="M487" s="261">
        <f>IF(ISBLANK(INDEX('Policy Characteristics'!G:G,MATCH($C487,'Policy Characteristics'!$C:$C,0))),"",INDEX('Policy Characteristics'!G:G,MATCH($C487,'Policy Characteristics'!$C:$C,0)))</f>
        <v>0.95</v>
      </c>
      <c r="N487" s="261">
        <f>IF(ISBLANK(INDEX('Policy Characteristics'!H:H,MATCH($C487,'Policy Characteristics'!$C:$C,0))),"",INDEX('Policy Characteristics'!H:H,MATCH($C487,'Policy Characteristics'!$C:$C,0)))</f>
        <v>0.01</v>
      </c>
      <c r="O487" s="254" t="str">
        <f>IF(ISBLANK(INDEX('Policy Characteristics'!I:I,MATCH($C487,'Policy Characteristics'!$C:$C,0))),"",INDEX('Policy Characteristics'!I:I,MATCH($C487,'Policy Characteristics'!$C:$C,0)))</f>
        <v>% of construction cost</v>
      </c>
      <c r="P487" s="254" t="str">
        <f>IF(ISBLANK(INDEX('Policy Characteristics'!J:J,MATCH($C487,'Policy Characteristics'!$C:$C,0))),"",INDEX('Policy Characteristics'!J:J,MATCH($C487,'Policy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7" s="254" t="str">
        <f>IF(ISBLANK(INDEX('Policy Characteristics'!K:K,MATCH($C487,'Policy Characteristics'!$C:$C,0))),"",INDEX('Policy Characteristics'!K:K,MATCH($C487,'Policy Characteristics'!$C:$C,0)))</f>
        <v>electricity-sector-main.html#subsidies</v>
      </c>
      <c r="R487" s="254" t="str">
        <f>IF(ISBLANK(INDEX('Policy Characteristics'!L:L,MATCH($C487,'Policy Characteristics'!$C:$C,0))),"",INDEX('Policy Characteristics'!L:L,MATCH($C487,'Policy Characteristics'!$C:$C,0)))</f>
        <v/>
      </c>
    </row>
    <row r="488" spans="1:18" s="2" customFormat="1" x14ac:dyDescent="0.25">
      <c r="A488" s="254" t="str">
        <f>IF(ISBLANK(INDEX('Policy Characteristics'!A:A,MATCH($C488,'Policy Characteristics'!$C:$C,0))),"",INDEX('Policy Characteristics'!A:A,MATCH($C488,'Policy Characteristics'!$C:$C,0)))</f>
        <v>Electricity Supply</v>
      </c>
      <c r="B488" s="262" t="str">
        <f>IF(ISBLANK(INDEX('Policy Characteristics'!B:B,MATCH($C488,'Policy Characteristics'!$C:$C,0))),"",INDEX('Policy Characteristics'!B:B,MATCH($C488,'Policy Characteristics'!$C:$C,0)))</f>
        <v>Subsidy for Capacity Construction</v>
      </c>
      <c r="C488" s="318" t="str">
        <f t="shared" si="35"/>
        <v>Perc Subsidy for Elec Capacity Construction</v>
      </c>
      <c r="D488" s="6" t="s">
        <v>74</v>
      </c>
      <c r="E488" s="45"/>
      <c r="F488" s="6" t="s">
        <v>86</v>
      </c>
      <c r="G488" s="6"/>
      <c r="H488" s="47">
        <f t="shared" si="32"/>
        <v>487</v>
      </c>
      <c r="I488" s="325" t="s">
        <v>40</v>
      </c>
      <c r="J488" s="255" t="str">
        <f>IF(ISBLANK(INDEX('Policy Characteristics'!D:D,MATCH($C488,'Policy Characteristics'!$C:$C,0))),"",INDEX('Policy Characteristics'!D:D,MATCH($C488,'Policy Characteristics'!$C:$C,0)))</f>
        <v>Subsidy for Capacity Construction</v>
      </c>
      <c r="K488" s="254" t="str">
        <f>IF(ISBLANK(INDEX('Policy Characteristics'!E:E,MATCH($C488,'Policy Characteristics'!$C:$C,0))),"",INDEX('Policy Characteristics'!E:E,MATCH($C488,'Policy Characteristics'!$C:$C,0)))</f>
        <v>elec capacity construction subsidy</v>
      </c>
      <c r="L488" s="261">
        <f>IF(ISBLANK(INDEX('Policy Characteristics'!F:F,MATCH($C488,'Policy Characteristics'!$C:$C,0))),"",INDEX('Policy Characteristics'!F:F,MATCH($C488,'Policy Characteristics'!$C:$C,0)))</f>
        <v>0</v>
      </c>
      <c r="M488" s="261">
        <f>IF(ISBLANK(INDEX('Policy Characteristics'!G:G,MATCH($C488,'Policy Characteristics'!$C:$C,0))),"",INDEX('Policy Characteristics'!G:G,MATCH($C488,'Policy Characteristics'!$C:$C,0)))</f>
        <v>0.95</v>
      </c>
      <c r="N488" s="261">
        <f>IF(ISBLANK(INDEX('Policy Characteristics'!H:H,MATCH($C488,'Policy Characteristics'!$C:$C,0))),"",INDEX('Policy Characteristics'!H:H,MATCH($C488,'Policy Characteristics'!$C:$C,0)))</f>
        <v>0.01</v>
      </c>
      <c r="O488" s="254" t="str">
        <f>IF(ISBLANK(INDEX('Policy Characteristics'!I:I,MATCH($C488,'Policy Characteristics'!$C:$C,0))),"",INDEX('Policy Characteristics'!I:I,MATCH($C488,'Policy Characteristics'!$C:$C,0)))</f>
        <v>% of construction cost</v>
      </c>
      <c r="P488" s="254" t="str">
        <f>IF(ISBLANK(INDEX('Policy Characteristics'!J:J,MATCH($C488,'Policy Characteristics'!$C:$C,0))),"",INDEX('Policy Characteristics'!J:J,MATCH($C488,'Policy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8" s="254" t="str">
        <f>IF(ISBLANK(INDEX('Policy Characteristics'!K:K,MATCH($C488,'Policy Characteristics'!$C:$C,0))),"",INDEX('Policy Characteristics'!K:K,MATCH($C488,'Policy Characteristics'!$C:$C,0)))</f>
        <v>electricity-sector-main.html#subsidies</v>
      </c>
      <c r="R488" s="254" t="str">
        <f>IF(ISBLANK(INDEX('Policy Characteristics'!L:L,MATCH($C488,'Policy Characteristics'!$C:$C,0))),"",INDEX('Policy Characteristics'!L:L,MATCH($C488,'Policy Characteristics'!$C:$C,0)))</f>
        <v/>
      </c>
    </row>
    <row r="489" spans="1:18" s="2" customFormat="1" x14ac:dyDescent="0.25">
      <c r="A489" s="254" t="str">
        <f>IF(ISBLANK(INDEX('Policy Characteristics'!A:A,MATCH($C489,'Policy Characteristics'!$C:$C,0))),"",INDEX('Policy Characteristics'!A:A,MATCH($C489,'Policy Characteristics'!$C:$C,0)))</f>
        <v>Electricity Supply</v>
      </c>
      <c r="B489" s="262" t="str">
        <f>IF(ISBLANK(INDEX('Policy Characteristics'!B:B,MATCH($C489,'Policy Characteristics'!$C:$C,0))),"",INDEX('Policy Characteristics'!B:B,MATCH($C489,'Policy Characteristics'!$C:$C,0)))</f>
        <v>Subsidy for Capacity Construction</v>
      </c>
      <c r="C489" s="318" t="str">
        <f t="shared" si="35"/>
        <v>Perc Subsidy for Elec Capacity Construction</v>
      </c>
      <c r="D489" s="6" t="s">
        <v>75</v>
      </c>
      <c r="E489" s="45"/>
      <c r="F489" s="6" t="s">
        <v>87</v>
      </c>
      <c r="G489" s="6"/>
      <c r="H489" s="47">
        <f t="shared" si="32"/>
        <v>488</v>
      </c>
      <c r="I489" s="325" t="s">
        <v>40</v>
      </c>
      <c r="J489" s="255" t="str">
        <f>IF(ISBLANK(INDEX('Policy Characteristics'!D:D,MATCH($C489,'Policy Characteristics'!$C:$C,0))),"",INDEX('Policy Characteristics'!D:D,MATCH($C489,'Policy Characteristics'!$C:$C,0)))</f>
        <v>Subsidy for Capacity Construction</v>
      </c>
      <c r="K489" s="254" t="str">
        <f>IF(ISBLANK(INDEX('Policy Characteristics'!E:E,MATCH($C489,'Policy Characteristics'!$C:$C,0))),"",INDEX('Policy Characteristics'!E:E,MATCH($C489,'Policy Characteristics'!$C:$C,0)))</f>
        <v>elec capacity construction subsidy</v>
      </c>
      <c r="L489" s="261">
        <f>IF(ISBLANK(INDEX('Policy Characteristics'!F:F,MATCH($C489,'Policy Characteristics'!$C:$C,0))),"",INDEX('Policy Characteristics'!F:F,MATCH($C489,'Policy Characteristics'!$C:$C,0)))</f>
        <v>0</v>
      </c>
      <c r="M489" s="261">
        <f>IF(ISBLANK(INDEX('Policy Characteristics'!G:G,MATCH($C489,'Policy Characteristics'!$C:$C,0))),"",INDEX('Policy Characteristics'!G:G,MATCH($C489,'Policy Characteristics'!$C:$C,0)))</f>
        <v>0.95</v>
      </c>
      <c r="N489" s="261">
        <f>IF(ISBLANK(INDEX('Policy Characteristics'!H:H,MATCH($C489,'Policy Characteristics'!$C:$C,0))),"",INDEX('Policy Characteristics'!H:H,MATCH($C489,'Policy Characteristics'!$C:$C,0)))</f>
        <v>0.01</v>
      </c>
      <c r="O489" s="254" t="str">
        <f>IF(ISBLANK(INDEX('Policy Characteristics'!I:I,MATCH($C489,'Policy Characteristics'!$C:$C,0))),"",INDEX('Policy Characteristics'!I:I,MATCH($C489,'Policy Characteristics'!$C:$C,0)))</f>
        <v>% of construction cost</v>
      </c>
      <c r="P489" s="254" t="str">
        <f>IF(ISBLANK(INDEX('Policy Characteristics'!J:J,MATCH($C489,'Policy Characteristics'!$C:$C,0))),"",INDEX('Policy Characteristics'!J:J,MATCH($C489,'Policy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9" s="254" t="str">
        <f>IF(ISBLANK(INDEX('Policy Characteristics'!K:K,MATCH($C489,'Policy Characteristics'!$C:$C,0))),"",INDEX('Policy Characteristics'!K:K,MATCH($C489,'Policy Characteristics'!$C:$C,0)))</f>
        <v>electricity-sector-main.html#subsidies</v>
      </c>
      <c r="R489" s="254" t="str">
        <f>IF(ISBLANK(INDEX('Policy Characteristics'!L:L,MATCH($C489,'Policy Characteristics'!$C:$C,0))),"",INDEX('Policy Characteristics'!L:L,MATCH($C489,'Policy Characteristics'!$C:$C,0)))</f>
        <v/>
      </c>
    </row>
    <row r="490" spans="1:18" s="2" customFormat="1" x14ac:dyDescent="0.25">
      <c r="A490" s="254" t="str">
        <f>IF(ISBLANK(INDEX('Policy Characteristics'!A:A,MATCH($C490,'Policy Characteristics'!$C:$C,0))),"",INDEX('Policy Characteristics'!A:A,MATCH($C490,'Policy Characteristics'!$C:$C,0)))</f>
        <v>Electricity Supply</v>
      </c>
      <c r="B490" s="262" t="str">
        <f>IF(ISBLANK(INDEX('Policy Characteristics'!B:B,MATCH($C490,'Policy Characteristics'!$C:$C,0))),"",INDEX('Policy Characteristics'!B:B,MATCH($C490,'Policy Characteristics'!$C:$C,0)))</f>
        <v>Subsidy for Capacity Construction</v>
      </c>
      <c r="C490" s="318" t="str">
        <f t="shared" si="35"/>
        <v>Perc Subsidy for Elec Capacity Construction</v>
      </c>
      <c r="D490" s="6" t="s">
        <v>76</v>
      </c>
      <c r="E490" s="45"/>
      <c r="F490" s="6" t="s">
        <v>88</v>
      </c>
      <c r="G490" s="6"/>
      <c r="H490" s="47">
        <f t="shared" si="32"/>
        <v>489</v>
      </c>
      <c r="I490" s="325" t="s">
        <v>40</v>
      </c>
      <c r="J490" s="255" t="str">
        <f>IF(ISBLANK(INDEX('Policy Characteristics'!D:D,MATCH($C490,'Policy Characteristics'!$C:$C,0))),"",INDEX('Policy Characteristics'!D:D,MATCH($C490,'Policy Characteristics'!$C:$C,0)))</f>
        <v>Subsidy for Capacity Construction</v>
      </c>
      <c r="K490" s="254" t="str">
        <f>IF(ISBLANK(INDEX('Policy Characteristics'!E:E,MATCH($C490,'Policy Characteristics'!$C:$C,0))),"",INDEX('Policy Characteristics'!E:E,MATCH($C490,'Policy Characteristics'!$C:$C,0)))</f>
        <v>elec capacity construction subsidy</v>
      </c>
      <c r="L490" s="261">
        <f>IF(ISBLANK(INDEX('Policy Characteristics'!F:F,MATCH($C490,'Policy Characteristics'!$C:$C,0))),"",INDEX('Policy Characteristics'!F:F,MATCH($C490,'Policy Characteristics'!$C:$C,0)))</f>
        <v>0</v>
      </c>
      <c r="M490" s="261">
        <f>IF(ISBLANK(INDEX('Policy Characteristics'!G:G,MATCH($C490,'Policy Characteristics'!$C:$C,0))),"",INDEX('Policy Characteristics'!G:G,MATCH($C490,'Policy Characteristics'!$C:$C,0)))</f>
        <v>0.95</v>
      </c>
      <c r="N490" s="261">
        <f>IF(ISBLANK(INDEX('Policy Characteristics'!H:H,MATCH($C490,'Policy Characteristics'!$C:$C,0))),"",INDEX('Policy Characteristics'!H:H,MATCH($C490,'Policy Characteristics'!$C:$C,0)))</f>
        <v>0.01</v>
      </c>
      <c r="O490" s="254" t="str">
        <f>IF(ISBLANK(INDEX('Policy Characteristics'!I:I,MATCH($C490,'Policy Characteristics'!$C:$C,0))),"",INDEX('Policy Characteristics'!I:I,MATCH($C490,'Policy Characteristics'!$C:$C,0)))</f>
        <v>% of construction cost</v>
      </c>
      <c r="P490" s="254" t="str">
        <f>IF(ISBLANK(INDEX('Policy Characteristics'!J:J,MATCH($C490,'Policy Characteristics'!$C:$C,0))),"",INDEX('Policy Characteristics'!J:J,MATCH($C490,'Policy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0" s="254" t="str">
        <f>IF(ISBLANK(INDEX('Policy Characteristics'!K:K,MATCH($C490,'Policy Characteristics'!$C:$C,0))),"",INDEX('Policy Characteristics'!K:K,MATCH($C490,'Policy Characteristics'!$C:$C,0)))</f>
        <v>electricity-sector-main.html#subsidies</v>
      </c>
      <c r="R490" s="254" t="str">
        <f>IF(ISBLANK(INDEX('Policy Characteristics'!L:L,MATCH($C490,'Policy Characteristics'!$C:$C,0))),"",INDEX('Policy Characteristics'!L:L,MATCH($C490,'Policy Characteristics'!$C:$C,0)))</f>
        <v/>
      </c>
    </row>
    <row r="491" spans="1:18" s="2" customFormat="1" x14ac:dyDescent="0.25">
      <c r="A491" s="254" t="str">
        <f>IF(ISBLANK(INDEX('Policy Characteristics'!A:A,MATCH($C491,'Policy Characteristics'!$C:$C,0))),"",INDEX('Policy Characteristics'!A:A,MATCH($C491,'Policy Characteristics'!$C:$C,0)))</f>
        <v>Electricity Supply</v>
      </c>
      <c r="B491" s="262" t="str">
        <f>IF(ISBLANK(INDEX('Policy Characteristics'!B:B,MATCH($C491,'Policy Characteristics'!$C:$C,0))),"",INDEX('Policy Characteristics'!B:B,MATCH($C491,'Policy Characteristics'!$C:$C,0)))</f>
        <v>Subsidy for Capacity Construction</v>
      </c>
      <c r="C491" s="318" t="str">
        <f t="shared" si="35"/>
        <v>Perc Subsidy for Elec Capacity Construction</v>
      </c>
      <c r="D491" s="6" t="s">
        <v>2401</v>
      </c>
      <c r="E491" s="45"/>
      <c r="F491" s="6" t="s">
        <v>420</v>
      </c>
      <c r="G491" s="6"/>
      <c r="H491" s="47">
        <f t="shared" si="32"/>
        <v>490</v>
      </c>
      <c r="I491" s="325" t="s">
        <v>40</v>
      </c>
      <c r="J491" s="255" t="str">
        <f>IF(ISBLANK(INDEX('Policy Characteristics'!D:D,MATCH($C491,'Policy Characteristics'!$C:$C,0))),"",INDEX('Policy Characteristics'!D:D,MATCH($C491,'Policy Characteristics'!$C:$C,0)))</f>
        <v>Subsidy for Capacity Construction</v>
      </c>
      <c r="K491" s="254" t="str">
        <f>IF(ISBLANK(INDEX('Policy Characteristics'!E:E,MATCH($C491,'Policy Characteristics'!$C:$C,0))),"",INDEX('Policy Characteristics'!E:E,MATCH($C491,'Policy Characteristics'!$C:$C,0)))</f>
        <v>elec capacity construction subsidy</v>
      </c>
      <c r="L491" s="261">
        <f>IF(ISBLANK(INDEX('Policy Characteristics'!F:F,MATCH($C491,'Policy Characteristics'!$C:$C,0))),"",INDEX('Policy Characteristics'!F:F,MATCH($C491,'Policy Characteristics'!$C:$C,0)))</f>
        <v>0</v>
      </c>
      <c r="M491" s="261">
        <f>IF(ISBLANK(INDEX('Policy Characteristics'!G:G,MATCH($C491,'Policy Characteristics'!$C:$C,0))),"",INDEX('Policy Characteristics'!G:G,MATCH($C491,'Policy Characteristics'!$C:$C,0)))</f>
        <v>0.95</v>
      </c>
      <c r="N491" s="261">
        <f>IF(ISBLANK(INDEX('Policy Characteristics'!H:H,MATCH($C491,'Policy Characteristics'!$C:$C,0))),"",INDEX('Policy Characteristics'!H:H,MATCH($C491,'Policy Characteristics'!$C:$C,0)))</f>
        <v>0.01</v>
      </c>
      <c r="O491" s="254" t="str">
        <f>IF(ISBLANK(INDEX('Policy Characteristics'!I:I,MATCH($C491,'Policy Characteristics'!$C:$C,0))),"",INDEX('Policy Characteristics'!I:I,MATCH($C491,'Policy Characteristics'!$C:$C,0)))</f>
        <v>% of construction cost</v>
      </c>
      <c r="P491" s="254" t="str">
        <f>IF(ISBLANK(INDEX('Policy Characteristics'!J:J,MATCH($C491,'Policy Characteristics'!$C:$C,0))),"",INDEX('Policy Characteristics'!J:J,MATCH($C491,'Policy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1" s="254" t="str">
        <f>IF(ISBLANK(INDEX('Policy Characteristics'!K:K,MATCH($C491,'Policy Characteristics'!$C:$C,0))),"",INDEX('Policy Characteristics'!K:K,MATCH($C491,'Policy Characteristics'!$C:$C,0)))</f>
        <v>electricity-sector-main.html#subsidies</v>
      </c>
      <c r="R491" s="254" t="str">
        <f>IF(ISBLANK(INDEX('Policy Characteristics'!L:L,MATCH($C491,'Policy Characteristics'!$C:$C,0))),"",INDEX('Policy Characteristics'!L:L,MATCH($C491,'Policy Characteristics'!$C:$C,0)))</f>
        <v/>
      </c>
    </row>
    <row r="492" spans="1:18" s="2" customFormat="1" x14ac:dyDescent="0.25">
      <c r="A492" s="254" t="str">
        <f>IF(ISBLANK(INDEX('Policy Characteristics'!A:A,MATCH($C492,'Policy Characteristics'!$C:$C,0))),"",INDEX('Policy Characteristics'!A:A,MATCH($C492,'Policy Characteristics'!$C:$C,0)))</f>
        <v>Electricity Supply</v>
      </c>
      <c r="B492" s="262" t="str">
        <f>IF(ISBLANK(INDEX('Policy Characteristics'!B:B,MATCH($C492,'Policy Characteristics'!$C:$C,0))),"",INDEX('Policy Characteristics'!B:B,MATCH($C492,'Policy Characteristics'!$C:$C,0)))</f>
        <v>Subsidy for Capacity Construction</v>
      </c>
      <c r="C492" s="318" t="str">
        <f t="shared" si="35"/>
        <v>Perc Subsidy for Elec Capacity Construction</v>
      </c>
      <c r="D492" s="6" t="s">
        <v>293</v>
      </c>
      <c r="E492" s="45"/>
      <c r="F492" s="6" t="s">
        <v>295</v>
      </c>
      <c r="G492" s="6"/>
      <c r="H492" s="47">
        <f t="shared" si="32"/>
        <v>491</v>
      </c>
      <c r="I492" s="325" t="s">
        <v>41</v>
      </c>
      <c r="J492" s="255" t="str">
        <f>IF(ISBLANK(INDEX('Policy Characteristics'!D:D,MATCH($C492,'Policy Characteristics'!$C:$C,0))),"",INDEX('Policy Characteristics'!D:D,MATCH($C492,'Policy Characteristics'!$C:$C,0)))</f>
        <v>Subsidy for Capacity Construction</v>
      </c>
      <c r="K492" s="254" t="str">
        <f>IF(ISBLANK(INDEX('Policy Characteristics'!E:E,MATCH($C492,'Policy Characteristics'!$C:$C,0))),"",INDEX('Policy Characteristics'!E:E,MATCH($C492,'Policy Characteristics'!$C:$C,0)))</f>
        <v>elec capacity construction subsidy</v>
      </c>
      <c r="L492" s="261">
        <f>IF(ISBLANK(INDEX('Policy Characteristics'!F:F,MATCH($C492,'Policy Characteristics'!$C:$C,0))),"",INDEX('Policy Characteristics'!F:F,MATCH($C492,'Policy Characteristics'!$C:$C,0)))</f>
        <v>0</v>
      </c>
      <c r="M492" s="261">
        <f>IF(ISBLANK(INDEX('Policy Characteristics'!G:G,MATCH($C492,'Policy Characteristics'!$C:$C,0))),"",INDEX('Policy Characteristics'!G:G,MATCH($C492,'Policy Characteristics'!$C:$C,0)))</f>
        <v>0.95</v>
      </c>
      <c r="N492" s="261">
        <f>IF(ISBLANK(INDEX('Policy Characteristics'!H:H,MATCH($C492,'Policy Characteristics'!$C:$C,0))),"",INDEX('Policy Characteristics'!H:H,MATCH($C492,'Policy Characteristics'!$C:$C,0)))</f>
        <v>0.01</v>
      </c>
      <c r="O492" s="254" t="str">
        <f>IF(ISBLANK(INDEX('Policy Characteristics'!I:I,MATCH($C492,'Policy Characteristics'!$C:$C,0))),"",INDEX('Policy Characteristics'!I:I,MATCH($C492,'Policy Characteristics'!$C:$C,0)))</f>
        <v>% of construction cost</v>
      </c>
      <c r="P492" s="254" t="str">
        <f>IF(ISBLANK(INDEX('Policy Characteristics'!J:J,MATCH($C492,'Policy Characteristics'!$C:$C,0))),"",INDEX('Policy Characteristics'!J:J,MATCH($C492,'Policy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2" s="254" t="str">
        <f>IF(ISBLANK(INDEX('Policy Characteristics'!K:K,MATCH($C492,'Policy Characteristics'!$C:$C,0))),"",INDEX('Policy Characteristics'!K:K,MATCH($C492,'Policy Characteristics'!$C:$C,0)))</f>
        <v>electricity-sector-main.html#subsidies</v>
      </c>
      <c r="R492" s="254" t="str">
        <f>IF(ISBLANK(INDEX('Policy Characteristics'!L:L,MATCH($C492,'Policy Characteristics'!$C:$C,0))),"",INDEX('Policy Characteristics'!L:L,MATCH($C492,'Policy Characteristics'!$C:$C,0)))</f>
        <v/>
      </c>
    </row>
    <row r="493" spans="1:18" s="2" customFormat="1" x14ac:dyDescent="0.25">
      <c r="A493" s="254" t="str">
        <f>IF(ISBLANK(INDEX('Policy Characteristics'!A:A,MATCH($C493,'Policy Characteristics'!$C:$C,0))),"",INDEX('Policy Characteristics'!A:A,MATCH($C493,'Policy Characteristics'!$C:$C,0)))</f>
        <v>Electricity Supply</v>
      </c>
      <c r="B493" s="262" t="str">
        <f>IF(ISBLANK(INDEX('Policy Characteristics'!B:B,MATCH($C493,'Policy Characteristics'!$C:$C,0))),"",INDEX('Policy Characteristics'!B:B,MATCH($C493,'Policy Characteristics'!$C:$C,0)))</f>
        <v>Subsidy for Capacity Construction</v>
      </c>
      <c r="C493" s="318" t="str">
        <f t="shared" si="35"/>
        <v>Perc Subsidy for Elec Capacity Construction</v>
      </c>
      <c r="D493" s="6" t="s">
        <v>294</v>
      </c>
      <c r="E493" s="45"/>
      <c r="F493" s="6" t="s">
        <v>296</v>
      </c>
      <c r="G493" s="6"/>
      <c r="H493" s="47">
        <f t="shared" si="32"/>
        <v>492</v>
      </c>
      <c r="I493" s="325" t="s">
        <v>41</v>
      </c>
      <c r="J493" s="255" t="str">
        <f>IF(ISBLANK(INDEX('Policy Characteristics'!D:D,MATCH($C493,'Policy Characteristics'!$C:$C,0))),"",INDEX('Policy Characteristics'!D:D,MATCH($C493,'Policy Characteristics'!$C:$C,0)))</f>
        <v>Subsidy for Capacity Construction</v>
      </c>
      <c r="K493" s="254" t="str">
        <f>IF(ISBLANK(INDEX('Policy Characteristics'!E:E,MATCH($C493,'Policy Characteristics'!$C:$C,0))),"",INDEX('Policy Characteristics'!E:E,MATCH($C493,'Policy Characteristics'!$C:$C,0)))</f>
        <v>elec capacity construction subsidy</v>
      </c>
      <c r="L493" s="261">
        <f>IF(ISBLANK(INDEX('Policy Characteristics'!F:F,MATCH($C493,'Policy Characteristics'!$C:$C,0))),"",INDEX('Policy Characteristics'!F:F,MATCH($C493,'Policy Characteristics'!$C:$C,0)))</f>
        <v>0</v>
      </c>
      <c r="M493" s="261">
        <f>IF(ISBLANK(INDEX('Policy Characteristics'!G:G,MATCH($C493,'Policy Characteristics'!$C:$C,0))),"",INDEX('Policy Characteristics'!G:G,MATCH($C493,'Policy Characteristics'!$C:$C,0)))</f>
        <v>0.95</v>
      </c>
      <c r="N493" s="261">
        <f>IF(ISBLANK(INDEX('Policy Characteristics'!H:H,MATCH($C493,'Policy Characteristics'!$C:$C,0))),"",INDEX('Policy Characteristics'!H:H,MATCH($C493,'Policy Characteristics'!$C:$C,0)))</f>
        <v>0.01</v>
      </c>
      <c r="O493" s="254" t="str">
        <f>IF(ISBLANK(INDEX('Policy Characteristics'!I:I,MATCH($C493,'Policy Characteristics'!$C:$C,0))),"",INDEX('Policy Characteristics'!I:I,MATCH($C493,'Policy Characteristics'!$C:$C,0)))</f>
        <v>% of construction cost</v>
      </c>
      <c r="P493" s="254" t="str">
        <f>IF(ISBLANK(INDEX('Policy Characteristics'!J:J,MATCH($C493,'Policy Characteristics'!$C:$C,0))),"",INDEX('Policy Characteristics'!J:J,MATCH($C493,'Policy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3" s="254" t="str">
        <f>IF(ISBLANK(INDEX('Policy Characteristics'!K:K,MATCH($C493,'Policy Characteristics'!$C:$C,0))),"",INDEX('Policy Characteristics'!K:K,MATCH($C493,'Policy Characteristics'!$C:$C,0)))</f>
        <v>electricity-sector-main.html#subsidies</v>
      </c>
      <c r="R493" s="254" t="str">
        <f>IF(ISBLANK(INDEX('Policy Characteristics'!L:L,MATCH($C493,'Policy Characteristics'!$C:$C,0))),"",INDEX('Policy Characteristics'!L:L,MATCH($C493,'Policy Characteristics'!$C:$C,0)))</f>
        <v/>
      </c>
    </row>
    <row r="494" spans="1:18" s="2" customFormat="1" x14ac:dyDescent="0.25">
      <c r="A494" s="254" t="str">
        <f>IF(ISBLANK(INDEX('Policy Characteristics'!A:A,MATCH($C494,'Policy Characteristics'!$C:$C,0))),"",INDEX('Policy Characteristics'!A:A,MATCH($C494,'Policy Characteristics'!$C:$C,0)))</f>
        <v>Electricity Supply</v>
      </c>
      <c r="B494" s="262" t="str">
        <f>IF(ISBLANK(INDEX('Policy Characteristics'!B:B,MATCH($C494,'Policy Characteristics'!$C:$C,0))),"",INDEX('Policy Characteristics'!B:B,MATCH($C494,'Policy Characteristics'!$C:$C,0)))</f>
        <v>Subsidy for Capacity Construction</v>
      </c>
      <c r="C494" s="318" t="str">
        <f t="shared" si="35"/>
        <v>Perc Subsidy for Elec Capacity Construction</v>
      </c>
      <c r="D494" s="6" t="s">
        <v>428</v>
      </c>
      <c r="E494" s="45"/>
      <c r="F494" s="6" t="s">
        <v>427</v>
      </c>
      <c r="G494" s="6"/>
      <c r="H494" s="47">
        <f t="shared" si="32"/>
        <v>493</v>
      </c>
      <c r="I494" s="325" t="s">
        <v>41</v>
      </c>
      <c r="J494" s="255" t="str">
        <f>IF(ISBLANK(INDEX('Policy Characteristics'!D:D,MATCH($C494,'Policy Characteristics'!$C:$C,0))),"",INDEX('Policy Characteristics'!D:D,MATCH($C494,'Policy Characteristics'!$C:$C,0)))</f>
        <v>Subsidy for Capacity Construction</v>
      </c>
      <c r="K494" s="254" t="str">
        <f>IF(ISBLANK(INDEX('Policy Characteristics'!E:E,MATCH($C494,'Policy Characteristics'!$C:$C,0))),"",INDEX('Policy Characteristics'!E:E,MATCH($C494,'Policy Characteristics'!$C:$C,0)))</f>
        <v>elec capacity construction subsidy</v>
      </c>
      <c r="L494" s="261">
        <f>IF(ISBLANK(INDEX('Policy Characteristics'!F:F,MATCH($C494,'Policy Characteristics'!$C:$C,0))),"",INDEX('Policy Characteristics'!F:F,MATCH($C494,'Policy Characteristics'!$C:$C,0)))</f>
        <v>0</v>
      </c>
      <c r="M494" s="261">
        <f>IF(ISBLANK(INDEX('Policy Characteristics'!G:G,MATCH($C494,'Policy Characteristics'!$C:$C,0))),"",INDEX('Policy Characteristics'!G:G,MATCH($C494,'Policy Characteristics'!$C:$C,0)))</f>
        <v>0.95</v>
      </c>
      <c r="N494" s="261">
        <f>IF(ISBLANK(INDEX('Policy Characteristics'!H:H,MATCH($C494,'Policy Characteristics'!$C:$C,0))),"",INDEX('Policy Characteristics'!H:H,MATCH($C494,'Policy Characteristics'!$C:$C,0)))</f>
        <v>0.01</v>
      </c>
      <c r="O494" s="254" t="str">
        <f>IF(ISBLANK(INDEX('Policy Characteristics'!I:I,MATCH($C494,'Policy Characteristics'!$C:$C,0))),"",INDEX('Policy Characteristics'!I:I,MATCH($C494,'Policy Characteristics'!$C:$C,0)))</f>
        <v>% of construction cost</v>
      </c>
      <c r="P494" s="254" t="str">
        <f>IF(ISBLANK(INDEX('Policy Characteristics'!J:J,MATCH($C494,'Policy Characteristics'!$C:$C,0))),"",INDEX('Policy Characteristics'!J:J,MATCH($C494,'Policy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4" s="254" t="str">
        <f>IF(ISBLANK(INDEX('Policy Characteristics'!K:K,MATCH($C494,'Policy Characteristics'!$C:$C,0))),"",INDEX('Policy Characteristics'!K:K,MATCH($C494,'Policy Characteristics'!$C:$C,0)))</f>
        <v>electricity-sector-main.html#subsidies</v>
      </c>
      <c r="R494" s="254" t="str">
        <f>IF(ISBLANK(INDEX('Policy Characteristics'!L:L,MATCH($C494,'Policy Characteristics'!$C:$C,0))),"",INDEX('Policy Characteristics'!L:L,MATCH($C494,'Policy Characteristics'!$C:$C,0)))</f>
        <v/>
      </c>
    </row>
    <row r="495" spans="1:18" s="2" customFormat="1" x14ac:dyDescent="0.25">
      <c r="A495" s="254" t="str">
        <f>IF(ISBLANK(INDEX('Policy Characteristics'!A:A,MATCH($C495,'Policy Characteristics'!$C:$C,0))),"",INDEX('Policy Characteristics'!A:A,MATCH($C495,'Policy Characteristics'!$C:$C,0)))</f>
        <v>Electricity Supply</v>
      </c>
      <c r="B495" s="262" t="str">
        <f>IF(ISBLANK(INDEX('Policy Characteristics'!B:B,MATCH($C495,'Policy Characteristics'!$C:$C,0))),"",INDEX('Policy Characteristics'!B:B,MATCH($C495,'Policy Characteristics'!$C:$C,0)))</f>
        <v>Subsidy for Capacity Construction</v>
      </c>
      <c r="C495" s="318" t="str">
        <f t="shared" si="35"/>
        <v>Perc Subsidy for Elec Capacity Construction</v>
      </c>
      <c r="D495" s="6" t="s">
        <v>437</v>
      </c>
      <c r="E495" s="45"/>
      <c r="F495" s="6" t="s">
        <v>438</v>
      </c>
      <c r="H495" s="47">
        <f t="shared" si="32"/>
        <v>494</v>
      </c>
      <c r="I495" s="325" t="s">
        <v>40</v>
      </c>
      <c r="J495" s="255" t="str">
        <f>IF(ISBLANK(INDEX('Policy Characteristics'!D:D,MATCH($C495,'Policy Characteristics'!$C:$C,0))),"",INDEX('Policy Characteristics'!D:D,MATCH($C495,'Policy Characteristics'!$C:$C,0)))</f>
        <v>Subsidy for Capacity Construction</v>
      </c>
      <c r="K495" s="254" t="str">
        <f>IF(ISBLANK(INDEX('Policy Characteristics'!E:E,MATCH($C495,'Policy Characteristics'!$C:$C,0))),"",INDEX('Policy Characteristics'!E:E,MATCH($C495,'Policy Characteristics'!$C:$C,0)))</f>
        <v>elec capacity construction subsidy</v>
      </c>
      <c r="L495" s="261">
        <f>IF(ISBLANK(INDEX('Policy Characteristics'!F:F,MATCH($C495,'Policy Characteristics'!$C:$C,0))),"",INDEX('Policy Characteristics'!F:F,MATCH($C495,'Policy Characteristics'!$C:$C,0)))</f>
        <v>0</v>
      </c>
      <c r="M495" s="261">
        <f>IF(ISBLANK(INDEX('Policy Characteristics'!G:G,MATCH($C495,'Policy Characteristics'!$C:$C,0))),"",INDEX('Policy Characteristics'!G:G,MATCH($C495,'Policy Characteristics'!$C:$C,0)))</f>
        <v>0.95</v>
      </c>
      <c r="N495" s="261">
        <f>IF(ISBLANK(INDEX('Policy Characteristics'!H:H,MATCH($C495,'Policy Characteristics'!$C:$C,0))),"",INDEX('Policy Characteristics'!H:H,MATCH($C495,'Policy Characteristics'!$C:$C,0)))</f>
        <v>0.01</v>
      </c>
      <c r="O495" s="254" t="str">
        <f>IF(ISBLANK(INDEX('Policy Characteristics'!I:I,MATCH($C495,'Policy Characteristics'!$C:$C,0))),"",INDEX('Policy Characteristics'!I:I,MATCH($C495,'Policy Characteristics'!$C:$C,0)))</f>
        <v>% of construction cost</v>
      </c>
      <c r="P495" s="254" t="str">
        <f>IF(ISBLANK(INDEX('Policy Characteristics'!J:J,MATCH($C495,'Policy Characteristics'!$C:$C,0))),"",INDEX('Policy Characteristics'!J:J,MATCH($C495,'Policy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5" s="254" t="str">
        <f>IF(ISBLANK(INDEX('Policy Characteristics'!K:K,MATCH($C495,'Policy Characteristics'!$C:$C,0))),"",INDEX('Policy Characteristics'!K:K,MATCH($C495,'Policy Characteristics'!$C:$C,0)))</f>
        <v>electricity-sector-main.html#subsidies</v>
      </c>
      <c r="R495" s="254" t="str">
        <f>IF(ISBLANK(INDEX('Policy Characteristics'!L:L,MATCH($C495,'Policy Characteristics'!$C:$C,0))),"",INDEX('Policy Characteristics'!L:L,MATCH($C495,'Policy Characteristics'!$C:$C,0)))</f>
        <v/>
      </c>
    </row>
    <row r="496" spans="1:18" s="2" customFormat="1" x14ac:dyDescent="0.25">
      <c r="A496" s="254" t="str">
        <f>IF(ISBLANK(INDEX('Policy Characteristics'!A:A,MATCH($C496,'Policy Characteristics'!$C:$C,0))),"",INDEX('Policy Characteristics'!A:A,MATCH($C496,'Policy Characteristics'!$C:$C,0)))</f>
        <v>Electricity Supply</v>
      </c>
      <c r="B496" s="262" t="str">
        <f>IF(ISBLANK(INDEX('Policy Characteristics'!B:B,MATCH($C496,'Policy Characteristics'!$C:$C,0))),"",INDEX('Policy Characteristics'!B:B,MATCH($C496,'Policy Characteristics'!$C:$C,0)))</f>
        <v>Subsidy for Capacity Construction</v>
      </c>
      <c r="C496" s="318" t="str">
        <f t="shared" si="35"/>
        <v>Perc Subsidy for Elec Capacity Construction</v>
      </c>
      <c r="D496" s="6" t="s">
        <v>2714</v>
      </c>
      <c r="E496" s="45"/>
      <c r="F496" s="6" t="s">
        <v>2443</v>
      </c>
      <c r="G496" s="6"/>
      <c r="H496" s="47">
        <f t="shared" si="32"/>
        <v>495</v>
      </c>
      <c r="I496" s="325" t="s">
        <v>41</v>
      </c>
      <c r="J496" s="255" t="str">
        <f>IF(ISBLANK(INDEX('Policy Characteristics'!D:D,MATCH($C496,'Policy Characteristics'!$C:$C,0))),"",INDEX('Policy Characteristics'!D:D,MATCH($C496,'Policy Characteristics'!$C:$C,0)))</f>
        <v>Subsidy for Capacity Construction</v>
      </c>
      <c r="K496" s="254" t="str">
        <f>IF(ISBLANK(INDEX('Policy Characteristics'!E:E,MATCH($C496,'Policy Characteristics'!$C:$C,0))),"",INDEX('Policy Characteristics'!E:E,MATCH($C496,'Policy Characteristics'!$C:$C,0)))</f>
        <v>elec capacity construction subsidy</v>
      </c>
      <c r="L496" s="261">
        <f>IF(ISBLANK(INDEX('Policy Characteristics'!F:F,MATCH($C496,'Policy Characteristics'!$C:$C,0))),"",INDEX('Policy Characteristics'!F:F,MATCH($C496,'Policy Characteristics'!$C:$C,0)))</f>
        <v>0</v>
      </c>
      <c r="M496" s="261">
        <f>IF(ISBLANK(INDEX('Policy Characteristics'!G:G,MATCH($C496,'Policy Characteristics'!$C:$C,0))),"",INDEX('Policy Characteristics'!G:G,MATCH($C496,'Policy Characteristics'!$C:$C,0)))</f>
        <v>0.95</v>
      </c>
      <c r="N496" s="261">
        <f>IF(ISBLANK(INDEX('Policy Characteristics'!H:H,MATCH($C496,'Policy Characteristics'!$C:$C,0))),"",INDEX('Policy Characteristics'!H:H,MATCH($C496,'Policy Characteristics'!$C:$C,0)))</f>
        <v>0.01</v>
      </c>
      <c r="O496" s="254" t="str">
        <f>IF(ISBLANK(INDEX('Policy Characteristics'!I:I,MATCH($C496,'Policy Characteristics'!$C:$C,0))),"",INDEX('Policy Characteristics'!I:I,MATCH($C496,'Policy Characteristics'!$C:$C,0)))</f>
        <v>% of construction cost</v>
      </c>
      <c r="P496" s="254" t="str">
        <f>IF(ISBLANK(INDEX('Policy Characteristics'!J:J,MATCH($C496,'Policy Characteristics'!$C:$C,0))),"",INDEX('Policy Characteristics'!J:J,MATCH($C496,'Policy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6" s="254" t="str">
        <f>IF(ISBLANK(INDEX('Policy Characteristics'!K:K,MATCH($C496,'Policy Characteristics'!$C:$C,0))),"",INDEX('Policy Characteristics'!K:K,MATCH($C496,'Policy Characteristics'!$C:$C,0)))</f>
        <v>electricity-sector-main.html#subsidies</v>
      </c>
      <c r="R496" s="254" t="str">
        <f>IF(ISBLANK(INDEX('Policy Characteristics'!L:L,MATCH($C496,'Policy Characteristics'!$C:$C,0))),"",INDEX('Policy Characteristics'!L:L,MATCH($C496,'Policy Characteristics'!$C:$C,0)))</f>
        <v/>
      </c>
    </row>
    <row r="497" spans="1:19" s="2" customFormat="1" x14ac:dyDescent="0.25">
      <c r="A497" s="254" t="str">
        <f>IF(ISBLANK(INDEX('Policy Characteristics'!A:A,MATCH($C497,'Policy Characteristics'!$C:$C,0))),"",INDEX('Policy Characteristics'!A:A,MATCH($C497,'Policy Characteristics'!$C:$C,0)))</f>
        <v>Electricity Supply</v>
      </c>
      <c r="B497" s="262" t="str">
        <f>IF(ISBLANK(INDEX('Policy Characteristics'!B:B,MATCH($C497,'Policy Characteristics'!$C:$C,0))),"",INDEX('Policy Characteristics'!B:B,MATCH($C497,'Policy Characteristics'!$C:$C,0)))</f>
        <v>Subsidy for Capacity Construction</v>
      </c>
      <c r="C497" s="318" t="str">
        <f t="shared" si="35"/>
        <v>Perc Subsidy for Elec Capacity Construction</v>
      </c>
      <c r="D497" s="6" t="s">
        <v>2715</v>
      </c>
      <c r="E497" s="45"/>
      <c r="F497" s="6" t="s">
        <v>2559</v>
      </c>
      <c r="G497" s="6"/>
      <c r="H497" s="47">
        <f t="shared" si="32"/>
        <v>496</v>
      </c>
      <c r="I497" s="325" t="s">
        <v>41</v>
      </c>
      <c r="J497" s="255" t="str">
        <f>IF(ISBLANK(INDEX('Policy Characteristics'!D:D,MATCH($C497,'Policy Characteristics'!$C:$C,0))),"",INDEX('Policy Characteristics'!D:D,MATCH($C497,'Policy Characteristics'!$C:$C,0)))</f>
        <v>Subsidy for Capacity Construction</v>
      </c>
      <c r="K497" s="254" t="str">
        <f>IF(ISBLANK(INDEX('Policy Characteristics'!E:E,MATCH($C497,'Policy Characteristics'!$C:$C,0))),"",INDEX('Policy Characteristics'!E:E,MATCH($C497,'Policy Characteristics'!$C:$C,0)))</f>
        <v>elec capacity construction subsidy</v>
      </c>
      <c r="L497" s="261">
        <f>IF(ISBLANK(INDEX('Policy Characteristics'!F:F,MATCH($C497,'Policy Characteristics'!$C:$C,0))),"",INDEX('Policy Characteristics'!F:F,MATCH($C497,'Policy Characteristics'!$C:$C,0)))</f>
        <v>0</v>
      </c>
      <c r="M497" s="261">
        <f>IF(ISBLANK(INDEX('Policy Characteristics'!G:G,MATCH($C497,'Policy Characteristics'!$C:$C,0))),"",INDEX('Policy Characteristics'!G:G,MATCH($C497,'Policy Characteristics'!$C:$C,0)))</f>
        <v>0.95</v>
      </c>
      <c r="N497" s="261">
        <f>IF(ISBLANK(INDEX('Policy Characteristics'!H:H,MATCH($C497,'Policy Characteristics'!$C:$C,0))),"",INDEX('Policy Characteristics'!H:H,MATCH($C497,'Policy Characteristics'!$C:$C,0)))</f>
        <v>0.01</v>
      </c>
      <c r="O497" s="254" t="str">
        <f>IF(ISBLANK(INDEX('Policy Characteristics'!I:I,MATCH($C497,'Policy Characteristics'!$C:$C,0))),"",INDEX('Policy Characteristics'!I:I,MATCH($C497,'Policy Characteristics'!$C:$C,0)))</f>
        <v>% of construction cost</v>
      </c>
      <c r="P497" s="254" t="str">
        <f>IF(ISBLANK(INDEX('Policy Characteristics'!J:J,MATCH($C497,'Policy Characteristics'!$C:$C,0))),"",INDEX('Policy Characteristics'!J:J,MATCH($C497,'Policy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7" s="254" t="str">
        <f>IF(ISBLANK(INDEX('Policy Characteristics'!K:K,MATCH($C497,'Policy Characteristics'!$C:$C,0))),"",INDEX('Policy Characteristics'!K:K,MATCH($C497,'Policy Characteristics'!$C:$C,0)))</f>
        <v>electricity-sector-main.html#subsidies</v>
      </c>
      <c r="R497" s="254" t="str">
        <f>IF(ISBLANK(INDEX('Policy Characteristics'!L:L,MATCH($C497,'Policy Characteristics'!$C:$C,0))),"",INDEX('Policy Characteristics'!L:L,MATCH($C497,'Policy Characteristics'!$C:$C,0)))</f>
        <v/>
      </c>
    </row>
    <row r="498" spans="1:19" s="2" customFormat="1" x14ac:dyDescent="0.25">
      <c r="A498" s="254" t="str">
        <f>IF(ISBLANK(INDEX('Policy Characteristics'!A:A,MATCH($C498,'Policy Characteristics'!$C:$C,0))),"",INDEX('Policy Characteristics'!A:A,MATCH($C498,'Policy Characteristics'!$C:$C,0)))</f>
        <v>Electricity Supply</v>
      </c>
      <c r="B498" s="262" t="str">
        <f>IF(ISBLANK(INDEX('Policy Characteristics'!B:B,MATCH($C498,'Policy Characteristics'!$C:$C,0))),"",INDEX('Policy Characteristics'!B:B,MATCH($C498,'Policy Characteristics'!$C:$C,0)))</f>
        <v>Subsidy for Capacity Construction</v>
      </c>
      <c r="C498" s="318" t="str">
        <f t="shared" si="35"/>
        <v>Perc Subsidy for Elec Capacity Construction</v>
      </c>
      <c r="D498" s="6" t="s">
        <v>2716</v>
      </c>
      <c r="E498" s="45"/>
      <c r="F498" s="6" t="s">
        <v>2445</v>
      </c>
      <c r="G498" s="6"/>
      <c r="H498" s="47">
        <f t="shared" si="32"/>
        <v>497</v>
      </c>
      <c r="I498" s="325" t="s">
        <v>41</v>
      </c>
      <c r="J498" s="255" t="str">
        <f>IF(ISBLANK(INDEX('Policy Characteristics'!D:D,MATCH($C498,'Policy Characteristics'!$C:$C,0))),"",INDEX('Policy Characteristics'!D:D,MATCH($C498,'Policy Characteristics'!$C:$C,0)))</f>
        <v>Subsidy for Capacity Construction</v>
      </c>
      <c r="K498" s="254" t="str">
        <f>IF(ISBLANK(INDEX('Policy Characteristics'!E:E,MATCH($C498,'Policy Characteristics'!$C:$C,0))),"",INDEX('Policy Characteristics'!E:E,MATCH($C498,'Policy Characteristics'!$C:$C,0)))</f>
        <v>elec capacity construction subsidy</v>
      </c>
      <c r="L498" s="261">
        <f>IF(ISBLANK(INDEX('Policy Characteristics'!F:F,MATCH($C498,'Policy Characteristics'!$C:$C,0))),"",INDEX('Policy Characteristics'!F:F,MATCH($C498,'Policy Characteristics'!$C:$C,0)))</f>
        <v>0</v>
      </c>
      <c r="M498" s="261">
        <f>IF(ISBLANK(INDEX('Policy Characteristics'!G:G,MATCH($C498,'Policy Characteristics'!$C:$C,0))),"",INDEX('Policy Characteristics'!G:G,MATCH($C498,'Policy Characteristics'!$C:$C,0)))</f>
        <v>0.95</v>
      </c>
      <c r="N498" s="261">
        <f>IF(ISBLANK(INDEX('Policy Characteristics'!H:H,MATCH($C498,'Policy Characteristics'!$C:$C,0))),"",INDEX('Policy Characteristics'!H:H,MATCH($C498,'Policy Characteristics'!$C:$C,0)))</f>
        <v>0.01</v>
      </c>
      <c r="O498" s="254" t="str">
        <f>IF(ISBLANK(INDEX('Policy Characteristics'!I:I,MATCH($C498,'Policy Characteristics'!$C:$C,0))),"",INDEX('Policy Characteristics'!I:I,MATCH($C498,'Policy Characteristics'!$C:$C,0)))</f>
        <v>% of construction cost</v>
      </c>
      <c r="P498" s="254" t="str">
        <f>IF(ISBLANK(INDEX('Policy Characteristics'!J:J,MATCH($C498,'Policy Characteristics'!$C:$C,0))),"",INDEX('Policy Characteristics'!J:J,MATCH($C498,'Policy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8" s="254" t="str">
        <f>IF(ISBLANK(INDEX('Policy Characteristics'!K:K,MATCH($C498,'Policy Characteristics'!$C:$C,0))),"",INDEX('Policy Characteristics'!K:K,MATCH($C498,'Policy Characteristics'!$C:$C,0)))</f>
        <v>electricity-sector-main.html#subsidies</v>
      </c>
      <c r="R498" s="254" t="str">
        <f>IF(ISBLANK(INDEX('Policy Characteristics'!L:L,MATCH($C498,'Policy Characteristics'!$C:$C,0))),"",INDEX('Policy Characteristics'!L:L,MATCH($C498,'Policy Characteristics'!$C:$C,0)))</f>
        <v/>
      </c>
    </row>
    <row r="499" spans="1:19" s="2" customFormat="1" x14ac:dyDescent="0.25">
      <c r="A499" s="254" t="str">
        <f>IF(ISBLANK(INDEX('Policy Characteristics'!A:A,MATCH($C499,'Policy Characteristics'!$C:$C,0))),"",INDEX('Policy Characteristics'!A:A,MATCH($C499,'Policy Characteristics'!$C:$C,0)))</f>
        <v>Electricity Supply</v>
      </c>
      <c r="B499" s="262" t="str">
        <f>IF(ISBLANK(INDEX('Policy Characteristics'!B:B,MATCH($C499,'Policy Characteristics'!$C:$C,0))),"",INDEX('Policy Characteristics'!B:B,MATCH($C499,'Policy Characteristics'!$C:$C,0)))</f>
        <v>Subsidy for Capacity Construction</v>
      </c>
      <c r="C499" s="318" t="str">
        <f t="shared" si="35"/>
        <v>Perc Subsidy for Elec Capacity Construction</v>
      </c>
      <c r="D499" s="6" t="s">
        <v>3432</v>
      </c>
      <c r="E499" s="45"/>
      <c r="F499" s="6" t="s">
        <v>3439</v>
      </c>
      <c r="G499" s="6"/>
      <c r="H499" s="47">
        <f t="shared" si="32"/>
        <v>498</v>
      </c>
      <c r="I499" s="325" t="s">
        <v>40</v>
      </c>
      <c r="J499" s="255" t="str">
        <f>IF(ISBLANK(INDEX('Policy Characteristics'!D:D,MATCH($C499,'Policy Characteristics'!$C:$C,0))),"",INDEX('Policy Characteristics'!D:D,MATCH($C499,'Policy Characteristics'!$C:$C,0)))</f>
        <v>Subsidy for Capacity Construction</v>
      </c>
      <c r="K499" s="254" t="str">
        <f>IF(ISBLANK(INDEX('Policy Characteristics'!E:E,MATCH($C499,'Policy Characteristics'!$C:$C,0))),"",INDEX('Policy Characteristics'!E:E,MATCH($C499,'Policy Characteristics'!$C:$C,0)))</f>
        <v>elec capacity construction subsidy</v>
      </c>
      <c r="L499" s="261">
        <f>IF(ISBLANK(INDEX('Policy Characteristics'!F:F,MATCH($C499,'Policy Characteristics'!$C:$C,0))),"",INDEX('Policy Characteristics'!F:F,MATCH($C499,'Policy Characteristics'!$C:$C,0)))</f>
        <v>0</v>
      </c>
      <c r="M499" s="261">
        <f>IF(ISBLANK(INDEX('Policy Characteristics'!G:G,MATCH($C499,'Policy Characteristics'!$C:$C,0))),"",INDEX('Policy Characteristics'!G:G,MATCH($C499,'Policy Characteristics'!$C:$C,0)))</f>
        <v>0.95</v>
      </c>
      <c r="N499" s="261">
        <f>IF(ISBLANK(INDEX('Policy Characteristics'!H:H,MATCH($C499,'Policy Characteristics'!$C:$C,0))),"",INDEX('Policy Characteristics'!H:H,MATCH($C499,'Policy Characteristics'!$C:$C,0)))</f>
        <v>0.01</v>
      </c>
      <c r="O499" s="254" t="str">
        <f>IF(ISBLANK(INDEX('Policy Characteristics'!I:I,MATCH($C499,'Policy Characteristics'!$C:$C,0))),"",INDEX('Policy Characteristics'!I:I,MATCH($C499,'Policy Characteristics'!$C:$C,0)))</f>
        <v>% of construction cost</v>
      </c>
      <c r="P499" s="254" t="str">
        <f>IF(ISBLANK(INDEX('Policy Characteristics'!J:J,MATCH($C499,'Policy Characteristics'!$C:$C,0))),"",INDEX('Policy Characteristics'!J:J,MATCH($C499,'Policy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9" s="254" t="str">
        <f>IF(ISBLANK(INDEX('Policy Characteristics'!K:K,MATCH($C499,'Policy Characteristics'!$C:$C,0))),"",INDEX('Policy Characteristics'!K:K,MATCH($C499,'Policy Characteristics'!$C:$C,0)))</f>
        <v>electricity-sector-main.html#subsidies</v>
      </c>
      <c r="R499" s="254" t="str">
        <f>IF(ISBLANK(INDEX('Policy Characteristics'!L:L,MATCH($C499,'Policy Characteristics'!$C:$C,0))),"",INDEX('Policy Characteristics'!L:L,MATCH($C499,'Policy Characteristics'!$C:$C,0)))</f>
        <v/>
      </c>
    </row>
    <row r="500" spans="1:19" s="2" customFormat="1" x14ac:dyDescent="0.25">
      <c r="A500" s="254" t="str">
        <f>IF(ISBLANK(INDEX('Policy Characteristics'!A:A,MATCH($C500,'Policy Characteristics'!$C:$C,0))),"",INDEX('Policy Characteristics'!A:A,MATCH($C500,'Policy Characteristics'!$C:$C,0)))</f>
        <v>Electricity Supply</v>
      </c>
      <c r="B500" s="262" t="str">
        <f>IF(ISBLANK(INDEX('Policy Characteristics'!B:B,MATCH($C500,'Policy Characteristics'!$C:$C,0))),"",INDEX('Policy Characteristics'!B:B,MATCH($C500,'Policy Characteristics'!$C:$C,0)))</f>
        <v>Subsidy for Capacity Construction</v>
      </c>
      <c r="C500" s="318" t="str">
        <f t="shared" si="35"/>
        <v>Perc Subsidy for Elec Capacity Construction</v>
      </c>
      <c r="D500" s="6" t="s">
        <v>3435</v>
      </c>
      <c r="E500" s="45"/>
      <c r="F500" s="6" t="s">
        <v>3440</v>
      </c>
      <c r="G500" s="6"/>
      <c r="H500" s="47">
        <f t="shared" si="32"/>
        <v>499</v>
      </c>
      <c r="I500" s="325" t="s">
        <v>40</v>
      </c>
      <c r="J500" s="255" t="str">
        <f>IF(ISBLANK(INDEX('Policy Characteristics'!D:D,MATCH($C500,'Policy Characteristics'!$C:$C,0))),"",INDEX('Policy Characteristics'!D:D,MATCH($C500,'Policy Characteristics'!$C:$C,0)))</f>
        <v>Subsidy for Capacity Construction</v>
      </c>
      <c r="K500" s="254" t="str">
        <f>IF(ISBLANK(INDEX('Policy Characteristics'!E:E,MATCH($C500,'Policy Characteristics'!$C:$C,0))),"",INDEX('Policy Characteristics'!E:E,MATCH($C500,'Policy Characteristics'!$C:$C,0)))</f>
        <v>elec capacity construction subsidy</v>
      </c>
      <c r="L500" s="261">
        <f>IF(ISBLANK(INDEX('Policy Characteristics'!F:F,MATCH($C500,'Policy Characteristics'!$C:$C,0))),"",INDEX('Policy Characteristics'!F:F,MATCH($C500,'Policy Characteristics'!$C:$C,0)))</f>
        <v>0</v>
      </c>
      <c r="M500" s="261">
        <f>IF(ISBLANK(INDEX('Policy Characteristics'!G:G,MATCH($C500,'Policy Characteristics'!$C:$C,0))),"",INDEX('Policy Characteristics'!G:G,MATCH($C500,'Policy Characteristics'!$C:$C,0)))</f>
        <v>0.95</v>
      </c>
      <c r="N500" s="261">
        <f>IF(ISBLANK(INDEX('Policy Characteristics'!H:H,MATCH($C500,'Policy Characteristics'!$C:$C,0))),"",INDEX('Policy Characteristics'!H:H,MATCH($C500,'Policy Characteristics'!$C:$C,0)))</f>
        <v>0.01</v>
      </c>
      <c r="O500" s="254" t="str">
        <f>IF(ISBLANK(INDEX('Policy Characteristics'!I:I,MATCH($C500,'Policy Characteristics'!$C:$C,0))),"",INDEX('Policy Characteristics'!I:I,MATCH($C500,'Policy Characteristics'!$C:$C,0)))</f>
        <v>% of construction cost</v>
      </c>
      <c r="P500" s="254" t="str">
        <f>IF(ISBLANK(INDEX('Policy Characteristics'!J:J,MATCH($C500,'Policy Characteristics'!$C:$C,0))),"",INDEX('Policy Characteristics'!J:J,MATCH($C500,'Policy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0" s="254" t="str">
        <f>IF(ISBLANK(INDEX('Policy Characteristics'!K:K,MATCH($C500,'Policy Characteristics'!$C:$C,0))),"",INDEX('Policy Characteristics'!K:K,MATCH($C500,'Policy Characteristics'!$C:$C,0)))</f>
        <v>electricity-sector-main.html#subsidies</v>
      </c>
      <c r="R500" s="254" t="str">
        <f>IF(ISBLANK(INDEX('Policy Characteristics'!L:L,MATCH($C500,'Policy Characteristics'!$C:$C,0))),"",INDEX('Policy Characteristics'!L:L,MATCH($C500,'Policy Characteristics'!$C:$C,0)))</f>
        <v/>
      </c>
    </row>
    <row r="501" spans="1:19" s="2" customFormat="1" x14ac:dyDescent="0.25">
      <c r="A501" s="254" t="str">
        <f>IF(ISBLANK(INDEX('Policy Characteristics'!A:A,MATCH($C501,'Policy Characteristics'!$C:$C,0))),"",INDEX('Policy Characteristics'!A:A,MATCH($C501,'Policy Characteristics'!$C:$C,0)))</f>
        <v>Electricity Supply</v>
      </c>
      <c r="B501" s="262" t="str">
        <f>IF(ISBLANK(INDEX('Policy Characteristics'!B:B,MATCH($C501,'Policy Characteristics'!$C:$C,0))),"",INDEX('Policy Characteristics'!B:B,MATCH($C501,'Policy Characteristics'!$C:$C,0)))</f>
        <v>Subsidy for Capacity Construction</v>
      </c>
      <c r="C501" s="318" t="str">
        <f t="shared" si="35"/>
        <v>Perc Subsidy for Elec Capacity Construction</v>
      </c>
      <c r="D501" s="6" t="s">
        <v>3436</v>
      </c>
      <c r="E501" s="45"/>
      <c r="F501" s="6" t="s">
        <v>3441</v>
      </c>
      <c r="G501" s="6"/>
      <c r="H501" s="47">
        <f t="shared" si="32"/>
        <v>500</v>
      </c>
      <c r="I501" s="325" t="s">
        <v>40</v>
      </c>
      <c r="J501" s="255" t="str">
        <f>IF(ISBLANK(INDEX('Policy Characteristics'!D:D,MATCH($C501,'Policy Characteristics'!$C:$C,0))),"",INDEX('Policy Characteristics'!D:D,MATCH($C501,'Policy Characteristics'!$C:$C,0)))</f>
        <v>Subsidy for Capacity Construction</v>
      </c>
      <c r="K501" s="254" t="str">
        <f>IF(ISBLANK(INDEX('Policy Characteristics'!E:E,MATCH($C501,'Policy Characteristics'!$C:$C,0))),"",INDEX('Policy Characteristics'!E:E,MATCH($C501,'Policy Characteristics'!$C:$C,0)))</f>
        <v>elec capacity construction subsidy</v>
      </c>
      <c r="L501" s="261">
        <f>IF(ISBLANK(INDEX('Policy Characteristics'!F:F,MATCH($C501,'Policy Characteristics'!$C:$C,0))),"",INDEX('Policy Characteristics'!F:F,MATCH($C501,'Policy Characteristics'!$C:$C,0)))</f>
        <v>0</v>
      </c>
      <c r="M501" s="261">
        <f>IF(ISBLANK(INDEX('Policy Characteristics'!G:G,MATCH($C501,'Policy Characteristics'!$C:$C,0))),"",INDEX('Policy Characteristics'!G:G,MATCH($C501,'Policy Characteristics'!$C:$C,0)))</f>
        <v>0.95</v>
      </c>
      <c r="N501" s="261">
        <f>IF(ISBLANK(INDEX('Policy Characteristics'!H:H,MATCH($C501,'Policy Characteristics'!$C:$C,0))),"",INDEX('Policy Characteristics'!H:H,MATCH($C501,'Policy Characteristics'!$C:$C,0)))</f>
        <v>0.01</v>
      </c>
      <c r="O501" s="254" t="str">
        <f>IF(ISBLANK(INDEX('Policy Characteristics'!I:I,MATCH($C501,'Policy Characteristics'!$C:$C,0))),"",INDEX('Policy Characteristics'!I:I,MATCH($C501,'Policy Characteristics'!$C:$C,0)))</f>
        <v>% of construction cost</v>
      </c>
      <c r="P501" s="254" t="str">
        <f>IF(ISBLANK(INDEX('Policy Characteristics'!J:J,MATCH($C501,'Policy Characteristics'!$C:$C,0))),"",INDEX('Policy Characteristics'!J:J,MATCH($C501,'Policy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1" s="254" t="str">
        <f>IF(ISBLANK(INDEX('Policy Characteristics'!K:K,MATCH($C501,'Policy Characteristics'!$C:$C,0))),"",INDEX('Policy Characteristics'!K:K,MATCH($C501,'Policy Characteristics'!$C:$C,0)))</f>
        <v>electricity-sector-main.html#subsidies</v>
      </c>
      <c r="R501" s="254" t="str">
        <f>IF(ISBLANK(INDEX('Policy Characteristics'!L:L,MATCH($C501,'Policy Characteristics'!$C:$C,0))),"",INDEX('Policy Characteristics'!L:L,MATCH($C501,'Policy Characteristics'!$C:$C,0)))</f>
        <v/>
      </c>
    </row>
    <row r="502" spans="1:19" s="2" customFormat="1" x14ac:dyDescent="0.25">
      <c r="A502" s="254" t="str">
        <f>IF(ISBLANK(INDEX('Policy Characteristics'!A:A,MATCH($C502,'Policy Characteristics'!$C:$C,0))),"",INDEX('Policy Characteristics'!A:A,MATCH($C502,'Policy Characteristics'!$C:$C,0)))</f>
        <v>Electricity Supply</v>
      </c>
      <c r="B502" s="262" t="str">
        <f>IF(ISBLANK(INDEX('Policy Characteristics'!B:B,MATCH($C502,'Policy Characteristics'!$C:$C,0))),"",INDEX('Policy Characteristics'!B:B,MATCH($C502,'Policy Characteristics'!$C:$C,0)))</f>
        <v>Subsidy for Capacity Construction</v>
      </c>
      <c r="C502" s="318" t="str">
        <f t="shared" si="35"/>
        <v>Perc Subsidy for Elec Capacity Construction</v>
      </c>
      <c r="D502" s="6" t="s">
        <v>3437</v>
      </c>
      <c r="E502" s="45"/>
      <c r="F502" s="6" t="s">
        <v>3442</v>
      </c>
      <c r="G502" s="6"/>
      <c r="H502" s="47">
        <f t="shared" si="32"/>
        <v>501</v>
      </c>
      <c r="I502" s="325" t="s">
        <v>40</v>
      </c>
      <c r="J502" s="255" t="str">
        <f>IF(ISBLANK(INDEX('Policy Characteristics'!D:D,MATCH($C502,'Policy Characteristics'!$C:$C,0))),"",INDEX('Policy Characteristics'!D:D,MATCH($C502,'Policy Characteristics'!$C:$C,0)))</f>
        <v>Subsidy for Capacity Construction</v>
      </c>
      <c r="K502" s="254" t="str">
        <f>IF(ISBLANK(INDEX('Policy Characteristics'!E:E,MATCH($C502,'Policy Characteristics'!$C:$C,0))),"",INDEX('Policy Characteristics'!E:E,MATCH($C502,'Policy Characteristics'!$C:$C,0)))</f>
        <v>elec capacity construction subsidy</v>
      </c>
      <c r="L502" s="261">
        <f>IF(ISBLANK(INDEX('Policy Characteristics'!F:F,MATCH($C502,'Policy Characteristics'!$C:$C,0))),"",INDEX('Policy Characteristics'!F:F,MATCH($C502,'Policy Characteristics'!$C:$C,0)))</f>
        <v>0</v>
      </c>
      <c r="M502" s="261">
        <f>IF(ISBLANK(INDEX('Policy Characteristics'!G:G,MATCH($C502,'Policy Characteristics'!$C:$C,0))),"",INDEX('Policy Characteristics'!G:G,MATCH($C502,'Policy Characteristics'!$C:$C,0)))</f>
        <v>0.95</v>
      </c>
      <c r="N502" s="261">
        <f>IF(ISBLANK(INDEX('Policy Characteristics'!H:H,MATCH($C502,'Policy Characteristics'!$C:$C,0))),"",INDEX('Policy Characteristics'!H:H,MATCH($C502,'Policy Characteristics'!$C:$C,0)))</f>
        <v>0.01</v>
      </c>
      <c r="O502" s="254" t="str">
        <f>IF(ISBLANK(INDEX('Policy Characteristics'!I:I,MATCH($C502,'Policy Characteristics'!$C:$C,0))),"",INDEX('Policy Characteristics'!I:I,MATCH($C502,'Policy Characteristics'!$C:$C,0)))</f>
        <v>% of construction cost</v>
      </c>
      <c r="P502" s="254" t="str">
        <f>IF(ISBLANK(INDEX('Policy Characteristics'!J:J,MATCH($C502,'Policy Characteristics'!$C:$C,0))),"",INDEX('Policy Characteristics'!J:J,MATCH($C502,'Policy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2" s="254" t="str">
        <f>IF(ISBLANK(INDEX('Policy Characteristics'!K:K,MATCH($C502,'Policy Characteristics'!$C:$C,0))),"",INDEX('Policy Characteristics'!K:K,MATCH($C502,'Policy Characteristics'!$C:$C,0)))</f>
        <v>electricity-sector-main.html#subsidies</v>
      </c>
      <c r="R502" s="254" t="str">
        <f>IF(ISBLANK(INDEX('Policy Characteristics'!L:L,MATCH($C502,'Policy Characteristics'!$C:$C,0))),"",INDEX('Policy Characteristics'!L:L,MATCH($C502,'Policy Characteristics'!$C:$C,0)))</f>
        <v/>
      </c>
    </row>
    <row r="503" spans="1:19" s="2" customFormat="1" x14ac:dyDescent="0.25">
      <c r="A503" s="254" t="str">
        <f>IF(ISBLANK(INDEX('Policy Characteristics'!A:A,MATCH($C503,'Policy Characteristics'!$C:$C,0))),"",INDEX('Policy Characteristics'!A:A,MATCH($C503,'Policy Characteristics'!$C:$C,0)))</f>
        <v>Electricity Supply</v>
      </c>
      <c r="B503" s="262" t="str">
        <f>IF(ISBLANK(INDEX('Policy Characteristics'!B:B,MATCH($C503,'Policy Characteristics'!$C:$C,0))),"",INDEX('Policy Characteristics'!B:B,MATCH($C503,'Policy Characteristics'!$C:$C,0)))</f>
        <v>Subsidy for Capacity Construction</v>
      </c>
      <c r="C503" s="318" t="str">
        <f t="shared" si="35"/>
        <v>Perc Subsidy for Elec Capacity Construction</v>
      </c>
      <c r="D503" s="6" t="s">
        <v>3438</v>
      </c>
      <c r="E503" s="45"/>
      <c r="F503" s="6" t="s">
        <v>3443</v>
      </c>
      <c r="G503" s="6"/>
      <c r="H503" s="47">
        <f t="shared" si="32"/>
        <v>502</v>
      </c>
      <c r="I503" s="325" t="s">
        <v>40</v>
      </c>
      <c r="J503" s="255" t="str">
        <f>IF(ISBLANK(INDEX('Policy Characteristics'!D:D,MATCH($C503,'Policy Characteristics'!$C:$C,0))),"",INDEX('Policy Characteristics'!D:D,MATCH($C503,'Policy Characteristics'!$C:$C,0)))</f>
        <v>Subsidy for Capacity Construction</v>
      </c>
      <c r="K503" s="254" t="str">
        <f>IF(ISBLANK(INDEX('Policy Characteristics'!E:E,MATCH($C503,'Policy Characteristics'!$C:$C,0))),"",INDEX('Policy Characteristics'!E:E,MATCH($C503,'Policy Characteristics'!$C:$C,0)))</f>
        <v>elec capacity construction subsidy</v>
      </c>
      <c r="L503" s="261">
        <f>IF(ISBLANK(INDEX('Policy Characteristics'!F:F,MATCH($C503,'Policy Characteristics'!$C:$C,0))),"",INDEX('Policy Characteristics'!F:F,MATCH($C503,'Policy Characteristics'!$C:$C,0)))</f>
        <v>0</v>
      </c>
      <c r="M503" s="261">
        <f>IF(ISBLANK(INDEX('Policy Characteristics'!G:G,MATCH($C503,'Policy Characteristics'!$C:$C,0))),"",INDEX('Policy Characteristics'!G:G,MATCH($C503,'Policy Characteristics'!$C:$C,0)))</f>
        <v>0.95</v>
      </c>
      <c r="N503" s="261">
        <f>IF(ISBLANK(INDEX('Policy Characteristics'!H:H,MATCH($C503,'Policy Characteristics'!$C:$C,0))),"",INDEX('Policy Characteristics'!H:H,MATCH($C503,'Policy Characteristics'!$C:$C,0)))</f>
        <v>0.01</v>
      </c>
      <c r="O503" s="254" t="str">
        <f>IF(ISBLANK(INDEX('Policy Characteristics'!I:I,MATCH($C503,'Policy Characteristics'!$C:$C,0))),"",INDEX('Policy Characteristics'!I:I,MATCH($C503,'Policy Characteristics'!$C:$C,0)))</f>
        <v>% of construction cost</v>
      </c>
      <c r="P503" s="254" t="str">
        <f>IF(ISBLANK(INDEX('Policy Characteristics'!J:J,MATCH($C503,'Policy Characteristics'!$C:$C,0))),"",INDEX('Policy Characteristics'!J:J,MATCH($C503,'Policy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3" s="254" t="str">
        <f>IF(ISBLANK(INDEX('Policy Characteristics'!K:K,MATCH($C503,'Policy Characteristics'!$C:$C,0))),"",INDEX('Policy Characteristics'!K:K,MATCH($C503,'Policy Characteristics'!$C:$C,0)))</f>
        <v>electricity-sector-main.html#subsidies</v>
      </c>
      <c r="R503" s="254" t="str">
        <f>IF(ISBLANK(INDEX('Policy Characteristics'!L:L,MATCH($C503,'Policy Characteristics'!$C:$C,0))),"",INDEX('Policy Characteristics'!L:L,MATCH($C503,'Policy Characteristics'!$C:$C,0)))</f>
        <v/>
      </c>
    </row>
    <row r="504" spans="1:19" s="2" customFormat="1" x14ac:dyDescent="0.25">
      <c r="A504" s="254" t="str">
        <f>IF(ISBLANK(INDEX('Policy Characteristics'!A:A,MATCH($C504,'Policy Characteristics'!$C:$C,0))),"",INDEX('Policy Characteristics'!A:A,MATCH($C504,'Policy Characteristics'!$C:$C,0)))</f>
        <v>Electricity Supply</v>
      </c>
      <c r="B504" s="262" t="str">
        <f>IF(ISBLANK(INDEX('Policy Characteristics'!B:B,MATCH($C504,'Policy Characteristics'!$C:$C,0))),"",INDEX('Policy Characteristics'!B:B,MATCH($C504,'Policy Characteristics'!$C:$C,0)))</f>
        <v>Subsidy for Capacity Construction</v>
      </c>
      <c r="C504" s="318" t="str">
        <f t="shared" si="35"/>
        <v>Perc Subsidy for Elec Capacity Construction</v>
      </c>
      <c r="D504" s="6" t="s">
        <v>3501</v>
      </c>
      <c r="E504" s="45"/>
      <c r="F504" s="6" t="s">
        <v>3499</v>
      </c>
      <c r="G504" s="6"/>
      <c r="H504" s="47">
        <f t="shared" si="32"/>
        <v>503</v>
      </c>
      <c r="I504" s="325" t="s">
        <v>40</v>
      </c>
      <c r="J504" s="255" t="str">
        <f>IF(ISBLANK(INDEX('Policy Characteristics'!D:D,MATCH($C504,'Policy Characteristics'!$C:$C,0))),"",INDEX('Policy Characteristics'!D:D,MATCH($C504,'Policy Characteristics'!$C:$C,0)))</f>
        <v>Subsidy for Capacity Construction</v>
      </c>
      <c r="K504" s="254" t="str">
        <f>IF(ISBLANK(INDEX('Policy Characteristics'!E:E,MATCH($C504,'Policy Characteristics'!$C:$C,0))),"",INDEX('Policy Characteristics'!E:E,MATCH($C504,'Policy Characteristics'!$C:$C,0)))</f>
        <v>elec capacity construction subsidy</v>
      </c>
      <c r="L504" s="261">
        <f>IF(ISBLANK(INDEX('Policy Characteristics'!F:F,MATCH($C504,'Policy Characteristics'!$C:$C,0))),"",INDEX('Policy Characteristics'!F:F,MATCH($C504,'Policy Characteristics'!$C:$C,0)))</f>
        <v>0</v>
      </c>
      <c r="M504" s="261">
        <f>IF(ISBLANK(INDEX('Policy Characteristics'!G:G,MATCH($C504,'Policy Characteristics'!$C:$C,0))),"",INDEX('Policy Characteristics'!G:G,MATCH($C504,'Policy Characteristics'!$C:$C,0)))</f>
        <v>0.95</v>
      </c>
      <c r="N504" s="261">
        <f>IF(ISBLANK(INDEX('Policy Characteristics'!H:H,MATCH($C504,'Policy Characteristics'!$C:$C,0))),"",INDEX('Policy Characteristics'!H:H,MATCH($C504,'Policy Characteristics'!$C:$C,0)))</f>
        <v>0.01</v>
      </c>
      <c r="O504" s="254" t="str">
        <f>IF(ISBLANK(INDEX('Policy Characteristics'!I:I,MATCH($C504,'Policy Characteristics'!$C:$C,0))),"",INDEX('Policy Characteristics'!I:I,MATCH($C504,'Policy Characteristics'!$C:$C,0)))</f>
        <v>% of construction cost</v>
      </c>
      <c r="P504" s="254" t="str">
        <f>IF(ISBLANK(INDEX('Policy Characteristics'!J:J,MATCH($C504,'Policy Characteristics'!$C:$C,0))),"",INDEX('Policy Characteristics'!J:J,MATCH($C504,'Policy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4" s="254" t="str">
        <f>IF(ISBLANK(INDEX('Policy Characteristics'!K:K,MATCH($C504,'Policy Characteristics'!$C:$C,0))),"",INDEX('Policy Characteristics'!K:K,MATCH($C504,'Policy Characteristics'!$C:$C,0)))</f>
        <v>electricity-sector-main.html#subsidies</v>
      </c>
      <c r="R504" s="254" t="str">
        <f>IF(ISBLANK(INDEX('Policy Characteristics'!L:L,MATCH($C504,'Policy Characteristics'!$C:$C,0))),"",INDEX('Policy Characteristics'!L:L,MATCH($C504,'Policy Characteristics'!$C:$C,0)))</f>
        <v/>
      </c>
    </row>
    <row r="505" spans="1:19" s="2" customFormat="1" x14ac:dyDescent="0.25">
      <c r="A505" s="254" t="str">
        <f>IF(ISBLANK(INDEX('Policy Characteristics'!A:A,MATCH($C505,'Policy Characteristics'!$C:$C,0))),"",INDEX('Policy Characteristics'!A:A,MATCH($C505,'Policy Characteristics'!$C:$C,0)))</f>
        <v>Electricity Supply</v>
      </c>
      <c r="B505" s="262" t="str">
        <f>IF(ISBLANK(INDEX('Policy Characteristics'!B:B,MATCH($C505,'Policy Characteristics'!$C:$C,0))),"",INDEX('Policy Characteristics'!B:B,MATCH($C505,'Policy Characteristics'!$C:$C,0)))</f>
        <v>Subsidy for Capacity Construction</v>
      </c>
      <c r="C505" s="318" t="str">
        <f t="shared" si="35"/>
        <v>Perc Subsidy for Elec Capacity Construction</v>
      </c>
      <c r="D505" s="6" t="s">
        <v>3502</v>
      </c>
      <c r="E505" s="45"/>
      <c r="F505" s="6" t="s">
        <v>3500</v>
      </c>
      <c r="G505" s="6"/>
      <c r="H505" s="47">
        <f t="shared" si="32"/>
        <v>504</v>
      </c>
      <c r="I505" s="325" t="s">
        <v>40</v>
      </c>
      <c r="J505" s="255" t="str">
        <f>IF(ISBLANK(INDEX('Policy Characteristics'!D:D,MATCH($C505,'Policy Characteristics'!$C:$C,0))),"",INDEX('Policy Characteristics'!D:D,MATCH($C505,'Policy Characteristics'!$C:$C,0)))</f>
        <v>Subsidy for Capacity Construction</v>
      </c>
      <c r="K505" s="254" t="str">
        <f>IF(ISBLANK(INDEX('Policy Characteristics'!E:E,MATCH($C505,'Policy Characteristics'!$C:$C,0))),"",INDEX('Policy Characteristics'!E:E,MATCH($C505,'Policy Characteristics'!$C:$C,0)))</f>
        <v>elec capacity construction subsidy</v>
      </c>
      <c r="L505" s="261">
        <f>IF(ISBLANK(INDEX('Policy Characteristics'!F:F,MATCH($C505,'Policy Characteristics'!$C:$C,0))),"",INDEX('Policy Characteristics'!F:F,MATCH($C505,'Policy Characteristics'!$C:$C,0)))</f>
        <v>0</v>
      </c>
      <c r="M505" s="261">
        <f>IF(ISBLANK(INDEX('Policy Characteristics'!G:G,MATCH($C505,'Policy Characteristics'!$C:$C,0))),"",INDEX('Policy Characteristics'!G:G,MATCH($C505,'Policy Characteristics'!$C:$C,0)))</f>
        <v>0.95</v>
      </c>
      <c r="N505" s="261">
        <f>IF(ISBLANK(INDEX('Policy Characteristics'!H:H,MATCH($C505,'Policy Characteristics'!$C:$C,0))),"",INDEX('Policy Characteristics'!H:H,MATCH($C505,'Policy Characteristics'!$C:$C,0)))</f>
        <v>0.01</v>
      </c>
      <c r="O505" s="254" t="str">
        <f>IF(ISBLANK(INDEX('Policy Characteristics'!I:I,MATCH($C505,'Policy Characteristics'!$C:$C,0))),"",INDEX('Policy Characteristics'!I:I,MATCH($C505,'Policy Characteristics'!$C:$C,0)))</f>
        <v>% of construction cost</v>
      </c>
      <c r="P505" s="254" t="str">
        <f>IF(ISBLANK(INDEX('Policy Characteristics'!J:J,MATCH($C505,'Policy Characteristics'!$C:$C,0))),"",INDEX('Policy Characteristics'!J:J,MATCH($C505,'Policy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5" s="254" t="str">
        <f>IF(ISBLANK(INDEX('Policy Characteristics'!K:K,MATCH($C505,'Policy Characteristics'!$C:$C,0))),"",INDEX('Policy Characteristics'!K:K,MATCH($C505,'Policy Characteristics'!$C:$C,0)))</f>
        <v>electricity-sector-main.html#subsidies</v>
      </c>
      <c r="R505" s="254"/>
    </row>
    <row r="506" spans="1:19" s="4" customFormat="1" x14ac:dyDescent="0.25">
      <c r="A506" s="254" t="str">
        <f>IF(ISBLANK(INDEX('Policy Characteristics'!A:A,MATCH($C506,'Policy Characteristics'!$C:$C,0))),"",INDEX('Policy Characteristics'!A:A,MATCH($C506,'Policy Characteristics'!$C:$C,0)))</f>
        <v>Electricity Supply</v>
      </c>
      <c r="B506" s="262" t="str">
        <f>IF(ISBLANK(INDEX('Policy Characteristics'!B:B,MATCH($C506,'Policy Characteristics'!$C:$C,0))),"",INDEX('Policy Characteristics'!B:B,MATCH($C506,'Policy Characteristics'!$C:$C,0)))</f>
        <v>Subsidy for Electricity Production</v>
      </c>
      <c r="C506" t="s">
        <v>125</v>
      </c>
      <c r="D506" s="45" t="s">
        <v>431</v>
      </c>
      <c r="E506" s="45"/>
      <c r="F506" s="45" t="s">
        <v>430</v>
      </c>
      <c r="G506" s="314"/>
      <c r="H506" s="47">
        <f t="shared" si="32"/>
        <v>505</v>
      </c>
      <c r="I506" s="325" t="s">
        <v>41</v>
      </c>
      <c r="J506" s="255" t="str">
        <f>IF(ISBLANK(INDEX('Policy Characteristics'!D:D,MATCH($C506,'Policy Characteristics'!$C:$C,0))),"",INDEX('Policy Characteristics'!D:D,MATCH($C506,'Policy Characteristics'!$C:$C,0)))</f>
        <v>Subsidy for Electricity Production</v>
      </c>
      <c r="K506" s="254" t="str">
        <f>IF(ISBLANK(INDEX('Policy Characteristics'!E:E,MATCH($C506,'Policy Characteristics'!$C:$C,0))),"",INDEX('Policy Characteristics'!E:E,MATCH($C506,'Policy Characteristics'!$C:$C,0)))</f>
        <v>elec generation subsidy</v>
      </c>
      <c r="L506" s="254">
        <f>IF(ISBLANK(INDEX('Policy Characteristics'!F:F,MATCH($C506,'Policy Characteristics'!$C:$C,0))),"",INDEX('Policy Characteristics'!F:F,MATCH($C506,'Policy Characteristics'!$C:$C,0)))</f>
        <v>0</v>
      </c>
      <c r="M506" s="254">
        <f>IF(ISBLANK(INDEX('Policy Characteristics'!G:G,MATCH($C506,'Policy Characteristics'!$C:$C,0))),"",INDEX('Policy Characteristics'!G:G,MATCH($C506,'Policy Characteristics'!$C:$C,0)))</f>
        <v>60</v>
      </c>
      <c r="N506" s="254">
        <f>IF(ISBLANK(INDEX('Policy Characteristics'!H:H,MATCH($C506,'Policy Characteristics'!$C:$C,0))),"",INDEX('Policy Characteristics'!H:H,MATCH($C506,'Policy Characteristics'!$C:$C,0)))</f>
        <v>1</v>
      </c>
      <c r="O506" s="254" t="str">
        <f>IF(ISBLANK(INDEX('Policy Characteristics'!I:I,MATCH($C506,'Policy Characteristics'!$C:$C,0))),"",INDEX('Policy Characteristics'!I:I,MATCH($C506,'Policy Characteristics'!$C:$C,0)))</f>
        <v>$/MWh</v>
      </c>
      <c r="P506" s="254" t="str">
        <f>IF(ISBLANK(INDEX('Policy Characteristics'!J:J,MATCH($C506,'Policy Characteristics'!$C:$C,0))),"",INDEX('Policy Characteristics'!J:J,MATCH($C506,'Policy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6" s="254" t="str">
        <f>IF(ISBLANK(INDEX('Policy Characteristics'!K:K,MATCH($C506,'Policy Characteristics'!$C:$C,0))),"",INDEX('Policy Characteristics'!K:K,MATCH($C506,'Policy Characteristics'!$C:$C,0)))</f>
        <v>electricity-sector-main.html#subsidies</v>
      </c>
      <c r="R506" s="254" t="str">
        <f>IF(ISBLANK(INDEX('Policy Characteristics'!L:L,MATCH($C506,'Policy Characteristics'!$C:$C,0))),"",INDEX('Policy Characteristics'!L:L,MATCH($C506,'Policy Characteristics'!$C:$C,0)))</f>
        <v>subsidy-for-electricity-production.html</v>
      </c>
      <c r="S506" s="314"/>
    </row>
    <row r="507" spans="1:19" x14ac:dyDescent="0.25">
      <c r="A507" s="254" t="str">
        <f>IF(ISBLANK(INDEX('Policy Characteristics'!A:A,MATCH($C507,'Policy Characteristics'!$C:$C,0))),"",INDEX('Policy Characteristics'!A:A,MATCH($C507,'Policy Characteristics'!$C:$C,0)))</f>
        <v>Electricity Supply</v>
      </c>
      <c r="B507" s="262" t="str">
        <f>IF(ISBLANK(INDEX('Policy Characteristics'!B:B,MATCH($C507,'Policy Characteristics'!$C:$C,0))),"",INDEX('Policy Characteristics'!B:B,MATCH($C507,'Policy Characteristics'!$C:$C,0)))</f>
        <v>Subsidy for Electricity Production</v>
      </c>
      <c r="C507" s="254" t="str">
        <f t="shared" ref="C507:C529" si="36">$C$506</f>
        <v>Subsidy for Elec Production by Fuel</v>
      </c>
      <c r="D507" s="6" t="s">
        <v>3433</v>
      </c>
      <c r="E507" s="45"/>
      <c r="F507" s="6" t="s">
        <v>3373</v>
      </c>
      <c r="G507" s="314"/>
      <c r="H507" s="47">
        <f t="shared" si="32"/>
        <v>506</v>
      </c>
      <c r="I507" s="325" t="s">
        <v>41</v>
      </c>
      <c r="J507" s="255" t="str">
        <f>IF(ISBLANK(INDEX('Policy Characteristics'!D:D,MATCH($C507,'Policy Characteristics'!$C:$C,0))),"",INDEX('Policy Characteristics'!D:D,MATCH($C507,'Policy Characteristics'!$C:$C,0)))</f>
        <v>Subsidy for Electricity Production</v>
      </c>
      <c r="K507" s="254" t="str">
        <f>IF(ISBLANK(INDEX('Policy Characteristics'!E:E,MATCH($C507,'Policy Characteristics'!$C:$C,0))),"",INDEX('Policy Characteristics'!E:E,MATCH($C507,'Policy Characteristics'!$C:$C,0)))</f>
        <v>elec generation subsidy</v>
      </c>
      <c r="L507" s="254">
        <f>IF(ISBLANK(INDEX('Policy Characteristics'!F:F,MATCH($C507,'Policy Characteristics'!$C:$C,0))),"",INDEX('Policy Characteristics'!F:F,MATCH($C507,'Policy Characteristics'!$C:$C,0)))</f>
        <v>0</v>
      </c>
      <c r="M507" s="254">
        <f>IF(ISBLANK(INDEX('Policy Characteristics'!G:G,MATCH($C507,'Policy Characteristics'!$C:$C,0))),"",INDEX('Policy Characteristics'!G:G,MATCH($C507,'Policy Characteristics'!$C:$C,0)))</f>
        <v>60</v>
      </c>
      <c r="N507" s="254">
        <f>IF(ISBLANK(INDEX('Policy Characteristics'!H:H,MATCH($C507,'Policy Characteristics'!$C:$C,0))),"",INDEX('Policy Characteristics'!H:H,MATCH($C507,'Policy Characteristics'!$C:$C,0)))</f>
        <v>1</v>
      </c>
      <c r="O507" s="254" t="str">
        <f>IF(ISBLANK(INDEX('Policy Characteristics'!I:I,MATCH($C507,'Policy Characteristics'!$C:$C,0))),"",INDEX('Policy Characteristics'!I:I,MATCH($C507,'Policy Characteristics'!$C:$C,0)))</f>
        <v>$/MWh</v>
      </c>
      <c r="P507" s="254" t="str">
        <f>IF(ISBLANK(INDEX('Policy Characteristics'!J:J,MATCH($C507,'Policy Characteristics'!$C:$C,0))),"",INDEX('Policy Characteristics'!J:J,MATCH($C507,'Policy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7" s="254" t="str">
        <f>IF(ISBLANK(INDEX('Policy Characteristics'!K:K,MATCH($C507,'Policy Characteristics'!$C:$C,0))),"",INDEX('Policy Characteristics'!K:K,MATCH($C507,'Policy Characteristics'!$C:$C,0)))</f>
        <v>electricity-sector-main.html#subsidies</v>
      </c>
      <c r="R507" s="254" t="str">
        <f>IF(ISBLANK(INDEX('Policy Characteristics'!L:L,MATCH($C507,'Policy Characteristics'!$C:$C,0))),"",INDEX('Policy Characteristics'!L:L,MATCH($C507,'Policy Characteristics'!$C:$C,0)))</f>
        <v>subsidy-for-electricity-production.html</v>
      </c>
      <c r="S507" s="314"/>
    </row>
    <row r="508" spans="1:19" x14ac:dyDescent="0.25">
      <c r="A508" s="254" t="str">
        <f>IF(ISBLANK(INDEX('Policy Characteristics'!A:A,MATCH($C508,'Policy Characteristics'!$C:$C,0))),"",INDEX('Policy Characteristics'!A:A,MATCH($C508,'Policy Characteristics'!$C:$C,0)))</f>
        <v>Electricity Supply</v>
      </c>
      <c r="B508" s="262" t="str">
        <f>IF(ISBLANK(INDEX('Policy Characteristics'!B:B,MATCH($C508,'Policy Characteristics'!$C:$C,0))),"",INDEX('Policy Characteristics'!B:B,MATCH($C508,'Policy Characteristics'!$C:$C,0)))</f>
        <v>Subsidy for Electricity Production</v>
      </c>
      <c r="C508" s="254" t="str">
        <f t="shared" si="36"/>
        <v>Subsidy for Elec Production by Fuel</v>
      </c>
      <c r="D508" s="6" t="s">
        <v>3434</v>
      </c>
      <c r="E508" s="45"/>
      <c r="F508" s="6" t="s">
        <v>3374</v>
      </c>
      <c r="G508" s="314"/>
      <c r="H508" s="47">
        <f t="shared" si="32"/>
        <v>507</v>
      </c>
      <c r="I508" s="325" t="s">
        <v>41</v>
      </c>
      <c r="J508" s="255" t="str">
        <f>IF(ISBLANK(INDEX('Policy Characteristics'!D:D,MATCH($C508,'Policy Characteristics'!$C:$C,0))),"",INDEX('Policy Characteristics'!D:D,MATCH($C508,'Policy Characteristics'!$C:$C,0)))</f>
        <v>Subsidy for Electricity Production</v>
      </c>
      <c r="K508" s="254" t="str">
        <f>IF(ISBLANK(INDEX('Policy Characteristics'!E:E,MATCH($C508,'Policy Characteristics'!$C:$C,0))),"",INDEX('Policy Characteristics'!E:E,MATCH($C508,'Policy Characteristics'!$C:$C,0)))</f>
        <v>elec generation subsidy</v>
      </c>
      <c r="L508" s="254">
        <f>IF(ISBLANK(INDEX('Policy Characteristics'!F:F,MATCH($C508,'Policy Characteristics'!$C:$C,0))),"",INDEX('Policy Characteristics'!F:F,MATCH($C508,'Policy Characteristics'!$C:$C,0)))</f>
        <v>0</v>
      </c>
      <c r="M508" s="254">
        <f>IF(ISBLANK(INDEX('Policy Characteristics'!G:G,MATCH($C508,'Policy Characteristics'!$C:$C,0))),"",INDEX('Policy Characteristics'!G:G,MATCH($C508,'Policy Characteristics'!$C:$C,0)))</f>
        <v>60</v>
      </c>
      <c r="N508" s="254">
        <f>IF(ISBLANK(INDEX('Policy Characteristics'!H:H,MATCH($C508,'Policy Characteristics'!$C:$C,0))),"",INDEX('Policy Characteristics'!H:H,MATCH($C508,'Policy Characteristics'!$C:$C,0)))</f>
        <v>1</v>
      </c>
      <c r="O508" s="254" t="str">
        <f>IF(ISBLANK(INDEX('Policy Characteristics'!I:I,MATCH($C508,'Policy Characteristics'!$C:$C,0))),"",INDEX('Policy Characteristics'!I:I,MATCH($C508,'Policy Characteristics'!$C:$C,0)))</f>
        <v>$/MWh</v>
      </c>
      <c r="P508" s="254" t="str">
        <f>IF(ISBLANK(INDEX('Policy Characteristics'!J:J,MATCH($C508,'Policy Characteristics'!$C:$C,0))),"",INDEX('Policy Characteristics'!J:J,MATCH($C508,'Policy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8" s="254" t="str">
        <f>IF(ISBLANK(INDEX('Policy Characteristics'!K:K,MATCH($C508,'Policy Characteristics'!$C:$C,0))),"",INDEX('Policy Characteristics'!K:K,MATCH($C508,'Policy Characteristics'!$C:$C,0)))</f>
        <v>electricity-sector-main.html#subsidies</v>
      </c>
      <c r="R508" s="254" t="str">
        <f>IF(ISBLANK(INDEX('Policy Characteristics'!L:L,MATCH($C508,'Policy Characteristics'!$C:$C,0))),"",INDEX('Policy Characteristics'!L:L,MATCH($C508,'Policy Characteristics'!$C:$C,0)))</f>
        <v>subsidy-for-electricity-production.html</v>
      </c>
      <c r="S508" s="314"/>
    </row>
    <row r="509" spans="1:19" x14ac:dyDescent="0.25">
      <c r="A509" s="254" t="str">
        <f>IF(ISBLANK(INDEX('Policy Characteristics'!A:A,MATCH($C509,'Policy Characteristics'!$C:$C,0))),"",INDEX('Policy Characteristics'!A:A,MATCH($C509,'Policy Characteristics'!$C:$C,0)))</f>
        <v>Electricity Supply</v>
      </c>
      <c r="B509" s="262" t="str">
        <f>IF(ISBLANK(INDEX('Policy Characteristics'!B:B,MATCH($C509,'Policy Characteristics'!$C:$C,0))),"",INDEX('Policy Characteristics'!B:B,MATCH($C509,'Policy Characteristics'!$C:$C,0)))</f>
        <v>Subsidy for Electricity Production</v>
      </c>
      <c r="C509" s="254" t="str">
        <f t="shared" si="36"/>
        <v>Subsidy for Elec Production by Fuel</v>
      </c>
      <c r="D509" s="6" t="s">
        <v>72</v>
      </c>
      <c r="E509" s="45"/>
      <c r="F509" s="6" t="s">
        <v>3444</v>
      </c>
      <c r="G509" s="314"/>
      <c r="H509" s="47">
        <f t="shared" si="32"/>
        <v>508</v>
      </c>
      <c r="I509" s="324" t="s">
        <v>40</v>
      </c>
      <c r="J509" s="255" t="str">
        <f>IF(ISBLANK(INDEX('Policy Characteristics'!D:D,MATCH($C509,'Policy Characteristics'!$C:$C,0))),"",INDEX('Policy Characteristics'!D:D,MATCH($C509,'Policy Characteristics'!$C:$C,0)))</f>
        <v>Subsidy for Electricity Production</v>
      </c>
      <c r="K509" s="254" t="str">
        <f>IF(ISBLANK(INDEX('Policy Characteristics'!E:E,MATCH($C509,'Policy Characteristics'!$C:$C,0))),"",INDEX('Policy Characteristics'!E:E,MATCH($C509,'Policy Characteristics'!$C:$C,0)))</f>
        <v>elec generation subsidy</v>
      </c>
      <c r="L509" s="254">
        <f>IF(ISBLANK(INDEX('Policy Characteristics'!F:F,MATCH($C509,'Policy Characteristics'!$C:$C,0))),"",INDEX('Policy Characteristics'!F:F,MATCH($C509,'Policy Characteristics'!$C:$C,0)))</f>
        <v>0</v>
      </c>
      <c r="M509" s="254">
        <f>IF(ISBLANK(INDEX('Policy Characteristics'!G:G,MATCH($C509,'Policy Characteristics'!$C:$C,0))),"",INDEX('Policy Characteristics'!G:G,MATCH($C509,'Policy Characteristics'!$C:$C,0)))</f>
        <v>60</v>
      </c>
      <c r="N509" s="254">
        <f>IF(ISBLANK(INDEX('Policy Characteristics'!H:H,MATCH($C509,'Policy Characteristics'!$C:$C,0))),"",INDEX('Policy Characteristics'!H:H,MATCH($C509,'Policy Characteristics'!$C:$C,0)))</f>
        <v>1</v>
      </c>
      <c r="O509" s="254" t="str">
        <f>IF(ISBLANK(INDEX('Policy Characteristics'!I:I,MATCH($C509,'Policy Characteristics'!$C:$C,0))),"",INDEX('Policy Characteristics'!I:I,MATCH($C509,'Policy Characteristics'!$C:$C,0)))</f>
        <v>$/MWh</v>
      </c>
      <c r="P509" s="254" t="str">
        <f>IF(ISBLANK(INDEX('Policy Characteristics'!J:J,MATCH($C509,'Policy Characteristics'!$C:$C,0))),"",INDEX('Policy Characteristics'!J:J,MATCH($C509,'Policy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9" s="254" t="str">
        <f>IF(ISBLANK(INDEX('Policy Characteristics'!K:K,MATCH($C509,'Policy Characteristics'!$C:$C,0))),"",INDEX('Policy Characteristics'!K:K,MATCH($C509,'Policy Characteristics'!$C:$C,0)))</f>
        <v>electricity-sector-main.html#subsidies</v>
      </c>
      <c r="R509" s="254" t="str">
        <f>IF(ISBLANK(INDEX('Policy Characteristics'!L:L,MATCH($C509,'Policy Characteristics'!$C:$C,0))),"",INDEX('Policy Characteristics'!L:L,MATCH($C509,'Policy Characteristics'!$C:$C,0)))</f>
        <v>subsidy-for-electricity-production.html</v>
      </c>
      <c r="S509" s="314"/>
    </row>
    <row r="510" spans="1:19" x14ac:dyDescent="0.25">
      <c r="A510" s="254" t="str">
        <f>IF(ISBLANK(INDEX('Policy Characteristics'!A:A,MATCH($C510,'Policy Characteristics'!$C:$C,0))),"",INDEX('Policy Characteristics'!A:A,MATCH($C510,'Policy Characteristics'!$C:$C,0)))</f>
        <v>Electricity Supply</v>
      </c>
      <c r="B510" s="262" t="str">
        <f>IF(ISBLANK(INDEX('Policy Characteristics'!B:B,MATCH($C510,'Policy Characteristics'!$C:$C,0))),"",INDEX('Policy Characteristics'!B:B,MATCH($C510,'Policy Characteristics'!$C:$C,0)))</f>
        <v>Subsidy for Electricity Production</v>
      </c>
      <c r="C510" s="254" t="str">
        <f t="shared" si="36"/>
        <v>Subsidy for Elec Production by Fuel</v>
      </c>
      <c r="D510" s="6" t="s">
        <v>73</v>
      </c>
      <c r="E510" s="45"/>
      <c r="F510" s="6" t="s">
        <v>85</v>
      </c>
      <c r="G510" s="314"/>
      <c r="H510" s="47">
        <f t="shared" si="32"/>
        <v>509</v>
      </c>
      <c r="I510" s="324" t="s">
        <v>40</v>
      </c>
      <c r="J510" s="255" t="str">
        <f>IF(ISBLANK(INDEX('Policy Characteristics'!D:D,MATCH($C510,'Policy Characteristics'!$C:$C,0))),"",INDEX('Policy Characteristics'!D:D,MATCH($C510,'Policy Characteristics'!$C:$C,0)))</f>
        <v>Subsidy for Electricity Production</v>
      </c>
      <c r="K510" s="254" t="str">
        <f>IF(ISBLANK(INDEX('Policy Characteristics'!E:E,MATCH($C510,'Policy Characteristics'!$C:$C,0))),"",INDEX('Policy Characteristics'!E:E,MATCH($C510,'Policy Characteristics'!$C:$C,0)))</f>
        <v>elec generation subsidy</v>
      </c>
      <c r="L510" s="254">
        <f>IF(ISBLANK(INDEX('Policy Characteristics'!F:F,MATCH($C510,'Policy Characteristics'!$C:$C,0))),"",INDEX('Policy Characteristics'!F:F,MATCH($C510,'Policy Characteristics'!$C:$C,0)))</f>
        <v>0</v>
      </c>
      <c r="M510" s="254">
        <f>IF(ISBLANK(INDEX('Policy Characteristics'!G:G,MATCH($C510,'Policy Characteristics'!$C:$C,0))),"",INDEX('Policy Characteristics'!G:G,MATCH($C510,'Policy Characteristics'!$C:$C,0)))</f>
        <v>60</v>
      </c>
      <c r="N510" s="254">
        <f>IF(ISBLANK(INDEX('Policy Characteristics'!H:H,MATCH($C510,'Policy Characteristics'!$C:$C,0))),"",INDEX('Policy Characteristics'!H:H,MATCH($C510,'Policy Characteristics'!$C:$C,0)))</f>
        <v>1</v>
      </c>
      <c r="O510" s="254" t="str">
        <f>IF(ISBLANK(INDEX('Policy Characteristics'!I:I,MATCH($C510,'Policy Characteristics'!$C:$C,0))),"",INDEX('Policy Characteristics'!I:I,MATCH($C510,'Policy Characteristics'!$C:$C,0)))</f>
        <v>$/MWh</v>
      </c>
      <c r="P510" s="254" t="str">
        <f>IF(ISBLANK(INDEX('Policy Characteristics'!J:J,MATCH($C510,'Policy Characteristics'!$C:$C,0))),"",INDEX('Policy Characteristics'!J:J,MATCH($C510,'Policy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0" s="254" t="str">
        <f>IF(ISBLANK(INDEX('Policy Characteristics'!K:K,MATCH($C510,'Policy Characteristics'!$C:$C,0))),"",INDEX('Policy Characteristics'!K:K,MATCH($C510,'Policy Characteristics'!$C:$C,0)))</f>
        <v>electricity-sector-main.html#subsidies</v>
      </c>
      <c r="R510" s="254" t="str">
        <f>IF(ISBLANK(INDEX('Policy Characteristics'!L:L,MATCH($C510,'Policy Characteristics'!$C:$C,0))),"",INDEX('Policy Characteristics'!L:L,MATCH($C510,'Policy Characteristics'!$C:$C,0)))</f>
        <v>subsidy-for-electricity-production.html</v>
      </c>
      <c r="S510" s="314"/>
    </row>
    <row r="511" spans="1:19" x14ac:dyDescent="0.25">
      <c r="A511" s="254" t="str">
        <f>IF(ISBLANK(INDEX('Policy Characteristics'!A:A,MATCH($C511,'Policy Characteristics'!$C:$C,0))),"",INDEX('Policy Characteristics'!A:A,MATCH($C511,'Policy Characteristics'!$C:$C,0)))</f>
        <v>Electricity Supply</v>
      </c>
      <c r="B511" s="262" t="str">
        <f>IF(ISBLANK(INDEX('Policy Characteristics'!B:B,MATCH($C511,'Policy Characteristics'!$C:$C,0))),"",INDEX('Policy Characteristics'!B:B,MATCH($C511,'Policy Characteristics'!$C:$C,0)))</f>
        <v>Subsidy for Electricity Production</v>
      </c>
      <c r="C511" s="254" t="str">
        <f t="shared" si="36"/>
        <v>Subsidy for Elec Production by Fuel</v>
      </c>
      <c r="D511" s="6" t="s">
        <v>432</v>
      </c>
      <c r="E511" s="45"/>
      <c r="F511" s="6" t="s">
        <v>435</v>
      </c>
      <c r="G511" s="314"/>
      <c r="H511" s="47">
        <f t="shared" si="32"/>
        <v>510</v>
      </c>
      <c r="I511" s="324" t="s">
        <v>40</v>
      </c>
      <c r="J511" s="255" t="str">
        <f>IF(ISBLANK(INDEX('Policy Characteristics'!D:D,MATCH($C511,'Policy Characteristics'!$C:$C,0))),"",INDEX('Policy Characteristics'!D:D,MATCH($C511,'Policy Characteristics'!$C:$C,0)))</f>
        <v>Subsidy for Electricity Production</v>
      </c>
      <c r="K511" s="254" t="str">
        <f>IF(ISBLANK(INDEX('Policy Characteristics'!E:E,MATCH($C511,'Policy Characteristics'!$C:$C,0))),"",INDEX('Policy Characteristics'!E:E,MATCH($C511,'Policy Characteristics'!$C:$C,0)))</f>
        <v>elec generation subsidy</v>
      </c>
      <c r="L511" s="254">
        <f>IF(ISBLANK(INDEX('Policy Characteristics'!F:F,MATCH($C511,'Policy Characteristics'!$C:$C,0))),"",INDEX('Policy Characteristics'!F:F,MATCH($C511,'Policy Characteristics'!$C:$C,0)))</f>
        <v>0</v>
      </c>
      <c r="M511" s="254">
        <f>IF(ISBLANK(INDEX('Policy Characteristics'!G:G,MATCH($C511,'Policy Characteristics'!$C:$C,0))),"",INDEX('Policy Characteristics'!G:G,MATCH($C511,'Policy Characteristics'!$C:$C,0)))</f>
        <v>60</v>
      </c>
      <c r="N511" s="254">
        <f>IF(ISBLANK(INDEX('Policy Characteristics'!H:H,MATCH($C511,'Policy Characteristics'!$C:$C,0))),"",INDEX('Policy Characteristics'!H:H,MATCH($C511,'Policy Characteristics'!$C:$C,0)))</f>
        <v>1</v>
      </c>
      <c r="O511" s="254" t="str">
        <f>IF(ISBLANK(INDEX('Policy Characteristics'!I:I,MATCH($C511,'Policy Characteristics'!$C:$C,0))),"",INDEX('Policy Characteristics'!I:I,MATCH($C511,'Policy Characteristics'!$C:$C,0)))</f>
        <v>$/MWh</v>
      </c>
      <c r="P511" s="254" t="str">
        <f>IF(ISBLANK(INDEX('Policy Characteristics'!J:J,MATCH($C511,'Policy Characteristics'!$C:$C,0))),"",INDEX('Policy Characteristics'!J:J,MATCH($C511,'Policy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1" s="254" t="str">
        <f>IF(ISBLANK(INDEX('Policy Characteristics'!K:K,MATCH($C511,'Policy Characteristics'!$C:$C,0))),"",INDEX('Policy Characteristics'!K:K,MATCH($C511,'Policy Characteristics'!$C:$C,0)))</f>
        <v>electricity-sector-main.html#subsidies</v>
      </c>
      <c r="R511" s="254" t="str">
        <f>IF(ISBLANK(INDEX('Policy Characteristics'!L:L,MATCH($C511,'Policy Characteristics'!$C:$C,0))),"",INDEX('Policy Characteristics'!L:L,MATCH($C511,'Policy Characteristics'!$C:$C,0)))</f>
        <v>subsidy-for-electricity-production.html</v>
      </c>
      <c r="S511" s="314"/>
    </row>
    <row r="512" spans="1:19" x14ac:dyDescent="0.25">
      <c r="A512" s="254" t="str">
        <f>IF(ISBLANK(INDEX('Policy Characteristics'!A:A,MATCH($C512,'Policy Characteristics'!$C:$C,0))),"",INDEX('Policy Characteristics'!A:A,MATCH($C512,'Policy Characteristics'!$C:$C,0)))</f>
        <v>Electricity Supply</v>
      </c>
      <c r="B512" s="262" t="str">
        <f>IF(ISBLANK(INDEX('Policy Characteristics'!B:B,MATCH($C512,'Policy Characteristics'!$C:$C,0))),"",INDEX('Policy Characteristics'!B:B,MATCH($C512,'Policy Characteristics'!$C:$C,0)))</f>
        <v>Subsidy for Electricity Production</v>
      </c>
      <c r="C512" s="254" t="str">
        <f t="shared" si="36"/>
        <v>Subsidy for Elec Production by Fuel</v>
      </c>
      <c r="D512" s="6" t="s">
        <v>74</v>
      </c>
      <c r="E512" s="45"/>
      <c r="F512" s="6" t="s">
        <v>86</v>
      </c>
      <c r="G512" s="314"/>
      <c r="H512" s="47">
        <f t="shared" si="32"/>
        <v>511</v>
      </c>
      <c r="I512" s="324" t="s">
        <v>40</v>
      </c>
      <c r="J512" s="255" t="str">
        <f>IF(ISBLANK(INDEX('Policy Characteristics'!D:D,MATCH($C512,'Policy Characteristics'!$C:$C,0))),"",INDEX('Policy Characteristics'!D:D,MATCH($C512,'Policy Characteristics'!$C:$C,0)))</f>
        <v>Subsidy for Electricity Production</v>
      </c>
      <c r="K512" s="254" t="str">
        <f>IF(ISBLANK(INDEX('Policy Characteristics'!E:E,MATCH($C512,'Policy Characteristics'!$C:$C,0))),"",INDEX('Policy Characteristics'!E:E,MATCH($C512,'Policy Characteristics'!$C:$C,0)))</f>
        <v>elec generation subsidy</v>
      </c>
      <c r="L512" s="254">
        <f>IF(ISBLANK(INDEX('Policy Characteristics'!F:F,MATCH($C512,'Policy Characteristics'!$C:$C,0))),"",INDEX('Policy Characteristics'!F:F,MATCH($C512,'Policy Characteristics'!$C:$C,0)))</f>
        <v>0</v>
      </c>
      <c r="M512" s="254">
        <f>IF(ISBLANK(INDEX('Policy Characteristics'!G:G,MATCH($C512,'Policy Characteristics'!$C:$C,0))),"",INDEX('Policy Characteristics'!G:G,MATCH($C512,'Policy Characteristics'!$C:$C,0)))</f>
        <v>60</v>
      </c>
      <c r="N512" s="254">
        <f>IF(ISBLANK(INDEX('Policy Characteristics'!H:H,MATCH($C512,'Policy Characteristics'!$C:$C,0))),"",INDEX('Policy Characteristics'!H:H,MATCH($C512,'Policy Characteristics'!$C:$C,0)))</f>
        <v>1</v>
      </c>
      <c r="O512" s="254" t="str">
        <f>IF(ISBLANK(INDEX('Policy Characteristics'!I:I,MATCH($C512,'Policy Characteristics'!$C:$C,0))),"",INDEX('Policy Characteristics'!I:I,MATCH($C512,'Policy Characteristics'!$C:$C,0)))</f>
        <v>$/MWh</v>
      </c>
      <c r="P512" s="254" t="str">
        <f>IF(ISBLANK(INDEX('Policy Characteristics'!J:J,MATCH($C512,'Policy Characteristics'!$C:$C,0))),"",INDEX('Policy Characteristics'!J:J,MATCH($C512,'Policy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2" s="254" t="str">
        <f>IF(ISBLANK(INDEX('Policy Characteristics'!K:K,MATCH($C512,'Policy Characteristics'!$C:$C,0))),"",INDEX('Policy Characteristics'!K:K,MATCH($C512,'Policy Characteristics'!$C:$C,0)))</f>
        <v>electricity-sector-main.html#subsidies</v>
      </c>
      <c r="R512" s="254" t="str">
        <f>IF(ISBLANK(INDEX('Policy Characteristics'!L:L,MATCH($C512,'Policy Characteristics'!$C:$C,0))),"",INDEX('Policy Characteristics'!L:L,MATCH($C512,'Policy Characteristics'!$C:$C,0)))</f>
        <v>subsidy-for-electricity-production.html</v>
      </c>
      <c r="S512" s="314"/>
    </row>
    <row r="513" spans="1:19" x14ac:dyDescent="0.25">
      <c r="A513" s="254" t="str">
        <f>IF(ISBLANK(INDEX('Policy Characteristics'!A:A,MATCH($C513,'Policy Characteristics'!$C:$C,0))),"",INDEX('Policy Characteristics'!A:A,MATCH($C513,'Policy Characteristics'!$C:$C,0)))</f>
        <v>Electricity Supply</v>
      </c>
      <c r="B513" s="262" t="str">
        <f>IF(ISBLANK(INDEX('Policy Characteristics'!B:B,MATCH($C513,'Policy Characteristics'!$C:$C,0))),"",INDEX('Policy Characteristics'!B:B,MATCH($C513,'Policy Characteristics'!$C:$C,0)))</f>
        <v>Subsidy for Electricity Production</v>
      </c>
      <c r="C513" s="254" t="str">
        <f t="shared" si="36"/>
        <v>Subsidy for Elec Production by Fuel</v>
      </c>
      <c r="D513" s="6" t="s">
        <v>75</v>
      </c>
      <c r="E513" s="45"/>
      <c r="F513" s="6" t="s">
        <v>87</v>
      </c>
      <c r="G513" s="314"/>
      <c r="H513" s="47">
        <f t="shared" si="32"/>
        <v>512</v>
      </c>
      <c r="I513" s="324" t="s">
        <v>40</v>
      </c>
      <c r="J513" s="255" t="str">
        <f>IF(ISBLANK(INDEX('Policy Characteristics'!D:D,MATCH($C513,'Policy Characteristics'!$C:$C,0))),"",INDEX('Policy Characteristics'!D:D,MATCH($C513,'Policy Characteristics'!$C:$C,0)))</f>
        <v>Subsidy for Electricity Production</v>
      </c>
      <c r="K513" s="254" t="str">
        <f>IF(ISBLANK(INDEX('Policy Characteristics'!E:E,MATCH($C513,'Policy Characteristics'!$C:$C,0))),"",INDEX('Policy Characteristics'!E:E,MATCH($C513,'Policy Characteristics'!$C:$C,0)))</f>
        <v>elec generation subsidy</v>
      </c>
      <c r="L513" s="254">
        <f>IF(ISBLANK(INDEX('Policy Characteristics'!F:F,MATCH($C513,'Policy Characteristics'!$C:$C,0))),"",INDEX('Policy Characteristics'!F:F,MATCH($C513,'Policy Characteristics'!$C:$C,0)))</f>
        <v>0</v>
      </c>
      <c r="M513" s="254">
        <f>IF(ISBLANK(INDEX('Policy Characteristics'!G:G,MATCH($C513,'Policy Characteristics'!$C:$C,0))),"",INDEX('Policy Characteristics'!G:G,MATCH($C513,'Policy Characteristics'!$C:$C,0)))</f>
        <v>60</v>
      </c>
      <c r="N513" s="254">
        <f>IF(ISBLANK(INDEX('Policy Characteristics'!H:H,MATCH($C513,'Policy Characteristics'!$C:$C,0))),"",INDEX('Policy Characteristics'!H:H,MATCH($C513,'Policy Characteristics'!$C:$C,0)))</f>
        <v>1</v>
      </c>
      <c r="O513" s="254" t="str">
        <f>IF(ISBLANK(INDEX('Policy Characteristics'!I:I,MATCH($C513,'Policy Characteristics'!$C:$C,0))),"",INDEX('Policy Characteristics'!I:I,MATCH($C513,'Policy Characteristics'!$C:$C,0)))</f>
        <v>$/MWh</v>
      </c>
      <c r="P513" s="254" t="str">
        <f>IF(ISBLANK(INDEX('Policy Characteristics'!J:J,MATCH($C513,'Policy Characteristics'!$C:$C,0))),"",INDEX('Policy Characteristics'!J:J,MATCH($C513,'Policy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3" s="254" t="str">
        <f>IF(ISBLANK(INDEX('Policy Characteristics'!K:K,MATCH($C513,'Policy Characteristics'!$C:$C,0))),"",INDEX('Policy Characteristics'!K:K,MATCH($C513,'Policy Characteristics'!$C:$C,0)))</f>
        <v>electricity-sector-main.html#subsidies</v>
      </c>
      <c r="R513" s="254" t="str">
        <f>IF(ISBLANK(INDEX('Policy Characteristics'!L:L,MATCH($C513,'Policy Characteristics'!$C:$C,0))),"",INDEX('Policy Characteristics'!L:L,MATCH($C513,'Policy Characteristics'!$C:$C,0)))</f>
        <v>subsidy-for-electricity-production.html</v>
      </c>
      <c r="S513" s="314"/>
    </row>
    <row r="514" spans="1:19" x14ac:dyDescent="0.25">
      <c r="A514" s="254" t="str">
        <f>IF(ISBLANK(INDEX('Policy Characteristics'!A:A,MATCH($C514,'Policy Characteristics'!$C:$C,0))),"",INDEX('Policy Characteristics'!A:A,MATCH($C514,'Policy Characteristics'!$C:$C,0)))</f>
        <v>Electricity Supply</v>
      </c>
      <c r="B514" s="262" t="str">
        <f>IF(ISBLANK(INDEX('Policy Characteristics'!B:B,MATCH($C514,'Policy Characteristics'!$C:$C,0))),"",INDEX('Policy Characteristics'!B:B,MATCH($C514,'Policy Characteristics'!$C:$C,0)))</f>
        <v>Subsidy for Electricity Production</v>
      </c>
      <c r="C514" s="254" t="str">
        <f t="shared" si="36"/>
        <v>Subsidy for Elec Production by Fuel</v>
      </c>
      <c r="D514" s="6" t="s">
        <v>76</v>
      </c>
      <c r="E514" s="45"/>
      <c r="F514" s="6" t="s">
        <v>88</v>
      </c>
      <c r="G514" s="314"/>
      <c r="H514" s="47">
        <f t="shared" si="32"/>
        <v>513</v>
      </c>
      <c r="I514" s="324" t="s">
        <v>40</v>
      </c>
      <c r="J514" s="255" t="str">
        <f>IF(ISBLANK(INDEX('Policy Characteristics'!D:D,MATCH($C514,'Policy Characteristics'!$C:$C,0))),"",INDEX('Policy Characteristics'!D:D,MATCH($C514,'Policy Characteristics'!$C:$C,0)))</f>
        <v>Subsidy for Electricity Production</v>
      </c>
      <c r="K514" s="254" t="str">
        <f>IF(ISBLANK(INDEX('Policy Characteristics'!E:E,MATCH($C514,'Policy Characteristics'!$C:$C,0))),"",INDEX('Policy Characteristics'!E:E,MATCH($C514,'Policy Characteristics'!$C:$C,0)))</f>
        <v>elec generation subsidy</v>
      </c>
      <c r="L514" s="254">
        <f>IF(ISBLANK(INDEX('Policy Characteristics'!F:F,MATCH($C514,'Policy Characteristics'!$C:$C,0))),"",INDEX('Policy Characteristics'!F:F,MATCH($C514,'Policy Characteristics'!$C:$C,0)))</f>
        <v>0</v>
      </c>
      <c r="M514" s="254">
        <f>IF(ISBLANK(INDEX('Policy Characteristics'!G:G,MATCH($C514,'Policy Characteristics'!$C:$C,0))),"",INDEX('Policy Characteristics'!G:G,MATCH($C514,'Policy Characteristics'!$C:$C,0)))</f>
        <v>60</v>
      </c>
      <c r="N514" s="254">
        <f>IF(ISBLANK(INDEX('Policy Characteristics'!H:H,MATCH($C514,'Policy Characteristics'!$C:$C,0))),"",INDEX('Policy Characteristics'!H:H,MATCH($C514,'Policy Characteristics'!$C:$C,0)))</f>
        <v>1</v>
      </c>
      <c r="O514" s="254" t="str">
        <f>IF(ISBLANK(INDEX('Policy Characteristics'!I:I,MATCH($C514,'Policy Characteristics'!$C:$C,0))),"",INDEX('Policy Characteristics'!I:I,MATCH($C514,'Policy Characteristics'!$C:$C,0)))</f>
        <v>$/MWh</v>
      </c>
      <c r="P514" s="254" t="str">
        <f>IF(ISBLANK(INDEX('Policy Characteristics'!J:J,MATCH($C514,'Policy Characteristics'!$C:$C,0))),"",INDEX('Policy Characteristics'!J:J,MATCH($C514,'Policy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4" s="254" t="str">
        <f>IF(ISBLANK(INDEX('Policy Characteristics'!K:K,MATCH($C514,'Policy Characteristics'!$C:$C,0))),"",INDEX('Policy Characteristics'!K:K,MATCH($C514,'Policy Characteristics'!$C:$C,0)))</f>
        <v>electricity-sector-main.html#subsidies</v>
      </c>
      <c r="R514" s="254" t="str">
        <f>IF(ISBLANK(INDEX('Policy Characteristics'!L:L,MATCH($C514,'Policy Characteristics'!$C:$C,0))),"",INDEX('Policy Characteristics'!L:L,MATCH($C514,'Policy Characteristics'!$C:$C,0)))</f>
        <v>subsidy-for-electricity-production.html</v>
      </c>
      <c r="S514" s="314"/>
    </row>
    <row r="515" spans="1:19" x14ac:dyDescent="0.25">
      <c r="A515" s="254" t="str">
        <f>IF(ISBLANK(INDEX('Policy Characteristics'!A:A,MATCH($C515,'Policy Characteristics'!$C:$C,0))),"",INDEX('Policy Characteristics'!A:A,MATCH($C515,'Policy Characteristics'!$C:$C,0)))</f>
        <v>Electricity Supply</v>
      </c>
      <c r="B515" s="262" t="str">
        <f>IF(ISBLANK(INDEX('Policy Characteristics'!B:B,MATCH($C515,'Policy Characteristics'!$C:$C,0))),"",INDEX('Policy Characteristics'!B:B,MATCH($C515,'Policy Characteristics'!$C:$C,0)))</f>
        <v>Subsidy for Electricity Production</v>
      </c>
      <c r="C515" s="254" t="str">
        <f t="shared" si="36"/>
        <v>Subsidy for Elec Production by Fuel</v>
      </c>
      <c r="D515" s="6" t="s">
        <v>2401</v>
      </c>
      <c r="E515" s="45"/>
      <c r="F515" s="6" t="s">
        <v>420</v>
      </c>
      <c r="G515" s="314"/>
      <c r="H515" s="47">
        <f t="shared" ref="H515:H578" si="37">H514+1</f>
        <v>514</v>
      </c>
      <c r="I515" s="324" t="s">
        <v>40</v>
      </c>
      <c r="J515" s="255" t="str">
        <f>IF(ISBLANK(INDEX('Policy Characteristics'!D:D,MATCH($C515,'Policy Characteristics'!$C:$C,0))),"",INDEX('Policy Characteristics'!D:D,MATCH($C515,'Policy Characteristics'!$C:$C,0)))</f>
        <v>Subsidy for Electricity Production</v>
      </c>
      <c r="K515" s="254" t="str">
        <f>IF(ISBLANK(INDEX('Policy Characteristics'!E:E,MATCH($C515,'Policy Characteristics'!$C:$C,0))),"",INDEX('Policy Characteristics'!E:E,MATCH($C515,'Policy Characteristics'!$C:$C,0)))</f>
        <v>elec generation subsidy</v>
      </c>
      <c r="L515" s="254">
        <f>IF(ISBLANK(INDEX('Policy Characteristics'!F:F,MATCH($C515,'Policy Characteristics'!$C:$C,0))),"",INDEX('Policy Characteristics'!F:F,MATCH($C515,'Policy Characteristics'!$C:$C,0)))</f>
        <v>0</v>
      </c>
      <c r="M515" s="254">
        <f>IF(ISBLANK(INDEX('Policy Characteristics'!G:G,MATCH($C515,'Policy Characteristics'!$C:$C,0))),"",INDEX('Policy Characteristics'!G:G,MATCH($C515,'Policy Characteristics'!$C:$C,0)))</f>
        <v>60</v>
      </c>
      <c r="N515" s="254">
        <f>IF(ISBLANK(INDEX('Policy Characteristics'!H:H,MATCH($C515,'Policy Characteristics'!$C:$C,0))),"",INDEX('Policy Characteristics'!H:H,MATCH($C515,'Policy Characteristics'!$C:$C,0)))</f>
        <v>1</v>
      </c>
      <c r="O515" s="254" t="str">
        <f>IF(ISBLANK(INDEX('Policy Characteristics'!I:I,MATCH($C515,'Policy Characteristics'!$C:$C,0))),"",INDEX('Policy Characteristics'!I:I,MATCH($C515,'Policy Characteristics'!$C:$C,0)))</f>
        <v>$/MWh</v>
      </c>
      <c r="P515" s="254" t="str">
        <f>IF(ISBLANK(INDEX('Policy Characteristics'!J:J,MATCH($C515,'Policy Characteristics'!$C:$C,0))),"",INDEX('Policy Characteristics'!J:J,MATCH($C515,'Policy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5" s="254" t="str">
        <f>IF(ISBLANK(INDEX('Policy Characteristics'!K:K,MATCH($C515,'Policy Characteristics'!$C:$C,0))),"",INDEX('Policy Characteristics'!K:K,MATCH($C515,'Policy Characteristics'!$C:$C,0)))</f>
        <v>electricity-sector-main.html#subsidies</v>
      </c>
      <c r="R515" s="254" t="str">
        <f>IF(ISBLANK(INDEX('Policy Characteristics'!L:L,MATCH($C515,'Policy Characteristics'!$C:$C,0))),"",INDEX('Policy Characteristics'!L:L,MATCH($C515,'Policy Characteristics'!$C:$C,0)))</f>
        <v>subsidy-for-electricity-production.html</v>
      </c>
      <c r="S515" s="314"/>
    </row>
    <row r="516" spans="1:19" x14ac:dyDescent="0.25">
      <c r="A516" s="254" t="str">
        <f>IF(ISBLANK(INDEX('Policy Characteristics'!A:A,MATCH($C516,'Policy Characteristics'!$C:$C,0))),"",INDEX('Policy Characteristics'!A:A,MATCH($C516,'Policy Characteristics'!$C:$C,0)))</f>
        <v>Electricity Supply</v>
      </c>
      <c r="B516" s="262" t="str">
        <f>IF(ISBLANK(INDEX('Policy Characteristics'!B:B,MATCH($C516,'Policy Characteristics'!$C:$C,0))),"",INDEX('Policy Characteristics'!B:B,MATCH($C516,'Policy Characteristics'!$C:$C,0)))</f>
        <v>Subsidy for Electricity Production</v>
      </c>
      <c r="C516" s="254" t="str">
        <f t="shared" si="36"/>
        <v>Subsidy for Elec Production by Fuel</v>
      </c>
      <c r="D516" s="6" t="s">
        <v>293</v>
      </c>
      <c r="E516" s="45"/>
      <c r="F516" s="6" t="s">
        <v>295</v>
      </c>
      <c r="G516" s="314"/>
      <c r="H516" s="47">
        <f t="shared" si="37"/>
        <v>515</v>
      </c>
      <c r="I516" s="325" t="s">
        <v>41</v>
      </c>
      <c r="J516" s="255" t="str">
        <f>IF(ISBLANK(INDEX('Policy Characteristics'!D:D,MATCH($C516,'Policy Characteristics'!$C:$C,0))),"",INDEX('Policy Characteristics'!D:D,MATCH($C516,'Policy Characteristics'!$C:$C,0)))</f>
        <v>Subsidy for Electricity Production</v>
      </c>
      <c r="K516" s="254" t="str">
        <f>IF(ISBLANK(INDEX('Policy Characteristics'!E:E,MATCH($C516,'Policy Characteristics'!$C:$C,0))),"",INDEX('Policy Characteristics'!E:E,MATCH($C516,'Policy Characteristics'!$C:$C,0)))</f>
        <v>elec generation subsidy</v>
      </c>
      <c r="L516" s="254">
        <f>IF(ISBLANK(INDEX('Policy Characteristics'!F:F,MATCH($C516,'Policy Characteristics'!$C:$C,0))),"",INDEX('Policy Characteristics'!F:F,MATCH($C516,'Policy Characteristics'!$C:$C,0)))</f>
        <v>0</v>
      </c>
      <c r="M516" s="254">
        <f>IF(ISBLANK(INDEX('Policy Characteristics'!G:G,MATCH($C516,'Policy Characteristics'!$C:$C,0))),"",INDEX('Policy Characteristics'!G:G,MATCH($C516,'Policy Characteristics'!$C:$C,0)))</f>
        <v>60</v>
      </c>
      <c r="N516" s="254">
        <f>IF(ISBLANK(INDEX('Policy Characteristics'!H:H,MATCH($C516,'Policy Characteristics'!$C:$C,0))),"",INDEX('Policy Characteristics'!H:H,MATCH($C516,'Policy Characteristics'!$C:$C,0)))</f>
        <v>1</v>
      </c>
      <c r="O516" s="254" t="str">
        <f>IF(ISBLANK(INDEX('Policy Characteristics'!I:I,MATCH($C516,'Policy Characteristics'!$C:$C,0))),"",INDEX('Policy Characteristics'!I:I,MATCH($C516,'Policy Characteristics'!$C:$C,0)))</f>
        <v>$/MWh</v>
      </c>
      <c r="P516" s="254" t="str">
        <f>IF(ISBLANK(INDEX('Policy Characteristics'!J:J,MATCH($C516,'Policy Characteristics'!$C:$C,0))),"",INDEX('Policy Characteristics'!J:J,MATCH($C516,'Policy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6" s="254" t="str">
        <f>IF(ISBLANK(INDEX('Policy Characteristics'!K:K,MATCH($C516,'Policy Characteristics'!$C:$C,0))),"",INDEX('Policy Characteristics'!K:K,MATCH($C516,'Policy Characteristics'!$C:$C,0)))</f>
        <v>electricity-sector-main.html#subsidies</v>
      </c>
      <c r="R516" s="254" t="str">
        <f>IF(ISBLANK(INDEX('Policy Characteristics'!L:L,MATCH($C516,'Policy Characteristics'!$C:$C,0))),"",INDEX('Policy Characteristics'!L:L,MATCH($C516,'Policy Characteristics'!$C:$C,0)))</f>
        <v>subsidy-for-electricity-production.html</v>
      </c>
      <c r="S516" s="314"/>
    </row>
    <row r="517" spans="1:19" x14ac:dyDescent="0.25">
      <c r="A517" s="254" t="str">
        <f>IF(ISBLANK(INDEX('Policy Characteristics'!A:A,MATCH($C517,'Policy Characteristics'!$C:$C,0))),"",INDEX('Policy Characteristics'!A:A,MATCH($C517,'Policy Characteristics'!$C:$C,0)))</f>
        <v>Electricity Supply</v>
      </c>
      <c r="B517" s="262" t="str">
        <f>IF(ISBLANK(INDEX('Policy Characteristics'!B:B,MATCH($C517,'Policy Characteristics'!$C:$C,0))),"",INDEX('Policy Characteristics'!B:B,MATCH($C517,'Policy Characteristics'!$C:$C,0)))</f>
        <v>Subsidy for Electricity Production</v>
      </c>
      <c r="C517" s="254" t="str">
        <f t="shared" si="36"/>
        <v>Subsidy for Elec Production by Fuel</v>
      </c>
      <c r="D517" s="6" t="s">
        <v>294</v>
      </c>
      <c r="E517" s="45"/>
      <c r="F517" s="6" t="s">
        <v>296</v>
      </c>
      <c r="G517" s="314"/>
      <c r="H517" s="47">
        <f t="shared" si="37"/>
        <v>516</v>
      </c>
      <c r="I517" s="325" t="s">
        <v>41</v>
      </c>
      <c r="J517" s="255" t="str">
        <f>IF(ISBLANK(INDEX('Policy Characteristics'!D:D,MATCH($C517,'Policy Characteristics'!$C:$C,0))),"",INDEX('Policy Characteristics'!D:D,MATCH($C517,'Policy Characteristics'!$C:$C,0)))</f>
        <v>Subsidy for Electricity Production</v>
      </c>
      <c r="K517" s="254" t="str">
        <f>IF(ISBLANK(INDEX('Policy Characteristics'!E:E,MATCH($C517,'Policy Characteristics'!$C:$C,0))),"",INDEX('Policy Characteristics'!E:E,MATCH($C517,'Policy Characteristics'!$C:$C,0)))</f>
        <v>elec generation subsidy</v>
      </c>
      <c r="L517" s="254">
        <f>IF(ISBLANK(INDEX('Policy Characteristics'!F:F,MATCH($C517,'Policy Characteristics'!$C:$C,0))),"",INDEX('Policy Characteristics'!F:F,MATCH($C517,'Policy Characteristics'!$C:$C,0)))</f>
        <v>0</v>
      </c>
      <c r="M517" s="254">
        <f>IF(ISBLANK(INDEX('Policy Characteristics'!G:G,MATCH($C517,'Policy Characteristics'!$C:$C,0))),"",INDEX('Policy Characteristics'!G:G,MATCH($C517,'Policy Characteristics'!$C:$C,0)))</f>
        <v>60</v>
      </c>
      <c r="N517" s="254">
        <f>IF(ISBLANK(INDEX('Policy Characteristics'!H:H,MATCH($C517,'Policy Characteristics'!$C:$C,0))),"",INDEX('Policy Characteristics'!H:H,MATCH($C517,'Policy Characteristics'!$C:$C,0)))</f>
        <v>1</v>
      </c>
      <c r="O517" s="254" t="str">
        <f>IF(ISBLANK(INDEX('Policy Characteristics'!I:I,MATCH($C517,'Policy Characteristics'!$C:$C,0))),"",INDEX('Policy Characteristics'!I:I,MATCH($C517,'Policy Characteristics'!$C:$C,0)))</f>
        <v>$/MWh</v>
      </c>
      <c r="P517" s="254" t="str">
        <f>IF(ISBLANK(INDEX('Policy Characteristics'!J:J,MATCH($C517,'Policy Characteristics'!$C:$C,0))),"",INDEX('Policy Characteristics'!J:J,MATCH($C517,'Policy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7" s="254" t="str">
        <f>IF(ISBLANK(INDEX('Policy Characteristics'!K:K,MATCH($C517,'Policy Characteristics'!$C:$C,0))),"",INDEX('Policy Characteristics'!K:K,MATCH($C517,'Policy Characteristics'!$C:$C,0)))</f>
        <v>electricity-sector-main.html#subsidies</v>
      </c>
      <c r="R517" s="254" t="str">
        <f>IF(ISBLANK(INDEX('Policy Characteristics'!L:L,MATCH($C517,'Policy Characteristics'!$C:$C,0))),"",INDEX('Policy Characteristics'!L:L,MATCH($C517,'Policy Characteristics'!$C:$C,0)))</f>
        <v>subsidy-for-electricity-production.html</v>
      </c>
      <c r="S517" s="314"/>
    </row>
    <row r="518" spans="1:19" x14ac:dyDescent="0.25">
      <c r="A518" s="254" t="str">
        <f>IF(ISBLANK(INDEX('Policy Characteristics'!A:A,MATCH($C518,'Policy Characteristics'!$C:$C,0))),"",INDEX('Policy Characteristics'!A:A,MATCH($C518,'Policy Characteristics'!$C:$C,0)))</f>
        <v>Electricity Supply</v>
      </c>
      <c r="B518" s="262" t="str">
        <f>IF(ISBLANK(INDEX('Policy Characteristics'!B:B,MATCH($C518,'Policy Characteristics'!$C:$C,0))),"",INDEX('Policy Characteristics'!B:B,MATCH($C518,'Policy Characteristics'!$C:$C,0)))</f>
        <v>Subsidy for Electricity Production</v>
      </c>
      <c r="C518" s="254" t="str">
        <f t="shared" si="36"/>
        <v>Subsidy for Elec Production by Fuel</v>
      </c>
      <c r="D518" s="6" t="s">
        <v>428</v>
      </c>
      <c r="E518" s="45"/>
      <c r="F518" s="6" t="s">
        <v>427</v>
      </c>
      <c r="G518" s="314"/>
      <c r="H518" s="47">
        <f t="shared" si="37"/>
        <v>517</v>
      </c>
      <c r="I518" s="325" t="s">
        <v>41</v>
      </c>
      <c r="J518" s="255" t="str">
        <f>IF(ISBLANK(INDEX('Policy Characteristics'!D:D,MATCH($C518,'Policy Characteristics'!$C:$C,0))),"",INDEX('Policy Characteristics'!D:D,MATCH($C518,'Policy Characteristics'!$C:$C,0)))</f>
        <v>Subsidy for Electricity Production</v>
      </c>
      <c r="K518" s="254" t="str">
        <f>IF(ISBLANK(INDEX('Policy Characteristics'!E:E,MATCH($C518,'Policy Characteristics'!$C:$C,0))),"",INDEX('Policy Characteristics'!E:E,MATCH($C518,'Policy Characteristics'!$C:$C,0)))</f>
        <v>elec generation subsidy</v>
      </c>
      <c r="L518" s="254">
        <f>IF(ISBLANK(INDEX('Policy Characteristics'!F:F,MATCH($C518,'Policy Characteristics'!$C:$C,0))),"",INDEX('Policy Characteristics'!F:F,MATCH($C518,'Policy Characteristics'!$C:$C,0)))</f>
        <v>0</v>
      </c>
      <c r="M518" s="254">
        <f>IF(ISBLANK(INDEX('Policy Characteristics'!G:G,MATCH($C518,'Policy Characteristics'!$C:$C,0))),"",INDEX('Policy Characteristics'!G:G,MATCH($C518,'Policy Characteristics'!$C:$C,0)))</f>
        <v>60</v>
      </c>
      <c r="N518" s="254">
        <f>IF(ISBLANK(INDEX('Policy Characteristics'!H:H,MATCH($C518,'Policy Characteristics'!$C:$C,0))),"",INDEX('Policy Characteristics'!H:H,MATCH($C518,'Policy Characteristics'!$C:$C,0)))</f>
        <v>1</v>
      </c>
      <c r="O518" s="254" t="str">
        <f>IF(ISBLANK(INDEX('Policy Characteristics'!I:I,MATCH($C518,'Policy Characteristics'!$C:$C,0))),"",INDEX('Policy Characteristics'!I:I,MATCH($C518,'Policy Characteristics'!$C:$C,0)))</f>
        <v>$/MWh</v>
      </c>
      <c r="P518" s="254" t="str">
        <f>IF(ISBLANK(INDEX('Policy Characteristics'!J:J,MATCH($C518,'Policy Characteristics'!$C:$C,0))),"",INDEX('Policy Characteristics'!J:J,MATCH($C518,'Policy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8" s="254" t="str">
        <f>IF(ISBLANK(INDEX('Policy Characteristics'!K:K,MATCH($C518,'Policy Characteristics'!$C:$C,0))),"",INDEX('Policy Characteristics'!K:K,MATCH($C518,'Policy Characteristics'!$C:$C,0)))</f>
        <v>electricity-sector-main.html#subsidies</v>
      </c>
      <c r="R518" s="254" t="str">
        <f>IF(ISBLANK(INDEX('Policy Characteristics'!L:L,MATCH($C518,'Policy Characteristics'!$C:$C,0))),"",INDEX('Policy Characteristics'!L:L,MATCH($C518,'Policy Characteristics'!$C:$C,0)))</f>
        <v>subsidy-for-electricity-production.html</v>
      </c>
      <c r="S518" s="314"/>
    </row>
    <row r="519" spans="1:19" x14ac:dyDescent="0.25">
      <c r="A519" s="254" t="str">
        <f>IF(ISBLANK(INDEX('Policy Characteristics'!A:A,MATCH($C519,'Policy Characteristics'!$C:$C,0))),"",INDEX('Policy Characteristics'!A:A,MATCH($C519,'Policy Characteristics'!$C:$C,0)))</f>
        <v>Electricity Supply</v>
      </c>
      <c r="B519" s="262" t="str">
        <f>IF(ISBLANK(INDEX('Policy Characteristics'!B:B,MATCH($C519,'Policy Characteristics'!$C:$C,0))),"",INDEX('Policy Characteristics'!B:B,MATCH($C519,'Policy Characteristics'!$C:$C,0)))</f>
        <v>Subsidy for Electricity Production</v>
      </c>
      <c r="C519" s="254" t="str">
        <f t="shared" si="36"/>
        <v>Subsidy for Elec Production by Fuel</v>
      </c>
      <c r="D519" s="6" t="s">
        <v>437</v>
      </c>
      <c r="E519" s="45"/>
      <c r="F519" s="6" t="s">
        <v>438</v>
      </c>
      <c r="G519" s="314"/>
      <c r="H519" s="47">
        <f t="shared" si="37"/>
        <v>518</v>
      </c>
      <c r="I519" s="324" t="s">
        <v>40</v>
      </c>
      <c r="J519" s="255" t="str">
        <f>IF(ISBLANK(INDEX('Policy Characteristics'!D:D,MATCH($C519,'Policy Characteristics'!$C:$C,0))),"",INDEX('Policy Characteristics'!D:D,MATCH($C519,'Policy Characteristics'!$C:$C,0)))</f>
        <v>Subsidy for Electricity Production</v>
      </c>
      <c r="K519" s="254" t="str">
        <f>IF(ISBLANK(INDEX('Policy Characteristics'!E:E,MATCH($C519,'Policy Characteristics'!$C:$C,0))),"",INDEX('Policy Characteristics'!E:E,MATCH($C519,'Policy Characteristics'!$C:$C,0)))</f>
        <v>elec generation subsidy</v>
      </c>
      <c r="L519" s="254">
        <f>IF(ISBLANK(INDEX('Policy Characteristics'!F:F,MATCH($C519,'Policy Characteristics'!$C:$C,0))),"",INDEX('Policy Characteristics'!F:F,MATCH($C519,'Policy Characteristics'!$C:$C,0)))</f>
        <v>0</v>
      </c>
      <c r="M519" s="254">
        <f>IF(ISBLANK(INDEX('Policy Characteristics'!G:G,MATCH($C519,'Policy Characteristics'!$C:$C,0))),"",INDEX('Policy Characteristics'!G:G,MATCH($C519,'Policy Characteristics'!$C:$C,0)))</f>
        <v>60</v>
      </c>
      <c r="N519" s="254">
        <f>IF(ISBLANK(INDEX('Policy Characteristics'!H:H,MATCH($C519,'Policy Characteristics'!$C:$C,0))),"",INDEX('Policy Characteristics'!H:H,MATCH($C519,'Policy Characteristics'!$C:$C,0)))</f>
        <v>1</v>
      </c>
      <c r="O519" s="254" t="str">
        <f>IF(ISBLANK(INDEX('Policy Characteristics'!I:I,MATCH($C519,'Policy Characteristics'!$C:$C,0))),"",INDEX('Policy Characteristics'!I:I,MATCH($C519,'Policy Characteristics'!$C:$C,0)))</f>
        <v>$/MWh</v>
      </c>
      <c r="P519" s="254" t="str">
        <f>IF(ISBLANK(INDEX('Policy Characteristics'!J:J,MATCH($C519,'Policy Characteristics'!$C:$C,0))),"",INDEX('Policy Characteristics'!J:J,MATCH($C519,'Policy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9" s="254" t="str">
        <f>IF(ISBLANK(INDEX('Policy Characteristics'!K:K,MATCH($C519,'Policy Characteristics'!$C:$C,0))),"",INDEX('Policy Characteristics'!K:K,MATCH($C519,'Policy Characteristics'!$C:$C,0)))</f>
        <v>electricity-sector-main.html#subsidies</v>
      </c>
      <c r="R519" s="254" t="str">
        <f>IF(ISBLANK(INDEX('Policy Characteristics'!L:L,MATCH($C519,'Policy Characteristics'!$C:$C,0))),"",INDEX('Policy Characteristics'!L:L,MATCH($C519,'Policy Characteristics'!$C:$C,0)))</f>
        <v>subsidy-for-electricity-production.html</v>
      </c>
      <c r="S519" s="314"/>
    </row>
    <row r="520" spans="1:19" x14ac:dyDescent="0.25">
      <c r="A520" s="254" t="str">
        <f>IF(ISBLANK(INDEX('Policy Characteristics'!A:A,MATCH($C520,'Policy Characteristics'!$C:$C,0))),"",INDEX('Policy Characteristics'!A:A,MATCH($C520,'Policy Characteristics'!$C:$C,0)))</f>
        <v>Electricity Supply</v>
      </c>
      <c r="B520" s="262" t="str">
        <f>IF(ISBLANK(INDEX('Policy Characteristics'!B:B,MATCH($C520,'Policy Characteristics'!$C:$C,0))),"",INDEX('Policy Characteristics'!B:B,MATCH($C520,'Policy Characteristics'!$C:$C,0)))</f>
        <v>Subsidy for Electricity Production</v>
      </c>
      <c r="C520" s="254" t="str">
        <f t="shared" si="36"/>
        <v>Subsidy for Elec Production by Fuel</v>
      </c>
      <c r="D520" s="6" t="s">
        <v>2714</v>
      </c>
      <c r="E520" s="45"/>
      <c r="F520" s="6" t="s">
        <v>2443</v>
      </c>
      <c r="G520" s="314"/>
      <c r="H520" s="47">
        <f t="shared" si="37"/>
        <v>519</v>
      </c>
      <c r="I520" s="325" t="s">
        <v>41</v>
      </c>
      <c r="J520" s="255" t="str">
        <f>IF(ISBLANK(INDEX('Policy Characteristics'!D:D,MATCH($C520,'Policy Characteristics'!$C:$C,0))),"",INDEX('Policy Characteristics'!D:D,MATCH($C520,'Policy Characteristics'!$C:$C,0)))</f>
        <v>Subsidy for Electricity Production</v>
      </c>
      <c r="K520" s="254" t="str">
        <f>IF(ISBLANK(INDEX('Policy Characteristics'!E:E,MATCH($C520,'Policy Characteristics'!$C:$C,0))),"",INDEX('Policy Characteristics'!E:E,MATCH($C520,'Policy Characteristics'!$C:$C,0)))</f>
        <v>elec generation subsidy</v>
      </c>
      <c r="L520" s="254">
        <f>IF(ISBLANK(INDEX('Policy Characteristics'!F:F,MATCH($C520,'Policy Characteristics'!$C:$C,0))),"",INDEX('Policy Characteristics'!F:F,MATCH($C520,'Policy Characteristics'!$C:$C,0)))</f>
        <v>0</v>
      </c>
      <c r="M520" s="254">
        <f>IF(ISBLANK(INDEX('Policy Characteristics'!G:G,MATCH($C520,'Policy Characteristics'!$C:$C,0))),"",INDEX('Policy Characteristics'!G:G,MATCH($C520,'Policy Characteristics'!$C:$C,0)))</f>
        <v>60</v>
      </c>
      <c r="N520" s="254">
        <f>IF(ISBLANK(INDEX('Policy Characteristics'!H:H,MATCH($C520,'Policy Characteristics'!$C:$C,0))),"",INDEX('Policy Characteristics'!H:H,MATCH($C520,'Policy Characteristics'!$C:$C,0)))</f>
        <v>1</v>
      </c>
      <c r="O520" s="254" t="str">
        <f>IF(ISBLANK(INDEX('Policy Characteristics'!I:I,MATCH($C520,'Policy Characteristics'!$C:$C,0))),"",INDEX('Policy Characteristics'!I:I,MATCH($C520,'Policy Characteristics'!$C:$C,0)))</f>
        <v>$/MWh</v>
      </c>
      <c r="P520" s="254" t="str">
        <f>IF(ISBLANK(INDEX('Policy Characteristics'!J:J,MATCH($C520,'Policy Characteristics'!$C:$C,0))),"",INDEX('Policy Characteristics'!J:J,MATCH($C520,'Policy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0" s="254" t="str">
        <f>IF(ISBLANK(INDEX('Policy Characteristics'!K:K,MATCH($C520,'Policy Characteristics'!$C:$C,0))),"",INDEX('Policy Characteristics'!K:K,MATCH($C520,'Policy Characteristics'!$C:$C,0)))</f>
        <v>electricity-sector-main.html#subsidies</v>
      </c>
      <c r="R520" s="254" t="str">
        <f>IF(ISBLANK(INDEX('Policy Characteristics'!L:L,MATCH($C520,'Policy Characteristics'!$C:$C,0))),"",INDEX('Policy Characteristics'!L:L,MATCH($C520,'Policy Characteristics'!$C:$C,0)))</f>
        <v>subsidy-for-electricity-production.html</v>
      </c>
      <c r="S520" s="314"/>
    </row>
    <row r="521" spans="1:19" x14ac:dyDescent="0.25">
      <c r="A521" s="254" t="str">
        <f>IF(ISBLANK(INDEX('Policy Characteristics'!A:A,MATCH($C521,'Policy Characteristics'!$C:$C,0))),"",INDEX('Policy Characteristics'!A:A,MATCH($C521,'Policy Characteristics'!$C:$C,0)))</f>
        <v>Electricity Supply</v>
      </c>
      <c r="B521" s="262" t="str">
        <f>IF(ISBLANK(INDEX('Policy Characteristics'!B:B,MATCH($C521,'Policy Characteristics'!$C:$C,0))),"",INDEX('Policy Characteristics'!B:B,MATCH($C521,'Policy Characteristics'!$C:$C,0)))</f>
        <v>Subsidy for Electricity Production</v>
      </c>
      <c r="C521" s="254" t="str">
        <f t="shared" si="36"/>
        <v>Subsidy for Elec Production by Fuel</v>
      </c>
      <c r="D521" s="6" t="s">
        <v>2715</v>
      </c>
      <c r="E521" s="45"/>
      <c r="F521" s="6" t="s">
        <v>2559</v>
      </c>
      <c r="G521" s="314"/>
      <c r="H521" s="47">
        <f t="shared" si="37"/>
        <v>520</v>
      </c>
      <c r="I521" s="325" t="s">
        <v>41</v>
      </c>
      <c r="J521" s="255" t="str">
        <f>IF(ISBLANK(INDEX('Policy Characteristics'!D:D,MATCH($C521,'Policy Characteristics'!$C:$C,0))),"",INDEX('Policy Characteristics'!D:D,MATCH($C521,'Policy Characteristics'!$C:$C,0)))</f>
        <v>Subsidy for Electricity Production</v>
      </c>
      <c r="K521" s="254" t="str">
        <f>IF(ISBLANK(INDEX('Policy Characteristics'!E:E,MATCH($C521,'Policy Characteristics'!$C:$C,0))),"",INDEX('Policy Characteristics'!E:E,MATCH($C521,'Policy Characteristics'!$C:$C,0)))</f>
        <v>elec generation subsidy</v>
      </c>
      <c r="L521" s="254">
        <f>IF(ISBLANK(INDEX('Policy Characteristics'!F:F,MATCH($C521,'Policy Characteristics'!$C:$C,0))),"",INDEX('Policy Characteristics'!F:F,MATCH($C521,'Policy Characteristics'!$C:$C,0)))</f>
        <v>0</v>
      </c>
      <c r="M521" s="254">
        <f>IF(ISBLANK(INDEX('Policy Characteristics'!G:G,MATCH($C521,'Policy Characteristics'!$C:$C,0))),"",INDEX('Policy Characteristics'!G:G,MATCH($C521,'Policy Characteristics'!$C:$C,0)))</f>
        <v>60</v>
      </c>
      <c r="N521" s="254">
        <f>IF(ISBLANK(INDEX('Policy Characteristics'!H:H,MATCH($C521,'Policy Characteristics'!$C:$C,0))),"",INDEX('Policy Characteristics'!H:H,MATCH($C521,'Policy Characteristics'!$C:$C,0)))</f>
        <v>1</v>
      </c>
      <c r="O521" s="254" t="str">
        <f>IF(ISBLANK(INDEX('Policy Characteristics'!I:I,MATCH($C521,'Policy Characteristics'!$C:$C,0))),"",INDEX('Policy Characteristics'!I:I,MATCH($C521,'Policy Characteristics'!$C:$C,0)))</f>
        <v>$/MWh</v>
      </c>
      <c r="P521" s="254" t="str">
        <f>IF(ISBLANK(INDEX('Policy Characteristics'!J:J,MATCH($C521,'Policy Characteristics'!$C:$C,0))),"",INDEX('Policy Characteristics'!J:J,MATCH($C521,'Policy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1" s="254" t="str">
        <f>IF(ISBLANK(INDEX('Policy Characteristics'!K:K,MATCH($C521,'Policy Characteristics'!$C:$C,0))),"",INDEX('Policy Characteristics'!K:K,MATCH($C521,'Policy Characteristics'!$C:$C,0)))</f>
        <v>electricity-sector-main.html#subsidies</v>
      </c>
      <c r="R521" s="254" t="str">
        <f>IF(ISBLANK(INDEX('Policy Characteristics'!L:L,MATCH($C521,'Policy Characteristics'!$C:$C,0))),"",INDEX('Policy Characteristics'!L:L,MATCH($C521,'Policy Characteristics'!$C:$C,0)))</f>
        <v>subsidy-for-electricity-production.html</v>
      </c>
      <c r="S521" s="314"/>
    </row>
    <row r="522" spans="1:19" x14ac:dyDescent="0.25">
      <c r="A522" s="254" t="str">
        <f>IF(ISBLANK(INDEX('Policy Characteristics'!A:A,MATCH($C522,'Policy Characteristics'!$C:$C,0))),"",INDEX('Policy Characteristics'!A:A,MATCH($C522,'Policy Characteristics'!$C:$C,0)))</f>
        <v>Electricity Supply</v>
      </c>
      <c r="B522" s="262" t="str">
        <f>IF(ISBLANK(INDEX('Policy Characteristics'!B:B,MATCH($C522,'Policy Characteristics'!$C:$C,0))),"",INDEX('Policy Characteristics'!B:B,MATCH($C522,'Policy Characteristics'!$C:$C,0)))</f>
        <v>Subsidy for Electricity Production</v>
      </c>
      <c r="C522" s="254" t="str">
        <f t="shared" si="36"/>
        <v>Subsidy for Elec Production by Fuel</v>
      </c>
      <c r="D522" s="6" t="s">
        <v>2716</v>
      </c>
      <c r="E522" s="45"/>
      <c r="F522" s="6" t="s">
        <v>2445</v>
      </c>
      <c r="G522" s="314"/>
      <c r="H522" s="47">
        <f t="shared" si="37"/>
        <v>521</v>
      </c>
      <c r="I522" s="325" t="s">
        <v>40</v>
      </c>
      <c r="J522" s="255" t="str">
        <f>IF(ISBLANK(INDEX('Policy Characteristics'!D:D,MATCH($C522,'Policy Characteristics'!$C:$C,0))),"",INDEX('Policy Characteristics'!D:D,MATCH($C522,'Policy Characteristics'!$C:$C,0)))</f>
        <v>Subsidy for Electricity Production</v>
      </c>
      <c r="K522" s="254" t="str">
        <f>IF(ISBLANK(INDEX('Policy Characteristics'!E:E,MATCH($C522,'Policy Characteristics'!$C:$C,0))),"",INDEX('Policy Characteristics'!E:E,MATCH($C522,'Policy Characteristics'!$C:$C,0)))</f>
        <v>elec generation subsidy</v>
      </c>
      <c r="L522" s="254">
        <f>IF(ISBLANK(INDEX('Policy Characteristics'!F:F,MATCH($C522,'Policy Characteristics'!$C:$C,0))),"",INDEX('Policy Characteristics'!F:F,MATCH($C522,'Policy Characteristics'!$C:$C,0)))</f>
        <v>0</v>
      </c>
      <c r="M522" s="254">
        <f>IF(ISBLANK(INDEX('Policy Characteristics'!G:G,MATCH($C522,'Policy Characteristics'!$C:$C,0))),"",INDEX('Policy Characteristics'!G:G,MATCH($C522,'Policy Characteristics'!$C:$C,0)))</f>
        <v>60</v>
      </c>
      <c r="N522" s="254">
        <f>IF(ISBLANK(INDEX('Policy Characteristics'!H:H,MATCH($C522,'Policy Characteristics'!$C:$C,0))),"",INDEX('Policy Characteristics'!H:H,MATCH($C522,'Policy Characteristics'!$C:$C,0)))</f>
        <v>1</v>
      </c>
      <c r="O522" s="254" t="str">
        <f>IF(ISBLANK(INDEX('Policy Characteristics'!I:I,MATCH($C522,'Policy Characteristics'!$C:$C,0))),"",INDEX('Policy Characteristics'!I:I,MATCH($C522,'Policy Characteristics'!$C:$C,0)))</f>
        <v>$/MWh</v>
      </c>
      <c r="P522" s="254" t="str">
        <f>IF(ISBLANK(INDEX('Policy Characteristics'!J:J,MATCH($C522,'Policy Characteristics'!$C:$C,0))),"",INDEX('Policy Characteristics'!J:J,MATCH($C522,'Policy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2" s="254" t="str">
        <f>IF(ISBLANK(INDEX('Policy Characteristics'!K:K,MATCH($C522,'Policy Characteristics'!$C:$C,0))),"",INDEX('Policy Characteristics'!K:K,MATCH($C522,'Policy Characteristics'!$C:$C,0)))</f>
        <v>electricity-sector-main.html#subsidies</v>
      </c>
      <c r="R522" s="254" t="str">
        <f>IF(ISBLANK(INDEX('Policy Characteristics'!L:L,MATCH($C522,'Policy Characteristics'!$C:$C,0))),"",INDEX('Policy Characteristics'!L:L,MATCH($C522,'Policy Characteristics'!$C:$C,0)))</f>
        <v>subsidy-for-electricity-production.html</v>
      </c>
      <c r="S522" s="314"/>
    </row>
    <row r="523" spans="1:19" x14ac:dyDescent="0.25">
      <c r="A523" s="254" t="str">
        <f>IF(ISBLANK(INDEX('Policy Characteristics'!A:A,MATCH($C523,'Policy Characteristics'!$C:$C,0))),"",INDEX('Policy Characteristics'!A:A,MATCH($C523,'Policy Characteristics'!$C:$C,0)))</f>
        <v>Electricity Supply</v>
      </c>
      <c r="B523" s="262" t="str">
        <f>IF(ISBLANK(INDEX('Policy Characteristics'!B:B,MATCH($C523,'Policy Characteristics'!$C:$C,0))),"",INDEX('Policy Characteristics'!B:B,MATCH($C523,'Policy Characteristics'!$C:$C,0)))</f>
        <v>Subsidy for Electricity Production</v>
      </c>
      <c r="C523" s="254" t="str">
        <f t="shared" si="36"/>
        <v>Subsidy for Elec Production by Fuel</v>
      </c>
      <c r="D523" s="6" t="s">
        <v>3432</v>
      </c>
      <c r="E523" s="45"/>
      <c r="F523" s="6" t="s">
        <v>3439</v>
      </c>
      <c r="G523" s="314"/>
      <c r="H523" s="47">
        <f t="shared" si="37"/>
        <v>522</v>
      </c>
      <c r="I523" s="325" t="s">
        <v>40</v>
      </c>
      <c r="J523" s="255" t="str">
        <f>IF(ISBLANK(INDEX('Policy Characteristics'!D:D,MATCH($C523,'Policy Characteristics'!$C:$C,0))),"",INDEX('Policy Characteristics'!D:D,MATCH($C523,'Policy Characteristics'!$C:$C,0)))</f>
        <v>Subsidy for Electricity Production</v>
      </c>
      <c r="K523" s="254" t="str">
        <f>IF(ISBLANK(INDEX('Policy Characteristics'!E:E,MATCH($C523,'Policy Characteristics'!$C:$C,0))),"",INDEX('Policy Characteristics'!E:E,MATCH($C523,'Policy Characteristics'!$C:$C,0)))</f>
        <v>elec generation subsidy</v>
      </c>
      <c r="L523" s="254">
        <f>IF(ISBLANK(INDEX('Policy Characteristics'!F:F,MATCH($C523,'Policy Characteristics'!$C:$C,0))),"",INDEX('Policy Characteristics'!F:F,MATCH($C523,'Policy Characteristics'!$C:$C,0)))</f>
        <v>0</v>
      </c>
      <c r="M523" s="254">
        <f>IF(ISBLANK(INDEX('Policy Characteristics'!G:G,MATCH($C523,'Policy Characteristics'!$C:$C,0))),"",INDEX('Policy Characteristics'!G:G,MATCH($C523,'Policy Characteristics'!$C:$C,0)))</f>
        <v>60</v>
      </c>
      <c r="N523" s="254">
        <f>IF(ISBLANK(INDEX('Policy Characteristics'!H:H,MATCH($C523,'Policy Characteristics'!$C:$C,0))),"",INDEX('Policy Characteristics'!H:H,MATCH($C523,'Policy Characteristics'!$C:$C,0)))</f>
        <v>1</v>
      </c>
      <c r="O523" s="254" t="str">
        <f>IF(ISBLANK(INDEX('Policy Characteristics'!I:I,MATCH($C523,'Policy Characteristics'!$C:$C,0))),"",INDEX('Policy Characteristics'!I:I,MATCH($C523,'Policy Characteristics'!$C:$C,0)))</f>
        <v>$/MWh</v>
      </c>
      <c r="P523" s="254" t="str">
        <f>IF(ISBLANK(INDEX('Policy Characteristics'!J:J,MATCH($C523,'Policy Characteristics'!$C:$C,0))),"",INDEX('Policy Characteristics'!J:J,MATCH($C523,'Policy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3" s="254" t="str">
        <f>IF(ISBLANK(INDEX('Policy Characteristics'!K:K,MATCH($C523,'Policy Characteristics'!$C:$C,0))),"",INDEX('Policy Characteristics'!K:K,MATCH($C523,'Policy Characteristics'!$C:$C,0)))</f>
        <v>electricity-sector-main.html#subsidies</v>
      </c>
      <c r="R523" s="254" t="str">
        <f>IF(ISBLANK(INDEX('Policy Characteristics'!L:L,MATCH($C523,'Policy Characteristics'!$C:$C,0))),"",INDEX('Policy Characteristics'!L:L,MATCH($C523,'Policy Characteristics'!$C:$C,0)))</f>
        <v>subsidy-for-electricity-production.html</v>
      </c>
      <c r="S523" s="314"/>
    </row>
    <row r="524" spans="1:19" x14ac:dyDescent="0.25">
      <c r="A524" s="254" t="str">
        <f>IF(ISBLANK(INDEX('Policy Characteristics'!A:A,MATCH($C524,'Policy Characteristics'!$C:$C,0))),"",INDEX('Policy Characteristics'!A:A,MATCH($C524,'Policy Characteristics'!$C:$C,0)))</f>
        <v>Electricity Supply</v>
      </c>
      <c r="B524" s="262" t="str">
        <f>IF(ISBLANK(INDEX('Policy Characteristics'!B:B,MATCH($C524,'Policy Characteristics'!$C:$C,0))),"",INDEX('Policy Characteristics'!B:B,MATCH($C524,'Policy Characteristics'!$C:$C,0)))</f>
        <v>Subsidy for Electricity Production</v>
      </c>
      <c r="C524" s="254" t="str">
        <f t="shared" si="36"/>
        <v>Subsidy for Elec Production by Fuel</v>
      </c>
      <c r="D524" s="6" t="s">
        <v>3435</v>
      </c>
      <c r="E524" s="45"/>
      <c r="F524" s="6" t="s">
        <v>3440</v>
      </c>
      <c r="G524" s="314"/>
      <c r="H524" s="47">
        <f t="shared" si="37"/>
        <v>523</v>
      </c>
      <c r="I524" s="325" t="s">
        <v>40</v>
      </c>
      <c r="J524" s="255" t="str">
        <f>IF(ISBLANK(INDEX('Policy Characteristics'!D:D,MATCH($C524,'Policy Characteristics'!$C:$C,0))),"",INDEX('Policy Characteristics'!D:D,MATCH($C524,'Policy Characteristics'!$C:$C,0)))</f>
        <v>Subsidy for Electricity Production</v>
      </c>
      <c r="K524" s="254" t="str">
        <f>IF(ISBLANK(INDEX('Policy Characteristics'!E:E,MATCH($C524,'Policy Characteristics'!$C:$C,0))),"",INDEX('Policy Characteristics'!E:E,MATCH($C524,'Policy Characteristics'!$C:$C,0)))</f>
        <v>elec generation subsidy</v>
      </c>
      <c r="L524" s="254">
        <f>IF(ISBLANK(INDEX('Policy Characteristics'!F:F,MATCH($C524,'Policy Characteristics'!$C:$C,0))),"",INDEX('Policy Characteristics'!F:F,MATCH($C524,'Policy Characteristics'!$C:$C,0)))</f>
        <v>0</v>
      </c>
      <c r="M524" s="254">
        <f>IF(ISBLANK(INDEX('Policy Characteristics'!G:G,MATCH($C524,'Policy Characteristics'!$C:$C,0))),"",INDEX('Policy Characteristics'!G:G,MATCH($C524,'Policy Characteristics'!$C:$C,0)))</f>
        <v>60</v>
      </c>
      <c r="N524" s="254">
        <f>IF(ISBLANK(INDEX('Policy Characteristics'!H:H,MATCH($C524,'Policy Characteristics'!$C:$C,0))),"",INDEX('Policy Characteristics'!H:H,MATCH($C524,'Policy Characteristics'!$C:$C,0)))</f>
        <v>1</v>
      </c>
      <c r="O524" s="254" t="str">
        <f>IF(ISBLANK(INDEX('Policy Characteristics'!I:I,MATCH($C524,'Policy Characteristics'!$C:$C,0))),"",INDEX('Policy Characteristics'!I:I,MATCH($C524,'Policy Characteristics'!$C:$C,0)))</f>
        <v>$/MWh</v>
      </c>
      <c r="P524" s="254" t="str">
        <f>IF(ISBLANK(INDEX('Policy Characteristics'!J:J,MATCH($C524,'Policy Characteristics'!$C:$C,0))),"",INDEX('Policy Characteristics'!J:J,MATCH($C524,'Policy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4" s="254" t="str">
        <f>IF(ISBLANK(INDEX('Policy Characteristics'!K:K,MATCH($C524,'Policy Characteristics'!$C:$C,0))),"",INDEX('Policy Characteristics'!K:K,MATCH($C524,'Policy Characteristics'!$C:$C,0)))</f>
        <v>electricity-sector-main.html#subsidies</v>
      </c>
      <c r="R524" s="254" t="str">
        <f>IF(ISBLANK(INDEX('Policy Characteristics'!L:L,MATCH($C524,'Policy Characteristics'!$C:$C,0))),"",INDEX('Policy Characteristics'!L:L,MATCH($C524,'Policy Characteristics'!$C:$C,0)))</f>
        <v>subsidy-for-electricity-production.html</v>
      </c>
      <c r="S524" s="314"/>
    </row>
    <row r="525" spans="1:19" x14ac:dyDescent="0.25">
      <c r="A525" s="254" t="str">
        <f>IF(ISBLANK(INDEX('Policy Characteristics'!A:A,MATCH($C525,'Policy Characteristics'!$C:$C,0))),"",INDEX('Policy Characteristics'!A:A,MATCH($C525,'Policy Characteristics'!$C:$C,0)))</f>
        <v>Electricity Supply</v>
      </c>
      <c r="B525" s="262" t="str">
        <f>IF(ISBLANK(INDEX('Policy Characteristics'!B:B,MATCH($C525,'Policy Characteristics'!$C:$C,0))),"",INDEX('Policy Characteristics'!B:B,MATCH($C525,'Policy Characteristics'!$C:$C,0)))</f>
        <v>Subsidy for Electricity Production</v>
      </c>
      <c r="C525" s="254" t="str">
        <f t="shared" si="36"/>
        <v>Subsidy for Elec Production by Fuel</v>
      </c>
      <c r="D525" s="6" t="s">
        <v>3436</v>
      </c>
      <c r="E525" s="45"/>
      <c r="F525" s="6" t="s">
        <v>3441</v>
      </c>
      <c r="G525" s="314"/>
      <c r="H525" s="47">
        <f t="shared" si="37"/>
        <v>524</v>
      </c>
      <c r="I525" s="325" t="s">
        <v>40</v>
      </c>
      <c r="J525" s="255" t="str">
        <f>IF(ISBLANK(INDEX('Policy Characteristics'!D:D,MATCH($C525,'Policy Characteristics'!$C:$C,0))),"",INDEX('Policy Characteristics'!D:D,MATCH($C525,'Policy Characteristics'!$C:$C,0)))</f>
        <v>Subsidy for Electricity Production</v>
      </c>
      <c r="K525" s="254" t="str">
        <f>IF(ISBLANK(INDEX('Policy Characteristics'!E:E,MATCH($C525,'Policy Characteristics'!$C:$C,0))),"",INDEX('Policy Characteristics'!E:E,MATCH($C525,'Policy Characteristics'!$C:$C,0)))</f>
        <v>elec generation subsidy</v>
      </c>
      <c r="L525" s="254">
        <f>IF(ISBLANK(INDEX('Policy Characteristics'!F:F,MATCH($C525,'Policy Characteristics'!$C:$C,0))),"",INDEX('Policy Characteristics'!F:F,MATCH($C525,'Policy Characteristics'!$C:$C,0)))</f>
        <v>0</v>
      </c>
      <c r="M525" s="254">
        <f>IF(ISBLANK(INDEX('Policy Characteristics'!G:G,MATCH($C525,'Policy Characteristics'!$C:$C,0))),"",INDEX('Policy Characteristics'!G:G,MATCH($C525,'Policy Characteristics'!$C:$C,0)))</f>
        <v>60</v>
      </c>
      <c r="N525" s="254">
        <f>IF(ISBLANK(INDEX('Policy Characteristics'!H:H,MATCH($C525,'Policy Characteristics'!$C:$C,0))),"",INDEX('Policy Characteristics'!H:H,MATCH($C525,'Policy Characteristics'!$C:$C,0)))</f>
        <v>1</v>
      </c>
      <c r="O525" s="254" t="str">
        <f>IF(ISBLANK(INDEX('Policy Characteristics'!I:I,MATCH($C525,'Policy Characteristics'!$C:$C,0))),"",INDEX('Policy Characteristics'!I:I,MATCH($C525,'Policy Characteristics'!$C:$C,0)))</f>
        <v>$/MWh</v>
      </c>
      <c r="P525" s="254" t="str">
        <f>IF(ISBLANK(INDEX('Policy Characteristics'!J:J,MATCH($C525,'Policy Characteristics'!$C:$C,0))),"",INDEX('Policy Characteristics'!J:J,MATCH($C525,'Policy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5" s="254" t="str">
        <f>IF(ISBLANK(INDEX('Policy Characteristics'!K:K,MATCH($C525,'Policy Characteristics'!$C:$C,0))),"",INDEX('Policy Characteristics'!K:K,MATCH($C525,'Policy Characteristics'!$C:$C,0)))</f>
        <v>electricity-sector-main.html#subsidies</v>
      </c>
      <c r="R525" s="254" t="str">
        <f>IF(ISBLANK(INDEX('Policy Characteristics'!L:L,MATCH($C525,'Policy Characteristics'!$C:$C,0))),"",INDEX('Policy Characteristics'!L:L,MATCH($C525,'Policy Characteristics'!$C:$C,0)))</f>
        <v>subsidy-for-electricity-production.html</v>
      </c>
      <c r="S525" s="314"/>
    </row>
    <row r="526" spans="1:19" x14ac:dyDescent="0.25">
      <c r="A526" s="254" t="str">
        <f>IF(ISBLANK(INDEX('Policy Characteristics'!A:A,MATCH($C526,'Policy Characteristics'!$C:$C,0))),"",INDEX('Policy Characteristics'!A:A,MATCH($C526,'Policy Characteristics'!$C:$C,0)))</f>
        <v>Electricity Supply</v>
      </c>
      <c r="B526" s="262" t="str">
        <f>IF(ISBLANK(INDEX('Policy Characteristics'!B:B,MATCH($C526,'Policy Characteristics'!$C:$C,0))),"",INDEX('Policy Characteristics'!B:B,MATCH($C526,'Policy Characteristics'!$C:$C,0)))</f>
        <v>Subsidy for Electricity Production</v>
      </c>
      <c r="C526" s="254" t="str">
        <f t="shared" si="36"/>
        <v>Subsidy for Elec Production by Fuel</v>
      </c>
      <c r="D526" s="6" t="s">
        <v>3437</v>
      </c>
      <c r="E526" s="45"/>
      <c r="F526" s="6" t="s">
        <v>3442</v>
      </c>
      <c r="G526" s="314"/>
      <c r="H526" s="47">
        <f t="shared" si="37"/>
        <v>525</v>
      </c>
      <c r="I526" s="325" t="s">
        <v>40</v>
      </c>
      <c r="J526" s="255" t="str">
        <f>IF(ISBLANK(INDEX('Policy Characteristics'!D:D,MATCH($C526,'Policy Characteristics'!$C:$C,0))),"",INDEX('Policy Characteristics'!D:D,MATCH($C526,'Policy Characteristics'!$C:$C,0)))</f>
        <v>Subsidy for Electricity Production</v>
      </c>
      <c r="K526" s="254" t="str">
        <f>IF(ISBLANK(INDEX('Policy Characteristics'!E:E,MATCH($C526,'Policy Characteristics'!$C:$C,0))),"",INDEX('Policy Characteristics'!E:E,MATCH($C526,'Policy Characteristics'!$C:$C,0)))</f>
        <v>elec generation subsidy</v>
      </c>
      <c r="L526" s="254">
        <f>IF(ISBLANK(INDEX('Policy Characteristics'!F:F,MATCH($C526,'Policy Characteristics'!$C:$C,0))),"",INDEX('Policy Characteristics'!F:F,MATCH($C526,'Policy Characteristics'!$C:$C,0)))</f>
        <v>0</v>
      </c>
      <c r="M526" s="254">
        <f>IF(ISBLANK(INDEX('Policy Characteristics'!G:G,MATCH($C526,'Policy Characteristics'!$C:$C,0))),"",INDEX('Policy Characteristics'!G:G,MATCH($C526,'Policy Characteristics'!$C:$C,0)))</f>
        <v>60</v>
      </c>
      <c r="N526" s="254">
        <f>IF(ISBLANK(INDEX('Policy Characteristics'!H:H,MATCH($C526,'Policy Characteristics'!$C:$C,0))),"",INDEX('Policy Characteristics'!H:H,MATCH($C526,'Policy Characteristics'!$C:$C,0)))</f>
        <v>1</v>
      </c>
      <c r="O526" s="254" t="str">
        <f>IF(ISBLANK(INDEX('Policy Characteristics'!I:I,MATCH($C526,'Policy Characteristics'!$C:$C,0))),"",INDEX('Policy Characteristics'!I:I,MATCH($C526,'Policy Characteristics'!$C:$C,0)))</f>
        <v>$/MWh</v>
      </c>
      <c r="P526" s="254" t="str">
        <f>IF(ISBLANK(INDEX('Policy Characteristics'!J:J,MATCH($C526,'Policy Characteristics'!$C:$C,0))),"",INDEX('Policy Characteristics'!J:J,MATCH($C526,'Policy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6" s="254" t="str">
        <f>IF(ISBLANK(INDEX('Policy Characteristics'!K:K,MATCH($C526,'Policy Characteristics'!$C:$C,0))),"",INDEX('Policy Characteristics'!K:K,MATCH($C526,'Policy Characteristics'!$C:$C,0)))</f>
        <v>electricity-sector-main.html#subsidies</v>
      </c>
      <c r="R526" s="254" t="str">
        <f>IF(ISBLANK(INDEX('Policy Characteristics'!L:L,MATCH($C526,'Policy Characteristics'!$C:$C,0))),"",INDEX('Policy Characteristics'!L:L,MATCH($C526,'Policy Characteristics'!$C:$C,0)))</f>
        <v>subsidy-for-electricity-production.html</v>
      </c>
      <c r="S526" s="314"/>
    </row>
    <row r="527" spans="1:19" x14ac:dyDescent="0.25">
      <c r="A527" s="254" t="str">
        <f>IF(ISBLANK(INDEX('Policy Characteristics'!A:A,MATCH($C527,'Policy Characteristics'!$C:$C,0))),"",INDEX('Policy Characteristics'!A:A,MATCH($C527,'Policy Characteristics'!$C:$C,0)))</f>
        <v>Electricity Supply</v>
      </c>
      <c r="B527" s="262" t="str">
        <f>IF(ISBLANK(INDEX('Policy Characteristics'!B:B,MATCH($C527,'Policy Characteristics'!$C:$C,0))),"",INDEX('Policy Characteristics'!B:B,MATCH($C527,'Policy Characteristics'!$C:$C,0)))</f>
        <v>Subsidy for Electricity Production</v>
      </c>
      <c r="C527" s="254" t="str">
        <f t="shared" si="36"/>
        <v>Subsidy for Elec Production by Fuel</v>
      </c>
      <c r="D527" s="6" t="s">
        <v>3438</v>
      </c>
      <c r="E527" s="45"/>
      <c r="F527" s="6" t="s">
        <v>3443</v>
      </c>
      <c r="G527" s="314"/>
      <c r="H527" s="47">
        <f t="shared" si="37"/>
        <v>526</v>
      </c>
      <c r="I527" s="325" t="s">
        <v>40</v>
      </c>
      <c r="J527" s="255" t="str">
        <f>IF(ISBLANK(INDEX('Policy Characteristics'!D:D,MATCH($C527,'Policy Characteristics'!$C:$C,0))),"",INDEX('Policy Characteristics'!D:D,MATCH($C527,'Policy Characteristics'!$C:$C,0)))</f>
        <v>Subsidy for Electricity Production</v>
      </c>
      <c r="K527" s="254" t="str">
        <f>IF(ISBLANK(INDEX('Policy Characteristics'!E:E,MATCH($C527,'Policy Characteristics'!$C:$C,0))),"",INDEX('Policy Characteristics'!E:E,MATCH($C527,'Policy Characteristics'!$C:$C,0)))</f>
        <v>elec generation subsidy</v>
      </c>
      <c r="L527" s="254">
        <f>IF(ISBLANK(INDEX('Policy Characteristics'!F:F,MATCH($C527,'Policy Characteristics'!$C:$C,0))),"",INDEX('Policy Characteristics'!F:F,MATCH($C527,'Policy Characteristics'!$C:$C,0)))</f>
        <v>0</v>
      </c>
      <c r="M527" s="254">
        <f>IF(ISBLANK(INDEX('Policy Characteristics'!G:G,MATCH($C527,'Policy Characteristics'!$C:$C,0))),"",INDEX('Policy Characteristics'!G:G,MATCH($C527,'Policy Characteristics'!$C:$C,0)))</f>
        <v>60</v>
      </c>
      <c r="N527" s="254">
        <f>IF(ISBLANK(INDEX('Policy Characteristics'!H:H,MATCH($C527,'Policy Characteristics'!$C:$C,0))),"",INDEX('Policy Characteristics'!H:H,MATCH($C527,'Policy Characteristics'!$C:$C,0)))</f>
        <v>1</v>
      </c>
      <c r="O527" s="254" t="str">
        <f>IF(ISBLANK(INDEX('Policy Characteristics'!I:I,MATCH($C527,'Policy Characteristics'!$C:$C,0))),"",INDEX('Policy Characteristics'!I:I,MATCH($C527,'Policy Characteristics'!$C:$C,0)))</f>
        <v>$/MWh</v>
      </c>
      <c r="P527" s="254" t="str">
        <f>IF(ISBLANK(INDEX('Policy Characteristics'!J:J,MATCH($C527,'Policy Characteristics'!$C:$C,0))),"",INDEX('Policy Characteristics'!J:J,MATCH($C527,'Policy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7" s="254" t="str">
        <f>IF(ISBLANK(INDEX('Policy Characteristics'!K:K,MATCH($C527,'Policy Characteristics'!$C:$C,0))),"",INDEX('Policy Characteristics'!K:K,MATCH($C527,'Policy Characteristics'!$C:$C,0)))</f>
        <v>electricity-sector-main.html#subsidies</v>
      </c>
      <c r="R527" s="254" t="str">
        <f>IF(ISBLANK(INDEX('Policy Characteristics'!L:L,MATCH($C527,'Policy Characteristics'!$C:$C,0))),"",INDEX('Policy Characteristics'!L:L,MATCH($C527,'Policy Characteristics'!$C:$C,0)))</f>
        <v>subsidy-for-electricity-production.html</v>
      </c>
      <c r="S527" s="314"/>
    </row>
    <row r="528" spans="1:19" x14ac:dyDescent="0.25">
      <c r="A528" s="254" t="str">
        <f>IF(ISBLANK(INDEX('Policy Characteristics'!A:A,MATCH($C528,'Policy Characteristics'!$C:$C,0))),"",INDEX('Policy Characteristics'!A:A,MATCH($C528,'Policy Characteristics'!$C:$C,0)))</f>
        <v>Electricity Supply</v>
      </c>
      <c r="B528" s="262" t="str">
        <f>IF(ISBLANK(INDEX('Policy Characteristics'!B:B,MATCH($C528,'Policy Characteristics'!$C:$C,0))),"",INDEX('Policy Characteristics'!B:B,MATCH($C528,'Policy Characteristics'!$C:$C,0)))</f>
        <v>Subsidy for Electricity Production</v>
      </c>
      <c r="C528" s="254" t="str">
        <f t="shared" si="36"/>
        <v>Subsidy for Elec Production by Fuel</v>
      </c>
      <c r="D528" s="6" t="s">
        <v>3501</v>
      </c>
      <c r="E528" s="45"/>
      <c r="F528" s="6" t="s">
        <v>3499</v>
      </c>
      <c r="G528" s="314"/>
      <c r="H528" s="47">
        <f t="shared" si="37"/>
        <v>527</v>
      </c>
      <c r="I528" s="325" t="s">
        <v>40</v>
      </c>
      <c r="J528" s="255" t="str">
        <f>IF(ISBLANK(INDEX('Policy Characteristics'!D:D,MATCH($C528,'Policy Characteristics'!$C:$C,0))),"",INDEX('Policy Characteristics'!D:D,MATCH($C528,'Policy Characteristics'!$C:$C,0)))</f>
        <v>Subsidy for Electricity Production</v>
      </c>
      <c r="K528" s="254" t="str">
        <f>IF(ISBLANK(INDEX('Policy Characteristics'!E:E,MATCH($C528,'Policy Characteristics'!$C:$C,0))),"",INDEX('Policy Characteristics'!E:E,MATCH($C528,'Policy Characteristics'!$C:$C,0)))</f>
        <v>elec generation subsidy</v>
      </c>
      <c r="L528" s="254">
        <f>IF(ISBLANK(INDEX('Policy Characteristics'!F:F,MATCH($C528,'Policy Characteristics'!$C:$C,0))),"",INDEX('Policy Characteristics'!F:F,MATCH($C528,'Policy Characteristics'!$C:$C,0)))</f>
        <v>0</v>
      </c>
      <c r="M528" s="254">
        <f>IF(ISBLANK(INDEX('Policy Characteristics'!G:G,MATCH($C528,'Policy Characteristics'!$C:$C,0))),"",INDEX('Policy Characteristics'!G:G,MATCH($C528,'Policy Characteristics'!$C:$C,0)))</f>
        <v>60</v>
      </c>
      <c r="N528" s="254">
        <f>IF(ISBLANK(INDEX('Policy Characteristics'!H:H,MATCH($C528,'Policy Characteristics'!$C:$C,0))),"",INDEX('Policy Characteristics'!H:H,MATCH($C528,'Policy Characteristics'!$C:$C,0)))</f>
        <v>1</v>
      </c>
      <c r="O528" s="254" t="str">
        <f>IF(ISBLANK(INDEX('Policy Characteristics'!I:I,MATCH($C528,'Policy Characteristics'!$C:$C,0))),"",INDEX('Policy Characteristics'!I:I,MATCH($C528,'Policy Characteristics'!$C:$C,0)))</f>
        <v>$/MWh</v>
      </c>
      <c r="P528" s="254" t="str">
        <f>IF(ISBLANK(INDEX('Policy Characteristics'!J:J,MATCH($C528,'Policy Characteristics'!$C:$C,0))),"",INDEX('Policy Characteristics'!J:J,MATCH($C528,'Policy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8" s="254" t="str">
        <f>IF(ISBLANK(INDEX('Policy Characteristics'!K:K,MATCH($C528,'Policy Characteristics'!$C:$C,0))),"",INDEX('Policy Characteristics'!K:K,MATCH($C528,'Policy Characteristics'!$C:$C,0)))</f>
        <v>electricity-sector-main.html#subsidies</v>
      </c>
      <c r="R528" s="254" t="str">
        <f>IF(ISBLANK(INDEX('Policy Characteristics'!L:L,MATCH($C528,'Policy Characteristics'!$C:$C,0))),"",INDEX('Policy Characteristics'!L:L,MATCH($C528,'Policy Characteristics'!$C:$C,0)))</f>
        <v>subsidy-for-electricity-production.html</v>
      </c>
      <c r="S528" s="314"/>
    </row>
    <row r="529" spans="1:19" x14ac:dyDescent="0.25">
      <c r="A529" s="254" t="str">
        <f>IF(ISBLANK(INDEX('Policy Characteristics'!A:A,MATCH($C529,'Policy Characteristics'!$C:$C,0))),"",INDEX('Policy Characteristics'!A:A,MATCH($C529,'Policy Characteristics'!$C:$C,0)))</f>
        <v>Electricity Supply</v>
      </c>
      <c r="B529" s="262" t="str">
        <f>IF(ISBLANK(INDEX('Policy Characteristics'!B:B,MATCH($C529,'Policy Characteristics'!$C:$C,0))),"",INDEX('Policy Characteristics'!B:B,MATCH($C529,'Policy Characteristics'!$C:$C,0)))</f>
        <v>Subsidy for Electricity Production</v>
      </c>
      <c r="C529" s="254" t="str">
        <f t="shared" si="36"/>
        <v>Subsidy for Elec Production by Fuel</v>
      </c>
      <c r="D529" s="6" t="s">
        <v>3502</v>
      </c>
      <c r="E529" s="45"/>
      <c r="F529" s="6" t="s">
        <v>3500</v>
      </c>
      <c r="G529" s="314"/>
      <c r="H529" s="47">
        <f t="shared" si="37"/>
        <v>528</v>
      </c>
      <c r="I529" s="325" t="s">
        <v>40</v>
      </c>
      <c r="J529" s="255" t="str">
        <f>IF(ISBLANK(INDEX('Policy Characteristics'!D:D,MATCH($C529,'Policy Characteristics'!$C:$C,0))),"",INDEX('Policy Characteristics'!D:D,MATCH($C529,'Policy Characteristics'!$C:$C,0)))</f>
        <v>Subsidy for Electricity Production</v>
      </c>
      <c r="K529" s="254" t="str">
        <f>IF(ISBLANK(INDEX('Policy Characteristics'!E:E,MATCH($C529,'Policy Characteristics'!$C:$C,0))),"",INDEX('Policy Characteristics'!E:E,MATCH($C529,'Policy Characteristics'!$C:$C,0)))</f>
        <v>elec generation subsidy</v>
      </c>
      <c r="L529" s="254">
        <f>IF(ISBLANK(INDEX('Policy Characteristics'!F:F,MATCH($C529,'Policy Characteristics'!$C:$C,0))),"",INDEX('Policy Characteristics'!F:F,MATCH($C529,'Policy Characteristics'!$C:$C,0)))</f>
        <v>0</v>
      </c>
      <c r="M529" s="254">
        <f>IF(ISBLANK(INDEX('Policy Characteristics'!G:G,MATCH($C529,'Policy Characteristics'!$C:$C,0))),"",INDEX('Policy Characteristics'!G:G,MATCH($C529,'Policy Characteristics'!$C:$C,0)))</f>
        <v>60</v>
      </c>
      <c r="N529" s="254">
        <f>IF(ISBLANK(INDEX('Policy Characteristics'!H:H,MATCH($C529,'Policy Characteristics'!$C:$C,0))),"",INDEX('Policy Characteristics'!H:H,MATCH($C529,'Policy Characteristics'!$C:$C,0)))</f>
        <v>1</v>
      </c>
      <c r="O529" s="254" t="str">
        <f>IF(ISBLANK(INDEX('Policy Characteristics'!I:I,MATCH($C529,'Policy Characteristics'!$C:$C,0))),"",INDEX('Policy Characteristics'!I:I,MATCH($C529,'Policy Characteristics'!$C:$C,0)))</f>
        <v>$/MWh</v>
      </c>
      <c r="P529" s="254" t="str">
        <f>IF(ISBLANK(INDEX('Policy Characteristics'!J:J,MATCH($C529,'Policy Characteristics'!$C:$C,0))),"",INDEX('Policy Characteristics'!J:J,MATCH($C529,'Policy Characteristics'!$C:$C,0)))</f>
        <v>**Description:** This policy is a subsidy paid by the government to suppliers of electricity per unit of electricity generated from the selected plant type(s).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9" s="254" t="str">
        <f>IF(ISBLANK(INDEX('Policy Characteristics'!K:K,MATCH($C529,'Policy Characteristics'!$C:$C,0))),"",INDEX('Policy Characteristics'!K:K,MATCH($C529,'Policy Characteristics'!$C:$C,0)))</f>
        <v>electricity-sector-main.html#subsidies</v>
      </c>
      <c r="R529" s="254"/>
      <c r="S529" s="314"/>
    </row>
    <row r="530" spans="1:19" x14ac:dyDescent="0.25">
      <c r="A530" s="254" t="str">
        <f>IF(ISBLANK(INDEX('Policy Characteristics'!A:A,MATCH($C530,'Policy Characteristics'!$C:$C,0))),"",INDEX('Policy Characteristics'!A:A,MATCH($C530,'Policy Characteristics'!$C:$C,0)))</f>
        <v>Electricity Supply</v>
      </c>
      <c r="B530" s="262" t="str">
        <f>IF(ISBLANK(INDEX('Policy Characteristics'!B:B,MATCH($C530,'Policy Characteristics'!$C:$C,0))),"",INDEX('Policy Characteristics'!B:B,MATCH($C530,'Policy Characteristics'!$C:$C,0)))</f>
        <v>Use EVs for Grid Balancing</v>
      </c>
      <c r="C530" s="1" t="s">
        <v>3494</v>
      </c>
      <c r="D530" s="6"/>
      <c r="E530" s="45"/>
      <c r="F530" s="6"/>
      <c r="G530" s="6"/>
      <c r="H530" s="47">
        <f t="shared" si="37"/>
        <v>529</v>
      </c>
      <c r="I530" s="325" t="s">
        <v>40</v>
      </c>
      <c r="J530" s="255" t="str">
        <f>IF(ISBLANK(INDEX('Policy Characteristics'!D:D,MATCH($C530,'Policy Characteristics'!$C:$C,0))),"",INDEX('Policy Characteristics'!D:D,MATCH($C530,'Policy Characteristics'!$C:$C,0)))</f>
        <v>EVs for Grid Balancing</v>
      </c>
      <c r="K530" s="254" t="str">
        <f>IF(ISBLANK(INDEX('Policy Characteristics'!E:E,MATCH($C530,'Policy Characteristics'!$C:$C,0))),"",INDEX('Policy Characteristics'!E:E,MATCH($C530,'Policy Characteristics'!$C:$C,0)))</f>
        <v>elec use EVs for grid balancing</v>
      </c>
      <c r="L530" s="368">
        <f>IF(ISBLANK(INDEX('Policy Characteristics'!F:F,MATCH($C530,'Policy Characteristics'!$C:$C,0))),"",INDEX('Policy Characteristics'!F:F,MATCH($C530,'Policy Characteristics'!$C:$C,0)))</f>
        <v>0</v>
      </c>
      <c r="M530" s="368">
        <f>IF(ISBLANK(INDEX('Policy Characteristics'!G:G,MATCH($C530,'Policy Characteristics'!$C:$C,0))),"",INDEX('Policy Characteristics'!G:G,MATCH($C530,'Policy Characteristics'!$C:$C,0)))</f>
        <v>1</v>
      </c>
      <c r="N530" s="368">
        <f>IF(ISBLANK(INDEX('Policy Characteristics'!H:H,MATCH($C530,'Policy Characteristics'!$C:$C,0))),"",INDEX('Policy Characteristics'!H:H,MATCH($C530,'Policy Characteristics'!$C:$C,0)))</f>
        <v>0.01</v>
      </c>
      <c r="O530" s="254" t="str">
        <f>IF(ISBLANK(INDEX('Policy Characteristics'!I:I,MATCH($C530,'Policy Characteristics'!$C:$C,0))),"",INDEX('Policy Characteristics'!I:I,MATCH($C530,'Policy Characteristics'!$C:$C,0)))</f>
        <v>% of EVs used</v>
      </c>
      <c r="P530" s="254" t="str">
        <f>IF(ISBLANK(INDEX('Policy Characteristics'!J:J,MATCH($C530,'Policy Characteristics'!$C:$C,0))),"",INDEX('Policy Characteristics'!J:J,MATCH($C530,'Policy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530" s="254" t="str">
        <f>IF(ISBLANK(INDEX('Policy Characteristics'!K:K,MATCH($C530,'Policy Characteristics'!$C:$C,0))),"",INDEX('Policy Characteristics'!K:K,MATCH($C530,'Policy Characteristics'!$C:$C,0)))</f>
        <v/>
      </c>
      <c r="R530" s="254" t="str">
        <f>IF(ISBLANK(INDEX('Policy Characteristics'!L:L,MATCH($C530,'Policy Characteristics'!$C:$C,0))),"",INDEX('Policy Characteristics'!L:L,MATCH($C530,'Policy Characteristics'!$C:$C,0)))</f>
        <v/>
      </c>
      <c r="S530" s="314"/>
    </row>
    <row r="531" spans="1:19" x14ac:dyDescent="0.25">
      <c r="A531" s="254" t="str">
        <f>IF(ISBLANK(INDEX('Policy Characteristics'!A:A,MATCH($C531,'Policy Characteristics'!$C:$C,0))),"",INDEX('Policy Characteristics'!A:A,MATCH($C531,'Policy Characteristics'!$C:$C,0)))</f>
        <v>Electricity Supply</v>
      </c>
      <c r="B531" s="262" t="str">
        <f>IF(ISBLANK(INDEX('Policy Characteristics'!B:B,MATCH($C531,'Policy Characteristics'!$C:$C,0))),"",INDEX('Policy Characteristics'!B:B,MATCH($C531,'Policy Characteristics'!$C:$C,0)))</f>
        <v>Subsidy for Grid Battery Production</v>
      </c>
      <c r="C531" t="s">
        <v>3776</v>
      </c>
      <c r="D531" s="6"/>
      <c r="E531" s="45"/>
      <c r="F531" s="6"/>
      <c r="G531" s="6"/>
      <c r="H531" s="47">
        <f t="shared" si="37"/>
        <v>530</v>
      </c>
      <c r="I531" s="325" t="s">
        <v>40</v>
      </c>
      <c r="J531" s="255" t="str">
        <f>IF(ISBLANK(INDEX('Policy Characteristics'!D:D,MATCH($C531,'Policy Characteristics'!$C:$C,0))),"",INDEX('Policy Characteristics'!D:D,MATCH($C531,'Policy Characteristics'!$C:$C,0)))</f>
        <v>Grid Battery Subsidy</v>
      </c>
      <c r="K531" s="254" t="str">
        <f>IF(ISBLANK(INDEX('Policy Characteristics'!E:E,MATCH($C531,'Policy Characteristics'!$C:$C,0))),"",INDEX('Policy Characteristics'!E:E,MATCH($C531,'Policy Characteristics'!$C:$C,0)))</f>
        <v>elec battery production subsidy</v>
      </c>
      <c r="L531" s="254">
        <f>IF(ISBLANK(INDEX('Policy Characteristics'!F:F,MATCH($C531,'Policy Characteristics'!$C:$C,0))),"",INDEX('Policy Characteristics'!F:F,MATCH($C531,'Policy Characteristics'!$C:$C,0)))</f>
        <v>-100</v>
      </c>
      <c r="M531" s="254">
        <f>IF(ISBLANK(INDEX('Policy Characteristics'!G:G,MATCH($C531,'Policy Characteristics'!$C:$C,0))),"",INDEX('Policy Characteristics'!G:G,MATCH($C531,'Policy Characteristics'!$C:$C,0)))</f>
        <v>100</v>
      </c>
      <c r="N531" s="254">
        <f>IF(ISBLANK(INDEX('Policy Characteristics'!H:H,MATCH($C531,'Policy Characteristics'!$C:$C,0))),"",INDEX('Policy Characteristics'!H:H,MATCH($C531,'Policy Characteristics'!$C:$C,0)))</f>
        <v>1</v>
      </c>
      <c r="O531" s="254" t="str">
        <f>IF(ISBLANK(INDEX('Policy Characteristics'!I:I,MATCH($C531,'Policy Characteristics'!$C:$C,0))),"",INDEX('Policy Characteristics'!I:I,MATCH($C531,'Policy Characteristics'!$C:$C,0)))</f>
        <v>$/kWh</v>
      </c>
      <c r="P531" s="254" t="str">
        <f>IF(ISBLANK(INDEX('Policy Characteristics'!J:J,MATCH($C531,'Policy Characteristics'!$C:$C,0))),"",INDEX('Policy Characteristics'!J:J,MATCH($C531,'Policy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531" s="254" t="str">
        <f>IF(ISBLANK(INDEX('Policy Characteristics'!K:K,MATCH($C531,'Policy Characteristics'!$C:$C,0))),"",INDEX('Policy Characteristics'!K:K,MATCH($C531,'Policy Characteristics'!$C:$C,0)))</f>
        <v/>
      </c>
      <c r="R531" s="254" t="str">
        <f>IF(ISBLANK(INDEX('Policy Characteristics'!L:L,MATCH($C531,'Policy Characteristics'!$C:$C,0))),"",INDEX('Policy Characteristics'!L:L,MATCH($C531,'Policy Characteristics'!$C:$C,0)))</f>
        <v/>
      </c>
      <c r="S531" s="314"/>
    </row>
    <row r="532" spans="1:19" ht="30" x14ac:dyDescent="0.25">
      <c r="A532" s="254" t="str">
        <f>IF(ISBLANK(INDEX('Policy Characteristics'!A:A,MATCH($C532,'Policy Characteristics'!$C:$C,0))),"",INDEX('Policy Characteristics'!A:A,MATCH($C532,'Policy Characteristics'!$C:$C,0)))</f>
        <v>Electricity Supply</v>
      </c>
      <c r="B532" s="262" t="str">
        <f>IF(ISBLANK(INDEX('Policy Characteristics'!B:B,MATCH($C532,'Policy Characteristics'!$C:$C,0))),"",INDEX('Policy Characteristics'!B:B,MATCH($C532,'Policy Characteristics'!$C:$C,0)))</f>
        <v>Subsidy for Grid Battery Capacity</v>
      </c>
      <c r="C532" s="1" t="s">
        <v>3541</v>
      </c>
      <c r="D532" s="6"/>
      <c r="E532" s="45"/>
      <c r="F532" s="6"/>
      <c r="G532" s="6"/>
      <c r="H532" s="47">
        <f t="shared" si="37"/>
        <v>531</v>
      </c>
      <c r="I532" s="325" t="s">
        <v>40</v>
      </c>
      <c r="J532" s="255" t="str">
        <f>IF(ISBLANK(INDEX('Policy Characteristics'!D:D,MATCH($C532,'Policy Characteristics'!$C:$C,0))),"",INDEX('Policy Characteristics'!D:D,MATCH($C532,'Policy Characteristics'!$C:$C,0)))</f>
        <v>Grid Battery Subsidy</v>
      </c>
      <c r="K532" s="254" t="str">
        <f>IF(ISBLANK(INDEX('Policy Characteristics'!E:E,MATCH($C532,'Policy Characteristics'!$C:$C,0))),"",INDEX('Policy Characteristics'!E:E,MATCH($C532,'Policy Characteristics'!$C:$C,0)))</f>
        <v>elec battery construction subsidy</v>
      </c>
      <c r="L532" s="368">
        <f>IF(ISBLANK(INDEX('Policy Characteristics'!F:F,MATCH($C532,'Policy Characteristics'!$C:$C,0))),"",INDEX('Policy Characteristics'!F:F,MATCH($C532,'Policy Characteristics'!$C:$C,0)))</f>
        <v>-1</v>
      </c>
      <c r="M532" s="368">
        <f>IF(ISBLANK(INDEX('Policy Characteristics'!G:G,MATCH($C532,'Policy Characteristics'!$C:$C,0))),"",INDEX('Policy Characteristics'!G:G,MATCH($C532,'Policy Characteristics'!$C:$C,0)))</f>
        <v>1</v>
      </c>
      <c r="N532" s="368">
        <f>IF(ISBLANK(INDEX('Policy Characteristics'!H:H,MATCH($C532,'Policy Characteristics'!$C:$C,0))),"",INDEX('Policy Characteristics'!H:H,MATCH($C532,'Policy Characteristics'!$C:$C,0)))</f>
        <v>0.01</v>
      </c>
      <c r="O532" s="254" t="str">
        <f>IF(ISBLANK(INDEX('Policy Characteristics'!I:I,MATCH($C532,'Policy Characteristics'!$C:$C,0))),"",INDEX('Policy Characteristics'!I:I,MATCH($C532,'Policy Characteristics'!$C:$C,0)))</f>
        <v>% of capital costs</v>
      </c>
      <c r="P532" s="254" t="str">
        <f>IF(ISBLANK(INDEX('Policy Characteristics'!J:J,MATCH($C532,'Policy Characteristics'!$C:$C,0))),"",INDEX('Policy Characteristics'!J:J,MATCH($C532,'Policy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532" s="254" t="str">
        <f>IF(ISBLANK(INDEX('Policy Characteristics'!K:K,MATCH($C532,'Policy Characteristics'!$C:$C,0))),"",INDEX('Policy Characteristics'!K:K,MATCH($C532,'Policy Characteristics'!$C:$C,0)))</f>
        <v/>
      </c>
      <c r="R532" s="254"/>
      <c r="S532" s="314"/>
    </row>
    <row r="533" spans="1:19" x14ac:dyDescent="0.25">
      <c r="A533" s="254" t="str">
        <f>IF(ISBLANK(INDEX('Policy Characteristics'!A:A,MATCH($C533,'Policy Characteristics'!$C:$C,0))),"",INDEX('Policy Characteristics'!A:A,MATCH($C533,'Policy Characteristics'!$C:$C,0)))</f>
        <v>Electricity Supply</v>
      </c>
      <c r="B533" s="262" t="str">
        <f>IF(ISBLANK(INDEX('Policy Characteristics'!B:B,MATCH($C533,'Policy Characteristics'!$C:$C,0))),"",INDEX('Policy Characteristics'!B:B,MATCH($C533,'Policy Characteristics'!$C:$C,0)))</f>
        <v>Electricity CCS Subsidy</v>
      </c>
      <c r="C533" s="1" t="s">
        <v>3545</v>
      </c>
      <c r="D533" s="45" t="s">
        <v>431</v>
      </c>
      <c r="F533" s="45" t="s">
        <v>430</v>
      </c>
      <c r="H533" s="47">
        <f t="shared" si="37"/>
        <v>532</v>
      </c>
      <c r="I533" s="1" t="s">
        <v>41</v>
      </c>
      <c r="J533" s="255" t="str">
        <f>IF(ISBLANK(INDEX('Policy Characteristics'!D:D,MATCH($C533,'Policy Characteristics'!$C:$C,0))),"",INDEX('Policy Characteristics'!D:D,MATCH($C533,'Policy Characteristics'!$C:$C,0)))</f>
        <v>Electricity CCS Subsidy</v>
      </c>
      <c r="K533" s="254" t="str">
        <f>IF(ISBLANK(INDEX('Policy Characteristics'!E:E,MATCH($C533,'Policy Characteristics'!$C:$C,0))),"",INDEX('Policy Characteristics'!E:E,MATCH($C533,'Policy Characteristics'!$C:$C,0)))</f>
        <v>elec CCS subsidy</v>
      </c>
      <c r="L533" s="368">
        <f>IF(ISBLANK(INDEX('Policy Characteristics'!F:F,MATCH($C533,'Policy Characteristics'!$C:$C,0))),"",INDEX('Policy Characteristics'!F:F,MATCH($C533,'Policy Characteristics'!$C:$C,0)))</f>
        <v>-100</v>
      </c>
      <c r="M533" s="368">
        <f>IF(ISBLANK(INDEX('Policy Characteristics'!G:G,MATCH($C533,'Policy Characteristics'!$C:$C,0))),"",INDEX('Policy Characteristics'!G:G,MATCH($C533,'Policy Characteristics'!$C:$C,0)))</f>
        <v>100</v>
      </c>
      <c r="N533" s="368">
        <f>IF(ISBLANK(INDEX('Policy Characteristics'!H:H,MATCH($C533,'Policy Characteristics'!$C:$C,0))),"",INDEX('Policy Characteristics'!H:H,MATCH($C533,'Policy Characteristics'!$C:$C,0)))</f>
        <v>1</v>
      </c>
      <c r="O533" s="254" t="str">
        <f>IF(ISBLANK(INDEX('Policy Characteristics'!I:I,MATCH($C533,'Policy Characteristics'!$C:$C,0))),"",INDEX('Policy Characteristics'!I:I,MATCH($C533,'Policy Characteristics'!$C:$C,0)))</f>
        <v>$ / metric ton CO2e</v>
      </c>
      <c r="P533" s="254" t="str">
        <f>IF(ISBLANK(INDEX('Policy Characteristics'!J:J,MATCH($C533,'Policy Characteristics'!$C:$C,0))),"",INDEX('Policy Characteristics'!J:J,MATCH($C533,'Policy Characteristics'!$C:$C,0)))</f>
        <v>**Description:** This policy provides a dollar per metric ton CO2e subsidy, additional to any BAU subsidies.  // **Guidance for setting values:** The 45Q tax credits provide $85 per metric ton CO2e stored, which is included in the BAU case.</v>
      </c>
      <c r="R533" s="1"/>
    </row>
    <row r="534" spans="1:19" x14ac:dyDescent="0.25">
      <c r="A534" s="254" t="str">
        <f>IF(ISBLANK(INDEX('Policy Characteristics'!A:A,MATCH($C534,'Policy Characteristics'!$C:$C,0))),"",INDEX('Policy Characteristics'!A:A,MATCH($C534,'Policy Characteristics'!$C:$C,0)))</f>
        <v>Electricity Supply</v>
      </c>
      <c r="B534" s="262" t="str">
        <f>IF(ISBLANK(INDEX('Policy Characteristics'!B:B,MATCH($C534,'Policy Characteristics'!$C:$C,0))),"",INDEX('Policy Characteristics'!B:B,MATCH($C534,'Policy Characteristics'!$C:$C,0)))</f>
        <v>Electricity CCS Subsidy</v>
      </c>
      <c r="C534" s="254" t="str">
        <f>$C$533</f>
        <v>Additional Subsidy for Elec CCS</v>
      </c>
      <c r="D534" s="6" t="s">
        <v>3433</v>
      </c>
      <c r="F534" s="6" t="s">
        <v>3373</v>
      </c>
      <c r="H534" s="47">
        <f t="shared" si="37"/>
        <v>533</v>
      </c>
      <c r="I534" s="1" t="s">
        <v>41</v>
      </c>
      <c r="J534" s="255" t="str">
        <f>IF(ISBLANK(INDEX('Policy Characteristics'!D:D,MATCH($C534,'Policy Characteristics'!$C:$C,0))),"",INDEX('Policy Characteristics'!D:D,MATCH($C534,'Policy Characteristics'!$C:$C,0)))</f>
        <v>Electricity CCS Subsidy</v>
      </c>
      <c r="K534" s="254" t="str">
        <f>IF(ISBLANK(INDEX('Policy Characteristics'!E:E,MATCH($C534,'Policy Characteristics'!$C:$C,0))),"",INDEX('Policy Characteristics'!E:E,MATCH($C534,'Policy Characteristics'!$C:$C,0)))</f>
        <v>elec CCS subsidy</v>
      </c>
      <c r="L534" s="368">
        <f>IF(ISBLANK(INDEX('Policy Characteristics'!F:F,MATCH($C534,'Policy Characteristics'!$C:$C,0))),"",INDEX('Policy Characteristics'!F:F,MATCH($C534,'Policy Characteristics'!$C:$C,0)))</f>
        <v>-100</v>
      </c>
      <c r="M534" s="368">
        <f>IF(ISBLANK(INDEX('Policy Characteristics'!G:G,MATCH($C534,'Policy Characteristics'!$C:$C,0))),"",INDEX('Policy Characteristics'!G:G,MATCH($C534,'Policy Characteristics'!$C:$C,0)))</f>
        <v>100</v>
      </c>
      <c r="N534" s="368">
        <f>IF(ISBLANK(INDEX('Policy Characteristics'!H:H,MATCH($C534,'Policy Characteristics'!$C:$C,0))),"",INDEX('Policy Characteristics'!H:H,MATCH($C534,'Policy Characteristics'!$C:$C,0)))</f>
        <v>1</v>
      </c>
      <c r="O534" s="254" t="str">
        <f>IF(ISBLANK(INDEX('Policy Characteristics'!I:I,MATCH($C534,'Policy Characteristics'!$C:$C,0))),"",INDEX('Policy Characteristics'!I:I,MATCH($C534,'Policy Characteristics'!$C:$C,0)))</f>
        <v>$ / metric ton CO2e</v>
      </c>
      <c r="P534" s="254" t="str">
        <f>IF(ISBLANK(INDEX('Policy Characteristics'!J:J,MATCH($C534,'Policy Characteristics'!$C:$C,0))),"",INDEX('Policy Characteristics'!J:J,MATCH($C534,'Policy Characteristics'!$C:$C,0)))</f>
        <v>**Description:** This policy provides a dollar per metric ton CO2e subsidy, additional to any BAU subsidies.  // **Guidance for setting values:** The 45Q tax credits provide $85 per metric ton CO2e stored, which is included in the BAU case.</v>
      </c>
      <c r="R534" s="1"/>
    </row>
    <row r="535" spans="1:19" x14ac:dyDescent="0.25">
      <c r="A535" s="254" t="str">
        <f>IF(ISBLANK(INDEX('Policy Characteristics'!A:A,MATCH($C535,'Policy Characteristics'!$C:$C,0))),"",INDEX('Policy Characteristics'!A:A,MATCH($C535,'Policy Characteristics'!$C:$C,0)))</f>
        <v>Electricity Supply</v>
      </c>
      <c r="B535" s="262" t="str">
        <f>IF(ISBLANK(INDEX('Policy Characteristics'!B:B,MATCH($C535,'Policy Characteristics'!$C:$C,0))),"",INDEX('Policy Characteristics'!B:B,MATCH($C535,'Policy Characteristics'!$C:$C,0)))</f>
        <v>Electricity CCS Subsidy</v>
      </c>
      <c r="C535" s="254" t="str">
        <f t="shared" ref="C535:C556" si="38">$C$533</f>
        <v>Additional Subsidy for Elec CCS</v>
      </c>
      <c r="D535" s="6" t="s">
        <v>3434</v>
      </c>
      <c r="F535" s="6" t="s">
        <v>3374</v>
      </c>
      <c r="H535" s="47">
        <f t="shared" si="37"/>
        <v>534</v>
      </c>
      <c r="I535" s="1" t="s">
        <v>41</v>
      </c>
      <c r="J535" s="255" t="str">
        <f>IF(ISBLANK(INDEX('Policy Characteristics'!D:D,MATCH($C535,'Policy Characteristics'!$C:$C,0))),"",INDEX('Policy Characteristics'!D:D,MATCH($C535,'Policy Characteristics'!$C:$C,0)))</f>
        <v>Electricity CCS Subsidy</v>
      </c>
      <c r="K535" s="254" t="str">
        <f>IF(ISBLANK(INDEX('Policy Characteristics'!E:E,MATCH($C535,'Policy Characteristics'!$C:$C,0))),"",INDEX('Policy Characteristics'!E:E,MATCH($C535,'Policy Characteristics'!$C:$C,0)))</f>
        <v>elec CCS subsidy</v>
      </c>
      <c r="L535" s="368">
        <f>IF(ISBLANK(INDEX('Policy Characteristics'!F:F,MATCH($C535,'Policy Characteristics'!$C:$C,0))),"",INDEX('Policy Characteristics'!F:F,MATCH($C535,'Policy Characteristics'!$C:$C,0)))</f>
        <v>-100</v>
      </c>
      <c r="M535" s="368">
        <f>IF(ISBLANK(INDEX('Policy Characteristics'!G:G,MATCH($C535,'Policy Characteristics'!$C:$C,0))),"",INDEX('Policy Characteristics'!G:G,MATCH($C535,'Policy Characteristics'!$C:$C,0)))</f>
        <v>100</v>
      </c>
      <c r="N535" s="368">
        <f>IF(ISBLANK(INDEX('Policy Characteristics'!H:H,MATCH($C535,'Policy Characteristics'!$C:$C,0))),"",INDEX('Policy Characteristics'!H:H,MATCH($C535,'Policy Characteristics'!$C:$C,0)))</f>
        <v>1</v>
      </c>
      <c r="O535" s="254" t="str">
        <f>IF(ISBLANK(INDEX('Policy Characteristics'!I:I,MATCH($C535,'Policy Characteristics'!$C:$C,0))),"",INDEX('Policy Characteristics'!I:I,MATCH($C535,'Policy Characteristics'!$C:$C,0)))</f>
        <v>$ / metric ton CO2e</v>
      </c>
      <c r="P535" s="254" t="str">
        <f>IF(ISBLANK(INDEX('Policy Characteristics'!J:J,MATCH($C535,'Policy Characteristics'!$C:$C,0))),"",INDEX('Policy Characteristics'!J:J,MATCH($C535,'Policy Characteristics'!$C:$C,0)))</f>
        <v>**Description:** This policy provides a dollar per metric ton CO2e subsidy, additional to any BAU subsidies.  // **Guidance for setting values:** The 45Q tax credits provide $85 per metric ton CO2e stored, which is included in the BAU case.</v>
      </c>
      <c r="R535" s="1"/>
    </row>
    <row r="536" spans="1:19" x14ac:dyDescent="0.25">
      <c r="A536" s="254" t="str">
        <f>IF(ISBLANK(INDEX('Policy Characteristics'!A:A,MATCH($C536,'Policy Characteristics'!$C:$C,0))),"",INDEX('Policy Characteristics'!A:A,MATCH($C536,'Policy Characteristics'!$C:$C,0)))</f>
        <v>Electricity Supply</v>
      </c>
      <c r="B536" s="262" t="str">
        <f>IF(ISBLANK(INDEX('Policy Characteristics'!B:B,MATCH($C536,'Policy Characteristics'!$C:$C,0))),"",INDEX('Policy Characteristics'!B:B,MATCH($C536,'Policy Characteristics'!$C:$C,0)))</f>
        <v>Electricity CCS Subsidy</v>
      </c>
      <c r="C536" s="254" t="str">
        <f t="shared" si="38"/>
        <v>Additional Subsidy for Elec CCS</v>
      </c>
      <c r="D536" s="6" t="s">
        <v>72</v>
      </c>
      <c r="F536" s="6" t="s">
        <v>3444</v>
      </c>
      <c r="H536" s="47">
        <f t="shared" si="37"/>
        <v>535</v>
      </c>
      <c r="I536" s="1" t="s">
        <v>41</v>
      </c>
      <c r="J536" s="255" t="str">
        <f>IF(ISBLANK(INDEX('Policy Characteristics'!D:D,MATCH($C536,'Policy Characteristics'!$C:$C,0))),"",INDEX('Policy Characteristics'!D:D,MATCH($C536,'Policy Characteristics'!$C:$C,0)))</f>
        <v>Electricity CCS Subsidy</v>
      </c>
      <c r="K536" s="254" t="str">
        <f>IF(ISBLANK(INDEX('Policy Characteristics'!E:E,MATCH($C536,'Policy Characteristics'!$C:$C,0))),"",INDEX('Policy Characteristics'!E:E,MATCH($C536,'Policy Characteristics'!$C:$C,0)))</f>
        <v>elec CCS subsidy</v>
      </c>
      <c r="L536" s="368">
        <f>IF(ISBLANK(INDEX('Policy Characteristics'!F:F,MATCH($C536,'Policy Characteristics'!$C:$C,0))),"",INDEX('Policy Characteristics'!F:F,MATCH($C536,'Policy Characteristics'!$C:$C,0)))</f>
        <v>-100</v>
      </c>
      <c r="M536" s="368">
        <f>IF(ISBLANK(INDEX('Policy Characteristics'!G:G,MATCH($C536,'Policy Characteristics'!$C:$C,0))),"",INDEX('Policy Characteristics'!G:G,MATCH($C536,'Policy Characteristics'!$C:$C,0)))</f>
        <v>100</v>
      </c>
      <c r="N536" s="368">
        <f>IF(ISBLANK(INDEX('Policy Characteristics'!H:H,MATCH($C536,'Policy Characteristics'!$C:$C,0))),"",INDEX('Policy Characteristics'!H:H,MATCH($C536,'Policy Characteristics'!$C:$C,0)))</f>
        <v>1</v>
      </c>
      <c r="O536" s="254" t="str">
        <f>IF(ISBLANK(INDEX('Policy Characteristics'!I:I,MATCH($C536,'Policy Characteristics'!$C:$C,0))),"",INDEX('Policy Characteristics'!I:I,MATCH($C536,'Policy Characteristics'!$C:$C,0)))</f>
        <v>$ / metric ton CO2e</v>
      </c>
      <c r="P536" s="254" t="str">
        <f>IF(ISBLANK(INDEX('Policy Characteristics'!J:J,MATCH($C536,'Policy Characteristics'!$C:$C,0))),"",INDEX('Policy Characteristics'!J:J,MATCH($C536,'Policy Characteristics'!$C:$C,0)))</f>
        <v>**Description:** This policy provides a dollar per metric ton CO2e subsidy, additional to any BAU subsidies.  // **Guidance for setting values:** The 45Q tax credits provide $85 per metric ton CO2e stored, which is included in the BAU case.</v>
      </c>
      <c r="R536" s="1"/>
    </row>
    <row r="537" spans="1:19" x14ac:dyDescent="0.25">
      <c r="A537" s="254" t="str">
        <f>IF(ISBLANK(INDEX('Policy Characteristics'!A:A,MATCH($C537,'Policy Characteristics'!$C:$C,0))),"",INDEX('Policy Characteristics'!A:A,MATCH($C537,'Policy Characteristics'!$C:$C,0)))</f>
        <v>Electricity Supply</v>
      </c>
      <c r="B537" s="262" t="str">
        <f>IF(ISBLANK(INDEX('Policy Characteristics'!B:B,MATCH($C537,'Policy Characteristics'!$C:$C,0))),"",INDEX('Policy Characteristics'!B:B,MATCH($C537,'Policy Characteristics'!$C:$C,0)))</f>
        <v>Electricity CCS Subsidy</v>
      </c>
      <c r="C537" s="254" t="str">
        <f t="shared" si="38"/>
        <v>Additional Subsidy for Elec CCS</v>
      </c>
      <c r="D537" s="6" t="s">
        <v>73</v>
      </c>
      <c r="F537" s="6" t="s">
        <v>85</v>
      </c>
      <c r="H537" s="47">
        <f t="shared" si="37"/>
        <v>536</v>
      </c>
      <c r="I537" s="1" t="s">
        <v>41</v>
      </c>
      <c r="J537" s="255" t="str">
        <f>IF(ISBLANK(INDEX('Policy Characteristics'!D:D,MATCH($C537,'Policy Characteristics'!$C:$C,0))),"",INDEX('Policy Characteristics'!D:D,MATCH($C537,'Policy Characteristics'!$C:$C,0)))</f>
        <v>Electricity CCS Subsidy</v>
      </c>
      <c r="K537" s="254" t="str">
        <f>IF(ISBLANK(INDEX('Policy Characteristics'!E:E,MATCH($C537,'Policy Characteristics'!$C:$C,0))),"",INDEX('Policy Characteristics'!E:E,MATCH($C537,'Policy Characteristics'!$C:$C,0)))</f>
        <v>elec CCS subsidy</v>
      </c>
      <c r="L537" s="368">
        <f>IF(ISBLANK(INDEX('Policy Characteristics'!F:F,MATCH($C537,'Policy Characteristics'!$C:$C,0))),"",INDEX('Policy Characteristics'!F:F,MATCH($C537,'Policy Characteristics'!$C:$C,0)))</f>
        <v>-100</v>
      </c>
      <c r="M537" s="368">
        <f>IF(ISBLANK(INDEX('Policy Characteristics'!G:G,MATCH($C537,'Policy Characteristics'!$C:$C,0))),"",INDEX('Policy Characteristics'!G:G,MATCH($C537,'Policy Characteristics'!$C:$C,0)))</f>
        <v>100</v>
      </c>
      <c r="N537" s="368">
        <f>IF(ISBLANK(INDEX('Policy Characteristics'!H:H,MATCH($C537,'Policy Characteristics'!$C:$C,0))),"",INDEX('Policy Characteristics'!H:H,MATCH($C537,'Policy Characteristics'!$C:$C,0)))</f>
        <v>1</v>
      </c>
      <c r="O537" s="254" t="str">
        <f>IF(ISBLANK(INDEX('Policy Characteristics'!I:I,MATCH($C537,'Policy Characteristics'!$C:$C,0))),"",INDEX('Policy Characteristics'!I:I,MATCH($C537,'Policy Characteristics'!$C:$C,0)))</f>
        <v>$ / metric ton CO2e</v>
      </c>
      <c r="P537" s="254" t="str">
        <f>IF(ISBLANK(INDEX('Policy Characteristics'!J:J,MATCH($C537,'Policy Characteristics'!$C:$C,0))),"",INDEX('Policy Characteristics'!J:J,MATCH($C537,'Policy Characteristics'!$C:$C,0)))</f>
        <v>**Description:** This policy provides a dollar per metric ton CO2e subsidy, additional to any BAU subsidies.  // **Guidance for setting values:** The 45Q tax credits provide $85 per metric ton CO2e stored, which is included in the BAU case.</v>
      </c>
      <c r="R537" s="1"/>
    </row>
    <row r="538" spans="1:19" x14ac:dyDescent="0.25">
      <c r="A538" s="254" t="str">
        <f>IF(ISBLANK(INDEX('Policy Characteristics'!A:A,MATCH($C538,'Policy Characteristics'!$C:$C,0))),"",INDEX('Policy Characteristics'!A:A,MATCH($C538,'Policy Characteristics'!$C:$C,0)))</f>
        <v>Electricity Supply</v>
      </c>
      <c r="B538" s="262" t="str">
        <f>IF(ISBLANK(INDEX('Policy Characteristics'!B:B,MATCH($C538,'Policy Characteristics'!$C:$C,0))),"",INDEX('Policy Characteristics'!B:B,MATCH($C538,'Policy Characteristics'!$C:$C,0)))</f>
        <v>Electricity CCS Subsidy</v>
      </c>
      <c r="C538" s="254" t="str">
        <f t="shared" si="38"/>
        <v>Additional Subsidy for Elec CCS</v>
      </c>
      <c r="D538" s="6" t="s">
        <v>432</v>
      </c>
      <c r="F538" s="6" t="s">
        <v>435</v>
      </c>
      <c r="H538" s="47">
        <f t="shared" si="37"/>
        <v>537</v>
      </c>
      <c r="I538" s="1" t="s">
        <v>41</v>
      </c>
      <c r="J538" s="255" t="str">
        <f>IF(ISBLANK(INDEX('Policy Characteristics'!D:D,MATCH($C538,'Policy Characteristics'!$C:$C,0))),"",INDEX('Policy Characteristics'!D:D,MATCH($C538,'Policy Characteristics'!$C:$C,0)))</f>
        <v>Electricity CCS Subsidy</v>
      </c>
      <c r="K538" s="254" t="str">
        <f>IF(ISBLANK(INDEX('Policy Characteristics'!E:E,MATCH($C538,'Policy Characteristics'!$C:$C,0))),"",INDEX('Policy Characteristics'!E:E,MATCH($C538,'Policy Characteristics'!$C:$C,0)))</f>
        <v>elec CCS subsidy</v>
      </c>
      <c r="L538" s="368">
        <f>IF(ISBLANK(INDEX('Policy Characteristics'!F:F,MATCH($C538,'Policy Characteristics'!$C:$C,0))),"",INDEX('Policy Characteristics'!F:F,MATCH($C538,'Policy Characteristics'!$C:$C,0)))</f>
        <v>-100</v>
      </c>
      <c r="M538" s="368">
        <f>IF(ISBLANK(INDEX('Policy Characteristics'!G:G,MATCH($C538,'Policy Characteristics'!$C:$C,0))),"",INDEX('Policy Characteristics'!G:G,MATCH($C538,'Policy Characteristics'!$C:$C,0)))</f>
        <v>100</v>
      </c>
      <c r="N538" s="368">
        <f>IF(ISBLANK(INDEX('Policy Characteristics'!H:H,MATCH($C538,'Policy Characteristics'!$C:$C,0))),"",INDEX('Policy Characteristics'!H:H,MATCH($C538,'Policy Characteristics'!$C:$C,0)))</f>
        <v>1</v>
      </c>
      <c r="O538" s="254" t="str">
        <f>IF(ISBLANK(INDEX('Policy Characteristics'!I:I,MATCH($C538,'Policy Characteristics'!$C:$C,0))),"",INDEX('Policy Characteristics'!I:I,MATCH($C538,'Policy Characteristics'!$C:$C,0)))</f>
        <v>$ / metric ton CO2e</v>
      </c>
      <c r="P538" s="254" t="str">
        <f>IF(ISBLANK(INDEX('Policy Characteristics'!J:J,MATCH($C538,'Policy Characteristics'!$C:$C,0))),"",INDEX('Policy Characteristics'!J:J,MATCH($C538,'Policy Characteristics'!$C:$C,0)))</f>
        <v>**Description:** This policy provides a dollar per metric ton CO2e subsidy, additional to any BAU subsidies.  // **Guidance for setting values:** The 45Q tax credits provide $85 per metric ton CO2e stored, which is included in the BAU case.</v>
      </c>
      <c r="R538" s="1"/>
    </row>
    <row r="539" spans="1:19" x14ac:dyDescent="0.25">
      <c r="A539" s="254" t="str">
        <f>IF(ISBLANK(INDEX('Policy Characteristics'!A:A,MATCH($C539,'Policy Characteristics'!$C:$C,0))),"",INDEX('Policy Characteristics'!A:A,MATCH($C539,'Policy Characteristics'!$C:$C,0)))</f>
        <v>Electricity Supply</v>
      </c>
      <c r="B539" s="262" t="str">
        <f>IF(ISBLANK(INDEX('Policy Characteristics'!B:B,MATCH($C539,'Policy Characteristics'!$C:$C,0))),"",INDEX('Policy Characteristics'!B:B,MATCH($C539,'Policy Characteristics'!$C:$C,0)))</f>
        <v>Electricity CCS Subsidy</v>
      </c>
      <c r="C539" s="254" t="str">
        <f t="shared" si="38"/>
        <v>Additional Subsidy for Elec CCS</v>
      </c>
      <c r="D539" s="6" t="s">
        <v>74</v>
      </c>
      <c r="F539" s="6" t="s">
        <v>86</v>
      </c>
      <c r="H539" s="47">
        <f t="shared" si="37"/>
        <v>538</v>
      </c>
      <c r="I539" s="1" t="s">
        <v>41</v>
      </c>
      <c r="J539" s="255" t="str">
        <f>IF(ISBLANK(INDEX('Policy Characteristics'!D:D,MATCH($C539,'Policy Characteristics'!$C:$C,0))),"",INDEX('Policy Characteristics'!D:D,MATCH($C539,'Policy Characteristics'!$C:$C,0)))</f>
        <v>Electricity CCS Subsidy</v>
      </c>
      <c r="K539" s="254" t="str">
        <f>IF(ISBLANK(INDEX('Policy Characteristics'!E:E,MATCH($C539,'Policy Characteristics'!$C:$C,0))),"",INDEX('Policy Characteristics'!E:E,MATCH($C539,'Policy Characteristics'!$C:$C,0)))</f>
        <v>elec CCS subsidy</v>
      </c>
      <c r="L539" s="368">
        <f>IF(ISBLANK(INDEX('Policy Characteristics'!F:F,MATCH($C539,'Policy Characteristics'!$C:$C,0))),"",INDEX('Policy Characteristics'!F:F,MATCH($C539,'Policy Characteristics'!$C:$C,0)))</f>
        <v>-100</v>
      </c>
      <c r="M539" s="368">
        <f>IF(ISBLANK(INDEX('Policy Characteristics'!G:G,MATCH($C539,'Policy Characteristics'!$C:$C,0))),"",INDEX('Policy Characteristics'!G:G,MATCH($C539,'Policy Characteristics'!$C:$C,0)))</f>
        <v>100</v>
      </c>
      <c r="N539" s="368">
        <f>IF(ISBLANK(INDEX('Policy Characteristics'!H:H,MATCH($C539,'Policy Characteristics'!$C:$C,0))),"",INDEX('Policy Characteristics'!H:H,MATCH($C539,'Policy Characteristics'!$C:$C,0)))</f>
        <v>1</v>
      </c>
      <c r="O539" s="254" t="str">
        <f>IF(ISBLANK(INDEX('Policy Characteristics'!I:I,MATCH($C539,'Policy Characteristics'!$C:$C,0))),"",INDEX('Policy Characteristics'!I:I,MATCH($C539,'Policy Characteristics'!$C:$C,0)))</f>
        <v>$ / metric ton CO2e</v>
      </c>
      <c r="P539" s="254" t="str">
        <f>IF(ISBLANK(INDEX('Policy Characteristics'!J:J,MATCH($C539,'Policy Characteristics'!$C:$C,0))),"",INDEX('Policy Characteristics'!J:J,MATCH($C539,'Policy Characteristics'!$C:$C,0)))</f>
        <v>**Description:** This policy provides a dollar per metric ton CO2e subsidy, additional to any BAU subsidies.  // **Guidance for setting values:** The 45Q tax credits provide $85 per metric ton CO2e stored, which is included in the BAU case.</v>
      </c>
      <c r="R539" s="1"/>
    </row>
    <row r="540" spans="1:19" x14ac:dyDescent="0.25">
      <c r="A540" s="254" t="str">
        <f>IF(ISBLANK(INDEX('Policy Characteristics'!A:A,MATCH($C540,'Policy Characteristics'!$C:$C,0))),"",INDEX('Policy Characteristics'!A:A,MATCH($C540,'Policy Characteristics'!$C:$C,0)))</f>
        <v>Electricity Supply</v>
      </c>
      <c r="B540" s="262" t="str">
        <f>IF(ISBLANK(INDEX('Policy Characteristics'!B:B,MATCH($C540,'Policy Characteristics'!$C:$C,0))),"",INDEX('Policy Characteristics'!B:B,MATCH($C540,'Policy Characteristics'!$C:$C,0)))</f>
        <v>Electricity CCS Subsidy</v>
      </c>
      <c r="C540" s="254" t="str">
        <f t="shared" si="38"/>
        <v>Additional Subsidy for Elec CCS</v>
      </c>
      <c r="D540" s="6" t="s">
        <v>75</v>
      </c>
      <c r="F540" s="6" t="s">
        <v>87</v>
      </c>
      <c r="H540" s="47">
        <f t="shared" si="37"/>
        <v>539</v>
      </c>
      <c r="I540" s="1" t="s">
        <v>41</v>
      </c>
      <c r="J540" s="255" t="str">
        <f>IF(ISBLANK(INDEX('Policy Characteristics'!D:D,MATCH($C540,'Policy Characteristics'!$C:$C,0))),"",INDEX('Policy Characteristics'!D:D,MATCH($C540,'Policy Characteristics'!$C:$C,0)))</f>
        <v>Electricity CCS Subsidy</v>
      </c>
      <c r="K540" s="254" t="str">
        <f>IF(ISBLANK(INDEX('Policy Characteristics'!E:E,MATCH($C540,'Policy Characteristics'!$C:$C,0))),"",INDEX('Policy Characteristics'!E:E,MATCH($C540,'Policy Characteristics'!$C:$C,0)))</f>
        <v>elec CCS subsidy</v>
      </c>
      <c r="L540" s="368">
        <f>IF(ISBLANK(INDEX('Policy Characteristics'!F:F,MATCH($C540,'Policy Characteristics'!$C:$C,0))),"",INDEX('Policy Characteristics'!F:F,MATCH($C540,'Policy Characteristics'!$C:$C,0)))</f>
        <v>-100</v>
      </c>
      <c r="M540" s="368">
        <f>IF(ISBLANK(INDEX('Policy Characteristics'!G:G,MATCH($C540,'Policy Characteristics'!$C:$C,0))),"",INDEX('Policy Characteristics'!G:G,MATCH($C540,'Policy Characteristics'!$C:$C,0)))</f>
        <v>100</v>
      </c>
      <c r="N540" s="368">
        <f>IF(ISBLANK(INDEX('Policy Characteristics'!H:H,MATCH($C540,'Policy Characteristics'!$C:$C,0))),"",INDEX('Policy Characteristics'!H:H,MATCH($C540,'Policy Characteristics'!$C:$C,0)))</f>
        <v>1</v>
      </c>
      <c r="O540" s="254" t="str">
        <f>IF(ISBLANK(INDEX('Policy Characteristics'!I:I,MATCH($C540,'Policy Characteristics'!$C:$C,0))),"",INDEX('Policy Characteristics'!I:I,MATCH($C540,'Policy Characteristics'!$C:$C,0)))</f>
        <v>$ / metric ton CO2e</v>
      </c>
      <c r="P540" s="254" t="str">
        <f>IF(ISBLANK(INDEX('Policy Characteristics'!J:J,MATCH($C540,'Policy Characteristics'!$C:$C,0))),"",INDEX('Policy Characteristics'!J:J,MATCH($C540,'Policy Characteristics'!$C:$C,0)))</f>
        <v>**Description:** This policy provides a dollar per metric ton CO2e subsidy, additional to any BAU subsidies.  // **Guidance for setting values:** The 45Q tax credits provide $85 per metric ton CO2e stored, which is included in the BAU case.</v>
      </c>
      <c r="R540" s="1"/>
    </row>
    <row r="541" spans="1:19" x14ac:dyDescent="0.25">
      <c r="A541" s="254" t="str">
        <f>IF(ISBLANK(INDEX('Policy Characteristics'!A:A,MATCH($C541,'Policy Characteristics'!$C:$C,0))),"",INDEX('Policy Characteristics'!A:A,MATCH($C541,'Policy Characteristics'!$C:$C,0)))</f>
        <v>Electricity Supply</v>
      </c>
      <c r="B541" s="262" t="str">
        <f>IF(ISBLANK(INDEX('Policy Characteristics'!B:B,MATCH($C541,'Policy Characteristics'!$C:$C,0))),"",INDEX('Policy Characteristics'!B:B,MATCH($C541,'Policy Characteristics'!$C:$C,0)))</f>
        <v>Electricity CCS Subsidy</v>
      </c>
      <c r="C541" s="254" t="str">
        <f t="shared" si="38"/>
        <v>Additional Subsidy for Elec CCS</v>
      </c>
      <c r="D541" s="6" t="s">
        <v>76</v>
      </c>
      <c r="F541" s="6" t="s">
        <v>88</v>
      </c>
      <c r="H541" s="47">
        <f t="shared" si="37"/>
        <v>540</v>
      </c>
      <c r="I541" s="1" t="s">
        <v>41</v>
      </c>
      <c r="J541" s="255" t="str">
        <f>IF(ISBLANK(INDEX('Policy Characteristics'!D:D,MATCH($C541,'Policy Characteristics'!$C:$C,0))),"",INDEX('Policy Characteristics'!D:D,MATCH($C541,'Policy Characteristics'!$C:$C,0)))</f>
        <v>Electricity CCS Subsidy</v>
      </c>
      <c r="K541" s="254" t="str">
        <f>IF(ISBLANK(INDEX('Policy Characteristics'!E:E,MATCH($C541,'Policy Characteristics'!$C:$C,0))),"",INDEX('Policy Characteristics'!E:E,MATCH($C541,'Policy Characteristics'!$C:$C,0)))</f>
        <v>elec CCS subsidy</v>
      </c>
      <c r="L541" s="368">
        <f>IF(ISBLANK(INDEX('Policy Characteristics'!F:F,MATCH($C541,'Policy Characteristics'!$C:$C,0))),"",INDEX('Policy Characteristics'!F:F,MATCH($C541,'Policy Characteristics'!$C:$C,0)))</f>
        <v>-100</v>
      </c>
      <c r="M541" s="368">
        <f>IF(ISBLANK(INDEX('Policy Characteristics'!G:G,MATCH($C541,'Policy Characteristics'!$C:$C,0))),"",INDEX('Policy Characteristics'!G:G,MATCH($C541,'Policy Characteristics'!$C:$C,0)))</f>
        <v>100</v>
      </c>
      <c r="N541" s="368">
        <f>IF(ISBLANK(INDEX('Policy Characteristics'!H:H,MATCH($C541,'Policy Characteristics'!$C:$C,0))),"",INDEX('Policy Characteristics'!H:H,MATCH($C541,'Policy Characteristics'!$C:$C,0)))</f>
        <v>1</v>
      </c>
      <c r="O541" s="254" t="str">
        <f>IF(ISBLANK(INDEX('Policy Characteristics'!I:I,MATCH($C541,'Policy Characteristics'!$C:$C,0))),"",INDEX('Policy Characteristics'!I:I,MATCH($C541,'Policy Characteristics'!$C:$C,0)))</f>
        <v>$ / metric ton CO2e</v>
      </c>
      <c r="P541" s="254" t="str">
        <f>IF(ISBLANK(INDEX('Policy Characteristics'!J:J,MATCH($C541,'Policy Characteristics'!$C:$C,0))),"",INDEX('Policy Characteristics'!J:J,MATCH($C541,'Policy Characteristics'!$C:$C,0)))</f>
        <v>**Description:** This policy provides a dollar per metric ton CO2e subsidy, additional to any BAU subsidies.  // **Guidance for setting values:** The 45Q tax credits provide $85 per metric ton CO2e stored, which is included in the BAU case.</v>
      </c>
      <c r="R541" s="1"/>
    </row>
    <row r="542" spans="1:19" x14ac:dyDescent="0.25">
      <c r="A542" s="254" t="str">
        <f>IF(ISBLANK(INDEX('Policy Characteristics'!A:A,MATCH($C542,'Policy Characteristics'!$C:$C,0))),"",INDEX('Policy Characteristics'!A:A,MATCH($C542,'Policy Characteristics'!$C:$C,0)))</f>
        <v>Electricity Supply</v>
      </c>
      <c r="B542" s="262" t="str">
        <f>IF(ISBLANK(INDEX('Policy Characteristics'!B:B,MATCH($C542,'Policy Characteristics'!$C:$C,0))),"",INDEX('Policy Characteristics'!B:B,MATCH($C542,'Policy Characteristics'!$C:$C,0)))</f>
        <v>Electricity CCS Subsidy</v>
      </c>
      <c r="C542" s="254" t="str">
        <f t="shared" si="38"/>
        <v>Additional Subsidy for Elec CCS</v>
      </c>
      <c r="D542" s="6" t="s">
        <v>2401</v>
      </c>
      <c r="F542" s="6" t="s">
        <v>420</v>
      </c>
      <c r="H542" s="47">
        <f t="shared" si="37"/>
        <v>541</v>
      </c>
      <c r="I542" s="1" t="s">
        <v>41</v>
      </c>
      <c r="J542" s="255" t="str">
        <f>IF(ISBLANK(INDEX('Policy Characteristics'!D:D,MATCH($C542,'Policy Characteristics'!$C:$C,0))),"",INDEX('Policy Characteristics'!D:D,MATCH($C542,'Policy Characteristics'!$C:$C,0)))</f>
        <v>Electricity CCS Subsidy</v>
      </c>
      <c r="K542" s="254" t="str">
        <f>IF(ISBLANK(INDEX('Policy Characteristics'!E:E,MATCH($C542,'Policy Characteristics'!$C:$C,0))),"",INDEX('Policy Characteristics'!E:E,MATCH($C542,'Policy Characteristics'!$C:$C,0)))</f>
        <v>elec CCS subsidy</v>
      </c>
      <c r="L542" s="368">
        <f>IF(ISBLANK(INDEX('Policy Characteristics'!F:F,MATCH($C542,'Policy Characteristics'!$C:$C,0))),"",INDEX('Policy Characteristics'!F:F,MATCH($C542,'Policy Characteristics'!$C:$C,0)))</f>
        <v>-100</v>
      </c>
      <c r="M542" s="368">
        <f>IF(ISBLANK(INDEX('Policy Characteristics'!G:G,MATCH($C542,'Policy Characteristics'!$C:$C,0))),"",INDEX('Policy Characteristics'!G:G,MATCH($C542,'Policy Characteristics'!$C:$C,0)))</f>
        <v>100</v>
      </c>
      <c r="N542" s="368">
        <f>IF(ISBLANK(INDEX('Policy Characteristics'!H:H,MATCH($C542,'Policy Characteristics'!$C:$C,0))),"",INDEX('Policy Characteristics'!H:H,MATCH($C542,'Policy Characteristics'!$C:$C,0)))</f>
        <v>1</v>
      </c>
      <c r="O542" s="254" t="str">
        <f>IF(ISBLANK(INDEX('Policy Characteristics'!I:I,MATCH($C542,'Policy Characteristics'!$C:$C,0))),"",INDEX('Policy Characteristics'!I:I,MATCH($C542,'Policy Characteristics'!$C:$C,0)))</f>
        <v>$ / metric ton CO2e</v>
      </c>
      <c r="P542" s="254" t="str">
        <f>IF(ISBLANK(INDEX('Policy Characteristics'!J:J,MATCH($C542,'Policy Characteristics'!$C:$C,0))),"",INDEX('Policy Characteristics'!J:J,MATCH($C542,'Policy Characteristics'!$C:$C,0)))</f>
        <v>**Description:** This policy provides a dollar per metric ton CO2e subsidy, additional to any BAU subsidies.  // **Guidance for setting values:** The 45Q tax credits provide $85 per metric ton CO2e stored, which is included in the BAU case.</v>
      </c>
      <c r="R542" s="1"/>
    </row>
    <row r="543" spans="1:19" x14ac:dyDescent="0.25">
      <c r="A543" s="254" t="str">
        <f>IF(ISBLANK(INDEX('Policy Characteristics'!A:A,MATCH($C543,'Policy Characteristics'!$C:$C,0))),"",INDEX('Policy Characteristics'!A:A,MATCH($C543,'Policy Characteristics'!$C:$C,0)))</f>
        <v>Electricity Supply</v>
      </c>
      <c r="B543" s="262" t="str">
        <f>IF(ISBLANK(INDEX('Policy Characteristics'!B:B,MATCH($C543,'Policy Characteristics'!$C:$C,0))),"",INDEX('Policy Characteristics'!B:B,MATCH($C543,'Policy Characteristics'!$C:$C,0)))</f>
        <v>Electricity CCS Subsidy</v>
      </c>
      <c r="C543" s="254" t="str">
        <f t="shared" si="38"/>
        <v>Additional Subsidy for Elec CCS</v>
      </c>
      <c r="D543" s="6" t="s">
        <v>293</v>
      </c>
      <c r="F543" s="6" t="s">
        <v>295</v>
      </c>
      <c r="H543" s="47">
        <f t="shared" si="37"/>
        <v>542</v>
      </c>
      <c r="I543" s="1" t="s">
        <v>41</v>
      </c>
      <c r="J543" s="255" t="str">
        <f>IF(ISBLANK(INDEX('Policy Characteristics'!D:D,MATCH($C543,'Policy Characteristics'!$C:$C,0))),"",INDEX('Policy Characteristics'!D:D,MATCH($C543,'Policy Characteristics'!$C:$C,0)))</f>
        <v>Electricity CCS Subsidy</v>
      </c>
      <c r="K543" s="254" t="str">
        <f>IF(ISBLANK(INDEX('Policy Characteristics'!E:E,MATCH($C543,'Policy Characteristics'!$C:$C,0))),"",INDEX('Policy Characteristics'!E:E,MATCH($C543,'Policy Characteristics'!$C:$C,0)))</f>
        <v>elec CCS subsidy</v>
      </c>
      <c r="L543" s="368">
        <f>IF(ISBLANK(INDEX('Policy Characteristics'!F:F,MATCH($C543,'Policy Characteristics'!$C:$C,0))),"",INDEX('Policy Characteristics'!F:F,MATCH($C543,'Policy Characteristics'!$C:$C,0)))</f>
        <v>-100</v>
      </c>
      <c r="M543" s="368">
        <f>IF(ISBLANK(INDEX('Policy Characteristics'!G:G,MATCH($C543,'Policy Characteristics'!$C:$C,0))),"",INDEX('Policy Characteristics'!G:G,MATCH($C543,'Policy Characteristics'!$C:$C,0)))</f>
        <v>100</v>
      </c>
      <c r="N543" s="368">
        <f>IF(ISBLANK(INDEX('Policy Characteristics'!H:H,MATCH($C543,'Policy Characteristics'!$C:$C,0))),"",INDEX('Policy Characteristics'!H:H,MATCH($C543,'Policy Characteristics'!$C:$C,0)))</f>
        <v>1</v>
      </c>
      <c r="O543" s="254" t="str">
        <f>IF(ISBLANK(INDEX('Policy Characteristics'!I:I,MATCH($C543,'Policy Characteristics'!$C:$C,0))),"",INDEX('Policy Characteristics'!I:I,MATCH($C543,'Policy Characteristics'!$C:$C,0)))</f>
        <v>$ / metric ton CO2e</v>
      </c>
      <c r="P543" s="254" t="str">
        <f>IF(ISBLANK(INDEX('Policy Characteristics'!J:J,MATCH($C543,'Policy Characteristics'!$C:$C,0))),"",INDEX('Policy Characteristics'!J:J,MATCH($C543,'Policy Characteristics'!$C:$C,0)))</f>
        <v>**Description:** This policy provides a dollar per metric ton CO2e subsidy, additional to any BAU subsidies.  // **Guidance for setting values:** The 45Q tax credits provide $85 per metric ton CO2e stored, which is included in the BAU case.</v>
      </c>
      <c r="R543" s="1"/>
    </row>
    <row r="544" spans="1:19" x14ac:dyDescent="0.25">
      <c r="A544" s="254" t="str">
        <f>IF(ISBLANK(INDEX('Policy Characteristics'!A:A,MATCH($C544,'Policy Characteristics'!$C:$C,0))),"",INDEX('Policy Characteristics'!A:A,MATCH($C544,'Policy Characteristics'!$C:$C,0)))</f>
        <v>Electricity Supply</v>
      </c>
      <c r="B544" s="262" t="str">
        <f>IF(ISBLANK(INDEX('Policy Characteristics'!B:B,MATCH($C544,'Policy Characteristics'!$C:$C,0))),"",INDEX('Policy Characteristics'!B:B,MATCH($C544,'Policy Characteristics'!$C:$C,0)))</f>
        <v>Electricity CCS Subsidy</v>
      </c>
      <c r="C544" s="254" t="str">
        <f t="shared" si="38"/>
        <v>Additional Subsidy for Elec CCS</v>
      </c>
      <c r="D544" s="6" t="s">
        <v>294</v>
      </c>
      <c r="F544" s="6" t="s">
        <v>296</v>
      </c>
      <c r="H544" s="47">
        <f t="shared" si="37"/>
        <v>543</v>
      </c>
      <c r="I544" s="1" t="s">
        <v>41</v>
      </c>
      <c r="J544" s="255" t="str">
        <f>IF(ISBLANK(INDEX('Policy Characteristics'!D:D,MATCH($C544,'Policy Characteristics'!$C:$C,0))),"",INDEX('Policy Characteristics'!D:D,MATCH($C544,'Policy Characteristics'!$C:$C,0)))</f>
        <v>Electricity CCS Subsidy</v>
      </c>
      <c r="K544" s="254" t="str">
        <f>IF(ISBLANK(INDEX('Policy Characteristics'!E:E,MATCH($C544,'Policy Characteristics'!$C:$C,0))),"",INDEX('Policy Characteristics'!E:E,MATCH($C544,'Policy Characteristics'!$C:$C,0)))</f>
        <v>elec CCS subsidy</v>
      </c>
      <c r="L544" s="368">
        <f>IF(ISBLANK(INDEX('Policy Characteristics'!F:F,MATCH($C544,'Policy Characteristics'!$C:$C,0))),"",INDEX('Policy Characteristics'!F:F,MATCH($C544,'Policy Characteristics'!$C:$C,0)))</f>
        <v>-100</v>
      </c>
      <c r="M544" s="368">
        <f>IF(ISBLANK(INDEX('Policy Characteristics'!G:G,MATCH($C544,'Policy Characteristics'!$C:$C,0))),"",INDEX('Policy Characteristics'!G:G,MATCH($C544,'Policy Characteristics'!$C:$C,0)))</f>
        <v>100</v>
      </c>
      <c r="N544" s="368">
        <f>IF(ISBLANK(INDEX('Policy Characteristics'!H:H,MATCH($C544,'Policy Characteristics'!$C:$C,0))),"",INDEX('Policy Characteristics'!H:H,MATCH($C544,'Policy Characteristics'!$C:$C,0)))</f>
        <v>1</v>
      </c>
      <c r="O544" s="254" t="str">
        <f>IF(ISBLANK(INDEX('Policy Characteristics'!I:I,MATCH($C544,'Policy Characteristics'!$C:$C,0))),"",INDEX('Policy Characteristics'!I:I,MATCH($C544,'Policy Characteristics'!$C:$C,0)))</f>
        <v>$ / metric ton CO2e</v>
      </c>
      <c r="P544" s="254" t="str">
        <f>IF(ISBLANK(INDEX('Policy Characteristics'!J:J,MATCH($C544,'Policy Characteristics'!$C:$C,0))),"",INDEX('Policy Characteristics'!J:J,MATCH($C544,'Policy Characteristics'!$C:$C,0)))</f>
        <v>**Description:** This policy provides a dollar per metric ton CO2e subsidy, additional to any BAU subsidies.  // **Guidance for setting values:** The 45Q tax credits provide $85 per metric ton CO2e stored, which is included in the BAU case.</v>
      </c>
      <c r="R544" s="1"/>
    </row>
    <row r="545" spans="1:18" x14ac:dyDescent="0.25">
      <c r="A545" s="254" t="str">
        <f>IF(ISBLANK(INDEX('Policy Characteristics'!A:A,MATCH($C545,'Policy Characteristics'!$C:$C,0))),"",INDEX('Policy Characteristics'!A:A,MATCH($C545,'Policy Characteristics'!$C:$C,0)))</f>
        <v>Electricity Supply</v>
      </c>
      <c r="B545" s="262" t="str">
        <f>IF(ISBLANK(INDEX('Policy Characteristics'!B:B,MATCH($C545,'Policy Characteristics'!$C:$C,0))),"",INDEX('Policy Characteristics'!B:B,MATCH($C545,'Policy Characteristics'!$C:$C,0)))</f>
        <v>Electricity CCS Subsidy</v>
      </c>
      <c r="C545" s="254" t="str">
        <f t="shared" si="38"/>
        <v>Additional Subsidy for Elec CCS</v>
      </c>
      <c r="D545" s="6" t="s">
        <v>428</v>
      </c>
      <c r="F545" s="6" t="s">
        <v>427</v>
      </c>
      <c r="H545" s="47">
        <f t="shared" si="37"/>
        <v>544</v>
      </c>
      <c r="I545" s="1" t="s">
        <v>41</v>
      </c>
      <c r="J545" s="255" t="str">
        <f>IF(ISBLANK(INDEX('Policy Characteristics'!D:D,MATCH($C545,'Policy Characteristics'!$C:$C,0))),"",INDEX('Policy Characteristics'!D:D,MATCH($C545,'Policy Characteristics'!$C:$C,0)))</f>
        <v>Electricity CCS Subsidy</v>
      </c>
      <c r="K545" s="254" t="str">
        <f>IF(ISBLANK(INDEX('Policy Characteristics'!E:E,MATCH($C545,'Policy Characteristics'!$C:$C,0))),"",INDEX('Policy Characteristics'!E:E,MATCH($C545,'Policy Characteristics'!$C:$C,0)))</f>
        <v>elec CCS subsidy</v>
      </c>
      <c r="L545" s="368">
        <f>IF(ISBLANK(INDEX('Policy Characteristics'!F:F,MATCH($C545,'Policy Characteristics'!$C:$C,0))),"",INDEX('Policy Characteristics'!F:F,MATCH($C545,'Policy Characteristics'!$C:$C,0)))</f>
        <v>-100</v>
      </c>
      <c r="M545" s="368">
        <f>IF(ISBLANK(INDEX('Policy Characteristics'!G:G,MATCH($C545,'Policy Characteristics'!$C:$C,0))),"",INDEX('Policy Characteristics'!G:G,MATCH($C545,'Policy Characteristics'!$C:$C,0)))</f>
        <v>100</v>
      </c>
      <c r="N545" s="368">
        <f>IF(ISBLANK(INDEX('Policy Characteristics'!H:H,MATCH($C545,'Policy Characteristics'!$C:$C,0))),"",INDEX('Policy Characteristics'!H:H,MATCH($C545,'Policy Characteristics'!$C:$C,0)))</f>
        <v>1</v>
      </c>
      <c r="O545" s="254" t="str">
        <f>IF(ISBLANK(INDEX('Policy Characteristics'!I:I,MATCH($C545,'Policy Characteristics'!$C:$C,0))),"",INDEX('Policy Characteristics'!I:I,MATCH($C545,'Policy Characteristics'!$C:$C,0)))</f>
        <v>$ / metric ton CO2e</v>
      </c>
      <c r="P545" s="254" t="str">
        <f>IF(ISBLANK(INDEX('Policy Characteristics'!J:J,MATCH($C545,'Policy Characteristics'!$C:$C,0))),"",INDEX('Policy Characteristics'!J:J,MATCH($C545,'Policy Characteristics'!$C:$C,0)))</f>
        <v>**Description:** This policy provides a dollar per metric ton CO2e subsidy, additional to any BAU subsidies.  // **Guidance for setting values:** The 45Q tax credits provide $85 per metric ton CO2e stored, which is included in the BAU case.</v>
      </c>
      <c r="R545" s="1"/>
    </row>
    <row r="546" spans="1:18" x14ac:dyDescent="0.25">
      <c r="A546" s="254" t="str">
        <f>IF(ISBLANK(INDEX('Policy Characteristics'!A:A,MATCH($C546,'Policy Characteristics'!$C:$C,0))),"",INDEX('Policy Characteristics'!A:A,MATCH($C546,'Policy Characteristics'!$C:$C,0)))</f>
        <v>Electricity Supply</v>
      </c>
      <c r="B546" s="262" t="str">
        <f>IF(ISBLANK(INDEX('Policy Characteristics'!B:B,MATCH($C546,'Policy Characteristics'!$C:$C,0))),"",INDEX('Policy Characteristics'!B:B,MATCH($C546,'Policy Characteristics'!$C:$C,0)))</f>
        <v>Electricity CCS Subsidy</v>
      </c>
      <c r="C546" s="254" t="str">
        <f t="shared" si="38"/>
        <v>Additional Subsidy for Elec CCS</v>
      </c>
      <c r="D546" s="6" t="s">
        <v>437</v>
      </c>
      <c r="F546" s="6" t="s">
        <v>438</v>
      </c>
      <c r="H546" s="47">
        <f t="shared" si="37"/>
        <v>545</v>
      </c>
      <c r="I546" s="1" t="s">
        <v>41</v>
      </c>
      <c r="J546" s="255" t="str">
        <f>IF(ISBLANK(INDEX('Policy Characteristics'!D:D,MATCH($C546,'Policy Characteristics'!$C:$C,0))),"",INDEX('Policy Characteristics'!D:D,MATCH($C546,'Policy Characteristics'!$C:$C,0)))</f>
        <v>Electricity CCS Subsidy</v>
      </c>
      <c r="K546" s="254" t="str">
        <f>IF(ISBLANK(INDEX('Policy Characteristics'!E:E,MATCH($C546,'Policy Characteristics'!$C:$C,0))),"",INDEX('Policy Characteristics'!E:E,MATCH($C546,'Policy Characteristics'!$C:$C,0)))</f>
        <v>elec CCS subsidy</v>
      </c>
      <c r="L546" s="368">
        <f>IF(ISBLANK(INDEX('Policy Characteristics'!F:F,MATCH($C546,'Policy Characteristics'!$C:$C,0))),"",INDEX('Policy Characteristics'!F:F,MATCH($C546,'Policy Characteristics'!$C:$C,0)))</f>
        <v>-100</v>
      </c>
      <c r="M546" s="368">
        <f>IF(ISBLANK(INDEX('Policy Characteristics'!G:G,MATCH($C546,'Policy Characteristics'!$C:$C,0))),"",INDEX('Policy Characteristics'!G:G,MATCH($C546,'Policy Characteristics'!$C:$C,0)))</f>
        <v>100</v>
      </c>
      <c r="N546" s="368">
        <f>IF(ISBLANK(INDEX('Policy Characteristics'!H:H,MATCH($C546,'Policy Characteristics'!$C:$C,0))),"",INDEX('Policy Characteristics'!H:H,MATCH($C546,'Policy Characteristics'!$C:$C,0)))</f>
        <v>1</v>
      </c>
      <c r="O546" s="254" t="str">
        <f>IF(ISBLANK(INDEX('Policy Characteristics'!I:I,MATCH($C546,'Policy Characteristics'!$C:$C,0))),"",INDEX('Policy Characteristics'!I:I,MATCH($C546,'Policy Characteristics'!$C:$C,0)))</f>
        <v>$ / metric ton CO2e</v>
      </c>
      <c r="P546" s="254" t="str">
        <f>IF(ISBLANK(INDEX('Policy Characteristics'!J:J,MATCH($C546,'Policy Characteristics'!$C:$C,0))),"",INDEX('Policy Characteristics'!J:J,MATCH($C546,'Policy Characteristics'!$C:$C,0)))</f>
        <v>**Description:** This policy provides a dollar per metric ton CO2e subsidy, additional to any BAU subsidies.  // **Guidance for setting values:** The 45Q tax credits provide $85 per metric ton CO2e stored, which is included in the BAU case.</v>
      </c>
      <c r="R546" s="1"/>
    </row>
    <row r="547" spans="1:18" x14ac:dyDescent="0.25">
      <c r="A547" s="254" t="str">
        <f>IF(ISBLANK(INDEX('Policy Characteristics'!A:A,MATCH($C547,'Policy Characteristics'!$C:$C,0))),"",INDEX('Policy Characteristics'!A:A,MATCH($C547,'Policy Characteristics'!$C:$C,0)))</f>
        <v>Electricity Supply</v>
      </c>
      <c r="B547" s="262" t="str">
        <f>IF(ISBLANK(INDEX('Policy Characteristics'!B:B,MATCH($C547,'Policy Characteristics'!$C:$C,0))),"",INDEX('Policy Characteristics'!B:B,MATCH($C547,'Policy Characteristics'!$C:$C,0)))</f>
        <v>Electricity CCS Subsidy</v>
      </c>
      <c r="C547" s="254" t="str">
        <f t="shared" si="38"/>
        <v>Additional Subsidy for Elec CCS</v>
      </c>
      <c r="D547" s="6" t="s">
        <v>2714</v>
      </c>
      <c r="F547" s="6" t="s">
        <v>2443</v>
      </c>
      <c r="H547" s="47">
        <f t="shared" si="37"/>
        <v>546</v>
      </c>
      <c r="I547" s="1" t="s">
        <v>41</v>
      </c>
      <c r="J547" s="255" t="str">
        <f>IF(ISBLANK(INDEX('Policy Characteristics'!D:D,MATCH($C547,'Policy Characteristics'!$C:$C,0))),"",INDEX('Policy Characteristics'!D:D,MATCH($C547,'Policy Characteristics'!$C:$C,0)))</f>
        <v>Electricity CCS Subsidy</v>
      </c>
      <c r="K547" s="254" t="str">
        <f>IF(ISBLANK(INDEX('Policy Characteristics'!E:E,MATCH($C547,'Policy Characteristics'!$C:$C,0))),"",INDEX('Policy Characteristics'!E:E,MATCH($C547,'Policy Characteristics'!$C:$C,0)))</f>
        <v>elec CCS subsidy</v>
      </c>
      <c r="L547" s="368">
        <f>IF(ISBLANK(INDEX('Policy Characteristics'!F:F,MATCH($C547,'Policy Characteristics'!$C:$C,0))),"",INDEX('Policy Characteristics'!F:F,MATCH($C547,'Policy Characteristics'!$C:$C,0)))</f>
        <v>-100</v>
      </c>
      <c r="M547" s="368">
        <f>IF(ISBLANK(INDEX('Policy Characteristics'!G:G,MATCH($C547,'Policy Characteristics'!$C:$C,0))),"",INDEX('Policy Characteristics'!G:G,MATCH($C547,'Policy Characteristics'!$C:$C,0)))</f>
        <v>100</v>
      </c>
      <c r="N547" s="368">
        <f>IF(ISBLANK(INDEX('Policy Characteristics'!H:H,MATCH($C547,'Policy Characteristics'!$C:$C,0))),"",INDEX('Policy Characteristics'!H:H,MATCH($C547,'Policy Characteristics'!$C:$C,0)))</f>
        <v>1</v>
      </c>
      <c r="O547" s="254" t="str">
        <f>IF(ISBLANK(INDEX('Policy Characteristics'!I:I,MATCH($C547,'Policy Characteristics'!$C:$C,0))),"",INDEX('Policy Characteristics'!I:I,MATCH($C547,'Policy Characteristics'!$C:$C,0)))</f>
        <v>$ / metric ton CO2e</v>
      </c>
      <c r="P547" s="254" t="str">
        <f>IF(ISBLANK(INDEX('Policy Characteristics'!J:J,MATCH($C547,'Policy Characteristics'!$C:$C,0))),"",INDEX('Policy Characteristics'!J:J,MATCH($C547,'Policy Characteristics'!$C:$C,0)))</f>
        <v>**Description:** This policy provides a dollar per metric ton CO2e subsidy, additional to any BAU subsidies.  // **Guidance for setting values:** The 45Q tax credits provide $85 per metric ton CO2e stored, which is included in the BAU case.</v>
      </c>
      <c r="R547" s="1"/>
    </row>
    <row r="548" spans="1:18" x14ac:dyDescent="0.25">
      <c r="A548" s="254" t="str">
        <f>IF(ISBLANK(INDEX('Policy Characteristics'!A:A,MATCH($C548,'Policy Characteristics'!$C:$C,0))),"",INDEX('Policy Characteristics'!A:A,MATCH($C548,'Policy Characteristics'!$C:$C,0)))</f>
        <v>Electricity Supply</v>
      </c>
      <c r="B548" s="262" t="str">
        <f>IF(ISBLANK(INDEX('Policy Characteristics'!B:B,MATCH($C548,'Policy Characteristics'!$C:$C,0))),"",INDEX('Policy Characteristics'!B:B,MATCH($C548,'Policy Characteristics'!$C:$C,0)))</f>
        <v>Electricity CCS Subsidy</v>
      </c>
      <c r="C548" s="254" t="str">
        <f t="shared" si="38"/>
        <v>Additional Subsidy for Elec CCS</v>
      </c>
      <c r="D548" s="6" t="s">
        <v>2715</v>
      </c>
      <c r="F548" s="6" t="s">
        <v>2559</v>
      </c>
      <c r="H548" s="47">
        <f t="shared" si="37"/>
        <v>547</v>
      </c>
      <c r="I548" s="1" t="s">
        <v>41</v>
      </c>
      <c r="J548" s="255" t="str">
        <f>IF(ISBLANK(INDEX('Policy Characteristics'!D:D,MATCH($C548,'Policy Characteristics'!$C:$C,0))),"",INDEX('Policy Characteristics'!D:D,MATCH($C548,'Policy Characteristics'!$C:$C,0)))</f>
        <v>Electricity CCS Subsidy</v>
      </c>
      <c r="K548" s="254" t="str">
        <f>IF(ISBLANK(INDEX('Policy Characteristics'!E:E,MATCH($C548,'Policy Characteristics'!$C:$C,0))),"",INDEX('Policy Characteristics'!E:E,MATCH($C548,'Policy Characteristics'!$C:$C,0)))</f>
        <v>elec CCS subsidy</v>
      </c>
      <c r="L548" s="368">
        <f>IF(ISBLANK(INDEX('Policy Characteristics'!F:F,MATCH($C548,'Policy Characteristics'!$C:$C,0))),"",INDEX('Policy Characteristics'!F:F,MATCH($C548,'Policy Characteristics'!$C:$C,0)))</f>
        <v>-100</v>
      </c>
      <c r="M548" s="368">
        <f>IF(ISBLANK(INDEX('Policy Characteristics'!G:G,MATCH($C548,'Policy Characteristics'!$C:$C,0))),"",INDEX('Policy Characteristics'!G:G,MATCH($C548,'Policy Characteristics'!$C:$C,0)))</f>
        <v>100</v>
      </c>
      <c r="N548" s="368">
        <f>IF(ISBLANK(INDEX('Policy Characteristics'!H:H,MATCH($C548,'Policy Characteristics'!$C:$C,0))),"",INDEX('Policy Characteristics'!H:H,MATCH($C548,'Policy Characteristics'!$C:$C,0)))</f>
        <v>1</v>
      </c>
      <c r="O548" s="254" t="str">
        <f>IF(ISBLANK(INDEX('Policy Characteristics'!I:I,MATCH($C548,'Policy Characteristics'!$C:$C,0))),"",INDEX('Policy Characteristics'!I:I,MATCH($C548,'Policy Characteristics'!$C:$C,0)))</f>
        <v>$ / metric ton CO2e</v>
      </c>
      <c r="P548" s="254" t="str">
        <f>IF(ISBLANK(INDEX('Policy Characteristics'!J:J,MATCH($C548,'Policy Characteristics'!$C:$C,0))),"",INDEX('Policy Characteristics'!J:J,MATCH($C548,'Policy Characteristics'!$C:$C,0)))</f>
        <v>**Description:** This policy provides a dollar per metric ton CO2e subsidy, additional to any BAU subsidies.  // **Guidance for setting values:** The 45Q tax credits provide $85 per metric ton CO2e stored, which is included in the BAU case.</v>
      </c>
      <c r="R548" s="1"/>
    </row>
    <row r="549" spans="1:18" x14ac:dyDescent="0.25">
      <c r="A549" s="254" t="str">
        <f>IF(ISBLANK(INDEX('Policy Characteristics'!A:A,MATCH($C549,'Policy Characteristics'!$C:$C,0))),"",INDEX('Policy Characteristics'!A:A,MATCH($C549,'Policy Characteristics'!$C:$C,0)))</f>
        <v>Electricity Supply</v>
      </c>
      <c r="B549" s="262" t="str">
        <f>IF(ISBLANK(INDEX('Policy Characteristics'!B:B,MATCH($C549,'Policy Characteristics'!$C:$C,0))),"",INDEX('Policy Characteristics'!B:B,MATCH($C549,'Policy Characteristics'!$C:$C,0)))</f>
        <v>Electricity CCS Subsidy</v>
      </c>
      <c r="C549" s="254" t="str">
        <f t="shared" si="38"/>
        <v>Additional Subsidy for Elec CCS</v>
      </c>
      <c r="D549" s="6" t="s">
        <v>2716</v>
      </c>
      <c r="F549" s="6" t="s">
        <v>2445</v>
      </c>
      <c r="H549" s="47">
        <f t="shared" si="37"/>
        <v>548</v>
      </c>
      <c r="I549" s="1" t="s">
        <v>41</v>
      </c>
      <c r="J549" s="255" t="str">
        <f>IF(ISBLANK(INDEX('Policy Characteristics'!D:D,MATCH($C549,'Policy Characteristics'!$C:$C,0))),"",INDEX('Policy Characteristics'!D:D,MATCH($C549,'Policy Characteristics'!$C:$C,0)))</f>
        <v>Electricity CCS Subsidy</v>
      </c>
      <c r="K549" s="254" t="str">
        <f>IF(ISBLANK(INDEX('Policy Characteristics'!E:E,MATCH($C549,'Policy Characteristics'!$C:$C,0))),"",INDEX('Policy Characteristics'!E:E,MATCH($C549,'Policy Characteristics'!$C:$C,0)))</f>
        <v>elec CCS subsidy</v>
      </c>
      <c r="L549" s="368">
        <f>IF(ISBLANK(INDEX('Policy Characteristics'!F:F,MATCH($C549,'Policy Characteristics'!$C:$C,0))),"",INDEX('Policy Characteristics'!F:F,MATCH($C549,'Policy Characteristics'!$C:$C,0)))</f>
        <v>-100</v>
      </c>
      <c r="M549" s="368">
        <f>IF(ISBLANK(INDEX('Policy Characteristics'!G:G,MATCH($C549,'Policy Characteristics'!$C:$C,0))),"",INDEX('Policy Characteristics'!G:G,MATCH($C549,'Policy Characteristics'!$C:$C,0)))</f>
        <v>100</v>
      </c>
      <c r="N549" s="368">
        <f>IF(ISBLANK(INDEX('Policy Characteristics'!H:H,MATCH($C549,'Policy Characteristics'!$C:$C,0))),"",INDEX('Policy Characteristics'!H:H,MATCH($C549,'Policy Characteristics'!$C:$C,0)))</f>
        <v>1</v>
      </c>
      <c r="O549" s="254" t="str">
        <f>IF(ISBLANK(INDEX('Policy Characteristics'!I:I,MATCH($C549,'Policy Characteristics'!$C:$C,0))),"",INDEX('Policy Characteristics'!I:I,MATCH($C549,'Policy Characteristics'!$C:$C,0)))</f>
        <v>$ / metric ton CO2e</v>
      </c>
      <c r="P549" s="254" t="str">
        <f>IF(ISBLANK(INDEX('Policy Characteristics'!J:J,MATCH($C549,'Policy Characteristics'!$C:$C,0))),"",INDEX('Policy Characteristics'!J:J,MATCH($C549,'Policy Characteristics'!$C:$C,0)))</f>
        <v>**Description:** This policy provides a dollar per metric ton CO2e subsidy, additional to any BAU subsidies.  // **Guidance for setting values:** The 45Q tax credits provide $85 per metric ton CO2e stored, which is included in the BAU case.</v>
      </c>
      <c r="R549" s="1"/>
    </row>
    <row r="550" spans="1:18" x14ac:dyDescent="0.25">
      <c r="A550" s="254" t="str">
        <f>IF(ISBLANK(INDEX('Policy Characteristics'!A:A,MATCH($C550,'Policy Characteristics'!$C:$C,0))),"",INDEX('Policy Characteristics'!A:A,MATCH($C550,'Policy Characteristics'!$C:$C,0)))</f>
        <v>Electricity Supply</v>
      </c>
      <c r="B550" s="262" t="str">
        <f>IF(ISBLANK(INDEX('Policy Characteristics'!B:B,MATCH($C550,'Policy Characteristics'!$C:$C,0))),"",INDEX('Policy Characteristics'!B:B,MATCH($C550,'Policy Characteristics'!$C:$C,0)))</f>
        <v>Electricity CCS Subsidy</v>
      </c>
      <c r="C550" s="254" t="str">
        <f t="shared" si="38"/>
        <v>Additional Subsidy for Elec CCS</v>
      </c>
      <c r="D550" s="6" t="s">
        <v>3432</v>
      </c>
      <c r="F550" s="6" t="s">
        <v>3439</v>
      </c>
      <c r="H550" s="47">
        <f t="shared" si="37"/>
        <v>549</v>
      </c>
      <c r="I550" s="1" t="s">
        <v>40</v>
      </c>
      <c r="J550" s="255" t="str">
        <f>IF(ISBLANK(INDEX('Policy Characteristics'!D:D,MATCH($C550,'Policy Characteristics'!$C:$C,0))),"",INDEX('Policy Characteristics'!D:D,MATCH($C550,'Policy Characteristics'!$C:$C,0)))</f>
        <v>Electricity CCS Subsidy</v>
      </c>
      <c r="K550" s="254" t="str">
        <f>IF(ISBLANK(INDEX('Policy Characteristics'!E:E,MATCH($C550,'Policy Characteristics'!$C:$C,0))),"",INDEX('Policy Characteristics'!E:E,MATCH($C550,'Policy Characteristics'!$C:$C,0)))</f>
        <v>elec CCS subsidy</v>
      </c>
      <c r="L550" s="368">
        <f>IF(ISBLANK(INDEX('Policy Characteristics'!F:F,MATCH($C550,'Policy Characteristics'!$C:$C,0))),"",INDEX('Policy Characteristics'!F:F,MATCH($C550,'Policy Characteristics'!$C:$C,0)))</f>
        <v>-100</v>
      </c>
      <c r="M550" s="368">
        <f>IF(ISBLANK(INDEX('Policy Characteristics'!G:G,MATCH($C550,'Policy Characteristics'!$C:$C,0))),"",INDEX('Policy Characteristics'!G:G,MATCH($C550,'Policy Characteristics'!$C:$C,0)))</f>
        <v>100</v>
      </c>
      <c r="N550" s="368">
        <f>IF(ISBLANK(INDEX('Policy Characteristics'!H:H,MATCH($C550,'Policy Characteristics'!$C:$C,0))),"",INDEX('Policy Characteristics'!H:H,MATCH($C550,'Policy Characteristics'!$C:$C,0)))</f>
        <v>1</v>
      </c>
      <c r="O550" s="254" t="str">
        <f>IF(ISBLANK(INDEX('Policy Characteristics'!I:I,MATCH($C550,'Policy Characteristics'!$C:$C,0))),"",INDEX('Policy Characteristics'!I:I,MATCH($C550,'Policy Characteristics'!$C:$C,0)))</f>
        <v>$ / metric ton CO2e</v>
      </c>
      <c r="P550" s="254" t="str">
        <f>IF(ISBLANK(INDEX('Policy Characteristics'!J:J,MATCH($C550,'Policy Characteristics'!$C:$C,0))),"",INDEX('Policy Characteristics'!J:J,MATCH($C550,'Policy Characteristics'!$C:$C,0)))</f>
        <v>**Description:** This policy provides a dollar per metric ton CO2e subsidy, additional to any BAU subsidies.  // **Guidance for setting values:** The 45Q tax credits provide $85 per metric ton CO2e stored, which is included in the BAU case.</v>
      </c>
      <c r="R550" s="1"/>
    </row>
    <row r="551" spans="1:18" x14ac:dyDescent="0.25">
      <c r="A551" s="254" t="str">
        <f>IF(ISBLANK(INDEX('Policy Characteristics'!A:A,MATCH($C551,'Policy Characteristics'!$C:$C,0))),"",INDEX('Policy Characteristics'!A:A,MATCH($C551,'Policy Characteristics'!$C:$C,0)))</f>
        <v>Electricity Supply</v>
      </c>
      <c r="B551" s="262" t="str">
        <f>IF(ISBLANK(INDEX('Policy Characteristics'!B:B,MATCH($C551,'Policy Characteristics'!$C:$C,0))),"",INDEX('Policy Characteristics'!B:B,MATCH($C551,'Policy Characteristics'!$C:$C,0)))</f>
        <v>Electricity CCS Subsidy</v>
      </c>
      <c r="C551" s="254" t="str">
        <f t="shared" si="38"/>
        <v>Additional Subsidy for Elec CCS</v>
      </c>
      <c r="D551" s="6" t="s">
        <v>3435</v>
      </c>
      <c r="F551" s="6" t="s">
        <v>3440</v>
      </c>
      <c r="H551" s="47">
        <f t="shared" si="37"/>
        <v>550</v>
      </c>
      <c r="I551" s="1" t="s">
        <v>40</v>
      </c>
      <c r="J551" s="255" t="str">
        <f>IF(ISBLANK(INDEX('Policy Characteristics'!D:D,MATCH($C551,'Policy Characteristics'!$C:$C,0))),"",INDEX('Policy Characteristics'!D:D,MATCH($C551,'Policy Characteristics'!$C:$C,0)))</f>
        <v>Electricity CCS Subsidy</v>
      </c>
      <c r="K551" s="254" t="str">
        <f>IF(ISBLANK(INDEX('Policy Characteristics'!E:E,MATCH($C551,'Policy Characteristics'!$C:$C,0))),"",INDEX('Policy Characteristics'!E:E,MATCH($C551,'Policy Characteristics'!$C:$C,0)))</f>
        <v>elec CCS subsidy</v>
      </c>
      <c r="L551" s="368">
        <f>IF(ISBLANK(INDEX('Policy Characteristics'!F:F,MATCH($C551,'Policy Characteristics'!$C:$C,0))),"",INDEX('Policy Characteristics'!F:F,MATCH($C551,'Policy Characteristics'!$C:$C,0)))</f>
        <v>-100</v>
      </c>
      <c r="M551" s="368">
        <f>IF(ISBLANK(INDEX('Policy Characteristics'!G:G,MATCH($C551,'Policy Characteristics'!$C:$C,0))),"",INDEX('Policy Characteristics'!G:G,MATCH($C551,'Policy Characteristics'!$C:$C,0)))</f>
        <v>100</v>
      </c>
      <c r="N551" s="368">
        <f>IF(ISBLANK(INDEX('Policy Characteristics'!H:H,MATCH($C551,'Policy Characteristics'!$C:$C,0))),"",INDEX('Policy Characteristics'!H:H,MATCH($C551,'Policy Characteristics'!$C:$C,0)))</f>
        <v>1</v>
      </c>
      <c r="O551" s="254" t="str">
        <f>IF(ISBLANK(INDEX('Policy Characteristics'!I:I,MATCH($C551,'Policy Characteristics'!$C:$C,0))),"",INDEX('Policy Characteristics'!I:I,MATCH($C551,'Policy Characteristics'!$C:$C,0)))</f>
        <v>$ / metric ton CO2e</v>
      </c>
      <c r="P551" s="254" t="str">
        <f>IF(ISBLANK(INDEX('Policy Characteristics'!J:J,MATCH($C551,'Policy Characteristics'!$C:$C,0))),"",INDEX('Policy Characteristics'!J:J,MATCH($C551,'Policy Characteristics'!$C:$C,0)))</f>
        <v>**Description:** This policy provides a dollar per metric ton CO2e subsidy, additional to any BAU subsidies.  // **Guidance for setting values:** The 45Q tax credits provide $85 per metric ton CO2e stored, which is included in the BAU case.</v>
      </c>
      <c r="R551" s="1"/>
    </row>
    <row r="552" spans="1:18" x14ac:dyDescent="0.25">
      <c r="A552" s="254" t="str">
        <f>IF(ISBLANK(INDEX('Policy Characteristics'!A:A,MATCH($C552,'Policy Characteristics'!$C:$C,0))),"",INDEX('Policy Characteristics'!A:A,MATCH($C552,'Policy Characteristics'!$C:$C,0)))</f>
        <v>Electricity Supply</v>
      </c>
      <c r="B552" s="262" t="str">
        <f>IF(ISBLANK(INDEX('Policy Characteristics'!B:B,MATCH($C552,'Policy Characteristics'!$C:$C,0))),"",INDEX('Policy Characteristics'!B:B,MATCH($C552,'Policy Characteristics'!$C:$C,0)))</f>
        <v>Electricity CCS Subsidy</v>
      </c>
      <c r="C552" s="254" t="str">
        <f t="shared" si="38"/>
        <v>Additional Subsidy for Elec CCS</v>
      </c>
      <c r="D552" s="6" t="s">
        <v>3436</v>
      </c>
      <c r="F552" s="6" t="s">
        <v>3441</v>
      </c>
      <c r="H552" s="47">
        <f t="shared" si="37"/>
        <v>551</v>
      </c>
      <c r="I552" s="1" t="s">
        <v>40</v>
      </c>
      <c r="J552" s="255" t="str">
        <f>IF(ISBLANK(INDEX('Policy Characteristics'!D:D,MATCH($C552,'Policy Characteristics'!$C:$C,0))),"",INDEX('Policy Characteristics'!D:D,MATCH($C552,'Policy Characteristics'!$C:$C,0)))</f>
        <v>Electricity CCS Subsidy</v>
      </c>
      <c r="K552" s="254" t="str">
        <f>IF(ISBLANK(INDEX('Policy Characteristics'!E:E,MATCH($C552,'Policy Characteristics'!$C:$C,0))),"",INDEX('Policy Characteristics'!E:E,MATCH($C552,'Policy Characteristics'!$C:$C,0)))</f>
        <v>elec CCS subsidy</v>
      </c>
      <c r="L552" s="368">
        <f>IF(ISBLANK(INDEX('Policy Characteristics'!F:F,MATCH($C552,'Policy Characteristics'!$C:$C,0))),"",INDEX('Policy Characteristics'!F:F,MATCH($C552,'Policy Characteristics'!$C:$C,0)))</f>
        <v>-100</v>
      </c>
      <c r="M552" s="368">
        <f>IF(ISBLANK(INDEX('Policy Characteristics'!G:G,MATCH($C552,'Policy Characteristics'!$C:$C,0))),"",INDEX('Policy Characteristics'!G:G,MATCH($C552,'Policy Characteristics'!$C:$C,0)))</f>
        <v>100</v>
      </c>
      <c r="N552" s="368">
        <f>IF(ISBLANK(INDEX('Policy Characteristics'!H:H,MATCH($C552,'Policy Characteristics'!$C:$C,0))),"",INDEX('Policy Characteristics'!H:H,MATCH($C552,'Policy Characteristics'!$C:$C,0)))</f>
        <v>1</v>
      </c>
      <c r="O552" s="254" t="str">
        <f>IF(ISBLANK(INDEX('Policy Characteristics'!I:I,MATCH($C552,'Policy Characteristics'!$C:$C,0))),"",INDEX('Policy Characteristics'!I:I,MATCH($C552,'Policy Characteristics'!$C:$C,0)))</f>
        <v>$ / metric ton CO2e</v>
      </c>
      <c r="P552" s="254" t="str">
        <f>IF(ISBLANK(INDEX('Policy Characteristics'!J:J,MATCH($C552,'Policy Characteristics'!$C:$C,0))),"",INDEX('Policy Characteristics'!J:J,MATCH($C552,'Policy Characteristics'!$C:$C,0)))</f>
        <v>**Description:** This policy provides a dollar per metric ton CO2e subsidy, additional to any BAU subsidies.  // **Guidance for setting values:** The 45Q tax credits provide $85 per metric ton CO2e stored, which is included in the BAU case.</v>
      </c>
      <c r="R552" s="1"/>
    </row>
    <row r="553" spans="1:18" x14ac:dyDescent="0.25">
      <c r="A553" s="254" t="str">
        <f>IF(ISBLANK(INDEX('Policy Characteristics'!A:A,MATCH($C553,'Policy Characteristics'!$C:$C,0))),"",INDEX('Policy Characteristics'!A:A,MATCH($C553,'Policy Characteristics'!$C:$C,0)))</f>
        <v>Electricity Supply</v>
      </c>
      <c r="B553" s="262" t="str">
        <f>IF(ISBLANK(INDEX('Policy Characteristics'!B:B,MATCH($C553,'Policy Characteristics'!$C:$C,0))),"",INDEX('Policy Characteristics'!B:B,MATCH($C553,'Policy Characteristics'!$C:$C,0)))</f>
        <v>Electricity CCS Subsidy</v>
      </c>
      <c r="C553" s="254" t="str">
        <f t="shared" si="38"/>
        <v>Additional Subsidy for Elec CCS</v>
      </c>
      <c r="D553" s="6" t="s">
        <v>3437</v>
      </c>
      <c r="F553" s="6" t="s">
        <v>3442</v>
      </c>
      <c r="H553" s="47">
        <f t="shared" si="37"/>
        <v>552</v>
      </c>
      <c r="I553" s="1" t="s">
        <v>40</v>
      </c>
      <c r="J553" s="255" t="str">
        <f>IF(ISBLANK(INDEX('Policy Characteristics'!D:D,MATCH($C553,'Policy Characteristics'!$C:$C,0))),"",INDEX('Policy Characteristics'!D:D,MATCH($C553,'Policy Characteristics'!$C:$C,0)))</f>
        <v>Electricity CCS Subsidy</v>
      </c>
      <c r="K553" s="254" t="str">
        <f>IF(ISBLANK(INDEX('Policy Characteristics'!E:E,MATCH($C553,'Policy Characteristics'!$C:$C,0))),"",INDEX('Policy Characteristics'!E:E,MATCH($C553,'Policy Characteristics'!$C:$C,0)))</f>
        <v>elec CCS subsidy</v>
      </c>
      <c r="L553" s="368">
        <f>IF(ISBLANK(INDEX('Policy Characteristics'!F:F,MATCH($C553,'Policy Characteristics'!$C:$C,0))),"",INDEX('Policy Characteristics'!F:F,MATCH($C553,'Policy Characteristics'!$C:$C,0)))</f>
        <v>-100</v>
      </c>
      <c r="M553" s="368">
        <f>IF(ISBLANK(INDEX('Policy Characteristics'!G:G,MATCH($C553,'Policy Characteristics'!$C:$C,0))),"",INDEX('Policy Characteristics'!G:G,MATCH($C553,'Policy Characteristics'!$C:$C,0)))</f>
        <v>100</v>
      </c>
      <c r="N553" s="368">
        <f>IF(ISBLANK(INDEX('Policy Characteristics'!H:H,MATCH($C553,'Policy Characteristics'!$C:$C,0))),"",INDEX('Policy Characteristics'!H:H,MATCH($C553,'Policy Characteristics'!$C:$C,0)))</f>
        <v>1</v>
      </c>
      <c r="O553" s="254" t="str">
        <f>IF(ISBLANK(INDEX('Policy Characteristics'!I:I,MATCH($C553,'Policy Characteristics'!$C:$C,0))),"",INDEX('Policy Characteristics'!I:I,MATCH($C553,'Policy Characteristics'!$C:$C,0)))</f>
        <v>$ / metric ton CO2e</v>
      </c>
      <c r="P553" s="254" t="str">
        <f>IF(ISBLANK(INDEX('Policy Characteristics'!J:J,MATCH($C553,'Policy Characteristics'!$C:$C,0))),"",INDEX('Policy Characteristics'!J:J,MATCH($C553,'Policy Characteristics'!$C:$C,0)))</f>
        <v>**Description:** This policy provides a dollar per metric ton CO2e subsidy, additional to any BAU subsidies.  // **Guidance for setting values:** The 45Q tax credits provide $85 per metric ton CO2e stored, which is included in the BAU case.</v>
      </c>
      <c r="R553" s="1"/>
    </row>
    <row r="554" spans="1:18" x14ac:dyDescent="0.25">
      <c r="A554" s="254" t="str">
        <f>IF(ISBLANK(INDEX('Policy Characteristics'!A:A,MATCH($C554,'Policy Characteristics'!$C:$C,0))),"",INDEX('Policy Characteristics'!A:A,MATCH($C554,'Policy Characteristics'!$C:$C,0)))</f>
        <v>Electricity Supply</v>
      </c>
      <c r="B554" s="262" t="str">
        <f>IF(ISBLANK(INDEX('Policy Characteristics'!B:B,MATCH($C554,'Policy Characteristics'!$C:$C,0))),"",INDEX('Policy Characteristics'!B:B,MATCH($C554,'Policy Characteristics'!$C:$C,0)))</f>
        <v>Electricity CCS Subsidy</v>
      </c>
      <c r="C554" s="254" t="str">
        <f t="shared" si="38"/>
        <v>Additional Subsidy for Elec CCS</v>
      </c>
      <c r="D554" s="6" t="s">
        <v>3438</v>
      </c>
      <c r="F554" s="6" t="s">
        <v>3443</v>
      </c>
      <c r="H554" s="47">
        <f t="shared" si="37"/>
        <v>553</v>
      </c>
      <c r="I554" s="1" t="s">
        <v>41</v>
      </c>
      <c r="J554" s="255" t="str">
        <f>IF(ISBLANK(INDEX('Policy Characteristics'!D:D,MATCH($C554,'Policy Characteristics'!$C:$C,0))),"",INDEX('Policy Characteristics'!D:D,MATCH($C554,'Policy Characteristics'!$C:$C,0)))</f>
        <v>Electricity CCS Subsidy</v>
      </c>
      <c r="K554" s="254" t="str">
        <f>IF(ISBLANK(INDEX('Policy Characteristics'!E:E,MATCH($C554,'Policy Characteristics'!$C:$C,0))),"",INDEX('Policy Characteristics'!E:E,MATCH($C554,'Policy Characteristics'!$C:$C,0)))</f>
        <v>elec CCS subsidy</v>
      </c>
      <c r="L554" s="368">
        <f>IF(ISBLANK(INDEX('Policy Characteristics'!F:F,MATCH($C554,'Policy Characteristics'!$C:$C,0))),"",INDEX('Policy Characteristics'!F:F,MATCH($C554,'Policy Characteristics'!$C:$C,0)))</f>
        <v>-100</v>
      </c>
      <c r="M554" s="368">
        <f>IF(ISBLANK(INDEX('Policy Characteristics'!G:G,MATCH($C554,'Policy Characteristics'!$C:$C,0))),"",INDEX('Policy Characteristics'!G:G,MATCH($C554,'Policy Characteristics'!$C:$C,0)))</f>
        <v>100</v>
      </c>
      <c r="N554" s="368">
        <f>IF(ISBLANK(INDEX('Policy Characteristics'!H:H,MATCH($C554,'Policy Characteristics'!$C:$C,0))),"",INDEX('Policy Characteristics'!H:H,MATCH($C554,'Policy Characteristics'!$C:$C,0)))</f>
        <v>1</v>
      </c>
      <c r="O554" s="254" t="str">
        <f>IF(ISBLANK(INDEX('Policy Characteristics'!I:I,MATCH($C554,'Policy Characteristics'!$C:$C,0))),"",INDEX('Policy Characteristics'!I:I,MATCH($C554,'Policy Characteristics'!$C:$C,0)))</f>
        <v>$ / metric ton CO2e</v>
      </c>
      <c r="P554" s="254" t="str">
        <f>IF(ISBLANK(INDEX('Policy Characteristics'!J:J,MATCH($C554,'Policy Characteristics'!$C:$C,0))),"",INDEX('Policy Characteristics'!J:J,MATCH($C554,'Policy Characteristics'!$C:$C,0)))</f>
        <v>**Description:** This policy provides a dollar per metric ton CO2e subsidy, additional to any BAU subsidies.  // **Guidance for setting values:** The 45Q tax credits provide $85 per metric ton CO2e stored, which is included in the BAU case.</v>
      </c>
      <c r="R554" s="1"/>
    </row>
    <row r="555" spans="1:18" x14ac:dyDescent="0.25">
      <c r="A555" s="254" t="str">
        <f>IF(ISBLANK(INDEX('Policy Characteristics'!A:A,MATCH($C555,'Policy Characteristics'!$C:$C,0))),"",INDEX('Policy Characteristics'!A:A,MATCH($C555,'Policy Characteristics'!$C:$C,0)))</f>
        <v>Electricity Supply</v>
      </c>
      <c r="B555" s="262" t="str">
        <f>IF(ISBLANK(INDEX('Policy Characteristics'!B:B,MATCH($C555,'Policy Characteristics'!$C:$C,0))),"",INDEX('Policy Characteristics'!B:B,MATCH($C555,'Policy Characteristics'!$C:$C,0)))</f>
        <v>Electricity CCS Subsidy</v>
      </c>
      <c r="C555" s="254" t="str">
        <f t="shared" si="38"/>
        <v>Additional Subsidy for Elec CCS</v>
      </c>
      <c r="D555" s="6" t="s">
        <v>3501</v>
      </c>
      <c r="F555" s="6" t="s">
        <v>3499</v>
      </c>
      <c r="H555" s="47">
        <f t="shared" si="37"/>
        <v>554</v>
      </c>
      <c r="I555" s="1" t="s">
        <v>41</v>
      </c>
      <c r="J555" s="255" t="str">
        <f>IF(ISBLANK(INDEX('Policy Characteristics'!D:D,MATCH($C555,'Policy Characteristics'!$C:$C,0))),"",INDEX('Policy Characteristics'!D:D,MATCH($C555,'Policy Characteristics'!$C:$C,0)))</f>
        <v>Electricity CCS Subsidy</v>
      </c>
      <c r="K555" s="254" t="str">
        <f>IF(ISBLANK(INDEX('Policy Characteristics'!E:E,MATCH($C555,'Policy Characteristics'!$C:$C,0))),"",INDEX('Policy Characteristics'!E:E,MATCH($C555,'Policy Characteristics'!$C:$C,0)))</f>
        <v>elec CCS subsidy</v>
      </c>
      <c r="L555" s="368">
        <f>IF(ISBLANK(INDEX('Policy Characteristics'!F:F,MATCH($C555,'Policy Characteristics'!$C:$C,0))),"",INDEX('Policy Characteristics'!F:F,MATCH($C555,'Policy Characteristics'!$C:$C,0)))</f>
        <v>-100</v>
      </c>
      <c r="M555" s="368">
        <f>IF(ISBLANK(INDEX('Policy Characteristics'!G:G,MATCH($C555,'Policy Characteristics'!$C:$C,0))),"",INDEX('Policy Characteristics'!G:G,MATCH($C555,'Policy Characteristics'!$C:$C,0)))</f>
        <v>100</v>
      </c>
      <c r="N555" s="368">
        <f>IF(ISBLANK(INDEX('Policy Characteristics'!H:H,MATCH($C555,'Policy Characteristics'!$C:$C,0))),"",INDEX('Policy Characteristics'!H:H,MATCH($C555,'Policy Characteristics'!$C:$C,0)))</f>
        <v>1</v>
      </c>
      <c r="O555" s="254" t="str">
        <f>IF(ISBLANK(INDEX('Policy Characteristics'!I:I,MATCH($C555,'Policy Characteristics'!$C:$C,0))),"",INDEX('Policy Characteristics'!I:I,MATCH($C555,'Policy Characteristics'!$C:$C,0)))</f>
        <v>$ / metric ton CO2e</v>
      </c>
      <c r="P555" s="254" t="str">
        <f>IF(ISBLANK(INDEX('Policy Characteristics'!J:J,MATCH($C555,'Policy Characteristics'!$C:$C,0))),"",INDEX('Policy Characteristics'!J:J,MATCH($C555,'Policy Characteristics'!$C:$C,0)))</f>
        <v>**Description:** This policy provides a dollar per metric ton CO2e subsidy, additional to any BAU subsidies.  // **Guidance for setting values:** The 45Q tax credits provide $85 per metric ton CO2e stored, which is included in the BAU case.</v>
      </c>
      <c r="R555" s="1"/>
    </row>
    <row r="556" spans="1:18" x14ac:dyDescent="0.25">
      <c r="A556" s="254" t="str">
        <f>IF(ISBLANK(INDEX('Policy Characteristics'!A:A,MATCH($C556,'Policy Characteristics'!$C:$C,0))),"",INDEX('Policy Characteristics'!A:A,MATCH($C556,'Policy Characteristics'!$C:$C,0)))</f>
        <v>Electricity Supply</v>
      </c>
      <c r="B556" s="262" t="str">
        <f>IF(ISBLANK(INDEX('Policy Characteristics'!B:B,MATCH($C556,'Policy Characteristics'!$C:$C,0))),"",INDEX('Policy Characteristics'!B:B,MATCH($C556,'Policy Characteristics'!$C:$C,0)))</f>
        <v>Electricity CCS Subsidy</v>
      </c>
      <c r="C556" s="254" t="str">
        <f t="shared" si="38"/>
        <v>Additional Subsidy for Elec CCS</v>
      </c>
      <c r="D556" s="6" t="s">
        <v>3502</v>
      </c>
      <c r="F556" s="6" t="s">
        <v>3500</v>
      </c>
      <c r="H556" s="47">
        <f t="shared" si="37"/>
        <v>555</v>
      </c>
      <c r="I556" s="1" t="s">
        <v>41</v>
      </c>
      <c r="J556" s="255" t="str">
        <f>IF(ISBLANK(INDEX('Policy Characteristics'!D:D,MATCH($C556,'Policy Characteristics'!$C:$C,0))),"",INDEX('Policy Characteristics'!D:D,MATCH($C556,'Policy Characteristics'!$C:$C,0)))</f>
        <v>Electricity CCS Subsidy</v>
      </c>
      <c r="K556" s="254" t="str">
        <f>IF(ISBLANK(INDEX('Policy Characteristics'!E:E,MATCH($C556,'Policy Characteristics'!$C:$C,0))),"",INDEX('Policy Characteristics'!E:E,MATCH($C556,'Policy Characteristics'!$C:$C,0)))</f>
        <v>elec CCS subsidy</v>
      </c>
      <c r="L556" s="368">
        <f>IF(ISBLANK(INDEX('Policy Characteristics'!F:F,MATCH($C556,'Policy Characteristics'!$C:$C,0))),"",INDEX('Policy Characteristics'!F:F,MATCH($C556,'Policy Characteristics'!$C:$C,0)))</f>
        <v>-100</v>
      </c>
      <c r="M556" s="368">
        <f>IF(ISBLANK(INDEX('Policy Characteristics'!G:G,MATCH($C556,'Policy Characteristics'!$C:$C,0))),"",INDEX('Policy Characteristics'!G:G,MATCH($C556,'Policy Characteristics'!$C:$C,0)))</f>
        <v>100</v>
      </c>
      <c r="N556" s="368">
        <f>IF(ISBLANK(INDEX('Policy Characteristics'!H:H,MATCH($C556,'Policy Characteristics'!$C:$C,0))),"",INDEX('Policy Characteristics'!H:H,MATCH($C556,'Policy Characteristics'!$C:$C,0)))</f>
        <v>1</v>
      </c>
      <c r="O556" s="254" t="str">
        <f>IF(ISBLANK(INDEX('Policy Characteristics'!I:I,MATCH($C556,'Policy Characteristics'!$C:$C,0))),"",INDEX('Policy Characteristics'!I:I,MATCH($C556,'Policy Characteristics'!$C:$C,0)))</f>
        <v>$ / metric ton CO2e</v>
      </c>
      <c r="P556" s="254" t="str">
        <f>IF(ISBLANK(INDEX('Policy Characteristics'!J:J,MATCH($C556,'Policy Characteristics'!$C:$C,0))),"",INDEX('Policy Characteristics'!J:J,MATCH($C556,'Policy Characteristics'!$C:$C,0)))</f>
        <v>**Description:** This policy provides a dollar per metric ton CO2e subsidy, additional to any BAU subsidies.  // **Guidance for setting values:** The 45Q tax credits provide $85 per metric ton CO2e stored, which is included in the BAU case.</v>
      </c>
      <c r="R556" s="1"/>
    </row>
    <row r="557" spans="1:18" x14ac:dyDescent="0.25">
      <c r="A557" s="254" t="str">
        <f>IF(ISBLANK(INDEX('Policy Characteristics'!A:A,MATCH($C557,'Policy Characteristics'!$C:$C,0))),"",INDEX('Policy Characteristics'!A:A,MATCH($C557,'Policy Characteristics'!$C:$C,0)))</f>
        <v>Electricity Supply</v>
      </c>
      <c r="B557" s="262" t="str">
        <f>IF(ISBLANK(INDEX('Policy Characteristics'!B:B,MATCH($C557,'Policy Characteristics'!$C:$C,0))),"",INDEX('Policy Characteristics'!B:B,MATCH($C557,'Policy Characteristics'!$C:$C,0)))</f>
        <v>CCS Transport and Storage Subsidy</v>
      </c>
      <c r="C557" t="s">
        <v>3754</v>
      </c>
      <c r="D557" s="6"/>
      <c r="F557" s="6"/>
      <c r="H557" s="47">
        <f t="shared" si="37"/>
        <v>556</v>
      </c>
      <c r="I557" s="1" t="s">
        <v>40</v>
      </c>
      <c r="J557" s="255" t="str">
        <f>IF(ISBLANK(INDEX('Policy Characteristics'!D:D,MATCH($C557,'Policy Characteristics'!$C:$C,0))),"",INDEX('Policy Characteristics'!D:D,MATCH($C557,'Policy Characteristics'!$C:$C,0)))</f>
        <v>CCS Transport and Storage Subsidy</v>
      </c>
      <c r="K557" s="254" t="str">
        <f>IF(ISBLANK(INDEX('Policy Characteristics'!E:E,MATCH($C557,'Policy Characteristics'!$C:$C,0))),"",INDEX('Policy Characteristics'!E:E,MATCH($C557,'Policy Characteristics'!$C:$C,0)))</f>
        <v>elec CCS tport storage subsidy</v>
      </c>
      <c r="L557" s="368">
        <f>IF(ISBLANK(INDEX('Policy Characteristics'!F:F,MATCH($C557,'Policy Characteristics'!$C:$C,0))),"",INDEX('Policy Characteristics'!F:F,MATCH($C557,'Policy Characteristics'!$C:$C,0)))</f>
        <v>0</v>
      </c>
      <c r="M557" s="368">
        <f>IF(ISBLANK(INDEX('Policy Characteristics'!G:G,MATCH($C557,'Policy Characteristics'!$C:$C,0))),"",INDEX('Policy Characteristics'!G:G,MATCH($C557,'Policy Characteristics'!$C:$C,0)))</f>
        <v>1</v>
      </c>
      <c r="N557" s="368">
        <f>IF(ISBLANK(INDEX('Policy Characteristics'!H:H,MATCH($C557,'Policy Characteristics'!$C:$C,0))),"",INDEX('Policy Characteristics'!H:H,MATCH($C557,'Policy Characteristics'!$C:$C,0)))</f>
        <v>0.01</v>
      </c>
      <c r="O557" s="254" t="str">
        <f>IF(ISBLANK(INDEX('Policy Characteristics'!I:I,MATCH($C557,'Policy Characteristics'!$C:$C,0))),"",INDEX('Policy Characteristics'!I:I,MATCH($C557,'Policy Characteristics'!$C:$C,0)))</f>
        <v>% of unsubsidized cost</v>
      </c>
      <c r="P557" s="254" t="str">
        <f>IF(ISBLANK(INDEX('Policy Characteristics'!J:J,MATCH($C557,'Policy Characteristics'!$C:$C,0))),"",INDEX('Policy Characteristics'!J:J,MATCH($C557,'Policy Characteristics'!$C:$C,0)))</f>
        <v>**Description:** This policy allows the government to cover the cost of CO2 transportation and storage.  // **Guidance for setting values:** The BAU cost for CCS transportation and storage is around $29 per tonne. A setting of 100% would cover the full cost.</v>
      </c>
      <c r="R557" s="1"/>
    </row>
    <row r="558" spans="1:18" s="412" customFormat="1" x14ac:dyDescent="0.25">
      <c r="A558" s="254" t="str">
        <f>IF(ISBLANK(INDEX('Policy Characteristics'!A:A,MATCH($C558,'Policy Characteristics'!$C:$C,0))),"",INDEX('Policy Characteristics'!A:A,MATCH($C558,'Policy Characteristics'!$C:$C,0)))</f>
        <v>Electricity Supply</v>
      </c>
      <c r="B558" s="262" t="str">
        <f>IF(ISBLANK(INDEX('Policy Characteristics'!B:B,MATCH($C558,'Policy Characteristics'!$C:$C,0))),"",INDEX('Policy Characteristics'!B:B,MATCH($C558,'Policy Characteristics'!$C:$C,0)))</f>
        <v>Non BAU RPS Qualifying Resources</v>
      </c>
      <c r="C558" t="s">
        <v>342</v>
      </c>
      <c r="D558" s="370"/>
      <c r="E558" s="370"/>
      <c r="F558" s="370"/>
      <c r="G558" s="370"/>
      <c r="H558" s="47">
        <f t="shared" si="37"/>
        <v>557</v>
      </c>
      <c r="I558" s="413" t="s">
        <v>3771</v>
      </c>
      <c r="J558" s="255" t="str">
        <f>IF(ISBLANK(INDEX('Policy Characteristics'!D:D,MATCH($C558,'Policy Characteristics'!$C:$C,0))),"",INDEX('Policy Characteristics'!D:D,MATCH($C558,'Policy Characteristics'!$C:$C,0)))</f>
        <v>Non BAU RPS Qualifying Resources</v>
      </c>
      <c r="K558" s="254" t="str">
        <f>IF(ISBLANK(INDEX('Policy Characteristics'!E:E,MATCH($C558,'Policy Characteristics'!$C:$C,0))),"",INDEX('Policy Characteristics'!E:E,MATCH($C558,'Policy Characteristics'!$C:$C,0)))</f>
        <v>elec non BAU RPS qualifying resources</v>
      </c>
      <c r="L558" s="368">
        <f>IF(ISBLANK(INDEX('Policy Characteristics'!F:F,MATCH($C558,'Policy Characteristics'!$C:$C,0))),"",INDEX('Policy Characteristics'!F:F,MATCH($C558,'Policy Characteristics'!$C:$C,0)))</f>
        <v>0</v>
      </c>
      <c r="M558" s="368">
        <f>IF(ISBLANK(INDEX('Policy Characteristics'!G:G,MATCH($C558,'Policy Characteristics'!$C:$C,0))),"",INDEX('Policy Characteristics'!G:G,MATCH($C558,'Policy Characteristics'!$C:$C,0)))</f>
        <v>1</v>
      </c>
      <c r="N558" s="368">
        <f>IF(ISBLANK(INDEX('Policy Characteristics'!H:H,MATCH($C558,'Policy Characteristics'!$C:$C,0))),"",INDEX('Policy Characteristics'!H:H,MATCH($C558,'Policy Characteristics'!$C:$C,0)))</f>
        <v>1</v>
      </c>
      <c r="O558" s="254" t="str">
        <f>IF(ISBLANK(INDEX('Policy Characteristics'!I:I,MATCH($C558,'Policy Characteristics'!$C:$C,0))),"",INDEX('Policy Characteristics'!I:I,MATCH($C558,'Policy Characteristics'!$C:$C,0)))</f>
        <v>on/off</v>
      </c>
      <c r="P558" s="254" t="str">
        <f>IF(ISBLANK(INDEX('Policy Characteristics'!J:J,MATCH($C558,'Policy Characteristics'!$C:$C,0))),"",INDEX('Policy Characteristics'!J:J,MATCH($C558,'Policy Characteristics'!$C:$C,0)))</f>
        <v/>
      </c>
      <c r="Q558" s="1"/>
      <c r="R558" s="1"/>
    </row>
    <row r="559" spans="1:18" x14ac:dyDescent="0.25">
      <c r="A559" s="254" t="str">
        <f>IF(ISBLANK(INDEX('Policy Characteristics'!A:A,MATCH($C559,'Policy Characteristics'!$C:$C,0))),"",INDEX('Policy Characteristics'!A:A,MATCH($C559,'Policy Characteristics'!$C:$C,0)))</f>
        <v>Industry</v>
      </c>
      <c r="B559" s="262" t="str">
        <f>IF(ISBLANK(INDEX('Policy Characteristics'!B:B,MATCH($C559,'Policy Characteristics'!$C:$C,0))),"",INDEX('Policy Characteristics'!B:B,MATCH($C559,'Policy Characteristics'!$C:$C,0)))</f>
        <v>Buy In-Region Products</v>
      </c>
      <c r="C559" t="s">
        <v>3138</v>
      </c>
      <c r="D559" s="45" t="s">
        <v>3015</v>
      </c>
      <c r="E559" s="6"/>
      <c r="F559" t="s">
        <v>3040</v>
      </c>
      <c r="G559" s="45"/>
      <c r="H559" s="47">
        <f t="shared" si="37"/>
        <v>558</v>
      </c>
      <c r="I559" s="324" t="s">
        <v>40</v>
      </c>
      <c r="J559" s="255" t="str">
        <f>IF(ISBLANK(INDEX('Policy Characteristics'!D:D,MATCH($C559,'Policy Characteristics'!$C:$C,0))),"",INDEX('Policy Characteristics'!D:D,MATCH($C559,'Policy Characteristics'!$C:$C,0)))</f>
        <v>Buy In-Region Products</v>
      </c>
      <c r="K559" s="254" t="str">
        <f>IF(ISBLANK(INDEX('Policy Characteristics'!E:E,MATCH($C559,'Policy Characteristics'!$C:$C,0))),"",INDEX('Policy Characteristics'!E:E,MATCH($C559,'Policy Characteristics'!$C:$C,0)))</f>
        <v>indst buy in region outputs</v>
      </c>
      <c r="L559" s="261">
        <f>IF(ISBLANK(INDEX('Policy Characteristics'!F:F,MATCH($C559,'Policy Characteristics'!$C:$C,0))),"",INDEX('Policy Characteristics'!F:F,MATCH($C559,'Policy Characteristics'!$C:$C,0)))</f>
        <v>0</v>
      </c>
      <c r="M559" s="261">
        <f>IF(ISBLANK(INDEX('Policy Characteristics'!G:G,MATCH($C559,'Policy Characteristics'!$C:$C,0))),"",INDEX('Policy Characteristics'!G:G,MATCH($C559,'Policy Characteristics'!$C:$C,0)))</f>
        <v>0.5</v>
      </c>
      <c r="N559" s="261">
        <f>IF(ISBLANK(INDEX('Policy Characteristics'!H:H,MATCH($C559,'Policy Characteristics'!$C:$C,0))),"",INDEX('Policy Characteristics'!H:H,MATCH($C559,'Policy Characteristics'!$C:$C,0)))</f>
        <v>0.01</v>
      </c>
      <c r="O559" s="254" t="str">
        <f>IF(ISBLANK(INDEX('Policy Characteristics'!I:I,MATCH($C559,'Policy Characteristics'!$C:$C,0))),"",INDEX('Policy Characteristics'!I:I,MATCH($C559,'Policy Characteristics'!$C:$C,0)))</f>
        <v>% of imports shifted</v>
      </c>
      <c r="P559" s="254" t="str">
        <f>IF(ISBLANK(INDEX('Policy Characteristics'!J:J,MATCH($C559,'Policy Characteristics'!$C:$C,0))),"",INDEX('Policy Characteristics'!J:J,MATCH($C559,'Policy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59" s="254" t="str">
        <f>IF(ISBLANK(INDEX('Policy Characteristics'!K:K,MATCH($C559,'Policy Characteristics'!$C:$C,0))),"",INDEX('Policy Characteristics'!K:K,MATCH($C559,'Policy Characteristics'!$C:$C,0)))</f>
        <v/>
      </c>
      <c r="R559" s="254" t="str">
        <f>IF(ISBLANK(INDEX('Policy Characteristics'!L:L,MATCH($C559,'Policy Characteristics'!$C:$C,0))),"",INDEX('Policy Characteristics'!L:L,MATCH($C559,'Policy Characteristics'!$C:$C,0)))</f>
        <v/>
      </c>
    </row>
    <row r="560" spans="1:18" x14ac:dyDescent="0.25">
      <c r="A560" s="254" t="str">
        <f>IF(ISBLANK(INDEX('Policy Characteristics'!A:A,MATCH($C560,'Policy Characteristics'!$C:$C,0))),"",INDEX('Policy Characteristics'!A:A,MATCH($C560,'Policy Characteristics'!$C:$C,0)))</f>
        <v>Industry</v>
      </c>
      <c r="B560" s="262" t="str">
        <f>IF(ISBLANK(INDEX('Policy Characteristics'!B:B,MATCH($C560,'Policy Characteristics'!$C:$C,0))),"",INDEX('Policy Characteristics'!B:B,MATCH($C560,'Policy Characteristics'!$C:$C,0)))</f>
        <v>Buy In-Region Products</v>
      </c>
      <c r="C560" s="254" t="str">
        <f>C$559</f>
        <v>Fraction of Imported Industrial Outputs Shifted to In Region Suppliers</v>
      </c>
      <c r="D560" s="6" t="s">
        <v>3016</v>
      </c>
      <c r="E560" s="6"/>
      <c r="F560" t="s">
        <v>2725</v>
      </c>
      <c r="G560" s="46"/>
      <c r="H560" s="47">
        <f t="shared" si="37"/>
        <v>559</v>
      </c>
      <c r="I560" s="324" t="s">
        <v>40</v>
      </c>
      <c r="J560" s="255" t="str">
        <f>IF(ISBLANK(INDEX('Policy Characteristics'!D:D,MATCH($C560,'Policy Characteristics'!$C:$C,0))),"",INDEX('Policy Characteristics'!D:D,MATCH($C560,'Policy Characteristics'!$C:$C,0)))</f>
        <v>Buy In-Region Products</v>
      </c>
      <c r="K560" s="254" t="str">
        <f>IF(ISBLANK(INDEX('Policy Characteristics'!E:E,MATCH($C560,'Policy Characteristics'!$C:$C,0))),"",INDEX('Policy Characteristics'!E:E,MATCH($C560,'Policy Characteristics'!$C:$C,0)))</f>
        <v>indst buy in region outputs</v>
      </c>
      <c r="L560" s="261">
        <f>IF(ISBLANK(INDEX('Policy Characteristics'!F:F,MATCH($C560,'Policy Characteristics'!$C:$C,0))),"",INDEX('Policy Characteristics'!F:F,MATCH($C560,'Policy Characteristics'!$C:$C,0)))</f>
        <v>0</v>
      </c>
      <c r="M560" s="261">
        <f>IF(ISBLANK(INDEX('Policy Characteristics'!G:G,MATCH($C560,'Policy Characteristics'!$C:$C,0))),"",INDEX('Policy Characteristics'!G:G,MATCH($C560,'Policy Characteristics'!$C:$C,0)))</f>
        <v>0.5</v>
      </c>
      <c r="N560" s="261">
        <f>IF(ISBLANK(INDEX('Policy Characteristics'!H:H,MATCH($C560,'Policy Characteristics'!$C:$C,0))),"",INDEX('Policy Characteristics'!H:H,MATCH($C560,'Policy Characteristics'!$C:$C,0)))</f>
        <v>0.01</v>
      </c>
      <c r="O560" s="254" t="str">
        <f>IF(ISBLANK(INDEX('Policy Characteristics'!I:I,MATCH($C560,'Policy Characteristics'!$C:$C,0))),"",INDEX('Policy Characteristics'!I:I,MATCH($C560,'Policy Characteristics'!$C:$C,0)))</f>
        <v>% of imports shifted</v>
      </c>
      <c r="P560" s="254" t="str">
        <f>IF(ISBLANK(INDEX('Policy Characteristics'!J:J,MATCH($C560,'Policy Characteristics'!$C:$C,0))),"",INDEX('Policy Characteristics'!J:J,MATCH($C560,'Policy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0" s="254" t="str">
        <f>IF(ISBLANK(INDEX('Policy Characteristics'!K:K,MATCH($C560,'Policy Characteristics'!$C:$C,0))),"",INDEX('Policy Characteristics'!K:K,MATCH($C560,'Policy Characteristics'!$C:$C,0)))</f>
        <v/>
      </c>
      <c r="R560" s="254" t="str">
        <f>IF(ISBLANK(INDEX('Policy Characteristics'!L:L,MATCH($C560,'Policy Characteristics'!$C:$C,0))),"",INDEX('Policy Characteristics'!L:L,MATCH($C560,'Policy Characteristics'!$C:$C,0)))</f>
        <v/>
      </c>
    </row>
    <row r="561" spans="1:18" x14ac:dyDescent="0.25">
      <c r="A561" s="254" t="str">
        <f>IF(ISBLANK(INDEX('Policy Characteristics'!A:A,MATCH($C561,'Policy Characteristics'!$C:$C,0))),"",INDEX('Policy Characteristics'!A:A,MATCH($C561,'Policy Characteristics'!$C:$C,0)))</f>
        <v>Industry</v>
      </c>
      <c r="B561" s="262" t="str">
        <f>IF(ISBLANK(INDEX('Policy Characteristics'!B:B,MATCH($C561,'Policy Characteristics'!$C:$C,0))),"",INDEX('Policy Characteristics'!B:B,MATCH($C561,'Policy Characteristics'!$C:$C,0)))</f>
        <v>Buy In-Region Products</v>
      </c>
      <c r="C561" s="254" t="str">
        <f t="shared" ref="C561:C583" si="39">C$559</f>
        <v>Fraction of Imported Industrial Outputs Shifted to In Region Suppliers</v>
      </c>
      <c r="D561" s="6" t="s">
        <v>3017</v>
      </c>
      <c r="E561" s="6"/>
      <c r="F561" t="s">
        <v>2981</v>
      </c>
      <c r="G561" s="46"/>
      <c r="H561" s="47">
        <f t="shared" si="37"/>
        <v>560</v>
      </c>
      <c r="I561" s="324" t="s">
        <v>40</v>
      </c>
      <c r="J561" s="255" t="str">
        <f>IF(ISBLANK(INDEX('Policy Characteristics'!D:D,MATCH($C561,'Policy Characteristics'!$C:$C,0))),"",INDEX('Policy Characteristics'!D:D,MATCH($C561,'Policy Characteristics'!$C:$C,0)))</f>
        <v>Buy In-Region Products</v>
      </c>
      <c r="K561" s="254" t="str">
        <f>IF(ISBLANK(INDEX('Policy Characteristics'!E:E,MATCH($C561,'Policy Characteristics'!$C:$C,0))),"",INDEX('Policy Characteristics'!E:E,MATCH($C561,'Policy Characteristics'!$C:$C,0)))</f>
        <v>indst buy in region outputs</v>
      </c>
      <c r="L561" s="261">
        <f>IF(ISBLANK(INDEX('Policy Characteristics'!F:F,MATCH($C561,'Policy Characteristics'!$C:$C,0))),"",INDEX('Policy Characteristics'!F:F,MATCH($C561,'Policy Characteristics'!$C:$C,0)))</f>
        <v>0</v>
      </c>
      <c r="M561" s="261">
        <f>IF(ISBLANK(INDEX('Policy Characteristics'!G:G,MATCH($C561,'Policy Characteristics'!$C:$C,0))),"",INDEX('Policy Characteristics'!G:G,MATCH($C561,'Policy Characteristics'!$C:$C,0)))</f>
        <v>0.5</v>
      </c>
      <c r="N561" s="261">
        <f>IF(ISBLANK(INDEX('Policy Characteristics'!H:H,MATCH($C561,'Policy Characteristics'!$C:$C,0))),"",INDEX('Policy Characteristics'!H:H,MATCH($C561,'Policy Characteristics'!$C:$C,0)))</f>
        <v>0.01</v>
      </c>
      <c r="O561" s="254" t="str">
        <f>IF(ISBLANK(INDEX('Policy Characteristics'!I:I,MATCH($C561,'Policy Characteristics'!$C:$C,0))),"",INDEX('Policy Characteristics'!I:I,MATCH($C561,'Policy Characteristics'!$C:$C,0)))</f>
        <v>% of imports shifted</v>
      </c>
      <c r="P561" s="254" t="str">
        <f>IF(ISBLANK(INDEX('Policy Characteristics'!J:J,MATCH($C561,'Policy Characteristics'!$C:$C,0))),"",INDEX('Policy Characteristics'!J:J,MATCH($C561,'Policy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1" s="254" t="str">
        <f>IF(ISBLANK(INDEX('Policy Characteristics'!K:K,MATCH($C561,'Policy Characteristics'!$C:$C,0))),"",INDEX('Policy Characteristics'!K:K,MATCH($C561,'Policy Characteristics'!$C:$C,0)))</f>
        <v/>
      </c>
      <c r="R561" s="254" t="str">
        <f>IF(ISBLANK(INDEX('Policy Characteristics'!L:L,MATCH($C561,'Policy Characteristics'!$C:$C,0))),"",INDEX('Policy Characteristics'!L:L,MATCH($C561,'Policy Characteristics'!$C:$C,0)))</f>
        <v/>
      </c>
    </row>
    <row r="562" spans="1:18" x14ac:dyDescent="0.25">
      <c r="A562" s="254" t="str">
        <f>IF(ISBLANK(INDEX('Policy Characteristics'!A:A,MATCH($C562,'Policy Characteristics'!$C:$C,0))),"",INDEX('Policy Characteristics'!A:A,MATCH($C562,'Policy Characteristics'!$C:$C,0)))</f>
        <v>Industry</v>
      </c>
      <c r="B562" s="262" t="str">
        <f>IF(ISBLANK(INDEX('Policy Characteristics'!B:B,MATCH($C562,'Policy Characteristics'!$C:$C,0))),"",INDEX('Policy Characteristics'!B:B,MATCH($C562,'Policy Characteristics'!$C:$C,0)))</f>
        <v>Buy In-Region Products</v>
      </c>
      <c r="C562" s="254" t="str">
        <f t="shared" si="39"/>
        <v>Fraction of Imported Industrial Outputs Shifted to In Region Suppliers</v>
      </c>
      <c r="D562" s="6" t="s">
        <v>3018</v>
      </c>
      <c r="E562" s="6"/>
      <c r="F562" t="s">
        <v>2982</v>
      </c>
      <c r="G562" s="46"/>
      <c r="H562" s="47">
        <f t="shared" si="37"/>
        <v>561</v>
      </c>
      <c r="I562" s="324" t="s">
        <v>40</v>
      </c>
      <c r="J562" s="255" t="str">
        <f>IF(ISBLANK(INDEX('Policy Characteristics'!D:D,MATCH($C562,'Policy Characteristics'!$C:$C,0))),"",INDEX('Policy Characteristics'!D:D,MATCH($C562,'Policy Characteristics'!$C:$C,0)))</f>
        <v>Buy In-Region Products</v>
      </c>
      <c r="K562" s="254" t="str">
        <f>IF(ISBLANK(INDEX('Policy Characteristics'!E:E,MATCH($C562,'Policy Characteristics'!$C:$C,0))),"",INDEX('Policy Characteristics'!E:E,MATCH($C562,'Policy Characteristics'!$C:$C,0)))</f>
        <v>indst buy in region outputs</v>
      </c>
      <c r="L562" s="261">
        <f>IF(ISBLANK(INDEX('Policy Characteristics'!F:F,MATCH($C562,'Policy Characteristics'!$C:$C,0))),"",INDEX('Policy Characteristics'!F:F,MATCH($C562,'Policy Characteristics'!$C:$C,0)))</f>
        <v>0</v>
      </c>
      <c r="M562" s="261">
        <f>IF(ISBLANK(INDEX('Policy Characteristics'!G:G,MATCH($C562,'Policy Characteristics'!$C:$C,0))),"",INDEX('Policy Characteristics'!G:G,MATCH($C562,'Policy Characteristics'!$C:$C,0)))</f>
        <v>0.5</v>
      </c>
      <c r="N562" s="261">
        <f>IF(ISBLANK(INDEX('Policy Characteristics'!H:H,MATCH($C562,'Policy Characteristics'!$C:$C,0))),"",INDEX('Policy Characteristics'!H:H,MATCH($C562,'Policy Characteristics'!$C:$C,0)))</f>
        <v>0.01</v>
      </c>
      <c r="O562" s="254" t="str">
        <f>IF(ISBLANK(INDEX('Policy Characteristics'!I:I,MATCH($C562,'Policy Characteristics'!$C:$C,0))),"",INDEX('Policy Characteristics'!I:I,MATCH($C562,'Policy Characteristics'!$C:$C,0)))</f>
        <v>% of imports shifted</v>
      </c>
      <c r="P562" s="254" t="str">
        <f>IF(ISBLANK(INDEX('Policy Characteristics'!J:J,MATCH($C562,'Policy Characteristics'!$C:$C,0))),"",INDEX('Policy Characteristics'!J:J,MATCH($C562,'Policy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2" s="254" t="str">
        <f>IF(ISBLANK(INDEX('Policy Characteristics'!K:K,MATCH($C562,'Policy Characteristics'!$C:$C,0))),"",INDEX('Policy Characteristics'!K:K,MATCH($C562,'Policy Characteristics'!$C:$C,0)))</f>
        <v/>
      </c>
      <c r="R562" s="254" t="str">
        <f>IF(ISBLANK(INDEX('Policy Characteristics'!L:L,MATCH($C562,'Policy Characteristics'!$C:$C,0))),"",INDEX('Policy Characteristics'!L:L,MATCH($C562,'Policy Characteristics'!$C:$C,0)))</f>
        <v/>
      </c>
    </row>
    <row r="563" spans="1:18" x14ac:dyDescent="0.25">
      <c r="A563" s="254" t="str">
        <f>IF(ISBLANK(INDEX('Policy Characteristics'!A:A,MATCH($C563,'Policy Characteristics'!$C:$C,0))),"",INDEX('Policy Characteristics'!A:A,MATCH($C563,'Policy Characteristics'!$C:$C,0)))</f>
        <v>Industry</v>
      </c>
      <c r="B563" s="262" t="str">
        <f>IF(ISBLANK(INDEX('Policy Characteristics'!B:B,MATCH($C563,'Policy Characteristics'!$C:$C,0))),"",INDEX('Policy Characteristics'!B:B,MATCH($C563,'Policy Characteristics'!$C:$C,0)))</f>
        <v>Buy In-Region Products</v>
      </c>
      <c r="C563" s="254" t="str">
        <f t="shared" si="39"/>
        <v>Fraction of Imported Industrial Outputs Shifted to In Region Suppliers</v>
      </c>
      <c r="D563" s="6" t="s">
        <v>3019</v>
      </c>
      <c r="E563" s="6"/>
      <c r="F563" t="s">
        <v>2983</v>
      </c>
      <c r="G563" s="46"/>
      <c r="H563" s="47">
        <f t="shared" si="37"/>
        <v>562</v>
      </c>
      <c r="I563" s="324" t="s">
        <v>40</v>
      </c>
      <c r="J563" s="255" t="str">
        <f>IF(ISBLANK(INDEX('Policy Characteristics'!D:D,MATCH($C563,'Policy Characteristics'!$C:$C,0))),"",INDEX('Policy Characteristics'!D:D,MATCH($C563,'Policy Characteristics'!$C:$C,0)))</f>
        <v>Buy In-Region Products</v>
      </c>
      <c r="K563" s="254" t="str">
        <f>IF(ISBLANK(INDEX('Policy Characteristics'!E:E,MATCH($C563,'Policy Characteristics'!$C:$C,0))),"",INDEX('Policy Characteristics'!E:E,MATCH($C563,'Policy Characteristics'!$C:$C,0)))</f>
        <v>indst buy in region outputs</v>
      </c>
      <c r="L563" s="261">
        <f>IF(ISBLANK(INDEX('Policy Characteristics'!F:F,MATCH($C563,'Policy Characteristics'!$C:$C,0))),"",INDEX('Policy Characteristics'!F:F,MATCH($C563,'Policy Characteristics'!$C:$C,0)))</f>
        <v>0</v>
      </c>
      <c r="M563" s="261">
        <f>IF(ISBLANK(INDEX('Policy Characteristics'!G:G,MATCH($C563,'Policy Characteristics'!$C:$C,0))),"",INDEX('Policy Characteristics'!G:G,MATCH($C563,'Policy Characteristics'!$C:$C,0)))</f>
        <v>0.5</v>
      </c>
      <c r="N563" s="261">
        <f>IF(ISBLANK(INDEX('Policy Characteristics'!H:H,MATCH($C563,'Policy Characteristics'!$C:$C,0))),"",INDEX('Policy Characteristics'!H:H,MATCH($C563,'Policy Characteristics'!$C:$C,0)))</f>
        <v>0.01</v>
      </c>
      <c r="O563" s="254" t="str">
        <f>IF(ISBLANK(INDEX('Policy Characteristics'!I:I,MATCH($C563,'Policy Characteristics'!$C:$C,0))),"",INDEX('Policy Characteristics'!I:I,MATCH($C563,'Policy Characteristics'!$C:$C,0)))</f>
        <v>% of imports shifted</v>
      </c>
      <c r="P563" s="254" t="str">
        <f>IF(ISBLANK(INDEX('Policy Characteristics'!J:J,MATCH($C563,'Policy Characteristics'!$C:$C,0))),"",INDEX('Policy Characteristics'!J:J,MATCH($C563,'Policy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3" s="254" t="str">
        <f>IF(ISBLANK(INDEX('Policy Characteristics'!K:K,MATCH($C563,'Policy Characteristics'!$C:$C,0))),"",INDEX('Policy Characteristics'!K:K,MATCH($C563,'Policy Characteristics'!$C:$C,0)))</f>
        <v/>
      </c>
      <c r="R563" s="254" t="str">
        <f>IF(ISBLANK(INDEX('Policy Characteristics'!L:L,MATCH($C563,'Policy Characteristics'!$C:$C,0))),"",INDEX('Policy Characteristics'!L:L,MATCH($C563,'Policy Characteristics'!$C:$C,0)))</f>
        <v/>
      </c>
    </row>
    <row r="564" spans="1:18" x14ac:dyDescent="0.25">
      <c r="A564" s="254" t="str">
        <f>IF(ISBLANK(INDEX('Policy Characteristics'!A:A,MATCH($C564,'Policy Characteristics'!$C:$C,0))),"",INDEX('Policy Characteristics'!A:A,MATCH($C564,'Policy Characteristics'!$C:$C,0)))</f>
        <v>Industry</v>
      </c>
      <c r="B564" s="262" t="str">
        <f>IF(ISBLANK(INDEX('Policy Characteristics'!B:B,MATCH($C564,'Policy Characteristics'!$C:$C,0))),"",INDEX('Policy Characteristics'!B:B,MATCH($C564,'Policy Characteristics'!$C:$C,0)))</f>
        <v>Buy In-Region Products</v>
      </c>
      <c r="C564" s="254" t="str">
        <f t="shared" si="39"/>
        <v>Fraction of Imported Industrial Outputs Shifted to In Region Suppliers</v>
      </c>
      <c r="D564" s="6" t="s">
        <v>3020</v>
      </c>
      <c r="E564" s="6"/>
      <c r="F564" t="s">
        <v>2984</v>
      </c>
      <c r="G564" s="46"/>
      <c r="H564" s="47">
        <f t="shared" si="37"/>
        <v>563</v>
      </c>
      <c r="I564" s="324" t="s">
        <v>40</v>
      </c>
      <c r="J564" s="255" t="str">
        <f>IF(ISBLANK(INDEX('Policy Characteristics'!D:D,MATCH($C564,'Policy Characteristics'!$C:$C,0))),"",INDEX('Policy Characteristics'!D:D,MATCH($C564,'Policy Characteristics'!$C:$C,0)))</f>
        <v>Buy In-Region Products</v>
      </c>
      <c r="K564" s="254" t="str">
        <f>IF(ISBLANK(INDEX('Policy Characteristics'!E:E,MATCH($C564,'Policy Characteristics'!$C:$C,0))),"",INDEX('Policy Characteristics'!E:E,MATCH($C564,'Policy Characteristics'!$C:$C,0)))</f>
        <v>indst buy in region outputs</v>
      </c>
      <c r="L564" s="261">
        <f>IF(ISBLANK(INDEX('Policy Characteristics'!F:F,MATCH($C564,'Policy Characteristics'!$C:$C,0))),"",INDEX('Policy Characteristics'!F:F,MATCH($C564,'Policy Characteristics'!$C:$C,0)))</f>
        <v>0</v>
      </c>
      <c r="M564" s="261">
        <f>IF(ISBLANK(INDEX('Policy Characteristics'!G:G,MATCH($C564,'Policy Characteristics'!$C:$C,0))),"",INDEX('Policy Characteristics'!G:G,MATCH($C564,'Policy Characteristics'!$C:$C,0)))</f>
        <v>0.5</v>
      </c>
      <c r="N564" s="261">
        <f>IF(ISBLANK(INDEX('Policy Characteristics'!H:H,MATCH($C564,'Policy Characteristics'!$C:$C,0))),"",INDEX('Policy Characteristics'!H:H,MATCH($C564,'Policy Characteristics'!$C:$C,0)))</f>
        <v>0.01</v>
      </c>
      <c r="O564" s="254" t="str">
        <f>IF(ISBLANK(INDEX('Policy Characteristics'!I:I,MATCH($C564,'Policy Characteristics'!$C:$C,0))),"",INDEX('Policy Characteristics'!I:I,MATCH($C564,'Policy Characteristics'!$C:$C,0)))</f>
        <v>% of imports shifted</v>
      </c>
      <c r="P564" s="254" t="str">
        <f>IF(ISBLANK(INDEX('Policy Characteristics'!J:J,MATCH($C564,'Policy Characteristics'!$C:$C,0))),"",INDEX('Policy Characteristics'!J:J,MATCH($C564,'Policy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4" s="254" t="str">
        <f>IF(ISBLANK(INDEX('Policy Characteristics'!K:K,MATCH($C564,'Policy Characteristics'!$C:$C,0))),"",INDEX('Policy Characteristics'!K:K,MATCH($C564,'Policy Characteristics'!$C:$C,0)))</f>
        <v/>
      </c>
      <c r="R564" s="254" t="str">
        <f>IF(ISBLANK(INDEX('Policy Characteristics'!L:L,MATCH($C564,'Policy Characteristics'!$C:$C,0))),"",INDEX('Policy Characteristics'!L:L,MATCH($C564,'Policy Characteristics'!$C:$C,0)))</f>
        <v/>
      </c>
    </row>
    <row r="565" spans="1:18" x14ac:dyDescent="0.25">
      <c r="A565" s="254" t="str">
        <f>IF(ISBLANK(INDEX('Policy Characteristics'!A:A,MATCH($C565,'Policy Characteristics'!$C:$C,0))),"",INDEX('Policy Characteristics'!A:A,MATCH($C565,'Policy Characteristics'!$C:$C,0)))</f>
        <v>Industry</v>
      </c>
      <c r="B565" s="262" t="str">
        <f>IF(ISBLANK(INDEX('Policy Characteristics'!B:B,MATCH($C565,'Policy Characteristics'!$C:$C,0))),"",INDEX('Policy Characteristics'!B:B,MATCH($C565,'Policy Characteristics'!$C:$C,0)))</f>
        <v>Buy In-Region Products</v>
      </c>
      <c r="C565" s="254" t="str">
        <f t="shared" si="39"/>
        <v>Fraction of Imported Industrial Outputs Shifted to In Region Suppliers</v>
      </c>
      <c r="D565" s="6" t="s">
        <v>3021</v>
      </c>
      <c r="E565" s="6"/>
      <c r="F565" t="s">
        <v>2985</v>
      </c>
      <c r="G565" s="46"/>
      <c r="H565" s="47">
        <f t="shared" si="37"/>
        <v>564</v>
      </c>
      <c r="I565" s="324" t="s">
        <v>40</v>
      </c>
      <c r="J565" s="255" t="str">
        <f>IF(ISBLANK(INDEX('Policy Characteristics'!D:D,MATCH($C565,'Policy Characteristics'!$C:$C,0))),"",INDEX('Policy Characteristics'!D:D,MATCH($C565,'Policy Characteristics'!$C:$C,0)))</f>
        <v>Buy In-Region Products</v>
      </c>
      <c r="K565" s="254" t="str">
        <f>IF(ISBLANK(INDEX('Policy Characteristics'!E:E,MATCH($C565,'Policy Characteristics'!$C:$C,0))),"",INDEX('Policy Characteristics'!E:E,MATCH($C565,'Policy Characteristics'!$C:$C,0)))</f>
        <v>indst buy in region outputs</v>
      </c>
      <c r="L565" s="261">
        <f>IF(ISBLANK(INDEX('Policy Characteristics'!F:F,MATCH($C565,'Policy Characteristics'!$C:$C,0))),"",INDEX('Policy Characteristics'!F:F,MATCH($C565,'Policy Characteristics'!$C:$C,0)))</f>
        <v>0</v>
      </c>
      <c r="M565" s="261">
        <f>IF(ISBLANK(INDEX('Policy Characteristics'!G:G,MATCH($C565,'Policy Characteristics'!$C:$C,0))),"",INDEX('Policy Characteristics'!G:G,MATCH($C565,'Policy Characteristics'!$C:$C,0)))</f>
        <v>0.5</v>
      </c>
      <c r="N565" s="261">
        <f>IF(ISBLANK(INDEX('Policy Characteristics'!H:H,MATCH($C565,'Policy Characteristics'!$C:$C,0))),"",INDEX('Policy Characteristics'!H:H,MATCH($C565,'Policy Characteristics'!$C:$C,0)))</f>
        <v>0.01</v>
      </c>
      <c r="O565" s="254" t="str">
        <f>IF(ISBLANK(INDEX('Policy Characteristics'!I:I,MATCH($C565,'Policy Characteristics'!$C:$C,0))),"",INDEX('Policy Characteristics'!I:I,MATCH($C565,'Policy Characteristics'!$C:$C,0)))</f>
        <v>% of imports shifted</v>
      </c>
      <c r="P565" s="254" t="str">
        <f>IF(ISBLANK(INDEX('Policy Characteristics'!J:J,MATCH($C565,'Policy Characteristics'!$C:$C,0))),"",INDEX('Policy Characteristics'!J:J,MATCH($C565,'Policy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5" s="254" t="str">
        <f>IF(ISBLANK(INDEX('Policy Characteristics'!K:K,MATCH($C565,'Policy Characteristics'!$C:$C,0))),"",INDEX('Policy Characteristics'!K:K,MATCH($C565,'Policy Characteristics'!$C:$C,0)))</f>
        <v/>
      </c>
      <c r="R565" s="254" t="str">
        <f>IF(ISBLANK(INDEX('Policy Characteristics'!L:L,MATCH($C565,'Policy Characteristics'!$C:$C,0))),"",INDEX('Policy Characteristics'!L:L,MATCH($C565,'Policy Characteristics'!$C:$C,0)))</f>
        <v/>
      </c>
    </row>
    <row r="566" spans="1:18" x14ac:dyDescent="0.25">
      <c r="A566" s="254" t="str">
        <f>IF(ISBLANK(INDEX('Policy Characteristics'!A:A,MATCH($C566,'Policy Characteristics'!$C:$C,0))),"",INDEX('Policy Characteristics'!A:A,MATCH($C566,'Policy Characteristics'!$C:$C,0)))</f>
        <v>Industry</v>
      </c>
      <c r="B566" s="262" t="str">
        <f>IF(ISBLANK(INDEX('Policy Characteristics'!B:B,MATCH($C566,'Policy Characteristics'!$C:$C,0))),"",INDEX('Policy Characteristics'!B:B,MATCH($C566,'Policy Characteristics'!$C:$C,0)))</f>
        <v>Buy In-Region Products</v>
      </c>
      <c r="C566" s="254" t="str">
        <f t="shared" si="39"/>
        <v>Fraction of Imported Industrial Outputs Shifted to In Region Suppliers</v>
      </c>
      <c r="D566" s="6" t="s">
        <v>3022</v>
      </c>
      <c r="E566" s="6"/>
      <c r="F566" t="s">
        <v>2986</v>
      </c>
      <c r="G566" s="46"/>
      <c r="H566" s="47">
        <f t="shared" si="37"/>
        <v>565</v>
      </c>
      <c r="I566" s="324" t="s">
        <v>40</v>
      </c>
      <c r="J566" s="255" t="str">
        <f>IF(ISBLANK(INDEX('Policy Characteristics'!D:D,MATCH($C566,'Policy Characteristics'!$C:$C,0))),"",INDEX('Policy Characteristics'!D:D,MATCH($C566,'Policy Characteristics'!$C:$C,0)))</f>
        <v>Buy In-Region Products</v>
      </c>
      <c r="K566" s="254" t="str">
        <f>IF(ISBLANK(INDEX('Policy Characteristics'!E:E,MATCH($C566,'Policy Characteristics'!$C:$C,0))),"",INDEX('Policy Characteristics'!E:E,MATCH($C566,'Policy Characteristics'!$C:$C,0)))</f>
        <v>indst buy in region outputs</v>
      </c>
      <c r="L566" s="261">
        <f>IF(ISBLANK(INDEX('Policy Characteristics'!F:F,MATCH($C566,'Policy Characteristics'!$C:$C,0))),"",INDEX('Policy Characteristics'!F:F,MATCH($C566,'Policy Characteristics'!$C:$C,0)))</f>
        <v>0</v>
      </c>
      <c r="M566" s="261">
        <f>IF(ISBLANK(INDEX('Policy Characteristics'!G:G,MATCH($C566,'Policy Characteristics'!$C:$C,0))),"",INDEX('Policy Characteristics'!G:G,MATCH($C566,'Policy Characteristics'!$C:$C,0)))</f>
        <v>0.5</v>
      </c>
      <c r="N566" s="261">
        <f>IF(ISBLANK(INDEX('Policy Characteristics'!H:H,MATCH($C566,'Policy Characteristics'!$C:$C,0))),"",INDEX('Policy Characteristics'!H:H,MATCH($C566,'Policy Characteristics'!$C:$C,0)))</f>
        <v>0.01</v>
      </c>
      <c r="O566" s="254" t="str">
        <f>IF(ISBLANK(INDEX('Policy Characteristics'!I:I,MATCH($C566,'Policy Characteristics'!$C:$C,0))),"",INDEX('Policy Characteristics'!I:I,MATCH($C566,'Policy Characteristics'!$C:$C,0)))</f>
        <v>% of imports shifted</v>
      </c>
      <c r="P566" s="254" t="str">
        <f>IF(ISBLANK(INDEX('Policy Characteristics'!J:J,MATCH($C566,'Policy Characteristics'!$C:$C,0))),"",INDEX('Policy Characteristics'!J:J,MATCH($C566,'Policy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6" s="254" t="str">
        <f>IF(ISBLANK(INDEX('Policy Characteristics'!K:K,MATCH($C566,'Policy Characteristics'!$C:$C,0))),"",INDEX('Policy Characteristics'!K:K,MATCH($C566,'Policy Characteristics'!$C:$C,0)))</f>
        <v/>
      </c>
      <c r="R566" s="254" t="str">
        <f>IF(ISBLANK(INDEX('Policy Characteristics'!L:L,MATCH($C566,'Policy Characteristics'!$C:$C,0))),"",INDEX('Policy Characteristics'!L:L,MATCH($C566,'Policy Characteristics'!$C:$C,0)))</f>
        <v/>
      </c>
    </row>
    <row r="567" spans="1:18" x14ac:dyDescent="0.25">
      <c r="A567" s="254" t="str">
        <f>IF(ISBLANK(INDEX('Policy Characteristics'!A:A,MATCH($C567,'Policy Characteristics'!$C:$C,0))),"",INDEX('Policy Characteristics'!A:A,MATCH($C567,'Policy Characteristics'!$C:$C,0)))</f>
        <v>Industry</v>
      </c>
      <c r="B567" s="262" t="str">
        <f>IF(ISBLANK(INDEX('Policy Characteristics'!B:B,MATCH($C567,'Policy Characteristics'!$C:$C,0))),"",INDEX('Policy Characteristics'!B:B,MATCH($C567,'Policy Characteristics'!$C:$C,0)))</f>
        <v>Buy In-Region Products</v>
      </c>
      <c r="C567" s="254" t="str">
        <f t="shared" si="39"/>
        <v>Fraction of Imported Industrial Outputs Shifted to In Region Suppliers</v>
      </c>
      <c r="D567" s="6" t="s">
        <v>3023</v>
      </c>
      <c r="E567" s="6"/>
      <c r="F567" t="s">
        <v>2987</v>
      </c>
      <c r="G567" s="46"/>
      <c r="H567" s="47">
        <f t="shared" si="37"/>
        <v>566</v>
      </c>
      <c r="I567" s="324" t="s">
        <v>40</v>
      </c>
      <c r="J567" s="255" t="str">
        <f>IF(ISBLANK(INDEX('Policy Characteristics'!D:D,MATCH($C567,'Policy Characteristics'!$C:$C,0))),"",INDEX('Policy Characteristics'!D:D,MATCH($C567,'Policy Characteristics'!$C:$C,0)))</f>
        <v>Buy In-Region Products</v>
      </c>
      <c r="K567" s="254" t="str">
        <f>IF(ISBLANK(INDEX('Policy Characteristics'!E:E,MATCH($C567,'Policy Characteristics'!$C:$C,0))),"",INDEX('Policy Characteristics'!E:E,MATCH($C567,'Policy Characteristics'!$C:$C,0)))</f>
        <v>indst buy in region outputs</v>
      </c>
      <c r="L567" s="261">
        <f>IF(ISBLANK(INDEX('Policy Characteristics'!F:F,MATCH($C567,'Policy Characteristics'!$C:$C,0))),"",INDEX('Policy Characteristics'!F:F,MATCH($C567,'Policy Characteristics'!$C:$C,0)))</f>
        <v>0</v>
      </c>
      <c r="M567" s="261">
        <f>IF(ISBLANK(INDEX('Policy Characteristics'!G:G,MATCH($C567,'Policy Characteristics'!$C:$C,0))),"",INDEX('Policy Characteristics'!G:G,MATCH($C567,'Policy Characteristics'!$C:$C,0)))</f>
        <v>0.5</v>
      </c>
      <c r="N567" s="261">
        <f>IF(ISBLANK(INDEX('Policy Characteristics'!H:H,MATCH($C567,'Policy Characteristics'!$C:$C,0))),"",INDEX('Policy Characteristics'!H:H,MATCH($C567,'Policy Characteristics'!$C:$C,0)))</f>
        <v>0.01</v>
      </c>
      <c r="O567" s="254" t="str">
        <f>IF(ISBLANK(INDEX('Policy Characteristics'!I:I,MATCH($C567,'Policy Characteristics'!$C:$C,0))),"",INDEX('Policy Characteristics'!I:I,MATCH($C567,'Policy Characteristics'!$C:$C,0)))</f>
        <v>% of imports shifted</v>
      </c>
      <c r="P567" s="254" t="str">
        <f>IF(ISBLANK(INDEX('Policy Characteristics'!J:J,MATCH($C567,'Policy Characteristics'!$C:$C,0))),"",INDEX('Policy Characteristics'!J:J,MATCH($C567,'Policy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7" s="254" t="str">
        <f>IF(ISBLANK(INDEX('Policy Characteristics'!K:K,MATCH($C567,'Policy Characteristics'!$C:$C,0))),"",INDEX('Policy Characteristics'!K:K,MATCH($C567,'Policy Characteristics'!$C:$C,0)))</f>
        <v/>
      </c>
      <c r="R567" s="254" t="str">
        <f>IF(ISBLANK(INDEX('Policy Characteristics'!L:L,MATCH($C567,'Policy Characteristics'!$C:$C,0))),"",INDEX('Policy Characteristics'!L:L,MATCH($C567,'Policy Characteristics'!$C:$C,0)))</f>
        <v/>
      </c>
    </row>
    <row r="568" spans="1:18" x14ac:dyDescent="0.25">
      <c r="A568" s="254" t="str">
        <f>IF(ISBLANK(INDEX('Policy Characteristics'!A:A,MATCH($C568,'Policy Characteristics'!$C:$C,0))),"",INDEX('Policy Characteristics'!A:A,MATCH($C568,'Policy Characteristics'!$C:$C,0)))</f>
        <v>Industry</v>
      </c>
      <c r="B568" s="262" t="str">
        <f>IF(ISBLANK(INDEX('Policy Characteristics'!B:B,MATCH($C568,'Policy Characteristics'!$C:$C,0))),"",INDEX('Policy Characteristics'!B:B,MATCH($C568,'Policy Characteristics'!$C:$C,0)))</f>
        <v>Buy In-Region Products</v>
      </c>
      <c r="C568" s="254" t="str">
        <f t="shared" si="39"/>
        <v>Fraction of Imported Industrial Outputs Shifted to In Region Suppliers</v>
      </c>
      <c r="D568" s="6" t="s">
        <v>3024</v>
      </c>
      <c r="E568" s="6"/>
      <c r="F568" t="s">
        <v>2546</v>
      </c>
      <c r="G568" s="46"/>
      <c r="H568" s="47">
        <f t="shared" si="37"/>
        <v>567</v>
      </c>
      <c r="I568" s="324" t="s">
        <v>40</v>
      </c>
      <c r="J568" s="255" t="str">
        <f>IF(ISBLANK(INDEX('Policy Characteristics'!D:D,MATCH($C568,'Policy Characteristics'!$C:$C,0))),"",INDEX('Policy Characteristics'!D:D,MATCH($C568,'Policy Characteristics'!$C:$C,0)))</f>
        <v>Buy In-Region Products</v>
      </c>
      <c r="K568" s="254" t="str">
        <f>IF(ISBLANK(INDEX('Policy Characteristics'!E:E,MATCH($C568,'Policy Characteristics'!$C:$C,0))),"",INDEX('Policy Characteristics'!E:E,MATCH($C568,'Policy Characteristics'!$C:$C,0)))</f>
        <v>indst buy in region outputs</v>
      </c>
      <c r="L568" s="261">
        <f>IF(ISBLANK(INDEX('Policy Characteristics'!F:F,MATCH($C568,'Policy Characteristics'!$C:$C,0))),"",INDEX('Policy Characteristics'!F:F,MATCH($C568,'Policy Characteristics'!$C:$C,0)))</f>
        <v>0</v>
      </c>
      <c r="M568" s="261">
        <f>IF(ISBLANK(INDEX('Policy Characteristics'!G:G,MATCH($C568,'Policy Characteristics'!$C:$C,0))),"",INDEX('Policy Characteristics'!G:G,MATCH($C568,'Policy Characteristics'!$C:$C,0)))</f>
        <v>0.5</v>
      </c>
      <c r="N568" s="261">
        <f>IF(ISBLANK(INDEX('Policy Characteristics'!H:H,MATCH($C568,'Policy Characteristics'!$C:$C,0))),"",INDEX('Policy Characteristics'!H:H,MATCH($C568,'Policy Characteristics'!$C:$C,0)))</f>
        <v>0.01</v>
      </c>
      <c r="O568" s="254" t="str">
        <f>IF(ISBLANK(INDEX('Policy Characteristics'!I:I,MATCH($C568,'Policy Characteristics'!$C:$C,0))),"",INDEX('Policy Characteristics'!I:I,MATCH($C568,'Policy Characteristics'!$C:$C,0)))</f>
        <v>% of imports shifted</v>
      </c>
      <c r="P568" s="254" t="str">
        <f>IF(ISBLANK(INDEX('Policy Characteristics'!J:J,MATCH($C568,'Policy Characteristics'!$C:$C,0))),"",INDEX('Policy Characteristics'!J:J,MATCH($C568,'Policy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8" s="254" t="str">
        <f>IF(ISBLANK(INDEX('Policy Characteristics'!K:K,MATCH($C568,'Policy Characteristics'!$C:$C,0))),"",INDEX('Policy Characteristics'!K:K,MATCH($C568,'Policy Characteristics'!$C:$C,0)))</f>
        <v/>
      </c>
      <c r="R568" s="254" t="str">
        <f>IF(ISBLANK(INDEX('Policy Characteristics'!L:L,MATCH($C568,'Policy Characteristics'!$C:$C,0))),"",INDEX('Policy Characteristics'!L:L,MATCH($C568,'Policy Characteristics'!$C:$C,0)))</f>
        <v/>
      </c>
    </row>
    <row r="569" spans="1:18" x14ac:dyDescent="0.25">
      <c r="A569" s="254" t="str">
        <f>IF(ISBLANK(INDEX('Policy Characteristics'!A:A,MATCH($C569,'Policy Characteristics'!$C:$C,0))),"",INDEX('Policy Characteristics'!A:A,MATCH($C569,'Policy Characteristics'!$C:$C,0)))</f>
        <v>Industry</v>
      </c>
      <c r="B569" s="262" t="str">
        <f>IF(ISBLANK(INDEX('Policy Characteristics'!B:B,MATCH($C569,'Policy Characteristics'!$C:$C,0))),"",INDEX('Policy Characteristics'!B:B,MATCH($C569,'Policy Characteristics'!$C:$C,0)))</f>
        <v>Buy In-Region Products</v>
      </c>
      <c r="C569" s="254" t="str">
        <f t="shared" si="39"/>
        <v>Fraction of Imported Industrial Outputs Shifted to In Region Suppliers</v>
      </c>
      <c r="D569" s="6" t="s">
        <v>3025</v>
      </c>
      <c r="E569" s="6"/>
      <c r="F569" t="s">
        <v>2988</v>
      </c>
      <c r="G569" s="46"/>
      <c r="H569" s="47">
        <f t="shared" si="37"/>
        <v>568</v>
      </c>
      <c r="I569" s="324" t="s">
        <v>40</v>
      </c>
      <c r="J569" s="255" t="str">
        <f>IF(ISBLANK(INDEX('Policy Characteristics'!D:D,MATCH($C569,'Policy Characteristics'!$C:$C,0))),"",INDEX('Policy Characteristics'!D:D,MATCH($C569,'Policy Characteristics'!$C:$C,0)))</f>
        <v>Buy In-Region Products</v>
      </c>
      <c r="K569" s="254" t="str">
        <f>IF(ISBLANK(INDEX('Policy Characteristics'!E:E,MATCH($C569,'Policy Characteristics'!$C:$C,0))),"",INDEX('Policy Characteristics'!E:E,MATCH($C569,'Policy Characteristics'!$C:$C,0)))</f>
        <v>indst buy in region outputs</v>
      </c>
      <c r="L569" s="261">
        <f>IF(ISBLANK(INDEX('Policy Characteristics'!F:F,MATCH($C569,'Policy Characteristics'!$C:$C,0))),"",INDEX('Policy Characteristics'!F:F,MATCH($C569,'Policy Characteristics'!$C:$C,0)))</f>
        <v>0</v>
      </c>
      <c r="M569" s="261">
        <f>IF(ISBLANK(INDEX('Policy Characteristics'!G:G,MATCH($C569,'Policy Characteristics'!$C:$C,0))),"",INDEX('Policy Characteristics'!G:G,MATCH($C569,'Policy Characteristics'!$C:$C,0)))</f>
        <v>0.5</v>
      </c>
      <c r="N569" s="261">
        <f>IF(ISBLANK(INDEX('Policy Characteristics'!H:H,MATCH($C569,'Policy Characteristics'!$C:$C,0))),"",INDEX('Policy Characteristics'!H:H,MATCH($C569,'Policy Characteristics'!$C:$C,0)))</f>
        <v>0.01</v>
      </c>
      <c r="O569" s="254" t="str">
        <f>IF(ISBLANK(INDEX('Policy Characteristics'!I:I,MATCH($C569,'Policy Characteristics'!$C:$C,0))),"",INDEX('Policy Characteristics'!I:I,MATCH($C569,'Policy Characteristics'!$C:$C,0)))</f>
        <v>% of imports shifted</v>
      </c>
      <c r="P569" s="254" t="str">
        <f>IF(ISBLANK(INDEX('Policy Characteristics'!J:J,MATCH($C569,'Policy Characteristics'!$C:$C,0))),"",INDEX('Policy Characteristics'!J:J,MATCH($C569,'Policy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9" s="254" t="str">
        <f>IF(ISBLANK(INDEX('Policy Characteristics'!K:K,MATCH($C569,'Policy Characteristics'!$C:$C,0))),"",INDEX('Policy Characteristics'!K:K,MATCH($C569,'Policy Characteristics'!$C:$C,0)))</f>
        <v/>
      </c>
      <c r="R569" s="254" t="str">
        <f>IF(ISBLANK(INDEX('Policy Characteristics'!L:L,MATCH($C569,'Policy Characteristics'!$C:$C,0))),"",INDEX('Policy Characteristics'!L:L,MATCH($C569,'Policy Characteristics'!$C:$C,0)))</f>
        <v/>
      </c>
    </row>
    <row r="570" spans="1:18" x14ac:dyDescent="0.25">
      <c r="A570" s="254" t="str">
        <f>IF(ISBLANK(INDEX('Policy Characteristics'!A:A,MATCH($C570,'Policy Characteristics'!$C:$C,0))),"",INDEX('Policy Characteristics'!A:A,MATCH($C570,'Policy Characteristics'!$C:$C,0)))</f>
        <v>Industry</v>
      </c>
      <c r="B570" s="262" t="str">
        <f>IF(ISBLANK(INDEX('Policy Characteristics'!B:B,MATCH($C570,'Policy Characteristics'!$C:$C,0))),"",INDEX('Policy Characteristics'!B:B,MATCH($C570,'Policy Characteristics'!$C:$C,0)))</f>
        <v>Buy In-Region Products</v>
      </c>
      <c r="C570" s="254" t="str">
        <f t="shared" si="39"/>
        <v>Fraction of Imported Industrial Outputs Shifted to In Region Suppliers</v>
      </c>
      <c r="D570" s="6" t="s">
        <v>3026</v>
      </c>
      <c r="E570" s="6"/>
      <c r="F570" t="s">
        <v>2989</v>
      </c>
      <c r="G570" s="46"/>
      <c r="H570" s="47">
        <f t="shared" si="37"/>
        <v>569</v>
      </c>
      <c r="I570" s="324" t="s">
        <v>40</v>
      </c>
      <c r="J570" s="255" t="str">
        <f>IF(ISBLANK(INDEX('Policy Characteristics'!D:D,MATCH($C570,'Policy Characteristics'!$C:$C,0))),"",INDEX('Policy Characteristics'!D:D,MATCH($C570,'Policy Characteristics'!$C:$C,0)))</f>
        <v>Buy In-Region Products</v>
      </c>
      <c r="K570" s="254" t="str">
        <f>IF(ISBLANK(INDEX('Policy Characteristics'!E:E,MATCH($C570,'Policy Characteristics'!$C:$C,0))),"",INDEX('Policy Characteristics'!E:E,MATCH($C570,'Policy Characteristics'!$C:$C,0)))</f>
        <v>indst buy in region outputs</v>
      </c>
      <c r="L570" s="261">
        <f>IF(ISBLANK(INDEX('Policy Characteristics'!F:F,MATCH($C570,'Policy Characteristics'!$C:$C,0))),"",INDEX('Policy Characteristics'!F:F,MATCH($C570,'Policy Characteristics'!$C:$C,0)))</f>
        <v>0</v>
      </c>
      <c r="M570" s="261">
        <f>IF(ISBLANK(INDEX('Policy Characteristics'!G:G,MATCH($C570,'Policy Characteristics'!$C:$C,0))),"",INDEX('Policy Characteristics'!G:G,MATCH($C570,'Policy Characteristics'!$C:$C,0)))</f>
        <v>0.5</v>
      </c>
      <c r="N570" s="261">
        <f>IF(ISBLANK(INDEX('Policy Characteristics'!H:H,MATCH($C570,'Policy Characteristics'!$C:$C,0))),"",INDEX('Policy Characteristics'!H:H,MATCH($C570,'Policy Characteristics'!$C:$C,0)))</f>
        <v>0.01</v>
      </c>
      <c r="O570" s="254" t="str">
        <f>IF(ISBLANK(INDEX('Policy Characteristics'!I:I,MATCH($C570,'Policy Characteristics'!$C:$C,0))),"",INDEX('Policy Characteristics'!I:I,MATCH($C570,'Policy Characteristics'!$C:$C,0)))</f>
        <v>% of imports shifted</v>
      </c>
      <c r="P570" s="254" t="str">
        <f>IF(ISBLANK(INDEX('Policy Characteristics'!J:J,MATCH($C570,'Policy Characteristics'!$C:$C,0))),"",INDEX('Policy Characteristics'!J:J,MATCH($C570,'Policy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0" s="254" t="str">
        <f>IF(ISBLANK(INDEX('Policy Characteristics'!K:K,MATCH($C570,'Policy Characteristics'!$C:$C,0))),"",INDEX('Policy Characteristics'!K:K,MATCH($C570,'Policy Characteristics'!$C:$C,0)))</f>
        <v/>
      </c>
      <c r="R570" s="254" t="str">
        <f>IF(ISBLANK(INDEX('Policy Characteristics'!L:L,MATCH($C570,'Policy Characteristics'!$C:$C,0))),"",INDEX('Policy Characteristics'!L:L,MATCH($C570,'Policy Characteristics'!$C:$C,0)))</f>
        <v/>
      </c>
    </row>
    <row r="571" spans="1:18" x14ac:dyDescent="0.25">
      <c r="A571" s="254" t="str">
        <f>IF(ISBLANK(INDEX('Policy Characteristics'!A:A,MATCH($C571,'Policy Characteristics'!$C:$C,0))),"",INDEX('Policy Characteristics'!A:A,MATCH($C571,'Policy Characteristics'!$C:$C,0)))</f>
        <v>Industry</v>
      </c>
      <c r="B571" s="262" t="str">
        <f>IF(ISBLANK(INDEX('Policy Characteristics'!B:B,MATCH($C571,'Policy Characteristics'!$C:$C,0))),"",INDEX('Policy Characteristics'!B:B,MATCH($C571,'Policy Characteristics'!$C:$C,0)))</f>
        <v>Buy In-Region Products</v>
      </c>
      <c r="C571" s="254" t="str">
        <f t="shared" si="39"/>
        <v>Fraction of Imported Industrial Outputs Shifted to In Region Suppliers</v>
      </c>
      <c r="D571" s="6" t="s">
        <v>3027</v>
      </c>
      <c r="E571" s="6"/>
      <c r="F571" t="s">
        <v>2990</v>
      </c>
      <c r="G571" s="46"/>
      <c r="H571" s="47">
        <f t="shared" si="37"/>
        <v>570</v>
      </c>
      <c r="I571" s="324" t="s">
        <v>40</v>
      </c>
      <c r="J571" s="255" t="str">
        <f>IF(ISBLANK(INDEX('Policy Characteristics'!D:D,MATCH($C571,'Policy Characteristics'!$C:$C,0))),"",INDEX('Policy Characteristics'!D:D,MATCH($C571,'Policy Characteristics'!$C:$C,0)))</f>
        <v>Buy In-Region Products</v>
      </c>
      <c r="K571" s="254" t="str">
        <f>IF(ISBLANK(INDEX('Policy Characteristics'!E:E,MATCH($C571,'Policy Characteristics'!$C:$C,0))),"",INDEX('Policy Characteristics'!E:E,MATCH($C571,'Policy Characteristics'!$C:$C,0)))</f>
        <v>indst buy in region outputs</v>
      </c>
      <c r="L571" s="261">
        <f>IF(ISBLANK(INDEX('Policy Characteristics'!F:F,MATCH($C571,'Policy Characteristics'!$C:$C,0))),"",INDEX('Policy Characteristics'!F:F,MATCH($C571,'Policy Characteristics'!$C:$C,0)))</f>
        <v>0</v>
      </c>
      <c r="M571" s="261">
        <f>IF(ISBLANK(INDEX('Policy Characteristics'!G:G,MATCH($C571,'Policy Characteristics'!$C:$C,0))),"",INDEX('Policy Characteristics'!G:G,MATCH($C571,'Policy Characteristics'!$C:$C,0)))</f>
        <v>0.5</v>
      </c>
      <c r="N571" s="261">
        <f>IF(ISBLANK(INDEX('Policy Characteristics'!H:H,MATCH($C571,'Policy Characteristics'!$C:$C,0))),"",INDEX('Policy Characteristics'!H:H,MATCH($C571,'Policy Characteristics'!$C:$C,0)))</f>
        <v>0.01</v>
      </c>
      <c r="O571" s="254" t="str">
        <f>IF(ISBLANK(INDEX('Policy Characteristics'!I:I,MATCH($C571,'Policy Characteristics'!$C:$C,0))),"",INDEX('Policy Characteristics'!I:I,MATCH($C571,'Policy Characteristics'!$C:$C,0)))</f>
        <v>% of imports shifted</v>
      </c>
      <c r="P571" s="254" t="str">
        <f>IF(ISBLANK(INDEX('Policy Characteristics'!J:J,MATCH($C571,'Policy Characteristics'!$C:$C,0))),"",INDEX('Policy Characteristics'!J:J,MATCH($C571,'Policy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1" s="254" t="str">
        <f>IF(ISBLANK(INDEX('Policy Characteristics'!K:K,MATCH($C571,'Policy Characteristics'!$C:$C,0))),"",INDEX('Policy Characteristics'!K:K,MATCH($C571,'Policy Characteristics'!$C:$C,0)))</f>
        <v/>
      </c>
      <c r="R571" s="254" t="str">
        <f>IF(ISBLANK(INDEX('Policy Characteristics'!L:L,MATCH($C571,'Policy Characteristics'!$C:$C,0))),"",INDEX('Policy Characteristics'!L:L,MATCH($C571,'Policy Characteristics'!$C:$C,0)))</f>
        <v/>
      </c>
    </row>
    <row r="572" spans="1:18" x14ac:dyDescent="0.25">
      <c r="A572" s="254" t="str">
        <f>IF(ISBLANK(INDEX('Policy Characteristics'!A:A,MATCH($C572,'Policy Characteristics'!$C:$C,0))),"",INDEX('Policy Characteristics'!A:A,MATCH($C572,'Policy Characteristics'!$C:$C,0)))</f>
        <v>Industry</v>
      </c>
      <c r="B572" s="262" t="str">
        <f>IF(ISBLANK(INDEX('Policy Characteristics'!B:B,MATCH($C572,'Policy Characteristics'!$C:$C,0))),"",INDEX('Policy Characteristics'!B:B,MATCH($C572,'Policy Characteristics'!$C:$C,0)))</f>
        <v>Buy In-Region Products</v>
      </c>
      <c r="C572" s="254" t="str">
        <f t="shared" si="39"/>
        <v>Fraction of Imported Industrial Outputs Shifted to In Region Suppliers</v>
      </c>
      <c r="D572" s="6" t="s">
        <v>3028</v>
      </c>
      <c r="E572" s="6"/>
      <c r="F572" t="s">
        <v>2547</v>
      </c>
      <c r="G572" s="46"/>
      <c r="H572" s="47">
        <f t="shared" si="37"/>
        <v>571</v>
      </c>
      <c r="I572" s="324" t="s">
        <v>40</v>
      </c>
      <c r="J572" s="255" t="str">
        <f>IF(ISBLANK(INDEX('Policy Characteristics'!D:D,MATCH($C572,'Policy Characteristics'!$C:$C,0))),"",INDEX('Policy Characteristics'!D:D,MATCH($C572,'Policy Characteristics'!$C:$C,0)))</f>
        <v>Buy In-Region Products</v>
      </c>
      <c r="K572" s="254" t="str">
        <f>IF(ISBLANK(INDEX('Policy Characteristics'!E:E,MATCH($C572,'Policy Characteristics'!$C:$C,0))),"",INDEX('Policy Characteristics'!E:E,MATCH($C572,'Policy Characteristics'!$C:$C,0)))</f>
        <v>indst buy in region outputs</v>
      </c>
      <c r="L572" s="261">
        <f>IF(ISBLANK(INDEX('Policy Characteristics'!F:F,MATCH($C572,'Policy Characteristics'!$C:$C,0))),"",INDEX('Policy Characteristics'!F:F,MATCH($C572,'Policy Characteristics'!$C:$C,0)))</f>
        <v>0</v>
      </c>
      <c r="M572" s="261">
        <f>IF(ISBLANK(INDEX('Policy Characteristics'!G:G,MATCH($C572,'Policy Characteristics'!$C:$C,0))),"",INDEX('Policy Characteristics'!G:G,MATCH($C572,'Policy Characteristics'!$C:$C,0)))</f>
        <v>0.5</v>
      </c>
      <c r="N572" s="261">
        <f>IF(ISBLANK(INDEX('Policy Characteristics'!H:H,MATCH($C572,'Policy Characteristics'!$C:$C,0))),"",INDEX('Policy Characteristics'!H:H,MATCH($C572,'Policy Characteristics'!$C:$C,0)))</f>
        <v>0.01</v>
      </c>
      <c r="O572" s="254" t="str">
        <f>IF(ISBLANK(INDEX('Policy Characteristics'!I:I,MATCH($C572,'Policy Characteristics'!$C:$C,0))),"",INDEX('Policy Characteristics'!I:I,MATCH($C572,'Policy Characteristics'!$C:$C,0)))</f>
        <v>% of imports shifted</v>
      </c>
      <c r="P572" s="254" t="str">
        <f>IF(ISBLANK(INDEX('Policy Characteristics'!J:J,MATCH($C572,'Policy Characteristics'!$C:$C,0))),"",INDEX('Policy Characteristics'!J:J,MATCH($C572,'Policy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2" s="254" t="str">
        <f>IF(ISBLANK(INDEX('Policy Characteristics'!K:K,MATCH($C572,'Policy Characteristics'!$C:$C,0))),"",INDEX('Policy Characteristics'!K:K,MATCH($C572,'Policy Characteristics'!$C:$C,0)))</f>
        <v/>
      </c>
      <c r="R572" s="254" t="str">
        <f>IF(ISBLANK(INDEX('Policy Characteristics'!L:L,MATCH($C572,'Policy Characteristics'!$C:$C,0))),"",INDEX('Policy Characteristics'!L:L,MATCH($C572,'Policy Characteristics'!$C:$C,0)))</f>
        <v/>
      </c>
    </row>
    <row r="573" spans="1:18" x14ac:dyDescent="0.25">
      <c r="A573" s="254" t="str">
        <f>IF(ISBLANK(INDEX('Policy Characteristics'!A:A,MATCH($C573,'Policy Characteristics'!$C:$C,0))),"",INDEX('Policy Characteristics'!A:A,MATCH($C573,'Policy Characteristics'!$C:$C,0)))</f>
        <v>Industry</v>
      </c>
      <c r="B573" s="262" t="str">
        <f>IF(ISBLANK(INDEX('Policy Characteristics'!B:B,MATCH($C573,'Policy Characteristics'!$C:$C,0))),"",INDEX('Policy Characteristics'!B:B,MATCH($C573,'Policy Characteristics'!$C:$C,0)))</f>
        <v>Buy In-Region Products</v>
      </c>
      <c r="C573" s="254" t="str">
        <f t="shared" si="39"/>
        <v>Fraction of Imported Industrial Outputs Shifted to In Region Suppliers</v>
      </c>
      <c r="D573" s="6" t="s">
        <v>3029</v>
      </c>
      <c r="E573" s="6"/>
      <c r="F573" t="s">
        <v>2991</v>
      </c>
      <c r="G573" s="46"/>
      <c r="H573" s="47">
        <f t="shared" si="37"/>
        <v>572</v>
      </c>
      <c r="I573" s="324" t="s">
        <v>40</v>
      </c>
      <c r="J573" s="255" t="str">
        <f>IF(ISBLANK(INDEX('Policy Characteristics'!D:D,MATCH($C573,'Policy Characteristics'!$C:$C,0))),"",INDEX('Policy Characteristics'!D:D,MATCH($C573,'Policy Characteristics'!$C:$C,0)))</f>
        <v>Buy In-Region Products</v>
      </c>
      <c r="K573" s="254" t="str">
        <f>IF(ISBLANK(INDEX('Policy Characteristics'!E:E,MATCH($C573,'Policy Characteristics'!$C:$C,0))),"",INDEX('Policy Characteristics'!E:E,MATCH($C573,'Policy Characteristics'!$C:$C,0)))</f>
        <v>indst buy in region outputs</v>
      </c>
      <c r="L573" s="261">
        <f>IF(ISBLANK(INDEX('Policy Characteristics'!F:F,MATCH($C573,'Policy Characteristics'!$C:$C,0))),"",INDEX('Policy Characteristics'!F:F,MATCH($C573,'Policy Characteristics'!$C:$C,0)))</f>
        <v>0</v>
      </c>
      <c r="M573" s="261">
        <f>IF(ISBLANK(INDEX('Policy Characteristics'!G:G,MATCH($C573,'Policy Characteristics'!$C:$C,0))),"",INDEX('Policy Characteristics'!G:G,MATCH($C573,'Policy Characteristics'!$C:$C,0)))</f>
        <v>0.5</v>
      </c>
      <c r="N573" s="261">
        <f>IF(ISBLANK(INDEX('Policy Characteristics'!H:H,MATCH($C573,'Policy Characteristics'!$C:$C,0))),"",INDEX('Policy Characteristics'!H:H,MATCH($C573,'Policy Characteristics'!$C:$C,0)))</f>
        <v>0.01</v>
      </c>
      <c r="O573" s="254" t="str">
        <f>IF(ISBLANK(INDEX('Policy Characteristics'!I:I,MATCH($C573,'Policy Characteristics'!$C:$C,0))),"",INDEX('Policy Characteristics'!I:I,MATCH($C573,'Policy Characteristics'!$C:$C,0)))</f>
        <v>% of imports shifted</v>
      </c>
      <c r="P573" s="254" t="str">
        <f>IF(ISBLANK(INDEX('Policy Characteristics'!J:J,MATCH($C573,'Policy Characteristics'!$C:$C,0))),"",INDEX('Policy Characteristics'!J:J,MATCH($C573,'Policy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3" s="254" t="str">
        <f>IF(ISBLANK(INDEX('Policy Characteristics'!K:K,MATCH($C573,'Policy Characteristics'!$C:$C,0))),"",INDEX('Policy Characteristics'!K:K,MATCH($C573,'Policy Characteristics'!$C:$C,0)))</f>
        <v/>
      </c>
      <c r="R573" s="254" t="str">
        <f>IF(ISBLANK(INDEX('Policy Characteristics'!L:L,MATCH($C573,'Policy Characteristics'!$C:$C,0))),"",INDEX('Policy Characteristics'!L:L,MATCH($C573,'Policy Characteristics'!$C:$C,0)))</f>
        <v/>
      </c>
    </row>
    <row r="574" spans="1:18" x14ac:dyDescent="0.25">
      <c r="A574" s="254" t="str">
        <f>IF(ISBLANK(INDEX('Policy Characteristics'!A:A,MATCH($C574,'Policy Characteristics'!$C:$C,0))),"",INDEX('Policy Characteristics'!A:A,MATCH($C574,'Policy Characteristics'!$C:$C,0)))</f>
        <v>Industry</v>
      </c>
      <c r="B574" s="262" t="str">
        <f>IF(ISBLANK(INDEX('Policy Characteristics'!B:B,MATCH($C574,'Policy Characteristics'!$C:$C,0))),"",INDEX('Policy Characteristics'!B:B,MATCH($C574,'Policy Characteristics'!$C:$C,0)))</f>
        <v>Buy In-Region Products</v>
      </c>
      <c r="C574" s="254" t="str">
        <f t="shared" si="39"/>
        <v>Fraction of Imported Industrial Outputs Shifted to In Region Suppliers</v>
      </c>
      <c r="D574" s="6" t="s">
        <v>3030</v>
      </c>
      <c r="E574" s="6"/>
      <c r="F574" t="s">
        <v>2992</v>
      </c>
      <c r="G574" s="46"/>
      <c r="H574" s="47">
        <f t="shared" si="37"/>
        <v>573</v>
      </c>
      <c r="I574" s="324" t="s">
        <v>40</v>
      </c>
      <c r="J574" s="255" t="str">
        <f>IF(ISBLANK(INDEX('Policy Characteristics'!D:D,MATCH($C574,'Policy Characteristics'!$C:$C,0))),"",INDEX('Policy Characteristics'!D:D,MATCH($C574,'Policy Characteristics'!$C:$C,0)))</f>
        <v>Buy In-Region Products</v>
      </c>
      <c r="K574" s="254" t="str">
        <f>IF(ISBLANK(INDEX('Policy Characteristics'!E:E,MATCH($C574,'Policy Characteristics'!$C:$C,0))),"",INDEX('Policy Characteristics'!E:E,MATCH($C574,'Policy Characteristics'!$C:$C,0)))</f>
        <v>indst buy in region outputs</v>
      </c>
      <c r="L574" s="261">
        <f>IF(ISBLANK(INDEX('Policy Characteristics'!F:F,MATCH($C574,'Policy Characteristics'!$C:$C,0))),"",INDEX('Policy Characteristics'!F:F,MATCH($C574,'Policy Characteristics'!$C:$C,0)))</f>
        <v>0</v>
      </c>
      <c r="M574" s="261">
        <f>IF(ISBLANK(INDEX('Policy Characteristics'!G:G,MATCH($C574,'Policy Characteristics'!$C:$C,0))),"",INDEX('Policy Characteristics'!G:G,MATCH($C574,'Policy Characteristics'!$C:$C,0)))</f>
        <v>0.5</v>
      </c>
      <c r="N574" s="261">
        <f>IF(ISBLANK(INDEX('Policy Characteristics'!H:H,MATCH($C574,'Policy Characteristics'!$C:$C,0))),"",INDEX('Policy Characteristics'!H:H,MATCH($C574,'Policy Characteristics'!$C:$C,0)))</f>
        <v>0.01</v>
      </c>
      <c r="O574" s="254" t="str">
        <f>IF(ISBLANK(INDEX('Policy Characteristics'!I:I,MATCH($C574,'Policy Characteristics'!$C:$C,0))),"",INDEX('Policy Characteristics'!I:I,MATCH($C574,'Policy Characteristics'!$C:$C,0)))</f>
        <v>% of imports shifted</v>
      </c>
      <c r="P574" s="254" t="str">
        <f>IF(ISBLANK(INDEX('Policy Characteristics'!J:J,MATCH($C574,'Policy Characteristics'!$C:$C,0))),"",INDEX('Policy Characteristics'!J:J,MATCH($C574,'Policy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4" s="254" t="str">
        <f>IF(ISBLANK(INDEX('Policy Characteristics'!K:K,MATCH($C574,'Policy Characteristics'!$C:$C,0))),"",INDEX('Policy Characteristics'!K:K,MATCH($C574,'Policy Characteristics'!$C:$C,0)))</f>
        <v/>
      </c>
      <c r="R574" s="254" t="str">
        <f>IF(ISBLANK(INDEX('Policy Characteristics'!L:L,MATCH($C574,'Policy Characteristics'!$C:$C,0))),"",INDEX('Policy Characteristics'!L:L,MATCH($C574,'Policy Characteristics'!$C:$C,0)))</f>
        <v/>
      </c>
    </row>
    <row r="575" spans="1:18" x14ac:dyDescent="0.25">
      <c r="A575" s="254" t="str">
        <f>IF(ISBLANK(INDEX('Policy Characteristics'!A:A,MATCH($C575,'Policy Characteristics'!$C:$C,0))),"",INDEX('Policy Characteristics'!A:A,MATCH($C575,'Policy Characteristics'!$C:$C,0)))</f>
        <v>Industry</v>
      </c>
      <c r="B575" s="262" t="str">
        <f>IF(ISBLANK(INDEX('Policy Characteristics'!B:B,MATCH($C575,'Policy Characteristics'!$C:$C,0))),"",INDEX('Policy Characteristics'!B:B,MATCH($C575,'Policy Characteristics'!$C:$C,0)))</f>
        <v>Buy In-Region Products</v>
      </c>
      <c r="C575" s="254" t="str">
        <f t="shared" si="39"/>
        <v>Fraction of Imported Industrial Outputs Shifted to In Region Suppliers</v>
      </c>
      <c r="D575" s="6" t="s">
        <v>3031</v>
      </c>
      <c r="E575" s="6"/>
      <c r="F575" t="s">
        <v>2993</v>
      </c>
      <c r="G575" s="46"/>
      <c r="H575" s="47">
        <f t="shared" si="37"/>
        <v>574</v>
      </c>
      <c r="I575" s="324" t="s">
        <v>40</v>
      </c>
      <c r="J575" s="255" t="str">
        <f>IF(ISBLANK(INDEX('Policy Characteristics'!D:D,MATCH($C575,'Policy Characteristics'!$C:$C,0))),"",INDEX('Policy Characteristics'!D:D,MATCH($C575,'Policy Characteristics'!$C:$C,0)))</f>
        <v>Buy In-Region Products</v>
      </c>
      <c r="K575" s="254" t="str">
        <f>IF(ISBLANK(INDEX('Policy Characteristics'!E:E,MATCH($C575,'Policy Characteristics'!$C:$C,0))),"",INDEX('Policy Characteristics'!E:E,MATCH($C575,'Policy Characteristics'!$C:$C,0)))</f>
        <v>indst buy in region outputs</v>
      </c>
      <c r="L575" s="261">
        <f>IF(ISBLANK(INDEX('Policy Characteristics'!F:F,MATCH($C575,'Policy Characteristics'!$C:$C,0))),"",INDEX('Policy Characteristics'!F:F,MATCH($C575,'Policy Characteristics'!$C:$C,0)))</f>
        <v>0</v>
      </c>
      <c r="M575" s="261">
        <f>IF(ISBLANK(INDEX('Policy Characteristics'!G:G,MATCH($C575,'Policy Characteristics'!$C:$C,0))),"",INDEX('Policy Characteristics'!G:G,MATCH($C575,'Policy Characteristics'!$C:$C,0)))</f>
        <v>0.5</v>
      </c>
      <c r="N575" s="261">
        <f>IF(ISBLANK(INDEX('Policy Characteristics'!H:H,MATCH($C575,'Policy Characteristics'!$C:$C,0))),"",INDEX('Policy Characteristics'!H:H,MATCH($C575,'Policy Characteristics'!$C:$C,0)))</f>
        <v>0.01</v>
      </c>
      <c r="O575" s="254" t="str">
        <f>IF(ISBLANK(INDEX('Policy Characteristics'!I:I,MATCH($C575,'Policy Characteristics'!$C:$C,0))),"",INDEX('Policy Characteristics'!I:I,MATCH($C575,'Policy Characteristics'!$C:$C,0)))</f>
        <v>% of imports shifted</v>
      </c>
      <c r="P575" s="254" t="str">
        <f>IF(ISBLANK(INDEX('Policy Characteristics'!J:J,MATCH($C575,'Policy Characteristics'!$C:$C,0))),"",INDEX('Policy Characteristics'!J:J,MATCH($C575,'Policy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5" s="254" t="str">
        <f>IF(ISBLANK(INDEX('Policy Characteristics'!K:K,MATCH($C575,'Policy Characteristics'!$C:$C,0))),"",INDEX('Policy Characteristics'!K:K,MATCH($C575,'Policy Characteristics'!$C:$C,0)))</f>
        <v/>
      </c>
      <c r="R575" s="254" t="str">
        <f>IF(ISBLANK(INDEX('Policy Characteristics'!L:L,MATCH($C575,'Policy Characteristics'!$C:$C,0))),"",INDEX('Policy Characteristics'!L:L,MATCH($C575,'Policy Characteristics'!$C:$C,0)))</f>
        <v/>
      </c>
    </row>
    <row r="576" spans="1:18" x14ac:dyDescent="0.25">
      <c r="A576" s="254" t="str">
        <f>IF(ISBLANK(INDEX('Policy Characteristics'!A:A,MATCH($C576,'Policy Characteristics'!$C:$C,0))),"",INDEX('Policy Characteristics'!A:A,MATCH($C576,'Policy Characteristics'!$C:$C,0)))</f>
        <v>Industry</v>
      </c>
      <c r="B576" s="262" t="str">
        <f>IF(ISBLANK(INDEX('Policy Characteristics'!B:B,MATCH($C576,'Policy Characteristics'!$C:$C,0))),"",INDEX('Policy Characteristics'!B:B,MATCH($C576,'Policy Characteristics'!$C:$C,0)))</f>
        <v>Buy In-Region Products</v>
      </c>
      <c r="C576" s="254" t="str">
        <f t="shared" si="39"/>
        <v>Fraction of Imported Industrial Outputs Shifted to In Region Suppliers</v>
      </c>
      <c r="D576" s="6" t="s">
        <v>3032</v>
      </c>
      <c r="E576" s="6"/>
      <c r="F576" t="s">
        <v>2994</v>
      </c>
      <c r="G576" s="46"/>
      <c r="H576" s="47">
        <f t="shared" si="37"/>
        <v>575</v>
      </c>
      <c r="I576" s="324" t="s">
        <v>40</v>
      </c>
      <c r="J576" s="255" t="str">
        <f>IF(ISBLANK(INDEX('Policy Characteristics'!D:D,MATCH($C576,'Policy Characteristics'!$C:$C,0))),"",INDEX('Policy Characteristics'!D:D,MATCH($C576,'Policy Characteristics'!$C:$C,0)))</f>
        <v>Buy In-Region Products</v>
      </c>
      <c r="K576" s="254" t="str">
        <f>IF(ISBLANK(INDEX('Policy Characteristics'!E:E,MATCH($C576,'Policy Characteristics'!$C:$C,0))),"",INDEX('Policy Characteristics'!E:E,MATCH($C576,'Policy Characteristics'!$C:$C,0)))</f>
        <v>indst buy in region outputs</v>
      </c>
      <c r="L576" s="261">
        <f>IF(ISBLANK(INDEX('Policy Characteristics'!F:F,MATCH($C576,'Policy Characteristics'!$C:$C,0))),"",INDEX('Policy Characteristics'!F:F,MATCH($C576,'Policy Characteristics'!$C:$C,0)))</f>
        <v>0</v>
      </c>
      <c r="M576" s="261">
        <f>IF(ISBLANK(INDEX('Policy Characteristics'!G:G,MATCH($C576,'Policy Characteristics'!$C:$C,0))),"",INDEX('Policy Characteristics'!G:G,MATCH($C576,'Policy Characteristics'!$C:$C,0)))</f>
        <v>0.5</v>
      </c>
      <c r="N576" s="261">
        <f>IF(ISBLANK(INDEX('Policy Characteristics'!H:H,MATCH($C576,'Policy Characteristics'!$C:$C,0))),"",INDEX('Policy Characteristics'!H:H,MATCH($C576,'Policy Characteristics'!$C:$C,0)))</f>
        <v>0.01</v>
      </c>
      <c r="O576" s="254" t="str">
        <f>IF(ISBLANK(INDEX('Policy Characteristics'!I:I,MATCH($C576,'Policy Characteristics'!$C:$C,0))),"",INDEX('Policy Characteristics'!I:I,MATCH($C576,'Policy Characteristics'!$C:$C,0)))</f>
        <v>% of imports shifted</v>
      </c>
      <c r="P576" s="254" t="str">
        <f>IF(ISBLANK(INDEX('Policy Characteristics'!J:J,MATCH($C576,'Policy Characteristics'!$C:$C,0))),"",INDEX('Policy Characteristics'!J:J,MATCH($C576,'Policy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6" s="254" t="str">
        <f>IF(ISBLANK(INDEX('Policy Characteristics'!K:K,MATCH($C576,'Policy Characteristics'!$C:$C,0))),"",INDEX('Policy Characteristics'!K:K,MATCH($C576,'Policy Characteristics'!$C:$C,0)))</f>
        <v/>
      </c>
      <c r="R576" s="254" t="str">
        <f>IF(ISBLANK(INDEX('Policy Characteristics'!L:L,MATCH($C576,'Policy Characteristics'!$C:$C,0))),"",INDEX('Policy Characteristics'!L:L,MATCH($C576,'Policy Characteristics'!$C:$C,0)))</f>
        <v/>
      </c>
    </row>
    <row r="577" spans="1:18" x14ac:dyDescent="0.25">
      <c r="A577" s="254" t="str">
        <f>IF(ISBLANK(INDEX('Policy Characteristics'!A:A,MATCH($C577,'Policy Characteristics'!$C:$C,0))),"",INDEX('Policy Characteristics'!A:A,MATCH($C577,'Policy Characteristics'!$C:$C,0)))</f>
        <v>Industry</v>
      </c>
      <c r="B577" s="262" t="str">
        <f>IF(ISBLANK(INDEX('Policy Characteristics'!B:B,MATCH($C577,'Policy Characteristics'!$C:$C,0))),"",INDEX('Policy Characteristics'!B:B,MATCH($C577,'Policy Characteristics'!$C:$C,0)))</f>
        <v>Buy In-Region Products</v>
      </c>
      <c r="C577" s="254" t="str">
        <f t="shared" si="39"/>
        <v>Fraction of Imported Industrial Outputs Shifted to In Region Suppliers</v>
      </c>
      <c r="D577" s="6" t="s">
        <v>3033</v>
      </c>
      <c r="E577" s="6"/>
      <c r="F577" t="s">
        <v>2995</v>
      </c>
      <c r="G577" s="46"/>
      <c r="H577" s="47">
        <f t="shared" si="37"/>
        <v>576</v>
      </c>
      <c r="I577" s="324" t="s">
        <v>40</v>
      </c>
      <c r="J577" s="255" t="str">
        <f>IF(ISBLANK(INDEX('Policy Characteristics'!D:D,MATCH($C577,'Policy Characteristics'!$C:$C,0))),"",INDEX('Policy Characteristics'!D:D,MATCH($C577,'Policy Characteristics'!$C:$C,0)))</f>
        <v>Buy In-Region Products</v>
      </c>
      <c r="K577" s="254" t="str">
        <f>IF(ISBLANK(INDEX('Policy Characteristics'!E:E,MATCH($C577,'Policy Characteristics'!$C:$C,0))),"",INDEX('Policy Characteristics'!E:E,MATCH($C577,'Policy Characteristics'!$C:$C,0)))</f>
        <v>indst buy in region outputs</v>
      </c>
      <c r="L577" s="261">
        <f>IF(ISBLANK(INDEX('Policy Characteristics'!F:F,MATCH($C577,'Policy Characteristics'!$C:$C,0))),"",INDEX('Policy Characteristics'!F:F,MATCH($C577,'Policy Characteristics'!$C:$C,0)))</f>
        <v>0</v>
      </c>
      <c r="M577" s="261">
        <f>IF(ISBLANK(INDEX('Policy Characteristics'!G:G,MATCH($C577,'Policy Characteristics'!$C:$C,0))),"",INDEX('Policy Characteristics'!G:G,MATCH($C577,'Policy Characteristics'!$C:$C,0)))</f>
        <v>0.5</v>
      </c>
      <c r="N577" s="261">
        <f>IF(ISBLANK(INDEX('Policy Characteristics'!H:H,MATCH($C577,'Policy Characteristics'!$C:$C,0))),"",INDEX('Policy Characteristics'!H:H,MATCH($C577,'Policy Characteristics'!$C:$C,0)))</f>
        <v>0.01</v>
      </c>
      <c r="O577" s="254" t="str">
        <f>IF(ISBLANK(INDEX('Policy Characteristics'!I:I,MATCH($C577,'Policy Characteristics'!$C:$C,0))),"",INDEX('Policy Characteristics'!I:I,MATCH($C577,'Policy Characteristics'!$C:$C,0)))</f>
        <v>% of imports shifted</v>
      </c>
      <c r="P577" s="254" t="str">
        <f>IF(ISBLANK(INDEX('Policy Characteristics'!J:J,MATCH($C577,'Policy Characteristics'!$C:$C,0))),"",INDEX('Policy Characteristics'!J:J,MATCH($C577,'Policy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7" s="254" t="str">
        <f>IF(ISBLANK(INDEX('Policy Characteristics'!K:K,MATCH($C577,'Policy Characteristics'!$C:$C,0))),"",INDEX('Policy Characteristics'!K:K,MATCH($C577,'Policy Characteristics'!$C:$C,0)))</f>
        <v/>
      </c>
      <c r="R577" s="254" t="str">
        <f>IF(ISBLANK(INDEX('Policy Characteristics'!L:L,MATCH($C577,'Policy Characteristics'!$C:$C,0))),"",INDEX('Policy Characteristics'!L:L,MATCH($C577,'Policy Characteristics'!$C:$C,0)))</f>
        <v/>
      </c>
    </row>
    <row r="578" spans="1:18" x14ac:dyDescent="0.25">
      <c r="A578" s="254" t="str">
        <f>IF(ISBLANK(INDEX('Policy Characteristics'!A:A,MATCH($C578,'Policy Characteristics'!$C:$C,0))),"",INDEX('Policy Characteristics'!A:A,MATCH($C578,'Policy Characteristics'!$C:$C,0)))</f>
        <v>Industry</v>
      </c>
      <c r="B578" s="262" t="str">
        <f>IF(ISBLANK(INDEX('Policy Characteristics'!B:B,MATCH($C578,'Policy Characteristics'!$C:$C,0))),"",INDEX('Policy Characteristics'!B:B,MATCH($C578,'Policy Characteristics'!$C:$C,0)))</f>
        <v>Buy In-Region Products</v>
      </c>
      <c r="C578" s="254" t="str">
        <f t="shared" si="39"/>
        <v>Fraction of Imported Industrial Outputs Shifted to In Region Suppliers</v>
      </c>
      <c r="D578" s="6" t="s">
        <v>3034</v>
      </c>
      <c r="E578" s="6"/>
      <c r="F578" t="s">
        <v>2996</v>
      </c>
      <c r="G578" s="46"/>
      <c r="H578" s="47">
        <f t="shared" si="37"/>
        <v>577</v>
      </c>
      <c r="I578" s="324" t="s">
        <v>40</v>
      </c>
      <c r="J578" s="255" t="str">
        <f>IF(ISBLANK(INDEX('Policy Characteristics'!D:D,MATCH($C578,'Policy Characteristics'!$C:$C,0))),"",INDEX('Policy Characteristics'!D:D,MATCH($C578,'Policy Characteristics'!$C:$C,0)))</f>
        <v>Buy In-Region Products</v>
      </c>
      <c r="K578" s="254" t="str">
        <f>IF(ISBLANK(INDEX('Policy Characteristics'!E:E,MATCH($C578,'Policy Characteristics'!$C:$C,0))),"",INDEX('Policy Characteristics'!E:E,MATCH($C578,'Policy Characteristics'!$C:$C,0)))</f>
        <v>indst buy in region outputs</v>
      </c>
      <c r="L578" s="261">
        <f>IF(ISBLANK(INDEX('Policy Characteristics'!F:F,MATCH($C578,'Policy Characteristics'!$C:$C,0))),"",INDEX('Policy Characteristics'!F:F,MATCH($C578,'Policy Characteristics'!$C:$C,0)))</f>
        <v>0</v>
      </c>
      <c r="M578" s="261">
        <f>IF(ISBLANK(INDEX('Policy Characteristics'!G:G,MATCH($C578,'Policy Characteristics'!$C:$C,0))),"",INDEX('Policy Characteristics'!G:G,MATCH($C578,'Policy Characteristics'!$C:$C,0)))</f>
        <v>0.5</v>
      </c>
      <c r="N578" s="261">
        <f>IF(ISBLANK(INDEX('Policy Characteristics'!H:H,MATCH($C578,'Policy Characteristics'!$C:$C,0))),"",INDEX('Policy Characteristics'!H:H,MATCH($C578,'Policy Characteristics'!$C:$C,0)))</f>
        <v>0.01</v>
      </c>
      <c r="O578" s="254" t="str">
        <f>IF(ISBLANK(INDEX('Policy Characteristics'!I:I,MATCH($C578,'Policy Characteristics'!$C:$C,0))),"",INDEX('Policy Characteristics'!I:I,MATCH($C578,'Policy Characteristics'!$C:$C,0)))</f>
        <v>% of imports shifted</v>
      </c>
      <c r="P578" s="254" t="str">
        <f>IF(ISBLANK(INDEX('Policy Characteristics'!J:J,MATCH($C578,'Policy Characteristics'!$C:$C,0))),"",INDEX('Policy Characteristics'!J:J,MATCH($C578,'Policy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8" s="254" t="str">
        <f>IF(ISBLANK(INDEX('Policy Characteristics'!K:K,MATCH($C578,'Policy Characteristics'!$C:$C,0))),"",INDEX('Policy Characteristics'!K:K,MATCH($C578,'Policy Characteristics'!$C:$C,0)))</f>
        <v/>
      </c>
      <c r="R578" s="254" t="str">
        <f>IF(ISBLANK(INDEX('Policy Characteristics'!L:L,MATCH($C578,'Policy Characteristics'!$C:$C,0))),"",INDEX('Policy Characteristics'!L:L,MATCH($C578,'Policy Characteristics'!$C:$C,0)))</f>
        <v/>
      </c>
    </row>
    <row r="579" spans="1:18" x14ac:dyDescent="0.25">
      <c r="A579" s="254" t="str">
        <f>IF(ISBLANK(INDEX('Policy Characteristics'!A:A,MATCH($C579,'Policy Characteristics'!$C:$C,0))),"",INDEX('Policy Characteristics'!A:A,MATCH($C579,'Policy Characteristics'!$C:$C,0)))</f>
        <v>Industry</v>
      </c>
      <c r="B579" s="262" t="str">
        <f>IF(ISBLANK(INDEX('Policy Characteristics'!B:B,MATCH($C579,'Policy Characteristics'!$C:$C,0))),"",INDEX('Policy Characteristics'!B:B,MATCH($C579,'Policy Characteristics'!$C:$C,0)))</f>
        <v>Buy In-Region Products</v>
      </c>
      <c r="C579" s="254" t="str">
        <f t="shared" si="39"/>
        <v>Fraction of Imported Industrial Outputs Shifted to In Region Suppliers</v>
      </c>
      <c r="D579" s="6" t="s">
        <v>3035</v>
      </c>
      <c r="E579" s="6"/>
      <c r="F579" t="s">
        <v>2997</v>
      </c>
      <c r="G579" s="46"/>
      <c r="H579" s="47">
        <f t="shared" ref="H579:H642" si="40">H578+1</f>
        <v>578</v>
      </c>
      <c r="I579" s="324" t="s">
        <v>40</v>
      </c>
      <c r="J579" s="255" t="str">
        <f>IF(ISBLANK(INDEX('Policy Characteristics'!D:D,MATCH($C579,'Policy Characteristics'!$C:$C,0))),"",INDEX('Policy Characteristics'!D:D,MATCH($C579,'Policy Characteristics'!$C:$C,0)))</f>
        <v>Buy In-Region Products</v>
      </c>
      <c r="K579" s="254" t="str">
        <f>IF(ISBLANK(INDEX('Policy Characteristics'!E:E,MATCH($C579,'Policy Characteristics'!$C:$C,0))),"",INDEX('Policy Characteristics'!E:E,MATCH($C579,'Policy Characteristics'!$C:$C,0)))</f>
        <v>indst buy in region outputs</v>
      </c>
      <c r="L579" s="261">
        <f>IF(ISBLANK(INDEX('Policy Characteristics'!F:F,MATCH($C579,'Policy Characteristics'!$C:$C,0))),"",INDEX('Policy Characteristics'!F:F,MATCH($C579,'Policy Characteristics'!$C:$C,0)))</f>
        <v>0</v>
      </c>
      <c r="M579" s="261">
        <f>IF(ISBLANK(INDEX('Policy Characteristics'!G:G,MATCH($C579,'Policy Characteristics'!$C:$C,0))),"",INDEX('Policy Characteristics'!G:G,MATCH($C579,'Policy Characteristics'!$C:$C,0)))</f>
        <v>0.5</v>
      </c>
      <c r="N579" s="261">
        <f>IF(ISBLANK(INDEX('Policy Characteristics'!H:H,MATCH($C579,'Policy Characteristics'!$C:$C,0))),"",INDEX('Policy Characteristics'!H:H,MATCH($C579,'Policy Characteristics'!$C:$C,0)))</f>
        <v>0.01</v>
      </c>
      <c r="O579" s="254" t="str">
        <f>IF(ISBLANK(INDEX('Policy Characteristics'!I:I,MATCH($C579,'Policy Characteristics'!$C:$C,0))),"",INDEX('Policy Characteristics'!I:I,MATCH($C579,'Policy Characteristics'!$C:$C,0)))</f>
        <v>% of imports shifted</v>
      </c>
      <c r="P579" s="254" t="str">
        <f>IF(ISBLANK(INDEX('Policy Characteristics'!J:J,MATCH($C579,'Policy Characteristics'!$C:$C,0))),"",INDEX('Policy Characteristics'!J:J,MATCH($C579,'Policy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9" s="254" t="str">
        <f>IF(ISBLANK(INDEX('Policy Characteristics'!K:K,MATCH($C579,'Policy Characteristics'!$C:$C,0))),"",INDEX('Policy Characteristics'!K:K,MATCH($C579,'Policy Characteristics'!$C:$C,0)))</f>
        <v/>
      </c>
      <c r="R579" s="254" t="str">
        <f>IF(ISBLANK(INDEX('Policy Characteristics'!L:L,MATCH($C579,'Policy Characteristics'!$C:$C,0))),"",INDEX('Policy Characteristics'!L:L,MATCH($C579,'Policy Characteristics'!$C:$C,0)))</f>
        <v/>
      </c>
    </row>
    <row r="580" spans="1:18" x14ac:dyDescent="0.25">
      <c r="A580" s="254" t="str">
        <f>IF(ISBLANK(INDEX('Policy Characteristics'!A:A,MATCH($C580,'Policy Characteristics'!$C:$C,0))),"",INDEX('Policy Characteristics'!A:A,MATCH($C580,'Policy Characteristics'!$C:$C,0)))</f>
        <v>Industry</v>
      </c>
      <c r="B580" s="262" t="str">
        <f>IF(ISBLANK(INDEX('Policy Characteristics'!B:B,MATCH($C580,'Policy Characteristics'!$C:$C,0))),"",INDEX('Policy Characteristics'!B:B,MATCH($C580,'Policy Characteristics'!$C:$C,0)))</f>
        <v>Buy In-Region Products</v>
      </c>
      <c r="C580" s="254" t="str">
        <f t="shared" si="39"/>
        <v>Fraction of Imported Industrial Outputs Shifted to In Region Suppliers</v>
      </c>
      <c r="D580" s="6" t="s">
        <v>3036</v>
      </c>
      <c r="E580" s="6"/>
      <c r="F580" t="s">
        <v>2998</v>
      </c>
      <c r="G580" s="46"/>
      <c r="H580" s="47">
        <f t="shared" si="40"/>
        <v>579</v>
      </c>
      <c r="I580" s="324" t="s">
        <v>40</v>
      </c>
      <c r="J580" s="255" t="str">
        <f>IF(ISBLANK(INDEX('Policy Characteristics'!D:D,MATCH($C580,'Policy Characteristics'!$C:$C,0))),"",INDEX('Policy Characteristics'!D:D,MATCH($C580,'Policy Characteristics'!$C:$C,0)))</f>
        <v>Buy In-Region Products</v>
      </c>
      <c r="K580" s="254" t="str">
        <f>IF(ISBLANK(INDEX('Policy Characteristics'!E:E,MATCH($C580,'Policy Characteristics'!$C:$C,0))),"",INDEX('Policy Characteristics'!E:E,MATCH($C580,'Policy Characteristics'!$C:$C,0)))</f>
        <v>indst buy in region outputs</v>
      </c>
      <c r="L580" s="261">
        <f>IF(ISBLANK(INDEX('Policy Characteristics'!F:F,MATCH($C580,'Policy Characteristics'!$C:$C,0))),"",INDEX('Policy Characteristics'!F:F,MATCH($C580,'Policy Characteristics'!$C:$C,0)))</f>
        <v>0</v>
      </c>
      <c r="M580" s="261">
        <f>IF(ISBLANK(INDEX('Policy Characteristics'!G:G,MATCH($C580,'Policy Characteristics'!$C:$C,0))),"",INDEX('Policy Characteristics'!G:G,MATCH($C580,'Policy Characteristics'!$C:$C,0)))</f>
        <v>0.5</v>
      </c>
      <c r="N580" s="261">
        <f>IF(ISBLANK(INDEX('Policy Characteristics'!H:H,MATCH($C580,'Policy Characteristics'!$C:$C,0))),"",INDEX('Policy Characteristics'!H:H,MATCH($C580,'Policy Characteristics'!$C:$C,0)))</f>
        <v>0.01</v>
      </c>
      <c r="O580" s="254" t="str">
        <f>IF(ISBLANK(INDEX('Policy Characteristics'!I:I,MATCH($C580,'Policy Characteristics'!$C:$C,0))),"",INDEX('Policy Characteristics'!I:I,MATCH($C580,'Policy Characteristics'!$C:$C,0)))</f>
        <v>% of imports shifted</v>
      </c>
      <c r="P580" s="254" t="str">
        <f>IF(ISBLANK(INDEX('Policy Characteristics'!J:J,MATCH($C580,'Policy Characteristics'!$C:$C,0))),"",INDEX('Policy Characteristics'!J:J,MATCH($C580,'Policy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0" s="254" t="str">
        <f>IF(ISBLANK(INDEX('Policy Characteristics'!K:K,MATCH($C580,'Policy Characteristics'!$C:$C,0))),"",INDEX('Policy Characteristics'!K:K,MATCH($C580,'Policy Characteristics'!$C:$C,0)))</f>
        <v/>
      </c>
      <c r="R580" s="254" t="str">
        <f>IF(ISBLANK(INDEX('Policy Characteristics'!L:L,MATCH($C580,'Policy Characteristics'!$C:$C,0))),"",INDEX('Policy Characteristics'!L:L,MATCH($C580,'Policy Characteristics'!$C:$C,0)))</f>
        <v/>
      </c>
    </row>
    <row r="581" spans="1:18" x14ac:dyDescent="0.25">
      <c r="A581" s="254" t="str">
        <f>IF(ISBLANK(INDEX('Policy Characteristics'!A:A,MATCH($C581,'Policy Characteristics'!$C:$C,0))),"",INDEX('Policy Characteristics'!A:A,MATCH($C581,'Policy Characteristics'!$C:$C,0)))</f>
        <v>Industry</v>
      </c>
      <c r="B581" s="262" t="str">
        <f>IF(ISBLANK(INDEX('Policy Characteristics'!B:B,MATCH($C581,'Policy Characteristics'!$C:$C,0))),"",INDEX('Policy Characteristics'!B:B,MATCH($C581,'Policy Characteristics'!$C:$C,0)))</f>
        <v>Buy In-Region Products</v>
      </c>
      <c r="C581" s="254" t="str">
        <f t="shared" si="39"/>
        <v>Fraction of Imported Industrial Outputs Shifted to In Region Suppliers</v>
      </c>
      <c r="D581" s="6" t="s">
        <v>3037</v>
      </c>
      <c r="E581" s="6"/>
      <c r="F581" t="s">
        <v>2999</v>
      </c>
      <c r="G581" s="46"/>
      <c r="H581" s="47">
        <f t="shared" si="40"/>
        <v>580</v>
      </c>
      <c r="I581" s="324" t="s">
        <v>40</v>
      </c>
      <c r="J581" s="255" t="str">
        <f>IF(ISBLANK(INDEX('Policy Characteristics'!D:D,MATCH($C581,'Policy Characteristics'!$C:$C,0))),"",INDEX('Policy Characteristics'!D:D,MATCH($C581,'Policy Characteristics'!$C:$C,0)))</f>
        <v>Buy In-Region Products</v>
      </c>
      <c r="K581" s="254" t="str">
        <f>IF(ISBLANK(INDEX('Policy Characteristics'!E:E,MATCH($C581,'Policy Characteristics'!$C:$C,0))),"",INDEX('Policy Characteristics'!E:E,MATCH($C581,'Policy Characteristics'!$C:$C,0)))</f>
        <v>indst buy in region outputs</v>
      </c>
      <c r="L581" s="261">
        <f>IF(ISBLANK(INDEX('Policy Characteristics'!F:F,MATCH($C581,'Policy Characteristics'!$C:$C,0))),"",INDEX('Policy Characteristics'!F:F,MATCH($C581,'Policy Characteristics'!$C:$C,0)))</f>
        <v>0</v>
      </c>
      <c r="M581" s="261">
        <f>IF(ISBLANK(INDEX('Policy Characteristics'!G:G,MATCH($C581,'Policy Characteristics'!$C:$C,0))),"",INDEX('Policy Characteristics'!G:G,MATCH($C581,'Policy Characteristics'!$C:$C,0)))</f>
        <v>0.5</v>
      </c>
      <c r="N581" s="261">
        <f>IF(ISBLANK(INDEX('Policy Characteristics'!H:H,MATCH($C581,'Policy Characteristics'!$C:$C,0))),"",INDEX('Policy Characteristics'!H:H,MATCH($C581,'Policy Characteristics'!$C:$C,0)))</f>
        <v>0.01</v>
      </c>
      <c r="O581" s="254" t="str">
        <f>IF(ISBLANK(INDEX('Policy Characteristics'!I:I,MATCH($C581,'Policy Characteristics'!$C:$C,0))),"",INDEX('Policy Characteristics'!I:I,MATCH($C581,'Policy Characteristics'!$C:$C,0)))</f>
        <v>% of imports shifted</v>
      </c>
      <c r="P581" s="254" t="str">
        <f>IF(ISBLANK(INDEX('Policy Characteristics'!J:J,MATCH($C581,'Policy Characteristics'!$C:$C,0))),"",INDEX('Policy Characteristics'!J:J,MATCH($C581,'Policy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1" s="254" t="str">
        <f>IF(ISBLANK(INDEX('Policy Characteristics'!K:K,MATCH($C581,'Policy Characteristics'!$C:$C,0))),"",INDEX('Policy Characteristics'!K:K,MATCH($C581,'Policy Characteristics'!$C:$C,0)))</f>
        <v/>
      </c>
      <c r="R581" s="254" t="str">
        <f>IF(ISBLANK(INDEX('Policy Characteristics'!L:L,MATCH($C581,'Policy Characteristics'!$C:$C,0))),"",INDEX('Policy Characteristics'!L:L,MATCH($C581,'Policy Characteristics'!$C:$C,0)))</f>
        <v/>
      </c>
    </row>
    <row r="582" spans="1:18" x14ac:dyDescent="0.25">
      <c r="A582" s="254" t="str">
        <f>IF(ISBLANK(INDEX('Policy Characteristics'!A:A,MATCH($C582,'Policy Characteristics'!$C:$C,0))),"",INDEX('Policy Characteristics'!A:A,MATCH($C582,'Policy Characteristics'!$C:$C,0)))</f>
        <v>Industry</v>
      </c>
      <c r="B582" s="262" t="str">
        <f>IF(ISBLANK(INDEX('Policy Characteristics'!B:B,MATCH($C582,'Policy Characteristics'!$C:$C,0))),"",INDEX('Policy Characteristics'!B:B,MATCH($C582,'Policy Characteristics'!$C:$C,0)))</f>
        <v>Buy In-Region Products</v>
      </c>
      <c r="C582" s="254" t="str">
        <f t="shared" si="39"/>
        <v>Fraction of Imported Industrial Outputs Shifted to In Region Suppliers</v>
      </c>
      <c r="D582" s="6" t="s">
        <v>3038</v>
      </c>
      <c r="E582" s="6"/>
      <c r="F582" t="s">
        <v>3041</v>
      </c>
      <c r="G582" s="46"/>
      <c r="H582" s="47">
        <f t="shared" si="40"/>
        <v>581</v>
      </c>
      <c r="I582" s="324" t="s">
        <v>40</v>
      </c>
      <c r="J582" s="255" t="str">
        <f>IF(ISBLANK(INDEX('Policy Characteristics'!D:D,MATCH($C582,'Policy Characteristics'!$C:$C,0))),"",INDEX('Policy Characteristics'!D:D,MATCH($C582,'Policy Characteristics'!$C:$C,0)))</f>
        <v>Buy In-Region Products</v>
      </c>
      <c r="K582" s="254" t="str">
        <f>IF(ISBLANK(INDEX('Policy Characteristics'!E:E,MATCH($C582,'Policy Characteristics'!$C:$C,0))),"",INDEX('Policy Characteristics'!E:E,MATCH($C582,'Policy Characteristics'!$C:$C,0)))</f>
        <v>indst buy in region outputs</v>
      </c>
      <c r="L582" s="261">
        <f>IF(ISBLANK(INDEX('Policy Characteristics'!F:F,MATCH($C582,'Policy Characteristics'!$C:$C,0))),"",INDEX('Policy Characteristics'!F:F,MATCH($C582,'Policy Characteristics'!$C:$C,0)))</f>
        <v>0</v>
      </c>
      <c r="M582" s="261">
        <f>IF(ISBLANK(INDEX('Policy Characteristics'!G:G,MATCH($C582,'Policy Characteristics'!$C:$C,0))),"",INDEX('Policy Characteristics'!G:G,MATCH($C582,'Policy Characteristics'!$C:$C,0)))</f>
        <v>0.5</v>
      </c>
      <c r="N582" s="261">
        <f>IF(ISBLANK(INDEX('Policy Characteristics'!H:H,MATCH($C582,'Policy Characteristics'!$C:$C,0))),"",INDEX('Policy Characteristics'!H:H,MATCH($C582,'Policy Characteristics'!$C:$C,0)))</f>
        <v>0.01</v>
      </c>
      <c r="O582" s="254" t="str">
        <f>IF(ISBLANK(INDEX('Policy Characteristics'!I:I,MATCH($C582,'Policy Characteristics'!$C:$C,0))),"",INDEX('Policy Characteristics'!I:I,MATCH($C582,'Policy Characteristics'!$C:$C,0)))</f>
        <v>% of imports shifted</v>
      </c>
      <c r="P582" s="254"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54" t="str">
        <f>IF(ISBLANK(INDEX('Policy Characteristics'!K:K,MATCH($C582,'Policy Characteristics'!$C:$C,0))),"",INDEX('Policy Characteristics'!K:K,MATCH($C582,'Policy Characteristics'!$C:$C,0)))</f>
        <v/>
      </c>
      <c r="R582" s="254" t="str">
        <f>IF(ISBLANK(INDEX('Policy Characteristics'!L:L,MATCH($C582,'Policy Characteristics'!$C:$C,0))),"",INDEX('Policy Characteristics'!L:L,MATCH($C582,'Policy Characteristics'!$C:$C,0)))</f>
        <v/>
      </c>
    </row>
    <row r="583" spans="1:18" x14ac:dyDescent="0.25">
      <c r="A583" s="254" t="str">
        <f>IF(ISBLANK(INDEX('Policy Characteristics'!A:A,MATCH($C583,'Policy Characteristics'!$C:$C,0))),"",INDEX('Policy Characteristics'!A:A,MATCH($C583,'Policy Characteristics'!$C:$C,0)))</f>
        <v>Industry</v>
      </c>
      <c r="B583" s="262" t="str">
        <f>IF(ISBLANK(INDEX('Policy Characteristics'!B:B,MATCH($C583,'Policy Characteristics'!$C:$C,0))),"",INDEX('Policy Characteristics'!B:B,MATCH($C583,'Policy Characteristics'!$C:$C,0)))</f>
        <v>Buy In-Region Products</v>
      </c>
      <c r="C583" s="254" t="str">
        <f t="shared" si="39"/>
        <v>Fraction of Imported Industrial Outputs Shifted to In Region Suppliers</v>
      </c>
      <c r="D583" s="6" t="s">
        <v>3039</v>
      </c>
      <c r="E583" s="6"/>
      <c r="F583" t="s">
        <v>3000</v>
      </c>
      <c r="G583" s="46"/>
      <c r="H583" s="47">
        <f t="shared" si="40"/>
        <v>582</v>
      </c>
      <c r="I583" s="324" t="s">
        <v>40</v>
      </c>
      <c r="J583" s="255" t="str">
        <f>IF(ISBLANK(INDEX('Policy Characteristics'!D:D,MATCH($C583,'Policy Characteristics'!$C:$C,0))),"",INDEX('Policy Characteristics'!D:D,MATCH($C583,'Policy Characteristics'!$C:$C,0)))</f>
        <v>Buy In-Region Products</v>
      </c>
      <c r="K583" s="254" t="str">
        <f>IF(ISBLANK(INDEX('Policy Characteristics'!E:E,MATCH($C583,'Policy Characteristics'!$C:$C,0))),"",INDEX('Policy Characteristics'!E:E,MATCH($C583,'Policy Characteristics'!$C:$C,0)))</f>
        <v>indst buy in region outputs</v>
      </c>
      <c r="L583" s="261">
        <f>IF(ISBLANK(INDEX('Policy Characteristics'!F:F,MATCH($C583,'Policy Characteristics'!$C:$C,0))),"",INDEX('Policy Characteristics'!F:F,MATCH($C583,'Policy Characteristics'!$C:$C,0)))</f>
        <v>0</v>
      </c>
      <c r="M583" s="261">
        <f>IF(ISBLANK(INDEX('Policy Characteristics'!G:G,MATCH($C583,'Policy Characteristics'!$C:$C,0))),"",INDEX('Policy Characteristics'!G:G,MATCH($C583,'Policy Characteristics'!$C:$C,0)))</f>
        <v>0.5</v>
      </c>
      <c r="N583" s="261">
        <f>IF(ISBLANK(INDEX('Policy Characteristics'!H:H,MATCH($C583,'Policy Characteristics'!$C:$C,0))),"",INDEX('Policy Characteristics'!H:H,MATCH($C583,'Policy Characteristics'!$C:$C,0)))</f>
        <v>0.01</v>
      </c>
      <c r="O583" s="254" t="str">
        <f>IF(ISBLANK(INDEX('Policy Characteristics'!I:I,MATCH($C583,'Policy Characteristics'!$C:$C,0))),"",INDEX('Policy Characteristics'!I:I,MATCH($C583,'Policy Characteristics'!$C:$C,0)))</f>
        <v>% of imports shifted</v>
      </c>
      <c r="P583" s="254"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54" t="str">
        <f>IF(ISBLANK(INDEX('Policy Characteristics'!K:K,MATCH($C583,'Policy Characteristics'!$C:$C,0))),"",INDEX('Policy Characteristics'!K:K,MATCH($C583,'Policy Characteristics'!$C:$C,0)))</f>
        <v/>
      </c>
      <c r="R583" s="254" t="str">
        <f>IF(ISBLANK(INDEX('Policy Characteristics'!L:L,MATCH($C583,'Policy Characteristics'!$C:$C,0))),"",INDEX('Policy Characteristics'!L:L,MATCH($C583,'Policy Characteristics'!$C:$C,0)))</f>
        <v/>
      </c>
    </row>
    <row r="584" spans="1:18" x14ac:dyDescent="0.25">
      <c r="A584" s="254" t="str">
        <f>IF(ISBLANK(INDEX('Policy Characteristics'!A:A,MATCH($C584,'Policy Characteristics'!$C:$C,0))),"",INDEX('Policy Characteristics'!A:A,MATCH($C584,'Policy Characteristics'!$C:$C,0)))</f>
        <v>Industry</v>
      </c>
      <c r="B584" s="262" t="str">
        <f>IF(ISBLANK(INDEX('Policy Characteristics'!B:B,MATCH($C584,'Policy Characteristics'!$C:$C,0))),"",INDEX('Policy Characteristics'!B:B,MATCH($C584,'Policy Characteristics'!$C:$C,0)))</f>
        <v>Carbon Capture and Sequestration</v>
      </c>
      <c r="C584" t="s">
        <v>3922</v>
      </c>
      <c r="D584" s="45" t="s">
        <v>3015</v>
      </c>
      <c r="E584" s="6" t="s">
        <v>2978</v>
      </c>
      <c r="F584" t="s">
        <v>3040</v>
      </c>
      <c r="G584" s="45" t="s">
        <v>2979</v>
      </c>
      <c r="H584" s="47">
        <f t="shared" si="40"/>
        <v>583</v>
      </c>
      <c r="I584" s="325" t="s">
        <v>41</v>
      </c>
      <c r="J584" s="255" t="str">
        <f>IF(ISBLANK(INDEX('Policy Characteristics'!D:D,MATCH($C584,'Policy Characteristics'!$C:$C,0))),"",INDEX('Policy Characteristics'!D:D,MATCH($C584,'Policy Characteristics'!$C:$C,0)))</f>
        <v>Industry CCS</v>
      </c>
      <c r="K584" s="254" t="str">
        <f>IF(ISBLANK(INDEX('Policy Characteristics'!E:E,MATCH($C584,'Policy Characteristics'!$C:$C,0))),"",INDEX('Policy Characteristics'!E:E,MATCH($C584,'Policy Characteristics'!$C:$C,0)))</f>
        <v>indst CCS</v>
      </c>
      <c r="L584" s="261">
        <f>IF(ISBLANK(INDEX('Policy Characteristics'!F:F,MATCH($C584,'Policy Characteristics'!$C:$C,0))),"",INDEX('Policy Characteristics'!F:F,MATCH($C584,'Policy Characteristics'!$C:$C,0)))</f>
        <v>0</v>
      </c>
      <c r="M584" s="261">
        <f>IF(ISBLANK(INDEX('Policy Characteristics'!G:G,MATCH($C584,'Policy Characteristics'!$C:$C,0))),"",INDEX('Policy Characteristics'!G:G,MATCH($C584,'Policy Characteristics'!$C:$C,0)))</f>
        <v>1</v>
      </c>
      <c r="N584" s="261">
        <f>IF(ISBLANK(INDEX('Policy Characteristics'!H:H,MATCH($C584,'Policy Characteristics'!$C:$C,0))),"",INDEX('Policy Characteristics'!H:H,MATCH($C584,'Policy Characteristics'!$C:$C,0)))</f>
        <v>0.01</v>
      </c>
      <c r="O584" s="254" t="str">
        <f>IF(ISBLANK(INDEX('Policy Characteristics'!I:I,MATCH($C584,'Policy Characteristics'!$C:$C,0))),"",INDEX('Policy Characteristics'!I:I,MATCH($C584,'Policy Characteristics'!$C:$C,0)))</f>
        <v>% of CO2 captured</v>
      </c>
      <c r="P584" s="254" t="str">
        <f>IF(ISBLANK(INDEX('Policy Characteristics'!J:J,MATCH($C584,'Policy Characteristics'!$C:$C,0))),"",INDEX('Policy Characteristics'!J:J,MATCH($C584,'Policy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84" s="254" t="str">
        <f>IF(ISBLANK(INDEX('Policy Characteristics'!K:K,MATCH($C584,'Policy Characteristics'!$C:$C,0))),"",INDEX('Policy Characteristics'!K:K,MATCH($C584,'Policy Characteristics'!$C:$C,0)))</f>
        <v>ccs.html#ccs</v>
      </c>
      <c r="R584" s="254" t="str">
        <f>IF(ISBLANK(INDEX('Policy Characteristics'!L:L,MATCH($C584,'Policy Characteristics'!$C:$C,0))),"",INDEX('Policy Characteristics'!L:L,MATCH($C584,'Policy Characteristics'!$C:$C,0)))</f>
        <v>carbon-capture-and-sequestration.html</v>
      </c>
    </row>
    <row r="585" spans="1:18" x14ac:dyDescent="0.25">
      <c r="A585" s="254" t="str">
        <f>IF(ISBLANK(INDEX('Policy Characteristics'!A:A,MATCH($C585,'Policy Characteristics'!$C:$C,0))),"",INDEX('Policy Characteristics'!A:A,MATCH($C585,'Policy Characteristics'!$C:$C,0)))</f>
        <v>Industry</v>
      </c>
      <c r="B585" s="262" t="str">
        <f>IF(ISBLANK(INDEX('Policy Characteristics'!B:B,MATCH($C585,'Policy Characteristics'!$C:$C,0))),"",INDEX('Policy Characteristics'!B:B,MATCH($C585,'Policy Characteristics'!$C:$C,0)))</f>
        <v>Carbon Capture and Sequestration</v>
      </c>
      <c r="C585" s="254" t="str">
        <f t="shared" ref="C585:C600" si="41">C$584</f>
        <v>Industry Sector Minimum Fraction of CCS Achieved</v>
      </c>
      <c r="D585" s="45" t="s">
        <v>3015</v>
      </c>
      <c r="E585" s="6" t="s">
        <v>2500</v>
      </c>
      <c r="F585" t="s">
        <v>3040</v>
      </c>
      <c r="G585" s="45" t="s">
        <v>2980</v>
      </c>
      <c r="H585" s="47">
        <f t="shared" si="40"/>
        <v>584</v>
      </c>
      <c r="I585" s="325" t="s">
        <v>41</v>
      </c>
      <c r="J585" s="255" t="str">
        <f>IF(ISBLANK(INDEX('Policy Characteristics'!D:D,MATCH($C585,'Policy Characteristics'!$C:$C,0))),"",INDEX('Policy Characteristics'!D:D,MATCH($C585,'Policy Characteristics'!$C:$C,0)))</f>
        <v>Industry CCS</v>
      </c>
      <c r="K585" s="254" t="str">
        <f>IF(ISBLANK(INDEX('Policy Characteristics'!E:E,MATCH($C585,'Policy Characteristics'!$C:$C,0))),"",INDEX('Policy Characteristics'!E:E,MATCH($C585,'Policy Characteristics'!$C:$C,0)))</f>
        <v>indst CCS</v>
      </c>
      <c r="L585" s="261">
        <f>IF(ISBLANK(INDEX('Policy Characteristics'!F:F,MATCH($C585,'Policy Characteristics'!$C:$C,0))),"",INDEX('Policy Characteristics'!F:F,MATCH($C585,'Policy Characteristics'!$C:$C,0)))</f>
        <v>0</v>
      </c>
      <c r="M585" s="261">
        <f>IF(ISBLANK(INDEX('Policy Characteristics'!G:G,MATCH($C585,'Policy Characteristics'!$C:$C,0))),"",INDEX('Policy Characteristics'!G:G,MATCH($C585,'Policy Characteristics'!$C:$C,0)))</f>
        <v>1</v>
      </c>
      <c r="N585" s="261">
        <f>IF(ISBLANK(INDEX('Policy Characteristics'!H:H,MATCH($C585,'Policy Characteristics'!$C:$C,0))),"",INDEX('Policy Characteristics'!H:H,MATCH($C585,'Policy Characteristics'!$C:$C,0)))</f>
        <v>0.01</v>
      </c>
      <c r="O585" s="254" t="str">
        <f>IF(ISBLANK(INDEX('Policy Characteristics'!I:I,MATCH($C585,'Policy Characteristics'!$C:$C,0))),"",INDEX('Policy Characteristics'!I:I,MATCH($C585,'Policy Characteristics'!$C:$C,0)))</f>
        <v>% of CO2 captured</v>
      </c>
      <c r="P585" s="254" t="str">
        <f>IF(ISBLANK(INDEX('Policy Characteristics'!J:J,MATCH($C585,'Policy Characteristics'!$C:$C,0))),"",INDEX('Policy Characteristics'!J:J,MATCH($C585,'Policy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85" s="254" t="str">
        <f>IF(ISBLANK(INDEX('Policy Characteristics'!K:K,MATCH($C585,'Policy Characteristics'!$C:$C,0))),"",INDEX('Policy Characteristics'!K:K,MATCH($C585,'Policy Characteristics'!$C:$C,0)))</f>
        <v>ccs.html#ccs</v>
      </c>
      <c r="R585" s="254" t="str">
        <f>IF(ISBLANK(INDEX('Policy Characteristics'!L:L,MATCH($C585,'Policy Characteristics'!$C:$C,0))),"",INDEX('Policy Characteristics'!L:L,MATCH($C585,'Policy Characteristics'!$C:$C,0)))</f>
        <v>carbon-capture-and-sequestration.html</v>
      </c>
    </row>
    <row r="586" spans="1:18" x14ac:dyDescent="0.25">
      <c r="A586" s="254" t="str">
        <f>IF(ISBLANK(INDEX('Policy Characteristics'!A:A,MATCH($C586,'Policy Characteristics'!$C:$C,0))),"",INDEX('Policy Characteristics'!A:A,MATCH($C586,'Policy Characteristics'!$C:$C,0)))</f>
        <v>Industry</v>
      </c>
      <c r="B586" s="262" t="str">
        <f>IF(ISBLANK(INDEX('Policy Characteristics'!B:B,MATCH($C586,'Policy Characteristics'!$C:$C,0))),"",INDEX('Policy Characteristics'!B:B,MATCH($C586,'Policy Characteristics'!$C:$C,0)))</f>
        <v>Carbon Capture and Sequestration</v>
      </c>
      <c r="C586" s="254" t="str">
        <f t="shared" si="41"/>
        <v>Industry Sector Minimum Fraction of CCS Achieved</v>
      </c>
      <c r="D586" s="6" t="s">
        <v>3016</v>
      </c>
      <c r="E586" s="6" t="s">
        <v>2978</v>
      </c>
      <c r="F586" t="s">
        <v>2725</v>
      </c>
      <c r="G586" s="45" t="s">
        <v>2979</v>
      </c>
      <c r="H586" s="47">
        <f t="shared" si="40"/>
        <v>585</v>
      </c>
      <c r="I586" s="325" t="s">
        <v>41</v>
      </c>
      <c r="J586" s="255" t="str">
        <f>IF(ISBLANK(INDEX('Policy Characteristics'!D:D,MATCH($C586,'Policy Characteristics'!$C:$C,0))),"",INDEX('Policy Characteristics'!D:D,MATCH($C586,'Policy Characteristics'!$C:$C,0)))</f>
        <v>Industry CCS</v>
      </c>
      <c r="K586" s="254" t="str">
        <f>IF(ISBLANK(INDEX('Policy Characteristics'!E:E,MATCH($C586,'Policy Characteristics'!$C:$C,0))),"",INDEX('Policy Characteristics'!E:E,MATCH($C586,'Policy Characteristics'!$C:$C,0)))</f>
        <v>indst CCS</v>
      </c>
      <c r="L586" s="261">
        <f>IF(ISBLANK(INDEX('Policy Characteristics'!F:F,MATCH($C586,'Policy Characteristics'!$C:$C,0))),"",INDEX('Policy Characteristics'!F:F,MATCH($C586,'Policy Characteristics'!$C:$C,0)))</f>
        <v>0</v>
      </c>
      <c r="M586" s="261">
        <f>IF(ISBLANK(INDEX('Policy Characteristics'!G:G,MATCH($C586,'Policy Characteristics'!$C:$C,0))),"",INDEX('Policy Characteristics'!G:G,MATCH($C586,'Policy Characteristics'!$C:$C,0)))</f>
        <v>1</v>
      </c>
      <c r="N586" s="261">
        <f>IF(ISBLANK(INDEX('Policy Characteristics'!H:H,MATCH($C586,'Policy Characteristics'!$C:$C,0))),"",INDEX('Policy Characteristics'!H:H,MATCH($C586,'Policy Characteristics'!$C:$C,0)))</f>
        <v>0.01</v>
      </c>
      <c r="O586" s="254" t="str">
        <f>IF(ISBLANK(INDEX('Policy Characteristics'!I:I,MATCH($C586,'Policy Characteristics'!$C:$C,0))),"",INDEX('Policy Characteristics'!I:I,MATCH($C586,'Policy Characteristics'!$C:$C,0)))</f>
        <v>% of CO2 captured</v>
      </c>
      <c r="P586" s="254" t="str">
        <f>IF(ISBLANK(INDEX('Policy Characteristics'!J:J,MATCH($C586,'Policy Characteristics'!$C:$C,0))),"",INDEX('Policy Characteristics'!J:J,MATCH($C586,'Policy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86" s="254" t="str">
        <f>IF(ISBLANK(INDEX('Policy Characteristics'!K:K,MATCH($C586,'Policy Characteristics'!$C:$C,0))),"",INDEX('Policy Characteristics'!K:K,MATCH($C586,'Policy Characteristics'!$C:$C,0)))</f>
        <v>ccs.html#ccs</v>
      </c>
      <c r="R586" s="254" t="str">
        <f>IF(ISBLANK(INDEX('Policy Characteristics'!L:L,MATCH($C586,'Policy Characteristics'!$C:$C,0))),"",INDEX('Policy Characteristics'!L:L,MATCH($C586,'Policy Characteristics'!$C:$C,0)))</f>
        <v>carbon-capture-and-sequestration.html</v>
      </c>
    </row>
    <row r="587" spans="1:18" x14ac:dyDescent="0.25">
      <c r="A587" s="254" t="str">
        <f>IF(ISBLANK(INDEX('Policy Characteristics'!A:A,MATCH($C587,'Policy Characteristics'!$C:$C,0))),"",INDEX('Policy Characteristics'!A:A,MATCH($C587,'Policy Characteristics'!$C:$C,0)))</f>
        <v>Industry</v>
      </c>
      <c r="B587" s="262" t="str">
        <f>IF(ISBLANK(INDEX('Policy Characteristics'!B:B,MATCH($C587,'Policy Characteristics'!$C:$C,0))),"",INDEX('Policy Characteristics'!B:B,MATCH($C587,'Policy Characteristics'!$C:$C,0)))</f>
        <v>Carbon Capture and Sequestration</v>
      </c>
      <c r="C587" s="254" t="str">
        <f t="shared" si="41"/>
        <v>Industry Sector Minimum Fraction of CCS Achieved</v>
      </c>
      <c r="D587" s="6" t="s">
        <v>3016</v>
      </c>
      <c r="E587" s="6" t="s">
        <v>2500</v>
      </c>
      <c r="F587" t="s">
        <v>2725</v>
      </c>
      <c r="G587" s="45" t="s">
        <v>2980</v>
      </c>
      <c r="H587" s="47">
        <f t="shared" si="40"/>
        <v>586</v>
      </c>
      <c r="I587" s="325" t="s">
        <v>41</v>
      </c>
      <c r="J587" s="255" t="str">
        <f>IF(ISBLANK(INDEX('Policy Characteristics'!D:D,MATCH($C587,'Policy Characteristics'!$C:$C,0))),"",INDEX('Policy Characteristics'!D:D,MATCH($C587,'Policy Characteristics'!$C:$C,0)))</f>
        <v>Industry CCS</v>
      </c>
      <c r="K587" s="254" t="str">
        <f>IF(ISBLANK(INDEX('Policy Characteristics'!E:E,MATCH($C587,'Policy Characteristics'!$C:$C,0))),"",INDEX('Policy Characteristics'!E:E,MATCH($C587,'Policy Characteristics'!$C:$C,0)))</f>
        <v>indst CCS</v>
      </c>
      <c r="L587" s="261">
        <f>IF(ISBLANK(INDEX('Policy Characteristics'!F:F,MATCH($C587,'Policy Characteristics'!$C:$C,0))),"",INDEX('Policy Characteristics'!F:F,MATCH($C587,'Policy Characteristics'!$C:$C,0)))</f>
        <v>0</v>
      </c>
      <c r="M587" s="261">
        <f>IF(ISBLANK(INDEX('Policy Characteristics'!G:G,MATCH($C587,'Policy Characteristics'!$C:$C,0))),"",INDEX('Policy Characteristics'!G:G,MATCH($C587,'Policy Characteristics'!$C:$C,0)))</f>
        <v>1</v>
      </c>
      <c r="N587" s="261">
        <f>IF(ISBLANK(INDEX('Policy Characteristics'!H:H,MATCH($C587,'Policy Characteristics'!$C:$C,0))),"",INDEX('Policy Characteristics'!H:H,MATCH($C587,'Policy Characteristics'!$C:$C,0)))</f>
        <v>0.01</v>
      </c>
      <c r="O587" s="254" t="str">
        <f>IF(ISBLANK(INDEX('Policy Characteristics'!I:I,MATCH($C587,'Policy Characteristics'!$C:$C,0))),"",INDEX('Policy Characteristics'!I:I,MATCH($C587,'Policy Characteristics'!$C:$C,0)))</f>
        <v>% of CO2 captured</v>
      </c>
      <c r="P587" s="254" t="str">
        <f>IF(ISBLANK(INDEX('Policy Characteristics'!J:J,MATCH($C587,'Policy Characteristics'!$C:$C,0))),"",INDEX('Policy Characteristics'!J:J,MATCH($C587,'Policy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87" s="254" t="str">
        <f>IF(ISBLANK(INDEX('Policy Characteristics'!K:K,MATCH($C587,'Policy Characteristics'!$C:$C,0))),"",INDEX('Policy Characteristics'!K:K,MATCH($C587,'Policy Characteristics'!$C:$C,0)))</f>
        <v>ccs.html#ccs</v>
      </c>
      <c r="R587" s="254" t="str">
        <f>IF(ISBLANK(INDEX('Policy Characteristics'!L:L,MATCH($C587,'Policy Characteristics'!$C:$C,0))),"",INDEX('Policy Characteristics'!L:L,MATCH($C587,'Policy Characteristics'!$C:$C,0)))</f>
        <v>carbon-capture-and-sequestration.html</v>
      </c>
    </row>
    <row r="588" spans="1:18" x14ac:dyDescent="0.25">
      <c r="A588" s="254" t="str">
        <f>IF(ISBLANK(INDEX('Policy Characteristics'!A:A,MATCH($C588,'Policy Characteristics'!$C:$C,0))),"",INDEX('Policy Characteristics'!A:A,MATCH($C588,'Policy Characteristics'!$C:$C,0)))</f>
        <v>Industry</v>
      </c>
      <c r="B588" s="262" t="str">
        <f>IF(ISBLANK(INDEX('Policy Characteristics'!B:B,MATCH($C588,'Policy Characteristics'!$C:$C,0))),"",INDEX('Policy Characteristics'!B:B,MATCH($C588,'Policy Characteristics'!$C:$C,0)))</f>
        <v>Carbon Capture and Sequestration</v>
      </c>
      <c r="C588" s="254" t="str">
        <f t="shared" si="41"/>
        <v>Industry Sector Minimum Fraction of CCS Achieved</v>
      </c>
      <c r="D588" s="6" t="s">
        <v>3017</v>
      </c>
      <c r="E588" s="6" t="s">
        <v>2978</v>
      </c>
      <c r="F588" t="s">
        <v>2981</v>
      </c>
      <c r="G588" s="45" t="s">
        <v>2979</v>
      </c>
      <c r="H588" s="47">
        <f t="shared" si="40"/>
        <v>587</v>
      </c>
      <c r="I588" s="325" t="s">
        <v>41</v>
      </c>
      <c r="J588" s="255" t="str">
        <f>IF(ISBLANK(INDEX('Policy Characteristics'!D:D,MATCH($C588,'Policy Characteristics'!$C:$C,0))),"",INDEX('Policy Characteristics'!D:D,MATCH($C588,'Policy Characteristics'!$C:$C,0)))</f>
        <v>Industry CCS</v>
      </c>
      <c r="K588" s="254" t="str">
        <f>IF(ISBLANK(INDEX('Policy Characteristics'!E:E,MATCH($C588,'Policy Characteristics'!$C:$C,0))),"",INDEX('Policy Characteristics'!E:E,MATCH($C588,'Policy Characteristics'!$C:$C,0)))</f>
        <v>indst CCS</v>
      </c>
      <c r="L588" s="261">
        <f>IF(ISBLANK(INDEX('Policy Characteristics'!F:F,MATCH($C588,'Policy Characteristics'!$C:$C,0))),"",INDEX('Policy Characteristics'!F:F,MATCH($C588,'Policy Characteristics'!$C:$C,0)))</f>
        <v>0</v>
      </c>
      <c r="M588" s="261">
        <f>IF(ISBLANK(INDEX('Policy Characteristics'!G:G,MATCH($C588,'Policy Characteristics'!$C:$C,0))),"",INDEX('Policy Characteristics'!G:G,MATCH($C588,'Policy Characteristics'!$C:$C,0)))</f>
        <v>1</v>
      </c>
      <c r="N588" s="261">
        <f>IF(ISBLANK(INDEX('Policy Characteristics'!H:H,MATCH($C588,'Policy Characteristics'!$C:$C,0))),"",INDEX('Policy Characteristics'!H:H,MATCH($C588,'Policy Characteristics'!$C:$C,0)))</f>
        <v>0.01</v>
      </c>
      <c r="O588" s="254" t="str">
        <f>IF(ISBLANK(INDEX('Policy Characteristics'!I:I,MATCH($C588,'Policy Characteristics'!$C:$C,0))),"",INDEX('Policy Characteristics'!I:I,MATCH($C588,'Policy Characteristics'!$C:$C,0)))</f>
        <v>% of CO2 captured</v>
      </c>
      <c r="P588" s="254" t="str">
        <f>IF(ISBLANK(INDEX('Policy Characteristics'!J:J,MATCH($C588,'Policy Characteristics'!$C:$C,0))),"",INDEX('Policy Characteristics'!J:J,MATCH($C588,'Policy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88" s="254" t="str">
        <f>IF(ISBLANK(INDEX('Policy Characteristics'!K:K,MATCH($C588,'Policy Characteristics'!$C:$C,0))),"",INDEX('Policy Characteristics'!K:K,MATCH($C588,'Policy Characteristics'!$C:$C,0)))</f>
        <v>ccs.html#ccs</v>
      </c>
      <c r="R588" s="254" t="str">
        <f>IF(ISBLANK(INDEX('Policy Characteristics'!L:L,MATCH($C588,'Policy Characteristics'!$C:$C,0))),"",INDEX('Policy Characteristics'!L:L,MATCH($C588,'Policy Characteristics'!$C:$C,0)))</f>
        <v>carbon-capture-and-sequestration.html</v>
      </c>
    </row>
    <row r="589" spans="1:18" x14ac:dyDescent="0.25">
      <c r="A589" s="254" t="str">
        <f>IF(ISBLANK(INDEX('Policy Characteristics'!A:A,MATCH($C589,'Policy Characteristics'!$C:$C,0))),"",INDEX('Policy Characteristics'!A:A,MATCH($C589,'Policy Characteristics'!$C:$C,0)))</f>
        <v>Industry</v>
      </c>
      <c r="B589" s="262" t="str">
        <f>IF(ISBLANK(INDEX('Policy Characteristics'!B:B,MATCH($C589,'Policy Characteristics'!$C:$C,0))),"",INDEX('Policy Characteristics'!B:B,MATCH($C589,'Policy Characteristics'!$C:$C,0)))</f>
        <v>Carbon Capture and Sequestration</v>
      </c>
      <c r="C589" s="254" t="str">
        <f t="shared" si="41"/>
        <v>Industry Sector Minimum Fraction of CCS Achieved</v>
      </c>
      <c r="D589" s="6" t="s">
        <v>3017</v>
      </c>
      <c r="E589" s="6" t="s">
        <v>2500</v>
      </c>
      <c r="F589" t="s">
        <v>2981</v>
      </c>
      <c r="G589" s="45" t="s">
        <v>2980</v>
      </c>
      <c r="H589" s="47">
        <f t="shared" si="40"/>
        <v>588</v>
      </c>
      <c r="I589" s="325" t="s">
        <v>41</v>
      </c>
      <c r="J589" s="255" t="str">
        <f>IF(ISBLANK(INDEX('Policy Characteristics'!D:D,MATCH($C589,'Policy Characteristics'!$C:$C,0))),"",INDEX('Policy Characteristics'!D:D,MATCH($C589,'Policy Characteristics'!$C:$C,0)))</f>
        <v>Industry CCS</v>
      </c>
      <c r="K589" s="254" t="str">
        <f>IF(ISBLANK(INDEX('Policy Characteristics'!E:E,MATCH($C589,'Policy Characteristics'!$C:$C,0))),"",INDEX('Policy Characteristics'!E:E,MATCH($C589,'Policy Characteristics'!$C:$C,0)))</f>
        <v>indst CCS</v>
      </c>
      <c r="L589" s="261">
        <f>IF(ISBLANK(INDEX('Policy Characteristics'!F:F,MATCH($C589,'Policy Characteristics'!$C:$C,0))),"",INDEX('Policy Characteristics'!F:F,MATCH($C589,'Policy Characteristics'!$C:$C,0)))</f>
        <v>0</v>
      </c>
      <c r="M589" s="261">
        <f>IF(ISBLANK(INDEX('Policy Characteristics'!G:G,MATCH($C589,'Policy Characteristics'!$C:$C,0))),"",INDEX('Policy Characteristics'!G:G,MATCH($C589,'Policy Characteristics'!$C:$C,0)))</f>
        <v>1</v>
      </c>
      <c r="N589" s="261">
        <f>IF(ISBLANK(INDEX('Policy Characteristics'!H:H,MATCH($C589,'Policy Characteristics'!$C:$C,0))),"",INDEX('Policy Characteristics'!H:H,MATCH($C589,'Policy Characteristics'!$C:$C,0)))</f>
        <v>0.01</v>
      </c>
      <c r="O589" s="254" t="str">
        <f>IF(ISBLANK(INDEX('Policy Characteristics'!I:I,MATCH($C589,'Policy Characteristics'!$C:$C,0))),"",INDEX('Policy Characteristics'!I:I,MATCH($C589,'Policy Characteristics'!$C:$C,0)))</f>
        <v>% of CO2 captured</v>
      </c>
      <c r="P589" s="254" t="str">
        <f>IF(ISBLANK(INDEX('Policy Characteristics'!J:J,MATCH($C589,'Policy Characteristics'!$C:$C,0))),"",INDEX('Policy Characteristics'!J:J,MATCH($C589,'Policy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89" s="254" t="str">
        <f>IF(ISBLANK(INDEX('Policy Characteristics'!K:K,MATCH($C589,'Policy Characteristics'!$C:$C,0))),"",INDEX('Policy Characteristics'!K:K,MATCH($C589,'Policy Characteristics'!$C:$C,0)))</f>
        <v>ccs.html#ccs</v>
      </c>
      <c r="R589" s="254" t="str">
        <f>IF(ISBLANK(INDEX('Policy Characteristics'!L:L,MATCH($C589,'Policy Characteristics'!$C:$C,0))),"",INDEX('Policy Characteristics'!L:L,MATCH($C589,'Policy Characteristics'!$C:$C,0)))</f>
        <v>carbon-capture-and-sequestration.html</v>
      </c>
    </row>
    <row r="590" spans="1:18" x14ac:dyDescent="0.25">
      <c r="A590" s="254" t="str">
        <f>IF(ISBLANK(INDEX('Policy Characteristics'!A:A,MATCH($C590,'Policy Characteristics'!$C:$C,0))),"",INDEX('Policy Characteristics'!A:A,MATCH($C590,'Policy Characteristics'!$C:$C,0)))</f>
        <v>Industry</v>
      </c>
      <c r="B590" s="262" t="str">
        <f>IF(ISBLANK(INDEX('Policy Characteristics'!B:B,MATCH($C590,'Policy Characteristics'!$C:$C,0))),"",INDEX('Policy Characteristics'!B:B,MATCH($C590,'Policy Characteristics'!$C:$C,0)))</f>
        <v>Carbon Capture and Sequestration</v>
      </c>
      <c r="C590" s="254" t="str">
        <f t="shared" si="41"/>
        <v>Industry Sector Minimum Fraction of CCS Achieved</v>
      </c>
      <c r="D590" s="6" t="s">
        <v>3018</v>
      </c>
      <c r="E590" s="6" t="s">
        <v>2978</v>
      </c>
      <c r="F590" t="s">
        <v>2982</v>
      </c>
      <c r="G590" s="45" t="s">
        <v>2979</v>
      </c>
      <c r="H590" s="47">
        <f t="shared" si="40"/>
        <v>589</v>
      </c>
      <c r="I590" s="325" t="s">
        <v>41</v>
      </c>
      <c r="J590" s="255" t="str">
        <f>IF(ISBLANK(INDEX('Policy Characteristics'!D:D,MATCH($C590,'Policy Characteristics'!$C:$C,0))),"",INDEX('Policy Characteristics'!D:D,MATCH($C590,'Policy Characteristics'!$C:$C,0)))</f>
        <v>Industry CCS</v>
      </c>
      <c r="K590" s="254" t="str">
        <f>IF(ISBLANK(INDEX('Policy Characteristics'!E:E,MATCH($C590,'Policy Characteristics'!$C:$C,0))),"",INDEX('Policy Characteristics'!E:E,MATCH($C590,'Policy Characteristics'!$C:$C,0)))</f>
        <v>indst CCS</v>
      </c>
      <c r="L590" s="261">
        <f>IF(ISBLANK(INDEX('Policy Characteristics'!F:F,MATCH($C590,'Policy Characteristics'!$C:$C,0))),"",INDEX('Policy Characteristics'!F:F,MATCH($C590,'Policy Characteristics'!$C:$C,0)))</f>
        <v>0</v>
      </c>
      <c r="M590" s="261">
        <f>IF(ISBLANK(INDEX('Policy Characteristics'!G:G,MATCH($C590,'Policy Characteristics'!$C:$C,0))),"",INDEX('Policy Characteristics'!G:G,MATCH($C590,'Policy Characteristics'!$C:$C,0)))</f>
        <v>1</v>
      </c>
      <c r="N590" s="261">
        <f>IF(ISBLANK(INDEX('Policy Characteristics'!H:H,MATCH($C590,'Policy Characteristics'!$C:$C,0))),"",INDEX('Policy Characteristics'!H:H,MATCH($C590,'Policy Characteristics'!$C:$C,0)))</f>
        <v>0.01</v>
      </c>
      <c r="O590" s="254" t="str">
        <f>IF(ISBLANK(INDEX('Policy Characteristics'!I:I,MATCH($C590,'Policy Characteristics'!$C:$C,0))),"",INDEX('Policy Characteristics'!I:I,MATCH($C590,'Policy Characteristics'!$C:$C,0)))</f>
        <v>% of CO2 captured</v>
      </c>
      <c r="P590" s="254" t="str">
        <f>IF(ISBLANK(INDEX('Policy Characteristics'!J:J,MATCH($C590,'Policy Characteristics'!$C:$C,0))),"",INDEX('Policy Characteristics'!J:J,MATCH($C590,'Policy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90" s="254" t="str">
        <f>IF(ISBLANK(INDEX('Policy Characteristics'!K:K,MATCH($C590,'Policy Characteristics'!$C:$C,0))),"",INDEX('Policy Characteristics'!K:K,MATCH($C590,'Policy Characteristics'!$C:$C,0)))</f>
        <v>ccs.html#ccs</v>
      </c>
      <c r="R590" s="254" t="str">
        <f>IF(ISBLANK(INDEX('Policy Characteristics'!L:L,MATCH($C590,'Policy Characteristics'!$C:$C,0))),"",INDEX('Policy Characteristics'!L:L,MATCH($C590,'Policy Characteristics'!$C:$C,0)))</f>
        <v>carbon-capture-and-sequestration.html</v>
      </c>
    </row>
    <row r="591" spans="1:18" x14ac:dyDescent="0.25">
      <c r="A591" s="254" t="str">
        <f>IF(ISBLANK(INDEX('Policy Characteristics'!A:A,MATCH($C591,'Policy Characteristics'!$C:$C,0))),"",INDEX('Policy Characteristics'!A:A,MATCH($C591,'Policy Characteristics'!$C:$C,0)))</f>
        <v>Industry</v>
      </c>
      <c r="B591" s="262" t="str">
        <f>IF(ISBLANK(INDEX('Policy Characteristics'!B:B,MATCH($C591,'Policy Characteristics'!$C:$C,0))),"",INDEX('Policy Characteristics'!B:B,MATCH($C591,'Policy Characteristics'!$C:$C,0)))</f>
        <v>Carbon Capture and Sequestration</v>
      </c>
      <c r="C591" s="254" t="str">
        <f t="shared" si="41"/>
        <v>Industry Sector Minimum Fraction of CCS Achieved</v>
      </c>
      <c r="D591" s="6" t="s">
        <v>3018</v>
      </c>
      <c r="E591" s="6" t="s">
        <v>2500</v>
      </c>
      <c r="F591" t="s">
        <v>2982</v>
      </c>
      <c r="G591" s="45" t="s">
        <v>2980</v>
      </c>
      <c r="H591" s="47">
        <f t="shared" si="40"/>
        <v>590</v>
      </c>
      <c r="I591" s="325" t="s">
        <v>41</v>
      </c>
      <c r="J591" s="255" t="str">
        <f>IF(ISBLANK(INDEX('Policy Characteristics'!D:D,MATCH($C591,'Policy Characteristics'!$C:$C,0))),"",INDEX('Policy Characteristics'!D:D,MATCH($C591,'Policy Characteristics'!$C:$C,0)))</f>
        <v>Industry CCS</v>
      </c>
      <c r="K591" s="254" t="str">
        <f>IF(ISBLANK(INDEX('Policy Characteristics'!E:E,MATCH($C591,'Policy Characteristics'!$C:$C,0))),"",INDEX('Policy Characteristics'!E:E,MATCH($C591,'Policy Characteristics'!$C:$C,0)))</f>
        <v>indst CCS</v>
      </c>
      <c r="L591" s="261">
        <f>IF(ISBLANK(INDEX('Policy Characteristics'!F:F,MATCH($C591,'Policy Characteristics'!$C:$C,0))),"",INDEX('Policy Characteristics'!F:F,MATCH($C591,'Policy Characteristics'!$C:$C,0)))</f>
        <v>0</v>
      </c>
      <c r="M591" s="261">
        <f>IF(ISBLANK(INDEX('Policy Characteristics'!G:G,MATCH($C591,'Policy Characteristics'!$C:$C,0))),"",INDEX('Policy Characteristics'!G:G,MATCH($C591,'Policy Characteristics'!$C:$C,0)))</f>
        <v>1</v>
      </c>
      <c r="N591" s="261">
        <f>IF(ISBLANK(INDEX('Policy Characteristics'!H:H,MATCH($C591,'Policy Characteristics'!$C:$C,0))),"",INDEX('Policy Characteristics'!H:H,MATCH($C591,'Policy Characteristics'!$C:$C,0)))</f>
        <v>0.01</v>
      </c>
      <c r="O591" s="254" t="str">
        <f>IF(ISBLANK(INDEX('Policy Characteristics'!I:I,MATCH($C591,'Policy Characteristics'!$C:$C,0))),"",INDEX('Policy Characteristics'!I:I,MATCH($C591,'Policy Characteristics'!$C:$C,0)))</f>
        <v>% of CO2 captured</v>
      </c>
      <c r="P591" s="254" t="str">
        <f>IF(ISBLANK(INDEX('Policy Characteristics'!J:J,MATCH($C591,'Policy Characteristics'!$C:$C,0))),"",INDEX('Policy Characteristics'!J:J,MATCH($C591,'Policy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91" s="254" t="str">
        <f>IF(ISBLANK(INDEX('Policy Characteristics'!K:K,MATCH($C591,'Policy Characteristics'!$C:$C,0))),"",INDEX('Policy Characteristics'!K:K,MATCH($C591,'Policy Characteristics'!$C:$C,0)))</f>
        <v>ccs.html#ccs</v>
      </c>
      <c r="R591" s="254" t="str">
        <f>IF(ISBLANK(INDEX('Policy Characteristics'!L:L,MATCH($C591,'Policy Characteristics'!$C:$C,0))),"",INDEX('Policy Characteristics'!L:L,MATCH($C591,'Policy Characteristics'!$C:$C,0)))</f>
        <v>carbon-capture-and-sequestration.html</v>
      </c>
    </row>
    <row r="592" spans="1:18" x14ac:dyDescent="0.25">
      <c r="A592" s="254" t="str">
        <f>IF(ISBLANK(INDEX('Policy Characteristics'!A:A,MATCH($C592,'Policy Characteristics'!$C:$C,0))),"",INDEX('Policy Characteristics'!A:A,MATCH($C592,'Policy Characteristics'!$C:$C,0)))</f>
        <v>Industry</v>
      </c>
      <c r="B592" s="262" t="str">
        <f>IF(ISBLANK(INDEX('Policy Characteristics'!B:B,MATCH($C592,'Policy Characteristics'!$C:$C,0))),"",INDEX('Policy Characteristics'!B:B,MATCH($C592,'Policy Characteristics'!$C:$C,0)))</f>
        <v>Carbon Capture and Sequestration</v>
      </c>
      <c r="C592" s="254" t="str">
        <f t="shared" si="41"/>
        <v>Industry Sector Minimum Fraction of CCS Achieved</v>
      </c>
      <c r="D592" s="6" t="s">
        <v>3019</v>
      </c>
      <c r="E592" s="6" t="s">
        <v>2978</v>
      </c>
      <c r="F592" t="s">
        <v>2983</v>
      </c>
      <c r="G592" s="45" t="s">
        <v>2979</v>
      </c>
      <c r="H592" s="47">
        <f t="shared" si="40"/>
        <v>591</v>
      </c>
      <c r="I592" s="324" t="s">
        <v>40</v>
      </c>
      <c r="J592" s="255" t="str">
        <f>IF(ISBLANK(INDEX('Policy Characteristics'!D:D,MATCH($C592,'Policy Characteristics'!$C:$C,0))),"",INDEX('Policy Characteristics'!D:D,MATCH($C592,'Policy Characteristics'!$C:$C,0)))</f>
        <v>Industry CCS</v>
      </c>
      <c r="K592" s="254" t="str">
        <f>IF(ISBLANK(INDEX('Policy Characteristics'!E:E,MATCH($C592,'Policy Characteristics'!$C:$C,0))),"",INDEX('Policy Characteristics'!E:E,MATCH($C592,'Policy Characteristics'!$C:$C,0)))</f>
        <v>indst CCS</v>
      </c>
      <c r="L592" s="261">
        <f>IF(ISBLANK(INDEX('Policy Characteristics'!F:F,MATCH($C592,'Policy Characteristics'!$C:$C,0))),"",INDEX('Policy Characteristics'!F:F,MATCH($C592,'Policy Characteristics'!$C:$C,0)))</f>
        <v>0</v>
      </c>
      <c r="M592" s="261">
        <f>IF(ISBLANK(INDEX('Policy Characteristics'!G:G,MATCH($C592,'Policy Characteristics'!$C:$C,0))),"",INDEX('Policy Characteristics'!G:G,MATCH($C592,'Policy Characteristics'!$C:$C,0)))</f>
        <v>1</v>
      </c>
      <c r="N592" s="261">
        <f>IF(ISBLANK(INDEX('Policy Characteristics'!H:H,MATCH($C592,'Policy Characteristics'!$C:$C,0))),"",INDEX('Policy Characteristics'!H:H,MATCH($C592,'Policy Characteristics'!$C:$C,0)))</f>
        <v>0.01</v>
      </c>
      <c r="O592" s="254" t="str">
        <f>IF(ISBLANK(INDEX('Policy Characteristics'!I:I,MATCH($C592,'Policy Characteristics'!$C:$C,0))),"",INDEX('Policy Characteristics'!I:I,MATCH($C592,'Policy Characteristics'!$C:$C,0)))</f>
        <v>% of CO2 captured</v>
      </c>
      <c r="P592" s="254" t="str">
        <f>IF(ISBLANK(INDEX('Policy Characteristics'!J:J,MATCH($C592,'Policy Characteristics'!$C:$C,0))),"",INDEX('Policy Characteristics'!J:J,MATCH($C592,'Policy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92" s="254" t="str">
        <f>IF(ISBLANK(INDEX('Policy Characteristics'!K:K,MATCH($C592,'Policy Characteristics'!$C:$C,0))),"",INDEX('Policy Characteristics'!K:K,MATCH($C592,'Policy Characteristics'!$C:$C,0)))</f>
        <v>ccs.html#ccs</v>
      </c>
      <c r="R592" s="254" t="str">
        <f>IF(ISBLANK(INDEX('Policy Characteristics'!L:L,MATCH($C592,'Policy Characteristics'!$C:$C,0))),"",INDEX('Policy Characteristics'!L:L,MATCH($C592,'Policy Characteristics'!$C:$C,0)))</f>
        <v>carbon-capture-and-sequestration.html</v>
      </c>
    </row>
    <row r="593" spans="1:18" x14ac:dyDescent="0.25">
      <c r="A593" s="254" t="str">
        <f>IF(ISBLANK(INDEX('Policy Characteristics'!A:A,MATCH($C593,'Policy Characteristics'!$C:$C,0))),"",INDEX('Policy Characteristics'!A:A,MATCH($C593,'Policy Characteristics'!$C:$C,0)))</f>
        <v>Industry</v>
      </c>
      <c r="B593" s="262" t="str">
        <f>IF(ISBLANK(INDEX('Policy Characteristics'!B:B,MATCH($C593,'Policy Characteristics'!$C:$C,0))),"",INDEX('Policy Characteristics'!B:B,MATCH($C593,'Policy Characteristics'!$C:$C,0)))</f>
        <v>Carbon Capture and Sequestration</v>
      </c>
      <c r="C593" s="254" t="str">
        <f t="shared" si="41"/>
        <v>Industry Sector Minimum Fraction of CCS Achieved</v>
      </c>
      <c r="D593" s="6" t="s">
        <v>3019</v>
      </c>
      <c r="E593" s="6" t="s">
        <v>2500</v>
      </c>
      <c r="F593" t="s">
        <v>2983</v>
      </c>
      <c r="G593" s="45" t="s">
        <v>2980</v>
      </c>
      <c r="H593" s="47">
        <f t="shared" si="40"/>
        <v>592</v>
      </c>
      <c r="I593" s="325" t="s">
        <v>41</v>
      </c>
      <c r="J593" s="255" t="str">
        <f>IF(ISBLANK(INDEX('Policy Characteristics'!D:D,MATCH($C593,'Policy Characteristics'!$C:$C,0))),"",INDEX('Policy Characteristics'!D:D,MATCH($C593,'Policy Characteristics'!$C:$C,0)))</f>
        <v>Industry CCS</v>
      </c>
      <c r="K593" s="254" t="str">
        <f>IF(ISBLANK(INDEX('Policy Characteristics'!E:E,MATCH($C593,'Policy Characteristics'!$C:$C,0))),"",INDEX('Policy Characteristics'!E:E,MATCH($C593,'Policy Characteristics'!$C:$C,0)))</f>
        <v>indst CCS</v>
      </c>
      <c r="L593" s="261">
        <f>IF(ISBLANK(INDEX('Policy Characteristics'!F:F,MATCH($C593,'Policy Characteristics'!$C:$C,0))),"",INDEX('Policy Characteristics'!F:F,MATCH($C593,'Policy Characteristics'!$C:$C,0)))</f>
        <v>0</v>
      </c>
      <c r="M593" s="261">
        <f>IF(ISBLANK(INDEX('Policy Characteristics'!G:G,MATCH($C593,'Policy Characteristics'!$C:$C,0))),"",INDEX('Policy Characteristics'!G:G,MATCH($C593,'Policy Characteristics'!$C:$C,0)))</f>
        <v>1</v>
      </c>
      <c r="N593" s="261">
        <f>IF(ISBLANK(INDEX('Policy Characteristics'!H:H,MATCH($C593,'Policy Characteristics'!$C:$C,0))),"",INDEX('Policy Characteristics'!H:H,MATCH($C593,'Policy Characteristics'!$C:$C,0)))</f>
        <v>0.01</v>
      </c>
      <c r="O593" s="254" t="str">
        <f>IF(ISBLANK(INDEX('Policy Characteristics'!I:I,MATCH($C593,'Policy Characteristics'!$C:$C,0))),"",INDEX('Policy Characteristics'!I:I,MATCH($C593,'Policy Characteristics'!$C:$C,0)))</f>
        <v>% of CO2 captured</v>
      </c>
      <c r="P593" s="254" t="str">
        <f>IF(ISBLANK(INDEX('Policy Characteristics'!J:J,MATCH($C593,'Policy Characteristics'!$C:$C,0))),"",INDEX('Policy Characteristics'!J:J,MATCH($C593,'Policy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93" s="254" t="str">
        <f>IF(ISBLANK(INDEX('Policy Characteristics'!K:K,MATCH($C593,'Policy Characteristics'!$C:$C,0))),"",INDEX('Policy Characteristics'!K:K,MATCH($C593,'Policy Characteristics'!$C:$C,0)))</f>
        <v>ccs.html#ccs</v>
      </c>
      <c r="R593" s="254" t="str">
        <f>IF(ISBLANK(INDEX('Policy Characteristics'!L:L,MATCH($C593,'Policy Characteristics'!$C:$C,0))),"",INDEX('Policy Characteristics'!L:L,MATCH($C593,'Policy Characteristics'!$C:$C,0)))</f>
        <v>carbon-capture-and-sequestration.html</v>
      </c>
    </row>
    <row r="594" spans="1:18" x14ac:dyDescent="0.25">
      <c r="A594" s="254" t="str">
        <f>IF(ISBLANK(INDEX('Policy Characteristics'!A:A,MATCH($C594,'Policy Characteristics'!$C:$C,0))),"",INDEX('Policy Characteristics'!A:A,MATCH($C594,'Policy Characteristics'!$C:$C,0)))</f>
        <v>Industry</v>
      </c>
      <c r="B594" s="262" t="str">
        <f>IF(ISBLANK(INDEX('Policy Characteristics'!B:B,MATCH($C594,'Policy Characteristics'!$C:$C,0))),"",INDEX('Policy Characteristics'!B:B,MATCH($C594,'Policy Characteristics'!$C:$C,0)))</f>
        <v>Carbon Capture and Sequestration</v>
      </c>
      <c r="C594" s="254" t="str">
        <f t="shared" si="41"/>
        <v>Industry Sector Minimum Fraction of CCS Achieved</v>
      </c>
      <c r="D594" s="6" t="s">
        <v>3020</v>
      </c>
      <c r="E594" s="6" t="s">
        <v>2978</v>
      </c>
      <c r="F594" t="s">
        <v>2984</v>
      </c>
      <c r="G594" s="45" t="s">
        <v>2979</v>
      </c>
      <c r="H594" s="47">
        <f t="shared" si="40"/>
        <v>593</v>
      </c>
      <c r="I594" s="324" t="s">
        <v>40</v>
      </c>
      <c r="J594" s="255" t="str">
        <f>IF(ISBLANK(INDEX('Policy Characteristics'!D:D,MATCH($C594,'Policy Characteristics'!$C:$C,0))),"",INDEX('Policy Characteristics'!D:D,MATCH($C594,'Policy Characteristics'!$C:$C,0)))</f>
        <v>Industry CCS</v>
      </c>
      <c r="K594" s="254" t="str">
        <f>IF(ISBLANK(INDEX('Policy Characteristics'!E:E,MATCH($C594,'Policy Characteristics'!$C:$C,0))),"",INDEX('Policy Characteristics'!E:E,MATCH($C594,'Policy Characteristics'!$C:$C,0)))</f>
        <v>indst CCS</v>
      </c>
      <c r="L594" s="261">
        <f>IF(ISBLANK(INDEX('Policy Characteristics'!F:F,MATCH($C594,'Policy Characteristics'!$C:$C,0))),"",INDEX('Policy Characteristics'!F:F,MATCH($C594,'Policy Characteristics'!$C:$C,0)))</f>
        <v>0</v>
      </c>
      <c r="M594" s="261">
        <f>IF(ISBLANK(INDEX('Policy Characteristics'!G:G,MATCH($C594,'Policy Characteristics'!$C:$C,0))),"",INDEX('Policy Characteristics'!G:G,MATCH($C594,'Policy Characteristics'!$C:$C,0)))</f>
        <v>1</v>
      </c>
      <c r="N594" s="261">
        <f>IF(ISBLANK(INDEX('Policy Characteristics'!H:H,MATCH($C594,'Policy Characteristics'!$C:$C,0))),"",INDEX('Policy Characteristics'!H:H,MATCH($C594,'Policy Characteristics'!$C:$C,0)))</f>
        <v>0.01</v>
      </c>
      <c r="O594" s="254" t="str">
        <f>IF(ISBLANK(INDEX('Policy Characteristics'!I:I,MATCH($C594,'Policy Characteristics'!$C:$C,0))),"",INDEX('Policy Characteristics'!I:I,MATCH($C594,'Policy Characteristics'!$C:$C,0)))</f>
        <v>% of CO2 captured</v>
      </c>
      <c r="P594" s="254" t="str">
        <f>IF(ISBLANK(INDEX('Policy Characteristics'!J:J,MATCH($C594,'Policy Characteristics'!$C:$C,0))),"",INDEX('Policy Characteristics'!J:J,MATCH($C594,'Policy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94" s="254" t="str">
        <f>IF(ISBLANK(INDEX('Policy Characteristics'!K:K,MATCH($C594,'Policy Characteristics'!$C:$C,0))),"",INDEX('Policy Characteristics'!K:K,MATCH($C594,'Policy Characteristics'!$C:$C,0)))</f>
        <v>ccs.html#ccs</v>
      </c>
      <c r="R594" s="254" t="str">
        <f>IF(ISBLANK(INDEX('Policy Characteristics'!L:L,MATCH($C594,'Policy Characteristics'!$C:$C,0))),"",INDEX('Policy Characteristics'!L:L,MATCH($C594,'Policy Characteristics'!$C:$C,0)))</f>
        <v>carbon-capture-and-sequestration.html</v>
      </c>
    </row>
    <row r="595" spans="1:18" x14ac:dyDescent="0.25">
      <c r="A595" s="254" t="str">
        <f>IF(ISBLANK(INDEX('Policy Characteristics'!A:A,MATCH($C595,'Policy Characteristics'!$C:$C,0))),"",INDEX('Policy Characteristics'!A:A,MATCH($C595,'Policy Characteristics'!$C:$C,0)))</f>
        <v>Industry</v>
      </c>
      <c r="B595" s="262" t="str">
        <f>IF(ISBLANK(INDEX('Policy Characteristics'!B:B,MATCH($C595,'Policy Characteristics'!$C:$C,0))),"",INDEX('Policy Characteristics'!B:B,MATCH($C595,'Policy Characteristics'!$C:$C,0)))</f>
        <v>Carbon Capture and Sequestration</v>
      </c>
      <c r="C595" s="254" t="str">
        <f t="shared" si="41"/>
        <v>Industry Sector Minimum Fraction of CCS Achieved</v>
      </c>
      <c r="D595" s="6" t="s">
        <v>3020</v>
      </c>
      <c r="E595" s="6" t="s">
        <v>2500</v>
      </c>
      <c r="F595" t="s">
        <v>2984</v>
      </c>
      <c r="G595" s="45" t="s">
        <v>2980</v>
      </c>
      <c r="H595" s="47">
        <f t="shared" si="40"/>
        <v>594</v>
      </c>
      <c r="I595" s="325" t="s">
        <v>41</v>
      </c>
      <c r="J595" s="255" t="str">
        <f>IF(ISBLANK(INDEX('Policy Characteristics'!D:D,MATCH($C595,'Policy Characteristics'!$C:$C,0))),"",INDEX('Policy Characteristics'!D:D,MATCH($C595,'Policy Characteristics'!$C:$C,0)))</f>
        <v>Industry CCS</v>
      </c>
      <c r="K595" s="254" t="str">
        <f>IF(ISBLANK(INDEX('Policy Characteristics'!E:E,MATCH($C595,'Policy Characteristics'!$C:$C,0))),"",INDEX('Policy Characteristics'!E:E,MATCH($C595,'Policy Characteristics'!$C:$C,0)))</f>
        <v>indst CCS</v>
      </c>
      <c r="L595" s="261">
        <f>IF(ISBLANK(INDEX('Policy Characteristics'!F:F,MATCH($C595,'Policy Characteristics'!$C:$C,0))),"",INDEX('Policy Characteristics'!F:F,MATCH($C595,'Policy Characteristics'!$C:$C,0)))</f>
        <v>0</v>
      </c>
      <c r="M595" s="261">
        <f>IF(ISBLANK(INDEX('Policy Characteristics'!G:G,MATCH($C595,'Policy Characteristics'!$C:$C,0))),"",INDEX('Policy Characteristics'!G:G,MATCH($C595,'Policy Characteristics'!$C:$C,0)))</f>
        <v>1</v>
      </c>
      <c r="N595" s="261">
        <f>IF(ISBLANK(INDEX('Policy Characteristics'!H:H,MATCH($C595,'Policy Characteristics'!$C:$C,0))),"",INDEX('Policy Characteristics'!H:H,MATCH($C595,'Policy Characteristics'!$C:$C,0)))</f>
        <v>0.01</v>
      </c>
      <c r="O595" s="254" t="str">
        <f>IF(ISBLANK(INDEX('Policy Characteristics'!I:I,MATCH($C595,'Policy Characteristics'!$C:$C,0))),"",INDEX('Policy Characteristics'!I:I,MATCH($C595,'Policy Characteristics'!$C:$C,0)))</f>
        <v>% of CO2 captured</v>
      </c>
      <c r="P595" s="254" t="str">
        <f>IF(ISBLANK(INDEX('Policy Characteristics'!J:J,MATCH($C595,'Policy Characteristics'!$C:$C,0))),"",INDEX('Policy Characteristics'!J:J,MATCH($C595,'Policy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95" s="254" t="str">
        <f>IF(ISBLANK(INDEX('Policy Characteristics'!K:K,MATCH($C595,'Policy Characteristics'!$C:$C,0))),"",INDEX('Policy Characteristics'!K:K,MATCH($C595,'Policy Characteristics'!$C:$C,0)))</f>
        <v>ccs.html#ccs</v>
      </c>
      <c r="R595" s="254" t="str">
        <f>IF(ISBLANK(INDEX('Policy Characteristics'!L:L,MATCH($C595,'Policy Characteristics'!$C:$C,0))),"",INDEX('Policy Characteristics'!L:L,MATCH($C595,'Policy Characteristics'!$C:$C,0)))</f>
        <v>carbon-capture-and-sequestration.html</v>
      </c>
    </row>
    <row r="596" spans="1:18" x14ac:dyDescent="0.25">
      <c r="A596" s="254" t="str">
        <f>IF(ISBLANK(INDEX('Policy Characteristics'!A:A,MATCH($C596,'Policy Characteristics'!$C:$C,0))),"",INDEX('Policy Characteristics'!A:A,MATCH($C596,'Policy Characteristics'!$C:$C,0)))</f>
        <v>Industry</v>
      </c>
      <c r="B596" s="262" t="str">
        <f>IF(ISBLANK(INDEX('Policy Characteristics'!B:B,MATCH($C596,'Policy Characteristics'!$C:$C,0))),"",INDEX('Policy Characteristics'!B:B,MATCH($C596,'Policy Characteristics'!$C:$C,0)))</f>
        <v>Carbon Capture and Sequestration</v>
      </c>
      <c r="C596" s="254" t="str">
        <f t="shared" si="41"/>
        <v>Industry Sector Minimum Fraction of CCS Achieved</v>
      </c>
      <c r="D596" s="6" t="s">
        <v>3021</v>
      </c>
      <c r="E596" s="6" t="s">
        <v>2978</v>
      </c>
      <c r="F596" t="s">
        <v>2985</v>
      </c>
      <c r="G596" s="45" t="s">
        <v>2979</v>
      </c>
      <c r="H596" s="47">
        <f t="shared" si="40"/>
        <v>595</v>
      </c>
      <c r="I596" s="324" t="s">
        <v>40</v>
      </c>
      <c r="J596" s="255" t="str">
        <f>IF(ISBLANK(INDEX('Policy Characteristics'!D:D,MATCH($C596,'Policy Characteristics'!$C:$C,0))),"",INDEX('Policy Characteristics'!D:D,MATCH($C596,'Policy Characteristics'!$C:$C,0)))</f>
        <v>Industry CCS</v>
      </c>
      <c r="K596" s="254" t="str">
        <f>IF(ISBLANK(INDEX('Policy Characteristics'!E:E,MATCH($C596,'Policy Characteristics'!$C:$C,0))),"",INDEX('Policy Characteristics'!E:E,MATCH($C596,'Policy Characteristics'!$C:$C,0)))</f>
        <v>indst CCS</v>
      </c>
      <c r="L596" s="261">
        <f>IF(ISBLANK(INDEX('Policy Characteristics'!F:F,MATCH($C596,'Policy Characteristics'!$C:$C,0))),"",INDEX('Policy Characteristics'!F:F,MATCH($C596,'Policy Characteristics'!$C:$C,0)))</f>
        <v>0</v>
      </c>
      <c r="M596" s="261">
        <f>IF(ISBLANK(INDEX('Policy Characteristics'!G:G,MATCH($C596,'Policy Characteristics'!$C:$C,0))),"",INDEX('Policy Characteristics'!G:G,MATCH($C596,'Policy Characteristics'!$C:$C,0)))</f>
        <v>1</v>
      </c>
      <c r="N596" s="261">
        <f>IF(ISBLANK(INDEX('Policy Characteristics'!H:H,MATCH($C596,'Policy Characteristics'!$C:$C,0))),"",INDEX('Policy Characteristics'!H:H,MATCH($C596,'Policy Characteristics'!$C:$C,0)))</f>
        <v>0.01</v>
      </c>
      <c r="O596" s="254" t="str">
        <f>IF(ISBLANK(INDEX('Policy Characteristics'!I:I,MATCH($C596,'Policy Characteristics'!$C:$C,0))),"",INDEX('Policy Characteristics'!I:I,MATCH($C596,'Policy Characteristics'!$C:$C,0)))</f>
        <v>% of CO2 captured</v>
      </c>
      <c r="P596" s="254" t="str">
        <f>IF(ISBLANK(INDEX('Policy Characteristics'!J:J,MATCH($C596,'Policy Characteristics'!$C:$C,0))),"",INDEX('Policy Characteristics'!J:J,MATCH($C596,'Policy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96" s="254" t="str">
        <f>IF(ISBLANK(INDEX('Policy Characteristics'!K:K,MATCH($C596,'Policy Characteristics'!$C:$C,0))),"",INDEX('Policy Characteristics'!K:K,MATCH($C596,'Policy Characteristics'!$C:$C,0)))</f>
        <v>ccs.html#ccs</v>
      </c>
      <c r="R596" s="254" t="str">
        <f>IF(ISBLANK(INDEX('Policy Characteristics'!L:L,MATCH($C596,'Policy Characteristics'!$C:$C,0))),"",INDEX('Policy Characteristics'!L:L,MATCH($C596,'Policy Characteristics'!$C:$C,0)))</f>
        <v>carbon-capture-and-sequestration.html</v>
      </c>
    </row>
    <row r="597" spans="1:18" x14ac:dyDescent="0.25">
      <c r="A597" s="254" t="str">
        <f>IF(ISBLANK(INDEX('Policy Characteristics'!A:A,MATCH($C597,'Policy Characteristics'!$C:$C,0))),"",INDEX('Policy Characteristics'!A:A,MATCH($C597,'Policy Characteristics'!$C:$C,0)))</f>
        <v>Industry</v>
      </c>
      <c r="B597" s="262" t="str">
        <f>IF(ISBLANK(INDEX('Policy Characteristics'!B:B,MATCH($C597,'Policy Characteristics'!$C:$C,0))),"",INDEX('Policy Characteristics'!B:B,MATCH($C597,'Policy Characteristics'!$C:$C,0)))</f>
        <v>Carbon Capture and Sequestration</v>
      </c>
      <c r="C597" s="254" t="str">
        <f t="shared" si="41"/>
        <v>Industry Sector Minimum Fraction of CCS Achieved</v>
      </c>
      <c r="D597" s="6" t="s">
        <v>3021</v>
      </c>
      <c r="E597" s="6" t="s">
        <v>2500</v>
      </c>
      <c r="F597" t="s">
        <v>2985</v>
      </c>
      <c r="G597" s="45" t="s">
        <v>2980</v>
      </c>
      <c r="H597" s="47">
        <f t="shared" si="40"/>
        <v>596</v>
      </c>
      <c r="I597" s="325" t="s">
        <v>41</v>
      </c>
      <c r="J597" s="255" t="str">
        <f>IF(ISBLANK(INDEX('Policy Characteristics'!D:D,MATCH($C597,'Policy Characteristics'!$C:$C,0))),"",INDEX('Policy Characteristics'!D:D,MATCH($C597,'Policy Characteristics'!$C:$C,0)))</f>
        <v>Industry CCS</v>
      </c>
      <c r="K597" s="254" t="str">
        <f>IF(ISBLANK(INDEX('Policy Characteristics'!E:E,MATCH($C597,'Policy Characteristics'!$C:$C,0))),"",INDEX('Policy Characteristics'!E:E,MATCH($C597,'Policy Characteristics'!$C:$C,0)))</f>
        <v>indst CCS</v>
      </c>
      <c r="L597" s="261">
        <f>IF(ISBLANK(INDEX('Policy Characteristics'!F:F,MATCH($C597,'Policy Characteristics'!$C:$C,0))),"",INDEX('Policy Characteristics'!F:F,MATCH($C597,'Policy Characteristics'!$C:$C,0)))</f>
        <v>0</v>
      </c>
      <c r="M597" s="261">
        <f>IF(ISBLANK(INDEX('Policy Characteristics'!G:G,MATCH($C597,'Policy Characteristics'!$C:$C,0))),"",INDEX('Policy Characteristics'!G:G,MATCH($C597,'Policy Characteristics'!$C:$C,0)))</f>
        <v>1</v>
      </c>
      <c r="N597" s="261">
        <f>IF(ISBLANK(INDEX('Policy Characteristics'!H:H,MATCH($C597,'Policy Characteristics'!$C:$C,0))),"",INDEX('Policy Characteristics'!H:H,MATCH($C597,'Policy Characteristics'!$C:$C,0)))</f>
        <v>0.01</v>
      </c>
      <c r="O597" s="254" t="str">
        <f>IF(ISBLANK(INDEX('Policy Characteristics'!I:I,MATCH($C597,'Policy Characteristics'!$C:$C,0))),"",INDEX('Policy Characteristics'!I:I,MATCH($C597,'Policy Characteristics'!$C:$C,0)))</f>
        <v>% of CO2 captured</v>
      </c>
      <c r="P597" s="254" t="str">
        <f>IF(ISBLANK(INDEX('Policy Characteristics'!J:J,MATCH($C597,'Policy Characteristics'!$C:$C,0))),"",INDEX('Policy Characteristics'!J:J,MATCH($C597,'Policy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97" s="254" t="str">
        <f>IF(ISBLANK(INDEX('Policy Characteristics'!K:K,MATCH($C597,'Policy Characteristics'!$C:$C,0))),"",INDEX('Policy Characteristics'!K:K,MATCH($C597,'Policy Characteristics'!$C:$C,0)))</f>
        <v>ccs.html#ccs</v>
      </c>
      <c r="R597" s="254" t="str">
        <f>IF(ISBLANK(INDEX('Policy Characteristics'!L:L,MATCH($C597,'Policy Characteristics'!$C:$C,0))),"",INDEX('Policy Characteristics'!L:L,MATCH($C597,'Policy Characteristics'!$C:$C,0)))</f>
        <v>carbon-capture-and-sequestration.html</v>
      </c>
    </row>
    <row r="598" spans="1:18" x14ac:dyDescent="0.25">
      <c r="A598" s="254" t="str">
        <f>IF(ISBLANK(INDEX('Policy Characteristics'!A:A,MATCH($C598,'Policy Characteristics'!$C:$C,0))),"",INDEX('Policy Characteristics'!A:A,MATCH($C598,'Policy Characteristics'!$C:$C,0)))</f>
        <v>Industry</v>
      </c>
      <c r="B598" s="262" t="str">
        <f>IF(ISBLANK(INDEX('Policy Characteristics'!B:B,MATCH($C598,'Policy Characteristics'!$C:$C,0))),"",INDEX('Policy Characteristics'!B:B,MATCH($C598,'Policy Characteristics'!$C:$C,0)))</f>
        <v>Carbon Capture and Sequestration</v>
      </c>
      <c r="C598" s="254" t="str">
        <f t="shared" si="41"/>
        <v>Industry Sector Minimum Fraction of CCS Achieved</v>
      </c>
      <c r="D598" s="6" t="s">
        <v>3022</v>
      </c>
      <c r="E598" s="6" t="s">
        <v>2978</v>
      </c>
      <c r="F598" t="s">
        <v>2986</v>
      </c>
      <c r="G598" s="45" t="s">
        <v>2979</v>
      </c>
      <c r="H598" s="47">
        <f t="shared" si="40"/>
        <v>597</v>
      </c>
      <c r="I598" s="324" t="s">
        <v>40</v>
      </c>
      <c r="J598" s="255" t="str">
        <f>IF(ISBLANK(INDEX('Policy Characteristics'!D:D,MATCH($C598,'Policy Characteristics'!$C:$C,0))),"",INDEX('Policy Characteristics'!D:D,MATCH($C598,'Policy Characteristics'!$C:$C,0)))</f>
        <v>Industry CCS</v>
      </c>
      <c r="K598" s="254" t="str">
        <f>IF(ISBLANK(INDEX('Policy Characteristics'!E:E,MATCH($C598,'Policy Characteristics'!$C:$C,0))),"",INDEX('Policy Characteristics'!E:E,MATCH($C598,'Policy Characteristics'!$C:$C,0)))</f>
        <v>indst CCS</v>
      </c>
      <c r="L598" s="261">
        <f>IF(ISBLANK(INDEX('Policy Characteristics'!F:F,MATCH($C598,'Policy Characteristics'!$C:$C,0))),"",INDEX('Policy Characteristics'!F:F,MATCH($C598,'Policy Characteristics'!$C:$C,0)))</f>
        <v>0</v>
      </c>
      <c r="M598" s="261">
        <f>IF(ISBLANK(INDEX('Policy Characteristics'!G:G,MATCH($C598,'Policy Characteristics'!$C:$C,0))),"",INDEX('Policy Characteristics'!G:G,MATCH($C598,'Policy Characteristics'!$C:$C,0)))</f>
        <v>1</v>
      </c>
      <c r="N598" s="261">
        <f>IF(ISBLANK(INDEX('Policy Characteristics'!H:H,MATCH($C598,'Policy Characteristics'!$C:$C,0))),"",INDEX('Policy Characteristics'!H:H,MATCH($C598,'Policy Characteristics'!$C:$C,0)))</f>
        <v>0.01</v>
      </c>
      <c r="O598" s="254" t="str">
        <f>IF(ISBLANK(INDEX('Policy Characteristics'!I:I,MATCH($C598,'Policy Characteristics'!$C:$C,0))),"",INDEX('Policy Characteristics'!I:I,MATCH($C598,'Policy Characteristics'!$C:$C,0)))</f>
        <v>% of CO2 captured</v>
      </c>
      <c r="P598" s="254" t="str">
        <f>IF(ISBLANK(INDEX('Policy Characteristics'!J:J,MATCH($C598,'Policy Characteristics'!$C:$C,0))),"",INDEX('Policy Characteristics'!J:J,MATCH($C598,'Policy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98" s="254" t="str">
        <f>IF(ISBLANK(INDEX('Policy Characteristics'!K:K,MATCH($C598,'Policy Characteristics'!$C:$C,0))),"",INDEX('Policy Characteristics'!K:K,MATCH($C598,'Policy Characteristics'!$C:$C,0)))</f>
        <v>ccs.html#ccs</v>
      </c>
      <c r="R598" s="254" t="str">
        <f>IF(ISBLANK(INDEX('Policy Characteristics'!L:L,MATCH($C598,'Policy Characteristics'!$C:$C,0))),"",INDEX('Policy Characteristics'!L:L,MATCH($C598,'Policy Characteristics'!$C:$C,0)))</f>
        <v>carbon-capture-and-sequestration.html</v>
      </c>
    </row>
    <row r="599" spans="1:18" x14ac:dyDescent="0.25">
      <c r="A599" s="254" t="str">
        <f>IF(ISBLANK(INDEX('Policy Characteristics'!A:A,MATCH($C599,'Policy Characteristics'!$C:$C,0))),"",INDEX('Policy Characteristics'!A:A,MATCH($C599,'Policy Characteristics'!$C:$C,0)))</f>
        <v>Industry</v>
      </c>
      <c r="B599" s="262" t="str">
        <f>IF(ISBLANK(INDEX('Policy Characteristics'!B:B,MATCH($C599,'Policy Characteristics'!$C:$C,0))),"",INDEX('Policy Characteristics'!B:B,MATCH($C599,'Policy Characteristics'!$C:$C,0)))</f>
        <v>Carbon Capture and Sequestration</v>
      </c>
      <c r="C599" s="254" t="str">
        <f t="shared" si="41"/>
        <v>Industry Sector Minimum Fraction of CCS Achieved</v>
      </c>
      <c r="D599" s="6" t="s">
        <v>3022</v>
      </c>
      <c r="E599" s="6" t="s">
        <v>2500</v>
      </c>
      <c r="F599" t="s">
        <v>2986</v>
      </c>
      <c r="G599" s="45" t="s">
        <v>2980</v>
      </c>
      <c r="H599" s="47">
        <f t="shared" si="40"/>
        <v>598</v>
      </c>
      <c r="I599" s="325" t="s">
        <v>41</v>
      </c>
      <c r="J599" s="255" t="str">
        <f>IF(ISBLANK(INDEX('Policy Characteristics'!D:D,MATCH($C599,'Policy Characteristics'!$C:$C,0))),"",INDEX('Policy Characteristics'!D:D,MATCH($C599,'Policy Characteristics'!$C:$C,0)))</f>
        <v>Industry CCS</v>
      </c>
      <c r="K599" s="254" t="str">
        <f>IF(ISBLANK(INDEX('Policy Characteristics'!E:E,MATCH($C599,'Policy Characteristics'!$C:$C,0))),"",INDEX('Policy Characteristics'!E:E,MATCH($C599,'Policy Characteristics'!$C:$C,0)))</f>
        <v>indst CCS</v>
      </c>
      <c r="L599" s="261">
        <f>IF(ISBLANK(INDEX('Policy Characteristics'!F:F,MATCH($C599,'Policy Characteristics'!$C:$C,0))),"",INDEX('Policy Characteristics'!F:F,MATCH($C599,'Policy Characteristics'!$C:$C,0)))</f>
        <v>0</v>
      </c>
      <c r="M599" s="261">
        <f>IF(ISBLANK(INDEX('Policy Characteristics'!G:G,MATCH($C599,'Policy Characteristics'!$C:$C,0))),"",INDEX('Policy Characteristics'!G:G,MATCH($C599,'Policy Characteristics'!$C:$C,0)))</f>
        <v>1</v>
      </c>
      <c r="N599" s="261">
        <f>IF(ISBLANK(INDEX('Policy Characteristics'!H:H,MATCH($C599,'Policy Characteristics'!$C:$C,0))),"",INDEX('Policy Characteristics'!H:H,MATCH($C599,'Policy Characteristics'!$C:$C,0)))</f>
        <v>0.01</v>
      </c>
      <c r="O599" s="254" t="str">
        <f>IF(ISBLANK(INDEX('Policy Characteristics'!I:I,MATCH($C599,'Policy Characteristics'!$C:$C,0))),"",INDEX('Policy Characteristics'!I:I,MATCH($C599,'Policy Characteristics'!$C:$C,0)))</f>
        <v>% of CO2 captured</v>
      </c>
      <c r="P599" s="254" t="str">
        <f>IF(ISBLANK(INDEX('Policy Characteristics'!J:J,MATCH($C599,'Policy Characteristics'!$C:$C,0))),"",INDEX('Policy Characteristics'!J:J,MATCH($C599,'Policy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599" s="254" t="str">
        <f>IF(ISBLANK(INDEX('Policy Characteristics'!K:K,MATCH($C599,'Policy Characteristics'!$C:$C,0))),"",INDEX('Policy Characteristics'!K:K,MATCH($C599,'Policy Characteristics'!$C:$C,0)))</f>
        <v>ccs.html#ccs</v>
      </c>
      <c r="R599" s="254" t="str">
        <f>IF(ISBLANK(INDEX('Policy Characteristics'!L:L,MATCH($C599,'Policy Characteristics'!$C:$C,0))),"",INDEX('Policy Characteristics'!L:L,MATCH($C599,'Policy Characteristics'!$C:$C,0)))</f>
        <v>carbon-capture-and-sequestration.html</v>
      </c>
    </row>
    <row r="600" spans="1:18" x14ac:dyDescent="0.25">
      <c r="A600" s="254" t="str">
        <f>IF(ISBLANK(INDEX('Policy Characteristics'!A:A,MATCH($C600,'Policy Characteristics'!$C:$C,0))),"",INDEX('Policy Characteristics'!A:A,MATCH($C600,'Policy Characteristics'!$C:$C,0)))</f>
        <v>Industry</v>
      </c>
      <c r="B600" s="262" t="str">
        <f>IF(ISBLANK(INDEX('Policy Characteristics'!B:B,MATCH($C600,'Policy Characteristics'!$C:$C,0))),"",INDEX('Policy Characteristics'!B:B,MATCH($C600,'Policy Characteristics'!$C:$C,0)))</f>
        <v>Carbon Capture and Sequestration</v>
      </c>
      <c r="C600" s="254" t="str">
        <f t="shared" si="41"/>
        <v>Industry Sector Minimum Fraction of CCS Achieved</v>
      </c>
      <c r="D600" s="6" t="s">
        <v>3023</v>
      </c>
      <c r="E600" s="6" t="s">
        <v>2978</v>
      </c>
      <c r="F600" t="s">
        <v>2987</v>
      </c>
      <c r="G600" s="45" t="s">
        <v>2979</v>
      </c>
      <c r="H600" s="47">
        <f t="shared" si="40"/>
        <v>599</v>
      </c>
      <c r="I600" s="324" t="s">
        <v>40</v>
      </c>
      <c r="J600" s="255" t="str">
        <f>IF(ISBLANK(INDEX('Policy Characteristics'!D:D,MATCH($C600,'Policy Characteristics'!$C:$C,0))),"",INDEX('Policy Characteristics'!D:D,MATCH($C600,'Policy Characteristics'!$C:$C,0)))</f>
        <v>Industry CCS</v>
      </c>
      <c r="K600" s="254" t="str">
        <f>IF(ISBLANK(INDEX('Policy Characteristics'!E:E,MATCH($C600,'Policy Characteristics'!$C:$C,0))),"",INDEX('Policy Characteristics'!E:E,MATCH($C600,'Policy Characteristics'!$C:$C,0)))</f>
        <v>indst CCS</v>
      </c>
      <c r="L600" s="261">
        <f>IF(ISBLANK(INDEX('Policy Characteristics'!F:F,MATCH($C600,'Policy Characteristics'!$C:$C,0))),"",INDEX('Policy Characteristics'!F:F,MATCH($C600,'Policy Characteristics'!$C:$C,0)))</f>
        <v>0</v>
      </c>
      <c r="M600" s="261">
        <f>IF(ISBLANK(INDEX('Policy Characteristics'!G:G,MATCH($C600,'Policy Characteristics'!$C:$C,0))),"",INDEX('Policy Characteristics'!G:G,MATCH($C600,'Policy Characteristics'!$C:$C,0)))</f>
        <v>1</v>
      </c>
      <c r="N600" s="261">
        <f>IF(ISBLANK(INDEX('Policy Characteristics'!H:H,MATCH($C600,'Policy Characteristics'!$C:$C,0))),"",INDEX('Policy Characteristics'!H:H,MATCH($C600,'Policy Characteristics'!$C:$C,0)))</f>
        <v>0.01</v>
      </c>
      <c r="O600" s="254" t="str">
        <f>IF(ISBLANK(INDEX('Policy Characteristics'!I:I,MATCH($C600,'Policy Characteristics'!$C:$C,0))),"",INDEX('Policy Characteristics'!I:I,MATCH($C600,'Policy Characteristics'!$C:$C,0)))</f>
        <v>% of CO2 captured</v>
      </c>
      <c r="P600" s="254" t="str">
        <f>IF(ISBLANK(INDEX('Policy Characteristics'!J:J,MATCH($C600,'Policy Characteristics'!$C:$C,0))),"",INDEX('Policy Characteristics'!J:J,MATCH($C600,'Policy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00" s="254" t="str">
        <f>IF(ISBLANK(INDEX('Policy Characteristics'!K:K,MATCH($C600,'Policy Characteristics'!$C:$C,0))),"",INDEX('Policy Characteristics'!K:K,MATCH($C600,'Policy Characteristics'!$C:$C,0)))</f>
        <v>ccs.html#ccs</v>
      </c>
      <c r="R600" s="254" t="str">
        <f>IF(ISBLANK(INDEX('Policy Characteristics'!L:L,MATCH($C600,'Policy Characteristics'!$C:$C,0))),"",INDEX('Policy Characteristics'!L:L,MATCH($C600,'Policy Characteristics'!$C:$C,0)))</f>
        <v>carbon-capture-and-sequestration.html</v>
      </c>
    </row>
    <row r="601" spans="1:18" x14ac:dyDescent="0.25">
      <c r="A601" s="254" t="str">
        <f>IF(ISBLANK(INDEX('Policy Characteristics'!A:A,MATCH($C601,'Policy Characteristics'!$C:$C,0))),"",INDEX('Policy Characteristics'!A:A,MATCH($C601,'Policy Characteristics'!$C:$C,0)))</f>
        <v>Industry</v>
      </c>
      <c r="B601" s="262" t="str">
        <f>IF(ISBLANK(INDEX('Policy Characteristics'!B:B,MATCH($C601,'Policy Characteristics'!$C:$C,0))),"",INDEX('Policy Characteristics'!B:B,MATCH($C601,'Policy Characteristics'!$C:$C,0)))</f>
        <v>Carbon Capture and Sequestration</v>
      </c>
      <c r="C601" s="254" t="str">
        <f t="shared" ref="C601:C633" si="42">C$584</f>
        <v>Industry Sector Minimum Fraction of CCS Achieved</v>
      </c>
      <c r="D601" s="6" t="s">
        <v>3023</v>
      </c>
      <c r="E601" s="6" t="s">
        <v>2500</v>
      </c>
      <c r="F601" t="s">
        <v>2987</v>
      </c>
      <c r="G601" s="45" t="s">
        <v>2980</v>
      </c>
      <c r="H601" s="47">
        <f t="shared" si="40"/>
        <v>600</v>
      </c>
      <c r="I601" s="325" t="s">
        <v>40</v>
      </c>
      <c r="J601" s="255" t="str">
        <f>IF(ISBLANK(INDEX('Policy Characteristics'!D:D,MATCH($C601,'Policy Characteristics'!$C:$C,0))),"",INDEX('Policy Characteristics'!D:D,MATCH($C601,'Policy Characteristics'!$C:$C,0)))</f>
        <v>Industry CCS</v>
      </c>
      <c r="K601" s="254" t="str">
        <f>IF(ISBLANK(INDEX('Policy Characteristics'!E:E,MATCH($C601,'Policy Characteristics'!$C:$C,0))),"",INDEX('Policy Characteristics'!E:E,MATCH($C601,'Policy Characteristics'!$C:$C,0)))</f>
        <v>indst CCS</v>
      </c>
      <c r="L601" s="261">
        <f>IF(ISBLANK(INDEX('Policy Characteristics'!F:F,MATCH($C601,'Policy Characteristics'!$C:$C,0))),"",INDEX('Policy Characteristics'!F:F,MATCH($C601,'Policy Characteristics'!$C:$C,0)))</f>
        <v>0</v>
      </c>
      <c r="M601" s="261">
        <f>IF(ISBLANK(INDEX('Policy Characteristics'!G:G,MATCH($C601,'Policy Characteristics'!$C:$C,0))),"",INDEX('Policy Characteristics'!G:G,MATCH($C601,'Policy Characteristics'!$C:$C,0)))</f>
        <v>1</v>
      </c>
      <c r="N601" s="261">
        <f>IF(ISBLANK(INDEX('Policy Characteristics'!H:H,MATCH($C601,'Policy Characteristics'!$C:$C,0))),"",INDEX('Policy Characteristics'!H:H,MATCH($C601,'Policy Characteristics'!$C:$C,0)))</f>
        <v>0.01</v>
      </c>
      <c r="O601" s="254" t="str">
        <f>IF(ISBLANK(INDEX('Policy Characteristics'!I:I,MATCH($C601,'Policy Characteristics'!$C:$C,0))),"",INDEX('Policy Characteristics'!I:I,MATCH($C601,'Policy Characteristics'!$C:$C,0)))</f>
        <v>% of CO2 captured</v>
      </c>
      <c r="P601" s="254" t="str">
        <f>IF(ISBLANK(INDEX('Policy Characteristics'!J:J,MATCH($C601,'Policy Characteristics'!$C:$C,0))),"",INDEX('Policy Characteristics'!J:J,MATCH($C601,'Policy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01" s="254" t="str">
        <f>IF(ISBLANK(INDEX('Policy Characteristics'!K:K,MATCH($C601,'Policy Characteristics'!$C:$C,0))),"",INDEX('Policy Characteristics'!K:K,MATCH($C601,'Policy Characteristics'!$C:$C,0)))</f>
        <v>ccs.html#ccs</v>
      </c>
      <c r="R601" s="254" t="str">
        <f>IF(ISBLANK(INDEX('Policy Characteristics'!L:L,MATCH($C601,'Policy Characteristics'!$C:$C,0))),"",INDEX('Policy Characteristics'!L:L,MATCH($C601,'Policy Characteristics'!$C:$C,0)))</f>
        <v>carbon-capture-and-sequestration.html</v>
      </c>
    </row>
    <row r="602" spans="1:18" x14ac:dyDescent="0.25">
      <c r="A602" s="254" t="str">
        <f>IF(ISBLANK(INDEX('Policy Characteristics'!A:A,MATCH($C602,'Policy Characteristics'!$C:$C,0))),"",INDEX('Policy Characteristics'!A:A,MATCH($C602,'Policy Characteristics'!$C:$C,0)))</f>
        <v>Industry</v>
      </c>
      <c r="B602" s="262" t="str">
        <f>IF(ISBLANK(INDEX('Policy Characteristics'!B:B,MATCH($C602,'Policy Characteristics'!$C:$C,0))),"",INDEX('Policy Characteristics'!B:B,MATCH($C602,'Policy Characteristics'!$C:$C,0)))</f>
        <v>Carbon Capture and Sequestration</v>
      </c>
      <c r="C602" s="254" t="str">
        <f t="shared" si="42"/>
        <v>Industry Sector Minimum Fraction of CCS Achieved</v>
      </c>
      <c r="D602" s="6" t="s">
        <v>3024</v>
      </c>
      <c r="E602" s="6" t="s">
        <v>2978</v>
      </c>
      <c r="F602" t="s">
        <v>2546</v>
      </c>
      <c r="G602" s="45" t="s">
        <v>2979</v>
      </c>
      <c r="H602" s="47">
        <f t="shared" si="40"/>
        <v>601</v>
      </c>
      <c r="I602" s="324" t="s">
        <v>40</v>
      </c>
      <c r="J602" s="255" t="str">
        <f>IF(ISBLANK(INDEX('Policy Characteristics'!D:D,MATCH($C602,'Policy Characteristics'!$C:$C,0))),"",INDEX('Policy Characteristics'!D:D,MATCH($C602,'Policy Characteristics'!$C:$C,0)))</f>
        <v>Industry CCS</v>
      </c>
      <c r="K602" s="254" t="str">
        <f>IF(ISBLANK(INDEX('Policy Characteristics'!E:E,MATCH($C602,'Policy Characteristics'!$C:$C,0))),"",INDEX('Policy Characteristics'!E:E,MATCH($C602,'Policy Characteristics'!$C:$C,0)))</f>
        <v>indst CCS</v>
      </c>
      <c r="L602" s="261">
        <f>IF(ISBLANK(INDEX('Policy Characteristics'!F:F,MATCH($C602,'Policy Characteristics'!$C:$C,0))),"",INDEX('Policy Characteristics'!F:F,MATCH($C602,'Policy Characteristics'!$C:$C,0)))</f>
        <v>0</v>
      </c>
      <c r="M602" s="261">
        <f>IF(ISBLANK(INDEX('Policy Characteristics'!G:G,MATCH($C602,'Policy Characteristics'!$C:$C,0))),"",INDEX('Policy Characteristics'!G:G,MATCH($C602,'Policy Characteristics'!$C:$C,0)))</f>
        <v>1</v>
      </c>
      <c r="N602" s="261">
        <f>IF(ISBLANK(INDEX('Policy Characteristics'!H:H,MATCH($C602,'Policy Characteristics'!$C:$C,0))),"",INDEX('Policy Characteristics'!H:H,MATCH($C602,'Policy Characteristics'!$C:$C,0)))</f>
        <v>0.01</v>
      </c>
      <c r="O602" s="254" t="str">
        <f>IF(ISBLANK(INDEX('Policy Characteristics'!I:I,MATCH($C602,'Policy Characteristics'!$C:$C,0))),"",INDEX('Policy Characteristics'!I:I,MATCH($C602,'Policy Characteristics'!$C:$C,0)))</f>
        <v>% of CO2 captured</v>
      </c>
      <c r="P602" s="254" t="str">
        <f>IF(ISBLANK(INDEX('Policy Characteristics'!J:J,MATCH($C602,'Policy Characteristics'!$C:$C,0))),"",INDEX('Policy Characteristics'!J:J,MATCH($C602,'Policy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02" s="254" t="str">
        <f>IF(ISBLANK(INDEX('Policy Characteristics'!K:K,MATCH($C602,'Policy Characteristics'!$C:$C,0))),"",INDEX('Policy Characteristics'!K:K,MATCH($C602,'Policy Characteristics'!$C:$C,0)))</f>
        <v>ccs.html#ccs</v>
      </c>
      <c r="R602" s="254" t="str">
        <f>IF(ISBLANK(INDEX('Policy Characteristics'!L:L,MATCH($C602,'Policy Characteristics'!$C:$C,0))),"",INDEX('Policy Characteristics'!L:L,MATCH($C602,'Policy Characteristics'!$C:$C,0)))</f>
        <v>carbon-capture-and-sequestration.html</v>
      </c>
    </row>
    <row r="603" spans="1:18" x14ac:dyDescent="0.25">
      <c r="A603" s="254" t="str">
        <f>IF(ISBLANK(INDEX('Policy Characteristics'!A:A,MATCH($C603,'Policy Characteristics'!$C:$C,0))),"",INDEX('Policy Characteristics'!A:A,MATCH($C603,'Policy Characteristics'!$C:$C,0)))</f>
        <v>Industry</v>
      </c>
      <c r="B603" s="262" t="str">
        <f>IF(ISBLANK(INDEX('Policy Characteristics'!B:B,MATCH($C603,'Policy Characteristics'!$C:$C,0))),"",INDEX('Policy Characteristics'!B:B,MATCH($C603,'Policy Characteristics'!$C:$C,0)))</f>
        <v>Carbon Capture and Sequestration</v>
      </c>
      <c r="C603" s="254" t="str">
        <f t="shared" si="42"/>
        <v>Industry Sector Minimum Fraction of CCS Achieved</v>
      </c>
      <c r="D603" s="6" t="s">
        <v>3024</v>
      </c>
      <c r="E603" s="6" t="s">
        <v>2500</v>
      </c>
      <c r="F603" t="s">
        <v>2546</v>
      </c>
      <c r="G603" s="45" t="s">
        <v>2980</v>
      </c>
      <c r="H603" s="47">
        <f t="shared" si="40"/>
        <v>602</v>
      </c>
      <c r="I603" s="324" t="s">
        <v>40</v>
      </c>
      <c r="J603" s="255" t="str">
        <f>IF(ISBLANK(INDEX('Policy Characteristics'!D:D,MATCH($C603,'Policy Characteristics'!$C:$C,0))),"",INDEX('Policy Characteristics'!D:D,MATCH($C603,'Policy Characteristics'!$C:$C,0)))</f>
        <v>Industry CCS</v>
      </c>
      <c r="K603" s="254" t="str">
        <f>IF(ISBLANK(INDEX('Policy Characteristics'!E:E,MATCH($C603,'Policy Characteristics'!$C:$C,0))),"",INDEX('Policy Characteristics'!E:E,MATCH($C603,'Policy Characteristics'!$C:$C,0)))</f>
        <v>indst CCS</v>
      </c>
      <c r="L603" s="261">
        <f>IF(ISBLANK(INDEX('Policy Characteristics'!F:F,MATCH($C603,'Policy Characteristics'!$C:$C,0))),"",INDEX('Policy Characteristics'!F:F,MATCH($C603,'Policy Characteristics'!$C:$C,0)))</f>
        <v>0</v>
      </c>
      <c r="M603" s="261">
        <f>IF(ISBLANK(INDEX('Policy Characteristics'!G:G,MATCH($C603,'Policy Characteristics'!$C:$C,0))),"",INDEX('Policy Characteristics'!G:G,MATCH($C603,'Policy Characteristics'!$C:$C,0)))</f>
        <v>1</v>
      </c>
      <c r="N603" s="261">
        <f>IF(ISBLANK(INDEX('Policy Characteristics'!H:H,MATCH($C603,'Policy Characteristics'!$C:$C,0))),"",INDEX('Policy Characteristics'!H:H,MATCH($C603,'Policy Characteristics'!$C:$C,0)))</f>
        <v>0.01</v>
      </c>
      <c r="O603" s="254" t="str">
        <f>IF(ISBLANK(INDEX('Policy Characteristics'!I:I,MATCH($C603,'Policy Characteristics'!$C:$C,0))),"",INDEX('Policy Characteristics'!I:I,MATCH($C603,'Policy Characteristics'!$C:$C,0)))</f>
        <v>% of CO2 captured</v>
      </c>
      <c r="P603" s="254" t="str">
        <f>IF(ISBLANK(INDEX('Policy Characteristics'!J:J,MATCH($C603,'Policy Characteristics'!$C:$C,0))),"",INDEX('Policy Characteristics'!J:J,MATCH($C603,'Policy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03" s="254" t="str">
        <f>IF(ISBLANK(INDEX('Policy Characteristics'!K:K,MATCH($C603,'Policy Characteristics'!$C:$C,0))),"",INDEX('Policy Characteristics'!K:K,MATCH($C603,'Policy Characteristics'!$C:$C,0)))</f>
        <v>ccs.html#ccs</v>
      </c>
      <c r="R603" s="254" t="str">
        <f>IF(ISBLANK(INDEX('Policy Characteristics'!L:L,MATCH($C603,'Policy Characteristics'!$C:$C,0))),"",INDEX('Policy Characteristics'!L:L,MATCH($C603,'Policy Characteristics'!$C:$C,0)))</f>
        <v>carbon-capture-and-sequestration.html</v>
      </c>
    </row>
    <row r="604" spans="1:18" x14ac:dyDescent="0.25">
      <c r="A604" s="254" t="str">
        <f>IF(ISBLANK(INDEX('Policy Characteristics'!A:A,MATCH($C604,'Policy Characteristics'!$C:$C,0))),"",INDEX('Policy Characteristics'!A:A,MATCH($C604,'Policy Characteristics'!$C:$C,0)))</f>
        <v>Industry</v>
      </c>
      <c r="B604" s="262" t="str">
        <f>IF(ISBLANK(INDEX('Policy Characteristics'!B:B,MATCH($C604,'Policy Characteristics'!$C:$C,0))),"",INDEX('Policy Characteristics'!B:B,MATCH($C604,'Policy Characteristics'!$C:$C,0)))</f>
        <v>Carbon Capture and Sequestration</v>
      </c>
      <c r="C604" s="254" t="str">
        <f t="shared" si="42"/>
        <v>Industry Sector Minimum Fraction of CCS Achieved</v>
      </c>
      <c r="D604" s="6" t="s">
        <v>3025</v>
      </c>
      <c r="E604" s="6" t="s">
        <v>2978</v>
      </c>
      <c r="F604" t="s">
        <v>2988</v>
      </c>
      <c r="G604" s="45" t="s">
        <v>2979</v>
      </c>
      <c r="H604" s="47">
        <f t="shared" si="40"/>
        <v>603</v>
      </c>
      <c r="I604" s="324" t="s">
        <v>40</v>
      </c>
      <c r="J604" s="255" t="str">
        <f>IF(ISBLANK(INDEX('Policy Characteristics'!D:D,MATCH($C604,'Policy Characteristics'!$C:$C,0))),"",INDEX('Policy Characteristics'!D:D,MATCH($C604,'Policy Characteristics'!$C:$C,0)))</f>
        <v>Industry CCS</v>
      </c>
      <c r="K604" s="254" t="str">
        <f>IF(ISBLANK(INDEX('Policy Characteristics'!E:E,MATCH($C604,'Policy Characteristics'!$C:$C,0))),"",INDEX('Policy Characteristics'!E:E,MATCH($C604,'Policy Characteristics'!$C:$C,0)))</f>
        <v>indst CCS</v>
      </c>
      <c r="L604" s="261">
        <f>IF(ISBLANK(INDEX('Policy Characteristics'!F:F,MATCH($C604,'Policy Characteristics'!$C:$C,0))),"",INDEX('Policy Characteristics'!F:F,MATCH($C604,'Policy Characteristics'!$C:$C,0)))</f>
        <v>0</v>
      </c>
      <c r="M604" s="261">
        <f>IF(ISBLANK(INDEX('Policy Characteristics'!G:G,MATCH($C604,'Policy Characteristics'!$C:$C,0))),"",INDEX('Policy Characteristics'!G:G,MATCH($C604,'Policy Characteristics'!$C:$C,0)))</f>
        <v>1</v>
      </c>
      <c r="N604" s="261">
        <f>IF(ISBLANK(INDEX('Policy Characteristics'!H:H,MATCH($C604,'Policy Characteristics'!$C:$C,0))),"",INDEX('Policy Characteristics'!H:H,MATCH($C604,'Policy Characteristics'!$C:$C,0)))</f>
        <v>0.01</v>
      </c>
      <c r="O604" s="254" t="str">
        <f>IF(ISBLANK(INDEX('Policy Characteristics'!I:I,MATCH($C604,'Policy Characteristics'!$C:$C,0))),"",INDEX('Policy Characteristics'!I:I,MATCH($C604,'Policy Characteristics'!$C:$C,0)))</f>
        <v>% of CO2 captured</v>
      </c>
      <c r="P604" s="254" t="str">
        <f>IF(ISBLANK(INDEX('Policy Characteristics'!J:J,MATCH($C604,'Policy Characteristics'!$C:$C,0))),"",INDEX('Policy Characteristics'!J:J,MATCH($C604,'Policy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04" s="254" t="str">
        <f>IF(ISBLANK(INDEX('Policy Characteristics'!K:K,MATCH($C604,'Policy Characteristics'!$C:$C,0))),"",INDEX('Policy Characteristics'!K:K,MATCH($C604,'Policy Characteristics'!$C:$C,0)))</f>
        <v>ccs.html#ccs</v>
      </c>
      <c r="R604" s="254" t="str">
        <f>IF(ISBLANK(INDEX('Policy Characteristics'!L:L,MATCH($C604,'Policy Characteristics'!$C:$C,0))),"",INDEX('Policy Characteristics'!L:L,MATCH($C604,'Policy Characteristics'!$C:$C,0)))</f>
        <v>carbon-capture-and-sequestration.html</v>
      </c>
    </row>
    <row r="605" spans="1:18" x14ac:dyDescent="0.25">
      <c r="A605" s="254" t="str">
        <f>IF(ISBLANK(INDEX('Policy Characteristics'!A:A,MATCH($C605,'Policy Characteristics'!$C:$C,0))),"",INDEX('Policy Characteristics'!A:A,MATCH($C605,'Policy Characteristics'!$C:$C,0)))</f>
        <v>Industry</v>
      </c>
      <c r="B605" s="262" t="str">
        <f>IF(ISBLANK(INDEX('Policy Characteristics'!B:B,MATCH($C605,'Policy Characteristics'!$C:$C,0))),"",INDEX('Policy Characteristics'!B:B,MATCH($C605,'Policy Characteristics'!$C:$C,0)))</f>
        <v>Carbon Capture and Sequestration</v>
      </c>
      <c r="C605" s="254" t="str">
        <f t="shared" si="42"/>
        <v>Industry Sector Minimum Fraction of CCS Achieved</v>
      </c>
      <c r="D605" s="6" t="s">
        <v>3025</v>
      </c>
      <c r="E605" s="6" t="s">
        <v>2500</v>
      </c>
      <c r="F605" t="s">
        <v>2988</v>
      </c>
      <c r="G605" s="45" t="s">
        <v>2980</v>
      </c>
      <c r="H605" s="47">
        <f t="shared" si="40"/>
        <v>604</v>
      </c>
      <c r="I605" s="325" t="s">
        <v>41</v>
      </c>
      <c r="J605" s="255" t="str">
        <f>IF(ISBLANK(INDEX('Policy Characteristics'!D:D,MATCH($C605,'Policy Characteristics'!$C:$C,0))),"",INDEX('Policy Characteristics'!D:D,MATCH($C605,'Policy Characteristics'!$C:$C,0)))</f>
        <v>Industry CCS</v>
      </c>
      <c r="K605" s="254" t="str">
        <f>IF(ISBLANK(INDEX('Policy Characteristics'!E:E,MATCH($C605,'Policy Characteristics'!$C:$C,0))),"",INDEX('Policy Characteristics'!E:E,MATCH($C605,'Policy Characteristics'!$C:$C,0)))</f>
        <v>indst CCS</v>
      </c>
      <c r="L605" s="261">
        <f>IF(ISBLANK(INDEX('Policy Characteristics'!F:F,MATCH($C605,'Policy Characteristics'!$C:$C,0))),"",INDEX('Policy Characteristics'!F:F,MATCH($C605,'Policy Characteristics'!$C:$C,0)))</f>
        <v>0</v>
      </c>
      <c r="M605" s="261">
        <f>IF(ISBLANK(INDEX('Policy Characteristics'!G:G,MATCH($C605,'Policy Characteristics'!$C:$C,0))),"",INDEX('Policy Characteristics'!G:G,MATCH($C605,'Policy Characteristics'!$C:$C,0)))</f>
        <v>1</v>
      </c>
      <c r="N605" s="261">
        <f>IF(ISBLANK(INDEX('Policy Characteristics'!H:H,MATCH($C605,'Policy Characteristics'!$C:$C,0))),"",INDEX('Policy Characteristics'!H:H,MATCH($C605,'Policy Characteristics'!$C:$C,0)))</f>
        <v>0.01</v>
      </c>
      <c r="O605" s="254" t="str">
        <f>IF(ISBLANK(INDEX('Policy Characteristics'!I:I,MATCH($C605,'Policy Characteristics'!$C:$C,0))),"",INDEX('Policy Characteristics'!I:I,MATCH($C605,'Policy Characteristics'!$C:$C,0)))</f>
        <v>% of CO2 captured</v>
      </c>
      <c r="P605" s="254" t="str">
        <f>IF(ISBLANK(INDEX('Policy Characteristics'!J:J,MATCH($C605,'Policy Characteristics'!$C:$C,0))),"",INDEX('Policy Characteristics'!J:J,MATCH($C605,'Policy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05" s="254" t="str">
        <f>IF(ISBLANK(INDEX('Policy Characteristics'!K:K,MATCH($C605,'Policy Characteristics'!$C:$C,0))),"",INDEX('Policy Characteristics'!K:K,MATCH($C605,'Policy Characteristics'!$C:$C,0)))</f>
        <v>ccs.html#ccs</v>
      </c>
      <c r="R605" s="254" t="str">
        <f>IF(ISBLANK(INDEX('Policy Characteristics'!L:L,MATCH($C605,'Policy Characteristics'!$C:$C,0))),"",INDEX('Policy Characteristics'!L:L,MATCH($C605,'Policy Characteristics'!$C:$C,0)))</f>
        <v>carbon-capture-and-sequestration.html</v>
      </c>
    </row>
    <row r="606" spans="1:18" x14ac:dyDescent="0.25">
      <c r="A606" s="254" t="str">
        <f>IF(ISBLANK(INDEX('Policy Characteristics'!A:A,MATCH($C606,'Policy Characteristics'!$C:$C,0))),"",INDEX('Policy Characteristics'!A:A,MATCH($C606,'Policy Characteristics'!$C:$C,0)))</f>
        <v>Industry</v>
      </c>
      <c r="B606" s="262" t="str">
        <f>IF(ISBLANK(INDEX('Policy Characteristics'!B:B,MATCH($C606,'Policy Characteristics'!$C:$C,0))),"",INDEX('Policy Characteristics'!B:B,MATCH($C606,'Policy Characteristics'!$C:$C,0)))</f>
        <v>Carbon Capture and Sequestration</v>
      </c>
      <c r="C606" s="254" t="str">
        <f t="shared" si="42"/>
        <v>Industry Sector Minimum Fraction of CCS Achieved</v>
      </c>
      <c r="D606" s="6" t="s">
        <v>3026</v>
      </c>
      <c r="E606" s="6" t="s">
        <v>2978</v>
      </c>
      <c r="F606" t="s">
        <v>2989</v>
      </c>
      <c r="G606" s="45" t="s">
        <v>2979</v>
      </c>
      <c r="H606" s="47">
        <f t="shared" si="40"/>
        <v>605</v>
      </c>
      <c r="I606" s="324" t="s">
        <v>40</v>
      </c>
      <c r="J606" s="255" t="str">
        <f>IF(ISBLANK(INDEX('Policy Characteristics'!D:D,MATCH($C606,'Policy Characteristics'!$C:$C,0))),"",INDEX('Policy Characteristics'!D:D,MATCH($C606,'Policy Characteristics'!$C:$C,0)))</f>
        <v>Industry CCS</v>
      </c>
      <c r="K606" s="254" t="str">
        <f>IF(ISBLANK(INDEX('Policy Characteristics'!E:E,MATCH($C606,'Policy Characteristics'!$C:$C,0))),"",INDEX('Policy Characteristics'!E:E,MATCH($C606,'Policy Characteristics'!$C:$C,0)))</f>
        <v>indst CCS</v>
      </c>
      <c r="L606" s="261">
        <f>IF(ISBLANK(INDEX('Policy Characteristics'!F:F,MATCH($C606,'Policy Characteristics'!$C:$C,0))),"",INDEX('Policy Characteristics'!F:F,MATCH($C606,'Policy Characteristics'!$C:$C,0)))</f>
        <v>0</v>
      </c>
      <c r="M606" s="261">
        <f>IF(ISBLANK(INDEX('Policy Characteristics'!G:G,MATCH($C606,'Policy Characteristics'!$C:$C,0))),"",INDEX('Policy Characteristics'!G:G,MATCH($C606,'Policy Characteristics'!$C:$C,0)))</f>
        <v>1</v>
      </c>
      <c r="N606" s="261">
        <f>IF(ISBLANK(INDEX('Policy Characteristics'!H:H,MATCH($C606,'Policy Characteristics'!$C:$C,0))),"",INDEX('Policy Characteristics'!H:H,MATCH($C606,'Policy Characteristics'!$C:$C,0)))</f>
        <v>0.01</v>
      </c>
      <c r="O606" s="254" t="str">
        <f>IF(ISBLANK(INDEX('Policy Characteristics'!I:I,MATCH($C606,'Policy Characteristics'!$C:$C,0))),"",INDEX('Policy Characteristics'!I:I,MATCH($C606,'Policy Characteristics'!$C:$C,0)))</f>
        <v>% of CO2 captured</v>
      </c>
      <c r="P606" s="254" t="str">
        <f>IF(ISBLANK(INDEX('Policy Characteristics'!J:J,MATCH($C606,'Policy Characteristics'!$C:$C,0))),"",INDEX('Policy Characteristics'!J:J,MATCH($C606,'Policy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06" s="254" t="str">
        <f>IF(ISBLANK(INDEX('Policy Characteristics'!K:K,MATCH($C606,'Policy Characteristics'!$C:$C,0))),"",INDEX('Policy Characteristics'!K:K,MATCH($C606,'Policy Characteristics'!$C:$C,0)))</f>
        <v>ccs.html#ccs</v>
      </c>
      <c r="R606" s="254" t="str">
        <f>IF(ISBLANK(INDEX('Policy Characteristics'!L:L,MATCH($C606,'Policy Characteristics'!$C:$C,0))),"",INDEX('Policy Characteristics'!L:L,MATCH($C606,'Policy Characteristics'!$C:$C,0)))</f>
        <v>carbon-capture-and-sequestration.html</v>
      </c>
    </row>
    <row r="607" spans="1:18" x14ac:dyDescent="0.25">
      <c r="A607" s="254" t="str">
        <f>IF(ISBLANK(INDEX('Policy Characteristics'!A:A,MATCH($C607,'Policy Characteristics'!$C:$C,0))),"",INDEX('Policy Characteristics'!A:A,MATCH($C607,'Policy Characteristics'!$C:$C,0)))</f>
        <v>Industry</v>
      </c>
      <c r="B607" s="262" t="str">
        <f>IF(ISBLANK(INDEX('Policy Characteristics'!B:B,MATCH($C607,'Policy Characteristics'!$C:$C,0))),"",INDEX('Policy Characteristics'!B:B,MATCH($C607,'Policy Characteristics'!$C:$C,0)))</f>
        <v>Carbon Capture and Sequestration</v>
      </c>
      <c r="C607" s="254" t="str">
        <f t="shared" si="42"/>
        <v>Industry Sector Minimum Fraction of CCS Achieved</v>
      </c>
      <c r="D607" s="6" t="s">
        <v>3026</v>
      </c>
      <c r="E607" s="6" t="s">
        <v>2500</v>
      </c>
      <c r="F607" t="s">
        <v>2989</v>
      </c>
      <c r="G607" s="45" t="s">
        <v>2980</v>
      </c>
      <c r="H607" s="47">
        <f t="shared" si="40"/>
        <v>606</v>
      </c>
      <c r="I607" s="325" t="s">
        <v>41</v>
      </c>
      <c r="J607" s="255" t="str">
        <f>IF(ISBLANK(INDEX('Policy Characteristics'!D:D,MATCH($C607,'Policy Characteristics'!$C:$C,0))),"",INDEX('Policy Characteristics'!D:D,MATCH($C607,'Policy Characteristics'!$C:$C,0)))</f>
        <v>Industry CCS</v>
      </c>
      <c r="K607" s="254" t="str">
        <f>IF(ISBLANK(INDEX('Policy Characteristics'!E:E,MATCH($C607,'Policy Characteristics'!$C:$C,0))),"",INDEX('Policy Characteristics'!E:E,MATCH($C607,'Policy Characteristics'!$C:$C,0)))</f>
        <v>indst CCS</v>
      </c>
      <c r="L607" s="261">
        <f>IF(ISBLANK(INDEX('Policy Characteristics'!F:F,MATCH($C607,'Policy Characteristics'!$C:$C,0))),"",INDEX('Policy Characteristics'!F:F,MATCH($C607,'Policy Characteristics'!$C:$C,0)))</f>
        <v>0</v>
      </c>
      <c r="M607" s="261">
        <f>IF(ISBLANK(INDEX('Policy Characteristics'!G:G,MATCH($C607,'Policy Characteristics'!$C:$C,0))),"",INDEX('Policy Characteristics'!G:G,MATCH($C607,'Policy Characteristics'!$C:$C,0)))</f>
        <v>1</v>
      </c>
      <c r="N607" s="261">
        <f>IF(ISBLANK(INDEX('Policy Characteristics'!H:H,MATCH($C607,'Policy Characteristics'!$C:$C,0))),"",INDEX('Policy Characteristics'!H:H,MATCH($C607,'Policy Characteristics'!$C:$C,0)))</f>
        <v>0.01</v>
      </c>
      <c r="O607" s="254" t="str">
        <f>IF(ISBLANK(INDEX('Policy Characteristics'!I:I,MATCH($C607,'Policy Characteristics'!$C:$C,0))),"",INDEX('Policy Characteristics'!I:I,MATCH($C607,'Policy Characteristics'!$C:$C,0)))</f>
        <v>% of CO2 captured</v>
      </c>
      <c r="P607" s="254" t="str">
        <f>IF(ISBLANK(INDEX('Policy Characteristics'!J:J,MATCH($C607,'Policy Characteristics'!$C:$C,0))),"",INDEX('Policy Characteristics'!J:J,MATCH($C607,'Policy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07" s="254" t="str">
        <f>IF(ISBLANK(INDEX('Policy Characteristics'!K:K,MATCH($C607,'Policy Characteristics'!$C:$C,0))),"",INDEX('Policy Characteristics'!K:K,MATCH($C607,'Policy Characteristics'!$C:$C,0)))</f>
        <v>ccs.html#ccs</v>
      </c>
      <c r="R607" s="254" t="str">
        <f>IF(ISBLANK(INDEX('Policy Characteristics'!L:L,MATCH($C607,'Policy Characteristics'!$C:$C,0))),"",INDEX('Policy Characteristics'!L:L,MATCH($C607,'Policy Characteristics'!$C:$C,0)))</f>
        <v>carbon-capture-and-sequestration.html</v>
      </c>
    </row>
    <row r="608" spans="1:18" x14ac:dyDescent="0.25">
      <c r="A608" s="254" t="str">
        <f>IF(ISBLANK(INDEX('Policy Characteristics'!A:A,MATCH($C608,'Policy Characteristics'!$C:$C,0))),"",INDEX('Policy Characteristics'!A:A,MATCH($C608,'Policy Characteristics'!$C:$C,0)))</f>
        <v>Industry</v>
      </c>
      <c r="B608" s="262" t="str">
        <f>IF(ISBLANK(INDEX('Policy Characteristics'!B:B,MATCH($C608,'Policy Characteristics'!$C:$C,0))),"",INDEX('Policy Characteristics'!B:B,MATCH($C608,'Policy Characteristics'!$C:$C,0)))</f>
        <v>Carbon Capture and Sequestration</v>
      </c>
      <c r="C608" s="254" t="str">
        <f t="shared" si="42"/>
        <v>Industry Sector Minimum Fraction of CCS Achieved</v>
      </c>
      <c r="D608" s="6" t="s">
        <v>3027</v>
      </c>
      <c r="E608" s="6" t="s">
        <v>2978</v>
      </c>
      <c r="F608" t="s">
        <v>2990</v>
      </c>
      <c r="G608" s="45" t="s">
        <v>2979</v>
      </c>
      <c r="H608" s="47">
        <f t="shared" si="40"/>
        <v>607</v>
      </c>
      <c r="I608" s="324" t="s">
        <v>40</v>
      </c>
      <c r="J608" s="255" t="str">
        <f>IF(ISBLANK(INDEX('Policy Characteristics'!D:D,MATCH($C608,'Policy Characteristics'!$C:$C,0))),"",INDEX('Policy Characteristics'!D:D,MATCH($C608,'Policy Characteristics'!$C:$C,0)))</f>
        <v>Industry CCS</v>
      </c>
      <c r="K608" s="254" t="str">
        <f>IF(ISBLANK(INDEX('Policy Characteristics'!E:E,MATCH($C608,'Policy Characteristics'!$C:$C,0))),"",INDEX('Policy Characteristics'!E:E,MATCH($C608,'Policy Characteristics'!$C:$C,0)))</f>
        <v>indst CCS</v>
      </c>
      <c r="L608" s="261">
        <f>IF(ISBLANK(INDEX('Policy Characteristics'!F:F,MATCH($C608,'Policy Characteristics'!$C:$C,0))),"",INDEX('Policy Characteristics'!F:F,MATCH($C608,'Policy Characteristics'!$C:$C,0)))</f>
        <v>0</v>
      </c>
      <c r="M608" s="261">
        <f>IF(ISBLANK(INDEX('Policy Characteristics'!G:G,MATCH($C608,'Policy Characteristics'!$C:$C,0))),"",INDEX('Policy Characteristics'!G:G,MATCH($C608,'Policy Characteristics'!$C:$C,0)))</f>
        <v>1</v>
      </c>
      <c r="N608" s="261">
        <f>IF(ISBLANK(INDEX('Policy Characteristics'!H:H,MATCH($C608,'Policy Characteristics'!$C:$C,0))),"",INDEX('Policy Characteristics'!H:H,MATCH($C608,'Policy Characteristics'!$C:$C,0)))</f>
        <v>0.01</v>
      </c>
      <c r="O608" s="254" t="str">
        <f>IF(ISBLANK(INDEX('Policy Characteristics'!I:I,MATCH($C608,'Policy Characteristics'!$C:$C,0))),"",INDEX('Policy Characteristics'!I:I,MATCH($C608,'Policy Characteristics'!$C:$C,0)))</f>
        <v>% of CO2 captured</v>
      </c>
      <c r="P608" s="254" t="str">
        <f>IF(ISBLANK(INDEX('Policy Characteristics'!J:J,MATCH($C608,'Policy Characteristics'!$C:$C,0))),"",INDEX('Policy Characteristics'!J:J,MATCH($C608,'Policy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08" s="254" t="str">
        <f>IF(ISBLANK(INDEX('Policy Characteristics'!K:K,MATCH($C608,'Policy Characteristics'!$C:$C,0))),"",INDEX('Policy Characteristics'!K:K,MATCH($C608,'Policy Characteristics'!$C:$C,0)))</f>
        <v>ccs.html#ccs</v>
      </c>
      <c r="R608" s="254" t="str">
        <f>IF(ISBLANK(INDEX('Policy Characteristics'!L:L,MATCH($C608,'Policy Characteristics'!$C:$C,0))),"",INDEX('Policy Characteristics'!L:L,MATCH($C608,'Policy Characteristics'!$C:$C,0)))</f>
        <v>carbon-capture-and-sequestration.html</v>
      </c>
    </row>
    <row r="609" spans="1:18" x14ac:dyDescent="0.25">
      <c r="A609" s="254" t="str">
        <f>IF(ISBLANK(INDEX('Policy Characteristics'!A:A,MATCH($C609,'Policy Characteristics'!$C:$C,0))),"",INDEX('Policy Characteristics'!A:A,MATCH($C609,'Policy Characteristics'!$C:$C,0)))</f>
        <v>Industry</v>
      </c>
      <c r="B609" s="262" t="str">
        <f>IF(ISBLANK(INDEX('Policy Characteristics'!B:B,MATCH($C609,'Policy Characteristics'!$C:$C,0))),"",INDEX('Policy Characteristics'!B:B,MATCH($C609,'Policy Characteristics'!$C:$C,0)))</f>
        <v>Carbon Capture and Sequestration</v>
      </c>
      <c r="C609" s="254" t="str">
        <f t="shared" si="42"/>
        <v>Industry Sector Minimum Fraction of CCS Achieved</v>
      </c>
      <c r="D609" s="6" t="s">
        <v>3027</v>
      </c>
      <c r="E609" s="6" t="s">
        <v>2500</v>
      </c>
      <c r="F609" t="s">
        <v>2990</v>
      </c>
      <c r="G609" s="45" t="s">
        <v>2980</v>
      </c>
      <c r="H609" s="47">
        <f t="shared" si="40"/>
        <v>608</v>
      </c>
      <c r="I609" s="324" t="s">
        <v>40</v>
      </c>
      <c r="J609" s="255" t="str">
        <f>IF(ISBLANK(INDEX('Policy Characteristics'!D:D,MATCH($C609,'Policy Characteristics'!$C:$C,0))),"",INDEX('Policy Characteristics'!D:D,MATCH($C609,'Policy Characteristics'!$C:$C,0)))</f>
        <v>Industry CCS</v>
      </c>
      <c r="K609" s="254" t="str">
        <f>IF(ISBLANK(INDEX('Policy Characteristics'!E:E,MATCH($C609,'Policy Characteristics'!$C:$C,0))),"",INDEX('Policy Characteristics'!E:E,MATCH($C609,'Policy Characteristics'!$C:$C,0)))</f>
        <v>indst CCS</v>
      </c>
      <c r="L609" s="261">
        <f>IF(ISBLANK(INDEX('Policy Characteristics'!F:F,MATCH($C609,'Policy Characteristics'!$C:$C,0))),"",INDEX('Policy Characteristics'!F:F,MATCH($C609,'Policy Characteristics'!$C:$C,0)))</f>
        <v>0</v>
      </c>
      <c r="M609" s="261">
        <f>IF(ISBLANK(INDEX('Policy Characteristics'!G:G,MATCH($C609,'Policy Characteristics'!$C:$C,0))),"",INDEX('Policy Characteristics'!G:G,MATCH($C609,'Policy Characteristics'!$C:$C,0)))</f>
        <v>1</v>
      </c>
      <c r="N609" s="261">
        <f>IF(ISBLANK(INDEX('Policy Characteristics'!H:H,MATCH($C609,'Policy Characteristics'!$C:$C,0))),"",INDEX('Policy Characteristics'!H:H,MATCH($C609,'Policy Characteristics'!$C:$C,0)))</f>
        <v>0.01</v>
      </c>
      <c r="O609" s="254" t="str">
        <f>IF(ISBLANK(INDEX('Policy Characteristics'!I:I,MATCH($C609,'Policy Characteristics'!$C:$C,0))),"",INDEX('Policy Characteristics'!I:I,MATCH($C609,'Policy Characteristics'!$C:$C,0)))</f>
        <v>% of CO2 captured</v>
      </c>
      <c r="P609" s="254" t="str">
        <f>IF(ISBLANK(INDEX('Policy Characteristics'!J:J,MATCH($C609,'Policy Characteristics'!$C:$C,0))),"",INDEX('Policy Characteristics'!J:J,MATCH($C609,'Policy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09" s="254" t="str">
        <f>IF(ISBLANK(INDEX('Policy Characteristics'!K:K,MATCH($C609,'Policy Characteristics'!$C:$C,0))),"",INDEX('Policy Characteristics'!K:K,MATCH($C609,'Policy Characteristics'!$C:$C,0)))</f>
        <v>ccs.html#ccs</v>
      </c>
      <c r="R609" s="254" t="str">
        <f>IF(ISBLANK(INDEX('Policy Characteristics'!L:L,MATCH($C609,'Policy Characteristics'!$C:$C,0))),"",INDEX('Policy Characteristics'!L:L,MATCH($C609,'Policy Characteristics'!$C:$C,0)))</f>
        <v>carbon-capture-and-sequestration.html</v>
      </c>
    </row>
    <row r="610" spans="1:18" x14ac:dyDescent="0.25">
      <c r="A610" s="254" t="str">
        <f>IF(ISBLANK(INDEX('Policy Characteristics'!A:A,MATCH($C610,'Policy Characteristics'!$C:$C,0))),"",INDEX('Policy Characteristics'!A:A,MATCH($C610,'Policy Characteristics'!$C:$C,0)))</f>
        <v>Industry</v>
      </c>
      <c r="B610" s="262" t="str">
        <f>IF(ISBLANK(INDEX('Policy Characteristics'!B:B,MATCH($C610,'Policy Characteristics'!$C:$C,0))),"",INDEX('Policy Characteristics'!B:B,MATCH($C610,'Policy Characteristics'!$C:$C,0)))</f>
        <v>Carbon Capture and Sequestration</v>
      </c>
      <c r="C610" s="254" t="str">
        <f t="shared" si="42"/>
        <v>Industry Sector Minimum Fraction of CCS Achieved</v>
      </c>
      <c r="D610" s="6" t="s">
        <v>3028</v>
      </c>
      <c r="E610" s="6" t="s">
        <v>2978</v>
      </c>
      <c r="F610" t="s">
        <v>2547</v>
      </c>
      <c r="G610" s="45" t="s">
        <v>2979</v>
      </c>
      <c r="H610" s="47">
        <f t="shared" si="40"/>
        <v>609</v>
      </c>
      <c r="I610" s="324" t="s">
        <v>40</v>
      </c>
      <c r="J610" s="255" t="str">
        <f>IF(ISBLANK(INDEX('Policy Characteristics'!D:D,MATCH($C610,'Policy Characteristics'!$C:$C,0))),"",INDEX('Policy Characteristics'!D:D,MATCH($C610,'Policy Characteristics'!$C:$C,0)))</f>
        <v>Industry CCS</v>
      </c>
      <c r="K610" s="254" t="str">
        <f>IF(ISBLANK(INDEX('Policy Characteristics'!E:E,MATCH($C610,'Policy Characteristics'!$C:$C,0))),"",INDEX('Policy Characteristics'!E:E,MATCH($C610,'Policy Characteristics'!$C:$C,0)))</f>
        <v>indst CCS</v>
      </c>
      <c r="L610" s="261">
        <f>IF(ISBLANK(INDEX('Policy Characteristics'!F:F,MATCH($C610,'Policy Characteristics'!$C:$C,0))),"",INDEX('Policy Characteristics'!F:F,MATCH($C610,'Policy Characteristics'!$C:$C,0)))</f>
        <v>0</v>
      </c>
      <c r="M610" s="261">
        <f>IF(ISBLANK(INDEX('Policy Characteristics'!G:G,MATCH($C610,'Policy Characteristics'!$C:$C,0))),"",INDEX('Policy Characteristics'!G:G,MATCH($C610,'Policy Characteristics'!$C:$C,0)))</f>
        <v>1</v>
      </c>
      <c r="N610" s="261">
        <f>IF(ISBLANK(INDEX('Policy Characteristics'!H:H,MATCH($C610,'Policy Characteristics'!$C:$C,0))),"",INDEX('Policy Characteristics'!H:H,MATCH($C610,'Policy Characteristics'!$C:$C,0)))</f>
        <v>0.01</v>
      </c>
      <c r="O610" s="254" t="str">
        <f>IF(ISBLANK(INDEX('Policy Characteristics'!I:I,MATCH($C610,'Policy Characteristics'!$C:$C,0))),"",INDEX('Policy Characteristics'!I:I,MATCH($C610,'Policy Characteristics'!$C:$C,0)))</f>
        <v>% of CO2 captured</v>
      </c>
      <c r="P610" s="254" t="str">
        <f>IF(ISBLANK(INDEX('Policy Characteristics'!J:J,MATCH($C610,'Policy Characteristics'!$C:$C,0))),"",INDEX('Policy Characteristics'!J:J,MATCH($C610,'Policy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10" s="254" t="str">
        <f>IF(ISBLANK(INDEX('Policy Characteristics'!K:K,MATCH($C610,'Policy Characteristics'!$C:$C,0))),"",INDEX('Policy Characteristics'!K:K,MATCH($C610,'Policy Characteristics'!$C:$C,0)))</f>
        <v>ccs.html#ccs</v>
      </c>
      <c r="R610" s="254" t="str">
        <f>IF(ISBLANK(INDEX('Policy Characteristics'!L:L,MATCH($C610,'Policy Characteristics'!$C:$C,0))),"",INDEX('Policy Characteristics'!L:L,MATCH($C610,'Policy Characteristics'!$C:$C,0)))</f>
        <v>carbon-capture-and-sequestration.html</v>
      </c>
    </row>
    <row r="611" spans="1:18" x14ac:dyDescent="0.25">
      <c r="A611" s="254" t="str">
        <f>IF(ISBLANK(INDEX('Policy Characteristics'!A:A,MATCH($C611,'Policy Characteristics'!$C:$C,0))),"",INDEX('Policy Characteristics'!A:A,MATCH($C611,'Policy Characteristics'!$C:$C,0)))</f>
        <v>Industry</v>
      </c>
      <c r="B611" s="262" t="str">
        <f>IF(ISBLANK(INDEX('Policy Characteristics'!B:B,MATCH($C611,'Policy Characteristics'!$C:$C,0))),"",INDEX('Policy Characteristics'!B:B,MATCH($C611,'Policy Characteristics'!$C:$C,0)))</f>
        <v>Carbon Capture and Sequestration</v>
      </c>
      <c r="C611" s="254" t="str">
        <f t="shared" si="42"/>
        <v>Industry Sector Minimum Fraction of CCS Achieved</v>
      </c>
      <c r="D611" s="6" t="s">
        <v>3028</v>
      </c>
      <c r="E611" s="6" t="s">
        <v>2500</v>
      </c>
      <c r="F611" t="s">
        <v>2547</v>
      </c>
      <c r="G611" s="45" t="s">
        <v>2980</v>
      </c>
      <c r="H611" s="47">
        <f t="shared" si="40"/>
        <v>610</v>
      </c>
      <c r="I611" s="324" t="s">
        <v>40</v>
      </c>
      <c r="J611" s="255" t="str">
        <f>IF(ISBLANK(INDEX('Policy Characteristics'!D:D,MATCH($C611,'Policy Characteristics'!$C:$C,0))),"",INDEX('Policy Characteristics'!D:D,MATCH($C611,'Policy Characteristics'!$C:$C,0)))</f>
        <v>Industry CCS</v>
      </c>
      <c r="K611" s="254" t="str">
        <f>IF(ISBLANK(INDEX('Policy Characteristics'!E:E,MATCH($C611,'Policy Characteristics'!$C:$C,0))),"",INDEX('Policy Characteristics'!E:E,MATCH($C611,'Policy Characteristics'!$C:$C,0)))</f>
        <v>indst CCS</v>
      </c>
      <c r="L611" s="261">
        <f>IF(ISBLANK(INDEX('Policy Characteristics'!F:F,MATCH($C611,'Policy Characteristics'!$C:$C,0))),"",INDEX('Policy Characteristics'!F:F,MATCH($C611,'Policy Characteristics'!$C:$C,0)))</f>
        <v>0</v>
      </c>
      <c r="M611" s="261">
        <f>IF(ISBLANK(INDEX('Policy Characteristics'!G:G,MATCH($C611,'Policy Characteristics'!$C:$C,0))),"",INDEX('Policy Characteristics'!G:G,MATCH($C611,'Policy Characteristics'!$C:$C,0)))</f>
        <v>1</v>
      </c>
      <c r="N611" s="261">
        <f>IF(ISBLANK(INDEX('Policy Characteristics'!H:H,MATCH($C611,'Policy Characteristics'!$C:$C,0))),"",INDEX('Policy Characteristics'!H:H,MATCH($C611,'Policy Characteristics'!$C:$C,0)))</f>
        <v>0.01</v>
      </c>
      <c r="O611" s="254" t="str">
        <f>IF(ISBLANK(INDEX('Policy Characteristics'!I:I,MATCH($C611,'Policy Characteristics'!$C:$C,0))),"",INDEX('Policy Characteristics'!I:I,MATCH($C611,'Policy Characteristics'!$C:$C,0)))</f>
        <v>% of CO2 captured</v>
      </c>
      <c r="P611" s="254" t="str">
        <f>IF(ISBLANK(INDEX('Policy Characteristics'!J:J,MATCH($C611,'Policy Characteristics'!$C:$C,0))),"",INDEX('Policy Characteristics'!J:J,MATCH($C611,'Policy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11" s="254" t="str">
        <f>IF(ISBLANK(INDEX('Policy Characteristics'!K:K,MATCH($C611,'Policy Characteristics'!$C:$C,0))),"",INDEX('Policy Characteristics'!K:K,MATCH($C611,'Policy Characteristics'!$C:$C,0)))</f>
        <v>ccs.html#ccs</v>
      </c>
      <c r="R611" s="254" t="str">
        <f>IF(ISBLANK(INDEX('Policy Characteristics'!L:L,MATCH($C611,'Policy Characteristics'!$C:$C,0))),"",INDEX('Policy Characteristics'!L:L,MATCH($C611,'Policy Characteristics'!$C:$C,0)))</f>
        <v>carbon-capture-and-sequestration.html</v>
      </c>
    </row>
    <row r="612" spans="1:18" x14ac:dyDescent="0.25">
      <c r="A612" s="254" t="str">
        <f>IF(ISBLANK(INDEX('Policy Characteristics'!A:A,MATCH($C612,'Policy Characteristics'!$C:$C,0))),"",INDEX('Policy Characteristics'!A:A,MATCH($C612,'Policy Characteristics'!$C:$C,0)))</f>
        <v>Industry</v>
      </c>
      <c r="B612" s="262" t="str">
        <f>IF(ISBLANK(INDEX('Policy Characteristics'!B:B,MATCH($C612,'Policy Characteristics'!$C:$C,0))),"",INDEX('Policy Characteristics'!B:B,MATCH($C612,'Policy Characteristics'!$C:$C,0)))</f>
        <v>Carbon Capture and Sequestration</v>
      </c>
      <c r="C612" s="254" t="str">
        <f t="shared" si="42"/>
        <v>Industry Sector Minimum Fraction of CCS Achieved</v>
      </c>
      <c r="D612" s="6" t="s">
        <v>3029</v>
      </c>
      <c r="E612" s="6" t="s">
        <v>2978</v>
      </c>
      <c r="F612" t="s">
        <v>2991</v>
      </c>
      <c r="G612" s="45" t="s">
        <v>2979</v>
      </c>
      <c r="H612" s="47">
        <f t="shared" si="40"/>
        <v>611</v>
      </c>
      <c r="I612" s="324" t="s">
        <v>40</v>
      </c>
      <c r="J612" s="255" t="str">
        <f>IF(ISBLANK(INDEX('Policy Characteristics'!D:D,MATCH($C612,'Policy Characteristics'!$C:$C,0))),"",INDEX('Policy Characteristics'!D:D,MATCH($C612,'Policy Characteristics'!$C:$C,0)))</f>
        <v>Industry CCS</v>
      </c>
      <c r="K612" s="254" t="str">
        <f>IF(ISBLANK(INDEX('Policy Characteristics'!E:E,MATCH($C612,'Policy Characteristics'!$C:$C,0))),"",INDEX('Policy Characteristics'!E:E,MATCH($C612,'Policy Characteristics'!$C:$C,0)))</f>
        <v>indst CCS</v>
      </c>
      <c r="L612" s="261">
        <f>IF(ISBLANK(INDEX('Policy Characteristics'!F:F,MATCH($C612,'Policy Characteristics'!$C:$C,0))),"",INDEX('Policy Characteristics'!F:F,MATCH($C612,'Policy Characteristics'!$C:$C,0)))</f>
        <v>0</v>
      </c>
      <c r="M612" s="261">
        <f>IF(ISBLANK(INDEX('Policy Characteristics'!G:G,MATCH($C612,'Policy Characteristics'!$C:$C,0))),"",INDEX('Policy Characteristics'!G:G,MATCH($C612,'Policy Characteristics'!$C:$C,0)))</f>
        <v>1</v>
      </c>
      <c r="N612" s="261">
        <f>IF(ISBLANK(INDEX('Policy Characteristics'!H:H,MATCH($C612,'Policy Characteristics'!$C:$C,0))),"",INDEX('Policy Characteristics'!H:H,MATCH($C612,'Policy Characteristics'!$C:$C,0)))</f>
        <v>0.01</v>
      </c>
      <c r="O612" s="254" t="str">
        <f>IF(ISBLANK(INDEX('Policy Characteristics'!I:I,MATCH($C612,'Policy Characteristics'!$C:$C,0))),"",INDEX('Policy Characteristics'!I:I,MATCH($C612,'Policy Characteristics'!$C:$C,0)))</f>
        <v>% of CO2 captured</v>
      </c>
      <c r="P612" s="254" t="str">
        <f>IF(ISBLANK(INDEX('Policy Characteristics'!J:J,MATCH($C612,'Policy Characteristics'!$C:$C,0))),"",INDEX('Policy Characteristics'!J:J,MATCH($C612,'Policy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12" s="254" t="str">
        <f>IF(ISBLANK(INDEX('Policy Characteristics'!K:K,MATCH($C612,'Policy Characteristics'!$C:$C,0))),"",INDEX('Policy Characteristics'!K:K,MATCH($C612,'Policy Characteristics'!$C:$C,0)))</f>
        <v>ccs.html#ccs</v>
      </c>
      <c r="R612" s="254" t="str">
        <f>IF(ISBLANK(INDEX('Policy Characteristics'!L:L,MATCH($C612,'Policy Characteristics'!$C:$C,0))),"",INDEX('Policy Characteristics'!L:L,MATCH($C612,'Policy Characteristics'!$C:$C,0)))</f>
        <v>carbon-capture-and-sequestration.html</v>
      </c>
    </row>
    <row r="613" spans="1:18" x14ac:dyDescent="0.25">
      <c r="A613" s="254" t="str">
        <f>IF(ISBLANK(INDEX('Policy Characteristics'!A:A,MATCH($C613,'Policy Characteristics'!$C:$C,0))),"",INDEX('Policy Characteristics'!A:A,MATCH($C613,'Policy Characteristics'!$C:$C,0)))</f>
        <v>Industry</v>
      </c>
      <c r="B613" s="262" t="str">
        <f>IF(ISBLANK(INDEX('Policy Characteristics'!B:B,MATCH($C613,'Policy Characteristics'!$C:$C,0))),"",INDEX('Policy Characteristics'!B:B,MATCH($C613,'Policy Characteristics'!$C:$C,0)))</f>
        <v>Carbon Capture and Sequestration</v>
      </c>
      <c r="C613" s="254" t="str">
        <f t="shared" si="42"/>
        <v>Industry Sector Minimum Fraction of CCS Achieved</v>
      </c>
      <c r="D613" s="6" t="s">
        <v>3029</v>
      </c>
      <c r="E613" s="6" t="s">
        <v>2500</v>
      </c>
      <c r="F613" t="s">
        <v>2991</v>
      </c>
      <c r="G613" s="45" t="s">
        <v>2980</v>
      </c>
      <c r="H613" s="47">
        <f t="shared" si="40"/>
        <v>612</v>
      </c>
      <c r="I613" s="325" t="s">
        <v>41</v>
      </c>
      <c r="J613" s="255" t="str">
        <f>IF(ISBLANK(INDEX('Policy Characteristics'!D:D,MATCH($C613,'Policy Characteristics'!$C:$C,0))),"",INDEX('Policy Characteristics'!D:D,MATCH($C613,'Policy Characteristics'!$C:$C,0)))</f>
        <v>Industry CCS</v>
      </c>
      <c r="K613" s="254" t="str">
        <f>IF(ISBLANK(INDEX('Policy Characteristics'!E:E,MATCH($C613,'Policy Characteristics'!$C:$C,0))),"",INDEX('Policy Characteristics'!E:E,MATCH($C613,'Policy Characteristics'!$C:$C,0)))</f>
        <v>indst CCS</v>
      </c>
      <c r="L613" s="261">
        <f>IF(ISBLANK(INDEX('Policy Characteristics'!F:F,MATCH($C613,'Policy Characteristics'!$C:$C,0))),"",INDEX('Policy Characteristics'!F:F,MATCH($C613,'Policy Characteristics'!$C:$C,0)))</f>
        <v>0</v>
      </c>
      <c r="M613" s="261">
        <f>IF(ISBLANK(INDEX('Policy Characteristics'!G:G,MATCH($C613,'Policy Characteristics'!$C:$C,0))),"",INDEX('Policy Characteristics'!G:G,MATCH($C613,'Policy Characteristics'!$C:$C,0)))</f>
        <v>1</v>
      </c>
      <c r="N613" s="261">
        <f>IF(ISBLANK(INDEX('Policy Characteristics'!H:H,MATCH($C613,'Policy Characteristics'!$C:$C,0))),"",INDEX('Policy Characteristics'!H:H,MATCH($C613,'Policy Characteristics'!$C:$C,0)))</f>
        <v>0.01</v>
      </c>
      <c r="O613" s="254" t="str">
        <f>IF(ISBLANK(INDEX('Policy Characteristics'!I:I,MATCH($C613,'Policy Characteristics'!$C:$C,0))),"",INDEX('Policy Characteristics'!I:I,MATCH($C613,'Policy Characteristics'!$C:$C,0)))</f>
        <v>% of CO2 captured</v>
      </c>
      <c r="P613" s="254" t="str">
        <f>IF(ISBLANK(INDEX('Policy Characteristics'!J:J,MATCH($C613,'Policy Characteristics'!$C:$C,0))),"",INDEX('Policy Characteristics'!J:J,MATCH($C613,'Policy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13" s="254" t="str">
        <f>IF(ISBLANK(INDEX('Policy Characteristics'!K:K,MATCH($C613,'Policy Characteristics'!$C:$C,0))),"",INDEX('Policy Characteristics'!K:K,MATCH($C613,'Policy Characteristics'!$C:$C,0)))</f>
        <v>ccs.html#ccs</v>
      </c>
      <c r="R613" s="254" t="str">
        <f>IF(ISBLANK(INDEX('Policy Characteristics'!L:L,MATCH($C613,'Policy Characteristics'!$C:$C,0))),"",INDEX('Policy Characteristics'!L:L,MATCH($C613,'Policy Characteristics'!$C:$C,0)))</f>
        <v>carbon-capture-and-sequestration.html</v>
      </c>
    </row>
    <row r="614" spans="1:18" x14ac:dyDescent="0.25">
      <c r="A614" s="254" t="str">
        <f>IF(ISBLANK(INDEX('Policy Characteristics'!A:A,MATCH($C614,'Policy Characteristics'!$C:$C,0))),"",INDEX('Policy Characteristics'!A:A,MATCH($C614,'Policy Characteristics'!$C:$C,0)))</f>
        <v>Industry</v>
      </c>
      <c r="B614" s="262" t="str">
        <f>IF(ISBLANK(INDEX('Policy Characteristics'!B:B,MATCH($C614,'Policy Characteristics'!$C:$C,0))),"",INDEX('Policy Characteristics'!B:B,MATCH($C614,'Policy Characteristics'!$C:$C,0)))</f>
        <v>Carbon Capture and Sequestration</v>
      </c>
      <c r="C614" s="254" t="str">
        <f t="shared" si="42"/>
        <v>Industry Sector Minimum Fraction of CCS Achieved</v>
      </c>
      <c r="D614" s="6" t="s">
        <v>3030</v>
      </c>
      <c r="E614" s="6" t="s">
        <v>2978</v>
      </c>
      <c r="F614" t="s">
        <v>2992</v>
      </c>
      <c r="G614" s="45" t="s">
        <v>2979</v>
      </c>
      <c r="H614" s="47">
        <f t="shared" si="40"/>
        <v>613</v>
      </c>
      <c r="I614" s="324" t="s">
        <v>40</v>
      </c>
      <c r="J614" s="255" t="str">
        <f>IF(ISBLANK(INDEX('Policy Characteristics'!D:D,MATCH($C614,'Policy Characteristics'!$C:$C,0))),"",INDEX('Policy Characteristics'!D:D,MATCH($C614,'Policy Characteristics'!$C:$C,0)))</f>
        <v>Industry CCS</v>
      </c>
      <c r="K614" s="254" t="str">
        <f>IF(ISBLANK(INDEX('Policy Characteristics'!E:E,MATCH($C614,'Policy Characteristics'!$C:$C,0))),"",INDEX('Policy Characteristics'!E:E,MATCH($C614,'Policy Characteristics'!$C:$C,0)))</f>
        <v>indst CCS</v>
      </c>
      <c r="L614" s="261">
        <f>IF(ISBLANK(INDEX('Policy Characteristics'!F:F,MATCH($C614,'Policy Characteristics'!$C:$C,0))),"",INDEX('Policy Characteristics'!F:F,MATCH($C614,'Policy Characteristics'!$C:$C,0)))</f>
        <v>0</v>
      </c>
      <c r="M614" s="261">
        <f>IF(ISBLANK(INDEX('Policy Characteristics'!G:G,MATCH($C614,'Policy Characteristics'!$C:$C,0))),"",INDEX('Policy Characteristics'!G:G,MATCH($C614,'Policy Characteristics'!$C:$C,0)))</f>
        <v>1</v>
      </c>
      <c r="N614" s="261">
        <f>IF(ISBLANK(INDEX('Policy Characteristics'!H:H,MATCH($C614,'Policy Characteristics'!$C:$C,0))),"",INDEX('Policy Characteristics'!H:H,MATCH($C614,'Policy Characteristics'!$C:$C,0)))</f>
        <v>0.01</v>
      </c>
      <c r="O614" s="254" t="str">
        <f>IF(ISBLANK(INDEX('Policy Characteristics'!I:I,MATCH($C614,'Policy Characteristics'!$C:$C,0))),"",INDEX('Policy Characteristics'!I:I,MATCH($C614,'Policy Characteristics'!$C:$C,0)))</f>
        <v>% of CO2 captured</v>
      </c>
      <c r="P614" s="254" t="str">
        <f>IF(ISBLANK(INDEX('Policy Characteristics'!J:J,MATCH($C614,'Policy Characteristics'!$C:$C,0))),"",INDEX('Policy Characteristics'!J:J,MATCH($C614,'Policy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14" s="254" t="str">
        <f>IF(ISBLANK(INDEX('Policy Characteristics'!K:K,MATCH($C614,'Policy Characteristics'!$C:$C,0))),"",INDEX('Policy Characteristics'!K:K,MATCH($C614,'Policy Characteristics'!$C:$C,0)))</f>
        <v>ccs.html#ccs</v>
      </c>
      <c r="R614" s="254" t="str">
        <f>IF(ISBLANK(INDEX('Policy Characteristics'!L:L,MATCH($C614,'Policy Characteristics'!$C:$C,0))),"",INDEX('Policy Characteristics'!L:L,MATCH($C614,'Policy Characteristics'!$C:$C,0)))</f>
        <v>carbon-capture-and-sequestration.html</v>
      </c>
    </row>
    <row r="615" spans="1:18" x14ac:dyDescent="0.25">
      <c r="A615" s="254" t="str">
        <f>IF(ISBLANK(INDEX('Policy Characteristics'!A:A,MATCH($C615,'Policy Characteristics'!$C:$C,0))),"",INDEX('Policy Characteristics'!A:A,MATCH($C615,'Policy Characteristics'!$C:$C,0)))</f>
        <v>Industry</v>
      </c>
      <c r="B615" s="262" t="str">
        <f>IF(ISBLANK(INDEX('Policy Characteristics'!B:B,MATCH($C615,'Policy Characteristics'!$C:$C,0))),"",INDEX('Policy Characteristics'!B:B,MATCH($C615,'Policy Characteristics'!$C:$C,0)))</f>
        <v>Carbon Capture and Sequestration</v>
      </c>
      <c r="C615" s="254" t="str">
        <f t="shared" si="42"/>
        <v>Industry Sector Minimum Fraction of CCS Achieved</v>
      </c>
      <c r="D615" s="6" t="s">
        <v>3030</v>
      </c>
      <c r="E615" s="6" t="s">
        <v>2500</v>
      </c>
      <c r="F615" t="s">
        <v>2992</v>
      </c>
      <c r="G615" s="45" t="s">
        <v>2980</v>
      </c>
      <c r="H615" s="47">
        <f t="shared" si="40"/>
        <v>614</v>
      </c>
      <c r="I615" s="325" t="s">
        <v>41</v>
      </c>
      <c r="J615" s="255" t="str">
        <f>IF(ISBLANK(INDEX('Policy Characteristics'!D:D,MATCH($C615,'Policy Characteristics'!$C:$C,0))),"",INDEX('Policy Characteristics'!D:D,MATCH($C615,'Policy Characteristics'!$C:$C,0)))</f>
        <v>Industry CCS</v>
      </c>
      <c r="K615" s="254" t="str">
        <f>IF(ISBLANK(INDEX('Policy Characteristics'!E:E,MATCH($C615,'Policy Characteristics'!$C:$C,0))),"",INDEX('Policy Characteristics'!E:E,MATCH($C615,'Policy Characteristics'!$C:$C,0)))</f>
        <v>indst CCS</v>
      </c>
      <c r="L615" s="261">
        <f>IF(ISBLANK(INDEX('Policy Characteristics'!F:F,MATCH($C615,'Policy Characteristics'!$C:$C,0))),"",INDEX('Policy Characteristics'!F:F,MATCH($C615,'Policy Characteristics'!$C:$C,0)))</f>
        <v>0</v>
      </c>
      <c r="M615" s="261">
        <f>IF(ISBLANK(INDEX('Policy Characteristics'!G:G,MATCH($C615,'Policy Characteristics'!$C:$C,0))),"",INDEX('Policy Characteristics'!G:G,MATCH($C615,'Policy Characteristics'!$C:$C,0)))</f>
        <v>1</v>
      </c>
      <c r="N615" s="261">
        <f>IF(ISBLANK(INDEX('Policy Characteristics'!H:H,MATCH($C615,'Policy Characteristics'!$C:$C,0))),"",INDEX('Policy Characteristics'!H:H,MATCH($C615,'Policy Characteristics'!$C:$C,0)))</f>
        <v>0.01</v>
      </c>
      <c r="O615" s="254" t="str">
        <f>IF(ISBLANK(INDEX('Policy Characteristics'!I:I,MATCH($C615,'Policy Characteristics'!$C:$C,0))),"",INDEX('Policy Characteristics'!I:I,MATCH($C615,'Policy Characteristics'!$C:$C,0)))</f>
        <v>% of CO2 captured</v>
      </c>
      <c r="P615" s="254" t="str">
        <f>IF(ISBLANK(INDEX('Policy Characteristics'!J:J,MATCH($C615,'Policy Characteristics'!$C:$C,0))),"",INDEX('Policy Characteristics'!J:J,MATCH($C615,'Policy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15" s="254" t="str">
        <f>IF(ISBLANK(INDEX('Policy Characteristics'!K:K,MATCH($C615,'Policy Characteristics'!$C:$C,0))),"",INDEX('Policy Characteristics'!K:K,MATCH($C615,'Policy Characteristics'!$C:$C,0)))</f>
        <v>ccs.html#ccs</v>
      </c>
      <c r="R615" s="254" t="str">
        <f>IF(ISBLANK(INDEX('Policy Characteristics'!L:L,MATCH($C615,'Policy Characteristics'!$C:$C,0))),"",INDEX('Policy Characteristics'!L:L,MATCH($C615,'Policy Characteristics'!$C:$C,0)))</f>
        <v>carbon-capture-and-sequestration.html</v>
      </c>
    </row>
    <row r="616" spans="1:18" x14ac:dyDescent="0.25">
      <c r="A616" s="254" t="str">
        <f>IF(ISBLANK(INDEX('Policy Characteristics'!A:A,MATCH($C616,'Policy Characteristics'!$C:$C,0))),"",INDEX('Policy Characteristics'!A:A,MATCH($C616,'Policy Characteristics'!$C:$C,0)))</f>
        <v>Industry</v>
      </c>
      <c r="B616" s="262" t="str">
        <f>IF(ISBLANK(INDEX('Policy Characteristics'!B:B,MATCH($C616,'Policy Characteristics'!$C:$C,0))),"",INDEX('Policy Characteristics'!B:B,MATCH($C616,'Policy Characteristics'!$C:$C,0)))</f>
        <v>Carbon Capture and Sequestration</v>
      </c>
      <c r="C616" s="254" t="str">
        <f t="shared" si="42"/>
        <v>Industry Sector Minimum Fraction of CCS Achieved</v>
      </c>
      <c r="D616" s="6" t="s">
        <v>3031</v>
      </c>
      <c r="E616" s="6" t="s">
        <v>2978</v>
      </c>
      <c r="F616" t="s">
        <v>2993</v>
      </c>
      <c r="G616" s="45" t="s">
        <v>2979</v>
      </c>
      <c r="H616" s="47">
        <f t="shared" si="40"/>
        <v>615</v>
      </c>
      <c r="I616" s="324" t="s">
        <v>40</v>
      </c>
      <c r="J616" s="255" t="str">
        <f>IF(ISBLANK(INDEX('Policy Characteristics'!D:D,MATCH($C616,'Policy Characteristics'!$C:$C,0))),"",INDEX('Policy Characteristics'!D:D,MATCH($C616,'Policy Characteristics'!$C:$C,0)))</f>
        <v>Industry CCS</v>
      </c>
      <c r="K616" s="254" t="str">
        <f>IF(ISBLANK(INDEX('Policy Characteristics'!E:E,MATCH($C616,'Policy Characteristics'!$C:$C,0))),"",INDEX('Policy Characteristics'!E:E,MATCH($C616,'Policy Characteristics'!$C:$C,0)))</f>
        <v>indst CCS</v>
      </c>
      <c r="L616" s="261">
        <f>IF(ISBLANK(INDEX('Policy Characteristics'!F:F,MATCH($C616,'Policy Characteristics'!$C:$C,0))),"",INDEX('Policy Characteristics'!F:F,MATCH($C616,'Policy Characteristics'!$C:$C,0)))</f>
        <v>0</v>
      </c>
      <c r="M616" s="261">
        <f>IF(ISBLANK(INDEX('Policy Characteristics'!G:G,MATCH($C616,'Policy Characteristics'!$C:$C,0))),"",INDEX('Policy Characteristics'!G:G,MATCH($C616,'Policy Characteristics'!$C:$C,0)))</f>
        <v>1</v>
      </c>
      <c r="N616" s="261">
        <f>IF(ISBLANK(INDEX('Policy Characteristics'!H:H,MATCH($C616,'Policy Characteristics'!$C:$C,0))),"",INDEX('Policy Characteristics'!H:H,MATCH($C616,'Policy Characteristics'!$C:$C,0)))</f>
        <v>0.01</v>
      </c>
      <c r="O616" s="254" t="str">
        <f>IF(ISBLANK(INDEX('Policy Characteristics'!I:I,MATCH($C616,'Policy Characteristics'!$C:$C,0))),"",INDEX('Policy Characteristics'!I:I,MATCH($C616,'Policy Characteristics'!$C:$C,0)))</f>
        <v>% of CO2 captured</v>
      </c>
      <c r="P616" s="254" t="str">
        <f>IF(ISBLANK(INDEX('Policy Characteristics'!J:J,MATCH($C616,'Policy Characteristics'!$C:$C,0))),"",INDEX('Policy Characteristics'!J:J,MATCH($C616,'Policy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16" s="254" t="str">
        <f>IF(ISBLANK(INDEX('Policy Characteristics'!K:K,MATCH($C616,'Policy Characteristics'!$C:$C,0))),"",INDEX('Policy Characteristics'!K:K,MATCH($C616,'Policy Characteristics'!$C:$C,0)))</f>
        <v>ccs.html#ccs</v>
      </c>
      <c r="R616" s="254" t="str">
        <f>IF(ISBLANK(INDEX('Policy Characteristics'!L:L,MATCH($C616,'Policy Characteristics'!$C:$C,0))),"",INDEX('Policy Characteristics'!L:L,MATCH($C616,'Policy Characteristics'!$C:$C,0)))</f>
        <v>carbon-capture-and-sequestration.html</v>
      </c>
    </row>
    <row r="617" spans="1:18" x14ac:dyDescent="0.25">
      <c r="A617" s="254" t="str">
        <f>IF(ISBLANK(INDEX('Policy Characteristics'!A:A,MATCH($C617,'Policy Characteristics'!$C:$C,0))),"",INDEX('Policy Characteristics'!A:A,MATCH($C617,'Policy Characteristics'!$C:$C,0)))</f>
        <v>Industry</v>
      </c>
      <c r="B617" s="262" t="str">
        <f>IF(ISBLANK(INDEX('Policy Characteristics'!B:B,MATCH($C617,'Policy Characteristics'!$C:$C,0))),"",INDEX('Policy Characteristics'!B:B,MATCH($C617,'Policy Characteristics'!$C:$C,0)))</f>
        <v>Carbon Capture and Sequestration</v>
      </c>
      <c r="C617" s="254" t="str">
        <f t="shared" si="42"/>
        <v>Industry Sector Minimum Fraction of CCS Achieved</v>
      </c>
      <c r="D617" s="6" t="s">
        <v>3031</v>
      </c>
      <c r="E617" s="6" t="s">
        <v>2500</v>
      </c>
      <c r="F617" t="s">
        <v>2993</v>
      </c>
      <c r="G617" s="45" t="s">
        <v>2980</v>
      </c>
      <c r="H617" s="47">
        <f t="shared" si="40"/>
        <v>616</v>
      </c>
      <c r="I617" s="325" t="s">
        <v>41</v>
      </c>
      <c r="J617" s="255" t="str">
        <f>IF(ISBLANK(INDEX('Policy Characteristics'!D:D,MATCH($C617,'Policy Characteristics'!$C:$C,0))),"",INDEX('Policy Characteristics'!D:D,MATCH($C617,'Policy Characteristics'!$C:$C,0)))</f>
        <v>Industry CCS</v>
      </c>
      <c r="K617" s="254" t="str">
        <f>IF(ISBLANK(INDEX('Policy Characteristics'!E:E,MATCH($C617,'Policy Characteristics'!$C:$C,0))),"",INDEX('Policy Characteristics'!E:E,MATCH($C617,'Policy Characteristics'!$C:$C,0)))</f>
        <v>indst CCS</v>
      </c>
      <c r="L617" s="261">
        <f>IF(ISBLANK(INDEX('Policy Characteristics'!F:F,MATCH($C617,'Policy Characteristics'!$C:$C,0))),"",INDEX('Policy Characteristics'!F:F,MATCH($C617,'Policy Characteristics'!$C:$C,0)))</f>
        <v>0</v>
      </c>
      <c r="M617" s="261">
        <f>IF(ISBLANK(INDEX('Policy Characteristics'!G:G,MATCH($C617,'Policy Characteristics'!$C:$C,0))),"",INDEX('Policy Characteristics'!G:G,MATCH($C617,'Policy Characteristics'!$C:$C,0)))</f>
        <v>1</v>
      </c>
      <c r="N617" s="261">
        <f>IF(ISBLANK(INDEX('Policy Characteristics'!H:H,MATCH($C617,'Policy Characteristics'!$C:$C,0))),"",INDEX('Policy Characteristics'!H:H,MATCH($C617,'Policy Characteristics'!$C:$C,0)))</f>
        <v>0.01</v>
      </c>
      <c r="O617" s="254" t="str">
        <f>IF(ISBLANK(INDEX('Policy Characteristics'!I:I,MATCH($C617,'Policy Characteristics'!$C:$C,0))),"",INDEX('Policy Characteristics'!I:I,MATCH($C617,'Policy Characteristics'!$C:$C,0)))</f>
        <v>% of CO2 captured</v>
      </c>
      <c r="P617" s="254" t="str">
        <f>IF(ISBLANK(INDEX('Policy Characteristics'!J:J,MATCH($C617,'Policy Characteristics'!$C:$C,0))),"",INDEX('Policy Characteristics'!J:J,MATCH($C617,'Policy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17" s="254" t="str">
        <f>IF(ISBLANK(INDEX('Policy Characteristics'!K:K,MATCH($C617,'Policy Characteristics'!$C:$C,0))),"",INDEX('Policy Characteristics'!K:K,MATCH($C617,'Policy Characteristics'!$C:$C,0)))</f>
        <v>ccs.html#ccs</v>
      </c>
      <c r="R617" s="254" t="str">
        <f>IF(ISBLANK(INDEX('Policy Characteristics'!L:L,MATCH($C617,'Policy Characteristics'!$C:$C,0))),"",INDEX('Policy Characteristics'!L:L,MATCH($C617,'Policy Characteristics'!$C:$C,0)))</f>
        <v>carbon-capture-and-sequestration.html</v>
      </c>
    </row>
    <row r="618" spans="1:18" x14ac:dyDescent="0.25">
      <c r="A618" s="254" t="str">
        <f>IF(ISBLANK(INDEX('Policy Characteristics'!A:A,MATCH($C618,'Policy Characteristics'!$C:$C,0))),"",INDEX('Policy Characteristics'!A:A,MATCH($C618,'Policy Characteristics'!$C:$C,0)))</f>
        <v>Industry</v>
      </c>
      <c r="B618" s="262" t="str">
        <f>IF(ISBLANK(INDEX('Policy Characteristics'!B:B,MATCH($C618,'Policy Characteristics'!$C:$C,0))),"",INDEX('Policy Characteristics'!B:B,MATCH($C618,'Policy Characteristics'!$C:$C,0)))</f>
        <v>Carbon Capture and Sequestration</v>
      </c>
      <c r="C618" s="254" t="str">
        <f t="shared" si="42"/>
        <v>Industry Sector Minimum Fraction of CCS Achieved</v>
      </c>
      <c r="D618" s="6" t="s">
        <v>3032</v>
      </c>
      <c r="E618" s="6" t="s">
        <v>2978</v>
      </c>
      <c r="F618" t="s">
        <v>2994</v>
      </c>
      <c r="G618" s="45" t="s">
        <v>2979</v>
      </c>
      <c r="H618" s="47">
        <f t="shared" si="40"/>
        <v>617</v>
      </c>
      <c r="I618" s="324" t="s">
        <v>40</v>
      </c>
      <c r="J618" s="255" t="str">
        <f>IF(ISBLANK(INDEX('Policy Characteristics'!D:D,MATCH($C618,'Policy Characteristics'!$C:$C,0))),"",INDEX('Policy Characteristics'!D:D,MATCH($C618,'Policy Characteristics'!$C:$C,0)))</f>
        <v>Industry CCS</v>
      </c>
      <c r="K618" s="254" t="str">
        <f>IF(ISBLANK(INDEX('Policy Characteristics'!E:E,MATCH($C618,'Policy Characteristics'!$C:$C,0))),"",INDEX('Policy Characteristics'!E:E,MATCH($C618,'Policy Characteristics'!$C:$C,0)))</f>
        <v>indst CCS</v>
      </c>
      <c r="L618" s="261">
        <f>IF(ISBLANK(INDEX('Policy Characteristics'!F:F,MATCH($C618,'Policy Characteristics'!$C:$C,0))),"",INDEX('Policy Characteristics'!F:F,MATCH($C618,'Policy Characteristics'!$C:$C,0)))</f>
        <v>0</v>
      </c>
      <c r="M618" s="261">
        <f>IF(ISBLANK(INDEX('Policy Characteristics'!G:G,MATCH($C618,'Policy Characteristics'!$C:$C,0))),"",INDEX('Policy Characteristics'!G:G,MATCH($C618,'Policy Characteristics'!$C:$C,0)))</f>
        <v>1</v>
      </c>
      <c r="N618" s="261">
        <f>IF(ISBLANK(INDEX('Policy Characteristics'!H:H,MATCH($C618,'Policy Characteristics'!$C:$C,0))),"",INDEX('Policy Characteristics'!H:H,MATCH($C618,'Policy Characteristics'!$C:$C,0)))</f>
        <v>0.01</v>
      </c>
      <c r="O618" s="254" t="str">
        <f>IF(ISBLANK(INDEX('Policy Characteristics'!I:I,MATCH($C618,'Policy Characteristics'!$C:$C,0))),"",INDEX('Policy Characteristics'!I:I,MATCH($C618,'Policy Characteristics'!$C:$C,0)))</f>
        <v>% of CO2 captured</v>
      </c>
      <c r="P618" s="254" t="str">
        <f>IF(ISBLANK(INDEX('Policy Characteristics'!J:J,MATCH($C618,'Policy Characteristics'!$C:$C,0))),"",INDEX('Policy Characteristics'!J:J,MATCH($C618,'Policy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18" s="254" t="str">
        <f>IF(ISBLANK(INDEX('Policy Characteristics'!K:K,MATCH($C618,'Policy Characteristics'!$C:$C,0))),"",INDEX('Policy Characteristics'!K:K,MATCH($C618,'Policy Characteristics'!$C:$C,0)))</f>
        <v>ccs.html#ccs</v>
      </c>
      <c r="R618" s="254" t="str">
        <f>IF(ISBLANK(INDEX('Policy Characteristics'!L:L,MATCH($C618,'Policy Characteristics'!$C:$C,0))),"",INDEX('Policy Characteristics'!L:L,MATCH($C618,'Policy Characteristics'!$C:$C,0)))</f>
        <v>carbon-capture-and-sequestration.html</v>
      </c>
    </row>
    <row r="619" spans="1:18" x14ac:dyDescent="0.25">
      <c r="A619" s="254" t="str">
        <f>IF(ISBLANK(INDEX('Policy Characteristics'!A:A,MATCH($C619,'Policy Characteristics'!$C:$C,0))),"",INDEX('Policy Characteristics'!A:A,MATCH($C619,'Policy Characteristics'!$C:$C,0)))</f>
        <v>Industry</v>
      </c>
      <c r="B619" s="262" t="str">
        <f>IF(ISBLANK(INDEX('Policy Characteristics'!B:B,MATCH($C619,'Policy Characteristics'!$C:$C,0))),"",INDEX('Policy Characteristics'!B:B,MATCH($C619,'Policy Characteristics'!$C:$C,0)))</f>
        <v>Carbon Capture and Sequestration</v>
      </c>
      <c r="C619" s="254" t="str">
        <f t="shared" si="42"/>
        <v>Industry Sector Minimum Fraction of CCS Achieved</v>
      </c>
      <c r="D619" s="6" t="s">
        <v>3032</v>
      </c>
      <c r="E619" s="6" t="s">
        <v>2500</v>
      </c>
      <c r="F619" t="s">
        <v>2994</v>
      </c>
      <c r="G619" s="45" t="s">
        <v>2980</v>
      </c>
      <c r="H619" s="47">
        <f t="shared" si="40"/>
        <v>618</v>
      </c>
      <c r="I619" s="325" t="s">
        <v>41</v>
      </c>
      <c r="J619" s="255" t="str">
        <f>IF(ISBLANK(INDEX('Policy Characteristics'!D:D,MATCH($C619,'Policy Characteristics'!$C:$C,0))),"",INDEX('Policy Characteristics'!D:D,MATCH($C619,'Policy Characteristics'!$C:$C,0)))</f>
        <v>Industry CCS</v>
      </c>
      <c r="K619" s="254" t="str">
        <f>IF(ISBLANK(INDEX('Policy Characteristics'!E:E,MATCH($C619,'Policy Characteristics'!$C:$C,0))),"",INDEX('Policy Characteristics'!E:E,MATCH($C619,'Policy Characteristics'!$C:$C,0)))</f>
        <v>indst CCS</v>
      </c>
      <c r="L619" s="261">
        <f>IF(ISBLANK(INDEX('Policy Characteristics'!F:F,MATCH($C619,'Policy Characteristics'!$C:$C,0))),"",INDEX('Policy Characteristics'!F:F,MATCH($C619,'Policy Characteristics'!$C:$C,0)))</f>
        <v>0</v>
      </c>
      <c r="M619" s="261">
        <f>IF(ISBLANK(INDEX('Policy Characteristics'!G:G,MATCH($C619,'Policy Characteristics'!$C:$C,0))),"",INDEX('Policy Characteristics'!G:G,MATCH($C619,'Policy Characteristics'!$C:$C,0)))</f>
        <v>1</v>
      </c>
      <c r="N619" s="261">
        <f>IF(ISBLANK(INDEX('Policy Characteristics'!H:H,MATCH($C619,'Policy Characteristics'!$C:$C,0))),"",INDEX('Policy Characteristics'!H:H,MATCH($C619,'Policy Characteristics'!$C:$C,0)))</f>
        <v>0.01</v>
      </c>
      <c r="O619" s="254" t="str">
        <f>IF(ISBLANK(INDEX('Policy Characteristics'!I:I,MATCH($C619,'Policy Characteristics'!$C:$C,0))),"",INDEX('Policy Characteristics'!I:I,MATCH($C619,'Policy Characteristics'!$C:$C,0)))</f>
        <v>% of CO2 captured</v>
      </c>
      <c r="P619" s="254" t="str">
        <f>IF(ISBLANK(INDEX('Policy Characteristics'!J:J,MATCH($C619,'Policy Characteristics'!$C:$C,0))),"",INDEX('Policy Characteristics'!J:J,MATCH($C619,'Policy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19" s="254" t="str">
        <f>IF(ISBLANK(INDEX('Policy Characteristics'!K:K,MATCH($C619,'Policy Characteristics'!$C:$C,0))),"",INDEX('Policy Characteristics'!K:K,MATCH($C619,'Policy Characteristics'!$C:$C,0)))</f>
        <v>ccs.html#ccs</v>
      </c>
      <c r="R619" s="254" t="str">
        <f>IF(ISBLANK(INDEX('Policy Characteristics'!L:L,MATCH($C619,'Policy Characteristics'!$C:$C,0))),"",INDEX('Policy Characteristics'!L:L,MATCH($C619,'Policy Characteristics'!$C:$C,0)))</f>
        <v>carbon-capture-and-sequestration.html</v>
      </c>
    </row>
    <row r="620" spans="1:18" x14ac:dyDescent="0.25">
      <c r="A620" s="254" t="str">
        <f>IF(ISBLANK(INDEX('Policy Characteristics'!A:A,MATCH($C620,'Policy Characteristics'!$C:$C,0))),"",INDEX('Policy Characteristics'!A:A,MATCH($C620,'Policy Characteristics'!$C:$C,0)))</f>
        <v>Industry</v>
      </c>
      <c r="B620" s="262" t="str">
        <f>IF(ISBLANK(INDEX('Policy Characteristics'!B:B,MATCH($C620,'Policy Characteristics'!$C:$C,0))),"",INDEX('Policy Characteristics'!B:B,MATCH($C620,'Policy Characteristics'!$C:$C,0)))</f>
        <v>Carbon Capture and Sequestration</v>
      </c>
      <c r="C620" s="254" t="str">
        <f t="shared" si="42"/>
        <v>Industry Sector Minimum Fraction of CCS Achieved</v>
      </c>
      <c r="D620" s="6" t="s">
        <v>3033</v>
      </c>
      <c r="E620" s="6" t="s">
        <v>2978</v>
      </c>
      <c r="F620" t="s">
        <v>2995</v>
      </c>
      <c r="G620" s="45" t="s">
        <v>2979</v>
      </c>
      <c r="H620" s="47">
        <f t="shared" si="40"/>
        <v>619</v>
      </c>
      <c r="I620" s="324" t="s">
        <v>40</v>
      </c>
      <c r="J620" s="255" t="str">
        <f>IF(ISBLANK(INDEX('Policy Characteristics'!D:D,MATCH($C620,'Policy Characteristics'!$C:$C,0))),"",INDEX('Policy Characteristics'!D:D,MATCH($C620,'Policy Characteristics'!$C:$C,0)))</f>
        <v>Industry CCS</v>
      </c>
      <c r="K620" s="254" t="str">
        <f>IF(ISBLANK(INDEX('Policy Characteristics'!E:E,MATCH($C620,'Policy Characteristics'!$C:$C,0))),"",INDEX('Policy Characteristics'!E:E,MATCH($C620,'Policy Characteristics'!$C:$C,0)))</f>
        <v>indst CCS</v>
      </c>
      <c r="L620" s="261">
        <f>IF(ISBLANK(INDEX('Policy Characteristics'!F:F,MATCH($C620,'Policy Characteristics'!$C:$C,0))),"",INDEX('Policy Characteristics'!F:F,MATCH($C620,'Policy Characteristics'!$C:$C,0)))</f>
        <v>0</v>
      </c>
      <c r="M620" s="261">
        <f>IF(ISBLANK(INDEX('Policy Characteristics'!G:G,MATCH($C620,'Policy Characteristics'!$C:$C,0))),"",INDEX('Policy Characteristics'!G:G,MATCH($C620,'Policy Characteristics'!$C:$C,0)))</f>
        <v>1</v>
      </c>
      <c r="N620" s="261">
        <f>IF(ISBLANK(INDEX('Policy Characteristics'!H:H,MATCH($C620,'Policy Characteristics'!$C:$C,0))),"",INDEX('Policy Characteristics'!H:H,MATCH($C620,'Policy Characteristics'!$C:$C,0)))</f>
        <v>0.01</v>
      </c>
      <c r="O620" s="254" t="str">
        <f>IF(ISBLANK(INDEX('Policy Characteristics'!I:I,MATCH($C620,'Policy Characteristics'!$C:$C,0))),"",INDEX('Policy Characteristics'!I:I,MATCH($C620,'Policy Characteristics'!$C:$C,0)))</f>
        <v>% of CO2 captured</v>
      </c>
      <c r="P620" s="254" t="str">
        <f>IF(ISBLANK(INDEX('Policy Characteristics'!J:J,MATCH($C620,'Policy Characteristics'!$C:$C,0))),"",INDEX('Policy Characteristics'!J:J,MATCH($C620,'Policy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20" s="254" t="str">
        <f>IF(ISBLANK(INDEX('Policy Characteristics'!K:K,MATCH($C620,'Policy Characteristics'!$C:$C,0))),"",INDEX('Policy Characteristics'!K:K,MATCH($C620,'Policy Characteristics'!$C:$C,0)))</f>
        <v>ccs.html#ccs</v>
      </c>
      <c r="R620" s="254" t="str">
        <f>IF(ISBLANK(INDEX('Policy Characteristics'!L:L,MATCH($C620,'Policy Characteristics'!$C:$C,0))),"",INDEX('Policy Characteristics'!L:L,MATCH($C620,'Policy Characteristics'!$C:$C,0)))</f>
        <v>carbon-capture-and-sequestration.html</v>
      </c>
    </row>
    <row r="621" spans="1:18" x14ac:dyDescent="0.25">
      <c r="A621" s="254" t="str">
        <f>IF(ISBLANK(INDEX('Policy Characteristics'!A:A,MATCH($C621,'Policy Characteristics'!$C:$C,0))),"",INDEX('Policy Characteristics'!A:A,MATCH($C621,'Policy Characteristics'!$C:$C,0)))</f>
        <v>Industry</v>
      </c>
      <c r="B621" s="262" t="str">
        <f>IF(ISBLANK(INDEX('Policy Characteristics'!B:B,MATCH($C621,'Policy Characteristics'!$C:$C,0))),"",INDEX('Policy Characteristics'!B:B,MATCH($C621,'Policy Characteristics'!$C:$C,0)))</f>
        <v>Carbon Capture and Sequestration</v>
      </c>
      <c r="C621" s="254" t="str">
        <f t="shared" si="42"/>
        <v>Industry Sector Minimum Fraction of CCS Achieved</v>
      </c>
      <c r="D621" s="6" t="s">
        <v>3033</v>
      </c>
      <c r="E621" s="6" t="s">
        <v>2500</v>
      </c>
      <c r="F621" t="s">
        <v>2995</v>
      </c>
      <c r="G621" s="45" t="s">
        <v>2980</v>
      </c>
      <c r="H621" s="47">
        <f t="shared" si="40"/>
        <v>620</v>
      </c>
      <c r="I621" s="325" t="s">
        <v>41</v>
      </c>
      <c r="J621" s="255" t="str">
        <f>IF(ISBLANK(INDEX('Policy Characteristics'!D:D,MATCH($C621,'Policy Characteristics'!$C:$C,0))),"",INDEX('Policy Characteristics'!D:D,MATCH($C621,'Policy Characteristics'!$C:$C,0)))</f>
        <v>Industry CCS</v>
      </c>
      <c r="K621" s="254" t="str">
        <f>IF(ISBLANK(INDEX('Policy Characteristics'!E:E,MATCH($C621,'Policy Characteristics'!$C:$C,0))),"",INDEX('Policy Characteristics'!E:E,MATCH($C621,'Policy Characteristics'!$C:$C,0)))</f>
        <v>indst CCS</v>
      </c>
      <c r="L621" s="261">
        <f>IF(ISBLANK(INDEX('Policy Characteristics'!F:F,MATCH($C621,'Policy Characteristics'!$C:$C,0))),"",INDEX('Policy Characteristics'!F:F,MATCH($C621,'Policy Characteristics'!$C:$C,0)))</f>
        <v>0</v>
      </c>
      <c r="M621" s="261">
        <f>IF(ISBLANK(INDEX('Policy Characteristics'!G:G,MATCH($C621,'Policy Characteristics'!$C:$C,0))),"",INDEX('Policy Characteristics'!G:G,MATCH($C621,'Policy Characteristics'!$C:$C,0)))</f>
        <v>1</v>
      </c>
      <c r="N621" s="261">
        <f>IF(ISBLANK(INDEX('Policy Characteristics'!H:H,MATCH($C621,'Policy Characteristics'!$C:$C,0))),"",INDEX('Policy Characteristics'!H:H,MATCH($C621,'Policy Characteristics'!$C:$C,0)))</f>
        <v>0.01</v>
      </c>
      <c r="O621" s="254" t="str">
        <f>IF(ISBLANK(INDEX('Policy Characteristics'!I:I,MATCH($C621,'Policy Characteristics'!$C:$C,0))),"",INDEX('Policy Characteristics'!I:I,MATCH($C621,'Policy Characteristics'!$C:$C,0)))</f>
        <v>% of CO2 captured</v>
      </c>
      <c r="P621" s="254" t="str">
        <f>IF(ISBLANK(INDEX('Policy Characteristics'!J:J,MATCH($C621,'Policy Characteristics'!$C:$C,0))),"",INDEX('Policy Characteristics'!J:J,MATCH($C621,'Policy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21" s="254" t="str">
        <f>IF(ISBLANK(INDEX('Policy Characteristics'!K:K,MATCH($C621,'Policy Characteristics'!$C:$C,0))),"",INDEX('Policy Characteristics'!K:K,MATCH($C621,'Policy Characteristics'!$C:$C,0)))</f>
        <v>ccs.html#ccs</v>
      </c>
      <c r="R621" s="254" t="str">
        <f>IF(ISBLANK(INDEX('Policy Characteristics'!L:L,MATCH($C621,'Policy Characteristics'!$C:$C,0))),"",INDEX('Policy Characteristics'!L:L,MATCH($C621,'Policy Characteristics'!$C:$C,0)))</f>
        <v>carbon-capture-and-sequestration.html</v>
      </c>
    </row>
    <row r="622" spans="1:18" x14ac:dyDescent="0.25">
      <c r="A622" s="254" t="str">
        <f>IF(ISBLANK(INDEX('Policy Characteristics'!A:A,MATCH($C622,'Policy Characteristics'!$C:$C,0))),"",INDEX('Policy Characteristics'!A:A,MATCH($C622,'Policy Characteristics'!$C:$C,0)))</f>
        <v>Industry</v>
      </c>
      <c r="B622" s="262" t="str">
        <f>IF(ISBLANK(INDEX('Policy Characteristics'!B:B,MATCH($C622,'Policy Characteristics'!$C:$C,0))),"",INDEX('Policy Characteristics'!B:B,MATCH($C622,'Policy Characteristics'!$C:$C,0)))</f>
        <v>Carbon Capture and Sequestration</v>
      </c>
      <c r="C622" s="254" t="str">
        <f t="shared" si="42"/>
        <v>Industry Sector Minimum Fraction of CCS Achieved</v>
      </c>
      <c r="D622" s="6" t="s">
        <v>3034</v>
      </c>
      <c r="E622" s="6" t="s">
        <v>2978</v>
      </c>
      <c r="F622" t="s">
        <v>2996</v>
      </c>
      <c r="G622" s="45" t="s">
        <v>2979</v>
      </c>
      <c r="H622" s="47">
        <f t="shared" si="40"/>
        <v>621</v>
      </c>
      <c r="I622" s="324" t="s">
        <v>40</v>
      </c>
      <c r="J622" s="255" t="str">
        <f>IF(ISBLANK(INDEX('Policy Characteristics'!D:D,MATCH($C622,'Policy Characteristics'!$C:$C,0))),"",INDEX('Policy Characteristics'!D:D,MATCH($C622,'Policy Characteristics'!$C:$C,0)))</f>
        <v>Industry CCS</v>
      </c>
      <c r="K622" s="254" t="str">
        <f>IF(ISBLANK(INDEX('Policy Characteristics'!E:E,MATCH($C622,'Policy Characteristics'!$C:$C,0))),"",INDEX('Policy Characteristics'!E:E,MATCH($C622,'Policy Characteristics'!$C:$C,0)))</f>
        <v>indst CCS</v>
      </c>
      <c r="L622" s="261">
        <f>IF(ISBLANK(INDEX('Policy Characteristics'!F:F,MATCH($C622,'Policy Characteristics'!$C:$C,0))),"",INDEX('Policy Characteristics'!F:F,MATCH($C622,'Policy Characteristics'!$C:$C,0)))</f>
        <v>0</v>
      </c>
      <c r="M622" s="261">
        <f>IF(ISBLANK(INDEX('Policy Characteristics'!G:G,MATCH($C622,'Policy Characteristics'!$C:$C,0))),"",INDEX('Policy Characteristics'!G:G,MATCH($C622,'Policy Characteristics'!$C:$C,0)))</f>
        <v>1</v>
      </c>
      <c r="N622" s="261">
        <f>IF(ISBLANK(INDEX('Policy Characteristics'!H:H,MATCH($C622,'Policy Characteristics'!$C:$C,0))),"",INDEX('Policy Characteristics'!H:H,MATCH($C622,'Policy Characteristics'!$C:$C,0)))</f>
        <v>0.01</v>
      </c>
      <c r="O622" s="254" t="str">
        <f>IF(ISBLANK(INDEX('Policy Characteristics'!I:I,MATCH($C622,'Policy Characteristics'!$C:$C,0))),"",INDEX('Policy Characteristics'!I:I,MATCH($C622,'Policy Characteristics'!$C:$C,0)))</f>
        <v>% of CO2 captured</v>
      </c>
      <c r="P622" s="254" t="str">
        <f>IF(ISBLANK(INDEX('Policy Characteristics'!J:J,MATCH($C622,'Policy Characteristics'!$C:$C,0))),"",INDEX('Policy Characteristics'!J:J,MATCH($C622,'Policy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22" s="254" t="str">
        <f>IF(ISBLANK(INDEX('Policy Characteristics'!K:K,MATCH($C622,'Policy Characteristics'!$C:$C,0))),"",INDEX('Policy Characteristics'!K:K,MATCH($C622,'Policy Characteristics'!$C:$C,0)))</f>
        <v>ccs.html#ccs</v>
      </c>
      <c r="R622" s="254" t="str">
        <f>IF(ISBLANK(INDEX('Policy Characteristics'!L:L,MATCH($C622,'Policy Characteristics'!$C:$C,0))),"",INDEX('Policy Characteristics'!L:L,MATCH($C622,'Policy Characteristics'!$C:$C,0)))</f>
        <v>carbon-capture-and-sequestration.html</v>
      </c>
    </row>
    <row r="623" spans="1:18" x14ac:dyDescent="0.25">
      <c r="A623" s="254" t="str">
        <f>IF(ISBLANK(INDEX('Policy Characteristics'!A:A,MATCH($C623,'Policy Characteristics'!$C:$C,0))),"",INDEX('Policy Characteristics'!A:A,MATCH($C623,'Policy Characteristics'!$C:$C,0)))</f>
        <v>Industry</v>
      </c>
      <c r="B623" s="262" t="str">
        <f>IF(ISBLANK(INDEX('Policy Characteristics'!B:B,MATCH($C623,'Policy Characteristics'!$C:$C,0))),"",INDEX('Policy Characteristics'!B:B,MATCH($C623,'Policy Characteristics'!$C:$C,0)))</f>
        <v>Carbon Capture and Sequestration</v>
      </c>
      <c r="C623" s="254" t="str">
        <f t="shared" si="42"/>
        <v>Industry Sector Minimum Fraction of CCS Achieved</v>
      </c>
      <c r="D623" s="6" t="s">
        <v>3034</v>
      </c>
      <c r="E623" s="6" t="s">
        <v>2500</v>
      </c>
      <c r="F623" t="s">
        <v>2996</v>
      </c>
      <c r="G623" s="45" t="s">
        <v>2980</v>
      </c>
      <c r="H623" s="47">
        <f t="shared" si="40"/>
        <v>622</v>
      </c>
      <c r="I623" s="325" t="s">
        <v>41</v>
      </c>
      <c r="J623" s="255" t="str">
        <f>IF(ISBLANK(INDEX('Policy Characteristics'!D:D,MATCH($C623,'Policy Characteristics'!$C:$C,0))),"",INDEX('Policy Characteristics'!D:D,MATCH($C623,'Policy Characteristics'!$C:$C,0)))</f>
        <v>Industry CCS</v>
      </c>
      <c r="K623" s="254" t="str">
        <f>IF(ISBLANK(INDEX('Policy Characteristics'!E:E,MATCH($C623,'Policy Characteristics'!$C:$C,0))),"",INDEX('Policy Characteristics'!E:E,MATCH($C623,'Policy Characteristics'!$C:$C,0)))</f>
        <v>indst CCS</v>
      </c>
      <c r="L623" s="261">
        <f>IF(ISBLANK(INDEX('Policy Characteristics'!F:F,MATCH($C623,'Policy Characteristics'!$C:$C,0))),"",INDEX('Policy Characteristics'!F:F,MATCH($C623,'Policy Characteristics'!$C:$C,0)))</f>
        <v>0</v>
      </c>
      <c r="M623" s="261">
        <f>IF(ISBLANK(INDEX('Policy Characteristics'!G:G,MATCH($C623,'Policy Characteristics'!$C:$C,0))),"",INDEX('Policy Characteristics'!G:G,MATCH($C623,'Policy Characteristics'!$C:$C,0)))</f>
        <v>1</v>
      </c>
      <c r="N623" s="261">
        <f>IF(ISBLANK(INDEX('Policy Characteristics'!H:H,MATCH($C623,'Policy Characteristics'!$C:$C,0))),"",INDEX('Policy Characteristics'!H:H,MATCH($C623,'Policy Characteristics'!$C:$C,0)))</f>
        <v>0.01</v>
      </c>
      <c r="O623" s="254" t="str">
        <f>IF(ISBLANK(INDEX('Policy Characteristics'!I:I,MATCH($C623,'Policy Characteristics'!$C:$C,0))),"",INDEX('Policy Characteristics'!I:I,MATCH($C623,'Policy Characteristics'!$C:$C,0)))</f>
        <v>% of CO2 captured</v>
      </c>
      <c r="P623" s="254" t="str">
        <f>IF(ISBLANK(INDEX('Policy Characteristics'!J:J,MATCH($C623,'Policy Characteristics'!$C:$C,0))),"",INDEX('Policy Characteristics'!J:J,MATCH($C623,'Policy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23" s="254" t="str">
        <f>IF(ISBLANK(INDEX('Policy Characteristics'!K:K,MATCH($C623,'Policy Characteristics'!$C:$C,0))),"",INDEX('Policy Characteristics'!K:K,MATCH($C623,'Policy Characteristics'!$C:$C,0)))</f>
        <v>ccs.html#ccs</v>
      </c>
      <c r="R623" s="254" t="str">
        <f>IF(ISBLANK(INDEX('Policy Characteristics'!L:L,MATCH($C623,'Policy Characteristics'!$C:$C,0))),"",INDEX('Policy Characteristics'!L:L,MATCH($C623,'Policy Characteristics'!$C:$C,0)))</f>
        <v>carbon-capture-and-sequestration.html</v>
      </c>
    </row>
    <row r="624" spans="1:18" x14ac:dyDescent="0.25">
      <c r="A624" s="254" t="str">
        <f>IF(ISBLANK(INDEX('Policy Characteristics'!A:A,MATCH($C624,'Policy Characteristics'!$C:$C,0))),"",INDEX('Policy Characteristics'!A:A,MATCH($C624,'Policy Characteristics'!$C:$C,0)))</f>
        <v>Industry</v>
      </c>
      <c r="B624" s="262" t="str">
        <f>IF(ISBLANK(INDEX('Policy Characteristics'!B:B,MATCH($C624,'Policy Characteristics'!$C:$C,0))),"",INDEX('Policy Characteristics'!B:B,MATCH($C624,'Policy Characteristics'!$C:$C,0)))</f>
        <v>Carbon Capture and Sequestration</v>
      </c>
      <c r="C624" s="254" t="str">
        <f t="shared" si="42"/>
        <v>Industry Sector Minimum Fraction of CCS Achieved</v>
      </c>
      <c r="D624" s="6" t="s">
        <v>3035</v>
      </c>
      <c r="E624" s="6" t="s">
        <v>2978</v>
      </c>
      <c r="F624" t="s">
        <v>2997</v>
      </c>
      <c r="G624" s="45" t="s">
        <v>2979</v>
      </c>
      <c r="H624" s="47">
        <f t="shared" si="40"/>
        <v>623</v>
      </c>
      <c r="I624" s="324" t="s">
        <v>40</v>
      </c>
      <c r="J624" s="255" t="str">
        <f>IF(ISBLANK(INDEX('Policy Characteristics'!D:D,MATCH($C624,'Policy Characteristics'!$C:$C,0))),"",INDEX('Policy Characteristics'!D:D,MATCH($C624,'Policy Characteristics'!$C:$C,0)))</f>
        <v>Industry CCS</v>
      </c>
      <c r="K624" s="254" t="str">
        <f>IF(ISBLANK(INDEX('Policy Characteristics'!E:E,MATCH($C624,'Policy Characteristics'!$C:$C,0))),"",INDEX('Policy Characteristics'!E:E,MATCH($C624,'Policy Characteristics'!$C:$C,0)))</f>
        <v>indst CCS</v>
      </c>
      <c r="L624" s="261">
        <f>IF(ISBLANK(INDEX('Policy Characteristics'!F:F,MATCH($C624,'Policy Characteristics'!$C:$C,0))),"",INDEX('Policy Characteristics'!F:F,MATCH($C624,'Policy Characteristics'!$C:$C,0)))</f>
        <v>0</v>
      </c>
      <c r="M624" s="261">
        <f>IF(ISBLANK(INDEX('Policy Characteristics'!G:G,MATCH($C624,'Policy Characteristics'!$C:$C,0))),"",INDEX('Policy Characteristics'!G:G,MATCH($C624,'Policy Characteristics'!$C:$C,0)))</f>
        <v>1</v>
      </c>
      <c r="N624" s="261">
        <f>IF(ISBLANK(INDEX('Policy Characteristics'!H:H,MATCH($C624,'Policy Characteristics'!$C:$C,0))),"",INDEX('Policy Characteristics'!H:H,MATCH($C624,'Policy Characteristics'!$C:$C,0)))</f>
        <v>0.01</v>
      </c>
      <c r="O624" s="254" t="str">
        <f>IF(ISBLANK(INDEX('Policy Characteristics'!I:I,MATCH($C624,'Policy Characteristics'!$C:$C,0))),"",INDEX('Policy Characteristics'!I:I,MATCH($C624,'Policy Characteristics'!$C:$C,0)))</f>
        <v>% of CO2 captured</v>
      </c>
      <c r="P624" s="254" t="str">
        <f>IF(ISBLANK(INDEX('Policy Characteristics'!J:J,MATCH($C624,'Policy Characteristics'!$C:$C,0))),"",INDEX('Policy Characteristics'!J:J,MATCH($C624,'Policy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24" s="254" t="str">
        <f>IF(ISBLANK(INDEX('Policy Characteristics'!K:K,MATCH($C624,'Policy Characteristics'!$C:$C,0))),"",INDEX('Policy Characteristics'!K:K,MATCH($C624,'Policy Characteristics'!$C:$C,0)))</f>
        <v>ccs.html#ccs</v>
      </c>
      <c r="R624" s="254" t="str">
        <f>IF(ISBLANK(INDEX('Policy Characteristics'!L:L,MATCH($C624,'Policy Characteristics'!$C:$C,0))),"",INDEX('Policy Characteristics'!L:L,MATCH($C624,'Policy Characteristics'!$C:$C,0)))</f>
        <v>carbon-capture-and-sequestration.html</v>
      </c>
    </row>
    <row r="625" spans="1:18" x14ac:dyDescent="0.25">
      <c r="A625" s="254" t="str">
        <f>IF(ISBLANK(INDEX('Policy Characteristics'!A:A,MATCH($C625,'Policy Characteristics'!$C:$C,0))),"",INDEX('Policy Characteristics'!A:A,MATCH($C625,'Policy Characteristics'!$C:$C,0)))</f>
        <v>Industry</v>
      </c>
      <c r="B625" s="262" t="str">
        <f>IF(ISBLANK(INDEX('Policy Characteristics'!B:B,MATCH($C625,'Policy Characteristics'!$C:$C,0))),"",INDEX('Policy Characteristics'!B:B,MATCH($C625,'Policy Characteristics'!$C:$C,0)))</f>
        <v>Carbon Capture and Sequestration</v>
      </c>
      <c r="C625" s="254" t="str">
        <f t="shared" si="42"/>
        <v>Industry Sector Minimum Fraction of CCS Achieved</v>
      </c>
      <c r="D625" s="6" t="s">
        <v>3035</v>
      </c>
      <c r="E625" s="6" t="s">
        <v>2500</v>
      </c>
      <c r="F625" t="s">
        <v>2997</v>
      </c>
      <c r="G625" s="45" t="s">
        <v>2980</v>
      </c>
      <c r="H625" s="47">
        <f t="shared" si="40"/>
        <v>624</v>
      </c>
      <c r="I625" s="325" t="s">
        <v>41</v>
      </c>
      <c r="J625" s="255" t="str">
        <f>IF(ISBLANK(INDEX('Policy Characteristics'!D:D,MATCH($C625,'Policy Characteristics'!$C:$C,0))),"",INDEX('Policy Characteristics'!D:D,MATCH($C625,'Policy Characteristics'!$C:$C,0)))</f>
        <v>Industry CCS</v>
      </c>
      <c r="K625" s="254" t="str">
        <f>IF(ISBLANK(INDEX('Policy Characteristics'!E:E,MATCH($C625,'Policy Characteristics'!$C:$C,0))),"",INDEX('Policy Characteristics'!E:E,MATCH($C625,'Policy Characteristics'!$C:$C,0)))</f>
        <v>indst CCS</v>
      </c>
      <c r="L625" s="261">
        <f>IF(ISBLANK(INDEX('Policy Characteristics'!F:F,MATCH($C625,'Policy Characteristics'!$C:$C,0))),"",INDEX('Policy Characteristics'!F:F,MATCH($C625,'Policy Characteristics'!$C:$C,0)))</f>
        <v>0</v>
      </c>
      <c r="M625" s="261">
        <f>IF(ISBLANK(INDEX('Policy Characteristics'!G:G,MATCH($C625,'Policy Characteristics'!$C:$C,0))),"",INDEX('Policy Characteristics'!G:G,MATCH($C625,'Policy Characteristics'!$C:$C,0)))</f>
        <v>1</v>
      </c>
      <c r="N625" s="261">
        <f>IF(ISBLANK(INDEX('Policy Characteristics'!H:H,MATCH($C625,'Policy Characteristics'!$C:$C,0))),"",INDEX('Policy Characteristics'!H:H,MATCH($C625,'Policy Characteristics'!$C:$C,0)))</f>
        <v>0.01</v>
      </c>
      <c r="O625" s="254" t="str">
        <f>IF(ISBLANK(INDEX('Policy Characteristics'!I:I,MATCH($C625,'Policy Characteristics'!$C:$C,0))),"",INDEX('Policy Characteristics'!I:I,MATCH($C625,'Policy Characteristics'!$C:$C,0)))</f>
        <v>% of CO2 captured</v>
      </c>
      <c r="P625" s="254" t="str">
        <f>IF(ISBLANK(INDEX('Policy Characteristics'!J:J,MATCH($C625,'Policy Characteristics'!$C:$C,0))),"",INDEX('Policy Characteristics'!J:J,MATCH($C625,'Policy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25" s="254" t="str">
        <f>IF(ISBLANK(INDEX('Policy Characteristics'!K:K,MATCH($C625,'Policy Characteristics'!$C:$C,0))),"",INDEX('Policy Characteristics'!K:K,MATCH($C625,'Policy Characteristics'!$C:$C,0)))</f>
        <v>ccs.html#ccs</v>
      </c>
      <c r="R625" s="254" t="str">
        <f>IF(ISBLANK(INDEX('Policy Characteristics'!L:L,MATCH($C625,'Policy Characteristics'!$C:$C,0))),"",INDEX('Policy Characteristics'!L:L,MATCH($C625,'Policy Characteristics'!$C:$C,0)))</f>
        <v>carbon-capture-and-sequestration.html</v>
      </c>
    </row>
    <row r="626" spans="1:18" x14ac:dyDescent="0.25">
      <c r="A626" s="254" t="str">
        <f>IF(ISBLANK(INDEX('Policy Characteristics'!A:A,MATCH($C626,'Policy Characteristics'!$C:$C,0))),"",INDEX('Policy Characteristics'!A:A,MATCH($C626,'Policy Characteristics'!$C:$C,0)))</f>
        <v>Industry</v>
      </c>
      <c r="B626" s="262" t="str">
        <f>IF(ISBLANK(INDEX('Policy Characteristics'!B:B,MATCH($C626,'Policy Characteristics'!$C:$C,0))),"",INDEX('Policy Characteristics'!B:B,MATCH($C626,'Policy Characteristics'!$C:$C,0)))</f>
        <v>Carbon Capture and Sequestration</v>
      </c>
      <c r="C626" s="254" t="str">
        <f t="shared" si="42"/>
        <v>Industry Sector Minimum Fraction of CCS Achieved</v>
      </c>
      <c r="D626" s="6" t="s">
        <v>3036</v>
      </c>
      <c r="E626" s="6" t="s">
        <v>2978</v>
      </c>
      <c r="F626" t="s">
        <v>2998</v>
      </c>
      <c r="G626" s="45" t="s">
        <v>2979</v>
      </c>
      <c r="H626" s="47">
        <f t="shared" si="40"/>
        <v>625</v>
      </c>
      <c r="I626" s="324" t="s">
        <v>40</v>
      </c>
      <c r="J626" s="255" t="str">
        <f>IF(ISBLANK(INDEX('Policy Characteristics'!D:D,MATCH($C626,'Policy Characteristics'!$C:$C,0))),"",INDEX('Policy Characteristics'!D:D,MATCH($C626,'Policy Characteristics'!$C:$C,0)))</f>
        <v>Industry CCS</v>
      </c>
      <c r="K626" s="254" t="str">
        <f>IF(ISBLANK(INDEX('Policy Characteristics'!E:E,MATCH($C626,'Policy Characteristics'!$C:$C,0))),"",INDEX('Policy Characteristics'!E:E,MATCH($C626,'Policy Characteristics'!$C:$C,0)))</f>
        <v>indst CCS</v>
      </c>
      <c r="L626" s="261">
        <f>IF(ISBLANK(INDEX('Policy Characteristics'!F:F,MATCH($C626,'Policy Characteristics'!$C:$C,0))),"",INDEX('Policy Characteristics'!F:F,MATCH($C626,'Policy Characteristics'!$C:$C,0)))</f>
        <v>0</v>
      </c>
      <c r="M626" s="261">
        <f>IF(ISBLANK(INDEX('Policy Characteristics'!G:G,MATCH($C626,'Policy Characteristics'!$C:$C,0))),"",INDEX('Policy Characteristics'!G:G,MATCH($C626,'Policy Characteristics'!$C:$C,0)))</f>
        <v>1</v>
      </c>
      <c r="N626" s="261">
        <f>IF(ISBLANK(INDEX('Policy Characteristics'!H:H,MATCH($C626,'Policy Characteristics'!$C:$C,0))),"",INDEX('Policy Characteristics'!H:H,MATCH($C626,'Policy Characteristics'!$C:$C,0)))</f>
        <v>0.01</v>
      </c>
      <c r="O626" s="254" t="str">
        <f>IF(ISBLANK(INDEX('Policy Characteristics'!I:I,MATCH($C626,'Policy Characteristics'!$C:$C,0))),"",INDEX('Policy Characteristics'!I:I,MATCH($C626,'Policy Characteristics'!$C:$C,0)))</f>
        <v>% of CO2 captured</v>
      </c>
      <c r="P626" s="254" t="str">
        <f>IF(ISBLANK(INDEX('Policy Characteristics'!J:J,MATCH($C626,'Policy Characteristics'!$C:$C,0))),"",INDEX('Policy Characteristics'!J:J,MATCH($C626,'Policy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26" s="254" t="str">
        <f>IF(ISBLANK(INDEX('Policy Characteristics'!K:K,MATCH($C626,'Policy Characteristics'!$C:$C,0))),"",INDEX('Policy Characteristics'!K:K,MATCH($C626,'Policy Characteristics'!$C:$C,0)))</f>
        <v>ccs.html#ccs</v>
      </c>
      <c r="R626" s="254" t="str">
        <f>IF(ISBLANK(INDEX('Policy Characteristics'!L:L,MATCH($C626,'Policy Characteristics'!$C:$C,0))),"",INDEX('Policy Characteristics'!L:L,MATCH($C626,'Policy Characteristics'!$C:$C,0)))</f>
        <v>carbon-capture-and-sequestration.html</v>
      </c>
    </row>
    <row r="627" spans="1:18" x14ac:dyDescent="0.25">
      <c r="A627" s="254" t="str">
        <f>IF(ISBLANK(INDEX('Policy Characteristics'!A:A,MATCH($C627,'Policy Characteristics'!$C:$C,0))),"",INDEX('Policy Characteristics'!A:A,MATCH($C627,'Policy Characteristics'!$C:$C,0)))</f>
        <v>Industry</v>
      </c>
      <c r="B627" s="262" t="str">
        <f>IF(ISBLANK(INDEX('Policy Characteristics'!B:B,MATCH($C627,'Policy Characteristics'!$C:$C,0))),"",INDEX('Policy Characteristics'!B:B,MATCH($C627,'Policy Characteristics'!$C:$C,0)))</f>
        <v>Carbon Capture and Sequestration</v>
      </c>
      <c r="C627" s="254" t="str">
        <f t="shared" si="42"/>
        <v>Industry Sector Minimum Fraction of CCS Achieved</v>
      </c>
      <c r="D627" s="6" t="s">
        <v>3036</v>
      </c>
      <c r="E627" s="6" t="s">
        <v>2500</v>
      </c>
      <c r="F627" t="s">
        <v>2998</v>
      </c>
      <c r="G627" s="45" t="s">
        <v>2980</v>
      </c>
      <c r="H627" s="47">
        <f t="shared" si="40"/>
        <v>626</v>
      </c>
      <c r="I627" s="325" t="s">
        <v>41</v>
      </c>
      <c r="J627" s="255" t="str">
        <f>IF(ISBLANK(INDEX('Policy Characteristics'!D:D,MATCH($C627,'Policy Characteristics'!$C:$C,0))),"",INDEX('Policy Characteristics'!D:D,MATCH($C627,'Policy Characteristics'!$C:$C,0)))</f>
        <v>Industry CCS</v>
      </c>
      <c r="K627" s="254" t="str">
        <f>IF(ISBLANK(INDEX('Policy Characteristics'!E:E,MATCH($C627,'Policy Characteristics'!$C:$C,0))),"",INDEX('Policy Characteristics'!E:E,MATCH($C627,'Policy Characteristics'!$C:$C,0)))</f>
        <v>indst CCS</v>
      </c>
      <c r="L627" s="261">
        <f>IF(ISBLANK(INDEX('Policy Characteristics'!F:F,MATCH($C627,'Policy Characteristics'!$C:$C,0))),"",INDEX('Policy Characteristics'!F:F,MATCH($C627,'Policy Characteristics'!$C:$C,0)))</f>
        <v>0</v>
      </c>
      <c r="M627" s="261">
        <f>IF(ISBLANK(INDEX('Policy Characteristics'!G:G,MATCH($C627,'Policy Characteristics'!$C:$C,0))),"",INDEX('Policy Characteristics'!G:G,MATCH($C627,'Policy Characteristics'!$C:$C,0)))</f>
        <v>1</v>
      </c>
      <c r="N627" s="261">
        <f>IF(ISBLANK(INDEX('Policy Characteristics'!H:H,MATCH($C627,'Policy Characteristics'!$C:$C,0))),"",INDEX('Policy Characteristics'!H:H,MATCH($C627,'Policy Characteristics'!$C:$C,0)))</f>
        <v>0.01</v>
      </c>
      <c r="O627" s="254" t="str">
        <f>IF(ISBLANK(INDEX('Policy Characteristics'!I:I,MATCH($C627,'Policy Characteristics'!$C:$C,0))),"",INDEX('Policy Characteristics'!I:I,MATCH($C627,'Policy Characteristics'!$C:$C,0)))</f>
        <v>% of CO2 captured</v>
      </c>
      <c r="P627" s="254" t="str">
        <f>IF(ISBLANK(INDEX('Policy Characteristics'!J:J,MATCH($C627,'Policy Characteristics'!$C:$C,0))),"",INDEX('Policy Characteristics'!J:J,MATCH($C627,'Policy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27" s="254" t="str">
        <f>IF(ISBLANK(INDEX('Policy Characteristics'!K:K,MATCH($C627,'Policy Characteristics'!$C:$C,0))),"",INDEX('Policy Characteristics'!K:K,MATCH($C627,'Policy Characteristics'!$C:$C,0)))</f>
        <v>ccs.html#ccs</v>
      </c>
      <c r="R627" s="254" t="str">
        <f>IF(ISBLANK(INDEX('Policy Characteristics'!L:L,MATCH($C627,'Policy Characteristics'!$C:$C,0))),"",INDEX('Policy Characteristics'!L:L,MATCH($C627,'Policy Characteristics'!$C:$C,0)))</f>
        <v>carbon-capture-and-sequestration.html</v>
      </c>
    </row>
    <row r="628" spans="1:18" x14ac:dyDescent="0.25">
      <c r="A628" s="254" t="str">
        <f>IF(ISBLANK(INDEX('Policy Characteristics'!A:A,MATCH($C628,'Policy Characteristics'!$C:$C,0))),"",INDEX('Policy Characteristics'!A:A,MATCH($C628,'Policy Characteristics'!$C:$C,0)))</f>
        <v>Industry</v>
      </c>
      <c r="B628" s="262" t="str">
        <f>IF(ISBLANK(INDEX('Policy Characteristics'!B:B,MATCH($C628,'Policy Characteristics'!$C:$C,0))),"",INDEX('Policy Characteristics'!B:B,MATCH($C628,'Policy Characteristics'!$C:$C,0)))</f>
        <v>Carbon Capture and Sequestration</v>
      </c>
      <c r="C628" s="254" t="str">
        <f t="shared" si="42"/>
        <v>Industry Sector Minimum Fraction of CCS Achieved</v>
      </c>
      <c r="D628" s="6" t="s">
        <v>3037</v>
      </c>
      <c r="E628" s="6" t="s">
        <v>2978</v>
      </c>
      <c r="F628" t="s">
        <v>2999</v>
      </c>
      <c r="G628" s="45" t="s">
        <v>2979</v>
      </c>
      <c r="H628" s="47">
        <f t="shared" si="40"/>
        <v>627</v>
      </c>
      <c r="I628" s="324" t="s">
        <v>40</v>
      </c>
      <c r="J628" s="255" t="str">
        <f>IF(ISBLANK(INDEX('Policy Characteristics'!D:D,MATCH($C628,'Policy Characteristics'!$C:$C,0))),"",INDEX('Policy Characteristics'!D:D,MATCH($C628,'Policy Characteristics'!$C:$C,0)))</f>
        <v>Industry CCS</v>
      </c>
      <c r="K628" s="254" t="str">
        <f>IF(ISBLANK(INDEX('Policy Characteristics'!E:E,MATCH($C628,'Policy Characteristics'!$C:$C,0))),"",INDEX('Policy Characteristics'!E:E,MATCH($C628,'Policy Characteristics'!$C:$C,0)))</f>
        <v>indst CCS</v>
      </c>
      <c r="L628" s="261">
        <f>IF(ISBLANK(INDEX('Policy Characteristics'!F:F,MATCH($C628,'Policy Characteristics'!$C:$C,0))),"",INDEX('Policy Characteristics'!F:F,MATCH($C628,'Policy Characteristics'!$C:$C,0)))</f>
        <v>0</v>
      </c>
      <c r="M628" s="261">
        <f>IF(ISBLANK(INDEX('Policy Characteristics'!G:G,MATCH($C628,'Policy Characteristics'!$C:$C,0))),"",INDEX('Policy Characteristics'!G:G,MATCH($C628,'Policy Characteristics'!$C:$C,0)))</f>
        <v>1</v>
      </c>
      <c r="N628" s="261">
        <f>IF(ISBLANK(INDEX('Policy Characteristics'!H:H,MATCH($C628,'Policy Characteristics'!$C:$C,0))),"",INDEX('Policy Characteristics'!H:H,MATCH($C628,'Policy Characteristics'!$C:$C,0)))</f>
        <v>0.01</v>
      </c>
      <c r="O628" s="254" t="str">
        <f>IF(ISBLANK(INDEX('Policy Characteristics'!I:I,MATCH($C628,'Policy Characteristics'!$C:$C,0))),"",INDEX('Policy Characteristics'!I:I,MATCH($C628,'Policy Characteristics'!$C:$C,0)))</f>
        <v>% of CO2 captured</v>
      </c>
      <c r="P628" s="254" t="str">
        <f>IF(ISBLANK(INDEX('Policy Characteristics'!J:J,MATCH($C628,'Policy Characteristics'!$C:$C,0))),"",INDEX('Policy Characteristics'!J:J,MATCH($C628,'Policy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28" s="254" t="str">
        <f>IF(ISBLANK(INDEX('Policy Characteristics'!K:K,MATCH($C628,'Policy Characteristics'!$C:$C,0))),"",INDEX('Policy Characteristics'!K:K,MATCH($C628,'Policy Characteristics'!$C:$C,0)))</f>
        <v>ccs.html#ccs</v>
      </c>
      <c r="R628" s="254" t="str">
        <f>IF(ISBLANK(INDEX('Policy Characteristics'!L:L,MATCH($C628,'Policy Characteristics'!$C:$C,0))),"",INDEX('Policy Characteristics'!L:L,MATCH($C628,'Policy Characteristics'!$C:$C,0)))</f>
        <v>carbon-capture-and-sequestration.html</v>
      </c>
    </row>
    <row r="629" spans="1:18" x14ac:dyDescent="0.25">
      <c r="A629" s="254" t="str">
        <f>IF(ISBLANK(INDEX('Policy Characteristics'!A:A,MATCH($C629,'Policy Characteristics'!$C:$C,0))),"",INDEX('Policy Characteristics'!A:A,MATCH($C629,'Policy Characteristics'!$C:$C,0)))</f>
        <v>Industry</v>
      </c>
      <c r="B629" s="262" t="str">
        <f>IF(ISBLANK(INDEX('Policy Characteristics'!B:B,MATCH($C629,'Policy Characteristics'!$C:$C,0))),"",INDEX('Policy Characteristics'!B:B,MATCH($C629,'Policy Characteristics'!$C:$C,0)))</f>
        <v>Carbon Capture and Sequestration</v>
      </c>
      <c r="C629" s="254" t="str">
        <f t="shared" si="42"/>
        <v>Industry Sector Minimum Fraction of CCS Achieved</v>
      </c>
      <c r="D629" s="6" t="s">
        <v>3037</v>
      </c>
      <c r="E629" s="6" t="s">
        <v>2500</v>
      </c>
      <c r="F629" t="s">
        <v>2999</v>
      </c>
      <c r="G629" s="45" t="s">
        <v>2980</v>
      </c>
      <c r="H629" s="47">
        <f t="shared" si="40"/>
        <v>628</v>
      </c>
      <c r="I629" s="325" t="s">
        <v>40</v>
      </c>
      <c r="J629" s="255" t="str">
        <f>IF(ISBLANK(INDEX('Policy Characteristics'!D:D,MATCH($C629,'Policy Characteristics'!$C:$C,0))),"",INDEX('Policy Characteristics'!D:D,MATCH($C629,'Policy Characteristics'!$C:$C,0)))</f>
        <v>Industry CCS</v>
      </c>
      <c r="K629" s="254" t="str">
        <f>IF(ISBLANK(INDEX('Policy Characteristics'!E:E,MATCH($C629,'Policy Characteristics'!$C:$C,0))),"",INDEX('Policy Characteristics'!E:E,MATCH($C629,'Policy Characteristics'!$C:$C,0)))</f>
        <v>indst CCS</v>
      </c>
      <c r="L629" s="261">
        <f>IF(ISBLANK(INDEX('Policy Characteristics'!F:F,MATCH($C629,'Policy Characteristics'!$C:$C,0))),"",INDEX('Policy Characteristics'!F:F,MATCH($C629,'Policy Characteristics'!$C:$C,0)))</f>
        <v>0</v>
      </c>
      <c r="M629" s="261">
        <f>IF(ISBLANK(INDEX('Policy Characteristics'!G:G,MATCH($C629,'Policy Characteristics'!$C:$C,0))),"",INDEX('Policy Characteristics'!G:G,MATCH($C629,'Policy Characteristics'!$C:$C,0)))</f>
        <v>1</v>
      </c>
      <c r="N629" s="261">
        <f>IF(ISBLANK(INDEX('Policy Characteristics'!H:H,MATCH($C629,'Policy Characteristics'!$C:$C,0))),"",INDEX('Policy Characteristics'!H:H,MATCH($C629,'Policy Characteristics'!$C:$C,0)))</f>
        <v>0.01</v>
      </c>
      <c r="O629" s="254" t="str">
        <f>IF(ISBLANK(INDEX('Policy Characteristics'!I:I,MATCH($C629,'Policy Characteristics'!$C:$C,0))),"",INDEX('Policy Characteristics'!I:I,MATCH($C629,'Policy Characteristics'!$C:$C,0)))</f>
        <v>% of CO2 captured</v>
      </c>
      <c r="P629" s="254" t="str">
        <f>IF(ISBLANK(INDEX('Policy Characteristics'!J:J,MATCH($C629,'Policy Characteristics'!$C:$C,0))),"",INDEX('Policy Characteristics'!J:J,MATCH($C629,'Policy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29" s="254" t="str">
        <f>IF(ISBLANK(INDEX('Policy Characteristics'!K:K,MATCH($C629,'Policy Characteristics'!$C:$C,0))),"",INDEX('Policy Characteristics'!K:K,MATCH($C629,'Policy Characteristics'!$C:$C,0)))</f>
        <v>ccs.html#ccs</v>
      </c>
      <c r="R629" s="254" t="str">
        <f>IF(ISBLANK(INDEX('Policy Characteristics'!L:L,MATCH($C629,'Policy Characteristics'!$C:$C,0))),"",INDEX('Policy Characteristics'!L:L,MATCH($C629,'Policy Characteristics'!$C:$C,0)))</f>
        <v>carbon-capture-and-sequestration.html</v>
      </c>
    </row>
    <row r="630" spans="1:18" x14ac:dyDescent="0.25">
      <c r="A630" s="254" t="str">
        <f>IF(ISBLANK(INDEX('Policy Characteristics'!A:A,MATCH($C630,'Policy Characteristics'!$C:$C,0))),"",INDEX('Policy Characteristics'!A:A,MATCH($C630,'Policy Characteristics'!$C:$C,0)))</f>
        <v>Industry</v>
      </c>
      <c r="B630" s="262" t="str">
        <f>IF(ISBLANK(INDEX('Policy Characteristics'!B:B,MATCH($C630,'Policy Characteristics'!$C:$C,0))),"",INDEX('Policy Characteristics'!B:B,MATCH($C630,'Policy Characteristics'!$C:$C,0)))</f>
        <v>Carbon Capture and Sequestration</v>
      </c>
      <c r="C630" s="254" t="str">
        <f t="shared" si="42"/>
        <v>Industry Sector Minimum Fraction of CCS Achieved</v>
      </c>
      <c r="D630" s="6" t="s">
        <v>3038</v>
      </c>
      <c r="E630" s="6" t="s">
        <v>2978</v>
      </c>
      <c r="F630" t="s">
        <v>3041</v>
      </c>
      <c r="G630" s="45" t="s">
        <v>2979</v>
      </c>
      <c r="H630" s="47">
        <f t="shared" si="40"/>
        <v>629</v>
      </c>
      <c r="I630" s="325" t="s">
        <v>41</v>
      </c>
      <c r="J630" s="255" t="str">
        <f>IF(ISBLANK(INDEX('Policy Characteristics'!D:D,MATCH($C630,'Policy Characteristics'!$C:$C,0))),"",INDEX('Policy Characteristics'!D:D,MATCH($C630,'Policy Characteristics'!$C:$C,0)))</f>
        <v>Industry CCS</v>
      </c>
      <c r="K630" s="254" t="str">
        <f>IF(ISBLANK(INDEX('Policy Characteristics'!E:E,MATCH($C630,'Policy Characteristics'!$C:$C,0))),"",INDEX('Policy Characteristics'!E:E,MATCH($C630,'Policy Characteristics'!$C:$C,0)))</f>
        <v>indst CCS</v>
      </c>
      <c r="L630" s="261">
        <f>IF(ISBLANK(INDEX('Policy Characteristics'!F:F,MATCH($C630,'Policy Characteristics'!$C:$C,0))),"",INDEX('Policy Characteristics'!F:F,MATCH($C630,'Policy Characteristics'!$C:$C,0)))</f>
        <v>0</v>
      </c>
      <c r="M630" s="261">
        <f>IF(ISBLANK(INDEX('Policy Characteristics'!G:G,MATCH($C630,'Policy Characteristics'!$C:$C,0))),"",INDEX('Policy Characteristics'!G:G,MATCH($C630,'Policy Characteristics'!$C:$C,0)))</f>
        <v>1</v>
      </c>
      <c r="N630" s="261">
        <f>IF(ISBLANK(INDEX('Policy Characteristics'!H:H,MATCH($C630,'Policy Characteristics'!$C:$C,0))),"",INDEX('Policy Characteristics'!H:H,MATCH($C630,'Policy Characteristics'!$C:$C,0)))</f>
        <v>0.01</v>
      </c>
      <c r="O630" s="254" t="str">
        <f>IF(ISBLANK(INDEX('Policy Characteristics'!I:I,MATCH($C630,'Policy Characteristics'!$C:$C,0))),"",INDEX('Policy Characteristics'!I:I,MATCH($C630,'Policy Characteristics'!$C:$C,0)))</f>
        <v>% of CO2 captured</v>
      </c>
      <c r="P630" s="254" t="str">
        <f>IF(ISBLANK(INDEX('Policy Characteristics'!J:J,MATCH($C630,'Policy Characteristics'!$C:$C,0))),"",INDEX('Policy Characteristics'!J:J,MATCH($C630,'Policy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30" s="254" t="str">
        <f>IF(ISBLANK(INDEX('Policy Characteristics'!K:K,MATCH($C630,'Policy Characteristics'!$C:$C,0))),"",INDEX('Policy Characteristics'!K:K,MATCH($C630,'Policy Characteristics'!$C:$C,0)))</f>
        <v>ccs.html#ccs</v>
      </c>
      <c r="R630" s="254" t="str">
        <f>IF(ISBLANK(INDEX('Policy Characteristics'!L:L,MATCH($C630,'Policy Characteristics'!$C:$C,0))),"",INDEX('Policy Characteristics'!L:L,MATCH($C630,'Policy Characteristics'!$C:$C,0)))</f>
        <v>carbon-capture-and-sequestration.html</v>
      </c>
    </row>
    <row r="631" spans="1:18" x14ac:dyDescent="0.25">
      <c r="A631" s="254" t="str">
        <f>IF(ISBLANK(INDEX('Policy Characteristics'!A:A,MATCH($C631,'Policy Characteristics'!$C:$C,0))),"",INDEX('Policy Characteristics'!A:A,MATCH($C631,'Policy Characteristics'!$C:$C,0)))</f>
        <v>Industry</v>
      </c>
      <c r="B631" s="262" t="str">
        <f>IF(ISBLANK(INDEX('Policy Characteristics'!B:B,MATCH($C631,'Policy Characteristics'!$C:$C,0))),"",INDEX('Policy Characteristics'!B:B,MATCH($C631,'Policy Characteristics'!$C:$C,0)))</f>
        <v>Carbon Capture and Sequestration</v>
      </c>
      <c r="C631" s="254" t="str">
        <f t="shared" si="42"/>
        <v>Industry Sector Minimum Fraction of CCS Achieved</v>
      </c>
      <c r="D631" s="6" t="s">
        <v>3038</v>
      </c>
      <c r="E631" s="6" t="s">
        <v>2500</v>
      </c>
      <c r="F631" t="s">
        <v>3041</v>
      </c>
      <c r="G631" s="45" t="s">
        <v>2980</v>
      </c>
      <c r="H631" s="47">
        <f t="shared" si="40"/>
        <v>630</v>
      </c>
      <c r="I631" s="325" t="s">
        <v>41</v>
      </c>
      <c r="J631" s="255" t="str">
        <f>IF(ISBLANK(INDEX('Policy Characteristics'!D:D,MATCH($C631,'Policy Characteristics'!$C:$C,0))),"",INDEX('Policy Characteristics'!D:D,MATCH($C631,'Policy Characteristics'!$C:$C,0)))</f>
        <v>Industry CCS</v>
      </c>
      <c r="K631" s="254" t="str">
        <f>IF(ISBLANK(INDEX('Policy Characteristics'!E:E,MATCH($C631,'Policy Characteristics'!$C:$C,0))),"",INDEX('Policy Characteristics'!E:E,MATCH($C631,'Policy Characteristics'!$C:$C,0)))</f>
        <v>indst CCS</v>
      </c>
      <c r="L631" s="261">
        <f>IF(ISBLANK(INDEX('Policy Characteristics'!F:F,MATCH($C631,'Policy Characteristics'!$C:$C,0))),"",INDEX('Policy Characteristics'!F:F,MATCH($C631,'Policy Characteristics'!$C:$C,0)))</f>
        <v>0</v>
      </c>
      <c r="M631" s="261">
        <f>IF(ISBLANK(INDEX('Policy Characteristics'!G:G,MATCH($C631,'Policy Characteristics'!$C:$C,0))),"",INDEX('Policy Characteristics'!G:G,MATCH($C631,'Policy Characteristics'!$C:$C,0)))</f>
        <v>1</v>
      </c>
      <c r="N631" s="261">
        <f>IF(ISBLANK(INDEX('Policy Characteristics'!H:H,MATCH($C631,'Policy Characteristics'!$C:$C,0))),"",INDEX('Policy Characteristics'!H:H,MATCH($C631,'Policy Characteristics'!$C:$C,0)))</f>
        <v>0.01</v>
      </c>
      <c r="O631" s="254" t="str">
        <f>IF(ISBLANK(INDEX('Policy Characteristics'!I:I,MATCH($C631,'Policy Characteristics'!$C:$C,0))),"",INDEX('Policy Characteristics'!I:I,MATCH($C631,'Policy Characteristics'!$C:$C,0)))</f>
        <v>% of CO2 captured</v>
      </c>
      <c r="P631" s="254" t="str">
        <f>IF(ISBLANK(INDEX('Policy Characteristics'!J:J,MATCH($C631,'Policy Characteristics'!$C:$C,0))),"",INDEX('Policy Characteristics'!J:J,MATCH($C631,'Policy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31" s="254" t="str">
        <f>IF(ISBLANK(INDEX('Policy Characteristics'!K:K,MATCH($C631,'Policy Characteristics'!$C:$C,0))),"",INDEX('Policy Characteristics'!K:K,MATCH($C631,'Policy Characteristics'!$C:$C,0)))</f>
        <v>ccs.html#ccs</v>
      </c>
      <c r="R631" s="254" t="str">
        <f>IF(ISBLANK(INDEX('Policy Characteristics'!L:L,MATCH($C631,'Policy Characteristics'!$C:$C,0))),"",INDEX('Policy Characteristics'!L:L,MATCH($C631,'Policy Characteristics'!$C:$C,0)))</f>
        <v>carbon-capture-and-sequestration.html</v>
      </c>
    </row>
    <row r="632" spans="1:18" x14ac:dyDescent="0.25">
      <c r="A632" s="254" t="str">
        <f>IF(ISBLANK(INDEX('Policy Characteristics'!A:A,MATCH($C632,'Policy Characteristics'!$C:$C,0))),"",INDEX('Policy Characteristics'!A:A,MATCH($C632,'Policy Characteristics'!$C:$C,0)))</f>
        <v>Industry</v>
      </c>
      <c r="B632" s="262" t="str">
        <f>IF(ISBLANK(INDEX('Policy Characteristics'!B:B,MATCH($C632,'Policy Characteristics'!$C:$C,0))),"",INDEX('Policy Characteristics'!B:B,MATCH($C632,'Policy Characteristics'!$C:$C,0)))</f>
        <v>Carbon Capture and Sequestration</v>
      </c>
      <c r="C632" s="254" t="str">
        <f t="shared" si="42"/>
        <v>Industry Sector Minimum Fraction of CCS Achieved</v>
      </c>
      <c r="D632" s="6" t="s">
        <v>3039</v>
      </c>
      <c r="E632" s="6" t="s">
        <v>2978</v>
      </c>
      <c r="F632" t="s">
        <v>3000</v>
      </c>
      <c r="G632" s="45" t="s">
        <v>2979</v>
      </c>
      <c r="H632" s="47">
        <f t="shared" si="40"/>
        <v>631</v>
      </c>
      <c r="I632" s="325" t="s">
        <v>41</v>
      </c>
      <c r="J632" s="255" t="str">
        <f>IF(ISBLANK(INDEX('Policy Characteristics'!D:D,MATCH($C632,'Policy Characteristics'!$C:$C,0))),"",INDEX('Policy Characteristics'!D:D,MATCH($C632,'Policy Characteristics'!$C:$C,0)))</f>
        <v>Industry CCS</v>
      </c>
      <c r="K632" s="254" t="str">
        <f>IF(ISBLANK(INDEX('Policy Characteristics'!E:E,MATCH($C632,'Policy Characteristics'!$C:$C,0))),"",INDEX('Policy Characteristics'!E:E,MATCH($C632,'Policy Characteristics'!$C:$C,0)))</f>
        <v>indst CCS</v>
      </c>
      <c r="L632" s="261">
        <f>IF(ISBLANK(INDEX('Policy Characteristics'!F:F,MATCH($C632,'Policy Characteristics'!$C:$C,0))),"",INDEX('Policy Characteristics'!F:F,MATCH($C632,'Policy Characteristics'!$C:$C,0)))</f>
        <v>0</v>
      </c>
      <c r="M632" s="261">
        <f>IF(ISBLANK(INDEX('Policy Characteristics'!G:G,MATCH($C632,'Policy Characteristics'!$C:$C,0))),"",INDEX('Policy Characteristics'!G:G,MATCH($C632,'Policy Characteristics'!$C:$C,0)))</f>
        <v>1</v>
      </c>
      <c r="N632" s="261">
        <f>IF(ISBLANK(INDEX('Policy Characteristics'!H:H,MATCH($C632,'Policy Characteristics'!$C:$C,0))),"",INDEX('Policy Characteristics'!H:H,MATCH($C632,'Policy Characteristics'!$C:$C,0)))</f>
        <v>0.01</v>
      </c>
      <c r="O632" s="254" t="str">
        <f>IF(ISBLANK(INDEX('Policy Characteristics'!I:I,MATCH($C632,'Policy Characteristics'!$C:$C,0))),"",INDEX('Policy Characteristics'!I:I,MATCH($C632,'Policy Characteristics'!$C:$C,0)))</f>
        <v>% of CO2 captured</v>
      </c>
      <c r="P632" s="254" t="str">
        <f>IF(ISBLANK(INDEX('Policy Characteristics'!J:J,MATCH($C632,'Policy Characteristics'!$C:$C,0))),"",INDEX('Policy Characteristics'!J:J,MATCH($C632,'Policy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32" s="254" t="str">
        <f>IF(ISBLANK(INDEX('Policy Characteristics'!K:K,MATCH($C632,'Policy Characteristics'!$C:$C,0))),"",INDEX('Policy Characteristics'!K:K,MATCH($C632,'Policy Characteristics'!$C:$C,0)))</f>
        <v>ccs.html#ccs</v>
      </c>
      <c r="R632" s="254" t="str">
        <f>IF(ISBLANK(INDEX('Policy Characteristics'!L:L,MATCH($C632,'Policy Characteristics'!$C:$C,0))),"",INDEX('Policy Characteristics'!L:L,MATCH($C632,'Policy Characteristics'!$C:$C,0)))</f>
        <v>carbon-capture-and-sequestration.html</v>
      </c>
    </row>
    <row r="633" spans="1:18" x14ac:dyDescent="0.25">
      <c r="A633" s="254" t="str">
        <f>IF(ISBLANK(INDEX('Policy Characteristics'!A:A,MATCH($C633,'Policy Characteristics'!$C:$C,0))),"",INDEX('Policy Characteristics'!A:A,MATCH($C633,'Policy Characteristics'!$C:$C,0)))</f>
        <v>Industry</v>
      </c>
      <c r="B633" s="262" t="str">
        <f>IF(ISBLANK(INDEX('Policy Characteristics'!B:B,MATCH($C633,'Policy Characteristics'!$C:$C,0))),"",INDEX('Policy Characteristics'!B:B,MATCH($C633,'Policy Characteristics'!$C:$C,0)))</f>
        <v>Carbon Capture and Sequestration</v>
      </c>
      <c r="C633" s="254" t="str">
        <f t="shared" si="42"/>
        <v>Industry Sector Minimum Fraction of CCS Achieved</v>
      </c>
      <c r="D633" s="6" t="s">
        <v>3039</v>
      </c>
      <c r="E633" s="6" t="s">
        <v>2500</v>
      </c>
      <c r="F633" t="s">
        <v>3000</v>
      </c>
      <c r="G633" s="45" t="s">
        <v>2980</v>
      </c>
      <c r="H633" s="47">
        <f t="shared" si="40"/>
        <v>632</v>
      </c>
      <c r="I633" s="325" t="s">
        <v>41</v>
      </c>
      <c r="J633" s="255" t="str">
        <f>IF(ISBLANK(INDEX('Policy Characteristics'!D:D,MATCH($C633,'Policy Characteristics'!$C:$C,0))),"",INDEX('Policy Characteristics'!D:D,MATCH($C633,'Policy Characteristics'!$C:$C,0)))</f>
        <v>Industry CCS</v>
      </c>
      <c r="K633" s="254" t="str">
        <f>IF(ISBLANK(INDEX('Policy Characteristics'!E:E,MATCH($C633,'Policy Characteristics'!$C:$C,0))),"",INDEX('Policy Characteristics'!E:E,MATCH($C633,'Policy Characteristics'!$C:$C,0)))</f>
        <v>indst CCS</v>
      </c>
      <c r="L633" s="261">
        <f>IF(ISBLANK(INDEX('Policy Characteristics'!F:F,MATCH($C633,'Policy Characteristics'!$C:$C,0))),"",INDEX('Policy Characteristics'!F:F,MATCH($C633,'Policy Characteristics'!$C:$C,0)))</f>
        <v>0</v>
      </c>
      <c r="M633" s="261">
        <f>IF(ISBLANK(INDEX('Policy Characteristics'!G:G,MATCH($C633,'Policy Characteristics'!$C:$C,0))),"",INDEX('Policy Characteristics'!G:G,MATCH($C633,'Policy Characteristics'!$C:$C,0)))</f>
        <v>1</v>
      </c>
      <c r="N633" s="261">
        <f>IF(ISBLANK(INDEX('Policy Characteristics'!H:H,MATCH($C633,'Policy Characteristics'!$C:$C,0))),"",INDEX('Policy Characteristics'!H:H,MATCH($C633,'Policy Characteristics'!$C:$C,0)))</f>
        <v>0.01</v>
      </c>
      <c r="O633" s="254" t="str">
        <f>IF(ISBLANK(INDEX('Policy Characteristics'!I:I,MATCH($C633,'Policy Characteristics'!$C:$C,0))),"",INDEX('Policy Characteristics'!I:I,MATCH($C633,'Policy Characteristics'!$C:$C,0)))</f>
        <v>% of CO2 captured</v>
      </c>
      <c r="P633" s="254" t="str">
        <f>IF(ISBLANK(INDEX('Policy Characteristics'!J:J,MATCH($C633,'Policy Characteristics'!$C:$C,0))),"",INDEX('Policy Characteristics'!J:J,MATCH($C633,'Policy Characteristics'!$C:$C,0)))</f>
        <v xml:space="preserve">**Description:** This policy specifies the minimum fraction of CO2 emissions from industry that is required to be captured and stored.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Capture of process-related emissions is typically more economical, especially in particular industries, because of higher concentration CO2 streams than those from a boiler, for example. </v>
      </c>
      <c r="Q633" s="254" t="str">
        <f>IF(ISBLANK(INDEX('Policy Characteristics'!K:K,MATCH($C633,'Policy Characteristics'!$C:$C,0))),"",INDEX('Policy Characteristics'!K:K,MATCH($C633,'Policy Characteristics'!$C:$C,0)))</f>
        <v>ccs.html#ccs</v>
      </c>
      <c r="R633" s="254" t="str">
        <f>IF(ISBLANK(INDEX('Policy Characteristics'!L:L,MATCH($C633,'Policy Characteristics'!$C:$C,0))),"",INDEX('Policy Characteristics'!L:L,MATCH($C633,'Policy Characteristics'!$C:$C,0)))</f>
        <v>carbon-capture-and-sequestration.html</v>
      </c>
    </row>
    <row r="634" spans="1:18" x14ac:dyDescent="0.25">
      <c r="A634" s="254" t="str">
        <f>IF(ISBLANK(INDEX('Policy Characteristics'!A:A,MATCH($C634,'Policy Characteristics'!$C:$C,0))),"",INDEX('Policy Characteristics'!A:A,MATCH($C634,'Policy Characteristics'!$C:$C,0)))</f>
        <v>Industry</v>
      </c>
      <c r="B634" s="262" t="str">
        <f>IF(ISBLANK(INDEX('Policy Characteristics'!B:B,MATCH($C634,'Policy Characteristics'!$C:$C,0))),"",INDEX('Policy Characteristics'!B:B,MATCH($C634,'Policy Characteristics'!$C:$C,0)))</f>
        <v>CCS Transport and Storage Subsidy</v>
      </c>
      <c r="C634" t="s">
        <v>3759</v>
      </c>
      <c r="D634" s="6"/>
      <c r="E634" s="6"/>
      <c r="F634"/>
      <c r="G634" s="45"/>
      <c r="H634" s="47">
        <f t="shared" si="40"/>
        <v>633</v>
      </c>
      <c r="I634" s="325" t="s">
        <v>40</v>
      </c>
      <c r="J634" s="255" t="str">
        <f>IF(ISBLANK(INDEX('Policy Characteristics'!D:D,MATCH($C634,'Policy Characteristics'!$C:$C,0))),"",INDEX('Policy Characteristics'!D:D,MATCH($C634,'Policy Characteristics'!$C:$C,0)))</f>
        <v>CCS Transport and Storage Subsidy</v>
      </c>
      <c r="K634" s="254" t="str">
        <f>IF(ISBLANK(INDEX('Policy Characteristics'!E:E,MATCH($C634,'Policy Characteristics'!$C:$C,0))),"",INDEX('Policy Characteristics'!E:E,MATCH($C634,'Policy Characteristics'!$C:$C,0)))</f>
        <v>indst CCS tport storage subsidy</v>
      </c>
      <c r="L634" s="261">
        <f>IF(ISBLANK(INDEX('Policy Characteristics'!F:F,MATCH($C634,'Policy Characteristics'!$C:$C,0))),"",INDEX('Policy Characteristics'!F:F,MATCH($C634,'Policy Characteristics'!$C:$C,0)))</f>
        <v>0</v>
      </c>
      <c r="M634" s="261">
        <f>IF(ISBLANK(INDEX('Policy Characteristics'!G:G,MATCH($C634,'Policy Characteristics'!$C:$C,0))),"",INDEX('Policy Characteristics'!G:G,MATCH($C634,'Policy Characteristics'!$C:$C,0)))</f>
        <v>1</v>
      </c>
      <c r="N634" s="261">
        <f>IF(ISBLANK(INDEX('Policy Characteristics'!H:H,MATCH($C634,'Policy Characteristics'!$C:$C,0))),"",INDEX('Policy Characteristics'!H:H,MATCH($C634,'Policy Characteristics'!$C:$C,0)))</f>
        <v>0.01</v>
      </c>
      <c r="O634" s="254" t="str">
        <f>IF(ISBLANK(INDEX('Policy Characteristics'!I:I,MATCH($C634,'Policy Characteristics'!$C:$C,0))),"",INDEX('Policy Characteristics'!I:I,MATCH($C634,'Policy Characteristics'!$C:$C,0)))</f>
        <v>% of unsubsidized cost</v>
      </c>
      <c r="P634" s="254" t="str">
        <f>IF(ISBLANK(INDEX('Policy Characteristics'!J:J,MATCH($C634,'Policy Characteristics'!$C:$C,0))),"",INDEX('Policy Characteristics'!J:J,MATCH($C634,'Policy Characteristics'!$C:$C,0)))</f>
        <v>**Description:** This policy allows the government to cover the cost of CO2 transportation and storage.  // **Guidance for setting values:** The BAU cost for CCS transportation and storage is around $29 per tonne. A setting of 100% would cover the full cost.</v>
      </c>
      <c r="Q634" s="254" t="str">
        <f>IF(ISBLANK(INDEX('Policy Characteristics'!K:K,MATCH($C634,'Policy Characteristics'!$C:$C,0))),"",INDEX('Policy Characteristics'!K:K,MATCH($C634,'Policy Characteristics'!$C:$C,0)))</f>
        <v/>
      </c>
      <c r="R634" s="254" t="str">
        <f>IF(ISBLANK(INDEX('Policy Characteristics'!L:L,MATCH($C634,'Policy Characteristics'!$C:$C,0))),"",INDEX('Policy Characteristics'!L:L,MATCH($C634,'Policy Characteristics'!$C:$C,0)))</f>
        <v/>
      </c>
    </row>
    <row r="635" spans="1:18" x14ac:dyDescent="0.25">
      <c r="A635" s="254" t="str">
        <f>IF(ISBLANK(INDEX('Policy Characteristics'!A:A,MATCH($C635,'Policy Characteristics'!$C:$C,0))),"",INDEX('Policy Characteristics'!A:A,MATCH($C635,'Policy Characteristics'!$C:$C,0)))</f>
        <v>Industry</v>
      </c>
      <c r="B635" s="262" t="str">
        <f>IF(ISBLANK(INDEX('Policy Characteristics'!B:B,MATCH($C635,'Policy Characteristics'!$C:$C,0))),"",INDEX('Policy Characteristics'!B:B,MATCH($C635,'Policy Characteristics'!$C:$C,0)))</f>
        <v>Non BAU Industry CCS Subsidy</v>
      </c>
      <c r="C635" t="s">
        <v>3692</v>
      </c>
      <c r="D635" s="45" t="s">
        <v>3015</v>
      </c>
      <c r="E635" s="6"/>
      <c r="F635" t="s">
        <v>3040</v>
      </c>
      <c r="G635" s="45"/>
      <c r="H635" s="47">
        <f t="shared" si="40"/>
        <v>634</v>
      </c>
      <c r="I635" s="325" t="s">
        <v>40</v>
      </c>
      <c r="J635" s="255" t="str">
        <f>IF(ISBLANK(INDEX('Policy Characteristics'!D:D,MATCH($C635,'Policy Characteristics'!$C:$C,0))),"",INDEX('Policy Characteristics'!D:D,MATCH($C635,'Policy Characteristics'!$C:$C,0)))</f>
        <v>Industry CCS</v>
      </c>
      <c r="K635" s="254" t="str">
        <f>IF(ISBLANK(INDEX('Policy Characteristics'!E:E,MATCH($C635,'Policy Characteristics'!$C:$C,0))),"",INDEX('Policy Characteristics'!E:E,MATCH($C635,'Policy Characteristics'!$C:$C,0)))</f>
        <v>indst non BAU CCS subsidy</v>
      </c>
      <c r="L635" s="261">
        <f>IF(ISBLANK(INDEX('Policy Characteristics'!F:F,MATCH($C635,'Policy Characteristics'!$C:$C,0))),"",INDEX('Policy Characteristics'!F:F,MATCH($C635,'Policy Characteristics'!$C:$C,0)))</f>
        <v>0</v>
      </c>
      <c r="M635" s="261">
        <f>IF(ISBLANK(INDEX('Policy Characteristics'!G:G,MATCH($C635,'Policy Characteristics'!$C:$C,0))),"",INDEX('Policy Characteristics'!G:G,MATCH($C635,'Policy Characteristics'!$C:$C,0)))</f>
        <v>1</v>
      </c>
      <c r="N635" s="261">
        <f>IF(ISBLANK(INDEX('Policy Characteristics'!H:H,MATCH($C635,'Policy Characteristics'!$C:$C,0))),"",INDEX('Policy Characteristics'!H:H,MATCH($C635,'Policy Characteristics'!$C:$C,0)))</f>
        <v>1</v>
      </c>
      <c r="O635" s="254" t="str">
        <f>IF(ISBLANK(INDEX('Policy Characteristics'!I:I,MATCH($C635,'Policy Characteristics'!$C:$C,0))),"",INDEX('Policy Characteristics'!I:I,MATCH($C635,'Policy Characteristics'!$C:$C,0)))</f>
        <v>on/off</v>
      </c>
      <c r="P635" s="254" t="str">
        <f>IF(ISBLANK(INDEX('Policy Characteristics'!J:J,MATCH($C635,'Policy Characteristics'!$C:$C,0))),"",INDEX('Policy Characteristics'!J:J,MATCH($C635,'Policy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35" s="254" t="str">
        <f>IF(ISBLANK(INDEX('Policy Characteristics'!K:K,MATCH($C635,'Policy Characteristics'!$C:$C,0))),"",INDEX('Policy Characteristics'!K:K,MATCH($C635,'Policy Characteristics'!$C:$C,0)))</f>
        <v>ccs.html#ccs</v>
      </c>
      <c r="R635" s="254" t="str">
        <f>IF(ISBLANK(INDEX('Policy Characteristics'!L:L,MATCH($C635,'Policy Characteristics'!$C:$C,0))),"",INDEX('Policy Characteristics'!L:L,MATCH($C635,'Policy Characteristics'!$C:$C,0)))</f>
        <v>carbon-capture-and-sequestration.html</v>
      </c>
    </row>
    <row r="636" spans="1:18" x14ac:dyDescent="0.25">
      <c r="A636" s="254" t="str">
        <f>IF(ISBLANK(INDEX('Policy Characteristics'!A:A,MATCH($C636,'Policy Characteristics'!$C:$C,0))),"",INDEX('Policy Characteristics'!A:A,MATCH($C636,'Policy Characteristics'!$C:$C,0)))</f>
        <v>Industry</v>
      </c>
      <c r="B636" s="262" t="str">
        <f>IF(ISBLANK(INDEX('Policy Characteristics'!B:B,MATCH($C636,'Policy Characteristics'!$C:$C,0))),"",INDEX('Policy Characteristics'!B:B,MATCH($C636,'Policy Characteristics'!$C:$C,0)))</f>
        <v>Non BAU Industry CCS Subsidy</v>
      </c>
      <c r="C636" s="254" t="str">
        <f>$C$635</f>
        <v>Boolean Use Non BAU Industry CCS Subsidies</v>
      </c>
      <c r="D636" s="6" t="s">
        <v>3016</v>
      </c>
      <c r="E636" s="6"/>
      <c r="F636" t="s">
        <v>2725</v>
      </c>
      <c r="G636" s="45"/>
      <c r="H636" s="47">
        <f t="shared" si="40"/>
        <v>635</v>
      </c>
      <c r="I636" s="325" t="s">
        <v>40</v>
      </c>
      <c r="J636" s="255" t="str">
        <f>IF(ISBLANK(INDEX('Policy Characteristics'!D:D,MATCH($C636,'Policy Characteristics'!$C:$C,0))),"",INDEX('Policy Characteristics'!D:D,MATCH($C636,'Policy Characteristics'!$C:$C,0)))</f>
        <v>Industry CCS</v>
      </c>
      <c r="K636" s="254" t="str">
        <f>IF(ISBLANK(INDEX('Policy Characteristics'!E:E,MATCH($C636,'Policy Characteristics'!$C:$C,0))),"",INDEX('Policy Characteristics'!E:E,MATCH($C636,'Policy Characteristics'!$C:$C,0)))</f>
        <v>indst non BAU CCS subsidy</v>
      </c>
      <c r="L636" s="261">
        <f>IF(ISBLANK(INDEX('Policy Characteristics'!F:F,MATCH($C636,'Policy Characteristics'!$C:$C,0))),"",INDEX('Policy Characteristics'!F:F,MATCH($C636,'Policy Characteristics'!$C:$C,0)))</f>
        <v>0</v>
      </c>
      <c r="M636" s="261">
        <f>IF(ISBLANK(INDEX('Policy Characteristics'!G:G,MATCH($C636,'Policy Characteristics'!$C:$C,0))),"",INDEX('Policy Characteristics'!G:G,MATCH($C636,'Policy Characteristics'!$C:$C,0)))</f>
        <v>1</v>
      </c>
      <c r="N636" s="261">
        <f>IF(ISBLANK(INDEX('Policy Characteristics'!H:H,MATCH($C636,'Policy Characteristics'!$C:$C,0))),"",INDEX('Policy Characteristics'!H:H,MATCH($C636,'Policy Characteristics'!$C:$C,0)))</f>
        <v>1</v>
      </c>
      <c r="O636" s="254" t="str">
        <f>IF(ISBLANK(INDEX('Policy Characteristics'!I:I,MATCH($C636,'Policy Characteristics'!$C:$C,0))),"",INDEX('Policy Characteristics'!I:I,MATCH($C636,'Policy Characteristics'!$C:$C,0)))</f>
        <v>on/off</v>
      </c>
      <c r="P636" s="254" t="str">
        <f>IF(ISBLANK(INDEX('Policy Characteristics'!J:J,MATCH($C636,'Policy Characteristics'!$C:$C,0))),"",INDEX('Policy Characteristics'!J:J,MATCH($C636,'Policy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36" s="254" t="str">
        <f>IF(ISBLANK(INDEX('Policy Characteristics'!K:K,MATCH($C636,'Policy Characteristics'!$C:$C,0))),"",INDEX('Policy Characteristics'!K:K,MATCH($C636,'Policy Characteristics'!$C:$C,0)))</f>
        <v>ccs.html#ccs</v>
      </c>
      <c r="R636" s="254" t="str">
        <f>IF(ISBLANK(INDEX('Policy Characteristics'!L:L,MATCH($C636,'Policy Characteristics'!$C:$C,0))),"",INDEX('Policy Characteristics'!L:L,MATCH($C636,'Policy Characteristics'!$C:$C,0)))</f>
        <v>carbon-capture-and-sequestration.html</v>
      </c>
    </row>
    <row r="637" spans="1:18" x14ac:dyDescent="0.25">
      <c r="A637" s="254" t="str">
        <f>IF(ISBLANK(INDEX('Policy Characteristics'!A:A,MATCH($C637,'Policy Characteristics'!$C:$C,0))),"",INDEX('Policy Characteristics'!A:A,MATCH($C637,'Policy Characteristics'!$C:$C,0)))</f>
        <v>Industry</v>
      </c>
      <c r="B637" s="262" t="str">
        <f>IF(ISBLANK(INDEX('Policy Characteristics'!B:B,MATCH($C637,'Policy Characteristics'!$C:$C,0))),"",INDEX('Policy Characteristics'!B:B,MATCH($C637,'Policy Characteristics'!$C:$C,0)))</f>
        <v>Non BAU Industry CCS Subsidy</v>
      </c>
      <c r="C637" s="254" t="str">
        <f t="shared" ref="C637:C658" si="43">$C$635</f>
        <v>Boolean Use Non BAU Industry CCS Subsidies</v>
      </c>
      <c r="D637" s="6" t="s">
        <v>3017</v>
      </c>
      <c r="E637" s="6"/>
      <c r="F637" t="s">
        <v>2981</v>
      </c>
      <c r="G637" s="45"/>
      <c r="H637" s="47">
        <f t="shared" si="40"/>
        <v>636</v>
      </c>
      <c r="I637" s="325" t="s">
        <v>40</v>
      </c>
      <c r="J637" s="255" t="str">
        <f>IF(ISBLANK(INDEX('Policy Characteristics'!D:D,MATCH($C637,'Policy Characteristics'!$C:$C,0))),"",INDEX('Policy Characteristics'!D:D,MATCH($C637,'Policy Characteristics'!$C:$C,0)))</f>
        <v>Industry CCS</v>
      </c>
      <c r="K637" s="254" t="str">
        <f>IF(ISBLANK(INDEX('Policy Characteristics'!E:E,MATCH($C637,'Policy Characteristics'!$C:$C,0))),"",INDEX('Policy Characteristics'!E:E,MATCH($C637,'Policy Characteristics'!$C:$C,0)))</f>
        <v>indst non BAU CCS subsidy</v>
      </c>
      <c r="L637" s="261">
        <f>IF(ISBLANK(INDEX('Policy Characteristics'!F:F,MATCH($C637,'Policy Characteristics'!$C:$C,0))),"",INDEX('Policy Characteristics'!F:F,MATCH($C637,'Policy Characteristics'!$C:$C,0)))</f>
        <v>0</v>
      </c>
      <c r="M637" s="261">
        <f>IF(ISBLANK(INDEX('Policy Characteristics'!G:G,MATCH($C637,'Policy Characteristics'!$C:$C,0))),"",INDEX('Policy Characteristics'!G:G,MATCH($C637,'Policy Characteristics'!$C:$C,0)))</f>
        <v>1</v>
      </c>
      <c r="N637" s="261">
        <f>IF(ISBLANK(INDEX('Policy Characteristics'!H:H,MATCH($C637,'Policy Characteristics'!$C:$C,0))),"",INDEX('Policy Characteristics'!H:H,MATCH($C637,'Policy Characteristics'!$C:$C,0)))</f>
        <v>1</v>
      </c>
      <c r="O637" s="254" t="str">
        <f>IF(ISBLANK(INDEX('Policy Characteristics'!I:I,MATCH($C637,'Policy Characteristics'!$C:$C,0))),"",INDEX('Policy Characteristics'!I:I,MATCH($C637,'Policy Characteristics'!$C:$C,0)))</f>
        <v>on/off</v>
      </c>
      <c r="P637" s="254" t="str">
        <f>IF(ISBLANK(INDEX('Policy Characteristics'!J:J,MATCH($C637,'Policy Characteristics'!$C:$C,0))),"",INDEX('Policy Characteristics'!J:J,MATCH($C637,'Policy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37" s="254" t="str">
        <f>IF(ISBLANK(INDEX('Policy Characteristics'!K:K,MATCH($C637,'Policy Characteristics'!$C:$C,0))),"",INDEX('Policy Characteristics'!K:K,MATCH($C637,'Policy Characteristics'!$C:$C,0)))</f>
        <v>ccs.html#ccs</v>
      </c>
      <c r="R637" s="254" t="str">
        <f>IF(ISBLANK(INDEX('Policy Characteristics'!L:L,MATCH($C637,'Policy Characteristics'!$C:$C,0))),"",INDEX('Policy Characteristics'!L:L,MATCH($C637,'Policy Characteristics'!$C:$C,0)))</f>
        <v>carbon-capture-and-sequestration.html</v>
      </c>
    </row>
    <row r="638" spans="1:18" x14ac:dyDescent="0.25">
      <c r="A638" s="254" t="str">
        <f>IF(ISBLANK(INDEX('Policy Characteristics'!A:A,MATCH($C638,'Policy Characteristics'!$C:$C,0))),"",INDEX('Policy Characteristics'!A:A,MATCH($C638,'Policy Characteristics'!$C:$C,0)))</f>
        <v>Industry</v>
      </c>
      <c r="B638" s="262" t="str">
        <f>IF(ISBLANK(INDEX('Policy Characteristics'!B:B,MATCH($C638,'Policy Characteristics'!$C:$C,0))),"",INDEX('Policy Characteristics'!B:B,MATCH($C638,'Policy Characteristics'!$C:$C,0)))</f>
        <v>Non BAU Industry CCS Subsidy</v>
      </c>
      <c r="C638" s="254" t="str">
        <f t="shared" si="43"/>
        <v>Boolean Use Non BAU Industry CCS Subsidies</v>
      </c>
      <c r="D638" s="6" t="s">
        <v>3018</v>
      </c>
      <c r="E638" s="6"/>
      <c r="F638" t="s">
        <v>2982</v>
      </c>
      <c r="G638" s="45"/>
      <c r="H638" s="47">
        <f t="shared" si="40"/>
        <v>637</v>
      </c>
      <c r="I638" s="325" t="s">
        <v>40</v>
      </c>
      <c r="J638" s="255" t="str">
        <f>IF(ISBLANK(INDEX('Policy Characteristics'!D:D,MATCH($C638,'Policy Characteristics'!$C:$C,0))),"",INDEX('Policy Characteristics'!D:D,MATCH($C638,'Policy Characteristics'!$C:$C,0)))</f>
        <v>Industry CCS</v>
      </c>
      <c r="K638" s="254" t="str">
        <f>IF(ISBLANK(INDEX('Policy Characteristics'!E:E,MATCH($C638,'Policy Characteristics'!$C:$C,0))),"",INDEX('Policy Characteristics'!E:E,MATCH($C638,'Policy Characteristics'!$C:$C,0)))</f>
        <v>indst non BAU CCS subsidy</v>
      </c>
      <c r="L638" s="261">
        <f>IF(ISBLANK(INDEX('Policy Characteristics'!F:F,MATCH($C638,'Policy Characteristics'!$C:$C,0))),"",INDEX('Policy Characteristics'!F:F,MATCH($C638,'Policy Characteristics'!$C:$C,0)))</f>
        <v>0</v>
      </c>
      <c r="M638" s="261">
        <f>IF(ISBLANK(INDEX('Policy Characteristics'!G:G,MATCH($C638,'Policy Characteristics'!$C:$C,0))),"",INDEX('Policy Characteristics'!G:G,MATCH($C638,'Policy Characteristics'!$C:$C,0)))</f>
        <v>1</v>
      </c>
      <c r="N638" s="261">
        <f>IF(ISBLANK(INDEX('Policy Characteristics'!H:H,MATCH($C638,'Policy Characteristics'!$C:$C,0))),"",INDEX('Policy Characteristics'!H:H,MATCH($C638,'Policy Characteristics'!$C:$C,0)))</f>
        <v>1</v>
      </c>
      <c r="O638" s="254" t="str">
        <f>IF(ISBLANK(INDEX('Policy Characteristics'!I:I,MATCH($C638,'Policy Characteristics'!$C:$C,0))),"",INDEX('Policy Characteristics'!I:I,MATCH($C638,'Policy Characteristics'!$C:$C,0)))</f>
        <v>on/off</v>
      </c>
      <c r="P638" s="254" t="str">
        <f>IF(ISBLANK(INDEX('Policy Characteristics'!J:J,MATCH($C638,'Policy Characteristics'!$C:$C,0))),"",INDEX('Policy Characteristics'!J:J,MATCH($C638,'Policy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38" s="254" t="str">
        <f>IF(ISBLANK(INDEX('Policy Characteristics'!K:K,MATCH($C638,'Policy Characteristics'!$C:$C,0))),"",INDEX('Policy Characteristics'!K:K,MATCH($C638,'Policy Characteristics'!$C:$C,0)))</f>
        <v>ccs.html#ccs</v>
      </c>
      <c r="R638" s="254" t="str">
        <f>IF(ISBLANK(INDEX('Policy Characteristics'!L:L,MATCH($C638,'Policy Characteristics'!$C:$C,0))),"",INDEX('Policy Characteristics'!L:L,MATCH($C638,'Policy Characteristics'!$C:$C,0)))</f>
        <v>carbon-capture-and-sequestration.html</v>
      </c>
    </row>
    <row r="639" spans="1:18" x14ac:dyDescent="0.25">
      <c r="A639" s="254" t="str">
        <f>IF(ISBLANK(INDEX('Policy Characteristics'!A:A,MATCH($C639,'Policy Characteristics'!$C:$C,0))),"",INDEX('Policy Characteristics'!A:A,MATCH($C639,'Policy Characteristics'!$C:$C,0)))</f>
        <v>Industry</v>
      </c>
      <c r="B639" s="262" t="str">
        <f>IF(ISBLANK(INDEX('Policy Characteristics'!B:B,MATCH($C639,'Policy Characteristics'!$C:$C,0))),"",INDEX('Policy Characteristics'!B:B,MATCH($C639,'Policy Characteristics'!$C:$C,0)))</f>
        <v>Non BAU Industry CCS Subsidy</v>
      </c>
      <c r="C639" s="254" t="str">
        <f t="shared" si="43"/>
        <v>Boolean Use Non BAU Industry CCS Subsidies</v>
      </c>
      <c r="D639" s="6" t="s">
        <v>3019</v>
      </c>
      <c r="E639" s="6"/>
      <c r="F639" t="s">
        <v>2983</v>
      </c>
      <c r="G639" s="45"/>
      <c r="H639" s="47">
        <f t="shared" si="40"/>
        <v>638</v>
      </c>
      <c r="I639" s="325" t="s">
        <v>40</v>
      </c>
      <c r="J639" s="255" t="str">
        <f>IF(ISBLANK(INDEX('Policy Characteristics'!D:D,MATCH($C639,'Policy Characteristics'!$C:$C,0))),"",INDEX('Policy Characteristics'!D:D,MATCH($C639,'Policy Characteristics'!$C:$C,0)))</f>
        <v>Industry CCS</v>
      </c>
      <c r="K639" s="254" t="str">
        <f>IF(ISBLANK(INDEX('Policy Characteristics'!E:E,MATCH($C639,'Policy Characteristics'!$C:$C,0))),"",INDEX('Policy Characteristics'!E:E,MATCH($C639,'Policy Characteristics'!$C:$C,0)))</f>
        <v>indst non BAU CCS subsidy</v>
      </c>
      <c r="L639" s="261">
        <f>IF(ISBLANK(INDEX('Policy Characteristics'!F:F,MATCH($C639,'Policy Characteristics'!$C:$C,0))),"",INDEX('Policy Characteristics'!F:F,MATCH($C639,'Policy Characteristics'!$C:$C,0)))</f>
        <v>0</v>
      </c>
      <c r="M639" s="261">
        <f>IF(ISBLANK(INDEX('Policy Characteristics'!G:G,MATCH($C639,'Policy Characteristics'!$C:$C,0))),"",INDEX('Policy Characteristics'!G:G,MATCH($C639,'Policy Characteristics'!$C:$C,0)))</f>
        <v>1</v>
      </c>
      <c r="N639" s="261">
        <f>IF(ISBLANK(INDEX('Policy Characteristics'!H:H,MATCH($C639,'Policy Characteristics'!$C:$C,0))),"",INDEX('Policy Characteristics'!H:H,MATCH($C639,'Policy Characteristics'!$C:$C,0)))</f>
        <v>1</v>
      </c>
      <c r="O639" s="254" t="str">
        <f>IF(ISBLANK(INDEX('Policy Characteristics'!I:I,MATCH($C639,'Policy Characteristics'!$C:$C,0))),"",INDEX('Policy Characteristics'!I:I,MATCH($C639,'Policy Characteristics'!$C:$C,0)))</f>
        <v>on/off</v>
      </c>
      <c r="P639" s="254" t="str">
        <f>IF(ISBLANK(INDEX('Policy Characteristics'!J:J,MATCH($C639,'Policy Characteristics'!$C:$C,0))),"",INDEX('Policy Characteristics'!J:J,MATCH($C639,'Policy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39" s="254" t="str">
        <f>IF(ISBLANK(INDEX('Policy Characteristics'!K:K,MATCH($C639,'Policy Characteristics'!$C:$C,0))),"",INDEX('Policy Characteristics'!K:K,MATCH($C639,'Policy Characteristics'!$C:$C,0)))</f>
        <v>ccs.html#ccs</v>
      </c>
      <c r="R639" s="254" t="str">
        <f>IF(ISBLANK(INDEX('Policy Characteristics'!L:L,MATCH($C639,'Policy Characteristics'!$C:$C,0))),"",INDEX('Policy Characteristics'!L:L,MATCH($C639,'Policy Characteristics'!$C:$C,0)))</f>
        <v>carbon-capture-and-sequestration.html</v>
      </c>
    </row>
    <row r="640" spans="1:18" x14ac:dyDescent="0.25">
      <c r="A640" s="254" t="str">
        <f>IF(ISBLANK(INDEX('Policy Characteristics'!A:A,MATCH($C640,'Policy Characteristics'!$C:$C,0))),"",INDEX('Policy Characteristics'!A:A,MATCH($C640,'Policy Characteristics'!$C:$C,0)))</f>
        <v>Industry</v>
      </c>
      <c r="B640" s="262" t="str">
        <f>IF(ISBLANK(INDEX('Policy Characteristics'!B:B,MATCH($C640,'Policy Characteristics'!$C:$C,0))),"",INDEX('Policy Characteristics'!B:B,MATCH($C640,'Policy Characteristics'!$C:$C,0)))</f>
        <v>Non BAU Industry CCS Subsidy</v>
      </c>
      <c r="C640" s="254" t="str">
        <f t="shared" si="43"/>
        <v>Boolean Use Non BAU Industry CCS Subsidies</v>
      </c>
      <c r="D640" s="6" t="s">
        <v>3020</v>
      </c>
      <c r="E640" s="6"/>
      <c r="F640" t="s">
        <v>2984</v>
      </c>
      <c r="G640" s="45"/>
      <c r="H640" s="47">
        <f t="shared" si="40"/>
        <v>639</v>
      </c>
      <c r="I640" s="325" t="s">
        <v>40</v>
      </c>
      <c r="J640" s="255" t="str">
        <f>IF(ISBLANK(INDEX('Policy Characteristics'!D:D,MATCH($C640,'Policy Characteristics'!$C:$C,0))),"",INDEX('Policy Characteristics'!D:D,MATCH($C640,'Policy Characteristics'!$C:$C,0)))</f>
        <v>Industry CCS</v>
      </c>
      <c r="K640" s="254" t="str">
        <f>IF(ISBLANK(INDEX('Policy Characteristics'!E:E,MATCH($C640,'Policy Characteristics'!$C:$C,0))),"",INDEX('Policy Characteristics'!E:E,MATCH($C640,'Policy Characteristics'!$C:$C,0)))</f>
        <v>indst non BAU CCS subsidy</v>
      </c>
      <c r="L640" s="261">
        <f>IF(ISBLANK(INDEX('Policy Characteristics'!F:F,MATCH($C640,'Policy Characteristics'!$C:$C,0))),"",INDEX('Policy Characteristics'!F:F,MATCH($C640,'Policy Characteristics'!$C:$C,0)))</f>
        <v>0</v>
      </c>
      <c r="M640" s="261">
        <f>IF(ISBLANK(INDEX('Policy Characteristics'!G:G,MATCH($C640,'Policy Characteristics'!$C:$C,0))),"",INDEX('Policy Characteristics'!G:G,MATCH($C640,'Policy Characteristics'!$C:$C,0)))</f>
        <v>1</v>
      </c>
      <c r="N640" s="261">
        <f>IF(ISBLANK(INDEX('Policy Characteristics'!H:H,MATCH($C640,'Policy Characteristics'!$C:$C,0))),"",INDEX('Policy Characteristics'!H:H,MATCH($C640,'Policy Characteristics'!$C:$C,0)))</f>
        <v>1</v>
      </c>
      <c r="O640" s="254" t="str">
        <f>IF(ISBLANK(INDEX('Policy Characteristics'!I:I,MATCH($C640,'Policy Characteristics'!$C:$C,0))),"",INDEX('Policy Characteristics'!I:I,MATCH($C640,'Policy Characteristics'!$C:$C,0)))</f>
        <v>on/off</v>
      </c>
      <c r="P640" s="254" t="str">
        <f>IF(ISBLANK(INDEX('Policy Characteristics'!J:J,MATCH($C640,'Policy Characteristics'!$C:$C,0))),"",INDEX('Policy Characteristics'!J:J,MATCH($C640,'Policy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40" s="254" t="str">
        <f>IF(ISBLANK(INDEX('Policy Characteristics'!K:K,MATCH($C640,'Policy Characteristics'!$C:$C,0))),"",INDEX('Policy Characteristics'!K:K,MATCH($C640,'Policy Characteristics'!$C:$C,0)))</f>
        <v>ccs.html#ccs</v>
      </c>
      <c r="R640" s="254" t="str">
        <f>IF(ISBLANK(INDEX('Policy Characteristics'!L:L,MATCH($C640,'Policy Characteristics'!$C:$C,0))),"",INDEX('Policy Characteristics'!L:L,MATCH($C640,'Policy Characteristics'!$C:$C,0)))</f>
        <v>carbon-capture-and-sequestration.html</v>
      </c>
    </row>
    <row r="641" spans="1:18" x14ac:dyDescent="0.25">
      <c r="A641" s="254" t="str">
        <f>IF(ISBLANK(INDEX('Policy Characteristics'!A:A,MATCH($C641,'Policy Characteristics'!$C:$C,0))),"",INDEX('Policy Characteristics'!A:A,MATCH($C641,'Policy Characteristics'!$C:$C,0)))</f>
        <v>Industry</v>
      </c>
      <c r="B641" s="262" t="str">
        <f>IF(ISBLANK(INDEX('Policy Characteristics'!B:B,MATCH($C641,'Policy Characteristics'!$C:$C,0))),"",INDEX('Policy Characteristics'!B:B,MATCH($C641,'Policy Characteristics'!$C:$C,0)))</f>
        <v>Non BAU Industry CCS Subsidy</v>
      </c>
      <c r="C641" s="254" t="str">
        <f t="shared" si="43"/>
        <v>Boolean Use Non BAU Industry CCS Subsidies</v>
      </c>
      <c r="D641" s="6" t="s">
        <v>3021</v>
      </c>
      <c r="E641" s="6"/>
      <c r="F641" t="s">
        <v>2985</v>
      </c>
      <c r="G641" s="45"/>
      <c r="H641" s="47">
        <f t="shared" si="40"/>
        <v>640</v>
      </c>
      <c r="I641" s="325" t="s">
        <v>40</v>
      </c>
      <c r="J641" s="255" t="str">
        <f>IF(ISBLANK(INDEX('Policy Characteristics'!D:D,MATCH($C641,'Policy Characteristics'!$C:$C,0))),"",INDEX('Policy Characteristics'!D:D,MATCH($C641,'Policy Characteristics'!$C:$C,0)))</f>
        <v>Industry CCS</v>
      </c>
      <c r="K641" s="254" t="str">
        <f>IF(ISBLANK(INDEX('Policy Characteristics'!E:E,MATCH($C641,'Policy Characteristics'!$C:$C,0))),"",INDEX('Policy Characteristics'!E:E,MATCH($C641,'Policy Characteristics'!$C:$C,0)))</f>
        <v>indst non BAU CCS subsidy</v>
      </c>
      <c r="L641" s="261">
        <f>IF(ISBLANK(INDEX('Policy Characteristics'!F:F,MATCH($C641,'Policy Characteristics'!$C:$C,0))),"",INDEX('Policy Characteristics'!F:F,MATCH($C641,'Policy Characteristics'!$C:$C,0)))</f>
        <v>0</v>
      </c>
      <c r="M641" s="261">
        <f>IF(ISBLANK(INDEX('Policy Characteristics'!G:G,MATCH($C641,'Policy Characteristics'!$C:$C,0))),"",INDEX('Policy Characteristics'!G:G,MATCH($C641,'Policy Characteristics'!$C:$C,0)))</f>
        <v>1</v>
      </c>
      <c r="N641" s="261">
        <f>IF(ISBLANK(INDEX('Policy Characteristics'!H:H,MATCH($C641,'Policy Characteristics'!$C:$C,0))),"",INDEX('Policy Characteristics'!H:H,MATCH($C641,'Policy Characteristics'!$C:$C,0)))</f>
        <v>1</v>
      </c>
      <c r="O641" s="254" t="str">
        <f>IF(ISBLANK(INDEX('Policy Characteristics'!I:I,MATCH($C641,'Policy Characteristics'!$C:$C,0))),"",INDEX('Policy Characteristics'!I:I,MATCH($C641,'Policy Characteristics'!$C:$C,0)))</f>
        <v>on/off</v>
      </c>
      <c r="P641" s="254" t="str">
        <f>IF(ISBLANK(INDEX('Policy Characteristics'!J:J,MATCH($C641,'Policy Characteristics'!$C:$C,0))),"",INDEX('Policy Characteristics'!J:J,MATCH($C641,'Policy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41" s="254" t="str">
        <f>IF(ISBLANK(INDEX('Policy Characteristics'!K:K,MATCH($C641,'Policy Characteristics'!$C:$C,0))),"",INDEX('Policy Characteristics'!K:K,MATCH($C641,'Policy Characteristics'!$C:$C,0)))</f>
        <v>ccs.html#ccs</v>
      </c>
      <c r="R641" s="254" t="str">
        <f>IF(ISBLANK(INDEX('Policy Characteristics'!L:L,MATCH($C641,'Policy Characteristics'!$C:$C,0))),"",INDEX('Policy Characteristics'!L:L,MATCH($C641,'Policy Characteristics'!$C:$C,0)))</f>
        <v>carbon-capture-and-sequestration.html</v>
      </c>
    </row>
    <row r="642" spans="1:18" x14ac:dyDescent="0.25">
      <c r="A642" s="254" t="str">
        <f>IF(ISBLANK(INDEX('Policy Characteristics'!A:A,MATCH($C642,'Policy Characteristics'!$C:$C,0))),"",INDEX('Policy Characteristics'!A:A,MATCH($C642,'Policy Characteristics'!$C:$C,0)))</f>
        <v>Industry</v>
      </c>
      <c r="B642" s="262" t="str">
        <f>IF(ISBLANK(INDEX('Policy Characteristics'!B:B,MATCH($C642,'Policy Characteristics'!$C:$C,0))),"",INDEX('Policy Characteristics'!B:B,MATCH($C642,'Policy Characteristics'!$C:$C,0)))</f>
        <v>Non BAU Industry CCS Subsidy</v>
      </c>
      <c r="C642" s="254" t="str">
        <f t="shared" si="43"/>
        <v>Boolean Use Non BAU Industry CCS Subsidies</v>
      </c>
      <c r="D642" s="6" t="s">
        <v>3022</v>
      </c>
      <c r="E642" s="6"/>
      <c r="F642" t="s">
        <v>2986</v>
      </c>
      <c r="G642" s="45"/>
      <c r="H642" s="47">
        <f t="shared" si="40"/>
        <v>641</v>
      </c>
      <c r="I642" s="325" t="s">
        <v>40</v>
      </c>
      <c r="J642" s="255" t="str">
        <f>IF(ISBLANK(INDEX('Policy Characteristics'!D:D,MATCH($C642,'Policy Characteristics'!$C:$C,0))),"",INDEX('Policy Characteristics'!D:D,MATCH($C642,'Policy Characteristics'!$C:$C,0)))</f>
        <v>Industry CCS</v>
      </c>
      <c r="K642" s="254" t="str">
        <f>IF(ISBLANK(INDEX('Policy Characteristics'!E:E,MATCH($C642,'Policy Characteristics'!$C:$C,0))),"",INDEX('Policy Characteristics'!E:E,MATCH($C642,'Policy Characteristics'!$C:$C,0)))</f>
        <v>indst non BAU CCS subsidy</v>
      </c>
      <c r="L642" s="261">
        <f>IF(ISBLANK(INDEX('Policy Characteristics'!F:F,MATCH($C642,'Policy Characteristics'!$C:$C,0))),"",INDEX('Policy Characteristics'!F:F,MATCH($C642,'Policy Characteristics'!$C:$C,0)))</f>
        <v>0</v>
      </c>
      <c r="M642" s="261">
        <f>IF(ISBLANK(INDEX('Policy Characteristics'!G:G,MATCH($C642,'Policy Characteristics'!$C:$C,0))),"",INDEX('Policy Characteristics'!G:G,MATCH($C642,'Policy Characteristics'!$C:$C,0)))</f>
        <v>1</v>
      </c>
      <c r="N642" s="261">
        <f>IF(ISBLANK(INDEX('Policy Characteristics'!H:H,MATCH($C642,'Policy Characteristics'!$C:$C,0))),"",INDEX('Policy Characteristics'!H:H,MATCH($C642,'Policy Characteristics'!$C:$C,0)))</f>
        <v>1</v>
      </c>
      <c r="O642" s="254" t="str">
        <f>IF(ISBLANK(INDEX('Policy Characteristics'!I:I,MATCH($C642,'Policy Characteristics'!$C:$C,0))),"",INDEX('Policy Characteristics'!I:I,MATCH($C642,'Policy Characteristics'!$C:$C,0)))</f>
        <v>on/off</v>
      </c>
      <c r="P642" s="254" t="str">
        <f>IF(ISBLANK(INDEX('Policy Characteristics'!J:J,MATCH($C642,'Policy Characteristics'!$C:$C,0))),"",INDEX('Policy Characteristics'!J:J,MATCH($C642,'Policy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42" s="254" t="str">
        <f>IF(ISBLANK(INDEX('Policy Characteristics'!K:K,MATCH($C642,'Policy Characteristics'!$C:$C,0))),"",INDEX('Policy Characteristics'!K:K,MATCH($C642,'Policy Characteristics'!$C:$C,0)))</f>
        <v>ccs.html#ccs</v>
      </c>
      <c r="R642" s="254" t="str">
        <f>IF(ISBLANK(INDEX('Policy Characteristics'!L:L,MATCH($C642,'Policy Characteristics'!$C:$C,0))),"",INDEX('Policy Characteristics'!L:L,MATCH($C642,'Policy Characteristics'!$C:$C,0)))</f>
        <v>carbon-capture-and-sequestration.html</v>
      </c>
    </row>
    <row r="643" spans="1:18" x14ac:dyDescent="0.25">
      <c r="A643" s="254" t="str">
        <f>IF(ISBLANK(INDEX('Policy Characteristics'!A:A,MATCH($C643,'Policy Characteristics'!$C:$C,0))),"",INDEX('Policy Characteristics'!A:A,MATCH($C643,'Policy Characteristics'!$C:$C,0)))</f>
        <v>Industry</v>
      </c>
      <c r="B643" s="262" t="str">
        <f>IF(ISBLANK(INDEX('Policy Characteristics'!B:B,MATCH($C643,'Policy Characteristics'!$C:$C,0))),"",INDEX('Policy Characteristics'!B:B,MATCH($C643,'Policy Characteristics'!$C:$C,0)))</f>
        <v>Non BAU Industry CCS Subsidy</v>
      </c>
      <c r="C643" s="254" t="str">
        <f t="shared" si="43"/>
        <v>Boolean Use Non BAU Industry CCS Subsidies</v>
      </c>
      <c r="D643" s="6" t="s">
        <v>3023</v>
      </c>
      <c r="E643" s="6"/>
      <c r="F643" t="s">
        <v>2987</v>
      </c>
      <c r="G643" s="45"/>
      <c r="H643" s="47">
        <f t="shared" ref="H643:H706" si="44">H642+1</f>
        <v>642</v>
      </c>
      <c r="I643" s="325" t="s">
        <v>40</v>
      </c>
      <c r="J643" s="255" t="str">
        <f>IF(ISBLANK(INDEX('Policy Characteristics'!D:D,MATCH($C643,'Policy Characteristics'!$C:$C,0))),"",INDEX('Policy Characteristics'!D:D,MATCH($C643,'Policy Characteristics'!$C:$C,0)))</f>
        <v>Industry CCS</v>
      </c>
      <c r="K643" s="254" t="str">
        <f>IF(ISBLANK(INDEX('Policy Characteristics'!E:E,MATCH($C643,'Policy Characteristics'!$C:$C,0))),"",INDEX('Policy Characteristics'!E:E,MATCH($C643,'Policy Characteristics'!$C:$C,0)))</f>
        <v>indst non BAU CCS subsidy</v>
      </c>
      <c r="L643" s="261">
        <f>IF(ISBLANK(INDEX('Policy Characteristics'!F:F,MATCH($C643,'Policy Characteristics'!$C:$C,0))),"",INDEX('Policy Characteristics'!F:F,MATCH($C643,'Policy Characteristics'!$C:$C,0)))</f>
        <v>0</v>
      </c>
      <c r="M643" s="261">
        <f>IF(ISBLANK(INDEX('Policy Characteristics'!G:G,MATCH($C643,'Policy Characteristics'!$C:$C,0))),"",INDEX('Policy Characteristics'!G:G,MATCH($C643,'Policy Characteristics'!$C:$C,0)))</f>
        <v>1</v>
      </c>
      <c r="N643" s="261">
        <f>IF(ISBLANK(INDEX('Policy Characteristics'!H:H,MATCH($C643,'Policy Characteristics'!$C:$C,0))),"",INDEX('Policy Characteristics'!H:H,MATCH($C643,'Policy Characteristics'!$C:$C,0)))</f>
        <v>1</v>
      </c>
      <c r="O643" s="254" t="str">
        <f>IF(ISBLANK(INDEX('Policy Characteristics'!I:I,MATCH($C643,'Policy Characteristics'!$C:$C,0))),"",INDEX('Policy Characteristics'!I:I,MATCH($C643,'Policy Characteristics'!$C:$C,0)))</f>
        <v>on/off</v>
      </c>
      <c r="P643" s="254" t="str">
        <f>IF(ISBLANK(INDEX('Policy Characteristics'!J:J,MATCH($C643,'Policy Characteristics'!$C:$C,0))),"",INDEX('Policy Characteristics'!J:J,MATCH($C643,'Policy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43" s="254" t="str">
        <f>IF(ISBLANK(INDEX('Policy Characteristics'!K:K,MATCH($C643,'Policy Characteristics'!$C:$C,0))),"",INDEX('Policy Characteristics'!K:K,MATCH($C643,'Policy Characteristics'!$C:$C,0)))</f>
        <v>ccs.html#ccs</v>
      </c>
      <c r="R643" s="254" t="str">
        <f>IF(ISBLANK(INDEX('Policy Characteristics'!L:L,MATCH($C643,'Policy Characteristics'!$C:$C,0))),"",INDEX('Policy Characteristics'!L:L,MATCH($C643,'Policy Characteristics'!$C:$C,0)))</f>
        <v>carbon-capture-and-sequestration.html</v>
      </c>
    </row>
    <row r="644" spans="1:18" x14ac:dyDescent="0.25">
      <c r="A644" s="254" t="str">
        <f>IF(ISBLANK(INDEX('Policy Characteristics'!A:A,MATCH($C644,'Policy Characteristics'!$C:$C,0))),"",INDEX('Policy Characteristics'!A:A,MATCH($C644,'Policy Characteristics'!$C:$C,0)))</f>
        <v>Industry</v>
      </c>
      <c r="B644" s="262" t="str">
        <f>IF(ISBLANK(INDEX('Policy Characteristics'!B:B,MATCH($C644,'Policy Characteristics'!$C:$C,0))),"",INDEX('Policy Characteristics'!B:B,MATCH($C644,'Policy Characteristics'!$C:$C,0)))</f>
        <v>Non BAU Industry CCS Subsidy</v>
      </c>
      <c r="C644" s="254" t="str">
        <f t="shared" si="43"/>
        <v>Boolean Use Non BAU Industry CCS Subsidies</v>
      </c>
      <c r="D644" s="6" t="s">
        <v>3024</v>
      </c>
      <c r="E644" s="6"/>
      <c r="F644" t="s">
        <v>2546</v>
      </c>
      <c r="G644" s="45"/>
      <c r="H644" s="47">
        <f t="shared" si="44"/>
        <v>643</v>
      </c>
      <c r="I644" s="325" t="s">
        <v>40</v>
      </c>
      <c r="J644" s="255" t="str">
        <f>IF(ISBLANK(INDEX('Policy Characteristics'!D:D,MATCH($C644,'Policy Characteristics'!$C:$C,0))),"",INDEX('Policy Characteristics'!D:D,MATCH($C644,'Policy Characteristics'!$C:$C,0)))</f>
        <v>Industry CCS</v>
      </c>
      <c r="K644" s="254" t="str">
        <f>IF(ISBLANK(INDEX('Policy Characteristics'!E:E,MATCH($C644,'Policy Characteristics'!$C:$C,0))),"",INDEX('Policy Characteristics'!E:E,MATCH($C644,'Policy Characteristics'!$C:$C,0)))</f>
        <v>indst non BAU CCS subsidy</v>
      </c>
      <c r="L644" s="261">
        <f>IF(ISBLANK(INDEX('Policy Characteristics'!F:F,MATCH($C644,'Policy Characteristics'!$C:$C,0))),"",INDEX('Policy Characteristics'!F:F,MATCH($C644,'Policy Characteristics'!$C:$C,0)))</f>
        <v>0</v>
      </c>
      <c r="M644" s="261">
        <f>IF(ISBLANK(INDEX('Policy Characteristics'!G:G,MATCH($C644,'Policy Characteristics'!$C:$C,0))),"",INDEX('Policy Characteristics'!G:G,MATCH($C644,'Policy Characteristics'!$C:$C,0)))</f>
        <v>1</v>
      </c>
      <c r="N644" s="261">
        <f>IF(ISBLANK(INDEX('Policy Characteristics'!H:H,MATCH($C644,'Policy Characteristics'!$C:$C,0))),"",INDEX('Policy Characteristics'!H:H,MATCH($C644,'Policy Characteristics'!$C:$C,0)))</f>
        <v>1</v>
      </c>
      <c r="O644" s="254" t="str">
        <f>IF(ISBLANK(INDEX('Policy Characteristics'!I:I,MATCH($C644,'Policy Characteristics'!$C:$C,0))),"",INDEX('Policy Characteristics'!I:I,MATCH($C644,'Policy Characteristics'!$C:$C,0)))</f>
        <v>on/off</v>
      </c>
      <c r="P644" s="254" t="str">
        <f>IF(ISBLANK(INDEX('Policy Characteristics'!J:J,MATCH($C644,'Policy Characteristics'!$C:$C,0))),"",INDEX('Policy Characteristics'!J:J,MATCH($C644,'Policy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44" s="254" t="str">
        <f>IF(ISBLANK(INDEX('Policy Characteristics'!K:K,MATCH($C644,'Policy Characteristics'!$C:$C,0))),"",INDEX('Policy Characteristics'!K:K,MATCH($C644,'Policy Characteristics'!$C:$C,0)))</f>
        <v>ccs.html#ccs</v>
      </c>
      <c r="R644" s="254" t="str">
        <f>IF(ISBLANK(INDEX('Policy Characteristics'!L:L,MATCH($C644,'Policy Characteristics'!$C:$C,0))),"",INDEX('Policy Characteristics'!L:L,MATCH($C644,'Policy Characteristics'!$C:$C,0)))</f>
        <v>carbon-capture-and-sequestration.html</v>
      </c>
    </row>
    <row r="645" spans="1:18" x14ac:dyDescent="0.25">
      <c r="A645" s="254" t="str">
        <f>IF(ISBLANK(INDEX('Policy Characteristics'!A:A,MATCH($C645,'Policy Characteristics'!$C:$C,0))),"",INDEX('Policy Characteristics'!A:A,MATCH($C645,'Policy Characteristics'!$C:$C,0)))</f>
        <v>Industry</v>
      </c>
      <c r="B645" s="262" t="str">
        <f>IF(ISBLANK(INDEX('Policy Characteristics'!B:B,MATCH($C645,'Policy Characteristics'!$C:$C,0))),"",INDEX('Policy Characteristics'!B:B,MATCH($C645,'Policy Characteristics'!$C:$C,0)))</f>
        <v>Non BAU Industry CCS Subsidy</v>
      </c>
      <c r="C645" s="254" t="str">
        <f t="shared" si="43"/>
        <v>Boolean Use Non BAU Industry CCS Subsidies</v>
      </c>
      <c r="D645" s="6" t="s">
        <v>3025</v>
      </c>
      <c r="E645" s="6"/>
      <c r="F645" t="s">
        <v>2988</v>
      </c>
      <c r="G645" s="45"/>
      <c r="H645" s="47">
        <f t="shared" si="44"/>
        <v>644</v>
      </c>
      <c r="I645" s="325" t="s">
        <v>40</v>
      </c>
      <c r="J645" s="255" t="str">
        <f>IF(ISBLANK(INDEX('Policy Characteristics'!D:D,MATCH($C645,'Policy Characteristics'!$C:$C,0))),"",INDEX('Policy Characteristics'!D:D,MATCH($C645,'Policy Characteristics'!$C:$C,0)))</f>
        <v>Industry CCS</v>
      </c>
      <c r="K645" s="254" t="str">
        <f>IF(ISBLANK(INDEX('Policy Characteristics'!E:E,MATCH($C645,'Policy Characteristics'!$C:$C,0))),"",INDEX('Policy Characteristics'!E:E,MATCH($C645,'Policy Characteristics'!$C:$C,0)))</f>
        <v>indst non BAU CCS subsidy</v>
      </c>
      <c r="L645" s="261">
        <f>IF(ISBLANK(INDEX('Policy Characteristics'!F:F,MATCH($C645,'Policy Characteristics'!$C:$C,0))),"",INDEX('Policy Characteristics'!F:F,MATCH($C645,'Policy Characteristics'!$C:$C,0)))</f>
        <v>0</v>
      </c>
      <c r="M645" s="261">
        <f>IF(ISBLANK(INDEX('Policy Characteristics'!G:G,MATCH($C645,'Policy Characteristics'!$C:$C,0))),"",INDEX('Policy Characteristics'!G:G,MATCH($C645,'Policy Characteristics'!$C:$C,0)))</f>
        <v>1</v>
      </c>
      <c r="N645" s="261">
        <f>IF(ISBLANK(INDEX('Policy Characteristics'!H:H,MATCH($C645,'Policy Characteristics'!$C:$C,0))),"",INDEX('Policy Characteristics'!H:H,MATCH($C645,'Policy Characteristics'!$C:$C,0)))</f>
        <v>1</v>
      </c>
      <c r="O645" s="254" t="str">
        <f>IF(ISBLANK(INDEX('Policy Characteristics'!I:I,MATCH($C645,'Policy Characteristics'!$C:$C,0))),"",INDEX('Policy Characteristics'!I:I,MATCH($C645,'Policy Characteristics'!$C:$C,0)))</f>
        <v>on/off</v>
      </c>
      <c r="P645" s="254" t="str">
        <f>IF(ISBLANK(INDEX('Policy Characteristics'!J:J,MATCH($C645,'Policy Characteristics'!$C:$C,0))),"",INDEX('Policy Characteristics'!J:J,MATCH($C645,'Policy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45" s="254" t="str">
        <f>IF(ISBLANK(INDEX('Policy Characteristics'!K:K,MATCH($C645,'Policy Characteristics'!$C:$C,0))),"",INDEX('Policy Characteristics'!K:K,MATCH($C645,'Policy Characteristics'!$C:$C,0)))</f>
        <v>ccs.html#ccs</v>
      </c>
      <c r="R645" s="254" t="str">
        <f>IF(ISBLANK(INDEX('Policy Characteristics'!L:L,MATCH($C645,'Policy Characteristics'!$C:$C,0))),"",INDEX('Policy Characteristics'!L:L,MATCH($C645,'Policy Characteristics'!$C:$C,0)))</f>
        <v>carbon-capture-and-sequestration.html</v>
      </c>
    </row>
    <row r="646" spans="1:18" x14ac:dyDescent="0.25">
      <c r="A646" s="254" t="str">
        <f>IF(ISBLANK(INDEX('Policy Characteristics'!A:A,MATCH($C646,'Policy Characteristics'!$C:$C,0))),"",INDEX('Policy Characteristics'!A:A,MATCH($C646,'Policy Characteristics'!$C:$C,0)))</f>
        <v>Industry</v>
      </c>
      <c r="B646" s="262" t="str">
        <f>IF(ISBLANK(INDEX('Policy Characteristics'!B:B,MATCH($C646,'Policy Characteristics'!$C:$C,0))),"",INDEX('Policy Characteristics'!B:B,MATCH($C646,'Policy Characteristics'!$C:$C,0)))</f>
        <v>Non BAU Industry CCS Subsidy</v>
      </c>
      <c r="C646" s="254" t="str">
        <f t="shared" si="43"/>
        <v>Boolean Use Non BAU Industry CCS Subsidies</v>
      </c>
      <c r="D646" s="6" t="s">
        <v>3026</v>
      </c>
      <c r="E646" s="6"/>
      <c r="F646" t="s">
        <v>2989</v>
      </c>
      <c r="G646" s="45"/>
      <c r="H646" s="47">
        <f t="shared" si="44"/>
        <v>645</v>
      </c>
      <c r="I646" s="325" t="s">
        <v>40</v>
      </c>
      <c r="J646" s="255" t="str">
        <f>IF(ISBLANK(INDEX('Policy Characteristics'!D:D,MATCH($C646,'Policy Characteristics'!$C:$C,0))),"",INDEX('Policy Characteristics'!D:D,MATCH($C646,'Policy Characteristics'!$C:$C,0)))</f>
        <v>Industry CCS</v>
      </c>
      <c r="K646" s="254" t="str">
        <f>IF(ISBLANK(INDEX('Policy Characteristics'!E:E,MATCH($C646,'Policy Characteristics'!$C:$C,0))),"",INDEX('Policy Characteristics'!E:E,MATCH($C646,'Policy Characteristics'!$C:$C,0)))</f>
        <v>indst non BAU CCS subsidy</v>
      </c>
      <c r="L646" s="261">
        <f>IF(ISBLANK(INDEX('Policy Characteristics'!F:F,MATCH($C646,'Policy Characteristics'!$C:$C,0))),"",INDEX('Policy Characteristics'!F:F,MATCH($C646,'Policy Characteristics'!$C:$C,0)))</f>
        <v>0</v>
      </c>
      <c r="M646" s="261">
        <f>IF(ISBLANK(INDEX('Policy Characteristics'!G:G,MATCH($C646,'Policy Characteristics'!$C:$C,0))),"",INDEX('Policy Characteristics'!G:G,MATCH($C646,'Policy Characteristics'!$C:$C,0)))</f>
        <v>1</v>
      </c>
      <c r="N646" s="261">
        <f>IF(ISBLANK(INDEX('Policy Characteristics'!H:H,MATCH($C646,'Policy Characteristics'!$C:$C,0))),"",INDEX('Policy Characteristics'!H:H,MATCH($C646,'Policy Characteristics'!$C:$C,0)))</f>
        <v>1</v>
      </c>
      <c r="O646" s="254" t="str">
        <f>IF(ISBLANK(INDEX('Policy Characteristics'!I:I,MATCH($C646,'Policy Characteristics'!$C:$C,0))),"",INDEX('Policy Characteristics'!I:I,MATCH($C646,'Policy Characteristics'!$C:$C,0)))</f>
        <v>on/off</v>
      </c>
      <c r="P646" s="254" t="str">
        <f>IF(ISBLANK(INDEX('Policy Characteristics'!J:J,MATCH($C646,'Policy Characteristics'!$C:$C,0))),"",INDEX('Policy Characteristics'!J:J,MATCH($C646,'Policy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46" s="254" t="str">
        <f>IF(ISBLANK(INDEX('Policy Characteristics'!K:K,MATCH($C646,'Policy Characteristics'!$C:$C,0))),"",INDEX('Policy Characteristics'!K:K,MATCH($C646,'Policy Characteristics'!$C:$C,0)))</f>
        <v>ccs.html#ccs</v>
      </c>
      <c r="R646" s="254" t="str">
        <f>IF(ISBLANK(INDEX('Policy Characteristics'!L:L,MATCH($C646,'Policy Characteristics'!$C:$C,0))),"",INDEX('Policy Characteristics'!L:L,MATCH($C646,'Policy Characteristics'!$C:$C,0)))</f>
        <v>carbon-capture-and-sequestration.html</v>
      </c>
    </row>
    <row r="647" spans="1:18" x14ac:dyDescent="0.25">
      <c r="A647" s="254" t="str">
        <f>IF(ISBLANK(INDEX('Policy Characteristics'!A:A,MATCH($C647,'Policy Characteristics'!$C:$C,0))),"",INDEX('Policy Characteristics'!A:A,MATCH($C647,'Policy Characteristics'!$C:$C,0)))</f>
        <v>Industry</v>
      </c>
      <c r="B647" s="262" t="str">
        <f>IF(ISBLANK(INDEX('Policy Characteristics'!B:B,MATCH($C647,'Policy Characteristics'!$C:$C,0))),"",INDEX('Policy Characteristics'!B:B,MATCH($C647,'Policy Characteristics'!$C:$C,0)))</f>
        <v>Non BAU Industry CCS Subsidy</v>
      </c>
      <c r="C647" s="254" t="str">
        <f t="shared" si="43"/>
        <v>Boolean Use Non BAU Industry CCS Subsidies</v>
      </c>
      <c r="D647" s="6" t="s">
        <v>3027</v>
      </c>
      <c r="E647" s="6"/>
      <c r="F647" t="s">
        <v>2990</v>
      </c>
      <c r="G647" s="45"/>
      <c r="H647" s="47">
        <f t="shared" si="44"/>
        <v>646</v>
      </c>
      <c r="I647" s="325" t="s">
        <v>40</v>
      </c>
      <c r="J647" s="255" t="str">
        <f>IF(ISBLANK(INDEX('Policy Characteristics'!D:D,MATCH($C647,'Policy Characteristics'!$C:$C,0))),"",INDEX('Policy Characteristics'!D:D,MATCH($C647,'Policy Characteristics'!$C:$C,0)))</f>
        <v>Industry CCS</v>
      </c>
      <c r="K647" s="254" t="str">
        <f>IF(ISBLANK(INDEX('Policy Characteristics'!E:E,MATCH($C647,'Policy Characteristics'!$C:$C,0))),"",INDEX('Policy Characteristics'!E:E,MATCH($C647,'Policy Characteristics'!$C:$C,0)))</f>
        <v>indst non BAU CCS subsidy</v>
      </c>
      <c r="L647" s="261">
        <f>IF(ISBLANK(INDEX('Policy Characteristics'!F:F,MATCH($C647,'Policy Characteristics'!$C:$C,0))),"",INDEX('Policy Characteristics'!F:F,MATCH($C647,'Policy Characteristics'!$C:$C,0)))</f>
        <v>0</v>
      </c>
      <c r="M647" s="261">
        <f>IF(ISBLANK(INDEX('Policy Characteristics'!G:G,MATCH($C647,'Policy Characteristics'!$C:$C,0))),"",INDEX('Policy Characteristics'!G:G,MATCH($C647,'Policy Characteristics'!$C:$C,0)))</f>
        <v>1</v>
      </c>
      <c r="N647" s="261">
        <f>IF(ISBLANK(INDEX('Policy Characteristics'!H:H,MATCH($C647,'Policy Characteristics'!$C:$C,0))),"",INDEX('Policy Characteristics'!H:H,MATCH($C647,'Policy Characteristics'!$C:$C,0)))</f>
        <v>1</v>
      </c>
      <c r="O647" s="254" t="str">
        <f>IF(ISBLANK(INDEX('Policy Characteristics'!I:I,MATCH($C647,'Policy Characteristics'!$C:$C,0))),"",INDEX('Policy Characteristics'!I:I,MATCH($C647,'Policy Characteristics'!$C:$C,0)))</f>
        <v>on/off</v>
      </c>
      <c r="P647" s="254" t="str">
        <f>IF(ISBLANK(INDEX('Policy Characteristics'!J:J,MATCH($C647,'Policy Characteristics'!$C:$C,0))),"",INDEX('Policy Characteristics'!J:J,MATCH($C647,'Policy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47" s="254" t="str">
        <f>IF(ISBLANK(INDEX('Policy Characteristics'!K:K,MATCH($C647,'Policy Characteristics'!$C:$C,0))),"",INDEX('Policy Characteristics'!K:K,MATCH($C647,'Policy Characteristics'!$C:$C,0)))</f>
        <v>ccs.html#ccs</v>
      </c>
      <c r="R647" s="254" t="str">
        <f>IF(ISBLANK(INDEX('Policy Characteristics'!L:L,MATCH($C647,'Policy Characteristics'!$C:$C,0))),"",INDEX('Policy Characteristics'!L:L,MATCH($C647,'Policy Characteristics'!$C:$C,0)))</f>
        <v>carbon-capture-and-sequestration.html</v>
      </c>
    </row>
    <row r="648" spans="1:18" x14ac:dyDescent="0.25">
      <c r="A648" s="254" t="str">
        <f>IF(ISBLANK(INDEX('Policy Characteristics'!A:A,MATCH($C648,'Policy Characteristics'!$C:$C,0))),"",INDEX('Policy Characteristics'!A:A,MATCH($C648,'Policy Characteristics'!$C:$C,0)))</f>
        <v>Industry</v>
      </c>
      <c r="B648" s="262" t="str">
        <f>IF(ISBLANK(INDEX('Policy Characteristics'!B:B,MATCH($C648,'Policy Characteristics'!$C:$C,0))),"",INDEX('Policy Characteristics'!B:B,MATCH($C648,'Policy Characteristics'!$C:$C,0)))</f>
        <v>Non BAU Industry CCS Subsidy</v>
      </c>
      <c r="C648" s="254" t="str">
        <f t="shared" si="43"/>
        <v>Boolean Use Non BAU Industry CCS Subsidies</v>
      </c>
      <c r="D648" s="6" t="s">
        <v>3028</v>
      </c>
      <c r="E648" s="6"/>
      <c r="F648" t="s">
        <v>2547</v>
      </c>
      <c r="G648" s="45"/>
      <c r="H648" s="47">
        <f t="shared" si="44"/>
        <v>647</v>
      </c>
      <c r="I648" s="325" t="s">
        <v>40</v>
      </c>
      <c r="J648" s="255" t="str">
        <f>IF(ISBLANK(INDEX('Policy Characteristics'!D:D,MATCH($C648,'Policy Characteristics'!$C:$C,0))),"",INDEX('Policy Characteristics'!D:D,MATCH($C648,'Policy Characteristics'!$C:$C,0)))</f>
        <v>Industry CCS</v>
      </c>
      <c r="K648" s="254" t="str">
        <f>IF(ISBLANK(INDEX('Policy Characteristics'!E:E,MATCH($C648,'Policy Characteristics'!$C:$C,0))),"",INDEX('Policy Characteristics'!E:E,MATCH($C648,'Policy Characteristics'!$C:$C,0)))</f>
        <v>indst non BAU CCS subsidy</v>
      </c>
      <c r="L648" s="261">
        <f>IF(ISBLANK(INDEX('Policy Characteristics'!F:F,MATCH($C648,'Policy Characteristics'!$C:$C,0))),"",INDEX('Policy Characteristics'!F:F,MATCH($C648,'Policy Characteristics'!$C:$C,0)))</f>
        <v>0</v>
      </c>
      <c r="M648" s="261">
        <f>IF(ISBLANK(INDEX('Policy Characteristics'!G:G,MATCH($C648,'Policy Characteristics'!$C:$C,0))),"",INDEX('Policy Characteristics'!G:G,MATCH($C648,'Policy Characteristics'!$C:$C,0)))</f>
        <v>1</v>
      </c>
      <c r="N648" s="261">
        <f>IF(ISBLANK(INDEX('Policy Characteristics'!H:H,MATCH($C648,'Policy Characteristics'!$C:$C,0))),"",INDEX('Policy Characteristics'!H:H,MATCH($C648,'Policy Characteristics'!$C:$C,0)))</f>
        <v>1</v>
      </c>
      <c r="O648" s="254" t="str">
        <f>IF(ISBLANK(INDEX('Policy Characteristics'!I:I,MATCH($C648,'Policy Characteristics'!$C:$C,0))),"",INDEX('Policy Characteristics'!I:I,MATCH($C648,'Policy Characteristics'!$C:$C,0)))</f>
        <v>on/off</v>
      </c>
      <c r="P648" s="254" t="str">
        <f>IF(ISBLANK(INDEX('Policy Characteristics'!J:J,MATCH($C648,'Policy Characteristics'!$C:$C,0))),"",INDEX('Policy Characteristics'!J:J,MATCH($C648,'Policy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48" s="254" t="str">
        <f>IF(ISBLANK(INDEX('Policy Characteristics'!K:K,MATCH($C648,'Policy Characteristics'!$C:$C,0))),"",INDEX('Policy Characteristics'!K:K,MATCH($C648,'Policy Characteristics'!$C:$C,0)))</f>
        <v>ccs.html#ccs</v>
      </c>
      <c r="R648" s="254" t="str">
        <f>IF(ISBLANK(INDEX('Policy Characteristics'!L:L,MATCH($C648,'Policy Characteristics'!$C:$C,0))),"",INDEX('Policy Characteristics'!L:L,MATCH($C648,'Policy Characteristics'!$C:$C,0)))</f>
        <v>carbon-capture-and-sequestration.html</v>
      </c>
    </row>
    <row r="649" spans="1:18" x14ac:dyDescent="0.25">
      <c r="A649" s="254" t="str">
        <f>IF(ISBLANK(INDEX('Policy Characteristics'!A:A,MATCH($C649,'Policy Characteristics'!$C:$C,0))),"",INDEX('Policy Characteristics'!A:A,MATCH($C649,'Policy Characteristics'!$C:$C,0)))</f>
        <v>Industry</v>
      </c>
      <c r="B649" s="262" t="str">
        <f>IF(ISBLANK(INDEX('Policy Characteristics'!B:B,MATCH($C649,'Policy Characteristics'!$C:$C,0))),"",INDEX('Policy Characteristics'!B:B,MATCH($C649,'Policy Characteristics'!$C:$C,0)))</f>
        <v>Non BAU Industry CCS Subsidy</v>
      </c>
      <c r="C649" s="254" t="str">
        <f>$C$635</f>
        <v>Boolean Use Non BAU Industry CCS Subsidies</v>
      </c>
      <c r="D649" s="6" t="s">
        <v>3029</v>
      </c>
      <c r="E649" s="6"/>
      <c r="F649" t="s">
        <v>2991</v>
      </c>
      <c r="G649" s="45"/>
      <c r="H649" s="47">
        <f t="shared" si="44"/>
        <v>648</v>
      </c>
      <c r="I649" s="325" t="s">
        <v>40</v>
      </c>
      <c r="J649" s="255" t="str">
        <f>IF(ISBLANK(INDEX('Policy Characteristics'!D:D,MATCH($C649,'Policy Characteristics'!$C:$C,0))),"",INDEX('Policy Characteristics'!D:D,MATCH($C649,'Policy Characteristics'!$C:$C,0)))</f>
        <v>Industry CCS</v>
      </c>
      <c r="K649" s="254" t="str">
        <f>IF(ISBLANK(INDEX('Policy Characteristics'!E:E,MATCH($C649,'Policy Characteristics'!$C:$C,0))),"",INDEX('Policy Characteristics'!E:E,MATCH($C649,'Policy Characteristics'!$C:$C,0)))</f>
        <v>indst non BAU CCS subsidy</v>
      </c>
      <c r="L649" s="261">
        <f>IF(ISBLANK(INDEX('Policy Characteristics'!F:F,MATCH($C649,'Policy Characteristics'!$C:$C,0))),"",INDEX('Policy Characteristics'!F:F,MATCH($C649,'Policy Characteristics'!$C:$C,0)))</f>
        <v>0</v>
      </c>
      <c r="M649" s="261">
        <f>IF(ISBLANK(INDEX('Policy Characteristics'!G:G,MATCH($C649,'Policy Characteristics'!$C:$C,0))),"",INDEX('Policy Characteristics'!G:G,MATCH($C649,'Policy Characteristics'!$C:$C,0)))</f>
        <v>1</v>
      </c>
      <c r="N649" s="261">
        <f>IF(ISBLANK(INDEX('Policy Characteristics'!H:H,MATCH($C649,'Policy Characteristics'!$C:$C,0))),"",INDEX('Policy Characteristics'!H:H,MATCH($C649,'Policy Characteristics'!$C:$C,0)))</f>
        <v>1</v>
      </c>
      <c r="O649" s="254" t="str">
        <f>IF(ISBLANK(INDEX('Policy Characteristics'!I:I,MATCH($C649,'Policy Characteristics'!$C:$C,0))),"",INDEX('Policy Characteristics'!I:I,MATCH($C649,'Policy Characteristics'!$C:$C,0)))</f>
        <v>on/off</v>
      </c>
      <c r="P649" s="254" t="str">
        <f>IF(ISBLANK(INDEX('Policy Characteristics'!J:J,MATCH($C649,'Policy Characteristics'!$C:$C,0))),"",INDEX('Policy Characteristics'!J:J,MATCH($C649,'Policy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49" s="254" t="str">
        <f>IF(ISBLANK(INDEX('Policy Characteristics'!K:K,MATCH($C649,'Policy Characteristics'!$C:$C,0))),"",INDEX('Policy Characteristics'!K:K,MATCH($C649,'Policy Characteristics'!$C:$C,0)))</f>
        <v>ccs.html#ccs</v>
      </c>
      <c r="R649" s="254" t="str">
        <f>IF(ISBLANK(INDEX('Policy Characteristics'!L:L,MATCH($C649,'Policy Characteristics'!$C:$C,0))),"",INDEX('Policy Characteristics'!L:L,MATCH($C649,'Policy Characteristics'!$C:$C,0)))</f>
        <v>carbon-capture-and-sequestration.html</v>
      </c>
    </row>
    <row r="650" spans="1:18" x14ac:dyDescent="0.25">
      <c r="A650" s="254" t="str">
        <f>IF(ISBLANK(INDEX('Policy Characteristics'!A:A,MATCH($C650,'Policy Characteristics'!$C:$C,0))),"",INDEX('Policy Characteristics'!A:A,MATCH($C650,'Policy Characteristics'!$C:$C,0)))</f>
        <v>Industry</v>
      </c>
      <c r="B650" s="262" t="str">
        <f>IF(ISBLANK(INDEX('Policy Characteristics'!B:B,MATCH($C650,'Policy Characteristics'!$C:$C,0))),"",INDEX('Policy Characteristics'!B:B,MATCH($C650,'Policy Characteristics'!$C:$C,0)))</f>
        <v>Non BAU Industry CCS Subsidy</v>
      </c>
      <c r="C650" s="254" t="str">
        <f t="shared" si="43"/>
        <v>Boolean Use Non BAU Industry CCS Subsidies</v>
      </c>
      <c r="D650" s="6" t="s">
        <v>3030</v>
      </c>
      <c r="E650" s="6"/>
      <c r="F650" t="s">
        <v>2992</v>
      </c>
      <c r="G650" s="45"/>
      <c r="H650" s="47">
        <f t="shared" si="44"/>
        <v>649</v>
      </c>
      <c r="I650" s="325" t="s">
        <v>40</v>
      </c>
      <c r="J650" s="255" t="str">
        <f>IF(ISBLANK(INDEX('Policy Characteristics'!D:D,MATCH($C650,'Policy Characteristics'!$C:$C,0))),"",INDEX('Policy Characteristics'!D:D,MATCH($C650,'Policy Characteristics'!$C:$C,0)))</f>
        <v>Industry CCS</v>
      </c>
      <c r="K650" s="254" t="str">
        <f>IF(ISBLANK(INDEX('Policy Characteristics'!E:E,MATCH($C650,'Policy Characteristics'!$C:$C,0))),"",INDEX('Policy Characteristics'!E:E,MATCH($C650,'Policy Characteristics'!$C:$C,0)))</f>
        <v>indst non BAU CCS subsidy</v>
      </c>
      <c r="L650" s="261">
        <f>IF(ISBLANK(INDEX('Policy Characteristics'!F:F,MATCH($C650,'Policy Characteristics'!$C:$C,0))),"",INDEX('Policy Characteristics'!F:F,MATCH($C650,'Policy Characteristics'!$C:$C,0)))</f>
        <v>0</v>
      </c>
      <c r="M650" s="261">
        <f>IF(ISBLANK(INDEX('Policy Characteristics'!G:G,MATCH($C650,'Policy Characteristics'!$C:$C,0))),"",INDEX('Policy Characteristics'!G:G,MATCH($C650,'Policy Characteristics'!$C:$C,0)))</f>
        <v>1</v>
      </c>
      <c r="N650" s="261">
        <f>IF(ISBLANK(INDEX('Policy Characteristics'!H:H,MATCH($C650,'Policy Characteristics'!$C:$C,0))),"",INDEX('Policy Characteristics'!H:H,MATCH($C650,'Policy Characteristics'!$C:$C,0)))</f>
        <v>1</v>
      </c>
      <c r="O650" s="254" t="str">
        <f>IF(ISBLANK(INDEX('Policy Characteristics'!I:I,MATCH($C650,'Policy Characteristics'!$C:$C,0))),"",INDEX('Policy Characteristics'!I:I,MATCH($C650,'Policy Characteristics'!$C:$C,0)))</f>
        <v>on/off</v>
      </c>
      <c r="P650" s="254" t="str">
        <f>IF(ISBLANK(INDEX('Policy Characteristics'!J:J,MATCH($C650,'Policy Characteristics'!$C:$C,0))),"",INDEX('Policy Characteristics'!J:J,MATCH($C650,'Policy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0" s="254" t="str">
        <f>IF(ISBLANK(INDEX('Policy Characteristics'!K:K,MATCH($C650,'Policy Characteristics'!$C:$C,0))),"",INDEX('Policy Characteristics'!K:K,MATCH($C650,'Policy Characteristics'!$C:$C,0)))</f>
        <v>ccs.html#ccs</v>
      </c>
      <c r="R650" s="254" t="str">
        <f>IF(ISBLANK(INDEX('Policy Characteristics'!L:L,MATCH($C650,'Policy Characteristics'!$C:$C,0))),"",INDEX('Policy Characteristics'!L:L,MATCH($C650,'Policy Characteristics'!$C:$C,0)))</f>
        <v>carbon-capture-and-sequestration.html</v>
      </c>
    </row>
    <row r="651" spans="1:18" x14ac:dyDescent="0.25">
      <c r="A651" s="254" t="str">
        <f>IF(ISBLANK(INDEX('Policy Characteristics'!A:A,MATCH($C651,'Policy Characteristics'!$C:$C,0))),"",INDEX('Policy Characteristics'!A:A,MATCH($C651,'Policy Characteristics'!$C:$C,0)))</f>
        <v>Industry</v>
      </c>
      <c r="B651" s="262" t="str">
        <f>IF(ISBLANK(INDEX('Policy Characteristics'!B:B,MATCH($C651,'Policy Characteristics'!$C:$C,0))),"",INDEX('Policy Characteristics'!B:B,MATCH($C651,'Policy Characteristics'!$C:$C,0)))</f>
        <v>Non BAU Industry CCS Subsidy</v>
      </c>
      <c r="C651" s="254" t="str">
        <f t="shared" si="43"/>
        <v>Boolean Use Non BAU Industry CCS Subsidies</v>
      </c>
      <c r="D651" s="6" t="s">
        <v>3031</v>
      </c>
      <c r="E651" s="6"/>
      <c r="F651" t="s">
        <v>2993</v>
      </c>
      <c r="G651" s="45"/>
      <c r="H651" s="47">
        <f t="shared" si="44"/>
        <v>650</v>
      </c>
      <c r="I651" s="325" t="s">
        <v>40</v>
      </c>
      <c r="J651" s="255" t="str">
        <f>IF(ISBLANK(INDEX('Policy Characteristics'!D:D,MATCH($C651,'Policy Characteristics'!$C:$C,0))),"",INDEX('Policy Characteristics'!D:D,MATCH($C651,'Policy Characteristics'!$C:$C,0)))</f>
        <v>Industry CCS</v>
      </c>
      <c r="K651" s="254" t="str">
        <f>IF(ISBLANK(INDEX('Policy Characteristics'!E:E,MATCH($C651,'Policy Characteristics'!$C:$C,0))),"",INDEX('Policy Characteristics'!E:E,MATCH($C651,'Policy Characteristics'!$C:$C,0)))</f>
        <v>indst non BAU CCS subsidy</v>
      </c>
      <c r="L651" s="261">
        <f>IF(ISBLANK(INDEX('Policy Characteristics'!F:F,MATCH($C651,'Policy Characteristics'!$C:$C,0))),"",INDEX('Policy Characteristics'!F:F,MATCH($C651,'Policy Characteristics'!$C:$C,0)))</f>
        <v>0</v>
      </c>
      <c r="M651" s="261">
        <f>IF(ISBLANK(INDEX('Policy Characteristics'!G:G,MATCH($C651,'Policy Characteristics'!$C:$C,0))),"",INDEX('Policy Characteristics'!G:G,MATCH($C651,'Policy Characteristics'!$C:$C,0)))</f>
        <v>1</v>
      </c>
      <c r="N651" s="261">
        <f>IF(ISBLANK(INDEX('Policy Characteristics'!H:H,MATCH($C651,'Policy Characteristics'!$C:$C,0))),"",INDEX('Policy Characteristics'!H:H,MATCH($C651,'Policy Characteristics'!$C:$C,0)))</f>
        <v>1</v>
      </c>
      <c r="O651" s="254" t="str">
        <f>IF(ISBLANK(INDEX('Policy Characteristics'!I:I,MATCH($C651,'Policy Characteristics'!$C:$C,0))),"",INDEX('Policy Characteristics'!I:I,MATCH($C651,'Policy Characteristics'!$C:$C,0)))</f>
        <v>on/off</v>
      </c>
      <c r="P651" s="254" t="str">
        <f>IF(ISBLANK(INDEX('Policy Characteristics'!J:J,MATCH($C651,'Policy Characteristics'!$C:$C,0))),"",INDEX('Policy Characteristics'!J:J,MATCH($C651,'Policy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1" s="254" t="str">
        <f>IF(ISBLANK(INDEX('Policy Characteristics'!K:K,MATCH($C651,'Policy Characteristics'!$C:$C,0))),"",INDEX('Policy Characteristics'!K:K,MATCH($C651,'Policy Characteristics'!$C:$C,0)))</f>
        <v>ccs.html#ccs</v>
      </c>
      <c r="R651" s="254" t="str">
        <f>IF(ISBLANK(INDEX('Policy Characteristics'!L:L,MATCH($C651,'Policy Characteristics'!$C:$C,0))),"",INDEX('Policy Characteristics'!L:L,MATCH($C651,'Policy Characteristics'!$C:$C,0)))</f>
        <v>carbon-capture-and-sequestration.html</v>
      </c>
    </row>
    <row r="652" spans="1:18" x14ac:dyDescent="0.25">
      <c r="A652" s="254" t="str">
        <f>IF(ISBLANK(INDEX('Policy Characteristics'!A:A,MATCH($C652,'Policy Characteristics'!$C:$C,0))),"",INDEX('Policy Characteristics'!A:A,MATCH($C652,'Policy Characteristics'!$C:$C,0)))</f>
        <v>Industry</v>
      </c>
      <c r="B652" s="262" t="str">
        <f>IF(ISBLANK(INDEX('Policy Characteristics'!B:B,MATCH($C652,'Policy Characteristics'!$C:$C,0))),"",INDEX('Policy Characteristics'!B:B,MATCH($C652,'Policy Characteristics'!$C:$C,0)))</f>
        <v>Non BAU Industry CCS Subsidy</v>
      </c>
      <c r="C652" s="254" t="str">
        <f t="shared" si="43"/>
        <v>Boolean Use Non BAU Industry CCS Subsidies</v>
      </c>
      <c r="D652" s="6" t="s">
        <v>3032</v>
      </c>
      <c r="E652" s="6"/>
      <c r="F652" t="s">
        <v>2994</v>
      </c>
      <c r="G652" s="45"/>
      <c r="H652" s="47">
        <f t="shared" si="44"/>
        <v>651</v>
      </c>
      <c r="I652" s="325" t="s">
        <v>40</v>
      </c>
      <c r="J652" s="255" t="str">
        <f>IF(ISBLANK(INDEX('Policy Characteristics'!D:D,MATCH($C652,'Policy Characteristics'!$C:$C,0))),"",INDEX('Policy Characteristics'!D:D,MATCH($C652,'Policy Characteristics'!$C:$C,0)))</f>
        <v>Industry CCS</v>
      </c>
      <c r="K652" s="254" t="str">
        <f>IF(ISBLANK(INDEX('Policy Characteristics'!E:E,MATCH($C652,'Policy Characteristics'!$C:$C,0))),"",INDEX('Policy Characteristics'!E:E,MATCH($C652,'Policy Characteristics'!$C:$C,0)))</f>
        <v>indst non BAU CCS subsidy</v>
      </c>
      <c r="L652" s="261">
        <f>IF(ISBLANK(INDEX('Policy Characteristics'!F:F,MATCH($C652,'Policy Characteristics'!$C:$C,0))),"",INDEX('Policy Characteristics'!F:F,MATCH($C652,'Policy Characteristics'!$C:$C,0)))</f>
        <v>0</v>
      </c>
      <c r="M652" s="261">
        <f>IF(ISBLANK(INDEX('Policy Characteristics'!G:G,MATCH($C652,'Policy Characteristics'!$C:$C,0))),"",INDEX('Policy Characteristics'!G:G,MATCH($C652,'Policy Characteristics'!$C:$C,0)))</f>
        <v>1</v>
      </c>
      <c r="N652" s="261">
        <f>IF(ISBLANK(INDEX('Policy Characteristics'!H:H,MATCH($C652,'Policy Characteristics'!$C:$C,0))),"",INDEX('Policy Characteristics'!H:H,MATCH($C652,'Policy Characteristics'!$C:$C,0)))</f>
        <v>1</v>
      </c>
      <c r="O652" s="254" t="str">
        <f>IF(ISBLANK(INDEX('Policy Characteristics'!I:I,MATCH($C652,'Policy Characteristics'!$C:$C,0))),"",INDEX('Policy Characteristics'!I:I,MATCH($C652,'Policy Characteristics'!$C:$C,0)))</f>
        <v>on/off</v>
      </c>
      <c r="P652" s="254" t="str">
        <f>IF(ISBLANK(INDEX('Policy Characteristics'!J:J,MATCH($C652,'Policy Characteristics'!$C:$C,0))),"",INDEX('Policy Characteristics'!J:J,MATCH($C652,'Policy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2" s="254" t="str">
        <f>IF(ISBLANK(INDEX('Policy Characteristics'!K:K,MATCH($C652,'Policy Characteristics'!$C:$C,0))),"",INDEX('Policy Characteristics'!K:K,MATCH($C652,'Policy Characteristics'!$C:$C,0)))</f>
        <v>ccs.html#ccs</v>
      </c>
      <c r="R652" s="254" t="str">
        <f>IF(ISBLANK(INDEX('Policy Characteristics'!L:L,MATCH($C652,'Policy Characteristics'!$C:$C,0))),"",INDEX('Policy Characteristics'!L:L,MATCH($C652,'Policy Characteristics'!$C:$C,0)))</f>
        <v>carbon-capture-and-sequestration.html</v>
      </c>
    </row>
    <row r="653" spans="1:18" x14ac:dyDescent="0.25">
      <c r="A653" s="254" t="str">
        <f>IF(ISBLANK(INDEX('Policy Characteristics'!A:A,MATCH($C653,'Policy Characteristics'!$C:$C,0))),"",INDEX('Policy Characteristics'!A:A,MATCH($C653,'Policy Characteristics'!$C:$C,0)))</f>
        <v>Industry</v>
      </c>
      <c r="B653" s="262" t="str">
        <f>IF(ISBLANK(INDEX('Policy Characteristics'!B:B,MATCH($C653,'Policy Characteristics'!$C:$C,0))),"",INDEX('Policy Characteristics'!B:B,MATCH($C653,'Policy Characteristics'!$C:$C,0)))</f>
        <v>Non BAU Industry CCS Subsidy</v>
      </c>
      <c r="C653" s="254" t="str">
        <f t="shared" si="43"/>
        <v>Boolean Use Non BAU Industry CCS Subsidies</v>
      </c>
      <c r="D653" s="6" t="s">
        <v>3033</v>
      </c>
      <c r="E653" s="6"/>
      <c r="F653" t="s">
        <v>2995</v>
      </c>
      <c r="G653" s="45"/>
      <c r="H653" s="47">
        <f t="shared" si="44"/>
        <v>652</v>
      </c>
      <c r="I653" s="325" t="s">
        <v>40</v>
      </c>
      <c r="J653" s="255" t="str">
        <f>IF(ISBLANK(INDEX('Policy Characteristics'!D:D,MATCH($C653,'Policy Characteristics'!$C:$C,0))),"",INDEX('Policy Characteristics'!D:D,MATCH($C653,'Policy Characteristics'!$C:$C,0)))</f>
        <v>Industry CCS</v>
      </c>
      <c r="K653" s="254" t="str">
        <f>IF(ISBLANK(INDEX('Policy Characteristics'!E:E,MATCH($C653,'Policy Characteristics'!$C:$C,0))),"",INDEX('Policy Characteristics'!E:E,MATCH($C653,'Policy Characteristics'!$C:$C,0)))</f>
        <v>indst non BAU CCS subsidy</v>
      </c>
      <c r="L653" s="261">
        <f>IF(ISBLANK(INDEX('Policy Characteristics'!F:F,MATCH($C653,'Policy Characteristics'!$C:$C,0))),"",INDEX('Policy Characteristics'!F:F,MATCH($C653,'Policy Characteristics'!$C:$C,0)))</f>
        <v>0</v>
      </c>
      <c r="M653" s="261">
        <f>IF(ISBLANK(INDEX('Policy Characteristics'!G:G,MATCH($C653,'Policy Characteristics'!$C:$C,0))),"",INDEX('Policy Characteristics'!G:G,MATCH($C653,'Policy Characteristics'!$C:$C,0)))</f>
        <v>1</v>
      </c>
      <c r="N653" s="261">
        <f>IF(ISBLANK(INDEX('Policy Characteristics'!H:H,MATCH($C653,'Policy Characteristics'!$C:$C,0))),"",INDEX('Policy Characteristics'!H:H,MATCH($C653,'Policy Characteristics'!$C:$C,0)))</f>
        <v>1</v>
      </c>
      <c r="O653" s="254" t="str">
        <f>IF(ISBLANK(INDEX('Policy Characteristics'!I:I,MATCH($C653,'Policy Characteristics'!$C:$C,0))),"",INDEX('Policy Characteristics'!I:I,MATCH($C653,'Policy Characteristics'!$C:$C,0)))</f>
        <v>on/off</v>
      </c>
      <c r="P653" s="254" t="str">
        <f>IF(ISBLANK(INDEX('Policy Characteristics'!J:J,MATCH($C653,'Policy Characteristics'!$C:$C,0))),"",INDEX('Policy Characteristics'!J:J,MATCH($C653,'Policy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3" s="254" t="str">
        <f>IF(ISBLANK(INDEX('Policy Characteristics'!K:K,MATCH($C653,'Policy Characteristics'!$C:$C,0))),"",INDEX('Policy Characteristics'!K:K,MATCH($C653,'Policy Characteristics'!$C:$C,0)))</f>
        <v>ccs.html#ccs</v>
      </c>
      <c r="R653" s="254" t="str">
        <f>IF(ISBLANK(INDEX('Policy Characteristics'!L:L,MATCH($C653,'Policy Characteristics'!$C:$C,0))),"",INDEX('Policy Characteristics'!L:L,MATCH($C653,'Policy Characteristics'!$C:$C,0)))</f>
        <v>carbon-capture-and-sequestration.html</v>
      </c>
    </row>
    <row r="654" spans="1:18" x14ac:dyDescent="0.25">
      <c r="A654" s="254" t="str">
        <f>IF(ISBLANK(INDEX('Policy Characteristics'!A:A,MATCH($C654,'Policy Characteristics'!$C:$C,0))),"",INDEX('Policy Characteristics'!A:A,MATCH($C654,'Policy Characteristics'!$C:$C,0)))</f>
        <v>Industry</v>
      </c>
      <c r="B654" s="262" t="str">
        <f>IF(ISBLANK(INDEX('Policy Characteristics'!B:B,MATCH($C654,'Policy Characteristics'!$C:$C,0))),"",INDEX('Policy Characteristics'!B:B,MATCH($C654,'Policy Characteristics'!$C:$C,0)))</f>
        <v>Non BAU Industry CCS Subsidy</v>
      </c>
      <c r="C654" s="254" t="str">
        <f t="shared" si="43"/>
        <v>Boolean Use Non BAU Industry CCS Subsidies</v>
      </c>
      <c r="D654" s="6" t="s">
        <v>3034</v>
      </c>
      <c r="E654" s="6"/>
      <c r="F654" t="s">
        <v>2996</v>
      </c>
      <c r="G654" s="45"/>
      <c r="H654" s="47">
        <f t="shared" si="44"/>
        <v>653</v>
      </c>
      <c r="I654" s="325" t="s">
        <v>40</v>
      </c>
      <c r="J654" s="255" t="str">
        <f>IF(ISBLANK(INDEX('Policy Characteristics'!D:D,MATCH($C654,'Policy Characteristics'!$C:$C,0))),"",INDEX('Policy Characteristics'!D:D,MATCH($C654,'Policy Characteristics'!$C:$C,0)))</f>
        <v>Industry CCS</v>
      </c>
      <c r="K654" s="254" t="str">
        <f>IF(ISBLANK(INDEX('Policy Characteristics'!E:E,MATCH($C654,'Policy Characteristics'!$C:$C,0))),"",INDEX('Policy Characteristics'!E:E,MATCH($C654,'Policy Characteristics'!$C:$C,0)))</f>
        <v>indst non BAU CCS subsidy</v>
      </c>
      <c r="L654" s="261">
        <f>IF(ISBLANK(INDEX('Policy Characteristics'!F:F,MATCH($C654,'Policy Characteristics'!$C:$C,0))),"",INDEX('Policy Characteristics'!F:F,MATCH($C654,'Policy Characteristics'!$C:$C,0)))</f>
        <v>0</v>
      </c>
      <c r="M654" s="261">
        <f>IF(ISBLANK(INDEX('Policy Characteristics'!G:G,MATCH($C654,'Policy Characteristics'!$C:$C,0))),"",INDEX('Policy Characteristics'!G:G,MATCH($C654,'Policy Characteristics'!$C:$C,0)))</f>
        <v>1</v>
      </c>
      <c r="N654" s="261">
        <f>IF(ISBLANK(INDEX('Policy Characteristics'!H:H,MATCH($C654,'Policy Characteristics'!$C:$C,0))),"",INDEX('Policy Characteristics'!H:H,MATCH($C654,'Policy Characteristics'!$C:$C,0)))</f>
        <v>1</v>
      </c>
      <c r="O654" s="254" t="str">
        <f>IF(ISBLANK(INDEX('Policy Characteristics'!I:I,MATCH($C654,'Policy Characteristics'!$C:$C,0))),"",INDEX('Policy Characteristics'!I:I,MATCH($C654,'Policy Characteristics'!$C:$C,0)))</f>
        <v>on/off</v>
      </c>
      <c r="P654" s="254" t="str">
        <f>IF(ISBLANK(INDEX('Policy Characteristics'!J:J,MATCH($C654,'Policy Characteristics'!$C:$C,0))),"",INDEX('Policy Characteristics'!J:J,MATCH($C654,'Policy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4" s="254" t="str">
        <f>IF(ISBLANK(INDEX('Policy Characteristics'!K:K,MATCH($C654,'Policy Characteristics'!$C:$C,0))),"",INDEX('Policy Characteristics'!K:K,MATCH($C654,'Policy Characteristics'!$C:$C,0)))</f>
        <v>ccs.html#ccs</v>
      </c>
      <c r="R654" s="254" t="str">
        <f>IF(ISBLANK(INDEX('Policy Characteristics'!L:L,MATCH($C654,'Policy Characteristics'!$C:$C,0))),"",INDEX('Policy Characteristics'!L:L,MATCH($C654,'Policy Characteristics'!$C:$C,0)))</f>
        <v>carbon-capture-and-sequestration.html</v>
      </c>
    </row>
    <row r="655" spans="1:18" x14ac:dyDescent="0.25">
      <c r="A655" s="254" t="str">
        <f>IF(ISBLANK(INDEX('Policy Characteristics'!A:A,MATCH($C655,'Policy Characteristics'!$C:$C,0))),"",INDEX('Policy Characteristics'!A:A,MATCH($C655,'Policy Characteristics'!$C:$C,0)))</f>
        <v>Industry</v>
      </c>
      <c r="B655" s="262" t="str">
        <f>IF(ISBLANK(INDEX('Policy Characteristics'!B:B,MATCH($C655,'Policy Characteristics'!$C:$C,0))),"",INDEX('Policy Characteristics'!B:B,MATCH($C655,'Policy Characteristics'!$C:$C,0)))</f>
        <v>Non BAU Industry CCS Subsidy</v>
      </c>
      <c r="C655" s="254" t="str">
        <f t="shared" si="43"/>
        <v>Boolean Use Non BAU Industry CCS Subsidies</v>
      </c>
      <c r="D655" s="6" t="s">
        <v>3035</v>
      </c>
      <c r="E655" s="6"/>
      <c r="F655" t="s">
        <v>2997</v>
      </c>
      <c r="G655" s="45"/>
      <c r="H655" s="47">
        <f t="shared" si="44"/>
        <v>654</v>
      </c>
      <c r="I655" s="325" t="s">
        <v>40</v>
      </c>
      <c r="J655" s="255" t="str">
        <f>IF(ISBLANK(INDEX('Policy Characteristics'!D:D,MATCH($C655,'Policy Characteristics'!$C:$C,0))),"",INDEX('Policy Characteristics'!D:D,MATCH($C655,'Policy Characteristics'!$C:$C,0)))</f>
        <v>Industry CCS</v>
      </c>
      <c r="K655" s="254" t="str">
        <f>IF(ISBLANK(INDEX('Policy Characteristics'!E:E,MATCH($C655,'Policy Characteristics'!$C:$C,0))),"",INDEX('Policy Characteristics'!E:E,MATCH($C655,'Policy Characteristics'!$C:$C,0)))</f>
        <v>indst non BAU CCS subsidy</v>
      </c>
      <c r="L655" s="261">
        <f>IF(ISBLANK(INDEX('Policy Characteristics'!F:F,MATCH($C655,'Policy Characteristics'!$C:$C,0))),"",INDEX('Policy Characteristics'!F:F,MATCH($C655,'Policy Characteristics'!$C:$C,0)))</f>
        <v>0</v>
      </c>
      <c r="M655" s="261">
        <f>IF(ISBLANK(INDEX('Policy Characteristics'!G:G,MATCH($C655,'Policy Characteristics'!$C:$C,0))),"",INDEX('Policy Characteristics'!G:G,MATCH($C655,'Policy Characteristics'!$C:$C,0)))</f>
        <v>1</v>
      </c>
      <c r="N655" s="261">
        <f>IF(ISBLANK(INDEX('Policy Characteristics'!H:H,MATCH($C655,'Policy Characteristics'!$C:$C,0))),"",INDEX('Policy Characteristics'!H:H,MATCH($C655,'Policy Characteristics'!$C:$C,0)))</f>
        <v>1</v>
      </c>
      <c r="O655" s="254" t="str">
        <f>IF(ISBLANK(INDEX('Policy Characteristics'!I:I,MATCH($C655,'Policy Characteristics'!$C:$C,0))),"",INDEX('Policy Characteristics'!I:I,MATCH($C655,'Policy Characteristics'!$C:$C,0)))</f>
        <v>on/off</v>
      </c>
      <c r="P655" s="254" t="str">
        <f>IF(ISBLANK(INDEX('Policy Characteristics'!J:J,MATCH($C655,'Policy Characteristics'!$C:$C,0))),"",INDEX('Policy Characteristics'!J:J,MATCH($C655,'Policy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5" s="254" t="str">
        <f>IF(ISBLANK(INDEX('Policy Characteristics'!K:K,MATCH($C655,'Policy Characteristics'!$C:$C,0))),"",INDEX('Policy Characteristics'!K:K,MATCH($C655,'Policy Characteristics'!$C:$C,0)))</f>
        <v>ccs.html#ccs</v>
      </c>
      <c r="R655" s="254" t="str">
        <f>IF(ISBLANK(INDEX('Policy Characteristics'!L:L,MATCH($C655,'Policy Characteristics'!$C:$C,0))),"",INDEX('Policy Characteristics'!L:L,MATCH($C655,'Policy Characteristics'!$C:$C,0)))</f>
        <v>carbon-capture-and-sequestration.html</v>
      </c>
    </row>
    <row r="656" spans="1:18" x14ac:dyDescent="0.25">
      <c r="A656" s="254" t="str">
        <f>IF(ISBLANK(INDEX('Policy Characteristics'!A:A,MATCH($C656,'Policy Characteristics'!$C:$C,0))),"",INDEX('Policy Characteristics'!A:A,MATCH($C656,'Policy Characteristics'!$C:$C,0)))</f>
        <v>Industry</v>
      </c>
      <c r="B656" s="262" t="str">
        <f>IF(ISBLANK(INDEX('Policy Characteristics'!B:B,MATCH($C656,'Policy Characteristics'!$C:$C,0))),"",INDEX('Policy Characteristics'!B:B,MATCH($C656,'Policy Characteristics'!$C:$C,0)))</f>
        <v>Non BAU Industry CCS Subsidy</v>
      </c>
      <c r="C656" s="254" t="str">
        <f t="shared" si="43"/>
        <v>Boolean Use Non BAU Industry CCS Subsidies</v>
      </c>
      <c r="D656" s="6" t="s">
        <v>3036</v>
      </c>
      <c r="E656" s="6"/>
      <c r="F656" t="s">
        <v>2998</v>
      </c>
      <c r="G656" s="45"/>
      <c r="H656" s="47">
        <f t="shared" si="44"/>
        <v>655</v>
      </c>
      <c r="I656" s="325" t="s">
        <v>40</v>
      </c>
      <c r="J656" s="255" t="str">
        <f>IF(ISBLANK(INDEX('Policy Characteristics'!D:D,MATCH($C656,'Policy Characteristics'!$C:$C,0))),"",INDEX('Policy Characteristics'!D:D,MATCH($C656,'Policy Characteristics'!$C:$C,0)))</f>
        <v>Industry CCS</v>
      </c>
      <c r="K656" s="254" t="str">
        <f>IF(ISBLANK(INDEX('Policy Characteristics'!E:E,MATCH($C656,'Policy Characteristics'!$C:$C,0))),"",INDEX('Policy Characteristics'!E:E,MATCH($C656,'Policy Characteristics'!$C:$C,0)))</f>
        <v>indst non BAU CCS subsidy</v>
      </c>
      <c r="L656" s="261">
        <f>IF(ISBLANK(INDEX('Policy Characteristics'!F:F,MATCH($C656,'Policy Characteristics'!$C:$C,0))),"",INDEX('Policy Characteristics'!F:F,MATCH($C656,'Policy Characteristics'!$C:$C,0)))</f>
        <v>0</v>
      </c>
      <c r="M656" s="261">
        <f>IF(ISBLANK(INDEX('Policy Characteristics'!G:G,MATCH($C656,'Policy Characteristics'!$C:$C,0))),"",INDEX('Policy Characteristics'!G:G,MATCH($C656,'Policy Characteristics'!$C:$C,0)))</f>
        <v>1</v>
      </c>
      <c r="N656" s="261">
        <f>IF(ISBLANK(INDEX('Policy Characteristics'!H:H,MATCH($C656,'Policy Characteristics'!$C:$C,0))),"",INDEX('Policy Characteristics'!H:H,MATCH($C656,'Policy Characteristics'!$C:$C,0)))</f>
        <v>1</v>
      </c>
      <c r="O656" s="254" t="str">
        <f>IF(ISBLANK(INDEX('Policy Characteristics'!I:I,MATCH($C656,'Policy Characteristics'!$C:$C,0))),"",INDEX('Policy Characteristics'!I:I,MATCH($C656,'Policy Characteristics'!$C:$C,0)))</f>
        <v>on/off</v>
      </c>
      <c r="P656" s="254" t="str">
        <f>IF(ISBLANK(INDEX('Policy Characteristics'!J:J,MATCH($C656,'Policy Characteristics'!$C:$C,0))),"",INDEX('Policy Characteristics'!J:J,MATCH($C656,'Policy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6" s="254" t="str">
        <f>IF(ISBLANK(INDEX('Policy Characteristics'!K:K,MATCH($C656,'Policy Characteristics'!$C:$C,0))),"",INDEX('Policy Characteristics'!K:K,MATCH($C656,'Policy Characteristics'!$C:$C,0)))</f>
        <v>ccs.html#ccs</v>
      </c>
      <c r="R656" s="254" t="str">
        <f>IF(ISBLANK(INDEX('Policy Characteristics'!L:L,MATCH($C656,'Policy Characteristics'!$C:$C,0))),"",INDEX('Policy Characteristics'!L:L,MATCH($C656,'Policy Characteristics'!$C:$C,0)))</f>
        <v>carbon-capture-and-sequestration.html</v>
      </c>
    </row>
    <row r="657" spans="1:18" x14ac:dyDescent="0.25">
      <c r="A657" s="254" t="str">
        <f>IF(ISBLANK(INDEX('Policy Characteristics'!A:A,MATCH($C657,'Policy Characteristics'!$C:$C,0))),"",INDEX('Policy Characteristics'!A:A,MATCH($C657,'Policy Characteristics'!$C:$C,0)))</f>
        <v>Industry</v>
      </c>
      <c r="B657" s="262" t="str">
        <f>IF(ISBLANK(INDEX('Policy Characteristics'!B:B,MATCH($C657,'Policy Characteristics'!$C:$C,0))),"",INDEX('Policy Characteristics'!B:B,MATCH($C657,'Policy Characteristics'!$C:$C,0)))</f>
        <v>Non BAU Industry CCS Subsidy</v>
      </c>
      <c r="C657" s="254" t="str">
        <f t="shared" si="43"/>
        <v>Boolean Use Non BAU Industry CCS Subsidies</v>
      </c>
      <c r="D657" s="6" t="s">
        <v>3037</v>
      </c>
      <c r="E657" s="6"/>
      <c r="F657" t="s">
        <v>2999</v>
      </c>
      <c r="G657" s="45"/>
      <c r="H657" s="47">
        <f t="shared" si="44"/>
        <v>656</v>
      </c>
      <c r="I657" s="325" t="s">
        <v>40</v>
      </c>
      <c r="J657" s="255" t="str">
        <f>IF(ISBLANK(INDEX('Policy Characteristics'!D:D,MATCH($C657,'Policy Characteristics'!$C:$C,0))),"",INDEX('Policy Characteristics'!D:D,MATCH($C657,'Policy Characteristics'!$C:$C,0)))</f>
        <v>Industry CCS</v>
      </c>
      <c r="K657" s="254" t="str">
        <f>IF(ISBLANK(INDEX('Policy Characteristics'!E:E,MATCH($C657,'Policy Characteristics'!$C:$C,0))),"",INDEX('Policy Characteristics'!E:E,MATCH($C657,'Policy Characteristics'!$C:$C,0)))</f>
        <v>indst non BAU CCS subsidy</v>
      </c>
      <c r="L657" s="261">
        <f>IF(ISBLANK(INDEX('Policy Characteristics'!F:F,MATCH($C657,'Policy Characteristics'!$C:$C,0))),"",INDEX('Policy Characteristics'!F:F,MATCH($C657,'Policy Characteristics'!$C:$C,0)))</f>
        <v>0</v>
      </c>
      <c r="M657" s="261">
        <f>IF(ISBLANK(INDEX('Policy Characteristics'!G:G,MATCH($C657,'Policy Characteristics'!$C:$C,0))),"",INDEX('Policy Characteristics'!G:G,MATCH($C657,'Policy Characteristics'!$C:$C,0)))</f>
        <v>1</v>
      </c>
      <c r="N657" s="261">
        <f>IF(ISBLANK(INDEX('Policy Characteristics'!H:H,MATCH($C657,'Policy Characteristics'!$C:$C,0))),"",INDEX('Policy Characteristics'!H:H,MATCH($C657,'Policy Characteristics'!$C:$C,0)))</f>
        <v>1</v>
      </c>
      <c r="O657" s="254" t="str">
        <f>IF(ISBLANK(INDEX('Policy Characteristics'!I:I,MATCH($C657,'Policy Characteristics'!$C:$C,0))),"",INDEX('Policy Characteristics'!I:I,MATCH($C657,'Policy Characteristics'!$C:$C,0)))</f>
        <v>on/off</v>
      </c>
      <c r="P657" s="254" t="str">
        <f>IF(ISBLANK(INDEX('Policy Characteristics'!J:J,MATCH($C657,'Policy Characteristics'!$C:$C,0))),"",INDEX('Policy Characteristics'!J:J,MATCH($C657,'Policy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7" s="254" t="str">
        <f>IF(ISBLANK(INDEX('Policy Characteristics'!K:K,MATCH($C657,'Policy Characteristics'!$C:$C,0))),"",INDEX('Policy Characteristics'!K:K,MATCH($C657,'Policy Characteristics'!$C:$C,0)))</f>
        <v>ccs.html#ccs</v>
      </c>
      <c r="R657" s="254" t="str">
        <f>IF(ISBLANK(INDEX('Policy Characteristics'!L:L,MATCH($C657,'Policy Characteristics'!$C:$C,0))),"",INDEX('Policy Characteristics'!L:L,MATCH($C657,'Policy Characteristics'!$C:$C,0)))</f>
        <v>carbon-capture-and-sequestration.html</v>
      </c>
    </row>
    <row r="658" spans="1:18" x14ac:dyDescent="0.25">
      <c r="A658" s="254" t="str">
        <f>IF(ISBLANK(INDEX('Policy Characteristics'!A:A,MATCH($C658,'Policy Characteristics'!$C:$C,0))),"",INDEX('Policy Characteristics'!A:A,MATCH($C658,'Policy Characteristics'!$C:$C,0)))</f>
        <v>Industry</v>
      </c>
      <c r="B658" s="262" t="str">
        <f>IF(ISBLANK(INDEX('Policy Characteristics'!B:B,MATCH($C658,'Policy Characteristics'!$C:$C,0))),"",INDEX('Policy Characteristics'!B:B,MATCH($C658,'Policy Characteristics'!$C:$C,0)))</f>
        <v>Non BAU Industry CCS Subsidy</v>
      </c>
      <c r="C658" s="254" t="str">
        <f t="shared" si="43"/>
        <v>Boolean Use Non BAU Industry CCS Subsidies</v>
      </c>
      <c r="D658" s="6" t="s">
        <v>3038</v>
      </c>
      <c r="E658" s="6"/>
      <c r="F658" t="s">
        <v>3041</v>
      </c>
      <c r="G658" s="45"/>
      <c r="H658" s="47">
        <f t="shared" si="44"/>
        <v>657</v>
      </c>
      <c r="I658" s="325" t="s">
        <v>40</v>
      </c>
      <c r="J658" s="255" t="str">
        <f>IF(ISBLANK(INDEX('Policy Characteristics'!D:D,MATCH($C658,'Policy Characteristics'!$C:$C,0))),"",INDEX('Policy Characteristics'!D:D,MATCH($C658,'Policy Characteristics'!$C:$C,0)))</f>
        <v>Industry CCS</v>
      </c>
      <c r="K658" s="254" t="str">
        <f>IF(ISBLANK(INDEX('Policy Characteristics'!E:E,MATCH($C658,'Policy Characteristics'!$C:$C,0))),"",INDEX('Policy Characteristics'!E:E,MATCH($C658,'Policy Characteristics'!$C:$C,0)))</f>
        <v>indst non BAU CCS subsidy</v>
      </c>
      <c r="L658" s="261">
        <f>IF(ISBLANK(INDEX('Policy Characteristics'!F:F,MATCH($C658,'Policy Characteristics'!$C:$C,0))),"",INDEX('Policy Characteristics'!F:F,MATCH($C658,'Policy Characteristics'!$C:$C,0)))</f>
        <v>0</v>
      </c>
      <c r="M658" s="261">
        <f>IF(ISBLANK(INDEX('Policy Characteristics'!G:G,MATCH($C658,'Policy Characteristics'!$C:$C,0))),"",INDEX('Policy Characteristics'!G:G,MATCH($C658,'Policy Characteristics'!$C:$C,0)))</f>
        <v>1</v>
      </c>
      <c r="N658" s="261">
        <f>IF(ISBLANK(INDEX('Policy Characteristics'!H:H,MATCH($C658,'Policy Characteristics'!$C:$C,0))),"",INDEX('Policy Characteristics'!H:H,MATCH($C658,'Policy Characteristics'!$C:$C,0)))</f>
        <v>1</v>
      </c>
      <c r="O658" s="254" t="str">
        <f>IF(ISBLANK(INDEX('Policy Characteristics'!I:I,MATCH($C658,'Policy Characteristics'!$C:$C,0))),"",INDEX('Policy Characteristics'!I:I,MATCH($C658,'Policy Characteristics'!$C:$C,0)))</f>
        <v>on/off</v>
      </c>
      <c r="P658" s="254" t="str">
        <f>IF(ISBLANK(INDEX('Policy Characteristics'!J:J,MATCH($C658,'Policy Characteristics'!$C:$C,0))),"",INDEX('Policy Characteristics'!J:J,MATCH($C658,'Policy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8" s="254" t="str">
        <f>IF(ISBLANK(INDEX('Policy Characteristics'!K:K,MATCH($C658,'Policy Characteristics'!$C:$C,0))),"",INDEX('Policy Characteristics'!K:K,MATCH($C658,'Policy Characteristics'!$C:$C,0)))</f>
        <v>ccs.html#ccs</v>
      </c>
      <c r="R658" s="254" t="str">
        <f>IF(ISBLANK(INDEX('Policy Characteristics'!L:L,MATCH($C658,'Policy Characteristics'!$C:$C,0))),"",INDEX('Policy Characteristics'!L:L,MATCH($C658,'Policy Characteristics'!$C:$C,0)))</f>
        <v>carbon-capture-and-sequestration.html</v>
      </c>
    </row>
    <row r="659" spans="1:18" x14ac:dyDescent="0.25">
      <c r="A659" s="254" t="str">
        <f>IF(ISBLANK(INDEX('Policy Characteristics'!A:A,MATCH($C659,'Policy Characteristics'!$C:$C,0))),"",INDEX('Policy Characteristics'!A:A,MATCH($C659,'Policy Characteristics'!$C:$C,0)))</f>
        <v>Industry</v>
      </c>
      <c r="B659" s="262" t="str">
        <f>IF(ISBLANK(INDEX('Policy Characteristics'!B:B,MATCH($C659,'Policy Characteristics'!$C:$C,0))),"",INDEX('Policy Characteristics'!B:B,MATCH($C659,'Policy Characteristics'!$C:$C,0)))</f>
        <v>Non BAU Industry CCS Subsidy</v>
      </c>
      <c r="C659" s="254" t="str">
        <f>$C$635</f>
        <v>Boolean Use Non BAU Industry CCS Subsidies</v>
      </c>
      <c r="D659" s="6" t="s">
        <v>3039</v>
      </c>
      <c r="E659" s="6"/>
      <c r="F659" t="s">
        <v>3000</v>
      </c>
      <c r="G659" s="45"/>
      <c r="H659" s="47">
        <f t="shared" si="44"/>
        <v>658</v>
      </c>
      <c r="I659" s="325" t="s">
        <v>40</v>
      </c>
      <c r="J659" s="255" t="str">
        <f>IF(ISBLANK(INDEX('Policy Characteristics'!D:D,MATCH($C659,'Policy Characteristics'!$C:$C,0))),"",INDEX('Policy Characteristics'!D:D,MATCH($C659,'Policy Characteristics'!$C:$C,0)))</f>
        <v>Industry CCS</v>
      </c>
      <c r="K659" s="254" t="str">
        <f>IF(ISBLANK(INDEX('Policy Characteristics'!E:E,MATCH($C659,'Policy Characteristics'!$C:$C,0))),"",INDEX('Policy Characteristics'!E:E,MATCH($C659,'Policy Characteristics'!$C:$C,0)))</f>
        <v>indst non BAU CCS subsidy</v>
      </c>
      <c r="L659" s="261">
        <f>IF(ISBLANK(INDEX('Policy Characteristics'!F:F,MATCH($C659,'Policy Characteristics'!$C:$C,0))),"",INDEX('Policy Characteristics'!F:F,MATCH($C659,'Policy Characteristics'!$C:$C,0)))</f>
        <v>0</v>
      </c>
      <c r="M659" s="261">
        <f>IF(ISBLANK(INDEX('Policy Characteristics'!G:G,MATCH($C659,'Policy Characteristics'!$C:$C,0))),"",INDEX('Policy Characteristics'!G:G,MATCH($C659,'Policy Characteristics'!$C:$C,0)))</f>
        <v>1</v>
      </c>
      <c r="N659" s="261">
        <f>IF(ISBLANK(INDEX('Policy Characteristics'!H:H,MATCH($C659,'Policy Characteristics'!$C:$C,0))),"",INDEX('Policy Characteristics'!H:H,MATCH($C659,'Policy Characteristics'!$C:$C,0)))</f>
        <v>1</v>
      </c>
      <c r="O659" s="254" t="str">
        <f>IF(ISBLANK(INDEX('Policy Characteristics'!I:I,MATCH($C659,'Policy Characteristics'!$C:$C,0))),"",INDEX('Policy Characteristics'!I:I,MATCH($C659,'Policy Characteristics'!$C:$C,0)))</f>
        <v>on/off</v>
      </c>
      <c r="P659" s="254" t="str">
        <f>IF(ISBLANK(INDEX('Policy Characteristics'!J:J,MATCH($C659,'Policy Characteristics'!$C:$C,0))),"",INDEX('Policy Characteristics'!J:J,MATCH($C659,'Policy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9" s="254" t="str">
        <f>IF(ISBLANK(INDEX('Policy Characteristics'!K:K,MATCH($C659,'Policy Characteristics'!$C:$C,0))),"",INDEX('Policy Characteristics'!K:K,MATCH($C659,'Policy Characteristics'!$C:$C,0)))</f>
        <v>ccs.html#ccs</v>
      </c>
      <c r="R659" s="254" t="str">
        <f>IF(ISBLANK(INDEX('Policy Characteristics'!L:L,MATCH($C659,'Policy Characteristics'!$C:$C,0))),"",INDEX('Policy Characteristics'!L:L,MATCH($C659,'Policy Characteristics'!$C:$C,0)))</f>
        <v>carbon-capture-and-sequestration.html</v>
      </c>
    </row>
    <row r="660" spans="1:18" x14ac:dyDescent="0.25">
      <c r="A660" s="254" t="str">
        <f>IF(ISBLANK(INDEX('Policy Characteristics'!A:A,MATCH($C660,'Policy Characteristics'!$C:$C,0))),"",INDEX('Policy Characteristics'!A:A,MATCH($C660,'Policy Characteristics'!$C:$C,0)))</f>
        <v>Industry</v>
      </c>
      <c r="B660" s="262" t="str">
        <f>IF(ISBLANK(INDEX('Policy Characteristics'!B:B,MATCH($C660,'Policy Characteristics'!$C:$C,0))),"",INDEX('Policy Characteristics'!B:B,MATCH($C660,'Policy Characteristics'!$C:$C,0)))</f>
        <v>Cement Clinker Substitution</v>
      </c>
      <c r="C660" t="s">
        <v>2734</v>
      </c>
      <c r="D660" s="45"/>
      <c r="E660" s="45"/>
      <c r="F660" s="45"/>
      <c r="G660" s="45"/>
      <c r="H660" s="47">
        <f t="shared" si="44"/>
        <v>659</v>
      </c>
      <c r="I660" s="324" t="s">
        <v>40</v>
      </c>
      <c r="J660" s="255" t="str">
        <f>IF(ISBLANK(INDEX('Policy Characteristics'!D:D,MATCH($C660,'Policy Characteristics'!$C:$C,0))),"",INDEX('Policy Characteristics'!D:D,MATCH($C660,'Policy Characteristics'!$C:$C,0)))</f>
        <v>Cement Clinker Substitution</v>
      </c>
      <c r="K660" s="254" t="str">
        <f>IF(ISBLANK(INDEX('Policy Characteristics'!E:E,MATCH($C660,'Policy Characteristics'!$C:$C,0))),"",INDEX('Policy Characteristics'!E:E,MATCH($C660,'Policy Characteristics'!$C:$C,0)))</f>
        <v>indst cement measures</v>
      </c>
      <c r="L660" s="261">
        <f>IF(ISBLANK(INDEX('Policy Characteristics'!F:F,MATCH($C660,'Policy Characteristics'!$C:$C,0))),"",INDEX('Policy Characteristics'!F:F,MATCH($C660,'Policy Characteristics'!$C:$C,0)))</f>
        <v>0</v>
      </c>
      <c r="M660" s="261">
        <f>IF(ISBLANK(INDEX('Policy Characteristics'!G:G,MATCH($C660,'Policy Characteristics'!$C:$C,0))),"",INDEX('Policy Characteristics'!G:G,MATCH($C660,'Policy Characteristics'!$C:$C,0)))</f>
        <v>1</v>
      </c>
      <c r="N660" s="261">
        <f>IF(ISBLANK(INDEX('Policy Characteristics'!H:H,MATCH($C660,'Policy Characteristics'!$C:$C,0))),"",INDEX('Policy Characteristics'!H:H,MATCH($C660,'Policy Characteristics'!$C:$C,0)))</f>
        <v>0.01</v>
      </c>
      <c r="O660" s="254" t="str">
        <f>IF(ISBLANK(INDEX('Policy Characteristics'!I:I,MATCH($C660,'Policy Characteristics'!$C:$C,0))),"",INDEX('Policy Characteristics'!I:I,MATCH($C660,'Policy Characteristics'!$C:$C,0)))</f>
        <v>% of potential achieved</v>
      </c>
      <c r="P660" s="254" t="str">
        <f>IF(ISBLANK(INDEX('Policy Characteristics'!J:J,MATCH($C660,'Policy Characteristics'!$C:$C,0))),"",INDEX('Policy Characteristics'!J:J,MATCH($C660,'Policy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60" s="254" t="str">
        <f>IF(ISBLANK(INDEX('Policy Characteristics'!K:K,MATCH($C660,'Policy Characteristics'!$C:$C,0))),"",INDEX('Policy Characteristics'!K:K,MATCH($C660,'Policy Characteristics'!$C:$C,0)))</f>
        <v>industry-ag-main.html#clinker</v>
      </c>
      <c r="R660" s="254" t="str">
        <f>IF(ISBLANK(INDEX('Policy Characteristics'!L:L,MATCH($C660,'Policy Characteristics'!$C:$C,0))),"",INDEX('Policy Characteristics'!L:L,MATCH($C660,'Policy Characteristics'!$C:$C,0)))</f>
        <v>cement-clinker-substitution.html</v>
      </c>
    </row>
    <row r="661" spans="1:18" x14ac:dyDescent="0.25">
      <c r="A661" s="254" t="str">
        <f>IF(ISBLANK(INDEX('Policy Characteristics'!A:A,MATCH($C661,'Policy Characteristics'!$C:$C,0))),"",INDEX('Policy Characteristics'!A:A,MATCH($C661,'Policy Characteristics'!$C:$C,0)))</f>
        <v>Industry</v>
      </c>
      <c r="B661" s="262" t="str">
        <f>IF(ISBLANK(INDEX('Policy Characteristics'!B:B,MATCH($C661,'Policy Characteristics'!$C:$C,0))),"",INDEX('Policy Characteristics'!B:B,MATCH($C661,'Policy Characteristics'!$C:$C,0)))</f>
        <v>Cement Kiln Fuel Shift</v>
      </c>
      <c r="C661" t="s">
        <v>4002</v>
      </c>
      <c r="D661" s="45"/>
      <c r="E661" s="45"/>
      <c r="F661" s="45"/>
      <c r="G661" s="45"/>
      <c r="H661" s="47">
        <f t="shared" si="44"/>
        <v>660</v>
      </c>
      <c r="I661" s="324" t="s">
        <v>40</v>
      </c>
      <c r="J661" s="255" t="str">
        <f>IF(ISBLANK(INDEX('Policy Characteristics'!D:D,MATCH($C661,'Policy Characteristics'!$C:$C,0))),"",INDEX('Policy Characteristics'!D:D,MATCH($C661,'Policy Characteristics'!$C:$C,0)))</f>
        <v>Cement Kiln Fuel Shift</v>
      </c>
      <c r="K661" s="254" t="str">
        <f>IF(ISBLANK(INDEX('Policy Characteristics'!E:E,MATCH($C661,'Policy Characteristics'!$C:$C,0))),"",INDEX('Policy Characteristics'!E:E,MATCH($C661,'Policy Characteristics'!$C:$C,0)))</f>
        <v>indst cement kiln fuel shift</v>
      </c>
      <c r="L661" s="261">
        <f>IF(ISBLANK(INDEX('Policy Characteristics'!F:F,MATCH($C661,'Policy Characteristics'!$C:$C,0))),"",INDEX('Policy Characteristics'!F:F,MATCH($C661,'Policy Characteristics'!$C:$C,0)))</f>
        <v>0</v>
      </c>
      <c r="M661" s="261">
        <f>IF(ISBLANK(INDEX('Policy Characteristics'!G:G,MATCH($C661,'Policy Characteristics'!$C:$C,0))),"",INDEX('Policy Characteristics'!G:G,MATCH($C661,'Policy Characteristics'!$C:$C,0)))</f>
        <v>1</v>
      </c>
      <c r="N661" s="261">
        <f>IF(ISBLANK(INDEX('Policy Characteristics'!H:H,MATCH($C661,'Policy Characteristics'!$C:$C,0))),"",INDEX('Policy Characteristics'!H:H,MATCH($C661,'Policy Characteristics'!$C:$C,0)))</f>
        <v>0.01</v>
      </c>
      <c r="O661" s="254" t="str">
        <f>IF(ISBLANK(INDEX('Policy Characteristics'!I:I,MATCH($C661,'Policy Characteristics'!$C:$C,0))),"",INDEX('Policy Characteristics'!I:I,MATCH($C661,'Policy Characteristics'!$C:$C,0)))</f>
        <v>% of fossil kiln fuel shifted</v>
      </c>
      <c r="P661" s="254" t="str">
        <f>IF(ISBLANK(INDEX('Policy Characteristics'!J:J,MATCH($C661,'Policy Characteristics'!$C:$C,0))),"",INDEX('Policy Characteristics'!J:J,MATCH($C661,'Policy Characteristics'!$C:$C,0)))</f>
        <v>**Description:** This policy replaces part of the fossil fuel burned in cement kilns (coal, petroleum coke, natural gas) with other fuels, taking the same share of each fossil fuel. In this region's data the shifted heat goes to alternative fuels: tire-derived fuel, engineered fuels made from municipal and commercial waste, waste oils and solvents, and biomass residues. Total kiln energy per ton of clinker is unchanged. Alternative fuels in the US are mostly fossil-derived (about 80 percent by energy), so the emissions benefit depends on their biogenic share. // **Guidance for setting values:** The EU cement industry already gets 50-60% of kiln heat from alternative fuels, India targets 20-25% by 2030, and the GCCA 2050 roadmap reaches 43%. The lever is the share of fossil kiln fuel replaced, so a target T for a fleet that already gets a share A of its kiln heat from alternative fuels maps to (T - A) / (1 - A).</v>
      </c>
      <c r="Q661" s="254" t="str">
        <f>IF(ISBLANK(INDEX('Policy Characteristics'!K:K,MATCH($C661,'Policy Characteristics'!$C:$C,0))),"",INDEX('Policy Characteristics'!K:K,MATCH($C661,'Policy Characteristics'!$C:$C,0)))</f>
        <v>industry-ag-main.html#cement</v>
      </c>
      <c r="R661" s="254" t="str">
        <f>IF(ISBLANK(INDEX('Policy Characteristics'!L:L,MATCH($C661,'Policy Characteristics'!$C:$C,0))),"",INDEX('Policy Characteristics'!L:L,MATCH($C661,'Policy Characteristics'!$C:$C,0)))</f>
        <v>cement-kiln-fuel-shift.html</v>
      </c>
    </row>
    <row r="662" spans="1:18" x14ac:dyDescent="0.25">
      <c r="A662" s="254" t="str">
        <f>IF(ISBLANK(INDEX('Policy Characteristics'!A:A,MATCH($C662,'Policy Characteristics'!$C:$C,0))),"",INDEX('Policy Characteristics'!A:A,MATCH($C662,'Policy Characteristics'!$C:$C,0)))</f>
        <v>Industry</v>
      </c>
      <c r="B662" s="262" t="str">
        <f>IF(ISBLANK(INDEX('Policy Characteristics'!B:B,MATCH($C662,'Policy Characteristics'!$C:$C,0))),"",INDEX('Policy Characteristics'!B:B,MATCH($C662,'Policy Characteristics'!$C:$C,0)))</f>
        <v>Cement Pathway Capital Subsidy</v>
      </c>
      <c r="C662" t="s">
        <v>3973</v>
      </c>
      <c r="D662" s="45" t="s">
        <v>3985</v>
      </c>
      <c r="E662" s="45"/>
      <c r="F662" s="45" t="s">
        <v>3986</v>
      </c>
      <c r="G662" s="45"/>
      <c r="H662" s="47">
        <f t="shared" si="44"/>
        <v>661</v>
      </c>
      <c r="I662" s="324" t="s">
        <v>40</v>
      </c>
      <c r="J662" s="255" t="str">
        <f>IF(ISBLANK(INDEX('Policy Characteristics'!D:D,MATCH($C662,'Policy Characteristics'!$C:$C,0))),"",INDEX('Policy Characteristics'!D:D,MATCH($C662,'Policy Characteristics'!$C:$C,0)))</f>
        <v>Cement Pathway Capital Subsidy</v>
      </c>
      <c r="K662" s="254" t="str">
        <f>IF(ISBLANK(INDEX('Policy Characteristics'!E:E,MATCH($C662,'Policy Characteristics'!$C:$C,0))),"",INDEX('Policy Characteristics'!E:E,MATCH($C662,'Policy Characteristics'!$C:$C,0)))</f>
        <v>indst cement pathway capital subsidy</v>
      </c>
      <c r="L662" s="261">
        <f>IF(ISBLANK(INDEX('Policy Characteristics'!F:F,MATCH($C662,'Policy Characteristics'!$C:$C,0))),"",INDEX('Policy Characteristics'!F:F,MATCH($C662,'Policy Characteristics'!$C:$C,0)))</f>
        <v>0</v>
      </c>
      <c r="M662" s="261">
        <f>IF(ISBLANK(INDEX('Policy Characteristics'!G:G,MATCH($C662,'Policy Characteristics'!$C:$C,0))),"",INDEX('Policy Characteristics'!G:G,MATCH($C662,'Policy Characteristics'!$C:$C,0)))</f>
        <v>1</v>
      </c>
      <c r="N662" s="261">
        <f>IF(ISBLANK(INDEX('Policy Characteristics'!H:H,MATCH($C662,'Policy Characteristics'!$C:$C,0))),"",INDEX('Policy Characteristics'!H:H,MATCH($C662,'Policy Characteristics'!$C:$C,0)))</f>
        <v>0.01</v>
      </c>
      <c r="O662" s="254" t="str">
        <f>IF(ISBLANK(INDEX('Policy Characteristics'!I:I,MATCH($C662,'Policy Characteristics'!$C:$C,0))),"",INDEX('Policy Characteristics'!I:I,MATCH($C662,'Policy Characteristics'!$C:$C,0)))</f>
        <v>% of capital cost</v>
      </c>
      <c r="P662" s="254" t="str">
        <f>IF(ISBLANK(INDEX('Policy Characteristics'!J:J,MATCH($C662,'Policy Characteristics'!$C:$C,0))),"",INDEX('Policy Characteristics'!J:J,MATCH($C662,'Policy Characteristics'!$C:$C,0)))</f>
        <v>**Description:** This policy pays part of the capital cost of new clinker production capacity on the selected cement production pathway (kiln plus any carbon capture equipment), lowering the cost investors compare when they choose which kind of kiln to build. It adds to any subsidy the region already provides. The subsidized share is paid by government; the plant's own capital spending is booked in full. // **Guidance for setting values:** Capital grants for low-carbon cement plants have typically covered 20-50% of project cost (EU Innovation Fund grants of roughly 20-40%, Canada's 50% tax credit for capture equipment, the cancelled US DOE demonstration awards at 25-50%). A value of 1 means government pays the entire capital cost.</v>
      </c>
      <c r="Q662" s="254" t="str">
        <f>IF(ISBLANK(INDEX('Policy Characteristics'!K:K,MATCH($C662,'Policy Characteristics'!$C:$C,0))),"",INDEX('Policy Characteristics'!K:K,MATCH($C662,'Policy Characteristics'!$C:$C,0)))</f>
        <v>industry-ag-main.html#cement</v>
      </c>
      <c r="R662" s="254" t="str">
        <f>IF(ISBLANK(INDEX('Policy Characteristics'!L:L,MATCH($C662,'Policy Characteristics'!$C:$C,0))),"",INDEX('Policy Characteristics'!L:L,MATCH($C662,'Policy Characteristics'!$C:$C,0)))</f>
        <v>cement-pathway-capital-subsidy.html</v>
      </c>
    </row>
    <row r="663" spans="1:18" x14ac:dyDescent="0.25">
      <c r="A663" s="254" t="str">
        <f>IF(ISBLANK(INDEX('Policy Characteristics'!A:A,MATCH($C663,'Policy Characteristics'!$C:$C,0))),"",INDEX('Policy Characteristics'!A:A,MATCH($C663,'Policy Characteristics'!$C:$C,0)))</f>
        <v>Industry</v>
      </c>
      <c r="B663" s="262" t="str">
        <f>IF(ISBLANK(INDEX('Policy Characteristics'!B:B,MATCH($C663,'Policy Characteristics'!$C:$C,0))),"",INDEX('Policy Characteristics'!B:B,MATCH($C663,'Policy Characteristics'!$C:$C,0)))</f>
        <v>Cement Pathway Capital Subsidy</v>
      </c>
      <c r="C663" t="str">
        <f>C$662</f>
        <v>Perc Subsidy for Cement Pathway Capital Cost</v>
      </c>
      <c r="D663" s="45" t="s">
        <v>3987</v>
      </c>
      <c r="E663" s="45"/>
      <c r="F663" s="45" t="s">
        <v>3988</v>
      </c>
      <c r="G663" s="45"/>
      <c r="H663" s="47">
        <f t="shared" si="44"/>
        <v>662</v>
      </c>
      <c r="I663" s="324" t="s">
        <v>40</v>
      </c>
      <c r="J663" s="255" t="str">
        <f>IF(ISBLANK(INDEX('Policy Characteristics'!D:D,MATCH($C663,'Policy Characteristics'!$C:$C,0))),"",INDEX('Policy Characteristics'!D:D,MATCH($C663,'Policy Characteristics'!$C:$C,0)))</f>
        <v>Cement Pathway Capital Subsidy</v>
      </c>
      <c r="K663" s="254" t="str">
        <f>IF(ISBLANK(INDEX('Policy Characteristics'!E:E,MATCH($C663,'Policy Characteristics'!$C:$C,0))),"",INDEX('Policy Characteristics'!E:E,MATCH($C663,'Policy Characteristics'!$C:$C,0)))</f>
        <v>indst cement pathway capital subsidy</v>
      </c>
      <c r="L663" s="261">
        <f>IF(ISBLANK(INDEX('Policy Characteristics'!F:F,MATCH($C663,'Policy Characteristics'!$C:$C,0))),"",INDEX('Policy Characteristics'!F:F,MATCH($C663,'Policy Characteristics'!$C:$C,0)))</f>
        <v>0</v>
      </c>
      <c r="M663" s="261">
        <f>IF(ISBLANK(INDEX('Policy Characteristics'!G:G,MATCH($C663,'Policy Characteristics'!$C:$C,0))),"",INDEX('Policy Characteristics'!G:G,MATCH($C663,'Policy Characteristics'!$C:$C,0)))</f>
        <v>1</v>
      </c>
      <c r="N663" s="261">
        <f>IF(ISBLANK(INDEX('Policy Characteristics'!H:H,MATCH($C663,'Policy Characteristics'!$C:$C,0))),"",INDEX('Policy Characteristics'!H:H,MATCH($C663,'Policy Characteristics'!$C:$C,0)))</f>
        <v>0.01</v>
      </c>
      <c r="O663" s="254" t="str">
        <f>IF(ISBLANK(INDEX('Policy Characteristics'!I:I,MATCH($C663,'Policy Characteristics'!$C:$C,0))),"",INDEX('Policy Characteristics'!I:I,MATCH($C663,'Policy Characteristics'!$C:$C,0)))</f>
        <v>% of capital cost</v>
      </c>
      <c r="P663" s="254" t="str">
        <f>IF(ISBLANK(INDEX('Policy Characteristics'!J:J,MATCH($C663,'Policy Characteristics'!$C:$C,0))),"",INDEX('Policy Characteristics'!J:J,MATCH($C663,'Policy Characteristics'!$C:$C,0)))</f>
        <v>**Description:** This policy pays part of the capital cost of new clinker production capacity on the selected cement production pathway (kiln plus any carbon capture equipment), lowering the cost investors compare when they choose which kind of kiln to build. It adds to any subsidy the region already provides. The subsidized share is paid by government; the plant's own capital spending is booked in full. // **Guidance for setting values:** Capital grants for low-carbon cement plants have typically covered 20-50% of project cost (EU Innovation Fund grants of roughly 20-40%, Canada's 50% tax credit for capture equipment, the cancelled US DOE demonstration awards at 25-50%). A value of 1 means government pays the entire capital cost.</v>
      </c>
      <c r="Q663" s="254" t="str">
        <f>IF(ISBLANK(INDEX('Policy Characteristics'!K:K,MATCH($C663,'Policy Characteristics'!$C:$C,0))),"",INDEX('Policy Characteristics'!K:K,MATCH($C663,'Policy Characteristics'!$C:$C,0)))</f>
        <v>industry-ag-main.html#cement</v>
      </c>
      <c r="R663" s="254" t="str">
        <f>IF(ISBLANK(INDEX('Policy Characteristics'!L:L,MATCH($C663,'Policy Characteristics'!$C:$C,0))),"",INDEX('Policy Characteristics'!L:L,MATCH($C663,'Policy Characteristics'!$C:$C,0)))</f>
        <v>cement-pathway-capital-subsidy.html</v>
      </c>
    </row>
    <row r="664" spans="1:18" x14ac:dyDescent="0.25">
      <c r="A664" s="254" t="str">
        <f>IF(ISBLANK(INDEX('Policy Characteristics'!A:A,MATCH($C664,'Policy Characteristics'!$C:$C,0))),"",INDEX('Policy Characteristics'!A:A,MATCH($C664,'Policy Characteristics'!$C:$C,0)))</f>
        <v>Industry</v>
      </c>
      <c r="B664" s="262" t="str">
        <f>IF(ISBLANK(INDEX('Policy Characteristics'!B:B,MATCH($C664,'Policy Characteristics'!$C:$C,0))),"",INDEX('Policy Characteristics'!B:B,MATCH($C664,'Policy Characteristics'!$C:$C,0)))</f>
        <v>Cement Pathway Capital Subsidy</v>
      </c>
      <c r="C664" t="str">
        <f>C$662</f>
        <v>Perc Subsidy for Cement Pathway Capital Cost</v>
      </c>
      <c r="D664" s="45" t="s">
        <v>3989</v>
      </c>
      <c r="E664" s="45"/>
      <c r="F664" s="45" t="s">
        <v>3990</v>
      </c>
      <c r="G664" s="45"/>
      <c r="H664" s="47">
        <f t="shared" si="44"/>
        <v>663</v>
      </c>
      <c r="I664" s="324" t="s">
        <v>40</v>
      </c>
      <c r="J664" s="255" t="str">
        <f>IF(ISBLANK(INDEX('Policy Characteristics'!D:D,MATCH($C664,'Policy Characteristics'!$C:$C,0))),"",INDEX('Policy Characteristics'!D:D,MATCH($C664,'Policy Characteristics'!$C:$C,0)))</f>
        <v>Cement Pathway Capital Subsidy</v>
      </c>
      <c r="K664" s="254" t="str">
        <f>IF(ISBLANK(INDEX('Policy Characteristics'!E:E,MATCH($C664,'Policy Characteristics'!$C:$C,0))),"",INDEX('Policy Characteristics'!E:E,MATCH($C664,'Policy Characteristics'!$C:$C,0)))</f>
        <v>indst cement pathway capital subsidy</v>
      </c>
      <c r="L664" s="261">
        <f>IF(ISBLANK(INDEX('Policy Characteristics'!F:F,MATCH($C664,'Policy Characteristics'!$C:$C,0))),"",INDEX('Policy Characteristics'!F:F,MATCH($C664,'Policy Characteristics'!$C:$C,0)))</f>
        <v>0</v>
      </c>
      <c r="M664" s="261">
        <f>IF(ISBLANK(INDEX('Policy Characteristics'!G:G,MATCH($C664,'Policy Characteristics'!$C:$C,0))),"",INDEX('Policy Characteristics'!G:G,MATCH($C664,'Policy Characteristics'!$C:$C,0)))</f>
        <v>1</v>
      </c>
      <c r="N664" s="261">
        <f>IF(ISBLANK(INDEX('Policy Characteristics'!H:H,MATCH($C664,'Policy Characteristics'!$C:$C,0))),"",INDEX('Policy Characteristics'!H:H,MATCH($C664,'Policy Characteristics'!$C:$C,0)))</f>
        <v>0.01</v>
      </c>
      <c r="O664" s="254" t="str">
        <f>IF(ISBLANK(INDEX('Policy Characteristics'!I:I,MATCH($C664,'Policy Characteristics'!$C:$C,0))),"",INDEX('Policy Characteristics'!I:I,MATCH($C664,'Policy Characteristics'!$C:$C,0)))</f>
        <v>% of capital cost</v>
      </c>
      <c r="P664" s="254" t="str">
        <f>IF(ISBLANK(INDEX('Policy Characteristics'!J:J,MATCH($C664,'Policy Characteristics'!$C:$C,0))),"",INDEX('Policy Characteristics'!J:J,MATCH($C664,'Policy Characteristics'!$C:$C,0)))</f>
        <v>**Description:** This policy pays part of the capital cost of new clinker production capacity on the selected cement production pathway (kiln plus any carbon capture equipment), lowering the cost investors compare when they choose which kind of kiln to build. It adds to any subsidy the region already provides. The subsidized share is paid by government; the plant's own capital spending is booked in full. // **Guidance for setting values:** Capital grants for low-carbon cement plants have typically covered 20-50% of project cost (EU Innovation Fund grants of roughly 20-40%, Canada's 50% tax credit for capture equipment, the cancelled US DOE demonstration awards at 25-50%). A value of 1 means government pays the entire capital cost.</v>
      </c>
      <c r="Q664" s="254" t="str">
        <f>IF(ISBLANK(INDEX('Policy Characteristics'!K:K,MATCH($C664,'Policy Characteristics'!$C:$C,0))),"",INDEX('Policy Characteristics'!K:K,MATCH($C664,'Policy Characteristics'!$C:$C,0)))</f>
        <v>industry-ag-main.html#cement</v>
      </c>
      <c r="R664" s="254" t="str">
        <f>IF(ISBLANK(INDEX('Policy Characteristics'!L:L,MATCH($C664,'Policy Characteristics'!$C:$C,0))),"",INDEX('Policy Characteristics'!L:L,MATCH($C664,'Policy Characteristics'!$C:$C,0)))</f>
        <v>cement-pathway-capital-subsidy.html</v>
      </c>
    </row>
    <row r="665" spans="1:18" x14ac:dyDescent="0.25">
      <c r="A665" s="254" t="str">
        <f>IF(ISBLANK(INDEX('Policy Characteristics'!A:A,MATCH($C665,'Policy Characteristics'!$C:$C,0))),"",INDEX('Policy Characteristics'!A:A,MATCH($C665,'Policy Characteristics'!$C:$C,0)))</f>
        <v>Industry</v>
      </c>
      <c r="B665" s="262" t="str">
        <f>IF(ISBLANK(INDEX('Policy Characteristics'!B:B,MATCH($C665,'Policy Characteristics'!$C:$C,0))),"",INDEX('Policy Characteristics'!B:B,MATCH($C665,'Policy Characteristics'!$C:$C,0)))</f>
        <v>Cement Pathway Capital Subsidy</v>
      </c>
      <c r="C665" t="str">
        <f>C$662</f>
        <v>Perc Subsidy for Cement Pathway Capital Cost</v>
      </c>
      <c r="D665" s="45" t="s">
        <v>4098</v>
      </c>
      <c r="E665" s="45"/>
      <c r="F665" s="45" t="s">
        <v>4100</v>
      </c>
      <c r="G665" s="45"/>
      <c r="H665" s="47">
        <f t="shared" si="44"/>
        <v>664</v>
      </c>
      <c r="I665" s="324" t="s">
        <v>40</v>
      </c>
      <c r="J665" s="255" t="str">
        <f>IF(ISBLANK(INDEX('Policy Characteristics'!D:D,MATCH($C665,'Policy Characteristics'!$C:$C,0))),"",INDEX('Policy Characteristics'!D:D,MATCH($C665,'Policy Characteristics'!$C:$C,0)))</f>
        <v>Cement Pathway Capital Subsidy</v>
      </c>
      <c r="K665" s="254" t="str">
        <f>IF(ISBLANK(INDEX('Policy Characteristics'!E:E,MATCH($C665,'Policy Characteristics'!$C:$C,0))),"",INDEX('Policy Characteristics'!E:E,MATCH($C665,'Policy Characteristics'!$C:$C,0)))</f>
        <v>indst cement pathway capital subsidy</v>
      </c>
      <c r="L665" s="261">
        <f>IF(ISBLANK(INDEX('Policy Characteristics'!F:F,MATCH($C665,'Policy Characteristics'!$C:$C,0))),"",INDEX('Policy Characteristics'!F:F,MATCH($C665,'Policy Characteristics'!$C:$C,0)))</f>
        <v>0</v>
      </c>
      <c r="M665" s="261">
        <f>IF(ISBLANK(INDEX('Policy Characteristics'!G:G,MATCH($C665,'Policy Characteristics'!$C:$C,0))),"",INDEX('Policy Characteristics'!G:G,MATCH($C665,'Policy Characteristics'!$C:$C,0)))</f>
        <v>1</v>
      </c>
      <c r="N665" s="261">
        <f>IF(ISBLANK(INDEX('Policy Characteristics'!H:H,MATCH($C665,'Policy Characteristics'!$C:$C,0))),"",INDEX('Policy Characteristics'!H:H,MATCH($C665,'Policy Characteristics'!$C:$C,0)))</f>
        <v>0.01</v>
      </c>
      <c r="O665" s="254" t="str">
        <f>IF(ISBLANK(INDEX('Policy Characteristics'!I:I,MATCH($C665,'Policy Characteristics'!$C:$C,0))),"",INDEX('Policy Characteristics'!I:I,MATCH($C665,'Policy Characteristics'!$C:$C,0)))</f>
        <v>% of capital cost</v>
      </c>
      <c r="P665" s="254" t="str">
        <f>IF(ISBLANK(INDEX('Policy Characteristics'!J:J,MATCH($C665,'Policy Characteristics'!$C:$C,0))),"",INDEX('Policy Characteristics'!J:J,MATCH($C665,'Policy Characteristics'!$C:$C,0)))</f>
        <v>**Description:** This policy pays part of the capital cost of new clinker production capacity on the selected cement production pathway (kiln plus any carbon capture equipment), lowering the cost investors compare when they choose which kind of kiln to build. It adds to any subsidy the region already provides. The subsidized share is paid by government; the plant's own capital spending is booked in full. // **Guidance for setting values:** Capital grants for low-carbon cement plants have typically covered 20-50% of project cost (EU Innovation Fund grants of roughly 20-40%, Canada's 50% tax credit for capture equipment, the cancelled US DOE demonstration awards at 25-50%). A value of 1 means government pays the entire capital cost.</v>
      </c>
      <c r="Q665" s="254" t="str">
        <f>IF(ISBLANK(INDEX('Policy Characteristics'!K:K,MATCH($C665,'Policy Characteristics'!$C:$C,0))),"",INDEX('Policy Characteristics'!K:K,MATCH($C665,'Policy Characteristics'!$C:$C,0)))</f>
        <v>industry-ag-main.html#cement</v>
      </c>
      <c r="R665" s="254" t="str">
        <f>IF(ISBLANK(INDEX('Policy Characteristics'!L:L,MATCH($C665,'Policy Characteristics'!$C:$C,0))),"",INDEX('Policy Characteristics'!L:L,MATCH($C665,'Policy Characteristics'!$C:$C,0)))</f>
        <v>cement-pathway-capital-subsidy.html</v>
      </c>
    </row>
    <row r="666" spans="1:18" x14ac:dyDescent="0.25">
      <c r="A666" s="254" t="str">
        <f>IF(ISBLANK(INDEX('Policy Characteristics'!A:A,MATCH($C666,'Policy Characteristics'!$C:$C,0))),"",INDEX('Policy Characteristics'!A:A,MATCH($C666,'Policy Characteristics'!$C:$C,0)))</f>
        <v>Industry</v>
      </c>
      <c r="B666" s="262" t="str">
        <f>IF(ISBLANK(INDEX('Policy Characteristics'!B:B,MATCH($C666,'Policy Characteristics'!$C:$C,0))),"",INDEX('Policy Characteristics'!B:B,MATCH($C666,'Policy Characteristics'!$C:$C,0)))</f>
        <v>Cement Pathway Capital Subsidy</v>
      </c>
      <c r="C666" t="str">
        <f>C$662</f>
        <v>Perc Subsidy for Cement Pathway Capital Cost</v>
      </c>
      <c r="D666" s="45" t="s">
        <v>3991</v>
      </c>
      <c r="E666" s="45"/>
      <c r="F666" s="45" t="s">
        <v>3992</v>
      </c>
      <c r="G666" s="45"/>
      <c r="H666" s="47">
        <f t="shared" si="44"/>
        <v>665</v>
      </c>
      <c r="I666" s="324" t="s">
        <v>40</v>
      </c>
      <c r="J666" s="255" t="str">
        <f>IF(ISBLANK(INDEX('Policy Characteristics'!D:D,MATCH($C666,'Policy Characteristics'!$C:$C,0))),"",INDEX('Policy Characteristics'!D:D,MATCH($C666,'Policy Characteristics'!$C:$C,0)))</f>
        <v>Cement Pathway Capital Subsidy</v>
      </c>
      <c r="K666" s="254" t="str">
        <f>IF(ISBLANK(INDEX('Policy Characteristics'!E:E,MATCH($C666,'Policy Characteristics'!$C:$C,0))),"",INDEX('Policy Characteristics'!E:E,MATCH($C666,'Policy Characteristics'!$C:$C,0)))</f>
        <v>indst cement pathway capital subsidy</v>
      </c>
      <c r="L666" s="261">
        <f>IF(ISBLANK(INDEX('Policy Characteristics'!F:F,MATCH($C666,'Policy Characteristics'!$C:$C,0))),"",INDEX('Policy Characteristics'!F:F,MATCH($C666,'Policy Characteristics'!$C:$C,0)))</f>
        <v>0</v>
      </c>
      <c r="M666" s="261">
        <f>IF(ISBLANK(INDEX('Policy Characteristics'!G:G,MATCH($C666,'Policy Characteristics'!$C:$C,0))),"",INDEX('Policy Characteristics'!G:G,MATCH($C666,'Policy Characteristics'!$C:$C,0)))</f>
        <v>1</v>
      </c>
      <c r="N666" s="261">
        <f>IF(ISBLANK(INDEX('Policy Characteristics'!H:H,MATCH($C666,'Policy Characteristics'!$C:$C,0))),"",INDEX('Policy Characteristics'!H:H,MATCH($C666,'Policy Characteristics'!$C:$C,0)))</f>
        <v>0.01</v>
      </c>
      <c r="O666" s="254" t="str">
        <f>IF(ISBLANK(INDEX('Policy Characteristics'!I:I,MATCH($C666,'Policy Characteristics'!$C:$C,0))),"",INDEX('Policy Characteristics'!I:I,MATCH($C666,'Policy Characteristics'!$C:$C,0)))</f>
        <v>% of capital cost</v>
      </c>
      <c r="P666" s="254" t="str">
        <f>IF(ISBLANK(INDEX('Policy Characteristics'!J:J,MATCH($C666,'Policy Characteristics'!$C:$C,0))),"",INDEX('Policy Characteristics'!J:J,MATCH($C666,'Policy Characteristics'!$C:$C,0)))</f>
        <v>**Description:** This policy pays part of the capital cost of new clinker production capacity on the selected cement production pathway (kiln plus any carbon capture equipment), lowering the cost investors compare when they choose which kind of kiln to build. It adds to any subsidy the region already provides. The subsidized share is paid by government; the plant's own capital spending is booked in full. // **Guidance for setting values:** Capital grants for low-carbon cement plants have typically covered 20-50% of project cost (EU Innovation Fund grants of roughly 20-40%, Canada's 50% tax credit for capture equipment, the cancelled US DOE demonstration awards at 25-50%). A value of 1 means government pays the entire capital cost.</v>
      </c>
      <c r="Q666" s="254" t="str">
        <f>IF(ISBLANK(INDEX('Policy Characteristics'!K:K,MATCH($C666,'Policy Characteristics'!$C:$C,0))),"",INDEX('Policy Characteristics'!K:K,MATCH($C666,'Policy Characteristics'!$C:$C,0)))</f>
        <v>industry-ag-main.html#cement</v>
      </c>
      <c r="R666" s="254" t="str">
        <f>IF(ISBLANK(INDEX('Policy Characteristics'!L:L,MATCH($C666,'Policy Characteristics'!$C:$C,0))),"",INDEX('Policy Characteristics'!L:L,MATCH($C666,'Policy Characteristics'!$C:$C,0)))</f>
        <v>cement-pathway-capital-subsidy.html</v>
      </c>
    </row>
    <row r="667" spans="1:18" x14ac:dyDescent="0.25">
      <c r="A667" s="254" t="str">
        <f>IF(ISBLANK(INDEX('Policy Characteristics'!A:A,MATCH($C667,'Policy Characteristics'!$C:$C,0))),"",INDEX('Policy Characteristics'!A:A,MATCH($C667,'Policy Characteristics'!$C:$C,0)))</f>
        <v>Industry</v>
      </c>
      <c r="B667" s="262" t="str">
        <f>IF(ISBLANK(INDEX('Policy Characteristics'!B:B,MATCH($C667,'Policy Characteristics'!$C:$C,0))),"",INDEX('Policy Characteristics'!B:B,MATCH($C667,'Policy Characteristics'!$C:$C,0)))</f>
        <v>Cement Pathway Mandate</v>
      </c>
      <c r="C667" t="s">
        <v>3979</v>
      </c>
      <c r="D667" s="45" t="s">
        <v>3985</v>
      </c>
      <c r="E667" s="45"/>
      <c r="F667" s="45" t="s">
        <v>3986</v>
      </c>
      <c r="G667" s="45"/>
      <c r="H667" s="47">
        <f t="shared" si="44"/>
        <v>666</v>
      </c>
      <c r="I667" s="324" t="s">
        <v>40</v>
      </c>
      <c r="J667" s="255" t="str">
        <f>IF(ISBLANK(INDEX('Policy Characteristics'!D:D,MATCH($C667,'Policy Characteristics'!$C:$C,0))),"",INDEX('Policy Characteristics'!D:D,MATCH($C667,'Policy Characteristics'!$C:$C,0)))</f>
        <v>Cement Pathway Mandate</v>
      </c>
      <c r="K667" s="254" t="str">
        <f>IF(ISBLANK(INDEX('Policy Characteristics'!E:E,MATCH($C667,'Policy Characteristics'!$C:$C,0))),"",INDEX('Policy Characteristics'!E:E,MATCH($C667,'Policy Characteristics'!$C:$C,0)))</f>
        <v>indst cement pathway mandate</v>
      </c>
      <c r="L667" s="261">
        <f>IF(ISBLANK(INDEX('Policy Characteristics'!F:F,MATCH($C667,'Policy Characteristics'!$C:$C,0))),"",INDEX('Policy Characteristics'!F:F,MATCH($C667,'Policy Characteristics'!$C:$C,0)))</f>
        <v>0</v>
      </c>
      <c r="M667" s="261">
        <f>IF(ISBLANK(INDEX('Policy Characteristics'!G:G,MATCH($C667,'Policy Characteristics'!$C:$C,0))),"",INDEX('Policy Characteristics'!G:G,MATCH($C667,'Policy Characteristics'!$C:$C,0)))</f>
        <v>1</v>
      </c>
      <c r="N667" s="261">
        <f>IF(ISBLANK(INDEX('Policy Characteristics'!H:H,MATCH($C667,'Policy Characteristics'!$C:$C,0))),"",INDEX('Policy Characteristics'!H:H,MATCH($C667,'Policy Characteristics'!$C:$C,0)))</f>
        <v>0.01</v>
      </c>
      <c r="O667" s="254" t="str">
        <f>IF(ISBLANK(INDEX('Policy Characteristics'!I:I,MATCH($C667,'Policy Characteristics'!$C:$C,0))),"",INDEX('Policy Characteristics'!I:I,MATCH($C667,'Policy Characteristics'!$C:$C,0)))</f>
        <v>% of new clinker capacity</v>
      </c>
      <c r="P667" s="254" t="str">
        <f>IF(ISBLANK(INDEX('Policy Characteristics'!J:J,MATCH($C667,'Policy Characteristics'!$C:$C,0))),"",INDEX('Policy Characteristics'!J:J,MATCH($C667,'Policy Characteristics'!$C:$C,0)))</f>
        <v>**Description:** This policy requires that at least the chosen share of each year's new clinker production capacity be built on the selected cement production pathway. Mandated shares are filled first and the remaining capacity is allocated by cost, so the mandate acts as a floor; it can pull a pathway into the market before it would be chosen on cost alone. If the mandated shares across pathways add up to more than 100%, they are scaled down proportionally. // **Guidance for setting values:** Represents new-line standards (China's benchmark rule for new kilns), low-carbon procurement shares (the EU's proposed 5% public-concrete share from 2029, the First Movers Coalition's 10% near-zero pledge for 2030) and state near-zero procurement programs. A value of 1 on one pathway means every new kiln is built on that pathway.</v>
      </c>
      <c r="Q667" s="254" t="str">
        <f>IF(ISBLANK(INDEX('Policy Characteristics'!K:K,MATCH($C667,'Policy Characteristics'!$C:$C,0))),"",INDEX('Policy Characteristics'!K:K,MATCH($C667,'Policy Characteristics'!$C:$C,0)))</f>
        <v>industry-ag-main.html#cement</v>
      </c>
      <c r="R667" s="254" t="str">
        <f>IF(ISBLANK(INDEX('Policy Characteristics'!L:L,MATCH($C667,'Policy Characteristics'!$C:$C,0))),"",INDEX('Policy Characteristics'!L:L,MATCH($C667,'Policy Characteristics'!$C:$C,0)))</f>
        <v>cement-pathway-mandate.html</v>
      </c>
    </row>
    <row r="668" spans="1:18" x14ac:dyDescent="0.25">
      <c r="A668" s="254" t="str">
        <f>IF(ISBLANK(INDEX('Policy Characteristics'!A:A,MATCH($C668,'Policy Characteristics'!$C:$C,0))),"",INDEX('Policy Characteristics'!A:A,MATCH($C668,'Policy Characteristics'!$C:$C,0)))</f>
        <v>Industry</v>
      </c>
      <c r="B668" s="262" t="str">
        <f>IF(ISBLANK(INDEX('Policy Characteristics'!B:B,MATCH($C668,'Policy Characteristics'!$C:$C,0))),"",INDEX('Policy Characteristics'!B:B,MATCH($C668,'Policy Characteristics'!$C:$C,0)))</f>
        <v>Cement Pathway Mandate</v>
      </c>
      <c r="C668" t="str">
        <f>C$667</f>
        <v>Minimum Share of New Clinker Capacity by Pathway</v>
      </c>
      <c r="D668" s="45" t="s">
        <v>3987</v>
      </c>
      <c r="E668" s="45"/>
      <c r="F668" s="45" t="s">
        <v>3988</v>
      </c>
      <c r="G668" s="45"/>
      <c r="H668" s="47">
        <f t="shared" si="44"/>
        <v>667</v>
      </c>
      <c r="I668" s="324" t="s">
        <v>40</v>
      </c>
      <c r="J668" s="255" t="str">
        <f>IF(ISBLANK(INDEX('Policy Characteristics'!D:D,MATCH($C668,'Policy Characteristics'!$C:$C,0))),"",INDEX('Policy Characteristics'!D:D,MATCH($C668,'Policy Characteristics'!$C:$C,0)))</f>
        <v>Cement Pathway Mandate</v>
      </c>
      <c r="K668" s="254" t="str">
        <f>IF(ISBLANK(INDEX('Policy Characteristics'!E:E,MATCH($C668,'Policy Characteristics'!$C:$C,0))),"",INDEX('Policy Characteristics'!E:E,MATCH($C668,'Policy Characteristics'!$C:$C,0)))</f>
        <v>indst cement pathway mandate</v>
      </c>
      <c r="L668" s="261">
        <f>IF(ISBLANK(INDEX('Policy Characteristics'!F:F,MATCH($C668,'Policy Characteristics'!$C:$C,0))),"",INDEX('Policy Characteristics'!F:F,MATCH($C668,'Policy Characteristics'!$C:$C,0)))</f>
        <v>0</v>
      </c>
      <c r="M668" s="261">
        <f>IF(ISBLANK(INDEX('Policy Characteristics'!G:G,MATCH($C668,'Policy Characteristics'!$C:$C,0))),"",INDEX('Policy Characteristics'!G:G,MATCH($C668,'Policy Characteristics'!$C:$C,0)))</f>
        <v>1</v>
      </c>
      <c r="N668" s="261">
        <f>IF(ISBLANK(INDEX('Policy Characteristics'!H:H,MATCH($C668,'Policy Characteristics'!$C:$C,0))),"",INDEX('Policy Characteristics'!H:H,MATCH($C668,'Policy Characteristics'!$C:$C,0)))</f>
        <v>0.01</v>
      </c>
      <c r="O668" s="254" t="str">
        <f>IF(ISBLANK(INDEX('Policy Characteristics'!I:I,MATCH($C668,'Policy Characteristics'!$C:$C,0))),"",INDEX('Policy Characteristics'!I:I,MATCH($C668,'Policy Characteristics'!$C:$C,0)))</f>
        <v>% of new clinker capacity</v>
      </c>
      <c r="P668" s="254" t="str">
        <f>IF(ISBLANK(INDEX('Policy Characteristics'!J:J,MATCH($C668,'Policy Characteristics'!$C:$C,0))),"",INDEX('Policy Characteristics'!J:J,MATCH($C668,'Policy Characteristics'!$C:$C,0)))</f>
        <v>**Description:** This policy requires that at least the chosen share of each year's new clinker production capacity be built on the selected cement production pathway. Mandated shares are filled first and the remaining capacity is allocated by cost, so the mandate acts as a floor; it can pull a pathway into the market before it would be chosen on cost alone. If the mandated shares across pathways add up to more than 100%, they are scaled down proportionally. // **Guidance for setting values:** Represents new-line standards (China's benchmark rule for new kilns), low-carbon procurement shares (the EU's proposed 5% public-concrete share from 2029, the First Movers Coalition's 10% near-zero pledge for 2030) and state near-zero procurement programs. A value of 1 on one pathway means every new kiln is built on that pathway.</v>
      </c>
      <c r="Q668" s="254" t="str">
        <f>IF(ISBLANK(INDEX('Policy Characteristics'!K:K,MATCH($C668,'Policy Characteristics'!$C:$C,0))),"",INDEX('Policy Characteristics'!K:K,MATCH($C668,'Policy Characteristics'!$C:$C,0)))</f>
        <v>industry-ag-main.html#cement</v>
      </c>
      <c r="R668" s="254" t="str">
        <f>IF(ISBLANK(INDEX('Policy Characteristics'!L:L,MATCH($C668,'Policy Characteristics'!$C:$C,0))),"",INDEX('Policy Characteristics'!L:L,MATCH($C668,'Policy Characteristics'!$C:$C,0)))</f>
        <v>cement-pathway-mandate.html</v>
      </c>
    </row>
    <row r="669" spans="1:18" x14ac:dyDescent="0.25">
      <c r="A669" s="254" t="str">
        <f>IF(ISBLANK(INDEX('Policy Characteristics'!A:A,MATCH($C669,'Policy Characteristics'!$C:$C,0))),"",INDEX('Policy Characteristics'!A:A,MATCH($C669,'Policy Characteristics'!$C:$C,0)))</f>
        <v>Industry</v>
      </c>
      <c r="B669" s="262" t="str">
        <f>IF(ISBLANK(INDEX('Policy Characteristics'!B:B,MATCH($C669,'Policy Characteristics'!$C:$C,0))),"",INDEX('Policy Characteristics'!B:B,MATCH($C669,'Policy Characteristics'!$C:$C,0)))</f>
        <v>Cement Pathway Mandate</v>
      </c>
      <c r="C669" t="str">
        <f>C$667</f>
        <v>Minimum Share of New Clinker Capacity by Pathway</v>
      </c>
      <c r="D669" s="45" t="s">
        <v>3989</v>
      </c>
      <c r="E669" s="45"/>
      <c r="F669" s="45" t="s">
        <v>3990</v>
      </c>
      <c r="G669" s="45"/>
      <c r="H669" s="47">
        <f t="shared" si="44"/>
        <v>668</v>
      </c>
      <c r="I669" s="324" t="s">
        <v>40</v>
      </c>
      <c r="J669" s="255" t="str">
        <f>IF(ISBLANK(INDEX('Policy Characteristics'!D:D,MATCH($C669,'Policy Characteristics'!$C:$C,0))),"",INDEX('Policy Characteristics'!D:D,MATCH($C669,'Policy Characteristics'!$C:$C,0)))</f>
        <v>Cement Pathway Mandate</v>
      </c>
      <c r="K669" s="254" t="str">
        <f>IF(ISBLANK(INDEX('Policy Characteristics'!E:E,MATCH($C669,'Policy Characteristics'!$C:$C,0))),"",INDEX('Policy Characteristics'!E:E,MATCH($C669,'Policy Characteristics'!$C:$C,0)))</f>
        <v>indst cement pathway mandate</v>
      </c>
      <c r="L669" s="261">
        <f>IF(ISBLANK(INDEX('Policy Characteristics'!F:F,MATCH($C669,'Policy Characteristics'!$C:$C,0))),"",INDEX('Policy Characteristics'!F:F,MATCH($C669,'Policy Characteristics'!$C:$C,0)))</f>
        <v>0</v>
      </c>
      <c r="M669" s="261">
        <f>IF(ISBLANK(INDEX('Policy Characteristics'!G:G,MATCH($C669,'Policy Characteristics'!$C:$C,0))),"",INDEX('Policy Characteristics'!G:G,MATCH($C669,'Policy Characteristics'!$C:$C,0)))</f>
        <v>1</v>
      </c>
      <c r="N669" s="261">
        <f>IF(ISBLANK(INDEX('Policy Characteristics'!H:H,MATCH($C669,'Policy Characteristics'!$C:$C,0))),"",INDEX('Policy Characteristics'!H:H,MATCH($C669,'Policy Characteristics'!$C:$C,0)))</f>
        <v>0.01</v>
      </c>
      <c r="O669" s="254" t="str">
        <f>IF(ISBLANK(INDEX('Policy Characteristics'!I:I,MATCH($C669,'Policy Characteristics'!$C:$C,0))),"",INDEX('Policy Characteristics'!I:I,MATCH($C669,'Policy Characteristics'!$C:$C,0)))</f>
        <v>% of new clinker capacity</v>
      </c>
      <c r="P669" s="254" t="str">
        <f>IF(ISBLANK(INDEX('Policy Characteristics'!J:J,MATCH($C669,'Policy Characteristics'!$C:$C,0))),"",INDEX('Policy Characteristics'!J:J,MATCH($C669,'Policy Characteristics'!$C:$C,0)))</f>
        <v>**Description:** This policy requires that at least the chosen share of each year's new clinker production capacity be built on the selected cement production pathway. Mandated shares are filled first and the remaining capacity is allocated by cost, so the mandate acts as a floor; it can pull a pathway into the market before it would be chosen on cost alone. If the mandated shares across pathways add up to more than 100%, they are scaled down proportionally. // **Guidance for setting values:** Represents new-line standards (China's benchmark rule for new kilns), low-carbon procurement shares (the EU's proposed 5% public-concrete share from 2029, the First Movers Coalition's 10% near-zero pledge for 2030) and state near-zero procurement programs. A value of 1 on one pathway means every new kiln is built on that pathway.</v>
      </c>
      <c r="Q669" s="254" t="str">
        <f>IF(ISBLANK(INDEX('Policy Characteristics'!K:K,MATCH($C669,'Policy Characteristics'!$C:$C,0))),"",INDEX('Policy Characteristics'!K:K,MATCH($C669,'Policy Characteristics'!$C:$C,0)))</f>
        <v>industry-ag-main.html#cement</v>
      </c>
      <c r="R669" s="254" t="str">
        <f>IF(ISBLANK(INDEX('Policy Characteristics'!L:L,MATCH($C669,'Policy Characteristics'!$C:$C,0))),"",INDEX('Policy Characteristics'!L:L,MATCH($C669,'Policy Characteristics'!$C:$C,0)))</f>
        <v>cement-pathway-mandate.html</v>
      </c>
    </row>
    <row r="670" spans="1:18" x14ac:dyDescent="0.25">
      <c r="A670" s="254" t="str">
        <f>IF(ISBLANK(INDEX('Policy Characteristics'!A:A,MATCH($C670,'Policy Characteristics'!$C:$C,0))),"",INDEX('Policy Characteristics'!A:A,MATCH($C670,'Policy Characteristics'!$C:$C,0)))</f>
        <v>Industry</v>
      </c>
      <c r="B670" s="262" t="str">
        <f>IF(ISBLANK(INDEX('Policy Characteristics'!B:B,MATCH($C670,'Policy Characteristics'!$C:$C,0))),"",INDEX('Policy Characteristics'!B:B,MATCH($C670,'Policy Characteristics'!$C:$C,0)))</f>
        <v>Cement Pathway Mandate</v>
      </c>
      <c r="C670" t="str">
        <f>C$667</f>
        <v>Minimum Share of New Clinker Capacity by Pathway</v>
      </c>
      <c r="D670" s="45" t="s">
        <v>4098</v>
      </c>
      <c r="E670" s="45"/>
      <c r="F670" s="45" t="s">
        <v>4100</v>
      </c>
      <c r="G670" s="45"/>
      <c r="H670" s="47">
        <f t="shared" si="44"/>
        <v>669</v>
      </c>
      <c r="I670" s="324" t="s">
        <v>40</v>
      </c>
      <c r="J670" s="255" t="str">
        <f>IF(ISBLANK(INDEX('Policy Characteristics'!D:D,MATCH($C670,'Policy Characteristics'!$C:$C,0))),"",INDEX('Policy Characteristics'!D:D,MATCH($C670,'Policy Characteristics'!$C:$C,0)))</f>
        <v>Cement Pathway Mandate</v>
      </c>
      <c r="K670" s="254" t="str">
        <f>IF(ISBLANK(INDEX('Policy Characteristics'!E:E,MATCH($C670,'Policy Characteristics'!$C:$C,0))),"",INDEX('Policy Characteristics'!E:E,MATCH($C670,'Policy Characteristics'!$C:$C,0)))</f>
        <v>indst cement pathway mandate</v>
      </c>
      <c r="L670" s="261">
        <f>IF(ISBLANK(INDEX('Policy Characteristics'!F:F,MATCH($C670,'Policy Characteristics'!$C:$C,0))),"",INDEX('Policy Characteristics'!F:F,MATCH($C670,'Policy Characteristics'!$C:$C,0)))</f>
        <v>0</v>
      </c>
      <c r="M670" s="261">
        <f>IF(ISBLANK(INDEX('Policy Characteristics'!G:G,MATCH($C670,'Policy Characteristics'!$C:$C,0))),"",INDEX('Policy Characteristics'!G:G,MATCH($C670,'Policy Characteristics'!$C:$C,0)))</f>
        <v>1</v>
      </c>
      <c r="N670" s="261">
        <f>IF(ISBLANK(INDEX('Policy Characteristics'!H:H,MATCH($C670,'Policy Characteristics'!$C:$C,0))),"",INDEX('Policy Characteristics'!H:H,MATCH($C670,'Policy Characteristics'!$C:$C,0)))</f>
        <v>0.01</v>
      </c>
      <c r="O670" s="254" t="str">
        <f>IF(ISBLANK(INDEX('Policy Characteristics'!I:I,MATCH($C670,'Policy Characteristics'!$C:$C,0))),"",INDEX('Policy Characteristics'!I:I,MATCH($C670,'Policy Characteristics'!$C:$C,0)))</f>
        <v>% of new clinker capacity</v>
      </c>
      <c r="P670" s="254" t="str">
        <f>IF(ISBLANK(INDEX('Policy Characteristics'!J:J,MATCH($C670,'Policy Characteristics'!$C:$C,0))),"",INDEX('Policy Characteristics'!J:J,MATCH($C670,'Policy Characteristics'!$C:$C,0)))</f>
        <v>**Description:** This policy requires that at least the chosen share of each year's new clinker production capacity be built on the selected cement production pathway. Mandated shares are filled first and the remaining capacity is allocated by cost, so the mandate acts as a floor; it can pull a pathway into the market before it would be chosen on cost alone. If the mandated shares across pathways add up to more than 100%, they are scaled down proportionally. // **Guidance for setting values:** Represents new-line standards (China's benchmark rule for new kilns), low-carbon procurement shares (the EU's proposed 5% public-concrete share from 2029, the First Movers Coalition's 10% near-zero pledge for 2030) and state near-zero procurement programs. A value of 1 on one pathway means every new kiln is built on that pathway.</v>
      </c>
      <c r="Q670" s="254" t="str">
        <f>IF(ISBLANK(INDEX('Policy Characteristics'!K:K,MATCH($C670,'Policy Characteristics'!$C:$C,0))),"",INDEX('Policy Characteristics'!K:K,MATCH($C670,'Policy Characteristics'!$C:$C,0)))</f>
        <v>industry-ag-main.html#cement</v>
      </c>
      <c r="R670" s="254" t="str">
        <f>IF(ISBLANK(INDEX('Policy Characteristics'!L:L,MATCH($C670,'Policy Characteristics'!$C:$C,0))),"",INDEX('Policy Characteristics'!L:L,MATCH($C670,'Policy Characteristics'!$C:$C,0)))</f>
        <v>cement-pathway-mandate.html</v>
      </c>
    </row>
    <row r="671" spans="1:18" x14ac:dyDescent="0.25">
      <c r="A671" s="254" t="str">
        <f>IF(ISBLANK(INDEX('Policy Characteristics'!A:A,MATCH($C671,'Policy Characteristics'!$C:$C,0))),"",INDEX('Policy Characteristics'!A:A,MATCH($C671,'Policy Characteristics'!$C:$C,0)))</f>
        <v>Industry</v>
      </c>
      <c r="B671" s="262" t="str">
        <f>IF(ISBLANK(INDEX('Policy Characteristics'!B:B,MATCH($C671,'Policy Characteristics'!$C:$C,0))),"",INDEX('Policy Characteristics'!B:B,MATCH($C671,'Policy Characteristics'!$C:$C,0)))</f>
        <v>Cement Pathway Mandate</v>
      </c>
      <c r="C671" t="str">
        <f>C$667</f>
        <v>Minimum Share of New Clinker Capacity by Pathway</v>
      </c>
      <c r="D671" s="45" t="s">
        <v>3991</v>
      </c>
      <c r="E671" s="45"/>
      <c r="F671" s="45" t="s">
        <v>3992</v>
      </c>
      <c r="G671" s="45"/>
      <c r="H671" s="47">
        <f t="shared" si="44"/>
        <v>670</v>
      </c>
      <c r="I671" s="324" t="s">
        <v>40</v>
      </c>
      <c r="J671" s="255" t="str">
        <f>IF(ISBLANK(INDEX('Policy Characteristics'!D:D,MATCH($C671,'Policy Characteristics'!$C:$C,0))),"",INDEX('Policy Characteristics'!D:D,MATCH($C671,'Policy Characteristics'!$C:$C,0)))</f>
        <v>Cement Pathway Mandate</v>
      </c>
      <c r="K671" s="254" t="str">
        <f>IF(ISBLANK(INDEX('Policy Characteristics'!E:E,MATCH($C671,'Policy Characteristics'!$C:$C,0))),"",INDEX('Policy Characteristics'!E:E,MATCH($C671,'Policy Characteristics'!$C:$C,0)))</f>
        <v>indst cement pathway mandate</v>
      </c>
      <c r="L671" s="261">
        <f>IF(ISBLANK(INDEX('Policy Characteristics'!F:F,MATCH($C671,'Policy Characteristics'!$C:$C,0))),"",INDEX('Policy Characteristics'!F:F,MATCH($C671,'Policy Characteristics'!$C:$C,0)))</f>
        <v>0</v>
      </c>
      <c r="M671" s="261">
        <f>IF(ISBLANK(INDEX('Policy Characteristics'!G:G,MATCH($C671,'Policy Characteristics'!$C:$C,0))),"",INDEX('Policy Characteristics'!G:G,MATCH($C671,'Policy Characteristics'!$C:$C,0)))</f>
        <v>1</v>
      </c>
      <c r="N671" s="261">
        <f>IF(ISBLANK(INDEX('Policy Characteristics'!H:H,MATCH($C671,'Policy Characteristics'!$C:$C,0))),"",INDEX('Policy Characteristics'!H:H,MATCH($C671,'Policy Characteristics'!$C:$C,0)))</f>
        <v>0.01</v>
      </c>
      <c r="O671" s="254" t="str">
        <f>IF(ISBLANK(INDEX('Policy Characteristics'!I:I,MATCH($C671,'Policy Characteristics'!$C:$C,0))),"",INDEX('Policy Characteristics'!I:I,MATCH($C671,'Policy Characteristics'!$C:$C,0)))</f>
        <v>% of new clinker capacity</v>
      </c>
      <c r="P671" s="254" t="str">
        <f>IF(ISBLANK(INDEX('Policy Characteristics'!J:J,MATCH($C671,'Policy Characteristics'!$C:$C,0))),"",INDEX('Policy Characteristics'!J:J,MATCH($C671,'Policy Characteristics'!$C:$C,0)))</f>
        <v>**Description:** This policy requires that at least the chosen share of each year's new clinker production capacity be built on the selected cement production pathway. Mandated shares are filled first and the remaining capacity is allocated by cost, so the mandate acts as a floor; it can pull a pathway into the market before it would be chosen on cost alone. If the mandated shares across pathways add up to more than 100%, they are scaled down proportionally. // **Guidance for setting values:** Represents new-line standards (China's benchmark rule for new kilns), low-carbon procurement shares (the EU's proposed 5% public-concrete share from 2029, the First Movers Coalition's 10% near-zero pledge for 2030) and state near-zero procurement programs. A value of 1 on one pathway means every new kiln is built on that pathway.</v>
      </c>
      <c r="Q671" s="254" t="str">
        <f>IF(ISBLANK(INDEX('Policy Characteristics'!K:K,MATCH($C671,'Policy Characteristics'!$C:$C,0))),"",INDEX('Policy Characteristics'!K:K,MATCH($C671,'Policy Characteristics'!$C:$C,0)))</f>
        <v>industry-ag-main.html#cement</v>
      </c>
      <c r="R671" s="254" t="str">
        <f>IF(ISBLANK(INDEX('Policy Characteristics'!L:L,MATCH($C671,'Policy Characteristics'!$C:$C,0))),"",INDEX('Policy Characteristics'!L:L,MATCH($C671,'Policy Characteristics'!$C:$C,0)))</f>
        <v>cement-pathway-mandate.html</v>
      </c>
    </row>
    <row r="672" spans="1:18" x14ac:dyDescent="0.25">
      <c r="A672" s="254" t="str">
        <f>IF(ISBLANK(INDEX('Policy Characteristics'!A:A,MATCH($C672,'Policy Characteristics'!$C:$C,0))),"",INDEX('Policy Characteristics'!A:A,MATCH($C672,'Policy Characteristics'!$C:$C,0)))</f>
        <v>Industry</v>
      </c>
      <c r="B672" s="262" t="str">
        <f>IF(ISBLANK(INDEX('Policy Characteristics'!B:B,MATCH($C672,'Policy Characteristics'!$C:$C,0))),"",INDEX('Policy Characteristics'!B:B,MATCH($C672,'Policy Characteristics'!$C:$C,0)))</f>
        <v>Cement Carbon Price Output-Based Allocation</v>
      </c>
      <c r="C672" t="s">
        <v>4007</v>
      </c>
      <c r="D672" s="45"/>
      <c r="E672" s="45"/>
      <c r="F672" s="45"/>
      <c r="G672" s="45"/>
      <c r="H672" s="47">
        <f t="shared" si="44"/>
        <v>671</v>
      </c>
      <c r="I672" s="324" t="s">
        <v>40</v>
      </c>
      <c r="J672" s="255" t="str">
        <f>IF(ISBLANK(INDEX('Policy Characteristics'!D:D,MATCH($C672,'Policy Characteristics'!$C:$C,0))),"",INDEX('Policy Characteristics'!D:D,MATCH($C672,'Policy Characteristics'!$C:$C,0)))</f>
        <v>Cement Carbon Price Allocation</v>
      </c>
      <c r="K672" s="254" t="str">
        <f>IF(ISBLANK(INDEX('Policy Characteristics'!E:E,MATCH($C672,'Policy Characteristics'!$C:$C,0))),"",INDEX('Policy Characteristics'!E:E,MATCH($C672,'Policy Characteristics'!$C:$C,0)))</f>
        <v>indst cement carbon price allocation</v>
      </c>
      <c r="L672" s="261">
        <f>IF(ISBLANK(INDEX('Policy Characteristics'!F:F,MATCH($C672,'Policy Characteristics'!$C:$C,0))),"",INDEX('Policy Characteristics'!F:F,MATCH($C672,'Policy Characteristics'!$C:$C,0)))</f>
        <v>0</v>
      </c>
      <c r="M672" s="261">
        <f>IF(ISBLANK(INDEX('Policy Characteristics'!G:G,MATCH($C672,'Policy Characteristics'!$C:$C,0))),"",INDEX('Policy Characteristics'!G:G,MATCH($C672,'Policy Characteristics'!$C:$C,0)))</f>
        <v>1</v>
      </c>
      <c r="N672" s="261">
        <f>IF(ISBLANK(INDEX('Policy Characteristics'!H:H,MATCH($C672,'Policy Characteristics'!$C:$C,0))),"",INDEX('Policy Characteristics'!H:H,MATCH($C672,'Policy Characteristics'!$C:$C,0)))</f>
        <v>0.01</v>
      </c>
      <c r="O672" s="254" t="str">
        <f>IF(ISBLANK(INDEX('Policy Characteristics'!I:I,MATCH($C672,'Policy Characteristics'!$C:$C,0))),"",INDEX('Policy Characteristics'!I:I,MATCH($C672,'Policy Characteristics'!$C:$C,0)))</f>
        <v>% of carbon-price bill rebated against output</v>
      </c>
      <c r="P672" s="254" t="str">
        <f>IF(ISBLANK(INDEX('Policy Characteristics'!J:J,MATCH($C672,'Policy Characteristics'!$C:$C,0))),"",INDEX('Policy Characteristics'!J:J,MATCH($C672,'Policy Characteristics'!$C:$C,0)))</f>
        <v>**Description:** This policy hands part of the cement industry's carbon-price bill back in proportion to the clinker it produces, measured against a benchmark intensity (the CABI input). Every cement emissions trading system works this way (free allowances in the EU, California, Korea and Canada; intensity-based allocation in China): producers still pay the full carbon price on each extra tonne of CO2, so the incentive to choose cleaner kilns is unchanged, but the average cost they pass on to buyers is only the carbon price on emissions above the benchmark. The rebate is paid by government and reduces the carbon cost passed through to cement buyers. // **Guidance for setting values:** 1 rebates the benchmark allocation in full, as the EU did before 2026 and California does today; the EU share falls from 0.975 in 2026 to 0.515 in 2030 and 0 in 2034 as the carbon border adjustment phases in. The companion setting Marginal Carbon Price Factor for Cement (1 by default, 0.15 for China's coefficient rule) controls how much of the carbon price acts on producers' choices.</v>
      </c>
      <c r="Q672" s="254" t="str">
        <f>IF(ISBLANK(INDEX('Policy Characteristics'!K:K,MATCH($C672,'Policy Characteristics'!$C:$C,0))),"",INDEX('Policy Characteristics'!K:K,MATCH($C672,'Policy Characteristics'!$C:$C,0)))</f>
        <v>industry-ag-main.html#cement</v>
      </c>
      <c r="R672" s="254" t="str">
        <f>IF(ISBLANK(INDEX('Policy Characteristics'!L:L,MATCH($C672,'Policy Characteristics'!$C:$C,0))),"",INDEX('Policy Characteristics'!L:L,MATCH($C672,'Policy Characteristics'!$C:$C,0)))</f>
        <v>cement-carbon-price-allocation.html</v>
      </c>
    </row>
    <row r="673" spans="1:18" x14ac:dyDescent="0.25">
      <c r="A673" s="254" t="str">
        <f>IF(ISBLANK(INDEX('Policy Characteristics'!A:A,MATCH($C673,'Policy Characteristics'!$C:$C,0))),"",INDEX('Policy Characteristics'!A:A,MATCH($C673,'Policy Characteristics'!$C:$C,0)))</f>
        <v>Industry</v>
      </c>
      <c r="B673" s="262" t="str">
        <f>IF(ISBLANK(INDEX('Policy Characteristics'!B:B,MATCH($C673,'Policy Characteristics'!$C:$C,0))),"",INDEX('Policy Characteristics'!B:B,MATCH($C673,'Policy Characteristics'!$C:$C,0)))</f>
        <v>Cement Marginal Carbon Price Factor</v>
      </c>
      <c r="C673" t="s">
        <v>4015</v>
      </c>
      <c r="D673" s="45"/>
      <c r="E673" s="45"/>
      <c r="F673" s="45"/>
      <c r="G673" s="45"/>
      <c r="H673" s="47">
        <f t="shared" si="44"/>
        <v>672</v>
      </c>
      <c r="I673" s="324" t="s">
        <v>40</v>
      </c>
      <c r="J673" s="255" t="str">
        <f>IF(ISBLANK(INDEX('Policy Characteristics'!D:D,MATCH($C673,'Policy Characteristics'!$C:$C,0))),"",INDEX('Policy Characteristics'!D:D,MATCH($C673,'Policy Characteristics'!$C:$C,0)))</f>
        <v>Cement Carbon Price Allocation</v>
      </c>
      <c r="K673" s="254" t="str">
        <f>IF(ISBLANK(INDEX('Policy Characteristics'!E:E,MATCH($C673,'Policy Characteristics'!$C:$C,0))),"",INDEX('Policy Characteristics'!E:E,MATCH($C673,'Policy Characteristics'!$C:$C,0)))</f>
        <v/>
      </c>
      <c r="L673" s="261">
        <f>IF(ISBLANK(INDEX('Policy Characteristics'!F:F,MATCH($C673,'Policy Characteristics'!$C:$C,0))),"",INDEX('Policy Characteristics'!F:F,MATCH($C673,'Policy Characteristics'!$C:$C,0)))</f>
        <v>0</v>
      </c>
      <c r="M673" s="261">
        <f>IF(ISBLANK(INDEX('Policy Characteristics'!G:G,MATCH($C673,'Policy Characteristics'!$C:$C,0))),"",INDEX('Policy Characteristics'!G:G,MATCH($C673,'Policy Characteristics'!$C:$C,0)))</f>
        <v>1</v>
      </c>
      <c r="N673" s="261">
        <f>IF(ISBLANK(INDEX('Policy Characteristics'!H:H,MATCH($C673,'Policy Characteristics'!$C:$C,0))),"",INDEX('Policy Characteristics'!H:H,MATCH($C673,'Policy Characteristics'!$C:$C,0)))</f>
        <v>0.05</v>
      </c>
      <c r="O673" s="254" t="str">
        <f>IF(ISBLANK(INDEX('Policy Characteristics'!I:I,MATCH($C673,'Policy Characteristics'!$C:$C,0))),"",INDEX('Policy Characteristics'!I:I,MATCH($C673,'Policy Characteristics'!$C:$C,0)))</f>
        <v>share of carbon price acting on the margin</v>
      </c>
      <c r="P673" s="254" t="str">
        <f>IF(ISBLANK(INDEX('Policy Characteristics'!J:J,MATCH($C673,'Policy Characteristics'!$C:$C,0))),"",INDEX('Policy Characteristics'!J:J,MATCH($C673,'Policy Characteristics'!$C:$C,0)))</f>
        <v>**Description:** This setting is the share of the carbon price that cement producers weigh when choosing between kiln technologies and deciding whether to overhaul or replace a kiln. It is 1 for a carbon tax and for benchmark-based allocation systems, where every marginal tonne of CO2 pays the full price. China's national emissions trading system instead adjusts each plant's allocation by 0.15 times its intensity deviation from the sector balance value (capped at plus or minus 3 percent), so only about 15 percent of the allowance price reaches the intensity margin. // **Guidance for setting values:** Leave at 1 unless modelling China's rule, where 0.15 applies. The carbon tax actually paid, and the output-based allocation rebate, are unchanged by this setting.</v>
      </c>
      <c r="Q673" s="254" t="str">
        <f>IF(ISBLANK(INDEX('Policy Characteristics'!K:K,MATCH($C673,'Policy Characteristics'!$C:$C,0))),"",INDEX('Policy Characteristics'!K:K,MATCH($C673,'Policy Characteristics'!$C:$C,0)))</f>
        <v>industry-ag-main.html#cement</v>
      </c>
      <c r="R673" s="254" t="str">
        <f>IF(ISBLANK(INDEX('Policy Characteristics'!L:L,MATCH($C673,'Policy Characteristics'!$C:$C,0))),"",INDEX('Policy Characteristics'!L:L,MATCH($C673,'Policy Characteristics'!$C:$C,0)))</f>
        <v>cement-carbon-price-allocation.html</v>
      </c>
    </row>
    <row r="674" spans="1:18" x14ac:dyDescent="0.25">
      <c r="A674" s="254" t="str">
        <f>IF(ISBLANK(INDEX('Policy Characteristics'!A:A,MATCH($C674,'Policy Characteristics'!$C:$C,0))),"",INDEX('Policy Characteristics'!A:A,MATCH($C674,'Policy Characteristics'!$C:$C,0)))</f>
        <v>Industry</v>
      </c>
      <c r="B674" s="262" t="str">
        <f>IF(ISBLANK(INDEX('Policy Characteristics'!B:B,MATCH($C674,'Policy Characteristics'!$C:$C,0))),"",INDEX('Policy Characteristics'!B:B,MATCH($C674,'Policy Characteristics'!$C:$C,0)))</f>
        <v>Cement Kiln Performance Standard</v>
      </c>
      <c r="C674" t="s">
        <v>4020</v>
      </c>
      <c r="D674" s="45"/>
      <c r="E674" s="45"/>
      <c r="F674" s="45"/>
      <c r="G674" s="45"/>
      <c r="H674" s="47">
        <f t="shared" si="44"/>
        <v>673</v>
      </c>
      <c r="I674" s="324" t="s">
        <v>40</v>
      </c>
      <c r="J674" s="255" t="str">
        <f>IF(ISBLANK(INDEX('Policy Characteristics'!D:D,MATCH($C674,'Policy Characteristics'!$C:$C,0))),"",INDEX('Policy Characteristics'!D:D,MATCH($C674,'Policy Characteristics'!$C:$C,0)))</f>
        <v>Cement Kiln Performance Standard</v>
      </c>
      <c r="K674" s="254" t="str">
        <f>IF(ISBLANK(INDEX('Policy Characteristics'!E:E,MATCH($C674,'Policy Characteristics'!$C:$C,0))),"",INDEX('Policy Characteristics'!E:E,MATCH($C674,'Policy Characteristics'!$C:$C,0)))</f>
        <v>indst cement kiln standard</v>
      </c>
      <c r="L674" s="261">
        <f>IF(ISBLANK(INDEX('Policy Characteristics'!F:F,MATCH($C674,'Policy Characteristics'!$C:$C,0))),"",INDEX('Policy Characteristics'!F:F,MATCH($C674,'Policy Characteristics'!$C:$C,0)))</f>
        <v>0</v>
      </c>
      <c r="M674" s="261">
        <f>IF(ISBLANK(INDEX('Policy Characteristics'!G:G,MATCH($C674,'Policy Characteristics'!$C:$C,0))),"",INDEX('Policy Characteristics'!G:G,MATCH($C674,'Policy Characteristics'!$C:$C,0)))</f>
        <v>1</v>
      </c>
      <c r="N674" s="261">
        <f>IF(ISBLANK(INDEX('Policy Characteristics'!H:H,MATCH($C674,'Policy Characteristics'!$C:$C,0))),"",INDEX('Policy Characteristics'!H:H,MATCH($C674,'Policy Characteristics'!$C:$C,0)))</f>
        <v>0.01</v>
      </c>
      <c r="O674" s="254" t="str">
        <f>IF(ISBLANK(INDEX('Policy Characteristics'!I:I,MATCH($C674,'Policy Characteristics'!$C:$C,0))),"",INDEX('Policy Characteristics'!I:I,MATCH($C674,'Policy Characteristics'!$C:$C,0)))</f>
        <v>% of below-standard kilns forced to decide each year</v>
      </c>
      <c r="P674" s="254" t="str">
        <f>IF(ISBLANK(INDEX('Policy Characteristics'!J:J,MATCH($C674,'Policy Characteristics'!$C:$C,0))),"",INDEX('Policy Characteristics'!J:J,MATCH($C674,'Policy Characteristics'!$C:$C,0)))</f>
        <v>**Description:** This policy makes the oldest, least efficient kilns (wet, long-dry and preheater-only kilns, about 9 percent of U.S. capacity, the CSBS input) face their overhaul-or-retire decision early rather than at the end of their normal campaign. China's clinker energy benchmark and baseline rule (below-baseline kilns had to upgrade or close by the end of 2025) and India's PAT intensity targets work this way. Forced kilns go through the same economic comparison as kilns reaching a campaign end: overhaul for another campaign or retire and be replaced through the new-kiln choice. The companion policy Percent Improvement in Overhauled Kiln Energy Intensity sets how much better an overhauled kiln burns. // **Guidance for setting values:** 1 forces every remaining below-standard kiln to decide each year once the policy is fully implemented (a hard deadline); 0.2 spreads the decisions over about five years.</v>
      </c>
      <c r="Q674" s="254" t="str">
        <f>IF(ISBLANK(INDEX('Policy Characteristics'!K:K,MATCH($C674,'Policy Characteristics'!$C:$C,0))),"",INDEX('Policy Characteristics'!K:K,MATCH($C674,'Policy Characteristics'!$C:$C,0)))</f>
        <v>industry-ag-main.html#cement</v>
      </c>
      <c r="R674" s="254" t="str">
        <f>IF(ISBLANK(INDEX('Policy Characteristics'!L:L,MATCH($C674,'Policy Characteristics'!$C:$C,0))),"",INDEX('Policy Characteristics'!L:L,MATCH($C674,'Policy Characteristics'!$C:$C,0)))</f>
        <v>cement-kiln-performance-standard.html</v>
      </c>
    </row>
    <row r="675" spans="1:18" x14ac:dyDescent="0.25">
      <c r="A675" s="254" t="str">
        <f>IF(ISBLANK(INDEX('Policy Characteristics'!A:A,MATCH($C675,'Policy Characteristics'!$C:$C,0))),"",INDEX('Policy Characteristics'!A:A,MATCH($C675,'Policy Characteristics'!$C:$C,0)))</f>
        <v>Industry</v>
      </c>
      <c r="B675" s="262" t="str">
        <f>IF(ISBLANK(INDEX('Policy Characteristics'!B:B,MATCH($C675,'Policy Characteristics'!$C:$C,0))),"",INDEX('Policy Characteristics'!B:B,MATCH($C675,'Policy Characteristics'!$C:$C,0)))</f>
        <v>Cement Overhauled Kiln Efficiency</v>
      </c>
      <c r="C675" t="s">
        <v>4027</v>
      </c>
      <c r="D675" s="45"/>
      <c r="E675" s="45"/>
      <c r="F675" s="45"/>
      <c r="G675" s="45"/>
      <c r="H675" s="47">
        <f t="shared" si="44"/>
        <v>674</v>
      </c>
      <c r="I675" s="324" t="s">
        <v>40</v>
      </c>
      <c r="J675" s="255" t="str">
        <f>IF(ISBLANK(INDEX('Policy Characteristics'!D:D,MATCH($C675,'Policy Characteristics'!$C:$C,0))),"",INDEX('Policy Characteristics'!D:D,MATCH($C675,'Policy Characteristics'!$C:$C,0)))</f>
        <v>Cement Kiln Performance Standard</v>
      </c>
      <c r="K675" s="254" t="str">
        <f>IF(ISBLANK(INDEX('Policy Characteristics'!E:E,MATCH($C675,'Policy Characteristics'!$C:$C,0))),"",INDEX('Policy Characteristics'!E:E,MATCH($C675,'Policy Characteristics'!$C:$C,0)))</f>
        <v>indst cement overhaul efficiency</v>
      </c>
      <c r="L675" s="261">
        <f>IF(ISBLANK(INDEX('Policy Characteristics'!F:F,MATCH($C675,'Policy Characteristics'!$C:$C,0))),"",INDEX('Policy Characteristics'!F:F,MATCH($C675,'Policy Characteristics'!$C:$C,0)))</f>
        <v>0</v>
      </c>
      <c r="M675" s="261">
        <f>IF(ISBLANK(INDEX('Policy Characteristics'!G:G,MATCH($C675,'Policy Characteristics'!$C:$C,0))),"",INDEX('Policy Characteristics'!G:G,MATCH($C675,'Policy Characteristics'!$C:$C,0)))</f>
        <v>0.3</v>
      </c>
      <c r="N675" s="261">
        <f>IF(ISBLANK(INDEX('Policy Characteristics'!H:H,MATCH($C675,'Policy Characteristics'!$C:$C,0))),"",INDEX('Policy Characteristics'!H:H,MATCH($C675,'Policy Characteristics'!$C:$C,0)))</f>
        <v>0.01</v>
      </c>
      <c r="O675" s="254" t="str">
        <f>IF(ISBLANK(INDEX('Policy Characteristics'!I:I,MATCH($C675,'Policy Characteristics'!$C:$C,0))),"",INDEX('Policy Characteristics'!I:I,MATCH($C675,'Policy Characteristics'!$C:$C,0)))</f>
        <v>% reduction in kiln energy per ton</v>
      </c>
      <c r="P675" s="254" t="str">
        <f>IF(ISBLANK(INDEX('Policy Characteristics'!J:J,MATCH($C675,'Policy Characteristics'!$C:$C,0))),"",INDEX('Policy Characteristics'!J:J,MATCH($C675,'Policy Characteristics'!$C:$C,0)))</f>
        <v>**Description:** This policy requires that when an existing kiln is overhauled for another campaign it is also modernised, cutting its fuel use per tonne of clinker by the chosen share. By default an overhaul rebuilds a kiln at its old efficiency. The improvement applies to the share of the start-year fleet that has been overhauled since the start year, whether the overhaul was forced by the kiln performance standard or came at a normal campaign end. // **Guidance for setting values:** Rebuilding a long-dry kiln with a preheater and precalciner saves about 28 percent of its fuel; adding a precalciner to a preheater kiln saves about 10 percent; wet-to-dry conversions save 45 to 50 percent. 0.1 to 0.2 is a reasonable fleet-average value for a modernisation requirement.</v>
      </c>
      <c r="Q675" s="254" t="str">
        <f>IF(ISBLANK(INDEX('Policy Characteristics'!K:K,MATCH($C675,'Policy Characteristics'!$C:$C,0))),"",INDEX('Policy Characteristics'!K:K,MATCH($C675,'Policy Characteristics'!$C:$C,0)))</f>
        <v>industry-ag-main.html#cement</v>
      </c>
      <c r="R675" s="254" t="str">
        <f>IF(ISBLANK(INDEX('Policy Characteristics'!L:L,MATCH($C675,'Policy Characteristics'!$C:$C,0))),"",INDEX('Policy Characteristics'!L:L,MATCH($C675,'Policy Characteristics'!$C:$C,0)))</f>
        <v>cement-kiln-performance-standard.html</v>
      </c>
    </row>
    <row r="676" spans="1:18" x14ac:dyDescent="0.25">
      <c r="A676" s="254" t="str">
        <f>IF(ISBLANK(INDEX('Policy Characteristics'!A:A,MATCH($C676,'Policy Characteristics'!$C:$C,0))),"",INDEX('Policy Characteristics'!A:A,MATCH($C676,'Policy Characteristics'!$C:$C,0)))</f>
        <v>Industry</v>
      </c>
      <c r="B676" s="262" t="str">
        <f>IF(ISBLANK(INDEX('Policy Characteristics'!B:B,MATCH($C676,'Policy Characteristics'!$C:$C,0))),"",INDEX('Policy Characteristics'!B:B,MATCH($C676,'Policy Characteristics'!$C:$C,0)))</f>
        <v>Cement Capacity Replacement Rule</v>
      </c>
      <c r="C676" t="s">
        <v>4034</v>
      </c>
      <c r="D676" s="45"/>
      <c r="E676" s="45"/>
      <c r="F676" s="45"/>
      <c r="G676" s="45"/>
      <c r="H676" s="47">
        <f t="shared" si="44"/>
        <v>675</v>
      </c>
      <c r="I676" s="324" t="s">
        <v>40</v>
      </c>
      <c r="J676" s="255" t="str">
        <f>IF(ISBLANK(INDEX('Policy Characteristics'!D:D,MATCH($C676,'Policy Characteristics'!$C:$C,0))),"",INDEX('Policy Characteristics'!D:D,MATCH($C676,'Policy Characteristics'!$C:$C,0)))</f>
        <v>Cement Capacity Replacement Rule</v>
      </c>
      <c r="K676" s="254" t="str">
        <f>IF(ISBLANK(INDEX('Policy Characteristics'!E:E,MATCH($C676,'Policy Characteristics'!$C:$C,0))),"",INDEX('Policy Characteristics'!E:E,MATCH($C676,'Policy Characteristics'!$C:$C,0)))</f>
        <v>indst cement capacity swap</v>
      </c>
      <c r="L676" s="261">
        <f>IF(ISBLANK(INDEX('Policy Characteristics'!F:F,MATCH($C676,'Policy Characteristics'!$C:$C,0))),"",INDEX('Policy Characteristics'!F:F,MATCH($C676,'Policy Characteristics'!$C:$C,0)))</f>
        <v>0</v>
      </c>
      <c r="M676" s="261">
        <f>IF(ISBLANK(INDEX('Policy Characteristics'!G:G,MATCH($C676,'Policy Characteristics'!$C:$C,0))),"",INDEX('Policy Characteristics'!G:G,MATCH($C676,'Policy Characteristics'!$C:$C,0)))</f>
        <v>1</v>
      </c>
      <c r="N676" s="261">
        <f>IF(ISBLANK(INDEX('Policy Characteristics'!H:H,MATCH($C676,'Policy Characteristics'!$C:$C,0))),"",INDEX('Policy Characteristics'!H:H,MATCH($C676,'Policy Characteristics'!$C:$C,0)))</f>
        <v>0.05</v>
      </c>
      <c r="O676" s="254" t="str">
        <f>IF(ISBLANK(INDEX('Policy Characteristics'!I:I,MATCH($C676,'Policy Characteristics'!$C:$C,0))),"",INDEX('Policy Characteristics'!I:I,MATCH($C676,'Policy Characteristics'!$C:$C,0)))</f>
        <v>tons retired per ton built</v>
      </c>
      <c r="P676" s="254" t="str">
        <f>IF(ISBLANK(INDEX('Policy Characteristics'!J:J,MATCH($C676,'Policy Characteristics'!$C:$C,0))),"",INDEX('Policy Characteristics'!J:J,MATCH($C676,'Policy Characteristics'!$C:$C,0)))</f>
        <v>**Description:** This policy requires that old kiln capacity be retired whenever new capacity is built, beyond the retirements the market makes on its own: the setting is the extra tonnes of start-year capacity closed for each tonne of new clinker capacity. China's capacity replacement rules require 1.5 to 2 tonnes closed per tonne built. The retirements come out of the surviving start-year fleet in proportion to each pathway's capacity, one year after the new capacity is built, and the fleet rebuilds through the ordinary new-kiln choice if demand needs it. // **Guidance for setting values:** 0.5 corresponds to China's 1.5-to-1 rule and 1 to its 2-to-1 rule for key air-quality regions. The policy bites only in markets that are building; in a slack market with spare kilns it mostly tightens utilisation.</v>
      </c>
      <c r="Q676" s="254" t="str">
        <f>IF(ISBLANK(INDEX('Policy Characteristics'!K:K,MATCH($C676,'Policy Characteristics'!$C:$C,0))),"",INDEX('Policy Characteristics'!K:K,MATCH($C676,'Policy Characteristics'!$C:$C,0)))</f>
        <v>industry-ag-main.html#cement</v>
      </c>
      <c r="R676" s="254" t="str">
        <f>IF(ISBLANK(INDEX('Policy Characteristics'!L:L,MATCH($C676,'Policy Characteristics'!$C:$C,0))),"",INDEX('Policy Characteristics'!L:L,MATCH($C676,'Policy Characteristics'!$C:$C,0)))</f>
        <v>cement-capacity-replacement.html</v>
      </c>
    </row>
    <row r="677" spans="1:18" x14ac:dyDescent="0.25">
      <c r="A677" s="254" t="str">
        <f>IF(ISBLANK(INDEX('Policy Characteristics'!A:A,MATCH($C677,'Policy Characteristics'!$C:$C,0))),"",INDEX('Policy Characteristics'!A:A,MATCH($C677,'Policy Characteristics'!$C:$C,0)))</f>
        <v>Industry</v>
      </c>
      <c r="B677" s="262" t="str">
        <f>IF(ISBLANK(INDEX('Policy Characteristics'!B:B,MATCH($C677,'Policy Characteristics'!$C:$C,0))),"",INDEX('Policy Characteristics'!B:B,MATCH($C677,'Policy Characteristics'!$C:$C,0)))</f>
        <v>Cement Carbon Contract for Difference</v>
      </c>
      <c r="C677" t="s">
        <v>4042</v>
      </c>
      <c r="D677" s="45"/>
      <c r="E677" s="45"/>
      <c r="F677" s="45"/>
      <c r="G677" s="45"/>
      <c r="H677" s="47">
        <f t="shared" si="44"/>
        <v>676</v>
      </c>
      <c r="I677" s="324" t="s">
        <v>40</v>
      </c>
      <c r="J677" s="255" t="str">
        <f>IF(ISBLANK(INDEX('Policy Characteristics'!D:D,MATCH($C677,'Policy Characteristics'!$C:$C,0))),"",INDEX('Policy Characteristics'!D:D,MATCH($C677,'Policy Characteristics'!$C:$C,0)))</f>
        <v>Cement Carbon Contract for Difference</v>
      </c>
      <c r="K677" s="254" t="str">
        <f>IF(ISBLANK(INDEX('Policy Characteristics'!E:E,MATCH($C677,'Policy Characteristics'!$C:$C,0))),"",INDEX('Policy Characteristics'!E:E,MATCH($C677,'Policy Characteristics'!$C:$C,0)))</f>
        <v>indst cement CCfD</v>
      </c>
      <c r="L677" s="261">
        <f>IF(ISBLANK(INDEX('Policy Characteristics'!F:F,MATCH($C677,'Policy Characteristics'!$C:$C,0))),"",INDEX('Policy Characteristics'!F:F,MATCH($C677,'Policy Characteristics'!$C:$C,0)))</f>
        <v>0</v>
      </c>
      <c r="M677" s="261">
        <f>IF(ISBLANK(INDEX('Policy Characteristics'!G:G,MATCH($C677,'Policy Characteristics'!$C:$C,0))),"",INDEX('Policy Characteristics'!G:G,MATCH($C677,'Policy Characteristics'!$C:$C,0)))</f>
        <v>300</v>
      </c>
      <c r="N677" s="261">
        <f>IF(ISBLANK(INDEX('Policy Characteristics'!H:H,MATCH($C677,'Policy Characteristics'!$C:$C,0))),"",INDEX('Policy Characteristics'!H:H,MATCH($C677,'Policy Characteristics'!$C:$C,0)))</f>
        <v>5</v>
      </c>
      <c r="O677" s="254" t="str">
        <f>IF(ISBLANK(INDEX('Policy Characteristics'!I:I,MATCH($C677,'Policy Characteristics'!$C:$C,0))),"",INDEX('Policy Characteristics'!I:I,MATCH($C677,'Policy Characteristics'!$C:$C,0)))</f>
        <v>$/metric ton CO2e</v>
      </c>
      <c r="P677" s="254" t="str">
        <f>IF(ISBLANK(INDEX('Policy Characteristics'!J:J,MATCH($C677,'Policy Characteristics'!$C:$C,0))),"",INDEX('Policy Characteristics'!J:J,MATCH($C677,'Policy Characteristics'!$C:$C,0)))</f>
        <v>**Description:** This policy offers new low-carbon cement kilns a carbon contract for difference: a guaranteed price per tonne of CO2 avoided relative to a conventional kiln, paid for a fixed contract term (15 years by default). Each year the contracted kiln receives the strike price less the carbon price it already faces (and less any per-tonne capture credit it already gets) on every tonne it avoids; a contract keeps the strike price it signed at for its whole term, and a two-sided contract (the share is set in the CCTS input file) pays the difference back when the carbon price exceeds the strike. Germany's Klimaschutzvertraege, the Netherlands' SDE++ and the Danish and UK industrial carbon-capture contracts work this way. Investors count the expected payments against the cost of a new kiln, so the lever pulls the CCS, electric and alternative-chemistry pathways forward. // **Guidance for setting values:** Denmark's 2026 cement capture contract pays about 117 euros per tonne captured (roughly 95 2012-dollars); German bids are capped at 550-600 euros per tonne. With no carbon price in place the contract is simply a payment per tonne avoided. Enter 0 to turn the programme off.</v>
      </c>
      <c r="Q677" s="254" t="str">
        <f>IF(ISBLANK(INDEX('Policy Characteristics'!K:K,MATCH($C677,'Policy Characteristics'!$C:$C,0))),"",INDEX('Policy Characteristics'!K:K,MATCH($C677,'Policy Characteristics'!$C:$C,0)))</f>
        <v>industry-ag-main.html#cement</v>
      </c>
      <c r="R677" s="254" t="str">
        <f>IF(ISBLANK(INDEX('Policy Characteristics'!L:L,MATCH($C677,'Policy Characteristics'!$C:$C,0))),"",INDEX('Policy Characteristics'!L:L,MATCH($C677,'Policy Characteristics'!$C:$C,0)))</f>
        <v>cement-carbon-contract-for-difference.html</v>
      </c>
    </row>
    <row r="678" spans="1:18" x14ac:dyDescent="0.25">
      <c r="A678" s="254" t="str">
        <f>IF(ISBLANK(INDEX('Policy Characteristics'!A:A,MATCH($C678,'Policy Characteristics'!$C:$C,0))),"",INDEX('Policy Characteristics'!A:A,MATCH($C678,'Policy Characteristics'!$C:$C,0)))</f>
        <v>Industry</v>
      </c>
      <c r="B678" s="262" t="str">
        <f>IF(ISBLANK(INDEX('Policy Characteristics'!B:B,MATCH($C678,'Policy Characteristics'!$C:$C,0))),"",INDEX('Policy Characteristics'!B:B,MATCH($C678,'Policy Characteristics'!$C:$C,0)))</f>
        <v>Cement CCfD Contract Length</v>
      </c>
      <c r="C678" t="s">
        <v>4047</v>
      </c>
      <c r="D678" s="45"/>
      <c r="E678" s="45"/>
      <c r="F678" s="45"/>
      <c r="G678" s="45"/>
      <c r="H678" s="47">
        <f t="shared" si="44"/>
        <v>677</v>
      </c>
      <c r="I678" s="324" t="s">
        <v>40</v>
      </c>
      <c r="J678" s="255" t="str">
        <f>IF(ISBLANK(INDEX('Policy Characteristics'!D:D,MATCH($C678,'Policy Characteristics'!$C:$C,0))),"",INDEX('Policy Characteristics'!D:D,MATCH($C678,'Policy Characteristics'!$C:$C,0)))</f>
        <v>Cement Carbon Contract for Difference</v>
      </c>
      <c r="K678" s="254" t="str">
        <f>IF(ISBLANK(INDEX('Policy Characteristics'!E:E,MATCH($C678,'Policy Characteristics'!$C:$C,0))),"",INDEX('Policy Characteristics'!E:E,MATCH($C678,'Policy Characteristics'!$C:$C,0)))</f>
        <v/>
      </c>
      <c r="L678" s="261">
        <f>IF(ISBLANK(INDEX('Policy Characteristics'!F:F,MATCH($C678,'Policy Characteristics'!$C:$C,0))),"",INDEX('Policy Characteristics'!F:F,MATCH($C678,'Policy Characteristics'!$C:$C,0)))</f>
        <v>5</v>
      </c>
      <c r="M678" s="261">
        <f>IF(ISBLANK(INDEX('Policy Characteristics'!G:G,MATCH($C678,'Policy Characteristics'!$C:$C,0))),"",INDEX('Policy Characteristics'!G:G,MATCH($C678,'Policy Characteristics'!$C:$C,0)))</f>
        <v>20</v>
      </c>
      <c r="N678" s="261">
        <f>IF(ISBLANK(INDEX('Policy Characteristics'!H:H,MATCH($C678,'Policy Characteristics'!$C:$C,0))),"",INDEX('Policy Characteristics'!H:H,MATCH($C678,'Policy Characteristics'!$C:$C,0)))</f>
        <v>1</v>
      </c>
      <c r="O678" s="254" t="str">
        <f>IF(ISBLANK(INDEX('Policy Characteristics'!I:I,MATCH($C678,'Policy Characteristics'!$C:$C,0))),"",INDEX('Policy Characteristics'!I:I,MATCH($C678,'Policy Characteristics'!$C:$C,0)))</f>
        <v>years</v>
      </c>
      <c r="P678" s="254" t="str">
        <f>IF(ISBLANK(INDEX('Policy Characteristics'!J:J,MATCH($C678,'Policy Characteristics'!$C:$C,0))),"",INDEX('Policy Characteristics'!J:J,MATCH($C678,'Policy Characteristics'!$C:$C,0)))</f>
        <v>**Description:** Years a cement carbon contract for difference pays after the kiln is built. // **Guidance for setting values:** 15 years in Germany, the Netherlands and Denmark; the UK uses 10 years plus up to 5 one-year extensions.</v>
      </c>
      <c r="Q678" s="254" t="str">
        <f>IF(ISBLANK(INDEX('Policy Characteristics'!K:K,MATCH($C678,'Policy Characteristics'!$C:$C,0))),"",INDEX('Policy Characteristics'!K:K,MATCH($C678,'Policy Characteristics'!$C:$C,0)))</f>
        <v>industry-ag-main.html#cement</v>
      </c>
      <c r="R678" s="254" t="str">
        <f>IF(ISBLANK(INDEX('Policy Characteristics'!L:L,MATCH($C678,'Policy Characteristics'!$C:$C,0))),"",INDEX('Policy Characteristics'!L:L,MATCH($C678,'Policy Characteristics'!$C:$C,0)))</f>
        <v>cement-carbon-contract-for-difference.html</v>
      </c>
    </row>
    <row r="679" spans="1:18" x14ac:dyDescent="0.25">
      <c r="A679" s="254" t="str">
        <f>IF(ISBLANK(INDEX('Policy Characteristics'!A:A,MATCH($C679,'Policy Characteristics'!$C:$C,0))),"",INDEX('Policy Characteristics'!A:A,MATCH($C679,'Policy Characteristics'!$C:$C,0)))</f>
        <v>Industry</v>
      </c>
      <c r="B679" s="262" t="str">
        <f>IF(ISBLANK(INDEX('Policy Characteristics'!B:B,MATCH($C679,'Policy Characteristics'!$C:$C,0))),"",INDEX('Policy Characteristics'!B:B,MATCH($C679,'Policy Characteristics'!$C:$C,0)))</f>
        <v>Low-Carbon Cement Procurement</v>
      </c>
      <c r="C679" t="s">
        <v>4052</v>
      </c>
      <c r="D679" s="45"/>
      <c r="E679" s="45"/>
      <c r="F679" s="45"/>
      <c r="G679" s="45"/>
      <c r="H679" s="47">
        <f t="shared" si="44"/>
        <v>678</v>
      </c>
      <c r="I679" s="324" t="s">
        <v>40</v>
      </c>
      <c r="J679" s="255" t="str">
        <f>IF(ISBLANK(INDEX('Policy Characteristics'!D:D,MATCH($C679,'Policy Characteristics'!$C:$C,0))),"",INDEX('Policy Characteristics'!D:D,MATCH($C679,'Policy Characteristics'!$C:$C,0)))</f>
        <v>Low-Carbon Cement Procurement</v>
      </c>
      <c r="K679" s="254" t="str">
        <f>IF(ISBLANK(INDEX('Policy Characteristics'!E:E,MATCH($C679,'Policy Characteristics'!$C:$C,0))),"",INDEX('Policy Characteristics'!E:E,MATCH($C679,'Policy Characteristics'!$C:$C,0)))</f>
        <v>indst cement procurement</v>
      </c>
      <c r="L679" s="261">
        <f>IF(ISBLANK(INDEX('Policy Characteristics'!F:F,MATCH($C679,'Policy Characteristics'!$C:$C,0))),"",INDEX('Policy Characteristics'!F:F,MATCH($C679,'Policy Characteristics'!$C:$C,0)))</f>
        <v>0</v>
      </c>
      <c r="M679" s="261">
        <f>IF(ISBLANK(INDEX('Policy Characteristics'!G:G,MATCH($C679,'Policy Characteristics'!$C:$C,0))),"",INDEX('Policy Characteristics'!G:G,MATCH($C679,'Policy Characteristics'!$C:$C,0)))</f>
        <v>1</v>
      </c>
      <c r="N679" s="261">
        <f>IF(ISBLANK(INDEX('Policy Characteristics'!H:H,MATCH($C679,'Policy Characteristics'!$C:$C,0))),"",INDEX('Policy Characteristics'!H:H,MATCH($C679,'Policy Characteristics'!$C:$C,0)))</f>
        <v>0.01</v>
      </c>
      <c r="O679" s="254" t="str">
        <f>IF(ISBLANK(INDEX('Policy Characteristics'!I:I,MATCH($C679,'Policy Characteristics'!$C:$C,0))),"",INDEX('Policy Characteristics'!I:I,MATCH($C679,'Policy Characteristics'!$C:$C,0)))</f>
        <v>% of cement demand bought as low-carbon</v>
      </c>
      <c r="P679" s="254" t="str">
        <f>IF(ISBLANK(INDEX('Policy Characteristics'!J:J,MATCH($C679,'Policy Characteristics'!$C:$C,0))),"",INDEX('Policy Characteristics'!J:J,MATCH($C679,'Policy Characteristics'!$C:$C,0)))</f>
        <v>**Description:** This policy commits buyers to purchase a share of the region's cement as low-carbon cement, defined as cement at or below the LCPT share of last year's fleet-average CO2 intensity (0.817 for the US: the GSA best-20-percent limit over the industry-average cement declaration). It represents Buy Clean rules for public construction and private advance market commitments. The committed volume is served first with blended cement such as limestone calcined clay cement (LC3), as far as supplementary material supply allows, then by existing low-carbon kilns; any shortfall is built as new low-carbon kilns ahead of the ordinary cost-driven choice, split among the qualifying kiln types by cost, which also opens the market for kiln types that are not yet commercial. Buyers pay the cost premium over conventional cement; the Share of Low Carbon Cement Premium Paid by Government setting splits it between government (public procurement) and private buyers (an advance market commitment). // **Guidance for setting values:** Public works take about half of US cement, so a Buy Clean rule covering all public purchases is about 0.5 and a federal-only rule much less; First Movers Coalition members commit to 10 percent of their own purchases by 2030, a small share of national demand.</v>
      </c>
      <c r="Q679" s="254" t="str">
        <f>IF(ISBLANK(INDEX('Policy Characteristics'!K:K,MATCH($C679,'Policy Characteristics'!$C:$C,0))),"",INDEX('Policy Characteristics'!K:K,MATCH($C679,'Policy Characteristics'!$C:$C,0)))</f>
        <v>industry-ag-main.html#cement</v>
      </c>
      <c r="R679" s="254" t="str">
        <f>IF(ISBLANK(INDEX('Policy Characteristics'!L:L,MATCH($C679,'Policy Characteristics'!$C:$C,0))),"",INDEX('Policy Characteristics'!L:L,MATCH($C679,'Policy Characteristics'!$C:$C,0)))</f>
        <v>cement-low-carbon-procurement.html</v>
      </c>
    </row>
    <row r="680" spans="1:18" x14ac:dyDescent="0.25">
      <c r="A680" s="254" t="str">
        <f>IF(ISBLANK(INDEX('Policy Characteristics'!A:A,MATCH($C680,'Policy Characteristics'!$C:$C,0))),"",INDEX('Policy Characteristics'!A:A,MATCH($C680,'Policy Characteristics'!$C:$C,0)))</f>
        <v>Industry</v>
      </c>
      <c r="B680" s="262" t="str">
        <f>IF(ISBLANK(INDEX('Policy Characteristics'!B:B,MATCH($C680,'Policy Characteristics'!$C:$C,0))),"",INDEX('Policy Characteristics'!B:B,MATCH($C680,'Policy Characteristics'!$C:$C,0)))</f>
        <v>Procurement Premium Paid by Government</v>
      </c>
      <c r="C680" t="s">
        <v>4058</v>
      </c>
      <c r="D680" s="45"/>
      <c r="E680" s="45"/>
      <c r="F680" s="45"/>
      <c r="G680" s="45"/>
      <c r="H680" s="47">
        <f t="shared" si="44"/>
        <v>679</v>
      </c>
      <c r="I680" s="324" t="s">
        <v>40</v>
      </c>
      <c r="J680" s="255" t="str">
        <f>IF(ISBLANK(INDEX('Policy Characteristics'!D:D,MATCH($C680,'Policy Characteristics'!$C:$C,0))),"",INDEX('Policy Characteristics'!D:D,MATCH($C680,'Policy Characteristics'!$C:$C,0)))</f>
        <v>Low-Carbon Cement Procurement</v>
      </c>
      <c r="K680" s="254" t="str">
        <f>IF(ISBLANK(INDEX('Policy Characteristics'!E:E,MATCH($C680,'Policy Characteristics'!$C:$C,0))),"",INDEX('Policy Characteristics'!E:E,MATCH($C680,'Policy Characteristics'!$C:$C,0)))</f>
        <v/>
      </c>
      <c r="L680" s="261">
        <f>IF(ISBLANK(INDEX('Policy Characteristics'!F:F,MATCH($C680,'Policy Characteristics'!$C:$C,0))),"",INDEX('Policy Characteristics'!F:F,MATCH($C680,'Policy Characteristics'!$C:$C,0)))</f>
        <v>0</v>
      </c>
      <c r="M680" s="261">
        <f>IF(ISBLANK(INDEX('Policy Characteristics'!G:G,MATCH($C680,'Policy Characteristics'!$C:$C,0))),"",INDEX('Policy Characteristics'!G:G,MATCH($C680,'Policy Characteristics'!$C:$C,0)))</f>
        <v>1</v>
      </c>
      <c r="N680" s="261">
        <f>IF(ISBLANK(INDEX('Policy Characteristics'!H:H,MATCH($C680,'Policy Characteristics'!$C:$C,0))),"",INDEX('Policy Characteristics'!H:H,MATCH($C680,'Policy Characteristics'!$C:$C,0)))</f>
        <v>0.05</v>
      </c>
      <c r="O680" s="254" t="str">
        <f>IF(ISBLANK(INDEX('Policy Characteristics'!I:I,MATCH($C680,'Policy Characteristics'!$C:$C,0))),"",INDEX('Policy Characteristics'!I:I,MATCH($C680,'Policy Characteristics'!$C:$C,0)))</f>
        <v>% of premium</v>
      </c>
      <c r="P680" s="254" t="str">
        <f>IF(ISBLANK(INDEX('Policy Characteristics'!J:J,MATCH($C680,'Policy Characteristics'!$C:$C,0))),"",INDEX('Policy Characteristics'!J:J,MATCH($C680,'Policy Characteristics'!$C:$C,0)))</f>
        <v>**Description:** The share of the low-carbon cement premium that government pays under the procurement policy. 1 is public Buy Clean procurement; 0 is a private advance market commitment, where the buyers absorb the premium (treated as a transfer among businesses and not booked as a government cash flow). // **Guidance for setting values:** Set to the public share of the committed purchases.</v>
      </c>
      <c r="Q680" s="254" t="str">
        <f>IF(ISBLANK(INDEX('Policy Characteristics'!K:K,MATCH($C680,'Policy Characteristics'!$C:$C,0))),"",INDEX('Policy Characteristics'!K:K,MATCH($C680,'Policy Characteristics'!$C:$C,0)))</f>
        <v>industry-ag-main.html#cement</v>
      </c>
      <c r="R680" s="254" t="str">
        <f>IF(ISBLANK(INDEX('Policy Characteristics'!L:L,MATCH($C680,'Policy Characteristics'!$C:$C,0))),"",INDEX('Policy Characteristics'!L:L,MATCH($C680,'Policy Characteristics'!$C:$C,0)))</f>
        <v>cement-low-carbon-procurement.html</v>
      </c>
    </row>
    <row r="681" spans="1:18" x14ac:dyDescent="0.25">
      <c r="A681" s="254" t="str">
        <f>IF(ISBLANK(INDEX('Policy Characteristics'!A:A,MATCH($C681,'Policy Characteristics'!$C:$C,0))),"",INDEX('Policy Characteristics'!A:A,MATCH($C681,'Policy Characteristics'!$C:$C,0)))</f>
        <v>Industry</v>
      </c>
      <c r="B681" s="262" t="str">
        <f>IF(ISBLANK(INDEX('Policy Characteristics'!B:B,MATCH($C681,'Policy Characteristics'!$C:$C,0))),"",INDEX('Policy Characteristics'!B:B,MATCH($C681,'Policy Characteristics'!$C:$C,0)))</f>
        <v>Low-Carbon Cement Production Tax Credit</v>
      </c>
      <c r="C681" t="s">
        <v>4063</v>
      </c>
      <c r="D681" s="45"/>
      <c r="E681" s="45"/>
      <c r="F681" s="45"/>
      <c r="G681" s="45"/>
      <c r="H681" s="47">
        <f t="shared" si="44"/>
        <v>680</v>
      </c>
      <c r="I681" s="324" t="s">
        <v>40</v>
      </c>
      <c r="J681" s="255" t="str">
        <f>IF(ISBLANK(INDEX('Policy Characteristics'!D:D,MATCH($C681,'Policy Characteristics'!$C:$C,0))),"",INDEX('Policy Characteristics'!D:D,MATCH($C681,'Policy Characteristics'!$C:$C,0)))</f>
        <v>Low-Carbon Cement Production Tax Credit</v>
      </c>
      <c r="K681" s="254" t="str">
        <f>IF(ISBLANK(INDEX('Policy Characteristics'!E:E,MATCH($C681,'Policy Characteristics'!$C:$C,0))),"",INDEX('Policy Characteristics'!E:E,MATCH($C681,'Policy Characteristics'!$C:$C,0)))</f>
        <v>indst cement production credit</v>
      </c>
      <c r="L681" s="261">
        <f>IF(ISBLANK(INDEX('Policy Characteristics'!F:F,MATCH($C681,'Policy Characteristics'!$C:$C,0))),"",INDEX('Policy Characteristics'!F:F,MATCH($C681,'Policy Characteristics'!$C:$C,0)))</f>
        <v>0</v>
      </c>
      <c r="M681" s="261">
        <f>IF(ISBLANK(INDEX('Policy Characteristics'!G:G,MATCH($C681,'Policy Characteristics'!$C:$C,0))),"",INDEX('Policy Characteristics'!G:G,MATCH($C681,'Policy Characteristics'!$C:$C,0)))</f>
        <v>100</v>
      </c>
      <c r="N681" s="261">
        <f>IF(ISBLANK(INDEX('Policy Characteristics'!H:H,MATCH($C681,'Policy Characteristics'!$C:$C,0))),"",INDEX('Policy Characteristics'!H:H,MATCH($C681,'Policy Characteristics'!$C:$C,0)))</f>
        <v>1</v>
      </c>
      <c r="O681" s="254" t="str">
        <f>IF(ISBLANK(INDEX('Policy Characteristics'!I:I,MATCH($C681,'Policy Characteristics'!$C:$C,0))),"",INDEX('Policy Characteristics'!I:I,MATCH($C681,'Policy Characteristics'!$C:$C,0)))</f>
        <v>$/metric ton CO2e</v>
      </c>
      <c r="P681" s="254" t="str">
        <f>IF(ISBLANK(INDEX('Policy Characteristics'!J:J,MATCH($C681,'Policy Characteristics'!$C:$C,0))),"",INDEX('Policy Characteristics'!J:J,MATCH($C681,'Policy Characteristics'!$C:$C,0)))</f>
        <v>**Description:** This policy pays a credit per tonne of cement produced by kilns whose direct CO2 per tonne is at or below the LCCT share of last year's fleet-average CO2 intensity (40 percent below by default, so the CCS and alternative-chemistry pathways qualify and the electric kiln, which keeps the calcination CO2, does not), for a fixed term after the kiln is built (10 years by default). It is the cement analogue of the production tax credits with intensity tiers in federal law (45V, 45Z) and of New Mexico's 2026 proposal for low-carbon industrial products. Investors count the credit against the cost of a new kiln, so it pulls the qualifying pathways forward. // **Guidance for setting values:** New Mexico's proposal paid 85 dollars per tonne of CO2 avoided, about 25 dollars per tonne of cement for a kiln 40 percent below the benchmark; the cost gap between conventional and CCS or electric clinker is 50 to 80 dollars per tonne in the model's US inputs.</v>
      </c>
      <c r="Q681" s="254" t="str">
        <f>IF(ISBLANK(INDEX('Policy Characteristics'!K:K,MATCH($C681,'Policy Characteristics'!$C:$C,0))),"",INDEX('Policy Characteristics'!K:K,MATCH($C681,'Policy Characteristics'!$C:$C,0)))</f>
        <v>industry-ag-main.html#cement</v>
      </c>
      <c r="R681" s="254" t="str">
        <f>IF(ISBLANK(INDEX('Policy Characteristics'!L:L,MATCH($C681,'Policy Characteristics'!$C:$C,0))),"",INDEX('Policy Characteristics'!L:L,MATCH($C681,'Policy Characteristics'!$C:$C,0)))</f>
        <v>cement-production-tax-credit.html</v>
      </c>
    </row>
    <row r="682" spans="1:18" x14ac:dyDescent="0.25">
      <c r="A682" s="254" t="str">
        <f>IF(ISBLANK(INDEX('Policy Characteristics'!A:A,MATCH($C682,'Policy Characteristics'!$C:$C,0))),"",INDEX('Policy Characteristics'!A:A,MATCH($C682,'Policy Characteristics'!$C:$C,0)))</f>
        <v>Industry</v>
      </c>
      <c r="B682" s="262" t="str">
        <f>IF(ISBLANK(INDEX('Policy Characteristics'!B:B,MATCH($C682,'Policy Characteristics'!$C:$C,0))),"",INDEX('Policy Characteristics'!B:B,MATCH($C682,'Policy Characteristics'!$C:$C,0)))</f>
        <v>Cement Credit Duration</v>
      </c>
      <c r="C682" t="s">
        <v>4069</v>
      </c>
      <c r="D682" s="45"/>
      <c r="E682" s="45"/>
      <c r="F682" s="45"/>
      <c r="G682" s="45"/>
      <c r="H682" s="47">
        <f t="shared" si="44"/>
        <v>681</v>
      </c>
      <c r="I682" s="324" t="s">
        <v>40</v>
      </c>
      <c r="J682" s="255" t="str">
        <f>IF(ISBLANK(INDEX('Policy Characteristics'!D:D,MATCH($C682,'Policy Characteristics'!$C:$C,0))),"",INDEX('Policy Characteristics'!D:D,MATCH($C682,'Policy Characteristics'!$C:$C,0)))</f>
        <v>Low-Carbon Cement Production Tax Credit</v>
      </c>
      <c r="K682" s="254" t="str">
        <f>IF(ISBLANK(INDEX('Policy Characteristics'!E:E,MATCH($C682,'Policy Characteristics'!$C:$C,0))),"",INDEX('Policy Characteristics'!E:E,MATCH($C682,'Policy Characteristics'!$C:$C,0)))</f>
        <v/>
      </c>
      <c r="L682" s="261">
        <f>IF(ISBLANK(INDEX('Policy Characteristics'!F:F,MATCH($C682,'Policy Characteristics'!$C:$C,0))),"",INDEX('Policy Characteristics'!F:F,MATCH($C682,'Policy Characteristics'!$C:$C,0)))</f>
        <v>1</v>
      </c>
      <c r="M682" s="261">
        <f>IF(ISBLANK(INDEX('Policy Characteristics'!G:G,MATCH($C682,'Policy Characteristics'!$C:$C,0))),"",INDEX('Policy Characteristics'!G:G,MATCH($C682,'Policy Characteristics'!$C:$C,0)))</f>
        <v>20</v>
      </c>
      <c r="N682" s="261">
        <f>IF(ISBLANK(INDEX('Policy Characteristics'!H:H,MATCH($C682,'Policy Characteristics'!$C:$C,0))),"",INDEX('Policy Characteristics'!H:H,MATCH($C682,'Policy Characteristics'!$C:$C,0)))</f>
        <v>1</v>
      </c>
      <c r="O682" s="254" t="str">
        <f>IF(ISBLANK(INDEX('Policy Characteristics'!I:I,MATCH($C682,'Policy Characteristics'!$C:$C,0))),"",INDEX('Policy Characteristics'!I:I,MATCH($C682,'Policy Characteristics'!$C:$C,0)))</f>
        <v>years</v>
      </c>
      <c r="P682" s="254" t="str">
        <f>IF(ISBLANK(INDEX('Policy Characteristics'!J:J,MATCH($C682,'Policy Characteristics'!$C:$C,0))),"",INDEX('Policy Characteristics'!J:J,MATCH($C682,'Policy Characteristics'!$C:$C,0)))</f>
        <v>**Description:** Years a new kiln earns the low-carbon cement production tax credit after it is built. // **Guidance for setting values:** US production credits typically run 10 years; 45Q runs 12.</v>
      </c>
      <c r="Q682" s="254" t="str">
        <f>IF(ISBLANK(INDEX('Policy Characteristics'!K:K,MATCH($C682,'Policy Characteristics'!$C:$C,0))),"",INDEX('Policy Characteristics'!K:K,MATCH($C682,'Policy Characteristics'!$C:$C,0)))</f>
        <v>industry-ag-main.html#cement</v>
      </c>
      <c r="R682" s="254" t="str">
        <f>IF(ISBLANK(INDEX('Policy Characteristics'!L:L,MATCH($C682,'Policy Characteristics'!$C:$C,0))),"",INDEX('Policy Characteristics'!L:L,MATCH($C682,'Policy Characteristics'!$C:$C,0)))</f>
        <v>cement-production-tax-credit.html</v>
      </c>
    </row>
    <row r="683" spans="1:18" x14ac:dyDescent="0.25">
      <c r="A683" s="254" t="str">
        <f>IF(ISBLANK(INDEX('Policy Characteristics'!A:A,MATCH($C683,'Policy Characteristics'!$C:$C,0))),"",INDEX('Policy Characteristics'!A:A,MATCH($C683,'Policy Characteristics'!$C:$C,0)))</f>
        <v>Industry</v>
      </c>
      <c r="B683" s="262" t="str">
        <f>IF(ISBLANK(INDEX('Policy Characteristics'!B:B,MATCH($C683,'Policy Characteristics'!$C:$C,0))),"",INDEX('Policy Characteristics'!B:B,MATCH($C683,'Policy Characteristics'!$C:$C,0)))</f>
        <v>Cement Pollution Border Fee</v>
      </c>
      <c r="C683" t="s">
        <v>4073</v>
      </c>
      <c r="D683" s="45"/>
      <c r="E683" s="45"/>
      <c r="F683" s="45"/>
      <c r="G683" s="45"/>
      <c r="H683" s="47">
        <f t="shared" si="44"/>
        <v>682</v>
      </c>
      <c r="I683" s="324" t="s">
        <v>40</v>
      </c>
      <c r="J683" s="255" t="str">
        <f>IF(ISBLANK(INDEX('Policy Characteristics'!D:D,MATCH($C683,'Policy Characteristics'!$C:$C,0))),"",INDEX('Policy Characteristics'!D:D,MATCH($C683,'Policy Characteristics'!$C:$C,0)))</f>
        <v>Cement Pollution Border Fee</v>
      </c>
      <c r="K683" s="254" t="str">
        <f>IF(ISBLANK(INDEX('Policy Characteristics'!E:E,MATCH($C683,'Policy Characteristics'!$C:$C,0))),"",INDEX('Policy Characteristics'!E:E,MATCH($C683,'Policy Characteristics'!$C:$C,0)))</f>
        <v>indst cement border fee</v>
      </c>
      <c r="L683" s="261">
        <f>IF(ISBLANK(INDEX('Policy Characteristics'!F:F,MATCH($C683,'Policy Characteristics'!$C:$C,0))),"",INDEX('Policy Characteristics'!F:F,MATCH($C683,'Policy Characteristics'!$C:$C,0)))</f>
        <v>0</v>
      </c>
      <c r="M683" s="261">
        <f>IF(ISBLANK(INDEX('Policy Characteristics'!G:G,MATCH($C683,'Policy Characteristics'!$C:$C,0))),"",INDEX('Policy Characteristics'!G:G,MATCH($C683,'Policy Characteristics'!$C:$C,0)))</f>
        <v>200</v>
      </c>
      <c r="N683" s="261">
        <f>IF(ISBLANK(INDEX('Policy Characteristics'!H:H,MATCH($C683,'Policy Characteristics'!$C:$C,0))),"",INDEX('Policy Characteristics'!H:H,MATCH($C683,'Policy Characteristics'!$C:$C,0)))</f>
        <v>5</v>
      </c>
      <c r="O683" s="254" t="str">
        <f>IF(ISBLANK(INDEX('Policy Characteristics'!I:I,MATCH($C683,'Policy Characteristics'!$C:$C,0))),"",INDEX('Policy Characteristics'!I:I,MATCH($C683,'Policy Characteristics'!$C:$C,0)))</f>
        <v>$/metric ton CO2e</v>
      </c>
      <c r="P683" s="254" t="str">
        <f>IF(ISBLANK(INDEX('Policy Characteristics'!J:J,MATCH($C683,'Policy Characteristics'!$C:$C,0))),"",INDEX('Policy Characteristics'!J:J,MATCH($C683,'Policy Characteristics'!$C:$C,0)))</f>
        <v>**Description:** This policy charges a fee per tonne of CO2 embodied in imported cement and clinker. By default the fee applies only to the import's intensity above the domestic fleet's (the Clean Competition Act design); with the full-intensity setting on it applies to the whole embodied intensity (the EU carbon border adjustment design). The fee raises the delivered price of imports, so the import share of cement demand falls (with an Armington-type elasticity, adjusting over a few years) and production, energy use and emissions shift in-region; the revenue goes to government and the change in emissions abroad is reported separately. // **Guidance for setting values:** The Clean Competition Act charges 60 dollars per tonne of CO2 in 2026, rising with inflation plus 6 points a year; the EU CBAM charges the ETS price (about 75-85 euros). Because imported cement from the main US suppliers is only slightly more carbon-intensive than US cement, a fee on the intensity gap is small; a full-intensity fee at 60 dollars adds roughly 50 dollars to an 80-dollar tonne.</v>
      </c>
      <c r="Q683" s="254" t="str">
        <f>IF(ISBLANK(INDEX('Policy Characteristics'!K:K,MATCH($C683,'Policy Characteristics'!$C:$C,0))),"",INDEX('Policy Characteristics'!K:K,MATCH($C683,'Policy Characteristics'!$C:$C,0)))</f>
        <v>industry-ag-main.html#cement</v>
      </c>
      <c r="R683" s="254" t="str">
        <f>IF(ISBLANK(INDEX('Policy Characteristics'!L:L,MATCH($C683,'Policy Characteristics'!$C:$C,0))),"",INDEX('Policy Characteristics'!L:L,MATCH($C683,'Policy Characteristics'!$C:$C,0)))</f>
        <v>cement-pollution-border-fee.html</v>
      </c>
    </row>
    <row r="684" spans="1:18" x14ac:dyDescent="0.25">
      <c r="A684" s="254" t="str">
        <f>IF(ISBLANK(INDEX('Policy Characteristics'!A:A,MATCH($C684,'Policy Characteristics'!$C:$C,0))),"",INDEX('Policy Characteristics'!A:A,MATCH($C684,'Policy Characteristics'!$C:$C,0)))</f>
        <v>Industry</v>
      </c>
      <c r="B684" s="262" t="str">
        <f>IF(ISBLANK(INDEX('Policy Characteristics'!B:B,MATCH($C684,'Policy Characteristics'!$C:$C,0))),"",INDEX('Policy Characteristics'!B:B,MATCH($C684,'Policy Characteristics'!$C:$C,0)))</f>
        <v>Border Fee on Full Import Intensity</v>
      </c>
      <c r="C684" t="s">
        <v>4080</v>
      </c>
      <c r="D684" s="45"/>
      <c r="E684" s="45"/>
      <c r="F684" s="45"/>
      <c r="G684" s="45"/>
      <c r="H684" s="47">
        <f t="shared" si="44"/>
        <v>683</v>
      </c>
      <c r="I684" s="324" t="s">
        <v>40</v>
      </c>
      <c r="J684" s="255" t="str">
        <f>IF(ISBLANK(INDEX('Policy Characteristics'!D:D,MATCH($C684,'Policy Characteristics'!$C:$C,0))),"",INDEX('Policy Characteristics'!D:D,MATCH($C684,'Policy Characteristics'!$C:$C,0)))</f>
        <v>Cement Pollution Border Fee</v>
      </c>
      <c r="K684" s="254" t="str">
        <f>IF(ISBLANK(INDEX('Policy Characteristics'!E:E,MATCH($C684,'Policy Characteristics'!$C:$C,0))),"",INDEX('Policy Characteristics'!E:E,MATCH($C684,'Policy Characteristics'!$C:$C,0)))</f>
        <v/>
      </c>
      <c r="L684" s="261">
        <f>IF(ISBLANK(INDEX('Policy Characteristics'!F:F,MATCH($C684,'Policy Characteristics'!$C:$C,0))),"",INDEX('Policy Characteristics'!F:F,MATCH($C684,'Policy Characteristics'!$C:$C,0)))</f>
        <v>0</v>
      </c>
      <c r="M684" s="261">
        <f>IF(ISBLANK(INDEX('Policy Characteristics'!G:G,MATCH($C684,'Policy Characteristics'!$C:$C,0))),"",INDEX('Policy Characteristics'!G:G,MATCH($C684,'Policy Characteristics'!$C:$C,0)))</f>
        <v>1</v>
      </c>
      <c r="N684" s="261">
        <f>IF(ISBLANK(INDEX('Policy Characteristics'!H:H,MATCH($C684,'Policy Characteristics'!$C:$C,0))),"",INDEX('Policy Characteristics'!H:H,MATCH($C684,'Policy Characteristics'!$C:$C,0)))</f>
        <v>1</v>
      </c>
      <c r="O684" s="254" t="str">
        <f>IF(ISBLANK(INDEX('Policy Characteristics'!I:I,MATCH($C684,'Policy Characteristics'!$C:$C,0))),"",INDEX('Policy Characteristics'!I:I,MATCH($C684,'Policy Characteristics'!$C:$C,0)))</f>
        <v>on/off</v>
      </c>
      <c r="P684" s="254" t="str">
        <f>IF(ISBLANK(INDEX('Policy Characteristics'!J:J,MATCH($C684,'Policy Characteristics'!$C:$C,0))),"",INDEX('Policy Characteristics'!J:J,MATCH($C684,'Policy Characteristics'!$C:$C,0)))</f>
        <v>**Description:** When on, the cement border fee is charged on the import's whole embodied CO2 (EU CBAM style). When off, only on the excess over the domestic fleet's intensity (Clean Competition Act style). // **Guidance for setting values:** Off by default.</v>
      </c>
      <c r="Q684" s="254" t="str">
        <f>IF(ISBLANK(INDEX('Policy Characteristics'!K:K,MATCH($C684,'Policy Characteristics'!$C:$C,0))),"",INDEX('Policy Characteristics'!K:K,MATCH($C684,'Policy Characteristics'!$C:$C,0)))</f>
        <v>industry-ag-main.html#cement</v>
      </c>
      <c r="R684" s="254" t="str">
        <f>IF(ISBLANK(INDEX('Policy Characteristics'!L:L,MATCH($C684,'Policy Characteristics'!$C:$C,0))),"",INDEX('Policy Characteristics'!L:L,MATCH($C684,'Policy Characteristics'!$C:$C,0)))</f>
        <v>cement-pollution-border-fee.html</v>
      </c>
    </row>
    <row r="685" spans="1:18" x14ac:dyDescent="0.25">
      <c r="A685" s="254" t="str">
        <f>IF(ISBLANK(INDEX('Policy Characteristics'!A:A,MATCH($C685,'Policy Characteristics'!$C:$C,0))),"",INDEX('Policy Characteristics'!A:A,MATCH($C685,'Policy Characteristics'!$C:$C,0)))</f>
        <v>Industry</v>
      </c>
      <c r="B685" s="262" t="str">
        <f>IF(ISBLANK(INDEX('Policy Characteristics'!B:B,MATCH($C685,'Policy Characteristics'!$C:$C,0))),"",INDEX('Policy Characteristics'!B:B,MATCH($C685,'Policy Characteristics'!$C:$C,0)))</f>
        <v>Cement Carbon-Intensity Standard</v>
      </c>
      <c r="C685" t="s">
        <v>4084</v>
      </c>
      <c r="D685" s="45"/>
      <c r="E685" s="45"/>
      <c r="F685" s="45"/>
      <c r="G685" s="45"/>
      <c r="H685" s="47">
        <f t="shared" si="44"/>
        <v>684</v>
      </c>
      <c r="I685" s="324" t="s">
        <v>40</v>
      </c>
      <c r="J685" s="255" t="str">
        <f>IF(ISBLANK(INDEX('Policy Characteristics'!D:D,MATCH($C685,'Policy Characteristics'!$C:$C,0))),"",INDEX('Policy Characteristics'!D:D,MATCH($C685,'Policy Characteristics'!$C:$C,0)))</f>
        <v>Cement Carbon-Intensity Standard</v>
      </c>
      <c r="K685" s="254" t="str">
        <f>IF(ISBLANK(INDEX('Policy Characteristics'!E:E,MATCH($C685,'Policy Characteristics'!$C:$C,0))),"",INDEX('Policy Characteristics'!E:E,MATCH($C685,'Policy Characteristics'!$C:$C,0)))</f>
        <v>indst cement intensity standard</v>
      </c>
      <c r="L685" s="261">
        <f>IF(ISBLANK(INDEX('Policy Characteristics'!F:F,MATCH($C685,'Policy Characteristics'!$C:$C,0))),"",INDEX('Policy Characteristics'!F:F,MATCH($C685,'Policy Characteristics'!$C:$C,0)))</f>
        <v>0</v>
      </c>
      <c r="M685" s="261">
        <f>IF(ISBLANK(INDEX('Policy Characteristics'!G:G,MATCH($C685,'Policy Characteristics'!$C:$C,0))),"",INDEX('Policy Characteristics'!G:G,MATCH($C685,'Policy Characteristics'!$C:$C,0)))</f>
        <v>1</v>
      </c>
      <c r="N685" s="261">
        <f>IF(ISBLANK(INDEX('Policy Characteristics'!H:H,MATCH($C685,'Policy Characteristics'!$C:$C,0))),"",INDEX('Policy Characteristics'!H:H,MATCH($C685,'Policy Characteristics'!$C:$C,0)))</f>
        <v>0.01</v>
      </c>
      <c r="O685" s="254" t="str">
        <f>IF(ISBLANK(INDEX('Policy Characteristics'!I:I,MATCH($C685,'Policy Characteristics'!$C:$C,0))),"",INDEX('Policy Characteristics'!I:I,MATCH($C685,'Policy Characteristics'!$C:$C,0)))</f>
        <v>% below start-year intensity</v>
      </c>
      <c r="P685" s="254" t="str">
        <f>IF(ISBLANK(INDEX('Policy Characteristics'!J:J,MATCH($C685,'Policy Characteristics'!$C:$C,0))),"",INDEX('Policy Characteristics'!J:J,MATCH($C685,'Policy Characteristics'!$C:$C,0)))</f>
        <v>**Description:** This policy caps the direct CO2 per tonne of cement produced in the region, as a reduction below the start-year fleet. California's SB 596 requires a 40 percent cut from 2019 by 2035 and net zero by 2045. The fleet complies in cost order each year: first by substituting supplementary cementitious materials for clinker up to the SCM supply limit, then by requiring a share of new kilns to be low-carbon, split among the qualifying kiln types by cost. The costs land in the existing capital, operating and clinker-substitution chains; no credit market is modelled. // **Guidance for setting values:** 0.4 on a schedule reaching full implementation in 2035 reproduces SB 596's interim target. Because kilns turn over slowly, steep targets can exceed what new builds alone can deliver in a year; the model then builds every new kiln low-carbon and reports the remaining gap.</v>
      </c>
      <c r="Q685" s="254" t="str">
        <f>IF(ISBLANK(INDEX('Policy Characteristics'!K:K,MATCH($C685,'Policy Characteristics'!$C:$C,0))),"",INDEX('Policy Characteristics'!K:K,MATCH($C685,'Policy Characteristics'!$C:$C,0)))</f>
        <v>industry-ag-main.html#cement</v>
      </c>
      <c r="R685" s="254" t="str">
        <f>IF(ISBLANK(INDEX('Policy Characteristics'!L:L,MATCH($C685,'Policy Characteristics'!$C:$C,0))),"",INDEX('Policy Characteristics'!L:L,MATCH($C685,'Policy Characteristics'!$C:$C,0)))</f>
        <v>cement-carbon-intensity-standard.html</v>
      </c>
    </row>
    <row r="686" spans="1:18" x14ac:dyDescent="0.25">
      <c r="A686" s="254" t="str">
        <f>IF(ISBLANK(INDEX('Policy Characteristics'!A:A,MATCH($C686,'Policy Characteristics'!$C:$C,0))),"",INDEX('Policy Characteristics'!A:A,MATCH($C686,'Policy Characteristics'!$C:$C,0)))</f>
        <v>Industry</v>
      </c>
      <c r="B686" s="262" t="str">
        <f>IF(ISBLANK(INDEX('Policy Characteristics'!B:B,MATCH($C686,'Policy Characteristics'!$C:$C,0))),"",INDEX('Policy Characteristics'!B:B,MATCH($C686,'Policy Characteristics'!$C:$C,0)))</f>
        <v>Clean Industrial Heat PTC</v>
      </c>
      <c r="C686" t="s">
        <v>3764</v>
      </c>
      <c r="D686" s="45" t="s">
        <v>3459</v>
      </c>
      <c r="E686" s="45"/>
      <c r="F686" t="s">
        <v>3465</v>
      </c>
      <c r="G686" s="45"/>
      <c r="H686" s="47">
        <f t="shared" si="44"/>
        <v>685</v>
      </c>
      <c r="I686" s="324" t="s">
        <v>40</v>
      </c>
      <c r="J686" s="255" t="str">
        <f>IF(ISBLANK(INDEX('Policy Characteristics'!D:D,MATCH($C686,'Policy Characteristics'!$C:$C,0))),"",INDEX('Policy Characteristics'!D:D,MATCH($C686,'Policy Characteristics'!$C:$C,0)))</f>
        <v>Clean Industrial Heat PTC</v>
      </c>
      <c r="K686" s="254" t="str">
        <f>IF(ISBLANK(INDEX('Policy Characteristics'!E:E,MATCH($C686,'Policy Characteristics'!$C:$C,0))),"",INDEX('Policy Characteristics'!E:E,MATCH($C686,'Policy Characteristics'!$C:$C,0)))</f>
        <v>indst clean heat PTC</v>
      </c>
      <c r="L686" s="261">
        <f>IF(ISBLANK(INDEX('Policy Characteristics'!F:F,MATCH($C686,'Policy Characteristics'!$C:$C,0))),"",INDEX('Policy Characteristics'!F:F,MATCH($C686,'Policy Characteristics'!$C:$C,0)))</f>
        <v>0</v>
      </c>
      <c r="M686" s="261">
        <f>IF(ISBLANK(INDEX('Policy Characteristics'!G:G,MATCH($C686,'Policy Characteristics'!$C:$C,0))),"",INDEX('Policy Characteristics'!G:G,MATCH($C686,'Policy Characteristics'!$C:$C,0)))</f>
        <v>20</v>
      </c>
      <c r="N686" s="261">
        <f>IF(ISBLANK(INDEX('Policy Characteristics'!H:H,MATCH($C686,'Policy Characteristics'!$C:$C,0))),"",INDEX('Policy Characteristics'!H:H,MATCH($C686,'Policy Characteristics'!$C:$C,0)))</f>
        <v>1</v>
      </c>
      <c r="O686" s="254" t="str">
        <f>IF(ISBLANK(INDEX('Policy Characteristics'!I:I,MATCH($C686,'Policy Characteristics'!$C:$C,0))),"",INDEX('Policy Characteristics'!I:I,MATCH($C686,'Policy Characteristics'!$C:$C,0)))</f>
        <v>$ / million BTU</v>
      </c>
      <c r="P686" s="254" t="str">
        <f>IF(ISBLANK(INDEX('Policy Characteristics'!J:J,MATCH($C686,'Policy Characteristics'!$C:$C,0))),"",INDEX('Policy Characteristics'!J:J,MATCH($C686,'Policy Characteristics'!$C:$C,0)))</f>
        <v>**Description:** This policy pays industrial firms that utilize heat in industrial processes from a designated set of "clean" energy sources, such as electricity, hydrogen, and biomass. // **Guidance for setting values:** Clean heat PTC rates under discussion in the United States in 2024 were around $10 per million BTU. This is equivalent to roughly 40% of the average cost of electricity for industrial electricity buyers. Higher PTC values have been considered for higher-temperature processes.</v>
      </c>
      <c r="Q686" s="254" t="str">
        <f>IF(ISBLANK(INDEX('Policy Characteristics'!K:K,MATCH($C686,'Policy Characteristics'!$C:$C,0))),"",INDEX('Policy Characteristics'!K:K,MATCH($C686,'Policy Characteristics'!$C:$C,0)))</f>
        <v/>
      </c>
      <c r="R686" s="254" t="str">
        <f>IF(ISBLANK(INDEX('Policy Characteristics'!L:L,MATCH($C686,'Policy Characteristics'!$C:$C,0))),"",INDEX('Policy Characteristics'!L:L,MATCH($C686,'Policy Characteristics'!$C:$C,0)))</f>
        <v/>
      </c>
    </row>
    <row r="687" spans="1:18" x14ac:dyDescent="0.25">
      <c r="A687" s="254" t="str">
        <f>IF(ISBLANK(INDEX('Policy Characteristics'!A:A,MATCH($C687,'Policy Characteristics'!$C:$C,0))),"",INDEX('Policy Characteristics'!A:A,MATCH($C687,'Policy Characteristics'!$C:$C,0)))</f>
        <v>Industry</v>
      </c>
      <c r="B687" s="262" t="str">
        <f>IF(ISBLANK(INDEX('Policy Characteristics'!B:B,MATCH($C687,'Policy Characteristics'!$C:$C,0))),"",INDEX('Policy Characteristics'!B:B,MATCH($C687,'Policy Characteristics'!$C:$C,0)))</f>
        <v>Clean Industrial Heat PTC</v>
      </c>
      <c r="C687" s="254" t="str">
        <f t="shared" ref="C687:C688" si="45">C$686</f>
        <v>Subsidy for Clean Industrial Heat Production</v>
      </c>
      <c r="D687" s="45" t="s">
        <v>3460</v>
      </c>
      <c r="E687" s="45"/>
      <c r="F687" t="s">
        <v>3466</v>
      </c>
      <c r="G687" s="45"/>
      <c r="H687" s="47">
        <f t="shared" si="44"/>
        <v>686</v>
      </c>
      <c r="I687" s="324" t="s">
        <v>40</v>
      </c>
      <c r="J687" s="255" t="str">
        <f>IF(ISBLANK(INDEX('Policy Characteristics'!D:D,MATCH($C687,'Policy Characteristics'!$C:$C,0))),"",INDEX('Policy Characteristics'!D:D,MATCH($C687,'Policy Characteristics'!$C:$C,0)))</f>
        <v>Clean Industrial Heat PTC</v>
      </c>
      <c r="K687" s="254" t="str">
        <f>IF(ISBLANK(INDEX('Policy Characteristics'!E:E,MATCH($C687,'Policy Characteristics'!$C:$C,0))),"",INDEX('Policy Characteristics'!E:E,MATCH($C687,'Policy Characteristics'!$C:$C,0)))</f>
        <v>indst clean heat PTC</v>
      </c>
      <c r="L687" s="261">
        <f>IF(ISBLANK(INDEX('Policy Characteristics'!F:F,MATCH($C687,'Policy Characteristics'!$C:$C,0))),"",INDEX('Policy Characteristics'!F:F,MATCH($C687,'Policy Characteristics'!$C:$C,0)))</f>
        <v>0</v>
      </c>
      <c r="M687" s="261">
        <f>IF(ISBLANK(INDEX('Policy Characteristics'!G:G,MATCH($C687,'Policy Characteristics'!$C:$C,0))),"",INDEX('Policy Characteristics'!G:G,MATCH($C687,'Policy Characteristics'!$C:$C,0)))</f>
        <v>20</v>
      </c>
      <c r="N687" s="261">
        <f>IF(ISBLANK(INDEX('Policy Characteristics'!H:H,MATCH($C687,'Policy Characteristics'!$C:$C,0))),"",INDEX('Policy Characteristics'!H:H,MATCH($C687,'Policy Characteristics'!$C:$C,0)))</f>
        <v>1</v>
      </c>
      <c r="O687" s="254" t="str">
        <f>IF(ISBLANK(INDEX('Policy Characteristics'!I:I,MATCH($C687,'Policy Characteristics'!$C:$C,0))),"",INDEX('Policy Characteristics'!I:I,MATCH($C687,'Policy Characteristics'!$C:$C,0)))</f>
        <v>$ / million BTU</v>
      </c>
      <c r="P687" s="254" t="str">
        <f>IF(ISBLANK(INDEX('Policy Characteristics'!J:J,MATCH($C687,'Policy Characteristics'!$C:$C,0))),"",INDEX('Policy Characteristics'!J:J,MATCH($C687,'Policy Characteristics'!$C:$C,0)))</f>
        <v>**Description:** This policy pays industrial firms that utilize heat in industrial processes from a designated set of "clean" energy sources, such as electricity, hydrogen, and biomass. // **Guidance for setting values:** Clean heat PTC rates under discussion in the United States in 2024 were around $10 per million BTU. This is equivalent to roughly 40% of the average cost of electricity for industrial electricity buyers. Higher PTC values have been considered for higher-temperature processes.</v>
      </c>
      <c r="Q687" s="254" t="str">
        <f>IF(ISBLANK(INDEX('Policy Characteristics'!K:K,MATCH($C687,'Policy Characteristics'!$C:$C,0))),"",INDEX('Policy Characteristics'!K:K,MATCH($C687,'Policy Characteristics'!$C:$C,0)))</f>
        <v/>
      </c>
      <c r="R687" s="254" t="str">
        <f>IF(ISBLANK(INDEX('Policy Characteristics'!L:L,MATCH($C687,'Policy Characteristics'!$C:$C,0))),"",INDEX('Policy Characteristics'!L:L,MATCH($C687,'Policy Characteristics'!$C:$C,0)))</f>
        <v/>
      </c>
    </row>
    <row r="688" spans="1:18" x14ac:dyDescent="0.25">
      <c r="A688" s="254" t="str">
        <f>IF(ISBLANK(INDEX('Policy Characteristics'!A:A,MATCH($C688,'Policy Characteristics'!$C:$C,0))),"",INDEX('Policy Characteristics'!A:A,MATCH($C688,'Policy Characteristics'!$C:$C,0)))</f>
        <v>Industry</v>
      </c>
      <c r="B688" s="262" t="str">
        <f>IF(ISBLANK(INDEX('Policy Characteristics'!B:B,MATCH($C688,'Policy Characteristics'!$C:$C,0))),"",INDEX('Policy Characteristics'!B:B,MATCH($C688,'Policy Characteristics'!$C:$C,0)))</f>
        <v>Clean Industrial Heat PTC</v>
      </c>
      <c r="C688" s="254" t="str">
        <f t="shared" si="45"/>
        <v>Subsidy for Clean Industrial Heat Production</v>
      </c>
      <c r="D688" s="45" t="s">
        <v>3461</v>
      </c>
      <c r="E688" s="45"/>
      <c r="F688" t="s">
        <v>3467</v>
      </c>
      <c r="G688" s="45"/>
      <c r="H688" s="47">
        <f t="shared" si="44"/>
        <v>687</v>
      </c>
      <c r="I688" s="324" t="s">
        <v>40</v>
      </c>
      <c r="J688" s="255" t="str">
        <f>IF(ISBLANK(INDEX('Policy Characteristics'!D:D,MATCH($C688,'Policy Characteristics'!$C:$C,0))),"",INDEX('Policy Characteristics'!D:D,MATCH($C688,'Policy Characteristics'!$C:$C,0)))</f>
        <v>Clean Industrial Heat PTC</v>
      </c>
      <c r="K688" s="254" t="str">
        <f>IF(ISBLANK(INDEX('Policy Characteristics'!E:E,MATCH($C688,'Policy Characteristics'!$C:$C,0))),"",INDEX('Policy Characteristics'!E:E,MATCH($C688,'Policy Characteristics'!$C:$C,0)))</f>
        <v>indst clean heat PTC</v>
      </c>
      <c r="L688" s="261">
        <f>IF(ISBLANK(INDEX('Policy Characteristics'!F:F,MATCH($C688,'Policy Characteristics'!$C:$C,0))),"",INDEX('Policy Characteristics'!F:F,MATCH($C688,'Policy Characteristics'!$C:$C,0)))</f>
        <v>0</v>
      </c>
      <c r="M688" s="261">
        <f>IF(ISBLANK(INDEX('Policy Characteristics'!G:G,MATCH($C688,'Policy Characteristics'!$C:$C,0))),"",INDEX('Policy Characteristics'!G:G,MATCH($C688,'Policy Characteristics'!$C:$C,0)))</f>
        <v>20</v>
      </c>
      <c r="N688" s="261">
        <f>IF(ISBLANK(INDEX('Policy Characteristics'!H:H,MATCH($C688,'Policy Characteristics'!$C:$C,0))),"",INDEX('Policy Characteristics'!H:H,MATCH($C688,'Policy Characteristics'!$C:$C,0)))</f>
        <v>1</v>
      </c>
      <c r="O688" s="254" t="str">
        <f>IF(ISBLANK(INDEX('Policy Characteristics'!I:I,MATCH($C688,'Policy Characteristics'!$C:$C,0))),"",INDEX('Policy Characteristics'!I:I,MATCH($C688,'Policy Characteristics'!$C:$C,0)))</f>
        <v>$ / million BTU</v>
      </c>
      <c r="P688" s="254" t="str">
        <f>IF(ISBLANK(INDEX('Policy Characteristics'!J:J,MATCH($C688,'Policy Characteristics'!$C:$C,0))),"",INDEX('Policy Characteristics'!J:J,MATCH($C688,'Policy Characteristics'!$C:$C,0)))</f>
        <v>**Description:** This policy pays industrial firms that utilize heat in industrial processes from a designated set of "clean" energy sources, such as electricity, hydrogen, and biomass. // **Guidance for setting values:** Clean heat PTC rates under discussion in the United States in 2024 were around $10 per million BTU. This is equivalent to roughly 40% of the average cost of electricity for industrial electricity buyers. Higher PTC values have been considered for higher-temperature processes.</v>
      </c>
      <c r="Q688" s="254" t="str">
        <f>IF(ISBLANK(INDEX('Policy Characteristics'!K:K,MATCH($C688,'Policy Characteristics'!$C:$C,0))),"",INDEX('Policy Characteristics'!K:K,MATCH($C688,'Policy Characteristics'!$C:$C,0)))</f>
        <v/>
      </c>
      <c r="R688" s="254" t="str">
        <f>IF(ISBLANK(INDEX('Policy Characteristics'!L:L,MATCH($C688,'Policy Characteristics'!$C:$C,0))),"",INDEX('Policy Characteristics'!L:L,MATCH($C688,'Policy Characteristics'!$C:$C,0)))</f>
        <v/>
      </c>
    </row>
    <row r="689" spans="1:18" x14ac:dyDescent="0.25">
      <c r="A689" s="254" t="str">
        <f>IF(ISBLANK(INDEX('Policy Characteristics'!A:A,MATCH($C689,'Policy Characteristics'!$C:$C,0))),"",INDEX('Policy Characteristics'!A:A,MATCH($C689,'Policy Characteristics'!$C:$C,0)))</f>
        <v>Industry</v>
      </c>
      <c r="B689" s="262" t="str">
        <f>IF(ISBLANK(INDEX('Policy Characteristics'!B:B,MATCH($C689,'Policy Characteristics'!$C:$C,0))),"",INDEX('Policy Characteristics'!B:B,MATCH($C689,'Policy Characteristics'!$C:$C,0)))</f>
        <v>Clean Industrial Heat PTC</v>
      </c>
      <c r="C689" s="254" t="str">
        <f>C$686</f>
        <v>Subsidy for Clean Industrial Heat Production</v>
      </c>
      <c r="D689" s="45" t="s">
        <v>3462</v>
      </c>
      <c r="E689" s="45"/>
      <c r="F689" t="s">
        <v>3468</v>
      </c>
      <c r="G689" s="45"/>
      <c r="H689" s="47">
        <f t="shared" si="44"/>
        <v>688</v>
      </c>
      <c r="I689" s="324" t="s">
        <v>40</v>
      </c>
      <c r="J689" s="255" t="str">
        <f>IF(ISBLANK(INDEX('Policy Characteristics'!D:D,MATCH($C689,'Policy Characteristics'!$C:$C,0))),"",INDEX('Policy Characteristics'!D:D,MATCH($C689,'Policy Characteristics'!$C:$C,0)))</f>
        <v>Clean Industrial Heat PTC</v>
      </c>
      <c r="K689" s="254" t="str">
        <f>IF(ISBLANK(INDEX('Policy Characteristics'!E:E,MATCH($C689,'Policy Characteristics'!$C:$C,0))),"",INDEX('Policy Characteristics'!E:E,MATCH($C689,'Policy Characteristics'!$C:$C,0)))</f>
        <v>indst clean heat PTC</v>
      </c>
      <c r="L689" s="261">
        <f>IF(ISBLANK(INDEX('Policy Characteristics'!F:F,MATCH($C689,'Policy Characteristics'!$C:$C,0))),"",INDEX('Policy Characteristics'!F:F,MATCH($C689,'Policy Characteristics'!$C:$C,0)))</f>
        <v>0</v>
      </c>
      <c r="M689" s="261">
        <f>IF(ISBLANK(INDEX('Policy Characteristics'!G:G,MATCH($C689,'Policy Characteristics'!$C:$C,0))),"",INDEX('Policy Characteristics'!G:G,MATCH($C689,'Policy Characteristics'!$C:$C,0)))</f>
        <v>20</v>
      </c>
      <c r="N689" s="261">
        <f>IF(ISBLANK(INDEX('Policy Characteristics'!H:H,MATCH($C689,'Policy Characteristics'!$C:$C,0))),"",INDEX('Policy Characteristics'!H:H,MATCH($C689,'Policy Characteristics'!$C:$C,0)))</f>
        <v>1</v>
      </c>
      <c r="O689" s="254" t="str">
        <f>IF(ISBLANK(INDEX('Policy Characteristics'!I:I,MATCH($C689,'Policy Characteristics'!$C:$C,0))),"",INDEX('Policy Characteristics'!I:I,MATCH($C689,'Policy Characteristics'!$C:$C,0)))</f>
        <v>$ / million BTU</v>
      </c>
      <c r="P689" s="254" t="str">
        <f>IF(ISBLANK(INDEX('Policy Characteristics'!J:J,MATCH($C689,'Policy Characteristics'!$C:$C,0))),"",INDEX('Policy Characteristics'!J:J,MATCH($C689,'Policy Characteristics'!$C:$C,0)))</f>
        <v>**Description:** This policy pays industrial firms that utilize heat in industrial processes from a designated set of "clean" energy sources, such as electricity, hydrogen, and biomass. // **Guidance for setting values:** Clean heat PTC rates under discussion in the United States in 2024 were around $10 per million BTU. This is equivalent to roughly 40% of the average cost of electricity for industrial electricity buyers. Higher PTC values have been considered for higher-temperature processes.</v>
      </c>
      <c r="Q689" s="254" t="str">
        <f>IF(ISBLANK(INDEX('Policy Characteristics'!K:K,MATCH($C689,'Policy Characteristics'!$C:$C,0))),"",INDEX('Policy Characteristics'!K:K,MATCH($C689,'Policy Characteristics'!$C:$C,0)))</f>
        <v/>
      </c>
      <c r="R689" s="254" t="str">
        <f>IF(ISBLANK(INDEX('Policy Characteristics'!L:L,MATCH($C689,'Policy Characteristics'!$C:$C,0))),"",INDEX('Policy Characteristics'!L:L,MATCH($C689,'Policy Characteristics'!$C:$C,0)))</f>
        <v/>
      </c>
    </row>
    <row r="690" spans="1:18" x14ac:dyDescent="0.25">
      <c r="A690" s="254" t="str">
        <f>IF(ISBLANK(INDEX('Policy Characteristics'!A:A,MATCH($C690,'Policy Characteristics'!$C:$C,0))),"",INDEX('Policy Characteristics'!A:A,MATCH($C690,'Policy Characteristics'!$C:$C,0)))</f>
        <v>Industry</v>
      </c>
      <c r="B690" s="262" t="str">
        <f>IF(ISBLANK(INDEX('Policy Characteristics'!B:B,MATCH($C690,'Policy Characteristics'!$C:$C,0))),"",INDEX('Policy Characteristics'!B:B,MATCH($C690,'Policy Characteristics'!$C:$C,0)))</f>
        <v>Clean Industrial Heat ITC</v>
      </c>
      <c r="C690" t="s">
        <v>3765</v>
      </c>
      <c r="D690" s="45" t="s">
        <v>3459</v>
      </c>
      <c r="E690" s="45"/>
      <c r="F690" t="s">
        <v>3465</v>
      </c>
      <c r="G690" s="45"/>
      <c r="H690" s="47">
        <f t="shared" si="44"/>
        <v>689</v>
      </c>
      <c r="I690" s="324" t="s">
        <v>40</v>
      </c>
      <c r="J690" s="255" t="str">
        <f>IF(ISBLANK(INDEX('Policy Characteristics'!D:D,MATCH($C690,'Policy Characteristics'!$C:$C,0))),"",INDEX('Policy Characteristics'!D:D,MATCH($C690,'Policy Characteristics'!$C:$C,0)))</f>
        <v>Clean Industrial Heat ITC</v>
      </c>
      <c r="K690" s="254" t="str">
        <f>IF(ISBLANK(INDEX('Policy Characteristics'!E:E,MATCH($C690,'Policy Characteristics'!$C:$C,0))),"",INDEX('Policy Characteristics'!E:E,MATCH($C690,'Policy Characteristics'!$C:$C,0)))</f>
        <v>indst clean heat ITC</v>
      </c>
      <c r="L690" s="261">
        <f>IF(ISBLANK(INDEX('Policy Characteristics'!F:F,MATCH($C690,'Policy Characteristics'!$C:$C,0))),"",INDEX('Policy Characteristics'!F:F,MATCH($C690,'Policy Characteristics'!$C:$C,0)))</f>
        <v>0</v>
      </c>
      <c r="M690" s="261">
        <f>IF(ISBLANK(INDEX('Policy Characteristics'!G:G,MATCH($C690,'Policy Characteristics'!$C:$C,0))),"",INDEX('Policy Characteristics'!G:G,MATCH($C690,'Policy Characteristics'!$C:$C,0)))</f>
        <v>0.95</v>
      </c>
      <c r="N690" s="261">
        <f>IF(ISBLANK(INDEX('Policy Characteristics'!H:H,MATCH($C690,'Policy Characteristics'!$C:$C,0))),"",INDEX('Policy Characteristics'!H:H,MATCH($C690,'Policy Characteristics'!$C:$C,0)))</f>
        <v>0.01</v>
      </c>
      <c r="O690" s="254" t="str">
        <f>IF(ISBLANK(INDEX('Policy Characteristics'!I:I,MATCH($C690,'Policy Characteristics'!$C:$C,0))),"",INDEX('Policy Characteristics'!I:I,MATCH($C690,'Policy Characteristics'!$C:$C,0)))</f>
        <v>% of equipment cost</v>
      </c>
      <c r="P690" s="254" t="str">
        <f>IF(ISBLANK(INDEX('Policy Characteristics'!J:J,MATCH($C690,'Policy Characteristics'!$C:$C,0))),"",INDEX('Policy Characteristics'!J:J,MATCH($C690,'Policy Characteristics'!$C:$C,0)))</f>
        <v>**Description:** This policy is a subsidy paid by the government to industrial producers to cover the cost of heating equipment powered by "clean" energy sources, such as electricity, hydrogen, and biomass. // **Guidance for setting values:** Up-front capital costs make up a small share of the total cost of ownership of industrial equipment -- approximately 90% is fuel costs over the lifetime of the equipment. For this reason, investment subsidies need to be substantial to make significant impact. The cost differential varies by industry and by temperature, with high-temperature heat applications (e.g., electric arc furnaces) having more significant cost differentials vs fossil-fueled equivalents than low-temperature heat applications like heat pumps.</v>
      </c>
      <c r="Q690" s="254" t="str">
        <f>IF(ISBLANK(INDEX('Policy Characteristics'!K:K,MATCH($C690,'Policy Characteristics'!$C:$C,0))),"",INDEX('Policy Characteristics'!K:K,MATCH($C690,'Policy Characteristics'!$C:$C,0)))</f>
        <v/>
      </c>
      <c r="R690" s="254" t="str">
        <f>IF(ISBLANK(INDEX('Policy Characteristics'!L:L,MATCH($C690,'Policy Characteristics'!$C:$C,0))),"",INDEX('Policy Characteristics'!L:L,MATCH($C690,'Policy Characteristics'!$C:$C,0)))</f>
        <v/>
      </c>
    </row>
    <row r="691" spans="1:18" x14ac:dyDescent="0.25">
      <c r="A691" s="254" t="str">
        <f>IF(ISBLANK(INDEX('Policy Characteristics'!A:A,MATCH($C691,'Policy Characteristics'!$C:$C,0))),"",INDEX('Policy Characteristics'!A:A,MATCH($C691,'Policy Characteristics'!$C:$C,0)))</f>
        <v>Industry</v>
      </c>
      <c r="B691" s="262" t="str">
        <f>IF(ISBLANK(INDEX('Policy Characteristics'!B:B,MATCH($C691,'Policy Characteristics'!$C:$C,0))),"",INDEX('Policy Characteristics'!B:B,MATCH($C691,'Policy Characteristics'!$C:$C,0)))</f>
        <v>Clean Industrial Heat ITC</v>
      </c>
      <c r="C691" s="254" t="str">
        <f>$C$690</f>
        <v>Perc Subsidy for Clean Industrial Heat Equipment</v>
      </c>
      <c r="D691" s="45" t="s">
        <v>3460</v>
      </c>
      <c r="E691" s="45"/>
      <c r="F691" t="s">
        <v>3466</v>
      </c>
      <c r="G691" s="45"/>
      <c r="H691" s="47">
        <f t="shared" si="44"/>
        <v>690</v>
      </c>
      <c r="I691" s="324" t="s">
        <v>40</v>
      </c>
      <c r="J691" s="255" t="str">
        <f>IF(ISBLANK(INDEX('Policy Characteristics'!D:D,MATCH($C691,'Policy Characteristics'!$C:$C,0))),"",INDEX('Policy Characteristics'!D:D,MATCH($C691,'Policy Characteristics'!$C:$C,0)))</f>
        <v>Clean Industrial Heat ITC</v>
      </c>
      <c r="K691" s="254" t="str">
        <f>IF(ISBLANK(INDEX('Policy Characteristics'!E:E,MATCH($C691,'Policy Characteristics'!$C:$C,0))),"",INDEX('Policy Characteristics'!E:E,MATCH($C691,'Policy Characteristics'!$C:$C,0)))</f>
        <v>indst clean heat ITC</v>
      </c>
      <c r="L691" s="261">
        <f>IF(ISBLANK(INDEX('Policy Characteristics'!F:F,MATCH($C691,'Policy Characteristics'!$C:$C,0))),"",INDEX('Policy Characteristics'!F:F,MATCH($C691,'Policy Characteristics'!$C:$C,0)))</f>
        <v>0</v>
      </c>
      <c r="M691" s="261">
        <f>IF(ISBLANK(INDEX('Policy Characteristics'!G:G,MATCH($C691,'Policy Characteristics'!$C:$C,0))),"",INDEX('Policy Characteristics'!G:G,MATCH($C691,'Policy Characteristics'!$C:$C,0)))</f>
        <v>0.95</v>
      </c>
      <c r="N691" s="261">
        <f>IF(ISBLANK(INDEX('Policy Characteristics'!H:H,MATCH($C691,'Policy Characteristics'!$C:$C,0))),"",INDEX('Policy Characteristics'!H:H,MATCH($C691,'Policy Characteristics'!$C:$C,0)))</f>
        <v>0.01</v>
      </c>
      <c r="O691" s="254" t="str">
        <f>IF(ISBLANK(INDEX('Policy Characteristics'!I:I,MATCH($C691,'Policy Characteristics'!$C:$C,0))),"",INDEX('Policy Characteristics'!I:I,MATCH($C691,'Policy Characteristics'!$C:$C,0)))</f>
        <v>% of equipment cost</v>
      </c>
      <c r="P691" s="254" t="str">
        <f>IF(ISBLANK(INDEX('Policy Characteristics'!J:J,MATCH($C691,'Policy Characteristics'!$C:$C,0))),"",INDEX('Policy Characteristics'!J:J,MATCH($C691,'Policy Characteristics'!$C:$C,0)))</f>
        <v>**Description:** This policy is a subsidy paid by the government to industrial producers to cover the cost of heating equipment powered by "clean" energy sources, such as electricity, hydrogen, and biomass. // **Guidance for setting values:** Up-front capital costs make up a small share of the total cost of ownership of industrial equipment -- approximately 90% is fuel costs over the lifetime of the equipment. For this reason, investment subsidies need to be substantial to make significant impact. The cost differential varies by industry and by temperature, with high-temperature heat applications (e.g., electric arc furnaces) having more significant cost differentials vs fossil-fueled equivalents than low-temperature heat applications like heat pumps.</v>
      </c>
      <c r="Q691" s="254" t="str">
        <f>IF(ISBLANK(INDEX('Policy Characteristics'!K:K,MATCH($C691,'Policy Characteristics'!$C:$C,0))),"",INDEX('Policy Characteristics'!K:K,MATCH($C691,'Policy Characteristics'!$C:$C,0)))</f>
        <v/>
      </c>
      <c r="R691" s="254" t="str">
        <f>IF(ISBLANK(INDEX('Policy Characteristics'!L:L,MATCH($C691,'Policy Characteristics'!$C:$C,0))),"",INDEX('Policy Characteristics'!L:L,MATCH($C691,'Policy Characteristics'!$C:$C,0)))</f>
        <v/>
      </c>
    </row>
    <row r="692" spans="1:18" x14ac:dyDescent="0.25">
      <c r="A692" s="254" t="str">
        <f>IF(ISBLANK(INDEX('Policy Characteristics'!A:A,MATCH($C692,'Policy Characteristics'!$C:$C,0))),"",INDEX('Policy Characteristics'!A:A,MATCH($C692,'Policy Characteristics'!$C:$C,0)))</f>
        <v>Industry</v>
      </c>
      <c r="B692" s="262" t="str">
        <f>IF(ISBLANK(INDEX('Policy Characteristics'!B:B,MATCH($C692,'Policy Characteristics'!$C:$C,0))),"",INDEX('Policy Characteristics'!B:B,MATCH($C692,'Policy Characteristics'!$C:$C,0)))</f>
        <v>Clean Industrial Heat ITC</v>
      </c>
      <c r="C692" s="254" t="str">
        <f t="shared" ref="C692" si="46">$C$690</f>
        <v>Perc Subsidy for Clean Industrial Heat Equipment</v>
      </c>
      <c r="D692" s="45" t="s">
        <v>3461</v>
      </c>
      <c r="E692" s="45"/>
      <c r="F692" t="s">
        <v>3467</v>
      </c>
      <c r="G692" s="45"/>
      <c r="H692" s="47">
        <f t="shared" si="44"/>
        <v>691</v>
      </c>
      <c r="I692" s="324" t="s">
        <v>40</v>
      </c>
      <c r="J692" s="255" t="str">
        <f>IF(ISBLANK(INDEX('Policy Characteristics'!D:D,MATCH($C692,'Policy Characteristics'!$C:$C,0))),"",INDEX('Policy Characteristics'!D:D,MATCH($C692,'Policy Characteristics'!$C:$C,0)))</f>
        <v>Clean Industrial Heat ITC</v>
      </c>
      <c r="K692" s="254" t="str">
        <f>IF(ISBLANK(INDEX('Policy Characteristics'!E:E,MATCH($C692,'Policy Characteristics'!$C:$C,0))),"",INDEX('Policy Characteristics'!E:E,MATCH($C692,'Policy Characteristics'!$C:$C,0)))</f>
        <v>indst clean heat ITC</v>
      </c>
      <c r="L692" s="261">
        <f>IF(ISBLANK(INDEX('Policy Characteristics'!F:F,MATCH($C692,'Policy Characteristics'!$C:$C,0))),"",INDEX('Policy Characteristics'!F:F,MATCH($C692,'Policy Characteristics'!$C:$C,0)))</f>
        <v>0</v>
      </c>
      <c r="M692" s="261">
        <f>IF(ISBLANK(INDEX('Policy Characteristics'!G:G,MATCH($C692,'Policy Characteristics'!$C:$C,0))),"",INDEX('Policy Characteristics'!G:G,MATCH($C692,'Policy Characteristics'!$C:$C,0)))</f>
        <v>0.95</v>
      </c>
      <c r="N692" s="261">
        <f>IF(ISBLANK(INDEX('Policy Characteristics'!H:H,MATCH($C692,'Policy Characteristics'!$C:$C,0))),"",INDEX('Policy Characteristics'!H:H,MATCH($C692,'Policy Characteristics'!$C:$C,0)))</f>
        <v>0.01</v>
      </c>
      <c r="O692" s="254" t="str">
        <f>IF(ISBLANK(INDEX('Policy Characteristics'!I:I,MATCH($C692,'Policy Characteristics'!$C:$C,0))),"",INDEX('Policy Characteristics'!I:I,MATCH($C692,'Policy Characteristics'!$C:$C,0)))</f>
        <v>% of equipment cost</v>
      </c>
      <c r="P692" s="254" t="str">
        <f>IF(ISBLANK(INDEX('Policy Characteristics'!J:J,MATCH($C692,'Policy Characteristics'!$C:$C,0))),"",INDEX('Policy Characteristics'!J:J,MATCH($C692,'Policy Characteristics'!$C:$C,0)))</f>
        <v>**Description:** This policy is a subsidy paid by the government to industrial producers to cover the cost of heating equipment powered by "clean" energy sources, such as electricity, hydrogen, and biomass. // **Guidance for setting values:** Up-front capital costs make up a small share of the total cost of ownership of industrial equipment -- approximately 90% is fuel costs over the lifetime of the equipment. For this reason, investment subsidies need to be substantial to make significant impact. The cost differential varies by industry and by temperature, with high-temperature heat applications (e.g., electric arc furnaces) having more significant cost differentials vs fossil-fueled equivalents than low-temperature heat applications like heat pumps.</v>
      </c>
      <c r="Q692" s="254" t="str">
        <f>IF(ISBLANK(INDEX('Policy Characteristics'!K:K,MATCH($C692,'Policy Characteristics'!$C:$C,0))),"",INDEX('Policy Characteristics'!K:K,MATCH($C692,'Policy Characteristics'!$C:$C,0)))</f>
        <v/>
      </c>
      <c r="R692" s="254" t="str">
        <f>IF(ISBLANK(INDEX('Policy Characteristics'!L:L,MATCH($C692,'Policy Characteristics'!$C:$C,0))),"",INDEX('Policy Characteristics'!L:L,MATCH($C692,'Policy Characteristics'!$C:$C,0)))</f>
        <v/>
      </c>
    </row>
    <row r="693" spans="1:18" x14ac:dyDescent="0.25">
      <c r="A693" s="254" t="str">
        <f>IF(ISBLANK(INDEX('Policy Characteristics'!A:A,MATCH($C693,'Policy Characteristics'!$C:$C,0))),"",INDEX('Policy Characteristics'!A:A,MATCH($C693,'Policy Characteristics'!$C:$C,0)))</f>
        <v>Industry</v>
      </c>
      <c r="B693" s="262" t="str">
        <f>IF(ISBLANK(INDEX('Policy Characteristics'!B:B,MATCH($C693,'Policy Characteristics'!$C:$C,0))),"",INDEX('Policy Characteristics'!B:B,MATCH($C693,'Policy Characteristics'!$C:$C,0)))</f>
        <v>Clean Industrial Heat ITC</v>
      </c>
      <c r="C693" s="254" t="str">
        <f>$C$690</f>
        <v>Perc Subsidy for Clean Industrial Heat Equipment</v>
      </c>
      <c r="D693" s="45" t="s">
        <v>3462</v>
      </c>
      <c r="E693" s="45"/>
      <c r="F693" t="s">
        <v>3468</v>
      </c>
      <c r="G693" s="45"/>
      <c r="H693" s="47">
        <f t="shared" si="44"/>
        <v>692</v>
      </c>
      <c r="I693" s="324" t="s">
        <v>40</v>
      </c>
      <c r="J693" s="255" t="str">
        <f>IF(ISBLANK(INDEX('Policy Characteristics'!D:D,MATCH($C693,'Policy Characteristics'!$C:$C,0))),"",INDEX('Policy Characteristics'!D:D,MATCH($C693,'Policy Characteristics'!$C:$C,0)))</f>
        <v>Clean Industrial Heat ITC</v>
      </c>
      <c r="K693" s="254" t="str">
        <f>IF(ISBLANK(INDEX('Policy Characteristics'!E:E,MATCH($C693,'Policy Characteristics'!$C:$C,0))),"",INDEX('Policy Characteristics'!E:E,MATCH($C693,'Policy Characteristics'!$C:$C,0)))</f>
        <v>indst clean heat ITC</v>
      </c>
      <c r="L693" s="261">
        <f>IF(ISBLANK(INDEX('Policy Characteristics'!F:F,MATCH($C693,'Policy Characteristics'!$C:$C,0))),"",INDEX('Policy Characteristics'!F:F,MATCH($C693,'Policy Characteristics'!$C:$C,0)))</f>
        <v>0</v>
      </c>
      <c r="M693" s="261">
        <f>IF(ISBLANK(INDEX('Policy Characteristics'!G:G,MATCH($C693,'Policy Characteristics'!$C:$C,0))),"",INDEX('Policy Characteristics'!G:G,MATCH($C693,'Policy Characteristics'!$C:$C,0)))</f>
        <v>0.95</v>
      </c>
      <c r="N693" s="261">
        <f>IF(ISBLANK(INDEX('Policy Characteristics'!H:H,MATCH($C693,'Policy Characteristics'!$C:$C,0))),"",INDEX('Policy Characteristics'!H:H,MATCH($C693,'Policy Characteristics'!$C:$C,0)))</f>
        <v>0.01</v>
      </c>
      <c r="O693" s="254" t="str">
        <f>IF(ISBLANK(INDEX('Policy Characteristics'!I:I,MATCH($C693,'Policy Characteristics'!$C:$C,0))),"",INDEX('Policy Characteristics'!I:I,MATCH($C693,'Policy Characteristics'!$C:$C,0)))</f>
        <v>% of equipment cost</v>
      </c>
      <c r="P693" s="254" t="str">
        <f>IF(ISBLANK(INDEX('Policy Characteristics'!J:J,MATCH($C693,'Policy Characteristics'!$C:$C,0))),"",INDEX('Policy Characteristics'!J:J,MATCH($C693,'Policy Characteristics'!$C:$C,0)))</f>
        <v>**Description:** This policy is a subsidy paid by the government to industrial producers to cover the cost of heating equipment powered by "clean" energy sources, such as electricity, hydrogen, and biomass. // **Guidance for setting values:** Up-front capital costs make up a small share of the total cost of ownership of industrial equipment -- approximately 90% is fuel costs over the lifetime of the equipment. For this reason, investment subsidies need to be substantial to make significant impact. The cost differential varies by industry and by temperature, with high-temperature heat applications (e.g., electric arc furnaces) having more significant cost differentials vs fossil-fueled equivalents than low-temperature heat applications like heat pumps.</v>
      </c>
      <c r="Q693" s="254" t="str">
        <f>IF(ISBLANK(INDEX('Policy Characteristics'!K:K,MATCH($C693,'Policy Characteristics'!$C:$C,0))),"",INDEX('Policy Characteristics'!K:K,MATCH($C693,'Policy Characteristics'!$C:$C,0)))</f>
        <v/>
      </c>
      <c r="R693" s="254" t="str">
        <f>IF(ISBLANK(INDEX('Policy Characteristics'!L:L,MATCH($C693,'Policy Characteristics'!$C:$C,0))),"",INDEX('Policy Characteristics'!L:L,MATCH($C693,'Policy Characteristics'!$C:$C,0)))</f>
        <v/>
      </c>
    </row>
    <row r="694" spans="1:18" x14ac:dyDescent="0.25">
      <c r="A694" s="254" t="str">
        <f>IF(ISBLANK(INDEX('Policy Characteristics'!A:A,MATCH($C694,'Policy Characteristics'!$C:$C,0))),"",INDEX('Policy Characteristics'!A:A,MATCH($C694,'Policy Characteristics'!$C:$C,0)))</f>
        <v>Industry</v>
      </c>
      <c r="B694" s="262" t="str">
        <f>IF(ISBLANK(INDEX('Policy Characteristics'!B:B,MATCH($C694,'Policy Characteristics'!$C:$C,0))),"",INDEX('Policy Characteristics'!B:B,MATCH($C694,'Policy Characteristics'!$C:$C,0)))</f>
        <v>Decrease Cost of Capital</v>
      </c>
      <c r="C694" t="s">
        <v>3840</v>
      </c>
      <c r="D694" s="1" t="s">
        <v>3459</v>
      </c>
      <c r="E694" s="45" t="s">
        <v>3015</v>
      </c>
      <c r="F694" t="s">
        <v>3465</v>
      </c>
      <c r="G694" t="s">
        <v>3040</v>
      </c>
      <c r="H694" s="47">
        <f t="shared" si="44"/>
        <v>693</v>
      </c>
      <c r="I694" s="324" t="s">
        <v>40</v>
      </c>
      <c r="J694" s="255" t="str">
        <f>IF(ISBLANK(INDEX('Policy Characteristics'!D:D,MATCH($C694,'Policy Characteristics'!$C:$C,0))),"",INDEX('Policy Characteristics'!D:D,MATCH($C694,'Policy Characteristics'!$C:$C,0)))</f>
        <v>Decrease Clean Industrial Equipment Cost of Capital</v>
      </c>
      <c r="K694" s="254" t="str">
        <f>IF(ISBLANK(INDEX('Policy Characteristics'!E:E,MATCH($C694,'Policy Characteristics'!$C:$C,0))),"",INDEX('Policy Characteristics'!E:E,MATCH($C694,'Policy Characteristics'!$C:$C,0)))</f>
        <v>indst eqpt cost of capital</v>
      </c>
      <c r="L694" s="261">
        <f>IF(ISBLANK(INDEX('Policy Characteristics'!F:F,MATCH($C694,'Policy Characteristics'!$C:$C,0))),"",INDEX('Policy Characteristics'!F:F,MATCH($C694,'Policy Characteristics'!$C:$C,0)))</f>
        <v>0</v>
      </c>
      <c r="M694" s="261">
        <f>IF(ISBLANK(INDEX('Policy Characteristics'!G:G,MATCH($C694,'Policy Characteristics'!$C:$C,0))),"",INDEX('Policy Characteristics'!G:G,MATCH($C694,'Policy Characteristics'!$C:$C,0)))</f>
        <v>0.5</v>
      </c>
      <c r="N694" s="261">
        <f>IF(ISBLANK(INDEX('Policy Characteristics'!H:H,MATCH($C694,'Policy Characteristics'!$C:$C,0))),"",INDEX('Policy Characteristics'!H:H,MATCH($C694,'Policy Characteristics'!$C:$C,0)))</f>
        <v>0.01</v>
      </c>
      <c r="O694" s="254" t="str">
        <f>IF(ISBLANK(INDEX('Policy Characteristics'!I:I,MATCH($C694,'Policy Characteristics'!$C:$C,0))),"",INDEX('Policy Characteristics'!I:I,MATCH($C694,'Policy Characteristics'!$C:$C,0)))</f>
        <v>% decrease</v>
      </c>
      <c r="P694" s="254" t="str">
        <f>IF(ISBLANK(INDEX('Policy Characteristics'!J:J,MATCH($C694,'Policy Characteristics'!$C:$C,0))),"",INDEX('Policy Characteristics'!J:J,MATCH($C694,'Policy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694" s="254" t="str">
        <f>IF(ISBLANK(INDEX('Policy Characteristics'!K:K,MATCH($C694,'Policy Characteristics'!$C:$C,0))),"",INDEX('Policy Characteristics'!K:K,MATCH($C694,'Policy Characteristics'!$C:$C,0)))</f>
        <v/>
      </c>
      <c r="R694" s="254" t="str">
        <f>IF(ISBLANK(INDEX('Policy Characteristics'!L:L,MATCH($C694,'Policy Characteristics'!$C:$C,0))),"",INDEX('Policy Characteristics'!L:L,MATCH($C694,'Policy Characteristics'!$C:$C,0)))</f>
        <v/>
      </c>
    </row>
    <row r="695" spans="1:18" x14ac:dyDescent="0.25">
      <c r="A695" s="254" t="str">
        <f>IF(ISBLANK(INDEX('Policy Characteristics'!A:A,MATCH($C695,'Policy Characteristics'!$C:$C,0))),"",INDEX('Policy Characteristics'!A:A,MATCH($C695,'Policy Characteristics'!$C:$C,0)))</f>
        <v>Industry</v>
      </c>
      <c r="B695" s="262" t="str">
        <f>IF(ISBLANK(INDEX('Policy Characteristics'!B:B,MATCH($C695,'Policy Characteristics'!$C:$C,0))),"",INDEX('Policy Characteristics'!B:B,MATCH($C695,'Policy Characteristics'!$C:$C,0)))</f>
        <v>Decrease Cost of Capital</v>
      </c>
      <c r="C695" s="254" t="str">
        <f>C$694</f>
        <v>Perc Decrease in Cost of Capital for Clean Industrial Equipment</v>
      </c>
      <c r="D695" s="1" t="s">
        <v>3459</v>
      </c>
      <c r="E695" s="6" t="s">
        <v>3016</v>
      </c>
      <c r="F695" t="s">
        <v>3465</v>
      </c>
      <c r="G695" t="s">
        <v>2725</v>
      </c>
      <c r="H695" s="47">
        <f t="shared" si="44"/>
        <v>694</v>
      </c>
      <c r="I695" s="324" t="s">
        <v>40</v>
      </c>
      <c r="J695" s="255" t="str">
        <f>IF(ISBLANK(INDEX('Policy Characteristics'!D:D,MATCH($C695,'Policy Characteristics'!$C:$C,0))),"",INDEX('Policy Characteristics'!D:D,MATCH($C695,'Policy Characteristics'!$C:$C,0)))</f>
        <v>Decrease Clean Industrial Equipment Cost of Capital</v>
      </c>
      <c r="K695" s="254" t="str">
        <f>IF(ISBLANK(INDEX('Policy Characteristics'!E:E,MATCH($C695,'Policy Characteristics'!$C:$C,0))),"",INDEX('Policy Characteristics'!E:E,MATCH($C695,'Policy Characteristics'!$C:$C,0)))</f>
        <v>indst eqpt cost of capital</v>
      </c>
      <c r="L695" s="261">
        <f>IF(ISBLANK(INDEX('Policy Characteristics'!F:F,MATCH($C695,'Policy Characteristics'!$C:$C,0))),"",INDEX('Policy Characteristics'!F:F,MATCH($C695,'Policy Characteristics'!$C:$C,0)))</f>
        <v>0</v>
      </c>
      <c r="M695" s="261">
        <f>IF(ISBLANK(INDEX('Policy Characteristics'!G:G,MATCH($C695,'Policy Characteristics'!$C:$C,0))),"",INDEX('Policy Characteristics'!G:G,MATCH($C695,'Policy Characteristics'!$C:$C,0)))</f>
        <v>0.5</v>
      </c>
      <c r="N695" s="261">
        <f>IF(ISBLANK(INDEX('Policy Characteristics'!H:H,MATCH($C695,'Policy Characteristics'!$C:$C,0))),"",INDEX('Policy Characteristics'!H:H,MATCH($C695,'Policy Characteristics'!$C:$C,0)))</f>
        <v>0.01</v>
      </c>
      <c r="O695" s="254" t="str">
        <f>IF(ISBLANK(INDEX('Policy Characteristics'!I:I,MATCH($C695,'Policy Characteristics'!$C:$C,0))),"",INDEX('Policy Characteristics'!I:I,MATCH($C695,'Policy Characteristics'!$C:$C,0)))</f>
        <v>% decrease</v>
      </c>
      <c r="P695" s="254" t="str">
        <f>IF(ISBLANK(INDEX('Policy Characteristics'!J:J,MATCH($C695,'Policy Characteristics'!$C:$C,0))),"",INDEX('Policy Characteristics'!J:J,MATCH($C695,'Policy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695" s="254" t="str">
        <f>IF(ISBLANK(INDEX('Policy Characteristics'!K:K,MATCH($C695,'Policy Characteristics'!$C:$C,0))),"",INDEX('Policy Characteristics'!K:K,MATCH($C695,'Policy Characteristics'!$C:$C,0)))</f>
        <v/>
      </c>
      <c r="R695" s="254" t="str">
        <f>IF(ISBLANK(INDEX('Policy Characteristics'!L:L,MATCH($C695,'Policy Characteristics'!$C:$C,0))),"",INDEX('Policy Characteristics'!L:L,MATCH($C695,'Policy Characteristics'!$C:$C,0)))</f>
        <v/>
      </c>
    </row>
    <row r="696" spans="1:18" x14ac:dyDescent="0.25">
      <c r="A696" s="254" t="str">
        <f>IF(ISBLANK(INDEX('Policy Characteristics'!A:A,MATCH($C696,'Policy Characteristics'!$C:$C,0))),"",INDEX('Policy Characteristics'!A:A,MATCH($C696,'Policy Characteristics'!$C:$C,0)))</f>
        <v>Industry</v>
      </c>
      <c r="B696" s="262" t="str">
        <f>IF(ISBLANK(INDEX('Policy Characteristics'!B:B,MATCH($C696,'Policy Characteristics'!$C:$C,0))),"",INDEX('Policy Characteristics'!B:B,MATCH($C696,'Policy Characteristics'!$C:$C,0)))</f>
        <v>Decrease Cost of Capital</v>
      </c>
      <c r="C696" s="254" t="str">
        <f t="shared" ref="C696:C759" si="47">C$694</f>
        <v>Perc Decrease in Cost of Capital for Clean Industrial Equipment</v>
      </c>
      <c r="D696" s="1" t="s">
        <v>3459</v>
      </c>
      <c r="E696" s="6" t="s">
        <v>3017</v>
      </c>
      <c r="F696" t="s">
        <v>3465</v>
      </c>
      <c r="G696" t="s">
        <v>2981</v>
      </c>
      <c r="H696" s="47">
        <f t="shared" si="44"/>
        <v>695</v>
      </c>
      <c r="I696" s="324" t="s">
        <v>40</v>
      </c>
      <c r="J696" s="255" t="str">
        <f>IF(ISBLANK(INDEX('Policy Characteristics'!D:D,MATCH($C696,'Policy Characteristics'!$C:$C,0))),"",INDEX('Policy Characteristics'!D:D,MATCH($C696,'Policy Characteristics'!$C:$C,0)))</f>
        <v>Decrease Clean Industrial Equipment Cost of Capital</v>
      </c>
      <c r="K696" s="254" t="str">
        <f>IF(ISBLANK(INDEX('Policy Characteristics'!E:E,MATCH($C696,'Policy Characteristics'!$C:$C,0))),"",INDEX('Policy Characteristics'!E:E,MATCH($C696,'Policy Characteristics'!$C:$C,0)))</f>
        <v>indst eqpt cost of capital</v>
      </c>
      <c r="L696" s="261">
        <f>IF(ISBLANK(INDEX('Policy Characteristics'!F:F,MATCH($C696,'Policy Characteristics'!$C:$C,0))),"",INDEX('Policy Characteristics'!F:F,MATCH($C696,'Policy Characteristics'!$C:$C,0)))</f>
        <v>0</v>
      </c>
      <c r="M696" s="261">
        <f>IF(ISBLANK(INDEX('Policy Characteristics'!G:G,MATCH($C696,'Policy Characteristics'!$C:$C,0))),"",INDEX('Policy Characteristics'!G:G,MATCH($C696,'Policy Characteristics'!$C:$C,0)))</f>
        <v>0.5</v>
      </c>
      <c r="N696" s="261">
        <f>IF(ISBLANK(INDEX('Policy Characteristics'!H:H,MATCH($C696,'Policy Characteristics'!$C:$C,0))),"",INDEX('Policy Characteristics'!H:H,MATCH($C696,'Policy Characteristics'!$C:$C,0)))</f>
        <v>0.01</v>
      </c>
      <c r="O696" s="254" t="str">
        <f>IF(ISBLANK(INDEX('Policy Characteristics'!I:I,MATCH($C696,'Policy Characteristics'!$C:$C,0))),"",INDEX('Policy Characteristics'!I:I,MATCH($C696,'Policy Characteristics'!$C:$C,0)))</f>
        <v>% decrease</v>
      </c>
      <c r="P696" s="254" t="str">
        <f>IF(ISBLANK(INDEX('Policy Characteristics'!J:J,MATCH($C696,'Policy Characteristics'!$C:$C,0))),"",INDEX('Policy Characteristics'!J:J,MATCH($C696,'Policy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696" s="254" t="str">
        <f>IF(ISBLANK(INDEX('Policy Characteristics'!K:K,MATCH($C696,'Policy Characteristics'!$C:$C,0))),"",INDEX('Policy Characteristics'!K:K,MATCH($C696,'Policy Characteristics'!$C:$C,0)))</f>
        <v/>
      </c>
      <c r="R696" s="254" t="str">
        <f>IF(ISBLANK(INDEX('Policy Characteristics'!L:L,MATCH($C696,'Policy Characteristics'!$C:$C,0))),"",INDEX('Policy Characteristics'!L:L,MATCH($C696,'Policy Characteristics'!$C:$C,0)))</f>
        <v/>
      </c>
    </row>
    <row r="697" spans="1:18" x14ac:dyDescent="0.25">
      <c r="A697" s="254" t="str">
        <f>IF(ISBLANK(INDEX('Policy Characteristics'!A:A,MATCH($C697,'Policy Characteristics'!$C:$C,0))),"",INDEX('Policy Characteristics'!A:A,MATCH($C697,'Policy Characteristics'!$C:$C,0)))</f>
        <v>Industry</v>
      </c>
      <c r="B697" s="262" t="str">
        <f>IF(ISBLANK(INDEX('Policy Characteristics'!B:B,MATCH($C697,'Policy Characteristics'!$C:$C,0))),"",INDEX('Policy Characteristics'!B:B,MATCH($C697,'Policy Characteristics'!$C:$C,0)))</f>
        <v>Decrease Cost of Capital</v>
      </c>
      <c r="C697" s="254" t="str">
        <f t="shared" si="47"/>
        <v>Perc Decrease in Cost of Capital for Clean Industrial Equipment</v>
      </c>
      <c r="D697" s="1" t="s">
        <v>3459</v>
      </c>
      <c r="E697" s="6" t="s">
        <v>3018</v>
      </c>
      <c r="F697" t="s">
        <v>3465</v>
      </c>
      <c r="G697" t="s">
        <v>2982</v>
      </c>
      <c r="H697" s="47">
        <f t="shared" si="44"/>
        <v>696</v>
      </c>
      <c r="I697" s="324" t="s">
        <v>40</v>
      </c>
      <c r="J697" s="255" t="str">
        <f>IF(ISBLANK(INDEX('Policy Characteristics'!D:D,MATCH($C697,'Policy Characteristics'!$C:$C,0))),"",INDEX('Policy Characteristics'!D:D,MATCH($C697,'Policy Characteristics'!$C:$C,0)))</f>
        <v>Decrease Clean Industrial Equipment Cost of Capital</v>
      </c>
      <c r="K697" s="254" t="str">
        <f>IF(ISBLANK(INDEX('Policy Characteristics'!E:E,MATCH($C697,'Policy Characteristics'!$C:$C,0))),"",INDEX('Policy Characteristics'!E:E,MATCH($C697,'Policy Characteristics'!$C:$C,0)))</f>
        <v>indst eqpt cost of capital</v>
      </c>
      <c r="L697" s="261">
        <f>IF(ISBLANK(INDEX('Policy Characteristics'!F:F,MATCH($C697,'Policy Characteristics'!$C:$C,0))),"",INDEX('Policy Characteristics'!F:F,MATCH($C697,'Policy Characteristics'!$C:$C,0)))</f>
        <v>0</v>
      </c>
      <c r="M697" s="261">
        <f>IF(ISBLANK(INDEX('Policy Characteristics'!G:G,MATCH($C697,'Policy Characteristics'!$C:$C,0))),"",INDEX('Policy Characteristics'!G:G,MATCH($C697,'Policy Characteristics'!$C:$C,0)))</f>
        <v>0.5</v>
      </c>
      <c r="N697" s="261">
        <f>IF(ISBLANK(INDEX('Policy Characteristics'!H:H,MATCH($C697,'Policy Characteristics'!$C:$C,0))),"",INDEX('Policy Characteristics'!H:H,MATCH($C697,'Policy Characteristics'!$C:$C,0)))</f>
        <v>0.01</v>
      </c>
      <c r="O697" s="254" t="str">
        <f>IF(ISBLANK(INDEX('Policy Characteristics'!I:I,MATCH($C697,'Policy Characteristics'!$C:$C,0))),"",INDEX('Policy Characteristics'!I:I,MATCH($C697,'Policy Characteristics'!$C:$C,0)))</f>
        <v>% decrease</v>
      </c>
      <c r="P697" s="254" t="str">
        <f>IF(ISBLANK(INDEX('Policy Characteristics'!J:J,MATCH($C697,'Policy Characteristics'!$C:$C,0))),"",INDEX('Policy Characteristics'!J:J,MATCH($C697,'Policy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697" s="254" t="str">
        <f>IF(ISBLANK(INDEX('Policy Characteristics'!K:K,MATCH($C697,'Policy Characteristics'!$C:$C,0))),"",INDEX('Policy Characteristics'!K:K,MATCH($C697,'Policy Characteristics'!$C:$C,0)))</f>
        <v/>
      </c>
      <c r="R697" s="254" t="str">
        <f>IF(ISBLANK(INDEX('Policy Characteristics'!L:L,MATCH($C697,'Policy Characteristics'!$C:$C,0))),"",INDEX('Policy Characteristics'!L:L,MATCH($C697,'Policy Characteristics'!$C:$C,0)))</f>
        <v/>
      </c>
    </row>
    <row r="698" spans="1:18" x14ac:dyDescent="0.25">
      <c r="A698" s="254" t="str">
        <f>IF(ISBLANK(INDEX('Policy Characteristics'!A:A,MATCH($C698,'Policy Characteristics'!$C:$C,0))),"",INDEX('Policy Characteristics'!A:A,MATCH($C698,'Policy Characteristics'!$C:$C,0)))</f>
        <v>Industry</v>
      </c>
      <c r="B698" s="262" t="str">
        <f>IF(ISBLANK(INDEX('Policy Characteristics'!B:B,MATCH($C698,'Policy Characteristics'!$C:$C,0))),"",INDEX('Policy Characteristics'!B:B,MATCH($C698,'Policy Characteristics'!$C:$C,0)))</f>
        <v>Decrease Cost of Capital</v>
      </c>
      <c r="C698" s="254" t="str">
        <f t="shared" si="47"/>
        <v>Perc Decrease in Cost of Capital for Clean Industrial Equipment</v>
      </c>
      <c r="D698" s="1" t="s">
        <v>3459</v>
      </c>
      <c r="E698" s="6" t="s">
        <v>3019</v>
      </c>
      <c r="F698" t="s">
        <v>3465</v>
      </c>
      <c r="G698" t="s">
        <v>2983</v>
      </c>
      <c r="H698" s="47">
        <f t="shared" si="44"/>
        <v>697</v>
      </c>
      <c r="I698" s="324" t="s">
        <v>40</v>
      </c>
      <c r="J698" s="255" t="str">
        <f>IF(ISBLANK(INDEX('Policy Characteristics'!D:D,MATCH($C698,'Policy Characteristics'!$C:$C,0))),"",INDEX('Policy Characteristics'!D:D,MATCH($C698,'Policy Characteristics'!$C:$C,0)))</f>
        <v>Decrease Clean Industrial Equipment Cost of Capital</v>
      </c>
      <c r="K698" s="254" t="str">
        <f>IF(ISBLANK(INDEX('Policy Characteristics'!E:E,MATCH($C698,'Policy Characteristics'!$C:$C,0))),"",INDEX('Policy Characteristics'!E:E,MATCH($C698,'Policy Characteristics'!$C:$C,0)))</f>
        <v>indst eqpt cost of capital</v>
      </c>
      <c r="L698" s="261">
        <f>IF(ISBLANK(INDEX('Policy Characteristics'!F:F,MATCH($C698,'Policy Characteristics'!$C:$C,0))),"",INDEX('Policy Characteristics'!F:F,MATCH($C698,'Policy Characteristics'!$C:$C,0)))</f>
        <v>0</v>
      </c>
      <c r="M698" s="261">
        <f>IF(ISBLANK(INDEX('Policy Characteristics'!G:G,MATCH($C698,'Policy Characteristics'!$C:$C,0))),"",INDEX('Policy Characteristics'!G:G,MATCH($C698,'Policy Characteristics'!$C:$C,0)))</f>
        <v>0.5</v>
      </c>
      <c r="N698" s="261">
        <f>IF(ISBLANK(INDEX('Policy Characteristics'!H:H,MATCH($C698,'Policy Characteristics'!$C:$C,0))),"",INDEX('Policy Characteristics'!H:H,MATCH($C698,'Policy Characteristics'!$C:$C,0)))</f>
        <v>0.01</v>
      </c>
      <c r="O698" s="254" t="str">
        <f>IF(ISBLANK(INDEX('Policy Characteristics'!I:I,MATCH($C698,'Policy Characteristics'!$C:$C,0))),"",INDEX('Policy Characteristics'!I:I,MATCH($C698,'Policy Characteristics'!$C:$C,0)))</f>
        <v>% decrease</v>
      </c>
      <c r="P698" s="254" t="str">
        <f>IF(ISBLANK(INDEX('Policy Characteristics'!J:J,MATCH($C698,'Policy Characteristics'!$C:$C,0))),"",INDEX('Policy Characteristics'!J:J,MATCH($C698,'Policy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698" s="254" t="str">
        <f>IF(ISBLANK(INDEX('Policy Characteristics'!K:K,MATCH($C698,'Policy Characteristics'!$C:$C,0))),"",INDEX('Policy Characteristics'!K:K,MATCH($C698,'Policy Characteristics'!$C:$C,0)))</f>
        <v/>
      </c>
      <c r="R698" s="254" t="str">
        <f>IF(ISBLANK(INDEX('Policy Characteristics'!L:L,MATCH($C698,'Policy Characteristics'!$C:$C,0))),"",INDEX('Policy Characteristics'!L:L,MATCH($C698,'Policy Characteristics'!$C:$C,0)))</f>
        <v/>
      </c>
    </row>
    <row r="699" spans="1:18" x14ac:dyDescent="0.25">
      <c r="A699" s="254" t="str">
        <f>IF(ISBLANK(INDEX('Policy Characteristics'!A:A,MATCH($C699,'Policy Characteristics'!$C:$C,0))),"",INDEX('Policy Characteristics'!A:A,MATCH($C699,'Policy Characteristics'!$C:$C,0)))</f>
        <v>Industry</v>
      </c>
      <c r="B699" s="262" t="str">
        <f>IF(ISBLANK(INDEX('Policy Characteristics'!B:B,MATCH($C699,'Policy Characteristics'!$C:$C,0))),"",INDEX('Policy Characteristics'!B:B,MATCH($C699,'Policy Characteristics'!$C:$C,0)))</f>
        <v>Decrease Cost of Capital</v>
      </c>
      <c r="C699" s="254" t="str">
        <f t="shared" si="47"/>
        <v>Perc Decrease in Cost of Capital for Clean Industrial Equipment</v>
      </c>
      <c r="D699" s="1" t="s">
        <v>3459</v>
      </c>
      <c r="E699" s="6" t="s">
        <v>3020</v>
      </c>
      <c r="F699" t="s">
        <v>3465</v>
      </c>
      <c r="G699" t="s">
        <v>2984</v>
      </c>
      <c r="H699" s="47">
        <f t="shared" si="44"/>
        <v>698</v>
      </c>
      <c r="I699" s="324" t="s">
        <v>40</v>
      </c>
      <c r="J699" s="255" t="str">
        <f>IF(ISBLANK(INDEX('Policy Characteristics'!D:D,MATCH($C699,'Policy Characteristics'!$C:$C,0))),"",INDEX('Policy Characteristics'!D:D,MATCH($C699,'Policy Characteristics'!$C:$C,0)))</f>
        <v>Decrease Clean Industrial Equipment Cost of Capital</v>
      </c>
      <c r="K699" s="254" t="str">
        <f>IF(ISBLANK(INDEX('Policy Characteristics'!E:E,MATCH($C699,'Policy Characteristics'!$C:$C,0))),"",INDEX('Policy Characteristics'!E:E,MATCH($C699,'Policy Characteristics'!$C:$C,0)))</f>
        <v>indst eqpt cost of capital</v>
      </c>
      <c r="L699" s="261">
        <f>IF(ISBLANK(INDEX('Policy Characteristics'!F:F,MATCH($C699,'Policy Characteristics'!$C:$C,0))),"",INDEX('Policy Characteristics'!F:F,MATCH($C699,'Policy Characteristics'!$C:$C,0)))</f>
        <v>0</v>
      </c>
      <c r="M699" s="261">
        <f>IF(ISBLANK(INDEX('Policy Characteristics'!G:G,MATCH($C699,'Policy Characteristics'!$C:$C,0))),"",INDEX('Policy Characteristics'!G:G,MATCH($C699,'Policy Characteristics'!$C:$C,0)))</f>
        <v>0.5</v>
      </c>
      <c r="N699" s="261">
        <f>IF(ISBLANK(INDEX('Policy Characteristics'!H:H,MATCH($C699,'Policy Characteristics'!$C:$C,0))),"",INDEX('Policy Characteristics'!H:H,MATCH($C699,'Policy Characteristics'!$C:$C,0)))</f>
        <v>0.01</v>
      </c>
      <c r="O699" s="254" t="str">
        <f>IF(ISBLANK(INDEX('Policy Characteristics'!I:I,MATCH($C699,'Policy Characteristics'!$C:$C,0))),"",INDEX('Policy Characteristics'!I:I,MATCH($C699,'Policy Characteristics'!$C:$C,0)))</f>
        <v>% decrease</v>
      </c>
      <c r="P699" s="254" t="str">
        <f>IF(ISBLANK(INDEX('Policy Characteristics'!J:J,MATCH($C699,'Policy Characteristics'!$C:$C,0))),"",INDEX('Policy Characteristics'!J:J,MATCH($C699,'Policy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699" s="254" t="str">
        <f>IF(ISBLANK(INDEX('Policy Characteristics'!K:K,MATCH($C699,'Policy Characteristics'!$C:$C,0))),"",INDEX('Policy Characteristics'!K:K,MATCH($C699,'Policy Characteristics'!$C:$C,0)))</f>
        <v/>
      </c>
      <c r="R699" s="254" t="str">
        <f>IF(ISBLANK(INDEX('Policy Characteristics'!L:L,MATCH($C699,'Policy Characteristics'!$C:$C,0))),"",INDEX('Policy Characteristics'!L:L,MATCH($C699,'Policy Characteristics'!$C:$C,0)))</f>
        <v/>
      </c>
    </row>
    <row r="700" spans="1:18" x14ac:dyDescent="0.25">
      <c r="A700" s="254" t="str">
        <f>IF(ISBLANK(INDEX('Policy Characteristics'!A:A,MATCH($C700,'Policy Characteristics'!$C:$C,0))),"",INDEX('Policy Characteristics'!A:A,MATCH($C700,'Policy Characteristics'!$C:$C,0)))</f>
        <v>Industry</v>
      </c>
      <c r="B700" s="262" t="str">
        <f>IF(ISBLANK(INDEX('Policy Characteristics'!B:B,MATCH($C700,'Policy Characteristics'!$C:$C,0))),"",INDEX('Policy Characteristics'!B:B,MATCH($C700,'Policy Characteristics'!$C:$C,0)))</f>
        <v>Decrease Cost of Capital</v>
      </c>
      <c r="C700" s="254" t="str">
        <f t="shared" si="47"/>
        <v>Perc Decrease in Cost of Capital for Clean Industrial Equipment</v>
      </c>
      <c r="D700" s="1" t="s">
        <v>3459</v>
      </c>
      <c r="E700" s="6" t="s">
        <v>3021</v>
      </c>
      <c r="F700" t="s">
        <v>3465</v>
      </c>
      <c r="G700" t="s">
        <v>2985</v>
      </c>
      <c r="H700" s="47">
        <f t="shared" si="44"/>
        <v>699</v>
      </c>
      <c r="I700" s="324" t="s">
        <v>40</v>
      </c>
      <c r="J700" s="255" t="str">
        <f>IF(ISBLANK(INDEX('Policy Characteristics'!D:D,MATCH($C700,'Policy Characteristics'!$C:$C,0))),"",INDEX('Policy Characteristics'!D:D,MATCH($C700,'Policy Characteristics'!$C:$C,0)))</f>
        <v>Decrease Clean Industrial Equipment Cost of Capital</v>
      </c>
      <c r="K700" s="254" t="str">
        <f>IF(ISBLANK(INDEX('Policy Characteristics'!E:E,MATCH($C700,'Policy Characteristics'!$C:$C,0))),"",INDEX('Policy Characteristics'!E:E,MATCH($C700,'Policy Characteristics'!$C:$C,0)))</f>
        <v>indst eqpt cost of capital</v>
      </c>
      <c r="L700" s="261">
        <f>IF(ISBLANK(INDEX('Policy Characteristics'!F:F,MATCH($C700,'Policy Characteristics'!$C:$C,0))),"",INDEX('Policy Characteristics'!F:F,MATCH($C700,'Policy Characteristics'!$C:$C,0)))</f>
        <v>0</v>
      </c>
      <c r="M700" s="261">
        <f>IF(ISBLANK(INDEX('Policy Characteristics'!G:G,MATCH($C700,'Policy Characteristics'!$C:$C,0))),"",INDEX('Policy Characteristics'!G:G,MATCH($C700,'Policy Characteristics'!$C:$C,0)))</f>
        <v>0.5</v>
      </c>
      <c r="N700" s="261">
        <f>IF(ISBLANK(INDEX('Policy Characteristics'!H:H,MATCH($C700,'Policy Characteristics'!$C:$C,0))),"",INDEX('Policy Characteristics'!H:H,MATCH($C700,'Policy Characteristics'!$C:$C,0)))</f>
        <v>0.01</v>
      </c>
      <c r="O700" s="254" t="str">
        <f>IF(ISBLANK(INDEX('Policy Characteristics'!I:I,MATCH($C700,'Policy Characteristics'!$C:$C,0))),"",INDEX('Policy Characteristics'!I:I,MATCH($C700,'Policy Characteristics'!$C:$C,0)))</f>
        <v>% decrease</v>
      </c>
      <c r="P700" s="254" t="str">
        <f>IF(ISBLANK(INDEX('Policy Characteristics'!J:J,MATCH($C700,'Policy Characteristics'!$C:$C,0))),"",INDEX('Policy Characteristics'!J:J,MATCH($C700,'Policy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00" s="254" t="str">
        <f>IF(ISBLANK(INDEX('Policy Characteristics'!K:K,MATCH($C700,'Policy Characteristics'!$C:$C,0))),"",INDEX('Policy Characteristics'!K:K,MATCH($C700,'Policy Characteristics'!$C:$C,0)))</f>
        <v/>
      </c>
      <c r="R700" s="254" t="str">
        <f>IF(ISBLANK(INDEX('Policy Characteristics'!L:L,MATCH($C700,'Policy Characteristics'!$C:$C,0))),"",INDEX('Policy Characteristics'!L:L,MATCH($C700,'Policy Characteristics'!$C:$C,0)))</f>
        <v/>
      </c>
    </row>
    <row r="701" spans="1:18" x14ac:dyDescent="0.25">
      <c r="A701" s="254" t="str">
        <f>IF(ISBLANK(INDEX('Policy Characteristics'!A:A,MATCH($C701,'Policy Characteristics'!$C:$C,0))),"",INDEX('Policy Characteristics'!A:A,MATCH($C701,'Policy Characteristics'!$C:$C,0)))</f>
        <v>Industry</v>
      </c>
      <c r="B701" s="262" t="str">
        <f>IF(ISBLANK(INDEX('Policy Characteristics'!B:B,MATCH($C701,'Policy Characteristics'!$C:$C,0))),"",INDEX('Policy Characteristics'!B:B,MATCH($C701,'Policy Characteristics'!$C:$C,0)))</f>
        <v>Decrease Cost of Capital</v>
      </c>
      <c r="C701" s="254" t="str">
        <f>C$694</f>
        <v>Perc Decrease in Cost of Capital for Clean Industrial Equipment</v>
      </c>
      <c r="D701" s="1" t="s">
        <v>3459</v>
      </c>
      <c r="E701" s="6" t="s">
        <v>3022</v>
      </c>
      <c r="F701" t="s">
        <v>3465</v>
      </c>
      <c r="G701" t="s">
        <v>2986</v>
      </c>
      <c r="H701" s="47">
        <f t="shared" si="44"/>
        <v>700</v>
      </c>
      <c r="I701" s="324" t="s">
        <v>40</v>
      </c>
      <c r="J701" s="255" t="str">
        <f>IF(ISBLANK(INDEX('Policy Characteristics'!D:D,MATCH($C701,'Policy Characteristics'!$C:$C,0))),"",INDEX('Policy Characteristics'!D:D,MATCH($C701,'Policy Characteristics'!$C:$C,0)))</f>
        <v>Decrease Clean Industrial Equipment Cost of Capital</v>
      </c>
      <c r="K701" s="254" t="str">
        <f>IF(ISBLANK(INDEX('Policy Characteristics'!E:E,MATCH($C701,'Policy Characteristics'!$C:$C,0))),"",INDEX('Policy Characteristics'!E:E,MATCH($C701,'Policy Characteristics'!$C:$C,0)))</f>
        <v>indst eqpt cost of capital</v>
      </c>
      <c r="L701" s="261">
        <f>IF(ISBLANK(INDEX('Policy Characteristics'!F:F,MATCH($C701,'Policy Characteristics'!$C:$C,0))),"",INDEX('Policy Characteristics'!F:F,MATCH($C701,'Policy Characteristics'!$C:$C,0)))</f>
        <v>0</v>
      </c>
      <c r="M701" s="261">
        <f>IF(ISBLANK(INDEX('Policy Characteristics'!G:G,MATCH($C701,'Policy Characteristics'!$C:$C,0))),"",INDEX('Policy Characteristics'!G:G,MATCH($C701,'Policy Characteristics'!$C:$C,0)))</f>
        <v>0.5</v>
      </c>
      <c r="N701" s="261">
        <f>IF(ISBLANK(INDEX('Policy Characteristics'!H:H,MATCH($C701,'Policy Characteristics'!$C:$C,0))),"",INDEX('Policy Characteristics'!H:H,MATCH($C701,'Policy Characteristics'!$C:$C,0)))</f>
        <v>0.01</v>
      </c>
      <c r="O701" s="254" t="str">
        <f>IF(ISBLANK(INDEX('Policy Characteristics'!I:I,MATCH($C701,'Policy Characteristics'!$C:$C,0))),"",INDEX('Policy Characteristics'!I:I,MATCH($C701,'Policy Characteristics'!$C:$C,0)))</f>
        <v>% decrease</v>
      </c>
      <c r="P701" s="254" t="str">
        <f>IF(ISBLANK(INDEX('Policy Characteristics'!J:J,MATCH($C701,'Policy Characteristics'!$C:$C,0))),"",INDEX('Policy Characteristics'!J:J,MATCH($C701,'Policy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01" s="254" t="str">
        <f>IF(ISBLANK(INDEX('Policy Characteristics'!K:K,MATCH($C701,'Policy Characteristics'!$C:$C,0))),"",INDEX('Policy Characteristics'!K:K,MATCH($C701,'Policy Characteristics'!$C:$C,0)))</f>
        <v/>
      </c>
      <c r="R701" s="254" t="str">
        <f>IF(ISBLANK(INDEX('Policy Characteristics'!L:L,MATCH($C701,'Policy Characteristics'!$C:$C,0))),"",INDEX('Policy Characteristics'!L:L,MATCH($C701,'Policy Characteristics'!$C:$C,0)))</f>
        <v/>
      </c>
    </row>
    <row r="702" spans="1:18" x14ac:dyDescent="0.25">
      <c r="A702" s="254" t="str">
        <f>IF(ISBLANK(INDEX('Policy Characteristics'!A:A,MATCH($C702,'Policy Characteristics'!$C:$C,0))),"",INDEX('Policy Characteristics'!A:A,MATCH($C702,'Policy Characteristics'!$C:$C,0)))</f>
        <v>Industry</v>
      </c>
      <c r="B702" s="262" t="str">
        <f>IF(ISBLANK(INDEX('Policy Characteristics'!B:B,MATCH($C702,'Policy Characteristics'!$C:$C,0))),"",INDEX('Policy Characteristics'!B:B,MATCH($C702,'Policy Characteristics'!$C:$C,0)))</f>
        <v>Decrease Cost of Capital</v>
      </c>
      <c r="C702" s="254" t="str">
        <f t="shared" si="47"/>
        <v>Perc Decrease in Cost of Capital for Clean Industrial Equipment</v>
      </c>
      <c r="D702" s="1" t="s">
        <v>3459</v>
      </c>
      <c r="E702" s="6" t="s">
        <v>3023</v>
      </c>
      <c r="F702" t="s">
        <v>3465</v>
      </c>
      <c r="G702" t="s">
        <v>2987</v>
      </c>
      <c r="H702" s="47">
        <f t="shared" si="44"/>
        <v>701</v>
      </c>
      <c r="I702" s="324" t="s">
        <v>40</v>
      </c>
      <c r="J702" s="255" t="str">
        <f>IF(ISBLANK(INDEX('Policy Characteristics'!D:D,MATCH($C702,'Policy Characteristics'!$C:$C,0))),"",INDEX('Policy Characteristics'!D:D,MATCH($C702,'Policy Characteristics'!$C:$C,0)))</f>
        <v>Decrease Clean Industrial Equipment Cost of Capital</v>
      </c>
      <c r="K702" s="254" t="str">
        <f>IF(ISBLANK(INDEX('Policy Characteristics'!E:E,MATCH($C702,'Policy Characteristics'!$C:$C,0))),"",INDEX('Policy Characteristics'!E:E,MATCH($C702,'Policy Characteristics'!$C:$C,0)))</f>
        <v>indst eqpt cost of capital</v>
      </c>
      <c r="L702" s="261">
        <f>IF(ISBLANK(INDEX('Policy Characteristics'!F:F,MATCH($C702,'Policy Characteristics'!$C:$C,0))),"",INDEX('Policy Characteristics'!F:F,MATCH($C702,'Policy Characteristics'!$C:$C,0)))</f>
        <v>0</v>
      </c>
      <c r="M702" s="261">
        <f>IF(ISBLANK(INDEX('Policy Characteristics'!G:G,MATCH($C702,'Policy Characteristics'!$C:$C,0))),"",INDEX('Policy Characteristics'!G:G,MATCH($C702,'Policy Characteristics'!$C:$C,0)))</f>
        <v>0.5</v>
      </c>
      <c r="N702" s="261">
        <f>IF(ISBLANK(INDEX('Policy Characteristics'!H:H,MATCH($C702,'Policy Characteristics'!$C:$C,0))),"",INDEX('Policy Characteristics'!H:H,MATCH($C702,'Policy Characteristics'!$C:$C,0)))</f>
        <v>0.01</v>
      </c>
      <c r="O702" s="254" t="str">
        <f>IF(ISBLANK(INDEX('Policy Characteristics'!I:I,MATCH($C702,'Policy Characteristics'!$C:$C,0))),"",INDEX('Policy Characteristics'!I:I,MATCH($C702,'Policy Characteristics'!$C:$C,0)))</f>
        <v>% decrease</v>
      </c>
      <c r="P702" s="254" t="str">
        <f>IF(ISBLANK(INDEX('Policy Characteristics'!J:J,MATCH($C702,'Policy Characteristics'!$C:$C,0))),"",INDEX('Policy Characteristics'!J:J,MATCH($C702,'Policy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02" s="254" t="str">
        <f>IF(ISBLANK(INDEX('Policy Characteristics'!K:K,MATCH($C702,'Policy Characteristics'!$C:$C,0))),"",INDEX('Policy Characteristics'!K:K,MATCH($C702,'Policy Characteristics'!$C:$C,0)))</f>
        <v/>
      </c>
      <c r="R702" s="254" t="str">
        <f>IF(ISBLANK(INDEX('Policy Characteristics'!L:L,MATCH($C702,'Policy Characteristics'!$C:$C,0))),"",INDEX('Policy Characteristics'!L:L,MATCH($C702,'Policy Characteristics'!$C:$C,0)))</f>
        <v/>
      </c>
    </row>
    <row r="703" spans="1:18" x14ac:dyDescent="0.25">
      <c r="A703" s="254" t="str">
        <f>IF(ISBLANK(INDEX('Policy Characteristics'!A:A,MATCH($C703,'Policy Characteristics'!$C:$C,0))),"",INDEX('Policy Characteristics'!A:A,MATCH($C703,'Policy Characteristics'!$C:$C,0)))</f>
        <v>Industry</v>
      </c>
      <c r="B703" s="262" t="str">
        <f>IF(ISBLANK(INDEX('Policy Characteristics'!B:B,MATCH($C703,'Policy Characteristics'!$C:$C,0))),"",INDEX('Policy Characteristics'!B:B,MATCH($C703,'Policy Characteristics'!$C:$C,0)))</f>
        <v>Decrease Cost of Capital</v>
      </c>
      <c r="C703" s="254" t="str">
        <f t="shared" si="47"/>
        <v>Perc Decrease in Cost of Capital for Clean Industrial Equipment</v>
      </c>
      <c r="D703" s="1" t="s">
        <v>3459</v>
      </c>
      <c r="E703" s="6" t="s">
        <v>3024</v>
      </c>
      <c r="F703" t="s">
        <v>3465</v>
      </c>
      <c r="G703" t="s">
        <v>2546</v>
      </c>
      <c r="H703" s="47">
        <f t="shared" si="44"/>
        <v>702</v>
      </c>
      <c r="I703" s="324" t="s">
        <v>40</v>
      </c>
      <c r="J703" s="255" t="str">
        <f>IF(ISBLANK(INDEX('Policy Characteristics'!D:D,MATCH($C703,'Policy Characteristics'!$C:$C,0))),"",INDEX('Policy Characteristics'!D:D,MATCH($C703,'Policy Characteristics'!$C:$C,0)))</f>
        <v>Decrease Clean Industrial Equipment Cost of Capital</v>
      </c>
      <c r="K703" s="254" t="str">
        <f>IF(ISBLANK(INDEX('Policy Characteristics'!E:E,MATCH($C703,'Policy Characteristics'!$C:$C,0))),"",INDEX('Policy Characteristics'!E:E,MATCH($C703,'Policy Characteristics'!$C:$C,0)))</f>
        <v>indst eqpt cost of capital</v>
      </c>
      <c r="L703" s="261">
        <f>IF(ISBLANK(INDEX('Policy Characteristics'!F:F,MATCH($C703,'Policy Characteristics'!$C:$C,0))),"",INDEX('Policy Characteristics'!F:F,MATCH($C703,'Policy Characteristics'!$C:$C,0)))</f>
        <v>0</v>
      </c>
      <c r="M703" s="261">
        <f>IF(ISBLANK(INDEX('Policy Characteristics'!G:G,MATCH($C703,'Policy Characteristics'!$C:$C,0))),"",INDEX('Policy Characteristics'!G:G,MATCH($C703,'Policy Characteristics'!$C:$C,0)))</f>
        <v>0.5</v>
      </c>
      <c r="N703" s="261">
        <f>IF(ISBLANK(INDEX('Policy Characteristics'!H:H,MATCH($C703,'Policy Characteristics'!$C:$C,0))),"",INDEX('Policy Characteristics'!H:H,MATCH($C703,'Policy Characteristics'!$C:$C,0)))</f>
        <v>0.01</v>
      </c>
      <c r="O703" s="254" t="str">
        <f>IF(ISBLANK(INDEX('Policy Characteristics'!I:I,MATCH($C703,'Policy Characteristics'!$C:$C,0))),"",INDEX('Policy Characteristics'!I:I,MATCH($C703,'Policy Characteristics'!$C:$C,0)))</f>
        <v>% decrease</v>
      </c>
      <c r="P703" s="254" t="str">
        <f>IF(ISBLANK(INDEX('Policy Characteristics'!J:J,MATCH($C703,'Policy Characteristics'!$C:$C,0))),"",INDEX('Policy Characteristics'!J:J,MATCH($C703,'Policy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03" s="254" t="str">
        <f>IF(ISBLANK(INDEX('Policy Characteristics'!K:K,MATCH($C703,'Policy Characteristics'!$C:$C,0))),"",INDEX('Policy Characteristics'!K:K,MATCH($C703,'Policy Characteristics'!$C:$C,0)))</f>
        <v/>
      </c>
      <c r="R703" s="254" t="str">
        <f>IF(ISBLANK(INDEX('Policy Characteristics'!L:L,MATCH($C703,'Policy Characteristics'!$C:$C,0))),"",INDEX('Policy Characteristics'!L:L,MATCH($C703,'Policy Characteristics'!$C:$C,0)))</f>
        <v/>
      </c>
    </row>
    <row r="704" spans="1:18" x14ac:dyDescent="0.25">
      <c r="A704" s="254" t="str">
        <f>IF(ISBLANK(INDEX('Policy Characteristics'!A:A,MATCH($C704,'Policy Characteristics'!$C:$C,0))),"",INDEX('Policy Characteristics'!A:A,MATCH($C704,'Policy Characteristics'!$C:$C,0)))</f>
        <v>Industry</v>
      </c>
      <c r="B704" s="262" t="str">
        <f>IF(ISBLANK(INDEX('Policy Characteristics'!B:B,MATCH($C704,'Policy Characteristics'!$C:$C,0))),"",INDEX('Policy Characteristics'!B:B,MATCH($C704,'Policy Characteristics'!$C:$C,0)))</f>
        <v>Decrease Cost of Capital</v>
      </c>
      <c r="C704" s="254" t="str">
        <f t="shared" si="47"/>
        <v>Perc Decrease in Cost of Capital for Clean Industrial Equipment</v>
      </c>
      <c r="D704" s="1" t="s">
        <v>3459</v>
      </c>
      <c r="E704" s="6" t="s">
        <v>3025</v>
      </c>
      <c r="F704" t="s">
        <v>3465</v>
      </c>
      <c r="G704" t="s">
        <v>2988</v>
      </c>
      <c r="H704" s="47">
        <f t="shared" si="44"/>
        <v>703</v>
      </c>
      <c r="I704" s="324" t="s">
        <v>40</v>
      </c>
      <c r="J704" s="255" t="str">
        <f>IF(ISBLANK(INDEX('Policy Characteristics'!D:D,MATCH($C704,'Policy Characteristics'!$C:$C,0))),"",INDEX('Policy Characteristics'!D:D,MATCH($C704,'Policy Characteristics'!$C:$C,0)))</f>
        <v>Decrease Clean Industrial Equipment Cost of Capital</v>
      </c>
      <c r="K704" s="254" t="str">
        <f>IF(ISBLANK(INDEX('Policy Characteristics'!E:E,MATCH($C704,'Policy Characteristics'!$C:$C,0))),"",INDEX('Policy Characteristics'!E:E,MATCH($C704,'Policy Characteristics'!$C:$C,0)))</f>
        <v>indst eqpt cost of capital</v>
      </c>
      <c r="L704" s="261">
        <f>IF(ISBLANK(INDEX('Policy Characteristics'!F:F,MATCH($C704,'Policy Characteristics'!$C:$C,0))),"",INDEX('Policy Characteristics'!F:F,MATCH($C704,'Policy Characteristics'!$C:$C,0)))</f>
        <v>0</v>
      </c>
      <c r="M704" s="261">
        <f>IF(ISBLANK(INDEX('Policy Characteristics'!G:G,MATCH($C704,'Policy Characteristics'!$C:$C,0))),"",INDEX('Policy Characteristics'!G:G,MATCH($C704,'Policy Characteristics'!$C:$C,0)))</f>
        <v>0.5</v>
      </c>
      <c r="N704" s="261">
        <f>IF(ISBLANK(INDEX('Policy Characteristics'!H:H,MATCH($C704,'Policy Characteristics'!$C:$C,0))),"",INDEX('Policy Characteristics'!H:H,MATCH($C704,'Policy Characteristics'!$C:$C,0)))</f>
        <v>0.01</v>
      </c>
      <c r="O704" s="254" t="str">
        <f>IF(ISBLANK(INDEX('Policy Characteristics'!I:I,MATCH($C704,'Policy Characteristics'!$C:$C,0))),"",INDEX('Policy Characteristics'!I:I,MATCH($C704,'Policy Characteristics'!$C:$C,0)))</f>
        <v>% decrease</v>
      </c>
      <c r="P704" s="254" t="str">
        <f>IF(ISBLANK(INDEX('Policy Characteristics'!J:J,MATCH($C704,'Policy Characteristics'!$C:$C,0))),"",INDEX('Policy Characteristics'!J:J,MATCH($C704,'Policy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04" s="254" t="str">
        <f>IF(ISBLANK(INDEX('Policy Characteristics'!K:K,MATCH($C704,'Policy Characteristics'!$C:$C,0))),"",INDEX('Policy Characteristics'!K:K,MATCH($C704,'Policy Characteristics'!$C:$C,0)))</f>
        <v/>
      </c>
      <c r="R704" s="254" t="str">
        <f>IF(ISBLANK(INDEX('Policy Characteristics'!L:L,MATCH($C704,'Policy Characteristics'!$C:$C,0))),"",INDEX('Policy Characteristics'!L:L,MATCH($C704,'Policy Characteristics'!$C:$C,0)))</f>
        <v/>
      </c>
    </row>
    <row r="705" spans="1:18" x14ac:dyDescent="0.25">
      <c r="A705" s="254" t="str">
        <f>IF(ISBLANK(INDEX('Policy Characteristics'!A:A,MATCH($C705,'Policy Characteristics'!$C:$C,0))),"",INDEX('Policy Characteristics'!A:A,MATCH($C705,'Policy Characteristics'!$C:$C,0)))</f>
        <v>Industry</v>
      </c>
      <c r="B705" s="262" t="str">
        <f>IF(ISBLANK(INDEX('Policy Characteristics'!B:B,MATCH($C705,'Policy Characteristics'!$C:$C,0))),"",INDEX('Policy Characteristics'!B:B,MATCH($C705,'Policy Characteristics'!$C:$C,0)))</f>
        <v>Decrease Cost of Capital</v>
      </c>
      <c r="C705" s="254" t="str">
        <f t="shared" si="47"/>
        <v>Perc Decrease in Cost of Capital for Clean Industrial Equipment</v>
      </c>
      <c r="D705" s="1" t="s">
        <v>3459</v>
      </c>
      <c r="E705" s="6" t="s">
        <v>3026</v>
      </c>
      <c r="F705" t="s">
        <v>3465</v>
      </c>
      <c r="G705" t="s">
        <v>2989</v>
      </c>
      <c r="H705" s="47">
        <f t="shared" si="44"/>
        <v>704</v>
      </c>
      <c r="I705" s="324" t="s">
        <v>40</v>
      </c>
      <c r="J705" s="255" t="str">
        <f>IF(ISBLANK(INDEX('Policy Characteristics'!D:D,MATCH($C705,'Policy Characteristics'!$C:$C,0))),"",INDEX('Policy Characteristics'!D:D,MATCH($C705,'Policy Characteristics'!$C:$C,0)))</f>
        <v>Decrease Clean Industrial Equipment Cost of Capital</v>
      </c>
      <c r="K705" s="254" t="str">
        <f>IF(ISBLANK(INDEX('Policy Characteristics'!E:E,MATCH($C705,'Policy Characteristics'!$C:$C,0))),"",INDEX('Policy Characteristics'!E:E,MATCH($C705,'Policy Characteristics'!$C:$C,0)))</f>
        <v>indst eqpt cost of capital</v>
      </c>
      <c r="L705" s="261">
        <f>IF(ISBLANK(INDEX('Policy Characteristics'!F:F,MATCH($C705,'Policy Characteristics'!$C:$C,0))),"",INDEX('Policy Characteristics'!F:F,MATCH($C705,'Policy Characteristics'!$C:$C,0)))</f>
        <v>0</v>
      </c>
      <c r="M705" s="261">
        <f>IF(ISBLANK(INDEX('Policy Characteristics'!G:G,MATCH($C705,'Policy Characteristics'!$C:$C,0))),"",INDEX('Policy Characteristics'!G:G,MATCH($C705,'Policy Characteristics'!$C:$C,0)))</f>
        <v>0.5</v>
      </c>
      <c r="N705" s="261">
        <f>IF(ISBLANK(INDEX('Policy Characteristics'!H:H,MATCH($C705,'Policy Characteristics'!$C:$C,0))),"",INDEX('Policy Characteristics'!H:H,MATCH($C705,'Policy Characteristics'!$C:$C,0)))</f>
        <v>0.01</v>
      </c>
      <c r="O705" s="254" t="str">
        <f>IF(ISBLANK(INDEX('Policy Characteristics'!I:I,MATCH($C705,'Policy Characteristics'!$C:$C,0))),"",INDEX('Policy Characteristics'!I:I,MATCH($C705,'Policy Characteristics'!$C:$C,0)))</f>
        <v>% decrease</v>
      </c>
      <c r="P705" s="254" t="str">
        <f>IF(ISBLANK(INDEX('Policy Characteristics'!J:J,MATCH($C705,'Policy Characteristics'!$C:$C,0))),"",INDEX('Policy Characteristics'!J:J,MATCH($C705,'Policy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05" s="254" t="str">
        <f>IF(ISBLANK(INDEX('Policy Characteristics'!K:K,MATCH($C705,'Policy Characteristics'!$C:$C,0))),"",INDEX('Policy Characteristics'!K:K,MATCH($C705,'Policy Characteristics'!$C:$C,0)))</f>
        <v/>
      </c>
      <c r="R705" s="254" t="str">
        <f>IF(ISBLANK(INDEX('Policy Characteristics'!L:L,MATCH($C705,'Policy Characteristics'!$C:$C,0))),"",INDEX('Policy Characteristics'!L:L,MATCH($C705,'Policy Characteristics'!$C:$C,0)))</f>
        <v/>
      </c>
    </row>
    <row r="706" spans="1:18" ht="30" x14ac:dyDescent="0.25">
      <c r="A706" s="254" t="str">
        <f>IF(ISBLANK(INDEX('Policy Characteristics'!A:A,MATCH($C706,'Policy Characteristics'!$C:$C,0))),"",INDEX('Policy Characteristics'!A:A,MATCH($C706,'Policy Characteristics'!$C:$C,0)))</f>
        <v>Industry</v>
      </c>
      <c r="B706" s="262" t="str">
        <f>IF(ISBLANK(INDEX('Policy Characteristics'!B:B,MATCH($C706,'Policy Characteristics'!$C:$C,0))),"",INDEX('Policy Characteristics'!B:B,MATCH($C706,'Policy Characteristics'!$C:$C,0)))</f>
        <v>Decrease Cost of Capital</v>
      </c>
      <c r="C706" s="254" t="str">
        <f t="shared" si="47"/>
        <v>Perc Decrease in Cost of Capital for Clean Industrial Equipment</v>
      </c>
      <c r="D706" s="1" t="s">
        <v>3459</v>
      </c>
      <c r="E706" s="6" t="s">
        <v>3027</v>
      </c>
      <c r="F706" t="s">
        <v>3465</v>
      </c>
      <c r="G706" t="s">
        <v>2990</v>
      </c>
      <c r="H706" s="47">
        <f t="shared" si="44"/>
        <v>705</v>
      </c>
      <c r="I706" s="324" t="s">
        <v>40</v>
      </c>
      <c r="J706" s="255" t="str">
        <f>IF(ISBLANK(INDEX('Policy Characteristics'!D:D,MATCH($C706,'Policy Characteristics'!$C:$C,0))),"",INDEX('Policy Characteristics'!D:D,MATCH($C706,'Policy Characteristics'!$C:$C,0)))</f>
        <v>Decrease Clean Industrial Equipment Cost of Capital</v>
      </c>
      <c r="K706" s="254" t="str">
        <f>IF(ISBLANK(INDEX('Policy Characteristics'!E:E,MATCH($C706,'Policy Characteristics'!$C:$C,0))),"",INDEX('Policy Characteristics'!E:E,MATCH($C706,'Policy Characteristics'!$C:$C,0)))</f>
        <v>indst eqpt cost of capital</v>
      </c>
      <c r="L706" s="261">
        <f>IF(ISBLANK(INDEX('Policy Characteristics'!F:F,MATCH($C706,'Policy Characteristics'!$C:$C,0))),"",INDEX('Policy Characteristics'!F:F,MATCH($C706,'Policy Characteristics'!$C:$C,0)))</f>
        <v>0</v>
      </c>
      <c r="M706" s="261">
        <f>IF(ISBLANK(INDEX('Policy Characteristics'!G:G,MATCH($C706,'Policy Characteristics'!$C:$C,0))),"",INDEX('Policy Characteristics'!G:G,MATCH($C706,'Policy Characteristics'!$C:$C,0)))</f>
        <v>0.5</v>
      </c>
      <c r="N706" s="261">
        <f>IF(ISBLANK(INDEX('Policy Characteristics'!H:H,MATCH($C706,'Policy Characteristics'!$C:$C,0))),"",INDEX('Policy Characteristics'!H:H,MATCH($C706,'Policy Characteristics'!$C:$C,0)))</f>
        <v>0.01</v>
      </c>
      <c r="O706" s="254" t="str">
        <f>IF(ISBLANK(INDEX('Policy Characteristics'!I:I,MATCH($C706,'Policy Characteristics'!$C:$C,0))),"",INDEX('Policy Characteristics'!I:I,MATCH($C706,'Policy Characteristics'!$C:$C,0)))</f>
        <v>% decrease</v>
      </c>
      <c r="P706" s="254" t="str">
        <f>IF(ISBLANK(INDEX('Policy Characteristics'!J:J,MATCH($C706,'Policy Characteristics'!$C:$C,0))),"",INDEX('Policy Characteristics'!J:J,MATCH($C706,'Policy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06" s="254" t="str">
        <f>IF(ISBLANK(INDEX('Policy Characteristics'!K:K,MATCH($C706,'Policy Characteristics'!$C:$C,0))),"",INDEX('Policy Characteristics'!K:K,MATCH($C706,'Policy Characteristics'!$C:$C,0)))</f>
        <v/>
      </c>
      <c r="R706" s="254" t="str">
        <f>IF(ISBLANK(INDEX('Policy Characteristics'!L:L,MATCH($C706,'Policy Characteristics'!$C:$C,0))),"",INDEX('Policy Characteristics'!L:L,MATCH($C706,'Policy Characteristics'!$C:$C,0)))</f>
        <v/>
      </c>
    </row>
    <row r="707" spans="1:18" x14ac:dyDescent="0.25">
      <c r="A707" s="254" t="str">
        <f>IF(ISBLANK(INDEX('Policy Characteristics'!A:A,MATCH($C707,'Policy Characteristics'!$C:$C,0))),"",INDEX('Policy Characteristics'!A:A,MATCH($C707,'Policy Characteristics'!$C:$C,0)))</f>
        <v>Industry</v>
      </c>
      <c r="B707" s="262" t="str">
        <f>IF(ISBLANK(INDEX('Policy Characteristics'!B:B,MATCH($C707,'Policy Characteristics'!$C:$C,0))),"",INDEX('Policy Characteristics'!B:B,MATCH($C707,'Policy Characteristics'!$C:$C,0)))</f>
        <v>Decrease Cost of Capital</v>
      </c>
      <c r="C707" s="254" t="str">
        <f t="shared" si="47"/>
        <v>Perc Decrease in Cost of Capital for Clean Industrial Equipment</v>
      </c>
      <c r="D707" s="1" t="s">
        <v>3459</v>
      </c>
      <c r="E707" s="6" t="s">
        <v>3028</v>
      </c>
      <c r="F707" t="s">
        <v>3465</v>
      </c>
      <c r="G707" t="s">
        <v>2547</v>
      </c>
      <c r="H707" s="47">
        <f t="shared" ref="H707:H770" si="48">H706+1</f>
        <v>706</v>
      </c>
      <c r="I707" s="324" t="s">
        <v>40</v>
      </c>
      <c r="J707" s="255" t="str">
        <f>IF(ISBLANK(INDEX('Policy Characteristics'!D:D,MATCH($C707,'Policy Characteristics'!$C:$C,0))),"",INDEX('Policy Characteristics'!D:D,MATCH($C707,'Policy Characteristics'!$C:$C,0)))</f>
        <v>Decrease Clean Industrial Equipment Cost of Capital</v>
      </c>
      <c r="K707" s="254" t="str">
        <f>IF(ISBLANK(INDEX('Policy Characteristics'!E:E,MATCH($C707,'Policy Characteristics'!$C:$C,0))),"",INDEX('Policy Characteristics'!E:E,MATCH($C707,'Policy Characteristics'!$C:$C,0)))</f>
        <v>indst eqpt cost of capital</v>
      </c>
      <c r="L707" s="261">
        <f>IF(ISBLANK(INDEX('Policy Characteristics'!F:F,MATCH($C707,'Policy Characteristics'!$C:$C,0))),"",INDEX('Policy Characteristics'!F:F,MATCH($C707,'Policy Characteristics'!$C:$C,0)))</f>
        <v>0</v>
      </c>
      <c r="M707" s="261">
        <f>IF(ISBLANK(INDEX('Policy Characteristics'!G:G,MATCH($C707,'Policy Characteristics'!$C:$C,0))),"",INDEX('Policy Characteristics'!G:G,MATCH($C707,'Policy Characteristics'!$C:$C,0)))</f>
        <v>0.5</v>
      </c>
      <c r="N707" s="261">
        <f>IF(ISBLANK(INDEX('Policy Characteristics'!H:H,MATCH($C707,'Policy Characteristics'!$C:$C,0))),"",INDEX('Policy Characteristics'!H:H,MATCH($C707,'Policy Characteristics'!$C:$C,0)))</f>
        <v>0.01</v>
      </c>
      <c r="O707" s="254" t="str">
        <f>IF(ISBLANK(INDEX('Policy Characteristics'!I:I,MATCH($C707,'Policy Characteristics'!$C:$C,0))),"",INDEX('Policy Characteristics'!I:I,MATCH($C707,'Policy Characteristics'!$C:$C,0)))</f>
        <v>% decrease</v>
      </c>
      <c r="P707" s="254" t="str">
        <f>IF(ISBLANK(INDEX('Policy Characteristics'!J:J,MATCH($C707,'Policy Characteristics'!$C:$C,0))),"",INDEX('Policy Characteristics'!J:J,MATCH($C707,'Policy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07" s="254" t="str">
        <f>IF(ISBLANK(INDEX('Policy Characteristics'!K:K,MATCH($C707,'Policy Characteristics'!$C:$C,0))),"",INDEX('Policy Characteristics'!K:K,MATCH($C707,'Policy Characteristics'!$C:$C,0)))</f>
        <v/>
      </c>
      <c r="R707" s="254" t="str">
        <f>IF(ISBLANK(INDEX('Policy Characteristics'!L:L,MATCH($C707,'Policy Characteristics'!$C:$C,0))),"",INDEX('Policy Characteristics'!L:L,MATCH($C707,'Policy Characteristics'!$C:$C,0)))</f>
        <v/>
      </c>
    </row>
    <row r="708" spans="1:18" x14ac:dyDescent="0.25">
      <c r="A708" s="254" t="str">
        <f>IF(ISBLANK(INDEX('Policy Characteristics'!A:A,MATCH($C708,'Policy Characteristics'!$C:$C,0))),"",INDEX('Policy Characteristics'!A:A,MATCH($C708,'Policy Characteristics'!$C:$C,0)))</f>
        <v>Industry</v>
      </c>
      <c r="B708" s="262" t="str">
        <f>IF(ISBLANK(INDEX('Policy Characteristics'!B:B,MATCH($C708,'Policy Characteristics'!$C:$C,0))),"",INDEX('Policy Characteristics'!B:B,MATCH($C708,'Policy Characteristics'!$C:$C,0)))</f>
        <v>Decrease Cost of Capital</v>
      </c>
      <c r="C708" s="254" t="str">
        <f t="shared" si="47"/>
        <v>Perc Decrease in Cost of Capital for Clean Industrial Equipment</v>
      </c>
      <c r="D708" s="1" t="s">
        <v>3459</v>
      </c>
      <c r="E708" s="6" t="s">
        <v>3029</v>
      </c>
      <c r="F708" t="s">
        <v>3465</v>
      </c>
      <c r="G708" t="s">
        <v>2991</v>
      </c>
      <c r="H708" s="47">
        <f t="shared" si="48"/>
        <v>707</v>
      </c>
      <c r="I708" s="324" t="s">
        <v>40</v>
      </c>
      <c r="J708" s="255" t="str">
        <f>IF(ISBLANK(INDEX('Policy Characteristics'!D:D,MATCH($C708,'Policy Characteristics'!$C:$C,0))),"",INDEX('Policy Characteristics'!D:D,MATCH($C708,'Policy Characteristics'!$C:$C,0)))</f>
        <v>Decrease Clean Industrial Equipment Cost of Capital</v>
      </c>
      <c r="K708" s="254" t="str">
        <f>IF(ISBLANK(INDEX('Policy Characteristics'!E:E,MATCH($C708,'Policy Characteristics'!$C:$C,0))),"",INDEX('Policy Characteristics'!E:E,MATCH($C708,'Policy Characteristics'!$C:$C,0)))</f>
        <v>indst eqpt cost of capital</v>
      </c>
      <c r="L708" s="261">
        <f>IF(ISBLANK(INDEX('Policy Characteristics'!F:F,MATCH($C708,'Policy Characteristics'!$C:$C,0))),"",INDEX('Policy Characteristics'!F:F,MATCH($C708,'Policy Characteristics'!$C:$C,0)))</f>
        <v>0</v>
      </c>
      <c r="M708" s="261">
        <f>IF(ISBLANK(INDEX('Policy Characteristics'!G:G,MATCH($C708,'Policy Characteristics'!$C:$C,0))),"",INDEX('Policy Characteristics'!G:G,MATCH($C708,'Policy Characteristics'!$C:$C,0)))</f>
        <v>0.5</v>
      </c>
      <c r="N708" s="261">
        <f>IF(ISBLANK(INDEX('Policy Characteristics'!H:H,MATCH($C708,'Policy Characteristics'!$C:$C,0))),"",INDEX('Policy Characteristics'!H:H,MATCH($C708,'Policy Characteristics'!$C:$C,0)))</f>
        <v>0.01</v>
      </c>
      <c r="O708" s="254" t="str">
        <f>IF(ISBLANK(INDEX('Policy Characteristics'!I:I,MATCH($C708,'Policy Characteristics'!$C:$C,0))),"",INDEX('Policy Characteristics'!I:I,MATCH($C708,'Policy Characteristics'!$C:$C,0)))</f>
        <v>% decrease</v>
      </c>
      <c r="P708" s="254" t="str">
        <f>IF(ISBLANK(INDEX('Policy Characteristics'!J:J,MATCH($C708,'Policy Characteristics'!$C:$C,0))),"",INDEX('Policy Characteristics'!J:J,MATCH($C708,'Policy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08" s="254" t="str">
        <f>IF(ISBLANK(INDEX('Policy Characteristics'!K:K,MATCH($C708,'Policy Characteristics'!$C:$C,0))),"",INDEX('Policy Characteristics'!K:K,MATCH($C708,'Policy Characteristics'!$C:$C,0)))</f>
        <v/>
      </c>
      <c r="R708" s="254" t="str">
        <f>IF(ISBLANK(INDEX('Policy Characteristics'!L:L,MATCH($C708,'Policy Characteristics'!$C:$C,0))),"",INDEX('Policy Characteristics'!L:L,MATCH($C708,'Policy Characteristics'!$C:$C,0)))</f>
        <v/>
      </c>
    </row>
    <row r="709" spans="1:18" ht="30" x14ac:dyDescent="0.25">
      <c r="A709" s="254" t="str">
        <f>IF(ISBLANK(INDEX('Policy Characteristics'!A:A,MATCH($C709,'Policy Characteristics'!$C:$C,0))),"",INDEX('Policy Characteristics'!A:A,MATCH($C709,'Policy Characteristics'!$C:$C,0)))</f>
        <v>Industry</v>
      </c>
      <c r="B709" s="262" t="str">
        <f>IF(ISBLANK(INDEX('Policy Characteristics'!B:B,MATCH($C709,'Policy Characteristics'!$C:$C,0))),"",INDEX('Policy Characteristics'!B:B,MATCH($C709,'Policy Characteristics'!$C:$C,0)))</f>
        <v>Decrease Cost of Capital</v>
      </c>
      <c r="C709" s="254" t="str">
        <f t="shared" si="47"/>
        <v>Perc Decrease in Cost of Capital for Clean Industrial Equipment</v>
      </c>
      <c r="D709" s="1" t="s">
        <v>3459</v>
      </c>
      <c r="E709" s="6" t="s">
        <v>3030</v>
      </c>
      <c r="F709" t="s">
        <v>3465</v>
      </c>
      <c r="G709" t="s">
        <v>2992</v>
      </c>
      <c r="H709" s="47">
        <f t="shared" si="48"/>
        <v>708</v>
      </c>
      <c r="I709" s="324" t="s">
        <v>40</v>
      </c>
      <c r="J709" s="255" t="str">
        <f>IF(ISBLANK(INDEX('Policy Characteristics'!D:D,MATCH($C709,'Policy Characteristics'!$C:$C,0))),"",INDEX('Policy Characteristics'!D:D,MATCH($C709,'Policy Characteristics'!$C:$C,0)))</f>
        <v>Decrease Clean Industrial Equipment Cost of Capital</v>
      </c>
      <c r="K709" s="254" t="str">
        <f>IF(ISBLANK(INDEX('Policy Characteristics'!E:E,MATCH($C709,'Policy Characteristics'!$C:$C,0))),"",INDEX('Policy Characteristics'!E:E,MATCH($C709,'Policy Characteristics'!$C:$C,0)))</f>
        <v>indst eqpt cost of capital</v>
      </c>
      <c r="L709" s="261">
        <f>IF(ISBLANK(INDEX('Policy Characteristics'!F:F,MATCH($C709,'Policy Characteristics'!$C:$C,0))),"",INDEX('Policy Characteristics'!F:F,MATCH($C709,'Policy Characteristics'!$C:$C,0)))</f>
        <v>0</v>
      </c>
      <c r="M709" s="261">
        <f>IF(ISBLANK(INDEX('Policy Characteristics'!G:G,MATCH($C709,'Policy Characteristics'!$C:$C,0))),"",INDEX('Policy Characteristics'!G:G,MATCH($C709,'Policy Characteristics'!$C:$C,0)))</f>
        <v>0.5</v>
      </c>
      <c r="N709" s="261">
        <f>IF(ISBLANK(INDEX('Policy Characteristics'!H:H,MATCH($C709,'Policy Characteristics'!$C:$C,0))),"",INDEX('Policy Characteristics'!H:H,MATCH($C709,'Policy Characteristics'!$C:$C,0)))</f>
        <v>0.01</v>
      </c>
      <c r="O709" s="254" t="str">
        <f>IF(ISBLANK(INDEX('Policy Characteristics'!I:I,MATCH($C709,'Policy Characteristics'!$C:$C,0))),"",INDEX('Policy Characteristics'!I:I,MATCH($C709,'Policy Characteristics'!$C:$C,0)))</f>
        <v>% decrease</v>
      </c>
      <c r="P709" s="254" t="str">
        <f>IF(ISBLANK(INDEX('Policy Characteristics'!J:J,MATCH($C709,'Policy Characteristics'!$C:$C,0))),"",INDEX('Policy Characteristics'!J:J,MATCH($C709,'Policy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09" s="254" t="str">
        <f>IF(ISBLANK(INDEX('Policy Characteristics'!K:K,MATCH($C709,'Policy Characteristics'!$C:$C,0))),"",INDEX('Policy Characteristics'!K:K,MATCH($C709,'Policy Characteristics'!$C:$C,0)))</f>
        <v/>
      </c>
      <c r="R709" s="254" t="str">
        <f>IF(ISBLANK(INDEX('Policy Characteristics'!L:L,MATCH($C709,'Policy Characteristics'!$C:$C,0))),"",INDEX('Policy Characteristics'!L:L,MATCH($C709,'Policy Characteristics'!$C:$C,0)))</f>
        <v/>
      </c>
    </row>
    <row r="710" spans="1:18" x14ac:dyDescent="0.25">
      <c r="A710" s="254" t="str">
        <f>IF(ISBLANK(INDEX('Policy Characteristics'!A:A,MATCH($C710,'Policy Characteristics'!$C:$C,0))),"",INDEX('Policy Characteristics'!A:A,MATCH($C710,'Policy Characteristics'!$C:$C,0)))</f>
        <v>Industry</v>
      </c>
      <c r="B710" s="262" t="str">
        <f>IF(ISBLANK(INDEX('Policy Characteristics'!B:B,MATCH($C710,'Policy Characteristics'!$C:$C,0))),"",INDEX('Policy Characteristics'!B:B,MATCH($C710,'Policy Characteristics'!$C:$C,0)))</f>
        <v>Decrease Cost of Capital</v>
      </c>
      <c r="C710" s="254" t="str">
        <f t="shared" si="47"/>
        <v>Perc Decrease in Cost of Capital for Clean Industrial Equipment</v>
      </c>
      <c r="D710" s="1" t="s">
        <v>3459</v>
      </c>
      <c r="E710" s="6" t="s">
        <v>3031</v>
      </c>
      <c r="F710" t="s">
        <v>3465</v>
      </c>
      <c r="G710" t="s">
        <v>2993</v>
      </c>
      <c r="H710" s="47">
        <f t="shared" si="48"/>
        <v>709</v>
      </c>
      <c r="I710" s="324" t="s">
        <v>40</v>
      </c>
      <c r="J710" s="255" t="str">
        <f>IF(ISBLANK(INDEX('Policy Characteristics'!D:D,MATCH($C710,'Policy Characteristics'!$C:$C,0))),"",INDEX('Policy Characteristics'!D:D,MATCH($C710,'Policy Characteristics'!$C:$C,0)))</f>
        <v>Decrease Clean Industrial Equipment Cost of Capital</v>
      </c>
      <c r="K710" s="254" t="str">
        <f>IF(ISBLANK(INDEX('Policy Characteristics'!E:E,MATCH($C710,'Policy Characteristics'!$C:$C,0))),"",INDEX('Policy Characteristics'!E:E,MATCH($C710,'Policy Characteristics'!$C:$C,0)))</f>
        <v>indst eqpt cost of capital</v>
      </c>
      <c r="L710" s="261">
        <f>IF(ISBLANK(INDEX('Policy Characteristics'!F:F,MATCH($C710,'Policy Characteristics'!$C:$C,0))),"",INDEX('Policy Characteristics'!F:F,MATCH($C710,'Policy Characteristics'!$C:$C,0)))</f>
        <v>0</v>
      </c>
      <c r="M710" s="261">
        <f>IF(ISBLANK(INDEX('Policy Characteristics'!G:G,MATCH($C710,'Policy Characteristics'!$C:$C,0))),"",INDEX('Policy Characteristics'!G:G,MATCH($C710,'Policy Characteristics'!$C:$C,0)))</f>
        <v>0.5</v>
      </c>
      <c r="N710" s="261">
        <f>IF(ISBLANK(INDEX('Policy Characteristics'!H:H,MATCH($C710,'Policy Characteristics'!$C:$C,0))),"",INDEX('Policy Characteristics'!H:H,MATCH($C710,'Policy Characteristics'!$C:$C,0)))</f>
        <v>0.01</v>
      </c>
      <c r="O710" s="254" t="str">
        <f>IF(ISBLANK(INDEX('Policy Characteristics'!I:I,MATCH($C710,'Policy Characteristics'!$C:$C,0))),"",INDEX('Policy Characteristics'!I:I,MATCH($C710,'Policy Characteristics'!$C:$C,0)))</f>
        <v>% decrease</v>
      </c>
      <c r="P710" s="254" t="str">
        <f>IF(ISBLANK(INDEX('Policy Characteristics'!J:J,MATCH($C710,'Policy Characteristics'!$C:$C,0))),"",INDEX('Policy Characteristics'!J:J,MATCH($C710,'Policy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10" s="254" t="str">
        <f>IF(ISBLANK(INDEX('Policy Characteristics'!K:K,MATCH($C710,'Policy Characteristics'!$C:$C,0))),"",INDEX('Policy Characteristics'!K:K,MATCH($C710,'Policy Characteristics'!$C:$C,0)))</f>
        <v/>
      </c>
      <c r="R710" s="254" t="str">
        <f>IF(ISBLANK(INDEX('Policy Characteristics'!L:L,MATCH($C710,'Policy Characteristics'!$C:$C,0))),"",INDEX('Policy Characteristics'!L:L,MATCH($C710,'Policy Characteristics'!$C:$C,0)))</f>
        <v/>
      </c>
    </row>
    <row r="711" spans="1:18" x14ac:dyDescent="0.25">
      <c r="A711" s="254" t="str">
        <f>IF(ISBLANK(INDEX('Policy Characteristics'!A:A,MATCH($C711,'Policy Characteristics'!$C:$C,0))),"",INDEX('Policy Characteristics'!A:A,MATCH($C711,'Policy Characteristics'!$C:$C,0)))</f>
        <v>Industry</v>
      </c>
      <c r="B711" s="262" t="str">
        <f>IF(ISBLANK(INDEX('Policy Characteristics'!B:B,MATCH($C711,'Policy Characteristics'!$C:$C,0))),"",INDEX('Policy Characteristics'!B:B,MATCH($C711,'Policy Characteristics'!$C:$C,0)))</f>
        <v>Decrease Cost of Capital</v>
      </c>
      <c r="C711" s="254" t="str">
        <f t="shared" si="47"/>
        <v>Perc Decrease in Cost of Capital for Clean Industrial Equipment</v>
      </c>
      <c r="D711" s="1" t="s">
        <v>3459</v>
      </c>
      <c r="E711" s="6" t="s">
        <v>3032</v>
      </c>
      <c r="F711" t="s">
        <v>3465</v>
      </c>
      <c r="G711" t="s">
        <v>2994</v>
      </c>
      <c r="H711" s="47">
        <f t="shared" si="48"/>
        <v>710</v>
      </c>
      <c r="I711" s="324" t="s">
        <v>40</v>
      </c>
      <c r="J711" s="255" t="str">
        <f>IF(ISBLANK(INDEX('Policy Characteristics'!D:D,MATCH($C711,'Policy Characteristics'!$C:$C,0))),"",INDEX('Policy Characteristics'!D:D,MATCH($C711,'Policy Characteristics'!$C:$C,0)))</f>
        <v>Decrease Clean Industrial Equipment Cost of Capital</v>
      </c>
      <c r="K711" s="254" t="str">
        <f>IF(ISBLANK(INDEX('Policy Characteristics'!E:E,MATCH($C711,'Policy Characteristics'!$C:$C,0))),"",INDEX('Policy Characteristics'!E:E,MATCH($C711,'Policy Characteristics'!$C:$C,0)))</f>
        <v>indst eqpt cost of capital</v>
      </c>
      <c r="L711" s="261">
        <f>IF(ISBLANK(INDEX('Policy Characteristics'!F:F,MATCH($C711,'Policy Characteristics'!$C:$C,0))),"",INDEX('Policy Characteristics'!F:F,MATCH($C711,'Policy Characteristics'!$C:$C,0)))</f>
        <v>0</v>
      </c>
      <c r="M711" s="261">
        <f>IF(ISBLANK(INDEX('Policy Characteristics'!G:G,MATCH($C711,'Policy Characteristics'!$C:$C,0))),"",INDEX('Policy Characteristics'!G:G,MATCH($C711,'Policy Characteristics'!$C:$C,0)))</f>
        <v>0.5</v>
      </c>
      <c r="N711" s="261">
        <f>IF(ISBLANK(INDEX('Policy Characteristics'!H:H,MATCH($C711,'Policy Characteristics'!$C:$C,0))),"",INDEX('Policy Characteristics'!H:H,MATCH($C711,'Policy Characteristics'!$C:$C,0)))</f>
        <v>0.01</v>
      </c>
      <c r="O711" s="254" t="str">
        <f>IF(ISBLANK(INDEX('Policy Characteristics'!I:I,MATCH($C711,'Policy Characteristics'!$C:$C,0))),"",INDEX('Policy Characteristics'!I:I,MATCH($C711,'Policy Characteristics'!$C:$C,0)))</f>
        <v>% decrease</v>
      </c>
      <c r="P711" s="254" t="str">
        <f>IF(ISBLANK(INDEX('Policy Characteristics'!J:J,MATCH($C711,'Policy Characteristics'!$C:$C,0))),"",INDEX('Policy Characteristics'!J:J,MATCH($C711,'Policy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11" s="254" t="str">
        <f>IF(ISBLANK(INDEX('Policy Characteristics'!K:K,MATCH($C711,'Policy Characteristics'!$C:$C,0))),"",INDEX('Policy Characteristics'!K:K,MATCH($C711,'Policy Characteristics'!$C:$C,0)))</f>
        <v/>
      </c>
      <c r="R711" s="254" t="str">
        <f>IF(ISBLANK(INDEX('Policy Characteristics'!L:L,MATCH($C711,'Policy Characteristics'!$C:$C,0))),"",INDEX('Policy Characteristics'!L:L,MATCH($C711,'Policy Characteristics'!$C:$C,0)))</f>
        <v/>
      </c>
    </row>
    <row r="712" spans="1:18" x14ac:dyDescent="0.25">
      <c r="A712" s="254" t="str">
        <f>IF(ISBLANK(INDEX('Policy Characteristics'!A:A,MATCH($C712,'Policy Characteristics'!$C:$C,0))),"",INDEX('Policy Characteristics'!A:A,MATCH($C712,'Policy Characteristics'!$C:$C,0)))</f>
        <v>Industry</v>
      </c>
      <c r="B712" s="262" t="str">
        <f>IF(ISBLANK(INDEX('Policy Characteristics'!B:B,MATCH($C712,'Policy Characteristics'!$C:$C,0))),"",INDEX('Policy Characteristics'!B:B,MATCH($C712,'Policy Characteristics'!$C:$C,0)))</f>
        <v>Decrease Cost of Capital</v>
      </c>
      <c r="C712" s="254" t="str">
        <f t="shared" si="47"/>
        <v>Perc Decrease in Cost of Capital for Clean Industrial Equipment</v>
      </c>
      <c r="D712" s="1" t="s">
        <v>3459</v>
      </c>
      <c r="E712" s="6" t="s">
        <v>3033</v>
      </c>
      <c r="F712" t="s">
        <v>3465</v>
      </c>
      <c r="G712" t="s">
        <v>2995</v>
      </c>
      <c r="H712" s="47">
        <f t="shared" si="48"/>
        <v>711</v>
      </c>
      <c r="I712" s="324" t="s">
        <v>40</v>
      </c>
      <c r="J712" s="255" t="str">
        <f>IF(ISBLANK(INDEX('Policy Characteristics'!D:D,MATCH($C712,'Policy Characteristics'!$C:$C,0))),"",INDEX('Policy Characteristics'!D:D,MATCH($C712,'Policy Characteristics'!$C:$C,0)))</f>
        <v>Decrease Clean Industrial Equipment Cost of Capital</v>
      </c>
      <c r="K712" s="254" t="str">
        <f>IF(ISBLANK(INDEX('Policy Characteristics'!E:E,MATCH($C712,'Policy Characteristics'!$C:$C,0))),"",INDEX('Policy Characteristics'!E:E,MATCH($C712,'Policy Characteristics'!$C:$C,0)))</f>
        <v>indst eqpt cost of capital</v>
      </c>
      <c r="L712" s="261">
        <f>IF(ISBLANK(INDEX('Policy Characteristics'!F:F,MATCH($C712,'Policy Characteristics'!$C:$C,0))),"",INDEX('Policy Characteristics'!F:F,MATCH($C712,'Policy Characteristics'!$C:$C,0)))</f>
        <v>0</v>
      </c>
      <c r="M712" s="261">
        <f>IF(ISBLANK(INDEX('Policy Characteristics'!G:G,MATCH($C712,'Policy Characteristics'!$C:$C,0))),"",INDEX('Policy Characteristics'!G:G,MATCH($C712,'Policy Characteristics'!$C:$C,0)))</f>
        <v>0.5</v>
      </c>
      <c r="N712" s="261">
        <f>IF(ISBLANK(INDEX('Policy Characteristics'!H:H,MATCH($C712,'Policy Characteristics'!$C:$C,0))),"",INDEX('Policy Characteristics'!H:H,MATCH($C712,'Policy Characteristics'!$C:$C,0)))</f>
        <v>0.01</v>
      </c>
      <c r="O712" s="254" t="str">
        <f>IF(ISBLANK(INDEX('Policy Characteristics'!I:I,MATCH($C712,'Policy Characteristics'!$C:$C,0))),"",INDEX('Policy Characteristics'!I:I,MATCH($C712,'Policy Characteristics'!$C:$C,0)))</f>
        <v>% decrease</v>
      </c>
      <c r="P712" s="254" t="str">
        <f>IF(ISBLANK(INDEX('Policy Characteristics'!J:J,MATCH($C712,'Policy Characteristics'!$C:$C,0))),"",INDEX('Policy Characteristics'!J:J,MATCH($C712,'Policy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12" s="254" t="str">
        <f>IF(ISBLANK(INDEX('Policy Characteristics'!K:K,MATCH($C712,'Policy Characteristics'!$C:$C,0))),"",INDEX('Policy Characteristics'!K:K,MATCH($C712,'Policy Characteristics'!$C:$C,0)))</f>
        <v/>
      </c>
      <c r="R712" s="254" t="str">
        <f>IF(ISBLANK(INDEX('Policy Characteristics'!L:L,MATCH($C712,'Policy Characteristics'!$C:$C,0))),"",INDEX('Policy Characteristics'!L:L,MATCH($C712,'Policy Characteristics'!$C:$C,0)))</f>
        <v/>
      </c>
    </row>
    <row r="713" spans="1:18" x14ac:dyDescent="0.25">
      <c r="A713" s="254" t="str">
        <f>IF(ISBLANK(INDEX('Policy Characteristics'!A:A,MATCH($C713,'Policy Characteristics'!$C:$C,0))),"",INDEX('Policy Characteristics'!A:A,MATCH($C713,'Policy Characteristics'!$C:$C,0)))</f>
        <v>Industry</v>
      </c>
      <c r="B713" s="262" t="str">
        <f>IF(ISBLANK(INDEX('Policy Characteristics'!B:B,MATCH($C713,'Policy Characteristics'!$C:$C,0))),"",INDEX('Policy Characteristics'!B:B,MATCH($C713,'Policy Characteristics'!$C:$C,0)))</f>
        <v>Decrease Cost of Capital</v>
      </c>
      <c r="C713" s="254" t="str">
        <f t="shared" si="47"/>
        <v>Perc Decrease in Cost of Capital for Clean Industrial Equipment</v>
      </c>
      <c r="D713" s="1" t="s">
        <v>3459</v>
      </c>
      <c r="E713" s="6" t="s">
        <v>3034</v>
      </c>
      <c r="F713" t="s">
        <v>3465</v>
      </c>
      <c r="G713" t="s">
        <v>2996</v>
      </c>
      <c r="H713" s="47">
        <f t="shared" si="48"/>
        <v>712</v>
      </c>
      <c r="I713" s="324" t="s">
        <v>40</v>
      </c>
      <c r="J713" s="255" t="str">
        <f>IF(ISBLANK(INDEX('Policy Characteristics'!D:D,MATCH($C713,'Policy Characteristics'!$C:$C,0))),"",INDEX('Policy Characteristics'!D:D,MATCH($C713,'Policy Characteristics'!$C:$C,0)))</f>
        <v>Decrease Clean Industrial Equipment Cost of Capital</v>
      </c>
      <c r="K713" s="254" t="str">
        <f>IF(ISBLANK(INDEX('Policy Characteristics'!E:E,MATCH($C713,'Policy Characteristics'!$C:$C,0))),"",INDEX('Policy Characteristics'!E:E,MATCH($C713,'Policy Characteristics'!$C:$C,0)))</f>
        <v>indst eqpt cost of capital</v>
      </c>
      <c r="L713" s="261">
        <f>IF(ISBLANK(INDEX('Policy Characteristics'!F:F,MATCH($C713,'Policy Characteristics'!$C:$C,0))),"",INDEX('Policy Characteristics'!F:F,MATCH($C713,'Policy Characteristics'!$C:$C,0)))</f>
        <v>0</v>
      </c>
      <c r="M713" s="261">
        <f>IF(ISBLANK(INDEX('Policy Characteristics'!G:G,MATCH($C713,'Policy Characteristics'!$C:$C,0))),"",INDEX('Policy Characteristics'!G:G,MATCH($C713,'Policy Characteristics'!$C:$C,0)))</f>
        <v>0.5</v>
      </c>
      <c r="N713" s="261">
        <f>IF(ISBLANK(INDEX('Policy Characteristics'!H:H,MATCH($C713,'Policy Characteristics'!$C:$C,0))),"",INDEX('Policy Characteristics'!H:H,MATCH($C713,'Policy Characteristics'!$C:$C,0)))</f>
        <v>0.01</v>
      </c>
      <c r="O713" s="254" t="str">
        <f>IF(ISBLANK(INDEX('Policy Characteristics'!I:I,MATCH($C713,'Policy Characteristics'!$C:$C,0))),"",INDEX('Policy Characteristics'!I:I,MATCH($C713,'Policy Characteristics'!$C:$C,0)))</f>
        <v>% decrease</v>
      </c>
      <c r="P713" s="254" t="str">
        <f>IF(ISBLANK(INDEX('Policy Characteristics'!J:J,MATCH($C713,'Policy Characteristics'!$C:$C,0))),"",INDEX('Policy Characteristics'!J:J,MATCH($C713,'Policy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13" s="254" t="str">
        <f>IF(ISBLANK(INDEX('Policy Characteristics'!K:K,MATCH($C713,'Policy Characteristics'!$C:$C,0))),"",INDEX('Policy Characteristics'!K:K,MATCH($C713,'Policy Characteristics'!$C:$C,0)))</f>
        <v/>
      </c>
      <c r="R713" s="254" t="str">
        <f>IF(ISBLANK(INDEX('Policy Characteristics'!L:L,MATCH($C713,'Policy Characteristics'!$C:$C,0))),"",INDEX('Policy Characteristics'!L:L,MATCH($C713,'Policy Characteristics'!$C:$C,0)))</f>
        <v/>
      </c>
    </row>
    <row r="714" spans="1:18" x14ac:dyDescent="0.25">
      <c r="A714" s="254" t="str">
        <f>IF(ISBLANK(INDEX('Policy Characteristics'!A:A,MATCH($C714,'Policy Characteristics'!$C:$C,0))),"",INDEX('Policy Characteristics'!A:A,MATCH($C714,'Policy Characteristics'!$C:$C,0)))</f>
        <v>Industry</v>
      </c>
      <c r="B714" s="262" t="str">
        <f>IF(ISBLANK(INDEX('Policy Characteristics'!B:B,MATCH($C714,'Policy Characteristics'!$C:$C,0))),"",INDEX('Policy Characteristics'!B:B,MATCH($C714,'Policy Characteristics'!$C:$C,0)))</f>
        <v>Decrease Cost of Capital</v>
      </c>
      <c r="C714" s="254" t="str">
        <f t="shared" si="47"/>
        <v>Perc Decrease in Cost of Capital for Clean Industrial Equipment</v>
      </c>
      <c r="D714" s="1" t="s">
        <v>3459</v>
      </c>
      <c r="E714" s="6" t="s">
        <v>3035</v>
      </c>
      <c r="F714" t="s">
        <v>3465</v>
      </c>
      <c r="G714" t="s">
        <v>2997</v>
      </c>
      <c r="H714" s="47">
        <f t="shared" si="48"/>
        <v>713</v>
      </c>
      <c r="I714" s="324" t="s">
        <v>40</v>
      </c>
      <c r="J714" s="255" t="str">
        <f>IF(ISBLANK(INDEX('Policy Characteristics'!D:D,MATCH($C714,'Policy Characteristics'!$C:$C,0))),"",INDEX('Policy Characteristics'!D:D,MATCH($C714,'Policy Characteristics'!$C:$C,0)))</f>
        <v>Decrease Clean Industrial Equipment Cost of Capital</v>
      </c>
      <c r="K714" s="254" t="str">
        <f>IF(ISBLANK(INDEX('Policy Characteristics'!E:E,MATCH($C714,'Policy Characteristics'!$C:$C,0))),"",INDEX('Policy Characteristics'!E:E,MATCH($C714,'Policy Characteristics'!$C:$C,0)))</f>
        <v>indst eqpt cost of capital</v>
      </c>
      <c r="L714" s="261">
        <f>IF(ISBLANK(INDEX('Policy Characteristics'!F:F,MATCH($C714,'Policy Characteristics'!$C:$C,0))),"",INDEX('Policy Characteristics'!F:F,MATCH($C714,'Policy Characteristics'!$C:$C,0)))</f>
        <v>0</v>
      </c>
      <c r="M714" s="261">
        <f>IF(ISBLANK(INDEX('Policy Characteristics'!G:G,MATCH($C714,'Policy Characteristics'!$C:$C,0))),"",INDEX('Policy Characteristics'!G:G,MATCH($C714,'Policy Characteristics'!$C:$C,0)))</f>
        <v>0.5</v>
      </c>
      <c r="N714" s="261">
        <f>IF(ISBLANK(INDEX('Policy Characteristics'!H:H,MATCH($C714,'Policy Characteristics'!$C:$C,0))),"",INDEX('Policy Characteristics'!H:H,MATCH($C714,'Policy Characteristics'!$C:$C,0)))</f>
        <v>0.01</v>
      </c>
      <c r="O714" s="254" t="str">
        <f>IF(ISBLANK(INDEX('Policy Characteristics'!I:I,MATCH($C714,'Policy Characteristics'!$C:$C,0))),"",INDEX('Policy Characteristics'!I:I,MATCH($C714,'Policy Characteristics'!$C:$C,0)))</f>
        <v>% decrease</v>
      </c>
      <c r="P714" s="254" t="str">
        <f>IF(ISBLANK(INDEX('Policy Characteristics'!J:J,MATCH($C714,'Policy Characteristics'!$C:$C,0))),"",INDEX('Policy Characteristics'!J:J,MATCH($C714,'Policy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14" s="254" t="str">
        <f>IF(ISBLANK(INDEX('Policy Characteristics'!K:K,MATCH($C714,'Policy Characteristics'!$C:$C,0))),"",INDEX('Policy Characteristics'!K:K,MATCH($C714,'Policy Characteristics'!$C:$C,0)))</f>
        <v/>
      </c>
      <c r="R714" s="254" t="str">
        <f>IF(ISBLANK(INDEX('Policy Characteristics'!L:L,MATCH($C714,'Policy Characteristics'!$C:$C,0))),"",INDEX('Policy Characteristics'!L:L,MATCH($C714,'Policy Characteristics'!$C:$C,0)))</f>
        <v/>
      </c>
    </row>
    <row r="715" spans="1:18" x14ac:dyDescent="0.25">
      <c r="A715" s="254" t="str">
        <f>IF(ISBLANK(INDEX('Policy Characteristics'!A:A,MATCH($C715,'Policy Characteristics'!$C:$C,0))),"",INDEX('Policy Characteristics'!A:A,MATCH($C715,'Policy Characteristics'!$C:$C,0)))</f>
        <v>Industry</v>
      </c>
      <c r="B715" s="262" t="str">
        <f>IF(ISBLANK(INDEX('Policy Characteristics'!B:B,MATCH($C715,'Policy Characteristics'!$C:$C,0))),"",INDEX('Policy Characteristics'!B:B,MATCH($C715,'Policy Characteristics'!$C:$C,0)))</f>
        <v>Decrease Cost of Capital</v>
      </c>
      <c r="C715" s="254" t="str">
        <f t="shared" si="47"/>
        <v>Perc Decrease in Cost of Capital for Clean Industrial Equipment</v>
      </c>
      <c r="D715" s="1" t="s">
        <v>3459</v>
      </c>
      <c r="E715" s="6" t="s">
        <v>3036</v>
      </c>
      <c r="F715" t="s">
        <v>3465</v>
      </c>
      <c r="G715" t="s">
        <v>2998</v>
      </c>
      <c r="H715" s="47">
        <f t="shared" si="48"/>
        <v>714</v>
      </c>
      <c r="I715" s="324" t="s">
        <v>40</v>
      </c>
      <c r="J715" s="255" t="str">
        <f>IF(ISBLANK(INDEX('Policy Characteristics'!D:D,MATCH($C715,'Policy Characteristics'!$C:$C,0))),"",INDEX('Policy Characteristics'!D:D,MATCH($C715,'Policy Characteristics'!$C:$C,0)))</f>
        <v>Decrease Clean Industrial Equipment Cost of Capital</v>
      </c>
      <c r="K715" s="254" t="str">
        <f>IF(ISBLANK(INDEX('Policy Characteristics'!E:E,MATCH($C715,'Policy Characteristics'!$C:$C,0))),"",INDEX('Policy Characteristics'!E:E,MATCH($C715,'Policy Characteristics'!$C:$C,0)))</f>
        <v>indst eqpt cost of capital</v>
      </c>
      <c r="L715" s="261">
        <f>IF(ISBLANK(INDEX('Policy Characteristics'!F:F,MATCH($C715,'Policy Characteristics'!$C:$C,0))),"",INDEX('Policy Characteristics'!F:F,MATCH($C715,'Policy Characteristics'!$C:$C,0)))</f>
        <v>0</v>
      </c>
      <c r="M715" s="261">
        <f>IF(ISBLANK(INDEX('Policy Characteristics'!G:G,MATCH($C715,'Policy Characteristics'!$C:$C,0))),"",INDEX('Policy Characteristics'!G:G,MATCH($C715,'Policy Characteristics'!$C:$C,0)))</f>
        <v>0.5</v>
      </c>
      <c r="N715" s="261">
        <f>IF(ISBLANK(INDEX('Policy Characteristics'!H:H,MATCH($C715,'Policy Characteristics'!$C:$C,0))),"",INDEX('Policy Characteristics'!H:H,MATCH($C715,'Policy Characteristics'!$C:$C,0)))</f>
        <v>0.01</v>
      </c>
      <c r="O715" s="254" t="str">
        <f>IF(ISBLANK(INDEX('Policy Characteristics'!I:I,MATCH($C715,'Policy Characteristics'!$C:$C,0))),"",INDEX('Policy Characteristics'!I:I,MATCH($C715,'Policy Characteristics'!$C:$C,0)))</f>
        <v>% decrease</v>
      </c>
      <c r="P715" s="254" t="str">
        <f>IF(ISBLANK(INDEX('Policy Characteristics'!J:J,MATCH($C715,'Policy Characteristics'!$C:$C,0))),"",INDEX('Policy Characteristics'!J:J,MATCH($C715,'Policy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15" s="254" t="str">
        <f>IF(ISBLANK(INDEX('Policy Characteristics'!K:K,MATCH($C715,'Policy Characteristics'!$C:$C,0))),"",INDEX('Policy Characteristics'!K:K,MATCH($C715,'Policy Characteristics'!$C:$C,0)))</f>
        <v/>
      </c>
      <c r="R715" s="254" t="str">
        <f>IF(ISBLANK(INDEX('Policy Characteristics'!L:L,MATCH($C715,'Policy Characteristics'!$C:$C,0))),"",INDEX('Policy Characteristics'!L:L,MATCH($C715,'Policy Characteristics'!$C:$C,0)))</f>
        <v/>
      </c>
    </row>
    <row r="716" spans="1:18" ht="30" x14ac:dyDescent="0.25">
      <c r="A716" s="254" t="str">
        <f>IF(ISBLANK(INDEX('Policy Characteristics'!A:A,MATCH($C716,'Policy Characteristics'!$C:$C,0))),"",INDEX('Policy Characteristics'!A:A,MATCH($C716,'Policy Characteristics'!$C:$C,0)))</f>
        <v>Industry</v>
      </c>
      <c r="B716" s="262" t="str">
        <f>IF(ISBLANK(INDEX('Policy Characteristics'!B:B,MATCH($C716,'Policy Characteristics'!$C:$C,0))),"",INDEX('Policy Characteristics'!B:B,MATCH($C716,'Policy Characteristics'!$C:$C,0)))</f>
        <v>Decrease Cost of Capital</v>
      </c>
      <c r="C716" s="254" t="str">
        <f t="shared" si="47"/>
        <v>Perc Decrease in Cost of Capital for Clean Industrial Equipment</v>
      </c>
      <c r="D716" s="1" t="s">
        <v>3459</v>
      </c>
      <c r="E716" s="6" t="s">
        <v>3037</v>
      </c>
      <c r="F716" t="s">
        <v>3465</v>
      </c>
      <c r="G716" t="s">
        <v>2999</v>
      </c>
      <c r="H716" s="47">
        <f t="shared" si="48"/>
        <v>715</v>
      </c>
      <c r="I716" s="324" t="s">
        <v>40</v>
      </c>
      <c r="J716" s="255" t="str">
        <f>IF(ISBLANK(INDEX('Policy Characteristics'!D:D,MATCH($C716,'Policy Characteristics'!$C:$C,0))),"",INDEX('Policy Characteristics'!D:D,MATCH($C716,'Policy Characteristics'!$C:$C,0)))</f>
        <v>Decrease Clean Industrial Equipment Cost of Capital</v>
      </c>
      <c r="K716" s="254" t="str">
        <f>IF(ISBLANK(INDEX('Policy Characteristics'!E:E,MATCH($C716,'Policy Characteristics'!$C:$C,0))),"",INDEX('Policy Characteristics'!E:E,MATCH($C716,'Policy Characteristics'!$C:$C,0)))</f>
        <v>indst eqpt cost of capital</v>
      </c>
      <c r="L716" s="261">
        <f>IF(ISBLANK(INDEX('Policy Characteristics'!F:F,MATCH($C716,'Policy Characteristics'!$C:$C,0))),"",INDEX('Policy Characteristics'!F:F,MATCH($C716,'Policy Characteristics'!$C:$C,0)))</f>
        <v>0</v>
      </c>
      <c r="M716" s="261">
        <f>IF(ISBLANK(INDEX('Policy Characteristics'!G:G,MATCH($C716,'Policy Characteristics'!$C:$C,0))),"",INDEX('Policy Characteristics'!G:G,MATCH($C716,'Policy Characteristics'!$C:$C,0)))</f>
        <v>0.5</v>
      </c>
      <c r="N716" s="261">
        <f>IF(ISBLANK(INDEX('Policy Characteristics'!H:H,MATCH($C716,'Policy Characteristics'!$C:$C,0))),"",INDEX('Policy Characteristics'!H:H,MATCH($C716,'Policy Characteristics'!$C:$C,0)))</f>
        <v>0.01</v>
      </c>
      <c r="O716" s="254" t="str">
        <f>IF(ISBLANK(INDEX('Policy Characteristics'!I:I,MATCH($C716,'Policy Characteristics'!$C:$C,0))),"",INDEX('Policy Characteristics'!I:I,MATCH($C716,'Policy Characteristics'!$C:$C,0)))</f>
        <v>% decrease</v>
      </c>
      <c r="P716" s="254" t="str">
        <f>IF(ISBLANK(INDEX('Policy Characteristics'!J:J,MATCH($C716,'Policy Characteristics'!$C:$C,0))),"",INDEX('Policy Characteristics'!J:J,MATCH($C716,'Policy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16" s="254" t="str">
        <f>IF(ISBLANK(INDEX('Policy Characteristics'!K:K,MATCH($C716,'Policy Characteristics'!$C:$C,0))),"",INDEX('Policy Characteristics'!K:K,MATCH($C716,'Policy Characteristics'!$C:$C,0)))</f>
        <v/>
      </c>
      <c r="R716" s="254" t="str">
        <f>IF(ISBLANK(INDEX('Policy Characteristics'!L:L,MATCH($C716,'Policy Characteristics'!$C:$C,0))),"",INDEX('Policy Characteristics'!L:L,MATCH($C716,'Policy Characteristics'!$C:$C,0)))</f>
        <v/>
      </c>
    </row>
    <row r="717" spans="1:18" x14ac:dyDescent="0.25">
      <c r="A717" s="254" t="str">
        <f>IF(ISBLANK(INDEX('Policy Characteristics'!A:A,MATCH($C717,'Policy Characteristics'!$C:$C,0))),"",INDEX('Policy Characteristics'!A:A,MATCH($C717,'Policy Characteristics'!$C:$C,0)))</f>
        <v>Industry</v>
      </c>
      <c r="B717" s="262" t="str">
        <f>IF(ISBLANK(INDEX('Policy Characteristics'!B:B,MATCH($C717,'Policy Characteristics'!$C:$C,0))),"",INDEX('Policy Characteristics'!B:B,MATCH($C717,'Policy Characteristics'!$C:$C,0)))</f>
        <v>Decrease Cost of Capital</v>
      </c>
      <c r="C717" s="254" t="str">
        <f t="shared" si="47"/>
        <v>Perc Decrease in Cost of Capital for Clean Industrial Equipment</v>
      </c>
      <c r="D717" s="1" t="s">
        <v>3459</v>
      </c>
      <c r="E717" s="6" t="s">
        <v>3038</v>
      </c>
      <c r="F717" t="s">
        <v>3465</v>
      </c>
      <c r="G717" t="s">
        <v>3041</v>
      </c>
      <c r="H717" s="47">
        <f t="shared" si="48"/>
        <v>716</v>
      </c>
      <c r="I717" s="324" t="s">
        <v>40</v>
      </c>
      <c r="J717" s="255" t="str">
        <f>IF(ISBLANK(INDEX('Policy Characteristics'!D:D,MATCH($C717,'Policy Characteristics'!$C:$C,0))),"",INDEX('Policy Characteristics'!D:D,MATCH($C717,'Policy Characteristics'!$C:$C,0)))</f>
        <v>Decrease Clean Industrial Equipment Cost of Capital</v>
      </c>
      <c r="K717" s="254" t="str">
        <f>IF(ISBLANK(INDEX('Policy Characteristics'!E:E,MATCH($C717,'Policy Characteristics'!$C:$C,0))),"",INDEX('Policy Characteristics'!E:E,MATCH($C717,'Policy Characteristics'!$C:$C,0)))</f>
        <v>indst eqpt cost of capital</v>
      </c>
      <c r="L717" s="261">
        <f>IF(ISBLANK(INDEX('Policy Characteristics'!F:F,MATCH($C717,'Policy Characteristics'!$C:$C,0))),"",INDEX('Policy Characteristics'!F:F,MATCH($C717,'Policy Characteristics'!$C:$C,0)))</f>
        <v>0</v>
      </c>
      <c r="M717" s="261">
        <f>IF(ISBLANK(INDEX('Policy Characteristics'!G:G,MATCH($C717,'Policy Characteristics'!$C:$C,0))),"",INDEX('Policy Characteristics'!G:G,MATCH($C717,'Policy Characteristics'!$C:$C,0)))</f>
        <v>0.5</v>
      </c>
      <c r="N717" s="261">
        <f>IF(ISBLANK(INDEX('Policy Characteristics'!H:H,MATCH($C717,'Policy Characteristics'!$C:$C,0))),"",INDEX('Policy Characteristics'!H:H,MATCH($C717,'Policy Characteristics'!$C:$C,0)))</f>
        <v>0.01</v>
      </c>
      <c r="O717" s="254" t="str">
        <f>IF(ISBLANK(INDEX('Policy Characteristics'!I:I,MATCH($C717,'Policy Characteristics'!$C:$C,0))),"",INDEX('Policy Characteristics'!I:I,MATCH($C717,'Policy Characteristics'!$C:$C,0)))</f>
        <v>% decrease</v>
      </c>
      <c r="P717" s="254" t="str">
        <f>IF(ISBLANK(INDEX('Policy Characteristics'!J:J,MATCH($C717,'Policy Characteristics'!$C:$C,0))),"",INDEX('Policy Characteristics'!J:J,MATCH($C717,'Policy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17" s="254" t="str">
        <f>IF(ISBLANK(INDEX('Policy Characteristics'!K:K,MATCH($C717,'Policy Characteristics'!$C:$C,0))),"",INDEX('Policy Characteristics'!K:K,MATCH($C717,'Policy Characteristics'!$C:$C,0)))</f>
        <v/>
      </c>
      <c r="R717" s="254" t="str">
        <f>IF(ISBLANK(INDEX('Policy Characteristics'!L:L,MATCH($C717,'Policy Characteristics'!$C:$C,0))),"",INDEX('Policy Characteristics'!L:L,MATCH($C717,'Policy Characteristics'!$C:$C,0)))</f>
        <v/>
      </c>
    </row>
    <row r="718" spans="1:18" x14ac:dyDescent="0.25">
      <c r="A718" s="254" t="str">
        <f>IF(ISBLANK(INDEX('Policy Characteristics'!A:A,MATCH($C718,'Policy Characteristics'!$C:$C,0))),"",INDEX('Policy Characteristics'!A:A,MATCH($C718,'Policy Characteristics'!$C:$C,0)))</f>
        <v>Industry</v>
      </c>
      <c r="B718" s="262" t="str">
        <f>IF(ISBLANK(INDEX('Policy Characteristics'!B:B,MATCH($C718,'Policy Characteristics'!$C:$C,0))),"",INDEX('Policy Characteristics'!B:B,MATCH($C718,'Policy Characteristics'!$C:$C,0)))</f>
        <v>Decrease Cost of Capital</v>
      </c>
      <c r="C718" s="254" t="str">
        <f t="shared" si="47"/>
        <v>Perc Decrease in Cost of Capital for Clean Industrial Equipment</v>
      </c>
      <c r="D718" s="1" t="s">
        <v>3459</v>
      </c>
      <c r="E718" s="6" t="s">
        <v>3039</v>
      </c>
      <c r="F718" t="s">
        <v>3465</v>
      </c>
      <c r="G718" t="s">
        <v>3000</v>
      </c>
      <c r="H718" s="47">
        <f t="shared" si="48"/>
        <v>717</v>
      </c>
      <c r="I718" s="324" t="s">
        <v>40</v>
      </c>
      <c r="J718" s="255" t="str">
        <f>IF(ISBLANK(INDEX('Policy Characteristics'!D:D,MATCH($C718,'Policy Characteristics'!$C:$C,0))),"",INDEX('Policy Characteristics'!D:D,MATCH($C718,'Policy Characteristics'!$C:$C,0)))</f>
        <v>Decrease Clean Industrial Equipment Cost of Capital</v>
      </c>
      <c r="K718" s="254" t="str">
        <f>IF(ISBLANK(INDEX('Policy Characteristics'!E:E,MATCH($C718,'Policy Characteristics'!$C:$C,0))),"",INDEX('Policy Characteristics'!E:E,MATCH($C718,'Policy Characteristics'!$C:$C,0)))</f>
        <v>indst eqpt cost of capital</v>
      </c>
      <c r="L718" s="261">
        <f>IF(ISBLANK(INDEX('Policy Characteristics'!F:F,MATCH($C718,'Policy Characteristics'!$C:$C,0))),"",INDEX('Policy Characteristics'!F:F,MATCH($C718,'Policy Characteristics'!$C:$C,0)))</f>
        <v>0</v>
      </c>
      <c r="M718" s="261">
        <f>IF(ISBLANK(INDEX('Policy Characteristics'!G:G,MATCH($C718,'Policy Characteristics'!$C:$C,0))),"",INDEX('Policy Characteristics'!G:G,MATCH($C718,'Policy Characteristics'!$C:$C,0)))</f>
        <v>0.5</v>
      </c>
      <c r="N718" s="261">
        <f>IF(ISBLANK(INDEX('Policy Characteristics'!H:H,MATCH($C718,'Policy Characteristics'!$C:$C,0))),"",INDEX('Policy Characteristics'!H:H,MATCH($C718,'Policy Characteristics'!$C:$C,0)))</f>
        <v>0.01</v>
      </c>
      <c r="O718" s="254" t="str">
        <f>IF(ISBLANK(INDEX('Policy Characteristics'!I:I,MATCH($C718,'Policy Characteristics'!$C:$C,0))),"",INDEX('Policy Characteristics'!I:I,MATCH($C718,'Policy Characteristics'!$C:$C,0)))</f>
        <v>% decrease</v>
      </c>
      <c r="P718" s="254" t="str">
        <f>IF(ISBLANK(INDEX('Policy Characteristics'!J:J,MATCH($C718,'Policy Characteristics'!$C:$C,0))),"",INDEX('Policy Characteristics'!J:J,MATCH($C718,'Policy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18" s="254" t="str">
        <f>IF(ISBLANK(INDEX('Policy Characteristics'!K:K,MATCH($C718,'Policy Characteristics'!$C:$C,0))),"",INDEX('Policy Characteristics'!K:K,MATCH($C718,'Policy Characteristics'!$C:$C,0)))</f>
        <v/>
      </c>
      <c r="R718" s="254" t="str">
        <f>IF(ISBLANK(INDEX('Policy Characteristics'!L:L,MATCH($C718,'Policy Characteristics'!$C:$C,0))),"",INDEX('Policy Characteristics'!L:L,MATCH($C718,'Policy Characteristics'!$C:$C,0)))</f>
        <v/>
      </c>
    </row>
    <row r="719" spans="1:18" x14ac:dyDescent="0.25">
      <c r="A719" s="254" t="str">
        <f>IF(ISBLANK(INDEX('Policy Characteristics'!A:A,MATCH($C719,'Policy Characteristics'!$C:$C,0))),"",INDEX('Policy Characteristics'!A:A,MATCH($C719,'Policy Characteristics'!$C:$C,0)))</f>
        <v>Industry</v>
      </c>
      <c r="B719" s="262" t="str">
        <f>IF(ISBLANK(INDEX('Policy Characteristics'!B:B,MATCH($C719,'Policy Characteristics'!$C:$C,0))),"",INDEX('Policy Characteristics'!B:B,MATCH($C719,'Policy Characteristics'!$C:$C,0)))</f>
        <v>Decrease Cost of Capital</v>
      </c>
      <c r="C719" s="254" t="str">
        <f t="shared" si="47"/>
        <v>Perc Decrease in Cost of Capital for Clean Industrial Equipment</v>
      </c>
      <c r="D719" s="1" t="s">
        <v>3460</v>
      </c>
      <c r="E719" s="45" t="s">
        <v>3015</v>
      </c>
      <c r="F719" t="s">
        <v>3466</v>
      </c>
      <c r="G719" t="s">
        <v>3040</v>
      </c>
      <c r="H719" s="47">
        <f t="shared" si="48"/>
        <v>718</v>
      </c>
      <c r="I719" s="324" t="s">
        <v>40</v>
      </c>
      <c r="J719" s="255" t="str">
        <f>IF(ISBLANK(INDEX('Policy Characteristics'!D:D,MATCH($C719,'Policy Characteristics'!$C:$C,0))),"",INDEX('Policy Characteristics'!D:D,MATCH($C719,'Policy Characteristics'!$C:$C,0)))</f>
        <v>Decrease Clean Industrial Equipment Cost of Capital</v>
      </c>
      <c r="K719" s="254" t="str">
        <f>IF(ISBLANK(INDEX('Policy Characteristics'!E:E,MATCH($C719,'Policy Characteristics'!$C:$C,0))),"",INDEX('Policy Characteristics'!E:E,MATCH($C719,'Policy Characteristics'!$C:$C,0)))</f>
        <v>indst eqpt cost of capital</v>
      </c>
      <c r="L719" s="261">
        <f>IF(ISBLANK(INDEX('Policy Characteristics'!F:F,MATCH($C719,'Policy Characteristics'!$C:$C,0))),"",INDEX('Policy Characteristics'!F:F,MATCH($C719,'Policy Characteristics'!$C:$C,0)))</f>
        <v>0</v>
      </c>
      <c r="M719" s="261">
        <f>IF(ISBLANK(INDEX('Policy Characteristics'!G:G,MATCH($C719,'Policy Characteristics'!$C:$C,0))),"",INDEX('Policy Characteristics'!G:G,MATCH($C719,'Policy Characteristics'!$C:$C,0)))</f>
        <v>0.5</v>
      </c>
      <c r="N719" s="261">
        <f>IF(ISBLANK(INDEX('Policy Characteristics'!H:H,MATCH($C719,'Policy Characteristics'!$C:$C,0))),"",INDEX('Policy Characteristics'!H:H,MATCH($C719,'Policy Characteristics'!$C:$C,0)))</f>
        <v>0.01</v>
      </c>
      <c r="O719" s="254" t="str">
        <f>IF(ISBLANK(INDEX('Policy Characteristics'!I:I,MATCH($C719,'Policy Characteristics'!$C:$C,0))),"",INDEX('Policy Characteristics'!I:I,MATCH($C719,'Policy Characteristics'!$C:$C,0)))</f>
        <v>% decrease</v>
      </c>
      <c r="P719" s="254" t="str">
        <f>IF(ISBLANK(INDEX('Policy Characteristics'!J:J,MATCH($C719,'Policy Characteristics'!$C:$C,0))),"",INDEX('Policy Characteristics'!J:J,MATCH($C719,'Policy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19" s="254" t="str">
        <f>IF(ISBLANK(INDEX('Policy Characteristics'!K:K,MATCH($C719,'Policy Characteristics'!$C:$C,0))),"",INDEX('Policy Characteristics'!K:K,MATCH($C719,'Policy Characteristics'!$C:$C,0)))</f>
        <v/>
      </c>
      <c r="R719" s="254" t="str">
        <f>IF(ISBLANK(INDEX('Policy Characteristics'!L:L,MATCH($C719,'Policy Characteristics'!$C:$C,0))),"",INDEX('Policy Characteristics'!L:L,MATCH($C719,'Policy Characteristics'!$C:$C,0)))</f>
        <v/>
      </c>
    </row>
    <row r="720" spans="1:18" x14ac:dyDescent="0.25">
      <c r="A720" s="254" t="str">
        <f>IF(ISBLANK(INDEX('Policy Characteristics'!A:A,MATCH($C720,'Policy Characteristics'!$C:$C,0))),"",INDEX('Policy Characteristics'!A:A,MATCH($C720,'Policy Characteristics'!$C:$C,0)))</f>
        <v>Industry</v>
      </c>
      <c r="B720" s="262" t="str">
        <f>IF(ISBLANK(INDEX('Policy Characteristics'!B:B,MATCH($C720,'Policy Characteristics'!$C:$C,0))),"",INDEX('Policy Characteristics'!B:B,MATCH($C720,'Policy Characteristics'!$C:$C,0)))</f>
        <v>Decrease Cost of Capital</v>
      </c>
      <c r="C720" s="254" t="str">
        <f t="shared" si="47"/>
        <v>Perc Decrease in Cost of Capital for Clean Industrial Equipment</v>
      </c>
      <c r="D720" s="1" t="s">
        <v>3460</v>
      </c>
      <c r="E720" s="6" t="s">
        <v>3016</v>
      </c>
      <c r="F720" t="s">
        <v>3466</v>
      </c>
      <c r="G720" t="s">
        <v>2725</v>
      </c>
      <c r="H720" s="47">
        <f t="shared" si="48"/>
        <v>719</v>
      </c>
      <c r="I720" s="324" t="s">
        <v>40</v>
      </c>
      <c r="J720" s="255" t="str">
        <f>IF(ISBLANK(INDEX('Policy Characteristics'!D:D,MATCH($C720,'Policy Characteristics'!$C:$C,0))),"",INDEX('Policy Characteristics'!D:D,MATCH($C720,'Policy Characteristics'!$C:$C,0)))</f>
        <v>Decrease Clean Industrial Equipment Cost of Capital</v>
      </c>
      <c r="K720" s="254" t="str">
        <f>IF(ISBLANK(INDEX('Policy Characteristics'!E:E,MATCH($C720,'Policy Characteristics'!$C:$C,0))),"",INDEX('Policy Characteristics'!E:E,MATCH($C720,'Policy Characteristics'!$C:$C,0)))</f>
        <v>indst eqpt cost of capital</v>
      </c>
      <c r="L720" s="261">
        <f>IF(ISBLANK(INDEX('Policy Characteristics'!F:F,MATCH($C720,'Policy Characteristics'!$C:$C,0))),"",INDEX('Policy Characteristics'!F:F,MATCH($C720,'Policy Characteristics'!$C:$C,0)))</f>
        <v>0</v>
      </c>
      <c r="M720" s="261">
        <f>IF(ISBLANK(INDEX('Policy Characteristics'!G:G,MATCH($C720,'Policy Characteristics'!$C:$C,0))),"",INDEX('Policy Characteristics'!G:G,MATCH($C720,'Policy Characteristics'!$C:$C,0)))</f>
        <v>0.5</v>
      </c>
      <c r="N720" s="261">
        <f>IF(ISBLANK(INDEX('Policy Characteristics'!H:H,MATCH($C720,'Policy Characteristics'!$C:$C,0))),"",INDEX('Policy Characteristics'!H:H,MATCH($C720,'Policy Characteristics'!$C:$C,0)))</f>
        <v>0.01</v>
      </c>
      <c r="O720" s="254" t="str">
        <f>IF(ISBLANK(INDEX('Policy Characteristics'!I:I,MATCH($C720,'Policy Characteristics'!$C:$C,0))),"",INDEX('Policy Characteristics'!I:I,MATCH($C720,'Policy Characteristics'!$C:$C,0)))</f>
        <v>% decrease</v>
      </c>
      <c r="P720" s="254" t="str">
        <f>IF(ISBLANK(INDEX('Policy Characteristics'!J:J,MATCH($C720,'Policy Characteristics'!$C:$C,0))),"",INDEX('Policy Characteristics'!J:J,MATCH($C720,'Policy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20" s="254" t="str">
        <f>IF(ISBLANK(INDEX('Policy Characteristics'!K:K,MATCH($C720,'Policy Characteristics'!$C:$C,0))),"",INDEX('Policy Characteristics'!K:K,MATCH($C720,'Policy Characteristics'!$C:$C,0)))</f>
        <v/>
      </c>
      <c r="R720" s="254" t="str">
        <f>IF(ISBLANK(INDEX('Policy Characteristics'!L:L,MATCH($C720,'Policy Characteristics'!$C:$C,0))),"",INDEX('Policy Characteristics'!L:L,MATCH($C720,'Policy Characteristics'!$C:$C,0)))</f>
        <v/>
      </c>
    </row>
    <row r="721" spans="1:18" x14ac:dyDescent="0.25">
      <c r="A721" s="254" t="str">
        <f>IF(ISBLANK(INDEX('Policy Characteristics'!A:A,MATCH($C721,'Policy Characteristics'!$C:$C,0))),"",INDEX('Policy Characteristics'!A:A,MATCH($C721,'Policy Characteristics'!$C:$C,0)))</f>
        <v>Industry</v>
      </c>
      <c r="B721" s="262" t="str">
        <f>IF(ISBLANK(INDEX('Policy Characteristics'!B:B,MATCH($C721,'Policy Characteristics'!$C:$C,0))),"",INDEX('Policy Characteristics'!B:B,MATCH($C721,'Policy Characteristics'!$C:$C,0)))</f>
        <v>Decrease Cost of Capital</v>
      </c>
      <c r="C721" s="254" t="str">
        <f t="shared" si="47"/>
        <v>Perc Decrease in Cost of Capital for Clean Industrial Equipment</v>
      </c>
      <c r="D721" s="1" t="s">
        <v>3460</v>
      </c>
      <c r="E721" s="6" t="s">
        <v>3017</v>
      </c>
      <c r="F721" t="s">
        <v>3466</v>
      </c>
      <c r="G721" t="s">
        <v>2981</v>
      </c>
      <c r="H721" s="47">
        <f t="shared" si="48"/>
        <v>720</v>
      </c>
      <c r="I721" s="324" t="s">
        <v>40</v>
      </c>
      <c r="J721" s="255" t="str">
        <f>IF(ISBLANK(INDEX('Policy Characteristics'!D:D,MATCH($C721,'Policy Characteristics'!$C:$C,0))),"",INDEX('Policy Characteristics'!D:D,MATCH($C721,'Policy Characteristics'!$C:$C,0)))</f>
        <v>Decrease Clean Industrial Equipment Cost of Capital</v>
      </c>
      <c r="K721" s="254" t="str">
        <f>IF(ISBLANK(INDEX('Policy Characteristics'!E:E,MATCH($C721,'Policy Characteristics'!$C:$C,0))),"",INDEX('Policy Characteristics'!E:E,MATCH($C721,'Policy Characteristics'!$C:$C,0)))</f>
        <v>indst eqpt cost of capital</v>
      </c>
      <c r="L721" s="261">
        <f>IF(ISBLANK(INDEX('Policy Characteristics'!F:F,MATCH($C721,'Policy Characteristics'!$C:$C,0))),"",INDEX('Policy Characteristics'!F:F,MATCH($C721,'Policy Characteristics'!$C:$C,0)))</f>
        <v>0</v>
      </c>
      <c r="M721" s="261">
        <f>IF(ISBLANK(INDEX('Policy Characteristics'!G:G,MATCH($C721,'Policy Characteristics'!$C:$C,0))),"",INDEX('Policy Characteristics'!G:G,MATCH($C721,'Policy Characteristics'!$C:$C,0)))</f>
        <v>0.5</v>
      </c>
      <c r="N721" s="261">
        <f>IF(ISBLANK(INDEX('Policy Characteristics'!H:H,MATCH($C721,'Policy Characteristics'!$C:$C,0))),"",INDEX('Policy Characteristics'!H:H,MATCH($C721,'Policy Characteristics'!$C:$C,0)))</f>
        <v>0.01</v>
      </c>
      <c r="O721" s="254" t="str">
        <f>IF(ISBLANK(INDEX('Policy Characteristics'!I:I,MATCH($C721,'Policy Characteristics'!$C:$C,0))),"",INDEX('Policy Characteristics'!I:I,MATCH($C721,'Policy Characteristics'!$C:$C,0)))</f>
        <v>% decrease</v>
      </c>
      <c r="P721" s="254" t="str">
        <f>IF(ISBLANK(INDEX('Policy Characteristics'!J:J,MATCH($C721,'Policy Characteristics'!$C:$C,0))),"",INDEX('Policy Characteristics'!J:J,MATCH($C721,'Policy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21" s="254" t="str">
        <f>IF(ISBLANK(INDEX('Policy Characteristics'!K:K,MATCH($C721,'Policy Characteristics'!$C:$C,0))),"",INDEX('Policy Characteristics'!K:K,MATCH($C721,'Policy Characteristics'!$C:$C,0)))</f>
        <v/>
      </c>
      <c r="R721" s="254" t="str">
        <f>IF(ISBLANK(INDEX('Policy Characteristics'!L:L,MATCH($C721,'Policy Characteristics'!$C:$C,0))),"",INDEX('Policy Characteristics'!L:L,MATCH($C721,'Policy Characteristics'!$C:$C,0)))</f>
        <v/>
      </c>
    </row>
    <row r="722" spans="1:18" x14ac:dyDescent="0.25">
      <c r="A722" s="254" t="str">
        <f>IF(ISBLANK(INDEX('Policy Characteristics'!A:A,MATCH($C722,'Policy Characteristics'!$C:$C,0))),"",INDEX('Policy Characteristics'!A:A,MATCH($C722,'Policy Characteristics'!$C:$C,0)))</f>
        <v>Industry</v>
      </c>
      <c r="B722" s="262" t="str">
        <f>IF(ISBLANK(INDEX('Policy Characteristics'!B:B,MATCH($C722,'Policy Characteristics'!$C:$C,0))),"",INDEX('Policy Characteristics'!B:B,MATCH($C722,'Policy Characteristics'!$C:$C,0)))</f>
        <v>Decrease Cost of Capital</v>
      </c>
      <c r="C722" s="254" t="str">
        <f t="shared" si="47"/>
        <v>Perc Decrease in Cost of Capital for Clean Industrial Equipment</v>
      </c>
      <c r="D722" s="1" t="s">
        <v>3460</v>
      </c>
      <c r="E722" s="6" t="s">
        <v>3018</v>
      </c>
      <c r="F722" t="s">
        <v>3466</v>
      </c>
      <c r="G722" t="s">
        <v>2982</v>
      </c>
      <c r="H722" s="47">
        <f t="shared" si="48"/>
        <v>721</v>
      </c>
      <c r="I722" s="324" t="s">
        <v>40</v>
      </c>
      <c r="J722" s="255" t="str">
        <f>IF(ISBLANK(INDEX('Policy Characteristics'!D:D,MATCH($C722,'Policy Characteristics'!$C:$C,0))),"",INDEX('Policy Characteristics'!D:D,MATCH($C722,'Policy Characteristics'!$C:$C,0)))</f>
        <v>Decrease Clean Industrial Equipment Cost of Capital</v>
      </c>
      <c r="K722" s="254" t="str">
        <f>IF(ISBLANK(INDEX('Policy Characteristics'!E:E,MATCH($C722,'Policy Characteristics'!$C:$C,0))),"",INDEX('Policy Characteristics'!E:E,MATCH($C722,'Policy Characteristics'!$C:$C,0)))</f>
        <v>indst eqpt cost of capital</v>
      </c>
      <c r="L722" s="261">
        <f>IF(ISBLANK(INDEX('Policy Characteristics'!F:F,MATCH($C722,'Policy Characteristics'!$C:$C,0))),"",INDEX('Policy Characteristics'!F:F,MATCH($C722,'Policy Characteristics'!$C:$C,0)))</f>
        <v>0</v>
      </c>
      <c r="M722" s="261">
        <f>IF(ISBLANK(INDEX('Policy Characteristics'!G:G,MATCH($C722,'Policy Characteristics'!$C:$C,0))),"",INDEX('Policy Characteristics'!G:G,MATCH($C722,'Policy Characteristics'!$C:$C,0)))</f>
        <v>0.5</v>
      </c>
      <c r="N722" s="261">
        <f>IF(ISBLANK(INDEX('Policy Characteristics'!H:H,MATCH($C722,'Policy Characteristics'!$C:$C,0))),"",INDEX('Policy Characteristics'!H:H,MATCH($C722,'Policy Characteristics'!$C:$C,0)))</f>
        <v>0.01</v>
      </c>
      <c r="O722" s="254" t="str">
        <f>IF(ISBLANK(INDEX('Policy Characteristics'!I:I,MATCH($C722,'Policy Characteristics'!$C:$C,0))),"",INDEX('Policy Characteristics'!I:I,MATCH($C722,'Policy Characteristics'!$C:$C,0)))</f>
        <v>% decrease</v>
      </c>
      <c r="P722" s="254" t="str">
        <f>IF(ISBLANK(INDEX('Policy Characteristics'!J:J,MATCH($C722,'Policy Characteristics'!$C:$C,0))),"",INDEX('Policy Characteristics'!J:J,MATCH($C722,'Policy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22" s="254" t="str">
        <f>IF(ISBLANK(INDEX('Policy Characteristics'!K:K,MATCH($C722,'Policy Characteristics'!$C:$C,0))),"",INDEX('Policy Characteristics'!K:K,MATCH($C722,'Policy Characteristics'!$C:$C,0)))</f>
        <v/>
      </c>
      <c r="R722" s="254" t="str">
        <f>IF(ISBLANK(INDEX('Policy Characteristics'!L:L,MATCH($C722,'Policy Characteristics'!$C:$C,0))),"",INDEX('Policy Characteristics'!L:L,MATCH($C722,'Policy Characteristics'!$C:$C,0)))</f>
        <v/>
      </c>
    </row>
    <row r="723" spans="1:18" x14ac:dyDescent="0.25">
      <c r="A723" s="254" t="str">
        <f>IF(ISBLANK(INDEX('Policy Characteristics'!A:A,MATCH($C723,'Policy Characteristics'!$C:$C,0))),"",INDEX('Policy Characteristics'!A:A,MATCH($C723,'Policy Characteristics'!$C:$C,0)))</f>
        <v>Industry</v>
      </c>
      <c r="B723" s="262" t="str">
        <f>IF(ISBLANK(INDEX('Policy Characteristics'!B:B,MATCH($C723,'Policy Characteristics'!$C:$C,0))),"",INDEX('Policy Characteristics'!B:B,MATCH($C723,'Policy Characteristics'!$C:$C,0)))</f>
        <v>Decrease Cost of Capital</v>
      </c>
      <c r="C723" s="254" t="str">
        <f t="shared" si="47"/>
        <v>Perc Decrease in Cost of Capital for Clean Industrial Equipment</v>
      </c>
      <c r="D723" s="1" t="s">
        <v>3460</v>
      </c>
      <c r="E723" s="6" t="s">
        <v>3019</v>
      </c>
      <c r="F723" t="s">
        <v>3466</v>
      </c>
      <c r="G723" t="s">
        <v>2983</v>
      </c>
      <c r="H723" s="47">
        <f t="shared" si="48"/>
        <v>722</v>
      </c>
      <c r="I723" s="324" t="s">
        <v>40</v>
      </c>
      <c r="J723" s="255" t="str">
        <f>IF(ISBLANK(INDEX('Policy Characteristics'!D:D,MATCH($C723,'Policy Characteristics'!$C:$C,0))),"",INDEX('Policy Characteristics'!D:D,MATCH($C723,'Policy Characteristics'!$C:$C,0)))</f>
        <v>Decrease Clean Industrial Equipment Cost of Capital</v>
      </c>
      <c r="K723" s="254" t="str">
        <f>IF(ISBLANK(INDEX('Policy Characteristics'!E:E,MATCH($C723,'Policy Characteristics'!$C:$C,0))),"",INDEX('Policy Characteristics'!E:E,MATCH($C723,'Policy Characteristics'!$C:$C,0)))</f>
        <v>indst eqpt cost of capital</v>
      </c>
      <c r="L723" s="261">
        <f>IF(ISBLANK(INDEX('Policy Characteristics'!F:F,MATCH($C723,'Policy Characteristics'!$C:$C,0))),"",INDEX('Policy Characteristics'!F:F,MATCH($C723,'Policy Characteristics'!$C:$C,0)))</f>
        <v>0</v>
      </c>
      <c r="M723" s="261">
        <f>IF(ISBLANK(INDEX('Policy Characteristics'!G:G,MATCH($C723,'Policy Characteristics'!$C:$C,0))),"",INDEX('Policy Characteristics'!G:G,MATCH($C723,'Policy Characteristics'!$C:$C,0)))</f>
        <v>0.5</v>
      </c>
      <c r="N723" s="261">
        <f>IF(ISBLANK(INDEX('Policy Characteristics'!H:H,MATCH($C723,'Policy Characteristics'!$C:$C,0))),"",INDEX('Policy Characteristics'!H:H,MATCH($C723,'Policy Characteristics'!$C:$C,0)))</f>
        <v>0.01</v>
      </c>
      <c r="O723" s="254" t="str">
        <f>IF(ISBLANK(INDEX('Policy Characteristics'!I:I,MATCH($C723,'Policy Characteristics'!$C:$C,0))),"",INDEX('Policy Characteristics'!I:I,MATCH($C723,'Policy Characteristics'!$C:$C,0)))</f>
        <v>% decrease</v>
      </c>
      <c r="P723" s="254" t="str">
        <f>IF(ISBLANK(INDEX('Policy Characteristics'!J:J,MATCH($C723,'Policy Characteristics'!$C:$C,0))),"",INDEX('Policy Characteristics'!J:J,MATCH($C723,'Policy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23" s="254" t="str">
        <f>IF(ISBLANK(INDEX('Policy Characteristics'!K:K,MATCH($C723,'Policy Characteristics'!$C:$C,0))),"",INDEX('Policy Characteristics'!K:K,MATCH($C723,'Policy Characteristics'!$C:$C,0)))</f>
        <v/>
      </c>
      <c r="R723" s="254" t="str">
        <f>IF(ISBLANK(INDEX('Policy Characteristics'!L:L,MATCH($C723,'Policy Characteristics'!$C:$C,0))),"",INDEX('Policy Characteristics'!L:L,MATCH($C723,'Policy Characteristics'!$C:$C,0)))</f>
        <v/>
      </c>
    </row>
    <row r="724" spans="1:18" x14ac:dyDescent="0.25">
      <c r="A724" s="254" t="str">
        <f>IF(ISBLANK(INDEX('Policy Characteristics'!A:A,MATCH($C724,'Policy Characteristics'!$C:$C,0))),"",INDEX('Policy Characteristics'!A:A,MATCH($C724,'Policy Characteristics'!$C:$C,0)))</f>
        <v>Industry</v>
      </c>
      <c r="B724" s="262" t="str">
        <f>IF(ISBLANK(INDEX('Policy Characteristics'!B:B,MATCH($C724,'Policy Characteristics'!$C:$C,0))),"",INDEX('Policy Characteristics'!B:B,MATCH($C724,'Policy Characteristics'!$C:$C,0)))</f>
        <v>Decrease Cost of Capital</v>
      </c>
      <c r="C724" s="254" t="str">
        <f t="shared" si="47"/>
        <v>Perc Decrease in Cost of Capital for Clean Industrial Equipment</v>
      </c>
      <c r="D724" s="1" t="s">
        <v>3460</v>
      </c>
      <c r="E724" s="6" t="s">
        <v>3020</v>
      </c>
      <c r="F724" t="s">
        <v>3466</v>
      </c>
      <c r="G724" t="s">
        <v>2984</v>
      </c>
      <c r="H724" s="47">
        <f t="shared" si="48"/>
        <v>723</v>
      </c>
      <c r="I724" s="324" t="s">
        <v>40</v>
      </c>
      <c r="J724" s="255" t="str">
        <f>IF(ISBLANK(INDEX('Policy Characteristics'!D:D,MATCH($C724,'Policy Characteristics'!$C:$C,0))),"",INDEX('Policy Characteristics'!D:D,MATCH($C724,'Policy Characteristics'!$C:$C,0)))</f>
        <v>Decrease Clean Industrial Equipment Cost of Capital</v>
      </c>
      <c r="K724" s="254" t="str">
        <f>IF(ISBLANK(INDEX('Policy Characteristics'!E:E,MATCH($C724,'Policy Characteristics'!$C:$C,0))),"",INDEX('Policy Characteristics'!E:E,MATCH($C724,'Policy Characteristics'!$C:$C,0)))</f>
        <v>indst eqpt cost of capital</v>
      </c>
      <c r="L724" s="261">
        <f>IF(ISBLANK(INDEX('Policy Characteristics'!F:F,MATCH($C724,'Policy Characteristics'!$C:$C,0))),"",INDEX('Policy Characteristics'!F:F,MATCH($C724,'Policy Characteristics'!$C:$C,0)))</f>
        <v>0</v>
      </c>
      <c r="M724" s="261">
        <f>IF(ISBLANK(INDEX('Policy Characteristics'!G:G,MATCH($C724,'Policy Characteristics'!$C:$C,0))),"",INDEX('Policy Characteristics'!G:G,MATCH($C724,'Policy Characteristics'!$C:$C,0)))</f>
        <v>0.5</v>
      </c>
      <c r="N724" s="261">
        <f>IF(ISBLANK(INDEX('Policy Characteristics'!H:H,MATCH($C724,'Policy Characteristics'!$C:$C,0))),"",INDEX('Policy Characteristics'!H:H,MATCH($C724,'Policy Characteristics'!$C:$C,0)))</f>
        <v>0.01</v>
      </c>
      <c r="O724" s="254" t="str">
        <f>IF(ISBLANK(INDEX('Policy Characteristics'!I:I,MATCH($C724,'Policy Characteristics'!$C:$C,0))),"",INDEX('Policy Characteristics'!I:I,MATCH($C724,'Policy Characteristics'!$C:$C,0)))</f>
        <v>% decrease</v>
      </c>
      <c r="P724" s="254" t="str">
        <f>IF(ISBLANK(INDEX('Policy Characteristics'!J:J,MATCH($C724,'Policy Characteristics'!$C:$C,0))),"",INDEX('Policy Characteristics'!J:J,MATCH($C724,'Policy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24" s="254" t="str">
        <f>IF(ISBLANK(INDEX('Policy Characteristics'!K:K,MATCH($C724,'Policy Characteristics'!$C:$C,0))),"",INDEX('Policy Characteristics'!K:K,MATCH($C724,'Policy Characteristics'!$C:$C,0)))</f>
        <v/>
      </c>
      <c r="R724" s="254" t="str">
        <f>IF(ISBLANK(INDEX('Policy Characteristics'!L:L,MATCH($C724,'Policy Characteristics'!$C:$C,0))),"",INDEX('Policy Characteristics'!L:L,MATCH($C724,'Policy Characteristics'!$C:$C,0)))</f>
        <v/>
      </c>
    </row>
    <row r="725" spans="1:18" x14ac:dyDescent="0.25">
      <c r="A725" s="254" t="str">
        <f>IF(ISBLANK(INDEX('Policy Characteristics'!A:A,MATCH($C725,'Policy Characteristics'!$C:$C,0))),"",INDEX('Policy Characteristics'!A:A,MATCH($C725,'Policy Characteristics'!$C:$C,0)))</f>
        <v>Industry</v>
      </c>
      <c r="B725" s="262" t="str">
        <f>IF(ISBLANK(INDEX('Policy Characteristics'!B:B,MATCH($C725,'Policy Characteristics'!$C:$C,0))),"",INDEX('Policy Characteristics'!B:B,MATCH($C725,'Policy Characteristics'!$C:$C,0)))</f>
        <v>Decrease Cost of Capital</v>
      </c>
      <c r="C725" s="254" t="str">
        <f t="shared" si="47"/>
        <v>Perc Decrease in Cost of Capital for Clean Industrial Equipment</v>
      </c>
      <c r="D725" s="1" t="s">
        <v>3460</v>
      </c>
      <c r="E725" s="6" t="s">
        <v>3021</v>
      </c>
      <c r="F725" t="s">
        <v>3466</v>
      </c>
      <c r="G725" t="s">
        <v>2985</v>
      </c>
      <c r="H725" s="47">
        <f t="shared" si="48"/>
        <v>724</v>
      </c>
      <c r="I725" s="324" t="s">
        <v>40</v>
      </c>
      <c r="J725" s="255" t="str">
        <f>IF(ISBLANK(INDEX('Policy Characteristics'!D:D,MATCH($C725,'Policy Characteristics'!$C:$C,0))),"",INDEX('Policy Characteristics'!D:D,MATCH($C725,'Policy Characteristics'!$C:$C,0)))</f>
        <v>Decrease Clean Industrial Equipment Cost of Capital</v>
      </c>
      <c r="K725" s="254" t="str">
        <f>IF(ISBLANK(INDEX('Policy Characteristics'!E:E,MATCH($C725,'Policy Characteristics'!$C:$C,0))),"",INDEX('Policy Characteristics'!E:E,MATCH($C725,'Policy Characteristics'!$C:$C,0)))</f>
        <v>indst eqpt cost of capital</v>
      </c>
      <c r="L725" s="261">
        <f>IF(ISBLANK(INDEX('Policy Characteristics'!F:F,MATCH($C725,'Policy Characteristics'!$C:$C,0))),"",INDEX('Policy Characteristics'!F:F,MATCH($C725,'Policy Characteristics'!$C:$C,0)))</f>
        <v>0</v>
      </c>
      <c r="M725" s="261">
        <f>IF(ISBLANK(INDEX('Policy Characteristics'!G:G,MATCH($C725,'Policy Characteristics'!$C:$C,0))),"",INDEX('Policy Characteristics'!G:G,MATCH($C725,'Policy Characteristics'!$C:$C,0)))</f>
        <v>0.5</v>
      </c>
      <c r="N725" s="261">
        <f>IF(ISBLANK(INDEX('Policy Characteristics'!H:H,MATCH($C725,'Policy Characteristics'!$C:$C,0))),"",INDEX('Policy Characteristics'!H:H,MATCH($C725,'Policy Characteristics'!$C:$C,0)))</f>
        <v>0.01</v>
      </c>
      <c r="O725" s="254" t="str">
        <f>IF(ISBLANK(INDEX('Policy Characteristics'!I:I,MATCH($C725,'Policy Characteristics'!$C:$C,0))),"",INDEX('Policy Characteristics'!I:I,MATCH($C725,'Policy Characteristics'!$C:$C,0)))</f>
        <v>% decrease</v>
      </c>
      <c r="P725" s="254" t="str">
        <f>IF(ISBLANK(INDEX('Policy Characteristics'!J:J,MATCH($C725,'Policy Characteristics'!$C:$C,0))),"",INDEX('Policy Characteristics'!J:J,MATCH($C725,'Policy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25" s="254" t="str">
        <f>IF(ISBLANK(INDEX('Policy Characteristics'!K:K,MATCH($C725,'Policy Characteristics'!$C:$C,0))),"",INDEX('Policy Characteristics'!K:K,MATCH($C725,'Policy Characteristics'!$C:$C,0)))</f>
        <v/>
      </c>
      <c r="R725" s="254" t="str">
        <f>IF(ISBLANK(INDEX('Policy Characteristics'!L:L,MATCH($C725,'Policy Characteristics'!$C:$C,0))),"",INDEX('Policy Characteristics'!L:L,MATCH($C725,'Policy Characteristics'!$C:$C,0)))</f>
        <v/>
      </c>
    </row>
    <row r="726" spans="1:18" x14ac:dyDescent="0.25">
      <c r="A726" s="254" t="str">
        <f>IF(ISBLANK(INDEX('Policy Characteristics'!A:A,MATCH($C726,'Policy Characteristics'!$C:$C,0))),"",INDEX('Policy Characteristics'!A:A,MATCH($C726,'Policy Characteristics'!$C:$C,0)))</f>
        <v>Industry</v>
      </c>
      <c r="B726" s="262" t="str">
        <f>IF(ISBLANK(INDEX('Policy Characteristics'!B:B,MATCH($C726,'Policy Characteristics'!$C:$C,0))),"",INDEX('Policy Characteristics'!B:B,MATCH($C726,'Policy Characteristics'!$C:$C,0)))</f>
        <v>Decrease Cost of Capital</v>
      </c>
      <c r="C726" s="254" t="str">
        <f t="shared" si="47"/>
        <v>Perc Decrease in Cost of Capital for Clean Industrial Equipment</v>
      </c>
      <c r="D726" s="1" t="s">
        <v>3460</v>
      </c>
      <c r="E726" s="6" t="s">
        <v>3022</v>
      </c>
      <c r="F726" t="s">
        <v>3466</v>
      </c>
      <c r="G726" t="s">
        <v>2986</v>
      </c>
      <c r="H726" s="47">
        <f t="shared" si="48"/>
        <v>725</v>
      </c>
      <c r="I726" s="324" t="s">
        <v>40</v>
      </c>
      <c r="J726" s="255" t="str">
        <f>IF(ISBLANK(INDEX('Policy Characteristics'!D:D,MATCH($C726,'Policy Characteristics'!$C:$C,0))),"",INDEX('Policy Characteristics'!D:D,MATCH($C726,'Policy Characteristics'!$C:$C,0)))</f>
        <v>Decrease Clean Industrial Equipment Cost of Capital</v>
      </c>
      <c r="K726" s="254" t="str">
        <f>IF(ISBLANK(INDEX('Policy Characteristics'!E:E,MATCH($C726,'Policy Characteristics'!$C:$C,0))),"",INDEX('Policy Characteristics'!E:E,MATCH($C726,'Policy Characteristics'!$C:$C,0)))</f>
        <v>indst eqpt cost of capital</v>
      </c>
      <c r="L726" s="261">
        <f>IF(ISBLANK(INDEX('Policy Characteristics'!F:F,MATCH($C726,'Policy Characteristics'!$C:$C,0))),"",INDEX('Policy Characteristics'!F:F,MATCH($C726,'Policy Characteristics'!$C:$C,0)))</f>
        <v>0</v>
      </c>
      <c r="M726" s="261">
        <f>IF(ISBLANK(INDEX('Policy Characteristics'!G:G,MATCH($C726,'Policy Characteristics'!$C:$C,0))),"",INDEX('Policy Characteristics'!G:G,MATCH($C726,'Policy Characteristics'!$C:$C,0)))</f>
        <v>0.5</v>
      </c>
      <c r="N726" s="261">
        <f>IF(ISBLANK(INDEX('Policy Characteristics'!H:H,MATCH($C726,'Policy Characteristics'!$C:$C,0))),"",INDEX('Policy Characteristics'!H:H,MATCH($C726,'Policy Characteristics'!$C:$C,0)))</f>
        <v>0.01</v>
      </c>
      <c r="O726" s="254" t="str">
        <f>IF(ISBLANK(INDEX('Policy Characteristics'!I:I,MATCH($C726,'Policy Characteristics'!$C:$C,0))),"",INDEX('Policy Characteristics'!I:I,MATCH($C726,'Policy Characteristics'!$C:$C,0)))</f>
        <v>% decrease</v>
      </c>
      <c r="P726" s="254" t="str">
        <f>IF(ISBLANK(INDEX('Policy Characteristics'!J:J,MATCH($C726,'Policy Characteristics'!$C:$C,0))),"",INDEX('Policy Characteristics'!J:J,MATCH($C726,'Policy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26" s="254" t="str">
        <f>IF(ISBLANK(INDEX('Policy Characteristics'!K:K,MATCH($C726,'Policy Characteristics'!$C:$C,0))),"",INDEX('Policy Characteristics'!K:K,MATCH($C726,'Policy Characteristics'!$C:$C,0)))</f>
        <v/>
      </c>
      <c r="R726" s="254" t="str">
        <f>IF(ISBLANK(INDEX('Policy Characteristics'!L:L,MATCH($C726,'Policy Characteristics'!$C:$C,0))),"",INDEX('Policy Characteristics'!L:L,MATCH($C726,'Policy Characteristics'!$C:$C,0)))</f>
        <v/>
      </c>
    </row>
    <row r="727" spans="1:18" x14ac:dyDescent="0.25">
      <c r="A727" s="254" t="str">
        <f>IF(ISBLANK(INDEX('Policy Characteristics'!A:A,MATCH($C727,'Policy Characteristics'!$C:$C,0))),"",INDEX('Policy Characteristics'!A:A,MATCH($C727,'Policy Characteristics'!$C:$C,0)))</f>
        <v>Industry</v>
      </c>
      <c r="B727" s="262" t="str">
        <f>IF(ISBLANK(INDEX('Policy Characteristics'!B:B,MATCH($C727,'Policy Characteristics'!$C:$C,0))),"",INDEX('Policy Characteristics'!B:B,MATCH($C727,'Policy Characteristics'!$C:$C,0)))</f>
        <v>Decrease Cost of Capital</v>
      </c>
      <c r="C727" s="254" t="str">
        <f t="shared" si="47"/>
        <v>Perc Decrease in Cost of Capital for Clean Industrial Equipment</v>
      </c>
      <c r="D727" s="1" t="s">
        <v>3460</v>
      </c>
      <c r="E727" s="6" t="s">
        <v>3023</v>
      </c>
      <c r="F727" t="s">
        <v>3466</v>
      </c>
      <c r="G727" t="s">
        <v>2987</v>
      </c>
      <c r="H727" s="47">
        <f t="shared" si="48"/>
        <v>726</v>
      </c>
      <c r="I727" s="324" t="s">
        <v>40</v>
      </c>
      <c r="J727" s="255" t="str">
        <f>IF(ISBLANK(INDEX('Policy Characteristics'!D:D,MATCH($C727,'Policy Characteristics'!$C:$C,0))),"",INDEX('Policy Characteristics'!D:D,MATCH($C727,'Policy Characteristics'!$C:$C,0)))</f>
        <v>Decrease Clean Industrial Equipment Cost of Capital</v>
      </c>
      <c r="K727" s="254" t="str">
        <f>IF(ISBLANK(INDEX('Policy Characteristics'!E:E,MATCH($C727,'Policy Characteristics'!$C:$C,0))),"",INDEX('Policy Characteristics'!E:E,MATCH($C727,'Policy Characteristics'!$C:$C,0)))</f>
        <v>indst eqpt cost of capital</v>
      </c>
      <c r="L727" s="261">
        <f>IF(ISBLANK(INDEX('Policy Characteristics'!F:F,MATCH($C727,'Policy Characteristics'!$C:$C,0))),"",INDEX('Policy Characteristics'!F:F,MATCH($C727,'Policy Characteristics'!$C:$C,0)))</f>
        <v>0</v>
      </c>
      <c r="M727" s="261">
        <f>IF(ISBLANK(INDEX('Policy Characteristics'!G:G,MATCH($C727,'Policy Characteristics'!$C:$C,0))),"",INDEX('Policy Characteristics'!G:G,MATCH($C727,'Policy Characteristics'!$C:$C,0)))</f>
        <v>0.5</v>
      </c>
      <c r="N727" s="261">
        <f>IF(ISBLANK(INDEX('Policy Characteristics'!H:H,MATCH($C727,'Policy Characteristics'!$C:$C,0))),"",INDEX('Policy Characteristics'!H:H,MATCH($C727,'Policy Characteristics'!$C:$C,0)))</f>
        <v>0.01</v>
      </c>
      <c r="O727" s="254" t="str">
        <f>IF(ISBLANK(INDEX('Policy Characteristics'!I:I,MATCH($C727,'Policy Characteristics'!$C:$C,0))),"",INDEX('Policy Characteristics'!I:I,MATCH($C727,'Policy Characteristics'!$C:$C,0)))</f>
        <v>% decrease</v>
      </c>
      <c r="P727" s="254" t="str">
        <f>IF(ISBLANK(INDEX('Policy Characteristics'!J:J,MATCH($C727,'Policy Characteristics'!$C:$C,0))),"",INDEX('Policy Characteristics'!J:J,MATCH($C727,'Policy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27" s="254" t="str">
        <f>IF(ISBLANK(INDEX('Policy Characteristics'!K:K,MATCH($C727,'Policy Characteristics'!$C:$C,0))),"",INDEX('Policy Characteristics'!K:K,MATCH($C727,'Policy Characteristics'!$C:$C,0)))</f>
        <v/>
      </c>
      <c r="R727" s="254" t="str">
        <f>IF(ISBLANK(INDEX('Policy Characteristics'!L:L,MATCH($C727,'Policy Characteristics'!$C:$C,0))),"",INDEX('Policy Characteristics'!L:L,MATCH($C727,'Policy Characteristics'!$C:$C,0)))</f>
        <v/>
      </c>
    </row>
    <row r="728" spans="1:18" x14ac:dyDescent="0.25">
      <c r="A728" s="254" t="str">
        <f>IF(ISBLANK(INDEX('Policy Characteristics'!A:A,MATCH($C728,'Policy Characteristics'!$C:$C,0))),"",INDEX('Policy Characteristics'!A:A,MATCH($C728,'Policy Characteristics'!$C:$C,0)))</f>
        <v>Industry</v>
      </c>
      <c r="B728" s="262" t="str">
        <f>IF(ISBLANK(INDEX('Policy Characteristics'!B:B,MATCH($C728,'Policy Characteristics'!$C:$C,0))),"",INDEX('Policy Characteristics'!B:B,MATCH($C728,'Policy Characteristics'!$C:$C,0)))</f>
        <v>Decrease Cost of Capital</v>
      </c>
      <c r="C728" s="254" t="str">
        <f t="shared" si="47"/>
        <v>Perc Decrease in Cost of Capital for Clean Industrial Equipment</v>
      </c>
      <c r="D728" s="1" t="s">
        <v>3460</v>
      </c>
      <c r="E728" s="6" t="s">
        <v>3024</v>
      </c>
      <c r="F728" t="s">
        <v>3466</v>
      </c>
      <c r="G728" t="s">
        <v>2546</v>
      </c>
      <c r="H728" s="47">
        <f t="shared" si="48"/>
        <v>727</v>
      </c>
      <c r="I728" s="324" t="s">
        <v>40</v>
      </c>
      <c r="J728" s="255" t="str">
        <f>IF(ISBLANK(INDEX('Policy Characteristics'!D:D,MATCH($C728,'Policy Characteristics'!$C:$C,0))),"",INDEX('Policy Characteristics'!D:D,MATCH($C728,'Policy Characteristics'!$C:$C,0)))</f>
        <v>Decrease Clean Industrial Equipment Cost of Capital</v>
      </c>
      <c r="K728" s="254" t="str">
        <f>IF(ISBLANK(INDEX('Policy Characteristics'!E:E,MATCH($C728,'Policy Characteristics'!$C:$C,0))),"",INDEX('Policy Characteristics'!E:E,MATCH($C728,'Policy Characteristics'!$C:$C,0)))</f>
        <v>indst eqpt cost of capital</v>
      </c>
      <c r="L728" s="261">
        <f>IF(ISBLANK(INDEX('Policy Characteristics'!F:F,MATCH($C728,'Policy Characteristics'!$C:$C,0))),"",INDEX('Policy Characteristics'!F:F,MATCH($C728,'Policy Characteristics'!$C:$C,0)))</f>
        <v>0</v>
      </c>
      <c r="M728" s="261">
        <f>IF(ISBLANK(INDEX('Policy Characteristics'!G:G,MATCH($C728,'Policy Characteristics'!$C:$C,0))),"",INDEX('Policy Characteristics'!G:G,MATCH($C728,'Policy Characteristics'!$C:$C,0)))</f>
        <v>0.5</v>
      </c>
      <c r="N728" s="261">
        <f>IF(ISBLANK(INDEX('Policy Characteristics'!H:H,MATCH($C728,'Policy Characteristics'!$C:$C,0))),"",INDEX('Policy Characteristics'!H:H,MATCH($C728,'Policy Characteristics'!$C:$C,0)))</f>
        <v>0.01</v>
      </c>
      <c r="O728" s="254" t="str">
        <f>IF(ISBLANK(INDEX('Policy Characteristics'!I:I,MATCH($C728,'Policy Characteristics'!$C:$C,0))),"",INDEX('Policy Characteristics'!I:I,MATCH($C728,'Policy Characteristics'!$C:$C,0)))</f>
        <v>% decrease</v>
      </c>
      <c r="P728" s="254" t="str">
        <f>IF(ISBLANK(INDEX('Policy Characteristics'!J:J,MATCH($C728,'Policy Characteristics'!$C:$C,0))),"",INDEX('Policy Characteristics'!J:J,MATCH($C728,'Policy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28" s="254" t="str">
        <f>IF(ISBLANK(INDEX('Policy Characteristics'!K:K,MATCH($C728,'Policy Characteristics'!$C:$C,0))),"",INDEX('Policy Characteristics'!K:K,MATCH($C728,'Policy Characteristics'!$C:$C,0)))</f>
        <v/>
      </c>
      <c r="R728" s="254" t="str">
        <f>IF(ISBLANK(INDEX('Policy Characteristics'!L:L,MATCH($C728,'Policy Characteristics'!$C:$C,0))),"",INDEX('Policy Characteristics'!L:L,MATCH($C728,'Policy Characteristics'!$C:$C,0)))</f>
        <v/>
      </c>
    </row>
    <row r="729" spans="1:18" x14ac:dyDescent="0.25">
      <c r="A729" s="254" t="str">
        <f>IF(ISBLANK(INDEX('Policy Characteristics'!A:A,MATCH($C729,'Policy Characteristics'!$C:$C,0))),"",INDEX('Policy Characteristics'!A:A,MATCH($C729,'Policy Characteristics'!$C:$C,0)))</f>
        <v>Industry</v>
      </c>
      <c r="B729" s="262" t="str">
        <f>IF(ISBLANK(INDEX('Policy Characteristics'!B:B,MATCH($C729,'Policy Characteristics'!$C:$C,0))),"",INDEX('Policy Characteristics'!B:B,MATCH($C729,'Policy Characteristics'!$C:$C,0)))</f>
        <v>Decrease Cost of Capital</v>
      </c>
      <c r="C729" s="254" t="str">
        <f t="shared" si="47"/>
        <v>Perc Decrease in Cost of Capital for Clean Industrial Equipment</v>
      </c>
      <c r="D729" s="1" t="s">
        <v>3460</v>
      </c>
      <c r="E729" s="6" t="s">
        <v>3025</v>
      </c>
      <c r="F729" t="s">
        <v>3466</v>
      </c>
      <c r="G729" t="s">
        <v>2988</v>
      </c>
      <c r="H729" s="47">
        <f t="shared" si="48"/>
        <v>728</v>
      </c>
      <c r="I729" s="324" t="s">
        <v>40</v>
      </c>
      <c r="J729" s="255" t="str">
        <f>IF(ISBLANK(INDEX('Policy Characteristics'!D:D,MATCH($C729,'Policy Characteristics'!$C:$C,0))),"",INDEX('Policy Characteristics'!D:D,MATCH($C729,'Policy Characteristics'!$C:$C,0)))</f>
        <v>Decrease Clean Industrial Equipment Cost of Capital</v>
      </c>
      <c r="K729" s="254" t="str">
        <f>IF(ISBLANK(INDEX('Policy Characteristics'!E:E,MATCH($C729,'Policy Characteristics'!$C:$C,0))),"",INDEX('Policy Characteristics'!E:E,MATCH($C729,'Policy Characteristics'!$C:$C,0)))</f>
        <v>indst eqpt cost of capital</v>
      </c>
      <c r="L729" s="261">
        <f>IF(ISBLANK(INDEX('Policy Characteristics'!F:F,MATCH($C729,'Policy Characteristics'!$C:$C,0))),"",INDEX('Policy Characteristics'!F:F,MATCH($C729,'Policy Characteristics'!$C:$C,0)))</f>
        <v>0</v>
      </c>
      <c r="M729" s="261">
        <f>IF(ISBLANK(INDEX('Policy Characteristics'!G:G,MATCH($C729,'Policy Characteristics'!$C:$C,0))),"",INDEX('Policy Characteristics'!G:G,MATCH($C729,'Policy Characteristics'!$C:$C,0)))</f>
        <v>0.5</v>
      </c>
      <c r="N729" s="261">
        <f>IF(ISBLANK(INDEX('Policy Characteristics'!H:H,MATCH($C729,'Policy Characteristics'!$C:$C,0))),"",INDEX('Policy Characteristics'!H:H,MATCH($C729,'Policy Characteristics'!$C:$C,0)))</f>
        <v>0.01</v>
      </c>
      <c r="O729" s="254" t="str">
        <f>IF(ISBLANK(INDEX('Policy Characteristics'!I:I,MATCH($C729,'Policy Characteristics'!$C:$C,0))),"",INDEX('Policy Characteristics'!I:I,MATCH($C729,'Policy Characteristics'!$C:$C,0)))</f>
        <v>% decrease</v>
      </c>
      <c r="P729" s="254" t="str">
        <f>IF(ISBLANK(INDEX('Policy Characteristics'!J:J,MATCH($C729,'Policy Characteristics'!$C:$C,0))),"",INDEX('Policy Characteristics'!J:J,MATCH($C729,'Policy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29" s="254" t="str">
        <f>IF(ISBLANK(INDEX('Policy Characteristics'!K:K,MATCH($C729,'Policy Characteristics'!$C:$C,0))),"",INDEX('Policy Characteristics'!K:K,MATCH($C729,'Policy Characteristics'!$C:$C,0)))</f>
        <v/>
      </c>
      <c r="R729" s="254" t="str">
        <f>IF(ISBLANK(INDEX('Policy Characteristics'!L:L,MATCH($C729,'Policy Characteristics'!$C:$C,0))),"",INDEX('Policy Characteristics'!L:L,MATCH($C729,'Policy Characteristics'!$C:$C,0)))</f>
        <v/>
      </c>
    </row>
    <row r="730" spans="1:18" x14ac:dyDescent="0.25">
      <c r="A730" s="254" t="str">
        <f>IF(ISBLANK(INDEX('Policy Characteristics'!A:A,MATCH($C730,'Policy Characteristics'!$C:$C,0))),"",INDEX('Policy Characteristics'!A:A,MATCH($C730,'Policy Characteristics'!$C:$C,0)))</f>
        <v>Industry</v>
      </c>
      <c r="B730" s="262" t="str">
        <f>IF(ISBLANK(INDEX('Policy Characteristics'!B:B,MATCH($C730,'Policy Characteristics'!$C:$C,0))),"",INDEX('Policy Characteristics'!B:B,MATCH($C730,'Policy Characteristics'!$C:$C,0)))</f>
        <v>Decrease Cost of Capital</v>
      </c>
      <c r="C730" s="254" t="str">
        <f t="shared" si="47"/>
        <v>Perc Decrease in Cost of Capital for Clean Industrial Equipment</v>
      </c>
      <c r="D730" s="1" t="s">
        <v>3460</v>
      </c>
      <c r="E730" s="6" t="s">
        <v>3026</v>
      </c>
      <c r="F730" t="s">
        <v>3466</v>
      </c>
      <c r="G730" t="s">
        <v>2989</v>
      </c>
      <c r="H730" s="47">
        <f t="shared" si="48"/>
        <v>729</v>
      </c>
      <c r="I730" s="324" t="s">
        <v>40</v>
      </c>
      <c r="J730" s="255" t="str">
        <f>IF(ISBLANK(INDEX('Policy Characteristics'!D:D,MATCH($C730,'Policy Characteristics'!$C:$C,0))),"",INDEX('Policy Characteristics'!D:D,MATCH($C730,'Policy Characteristics'!$C:$C,0)))</f>
        <v>Decrease Clean Industrial Equipment Cost of Capital</v>
      </c>
      <c r="K730" s="254" t="str">
        <f>IF(ISBLANK(INDEX('Policy Characteristics'!E:E,MATCH($C730,'Policy Characteristics'!$C:$C,0))),"",INDEX('Policy Characteristics'!E:E,MATCH($C730,'Policy Characteristics'!$C:$C,0)))</f>
        <v>indst eqpt cost of capital</v>
      </c>
      <c r="L730" s="261">
        <f>IF(ISBLANK(INDEX('Policy Characteristics'!F:F,MATCH($C730,'Policy Characteristics'!$C:$C,0))),"",INDEX('Policy Characteristics'!F:F,MATCH($C730,'Policy Characteristics'!$C:$C,0)))</f>
        <v>0</v>
      </c>
      <c r="M730" s="261">
        <f>IF(ISBLANK(INDEX('Policy Characteristics'!G:G,MATCH($C730,'Policy Characteristics'!$C:$C,0))),"",INDEX('Policy Characteristics'!G:G,MATCH($C730,'Policy Characteristics'!$C:$C,0)))</f>
        <v>0.5</v>
      </c>
      <c r="N730" s="261">
        <f>IF(ISBLANK(INDEX('Policy Characteristics'!H:H,MATCH($C730,'Policy Characteristics'!$C:$C,0))),"",INDEX('Policy Characteristics'!H:H,MATCH($C730,'Policy Characteristics'!$C:$C,0)))</f>
        <v>0.01</v>
      </c>
      <c r="O730" s="254" t="str">
        <f>IF(ISBLANK(INDEX('Policy Characteristics'!I:I,MATCH($C730,'Policy Characteristics'!$C:$C,0))),"",INDEX('Policy Characteristics'!I:I,MATCH($C730,'Policy Characteristics'!$C:$C,0)))</f>
        <v>% decrease</v>
      </c>
      <c r="P730" s="254" t="str">
        <f>IF(ISBLANK(INDEX('Policy Characteristics'!J:J,MATCH($C730,'Policy Characteristics'!$C:$C,0))),"",INDEX('Policy Characteristics'!J:J,MATCH($C730,'Policy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30" s="254" t="str">
        <f>IF(ISBLANK(INDEX('Policy Characteristics'!K:K,MATCH($C730,'Policy Characteristics'!$C:$C,0))),"",INDEX('Policy Characteristics'!K:K,MATCH($C730,'Policy Characteristics'!$C:$C,0)))</f>
        <v/>
      </c>
      <c r="R730" s="254" t="str">
        <f>IF(ISBLANK(INDEX('Policy Characteristics'!L:L,MATCH($C730,'Policy Characteristics'!$C:$C,0))),"",INDEX('Policy Characteristics'!L:L,MATCH($C730,'Policy Characteristics'!$C:$C,0)))</f>
        <v/>
      </c>
    </row>
    <row r="731" spans="1:18" ht="30" x14ac:dyDescent="0.25">
      <c r="A731" s="254" t="str">
        <f>IF(ISBLANK(INDEX('Policy Characteristics'!A:A,MATCH($C731,'Policy Characteristics'!$C:$C,0))),"",INDEX('Policy Characteristics'!A:A,MATCH($C731,'Policy Characteristics'!$C:$C,0)))</f>
        <v>Industry</v>
      </c>
      <c r="B731" s="262" t="str">
        <f>IF(ISBLANK(INDEX('Policy Characteristics'!B:B,MATCH($C731,'Policy Characteristics'!$C:$C,0))),"",INDEX('Policy Characteristics'!B:B,MATCH($C731,'Policy Characteristics'!$C:$C,0)))</f>
        <v>Decrease Cost of Capital</v>
      </c>
      <c r="C731" s="254" t="str">
        <f t="shared" si="47"/>
        <v>Perc Decrease in Cost of Capital for Clean Industrial Equipment</v>
      </c>
      <c r="D731" s="1" t="s">
        <v>3460</v>
      </c>
      <c r="E731" s="6" t="s">
        <v>3027</v>
      </c>
      <c r="F731" t="s">
        <v>3466</v>
      </c>
      <c r="G731" t="s">
        <v>2990</v>
      </c>
      <c r="H731" s="47">
        <f t="shared" si="48"/>
        <v>730</v>
      </c>
      <c r="I731" s="324" t="s">
        <v>40</v>
      </c>
      <c r="J731" s="255" t="str">
        <f>IF(ISBLANK(INDEX('Policy Characteristics'!D:D,MATCH($C731,'Policy Characteristics'!$C:$C,0))),"",INDEX('Policy Characteristics'!D:D,MATCH($C731,'Policy Characteristics'!$C:$C,0)))</f>
        <v>Decrease Clean Industrial Equipment Cost of Capital</v>
      </c>
      <c r="K731" s="254" t="str">
        <f>IF(ISBLANK(INDEX('Policy Characteristics'!E:E,MATCH($C731,'Policy Characteristics'!$C:$C,0))),"",INDEX('Policy Characteristics'!E:E,MATCH($C731,'Policy Characteristics'!$C:$C,0)))</f>
        <v>indst eqpt cost of capital</v>
      </c>
      <c r="L731" s="261">
        <f>IF(ISBLANK(INDEX('Policy Characteristics'!F:F,MATCH($C731,'Policy Characteristics'!$C:$C,0))),"",INDEX('Policy Characteristics'!F:F,MATCH($C731,'Policy Characteristics'!$C:$C,0)))</f>
        <v>0</v>
      </c>
      <c r="M731" s="261">
        <f>IF(ISBLANK(INDEX('Policy Characteristics'!G:G,MATCH($C731,'Policy Characteristics'!$C:$C,0))),"",INDEX('Policy Characteristics'!G:G,MATCH($C731,'Policy Characteristics'!$C:$C,0)))</f>
        <v>0.5</v>
      </c>
      <c r="N731" s="261">
        <f>IF(ISBLANK(INDEX('Policy Characteristics'!H:H,MATCH($C731,'Policy Characteristics'!$C:$C,0))),"",INDEX('Policy Characteristics'!H:H,MATCH($C731,'Policy Characteristics'!$C:$C,0)))</f>
        <v>0.01</v>
      </c>
      <c r="O731" s="254" t="str">
        <f>IF(ISBLANK(INDEX('Policy Characteristics'!I:I,MATCH($C731,'Policy Characteristics'!$C:$C,0))),"",INDEX('Policy Characteristics'!I:I,MATCH($C731,'Policy Characteristics'!$C:$C,0)))</f>
        <v>% decrease</v>
      </c>
      <c r="P731" s="254" t="str">
        <f>IF(ISBLANK(INDEX('Policy Characteristics'!J:J,MATCH($C731,'Policy Characteristics'!$C:$C,0))),"",INDEX('Policy Characteristics'!J:J,MATCH($C731,'Policy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31" s="254" t="str">
        <f>IF(ISBLANK(INDEX('Policy Characteristics'!K:K,MATCH($C731,'Policy Characteristics'!$C:$C,0))),"",INDEX('Policy Characteristics'!K:K,MATCH($C731,'Policy Characteristics'!$C:$C,0)))</f>
        <v/>
      </c>
      <c r="R731" s="254" t="str">
        <f>IF(ISBLANK(INDEX('Policy Characteristics'!L:L,MATCH($C731,'Policy Characteristics'!$C:$C,0))),"",INDEX('Policy Characteristics'!L:L,MATCH($C731,'Policy Characteristics'!$C:$C,0)))</f>
        <v/>
      </c>
    </row>
    <row r="732" spans="1:18" x14ac:dyDescent="0.25">
      <c r="A732" s="254" t="str">
        <f>IF(ISBLANK(INDEX('Policy Characteristics'!A:A,MATCH($C732,'Policy Characteristics'!$C:$C,0))),"",INDEX('Policy Characteristics'!A:A,MATCH($C732,'Policy Characteristics'!$C:$C,0)))</f>
        <v>Industry</v>
      </c>
      <c r="B732" s="262" t="str">
        <f>IF(ISBLANK(INDEX('Policy Characteristics'!B:B,MATCH($C732,'Policy Characteristics'!$C:$C,0))),"",INDEX('Policy Characteristics'!B:B,MATCH($C732,'Policy Characteristics'!$C:$C,0)))</f>
        <v>Decrease Cost of Capital</v>
      </c>
      <c r="C732" s="254" t="str">
        <f t="shared" si="47"/>
        <v>Perc Decrease in Cost of Capital for Clean Industrial Equipment</v>
      </c>
      <c r="D732" s="1" t="s">
        <v>3460</v>
      </c>
      <c r="E732" s="6" t="s">
        <v>3028</v>
      </c>
      <c r="F732" t="s">
        <v>3466</v>
      </c>
      <c r="G732" t="s">
        <v>2547</v>
      </c>
      <c r="H732" s="47">
        <f t="shared" si="48"/>
        <v>731</v>
      </c>
      <c r="I732" s="324" t="s">
        <v>40</v>
      </c>
      <c r="J732" s="255" t="str">
        <f>IF(ISBLANK(INDEX('Policy Characteristics'!D:D,MATCH($C732,'Policy Characteristics'!$C:$C,0))),"",INDEX('Policy Characteristics'!D:D,MATCH($C732,'Policy Characteristics'!$C:$C,0)))</f>
        <v>Decrease Clean Industrial Equipment Cost of Capital</v>
      </c>
      <c r="K732" s="254" t="str">
        <f>IF(ISBLANK(INDEX('Policy Characteristics'!E:E,MATCH($C732,'Policy Characteristics'!$C:$C,0))),"",INDEX('Policy Characteristics'!E:E,MATCH($C732,'Policy Characteristics'!$C:$C,0)))</f>
        <v>indst eqpt cost of capital</v>
      </c>
      <c r="L732" s="261">
        <f>IF(ISBLANK(INDEX('Policy Characteristics'!F:F,MATCH($C732,'Policy Characteristics'!$C:$C,0))),"",INDEX('Policy Characteristics'!F:F,MATCH($C732,'Policy Characteristics'!$C:$C,0)))</f>
        <v>0</v>
      </c>
      <c r="M732" s="261">
        <f>IF(ISBLANK(INDEX('Policy Characteristics'!G:G,MATCH($C732,'Policy Characteristics'!$C:$C,0))),"",INDEX('Policy Characteristics'!G:G,MATCH($C732,'Policy Characteristics'!$C:$C,0)))</f>
        <v>0.5</v>
      </c>
      <c r="N732" s="261">
        <f>IF(ISBLANK(INDEX('Policy Characteristics'!H:H,MATCH($C732,'Policy Characteristics'!$C:$C,0))),"",INDEX('Policy Characteristics'!H:H,MATCH($C732,'Policy Characteristics'!$C:$C,0)))</f>
        <v>0.01</v>
      </c>
      <c r="O732" s="254" t="str">
        <f>IF(ISBLANK(INDEX('Policy Characteristics'!I:I,MATCH($C732,'Policy Characteristics'!$C:$C,0))),"",INDEX('Policy Characteristics'!I:I,MATCH($C732,'Policy Characteristics'!$C:$C,0)))</f>
        <v>% decrease</v>
      </c>
      <c r="P732" s="254" t="str">
        <f>IF(ISBLANK(INDEX('Policy Characteristics'!J:J,MATCH($C732,'Policy Characteristics'!$C:$C,0))),"",INDEX('Policy Characteristics'!J:J,MATCH($C732,'Policy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32" s="254" t="str">
        <f>IF(ISBLANK(INDEX('Policy Characteristics'!K:K,MATCH($C732,'Policy Characteristics'!$C:$C,0))),"",INDEX('Policy Characteristics'!K:K,MATCH($C732,'Policy Characteristics'!$C:$C,0)))</f>
        <v/>
      </c>
      <c r="R732" s="254" t="str">
        <f>IF(ISBLANK(INDEX('Policy Characteristics'!L:L,MATCH($C732,'Policy Characteristics'!$C:$C,0))),"",INDEX('Policy Characteristics'!L:L,MATCH($C732,'Policy Characteristics'!$C:$C,0)))</f>
        <v/>
      </c>
    </row>
    <row r="733" spans="1:18" x14ac:dyDescent="0.25">
      <c r="A733" s="254" t="str">
        <f>IF(ISBLANK(INDEX('Policy Characteristics'!A:A,MATCH($C733,'Policy Characteristics'!$C:$C,0))),"",INDEX('Policy Characteristics'!A:A,MATCH($C733,'Policy Characteristics'!$C:$C,0)))</f>
        <v>Industry</v>
      </c>
      <c r="B733" s="262" t="str">
        <f>IF(ISBLANK(INDEX('Policy Characteristics'!B:B,MATCH($C733,'Policy Characteristics'!$C:$C,0))),"",INDEX('Policy Characteristics'!B:B,MATCH($C733,'Policy Characteristics'!$C:$C,0)))</f>
        <v>Decrease Cost of Capital</v>
      </c>
      <c r="C733" s="254" t="str">
        <f t="shared" si="47"/>
        <v>Perc Decrease in Cost of Capital for Clean Industrial Equipment</v>
      </c>
      <c r="D733" s="1" t="s">
        <v>3460</v>
      </c>
      <c r="E733" s="6" t="s">
        <v>3029</v>
      </c>
      <c r="F733" t="s">
        <v>3466</v>
      </c>
      <c r="G733" t="s">
        <v>2991</v>
      </c>
      <c r="H733" s="47">
        <f t="shared" si="48"/>
        <v>732</v>
      </c>
      <c r="I733" s="324" t="s">
        <v>40</v>
      </c>
      <c r="J733" s="255" t="str">
        <f>IF(ISBLANK(INDEX('Policy Characteristics'!D:D,MATCH($C733,'Policy Characteristics'!$C:$C,0))),"",INDEX('Policy Characteristics'!D:D,MATCH($C733,'Policy Characteristics'!$C:$C,0)))</f>
        <v>Decrease Clean Industrial Equipment Cost of Capital</v>
      </c>
      <c r="K733" s="254" t="str">
        <f>IF(ISBLANK(INDEX('Policy Characteristics'!E:E,MATCH($C733,'Policy Characteristics'!$C:$C,0))),"",INDEX('Policy Characteristics'!E:E,MATCH($C733,'Policy Characteristics'!$C:$C,0)))</f>
        <v>indst eqpt cost of capital</v>
      </c>
      <c r="L733" s="261">
        <f>IF(ISBLANK(INDEX('Policy Characteristics'!F:F,MATCH($C733,'Policy Characteristics'!$C:$C,0))),"",INDEX('Policy Characteristics'!F:F,MATCH($C733,'Policy Characteristics'!$C:$C,0)))</f>
        <v>0</v>
      </c>
      <c r="M733" s="261">
        <f>IF(ISBLANK(INDEX('Policy Characteristics'!G:G,MATCH($C733,'Policy Characteristics'!$C:$C,0))),"",INDEX('Policy Characteristics'!G:G,MATCH($C733,'Policy Characteristics'!$C:$C,0)))</f>
        <v>0.5</v>
      </c>
      <c r="N733" s="261">
        <f>IF(ISBLANK(INDEX('Policy Characteristics'!H:H,MATCH($C733,'Policy Characteristics'!$C:$C,0))),"",INDEX('Policy Characteristics'!H:H,MATCH($C733,'Policy Characteristics'!$C:$C,0)))</f>
        <v>0.01</v>
      </c>
      <c r="O733" s="254" t="str">
        <f>IF(ISBLANK(INDEX('Policy Characteristics'!I:I,MATCH($C733,'Policy Characteristics'!$C:$C,0))),"",INDEX('Policy Characteristics'!I:I,MATCH($C733,'Policy Characteristics'!$C:$C,0)))</f>
        <v>% decrease</v>
      </c>
      <c r="P733" s="254" t="str">
        <f>IF(ISBLANK(INDEX('Policy Characteristics'!J:J,MATCH($C733,'Policy Characteristics'!$C:$C,0))),"",INDEX('Policy Characteristics'!J:J,MATCH($C733,'Policy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33" s="254" t="str">
        <f>IF(ISBLANK(INDEX('Policy Characteristics'!K:K,MATCH($C733,'Policy Characteristics'!$C:$C,0))),"",INDEX('Policy Characteristics'!K:K,MATCH($C733,'Policy Characteristics'!$C:$C,0)))</f>
        <v/>
      </c>
      <c r="R733" s="254" t="str">
        <f>IF(ISBLANK(INDEX('Policy Characteristics'!L:L,MATCH($C733,'Policy Characteristics'!$C:$C,0))),"",INDEX('Policy Characteristics'!L:L,MATCH($C733,'Policy Characteristics'!$C:$C,0)))</f>
        <v/>
      </c>
    </row>
    <row r="734" spans="1:18" ht="30" x14ac:dyDescent="0.25">
      <c r="A734" s="254" t="str">
        <f>IF(ISBLANK(INDEX('Policy Characteristics'!A:A,MATCH($C734,'Policy Characteristics'!$C:$C,0))),"",INDEX('Policy Characteristics'!A:A,MATCH($C734,'Policy Characteristics'!$C:$C,0)))</f>
        <v>Industry</v>
      </c>
      <c r="B734" s="262" t="str">
        <f>IF(ISBLANK(INDEX('Policy Characteristics'!B:B,MATCH($C734,'Policy Characteristics'!$C:$C,0))),"",INDEX('Policy Characteristics'!B:B,MATCH($C734,'Policy Characteristics'!$C:$C,0)))</f>
        <v>Decrease Cost of Capital</v>
      </c>
      <c r="C734" s="254" t="str">
        <f t="shared" si="47"/>
        <v>Perc Decrease in Cost of Capital for Clean Industrial Equipment</v>
      </c>
      <c r="D734" s="1" t="s">
        <v>3460</v>
      </c>
      <c r="E734" s="6" t="s">
        <v>3030</v>
      </c>
      <c r="F734" t="s">
        <v>3466</v>
      </c>
      <c r="G734" t="s">
        <v>2992</v>
      </c>
      <c r="H734" s="47">
        <f t="shared" si="48"/>
        <v>733</v>
      </c>
      <c r="I734" s="324" t="s">
        <v>40</v>
      </c>
      <c r="J734" s="255" t="str">
        <f>IF(ISBLANK(INDEX('Policy Characteristics'!D:D,MATCH($C734,'Policy Characteristics'!$C:$C,0))),"",INDEX('Policy Characteristics'!D:D,MATCH($C734,'Policy Characteristics'!$C:$C,0)))</f>
        <v>Decrease Clean Industrial Equipment Cost of Capital</v>
      </c>
      <c r="K734" s="254" t="str">
        <f>IF(ISBLANK(INDEX('Policy Characteristics'!E:E,MATCH($C734,'Policy Characteristics'!$C:$C,0))),"",INDEX('Policy Characteristics'!E:E,MATCH($C734,'Policy Characteristics'!$C:$C,0)))</f>
        <v>indst eqpt cost of capital</v>
      </c>
      <c r="L734" s="261">
        <f>IF(ISBLANK(INDEX('Policy Characteristics'!F:F,MATCH($C734,'Policy Characteristics'!$C:$C,0))),"",INDEX('Policy Characteristics'!F:F,MATCH($C734,'Policy Characteristics'!$C:$C,0)))</f>
        <v>0</v>
      </c>
      <c r="M734" s="261">
        <f>IF(ISBLANK(INDEX('Policy Characteristics'!G:G,MATCH($C734,'Policy Characteristics'!$C:$C,0))),"",INDEX('Policy Characteristics'!G:G,MATCH($C734,'Policy Characteristics'!$C:$C,0)))</f>
        <v>0.5</v>
      </c>
      <c r="N734" s="261">
        <f>IF(ISBLANK(INDEX('Policy Characteristics'!H:H,MATCH($C734,'Policy Characteristics'!$C:$C,0))),"",INDEX('Policy Characteristics'!H:H,MATCH($C734,'Policy Characteristics'!$C:$C,0)))</f>
        <v>0.01</v>
      </c>
      <c r="O734" s="254" t="str">
        <f>IF(ISBLANK(INDEX('Policy Characteristics'!I:I,MATCH($C734,'Policy Characteristics'!$C:$C,0))),"",INDEX('Policy Characteristics'!I:I,MATCH($C734,'Policy Characteristics'!$C:$C,0)))</f>
        <v>% decrease</v>
      </c>
      <c r="P734" s="254" t="str">
        <f>IF(ISBLANK(INDEX('Policy Characteristics'!J:J,MATCH($C734,'Policy Characteristics'!$C:$C,0))),"",INDEX('Policy Characteristics'!J:J,MATCH($C734,'Policy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34" s="254" t="str">
        <f>IF(ISBLANK(INDEX('Policy Characteristics'!K:K,MATCH($C734,'Policy Characteristics'!$C:$C,0))),"",INDEX('Policy Characteristics'!K:K,MATCH($C734,'Policy Characteristics'!$C:$C,0)))</f>
        <v/>
      </c>
      <c r="R734" s="254" t="str">
        <f>IF(ISBLANK(INDEX('Policy Characteristics'!L:L,MATCH($C734,'Policy Characteristics'!$C:$C,0))),"",INDEX('Policy Characteristics'!L:L,MATCH($C734,'Policy Characteristics'!$C:$C,0)))</f>
        <v/>
      </c>
    </row>
    <row r="735" spans="1:18" x14ac:dyDescent="0.25">
      <c r="A735" s="254" t="str">
        <f>IF(ISBLANK(INDEX('Policy Characteristics'!A:A,MATCH($C735,'Policy Characteristics'!$C:$C,0))),"",INDEX('Policy Characteristics'!A:A,MATCH($C735,'Policy Characteristics'!$C:$C,0)))</f>
        <v>Industry</v>
      </c>
      <c r="B735" s="262" t="str">
        <f>IF(ISBLANK(INDEX('Policy Characteristics'!B:B,MATCH($C735,'Policy Characteristics'!$C:$C,0))),"",INDEX('Policy Characteristics'!B:B,MATCH($C735,'Policy Characteristics'!$C:$C,0)))</f>
        <v>Decrease Cost of Capital</v>
      </c>
      <c r="C735" s="254" t="str">
        <f t="shared" si="47"/>
        <v>Perc Decrease in Cost of Capital for Clean Industrial Equipment</v>
      </c>
      <c r="D735" s="1" t="s">
        <v>3460</v>
      </c>
      <c r="E735" s="6" t="s">
        <v>3031</v>
      </c>
      <c r="F735" t="s">
        <v>3466</v>
      </c>
      <c r="G735" t="s">
        <v>2993</v>
      </c>
      <c r="H735" s="47">
        <f t="shared" si="48"/>
        <v>734</v>
      </c>
      <c r="I735" s="324" t="s">
        <v>40</v>
      </c>
      <c r="J735" s="255" t="str">
        <f>IF(ISBLANK(INDEX('Policy Characteristics'!D:D,MATCH($C735,'Policy Characteristics'!$C:$C,0))),"",INDEX('Policy Characteristics'!D:D,MATCH($C735,'Policy Characteristics'!$C:$C,0)))</f>
        <v>Decrease Clean Industrial Equipment Cost of Capital</v>
      </c>
      <c r="K735" s="254" t="str">
        <f>IF(ISBLANK(INDEX('Policy Characteristics'!E:E,MATCH($C735,'Policy Characteristics'!$C:$C,0))),"",INDEX('Policy Characteristics'!E:E,MATCH($C735,'Policy Characteristics'!$C:$C,0)))</f>
        <v>indst eqpt cost of capital</v>
      </c>
      <c r="L735" s="261">
        <f>IF(ISBLANK(INDEX('Policy Characteristics'!F:F,MATCH($C735,'Policy Characteristics'!$C:$C,0))),"",INDEX('Policy Characteristics'!F:F,MATCH($C735,'Policy Characteristics'!$C:$C,0)))</f>
        <v>0</v>
      </c>
      <c r="M735" s="261">
        <f>IF(ISBLANK(INDEX('Policy Characteristics'!G:G,MATCH($C735,'Policy Characteristics'!$C:$C,0))),"",INDEX('Policy Characteristics'!G:G,MATCH($C735,'Policy Characteristics'!$C:$C,0)))</f>
        <v>0.5</v>
      </c>
      <c r="N735" s="261">
        <f>IF(ISBLANK(INDEX('Policy Characteristics'!H:H,MATCH($C735,'Policy Characteristics'!$C:$C,0))),"",INDEX('Policy Characteristics'!H:H,MATCH($C735,'Policy Characteristics'!$C:$C,0)))</f>
        <v>0.01</v>
      </c>
      <c r="O735" s="254" t="str">
        <f>IF(ISBLANK(INDEX('Policy Characteristics'!I:I,MATCH($C735,'Policy Characteristics'!$C:$C,0))),"",INDEX('Policy Characteristics'!I:I,MATCH($C735,'Policy Characteristics'!$C:$C,0)))</f>
        <v>% decrease</v>
      </c>
      <c r="P735" s="254" t="str">
        <f>IF(ISBLANK(INDEX('Policy Characteristics'!J:J,MATCH($C735,'Policy Characteristics'!$C:$C,0))),"",INDEX('Policy Characteristics'!J:J,MATCH($C735,'Policy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35" s="254" t="str">
        <f>IF(ISBLANK(INDEX('Policy Characteristics'!K:K,MATCH($C735,'Policy Characteristics'!$C:$C,0))),"",INDEX('Policy Characteristics'!K:K,MATCH($C735,'Policy Characteristics'!$C:$C,0)))</f>
        <v/>
      </c>
      <c r="R735" s="254" t="str">
        <f>IF(ISBLANK(INDEX('Policy Characteristics'!L:L,MATCH($C735,'Policy Characteristics'!$C:$C,0))),"",INDEX('Policy Characteristics'!L:L,MATCH($C735,'Policy Characteristics'!$C:$C,0)))</f>
        <v/>
      </c>
    </row>
    <row r="736" spans="1:18" x14ac:dyDescent="0.25">
      <c r="A736" s="254" t="str">
        <f>IF(ISBLANK(INDEX('Policy Characteristics'!A:A,MATCH($C736,'Policy Characteristics'!$C:$C,0))),"",INDEX('Policy Characteristics'!A:A,MATCH($C736,'Policy Characteristics'!$C:$C,0)))</f>
        <v>Industry</v>
      </c>
      <c r="B736" s="262" t="str">
        <f>IF(ISBLANK(INDEX('Policy Characteristics'!B:B,MATCH($C736,'Policy Characteristics'!$C:$C,0))),"",INDEX('Policy Characteristics'!B:B,MATCH($C736,'Policy Characteristics'!$C:$C,0)))</f>
        <v>Decrease Cost of Capital</v>
      </c>
      <c r="C736" s="254" t="str">
        <f t="shared" si="47"/>
        <v>Perc Decrease in Cost of Capital for Clean Industrial Equipment</v>
      </c>
      <c r="D736" s="1" t="s">
        <v>3460</v>
      </c>
      <c r="E736" s="6" t="s">
        <v>3032</v>
      </c>
      <c r="F736" t="s">
        <v>3466</v>
      </c>
      <c r="G736" t="s">
        <v>2994</v>
      </c>
      <c r="H736" s="47">
        <f t="shared" si="48"/>
        <v>735</v>
      </c>
      <c r="I736" s="324" t="s">
        <v>40</v>
      </c>
      <c r="J736" s="255" t="str">
        <f>IF(ISBLANK(INDEX('Policy Characteristics'!D:D,MATCH($C736,'Policy Characteristics'!$C:$C,0))),"",INDEX('Policy Characteristics'!D:D,MATCH($C736,'Policy Characteristics'!$C:$C,0)))</f>
        <v>Decrease Clean Industrial Equipment Cost of Capital</v>
      </c>
      <c r="K736" s="254" t="str">
        <f>IF(ISBLANK(INDEX('Policy Characteristics'!E:E,MATCH($C736,'Policy Characteristics'!$C:$C,0))),"",INDEX('Policy Characteristics'!E:E,MATCH($C736,'Policy Characteristics'!$C:$C,0)))</f>
        <v>indst eqpt cost of capital</v>
      </c>
      <c r="L736" s="261">
        <f>IF(ISBLANK(INDEX('Policy Characteristics'!F:F,MATCH($C736,'Policy Characteristics'!$C:$C,0))),"",INDEX('Policy Characteristics'!F:F,MATCH($C736,'Policy Characteristics'!$C:$C,0)))</f>
        <v>0</v>
      </c>
      <c r="M736" s="261">
        <f>IF(ISBLANK(INDEX('Policy Characteristics'!G:G,MATCH($C736,'Policy Characteristics'!$C:$C,0))),"",INDEX('Policy Characteristics'!G:G,MATCH($C736,'Policy Characteristics'!$C:$C,0)))</f>
        <v>0.5</v>
      </c>
      <c r="N736" s="261">
        <f>IF(ISBLANK(INDEX('Policy Characteristics'!H:H,MATCH($C736,'Policy Characteristics'!$C:$C,0))),"",INDEX('Policy Characteristics'!H:H,MATCH($C736,'Policy Characteristics'!$C:$C,0)))</f>
        <v>0.01</v>
      </c>
      <c r="O736" s="254" t="str">
        <f>IF(ISBLANK(INDEX('Policy Characteristics'!I:I,MATCH($C736,'Policy Characteristics'!$C:$C,0))),"",INDEX('Policy Characteristics'!I:I,MATCH($C736,'Policy Characteristics'!$C:$C,0)))</f>
        <v>% decrease</v>
      </c>
      <c r="P736" s="254" t="str">
        <f>IF(ISBLANK(INDEX('Policy Characteristics'!J:J,MATCH($C736,'Policy Characteristics'!$C:$C,0))),"",INDEX('Policy Characteristics'!J:J,MATCH($C736,'Policy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36" s="254" t="str">
        <f>IF(ISBLANK(INDEX('Policy Characteristics'!K:K,MATCH($C736,'Policy Characteristics'!$C:$C,0))),"",INDEX('Policy Characteristics'!K:K,MATCH($C736,'Policy Characteristics'!$C:$C,0)))</f>
        <v/>
      </c>
      <c r="R736" s="254" t="str">
        <f>IF(ISBLANK(INDEX('Policy Characteristics'!L:L,MATCH($C736,'Policy Characteristics'!$C:$C,0))),"",INDEX('Policy Characteristics'!L:L,MATCH($C736,'Policy Characteristics'!$C:$C,0)))</f>
        <v/>
      </c>
    </row>
    <row r="737" spans="1:18" x14ac:dyDescent="0.25">
      <c r="A737" s="254" t="str">
        <f>IF(ISBLANK(INDEX('Policy Characteristics'!A:A,MATCH($C737,'Policy Characteristics'!$C:$C,0))),"",INDEX('Policy Characteristics'!A:A,MATCH($C737,'Policy Characteristics'!$C:$C,0)))</f>
        <v>Industry</v>
      </c>
      <c r="B737" s="262" t="str">
        <f>IF(ISBLANK(INDEX('Policy Characteristics'!B:B,MATCH($C737,'Policy Characteristics'!$C:$C,0))),"",INDEX('Policy Characteristics'!B:B,MATCH($C737,'Policy Characteristics'!$C:$C,0)))</f>
        <v>Decrease Cost of Capital</v>
      </c>
      <c r="C737" s="254" t="str">
        <f t="shared" si="47"/>
        <v>Perc Decrease in Cost of Capital for Clean Industrial Equipment</v>
      </c>
      <c r="D737" s="1" t="s">
        <v>3460</v>
      </c>
      <c r="E737" s="6" t="s">
        <v>3033</v>
      </c>
      <c r="F737" t="s">
        <v>3466</v>
      </c>
      <c r="G737" t="s">
        <v>2995</v>
      </c>
      <c r="H737" s="47">
        <f t="shared" si="48"/>
        <v>736</v>
      </c>
      <c r="I737" s="324" t="s">
        <v>40</v>
      </c>
      <c r="J737" s="255" t="str">
        <f>IF(ISBLANK(INDEX('Policy Characteristics'!D:D,MATCH($C737,'Policy Characteristics'!$C:$C,0))),"",INDEX('Policy Characteristics'!D:D,MATCH($C737,'Policy Characteristics'!$C:$C,0)))</f>
        <v>Decrease Clean Industrial Equipment Cost of Capital</v>
      </c>
      <c r="K737" s="254" t="str">
        <f>IF(ISBLANK(INDEX('Policy Characteristics'!E:E,MATCH($C737,'Policy Characteristics'!$C:$C,0))),"",INDEX('Policy Characteristics'!E:E,MATCH($C737,'Policy Characteristics'!$C:$C,0)))</f>
        <v>indst eqpt cost of capital</v>
      </c>
      <c r="L737" s="261">
        <f>IF(ISBLANK(INDEX('Policy Characteristics'!F:F,MATCH($C737,'Policy Characteristics'!$C:$C,0))),"",INDEX('Policy Characteristics'!F:F,MATCH($C737,'Policy Characteristics'!$C:$C,0)))</f>
        <v>0</v>
      </c>
      <c r="M737" s="261">
        <f>IF(ISBLANK(INDEX('Policy Characteristics'!G:G,MATCH($C737,'Policy Characteristics'!$C:$C,0))),"",INDEX('Policy Characteristics'!G:G,MATCH($C737,'Policy Characteristics'!$C:$C,0)))</f>
        <v>0.5</v>
      </c>
      <c r="N737" s="261">
        <f>IF(ISBLANK(INDEX('Policy Characteristics'!H:H,MATCH($C737,'Policy Characteristics'!$C:$C,0))),"",INDEX('Policy Characteristics'!H:H,MATCH($C737,'Policy Characteristics'!$C:$C,0)))</f>
        <v>0.01</v>
      </c>
      <c r="O737" s="254" t="str">
        <f>IF(ISBLANK(INDEX('Policy Characteristics'!I:I,MATCH($C737,'Policy Characteristics'!$C:$C,0))),"",INDEX('Policy Characteristics'!I:I,MATCH($C737,'Policy Characteristics'!$C:$C,0)))</f>
        <v>% decrease</v>
      </c>
      <c r="P737" s="254" t="str">
        <f>IF(ISBLANK(INDEX('Policy Characteristics'!J:J,MATCH($C737,'Policy Characteristics'!$C:$C,0))),"",INDEX('Policy Characteristics'!J:J,MATCH($C737,'Policy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37" s="254" t="str">
        <f>IF(ISBLANK(INDEX('Policy Characteristics'!K:K,MATCH($C737,'Policy Characteristics'!$C:$C,0))),"",INDEX('Policy Characteristics'!K:K,MATCH($C737,'Policy Characteristics'!$C:$C,0)))</f>
        <v/>
      </c>
      <c r="R737" s="254" t="str">
        <f>IF(ISBLANK(INDEX('Policy Characteristics'!L:L,MATCH($C737,'Policy Characteristics'!$C:$C,0))),"",INDEX('Policy Characteristics'!L:L,MATCH($C737,'Policy Characteristics'!$C:$C,0)))</f>
        <v/>
      </c>
    </row>
    <row r="738" spans="1:18" x14ac:dyDescent="0.25">
      <c r="A738" s="254" t="str">
        <f>IF(ISBLANK(INDEX('Policy Characteristics'!A:A,MATCH($C738,'Policy Characteristics'!$C:$C,0))),"",INDEX('Policy Characteristics'!A:A,MATCH($C738,'Policy Characteristics'!$C:$C,0)))</f>
        <v>Industry</v>
      </c>
      <c r="B738" s="262" t="str">
        <f>IF(ISBLANK(INDEX('Policy Characteristics'!B:B,MATCH($C738,'Policy Characteristics'!$C:$C,0))),"",INDEX('Policy Characteristics'!B:B,MATCH($C738,'Policy Characteristics'!$C:$C,0)))</f>
        <v>Decrease Cost of Capital</v>
      </c>
      <c r="C738" s="254" t="str">
        <f t="shared" si="47"/>
        <v>Perc Decrease in Cost of Capital for Clean Industrial Equipment</v>
      </c>
      <c r="D738" s="1" t="s">
        <v>3460</v>
      </c>
      <c r="E738" s="6" t="s">
        <v>3034</v>
      </c>
      <c r="F738" t="s">
        <v>3466</v>
      </c>
      <c r="G738" t="s">
        <v>2996</v>
      </c>
      <c r="H738" s="47">
        <f t="shared" si="48"/>
        <v>737</v>
      </c>
      <c r="I738" s="324" t="s">
        <v>40</v>
      </c>
      <c r="J738" s="255" t="str">
        <f>IF(ISBLANK(INDEX('Policy Characteristics'!D:D,MATCH($C738,'Policy Characteristics'!$C:$C,0))),"",INDEX('Policy Characteristics'!D:D,MATCH($C738,'Policy Characteristics'!$C:$C,0)))</f>
        <v>Decrease Clean Industrial Equipment Cost of Capital</v>
      </c>
      <c r="K738" s="254" t="str">
        <f>IF(ISBLANK(INDEX('Policy Characteristics'!E:E,MATCH($C738,'Policy Characteristics'!$C:$C,0))),"",INDEX('Policy Characteristics'!E:E,MATCH($C738,'Policy Characteristics'!$C:$C,0)))</f>
        <v>indst eqpt cost of capital</v>
      </c>
      <c r="L738" s="261">
        <f>IF(ISBLANK(INDEX('Policy Characteristics'!F:F,MATCH($C738,'Policy Characteristics'!$C:$C,0))),"",INDEX('Policy Characteristics'!F:F,MATCH($C738,'Policy Characteristics'!$C:$C,0)))</f>
        <v>0</v>
      </c>
      <c r="M738" s="261">
        <f>IF(ISBLANK(INDEX('Policy Characteristics'!G:G,MATCH($C738,'Policy Characteristics'!$C:$C,0))),"",INDEX('Policy Characteristics'!G:G,MATCH($C738,'Policy Characteristics'!$C:$C,0)))</f>
        <v>0.5</v>
      </c>
      <c r="N738" s="261">
        <f>IF(ISBLANK(INDEX('Policy Characteristics'!H:H,MATCH($C738,'Policy Characteristics'!$C:$C,0))),"",INDEX('Policy Characteristics'!H:H,MATCH($C738,'Policy Characteristics'!$C:$C,0)))</f>
        <v>0.01</v>
      </c>
      <c r="O738" s="254" t="str">
        <f>IF(ISBLANK(INDEX('Policy Characteristics'!I:I,MATCH($C738,'Policy Characteristics'!$C:$C,0))),"",INDEX('Policy Characteristics'!I:I,MATCH($C738,'Policy Characteristics'!$C:$C,0)))</f>
        <v>% decrease</v>
      </c>
      <c r="P738" s="254" t="str">
        <f>IF(ISBLANK(INDEX('Policy Characteristics'!J:J,MATCH($C738,'Policy Characteristics'!$C:$C,0))),"",INDEX('Policy Characteristics'!J:J,MATCH($C738,'Policy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38" s="254" t="str">
        <f>IF(ISBLANK(INDEX('Policy Characteristics'!K:K,MATCH($C738,'Policy Characteristics'!$C:$C,0))),"",INDEX('Policy Characteristics'!K:K,MATCH($C738,'Policy Characteristics'!$C:$C,0)))</f>
        <v/>
      </c>
      <c r="R738" s="254" t="str">
        <f>IF(ISBLANK(INDEX('Policy Characteristics'!L:L,MATCH($C738,'Policy Characteristics'!$C:$C,0))),"",INDEX('Policy Characteristics'!L:L,MATCH($C738,'Policy Characteristics'!$C:$C,0)))</f>
        <v/>
      </c>
    </row>
    <row r="739" spans="1:18" x14ac:dyDescent="0.25">
      <c r="A739" s="254" t="str">
        <f>IF(ISBLANK(INDEX('Policy Characteristics'!A:A,MATCH($C739,'Policy Characteristics'!$C:$C,0))),"",INDEX('Policy Characteristics'!A:A,MATCH($C739,'Policy Characteristics'!$C:$C,0)))</f>
        <v>Industry</v>
      </c>
      <c r="B739" s="262" t="str">
        <f>IF(ISBLANK(INDEX('Policy Characteristics'!B:B,MATCH($C739,'Policy Characteristics'!$C:$C,0))),"",INDEX('Policy Characteristics'!B:B,MATCH($C739,'Policy Characteristics'!$C:$C,0)))</f>
        <v>Decrease Cost of Capital</v>
      </c>
      <c r="C739" s="254" t="str">
        <f t="shared" si="47"/>
        <v>Perc Decrease in Cost of Capital for Clean Industrial Equipment</v>
      </c>
      <c r="D739" s="1" t="s">
        <v>3460</v>
      </c>
      <c r="E739" s="6" t="s">
        <v>3035</v>
      </c>
      <c r="F739" t="s">
        <v>3466</v>
      </c>
      <c r="G739" t="s">
        <v>2997</v>
      </c>
      <c r="H739" s="47">
        <f t="shared" si="48"/>
        <v>738</v>
      </c>
      <c r="I739" s="324" t="s">
        <v>40</v>
      </c>
      <c r="J739" s="255" t="str">
        <f>IF(ISBLANK(INDEX('Policy Characteristics'!D:D,MATCH($C739,'Policy Characteristics'!$C:$C,0))),"",INDEX('Policy Characteristics'!D:D,MATCH($C739,'Policy Characteristics'!$C:$C,0)))</f>
        <v>Decrease Clean Industrial Equipment Cost of Capital</v>
      </c>
      <c r="K739" s="254" t="str">
        <f>IF(ISBLANK(INDEX('Policy Characteristics'!E:E,MATCH($C739,'Policy Characteristics'!$C:$C,0))),"",INDEX('Policy Characteristics'!E:E,MATCH($C739,'Policy Characteristics'!$C:$C,0)))</f>
        <v>indst eqpt cost of capital</v>
      </c>
      <c r="L739" s="261">
        <f>IF(ISBLANK(INDEX('Policy Characteristics'!F:F,MATCH($C739,'Policy Characteristics'!$C:$C,0))),"",INDEX('Policy Characteristics'!F:F,MATCH($C739,'Policy Characteristics'!$C:$C,0)))</f>
        <v>0</v>
      </c>
      <c r="M739" s="261">
        <f>IF(ISBLANK(INDEX('Policy Characteristics'!G:G,MATCH($C739,'Policy Characteristics'!$C:$C,0))),"",INDEX('Policy Characteristics'!G:G,MATCH($C739,'Policy Characteristics'!$C:$C,0)))</f>
        <v>0.5</v>
      </c>
      <c r="N739" s="261">
        <f>IF(ISBLANK(INDEX('Policy Characteristics'!H:H,MATCH($C739,'Policy Characteristics'!$C:$C,0))),"",INDEX('Policy Characteristics'!H:H,MATCH($C739,'Policy Characteristics'!$C:$C,0)))</f>
        <v>0.01</v>
      </c>
      <c r="O739" s="254" t="str">
        <f>IF(ISBLANK(INDEX('Policy Characteristics'!I:I,MATCH($C739,'Policy Characteristics'!$C:$C,0))),"",INDEX('Policy Characteristics'!I:I,MATCH($C739,'Policy Characteristics'!$C:$C,0)))</f>
        <v>% decrease</v>
      </c>
      <c r="P739" s="254" t="str">
        <f>IF(ISBLANK(INDEX('Policy Characteristics'!J:J,MATCH($C739,'Policy Characteristics'!$C:$C,0))),"",INDEX('Policy Characteristics'!J:J,MATCH($C739,'Policy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39" s="254" t="str">
        <f>IF(ISBLANK(INDEX('Policy Characteristics'!K:K,MATCH($C739,'Policy Characteristics'!$C:$C,0))),"",INDEX('Policy Characteristics'!K:K,MATCH($C739,'Policy Characteristics'!$C:$C,0)))</f>
        <v/>
      </c>
      <c r="R739" s="254" t="str">
        <f>IF(ISBLANK(INDEX('Policy Characteristics'!L:L,MATCH($C739,'Policy Characteristics'!$C:$C,0))),"",INDEX('Policy Characteristics'!L:L,MATCH($C739,'Policy Characteristics'!$C:$C,0)))</f>
        <v/>
      </c>
    </row>
    <row r="740" spans="1:18" x14ac:dyDescent="0.25">
      <c r="A740" s="254" t="str">
        <f>IF(ISBLANK(INDEX('Policy Characteristics'!A:A,MATCH($C740,'Policy Characteristics'!$C:$C,0))),"",INDEX('Policy Characteristics'!A:A,MATCH($C740,'Policy Characteristics'!$C:$C,0)))</f>
        <v>Industry</v>
      </c>
      <c r="B740" s="262" t="str">
        <f>IF(ISBLANK(INDEX('Policy Characteristics'!B:B,MATCH($C740,'Policy Characteristics'!$C:$C,0))),"",INDEX('Policy Characteristics'!B:B,MATCH($C740,'Policy Characteristics'!$C:$C,0)))</f>
        <v>Decrease Cost of Capital</v>
      </c>
      <c r="C740" s="254" t="str">
        <f t="shared" si="47"/>
        <v>Perc Decrease in Cost of Capital for Clean Industrial Equipment</v>
      </c>
      <c r="D740" s="1" t="s">
        <v>3460</v>
      </c>
      <c r="E740" s="6" t="s">
        <v>3036</v>
      </c>
      <c r="F740" t="s">
        <v>3466</v>
      </c>
      <c r="G740" t="s">
        <v>2998</v>
      </c>
      <c r="H740" s="47">
        <f t="shared" si="48"/>
        <v>739</v>
      </c>
      <c r="I740" s="324" t="s">
        <v>40</v>
      </c>
      <c r="J740" s="255" t="str">
        <f>IF(ISBLANK(INDEX('Policy Characteristics'!D:D,MATCH($C740,'Policy Characteristics'!$C:$C,0))),"",INDEX('Policy Characteristics'!D:D,MATCH($C740,'Policy Characteristics'!$C:$C,0)))</f>
        <v>Decrease Clean Industrial Equipment Cost of Capital</v>
      </c>
      <c r="K740" s="254" t="str">
        <f>IF(ISBLANK(INDEX('Policy Characteristics'!E:E,MATCH($C740,'Policy Characteristics'!$C:$C,0))),"",INDEX('Policy Characteristics'!E:E,MATCH($C740,'Policy Characteristics'!$C:$C,0)))</f>
        <v>indst eqpt cost of capital</v>
      </c>
      <c r="L740" s="261">
        <f>IF(ISBLANK(INDEX('Policy Characteristics'!F:F,MATCH($C740,'Policy Characteristics'!$C:$C,0))),"",INDEX('Policy Characteristics'!F:F,MATCH($C740,'Policy Characteristics'!$C:$C,0)))</f>
        <v>0</v>
      </c>
      <c r="M740" s="261">
        <f>IF(ISBLANK(INDEX('Policy Characteristics'!G:G,MATCH($C740,'Policy Characteristics'!$C:$C,0))),"",INDEX('Policy Characteristics'!G:G,MATCH($C740,'Policy Characteristics'!$C:$C,0)))</f>
        <v>0.5</v>
      </c>
      <c r="N740" s="261">
        <f>IF(ISBLANK(INDEX('Policy Characteristics'!H:H,MATCH($C740,'Policy Characteristics'!$C:$C,0))),"",INDEX('Policy Characteristics'!H:H,MATCH($C740,'Policy Characteristics'!$C:$C,0)))</f>
        <v>0.01</v>
      </c>
      <c r="O740" s="254" t="str">
        <f>IF(ISBLANK(INDEX('Policy Characteristics'!I:I,MATCH($C740,'Policy Characteristics'!$C:$C,0))),"",INDEX('Policy Characteristics'!I:I,MATCH($C740,'Policy Characteristics'!$C:$C,0)))</f>
        <v>% decrease</v>
      </c>
      <c r="P740" s="254" t="str">
        <f>IF(ISBLANK(INDEX('Policy Characteristics'!J:J,MATCH($C740,'Policy Characteristics'!$C:$C,0))),"",INDEX('Policy Characteristics'!J:J,MATCH($C740,'Policy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40" s="254" t="str">
        <f>IF(ISBLANK(INDEX('Policy Characteristics'!K:K,MATCH($C740,'Policy Characteristics'!$C:$C,0))),"",INDEX('Policy Characteristics'!K:K,MATCH($C740,'Policy Characteristics'!$C:$C,0)))</f>
        <v/>
      </c>
      <c r="R740" s="254" t="str">
        <f>IF(ISBLANK(INDEX('Policy Characteristics'!L:L,MATCH($C740,'Policy Characteristics'!$C:$C,0))),"",INDEX('Policy Characteristics'!L:L,MATCH($C740,'Policy Characteristics'!$C:$C,0)))</f>
        <v/>
      </c>
    </row>
    <row r="741" spans="1:18" ht="30" x14ac:dyDescent="0.25">
      <c r="A741" s="254" t="str">
        <f>IF(ISBLANK(INDEX('Policy Characteristics'!A:A,MATCH($C741,'Policy Characteristics'!$C:$C,0))),"",INDEX('Policy Characteristics'!A:A,MATCH($C741,'Policy Characteristics'!$C:$C,0)))</f>
        <v>Industry</v>
      </c>
      <c r="B741" s="262" t="str">
        <f>IF(ISBLANK(INDEX('Policy Characteristics'!B:B,MATCH($C741,'Policy Characteristics'!$C:$C,0))),"",INDEX('Policy Characteristics'!B:B,MATCH($C741,'Policy Characteristics'!$C:$C,0)))</f>
        <v>Decrease Cost of Capital</v>
      </c>
      <c r="C741" s="254" t="str">
        <f t="shared" si="47"/>
        <v>Perc Decrease in Cost of Capital for Clean Industrial Equipment</v>
      </c>
      <c r="D741" s="1" t="s">
        <v>3460</v>
      </c>
      <c r="E741" s="6" t="s">
        <v>3037</v>
      </c>
      <c r="F741" t="s">
        <v>3466</v>
      </c>
      <c r="G741" t="s">
        <v>2999</v>
      </c>
      <c r="H741" s="47">
        <f t="shared" si="48"/>
        <v>740</v>
      </c>
      <c r="I741" s="324" t="s">
        <v>40</v>
      </c>
      <c r="J741" s="255" t="str">
        <f>IF(ISBLANK(INDEX('Policy Characteristics'!D:D,MATCH($C741,'Policy Characteristics'!$C:$C,0))),"",INDEX('Policy Characteristics'!D:D,MATCH($C741,'Policy Characteristics'!$C:$C,0)))</f>
        <v>Decrease Clean Industrial Equipment Cost of Capital</v>
      </c>
      <c r="K741" s="254" t="str">
        <f>IF(ISBLANK(INDEX('Policy Characteristics'!E:E,MATCH($C741,'Policy Characteristics'!$C:$C,0))),"",INDEX('Policy Characteristics'!E:E,MATCH($C741,'Policy Characteristics'!$C:$C,0)))</f>
        <v>indst eqpt cost of capital</v>
      </c>
      <c r="L741" s="261">
        <f>IF(ISBLANK(INDEX('Policy Characteristics'!F:F,MATCH($C741,'Policy Characteristics'!$C:$C,0))),"",INDEX('Policy Characteristics'!F:F,MATCH($C741,'Policy Characteristics'!$C:$C,0)))</f>
        <v>0</v>
      </c>
      <c r="M741" s="261">
        <f>IF(ISBLANK(INDEX('Policy Characteristics'!G:G,MATCH($C741,'Policy Characteristics'!$C:$C,0))),"",INDEX('Policy Characteristics'!G:G,MATCH($C741,'Policy Characteristics'!$C:$C,0)))</f>
        <v>0.5</v>
      </c>
      <c r="N741" s="261">
        <f>IF(ISBLANK(INDEX('Policy Characteristics'!H:H,MATCH($C741,'Policy Characteristics'!$C:$C,0))),"",INDEX('Policy Characteristics'!H:H,MATCH($C741,'Policy Characteristics'!$C:$C,0)))</f>
        <v>0.01</v>
      </c>
      <c r="O741" s="254" t="str">
        <f>IF(ISBLANK(INDEX('Policy Characteristics'!I:I,MATCH($C741,'Policy Characteristics'!$C:$C,0))),"",INDEX('Policy Characteristics'!I:I,MATCH($C741,'Policy Characteristics'!$C:$C,0)))</f>
        <v>% decrease</v>
      </c>
      <c r="P741" s="254" t="str">
        <f>IF(ISBLANK(INDEX('Policy Characteristics'!J:J,MATCH($C741,'Policy Characteristics'!$C:$C,0))),"",INDEX('Policy Characteristics'!J:J,MATCH($C741,'Policy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41" s="254" t="str">
        <f>IF(ISBLANK(INDEX('Policy Characteristics'!K:K,MATCH($C741,'Policy Characteristics'!$C:$C,0))),"",INDEX('Policy Characteristics'!K:K,MATCH($C741,'Policy Characteristics'!$C:$C,0)))</f>
        <v/>
      </c>
      <c r="R741" s="254" t="str">
        <f>IF(ISBLANK(INDEX('Policy Characteristics'!L:L,MATCH($C741,'Policy Characteristics'!$C:$C,0))),"",INDEX('Policy Characteristics'!L:L,MATCH($C741,'Policy Characteristics'!$C:$C,0)))</f>
        <v/>
      </c>
    </row>
    <row r="742" spans="1:18" x14ac:dyDescent="0.25">
      <c r="A742" s="254" t="str">
        <f>IF(ISBLANK(INDEX('Policy Characteristics'!A:A,MATCH($C742,'Policy Characteristics'!$C:$C,0))),"",INDEX('Policy Characteristics'!A:A,MATCH($C742,'Policy Characteristics'!$C:$C,0)))</f>
        <v>Industry</v>
      </c>
      <c r="B742" s="262" t="str">
        <f>IF(ISBLANK(INDEX('Policy Characteristics'!B:B,MATCH($C742,'Policy Characteristics'!$C:$C,0))),"",INDEX('Policy Characteristics'!B:B,MATCH($C742,'Policy Characteristics'!$C:$C,0)))</f>
        <v>Decrease Cost of Capital</v>
      </c>
      <c r="C742" s="254" t="str">
        <f t="shared" si="47"/>
        <v>Perc Decrease in Cost of Capital for Clean Industrial Equipment</v>
      </c>
      <c r="D742" s="1" t="s">
        <v>3460</v>
      </c>
      <c r="E742" s="6" t="s">
        <v>3038</v>
      </c>
      <c r="F742" t="s">
        <v>3466</v>
      </c>
      <c r="G742" t="s">
        <v>3041</v>
      </c>
      <c r="H742" s="47">
        <f t="shared" si="48"/>
        <v>741</v>
      </c>
      <c r="I742" s="324" t="s">
        <v>40</v>
      </c>
      <c r="J742" s="255" t="str">
        <f>IF(ISBLANK(INDEX('Policy Characteristics'!D:D,MATCH($C742,'Policy Characteristics'!$C:$C,0))),"",INDEX('Policy Characteristics'!D:D,MATCH($C742,'Policy Characteristics'!$C:$C,0)))</f>
        <v>Decrease Clean Industrial Equipment Cost of Capital</v>
      </c>
      <c r="K742" s="254" t="str">
        <f>IF(ISBLANK(INDEX('Policy Characteristics'!E:E,MATCH($C742,'Policy Characteristics'!$C:$C,0))),"",INDEX('Policy Characteristics'!E:E,MATCH($C742,'Policy Characteristics'!$C:$C,0)))</f>
        <v>indst eqpt cost of capital</v>
      </c>
      <c r="L742" s="261">
        <f>IF(ISBLANK(INDEX('Policy Characteristics'!F:F,MATCH($C742,'Policy Characteristics'!$C:$C,0))),"",INDEX('Policy Characteristics'!F:F,MATCH($C742,'Policy Characteristics'!$C:$C,0)))</f>
        <v>0</v>
      </c>
      <c r="M742" s="261">
        <f>IF(ISBLANK(INDEX('Policy Characteristics'!G:G,MATCH($C742,'Policy Characteristics'!$C:$C,0))),"",INDEX('Policy Characteristics'!G:G,MATCH($C742,'Policy Characteristics'!$C:$C,0)))</f>
        <v>0.5</v>
      </c>
      <c r="N742" s="261">
        <f>IF(ISBLANK(INDEX('Policy Characteristics'!H:H,MATCH($C742,'Policy Characteristics'!$C:$C,0))),"",INDEX('Policy Characteristics'!H:H,MATCH($C742,'Policy Characteristics'!$C:$C,0)))</f>
        <v>0.01</v>
      </c>
      <c r="O742" s="254" t="str">
        <f>IF(ISBLANK(INDEX('Policy Characteristics'!I:I,MATCH($C742,'Policy Characteristics'!$C:$C,0))),"",INDEX('Policy Characteristics'!I:I,MATCH($C742,'Policy Characteristics'!$C:$C,0)))</f>
        <v>% decrease</v>
      </c>
      <c r="P742" s="254" t="str">
        <f>IF(ISBLANK(INDEX('Policy Characteristics'!J:J,MATCH($C742,'Policy Characteristics'!$C:$C,0))),"",INDEX('Policy Characteristics'!J:J,MATCH($C742,'Policy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42" s="254" t="str">
        <f>IF(ISBLANK(INDEX('Policy Characteristics'!K:K,MATCH($C742,'Policy Characteristics'!$C:$C,0))),"",INDEX('Policy Characteristics'!K:K,MATCH($C742,'Policy Characteristics'!$C:$C,0)))</f>
        <v/>
      </c>
      <c r="R742" s="254" t="str">
        <f>IF(ISBLANK(INDEX('Policy Characteristics'!L:L,MATCH($C742,'Policy Characteristics'!$C:$C,0))),"",INDEX('Policy Characteristics'!L:L,MATCH($C742,'Policy Characteristics'!$C:$C,0)))</f>
        <v/>
      </c>
    </row>
    <row r="743" spans="1:18" x14ac:dyDescent="0.25">
      <c r="A743" s="254" t="str">
        <f>IF(ISBLANK(INDEX('Policy Characteristics'!A:A,MATCH($C743,'Policy Characteristics'!$C:$C,0))),"",INDEX('Policy Characteristics'!A:A,MATCH($C743,'Policy Characteristics'!$C:$C,0)))</f>
        <v>Industry</v>
      </c>
      <c r="B743" s="262" t="str">
        <f>IF(ISBLANK(INDEX('Policy Characteristics'!B:B,MATCH($C743,'Policy Characteristics'!$C:$C,0))),"",INDEX('Policy Characteristics'!B:B,MATCH($C743,'Policy Characteristics'!$C:$C,0)))</f>
        <v>Decrease Cost of Capital</v>
      </c>
      <c r="C743" s="254" t="str">
        <f t="shared" si="47"/>
        <v>Perc Decrease in Cost of Capital for Clean Industrial Equipment</v>
      </c>
      <c r="D743" s="1" t="s">
        <v>3460</v>
      </c>
      <c r="E743" s="6" t="s">
        <v>3039</v>
      </c>
      <c r="F743" t="s">
        <v>3466</v>
      </c>
      <c r="G743" t="s">
        <v>3000</v>
      </c>
      <c r="H743" s="47">
        <f t="shared" si="48"/>
        <v>742</v>
      </c>
      <c r="I743" s="324" t="s">
        <v>40</v>
      </c>
      <c r="J743" s="255" t="str">
        <f>IF(ISBLANK(INDEX('Policy Characteristics'!D:D,MATCH($C743,'Policy Characteristics'!$C:$C,0))),"",INDEX('Policy Characteristics'!D:D,MATCH($C743,'Policy Characteristics'!$C:$C,0)))</f>
        <v>Decrease Clean Industrial Equipment Cost of Capital</v>
      </c>
      <c r="K743" s="254" t="str">
        <f>IF(ISBLANK(INDEX('Policy Characteristics'!E:E,MATCH($C743,'Policy Characteristics'!$C:$C,0))),"",INDEX('Policy Characteristics'!E:E,MATCH($C743,'Policy Characteristics'!$C:$C,0)))</f>
        <v>indst eqpt cost of capital</v>
      </c>
      <c r="L743" s="261">
        <f>IF(ISBLANK(INDEX('Policy Characteristics'!F:F,MATCH($C743,'Policy Characteristics'!$C:$C,0))),"",INDEX('Policy Characteristics'!F:F,MATCH($C743,'Policy Characteristics'!$C:$C,0)))</f>
        <v>0</v>
      </c>
      <c r="M743" s="261">
        <f>IF(ISBLANK(INDEX('Policy Characteristics'!G:G,MATCH($C743,'Policy Characteristics'!$C:$C,0))),"",INDEX('Policy Characteristics'!G:G,MATCH($C743,'Policy Characteristics'!$C:$C,0)))</f>
        <v>0.5</v>
      </c>
      <c r="N743" s="261">
        <f>IF(ISBLANK(INDEX('Policy Characteristics'!H:H,MATCH($C743,'Policy Characteristics'!$C:$C,0))),"",INDEX('Policy Characteristics'!H:H,MATCH($C743,'Policy Characteristics'!$C:$C,0)))</f>
        <v>0.01</v>
      </c>
      <c r="O743" s="254" t="str">
        <f>IF(ISBLANK(INDEX('Policy Characteristics'!I:I,MATCH($C743,'Policy Characteristics'!$C:$C,0))),"",INDEX('Policy Characteristics'!I:I,MATCH($C743,'Policy Characteristics'!$C:$C,0)))</f>
        <v>% decrease</v>
      </c>
      <c r="P743" s="254" t="str">
        <f>IF(ISBLANK(INDEX('Policy Characteristics'!J:J,MATCH($C743,'Policy Characteristics'!$C:$C,0))),"",INDEX('Policy Characteristics'!J:J,MATCH($C743,'Policy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43" s="254" t="str">
        <f>IF(ISBLANK(INDEX('Policy Characteristics'!K:K,MATCH($C743,'Policy Characteristics'!$C:$C,0))),"",INDEX('Policy Characteristics'!K:K,MATCH($C743,'Policy Characteristics'!$C:$C,0)))</f>
        <v/>
      </c>
      <c r="R743" s="254" t="str">
        <f>IF(ISBLANK(INDEX('Policy Characteristics'!L:L,MATCH($C743,'Policy Characteristics'!$C:$C,0))),"",INDEX('Policy Characteristics'!L:L,MATCH($C743,'Policy Characteristics'!$C:$C,0)))</f>
        <v/>
      </c>
    </row>
    <row r="744" spans="1:18" x14ac:dyDescent="0.25">
      <c r="A744" s="254" t="str">
        <f>IF(ISBLANK(INDEX('Policy Characteristics'!A:A,MATCH($C744,'Policy Characteristics'!$C:$C,0))),"",INDEX('Policy Characteristics'!A:A,MATCH($C744,'Policy Characteristics'!$C:$C,0)))</f>
        <v>Industry</v>
      </c>
      <c r="B744" s="262" t="str">
        <f>IF(ISBLANK(INDEX('Policy Characteristics'!B:B,MATCH($C744,'Policy Characteristics'!$C:$C,0))),"",INDEX('Policy Characteristics'!B:B,MATCH($C744,'Policy Characteristics'!$C:$C,0)))</f>
        <v>Decrease Cost of Capital</v>
      </c>
      <c r="C744" s="254" t="str">
        <f t="shared" si="47"/>
        <v>Perc Decrease in Cost of Capital for Clean Industrial Equipment</v>
      </c>
      <c r="D744" s="1" t="s">
        <v>3461</v>
      </c>
      <c r="E744" s="45" t="s">
        <v>3015</v>
      </c>
      <c r="F744" t="s">
        <v>3467</v>
      </c>
      <c r="G744" t="s">
        <v>3040</v>
      </c>
      <c r="H744" s="47">
        <f t="shared" si="48"/>
        <v>743</v>
      </c>
      <c r="I744" s="324" t="s">
        <v>40</v>
      </c>
      <c r="J744" s="255" t="str">
        <f>IF(ISBLANK(INDEX('Policy Characteristics'!D:D,MATCH($C744,'Policy Characteristics'!$C:$C,0))),"",INDEX('Policy Characteristics'!D:D,MATCH($C744,'Policy Characteristics'!$C:$C,0)))</f>
        <v>Decrease Clean Industrial Equipment Cost of Capital</v>
      </c>
      <c r="K744" s="254" t="str">
        <f>IF(ISBLANK(INDEX('Policy Characteristics'!E:E,MATCH($C744,'Policy Characteristics'!$C:$C,0))),"",INDEX('Policy Characteristics'!E:E,MATCH($C744,'Policy Characteristics'!$C:$C,0)))</f>
        <v>indst eqpt cost of capital</v>
      </c>
      <c r="L744" s="261">
        <f>IF(ISBLANK(INDEX('Policy Characteristics'!F:F,MATCH($C744,'Policy Characteristics'!$C:$C,0))),"",INDEX('Policy Characteristics'!F:F,MATCH($C744,'Policy Characteristics'!$C:$C,0)))</f>
        <v>0</v>
      </c>
      <c r="M744" s="261">
        <f>IF(ISBLANK(INDEX('Policy Characteristics'!G:G,MATCH($C744,'Policy Characteristics'!$C:$C,0))),"",INDEX('Policy Characteristics'!G:G,MATCH($C744,'Policy Characteristics'!$C:$C,0)))</f>
        <v>0.5</v>
      </c>
      <c r="N744" s="261">
        <f>IF(ISBLANK(INDEX('Policy Characteristics'!H:H,MATCH($C744,'Policy Characteristics'!$C:$C,0))),"",INDEX('Policy Characteristics'!H:H,MATCH($C744,'Policy Characteristics'!$C:$C,0)))</f>
        <v>0.01</v>
      </c>
      <c r="O744" s="254" t="str">
        <f>IF(ISBLANK(INDEX('Policy Characteristics'!I:I,MATCH($C744,'Policy Characteristics'!$C:$C,0))),"",INDEX('Policy Characteristics'!I:I,MATCH($C744,'Policy Characteristics'!$C:$C,0)))</f>
        <v>% decrease</v>
      </c>
      <c r="P744" s="254" t="str">
        <f>IF(ISBLANK(INDEX('Policy Characteristics'!J:J,MATCH($C744,'Policy Characteristics'!$C:$C,0))),"",INDEX('Policy Characteristics'!J:J,MATCH($C744,'Policy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44" s="254" t="str">
        <f>IF(ISBLANK(INDEX('Policy Characteristics'!K:K,MATCH($C744,'Policy Characteristics'!$C:$C,0))),"",INDEX('Policy Characteristics'!K:K,MATCH($C744,'Policy Characteristics'!$C:$C,0)))</f>
        <v/>
      </c>
      <c r="R744" s="254" t="str">
        <f>IF(ISBLANK(INDEX('Policy Characteristics'!L:L,MATCH($C744,'Policy Characteristics'!$C:$C,0))),"",INDEX('Policy Characteristics'!L:L,MATCH($C744,'Policy Characteristics'!$C:$C,0)))</f>
        <v/>
      </c>
    </row>
    <row r="745" spans="1:18" x14ac:dyDescent="0.25">
      <c r="A745" s="254" t="str">
        <f>IF(ISBLANK(INDEX('Policy Characteristics'!A:A,MATCH($C745,'Policy Characteristics'!$C:$C,0))),"",INDEX('Policy Characteristics'!A:A,MATCH($C745,'Policy Characteristics'!$C:$C,0)))</f>
        <v>Industry</v>
      </c>
      <c r="B745" s="262" t="str">
        <f>IF(ISBLANK(INDEX('Policy Characteristics'!B:B,MATCH($C745,'Policy Characteristics'!$C:$C,0))),"",INDEX('Policy Characteristics'!B:B,MATCH($C745,'Policy Characteristics'!$C:$C,0)))</f>
        <v>Decrease Cost of Capital</v>
      </c>
      <c r="C745" s="254" t="str">
        <f t="shared" si="47"/>
        <v>Perc Decrease in Cost of Capital for Clean Industrial Equipment</v>
      </c>
      <c r="D745" s="1" t="s">
        <v>3461</v>
      </c>
      <c r="E745" s="6" t="s">
        <v>3016</v>
      </c>
      <c r="F745" t="s">
        <v>3467</v>
      </c>
      <c r="G745" t="s">
        <v>2725</v>
      </c>
      <c r="H745" s="47">
        <f t="shared" si="48"/>
        <v>744</v>
      </c>
      <c r="I745" s="324" t="s">
        <v>40</v>
      </c>
      <c r="J745" s="255" t="str">
        <f>IF(ISBLANK(INDEX('Policy Characteristics'!D:D,MATCH($C745,'Policy Characteristics'!$C:$C,0))),"",INDEX('Policy Characteristics'!D:D,MATCH($C745,'Policy Characteristics'!$C:$C,0)))</f>
        <v>Decrease Clean Industrial Equipment Cost of Capital</v>
      </c>
      <c r="K745" s="254" t="str">
        <f>IF(ISBLANK(INDEX('Policy Characteristics'!E:E,MATCH($C745,'Policy Characteristics'!$C:$C,0))),"",INDEX('Policy Characteristics'!E:E,MATCH($C745,'Policy Characteristics'!$C:$C,0)))</f>
        <v>indst eqpt cost of capital</v>
      </c>
      <c r="L745" s="261">
        <f>IF(ISBLANK(INDEX('Policy Characteristics'!F:F,MATCH($C745,'Policy Characteristics'!$C:$C,0))),"",INDEX('Policy Characteristics'!F:F,MATCH($C745,'Policy Characteristics'!$C:$C,0)))</f>
        <v>0</v>
      </c>
      <c r="M745" s="261">
        <f>IF(ISBLANK(INDEX('Policy Characteristics'!G:G,MATCH($C745,'Policy Characteristics'!$C:$C,0))),"",INDEX('Policy Characteristics'!G:G,MATCH($C745,'Policy Characteristics'!$C:$C,0)))</f>
        <v>0.5</v>
      </c>
      <c r="N745" s="261">
        <f>IF(ISBLANK(INDEX('Policy Characteristics'!H:H,MATCH($C745,'Policy Characteristics'!$C:$C,0))),"",INDEX('Policy Characteristics'!H:H,MATCH($C745,'Policy Characteristics'!$C:$C,0)))</f>
        <v>0.01</v>
      </c>
      <c r="O745" s="254" t="str">
        <f>IF(ISBLANK(INDEX('Policy Characteristics'!I:I,MATCH($C745,'Policy Characteristics'!$C:$C,0))),"",INDEX('Policy Characteristics'!I:I,MATCH($C745,'Policy Characteristics'!$C:$C,0)))</f>
        <v>% decrease</v>
      </c>
      <c r="P745" s="254" t="str">
        <f>IF(ISBLANK(INDEX('Policy Characteristics'!J:J,MATCH($C745,'Policy Characteristics'!$C:$C,0))),"",INDEX('Policy Characteristics'!J:J,MATCH($C745,'Policy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45" s="254" t="str">
        <f>IF(ISBLANK(INDEX('Policy Characteristics'!K:K,MATCH($C745,'Policy Characteristics'!$C:$C,0))),"",INDEX('Policy Characteristics'!K:K,MATCH($C745,'Policy Characteristics'!$C:$C,0)))</f>
        <v/>
      </c>
      <c r="R745" s="254" t="str">
        <f>IF(ISBLANK(INDEX('Policy Characteristics'!L:L,MATCH($C745,'Policy Characteristics'!$C:$C,0))),"",INDEX('Policy Characteristics'!L:L,MATCH($C745,'Policy Characteristics'!$C:$C,0)))</f>
        <v/>
      </c>
    </row>
    <row r="746" spans="1:18" x14ac:dyDescent="0.25">
      <c r="A746" s="254" t="str">
        <f>IF(ISBLANK(INDEX('Policy Characteristics'!A:A,MATCH($C746,'Policy Characteristics'!$C:$C,0))),"",INDEX('Policy Characteristics'!A:A,MATCH($C746,'Policy Characteristics'!$C:$C,0)))</f>
        <v>Industry</v>
      </c>
      <c r="B746" s="262" t="str">
        <f>IF(ISBLANK(INDEX('Policy Characteristics'!B:B,MATCH($C746,'Policy Characteristics'!$C:$C,0))),"",INDEX('Policy Characteristics'!B:B,MATCH($C746,'Policy Characteristics'!$C:$C,0)))</f>
        <v>Decrease Cost of Capital</v>
      </c>
      <c r="C746" s="254" t="str">
        <f t="shared" si="47"/>
        <v>Perc Decrease in Cost of Capital for Clean Industrial Equipment</v>
      </c>
      <c r="D746" s="1" t="s">
        <v>3461</v>
      </c>
      <c r="E746" s="6" t="s">
        <v>3017</v>
      </c>
      <c r="F746" t="s">
        <v>3467</v>
      </c>
      <c r="G746" t="s">
        <v>2981</v>
      </c>
      <c r="H746" s="47">
        <f t="shared" si="48"/>
        <v>745</v>
      </c>
      <c r="I746" s="324" t="s">
        <v>40</v>
      </c>
      <c r="J746" s="255" t="str">
        <f>IF(ISBLANK(INDEX('Policy Characteristics'!D:D,MATCH($C746,'Policy Characteristics'!$C:$C,0))),"",INDEX('Policy Characteristics'!D:D,MATCH($C746,'Policy Characteristics'!$C:$C,0)))</f>
        <v>Decrease Clean Industrial Equipment Cost of Capital</v>
      </c>
      <c r="K746" s="254" t="str">
        <f>IF(ISBLANK(INDEX('Policy Characteristics'!E:E,MATCH($C746,'Policy Characteristics'!$C:$C,0))),"",INDEX('Policy Characteristics'!E:E,MATCH($C746,'Policy Characteristics'!$C:$C,0)))</f>
        <v>indst eqpt cost of capital</v>
      </c>
      <c r="L746" s="261">
        <f>IF(ISBLANK(INDEX('Policy Characteristics'!F:F,MATCH($C746,'Policy Characteristics'!$C:$C,0))),"",INDEX('Policy Characteristics'!F:F,MATCH($C746,'Policy Characteristics'!$C:$C,0)))</f>
        <v>0</v>
      </c>
      <c r="M746" s="261">
        <f>IF(ISBLANK(INDEX('Policy Characteristics'!G:G,MATCH($C746,'Policy Characteristics'!$C:$C,0))),"",INDEX('Policy Characteristics'!G:G,MATCH($C746,'Policy Characteristics'!$C:$C,0)))</f>
        <v>0.5</v>
      </c>
      <c r="N746" s="261">
        <f>IF(ISBLANK(INDEX('Policy Characteristics'!H:H,MATCH($C746,'Policy Characteristics'!$C:$C,0))),"",INDEX('Policy Characteristics'!H:H,MATCH($C746,'Policy Characteristics'!$C:$C,0)))</f>
        <v>0.01</v>
      </c>
      <c r="O746" s="254" t="str">
        <f>IF(ISBLANK(INDEX('Policy Characteristics'!I:I,MATCH($C746,'Policy Characteristics'!$C:$C,0))),"",INDEX('Policy Characteristics'!I:I,MATCH($C746,'Policy Characteristics'!$C:$C,0)))</f>
        <v>% decrease</v>
      </c>
      <c r="P746" s="254" t="str">
        <f>IF(ISBLANK(INDEX('Policy Characteristics'!J:J,MATCH($C746,'Policy Characteristics'!$C:$C,0))),"",INDEX('Policy Characteristics'!J:J,MATCH($C746,'Policy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46" s="254" t="str">
        <f>IF(ISBLANK(INDEX('Policy Characteristics'!K:K,MATCH($C746,'Policy Characteristics'!$C:$C,0))),"",INDEX('Policy Characteristics'!K:K,MATCH($C746,'Policy Characteristics'!$C:$C,0)))</f>
        <v/>
      </c>
      <c r="R746" s="254" t="str">
        <f>IF(ISBLANK(INDEX('Policy Characteristics'!L:L,MATCH($C746,'Policy Characteristics'!$C:$C,0))),"",INDEX('Policy Characteristics'!L:L,MATCH($C746,'Policy Characteristics'!$C:$C,0)))</f>
        <v/>
      </c>
    </row>
    <row r="747" spans="1:18" x14ac:dyDescent="0.25">
      <c r="A747" s="254" t="str">
        <f>IF(ISBLANK(INDEX('Policy Characteristics'!A:A,MATCH($C747,'Policy Characteristics'!$C:$C,0))),"",INDEX('Policy Characteristics'!A:A,MATCH($C747,'Policy Characteristics'!$C:$C,0)))</f>
        <v>Industry</v>
      </c>
      <c r="B747" s="262" t="str">
        <f>IF(ISBLANK(INDEX('Policy Characteristics'!B:B,MATCH($C747,'Policy Characteristics'!$C:$C,0))),"",INDEX('Policy Characteristics'!B:B,MATCH($C747,'Policy Characteristics'!$C:$C,0)))</f>
        <v>Decrease Cost of Capital</v>
      </c>
      <c r="C747" s="254" t="str">
        <f t="shared" si="47"/>
        <v>Perc Decrease in Cost of Capital for Clean Industrial Equipment</v>
      </c>
      <c r="D747" s="1" t="s">
        <v>3461</v>
      </c>
      <c r="E747" s="6" t="s">
        <v>3018</v>
      </c>
      <c r="F747" t="s">
        <v>3467</v>
      </c>
      <c r="G747" t="s">
        <v>2982</v>
      </c>
      <c r="H747" s="47">
        <f t="shared" si="48"/>
        <v>746</v>
      </c>
      <c r="I747" s="324" t="s">
        <v>40</v>
      </c>
      <c r="J747" s="255" t="str">
        <f>IF(ISBLANK(INDEX('Policy Characteristics'!D:D,MATCH($C747,'Policy Characteristics'!$C:$C,0))),"",INDEX('Policy Characteristics'!D:D,MATCH($C747,'Policy Characteristics'!$C:$C,0)))</f>
        <v>Decrease Clean Industrial Equipment Cost of Capital</v>
      </c>
      <c r="K747" s="254" t="str">
        <f>IF(ISBLANK(INDEX('Policy Characteristics'!E:E,MATCH($C747,'Policy Characteristics'!$C:$C,0))),"",INDEX('Policy Characteristics'!E:E,MATCH($C747,'Policy Characteristics'!$C:$C,0)))</f>
        <v>indst eqpt cost of capital</v>
      </c>
      <c r="L747" s="261">
        <f>IF(ISBLANK(INDEX('Policy Characteristics'!F:F,MATCH($C747,'Policy Characteristics'!$C:$C,0))),"",INDEX('Policy Characteristics'!F:F,MATCH($C747,'Policy Characteristics'!$C:$C,0)))</f>
        <v>0</v>
      </c>
      <c r="M747" s="261">
        <f>IF(ISBLANK(INDEX('Policy Characteristics'!G:G,MATCH($C747,'Policy Characteristics'!$C:$C,0))),"",INDEX('Policy Characteristics'!G:G,MATCH($C747,'Policy Characteristics'!$C:$C,0)))</f>
        <v>0.5</v>
      </c>
      <c r="N747" s="261">
        <f>IF(ISBLANK(INDEX('Policy Characteristics'!H:H,MATCH($C747,'Policy Characteristics'!$C:$C,0))),"",INDEX('Policy Characteristics'!H:H,MATCH($C747,'Policy Characteristics'!$C:$C,0)))</f>
        <v>0.01</v>
      </c>
      <c r="O747" s="254" t="str">
        <f>IF(ISBLANK(INDEX('Policy Characteristics'!I:I,MATCH($C747,'Policy Characteristics'!$C:$C,0))),"",INDEX('Policy Characteristics'!I:I,MATCH($C747,'Policy Characteristics'!$C:$C,0)))</f>
        <v>% decrease</v>
      </c>
      <c r="P747" s="254" t="str">
        <f>IF(ISBLANK(INDEX('Policy Characteristics'!J:J,MATCH($C747,'Policy Characteristics'!$C:$C,0))),"",INDEX('Policy Characteristics'!J:J,MATCH($C747,'Policy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47" s="254" t="str">
        <f>IF(ISBLANK(INDEX('Policy Characteristics'!K:K,MATCH($C747,'Policy Characteristics'!$C:$C,0))),"",INDEX('Policy Characteristics'!K:K,MATCH($C747,'Policy Characteristics'!$C:$C,0)))</f>
        <v/>
      </c>
      <c r="R747" s="254" t="str">
        <f>IF(ISBLANK(INDEX('Policy Characteristics'!L:L,MATCH($C747,'Policy Characteristics'!$C:$C,0))),"",INDEX('Policy Characteristics'!L:L,MATCH($C747,'Policy Characteristics'!$C:$C,0)))</f>
        <v/>
      </c>
    </row>
    <row r="748" spans="1:18" x14ac:dyDescent="0.25">
      <c r="A748" s="254" t="str">
        <f>IF(ISBLANK(INDEX('Policy Characteristics'!A:A,MATCH($C748,'Policy Characteristics'!$C:$C,0))),"",INDEX('Policy Characteristics'!A:A,MATCH($C748,'Policy Characteristics'!$C:$C,0)))</f>
        <v>Industry</v>
      </c>
      <c r="B748" s="262" t="str">
        <f>IF(ISBLANK(INDEX('Policy Characteristics'!B:B,MATCH($C748,'Policy Characteristics'!$C:$C,0))),"",INDEX('Policy Characteristics'!B:B,MATCH($C748,'Policy Characteristics'!$C:$C,0)))</f>
        <v>Decrease Cost of Capital</v>
      </c>
      <c r="C748" s="254" t="str">
        <f t="shared" si="47"/>
        <v>Perc Decrease in Cost of Capital for Clean Industrial Equipment</v>
      </c>
      <c r="D748" s="1" t="s">
        <v>3461</v>
      </c>
      <c r="E748" s="6" t="s">
        <v>3019</v>
      </c>
      <c r="F748" t="s">
        <v>3467</v>
      </c>
      <c r="G748" t="s">
        <v>2983</v>
      </c>
      <c r="H748" s="47">
        <f t="shared" si="48"/>
        <v>747</v>
      </c>
      <c r="I748" s="324" t="s">
        <v>40</v>
      </c>
      <c r="J748" s="255" t="str">
        <f>IF(ISBLANK(INDEX('Policy Characteristics'!D:D,MATCH($C748,'Policy Characteristics'!$C:$C,0))),"",INDEX('Policy Characteristics'!D:D,MATCH($C748,'Policy Characteristics'!$C:$C,0)))</f>
        <v>Decrease Clean Industrial Equipment Cost of Capital</v>
      </c>
      <c r="K748" s="254" t="str">
        <f>IF(ISBLANK(INDEX('Policy Characteristics'!E:E,MATCH($C748,'Policy Characteristics'!$C:$C,0))),"",INDEX('Policy Characteristics'!E:E,MATCH($C748,'Policy Characteristics'!$C:$C,0)))</f>
        <v>indst eqpt cost of capital</v>
      </c>
      <c r="L748" s="261">
        <f>IF(ISBLANK(INDEX('Policy Characteristics'!F:F,MATCH($C748,'Policy Characteristics'!$C:$C,0))),"",INDEX('Policy Characteristics'!F:F,MATCH($C748,'Policy Characteristics'!$C:$C,0)))</f>
        <v>0</v>
      </c>
      <c r="M748" s="261">
        <f>IF(ISBLANK(INDEX('Policy Characteristics'!G:G,MATCH($C748,'Policy Characteristics'!$C:$C,0))),"",INDEX('Policy Characteristics'!G:G,MATCH($C748,'Policy Characteristics'!$C:$C,0)))</f>
        <v>0.5</v>
      </c>
      <c r="N748" s="261">
        <f>IF(ISBLANK(INDEX('Policy Characteristics'!H:H,MATCH($C748,'Policy Characteristics'!$C:$C,0))),"",INDEX('Policy Characteristics'!H:H,MATCH($C748,'Policy Characteristics'!$C:$C,0)))</f>
        <v>0.01</v>
      </c>
      <c r="O748" s="254" t="str">
        <f>IF(ISBLANK(INDEX('Policy Characteristics'!I:I,MATCH($C748,'Policy Characteristics'!$C:$C,0))),"",INDEX('Policy Characteristics'!I:I,MATCH($C748,'Policy Characteristics'!$C:$C,0)))</f>
        <v>% decrease</v>
      </c>
      <c r="P748" s="254" t="str">
        <f>IF(ISBLANK(INDEX('Policy Characteristics'!J:J,MATCH($C748,'Policy Characteristics'!$C:$C,0))),"",INDEX('Policy Characteristics'!J:J,MATCH($C748,'Policy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48" s="254" t="str">
        <f>IF(ISBLANK(INDEX('Policy Characteristics'!K:K,MATCH($C748,'Policy Characteristics'!$C:$C,0))),"",INDEX('Policy Characteristics'!K:K,MATCH($C748,'Policy Characteristics'!$C:$C,0)))</f>
        <v/>
      </c>
      <c r="R748" s="254" t="str">
        <f>IF(ISBLANK(INDEX('Policy Characteristics'!L:L,MATCH($C748,'Policy Characteristics'!$C:$C,0))),"",INDEX('Policy Characteristics'!L:L,MATCH($C748,'Policy Characteristics'!$C:$C,0)))</f>
        <v/>
      </c>
    </row>
    <row r="749" spans="1:18" x14ac:dyDescent="0.25">
      <c r="A749" s="254" t="str">
        <f>IF(ISBLANK(INDEX('Policy Characteristics'!A:A,MATCH($C749,'Policy Characteristics'!$C:$C,0))),"",INDEX('Policy Characteristics'!A:A,MATCH($C749,'Policy Characteristics'!$C:$C,0)))</f>
        <v>Industry</v>
      </c>
      <c r="B749" s="262" t="str">
        <f>IF(ISBLANK(INDEX('Policy Characteristics'!B:B,MATCH($C749,'Policy Characteristics'!$C:$C,0))),"",INDEX('Policy Characteristics'!B:B,MATCH($C749,'Policy Characteristics'!$C:$C,0)))</f>
        <v>Decrease Cost of Capital</v>
      </c>
      <c r="C749" s="254" t="str">
        <f t="shared" si="47"/>
        <v>Perc Decrease in Cost of Capital for Clean Industrial Equipment</v>
      </c>
      <c r="D749" s="1" t="s">
        <v>3461</v>
      </c>
      <c r="E749" s="6" t="s">
        <v>3020</v>
      </c>
      <c r="F749" t="s">
        <v>3467</v>
      </c>
      <c r="G749" t="s">
        <v>2984</v>
      </c>
      <c r="H749" s="47">
        <f t="shared" si="48"/>
        <v>748</v>
      </c>
      <c r="I749" s="324" t="s">
        <v>40</v>
      </c>
      <c r="J749" s="255" t="str">
        <f>IF(ISBLANK(INDEX('Policy Characteristics'!D:D,MATCH($C749,'Policy Characteristics'!$C:$C,0))),"",INDEX('Policy Characteristics'!D:D,MATCH($C749,'Policy Characteristics'!$C:$C,0)))</f>
        <v>Decrease Clean Industrial Equipment Cost of Capital</v>
      </c>
      <c r="K749" s="254" t="str">
        <f>IF(ISBLANK(INDEX('Policy Characteristics'!E:E,MATCH($C749,'Policy Characteristics'!$C:$C,0))),"",INDEX('Policy Characteristics'!E:E,MATCH($C749,'Policy Characteristics'!$C:$C,0)))</f>
        <v>indst eqpt cost of capital</v>
      </c>
      <c r="L749" s="261">
        <f>IF(ISBLANK(INDEX('Policy Characteristics'!F:F,MATCH($C749,'Policy Characteristics'!$C:$C,0))),"",INDEX('Policy Characteristics'!F:F,MATCH($C749,'Policy Characteristics'!$C:$C,0)))</f>
        <v>0</v>
      </c>
      <c r="M749" s="261">
        <f>IF(ISBLANK(INDEX('Policy Characteristics'!G:G,MATCH($C749,'Policy Characteristics'!$C:$C,0))),"",INDEX('Policy Characteristics'!G:G,MATCH($C749,'Policy Characteristics'!$C:$C,0)))</f>
        <v>0.5</v>
      </c>
      <c r="N749" s="261">
        <f>IF(ISBLANK(INDEX('Policy Characteristics'!H:H,MATCH($C749,'Policy Characteristics'!$C:$C,0))),"",INDEX('Policy Characteristics'!H:H,MATCH($C749,'Policy Characteristics'!$C:$C,0)))</f>
        <v>0.01</v>
      </c>
      <c r="O749" s="254" t="str">
        <f>IF(ISBLANK(INDEX('Policy Characteristics'!I:I,MATCH($C749,'Policy Characteristics'!$C:$C,0))),"",INDEX('Policy Characteristics'!I:I,MATCH($C749,'Policy Characteristics'!$C:$C,0)))</f>
        <v>% decrease</v>
      </c>
      <c r="P749" s="254" t="str">
        <f>IF(ISBLANK(INDEX('Policy Characteristics'!J:J,MATCH($C749,'Policy Characteristics'!$C:$C,0))),"",INDEX('Policy Characteristics'!J:J,MATCH($C749,'Policy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49" s="254" t="str">
        <f>IF(ISBLANK(INDEX('Policy Characteristics'!K:K,MATCH($C749,'Policy Characteristics'!$C:$C,0))),"",INDEX('Policy Characteristics'!K:K,MATCH($C749,'Policy Characteristics'!$C:$C,0)))</f>
        <v/>
      </c>
      <c r="R749" s="254" t="str">
        <f>IF(ISBLANK(INDEX('Policy Characteristics'!L:L,MATCH($C749,'Policy Characteristics'!$C:$C,0))),"",INDEX('Policy Characteristics'!L:L,MATCH($C749,'Policy Characteristics'!$C:$C,0)))</f>
        <v/>
      </c>
    </row>
    <row r="750" spans="1:18" x14ac:dyDescent="0.25">
      <c r="A750" s="254" t="str">
        <f>IF(ISBLANK(INDEX('Policy Characteristics'!A:A,MATCH($C750,'Policy Characteristics'!$C:$C,0))),"",INDEX('Policy Characteristics'!A:A,MATCH($C750,'Policy Characteristics'!$C:$C,0)))</f>
        <v>Industry</v>
      </c>
      <c r="B750" s="262" t="str">
        <f>IF(ISBLANK(INDEX('Policy Characteristics'!B:B,MATCH($C750,'Policy Characteristics'!$C:$C,0))),"",INDEX('Policy Characteristics'!B:B,MATCH($C750,'Policy Characteristics'!$C:$C,0)))</f>
        <v>Decrease Cost of Capital</v>
      </c>
      <c r="C750" s="254" t="str">
        <f t="shared" si="47"/>
        <v>Perc Decrease in Cost of Capital for Clean Industrial Equipment</v>
      </c>
      <c r="D750" s="1" t="s">
        <v>3461</v>
      </c>
      <c r="E750" s="6" t="s">
        <v>3021</v>
      </c>
      <c r="F750" t="s">
        <v>3467</v>
      </c>
      <c r="G750" t="s">
        <v>2985</v>
      </c>
      <c r="H750" s="47">
        <f t="shared" si="48"/>
        <v>749</v>
      </c>
      <c r="I750" s="324" t="s">
        <v>40</v>
      </c>
      <c r="J750" s="255" t="str">
        <f>IF(ISBLANK(INDEX('Policy Characteristics'!D:D,MATCH($C750,'Policy Characteristics'!$C:$C,0))),"",INDEX('Policy Characteristics'!D:D,MATCH($C750,'Policy Characteristics'!$C:$C,0)))</f>
        <v>Decrease Clean Industrial Equipment Cost of Capital</v>
      </c>
      <c r="K750" s="254" t="str">
        <f>IF(ISBLANK(INDEX('Policy Characteristics'!E:E,MATCH($C750,'Policy Characteristics'!$C:$C,0))),"",INDEX('Policy Characteristics'!E:E,MATCH($C750,'Policy Characteristics'!$C:$C,0)))</f>
        <v>indst eqpt cost of capital</v>
      </c>
      <c r="L750" s="261">
        <f>IF(ISBLANK(INDEX('Policy Characteristics'!F:F,MATCH($C750,'Policy Characteristics'!$C:$C,0))),"",INDEX('Policy Characteristics'!F:F,MATCH($C750,'Policy Characteristics'!$C:$C,0)))</f>
        <v>0</v>
      </c>
      <c r="M750" s="261">
        <f>IF(ISBLANK(INDEX('Policy Characteristics'!G:G,MATCH($C750,'Policy Characteristics'!$C:$C,0))),"",INDEX('Policy Characteristics'!G:G,MATCH($C750,'Policy Characteristics'!$C:$C,0)))</f>
        <v>0.5</v>
      </c>
      <c r="N750" s="261">
        <f>IF(ISBLANK(INDEX('Policy Characteristics'!H:H,MATCH($C750,'Policy Characteristics'!$C:$C,0))),"",INDEX('Policy Characteristics'!H:H,MATCH($C750,'Policy Characteristics'!$C:$C,0)))</f>
        <v>0.01</v>
      </c>
      <c r="O750" s="254" t="str">
        <f>IF(ISBLANK(INDEX('Policy Characteristics'!I:I,MATCH($C750,'Policy Characteristics'!$C:$C,0))),"",INDEX('Policy Characteristics'!I:I,MATCH($C750,'Policy Characteristics'!$C:$C,0)))</f>
        <v>% decrease</v>
      </c>
      <c r="P750" s="254" t="str">
        <f>IF(ISBLANK(INDEX('Policy Characteristics'!J:J,MATCH($C750,'Policy Characteristics'!$C:$C,0))),"",INDEX('Policy Characteristics'!J:J,MATCH($C750,'Policy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50" s="254" t="str">
        <f>IF(ISBLANK(INDEX('Policy Characteristics'!K:K,MATCH($C750,'Policy Characteristics'!$C:$C,0))),"",INDEX('Policy Characteristics'!K:K,MATCH($C750,'Policy Characteristics'!$C:$C,0)))</f>
        <v/>
      </c>
      <c r="R750" s="254" t="str">
        <f>IF(ISBLANK(INDEX('Policy Characteristics'!L:L,MATCH($C750,'Policy Characteristics'!$C:$C,0))),"",INDEX('Policy Characteristics'!L:L,MATCH($C750,'Policy Characteristics'!$C:$C,0)))</f>
        <v/>
      </c>
    </row>
    <row r="751" spans="1:18" x14ac:dyDescent="0.25">
      <c r="A751" s="254" t="str">
        <f>IF(ISBLANK(INDEX('Policy Characteristics'!A:A,MATCH($C751,'Policy Characteristics'!$C:$C,0))),"",INDEX('Policy Characteristics'!A:A,MATCH($C751,'Policy Characteristics'!$C:$C,0)))</f>
        <v>Industry</v>
      </c>
      <c r="B751" s="262" t="str">
        <f>IF(ISBLANK(INDEX('Policy Characteristics'!B:B,MATCH($C751,'Policy Characteristics'!$C:$C,0))),"",INDEX('Policy Characteristics'!B:B,MATCH($C751,'Policy Characteristics'!$C:$C,0)))</f>
        <v>Decrease Cost of Capital</v>
      </c>
      <c r="C751" s="254" t="str">
        <f t="shared" si="47"/>
        <v>Perc Decrease in Cost of Capital for Clean Industrial Equipment</v>
      </c>
      <c r="D751" s="1" t="s">
        <v>3461</v>
      </c>
      <c r="E751" s="6" t="s">
        <v>3022</v>
      </c>
      <c r="F751" t="s">
        <v>3467</v>
      </c>
      <c r="G751" t="s">
        <v>2986</v>
      </c>
      <c r="H751" s="47">
        <f t="shared" si="48"/>
        <v>750</v>
      </c>
      <c r="I751" s="324" t="s">
        <v>40</v>
      </c>
      <c r="J751" s="255" t="str">
        <f>IF(ISBLANK(INDEX('Policy Characteristics'!D:D,MATCH($C751,'Policy Characteristics'!$C:$C,0))),"",INDEX('Policy Characteristics'!D:D,MATCH($C751,'Policy Characteristics'!$C:$C,0)))</f>
        <v>Decrease Clean Industrial Equipment Cost of Capital</v>
      </c>
      <c r="K751" s="254" t="str">
        <f>IF(ISBLANK(INDEX('Policy Characteristics'!E:E,MATCH($C751,'Policy Characteristics'!$C:$C,0))),"",INDEX('Policy Characteristics'!E:E,MATCH($C751,'Policy Characteristics'!$C:$C,0)))</f>
        <v>indst eqpt cost of capital</v>
      </c>
      <c r="L751" s="261">
        <f>IF(ISBLANK(INDEX('Policy Characteristics'!F:F,MATCH($C751,'Policy Characteristics'!$C:$C,0))),"",INDEX('Policy Characteristics'!F:F,MATCH($C751,'Policy Characteristics'!$C:$C,0)))</f>
        <v>0</v>
      </c>
      <c r="M751" s="261">
        <f>IF(ISBLANK(INDEX('Policy Characteristics'!G:G,MATCH($C751,'Policy Characteristics'!$C:$C,0))),"",INDEX('Policy Characteristics'!G:G,MATCH($C751,'Policy Characteristics'!$C:$C,0)))</f>
        <v>0.5</v>
      </c>
      <c r="N751" s="261">
        <f>IF(ISBLANK(INDEX('Policy Characteristics'!H:H,MATCH($C751,'Policy Characteristics'!$C:$C,0))),"",INDEX('Policy Characteristics'!H:H,MATCH($C751,'Policy Characteristics'!$C:$C,0)))</f>
        <v>0.01</v>
      </c>
      <c r="O751" s="254" t="str">
        <f>IF(ISBLANK(INDEX('Policy Characteristics'!I:I,MATCH($C751,'Policy Characteristics'!$C:$C,0))),"",INDEX('Policy Characteristics'!I:I,MATCH($C751,'Policy Characteristics'!$C:$C,0)))</f>
        <v>% decrease</v>
      </c>
      <c r="P751" s="254" t="str">
        <f>IF(ISBLANK(INDEX('Policy Characteristics'!J:J,MATCH($C751,'Policy Characteristics'!$C:$C,0))),"",INDEX('Policy Characteristics'!J:J,MATCH($C751,'Policy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51" s="254" t="str">
        <f>IF(ISBLANK(INDEX('Policy Characteristics'!K:K,MATCH($C751,'Policy Characteristics'!$C:$C,0))),"",INDEX('Policy Characteristics'!K:K,MATCH($C751,'Policy Characteristics'!$C:$C,0)))</f>
        <v/>
      </c>
      <c r="R751" s="254" t="str">
        <f>IF(ISBLANK(INDEX('Policy Characteristics'!L:L,MATCH($C751,'Policy Characteristics'!$C:$C,0))),"",INDEX('Policy Characteristics'!L:L,MATCH($C751,'Policy Characteristics'!$C:$C,0)))</f>
        <v/>
      </c>
    </row>
    <row r="752" spans="1:18" x14ac:dyDescent="0.25">
      <c r="A752" s="254" t="str">
        <f>IF(ISBLANK(INDEX('Policy Characteristics'!A:A,MATCH($C752,'Policy Characteristics'!$C:$C,0))),"",INDEX('Policy Characteristics'!A:A,MATCH($C752,'Policy Characteristics'!$C:$C,0)))</f>
        <v>Industry</v>
      </c>
      <c r="B752" s="262" t="str">
        <f>IF(ISBLANK(INDEX('Policy Characteristics'!B:B,MATCH($C752,'Policy Characteristics'!$C:$C,0))),"",INDEX('Policy Characteristics'!B:B,MATCH($C752,'Policy Characteristics'!$C:$C,0)))</f>
        <v>Decrease Cost of Capital</v>
      </c>
      <c r="C752" s="254" t="str">
        <f t="shared" si="47"/>
        <v>Perc Decrease in Cost of Capital for Clean Industrial Equipment</v>
      </c>
      <c r="D752" s="1" t="s">
        <v>3461</v>
      </c>
      <c r="E752" s="6" t="s">
        <v>3023</v>
      </c>
      <c r="F752" t="s">
        <v>3467</v>
      </c>
      <c r="G752" t="s">
        <v>2987</v>
      </c>
      <c r="H752" s="47">
        <f t="shared" si="48"/>
        <v>751</v>
      </c>
      <c r="I752" s="324" t="s">
        <v>40</v>
      </c>
      <c r="J752" s="255" t="str">
        <f>IF(ISBLANK(INDEX('Policy Characteristics'!D:D,MATCH($C752,'Policy Characteristics'!$C:$C,0))),"",INDEX('Policy Characteristics'!D:D,MATCH($C752,'Policy Characteristics'!$C:$C,0)))</f>
        <v>Decrease Clean Industrial Equipment Cost of Capital</v>
      </c>
      <c r="K752" s="254" t="str">
        <f>IF(ISBLANK(INDEX('Policy Characteristics'!E:E,MATCH($C752,'Policy Characteristics'!$C:$C,0))),"",INDEX('Policy Characteristics'!E:E,MATCH($C752,'Policy Characteristics'!$C:$C,0)))</f>
        <v>indst eqpt cost of capital</v>
      </c>
      <c r="L752" s="261">
        <f>IF(ISBLANK(INDEX('Policy Characteristics'!F:F,MATCH($C752,'Policy Characteristics'!$C:$C,0))),"",INDEX('Policy Characteristics'!F:F,MATCH($C752,'Policy Characteristics'!$C:$C,0)))</f>
        <v>0</v>
      </c>
      <c r="M752" s="261">
        <f>IF(ISBLANK(INDEX('Policy Characteristics'!G:G,MATCH($C752,'Policy Characteristics'!$C:$C,0))),"",INDEX('Policy Characteristics'!G:G,MATCH($C752,'Policy Characteristics'!$C:$C,0)))</f>
        <v>0.5</v>
      </c>
      <c r="N752" s="261">
        <f>IF(ISBLANK(INDEX('Policy Characteristics'!H:H,MATCH($C752,'Policy Characteristics'!$C:$C,0))),"",INDEX('Policy Characteristics'!H:H,MATCH($C752,'Policy Characteristics'!$C:$C,0)))</f>
        <v>0.01</v>
      </c>
      <c r="O752" s="254" t="str">
        <f>IF(ISBLANK(INDEX('Policy Characteristics'!I:I,MATCH($C752,'Policy Characteristics'!$C:$C,0))),"",INDEX('Policy Characteristics'!I:I,MATCH($C752,'Policy Characteristics'!$C:$C,0)))</f>
        <v>% decrease</v>
      </c>
      <c r="P752" s="254" t="str">
        <f>IF(ISBLANK(INDEX('Policy Characteristics'!J:J,MATCH($C752,'Policy Characteristics'!$C:$C,0))),"",INDEX('Policy Characteristics'!J:J,MATCH($C752,'Policy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52" s="254" t="str">
        <f>IF(ISBLANK(INDEX('Policy Characteristics'!K:K,MATCH($C752,'Policy Characteristics'!$C:$C,0))),"",INDEX('Policy Characteristics'!K:K,MATCH($C752,'Policy Characteristics'!$C:$C,0)))</f>
        <v/>
      </c>
      <c r="R752" s="254" t="str">
        <f>IF(ISBLANK(INDEX('Policy Characteristics'!L:L,MATCH($C752,'Policy Characteristics'!$C:$C,0))),"",INDEX('Policy Characteristics'!L:L,MATCH($C752,'Policy Characteristics'!$C:$C,0)))</f>
        <v/>
      </c>
    </row>
    <row r="753" spans="1:18" x14ac:dyDescent="0.25">
      <c r="A753" s="254" t="str">
        <f>IF(ISBLANK(INDEX('Policy Characteristics'!A:A,MATCH($C753,'Policy Characteristics'!$C:$C,0))),"",INDEX('Policy Characteristics'!A:A,MATCH($C753,'Policy Characteristics'!$C:$C,0)))</f>
        <v>Industry</v>
      </c>
      <c r="B753" s="262" t="str">
        <f>IF(ISBLANK(INDEX('Policy Characteristics'!B:B,MATCH($C753,'Policy Characteristics'!$C:$C,0))),"",INDEX('Policy Characteristics'!B:B,MATCH($C753,'Policy Characteristics'!$C:$C,0)))</f>
        <v>Decrease Cost of Capital</v>
      </c>
      <c r="C753" s="254" t="str">
        <f t="shared" si="47"/>
        <v>Perc Decrease in Cost of Capital for Clean Industrial Equipment</v>
      </c>
      <c r="D753" s="1" t="s">
        <v>3461</v>
      </c>
      <c r="E753" s="6" t="s">
        <v>3024</v>
      </c>
      <c r="F753" t="s">
        <v>3467</v>
      </c>
      <c r="G753" t="s">
        <v>2546</v>
      </c>
      <c r="H753" s="47">
        <f t="shared" si="48"/>
        <v>752</v>
      </c>
      <c r="I753" s="324" t="s">
        <v>40</v>
      </c>
      <c r="J753" s="255" t="str">
        <f>IF(ISBLANK(INDEX('Policy Characteristics'!D:D,MATCH($C753,'Policy Characteristics'!$C:$C,0))),"",INDEX('Policy Characteristics'!D:D,MATCH($C753,'Policy Characteristics'!$C:$C,0)))</f>
        <v>Decrease Clean Industrial Equipment Cost of Capital</v>
      </c>
      <c r="K753" s="254" t="str">
        <f>IF(ISBLANK(INDEX('Policy Characteristics'!E:E,MATCH($C753,'Policy Characteristics'!$C:$C,0))),"",INDEX('Policy Characteristics'!E:E,MATCH($C753,'Policy Characteristics'!$C:$C,0)))</f>
        <v>indst eqpt cost of capital</v>
      </c>
      <c r="L753" s="261">
        <f>IF(ISBLANK(INDEX('Policy Characteristics'!F:F,MATCH($C753,'Policy Characteristics'!$C:$C,0))),"",INDEX('Policy Characteristics'!F:F,MATCH($C753,'Policy Characteristics'!$C:$C,0)))</f>
        <v>0</v>
      </c>
      <c r="M753" s="261">
        <f>IF(ISBLANK(INDEX('Policy Characteristics'!G:G,MATCH($C753,'Policy Characteristics'!$C:$C,0))),"",INDEX('Policy Characteristics'!G:G,MATCH($C753,'Policy Characteristics'!$C:$C,0)))</f>
        <v>0.5</v>
      </c>
      <c r="N753" s="261">
        <f>IF(ISBLANK(INDEX('Policy Characteristics'!H:H,MATCH($C753,'Policy Characteristics'!$C:$C,0))),"",INDEX('Policy Characteristics'!H:H,MATCH($C753,'Policy Characteristics'!$C:$C,0)))</f>
        <v>0.01</v>
      </c>
      <c r="O753" s="254" t="str">
        <f>IF(ISBLANK(INDEX('Policy Characteristics'!I:I,MATCH($C753,'Policy Characteristics'!$C:$C,0))),"",INDEX('Policy Characteristics'!I:I,MATCH($C753,'Policy Characteristics'!$C:$C,0)))</f>
        <v>% decrease</v>
      </c>
      <c r="P753" s="254" t="str">
        <f>IF(ISBLANK(INDEX('Policy Characteristics'!J:J,MATCH($C753,'Policy Characteristics'!$C:$C,0))),"",INDEX('Policy Characteristics'!J:J,MATCH($C753,'Policy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53" s="254" t="str">
        <f>IF(ISBLANK(INDEX('Policy Characteristics'!K:K,MATCH($C753,'Policy Characteristics'!$C:$C,0))),"",INDEX('Policy Characteristics'!K:K,MATCH($C753,'Policy Characteristics'!$C:$C,0)))</f>
        <v/>
      </c>
      <c r="R753" s="254" t="str">
        <f>IF(ISBLANK(INDEX('Policy Characteristics'!L:L,MATCH($C753,'Policy Characteristics'!$C:$C,0))),"",INDEX('Policy Characteristics'!L:L,MATCH($C753,'Policy Characteristics'!$C:$C,0)))</f>
        <v/>
      </c>
    </row>
    <row r="754" spans="1:18" x14ac:dyDescent="0.25">
      <c r="A754" s="254" t="str">
        <f>IF(ISBLANK(INDEX('Policy Characteristics'!A:A,MATCH($C754,'Policy Characteristics'!$C:$C,0))),"",INDEX('Policy Characteristics'!A:A,MATCH($C754,'Policy Characteristics'!$C:$C,0)))</f>
        <v>Industry</v>
      </c>
      <c r="B754" s="262" t="str">
        <f>IF(ISBLANK(INDEX('Policy Characteristics'!B:B,MATCH($C754,'Policy Characteristics'!$C:$C,0))),"",INDEX('Policy Characteristics'!B:B,MATCH($C754,'Policy Characteristics'!$C:$C,0)))</f>
        <v>Decrease Cost of Capital</v>
      </c>
      <c r="C754" s="254" t="str">
        <f t="shared" si="47"/>
        <v>Perc Decrease in Cost of Capital for Clean Industrial Equipment</v>
      </c>
      <c r="D754" s="1" t="s">
        <v>3461</v>
      </c>
      <c r="E754" s="6" t="s">
        <v>3025</v>
      </c>
      <c r="F754" t="s">
        <v>3467</v>
      </c>
      <c r="G754" t="s">
        <v>2988</v>
      </c>
      <c r="H754" s="47">
        <f t="shared" si="48"/>
        <v>753</v>
      </c>
      <c r="I754" s="324" t="s">
        <v>40</v>
      </c>
      <c r="J754" s="255" t="str">
        <f>IF(ISBLANK(INDEX('Policy Characteristics'!D:D,MATCH($C754,'Policy Characteristics'!$C:$C,0))),"",INDEX('Policy Characteristics'!D:D,MATCH($C754,'Policy Characteristics'!$C:$C,0)))</f>
        <v>Decrease Clean Industrial Equipment Cost of Capital</v>
      </c>
      <c r="K754" s="254" t="str">
        <f>IF(ISBLANK(INDEX('Policy Characteristics'!E:E,MATCH($C754,'Policy Characteristics'!$C:$C,0))),"",INDEX('Policy Characteristics'!E:E,MATCH($C754,'Policy Characteristics'!$C:$C,0)))</f>
        <v>indst eqpt cost of capital</v>
      </c>
      <c r="L754" s="261">
        <f>IF(ISBLANK(INDEX('Policy Characteristics'!F:F,MATCH($C754,'Policy Characteristics'!$C:$C,0))),"",INDEX('Policy Characteristics'!F:F,MATCH($C754,'Policy Characteristics'!$C:$C,0)))</f>
        <v>0</v>
      </c>
      <c r="M754" s="261">
        <f>IF(ISBLANK(INDEX('Policy Characteristics'!G:G,MATCH($C754,'Policy Characteristics'!$C:$C,0))),"",INDEX('Policy Characteristics'!G:G,MATCH($C754,'Policy Characteristics'!$C:$C,0)))</f>
        <v>0.5</v>
      </c>
      <c r="N754" s="261">
        <f>IF(ISBLANK(INDEX('Policy Characteristics'!H:H,MATCH($C754,'Policy Characteristics'!$C:$C,0))),"",INDEX('Policy Characteristics'!H:H,MATCH($C754,'Policy Characteristics'!$C:$C,0)))</f>
        <v>0.01</v>
      </c>
      <c r="O754" s="254" t="str">
        <f>IF(ISBLANK(INDEX('Policy Characteristics'!I:I,MATCH($C754,'Policy Characteristics'!$C:$C,0))),"",INDEX('Policy Characteristics'!I:I,MATCH($C754,'Policy Characteristics'!$C:$C,0)))</f>
        <v>% decrease</v>
      </c>
      <c r="P754" s="254" t="str">
        <f>IF(ISBLANK(INDEX('Policy Characteristics'!J:J,MATCH($C754,'Policy Characteristics'!$C:$C,0))),"",INDEX('Policy Characteristics'!J:J,MATCH($C754,'Policy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54" s="254" t="str">
        <f>IF(ISBLANK(INDEX('Policy Characteristics'!K:K,MATCH($C754,'Policy Characteristics'!$C:$C,0))),"",INDEX('Policy Characteristics'!K:K,MATCH($C754,'Policy Characteristics'!$C:$C,0)))</f>
        <v/>
      </c>
      <c r="R754" s="254" t="str">
        <f>IF(ISBLANK(INDEX('Policy Characteristics'!L:L,MATCH($C754,'Policy Characteristics'!$C:$C,0))),"",INDEX('Policy Characteristics'!L:L,MATCH($C754,'Policy Characteristics'!$C:$C,0)))</f>
        <v/>
      </c>
    </row>
    <row r="755" spans="1:18" x14ac:dyDescent="0.25">
      <c r="A755" s="254" t="str">
        <f>IF(ISBLANK(INDEX('Policy Characteristics'!A:A,MATCH($C755,'Policy Characteristics'!$C:$C,0))),"",INDEX('Policy Characteristics'!A:A,MATCH($C755,'Policy Characteristics'!$C:$C,0)))</f>
        <v>Industry</v>
      </c>
      <c r="B755" s="262" t="str">
        <f>IF(ISBLANK(INDEX('Policy Characteristics'!B:B,MATCH($C755,'Policy Characteristics'!$C:$C,0))),"",INDEX('Policy Characteristics'!B:B,MATCH($C755,'Policy Characteristics'!$C:$C,0)))</f>
        <v>Decrease Cost of Capital</v>
      </c>
      <c r="C755" s="254" t="str">
        <f t="shared" si="47"/>
        <v>Perc Decrease in Cost of Capital for Clean Industrial Equipment</v>
      </c>
      <c r="D755" s="1" t="s">
        <v>3461</v>
      </c>
      <c r="E755" s="6" t="s">
        <v>3026</v>
      </c>
      <c r="F755" t="s">
        <v>3467</v>
      </c>
      <c r="G755" t="s">
        <v>2989</v>
      </c>
      <c r="H755" s="47">
        <f t="shared" si="48"/>
        <v>754</v>
      </c>
      <c r="I755" s="324" t="s">
        <v>40</v>
      </c>
      <c r="J755" s="255" t="str">
        <f>IF(ISBLANK(INDEX('Policy Characteristics'!D:D,MATCH($C755,'Policy Characteristics'!$C:$C,0))),"",INDEX('Policy Characteristics'!D:D,MATCH($C755,'Policy Characteristics'!$C:$C,0)))</f>
        <v>Decrease Clean Industrial Equipment Cost of Capital</v>
      </c>
      <c r="K755" s="254" t="str">
        <f>IF(ISBLANK(INDEX('Policy Characteristics'!E:E,MATCH($C755,'Policy Characteristics'!$C:$C,0))),"",INDEX('Policy Characteristics'!E:E,MATCH($C755,'Policy Characteristics'!$C:$C,0)))</f>
        <v>indst eqpt cost of capital</v>
      </c>
      <c r="L755" s="261">
        <f>IF(ISBLANK(INDEX('Policy Characteristics'!F:F,MATCH($C755,'Policy Characteristics'!$C:$C,0))),"",INDEX('Policy Characteristics'!F:F,MATCH($C755,'Policy Characteristics'!$C:$C,0)))</f>
        <v>0</v>
      </c>
      <c r="M755" s="261">
        <f>IF(ISBLANK(INDEX('Policy Characteristics'!G:G,MATCH($C755,'Policy Characteristics'!$C:$C,0))),"",INDEX('Policy Characteristics'!G:G,MATCH($C755,'Policy Characteristics'!$C:$C,0)))</f>
        <v>0.5</v>
      </c>
      <c r="N755" s="261">
        <f>IF(ISBLANK(INDEX('Policy Characteristics'!H:H,MATCH($C755,'Policy Characteristics'!$C:$C,0))),"",INDEX('Policy Characteristics'!H:H,MATCH($C755,'Policy Characteristics'!$C:$C,0)))</f>
        <v>0.01</v>
      </c>
      <c r="O755" s="254" t="str">
        <f>IF(ISBLANK(INDEX('Policy Characteristics'!I:I,MATCH($C755,'Policy Characteristics'!$C:$C,0))),"",INDEX('Policy Characteristics'!I:I,MATCH($C755,'Policy Characteristics'!$C:$C,0)))</f>
        <v>% decrease</v>
      </c>
      <c r="P755" s="254" t="str">
        <f>IF(ISBLANK(INDEX('Policy Characteristics'!J:J,MATCH($C755,'Policy Characteristics'!$C:$C,0))),"",INDEX('Policy Characteristics'!J:J,MATCH($C755,'Policy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55" s="254" t="str">
        <f>IF(ISBLANK(INDEX('Policy Characteristics'!K:K,MATCH($C755,'Policy Characteristics'!$C:$C,0))),"",INDEX('Policy Characteristics'!K:K,MATCH($C755,'Policy Characteristics'!$C:$C,0)))</f>
        <v/>
      </c>
      <c r="R755" s="254" t="str">
        <f>IF(ISBLANK(INDEX('Policy Characteristics'!L:L,MATCH($C755,'Policy Characteristics'!$C:$C,0))),"",INDEX('Policy Characteristics'!L:L,MATCH($C755,'Policy Characteristics'!$C:$C,0)))</f>
        <v/>
      </c>
    </row>
    <row r="756" spans="1:18" ht="30" x14ac:dyDescent="0.25">
      <c r="A756" s="254" t="str">
        <f>IF(ISBLANK(INDEX('Policy Characteristics'!A:A,MATCH($C756,'Policy Characteristics'!$C:$C,0))),"",INDEX('Policy Characteristics'!A:A,MATCH($C756,'Policy Characteristics'!$C:$C,0)))</f>
        <v>Industry</v>
      </c>
      <c r="B756" s="262" t="str">
        <f>IF(ISBLANK(INDEX('Policy Characteristics'!B:B,MATCH($C756,'Policy Characteristics'!$C:$C,0))),"",INDEX('Policy Characteristics'!B:B,MATCH($C756,'Policy Characteristics'!$C:$C,0)))</f>
        <v>Decrease Cost of Capital</v>
      </c>
      <c r="C756" s="254" t="str">
        <f t="shared" si="47"/>
        <v>Perc Decrease in Cost of Capital for Clean Industrial Equipment</v>
      </c>
      <c r="D756" s="1" t="s">
        <v>3461</v>
      </c>
      <c r="E756" s="6" t="s">
        <v>3027</v>
      </c>
      <c r="F756" t="s">
        <v>3467</v>
      </c>
      <c r="G756" t="s">
        <v>2990</v>
      </c>
      <c r="H756" s="47">
        <f t="shared" si="48"/>
        <v>755</v>
      </c>
      <c r="I756" s="324" t="s">
        <v>40</v>
      </c>
      <c r="J756" s="255" t="str">
        <f>IF(ISBLANK(INDEX('Policy Characteristics'!D:D,MATCH($C756,'Policy Characteristics'!$C:$C,0))),"",INDEX('Policy Characteristics'!D:D,MATCH($C756,'Policy Characteristics'!$C:$C,0)))</f>
        <v>Decrease Clean Industrial Equipment Cost of Capital</v>
      </c>
      <c r="K756" s="254" t="str">
        <f>IF(ISBLANK(INDEX('Policy Characteristics'!E:E,MATCH($C756,'Policy Characteristics'!$C:$C,0))),"",INDEX('Policy Characteristics'!E:E,MATCH($C756,'Policy Characteristics'!$C:$C,0)))</f>
        <v>indst eqpt cost of capital</v>
      </c>
      <c r="L756" s="261">
        <f>IF(ISBLANK(INDEX('Policy Characteristics'!F:F,MATCH($C756,'Policy Characteristics'!$C:$C,0))),"",INDEX('Policy Characteristics'!F:F,MATCH($C756,'Policy Characteristics'!$C:$C,0)))</f>
        <v>0</v>
      </c>
      <c r="M756" s="261">
        <f>IF(ISBLANK(INDEX('Policy Characteristics'!G:G,MATCH($C756,'Policy Characteristics'!$C:$C,0))),"",INDEX('Policy Characteristics'!G:G,MATCH($C756,'Policy Characteristics'!$C:$C,0)))</f>
        <v>0.5</v>
      </c>
      <c r="N756" s="261">
        <f>IF(ISBLANK(INDEX('Policy Characteristics'!H:H,MATCH($C756,'Policy Characteristics'!$C:$C,0))),"",INDEX('Policy Characteristics'!H:H,MATCH($C756,'Policy Characteristics'!$C:$C,0)))</f>
        <v>0.01</v>
      </c>
      <c r="O756" s="254" t="str">
        <f>IF(ISBLANK(INDEX('Policy Characteristics'!I:I,MATCH($C756,'Policy Characteristics'!$C:$C,0))),"",INDEX('Policy Characteristics'!I:I,MATCH($C756,'Policy Characteristics'!$C:$C,0)))</f>
        <v>% decrease</v>
      </c>
      <c r="P756" s="254" t="str">
        <f>IF(ISBLANK(INDEX('Policy Characteristics'!J:J,MATCH($C756,'Policy Characteristics'!$C:$C,0))),"",INDEX('Policy Characteristics'!J:J,MATCH($C756,'Policy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56" s="254" t="str">
        <f>IF(ISBLANK(INDEX('Policy Characteristics'!K:K,MATCH($C756,'Policy Characteristics'!$C:$C,0))),"",INDEX('Policy Characteristics'!K:K,MATCH($C756,'Policy Characteristics'!$C:$C,0)))</f>
        <v/>
      </c>
      <c r="R756" s="254" t="str">
        <f>IF(ISBLANK(INDEX('Policy Characteristics'!L:L,MATCH($C756,'Policy Characteristics'!$C:$C,0))),"",INDEX('Policy Characteristics'!L:L,MATCH($C756,'Policy Characteristics'!$C:$C,0)))</f>
        <v/>
      </c>
    </row>
    <row r="757" spans="1:18" x14ac:dyDescent="0.25">
      <c r="A757" s="254" t="str">
        <f>IF(ISBLANK(INDEX('Policy Characteristics'!A:A,MATCH($C757,'Policy Characteristics'!$C:$C,0))),"",INDEX('Policy Characteristics'!A:A,MATCH($C757,'Policy Characteristics'!$C:$C,0)))</f>
        <v>Industry</v>
      </c>
      <c r="B757" s="262" t="str">
        <f>IF(ISBLANK(INDEX('Policy Characteristics'!B:B,MATCH($C757,'Policy Characteristics'!$C:$C,0))),"",INDEX('Policy Characteristics'!B:B,MATCH($C757,'Policy Characteristics'!$C:$C,0)))</f>
        <v>Decrease Cost of Capital</v>
      </c>
      <c r="C757" s="254" t="str">
        <f t="shared" si="47"/>
        <v>Perc Decrease in Cost of Capital for Clean Industrial Equipment</v>
      </c>
      <c r="D757" s="1" t="s">
        <v>3461</v>
      </c>
      <c r="E757" s="6" t="s">
        <v>3028</v>
      </c>
      <c r="F757" t="s">
        <v>3467</v>
      </c>
      <c r="G757" t="s">
        <v>2547</v>
      </c>
      <c r="H757" s="47">
        <f t="shared" si="48"/>
        <v>756</v>
      </c>
      <c r="I757" s="324" t="s">
        <v>40</v>
      </c>
      <c r="J757" s="255" t="str">
        <f>IF(ISBLANK(INDEX('Policy Characteristics'!D:D,MATCH($C757,'Policy Characteristics'!$C:$C,0))),"",INDEX('Policy Characteristics'!D:D,MATCH($C757,'Policy Characteristics'!$C:$C,0)))</f>
        <v>Decrease Clean Industrial Equipment Cost of Capital</v>
      </c>
      <c r="K757" s="254" t="str">
        <f>IF(ISBLANK(INDEX('Policy Characteristics'!E:E,MATCH($C757,'Policy Characteristics'!$C:$C,0))),"",INDEX('Policy Characteristics'!E:E,MATCH($C757,'Policy Characteristics'!$C:$C,0)))</f>
        <v>indst eqpt cost of capital</v>
      </c>
      <c r="L757" s="261">
        <f>IF(ISBLANK(INDEX('Policy Characteristics'!F:F,MATCH($C757,'Policy Characteristics'!$C:$C,0))),"",INDEX('Policy Characteristics'!F:F,MATCH($C757,'Policy Characteristics'!$C:$C,0)))</f>
        <v>0</v>
      </c>
      <c r="M757" s="261">
        <f>IF(ISBLANK(INDEX('Policy Characteristics'!G:G,MATCH($C757,'Policy Characteristics'!$C:$C,0))),"",INDEX('Policy Characteristics'!G:G,MATCH($C757,'Policy Characteristics'!$C:$C,0)))</f>
        <v>0.5</v>
      </c>
      <c r="N757" s="261">
        <f>IF(ISBLANK(INDEX('Policy Characteristics'!H:H,MATCH($C757,'Policy Characteristics'!$C:$C,0))),"",INDEX('Policy Characteristics'!H:H,MATCH($C757,'Policy Characteristics'!$C:$C,0)))</f>
        <v>0.01</v>
      </c>
      <c r="O757" s="254" t="str">
        <f>IF(ISBLANK(INDEX('Policy Characteristics'!I:I,MATCH($C757,'Policy Characteristics'!$C:$C,0))),"",INDEX('Policy Characteristics'!I:I,MATCH($C757,'Policy Characteristics'!$C:$C,0)))</f>
        <v>% decrease</v>
      </c>
      <c r="P757" s="254" t="str">
        <f>IF(ISBLANK(INDEX('Policy Characteristics'!J:J,MATCH($C757,'Policy Characteristics'!$C:$C,0))),"",INDEX('Policy Characteristics'!J:J,MATCH($C757,'Policy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57" s="254" t="str">
        <f>IF(ISBLANK(INDEX('Policy Characteristics'!K:K,MATCH($C757,'Policy Characteristics'!$C:$C,0))),"",INDEX('Policy Characteristics'!K:K,MATCH($C757,'Policy Characteristics'!$C:$C,0)))</f>
        <v/>
      </c>
      <c r="R757" s="254" t="str">
        <f>IF(ISBLANK(INDEX('Policy Characteristics'!L:L,MATCH($C757,'Policy Characteristics'!$C:$C,0))),"",INDEX('Policy Characteristics'!L:L,MATCH($C757,'Policy Characteristics'!$C:$C,0)))</f>
        <v/>
      </c>
    </row>
    <row r="758" spans="1:18" x14ac:dyDescent="0.25">
      <c r="A758" s="254" t="str">
        <f>IF(ISBLANK(INDEX('Policy Characteristics'!A:A,MATCH($C758,'Policy Characteristics'!$C:$C,0))),"",INDEX('Policy Characteristics'!A:A,MATCH($C758,'Policy Characteristics'!$C:$C,0)))</f>
        <v>Industry</v>
      </c>
      <c r="B758" s="262" t="str">
        <f>IF(ISBLANK(INDEX('Policy Characteristics'!B:B,MATCH($C758,'Policy Characteristics'!$C:$C,0))),"",INDEX('Policy Characteristics'!B:B,MATCH($C758,'Policy Characteristics'!$C:$C,0)))</f>
        <v>Decrease Cost of Capital</v>
      </c>
      <c r="C758" s="254" t="str">
        <f t="shared" si="47"/>
        <v>Perc Decrease in Cost of Capital for Clean Industrial Equipment</v>
      </c>
      <c r="D758" s="1" t="s">
        <v>3461</v>
      </c>
      <c r="E758" s="6" t="s">
        <v>3029</v>
      </c>
      <c r="F758" t="s">
        <v>3467</v>
      </c>
      <c r="G758" t="s">
        <v>2991</v>
      </c>
      <c r="H758" s="47">
        <f t="shared" si="48"/>
        <v>757</v>
      </c>
      <c r="I758" s="324" t="s">
        <v>40</v>
      </c>
      <c r="J758" s="255" t="str">
        <f>IF(ISBLANK(INDEX('Policy Characteristics'!D:D,MATCH($C758,'Policy Characteristics'!$C:$C,0))),"",INDEX('Policy Characteristics'!D:D,MATCH($C758,'Policy Characteristics'!$C:$C,0)))</f>
        <v>Decrease Clean Industrial Equipment Cost of Capital</v>
      </c>
      <c r="K758" s="254" t="str">
        <f>IF(ISBLANK(INDEX('Policy Characteristics'!E:E,MATCH($C758,'Policy Characteristics'!$C:$C,0))),"",INDEX('Policy Characteristics'!E:E,MATCH($C758,'Policy Characteristics'!$C:$C,0)))</f>
        <v>indst eqpt cost of capital</v>
      </c>
      <c r="L758" s="261">
        <f>IF(ISBLANK(INDEX('Policy Characteristics'!F:F,MATCH($C758,'Policy Characteristics'!$C:$C,0))),"",INDEX('Policy Characteristics'!F:F,MATCH($C758,'Policy Characteristics'!$C:$C,0)))</f>
        <v>0</v>
      </c>
      <c r="M758" s="261">
        <f>IF(ISBLANK(INDEX('Policy Characteristics'!G:G,MATCH($C758,'Policy Characteristics'!$C:$C,0))),"",INDEX('Policy Characteristics'!G:G,MATCH($C758,'Policy Characteristics'!$C:$C,0)))</f>
        <v>0.5</v>
      </c>
      <c r="N758" s="261">
        <f>IF(ISBLANK(INDEX('Policy Characteristics'!H:H,MATCH($C758,'Policy Characteristics'!$C:$C,0))),"",INDEX('Policy Characteristics'!H:H,MATCH($C758,'Policy Characteristics'!$C:$C,0)))</f>
        <v>0.01</v>
      </c>
      <c r="O758" s="254" t="str">
        <f>IF(ISBLANK(INDEX('Policy Characteristics'!I:I,MATCH($C758,'Policy Characteristics'!$C:$C,0))),"",INDEX('Policy Characteristics'!I:I,MATCH($C758,'Policy Characteristics'!$C:$C,0)))</f>
        <v>% decrease</v>
      </c>
      <c r="P758" s="254" t="str">
        <f>IF(ISBLANK(INDEX('Policy Characteristics'!J:J,MATCH($C758,'Policy Characteristics'!$C:$C,0))),"",INDEX('Policy Characteristics'!J:J,MATCH($C758,'Policy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58" s="254" t="str">
        <f>IF(ISBLANK(INDEX('Policy Characteristics'!K:K,MATCH($C758,'Policy Characteristics'!$C:$C,0))),"",INDEX('Policy Characteristics'!K:K,MATCH($C758,'Policy Characteristics'!$C:$C,0)))</f>
        <v/>
      </c>
      <c r="R758" s="254" t="str">
        <f>IF(ISBLANK(INDEX('Policy Characteristics'!L:L,MATCH($C758,'Policy Characteristics'!$C:$C,0))),"",INDEX('Policy Characteristics'!L:L,MATCH($C758,'Policy Characteristics'!$C:$C,0)))</f>
        <v/>
      </c>
    </row>
    <row r="759" spans="1:18" ht="30" x14ac:dyDescent="0.25">
      <c r="A759" s="254" t="str">
        <f>IF(ISBLANK(INDEX('Policy Characteristics'!A:A,MATCH($C759,'Policy Characteristics'!$C:$C,0))),"",INDEX('Policy Characteristics'!A:A,MATCH($C759,'Policy Characteristics'!$C:$C,0)))</f>
        <v>Industry</v>
      </c>
      <c r="B759" s="262" t="str">
        <f>IF(ISBLANK(INDEX('Policy Characteristics'!B:B,MATCH($C759,'Policy Characteristics'!$C:$C,0))),"",INDEX('Policy Characteristics'!B:B,MATCH($C759,'Policy Characteristics'!$C:$C,0)))</f>
        <v>Decrease Cost of Capital</v>
      </c>
      <c r="C759" s="254" t="str">
        <f t="shared" si="47"/>
        <v>Perc Decrease in Cost of Capital for Clean Industrial Equipment</v>
      </c>
      <c r="D759" s="1" t="s">
        <v>3461</v>
      </c>
      <c r="E759" s="6" t="s">
        <v>3030</v>
      </c>
      <c r="F759" t="s">
        <v>3467</v>
      </c>
      <c r="G759" t="s">
        <v>2992</v>
      </c>
      <c r="H759" s="47">
        <f t="shared" si="48"/>
        <v>758</v>
      </c>
      <c r="I759" s="324" t="s">
        <v>40</v>
      </c>
      <c r="J759" s="255" t="str">
        <f>IF(ISBLANK(INDEX('Policy Characteristics'!D:D,MATCH($C759,'Policy Characteristics'!$C:$C,0))),"",INDEX('Policy Characteristics'!D:D,MATCH($C759,'Policy Characteristics'!$C:$C,0)))</f>
        <v>Decrease Clean Industrial Equipment Cost of Capital</v>
      </c>
      <c r="K759" s="254" t="str">
        <f>IF(ISBLANK(INDEX('Policy Characteristics'!E:E,MATCH($C759,'Policy Characteristics'!$C:$C,0))),"",INDEX('Policy Characteristics'!E:E,MATCH($C759,'Policy Characteristics'!$C:$C,0)))</f>
        <v>indst eqpt cost of capital</v>
      </c>
      <c r="L759" s="261">
        <f>IF(ISBLANK(INDEX('Policy Characteristics'!F:F,MATCH($C759,'Policy Characteristics'!$C:$C,0))),"",INDEX('Policy Characteristics'!F:F,MATCH($C759,'Policy Characteristics'!$C:$C,0)))</f>
        <v>0</v>
      </c>
      <c r="M759" s="261">
        <f>IF(ISBLANK(INDEX('Policy Characteristics'!G:G,MATCH($C759,'Policy Characteristics'!$C:$C,0))),"",INDEX('Policy Characteristics'!G:G,MATCH($C759,'Policy Characteristics'!$C:$C,0)))</f>
        <v>0.5</v>
      </c>
      <c r="N759" s="261">
        <f>IF(ISBLANK(INDEX('Policy Characteristics'!H:H,MATCH($C759,'Policy Characteristics'!$C:$C,0))),"",INDEX('Policy Characteristics'!H:H,MATCH($C759,'Policy Characteristics'!$C:$C,0)))</f>
        <v>0.01</v>
      </c>
      <c r="O759" s="254" t="str">
        <f>IF(ISBLANK(INDEX('Policy Characteristics'!I:I,MATCH($C759,'Policy Characteristics'!$C:$C,0))),"",INDEX('Policy Characteristics'!I:I,MATCH($C759,'Policy Characteristics'!$C:$C,0)))</f>
        <v>% decrease</v>
      </c>
      <c r="P759" s="254" t="str">
        <f>IF(ISBLANK(INDEX('Policy Characteristics'!J:J,MATCH($C759,'Policy Characteristics'!$C:$C,0))),"",INDEX('Policy Characteristics'!J:J,MATCH($C759,'Policy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59" s="254" t="str">
        <f>IF(ISBLANK(INDEX('Policy Characteristics'!K:K,MATCH($C759,'Policy Characteristics'!$C:$C,0))),"",INDEX('Policy Characteristics'!K:K,MATCH($C759,'Policy Characteristics'!$C:$C,0)))</f>
        <v/>
      </c>
      <c r="R759" s="254" t="str">
        <f>IF(ISBLANK(INDEX('Policy Characteristics'!L:L,MATCH($C759,'Policy Characteristics'!$C:$C,0))),"",INDEX('Policy Characteristics'!L:L,MATCH($C759,'Policy Characteristics'!$C:$C,0)))</f>
        <v/>
      </c>
    </row>
    <row r="760" spans="1:18" x14ac:dyDescent="0.25">
      <c r="A760" s="254" t="str">
        <f>IF(ISBLANK(INDEX('Policy Characteristics'!A:A,MATCH($C760,'Policy Characteristics'!$C:$C,0))),"",INDEX('Policy Characteristics'!A:A,MATCH($C760,'Policy Characteristics'!$C:$C,0)))</f>
        <v>Industry</v>
      </c>
      <c r="B760" s="262" t="str">
        <f>IF(ISBLANK(INDEX('Policy Characteristics'!B:B,MATCH($C760,'Policy Characteristics'!$C:$C,0))),"",INDEX('Policy Characteristics'!B:B,MATCH($C760,'Policy Characteristics'!$C:$C,0)))</f>
        <v>Decrease Cost of Capital</v>
      </c>
      <c r="C760" s="254" t="str">
        <f t="shared" ref="C760:C823" si="49">C$694</f>
        <v>Perc Decrease in Cost of Capital for Clean Industrial Equipment</v>
      </c>
      <c r="D760" s="1" t="s">
        <v>3461</v>
      </c>
      <c r="E760" s="6" t="s">
        <v>3031</v>
      </c>
      <c r="F760" t="s">
        <v>3467</v>
      </c>
      <c r="G760" t="s">
        <v>2993</v>
      </c>
      <c r="H760" s="47">
        <f t="shared" si="48"/>
        <v>759</v>
      </c>
      <c r="I760" s="324" t="s">
        <v>40</v>
      </c>
      <c r="J760" s="255" t="str">
        <f>IF(ISBLANK(INDEX('Policy Characteristics'!D:D,MATCH($C760,'Policy Characteristics'!$C:$C,0))),"",INDEX('Policy Characteristics'!D:D,MATCH($C760,'Policy Characteristics'!$C:$C,0)))</f>
        <v>Decrease Clean Industrial Equipment Cost of Capital</v>
      </c>
      <c r="K760" s="254" t="str">
        <f>IF(ISBLANK(INDEX('Policy Characteristics'!E:E,MATCH($C760,'Policy Characteristics'!$C:$C,0))),"",INDEX('Policy Characteristics'!E:E,MATCH($C760,'Policy Characteristics'!$C:$C,0)))</f>
        <v>indst eqpt cost of capital</v>
      </c>
      <c r="L760" s="261">
        <f>IF(ISBLANK(INDEX('Policy Characteristics'!F:F,MATCH($C760,'Policy Characteristics'!$C:$C,0))),"",INDEX('Policy Characteristics'!F:F,MATCH($C760,'Policy Characteristics'!$C:$C,0)))</f>
        <v>0</v>
      </c>
      <c r="M760" s="261">
        <f>IF(ISBLANK(INDEX('Policy Characteristics'!G:G,MATCH($C760,'Policy Characteristics'!$C:$C,0))),"",INDEX('Policy Characteristics'!G:G,MATCH($C760,'Policy Characteristics'!$C:$C,0)))</f>
        <v>0.5</v>
      </c>
      <c r="N760" s="261">
        <f>IF(ISBLANK(INDEX('Policy Characteristics'!H:H,MATCH($C760,'Policy Characteristics'!$C:$C,0))),"",INDEX('Policy Characteristics'!H:H,MATCH($C760,'Policy Characteristics'!$C:$C,0)))</f>
        <v>0.01</v>
      </c>
      <c r="O760" s="254" t="str">
        <f>IF(ISBLANK(INDEX('Policy Characteristics'!I:I,MATCH($C760,'Policy Characteristics'!$C:$C,0))),"",INDEX('Policy Characteristics'!I:I,MATCH($C760,'Policy Characteristics'!$C:$C,0)))</f>
        <v>% decrease</v>
      </c>
      <c r="P760" s="254" t="str">
        <f>IF(ISBLANK(INDEX('Policy Characteristics'!J:J,MATCH($C760,'Policy Characteristics'!$C:$C,0))),"",INDEX('Policy Characteristics'!J:J,MATCH($C760,'Policy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60" s="254" t="str">
        <f>IF(ISBLANK(INDEX('Policy Characteristics'!K:K,MATCH($C760,'Policy Characteristics'!$C:$C,0))),"",INDEX('Policy Characteristics'!K:K,MATCH($C760,'Policy Characteristics'!$C:$C,0)))</f>
        <v/>
      </c>
      <c r="R760" s="254" t="str">
        <f>IF(ISBLANK(INDEX('Policy Characteristics'!L:L,MATCH($C760,'Policy Characteristics'!$C:$C,0))),"",INDEX('Policy Characteristics'!L:L,MATCH($C760,'Policy Characteristics'!$C:$C,0)))</f>
        <v/>
      </c>
    </row>
    <row r="761" spans="1:18" x14ac:dyDescent="0.25">
      <c r="A761" s="254" t="str">
        <f>IF(ISBLANK(INDEX('Policy Characteristics'!A:A,MATCH($C761,'Policy Characteristics'!$C:$C,0))),"",INDEX('Policy Characteristics'!A:A,MATCH($C761,'Policy Characteristics'!$C:$C,0)))</f>
        <v>Industry</v>
      </c>
      <c r="B761" s="262" t="str">
        <f>IF(ISBLANK(INDEX('Policy Characteristics'!B:B,MATCH($C761,'Policy Characteristics'!$C:$C,0))),"",INDEX('Policy Characteristics'!B:B,MATCH($C761,'Policy Characteristics'!$C:$C,0)))</f>
        <v>Decrease Cost of Capital</v>
      </c>
      <c r="C761" s="254" t="str">
        <f t="shared" si="49"/>
        <v>Perc Decrease in Cost of Capital for Clean Industrial Equipment</v>
      </c>
      <c r="D761" s="1" t="s">
        <v>3461</v>
      </c>
      <c r="E761" s="6" t="s">
        <v>3032</v>
      </c>
      <c r="F761" t="s">
        <v>3467</v>
      </c>
      <c r="G761" t="s">
        <v>2994</v>
      </c>
      <c r="H761" s="47">
        <f t="shared" si="48"/>
        <v>760</v>
      </c>
      <c r="I761" s="324" t="s">
        <v>40</v>
      </c>
      <c r="J761" s="255" t="str">
        <f>IF(ISBLANK(INDEX('Policy Characteristics'!D:D,MATCH($C761,'Policy Characteristics'!$C:$C,0))),"",INDEX('Policy Characteristics'!D:D,MATCH($C761,'Policy Characteristics'!$C:$C,0)))</f>
        <v>Decrease Clean Industrial Equipment Cost of Capital</v>
      </c>
      <c r="K761" s="254" t="str">
        <f>IF(ISBLANK(INDEX('Policy Characteristics'!E:E,MATCH($C761,'Policy Characteristics'!$C:$C,0))),"",INDEX('Policy Characteristics'!E:E,MATCH($C761,'Policy Characteristics'!$C:$C,0)))</f>
        <v>indst eqpt cost of capital</v>
      </c>
      <c r="L761" s="261">
        <f>IF(ISBLANK(INDEX('Policy Characteristics'!F:F,MATCH($C761,'Policy Characteristics'!$C:$C,0))),"",INDEX('Policy Characteristics'!F:F,MATCH($C761,'Policy Characteristics'!$C:$C,0)))</f>
        <v>0</v>
      </c>
      <c r="M761" s="261">
        <f>IF(ISBLANK(INDEX('Policy Characteristics'!G:G,MATCH($C761,'Policy Characteristics'!$C:$C,0))),"",INDEX('Policy Characteristics'!G:G,MATCH($C761,'Policy Characteristics'!$C:$C,0)))</f>
        <v>0.5</v>
      </c>
      <c r="N761" s="261">
        <f>IF(ISBLANK(INDEX('Policy Characteristics'!H:H,MATCH($C761,'Policy Characteristics'!$C:$C,0))),"",INDEX('Policy Characteristics'!H:H,MATCH($C761,'Policy Characteristics'!$C:$C,0)))</f>
        <v>0.01</v>
      </c>
      <c r="O761" s="254" t="str">
        <f>IF(ISBLANK(INDEX('Policy Characteristics'!I:I,MATCH($C761,'Policy Characteristics'!$C:$C,0))),"",INDEX('Policy Characteristics'!I:I,MATCH($C761,'Policy Characteristics'!$C:$C,0)))</f>
        <v>% decrease</v>
      </c>
      <c r="P761" s="254" t="str">
        <f>IF(ISBLANK(INDEX('Policy Characteristics'!J:J,MATCH($C761,'Policy Characteristics'!$C:$C,0))),"",INDEX('Policy Characteristics'!J:J,MATCH($C761,'Policy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61" s="254" t="str">
        <f>IF(ISBLANK(INDEX('Policy Characteristics'!K:K,MATCH($C761,'Policy Characteristics'!$C:$C,0))),"",INDEX('Policy Characteristics'!K:K,MATCH($C761,'Policy Characteristics'!$C:$C,0)))</f>
        <v/>
      </c>
      <c r="R761" s="254" t="str">
        <f>IF(ISBLANK(INDEX('Policy Characteristics'!L:L,MATCH($C761,'Policy Characteristics'!$C:$C,0))),"",INDEX('Policy Characteristics'!L:L,MATCH($C761,'Policy Characteristics'!$C:$C,0)))</f>
        <v/>
      </c>
    </row>
    <row r="762" spans="1:18" x14ac:dyDescent="0.25">
      <c r="A762" s="254" t="str">
        <f>IF(ISBLANK(INDEX('Policy Characteristics'!A:A,MATCH($C762,'Policy Characteristics'!$C:$C,0))),"",INDEX('Policy Characteristics'!A:A,MATCH($C762,'Policy Characteristics'!$C:$C,0)))</f>
        <v>Industry</v>
      </c>
      <c r="B762" s="262" t="str">
        <f>IF(ISBLANK(INDEX('Policy Characteristics'!B:B,MATCH($C762,'Policy Characteristics'!$C:$C,0))),"",INDEX('Policy Characteristics'!B:B,MATCH($C762,'Policy Characteristics'!$C:$C,0)))</f>
        <v>Decrease Cost of Capital</v>
      </c>
      <c r="C762" s="254" t="str">
        <f t="shared" si="49"/>
        <v>Perc Decrease in Cost of Capital for Clean Industrial Equipment</v>
      </c>
      <c r="D762" s="1" t="s">
        <v>3461</v>
      </c>
      <c r="E762" s="6" t="s">
        <v>3033</v>
      </c>
      <c r="F762" t="s">
        <v>3467</v>
      </c>
      <c r="G762" t="s">
        <v>2995</v>
      </c>
      <c r="H762" s="47">
        <f t="shared" si="48"/>
        <v>761</v>
      </c>
      <c r="I762" s="324" t="s">
        <v>40</v>
      </c>
      <c r="J762" s="255" t="str">
        <f>IF(ISBLANK(INDEX('Policy Characteristics'!D:D,MATCH($C762,'Policy Characteristics'!$C:$C,0))),"",INDEX('Policy Characteristics'!D:D,MATCH($C762,'Policy Characteristics'!$C:$C,0)))</f>
        <v>Decrease Clean Industrial Equipment Cost of Capital</v>
      </c>
      <c r="K762" s="254" t="str">
        <f>IF(ISBLANK(INDEX('Policy Characteristics'!E:E,MATCH($C762,'Policy Characteristics'!$C:$C,0))),"",INDEX('Policy Characteristics'!E:E,MATCH($C762,'Policy Characteristics'!$C:$C,0)))</f>
        <v>indst eqpt cost of capital</v>
      </c>
      <c r="L762" s="261">
        <f>IF(ISBLANK(INDEX('Policy Characteristics'!F:F,MATCH($C762,'Policy Characteristics'!$C:$C,0))),"",INDEX('Policy Characteristics'!F:F,MATCH($C762,'Policy Characteristics'!$C:$C,0)))</f>
        <v>0</v>
      </c>
      <c r="M762" s="261">
        <f>IF(ISBLANK(INDEX('Policy Characteristics'!G:G,MATCH($C762,'Policy Characteristics'!$C:$C,0))),"",INDEX('Policy Characteristics'!G:G,MATCH($C762,'Policy Characteristics'!$C:$C,0)))</f>
        <v>0.5</v>
      </c>
      <c r="N762" s="261">
        <f>IF(ISBLANK(INDEX('Policy Characteristics'!H:H,MATCH($C762,'Policy Characteristics'!$C:$C,0))),"",INDEX('Policy Characteristics'!H:H,MATCH($C762,'Policy Characteristics'!$C:$C,0)))</f>
        <v>0.01</v>
      </c>
      <c r="O762" s="254" t="str">
        <f>IF(ISBLANK(INDEX('Policy Characteristics'!I:I,MATCH($C762,'Policy Characteristics'!$C:$C,0))),"",INDEX('Policy Characteristics'!I:I,MATCH($C762,'Policy Characteristics'!$C:$C,0)))</f>
        <v>% decrease</v>
      </c>
      <c r="P762" s="254" t="str">
        <f>IF(ISBLANK(INDEX('Policy Characteristics'!J:J,MATCH($C762,'Policy Characteristics'!$C:$C,0))),"",INDEX('Policy Characteristics'!J:J,MATCH($C762,'Policy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62" s="254" t="str">
        <f>IF(ISBLANK(INDEX('Policy Characteristics'!K:K,MATCH($C762,'Policy Characteristics'!$C:$C,0))),"",INDEX('Policy Characteristics'!K:K,MATCH($C762,'Policy Characteristics'!$C:$C,0)))</f>
        <v/>
      </c>
      <c r="R762" s="254" t="str">
        <f>IF(ISBLANK(INDEX('Policy Characteristics'!L:L,MATCH($C762,'Policy Characteristics'!$C:$C,0))),"",INDEX('Policy Characteristics'!L:L,MATCH($C762,'Policy Characteristics'!$C:$C,0)))</f>
        <v/>
      </c>
    </row>
    <row r="763" spans="1:18" x14ac:dyDescent="0.25">
      <c r="A763" s="254" t="str">
        <f>IF(ISBLANK(INDEX('Policy Characteristics'!A:A,MATCH($C763,'Policy Characteristics'!$C:$C,0))),"",INDEX('Policy Characteristics'!A:A,MATCH($C763,'Policy Characteristics'!$C:$C,0)))</f>
        <v>Industry</v>
      </c>
      <c r="B763" s="262" t="str">
        <f>IF(ISBLANK(INDEX('Policy Characteristics'!B:B,MATCH($C763,'Policy Characteristics'!$C:$C,0))),"",INDEX('Policy Characteristics'!B:B,MATCH($C763,'Policy Characteristics'!$C:$C,0)))</f>
        <v>Decrease Cost of Capital</v>
      </c>
      <c r="C763" s="254" t="str">
        <f t="shared" si="49"/>
        <v>Perc Decrease in Cost of Capital for Clean Industrial Equipment</v>
      </c>
      <c r="D763" s="1" t="s">
        <v>3461</v>
      </c>
      <c r="E763" s="6" t="s">
        <v>3034</v>
      </c>
      <c r="F763" t="s">
        <v>3467</v>
      </c>
      <c r="G763" t="s">
        <v>2996</v>
      </c>
      <c r="H763" s="47">
        <f t="shared" si="48"/>
        <v>762</v>
      </c>
      <c r="I763" s="324" t="s">
        <v>40</v>
      </c>
      <c r="J763" s="255" t="str">
        <f>IF(ISBLANK(INDEX('Policy Characteristics'!D:D,MATCH($C763,'Policy Characteristics'!$C:$C,0))),"",INDEX('Policy Characteristics'!D:D,MATCH($C763,'Policy Characteristics'!$C:$C,0)))</f>
        <v>Decrease Clean Industrial Equipment Cost of Capital</v>
      </c>
      <c r="K763" s="254" t="str">
        <f>IF(ISBLANK(INDEX('Policy Characteristics'!E:E,MATCH($C763,'Policy Characteristics'!$C:$C,0))),"",INDEX('Policy Characteristics'!E:E,MATCH($C763,'Policy Characteristics'!$C:$C,0)))</f>
        <v>indst eqpt cost of capital</v>
      </c>
      <c r="L763" s="261">
        <f>IF(ISBLANK(INDEX('Policy Characteristics'!F:F,MATCH($C763,'Policy Characteristics'!$C:$C,0))),"",INDEX('Policy Characteristics'!F:F,MATCH($C763,'Policy Characteristics'!$C:$C,0)))</f>
        <v>0</v>
      </c>
      <c r="M763" s="261">
        <f>IF(ISBLANK(INDEX('Policy Characteristics'!G:G,MATCH($C763,'Policy Characteristics'!$C:$C,0))),"",INDEX('Policy Characteristics'!G:G,MATCH($C763,'Policy Characteristics'!$C:$C,0)))</f>
        <v>0.5</v>
      </c>
      <c r="N763" s="261">
        <f>IF(ISBLANK(INDEX('Policy Characteristics'!H:H,MATCH($C763,'Policy Characteristics'!$C:$C,0))),"",INDEX('Policy Characteristics'!H:H,MATCH($C763,'Policy Characteristics'!$C:$C,0)))</f>
        <v>0.01</v>
      </c>
      <c r="O763" s="254" t="str">
        <f>IF(ISBLANK(INDEX('Policy Characteristics'!I:I,MATCH($C763,'Policy Characteristics'!$C:$C,0))),"",INDEX('Policy Characteristics'!I:I,MATCH($C763,'Policy Characteristics'!$C:$C,0)))</f>
        <v>% decrease</v>
      </c>
      <c r="P763" s="254" t="str">
        <f>IF(ISBLANK(INDEX('Policy Characteristics'!J:J,MATCH($C763,'Policy Characteristics'!$C:$C,0))),"",INDEX('Policy Characteristics'!J:J,MATCH($C763,'Policy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63" s="254" t="str">
        <f>IF(ISBLANK(INDEX('Policy Characteristics'!K:K,MATCH($C763,'Policy Characteristics'!$C:$C,0))),"",INDEX('Policy Characteristics'!K:K,MATCH($C763,'Policy Characteristics'!$C:$C,0)))</f>
        <v/>
      </c>
      <c r="R763" s="254" t="str">
        <f>IF(ISBLANK(INDEX('Policy Characteristics'!L:L,MATCH($C763,'Policy Characteristics'!$C:$C,0))),"",INDEX('Policy Characteristics'!L:L,MATCH($C763,'Policy Characteristics'!$C:$C,0)))</f>
        <v/>
      </c>
    </row>
    <row r="764" spans="1:18" x14ac:dyDescent="0.25">
      <c r="A764" s="254" t="str">
        <f>IF(ISBLANK(INDEX('Policy Characteristics'!A:A,MATCH($C764,'Policy Characteristics'!$C:$C,0))),"",INDEX('Policy Characteristics'!A:A,MATCH($C764,'Policy Characteristics'!$C:$C,0)))</f>
        <v>Industry</v>
      </c>
      <c r="B764" s="262" t="str">
        <f>IF(ISBLANK(INDEX('Policy Characteristics'!B:B,MATCH($C764,'Policy Characteristics'!$C:$C,0))),"",INDEX('Policy Characteristics'!B:B,MATCH($C764,'Policy Characteristics'!$C:$C,0)))</f>
        <v>Decrease Cost of Capital</v>
      </c>
      <c r="C764" s="254" t="str">
        <f t="shared" si="49"/>
        <v>Perc Decrease in Cost of Capital for Clean Industrial Equipment</v>
      </c>
      <c r="D764" s="1" t="s">
        <v>3461</v>
      </c>
      <c r="E764" s="6" t="s">
        <v>3035</v>
      </c>
      <c r="F764" t="s">
        <v>3467</v>
      </c>
      <c r="G764" t="s">
        <v>2997</v>
      </c>
      <c r="H764" s="47">
        <f t="shared" si="48"/>
        <v>763</v>
      </c>
      <c r="I764" s="324" t="s">
        <v>40</v>
      </c>
      <c r="J764" s="255" t="str">
        <f>IF(ISBLANK(INDEX('Policy Characteristics'!D:D,MATCH($C764,'Policy Characteristics'!$C:$C,0))),"",INDEX('Policy Characteristics'!D:D,MATCH($C764,'Policy Characteristics'!$C:$C,0)))</f>
        <v>Decrease Clean Industrial Equipment Cost of Capital</v>
      </c>
      <c r="K764" s="254" t="str">
        <f>IF(ISBLANK(INDEX('Policy Characteristics'!E:E,MATCH($C764,'Policy Characteristics'!$C:$C,0))),"",INDEX('Policy Characteristics'!E:E,MATCH($C764,'Policy Characteristics'!$C:$C,0)))</f>
        <v>indst eqpt cost of capital</v>
      </c>
      <c r="L764" s="261">
        <f>IF(ISBLANK(INDEX('Policy Characteristics'!F:F,MATCH($C764,'Policy Characteristics'!$C:$C,0))),"",INDEX('Policy Characteristics'!F:F,MATCH($C764,'Policy Characteristics'!$C:$C,0)))</f>
        <v>0</v>
      </c>
      <c r="M764" s="261">
        <f>IF(ISBLANK(INDEX('Policy Characteristics'!G:G,MATCH($C764,'Policy Characteristics'!$C:$C,0))),"",INDEX('Policy Characteristics'!G:G,MATCH($C764,'Policy Characteristics'!$C:$C,0)))</f>
        <v>0.5</v>
      </c>
      <c r="N764" s="261">
        <f>IF(ISBLANK(INDEX('Policy Characteristics'!H:H,MATCH($C764,'Policy Characteristics'!$C:$C,0))),"",INDEX('Policy Characteristics'!H:H,MATCH($C764,'Policy Characteristics'!$C:$C,0)))</f>
        <v>0.01</v>
      </c>
      <c r="O764" s="254" t="str">
        <f>IF(ISBLANK(INDEX('Policy Characteristics'!I:I,MATCH($C764,'Policy Characteristics'!$C:$C,0))),"",INDEX('Policy Characteristics'!I:I,MATCH($C764,'Policy Characteristics'!$C:$C,0)))</f>
        <v>% decrease</v>
      </c>
      <c r="P764" s="254" t="str">
        <f>IF(ISBLANK(INDEX('Policy Characteristics'!J:J,MATCH($C764,'Policy Characteristics'!$C:$C,0))),"",INDEX('Policy Characteristics'!J:J,MATCH($C764,'Policy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64" s="254" t="str">
        <f>IF(ISBLANK(INDEX('Policy Characteristics'!K:K,MATCH($C764,'Policy Characteristics'!$C:$C,0))),"",INDEX('Policy Characteristics'!K:K,MATCH($C764,'Policy Characteristics'!$C:$C,0)))</f>
        <v/>
      </c>
      <c r="R764" s="254" t="str">
        <f>IF(ISBLANK(INDEX('Policy Characteristics'!L:L,MATCH($C764,'Policy Characteristics'!$C:$C,0))),"",INDEX('Policy Characteristics'!L:L,MATCH($C764,'Policy Characteristics'!$C:$C,0)))</f>
        <v/>
      </c>
    </row>
    <row r="765" spans="1:18" x14ac:dyDescent="0.25">
      <c r="A765" s="254" t="str">
        <f>IF(ISBLANK(INDEX('Policy Characteristics'!A:A,MATCH($C765,'Policy Characteristics'!$C:$C,0))),"",INDEX('Policy Characteristics'!A:A,MATCH($C765,'Policy Characteristics'!$C:$C,0)))</f>
        <v>Industry</v>
      </c>
      <c r="B765" s="262" t="str">
        <f>IF(ISBLANK(INDEX('Policy Characteristics'!B:B,MATCH($C765,'Policy Characteristics'!$C:$C,0))),"",INDEX('Policy Characteristics'!B:B,MATCH($C765,'Policy Characteristics'!$C:$C,0)))</f>
        <v>Decrease Cost of Capital</v>
      </c>
      <c r="C765" s="254" t="str">
        <f t="shared" si="49"/>
        <v>Perc Decrease in Cost of Capital for Clean Industrial Equipment</v>
      </c>
      <c r="D765" s="1" t="s">
        <v>3461</v>
      </c>
      <c r="E765" s="6" t="s">
        <v>3036</v>
      </c>
      <c r="F765" t="s">
        <v>3467</v>
      </c>
      <c r="G765" t="s">
        <v>2998</v>
      </c>
      <c r="H765" s="47">
        <f t="shared" si="48"/>
        <v>764</v>
      </c>
      <c r="I765" s="324" t="s">
        <v>40</v>
      </c>
      <c r="J765" s="255" t="str">
        <f>IF(ISBLANK(INDEX('Policy Characteristics'!D:D,MATCH($C765,'Policy Characteristics'!$C:$C,0))),"",INDEX('Policy Characteristics'!D:D,MATCH($C765,'Policy Characteristics'!$C:$C,0)))</f>
        <v>Decrease Clean Industrial Equipment Cost of Capital</v>
      </c>
      <c r="K765" s="254" t="str">
        <f>IF(ISBLANK(INDEX('Policy Characteristics'!E:E,MATCH($C765,'Policy Characteristics'!$C:$C,0))),"",INDEX('Policy Characteristics'!E:E,MATCH($C765,'Policy Characteristics'!$C:$C,0)))</f>
        <v>indst eqpt cost of capital</v>
      </c>
      <c r="L765" s="261">
        <f>IF(ISBLANK(INDEX('Policy Characteristics'!F:F,MATCH($C765,'Policy Characteristics'!$C:$C,0))),"",INDEX('Policy Characteristics'!F:F,MATCH($C765,'Policy Characteristics'!$C:$C,0)))</f>
        <v>0</v>
      </c>
      <c r="M765" s="261">
        <f>IF(ISBLANK(INDEX('Policy Characteristics'!G:G,MATCH($C765,'Policy Characteristics'!$C:$C,0))),"",INDEX('Policy Characteristics'!G:G,MATCH($C765,'Policy Characteristics'!$C:$C,0)))</f>
        <v>0.5</v>
      </c>
      <c r="N765" s="261">
        <f>IF(ISBLANK(INDEX('Policy Characteristics'!H:H,MATCH($C765,'Policy Characteristics'!$C:$C,0))),"",INDEX('Policy Characteristics'!H:H,MATCH($C765,'Policy Characteristics'!$C:$C,0)))</f>
        <v>0.01</v>
      </c>
      <c r="O765" s="254" t="str">
        <f>IF(ISBLANK(INDEX('Policy Characteristics'!I:I,MATCH($C765,'Policy Characteristics'!$C:$C,0))),"",INDEX('Policy Characteristics'!I:I,MATCH($C765,'Policy Characteristics'!$C:$C,0)))</f>
        <v>% decrease</v>
      </c>
      <c r="P765" s="254" t="str">
        <f>IF(ISBLANK(INDEX('Policy Characteristics'!J:J,MATCH($C765,'Policy Characteristics'!$C:$C,0))),"",INDEX('Policy Characteristics'!J:J,MATCH($C765,'Policy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65" s="254" t="str">
        <f>IF(ISBLANK(INDEX('Policy Characteristics'!K:K,MATCH($C765,'Policy Characteristics'!$C:$C,0))),"",INDEX('Policy Characteristics'!K:K,MATCH($C765,'Policy Characteristics'!$C:$C,0)))</f>
        <v/>
      </c>
      <c r="R765" s="254" t="str">
        <f>IF(ISBLANK(INDEX('Policy Characteristics'!L:L,MATCH($C765,'Policy Characteristics'!$C:$C,0))),"",INDEX('Policy Characteristics'!L:L,MATCH($C765,'Policy Characteristics'!$C:$C,0)))</f>
        <v/>
      </c>
    </row>
    <row r="766" spans="1:18" ht="30" x14ac:dyDescent="0.25">
      <c r="A766" s="254" t="str">
        <f>IF(ISBLANK(INDEX('Policy Characteristics'!A:A,MATCH($C766,'Policy Characteristics'!$C:$C,0))),"",INDEX('Policy Characteristics'!A:A,MATCH($C766,'Policy Characteristics'!$C:$C,0)))</f>
        <v>Industry</v>
      </c>
      <c r="B766" s="262" t="str">
        <f>IF(ISBLANK(INDEX('Policy Characteristics'!B:B,MATCH($C766,'Policy Characteristics'!$C:$C,0))),"",INDEX('Policy Characteristics'!B:B,MATCH($C766,'Policy Characteristics'!$C:$C,0)))</f>
        <v>Decrease Cost of Capital</v>
      </c>
      <c r="C766" s="254" t="str">
        <f t="shared" si="49"/>
        <v>Perc Decrease in Cost of Capital for Clean Industrial Equipment</v>
      </c>
      <c r="D766" s="1" t="s">
        <v>3461</v>
      </c>
      <c r="E766" s="6" t="s">
        <v>3037</v>
      </c>
      <c r="F766" t="s">
        <v>3467</v>
      </c>
      <c r="G766" t="s">
        <v>2999</v>
      </c>
      <c r="H766" s="47">
        <f t="shared" si="48"/>
        <v>765</v>
      </c>
      <c r="I766" s="324" t="s">
        <v>40</v>
      </c>
      <c r="J766" s="255" t="str">
        <f>IF(ISBLANK(INDEX('Policy Characteristics'!D:D,MATCH($C766,'Policy Characteristics'!$C:$C,0))),"",INDEX('Policy Characteristics'!D:D,MATCH($C766,'Policy Characteristics'!$C:$C,0)))</f>
        <v>Decrease Clean Industrial Equipment Cost of Capital</v>
      </c>
      <c r="K766" s="254" t="str">
        <f>IF(ISBLANK(INDEX('Policy Characteristics'!E:E,MATCH($C766,'Policy Characteristics'!$C:$C,0))),"",INDEX('Policy Characteristics'!E:E,MATCH($C766,'Policy Characteristics'!$C:$C,0)))</f>
        <v>indst eqpt cost of capital</v>
      </c>
      <c r="L766" s="261">
        <f>IF(ISBLANK(INDEX('Policy Characteristics'!F:F,MATCH($C766,'Policy Characteristics'!$C:$C,0))),"",INDEX('Policy Characteristics'!F:F,MATCH($C766,'Policy Characteristics'!$C:$C,0)))</f>
        <v>0</v>
      </c>
      <c r="M766" s="261">
        <f>IF(ISBLANK(INDEX('Policy Characteristics'!G:G,MATCH($C766,'Policy Characteristics'!$C:$C,0))),"",INDEX('Policy Characteristics'!G:G,MATCH($C766,'Policy Characteristics'!$C:$C,0)))</f>
        <v>0.5</v>
      </c>
      <c r="N766" s="261">
        <f>IF(ISBLANK(INDEX('Policy Characteristics'!H:H,MATCH($C766,'Policy Characteristics'!$C:$C,0))),"",INDEX('Policy Characteristics'!H:H,MATCH($C766,'Policy Characteristics'!$C:$C,0)))</f>
        <v>0.01</v>
      </c>
      <c r="O766" s="254" t="str">
        <f>IF(ISBLANK(INDEX('Policy Characteristics'!I:I,MATCH($C766,'Policy Characteristics'!$C:$C,0))),"",INDEX('Policy Characteristics'!I:I,MATCH($C766,'Policy Characteristics'!$C:$C,0)))</f>
        <v>% decrease</v>
      </c>
      <c r="P766" s="254" t="str">
        <f>IF(ISBLANK(INDEX('Policy Characteristics'!J:J,MATCH($C766,'Policy Characteristics'!$C:$C,0))),"",INDEX('Policy Characteristics'!J:J,MATCH($C766,'Policy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66" s="254" t="str">
        <f>IF(ISBLANK(INDEX('Policy Characteristics'!K:K,MATCH($C766,'Policy Characteristics'!$C:$C,0))),"",INDEX('Policy Characteristics'!K:K,MATCH($C766,'Policy Characteristics'!$C:$C,0)))</f>
        <v/>
      </c>
      <c r="R766" s="254" t="str">
        <f>IF(ISBLANK(INDEX('Policy Characteristics'!L:L,MATCH($C766,'Policy Characteristics'!$C:$C,0))),"",INDEX('Policy Characteristics'!L:L,MATCH($C766,'Policy Characteristics'!$C:$C,0)))</f>
        <v/>
      </c>
    </row>
    <row r="767" spans="1:18" x14ac:dyDescent="0.25">
      <c r="A767" s="254" t="str">
        <f>IF(ISBLANK(INDEX('Policy Characteristics'!A:A,MATCH($C767,'Policy Characteristics'!$C:$C,0))),"",INDEX('Policy Characteristics'!A:A,MATCH($C767,'Policy Characteristics'!$C:$C,0)))</f>
        <v>Industry</v>
      </c>
      <c r="B767" s="262" t="str">
        <f>IF(ISBLANK(INDEX('Policy Characteristics'!B:B,MATCH($C767,'Policy Characteristics'!$C:$C,0))),"",INDEX('Policy Characteristics'!B:B,MATCH($C767,'Policy Characteristics'!$C:$C,0)))</f>
        <v>Decrease Cost of Capital</v>
      </c>
      <c r="C767" s="254" t="str">
        <f t="shared" si="49"/>
        <v>Perc Decrease in Cost of Capital for Clean Industrial Equipment</v>
      </c>
      <c r="D767" s="1" t="s">
        <v>3461</v>
      </c>
      <c r="E767" s="6" t="s">
        <v>3038</v>
      </c>
      <c r="F767" t="s">
        <v>3467</v>
      </c>
      <c r="G767" t="s">
        <v>3041</v>
      </c>
      <c r="H767" s="47">
        <f t="shared" si="48"/>
        <v>766</v>
      </c>
      <c r="I767" s="324" t="s">
        <v>40</v>
      </c>
      <c r="J767" s="255" t="str">
        <f>IF(ISBLANK(INDEX('Policy Characteristics'!D:D,MATCH($C767,'Policy Characteristics'!$C:$C,0))),"",INDEX('Policy Characteristics'!D:D,MATCH($C767,'Policy Characteristics'!$C:$C,0)))</f>
        <v>Decrease Clean Industrial Equipment Cost of Capital</v>
      </c>
      <c r="K767" s="254" t="str">
        <f>IF(ISBLANK(INDEX('Policy Characteristics'!E:E,MATCH($C767,'Policy Characteristics'!$C:$C,0))),"",INDEX('Policy Characteristics'!E:E,MATCH($C767,'Policy Characteristics'!$C:$C,0)))</f>
        <v>indst eqpt cost of capital</v>
      </c>
      <c r="L767" s="261">
        <f>IF(ISBLANK(INDEX('Policy Characteristics'!F:F,MATCH($C767,'Policy Characteristics'!$C:$C,0))),"",INDEX('Policy Characteristics'!F:F,MATCH($C767,'Policy Characteristics'!$C:$C,0)))</f>
        <v>0</v>
      </c>
      <c r="M767" s="261">
        <f>IF(ISBLANK(INDEX('Policy Characteristics'!G:G,MATCH($C767,'Policy Characteristics'!$C:$C,0))),"",INDEX('Policy Characteristics'!G:G,MATCH($C767,'Policy Characteristics'!$C:$C,0)))</f>
        <v>0.5</v>
      </c>
      <c r="N767" s="261">
        <f>IF(ISBLANK(INDEX('Policy Characteristics'!H:H,MATCH($C767,'Policy Characteristics'!$C:$C,0))),"",INDEX('Policy Characteristics'!H:H,MATCH($C767,'Policy Characteristics'!$C:$C,0)))</f>
        <v>0.01</v>
      </c>
      <c r="O767" s="254" t="str">
        <f>IF(ISBLANK(INDEX('Policy Characteristics'!I:I,MATCH($C767,'Policy Characteristics'!$C:$C,0))),"",INDEX('Policy Characteristics'!I:I,MATCH($C767,'Policy Characteristics'!$C:$C,0)))</f>
        <v>% decrease</v>
      </c>
      <c r="P767" s="254" t="str">
        <f>IF(ISBLANK(INDEX('Policy Characteristics'!J:J,MATCH($C767,'Policy Characteristics'!$C:$C,0))),"",INDEX('Policy Characteristics'!J:J,MATCH($C767,'Policy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67" s="254" t="str">
        <f>IF(ISBLANK(INDEX('Policy Characteristics'!K:K,MATCH($C767,'Policy Characteristics'!$C:$C,0))),"",INDEX('Policy Characteristics'!K:K,MATCH($C767,'Policy Characteristics'!$C:$C,0)))</f>
        <v/>
      </c>
      <c r="R767" s="254" t="str">
        <f>IF(ISBLANK(INDEX('Policy Characteristics'!L:L,MATCH($C767,'Policy Characteristics'!$C:$C,0))),"",INDEX('Policy Characteristics'!L:L,MATCH($C767,'Policy Characteristics'!$C:$C,0)))</f>
        <v/>
      </c>
    </row>
    <row r="768" spans="1:18" x14ac:dyDescent="0.25">
      <c r="A768" s="254" t="str">
        <f>IF(ISBLANK(INDEX('Policy Characteristics'!A:A,MATCH($C768,'Policy Characteristics'!$C:$C,0))),"",INDEX('Policy Characteristics'!A:A,MATCH($C768,'Policy Characteristics'!$C:$C,0)))</f>
        <v>Industry</v>
      </c>
      <c r="B768" s="262" t="str">
        <f>IF(ISBLANK(INDEX('Policy Characteristics'!B:B,MATCH($C768,'Policy Characteristics'!$C:$C,0))),"",INDEX('Policy Characteristics'!B:B,MATCH($C768,'Policy Characteristics'!$C:$C,0)))</f>
        <v>Decrease Cost of Capital</v>
      </c>
      <c r="C768" s="254" t="str">
        <f t="shared" si="49"/>
        <v>Perc Decrease in Cost of Capital for Clean Industrial Equipment</v>
      </c>
      <c r="D768" s="1" t="s">
        <v>3461</v>
      </c>
      <c r="E768" s="6" t="s">
        <v>3039</v>
      </c>
      <c r="F768" t="s">
        <v>3467</v>
      </c>
      <c r="G768" t="s">
        <v>3000</v>
      </c>
      <c r="H768" s="47">
        <f t="shared" si="48"/>
        <v>767</v>
      </c>
      <c r="I768" s="324" t="s">
        <v>40</v>
      </c>
      <c r="J768" s="255" t="str">
        <f>IF(ISBLANK(INDEX('Policy Characteristics'!D:D,MATCH($C768,'Policy Characteristics'!$C:$C,0))),"",INDEX('Policy Characteristics'!D:D,MATCH($C768,'Policy Characteristics'!$C:$C,0)))</f>
        <v>Decrease Clean Industrial Equipment Cost of Capital</v>
      </c>
      <c r="K768" s="254" t="str">
        <f>IF(ISBLANK(INDEX('Policy Characteristics'!E:E,MATCH($C768,'Policy Characteristics'!$C:$C,0))),"",INDEX('Policy Characteristics'!E:E,MATCH($C768,'Policy Characteristics'!$C:$C,0)))</f>
        <v>indst eqpt cost of capital</v>
      </c>
      <c r="L768" s="261">
        <f>IF(ISBLANK(INDEX('Policy Characteristics'!F:F,MATCH($C768,'Policy Characteristics'!$C:$C,0))),"",INDEX('Policy Characteristics'!F:F,MATCH($C768,'Policy Characteristics'!$C:$C,0)))</f>
        <v>0</v>
      </c>
      <c r="M768" s="261">
        <f>IF(ISBLANK(INDEX('Policy Characteristics'!G:G,MATCH($C768,'Policy Characteristics'!$C:$C,0))),"",INDEX('Policy Characteristics'!G:G,MATCH($C768,'Policy Characteristics'!$C:$C,0)))</f>
        <v>0.5</v>
      </c>
      <c r="N768" s="261">
        <f>IF(ISBLANK(INDEX('Policy Characteristics'!H:H,MATCH($C768,'Policy Characteristics'!$C:$C,0))),"",INDEX('Policy Characteristics'!H:H,MATCH($C768,'Policy Characteristics'!$C:$C,0)))</f>
        <v>0.01</v>
      </c>
      <c r="O768" s="254" t="str">
        <f>IF(ISBLANK(INDEX('Policy Characteristics'!I:I,MATCH($C768,'Policy Characteristics'!$C:$C,0))),"",INDEX('Policy Characteristics'!I:I,MATCH($C768,'Policy Characteristics'!$C:$C,0)))</f>
        <v>% decrease</v>
      </c>
      <c r="P768" s="254" t="str">
        <f>IF(ISBLANK(INDEX('Policy Characteristics'!J:J,MATCH($C768,'Policy Characteristics'!$C:$C,0))),"",INDEX('Policy Characteristics'!J:J,MATCH($C768,'Policy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68" s="254" t="str">
        <f>IF(ISBLANK(INDEX('Policy Characteristics'!K:K,MATCH($C768,'Policy Characteristics'!$C:$C,0))),"",INDEX('Policy Characteristics'!K:K,MATCH($C768,'Policy Characteristics'!$C:$C,0)))</f>
        <v/>
      </c>
      <c r="R768" s="254" t="str">
        <f>IF(ISBLANK(INDEX('Policy Characteristics'!L:L,MATCH($C768,'Policy Characteristics'!$C:$C,0))),"",INDEX('Policy Characteristics'!L:L,MATCH($C768,'Policy Characteristics'!$C:$C,0)))</f>
        <v/>
      </c>
    </row>
    <row r="769" spans="1:18" x14ac:dyDescent="0.25">
      <c r="A769" s="254" t="str">
        <f>IF(ISBLANK(INDEX('Policy Characteristics'!A:A,MATCH($C769,'Policy Characteristics'!$C:$C,0))),"",INDEX('Policy Characteristics'!A:A,MATCH($C769,'Policy Characteristics'!$C:$C,0)))</f>
        <v>Industry</v>
      </c>
      <c r="B769" s="262" t="str">
        <f>IF(ISBLANK(INDEX('Policy Characteristics'!B:B,MATCH($C769,'Policy Characteristics'!$C:$C,0))),"",INDEX('Policy Characteristics'!B:B,MATCH($C769,'Policy Characteristics'!$C:$C,0)))</f>
        <v>Decrease Cost of Capital</v>
      </c>
      <c r="C769" s="254" t="str">
        <f t="shared" si="49"/>
        <v>Perc Decrease in Cost of Capital for Clean Industrial Equipment</v>
      </c>
      <c r="D769" s="1" t="s">
        <v>3462</v>
      </c>
      <c r="E769" s="45" t="s">
        <v>3015</v>
      </c>
      <c r="F769" t="s">
        <v>3468</v>
      </c>
      <c r="G769" t="s">
        <v>3040</v>
      </c>
      <c r="H769" s="47">
        <f t="shared" si="48"/>
        <v>768</v>
      </c>
      <c r="I769" s="324" t="s">
        <v>40</v>
      </c>
      <c r="J769" s="255" t="str">
        <f>IF(ISBLANK(INDEX('Policy Characteristics'!D:D,MATCH($C769,'Policy Characteristics'!$C:$C,0))),"",INDEX('Policy Characteristics'!D:D,MATCH($C769,'Policy Characteristics'!$C:$C,0)))</f>
        <v>Decrease Clean Industrial Equipment Cost of Capital</v>
      </c>
      <c r="K769" s="254" t="str">
        <f>IF(ISBLANK(INDEX('Policy Characteristics'!E:E,MATCH($C769,'Policy Characteristics'!$C:$C,0))),"",INDEX('Policy Characteristics'!E:E,MATCH($C769,'Policy Characteristics'!$C:$C,0)))</f>
        <v>indst eqpt cost of capital</v>
      </c>
      <c r="L769" s="261">
        <f>IF(ISBLANK(INDEX('Policy Characteristics'!F:F,MATCH($C769,'Policy Characteristics'!$C:$C,0))),"",INDEX('Policy Characteristics'!F:F,MATCH($C769,'Policy Characteristics'!$C:$C,0)))</f>
        <v>0</v>
      </c>
      <c r="M769" s="261">
        <f>IF(ISBLANK(INDEX('Policy Characteristics'!G:G,MATCH($C769,'Policy Characteristics'!$C:$C,0))),"",INDEX('Policy Characteristics'!G:G,MATCH($C769,'Policy Characteristics'!$C:$C,0)))</f>
        <v>0.5</v>
      </c>
      <c r="N769" s="261">
        <f>IF(ISBLANK(INDEX('Policy Characteristics'!H:H,MATCH($C769,'Policy Characteristics'!$C:$C,0))),"",INDEX('Policy Characteristics'!H:H,MATCH($C769,'Policy Characteristics'!$C:$C,0)))</f>
        <v>0.01</v>
      </c>
      <c r="O769" s="254" t="str">
        <f>IF(ISBLANK(INDEX('Policy Characteristics'!I:I,MATCH($C769,'Policy Characteristics'!$C:$C,0))),"",INDEX('Policy Characteristics'!I:I,MATCH($C769,'Policy Characteristics'!$C:$C,0)))</f>
        <v>% decrease</v>
      </c>
      <c r="P769" s="254" t="str">
        <f>IF(ISBLANK(INDEX('Policy Characteristics'!J:J,MATCH($C769,'Policy Characteristics'!$C:$C,0))),"",INDEX('Policy Characteristics'!J:J,MATCH($C769,'Policy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69" s="254" t="str">
        <f>IF(ISBLANK(INDEX('Policy Characteristics'!K:K,MATCH($C769,'Policy Characteristics'!$C:$C,0))),"",INDEX('Policy Characteristics'!K:K,MATCH($C769,'Policy Characteristics'!$C:$C,0)))</f>
        <v/>
      </c>
      <c r="R769" s="254" t="str">
        <f>IF(ISBLANK(INDEX('Policy Characteristics'!L:L,MATCH($C769,'Policy Characteristics'!$C:$C,0))),"",INDEX('Policy Characteristics'!L:L,MATCH($C769,'Policy Characteristics'!$C:$C,0)))</f>
        <v/>
      </c>
    </row>
    <row r="770" spans="1:18" x14ac:dyDescent="0.25">
      <c r="A770" s="254" t="str">
        <f>IF(ISBLANK(INDEX('Policy Characteristics'!A:A,MATCH($C770,'Policy Characteristics'!$C:$C,0))),"",INDEX('Policy Characteristics'!A:A,MATCH($C770,'Policy Characteristics'!$C:$C,0)))</f>
        <v>Industry</v>
      </c>
      <c r="B770" s="262" t="str">
        <f>IF(ISBLANK(INDEX('Policy Characteristics'!B:B,MATCH($C770,'Policy Characteristics'!$C:$C,0))),"",INDEX('Policy Characteristics'!B:B,MATCH($C770,'Policy Characteristics'!$C:$C,0)))</f>
        <v>Decrease Cost of Capital</v>
      </c>
      <c r="C770" s="254" t="str">
        <f t="shared" si="49"/>
        <v>Perc Decrease in Cost of Capital for Clean Industrial Equipment</v>
      </c>
      <c r="D770" s="1" t="s">
        <v>3462</v>
      </c>
      <c r="E770" s="6" t="s">
        <v>3016</v>
      </c>
      <c r="F770" t="s">
        <v>3468</v>
      </c>
      <c r="G770" t="s">
        <v>2725</v>
      </c>
      <c r="H770" s="47">
        <f t="shared" si="48"/>
        <v>769</v>
      </c>
      <c r="I770" s="324" t="s">
        <v>40</v>
      </c>
      <c r="J770" s="255" t="str">
        <f>IF(ISBLANK(INDEX('Policy Characteristics'!D:D,MATCH($C770,'Policy Characteristics'!$C:$C,0))),"",INDEX('Policy Characteristics'!D:D,MATCH($C770,'Policy Characteristics'!$C:$C,0)))</f>
        <v>Decrease Clean Industrial Equipment Cost of Capital</v>
      </c>
      <c r="K770" s="254" t="str">
        <f>IF(ISBLANK(INDEX('Policy Characteristics'!E:E,MATCH($C770,'Policy Characteristics'!$C:$C,0))),"",INDEX('Policy Characteristics'!E:E,MATCH($C770,'Policy Characteristics'!$C:$C,0)))</f>
        <v>indst eqpt cost of capital</v>
      </c>
      <c r="L770" s="261">
        <f>IF(ISBLANK(INDEX('Policy Characteristics'!F:F,MATCH($C770,'Policy Characteristics'!$C:$C,0))),"",INDEX('Policy Characteristics'!F:F,MATCH($C770,'Policy Characteristics'!$C:$C,0)))</f>
        <v>0</v>
      </c>
      <c r="M770" s="261">
        <f>IF(ISBLANK(INDEX('Policy Characteristics'!G:G,MATCH($C770,'Policy Characteristics'!$C:$C,0))),"",INDEX('Policy Characteristics'!G:G,MATCH($C770,'Policy Characteristics'!$C:$C,0)))</f>
        <v>0.5</v>
      </c>
      <c r="N770" s="261">
        <f>IF(ISBLANK(INDEX('Policy Characteristics'!H:H,MATCH($C770,'Policy Characteristics'!$C:$C,0))),"",INDEX('Policy Characteristics'!H:H,MATCH($C770,'Policy Characteristics'!$C:$C,0)))</f>
        <v>0.01</v>
      </c>
      <c r="O770" s="254" t="str">
        <f>IF(ISBLANK(INDEX('Policy Characteristics'!I:I,MATCH($C770,'Policy Characteristics'!$C:$C,0))),"",INDEX('Policy Characteristics'!I:I,MATCH($C770,'Policy Characteristics'!$C:$C,0)))</f>
        <v>% decrease</v>
      </c>
      <c r="P770" s="254" t="str">
        <f>IF(ISBLANK(INDEX('Policy Characteristics'!J:J,MATCH($C770,'Policy Characteristics'!$C:$C,0))),"",INDEX('Policy Characteristics'!J:J,MATCH($C770,'Policy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70" s="254" t="str">
        <f>IF(ISBLANK(INDEX('Policy Characteristics'!K:K,MATCH($C770,'Policy Characteristics'!$C:$C,0))),"",INDEX('Policy Characteristics'!K:K,MATCH($C770,'Policy Characteristics'!$C:$C,0)))</f>
        <v/>
      </c>
      <c r="R770" s="254" t="str">
        <f>IF(ISBLANK(INDEX('Policy Characteristics'!L:L,MATCH($C770,'Policy Characteristics'!$C:$C,0))),"",INDEX('Policy Characteristics'!L:L,MATCH($C770,'Policy Characteristics'!$C:$C,0)))</f>
        <v/>
      </c>
    </row>
    <row r="771" spans="1:18" x14ac:dyDescent="0.25">
      <c r="A771" s="254" t="str">
        <f>IF(ISBLANK(INDEX('Policy Characteristics'!A:A,MATCH($C771,'Policy Characteristics'!$C:$C,0))),"",INDEX('Policy Characteristics'!A:A,MATCH($C771,'Policy Characteristics'!$C:$C,0)))</f>
        <v>Industry</v>
      </c>
      <c r="B771" s="262" t="str">
        <f>IF(ISBLANK(INDEX('Policy Characteristics'!B:B,MATCH($C771,'Policy Characteristics'!$C:$C,0))),"",INDEX('Policy Characteristics'!B:B,MATCH($C771,'Policy Characteristics'!$C:$C,0)))</f>
        <v>Decrease Cost of Capital</v>
      </c>
      <c r="C771" s="254" t="str">
        <f t="shared" si="49"/>
        <v>Perc Decrease in Cost of Capital for Clean Industrial Equipment</v>
      </c>
      <c r="D771" s="1" t="s">
        <v>3462</v>
      </c>
      <c r="E771" s="6" t="s">
        <v>3017</v>
      </c>
      <c r="F771" t="s">
        <v>3468</v>
      </c>
      <c r="G771" t="s">
        <v>2981</v>
      </c>
      <c r="H771" s="47">
        <f t="shared" ref="H771:H834" si="50">H770+1</f>
        <v>770</v>
      </c>
      <c r="I771" s="324" t="s">
        <v>40</v>
      </c>
      <c r="J771" s="255" t="str">
        <f>IF(ISBLANK(INDEX('Policy Characteristics'!D:D,MATCH($C771,'Policy Characteristics'!$C:$C,0))),"",INDEX('Policy Characteristics'!D:D,MATCH($C771,'Policy Characteristics'!$C:$C,0)))</f>
        <v>Decrease Clean Industrial Equipment Cost of Capital</v>
      </c>
      <c r="K771" s="254" t="str">
        <f>IF(ISBLANK(INDEX('Policy Characteristics'!E:E,MATCH($C771,'Policy Characteristics'!$C:$C,0))),"",INDEX('Policy Characteristics'!E:E,MATCH($C771,'Policy Characteristics'!$C:$C,0)))</f>
        <v>indst eqpt cost of capital</v>
      </c>
      <c r="L771" s="261">
        <f>IF(ISBLANK(INDEX('Policy Characteristics'!F:F,MATCH($C771,'Policy Characteristics'!$C:$C,0))),"",INDEX('Policy Characteristics'!F:F,MATCH($C771,'Policy Characteristics'!$C:$C,0)))</f>
        <v>0</v>
      </c>
      <c r="M771" s="261">
        <f>IF(ISBLANK(INDEX('Policy Characteristics'!G:G,MATCH($C771,'Policy Characteristics'!$C:$C,0))),"",INDEX('Policy Characteristics'!G:G,MATCH($C771,'Policy Characteristics'!$C:$C,0)))</f>
        <v>0.5</v>
      </c>
      <c r="N771" s="261">
        <f>IF(ISBLANK(INDEX('Policy Characteristics'!H:H,MATCH($C771,'Policy Characteristics'!$C:$C,0))),"",INDEX('Policy Characteristics'!H:H,MATCH($C771,'Policy Characteristics'!$C:$C,0)))</f>
        <v>0.01</v>
      </c>
      <c r="O771" s="254" t="str">
        <f>IF(ISBLANK(INDEX('Policy Characteristics'!I:I,MATCH($C771,'Policy Characteristics'!$C:$C,0))),"",INDEX('Policy Characteristics'!I:I,MATCH($C771,'Policy Characteristics'!$C:$C,0)))</f>
        <v>% decrease</v>
      </c>
      <c r="P771" s="254" t="str">
        <f>IF(ISBLANK(INDEX('Policy Characteristics'!J:J,MATCH($C771,'Policy Characteristics'!$C:$C,0))),"",INDEX('Policy Characteristics'!J:J,MATCH($C771,'Policy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71" s="254" t="str">
        <f>IF(ISBLANK(INDEX('Policy Characteristics'!K:K,MATCH($C771,'Policy Characteristics'!$C:$C,0))),"",INDEX('Policy Characteristics'!K:K,MATCH($C771,'Policy Characteristics'!$C:$C,0)))</f>
        <v/>
      </c>
      <c r="R771" s="254" t="str">
        <f>IF(ISBLANK(INDEX('Policy Characteristics'!L:L,MATCH($C771,'Policy Characteristics'!$C:$C,0))),"",INDEX('Policy Characteristics'!L:L,MATCH($C771,'Policy Characteristics'!$C:$C,0)))</f>
        <v/>
      </c>
    </row>
    <row r="772" spans="1:18" x14ac:dyDescent="0.25">
      <c r="A772" s="254" t="str">
        <f>IF(ISBLANK(INDEX('Policy Characteristics'!A:A,MATCH($C772,'Policy Characteristics'!$C:$C,0))),"",INDEX('Policy Characteristics'!A:A,MATCH($C772,'Policy Characteristics'!$C:$C,0)))</f>
        <v>Industry</v>
      </c>
      <c r="B772" s="262" t="str">
        <f>IF(ISBLANK(INDEX('Policy Characteristics'!B:B,MATCH($C772,'Policy Characteristics'!$C:$C,0))),"",INDEX('Policy Characteristics'!B:B,MATCH($C772,'Policy Characteristics'!$C:$C,0)))</f>
        <v>Decrease Cost of Capital</v>
      </c>
      <c r="C772" s="254" t="str">
        <f t="shared" si="49"/>
        <v>Perc Decrease in Cost of Capital for Clean Industrial Equipment</v>
      </c>
      <c r="D772" s="1" t="s">
        <v>3462</v>
      </c>
      <c r="E772" s="6" t="s">
        <v>3018</v>
      </c>
      <c r="F772" t="s">
        <v>3468</v>
      </c>
      <c r="G772" t="s">
        <v>2982</v>
      </c>
      <c r="H772" s="47">
        <f t="shared" si="50"/>
        <v>771</v>
      </c>
      <c r="I772" s="324" t="s">
        <v>40</v>
      </c>
      <c r="J772" s="255" t="str">
        <f>IF(ISBLANK(INDEX('Policy Characteristics'!D:D,MATCH($C772,'Policy Characteristics'!$C:$C,0))),"",INDEX('Policy Characteristics'!D:D,MATCH($C772,'Policy Characteristics'!$C:$C,0)))</f>
        <v>Decrease Clean Industrial Equipment Cost of Capital</v>
      </c>
      <c r="K772" s="254" t="str">
        <f>IF(ISBLANK(INDEX('Policy Characteristics'!E:E,MATCH($C772,'Policy Characteristics'!$C:$C,0))),"",INDEX('Policy Characteristics'!E:E,MATCH($C772,'Policy Characteristics'!$C:$C,0)))</f>
        <v>indst eqpt cost of capital</v>
      </c>
      <c r="L772" s="261">
        <f>IF(ISBLANK(INDEX('Policy Characteristics'!F:F,MATCH($C772,'Policy Characteristics'!$C:$C,0))),"",INDEX('Policy Characteristics'!F:F,MATCH($C772,'Policy Characteristics'!$C:$C,0)))</f>
        <v>0</v>
      </c>
      <c r="M772" s="261">
        <f>IF(ISBLANK(INDEX('Policy Characteristics'!G:G,MATCH($C772,'Policy Characteristics'!$C:$C,0))),"",INDEX('Policy Characteristics'!G:G,MATCH($C772,'Policy Characteristics'!$C:$C,0)))</f>
        <v>0.5</v>
      </c>
      <c r="N772" s="261">
        <f>IF(ISBLANK(INDEX('Policy Characteristics'!H:H,MATCH($C772,'Policy Characteristics'!$C:$C,0))),"",INDEX('Policy Characteristics'!H:H,MATCH($C772,'Policy Characteristics'!$C:$C,0)))</f>
        <v>0.01</v>
      </c>
      <c r="O772" s="254" t="str">
        <f>IF(ISBLANK(INDEX('Policy Characteristics'!I:I,MATCH($C772,'Policy Characteristics'!$C:$C,0))),"",INDEX('Policy Characteristics'!I:I,MATCH($C772,'Policy Characteristics'!$C:$C,0)))</f>
        <v>% decrease</v>
      </c>
      <c r="P772" s="254" t="str">
        <f>IF(ISBLANK(INDEX('Policy Characteristics'!J:J,MATCH($C772,'Policy Characteristics'!$C:$C,0))),"",INDEX('Policy Characteristics'!J:J,MATCH($C772,'Policy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72" s="254" t="str">
        <f>IF(ISBLANK(INDEX('Policy Characteristics'!K:K,MATCH($C772,'Policy Characteristics'!$C:$C,0))),"",INDEX('Policy Characteristics'!K:K,MATCH($C772,'Policy Characteristics'!$C:$C,0)))</f>
        <v/>
      </c>
      <c r="R772" s="254" t="str">
        <f>IF(ISBLANK(INDEX('Policy Characteristics'!L:L,MATCH($C772,'Policy Characteristics'!$C:$C,0))),"",INDEX('Policy Characteristics'!L:L,MATCH($C772,'Policy Characteristics'!$C:$C,0)))</f>
        <v/>
      </c>
    </row>
    <row r="773" spans="1:18" x14ac:dyDescent="0.25">
      <c r="A773" s="254" t="str">
        <f>IF(ISBLANK(INDEX('Policy Characteristics'!A:A,MATCH($C773,'Policy Characteristics'!$C:$C,0))),"",INDEX('Policy Characteristics'!A:A,MATCH($C773,'Policy Characteristics'!$C:$C,0)))</f>
        <v>Industry</v>
      </c>
      <c r="B773" s="262" t="str">
        <f>IF(ISBLANK(INDEX('Policy Characteristics'!B:B,MATCH($C773,'Policy Characteristics'!$C:$C,0))),"",INDEX('Policy Characteristics'!B:B,MATCH($C773,'Policy Characteristics'!$C:$C,0)))</f>
        <v>Decrease Cost of Capital</v>
      </c>
      <c r="C773" s="254" t="str">
        <f t="shared" si="49"/>
        <v>Perc Decrease in Cost of Capital for Clean Industrial Equipment</v>
      </c>
      <c r="D773" s="1" t="s">
        <v>3462</v>
      </c>
      <c r="E773" s="6" t="s">
        <v>3019</v>
      </c>
      <c r="F773" t="s">
        <v>3468</v>
      </c>
      <c r="G773" t="s">
        <v>2983</v>
      </c>
      <c r="H773" s="47">
        <f t="shared" si="50"/>
        <v>772</v>
      </c>
      <c r="I773" s="324" t="s">
        <v>40</v>
      </c>
      <c r="J773" s="255" t="str">
        <f>IF(ISBLANK(INDEX('Policy Characteristics'!D:D,MATCH($C773,'Policy Characteristics'!$C:$C,0))),"",INDEX('Policy Characteristics'!D:D,MATCH($C773,'Policy Characteristics'!$C:$C,0)))</f>
        <v>Decrease Clean Industrial Equipment Cost of Capital</v>
      </c>
      <c r="K773" s="254" t="str">
        <f>IF(ISBLANK(INDEX('Policy Characteristics'!E:E,MATCH($C773,'Policy Characteristics'!$C:$C,0))),"",INDEX('Policy Characteristics'!E:E,MATCH($C773,'Policy Characteristics'!$C:$C,0)))</f>
        <v>indst eqpt cost of capital</v>
      </c>
      <c r="L773" s="261">
        <f>IF(ISBLANK(INDEX('Policy Characteristics'!F:F,MATCH($C773,'Policy Characteristics'!$C:$C,0))),"",INDEX('Policy Characteristics'!F:F,MATCH($C773,'Policy Characteristics'!$C:$C,0)))</f>
        <v>0</v>
      </c>
      <c r="M773" s="261">
        <f>IF(ISBLANK(INDEX('Policy Characteristics'!G:G,MATCH($C773,'Policy Characteristics'!$C:$C,0))),"",INDEX('Policy Characteristics'!G:G,MATCH($C773,'Policy Characteristics'!$C:$C,0)))</f>
        <v>0.5</v>
      </c>
      <c r="N773" s="261">
        <f>IF(ISBLANK(INDEX('Policy Characteristics'!H:H,MATCH($C773,'Policy Characteristics'!$C:$C,0))),"",INDEX('Policy Characteristics'!H:H,MATCH($C773,'Policy Characteristics'!$C:$C,0)))</f>
        <v>0.01</v>
      </c>
      <c r="O773" s="254" t="str">
        <f>IF(ISBLANK(INDEX('Policy Characteristics'!I:I,MATCH($C773,'Policy Characteristics'!$C:$C,0))),"",INDEX('Policy Characteristics'!I:I,MATCH($C773,'Policy Characteristics'!$C:$C,0)))</f>
        <v>% decrease</v>
      </c>
      <c r="P773" s="254" t="str">
        <f>IF(ISBLANK(INDEX('Policy Characteristics'!J:J,MATCH($C773,'Policy Characteristics'!$C:$C,0))),"",INDEX('Policy Characteristics'!J:J,MATCH($C773,'Policy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73" s="254" t="str">
        <f>IF(ISBLANK(INDEX('Policy Characteristics'!K:K,MATCH($C773,'Policy Characteristics'!$C:$C,0))),"",INDEX('Policy Characteristics'!K:K,MATCH($C773,'Policy Characteristics'!$C:$C,0)))</f>
        <v/>
      </c>
      <c r="R773" s="254" t="str">
        <f>IF(ISBLANK(INDEX('Policy Characteristics'!L:L,MATCH($C773,'Policy Characteristics'!$C:$C,0))),"",INDEX('Policy Characteristics'!L:L,MATCH($C773,'Policy Characteristics'!$C:$C,0)))</f>
        <v/>
      </c>
    </row>
    <row r="774" spans="1:18" x14ac:dyDescent="0.25">
      <c r="A774" s="254" t="str">
        <f>IF(ISBLANK(INDEX('Policy Characteristics'!A:A,MATCH($C774,'Policy Characteristics'!$C:$C,0))),"",INDEX('Policy Characteristics'!A:A,MATCH($C774,'Policy Characteristics'!$C:$C,0)))</f>
        <v>Industry</v>
      </c>
      <c r="B774" s="262" t="str">
        <f>IF(ISBLANK(INDEX('Policy Characteristics'!B:B,MATCH($C774,'Policy Characteristics'!$C:$C,0))),"",INDEX('Policy Characteristics'!B:B,MATCH($C774,'Policy Characteristics'!$C:$C,0)))</f>
        <v>Decrease Cost of Capital</v>
      </c>
      <c r="C774" s="254" t="str">
        <f t="shared" si="49"/>
        <v>Perc Decrease in Cost of Capital for Clean Industrial Equipment</v>
      </c>
      <c r="D774" s="1" t="s">
        <v>3462</v>
      </c>
      <c r="E774" s="6" t="s">
        <v>3020</v>
      </c>
      <c r="F774" t="s">
        <v>3468</v>
      </c>
      <c r="G774" t="s">
        <v>2984</v>
      </c>
      <c r="H774" s="47">
        <f t="shared" si="50"/>
        <v>773</v>
      </c>
      <c r="I774" s="324" t="s">
        <v>40</v>
      </c>
      <c r="J774" s="255" t="str">
        <f>IF(ISBLANK(INDEX('Policy Characteristics'!D:D,MATCH($C774,'Policy Characteristics'!$C:$C,0))),"",INDEX('Policy Characteristics'!D:D,MATCH($C774,'Policy Characteristics'!$C:$C,0)))</f>
        <v>Decrease Clean Industrial Equipment Cost of Capital</v>
      </c>
      <c r="K774" s="254" t="str">
        <f>IF(ISBLANK(INDEX('Policy Characteristics'!E:E,MATCH($C774,'Policy Characteristics'!$C:$C,0))),"",INDEX('Policy Characteristics'!E:E,MATCH($C774,'Policy Characteristics'!$C:$C,0)))</f>
        <v>indst eqpt cost of capital</v>
      </c>
      <c r="L774" s="261">
        <f>IF(ISBLANK(INDEX('Policy Characteristics'!F:F,MATCH($C774,'Policy Characteristics'!$C:$C,0))),"",INDEX('Policy Characteristics'!F:F,MATCH($C774,'Policy Characteristics'!$C:$C,0)))</f>
        <v>0</v>
      </c>
      <c r="M774" s="261">
        <f>IF(ISBLANK(INDEX('Policy Characteristics'!G:G,MATCH($C774,'Policy Characteristics'!$C:$C,0))),"",INDEX('Policy Characteristics'!G:G,MATCH($C774,'Policy Characteristics'!$C:$C,0)))</f>
        <v>0.5</v>
      </c>
      <c r="N774" s="261">
        <f>IF(ISBLANK(INDEX('Policy Characteristics'!H:H,MATCH($C774,'Policy Characteristics'!$C:$C,0))),"",INDEX('Policy Characteristics'!H:H,MATCH($C774,'Policy Characteristics'!$C:$C,0)))</f>
        <v>0.01</v>
      </c>
      <c r="O774" s="254" t="str">
        <f>IF(ISBLANK(INDEX('Policy Characteristics'!I:I,MATCH($C774,'Policy Characteristics'!$C:$C,0))),"",INDEX('Policy Characteristics'!I:I,MATCH($C774,'Policy Characteristics'!$C:$C,0)))</f>
        <v>% decrease</v>
      </c>
      <c r="P774" s="254" t="str">
        <f>IF(ISBLANK(INDEX('Policy Characteristics'!J:J,MATCH($C774,'Policy Characteristics'!$C:$C,0))),"",INDEX('Policy Characteristics'!J:J,MATCH($C774,'Policy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74" s="254" t="str">
        <f>IF(ISBLANK(INDEX('Policy Characteristics'!K:K,MATCH($C774,'Policy Characteristics'!$C:$C,0))),"",INDEX('Policy Characteristics'!K:K,MATCH($C774,'Policy Characteristics'!$C:$C,0)))</f>
        <v/>
      </c>
      <c r="R774" s="254" t="str">
        <f>IF(ISBLANK(INDEX('Policy Characteristics'!L:L,MATCH($C774,'Policy Characteristics'!$C:$C,0))),"",INDEX('Policy Characteristics'!L:L,MATCH($C774,'Policy Characteristics'!$C:$C,0)))</f>
        <v/>
      </c>
    </row>
    <row r="775" spans="1:18" x14ac:dyDescent="0.25">
      <c r="A775" s="254" t="str">
        <f>IF(ISBLANK(INDEX('Policy Characteristics'!A:A,MATCH($C775,'Policy Characteristics'!$C:$C,0))),"",INDEX('Policy Characteristics'!A:A,MATCH($C775,'Policy Characteristics'!$C:$C,0)))</f>
        <v>Industry</v>
      </c>
      <c r="B775" s="262" t="str">
        <f>IF(ISBLANK(INDEX('Policy Characteristics'!B:B,MATCH($C775,'Policy Characteristics'!$C:$C,0))),"",INDEX('Policy Characteristics'!B:B,MATCH($C775,'Policy Characteristics'!$C:$C,0)))</f>
        <v>Decrease Cost of Capital</v>
      </c>
      <c r="C775" s="254" t="str">
        <f t="shared" si="49"/>
        <v>Perc Decrease in Cost of Capital for Clean Industrial Equipment</v>
      </c>
      <c r="D775" s="1" t="s">
        <v>3462</v>
      </c>
      <c r="E775" s="6" t="s">
        <v>3021</v>
      </c>
      <c r="F775" t="s">
        <v>3468</v>
      </c>
      <c r="G775" t="s">
        <v>2985</v>
      </c>
      <c r="H775" s="47">
        <f t="shared" si="50"/>
        <v>774</v>
      </c>
      <c r="I775" s="324" t="s">
        <v>40</v>
      </c>
      <c r="J775" s="255" t="str">
        <f>IF(ISBLANK(INDEX('Policy Characteristics'!D:D,MATCH($C775,'Policy Characteristics'!$C:$C,0))),"",INDEX('Policy Characteristics'!D:D,MATCH($C775,'Policy Characteristics'!$C:$C,0)))</f>
        <v>Decrease Clean Industrial Equipment Cost of Capital</v>
      </c>
      <c r="K775" s="254" t="str">
        <f>IF(ISBLANK(INDEX('Policy Characteristics'!E:E,MATCH($C775,'Policy Characteristics'!$C:$C,0))),"",INDEX('Policy Characteristics'!E:E,MATCH($C775,'Policy Characteristics'!$C:$C,0)))</f>
        <v>indst eqpt cost of capital</v>
      </c>
      <c r="L775" s="261">
        <f>IF(ISBLANK(INDEX('Policy Characteristics'!F:F,MATCH($C775,'Policy Characteristics'!$C:$C,0))),"",INDEX('Policy Characteristics'!F:F,MATCH($C775,'Policy Characteristics'!$C:$C,0)))</f>
        <v>0</v>
      </c>
      <c r="M775" s="261">
        <f>IF(ISBLANK(INDEX('Policy Characteristics'!G:G,MATCH($C775,'Policy Characteristics'!$C:$C,0))),"",INDEX('Policy Characteristics'!G:G,MATCH($C775,'Policy Characteristics'!$C:$C,0)))</f>
        <v>0.5</v>
      </c>
      <c r="N775" s="261">
        <f>IF(ISBLANK(INDEX('Policy Characteristics'!H:H,MATCH($C775,'Policy Characteristics'!$C:$C,0))),"",INDEX('Policy Characteristics'!H:H,MATCH($C775,'Policy Characteristics'!$C:$C,0)))</f>
        <v>0.01</v>
      </c>
      <c r="O775" s="254" t="str">
        <f>IF(ISBLANK(INDEX('Policy Characteristics'!I:I,MATCH($C775,'Policy Characteristics'!$C:$C,0))),"",INDEX('Policy Characteristics'!I:I,MATCH($C775,'Policy Characteristics'!$C:$C,0)))</f>
        <v>% decrease</v>
      </c>
      <c r="P775" s="254" t="str">
        <f>IF(ISBLANK(INDEX('Policy Characteristics'!J:J,MATCH($C775,'Policy Characteristics'!$C:$C,0))),"",INDEX('Policy Characteristics'!J:J,MATCH($C775,'Policy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75" s="254" t="str">
        <f>IF(ISBLANK(INDEX('Policy Characteristics'!K:K,MATCH($C775,'Policy Characteristics'!$C:$C,0))),"",INDEX('Policy Characteristics'!K:K,MATCH($C775,'Policy Characteristics'!$C:$C,0)))</f>
        <v/>
      </c>
      <c r="R775" s="254" t="str">
        <f>IF(ISBLANK(INDEX('Policy Characteristics'!L:L,MATCH($C775,'Policy Characteristics'!$C:$C,0))),"",INDEX('Policy Characteristics'!L:L,MATCH($C775,'Policy Characteristics'!$C:$C,0)))</f>
        <v/>
      </c>
    </row>
    <row r="776" spans="1:18" x14ac:dyDescent="0.25">
      <c r="A776" s="254" t="str">
        <f>IF(ISBLANK(INDEX('Policy Characteristics'!A:A,MATCH($C776,'Policy Characteristics'!$C:$C,0))),"",INDEX('Policy Characteristics'!A:A,MATCH($C776,'Policy Characteristics'!$C:$C,0)))</f>
        <v>Industry</v>
      </c>
      <c r="B776" s="262" t="str">
        <f>IF(ISBLANK(INDEX('Policy Characteristics'!B:B,MATCH($C776,'Policy Characteristics'!$C:$C,0))),"",INDEX('Policy Characteristics'!B:B,MATCH($C776,'Policy Characteristics'!$C:$C,0)))</f>
        <v>Decrease Cost of Capital</v>
      </c>
      <c r="C776" s="254" t="str">
        <f t="shared" si="49"/>
        <v>Perc Decrease in Cost of Capital for Clean Industrial Equipment</v>
      </c>
      <c r="D776" s="1" t="s">
        <v>3462</v>
      </c>
      <c r="E776" s="6" t="s">
        <v>3022</v>
      </c>
      <c r="F776" t="s">
        <v>3468</v>
      </c>
      <c r="G776" t="s">
        <v>2986</v>
      </c>
      <c r="H776" s="47">
        <f t="shared" si="50"/>
        <v>775</v>
      </c>
      <c r="I776" s="324" t="s">
        <v>40</v>
      </c>
      <c r="J776" s="255" t="str">
        <f>IF(ISBLANK(INDEX('Policy Characteristics'!D:D,MATCH($C776,'Policy Characteristics'!$C:$C,0))),"",INDEX('Policy Characteristics'!D:D,MATCH($C776,'Policy Characteristics'!$C:$C,0)))</f>
        <v>Decrease Clean Industrial Equipment Cost of Capital</v>
      </c>
      <c r="K776" s="254" t="str">
        <f>IF(ISBLANK(INDEX('Policy Characteristics'!E:E,MATCH($C776,'Policy Characteristics'!$C:$C,0))),"",INDEX('Policy Characteristics'!E:E,MATCH($C776,'Policy Characteristics'!$C:$C,0)))</f>
        <v>indst eqpt cost of capital</v>
      </c>
      <c r="L776" s="261">
        <f>IF(ISBLANK(INDEX('Policy Characteristics'!F:F,MATCH($C776,'Policy Characteristics'!$C:$C,0))),"",INDEX('Policy Characteristics'!F:F,MATCH($C776,'Policy Characteristics'!$C:$C,0)))</f>
        <v>0</v>
      </c>
      <c r="M776" s="261">
        <f>IF(ISBLANK(INDEX('Policy Characteristics'!G:G,MATCH($C776,'Policy Characteristics'!$C:$C,0))),"",INDEX('Policy Characteristics'!G:G,MATCH($C776,'Policy Characteristics'!$C:$C,0)))</f>
        <v>0.5</v>
      </c>
      <c r="N776" s="261">
        <f>IF(ISBLANK(INDEX('Policy Characteristics'!H:H,MATCH($C776,'Policy Characteristics'!$C:$C,0))),"",INDEX('Policy Characteristics'!H:H,MATCH($C776,'Policy Characteristics'!$C:$C,0)))</f>
        <v>0.01</v>
      </c>
      <c r="O776" s="254" t="str">
        <f>IF(ISBLANK(INDEX('Policy Characteristics'!I:I,MATCH($C776,'Policy Characteristics'!$C:$C,0))),"",INDEX('Policy Characteristics'!I:I,MATCH($C776,'Policy Characteristics'!$C:$C,0)))</f>
        <v>% decrease</v>
      </c>
      <c r="P776" s="254" t="str">
        <f>IF(ISBLANK(INDEX('Policy Characteristics'!J:J,MATCH($C776,'Policy Characteristics'!$C:$C,0))),"",INDEX('Policy Characteristics'!J:J,MATCH($C776,'Policy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76" s="254" t="str">
        <f>IF(ISBLANK(INDEX('Policy Characteristics'!K:K,MATCH($C776,'Policy Characteristics'!$C:$C,0))),"",INDEX('Policy Characteristics'!K:K,MATCH($C776,'Policy Characteristics'!$C:$C,0)))</f>
        <v/>
      </c>
      <c r="R776" s="254" t="str">
        <f>IF(ISBLANK(INDEX('Policy Characteristics'!L:L,MATCH($C776,'Policy Characteristics'!$C:$C,0))),"",INDEX('Policy Characteristics'!L:L,MATCH($C776,'Policy Characteristics'!$C:$C,0)))</f>
        <v/>
      </c>
    </row>
    <row r="777" spans="1:18" x14ac:dyDescent="0.25">
      <c r="A777" s="254" t="str">
        <f>IF(ISBLANK(INDEX('Policy Characteristics'!A:A,MATCH($C777,'Policy Characteristics'!$C:$C,0))),"",INDEX('Policy Characteristics'!A:A,MATCH($C777,'Policy Characteristics'!$C:$C,0)))</f>
        <v>Industry</v>
      </c>
      <c r="B777" s="262" t="str">
        <f>IF(ISBLANK(INDEX('Policy Characteristics'!B:B,MATCH($C777,'Policy Characteristics'!$C:$C,0))),"",INDEX('Policy Characteristics'!B:B,MATCH($C777,'Policy Characteristics'!$C:$C,0)))</f>
        <v>Decrease Cost of Capital</v>
      </c>
      <c r="C777" s="254" t="str">
        <f t="shared" si="49"/>
        <v>Perc Decrease in Cost of Capital for Clean Industrial Equipment</v>
      </c>
      <c r="D777" s="1" t="s">
        <v>3462</v>
      </c>
      <c r="E777" s="6" t="s">
        <v>3023</v>
      </c>
      <c r="F777" t="s">
        <v>3468</v>
      </c>
      <c r="G777" t="s">
        <v>2987</v>
      </c>
      <c r="H777" s="47">
        <f t="shared" si="50"/>
        <v>776</v>
      </c>
      <c r="I777" s="324" t="s">
        <v>40</v>
      </c>
      <c r="J777" s="255" t="str">
        <f>IF(ISBLANK(INDEX('Policy Characteristics'!D:D,MATCH($C777,'Policy Characteristics'!$C:$C,0))),"",INDEX('Policy Characteristics'!D:D,MATCH($C777,'Policy Characteristics'!$C:$C,0)))</f>
        <v>Decrease Clean Industrial Equipment Cost of Capital</v>
      </c>
      <c r="K777" s="254" t="str">
        <f>IF(ISBLANK(INDEX('Policy Characteristics'!E:E,MATCH($C777,'Policy Characteristics'!$C:$C,0))),"",INDEX('Policy Characteristics'!E:E,MATCH($C777,'Policy Characteristics'!$C:$C,0)))</f>
        <v>indst eqpt cost of capital</v>
      </c>
      <c r="L777" s="261">
        <f>IF(ISBLANK(INDEX('Policy Characteristics'!F:F,MATCH($C777,'Policy Characteristics'!$C:$C,0))),"",INDEX('Policy Characteristics'!F:F,MATCH($C777,'Policy Characteristics'!$C:$C,0)))</f>
        <v>0</v>
      </c>
      <c r="M777" s="261">
        <f>IF(ISBLANK(INDEX('Policy Characteristics'!G:G,MATCH($C777,'Policy Characteristics'!$C:$C,0))),"",INDEX('Policy Characteristics'!G:G,MATCH($C777,'Policy Characteristics'!$C:$C,0)))</f>
        <v>0.5</v>
      </c>
      <c r="N777" s="261">
        <f>IF(ISBLANK(INDEX('Policy Characteristics'!H:H,MATCH($C777,'Policy Characteristics'!$C:$C,0))),"",INDEX('Policy Characteristics'!H:H,MATCH($C777,'Policy Characteristics'!$C:$C,0)))</f>
        <v>0.01</v>
      </c>
      <c r="O777" s="254" t="str">
        <f>IF(ISBLANK(INDEX('Policy Characteristics'!I:I,MATCH($C777,'Policy Characteristics'!$C:$C,0))),"",INDEX('Policy Characteristics'!I:I,MATCH($C777,'Policy Characteristics'!$C:$C,0)))</f>
        <v>% decrease</v>
      </c>
      <c r="P777" s="254" t="str">
        <f>IF(ISBLANK(INDEX('Policy Characteristics'!J:J,MATCH($C777,'Policy Characteristics'!$C:$C,0))),"",INDEX('Policy Characteristics'!J:J,MATCH($C777,'Policy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77" s="254" t="str">
        <f>IF(ISBLANK(INDEX('Policy Characteristics'!K:K,MATCH($C777,'Policy Characteristics'!$C:$C,0))),"",INDEX('Policy Characteristics'!K:K,MATCH($C777,'Policy Characteristics'!$C:$C,0)))</f>
        <v/>
      </c>
      <c r="R777" s="254" t="str">
        <f>IF(ISBLANK(INDEX('Policy Characteristics'!L:L,MATCH($C777,'Policy Characteristics'!$C:$C,0))),"",INDEX('Policy Characteristics'!L:L,MATCH($C777,'Policy Characteristics'!$C:$C,0)))</f>
        <v/>
      </c>
    </row>
    <row r="778" spans="1:18" x14ac:dyDescent="0.25">
      <c r="A778" s="254" t="str">
        <f>IF(ISBLANK(INDEX('Policy Characteristics'!A:A,MATCH($C778,'Policy Characteristics'!$C:$C,0))),"",INDEX('Policy Characteristics'!A:A,MATCH($C778,'Policy Characteristics'!$C:$C,0)))</f>
        <v>Industry</v>
      </c>
      <c r="B778" s="262" t="str">
        <f>IF(ISBLANK(INDEX('Policy Characteristics'!B:B,MATCH($C778,'Policy Characteristics'!$C:$C,0))),"",INDEX('Policy Characteristics'!B:B,MATCH($C778,'Policy Characteristics'!$C:$C,0)))</f>
        <v>Decrease Cost of Capital</v>
      </c>
      <c r="C778" s="254" t="str">
        <f t="shared" si="49"/>
        <v>Perc Decrease in Cost of Capital for Clean Industrial Equipment</v>
      </c>
      <c r="D778" s="1" t="s">
        <v>3462</v>
      </c>
      <c r="E778" s="6" t="s">
        <v>3024</v>
      </c>
      <c r="F778" t="s">
        <v>3468</v>
      </c>
      <c r="G778" t="s">
        <v>2546</v>
      </c>
      <c r="H778" s="47">
        <f t="shared" si="50"/>
        <v>777</v>
      </c>
      <c r="I778" s="324" t="s">
        <v>40</v>
      </c>
      <c r="J778" s="255" t="str">
        <f>IF(ISBLANK(INDEX('Policy Characteristics'!D:D,MATCH($C778,'Policy Characteristics'!$C:$C,0))),"",INDEX('Policy Characteristics'!D:D,MATCH($C778,'Policy Characteristics'!$C:$C,0)))</f>
        <v>Decrease Clean Industrial Equipment Cost of Capital</v>
      </c>
      <c r="K778" s="254" t="str">
        <f>IF(ISBLANK(INDEX('Policy Characteristics'!E:E,MATCH($C778,'Policy Characteristics'!$C:$C,0))),"",INDEX('Policy Characteristics'!E:E,MATCH($C778,'Policy Characteristics'!$C:$C,0)))</f>
        <v>indst eqpt cost of capital</v>
      </c>
      <c r="L778" s="261">
        <f>IF(ISBLANK(INDEX('Policy Characteristics'!F:F,MATCH($C778,'Policy Characteristics'!$C:$C,0))),"",INDEX('Policy Characteristics'!F:F,MATCH($C778,'Policy Characteristics'!$C:$C,0)))</f>
        <v>0</v>
      </c>
      <c r="M778" s="261">
        <f>IF(ISBLANK(INDEX('Policy Characteristics'!G:G,MATCH($C778,'Policy Characteristics'!$C:$C,0))),"",INDEX('Policy Characteristics'!G:G,MATCH($C778,'Policy Characteristics'!$C:$C,0)))</f>
        <v>0.5</v>
      </c>
      <c r="N778" s="261">
        <f>IF(ISBLANK(INDEX('Policy Characteristics'!H:H,MATCH($C778,'Policy Characteristics'!$C:$C,0))),"",INDEX('Policy Characteristics'!H:H,MATCH($C778,'Policy Characteristics'!$C:$C,0)))</f>
        <v>0.01</v>
      </c>
      <c r="O778" s="254" t="str">
        <f>IF(ISBLANK(INDEX('Policy Characteristics'!I:I,MATCH($C778,'Policy Characteristics'!$C:$C,0))),"",INDEX('Policy Characteristics'!I:I,MATCH($C778,'Policy Characteristics'!$C:$C,0)))</f>
        <v>% decrease</v>
      </c>
      <c r="P778" s="254" t="str">
        <f>IF(ISBLANK(INDEX('Policy Characteristics'!J:J,MATCH($C778,'Policy Characteristics'!$C:$C,0))),"",INDEX('Policy Characteristics'!J:J,MATCH($C778,'Policy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78" s="254" t="str">
        <f>IF(ISBLANK(INDEX('Policy Characteristics'!K:K,MATCH($C778,'Policy Characteristics'!$C:$C,0))),"",INDEX('Policy Characteristics'!K:K,MATCH($C778,'Policy Characteristics'!$C:$C,0)))</f>
        <v/>
      </c>
      <c r="R778" s="254" t="str">
        <f>IF(ISBLANK(INDEX('Policy Characteristics'!L:L,MATCH($C778,'Policy Characteristics'!$C:$C,0))),"",INDEX('Policy Characteristics'!L:L,MATCH($C778,'Policy Characteristics'!$C:$C,0)))</f>
        <v/>
      </c>
    </row>
    <row r="779" spans="1:18" x14ac:dyDescent="0.25">
      <c r="A779" s="254" t="str">
        <f>IF(ISBLANK(INDEX('Policy Characteristics'!A:A,MATCH($C779,'Policy Characteristics'!$C:$C,0))),"",INDEX('Policy Characteristics'!A:A,MATCH($C779,'Policy Characteristics'!$C:$C,0)))</f>
        <v>Industry</v>
      </c>
      <c r="B779" s="262" t="str">
        <f>IF(ISBLANK(INDEX('Policy Characteristics'!B:B,MATCH($C779,'Policy Characteristics'!$C:$C,0))),"",INDEX('Policy Characteristics'!B:B,MATCH($C779,'Policy Characteristics'!$C:$C,0)))</f>
        <v>Decrease Cost of Capital</v>
      </c>
      <c r="C779" s="254" t="str">
        <f t="shared" si="49"/>
        <v>Perc Decrease in Cost of Capital for Clean Industrial Equipment</v>
      </c>
      <c r="D779" s="1" t="s">
        <v>3462</v>
      </c>
      <c r="E779" s="6" t="s">
        <v>3025</v>
      </c>
      <c r="F779" t="s">
        <v>3468</v>
      </c>
      <c r="G779" t="s">
        <v>2988</v>
      </c>
      <c r="H779" s="47">
        <f t="shared" si="50"/>
        <v>778</v>
      </c>
      <c r="I779" s="324" t="s">
        <v>40</v>
      </c>
      <c r="J779" s="255" t="str">
        <f>IF(ISBLANK(INDEX('Policy Characteristics'!D:D,MATCH($C779,'Policy Characteristics'!$C:$C,0))),"",INDEX('Policy Characteristics'!D:D,MATCH($C779,'Policy Characteristics'!$C:$C,0)))</f>
        <v>Decrease Clean Industrial Equipment Cost of Capital</v>
      </c>
      <c r="K779" s="254" t="str">
        <f>IF(ISBLANK(INDEX('Policy Characteristics'!E:E,MATCH($C779,'Policy Characteristics'!$C:$C,0))),"",INDEX('Policy Characteristics'!E:E,MATCH($C779,'Policy Characteristics'!$C:$C,0)))</f>
        <v>indst eqpt cost of capital</v>
      </c>
      <c r="L779" s="261">
        <f>IF(ISBLANK(INDEX('Policy Characteristics'!F:F,MATCH($C779,'Policy Characteristics'!$C:$C,0))),"",INDEX('Policy Characteristics'!F:F,MATCH($C779,'Policy Characteristics'!$C:$C,0)))</f>
        <v>0</v>
      </c>
      <c r="M779" s="261">
        <f>IF(ISBLANK(INDEX('Policy Characteristics'!G:G,MATCH($C779,'Policy Characteristics'!$C:$C,0))),"",INDEX('Policy Characteristics'!G:G,MATCH($C779,'Policy Characteristics'!$C:$C,0)))</f>
        <v>0.5</v>
      </c>
      <c r="N779" s="261">
        <f>IF(ISBLANK(INDEX('Policy Characteristics'!H:H,MATCH($C779,'Policy Characteristics'!$C:$C,0))),"",INDEX('Policy Characteristics'!H:H,MATCH($C779,'Policy Characteristics'!$C:$C,0)))</f>
        <v>0.01</v>
      </c>
      <c r="O779" s="254" t="str">
        <f>IF(ISBLANK(INDEX('Policy Characteristics'!I:I,MATCH($C779,'Policy Characteristics'!$C:$C,0))),"",INDEX('Policy Characteristics'!I:I,MATCH($C779,'Policy Characteristics'!$C:$C,0)))</f>
        <v>% decrease</v>
      </c>
      <c r="P779" s="254" t="str">
        <f>IF(ISBLANK(INDEX('Policy Characteristics'!J:J,MATCH($C779,'Policy Characteristics'!$C:$C,0))),"",INDEX('Policy Characteristics'!J:J,MATCH($C779,'Policy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79" s="254" t="str">
        <f>IF(ISBLANK(INDEX('Policy Characteristics'!K:K,MATCH($C779,'Policy Characteristics'!$C:$C,0))),"",INDEX('Policy Characteristics'!K:K,MATCH($C779,'Policy Characteristics'!$C:$C,0)))</f>
        <v/>
      </c>
      <c r="R779" s="254" t="str">
        <f>IF(ISBLANK(INDEX('Policy Characteristics'!L:L,MATCH($C779,'Policy Characteristics'!$C:$C,0))),"",INDEX('Policy Characteristics'!L:L,MATCH($C779,'Policy Characteristics'!$C:$C,0)))</f>
        <v/>
      </c>
    </row>
    <row r="780" spans="1:18" x14ac:dyDescent="0.25">
      <c r="A780" s="254" t="str">
        <f>IF(ISBLANK(INDEX('Policy Characteristics'!A:A,MATCH($C780,'Policy Characteristics'!$C:$C,0))),"",INDEX('Policy Characteristics'!A:A,MATCH($C780,'Policy Characteristics'!$C:$C,0)))</f>
        <v>Industry</v>
      </c>
      <c r="B780" s="262" t="str">
        <f>IF(ISBLANK(INDEX('Policy Characteristics'!B:B,MATCH($C780,'Policy Characteristics'!$C:$C,0))),"",INDEX('Policy Characteristics'!B:B,MATCH($C780,'Policy Characteristics'!$C:$C,0)))</f>
        <v>Decrease Cost of Capital</v>
      </c>
      <c r="C780" s="254" t="str">
        <f t="shared" si="49"/>
        <v>Perc Decrease in Cost of Capital for Clean Industrial Equipment</v>
      </c>
      <c r="D780" s="1" t="s">
        <v>3462</v>
      </c>
      <c r="E780" s="6" t="s">
        <v>3026</v>
      </c>
      <c r="F780" t="s">
        <v>3468</v>
      </c>
      <c r="G780" t="s">
        <v>2989</v>
      </c>
      <c r="H780" s="47">
        <f t="shared" si="50"/>
        <v>779</v>
      </c>
      <c r="I780" s="324" t="s">
        <v>40</v>
      </c>
      <c r="J780" s="255" t="str">
        <f>IF(ISBLANK(INDEX('Policy Characteristics'!D:D,MATCH($C780,'Policy Characteristics'!$C:$C,0))),"",INDEX('Policy Characteristics'!D:D,MATCH($C780,'Policy Characteristics'!$C:$C,0)))</f>
        <v>Decrease Clean Industrial Equipment Cost of Capital</v>
      </c>
      <c r="K780" s="254" t="str">
        <f>IF(ISBLANK(INDEX('Policy Characteristics'!E:E,MATCH($C780,'Policy Characteristics'!$C:$C,0))),"",INDEX('Policy Characteristics'!E:E,MATCH($C780,'Policy Characteristics'!$C:$C,0)))</f>
        <v>indst eqpt cost of capital</v>
      </c>
      <c r="L780" s="261">
        <f>IF(ISBLANK(INDEX('Policy Characteristics'!F:F,MATCH($C780,'Policy Characteristics'!$C:$C,0))),"",INDEX('Policy Characteristics'!F:F,MATCH($C780,'Policy Characteristics'!$C:$C,0)))</f>
        <v>0</v>
      </c>
      <c r="M780" s="261">
        <f>IF(ISBLANK(INDEX('Policy Characteristics'!G:G,MATCH($C780,'Policy Characteristics'!$C:$C,0))),"",INDEX('Policy Characteristics'!G:G,MATCH($C780,'Policy Characteristics'!$C:$C,0)))</f>
        <v>0.5</v>
      </c>
      <c r="N780" s="261">
        <f>IF(ISBLANK(INDEX('Policy Characteristics'!H:H,MATCH($C780,'Policy Characteristics'!$C:$C,0))),"",INDEX('Policy Characteristics'!H:H,MATCH($C780,'Policy Characteristics'!$C:$C,0)))</f>
        <v>0.01</v>
      </c>
      <c r="O780" s="254" t="str">
        <f>IF(ISBLANK(INDEX('Policy Characteristics'!I:I,MATCH($C780,'Policy Characteristics'!$C:$C,0))),"",INDEX('Policy Characteristics'!I:I,MATCH($C780,'Policy Characteristics'!$C:$C,0)))</f>
        <v>% decrease</v>
      </c>
      <c r="P780" s="254" t="str">
        <f>IF(ISBLANK(INDEX('Policy Characteristics'!J:J,MATCH($C780,'Policy Characteristics'!$C:$C,0))),"",INDEX('Policy Characteristics'!J:J,MATCH($C780,'Policy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80" s="254" t="str">
        <f>IF(ISBLANK(INDEX('Policy Characteristics'!K:K,MATCH($C780,'Policy Characteristics'!$C:$C,0))),"",INDEX('Policy Characteristics'!K:K,MATCH($C780,'Policy Characteristics'!$C:$C,0)))</f>
        <v/>
      </c>
      <c r="R780" s="254" t="str">
        <f>IF(ISBLANK(INDEX('Policy Characteristics'!L:L,MATCH($C780,'Policy Characteristics'!$C:$C,0))),"",INDEX('Policy Characteristics'!L:L,MATCH($C780,'Policy Characteristics'!$C:$C,0)))</f>
        <v/>
      </c>
    </row>
    <row r="781" spans="1:18" ht="30" x14ac:dyDescent="0.25">
      <c r="A781" s="254" t="str">
        <f>IF(ISBLANK(INDEX('Policy Characteristics'!A:A,MATCH($C781,'Policy Characteristics'!$C:$C,0))),"",INDEX('Policy Characteristics'!A:A,MATCH($C781,'Policy Characteristics'!$C:$C,0)))</f>
        <v>Industry</v>
      </c>
      <c r="B781" s="262" t="str">
        <f>IF(ISBLANK(INDEX('Policy Characteristics'!B:B,MATCH($C781,'Policy Characteristics'!$C:$C,0))),"",INDEX('Policy Characteristics'!B:B,MATCH($C781,'Policy Characteristics'!$C:$C,0)))</f>
        <v>Decrease Cost of Capital</v>
      </c>
      <c r="C781" s="254" t="str">
        <f t="shared" si="49"/>
        <v>Perc Decrease in Cost of Capital for Clean Industrial Equipment</v>
      </c>
      <c r="D781" s="1" t="s">
        <v>3462</v>
      </c>
      <c r="E781" s="6" t="s">
        <v>3027</v>
      </c>
      <c r="F781" t="s">
        <v>3468</v>
      </c>
      <c r="G781" t="s">
        <v>2990</v>
      </c>
      <c r="H781" s="47">
        <f t="shared" si="50"/>
        <v>780</v>
      </c>
      <c r="I781" s="324" t="s">
        <v>40</v>
      </c>
      <c r="J781" s="255" t="str">
        <f>IF(ISBLANK(INDEX('Policy Characteristics'!D:D,MATCH($C781,'Policy Characteristics'!$C:$C,0))),"",INDEX('Policy Characteristics'!D:D,MATCH($C781,'Policy Characteristics'!$C:$C,0)))</f>
        <v>Decrease Clean Industrial Equipment Cost of Capital</v>
      </c>
      <c r="K781" s="254" t="str">
        <f>IF(ISBLANK(INDEX('Policy Characteristics'!E:E,MATCH($C781,'Policy Characteristics'!$C:$C,0))),"",INDEX('Policy Characteristics'!E:E,MATCH($C781,'Policy Characteristics'!$C:$C,0)))</f>
        <v>indst eqpt cost of capital</v>
      </c>
      <c r="L781" s="261">
        <f>IF(ISBLANK(INDEX('Policy Characteristics'!F:F,MATCH($C781,'Policy Characteristics'!$C:$C,0))),"",INDEX('Policy Characteristics'!F:F,MATCH($C781,'Policy Characteristics'!$C:$C,0)))</f>
        <v>0</v>
      </c>
      <c r="M781" s="261">
        <f>IF(ISBLANK(INDEX('Policy Characteristics'!G:G,MATCH($C781,'Policy Characteristics'!$C:$C,0))),"",INDEX('Policy Characteristics'!G:G,MATCH($C781,'Policy Characteristics'!$C:$C,0)))</f>
        <v>0.5</v>
      </c>
      <c r="N781" s="261">
        <f>IF(ISBLANK(INDEX('Policy Characteristics'!H:H,MATCH($C781,'Policy Characteristics'!$C:$C,0))),"",INDEX('Policy Characteristics'!H:H,MATCH($C781,'Policy Characteristics'!$C:$C,0)))</f>
        <v>0.01</v>
      </c>
      <c r="O781" s="254" t="str">
        <f>IF(ISBLANK(INDEX('Policy Characteristics'!I:I,MATCH($C781,'Policy Characteristics'!$C:$C,0))),"",INDEX('Policy Characteristics'!I:I,MATCH($C781,'Policy Characteristics'!$C:$C,0)))</f>
        <v>% decrease</v>
      </c>
      <c r="P781" s="254" t="str">
        <f>IF(ISBLANK(INDEX('Policy Characteristics'!J:J,MATCH($C781,'Policy Characteristics'!$C:$C,0))),"",INDEX('Policy Characteristics'!J:J,MATCH($C781,'Policy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81" s="254" t="str">
        <f>IF(ISBLANK(INDEX('Policy Characteristics'!K:K,MATCH($C781,'Policy Characteristics'!$C:$C,0))),"",INDEX('Policy Characteristics'!K:K,MATCH($C781,'Policy Characteristics'!$C:$C,0)))</f>
        <v/>
      </c>
      <c r="R781" s="254" t="str">
        <f>IF(ISBLANK(INDEX('Policy Characteristics'!L:L,MATCH($C781,'Policy Characteristics'!$C:$C,0))),"",INDEX('Policy Characteristics'!L:L,MATCH($C781,'Policy Characteristics'!$C:$C,0)))</f>
        <v/>
      </c>
    </row>
    <row r="782" spans="1:18" x14ac:dyDescent="0.25">
      <c r="A782" s="254" t="str">
        <f>IF(ISBLANK(INDEX('Policy Characteristics'!A:A,MATCH($C782,'Policy Characteristics'!$C:$C,0))),"",INDEX('Policy Characteristics'!A:A,MATCH($C782,'Policy Characteristics'!$C:$C,0)))</f>
        <v>Industry</v>
      </c>
      <c r="B782" s="262" t="str">
        <f>IF(ISBLANK(INDEX('Policy Characteristics'!B:B,MATCH($C782,'Policy Characteristics'!$C:$C,0))),"",INDEX('Policy Characteristics'!B:B,MATCH($C782,'Policy Characteristics'!$C:$C,0)))</f>
        <v>Decrease Cost of Capital</v>
      </c>
      <c r="C782" s="254" t="str">
        <f t="shared" si="49"/>
        <v>Perc Decrease in Cost of Capital for Clean Industrial Equipment</v>
      </c>
      <c r="D782" s="1" t="s">
        <v>3462</v>
      </c>
      <c r="E782" s="6" t="s">
        <v>3028</v>
      </c>
      <c r="F782" t="s">
        <v>3468</v>
      </c>
      <c r="G782" t="s">
        <v>2547</v>
      </c>
      <c r="H782" s="47">
        <f t="shared" si="50"/>
        <v>781</v>
      </c>
      <c r="I782" s="324" t="s">
        <v>40</v>
      </c>
      <c r="J782" s="255" t="str">
        <f>IF(ISBLANK(INDEX('Policy Characteristics'!D:D,MATCH($C782,'Policy Characteristics'!$C:$C,0))),"",INDEX('Policy Characteristics'!D:D,MATCH($C782,'Policy Characteristics'!$C:$C,0)))</f>
        <v>Decrease Clean Industrial Equipment Cost of Capital</v>
      </c>
      <c r="K782" s="254" t="str">
        <f>IF(ISBLANK(INDEX('Policy Characteristics'!E:E,MATCH($C782,'Policy Characteristics'!$C:$C,0))),"",INDEX('Policy Characteristics'!E:E,MATCH($C782,'Policy Characteristics'!$C:$C,0)))</f>
        <v>indst eqpt cost of capital</v>
      </c>
      <c r="L782" s="261">
        <f>IF(ISBLANK(INDEX('Policy Characteristics'!F:F,MATCH($C782,'Policy Characteristics'!$C:$C,0))),"",INDEX('Policy Characteristics'!F:F,MATCH($C782,'Policy Characteristics'!$C:$C,0)))</f>
        <v>0</v>
      </c>
      <c r="M782" s="261">
        <f>IF(ISBLANK(INDEX('Policy Characteristics'!G:G,MATCH($C782,'Policy Characteristics'!$C:$C,0))),"",INDEX('Policy Characteristics'!G:G,MATCH($C782,'Policy Characteristics'!$C:$C,0)))</f>
        <v>0.5</v>
      </c>
      <c r="N782" s="261">
        <f>IF(ISBLANK(INDEX('Policy Characteristics'!H:H,MATCH($C782,'Policy Characteristics'!$C:$C,0))),"",INDEX('Policy Characteristics'!H:H,MATCH($C782,'Policy Characteristics'!$C:$C,0)))</f>
        <v>0.01</v>
      </c>
      <c r="O782" s="254" t="str">
        <f>IF(ISBLANK(INDEX('Policy Characteristics'!I:I,MATCH($C782,'Policy Characteristics'!$C:$C,0))),"",INDEX('Policy Characteristics'!I:I,MATCH($C782,'Policy Characteristics'!$C:$C,0)))</f>
        <v>% decrease</v>
      </c>
      <c r="P782" s="254" t="str">
        <f>IF(ISBLANK(INDEX('Policy Characteristics'!J:J,MATCH($C782,'Policy Characteristics'!$C:$C,0))),"",INDEX('Policy Characteristics'!J:J,MATCH($C782,'Policy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82" s="254" t="str">
        <f>IF(ISBLANK(INDEX('Policy Characteristics'!K:K,MATCH($C782,'Policy Characteristics'!$C:$C,0))),"",INDEX('Policy Characteristics'!K:K,MATCH($C782,'Policy Characteristics'!$C:$C,0)))</f>
        <v/>
      </c>
      <c r="R782" s="254" t="str">
        <f>IF(ISBLANK(INDEX('Policy Characteristics'!L:L,MATCH($C782,'Policy Characteristics'!$C:$C,0))),"",INDEX('Policy Characteristics'!L:L,MATCH($C782,'Policy Characteristics'!$C:$C,0)))</f>
        <v/>
      </c>
    </row>
    <row r="783" spans="1:18" x14ac:dyDescent="0.25">
      <c r="A783" s="254" t="str">
        <f>IF(ISBLANK(INDEX('Policy Characteristics'!A:A,MATCH($C783,'Policy Characteristics'!$C:$C,0))),"",INDEX('Policy Characteristics'!A:A,MATCH($C783,'Policy Characteristics'!$C:$C,0)))</f>
        <v>Industry</v>
      </c>
      <c r="B783" s="262" t="str">
        <f>IF(ISBLANK(INDEX('Policy Characteristics'!B:B,MATCH($C783,'Policy Characteristics'!$C:$C,0))),"",INDEX('Policy Characteristics'!B:B,MATCH($C783,'Policy Characteristics'!$C:$C,0)))</f>
        <v>Decrease Cost of Capital</v>
      </c>
      <c r="C783" s="254" t="str">
        <f t="shared" si="49"/>
        <v>Perc Decrease in Cost of Capital for Clean Industrial Equipment</v>
      </c>
      <c r="D783" s="1" t="s">
        <v>3462</v>
      </c>
      <c r="E783" s="6" t="s">
        <v>3029</v>
      </c>
      <c r="F783" t="s">
        <v>3468</v>
      </c>
      <c r="G783" t="s">
        <v>2991</v>
      </c>
      <c r="H783" s="47">
        <f t="shared" si="50"/>
        <v>782</v>
      </c>
      <c r="I783" s="324" t="s">
        <v>40</v>
      </c>
      <c r="J783" s="255" t="str">
        <f>IF(ISBLANK(INDEX('Policy Characteristics'!D:D,MATCH($C783,'Policy Characteristics'!$C:$C,0))),"",INDEX('Policy Characteristics'!D:D,MATCH($C783,'Policy Characteristics'!$C:$C,0)))</f>
        <v>Decrease Clean Industrial Equipment Cost of Capital</v>
      </c>
      <c r="K783" s="254" t="str">
        <f>IF(ISBLANK(INDEX('Policy Characteristics'!E:E,MATCH($C783,'Policy Characteristics'!$C:$C,0))),"",INDEX('Policy Characteristics'!E:E,MATCH($C783,'Policy Characteristics'!$C:$C,0)))</f>
        <v>indst eqpt cost of capital</v>
      </c>
      <c r="L783" s="261">
        <f>IF(ISBLANK(INDEX('Policy Characteristics'!F:F,MATCH($C783,'Policy Characteristics'!$C:$C,0))),"",INDEX('Policy Characteristics'!F:F,MATCH($C783,'Policy Characteristics'!$C:$C,0)))</f>
        <v>0</v>
      </c>
      <c r="M783" s="261">
        <f>IF(ISBLANK(INDEX('Policy Characteristics'!G:G,MATCH($C783,'Policy Characteristics'!$C:$C,0))),"",INDEX('Policy Characteristics'!G:G,MATCH($C783,'Policy Characteristics'!$C:$C,0)))</f>
        <v>0.5</v>
      </c>
      <c r="N783" s="261">
        <f>IF(ISBLANK(INDEX('Policy Characteristics'!H:H,MATCH($C783,'Policy Characteristics'!$C:$C,0))),"",INDEX('Policy Characteristics'!H:H,MATCH($C783,'Policy Characteristics'!$C:$C,0)))</f>
        <v>0.01</v>
      </c>
      <c r="O783" s="254" t="str">
        <f>IF(ISBLANK(INDEX('Policy Characteristics'!I:I,MATCH($C783,'Policy Characteristics'!$C:$C,0))),"",INDEX('Policy Characteristics'!I:I,MATCH($C783,'Policy Characteristics'!$C:$C,0)))</f>
        <v>% decrease</v>
      </c>
      <c r="P783" s="254" t="str">
        <f>IF(ISBLANK(INDEX('Policy Characteristics'!J:J,MATCH($C783,'Policy Characteristics'!$C:$C,0))),"",INDEX('Policy Characteristics'!J:J,MATCH($C783,'Policy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83" s="254" t="str">
        <f>IF(ISBLANK(INDEX('Policy Characteristics'!K:K,MATCH($C783,'Policy Characteristics'!$C:$C,0))),"",INDEX('Policy Characteristics'!K:K,MATCH($C783,'Policy Characteristics'!$C:$C,0)))</f>
        <v/>
      </c>
      <c r="R783" s="254" t="str">
        <f>IF(ISBLANK(INDEX('Policy Characteristics'!L:L,MATCH($C783,'Policy Characteristics'!$C:$C,0))),"",INDEX('Policy Characteristics'!L:L,MATCH($C783,'Policy Characteristics'!$C:$C,0)))</f>
        <v/>
      </c>
    </row>
    <row r="784" spans="1:18" ht="30" x14ac:dyDescent="0.25">
      <c r="A784" s="254" t="str">
        <f>IF(ISBLANK(INDEX('Policy Characteristics'!A:A,MATCH($C784,'Policy Characteristics'!$C:$C,0))),"",INDEX('Policy Characteristics'!A:A,MATCH($C784,'Policy Characteristics'!$C:$C,0)))</f>
        <v>Industry</v>
      </c>
      <c r="B784" s="262" t="str">
        <f>IF(ISBLANK(INDEX('Policy Characteristics'!B:B,MATCH($C784,'Policy Characteristics'!$C:$C,0))),"",INDEX('Policy Characteristics'!B:B,MATCH($C784,'Policy Characteristics'!$C:$C,0)))</f>
        <v>Decrease Cost of Capital</v>
      </c>
      <c r="C784" s="254" t="str">
        <f t="shared" si="49"/>
        <v>Perc Decrease in Cost of Capital for Clean Industrial Equipment</v>
      </c>
      <c r="D784" s="1" t="s">
        <v>3462</v>
      </c>
      <c r="E784" s="6" t="s">
        <v>3030</v>
      </c>
      <c r="F784" t="s">
        <v>3468</v>
      </c>
      <c r="G784" t="s">
        <v>2992</v>
      </c>
      <c r="H784" s="47">
        <f t="shared" si="50"/>
        <v>783</v>
      </c>
      <c r="I784" s="324" t="s">
        <v>40</v>
      </c>
      <c r="J784" s="255" t="str">
        <f>IF(ISBLANK(INDEX('Policy Characteristics'!D:D,MATCH($C784,'Policy Characteristics'!$C:$C,0))),"",INDEX('Policy Characteristics'!D:D,MATCH($C784,'Policy Characteristics'!$C:$C,0)))</f>
        <v>Decrease Clean Industrial Equipment Cost of Capital</v>
      </c>
      <c r="K784" s="254" t="str">
        <f>IF(ISBLANK(INDEX('Policy Characteristics'!E:E,MATCH($C784,'Policy Characteristics'!$C:$C,0))),"",INDEX('Policy Characteristics'!E:E,MATCH($C784,'Policy Characteristics'!$C:$C,0)))</f>
        <v>indst eqpt cost of capital</v>
      </c>
      <c r="L784" s="261">
        <f>IF(ISBLANK(INDEX('Policy Characteristics'!F:F,MATCH($C784,'Policy Characteristics'!$C:$C,0))),"",INDEX('Policy Characteristics'!F:F,MATCH($C784,'Policy Characteristics'!$C:$C,0)))</f>
        <v>0</v>
      </c>
      <c r="M784" s="261">
        <f>IF(ISBLANK(INDEX('Policy Characteristics'!G:G,MATCH($C784,'Policy Characteristics'!$C:$C,0))),"",INDEX('Policy Characteristics'!G:G,MATCH($C784,'Policy Characteristics'!$C:$C,0)))</f>
        <v>0.5</v>
      </c>
      <c r="N784" s="261">
        <f>IF(ISBLANK(INDEX('Policy Characteristics'!H:H,MATCH($C784,'Policy Characteristics'!$C:$C,0))),"",INDEX('Policy Characteristics'!H:H,MATCH($C784,'Policy Characteristics'!$C:$C,0)))</f>
        <v>0.01</v>
      </c>
      <c r="O784" s="254" t="str">
        <f>IF(ISBLANK(INDEX('Policy Characteristics'!I:I,MATCH($C784,'Policy Characteristics'!$C:$C,0))),"",INDEX('Policy Characteristics'!I:I,MATCH($C784,'Policy Characteristics'!$C:$C,0)))</f>
        <v>% decrease</v>
      </c>
      <c r="P784" s="254" t="str">
        <f>IF(ISBLANK(INDEX('Policy Characteristics'!J:J,MATCH($C784,'Policy Characteristics'!$C:$C,0))),"",INDEX('Policy Characteristics'!J:J,MATCH($C784,'Policy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84" s="254" t="str">
        <f>IF(ISBLANK(INDEX('Policy Characteristics'!K:K,MATCH($C784,'Policy Characteristics'!$C:$C,0))),"",INDEX('Policy Characteristics'!K:K,MATCH($C784,'Policy Characteristics'!$C:$C,0)))</f>
        <v/>
      </c>
      <c r="R784" s="254" t="str">
        <f>IF(ISBLANK(INDEX('Policy Characteristics'!L:L,MATCH($C784,'Policy Characteristics'!$C:$C,0))),"",INDEX('Policy Characteristics'!L:L,MATCH($C784,'Policy Characteristics'!$C:$C,0)))</f>
        <v/>
      </c>
    </row>
    <row r="785" spans="1:18" x14ac:dyDescent="0.25">
      <c r="A785" s="254" t="str">
        <f>IF(ISBLANK(INDEX('Policy Characteristics'!A:A,MATCH($C785,'Policy Characteristics'!$C:$C,0))),"",INDEX('Policy Characteristics'!A:A,MATCH($C785,'Policy Characteristics'!$C:$C,0)))</f>
        <v>Industry</v>
      </c>
      <c r="B785" s="262" t="str">
        <f>IF(ISBLANK(INDEX('Policy Characteristics'!B:B,MATCH($C785,'Policy Characteristics'!$C:$C,0))),"",INDEX('Policy Characteristics'!B:B,MATCH($C785,'Policy Characteristics'!$C:$C,0)))</f>
        <v>Decrease Cost of Capital</v>
      </c>
      <c r="C785" s="254" t="str">
        <f t="shared" si="49"/>
        <v>Perc Decrease in Cost of Capital for Clean Industrial Equipment</v>
      </c>
      <c r="D785" s="1" t="s">
        <v>3462</v>
      </c>
      <c r="E785" s="6" t="s">
        <v>3031</v>
      </c>
      <c r="F785" t="s">
        <v>3468</v>
      </c>
      <c r="G785" t="s">
        <v>2993</v>
      </c>
      <c r="H785" s="47">
        <f t="shared" si="50"/>
        <v>784</v>
      </c>
      <c r="I785" s="324" t="s">
        <v>40</v>
      </c>
      <c r="J785" s="255" t="str">
        <f>IF(ISBLANK(INDEX('Policy Characteristics'!D:D,MATCH($C785,'Policy Characteristics'!$C:$C,0))),"",INDEX('Policy Characteristics'!D:D,MATCH($C785,'Policy Characteristics'!$C:$C,0)))</f>
        <v>Decrease Clean Industrial Equipment Cost of Capital</v>
      </c>
      <c r="K785" s="254" t="str">
        <f>IF(ISBLANK(INDEX('Policy Characteristics'!E:E,MATCH($C785,'Policy Characteristics'!$C:$C,0))),"",INDEX('Policy Characteristics'!E:E,MATCH($C785,'Policy Characteristics'!$C:$C,0)))</f>
        <v>indst eqpt cost of capital</v>
      </c>
      <c r="L785" s="261">
        <f>IF(ISBLANK(INDEX('Policy Characteristics'!F:F,MATCH($C785,'Policy Characteristics'!$C:$C,0))),"",INDEX('Policy Characteristics'!F:F,MATCH($C785,'Policy Characteristics'!$C:$C,0)))</f>
        <v>0</v>
      </c>
      <c r="M785" s="261">
        <f>IF(ISBLANK(INDEX('Policy Characteristics'!G:G,MATCH($C785,'Policy Characteristics'!$C:$C,0))),"",INDEX('Policy Characteristics'!G:G,MATCH($C785,'Policy Characteristics'!$C:$C,0)))</f>
        <v>0.5</v>
      </c>
      <c r="N785" s="261">
        <f>IF(ISBLANK(INDEX('Policy Characteristics'!H:H,MATCH($C785,'Policy Characteristics'!$C:$C,0))),"",INDEX('Policy Characteristics'!H:H,MATCH($C785,'Policy Characteristics'!$C:$C,0)))</f>
        <v>0.01</v>
      </c>
      <c r="O785" s="254" t="str">
        <f>IF(ISBLANK(INDEX('Policy Characteristics'!I:I,MATCH($C785,'Policy Characteristics'!$C:$C,0))),"",INDEX('Policy Characteristics'!I:I,MATCH($C785,'Policy Characteristics'!$C:$C,0)))</f>
        <v>% decrease</v>
      </c>
      <c r="P785" s="254" t="str">
        <f>IF(ISBLANK(INDEX('Policy Characteristics'!J:J,MATCH($C785,'Policy Characteristics'!$C:$C,0))),"",INDEX('Policy Characteristics'!J:J,MATCH($C785,'Policy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85" s="254" t="str">
        <f>IF(ISBLANK(INDEX('Policy Characteristics'!K:K,MATCH($C785,'Policy Characteristics'!$C:$C,0))),"",INDEX('Policy Characteristics'!K:K,MATCH($C785,'Policy Characteristics'!$C:$C,0)))</f>
        <v/>
      </c>
      <c r="R785" s="254" t="str">
        <f>IF(ISBLANK(INDEX('Policy Characteristics'!L:L,MATCH($C785,'Policy Characteristics'!$C:$C,0))),"",INDEX('Policy Characteristics'!L:L,MATCH($C785,'Policy Characteristics'!$C:$C,0)))</f>
        <v/>
      </c>
    </row>
    <row r="786" spans="1:18" x14ac:dyDescent="0.25">
      <c r="A786" s="254" t="str">
        <f>IF(ISBLANK(INDEX('Policy Characteristics'!A:A,MATCH($C786,'Policy Characteristics'!$C:$C,0))),"",INDEX('Policy Characteristics'!A:A,MATCH($C786,'Policy Characteristics'!$C:$C,0)))</f>
        <v>Industry</v>
      </c>
      <c r="B786" s="262" t="str">
        <f>IF(ISBLANK(INDEX('Policy Characteristics'!B:B,MATCH($C786,'Policy Characteristics'!$C:$C,0))),"",INDEX('Policy Characteristics'!B:B,MATCH($C786,'Policy Characteristics'!$C:$C,0)))</f>
        <v>Decrease Cost of Capital</v>
      </c>
      <c r="C786" s="254" t="str">
        <f t="shared" si="49"/>
        <v>Perc Decrease in Cost of Capital for Clean Industrial Equipment</v>
      </c>
      <c r="D786" s="1" t="s">
        <v>3462</v>
      </c>
      <c r="E786" s="6" t="s">
        <v>3032</v>
      </c>
      <c r="F786" t="s">
        <v>3468</v>
      </c>
      <c r="G786" t="s">
        <v>2994</v>
      </c>
      <c r="H786" s="47">
        <f t="shared" si="50"/>
        <v>785</v>
      </c>
      <c r="I786" s="324" t="s">
        <v>40</v>
      </c>
      <c r="J786" s="255" t="str">
        <f>IF(ISBLANK(INDEX('Policy Characteristics'!D:D,MATCH($C786,'Policy Characteristics'!$C:$C,0))),"",INDEX('Policy Characteristics'!D:D,MATCH($C786,'Policy Characteristics'!$C:$C,0)))</f>
        <v>Decrease Clean Industrial Equipment Cost of Capital</v>
      </c>
      <c r="K786" s="254" t="str">
        <f>IF(ISBLANK(INDEX('Policy Characteristics'!E:E,MATCH($C786,'Policy Characteristics'!$C:$C,0))),"",INDEX('Policy Characteristics'!E:E,MATCH($C786,'Policy Characteristics'!$C:$C,0)))</f>
        <v>indst eqpt cost of capital</v>
      </c>
      <c r="L786" s="261">
        <f>IF(ISBLANK(INDEX('Policy Characteristics'!F:F,MATCH($C786,'Policy Characteristics'!$C:$C,0))),"",INDEX('Policy Characteristics'!F:F,MATCH($C786,'Policy Characteristics'!$C:$C,0)))</f>
        <v>0</v>
      </c>
      <c r="M786" s="261">
        <f>IF(ISBLANK(INDEX('Policy Characteristics'!G:G,MATCH($C786,'Policy Characteristics'!$C:$C,0))),"",INDEX('Policy Characteristics'!G:G,MATCH($C786,'Policy Characteristics'!$C:$C,0)))</f>
        <v>0.5</v>
      </c>
      <c r="N786" s="261">
        <f>IF(ISBLANK(INDEX('Policy Characteristics'!H:H,MATCH($C786,'Policy Characteristics'!$C:$C,0))),"",INDEX('Policy Characteristics'!H:H,MATCH($C786,'Policy Characteristics'!$C:$C,0)))</f>
        <v>0.01</v>
      </c>
      <c r="O786" s="254" t="str">
        <f>IF(ISBLANK(INDEX('Policy Characteristics'!I:I,MATCH($C786,'Policy Characteristics'!$C:$C,0))),"",INDEX('Policy Characteristics'!I:I,MATCH($C786,'Policy Characteristics'!$C:$C,0)))</f>
        <v>% decrease</v>
      </c>
      <c r="P786" s="254" t="str">
        <f>IF(ISBLANK(INDEX('Policy Characteristics'!J:J,MATCH($C786,'Policy Characteristics'!$C:$C,0))),"",INDEX('Policy Characteristics'!J:J,MATCH($C786,'Policy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86" s="254" t="str">
        <f>IF(ISBLANK(INDEX('Policy Characteristics'!K:K,MATCH($C786,'Policy Characteristics'!$C:$C,0))),"",INDEX('Policy Characteristics'!K:K,MATCH($C786,'Policy Characteristics'!$C:$C,0)))</f>
        <v/>
      </c>
      <c r="R786" s="254" t="str">
        <f>IF(ISBLANK(INDEX('Policy Characteristics'!L:L,MATCH($C786,'Policy Characteristics'!$C:$C,0))),"",INDEX('Policy Characteristics'!L:L,MATCH($C786,'Policy Characteristics'!$C:$C,0)))</f>
        <v/>
      </c>
    </row>
    <row r="787" spans="1:18" x14ac:dyDescent="0.25">
      <c r="A787" s="254" t="str">
        <f>IF(ISBLANK(INDEX('Policy Characteristics'!A:A,MATCH($C787,'Policy Characteristics'!$C:$C,0))),"",INDEX('Policy Characteristics'!A:A,MATCH($C787,'Policy Characteristics'!$C:$C,0)))</f>
        <v>Industry</v>
      </c>
      <c r="B787" s="262" t="str">
        <f>IF(ISBLANK(INDEX('Policy Characteristics'!B:B,MATCH($C787,'Policy Characteristics'!$C:$C,0))),"",INDEX('Policy Characteristics'!B:B,MATCH($C787,'Policy Characteristics'!$C:$C,0)))</f>
        <v>Decrease Cost of Capital</v>
      </c>
      <c r="C787" s="254" t="str">
        <f t="shared" si="49"/>
        <v>Perc Decrease in Cost of Capital for Clean Industrial Equipment</v>
      </c>
      <c r="D787" s="1" t="s">
        <v>3462</v>
      </c>
      <c r="E787" s="6" t="s">
        <v>3033</v>
      </c>
      <c r="F787" t="s">
        <v>3468</v>
      </c>
      <c r="G787" t="s">
        <v>2995</v>
      </c>
      <c r="H787" s="47">
        <f t="shared" si="50"/>
        <v>786</v>
      </c>
      <c r="I787" s="324" t="s">
        <v>40</v>
      </c>
      <c r="J787" s="255" t="str">
        <f>IF(ISBLANK(INDEX('Policy Characteristics'!D:D,MATCH($C787,'Policy Characteristics'!$C:$C,0))),"",INDEX('Policy Characteristics'!D:D,MATCH($C787,'Policy Characteristics'!$C:$C,0)))</f>
        <v>Decrease Clean Industrial Equipment Cost of Capital</v>
      </c>
      <c r="K787" s="254" t="str">
        <f>IF(ISBLANK(INDEX('Policy Characteristics'!E:E,MATCH($C787,'Policy Characteristics'!$C:$C,0))),"",INDEX('Policy Characteristics'!E:E,MATCH($C787,'Policy Characteristics'!$C:$C,0)))</f>
        <v>indst eqpt cost of capital</v>
      </c>
      <c r="L787" s="261">
        <f>IF(ISBLANK(INDEX('Policy Characteristics'!F:F,MATCH($C787,'Policy Characteristics'!$C:$C,0))),"",INDEX('Policy Characteristics'!F:F,MATCH($C787,'Policy Characteristics'!$C:$C,0)))</f>
        <v>0</v>
      </c>
      <c r="M787" s="261">
        <f>IF(ISBLANK(INDEX('Policy Characteristics'!G:G,MATCH($C787,'Policy Characteristics'!$C:$C,0))),"",INDEX('Policy Characteristics'!G:G,MATCH($C787,'Policy Characteristics'!$C:$C,0)))</f>
        <v>0.5</v>
      </c>
      <c r="N787" s="261">
        <f>IF(ISBLANK(INDEX('Policy Characteristics'!H:H,MATCH($C787,'Policy Characteristics'!$C:$C,0))),"",INDEX('Policy Characteristics'!H:H,MATCH($C787,'Policy Characteristics'!$C:$C,0)))</f>
        <v>0.01</v>
      </c>
      <c r="O787" s="254" t="str">
        <f>IF(ISBLANK(INDEX('Policy Characteristics'!I:I,MATCH($C787,'Policy Characteristics'!$C:$C,0))),"",INDEX('Policy Characteristics'!I:I,MATCH($C787,'Policy Characteristics'!$C:$C,0)))</f>
        <v>% decrease</v>
      </c>
      <c r="P787" s="254" t="str">
        <f>IF(ISBLANK(INDEX('Policy Characteristics'!J:J,MATCH($C787,'Policy Characteristics'!$C:$C,0))),"",INDEX('Policy Characteristics'!J:J,MATCH($C787,'Policy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87" s="254" t="str">
        <f>IF(ISBLANK(INDEX('Policy Characteristics'!K:K,MATCH($C787,'Policy Characteristics'!$C:$C,0))),"",INDEX('Policy Characteristics'!K:K,MATCH($C787,'Policy Characteristics'!$C:$C,0)))</f>
        <v/>
      </c>
      <c r="R787" s="254" t="str">
        <f>IF(ISBLANK(INDEX('Policy Characteristics'!L:L,MATCH($C787,'Policy Characteristics'!$C:$C,0))),"",INDEX('Policy Characteristics'!L:L,MATCH($C787,'Policy Characteristics'!$C:$C,0)))</f>
        <v/>
      </c>
    </row>
    <row r="788" spans="1:18" x14ac:dyDescent="0.25">
      <c r="A788" s="254" t="str">
        <f>IF(ISBLANK(INDEX('Policy Characteristics'!A:A,MATCH($C788,'Policy Characteristics'!$C:$C,0))),"",INDEX('Policy Characteristics'!A:A,MATCH($C788,'Policy Characteristics'!$C:$C,0)))</f>
        <v>Industry</v>
      </c>
      <c r="B788" s="262" t="str">
        <f>IF(ISBLANK(INDEX('Policy Characteristics'!B:B,MATCH($C788,'Policy Characteristics'!$C:$C,0))),"",INDEX('Policy Characteristics'!B:B,MATCH($C788,'Policy Characteristics'!$C:$C,0)))</f>
        <v>Decrease Cost of Capital</v>
      </c>
      <c r="C788" s="254" t="str">
        <f t="shared" si="49"/>
        <v>Perc Decrease in Cost of Capital for Clean Industrial Equipment</v>
      </c>
      <c r="D788" s="1" t="s">
        <v>3462</v>
      </c>
      <c r="E788" s="6" t="s">
        <v>3034</v>
      </c>
      <c r="F788" t="s">
        <v>3468</v>
      </c>
      <c r="G788" t="s">
        <v>2996</v>
      </c>
      <c r="H788" s="47">
        <f t="shared" si="50"/>
        <v>787</v>
      </c>
      <c r="I788" s="324" t="s">
        <v>40</v>
      </c>
      <c r="J788" s="255" t="str">
        <f>IF(ISBLANK(INDEX('Policy Characteristics'!D:D,MATCH($C788,'Policy Characteristics'!$C:$C,0))),"",INDEX('Policy Characteristics'!D:D,MATCH($C788,'Policy Characteristics'!$C:$C,0)))</f>
        <v>Decrease Clean Industrial Equipment Cost of Capital</v>
      </c>
      <c r="K788" s="254" t="str">
        <f>IF(ISBLANK(INDEX('Policy Characteristics'!E:E,MATCH($C788,'Policy Characteristics'!$C:$C,0))),"",INDEX('Policy Characteristics'!E:E,MATCH($C788,'Policy Characteristics'!$C:$C,0)))</f>
        <v>indst eqpt cost of capital</v>
      </c>
      <c r="L788" s="261">
        <f>IF(ISBLANK(INDEX('Policy Characteristics'!F:F,MATCH($C788,'Policy Characteristics'!$C:$C,0))),"",INDEX('Policy Characteristics'!F:F,MATCH($C788,'Policy Characteristics'!$C:$C,0)))</f>
        <v>0</v>
      </c>
      <c r="M788" s="261">
        <f>IF(ISBLANK(INDEX('Policy Characteristics'!G:G,MATCH($C788,'Policy Characteristics'!$C:$C,0))),"",INDEX('Policy Characteristics'!G:G,MATCH($C788,'Policy Characteristics'!$C:$C,0)))</f>
        <v>0.5</v>
      </c>
      <c r="N788" s="261">
        <f>IF(ISBLANK(INDEX('Policy Characteristics'!H:H,MATCH($C788,'Policy Characteristics'!$C:$C,0))),"",INDEX('Policy Characteristics'!H:H,MATCH($C788,'Policy Characteristics'!$C:$C,0)))</f>
        <v>0.01</v>
      </c>
      <c r="O788" s="254" t="str">
        <f>IF(ISBLANK(INDEX('Policy Characteristics'!I:I,MATCH($C788,'Policy Characteristics'!$C:$C,0))),"",INDEX('Policy Characteristics'!I:I,MATCH($C788,'Policy Characteristics'!$C:$C,0)))</f>
        <v>% decrease</v>
      </c>
      <c r="P788" s="254" t="str">
        <f>IF(ISBLANK(INDEX('Policy Characteristics'!J:J,MATCH($C788,'Policy Characteristics'!$C:$C,0))),"",INDEX('Policy Characteristics'!J:J,MATCH($C788,'Policy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88" s="254" t="str">
        <f>IF(ISBLANK(INDEX('Policy Characteristics'!K:K,MATCH($C788,'Policy Characteristics'!$C:$C,0))),"",INDEX('Policy Characteristics'!K:K,MATCH($C788,'Policy Characteristics'!$C:$C,0)))</f>
        <v/>
      </c>
      <c r="R788" s="254" t="str">
        <f>IF(ISBLANK(INDEX('Policy Characteristics'!L:L,MATCH($C788,'Policy Characteristics'!$C:$C,0))),"",INDEX('Policy Characteristics'!L:L,MATCH($C788,'Policy Characteristics'!$C:$C,0)))</f>
        <v/>
      </c>
    </row>
    <row r="789" spans="1:18" x14ac:dyDescent="0.25">
      <c r="A789" s="254" t="str">
        <f>IF(ISBLANK(INDEX('Policy Characteristics'!A:A,MATCH($C789,'Policy Characteristics'!$C:$C,0))),"",INDEX('Policy Characteristics'!A:A,MATCH($C789,'Policy Characteristics'!$C:$C,0)))</f>
        <v>Industry</v>
      </c>
      <c r="B789" s="262" t="str">
        <f>IF(ISBLANK(INDEX('Policy Characteristics'!B:B,MATCH($C789,'Policy Characteristics'!$C:$C,0))),"",INDEX('Policy Characteristics'!B:B,MATCH($C789,'Policy Characteristics'!$C:$C,0)))</f>
        <v>Decrease Cost of Capital</v>
      </c>
      <c r="C789" s="254" t="str">
        <f t="shared" si="49"/>
        <v>Perc Decrease in Cost of Capital for Clean Industrial Equipment</v>
      </c>
      <c r="D789" s="1" t="s">
        <v>3462</v>
      </c>
      <c r="E789" s="6" t="s">
        <v>3035</v>
      </c>
      <c r="F789" t="s">
        <v>3468</v>
      </c>
      <c r="G789" t="s">
        <v>2997</v>
      </c>
      <c r="H789" s="47">
        <f t="shared" si="50"/>
        <v>788</v>
      </c>
      <c r="I789" s="324" t="s">
        <v>40</v>
      </c>
      <c r="J789" s="255" t="str">
        <f>IF(ISBLANK(INDEX('Policy Characteristics'!D:D,MATCH($C789,'Policy Characteristics'!$C:$C,0))),"",INDEX('Policy Characteristics'!D:D,MATCH($C789,'Policy Characteristics'!$C:$C,0)))</f>
        <v>Decrease Clean Industrial Equipment Cost of Capital</v>
      </c>
      <c r="K789" s="254" t="str">
        <f>IF(ISBLANK(INDEX('Policy Characteristics'!E:E,MATCH($C789,'Policy Characteristics'!$C:$C,0))),"",INDEX('Policy Characteristics'!E:E,MATCH($C789,'Policy Characteristics'!$C:$C,0)))</f>
        <v>indst eqpt cost of capital</v>
      </c>
      <c r="L789" s="261">
        <f>IF(ISBLANK(INDEX('Policy Characteristics'!F:F,MATCH($C789,'Policy Characteristics'!$C:$C,0))),"",INDEX('Policy Characteristics'!F:F,MATCH($C789,'Policy Characteristics'!$C:$C,0)))</f>
        <v>0</v>
      </c>
      <c r="M789" s="261">
        <f>IF(ISBLANK(INDEX('Policy Characteristics'!G:G,MATCH($C789,'Policy Characteristics'!$C:$C,0))),"",INDEX('Policy Characteristics'!G:G,MATCH($C789,'Policy Characteristics'!$C:$C,0)))</f>
        <v>0.5</v>
      </c>
      <c r="N789" s="261">
        <f>IF(ISBLANK(INDEX('Policy Characteristics'!H:H,MATCH($C789,'Policy Characteristics'!$C:$C,0))),"",INDEX('Policy Characteristics'!H:H,MATCH($C789,'Policy Characteristics'!$C:$C,0)))</f>
        <v>0.01</v>
      </c>
      <c r="O789" s="254" t="str">
        <f>IF(ISBLANK(INDEX('Policy Characteristics'!I:I,MATCH($C789,'Policy Characteristics'!$C:$C,0))),"",INDEX('Policy Characteristics'!I:I,MATCH($C789,'Policy Characteristics'!$C:$C,0)))</f>
        <v>% decrease</v>
      </c>
      <c r="P789" s="254" t="str">
        <f>IF(ISBLANK(INDEX('Policy Characteristics'!J:J,MATCH($C789,'Policy Characteristics'!$C:$C,0))),"",INDEX('Policy Characteristics'!J:J,MATCH($C789,'Policy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89" s="254" t="str">
        <f>IF(ISBLANK(INDEX('Policy Characteristics'!K:K,MATCH($C789,'Policy Characteristics'!$C:$C,0))),"",INDEX('Policy Characteristics'!K:K,MATCH($C789,'Policy Characteristics'!$C:$C,0)))</f>
        <v/>
      </c>
      <c r="R789" s="254" t="str">
        <f>IF(ISBLANK(INDEX('Policy Characteristics'!L:L,MATCH($C789,'Policy Characteristics'!$C:$C,0))),"",INDEX('Policy Characteristics'!L:L,MATCH($C789,'Policy Characteristics'!$C:$C,0)))</f>
        <v/>
      </c>
    </row>
    <row r="790" spans="1:18" x14ac:dyDescent="0.25">
      <c r="A790" s="254" t="str">
        <f>IF(ISBLANK(INDEX('Policy Characteristics'!A:A,MATCH($C790,'Policy Characteristics'!$C:$C,0))),"",INDEX('Policy Characteristics'!A:A,MATCH($C790,'Policy Characteristics'!$C:$C,0)))</f>
        <v>Industry</v>
      </c>
      <c r="B790" s="262" t="str">
        <f>IF(ISBLANK(INDEX('Policy Characteristics'!B:B,MATCH($C790,'Policy Characteristics'!$C:$C,0))),"",INDEX('Policy Characteristics'!B:B,MATCH($C790,'Policy Characteristics'!$C:$C,0)))</f>
        <v>Decrease Cost of Capital</v>
      </c>
      <c r="C790" s="254" t="str">
        <f t="shared" si="49"/>
        <v>Perc Decrease in Cost of Capital for Clean Industrial Equipment</v>
      </c>
      <c r="D790" s="1" t="s">
        <v>3462</v>
      </c>
      <c r="E790" s="6" t="s">
        <v>3036</v>
      </c>
      <c r="F790" t="s">
        <v>3468</v>
      </c>
      <c r="G790" t="s">
        <v>2998</v>
      </c>
      <c r="H790" s="47">
        <f t="shared" si="50"/>
        <v>789</v>
      </c>
      <c r="I790" s="324" t="s">
        <v>40</v>
      </c>
      <c r="J790" s="255" t="str">
        <f>IF(ISBLANK(INDEX('Policy Characteristics'!D:D,MATCH($C790,'Policy Characteristics'!$C:$C,0))),"",INDEX('Policy Characteristics'!D:D,MATCH($C790,'Policy Characteristics'!$C:$C,0)))</f>
        <v>Decrease Clean Industrial Equipment Cost of Capital</v>
      </c>
      <c r="K790" s="254" t="str">
        <f>IF(ISBLANK(INDEX('Policy Characteristics'!E:E,MATCH($C790,'Policy Characteristics'!$C:$C,0))),"",INDEX('Policy Characteristics'!E:E,MATCH($C790,'Policy Characteristics'!$C:$C,0)))</f>
        <v>indst eqpt cost of capital</v>
      </c>
      <c r="L790" s="261">
        <f>IF(ISBLANK(INDEX('Policy Characteristics'!F:F,MATCH($C790,'Policy Characteristics'!$C:$C,0))),"",INDEX('Policy Characteristics'!F:F,MATCH($C790,'Policy Characteristics'!$C:$C,0)))</f>
        <v>0</v>
      </c>
      <c r="M790" s="261">
        <f>IF(ISBLANK(INDEX('Policy Characteristics'!G:G,MATCH($C790,'Policy Characteristics'!$C:$C,0))),"",INDEX('Policy Characteristics'!G:G,MATCH($C790,'Policy Characteristics'!$C:$C,0)))</f>
        <v>0.5</v>
      </c>
      <c r="N790" s="261">
        <f>IF(ISBLANK(INDEX('Policy Characteristics'!H:H,MATCH($C790,'Policy Characteristics'!$C:$C,0))),"",INDEX('Policy Characteristics'!H:H,MATCH($C790,'Policy Characteristics'!$C:$C,0)))</f>
        <v>0.01</v>
      </c>
      <c r="O790" s="254" t="str">
        <f>IF(ISBLANK(INDEX('Policy Characteristics'!I:I,MATCH($C790,'Policy Characteristics'!$C:$C,0))),"",INDEX('Policy Characteristics'!I:I,MATCH($C790,'Policy Characteristics'!$C:$C,0)))</f>
        <v>% decrease</v>
      </c>
      <c r="P790" s="254" t="str">
        <f>IF(ISBLANK(INDEX('Policy Characteristics'!J:J,MATCH($C790,'Policy Characteristics'!$C:$C,0))),"",INDEX('Policy Characteristics'!J:J,MATCH($C790,'Policy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90" s="254" t="str">
        <f>IF(ISBLANK(INDEX('Policy Characteristics'!K:K,MATCH($C790,'Policy Characteristics'!$C:$C,0))),"",INDEX('Policy Characteristics'!K:K,MATCH($C790,'Policy Characteristics'!$C:$C,0)))</f>
        <v/>
      </c>
      <c r="R790" s="254" t="str">
        <f>IF(ISBLANK(INDEX('Policy Characteristics'!L:L,MATCH($C790,'Policy Characteristics'!$C:$C,0))),"",INDEX('Policy Characteristics'!L:L,MATCH($C790,'Policy Characteristics'!$C:$C,0)))</f>
        <v/>
      </c>
    </row>
    <row r="791" spans="1:18" ht="30" x14ac:dyDescent="0.25">
      <c r="A791" s="254" t="str">
        <f>IF(ISBLANK(INDEX('Policy Characteristics'!A:A,MATCH($C791,'Policy Characteristics'!$C:$C,0))),"",INDEX('Policy Characteristics'!A:A,MATCH($C791,'Policy Characteristics'!$C:$C,0)))</f>
        <v>Industry</v>
      </c>
      <c r="B791" s="262" t="str">
        <f>IF(ISBLANK(INDEX('Policy Characteristics'!B:B,MATCH($C791,'Policy Characteristics'!$C:$C,0))),"",INDEX('Policy Characteristics'!B:B,MATCH($C791,'Policy Characteristics'!$C:$C,0)))</f>
        <v>Decrease Cost of Capital</v>
      </c>
      <c r="C791" s="254" t="str">
        <f t="shared" si="49"/>
        <v>Perc Decrease in Cost of Capital for Clean Industrial Equipment</v>
      </c>
      <c r="D791" s="1" t="s">
        <v>3462</v>
      </c>
      <c r="E791" s="6" t="s">
        <v>3037</v>
      </c>
      <c r="F791" t="s">
        <v>3468</v>
      </c>
      <c r="G791" t="s">
        <v>2999</v>
      </c>
      <c r="H791" s="47">
        <f t="shared" si="50"/>
        <v>790</v>
      </c>
      <c r="I791" s="324" t="s">
        <v>40</v>
      </c>
      <c r="J791" s="255" t="str">
        <f>IF(ISBLANK(INDEX('Policy Characteristics'!D:D,MATCH($C791,'Policy Characteristics'!$C:$C,0))),"",INDEX('Policy Characteristics'!D:D,MATCH($C791,'Policy Characteristics'!$C:$C,0)))</f>
        <v>Decrease Clean Industrial Equipment Cost of Capital</v>
      </c>
      <c r="K791" s="254" t="str">
        <f>IF(ISBLANK(INDEX('Policy Characteristics'!E:E,MATCH($C791,'Policy Characteristics'!$C:$C,0))),"",INDEX('Policy Characteristics'!E:E,MATCH($C791,'Policy Characteristics'!$C:$C,0)))</f>
        <v>indst eqpt cost of capital</v>
      </c>
      <c r="L791" s="261">
        <f>IF(ISBLANK(INDEX('Policy Characteristics'!F:F,MATCH($C791,'Policy Characteristics'!$C:$C,0))),"",INDEX('Policy Characteristics'!F:F,MATCH($C791,'Policy Characteristics'!$C:$C,0)))</f>
        <v>0</v>
      </c>
      <c r="M791" s="261">
        <f>IF(ISBLANK(INDEX('Policy Characteristics'!G:G,MATCH($C791,'Policy Characteristics'!$C:$C,0))),"",INDEX('Policy Characteristics'!G:G,MATCH($C791,'Policy Characteristics'!$C:$C,0)))</f>
        <v>0.5</v>
      </c>
      <c r="N791" s="261">
        <f>IF(ISBLANK(INDEX('Policy Characteristics'!H:H,MATCH($C791,'Policy Characteristics'!$C:$C,0))),"",INDEX('Policy Characteristics'!H:H,MATCH($C791,'Policy Characteristics'!$C:$C,0)))</f>
        <v>0.01</v>
      </c>
      <c r="O791" s="254" t="str">
        <f>IF(ISBLANK(INDEX('Policy Characteristics'!I:I,MATCH($C791,'Policy Characteristics'!$C:$C,0))),"",INDEX('Policy Characteristics'!I:I,MATCH($C791,'Policy Characteristics'!$C:$C,0)))</f>
        <v>% decrease</v>
      </c>
      <c r="P791" s="254" t="str">
        <f>IF(ISBLANK(INDEX('Policy Characteristics'!J:J,MATCH($C791,'Policy Characteristics'!$C:$C,0))),"",INDEX('Policy Characteristics'!J:J,MATCH($C791,'Policy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91" s="254" t="str">
        <f>IF(ISBLANK(INDEX('Policy Characteristics'!K:K,MATCH($C791,'Policy Characteristics'!$C:$C,0))),"",INDEX('Policy Characteristics'!K:K,MATCH($C791,'Policy Characteristics'!$C:$C,0)))</f>
        <v/>
      </c>
      <c r="R791" s="254" t="str">
        <f>IF(ISBLANK(INDEX('Policy Characteristics'!L:L,MATCH($C791,'Policy Characteristics'!$C:$C,0))),"",INDEX('Policy Characteristics'!L:L,MATCH($C791,'Policy Characteristics'!$C:$C,0)))</f>
        <v/>
      </c>
    </row>
    <row r="792" spans="1:18" x14ac:dyDescent="0.25">
      <c r="A792" s="254" t="str">
        <f>IF(ISBLANK(INDEX('Policy Characteristics'!A:A,MATCH($C792,'Policy Characteristics'!$C:$C,0))),"",INDEX('Policy Characteristics'!A:A,MATCH($C792,'Policy Characteristics'!$C:$C,0)))</f>
        <v>Industry</v>
      </c>
      <c r="B792" s="262" t="str">
        <f>IF(ISBLANK(INDEX('Policy Characteristics'!B:B,MATCH($C792,'Policy Characteristics'!$C:$C,0))),"",INDEX('Policy Characteristics'!B:B,MATCH($C792,'Policy Characteristics'!$C:$C,0)))</f>
        <v>Decrease Cost of Capital</v>
      </c>
      <c r="C792" s="254" t="str">
        <f t="shared" si="49"/>
        <v>Perc Decrease in Cost of Capital for Clean Industrial Equipment</v>
      </c>
      <c r="D792" s="1" t="s">
        <v>3462</v>
      </c>
      <c r="E792" s="6" t="s">
        <v>3038</v>
      </c>
      <c r="F792" t="s">
        <v>3468</v>
      </c>
      <c r="G792" t="s">
        <v>3041</v>
      </c>
      <c r="H792" s="47">
        <f t="shared" si="50"/>
        <v>791</v>
      </c>
      <c r="I792" s="324" t="s">
        <v>40</v>
      </c>
      <c r="J792" s="255" t="str">
        <f>IF(ISBLANK(INDEX('Policy Characteristics'!D:D,MATCH($C792,'Policy Characteristics'!$C:$C,0))),"",INDEX('Policy Characteristics'!D:D,MATCH($C792,'Policy Characteristics'!$C:$C,0)))</f>
        <v>Decrease Clean Industrial Equipment Cost of Capital</v>
      </c>
      <c r="K792" s="254" t="str">
        <f>IF(ISBLANK(INDEX('Policy Characteristics'!E:E,MATCH($C792,'Policy Characteristics'!$C:$C,0))),"",INDEX('Policy Characteristics'!E:E,MATCH($C792,'Policy Characteristics'!$C:$C,0)))</f>
        <v>indst eqpt cost of capital</v>
      </c>
      <c r="L792" s="261">
        <f>IF(ISBLANK(INDEX('Policy Characteristics'!F:F,MATCH($C792,'Policy Characteristics'!$C:$C,0))),"",INDEX('Policy Characteristics'!F:F,MATCH($C792,'Policy Characteristics'!$C:$C,0)))</f>
        <v>0</v>
      </c>
      <c r="M792" s="261">
        <f>IF(ISBLANK(INDEX('Policy Characteristics'!G:G,MATCH($C792,'Policy Characteristics'!$C:$C,0))),"",INDEX('Policy Characteristics'!G:G,MATCH($C792,'Policy Characteristics'!$C:$C,0)))</f>
        <v>0.5</v>
      </c>
      <c r="N792" s="261">
        <f>IF(ISBLANK(INDEX('Policy Characteristics'!H:H,MATCH($C792,'Policy Characteristics'!$C:$C,0))),"",INDEX('Policy Characteristics'!H:H,MATCH($C792,'Policy Characteristics'!$C:$C,0)))</f>
        <v>0.01</v>
      </c>
      <c r="O792" s="254" t="str">
        <f>IF(ISBLANK(INDEX('Policy Characteristics'!I:I,MATCH($C792,'Policy Characteristics'!$C:$C,0))),"",INDEX('Policy Characteristics'!I:I,MATCH($C792,'Policy Characteristics'!$C:$C,0)))</f>
        <v>% decrease</v>
      </c>
      <c r="P792" s="254" t="str">
        <f>IF(ISBLANK(INDEX('Policy Characteristics'!J:J,MATCH($C792,'Policy Characteristics'!$C:$C,0))),"",INDEX('Policy Characteristics'!J:J,MATCH($C792,'Policy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92" s="254" t="str">
        <f>IF(ISBLANK(INDEX('Policy Characteristics'!K:K,MATCH($C792,'Policy Characteristics'!$C:$C,0))),"",INDEX('Policy Characteristics'!K:K,MATCH($C792,'Policy Characteristics'!$C:$C,0)))</f>
        <v/>
      </c>
      <c r="R792" s="254" t="str">
        <f>IF(ISBLANK(INDEX('Policy Characteristics'!L:L,MATCH($C792,'Policy Characteristics'!$C:$C,0))),"",INDEX('Policy Characteristics'!L:L,MATCH($C792,'Policy Characteristics'!$C:$C,0)))</f>
        <v/>
      </c>
    </row>
    <row r="793" spans="1:18" x14ac:dyDescent="0.25">
      <c r="A793" s="254" t="str">
        <f>IF(ISBLANK(INDEX('Policy Characteristics'!A:A,MATCH($C793,'Policy Characteristics'!$C:$C,0))),"",INDEX('Policy Characteristics'!A:A,MATCH($C793,'Policy Characteristics'!$C:$C,0)))</f>
        <v>Industry</v>
      </c>
      <c r="B793" s="262" t="str">
        <f>IF(ISBLANK(INDEX('Policy Characteristics'!B:B,MATCH($C793,'Policy Characteristics'!$C:$C,0))),"",INDEX('Policy Characteristics'!B:B,MATCH($C793,'Policy Characteristics'!$C:$C,0)))</f>
        <v>Decrease Cost of Capital</v>
      </c>
      <c r="C793" s="254" t="str">
        <f t="shared" si="49"/>
        <v>Perc Decrease in Cost of Capital for Clean Industrial Equipment</v>
      </c>
      <c r="D793" s="1" t="s">
        <v>3462</v>
      </c>
      <c r="E793" s="6" t="s">
        <v>3039</v>
      </c>
      <c r="F793" t="s">
        <v>3468</v>
      </c>
      <c r="G793" t="s">
        <v>3000</v>
      </c>
      <c r="H793" s="47">
        <f t="shared" si="50"/>
        <v>792</v>
      </c>
      <c r="I793" s="324" t="s">
        <v>40</v>
      </c>
      <c r="J793" s="255" t="str">
        <f>IF(ISBLANK(INDEX('Policy Characteristics'!D:D,MATCH($C793,'Policy Characteristics'!$C:$C,0))),"",INDEX('Policy Characteristics'!D:D,MATCH($C793,'Policy Characteristics'!$C:$C,0)))</f>
        <v>Decrease Clean Industrial Equipment Cost of Capital</v>
      </c>
      <c r="K793" s="254" t="str">
        <f>IF(ISBLANK(INDEX('Policy Characteristics'!E:E,MATCH($C793,'Policy Characteristics'!$C:$C,0))),"",INDEX('Policy Characteristics'!E:E,MATCH($C793,'Policy Characteristics'!$C:$C,0)))</f>
        <v>indst eqpt cost of capital</v>
      </c>
      <c r="L793" s="261">
        <f>IF(ISBLANK(INDEX('Policy Characteristics'!F:F,MATCH($C793,'Policy Characteristics'!$C:$C,0))),"",INDEX('Policy Characteristics'!F:F,MATCH($C793,'Policy Characteristics'!$C:$C,0)))</f>
        <v>0</v>
      </c>
      <c r="M793" s="261">
        <f>IF(ISBLANK(INDEX('Policy Characteristics'!G:G,MATCH($C793,'Policy Characteristics'!$C:$C,0))),"",INDEX('Policy Characteristics'!G:G,MATCH($C793,'Policy Characteristics'!$C:$C,0)))</f>
        <v>0.5</v>
      </c>
      <c r="N793" s="261">
        <f>IF(ISBLANK(INDEX('Policy Characteristics'!H:H,MATCH($C793,'Policy Characteristics'!$C:$C,0))),"",INDEX('Policy Characteristics'!H:H,MATCH($C793,'Policy Characteristics'!$C:$C,0)))</f>
        <v>0.01</v>
      </c>
      <c r="O793" s="254" t="str">
        <f>IF(ISBLANK(INDEX('Policy Characteristics'!I:I,MATCH($C793,'Policy Characteristics'!$C:$C,0))),"",INDEX('Policy Characteristics'!I:I,MATCH($C793,'Policy Characteristics'!$C:$C,0)))</f>
        <v>% decrease</v>
      </c>
      <c r="P793" s="254" t="str">
        <f>IF(ISBLANK(INDEX('Policy Characteristics'!J:J,MATCH($C793,'Policy Characteristics'!$C:$C,0))),"",INDEX('Policy Characteristics'!J:J,MATCH($C793,'Policy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93" s="254" t="str">
        <f>IF(ISBLANK(INDEX('Policy Characteristics'!K:K,MATCH($C793,'Policy Characteristics'!$C:$C,0))),"",INDEX('Policy Characteristics'!K:K,MATCH($C793,'Policy Characteristics'!$C:$C,0)))</f>
        <v/>
      </c>
      <c r="R793" s="254" t="str">
        <f>IF(ISBLANK(INDEX('Policy Characteristics'!L:L,MATCH($C793,'Policy Characteristics'!$C:$C,0))),"",INDEX('Policy Characteristics'!L:L,MATCH($C793,'Policy Characteristics'!$C:$C,0)))</f>
        <v/>
      </c>
    </row>
    <row r="794" spans="1:18" x14ac:dyDescent="0.25">
      <c r="A794" s="254" t="str">
        <f>IF(ISBLANK(INDEX('Policy Characteristics'!A:A,MATCH($C794,'Policy Characteristics'!$C:$C,0))),"",INDEX('Policy Characteristics'!A:A,MATCH($C794,'Policy Characteristics'!$C:$C,0)))</f>
        <v>Industry</v>
      </c>
      <c r="B794" s="262" t="str">
        <f>IF(ISBLANK(INDEX('Policy Characteristics'!B:B,MATCH($C794,'Policy Characteristics'!$C:$C,0))),"",INDEX('Policy Characteristics'!B:B,MATCH($C794,'Policy Characteristics'!$C:$C,0)))</f>
        <v>Decrease Cost of Capital</v>
      </c>
      <c r="C794" s="254" t="str">
        <f t="shared" si="49"/>
        <v>Perc Decrease in Cost of Capital for Clean Industrial Equipment</v>
      </c>
      <c r="D794" s="1" t="s">
        <v>3463</v>
      </c>
      <c r="E794" s="45" t="s">
        <v>3015</v>
      </c>
      <c r="F794" t="s">
        <v>3469</v>
      </c>
      <c r="G794" t="s">
        <v>3040</v>
      </c>
      <c r="H794" s="47">
        <f t="shared" si="50"/>
        <v>793</v>
      </c>
      <c r="I794" s="324" t="s">
        <v>40</v>
      </c>
      <c r="J794" s="255" t="str">
        <f>IF(ISBLANK(INDEX('Policy Characteristics'!D:D,MATCH($C794,'Policy Characteristics'!$C:$C,0))),"",INDEX('Policy Characteristics'!D:D,MATCH($C794,'Policy Characteristics'!$C:$C,0)))</f>
        <v>Decrease Clean Industrial Equipment Cost of Capital</v>
      </c>
      <c r="K794" s="254" t="str">
        <f>IF(ISBLANK(INDEX('Policy Characteristics'!E:E,MATCH($C794,'Policy Characteristics'!$C:$C,0))),"",INDEX('Policy Characteristics'!E:E,MATCH($C794,'Policy Characteristics'!$C:$C,0)))</f>
        <v>indst eqpt cost of capital</v>
      </c>
      <c r="L794" s="261">
        <f>IF(ISBLANK(INDEX('Policy Characteristics'!F:F,MATCH($C794,'Policy Characteristics'!$C:$C,0))),"",INDEX('Policy Characteristics'!F:F,MATCH($C794,'Policy Characteristics'!$C:$C,0)))</f>
        <v>0</v>
      </c>
      <c r="M794" s="261">
        <f>IF(ISBLANK(INDEX('Policy Characteristics'!G:G,MATCH($C794,'Policy Characteristics'!$C:$C,0))),"",INDEX('Policy Characteristics'!G:G,MATCH($C794,'Policy Characteristics'!$C:$C,0)))</f>
        <v>0.5</v>
      </c>
      <c r="N794" s="261">
        <f>IF(ISBLANK(INDEX('Policy Characteristics'!H:H,MATCH($C794,'Policy Characteristics'!$C:$C,0))),"",INDEX('Policy Characteristics'!H:H,MATCH($C794,'Policy Characteristics'!$C:$C,0)))</f>
        <v>0.01</v>
      </c>
      <c r="O794" s="254" t="str">
        <f>IF(ISBLANK(INDEX('Policy Characteristics'!I:I,MATCH($C794,'Policy Characteristics'!$C:$C,0))),"",INDEX('Policy Characteristics'!I:I,MATCH($C794,'Policy Characteristics'!$C:$C,0)))</f>
        <v>% decrease</v>
      </c>
      <c r="P794" s="254" t="str">
        <f>IF(ISBLANK(INDEX('Policy Characteristics'!J:J,MATCH($C794,'Policy Characteristics'!$C:$C,0))),"",INDEX('Policy Characteristics'!J:J,MATCH($C794,'Policy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94" s="254" t="str">
        <f>IF(ISBLANK(INDEX('Policy Characteristics'!K:K,MATCH($C794,'Policy Characteristics'!$C:$C,0))),"",INDEX('Policy Characteristics'!K:K,MATCH($C794,'Policy Characteristics'!$C:$C,0)))</f>
        <v/>
      </c>
      <c r="R794" s="254" t="str">
        <f>IF(ISBLANK(INDEX('Policy Characteristics'!L:L,MATCH($C794,'Policy Characteristics'!$C:$C,0))),"",INDEX('Policy Characteristics'!L:L,MATCH($C794,'Policy Characteristics'!$C:$C,0)))</f>
        <v/>
      </c>
    </row>
    <row r="795" spans="1:18" x14ac:dyDescent="0.25">
      <c r="A795" s="254" t="str">
        <f>IF(ISBLANK(INDEX('Policy Characteristics'!A:A,MATCH($C795,'Policy Characteristics'!$C:$C,0))),"",INDEX('Policy Characteristics'!A:A,MATCH($C795,'Policy Characteristics'!$C:$C,0)))</f>
        <v>Industry</v>
      </c>
      <c r="B795" s="262" t="str">
        <f>IF(ISBLANK(INDEX('Policy Characteristics'!B:B,MATCH($C795,'Policy Characteristics'!$C:$C,0))),"",INDEX('Policy Characteristics'!B:B,MATCH($C795,'Policy Characteristics'!$C:$C,0)))</f>
        <v>Decrease Cost of Capital</v>
      </c>
      <c r="C795" s="254" t="str">
        <f t="shared" si="49"/>
        <v>Perc Decrease in Cost of Capital for Clean Industrial Equipment</v>
      </c>
      <c r="D795" s="1" t="s">
        <v>3463</v>
      </c>
      <c r="E795" s="6" t="s">
        <v>3016</v>
      </c>
      <c r="F795" t="s">
        <v>3469</v>
      </c>
      <c r="G795" t="s">
        <v>2725</v>
      </c>
      <c r="H795" s="47">
        <f t="shared" si="50"/>
        <v>794</v>
      </c>
      <c r="I795" s="324" t="s">
        <v>40</v>
      </c>
      <c r="J795" s="255" t="str">
        <f>IF(ISBLANK(INDEX('Policy Characteristics'!D:D,MATCH($C795,'Policy Characteristics'!$C:$C,0))),"",INDEX('Policy Characteristics'!D:D,MATCH($C795,'Policy Characteristics'!$C:$C,0)))</f>
        <v>Decrease Clean Industrial Equipment Cost of Capital</v>
      </c>
      <c r="K795" s="254" t="str">
        <f>IF(ISBLANK(INDEX('Policy Characteristics'!E:E,MATCH($C795,'Policy Characteristics'!$C:$C,0))),"",INDEX('Policy Characteristics'!E:E,MATCH($C795,'Policy Characteristics'!$C:$C,0)))</f>
        <v>indst eqpt cost of capital</v>
      </c>
      <c r="L795" s="261">
        <f>IF(ISBLANK(INDEX('Policy Characteristics'!F:F,MATCH($C795,'Policy Characteristics'!$C:$C,0))),"",INDEX('Policy Characteristics'!F:F,MATCH($C795,'Policy Characteristics'!$C:$C,0)))</f>
        <v>0</v>
      </c>
      <c r="M795" s="261">
        <f>IF(ISBLANK(INDEX('Policy Characteristics'!G:G,MATCH($C795,'Policy Characteristics'!$C:$C,0))),"",INDEX('Policy Characteristics'!G:G,MATCH($C795,'Policy Characteristics'!$C:$C,0)))</f>
        <v>0.5</v>
      </c>
      <c r="N795" s="261">
        <f>IF(ISBLANK(INDEX('Policy Characteristics'!H:H,MATCH($C795,'Policy Characteristics'!$C:$C,0))),"",INDEX('Policy Characteristics'!H:H,MATCH($C795,'Policy Characteristics'!$C:$C,0)))</f>
        <v>0.01</v>
      </c>
      <c r="O795" s="254" t="str">
        <f>IF(ISBLANK(INDEX('Policy Characteristics'!I:I,MATCH($C795,'Policy Characteristics'!$C:$C,0))),"",INDEX('Policy Characteristics'!I:I,MATCH($C795,'Policy Characteristics'!$C:$C,0)))</f>
        <v>% decrease</v>
      </c>
      <c r="P795" s="254" t="str">
        <f>IF(ISBLANK(INDEX('Policy Characteristics'!J:J,MATCH($C795,'Policy Characteristics'!$C:$C,0))),"",INDEX('Policy Characteristics'!J:J,MATCH($C795,'Policy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95" s="254" t="str">
        <f>IF(ISBLANK(INDEX('Policy Characteristics'!K:K,MATCH($C795,'Policy Characteristics'!$C:$C,0))),"",INDEX('Policy Characteristics'!K:K,MATCH($C795,'Policy Characteristics'!$C:$C,0)))</f>
        <v/>
      </c>
      <c r="R795" s="254" t="str">
        <f>IF(ISBLANK(INDEX('Policy Characteristics'!L:L,MATCH($C795,'Policy Characteristics'!$C:$C,0))),"",INDEX('Policy Characteristics'!L:L,MATCH($C795,'Policy Characteristics'!$C:$C,0)))</f>
        <v/>
      </c>
    </row>
    <row r="796" spans="1:18" x14ac:dyDescent="0.25">
      <c r="A796" s="254" t="str">
        <f>IF(ISBLANK(INDEX('Policy Characteristics'!A:A,MATCH($C796,'Policy Characteristics'!$C:$C,0))),"",INDEX('Policy Characteristics'!A:A,MATCH($C796,'Policy Characteristics'!$C:$C,0)))</f>
        <v>Industry</v>
      </c>
      <c r="B796" s="262" t="str">
        <f>IF(ISBLANK(INDEX('Policy Characteristics'!B:B,MATCH($C796,'Policy Characteristics'!$C:$C,0))),"",INDEX('Policy Characteristics'!B:B,MATCH($C796,'Policy Characteristics'!$C:$C,0)))</f>
        <v>Decrease Cost of Capital</v>
      </c>
      <c r="C796" s="254" t="str">
        <f t="shared" si="49"/>
        <v>Perc Decrease in Cost of Capital for Clean Industrial Equipment</v>
      </c>
      <c r="D796" s="1" t="s">
        <v>3463</v>
      </c>
      <c r="E796" s="6" t="s">
        <v>3017</v>
      </c>
      <c r="F796" t="s">
        <v>3469</v>
      </c>
      <c r="G796" t="s">
        <v>2981</v>
      </c>
      <c r="H796" s="47">
        <f t="shared" si="50"/>
        <v>795</v>
      </c>
      <c r="I796" s="324" t="s">
        <v>40</v>
      </c>
      <c r="J796" s="255" t="str">
        <f>IF(ISBLANK(INDEX('Policy Characteristics'!D:D,MATCH($C796,'Policy Characteristics'!$C:$C,0))),"",INDEX('Policy Characteristics'!D:D,MATCH($C796,'Policy Characteristics'!$C:$C,0)))</f>
        <v>Decrease Clean Industrial Equipment Cost of Capital</v>
      </c>
      <c r="K796" s="254" t="str">
        <f>IF(ISBLANK(INDEX('Policy Characteristics'!E:E,MATCH($C796,'Policy Characteristics'!$C:$C,0))),"",INDEX('Policy Characteristics'!E:E,MATCH($C796,'Policy Characteristics'!$C:$C,0)))</f>
        <v>indst eqpt cost of capital</v>
      </c>
      <c r="L796" s="261">
        <f>IF(ISBLANK(INDEX('Policy Characteristics'!F:F,MATCH($C796,'Policy Characteristics'!$C:$C,0))),"",INDEX('Policy Characteristics'!F:F,MATCH($C796,'Policy Characteristics'!$C:$C,0)))</f>
        <v>0</v>
      </c>
      <c r="M796" s="261">
        <f>IF(ISBLANK(INDEX('Policy Characteristics'!G:G,MATCH($C796,'Policy Characteristics'!$C:$C,0))),"",INDEX('Policy Characteristics'!G:G,MATCH($C796,'Policy Characteristics'!$C:$C,0)))</f>
        <v>0.5</v>
      </c>
      <c r="N796" s="261">
        <f>IF(ISBLANK(INDEX('Policy Characteristics'!H:H,MATCH($C796,'Policy Characteristics'!$C:$C,0))),"",INDEX('Policy Characteristics'!H:H,MATCH($C796,'Policy Characteristics'!$C:$C,0)))</f>
        <v>0.01</v>
      </c>
      <c r="O796" s="254" t="str">
        <f>IF(ISBLANK(INDEX('Policy Characteristics'!I:I,MATCH($C796,'Policy Characteristics'!$C:$C,0))),"",INDEX('Policy Characteristics'!I:I,MATCH($C796,'Policy Characteristics'!$C:$C,0)))</f>
        <v>% decrease</v>
      </c>
      <c r="P796" s="254" t="str">
        <f>IF(ISBLANK(INDEX('Policy Characteristics'!J:J,MATCH($C796,'Policy Characteristics'!$C:$C,0))),"",INDEX('Policy Characteristics'!J:J,MATCH($C796,'Policy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96" s="254" t="str">
        <f>IF(ISBLANK(INDEX('Policy Characteristics'!K:K,MATCH($C796,'Policy Characteristics'!$C:$C,0))),"",INDEX('Policy Characteristics'!K:K,MATCH($C796,'Policy Characteristics'!$C:$C,0)))</f>
        <v/>
      </c>
      <c r="R796" s="254" t="str">
        <f>IF(ISBLANK(INDEX('Policy Characteristics'!L:L,MATCH($C796,'Policy Characteristics'!$C:$C,0))),"",INDEX('Policy Characteristics'!L:L,MATCH($C796,'Policy Characteristics'!$C:$C,0)))</f>
        <v/>
      </c>
    </row>
    <row r="797" spans="1:18" x14ac:dyDescent="0.25">
      <c r="A797" s="254" t="str">
        <f>IF(ISBLANK(INDEX('Policy Characteristics'!A:A,MATCH($C797,'Policy Characteristics'!$C:$C,0))),"",INDEX('Policy Characteristics'!A:A,MATCH($C797,'Policy Characteristics'!$C:$C,0)))</f>
        <v>Industry</v>
      </c>
      <c r="B797" s="262" t="str">
        <f>IF(ISBLANK(INDEX('Policy Characteristics'!B:B,MATCH($C797,'Policy Characteristics'!$C:$C,0))),"",INDEX('Policy Characteristics'!B:B,MATCH($C797,'Policy Characteristics'!$C:$C,0)))</f>
        <v>Decrease Cost of Capital</v>
      </c>
      <c r="C797" s="254" t="str">
        <f t="shared" si="49"/>
        <v>Perc Decrease in Cost of Capital for Clean Industrial Equipment</v>
      </c>
      <c r="D797" s="1" t="s">
        <v>3463</v>
      </c>
      <c r="E797" s="6" t="s">
        <v>3018</v>
      </c>
      <c r="F797" t="s">
        <v>3469</v>
      </c>
      <c r="G797" t="s">
        <v>2982</v>
      </c>
      <c r="H797" s="47">
        <f t="shared" si="50"/>
        <v>796</v>
      </c>
      <c r="I797" s="324" t="s">
        <v>40</v>
      </c>
      <c r="J797" s="255" t="str">
        <f>IF(ISBLANK(INDEX('Policy Characteristics'!D:D,MATCH($C797,'Policy Characteristics'!$C:$C,0))),"",INDEX('Policy Characteristics'!D:D,MATCH($C797,'Policy Characteristics'!$C:$C,0)))</f>
        <v>Decrease Clean Industrial Equipment Cost of Capital</v>
      </c>
      <c r="K797" s="254" t="str">
        <f>IF(ISBLANK(INDEX('Policy Characteristics'!E:E,MATCH($C797,'Policy Characteristics'!$C:$C,0))),"",INDEX('Policy Characteristics'!E:E,MATCH($C797,'Policy Characteristics'!$C:$C,0)))</f>
        <v>indst eqpt cost of capital</v>
      </c>
      <c r="L797" s="261">
        <f>IF(ISBLANK(INDEX('Policy Characteristics'!F:F,MATCH($C797,'Policy Characteristics'!$C:$C,0))),"",INDEX('Policy Characteristics'!F:F,MATCH($C797,'Policy Characteristics'!$C:$C,0)))</f>
        <v>0</v>
      </c>
      <c r="M797" s="261">
        <f>IF(ISBLANK(INDEX('Policy Characteristics'!G:G,MATCH($C797,'Policy Characteristics'!$C:$C,0))),"",INDEX('Policy Characteristics'!G:G,MATCH($C797,'Policy Characteristics'!$C:$C,0)))</f>
        <v>0.5</v>
      </c>
      <c r="N797" s="261">
        <f>IF(ISBLANK(INDEX('Policy Characteristics'!H:H,MATCH($C797,'Policy Characteristics'!$C:$C,0))),"",INDEX('Policy Characteristics'!H:H,MATCH($C797,'Policy Characteristics'!$C:$C,0)))</f>
        <v>0.01</v>
      </c>
      <c r="O797" s="254" t="str">
        <f>IF(ISBLANK(INDEX('Policy Characteristics'!I:I,MATCH($C797,'Policy Characteristics'!$C:$C,0))),"",INDEX('Policy Characteristics'!I:I,MATCH($C797,'Policy Characteristics'!$C:$C,0)))</f>
        <v>% decrease</v>
      </c>
      <c r="P797" s="254" t="str">
        <f>IF(ISBLANK(INDEX('Policy Characteristics'!J:J,MATCH($C797,'Policy Characteristics'!$C:$C,0))),"",INDEX('Policy Characteristics'!J:J,MATCH($C797,'Policy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97" s="254" t="str">
        <f>IF(ISBLANK(INDEX('Policy Characteristics'!K:K,MATCH($C797,'Policy Characteristics'!$C:$C,0))),"",INDEX('Policy Characteristics'!K:K,MATCH($C797,'Policy Characteristics'!$C:$C,0)))</f>
        <v/>
      </c>
      <c r="R797" s="254" t="str">
        <f>IF(ISBLANK(INDEX('Policy Characteristics'!L:L,MATCH($C797,'Policy Characteristics'!$C:$C,0))),"",INDEX('Policy Characteristics'!L:L,MATCH($C797,'Policy Characteristics'!$C:$C,0)))</f>
        <v/>
      </c>
    </row>
    <row r="798" spans="1:18" x14ac:dyDescent="0.25">
      <c r="A798" s="254" t="str">
        <f>IF(ISBLANK(INDEX('Policy Characteristics'!A:A,MATCH($C798,'Policy Characteristics'!$C:$C,0))),"",INDEX('Policy Characteristics'!A:A,MATCH($C798,'Policy Characteristics'!$C:$C,0)))</f>
        <v>Industry</v>
      </c>
      <c r="B798" s="262" t="str">
        <f>IF(ISBLANK(INDEX('Policy Characteristics'!B:B,MATCH($C798,'Policy Characteristics'!$C:$C,0))),"",INDEX('Policy Characteristics'!B:B,MATCH($C798,'Policy Characteristics'!$C:$C,0)))</f>
        <v>Decrease Cost of Capital</v>
      </c>
      <c r="C798" s="254" t="str">
        <f t="shared" si="49"/>
        <v>Perc Decrease in Cost of Capital for Clean Industrial Equipment</v>
      </c>
      <c r="D798" s="1" t="s">
        <v>3463</v>
      </c>
      <c r="E798" s="6" t="s">
        <v>3019</v>
      </c>
      <c r="F798" t="s">
        <v>3469</v>
      </c>
      <c r="G798" t="s">
        <v>2983</v>
      </c>
      <c r="H798" s="47">
        <f t="shared" si="50"/>
        <v>797</v>
      </c>
      <c r="I798" s="324" t="s">
        <v>40</v>
      </c>
      <c r="J798" s="255" t="str">
        <f>IF(ISBLANK(INDEX('Policy Characteristics'!D:D,MATCH($C798,'Policy Characteristics'!$C:$C,0))),"",INDEX('Policy Characteristics'!D:D,MATCH($C798,'Policy Characteristics'!$C:$C,0)))</f>
        <v>Decrease Clean Industrial Equipment Cost of Capital</v>
      </c>
      <c r="K798" s="254" t="str">
        <f>IF(ISBLANK(INDEX('Policy Characteristics'!E:E,MATCH($C798,'Policy Characteristics'!$C:$C,0))),"",INDEX('Policy Characteristics'!E:E,MATCH($C798,'Policy Characteristics'!$C:$C,0)))</f>
        <v>indst eqpt cost of capital</v>
      </c>
      <c r="L798" s="261">
        <f>IF(ISBLANK(INDEX('Policy Characteristics'!F:F,MATCH($C798,'Policy Characteristics'!$C:$C,0))),"",INDEX('Policy Characteristics'!F:F,MATCH($C798,'Policy Characteristics'!$C:$C,0)))</f>
        <v>0</v>
      </c>
      <c r="M798" s="261">
        <f>IF(ISBLANK(INDEX('Policy Characteristics'!G:G,MATCH($C798,'Policy Characteristics'!$C:$C,0))),"",INDEX('Policy Characteristics'!G:G,MATCH($C798,'Policy Characteristics'!$C:$C,0)))</f>
        <v>0.5</v>
      </c>
      <c r="N798" s="261">
        <f>IF(ISBLANK(INDEX('Policy Characteristics'!H:H,MATCH($C798,'Policy Characteristics'!$C:$C,0))),"",INDEX('Policy Characteristics'!H:H,MATCH($C798,'Policy Characteristics'!$C:$C,0)))</f>
        <v>0.01</v>
      </c>
      <c r="O798" s="254" t="str">
        <f>IF(ISBLANK(INDEX('Policy Characteristics'!I:I,MATCH($C798,'Policy Characteristics'!$C:$C,0))),"",INDEX('Policy Characteristics'!I:I,MATCH($C798,'Policy Characteristics'!$C:$C,0)))</f>
        <v>% decrease</v>
      </c>
      <c r="P798" s="254" t="str">
        <f>IF(ISBLANK(INDEX('Policy Characteristics'!J:J,MATCH($C798,'Policy Characteristics'!$C:$C,0))),"",INDEX('Policy Characteristics'!J:J,MATCH($C798,'Policy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98" s="254" t="str">
        <f>IF(ISBLANK(INDEX('Policy Characteristics'!K:K,MATCH($C798,'Policy Characteristics'!$C:$C,0))),"",INDEX('Policy Characteristics'!K:K,MATCH($C798,'Policy Characteristics'!$C:$C,0)))</f>
        <v/>
      </c>
      <c r="R798" s="254" t="str">
        <f>IF(ISBLANK(INDEX('Policy Characteristics'!L:L,MATCH($C798,'Policy Characteristics'!$C:$C,0))),"",INDEX('Policy Characteristics'!L:L,MATCH($C798,'Policy Characteristics'!$C:$C,0)))</f>
        <v/>
      </c>
    </row>
    <row r="799" spans="1:18" x14ac:dyDescent="0.25">
      <c r="A799" s="254" t="str">
        <f>IF(ISBLANK(INDEX('Policy Characteristics'!A:A,MATCH($C799,'Policy Characteristics'!$C:$C,0))),"",INDEX('Policy Characteristics'!A:A,MATCH($C799,'Policy Characteristics'!$C:$C,0)))</f>
        <v>Industry</v>
      </c>
      <c r="B799" s="262" t="str">
        <f>IF(ISBLANK(INDEX('Policy Characteristics'!B:B,MATCH($C799,'Policy Characteristics'!$C:$C,0))),"",INDEX('Policy Characteristics'!B:B,MATCH($C799,'Policy Characteristics'!$C:$C,0)))</f>
        <v>Decrease Cost of Capital</v>
      </c>
      <c r="C799" s="254" t="str">
        <f t="shared" si="49"/>
        <v>Perc Decrease in Cost of Capital for Clean Industrial Equipment</v>
      </c>
      <c r="D799" s="1" t="s">
        <v>3463</v>
      </c>
      <c r="E799" s="6" t="s">
        <v>3020</v>
      </c>
      <c r="F799" t="s">
        <v>3469</v>
      </c>
      <c r="G799" t="s">
        <v>2984</v>
      </c>
      <c r="H799" s="47">
        <f t="shared" si="50"/>
        <v>798</v>
      </c>
      <c r="I799" s="324" t="s">
        <v>40</v>
      </c>
      <c r="J799" s="255" t="str">
        <f>IF(ISBLANK(INDEX('Policy Characteristics'!D:D,MATCH($C799,'Policy Characteristics'!$C:$C,0))),"",INDEX('Policy Characteristics'!D:D,MATCH($C799,'Policy Characteristics'!$C:$C,0)))</f>
        <v>Decrease Clean Industrial Equipment Cost of Capital</v>
      </c>
      <c r="K799" s="254" t="str">
        <f>IF(ISBLANK(INDEX('Policy Characteristics'!E:E,MATCH($C799,'Policy Characteristics'!$C:$C,0))),"",INDEX('Policy Characteristics'!E:E,MATCH($C799,'Policy Characteristics'!$C:$C,0)))</f>
        <v>indst eqpt cost of capital</v>
      </c>
      <c r="L799" s="261">
        <f>IF(ISBLANK(INDEX('Policy Characteristics'!F:F,MATCH($C799,'Policy Characteristics'!$C:$C,0))),"",INDEX('Policy Characteristics'!F:F,MATCH($C799,'Policy Characteristics'!$C:$C,0)))</f>
        <v>0</v>
      </c>
      <c r="M799" s="261">
        <f>IF(ISBLANK(INDEX('Policy Characteristics'!G:G,MATCH($C799,'Policy Characteristics'!$C:$C,0))),"",INDEX('Policy Characteristics'!G:G,MATCH($C799,'Policy Characteristics'!$C:$C,0)))</f>
        <v>0.5</v>
      </c>
      <c r="N799" s="261">
        <f>IF(ISBLANK(INDEX('Policy Characteristics'!H:H,MATCH($C799,'Policy Characteristics'!$C:$C,0))),"",INDEX('Policy Characteristics'!H:H,MATCH($C799,'Policy Characteristics'!$C:$C,0)))</f>
        <v>0.01</v>
      </c>
      <c r="O799" s="254" t="str">
        <f>IF(ISBLANK(INDEX('Policy Characteristics'!I:I,MATCH($C799,'Policy Characteristics'!$C:$C,0))),"",INDEX('Policy Characteristics'!I:I,MATCH($C799,'Policy Characteristics'!$C:$C,0)))</f>
        <v>% decrease</v>
      </c>
      <c r="P799" s="254" t="str">
        <f>IF(ISBLANK(INDEX('Policy Characteristics'!J:J,MATCH($C799,'Policy Characteristics'!$C:$C,0))),"",INDEX('Policy Characteristics'!J:J,MATCH($C799,'Policy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799" s="254" t="str">
        <f>IF(ISBLANK(INDEX('Policy Characteristics'!K:K,MATCH($C799,'Policy Characteristics'!$C:$C,0))),"",INDEX('Policy Characteristics'!K:K,MATCH($C799,'Policy Characteristics'!$C:$C,0)))</f>
        <v/>
      </c>
      <c r="R799" s="254" t="str">
        <f>IF(ISBLANK(INDEX('Policy Characteristics'!L:L,MATCH($C799,'Policy Characteristics'!$C:$C,0))),"",INDEX('Policy Characteristics'!L:L,MATCH($C799,'Policy Characteristics'!$C:$C,0)))</f>
        <v/>
      </c>
    </row>
    <row r="800" spans="1:18" x14ac:dyDescent="0.25">
      <c r="A800" s="254" t="str">
        <f>IF(ISBLANK(INDEX('Policy Characteristics'!A:A,MATCH($C800,'Policy Characteristics'!$C:$C,0))),"",INDEX('Policy Characteristics'!A:A,MATCH($C800,'Policy Characteristics'!$C:$C,0)))</f>
        <v>Industry</v>
      </c>
      <c r="B800" s="262" t="str">
        <f>IF(ISBLANK(INDEX('Policy Characteristics'!B:B,MATCH($C800,'Policy Characteristics'!$C:$C,0))),"",INDEX('Policy Characteristics'!B:B,MATCH($C800,'Policy Characteristics'!$C:$C,0)))</f>
        <v>Decrease Cost of Capital</v>
      </c>
      <c r="C800" s="254" t="str">
        <f t="shared" si="49"/>
        <v>Perc Decrease in Cost of Capital for Clean Industrial Equipment</v>
      </c>
      <c r="D800" s="1" t="s">
        <v>3463</v>
      </c>
      <c r="E800" s="6" t="s">
        <v>3021</v>
      </c>
      <c r="F800" t="s">
        <v>3469</v>
      </c>
      <c r="G800" t="s">
        <v>2985</v>
      </c>
      <c r="H800" s="47">
        <f t="shared" si="50"/>
        <v>799</v>
      </c>
      <c r="I800" s="324" t="s">
        <v>40</v>
      </c>
      <c r="J800" s="255" t="str">
        <f>IF(ISBLANK(INDEX('Policy Characteristics'!D:D,MATCH($C800,'Policy Characteristics'!$C:$C,0))),"",INDEX('Policy Characteristics'!D:D,MATCH($C800,'Policy Characteristics'!$C:$C,0)))</f>
        <v>Decrease Clean Industrial Equipment Cost of Capital</v>
      </c>
      <c r="K800" s="254" t="str">
        <f>IF(ISBLANK(INDEX('Policy Characteristics'!E:E,MATCH($C800,'Policy Characteristics'!$C:$C,0))),"",INDEX('Policy Characteristics'!E:E,MATCH($C800,'Policy Characteristics'!$C:$C,0)))</f>
        <v>indst eqpt cost of capital</v>
      </c>
      <c r="L800" s="261">
        <f>IF(ISBLANK(INDEX('Policy Characteristics'!F:F,MATCH($C800,'Policy Characteristics'!$C:$C,0))),"",INDEX('Policy Characteristics'!F:F,MATCH($C800,'Policy Characteristics'!$C:$C,0)))</f>
        <v>0</v>
      </c>
      <c r="M800" s="261">
        <f>IF(ISBLANK(INDEX('Policy Characteristics'!G:G,MATCH($C800,'Policy Characteristics'!$C:$C,0))),"",INDEX('Policy Characteristics'!G:G,MATCH($C800,'Policy Characteristics'!$C:$C,0)))</f>
        <v>0.5</v>
      </c>
      <c r="N800" s="261">
        <f>IF(ISBLANK(INDEX('Policy Characteristics'!H:H,MATCH($C800,'Policy Characteristics'!$C:$C,0))),"",INDEX('Policy Characteristics'!H:H,MATCH($C800,'Policy Characteristics'!$C:$C,0)))</f>
        <v>0.01</v>
      </c>
      <c r="O800" s="254" t="str">
        <f>IF(ISBLANK(INDEX('Policy Characteristics'!I:I,MATCH($C800,'Policy Characteristics'!$C:$C,0))),"",INDEX('Policy Characteristics'!I:I,MATCH($C800,'Policy Characteristics'!$C:$C,0)))</f>
        <v>% decrease</v>
      </c>
      <c r="P800" s="254" t="str">
        <f>IF(ISBLANK(INDEX('Policy Characteristics'!J:J,MATCH($C800,'Policy Characteristics'!$C:$C,0))),"",INDEX('Policy Characteristics'!J:J,MATCH($C800,'Policy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00" s="254" t="str">
        <f>IF(ISBLANK(INDEX('Policy Characteristics'!K:K,MATCH($C800,'Policy Characteristics'!$C:$C,0))),"",INDEX('Policy Characteristics'!K:K,MATCH($C800,'Policy Characteristics'!$C:$C,0)))</f>
        <v/>
      </c>
      <c r="R800" s="254" t="str">
        <f>IF(ISBLANK(INDEX('Policy Characteristics'!L:L,MATCH($C800,'Policy Characteristics'!$C:$C,0))),"",INDEX('Policy Characteristics'!L:L,MATCH($C800,'Policy Characteristics'!$C:$C,0)))</f>
        <v/>
      </c>
    </row>
    <row r="801" spans="1:18" x14ac:dyDescent="0.25">
      <c r="A801" s="254" t="str">
        <f>IF(ISBLANK(INDEX('Policy Characteristics'!A:A,MATCH($C801,'Policy Characteristics'!$C:$C,0))),"",INDEX('Policy Characteristics'!A:A,MATCH($C801,'Policy Characteristics'!$C:$C,0)))</f>
        <v>Industry</v>
      </c>
      <c r="B801" s="262" t="str">
        <f>IF(ISBLANK(INDEX('Policy Characteristics'!B:B,MATCH($C801,'Policy Characteristics'!$C:$C,0))),"",INDEX('Policy Characteristics'!B:B,MATCH($C801,'Policy Characteristics'!$C:$C,0)))</f>
        <v>Decrease Cost of Capital</v>
      </c>
      <c r="C801" s="254" t="str">
        <f t="shared" si="49"/>
        <v>Perc Decrease in Cost of Capital for Clean Industrial Equipment</v>
      </c>
      <c r="D801" s="1" t="s">
        <v>3463</v>
      </c>
      <c r="E801" s="6" t="s">
        <v>3022</v>
      </c>
      <c r="F801" t="s">
        <v>3469</v>
      </c>
      <c r="G801" t="s">
        <v>2986</v>
      </c>
      <c r="H801" s="47">
        <f t="shared" si="50"/>
        <v>800</v>
      </c>
      <c r="I801" s="324" t="s">
        <v>40</v>
      </c>
      <c r="J801" s="255" t="str">
        <f>IF(ISBLANK(INDEX('Policy Characteristics'!D:D,MATCH($C801,'Policy Characteristics'!$C:$C,0))),"",INDEX('Policy Characteristics'!D:D,MATCH($C801,'Policy Characteristics'!$C:$C,0)))</f>
        <v>Decrease Clean Industrial Equipment Cost of Capital</v>
      </c>
      <c r="K801" s="254" t="str">
        <f>IF(ISBLANK(INDEX('Policy Characteristics'!E:E,MATCH($C801,'Policy Characteristics'!$C:$C,0))),"",INDEX('Policy Characteristics'!E:E,MATCH($C801,'Policy Characteristics'!$C:$C,0)))</f>
        <v>indst eqpt cost of capital</v>
      </c>
      <c r="L801" s="261">
        <f>IF(ISBLANK(INDEX('Policy Characteristics'!F:F,MATCH($C801,'Policy Characteristics'!$C:$C,0))),"",INDEX('Policy Characteristics'!F:F,MATCH($C801,'Policy Characteristics'!$C:$C,0)))</f>
        <v>0</v>
      </c>
      <c r="M801" s="261">
        <f>IF(ISBLANK(INDEX('Policy Characteristics'!G:G,MATCH($C801,'Policy Characteristics'!$C:$C,0))),"",INDEX('Policy Characteristics'!G:G,MATCH($C801,'Policy Characteristics'!$C:$C,0)))</f>
        <v>0.5</v>
      </c>
      <c r="N801" s="261">
        <f>IF(ISBLANK(INDEX('Policy Characteristics'!H:H,MATCH($C801,'Policy Characteristics'!$C:$C,0))),"",INDEX('Policy Characteristics'!H:H,MATCH($C801,'Policy Characteristics'!$C:$C,0)))</f>
        <v>0.01</v>
      </c>
      <c r="O801" s="254" t="str">
        <f>IF(ISBLANK(INDEX('Policy Characteristics'!I:I,MATCH($C801,'Policy Characteristics'!$C:$C,0))),"",INDEX('Policy Characteristics'!I:I,MATCH($C801,'Policy Characteristics'!$C:$C,0)))</f>
        <v>% decrease</v>
      </c>
      <c r="P801" s="254" t="str">
        <f>IF(ISBLANK(INDEX('Policy Characteristics'!J:J,MATCH($C801,'Policy Characteristics'!$C:$C,0))),"",INDEX('Policy Characteristics'!J:J,MATCH($C801,'Policy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01" s="254" t="str">
        <f>IF(ISBLANK(INDEX('Policy Characteristics'!K:K,MATCH($C801,'Policy Characteristics'!$C:$C,0))),"",INDEX('Policy Characteristics'!K:K,MATCH($C801,'Policy Characteristics'!$C:$C,0)))</f>
        <v/>
      </c>
      <c r="R801" s="254" t="str">
        <f>IF(ISBLANK(INDEX('Policy Characteristics'!L:L,MATCH($C801,'Policy Characteristics'!$C:$C,0))),"",INDEX('Policy Characteristics'!L:L,MATCH($C801,'Policy Characteristics'!$C:$C,0)))</f>
        <v/>
      </c>
    </row>
    <row r="802" spans="1:18" x14ac:dyDescent="0.25">
      <c r="A802" s="254" t="str">
        <f>IF(ISBLANK(INDEX('Policy Characteristics'!A:A,MATCH($C802,'Policy Characteristics'!$C:$C,0))),"",INDEX('Policy Characteristics'!A:A,MATCH($C802,'Policy Characteristics'!$C:$C,0)))</f>
        <v>Industry</v>
      </c>
      <c r="B802" s="262" t="str">
        <f>IF(ISBLANK(INDEX('Policy Characteristics'!B:B,MATCH($C802,'Policy Characteristics'!$C:$C,0))),"",INDEX('Policy Characteristics'!B:B,MATCH($C802,'Policy Characteristics'!$C:$C,0)))</f>
        <v>Decrease Cost of Capital</v>
      </c>
      <c r="C802" s="254" t="str">
        <f t="shared" si="49"/>
        <v>Perc Decrease in Cost of Capital for Clean Industrial Equipment</v>
      </c>
      <c r="D802" s="1" t="s">
        <v>3463</v>
      </c>
      <c r="E802" s="6" t="s">
        <v>3023</v>
      </c>
      <c r="F802" t="s">
        <v>3469</v>
      </c>
      <c r="G802" t="s">
        <v>2987</v>
      </c>
      <c r="H802" s="47">
        <f t="shared" si="50"/>
        <v>801</v>
      </c>
      <c r="I802" s="324" t="s">
        <v>40</v>
      </c>
      <c r="J802" s="255" t="str">
        <f>IF(ISBLANK(INDEX('Policy Characteristics'!D:D,MATCH($C802,'Policy Characteristics'!$C:$C,0))),"",INDEX('Policy Characteristics'!D:D,MATCH($C802,'Policy Characteristics'!$C:$C,0)))</f>
        <v>Decrease Clean Industrial Equipment Cost of Capital</v>
      </c>
      <c r="K802" s="254" t="str">
        <f>IF(ISBLANK(INDEX('Policy Characteristics'!E:E,MATCH($C802,'Policy Characteristics'!$C:$C,0))),"",INDEX('Policy Characteristics'!E:E,MATCH($C802,'Policy Characteristics'!$C:$C,0)))</f>
        <v>indst eqpt cost of capital</v>
      </c>
      <c r="L802" s="261">
        <f>IF(ISBLANK(INDEX('Policy Characteristics'!F:F,MATCH($C802,'Policy Characteristics'!$C:$C,0))),"",INDEX('Policy Characteristics'!F:F,MATCH($C802,'Policy Characteristics'!$C:$C,0)))</f>
        <v>0</v>
      </c>
      <c r="M802" s="261">
        <f>IF(ISBLANK(INDEX('Policy Characteristics'!G:G,MATCH($C802,'Policy Characteristics'!$C:$C,0))),"",INDEX('Policy Characteristics'!G:G,MATCH($C802,'Policy Characteristics'!$C:$C,0)))</f>
        <v>0.5</v>
      </c>
      <c r="N802" s="261">
        <f>IF(ISBLANK(INDEX('Policy Characteristics'!H:H,MATCH($C802,'Policy Characteristics'!$C:$C,0))),"",INDEX('Policy Characteristics'!H:H,MATCH($C802,'Policy Characteristics'!$C:$C,0)))</f>
        <v>0.01</v>
      </c>
      <c r="O802" s="254" t="str">
        <f>IF(ISBLANK(INDEX('Policy Characteristics'!I:I,MATCH($C802,'Policy Characteristics'!$C:$C,0))),"",INDEX('Policy Characteristics'!I:I,MATCH($C802,'Policy Characteristics'!$C:$C,0)))</f>
        <v>% decrease</v>
      </c>
      <c r="P802" s="254" t="str">
        <f>IF(ISBLANK(INDEX('Policy Characteristics'!J:J,MATCH($C802,'Policy Characteristics'!$C:$C,0))),"",INDEX('Policy Characteristics'!J:J,MATCH($C802,'Policy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02" s="254" t="str">
        <f>IF(ISBLANK(INDEX('Policy Characteristics'!K:K,MATCH($C802,'Policy Characteristics'!$C:$C,0))),"",INDEX('Policy Characteristics'!K:K,MATCH($C802,'Policy Characteristics'!$C:$C,0)))</f>
        <v/>
      </c>
      <c r="R802" s="254" t="str">
        <f>IF(ISBLANK(INDEX('Policy Characteristics'!L:L,MATCH($C802,'Policy Characteristics'!$C:$C,0))),"",INDEX('Policy Characteristics'!L:L,MATCH($C802,'Policy Characteristics'!$C:$C,0)))</f>
        <v/>
      </c>
    </row>
    <row r="803" spans="1:18" x14ac:dyDescent="0.25">
      <c r="A803" s="254" t="str">
        <f>IF(ISBLANK(INDEX('Policy Characteristics'!A:A,MATCH($C803,'Policy Characteristics'!$C:$C,0))),"",INDEX('Policy Characteristics'!A:A,MATCH($C803,'Policy Characteristics'!$C:$C,0)))</f>
        <v>Industry</v>
      </c>
      <c r="B803" s="262" t="str">
        <f>IF(ISBLANK(INDEX('Policy Characteristics'!B:B,MATCH($C803,'Policy Characteristics'!$C:$C,0))),"",INDEX('Policy Characteristics'!B:B,MATCH($C803,'Policy Characteristics'!$C:$C,0)))</f>
        <v>Decrease Cost of Capital</v>
      </c>
      <c r="C803" s="254" t="str">
        <f t="shared" si="49"/>
        <v>Perc Decrease in Cost of Capital for Clean Industrial Equipment</v>
      </c>
      <c r="D803" s="1" t="s">
        <v>3463</v>
      </c>
      <c r="E803" s="6" t="s">
        <v>3024</v>
      </c>
      <c r="F803" t="s">
        <v>3469</v>
      </c>
      <c r="G803" t="s">
        <v>2546</v>
      </c>
      <c r="H803" s="47">
        <f t="shared" si="50"/>
        <v>802</v>
      </c>
      <c r="I803" s="324" t="s">
        <v>40</v>
      </c>
      <c r="J803" s="255" t="str">
        <f>IF(ISBLANK(INDEX('Policy Characteristics'!D:D,MATCH($C803,'Policy Characteristics'!$C:$C,0))),"",INDEX('Policy Characteristics'!D:D,MATCH($C803,'Policy Characteristics'!$C:$C,0)))</f>
        <v>Decrease Clean Industrial Equipment Cost of Capital</v>
      </c>
      <c r="K803" s="254" t="str">
        <f>IF(ISBLANK(INDEX('Policy Characteristics'!E:E,MATCH($C803,'Policy Characteristics'!$C:$C,0))),"",INDEX('Policy Characteristics'!E:E,MATCH($C803,'Policy Characteristics'!$C:$C,0)))</f>
        <v>indst eqpt cost of capital</v>
      </c>
      <c r="L803" s="261">
        <f>IF(ISBLANK(INDEX('Policy Characteristics'!F:F,MATCH($C803,'Policy Characteristics'!$C:$C,0))),"",INDEX('Policy Characteristics'!F:F,MATCH($C803,'Policy Characteristics'!$C:$C,0)))</f>
        <v>0</v>
      </c>
      <c r="M803" s="261">
        <f>IF(ISBLANK(INDEX('Policy Characteristics'!G:G,MATCH($C803,'Policy Characteristics'!$C:$C,0))),"",INDEX('Policy Characteristics'!G:G,MATCH($C803,'Policy Characteristics'!$C:$C,0)))</f>
        <v>0.5</v>
      </c>
      <c r="N803" s="261">
        <f>IF(ISBLANK(INDEX('Policy Characteristics'!H:H,MATCH($C803,'Policy Characteristics'!$C:$C,0))),"",INDEX('Policy Characteristics'!H:H,MATCH($C803,'Policy Characteristics'!$C:$C,0)))</f>
        <v>0.01</v>
      </c>
      <c r="O803" s="254" t="str">
        <f>IF(ISBLANK(INDEX('Policy Characteristics'!I:I,MATCH($C803,'Policy Characteristics'!$C:$C,0))),"",INDEX('Policy Characteristics'!I:I,MATCH($C803,'Policy Characteristics'!$C:$C,0)))</f>
        <v>% decrease</v>
      </c>
      <c r="P803" s="254" t="str">
        <f>IF(ISBLANK(INDEX('Policy Characteristics'!J:J,MATCH($C803,'Policy Characteristics'!$C:$C,0))),"",INDEX('Policy Characteristics'!J:J,MATCH($C803,'Policy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03" s="254" t="str">
        <f>IF(ISBLANK(INDEX('Policy Characteristics'!K:K,MATCH($C803,'Policy Characteristics'!$C:$C,0))),"",INDEX('Policy Characteristics'!K:K,MATCH($C803,'Policy Characteristics'!$C:$C,0)))</f>
        <v/>
      </c>
      <c r="R803" s="254" t="str">
        <f>IF(ISBLANK(INDEX('Policy Characteristics'!L:L,MATCH($C803,'Policy Characteristics'!$C:$C,0))),"",INDEX('Policy Characteristics'!L:L,MATCH($C803,'Policy Characteristics'!$C:$C,0)))</f>
        <v/>
      </c>
    </row>
    <row r="804" spans="1:18" x14ac:dyDescent="0.25">
      <c r="A804" s="254" t="str">
        <f>IF(ISBLANK(INDEX('Policy Characteristics'!A:A,MATCH($C804,'Policy Characteristics'!$C:$C,0))),"",INDEX('Policy Characteristics'!A:A,MATCH($C804,'Policy Characteristics'!$C:$C,0)))</f>
        <v>Industry</v>
      </c>
      <c r="B804" s="262" t="str">
        <f>IF(ISBLANK(INDEX('Policy Characteristics'!B:B,MATCH($C804,'Policy Characteristics'!$C:$C,0))),"",INDEX('Policy Characteristics'!B:B,MATCH($C804,'Policy Characteristics'!$C:$C,0)))</f>
        <v>Decrease Cost of Capital</v>
      </c>
      <c r="C804" s="254" t="str">
        <f t="shared" si="49"/>
        <v>Perc Decrease in Cost of Capital for Clean Industrial Equipment</v>
      </c>
      <c r="D804" s="1" t="s">
        <v>3463</v>
      </c>
      <c r="E804" s="6" t="s">
        <v>3025</v>
      </c>
      <c r="F804" t="s">
        <v>3469</v>
      </c>
      <c r="G804" t="s">
        <v>2988</v>
      </c>
      <c r="H804" s="47">
        <f t="shared" si="50"/>
        <v>803</v>
      </c>
      <c r="I804" s="324" t="s">
        <v>40</v>
      </c>
      <c r="J804" s="255" t="str">
        <f>IF(ISBLANK(INDEX('Policy Characteristics'!D:D,MATCH($C804,'Policy Characteristics'!$C:$C,0))),"",INDEX('Policy Characteristics'!D:D,MATCH($C804,'Policy Characteristics'!$C:$C,0)))</f>
        <v>Decrease Clean Industrial Equipment Cost of Capital</v>
      </c>
      <c r="K804" s="254" t="str">
        <f>IF(ISBLANK(INDEX('Policy Characteristics'!E:E,MATCH($C804,'Policy Characteristics'!$C:$C,0))),"",INDEX('Policy Characteristics'!E:E,MATCH($C804,'Policy Characteristics'!$C:$C,0)))</f>
        <v>indst eqpt cost of capital</v>
      </c>
      <c r="L804" s="261">
        <f>IF(ISBLANK(INDEX('Policy Characteristics'!F:F,MATCH($C804,'Policy Characteristics'!$C:$C,0))),"",INDEX('Policy Characteristics'!F:F,MATCH($C804,'Policy Characteristics'!$C:$C,0)))</f>
        <v>0</v>
      </c>
      <c r="M804" s="261">
        <f>IF(ISBLANK(INDEX('Policy Characteristics'!G:G,MATCH($C804,'Policy Characteristics'!$C:$C,0))),"",INDEX('Policy Characteristics'!G:G,MATCH($C804,'Policy Characteristics'!$C:$C,0)))</f>
        <v>0.5</v>
      </c>
      <c r="N804" s="261">
        <f>IF(ISBLANK(INDEX('Policy Characteristics'!H:H,MATCH($C804,'Policy Characteristics'!$C:$C,0))),"",INDEX('Policy Characteristics'!H:H,MATCH($C804,'Policy Characteristics'!$C:$C,0)))</f>
        <v>0.01</v>
      </c>
      <c r="O804" s="254" t="str">
        <f>IF(ISBLANK(INDEX('Policy Characteristics'!I:I,MATCH($C804,'Policy Characteristics'!$C:$C,0))),"",INDEX('Policy Characteristics'!I:I,MATCH($C804,'Policy Characteristics'!$C:$C,0)))</f>
        <v>% decrease</v>
      </c>
      <c r="P804" s="254" t="str">
        <f>IF(ISBLANK(INDEX('Policy Characteristics'!J:J,MATCH($C804,'Policy Characteristics'!$C:$C,0))),"",INDEX('Policy Characteristics'!J:J,MATCH($C804,'Policy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04" s="254" t="str">
        <f>IF(ISBLANK(INDEX('Policy Characteristics'!K:K,MATCH($C804,'Policy Characteristics'!$C:$C,0))),"",INDEX('Policy Characteristics'!K:K,MATCH($C804,'Policy Characteristics'!$C:$C,0)))</f>
        <v/>
      </c>
      <c r="R804" s="254" t="str">
        <f>IF(ISBLANK(INDEX('Policy Characteristics'!L:L,MATCH($C804,'Policy Characteristics'!$C:$C,0))),"",INDEX('Policy Characteristics'!L:L,MATCH($C804,'Policy Characteristics'!$C:$C,0)))</f>
        <v/>
      </c>
    </row>
    <row r="805" spans="1:18" x14ac:dyDescent="0.25">
      <c r="A805" s="254" t="str">
        <f>IF(ISBLANK(INDEX('Policy Characteristics'!A:A,MATCH($C805,'Policy Characteristics'!$C:$C,0))),"",INDEX('Policy Characteristics'!A:A,MATCH($C805,'Policy Characteristics'!$C:$C,0)))</f>
        <v>Industry</v>
      </c>
      <c r="B805" s="262" t="str">
        <f>IF(ISBLANK(INDEX('Policy Characteristics'!B:B,MATCH($C805,'Policy Characteristics'!$C:$C,0))),"",INDEX('Policy Characteristics'!B:B,MATCH($C805,'Policy Characteristics'!$C:$C,0)))</f>
        <v>Decrease Cost of Capital</v>
      </c>
      <c r="C805" s="254" t="str">
        <f t="shared" si="49"/>
        <v>Perc Decrease in Cost of Capital for Clean Industrial Equipment</v>
      </c>
      <c r="D805" s="1" t="s">
        <v>3463</v>
      </c>
      <c r="E805" s="6" t="s">
        <v>3026</v>
      </c>
      <c r="F805" t="s">
        <v>3469</v>
      </c>
      <c r="G805" t="s">
        <v>2989</v>
      </c>
      <c r="H805" s="47">
        <f t="shared" si="50"/>
        <v>804</v>
      </c>
      <c r="I805" s="324" t="s">
        <v>40</v>
      </c>
      <c r="J805" s="255" t="str">
        <f>IF(ISBLANK(INDEX('Policy Characteristics'!D:D,MATCH($C805,'Policy Characteristics'!$C:$C,0))),"",INDEX('Policy Characteristics'!D:D,MATCH($C805,'Policy Characteristics'!$C:$C,0)))</f>
        <v>Decrease Clean Industrial Equipment Cost of Capital</v>
      </c>
      <c r="K805" s="254" t="str">
        <f>IF(ISBLANK(INDEX('Policy Characteristics'!E:E,MATCH($C805,'Policy Characteristics'!$C:$C,0))),"",INDEX('Policy Characteristics'!E:E,MATCH($C805,'Policy Characteristics'!$C:$C,0)))</f>
        <v>indst eqpt cost of capital</v>
      </c>
      <c r="L805" s="261">
        <f>IF(ISBLANK(INDEX('Policy Characteristics'!F:F,MATCH($C805,'Policy Characteristics'!$C:$C,0))),"",INDEX('Policy Characteristics'!F:F,MATCH($C805,'Policy Characteristics'!$C:$C,0)))</f>
        <v>0</v>
      </c>
      <c r="M805" s="261">
        <f>IF(ISBLANK(INDEX('Policy Characteristics'!G:G,MATCH($C805,'Policy Characteristics'!$C:$C,0))),"",INDEX('Policy Characteristics'!G:G,MATCH($C805,'Policy Characteristics'!$C:$C,0)))</f>
        <v>0.5</v>
      </c>
      <c r="N805" s="261">
        <f>IF(ISBLANK(INDEX('Policy Characteristics'!H:H,MATCH($C805,'Policy Characteristics'!$C:$C,0))),"",INDEX('Policy Characteristics'!H:H,MATCH($C805,'Policy Characteristics'!$C:$C,0)))</f>
        <v>0.01</v>
      </c>
      <c r="O805" s="254" t="str">
        <f>IF(ISBLANK(INDEX('Policy Characteristics'!I:I,MATCH($C805,'Policy Characteristics'!$C:$C,0))),"",INDEX('Policy Characteristics'!I:I,MATCH($C805,'Policy Characteristics'!$C:$C,0)))</f>
        <v>% decrease</v>
      </c>
      <c r="P805" s="254" t="str">
        <f>IF(ISBLANK(INDEX('Policy Characteristics'!J:J,MATCH($C805,'Policy Characteristics'!$C:$C,0))),"",INDEX('Policy Characteristics'!J:J,MATCH($C805,'Policy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05" s="254" t="str">
        <f>IF(ISBLANK(INDEX('Policy Characteristics'!K:K,MATCH($C805,'Policy Characteristics'!$C:$C,0))),"",INDEX('Policy Characteristics'!K:K,MATCH($C805,'Policy Characteristics'!$C:$C,0)))</f>
        <v/>
      </c>
      <c r="R805" s="254" t="str">
        <f>IF(ISBLANK(INDEX('Policy Characteristics'!L:L,MATCH($C805,'Policy Characteristics'!$C:$C,0))),"",INDEX('Policy Characteristics'!L:L,MATCH($C805,'Policy Characteristics'!$C:$C,0)))</f>
        <v/>
      </c>
    </row>
    <row r="806" spans="1:18" ht="30" x14ac:dyDescent="0.25">
      <c r="A806" s="254" t="str">
        <f>IF(ISBLANK(INDEX('Policy Characteristics'!A:A,MATCH($C806,'Policy Characteristics'!$C:$C,0))),"",INDEX('Policy Characteristics'!A:A,MATCH($C806,'Policy Characteristics'!$C:$C,0)))</f>
        <v>Industry</v>
      </c>
      <c r="B806" s="262" t="str">
        <f>IF(ISBLANK(INDEX('Policy Characteristics'!B:B,MATCH($C806,'Policy Characteristics'!$C:$C,0))),"",INDEX('Policy Characteristics'!B:B,MATCH($C806,'Policy Characteristics'!$C:$C,0)))</f>
        <v>Decrease Cost of Capital</v>
      </c>
      <c r="C806" s="254" t="str">
        <f t="shared" si="49"/>
        <v>Perc Decrease in Cost of Capital for Clean Industrial Equipment</v>
      </c>
      <c r="D806" s="1" t="s">
        <v>3463</v>
      </c>
      <c r="E806" s="6" t="s">
        <v>3027</v>
      </c>
      <c r="F806" t="s">
        <v>3469</v>
      </c>
      <c r="G806" t="s">
        <v>2990</v>
      </c>
      <c r="H806" s="47">
        <f t="shared" si="50"/>
        <v>805</v>
      </c>
      <c r="I806" s="324" t="s">
        <v>40</v>
      </c>
      <c r="J806" s="255" t="str">
        <f>IF(ISBLANK(INDEX('Policy Characteristics'!D:D,MATCH($C806,'Policy Characteristics'!$C:$C,0))),"",INDEX('Policy Characteristics'!D:D,MATCH($C806,'Policy Characteristics'!$C:$C,0)))</f>
        <v>Decrease Clean Industrial Equipment Cost of Capital</v>
      </c>
      <c r="K806" s="254" t="str">
        <f>IF(ISBLANK(INDEX('Policy Characteristics'!E:E,MATCH($C806,'Policy Characteristics'!$C:$C,0))),"",INDEX('Policy Characteristics'!E:E,MATCH($C806,'Policy Characteristics'!$C:$C,0)))</f>
        <v>indst eqpt cost of capital</v>
      </c>
      <c r="L806" s="261">
        <f>IF(ISBLANK(INDEX('Policy Characteristics'!F:F,MATCH($C806,'Policy Characteristics'!$C:$C,0))),"",INDEX('Policy Characteristics'!F:F,MATCH($C806,'Policy Characteristics'!$C:$C,0)))</f>
        <v>0</v>
      </c>
      <c r="M806" s="261">
        <f>IF(ISBLANK(INDEX('Policy Characteristics'!G:G,MATCH($C806,'Policy Characteristics'!$C:$C,0))),"",INDEX('Policy Characteristics'!G:G,MATCH($C806,'Policy Characteristics'!$C:$C,0)))</f>
        <v>0.5</v>
      </c>
      <c r="N806" s="261">
        <f>IF(ISBLANK(INDEX('Policy Characteristics'!H:H,MATCH($C806,'Policy Characteristics'!$C:$C,0))),"",INDEX('Policy Characteristics'!H:H,MATCH($C806,'Policy Characteristics'!$C:$C,0)))</f>
        <v>0.01</v>
      </c>
      <c r="O806" s="254" t="str">
        <f>IF(ISBLANK(INDEX('Policy Characteristics'!I:I,MATCH($C806,'Policy Characteristics'!$C:$C,0))),"",INDEX('Policy Characteristics'!I:I,MATCH($C806,'Policy Characteristics'!$C:$C,0)))</f>
        <v>% decrease</v>
      </c>
      <c r="P806" s="254" t="str">
        <f>IF(ISBLANK(INDEX('Policy Characteristics'!J:J,MATCH($C806,'Policy Characteristics'!$C:$C,0))),"",INDEX('Policy Characteristics'!J:J,MATCH($C806,'Policy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06" s="254" t="str">
        <f>IF(ISBLANK(INDEX('Policy Characteristics'!K:K,MATCH($C806,'Policy Characteristics'!$C:$C,0))),"",INDEX('Policy Characteristics'!K:K,MATCH($C806,'Policy Characteristics'!$C:$C,0)))</f>
        <v/>
      </c>
      <c r="R806" s="254" t="str">
        <f>IF(ISBLANK(INDEX('Policy Characteristics'!L:L,MATCH($C806,'Policy Characteristics'!$C:$C,0))),"",INDEX('Policy Characteristics'!L:L,MATCH($C806,'Policy Characteristics'!$C:$C,0)))</f>
        <v/>
      </c>
    </row>
    <row r="807" spans="1:18" x14ac:dyDescent="0.25">
      <c r="A807" s="254" t="str">
        <f>IF(ISBLANK(INDEX('Policy Characteristics'!A:A,MATCH($C807,'Policy Characteristics'!$C:$C,0))),"",INDEX('Policy Characteristics'!A:A,MATCH($C807,'Policy Characteristics'!$C:$C,0)))</f>
        <v>Industry</v>
      </c>
      <c r="B807" s="262" t="str">
        <f>IF(ISBLANK(INDEX('Policy Characteristics'!B:B,MATCH($C807,'Policy Characteristics'!$C:$C,0))),"",INDEX('Policy Characteristics'!B:B,MATCH($C807,'Policy Characteristics'!$C:$C,0)))</f>
        <v>Decrease Cost of Capital</v>
      </c>
      <c r="C807" s="254" t="str">
        <f t="shared" si="49"/>
        <v>Perc Decrease in Cost of Capital for Clean Industrial Equipment</v>
      </c>
      <c r="D807" s="1" t="s">
        <v>3463</v>
      </c>
      <c r="E807" s="6" t="s">
        <v>3028</v>
      </c>
      <c r="F807" t="s">
        <v>3469</v>
      </c>
      <c r="G807" t="s">
        <v>2547</v>
      </c>
      <c r="H807" s="47">
        <f t="shared" si="50"/>
        <v>806</v>
      </c>
      <c r="I807" s="324" t="s">
        <v>40</v>
      </c>
      <c r="J807" s="255" t="str">
        <f>IF(ISBLANK(INDEX('Policy Characteristics'!D:D,MATCH($C807,'Policy Characteristics'!$C:$C,0))),"",INDEX('Policy Characteristics'!D:D,MATCH($C807,'Policy Characteristics'!$C:$C,0)))</f>
        <v>Decrease Clean Industrial Equipment Cost of Capital</v>
      </c>
      <c r="K807" s="254" t="str">
        <f>IF(ISBLANK(INDEX('Policy Characteristics'!E:E,MATCH($C807,'Policy Characteristics'!$C:$C,0))),"",INDEX('Policy Characteristics'!E:E,MATCH($C807,'Policy Characteristics'!$C:$C,0)))</f>
        <v>indst eqpt cost of capital</v>
      </c>
      <c r="L807" s="261">
        <f>IF(ISBLANK(INDEX('Policy Characteristics'!F:F,MATCH($C807,'Policy Characteristics'!$C:$C,0))),"",INDEX('Policy Characteristics'!F:F,MATCH($C807,'Policy Characteristics'!$C:$C,0)))</f>
        <v>0</v>
      </c>
      <c r="M807" s="261">
        <f>IF(ISBLANK(INDEX('Policy Characteristics'!G:G,MATCH($C807,'Policy Characteristics'!$C:$C,0))),"",INDEX('Policy Characteristics'!G:G,MATCH($C807,'Policy Characteristics'!$C:$C,0)))</f>
        <v>0.5</v>
      </c>
      <c r="N807" s="261">
        <f>IF(ISBLANK(INDEX('Policy Characteristics'!H:H,MATCH($C807,'Policy Characteristics'!$C:$C,0))),"",INDEX('Policy Characteristics'!H:H,MATCH($C807,'Policy Characteristics'!$C:$C,0)))</f>
        <v>0.01</v>
      </c>
      <c r="O807" s="254" t="str">
        <f>IF(ISBLANK(INDEX('Policy Characteristics'!I:I,MATCH($C807,'Policy Characteristics'!$C:$C,0))),"",INDEX('Policy Characteristics'!I:I,MATCH($C807,'Policy Characteristics'!$C:$C,0)))</f>
        <v>% decrease</v>
      </c>
      <c r="P807" s="254" t="str">
        <f>IF(ISBLANK(INDEX('Policy Characteristics'!J:J,MATCH($C807,'Policy Characteristics'!$C:$C,0))),"",INDEX('Policy Characteristics'!J:J,MATCH($C807,'Policy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07" s="254" t="str">
        <f>IF(ISBLANK(INDEX('Policy Characteristics'!K:K,MATCH($C807,'Policy Characteristics'!$C:$C,0))),"",INDEX('Policy Characteristics'!K:K,MATCH($C807,'Policy Characteristics'!$C:$C,0)))</f>
        <v/>
      </c>
      <c r="R807" s="254" t="str">
        <f>IF(ISBLANK(INDEX('Policy Characteristics'!L:L,MATCH($C807,'Policy Characteristics'!$C:$C,0))),"",INDEX('Policy Characteristics'!L:L,MATCH($C807,'Policy Characteristics'!$C:$C,0)))</f>
        <v/>
      </c>
    </row>
    <row r="808" spans="1:18" x14ac:dyDescent="0.25">
      <c r="A808" s="254" t="str">
        <f>IF(ISBLANK(INDEX('Policy Characteristics'!A:A,MATCH($C808,'Policy Characteristics'!$C:$C,0))),"",INDEX('Policy Characteristics'!A:A,MATCH($C808,'Policy Characteristics'!$C:$C,0)))</f>
        <v>Industry</v>
      </c>
      <c r="B808" s="262" t="str">
        <f>IF(ISBLANK(INDEX('Policy Characteristics'!B:B,MATCH($C808,'Policy Characteristics'!$C:$C,0))),"",INDEX('Policy Characteristics'!B:B,MATCH($C808,'Policy Characteristics'!$C:$C,0)))</f>
        <v>Decrease Cost of Capital</v>
      </c>
      <c r="C808" s="254" t="str">
        <f t="shared" si="49"/>
        <v>Perc Decrease in Cost of Capital for Clean Industrial Equipment</v>
      </c>
      <c r="D808" s="1" t="s">
        <v>3463</v>
      </c>
      <c r="E808" s="6" t="s">
        <v>3029</v>
      </c>
      <c r="F808" t="s">
        <v>3469</v>
      </c>
      <c r="G808" t="s">
        <v>2991</v>
      </c>
      <c r="H808" s="47">
        <f t="shared" si="50"/>
        <v>807</v>
      </c>
      <c r="I808" s="324" t="s">
        <v>40</v>
      </c>
      <c r="J808" s="255" t="str">
        <f>IF(ISBLANK(INDEX('Policy Characteristics'!D:D,MATCH($C808,'Policy Characteristics'!$C:$C,0))),"",INDEX('Policy Characteristics'!D:D,MATCH($C808,'Policy Characteristics'!$C:$C,0)))</f>
        <v>Decrease Clean Industrial Equipment Cost of Capital</v>
      </c>
      <c r="K808" s="254" t="str">
        <f>IF(ISBLANK(INDEX('Policy Characteristics'!E:E,MATCH($C808,'Policy Characteristics'!$C:$C,0))),"",INDEX('Policy Characteristics'!E:E,MATCH($C808,'Policy Characteristics'!$C:$C,0)))</f>
        <v>indst eqpt cost of capital</v>
      </c>
      <c r="L808" s="261">
        <f>IF(ISBLANK(INDEX('Policy Characteristics'!F:F,MATCH($C808,'Policy Characteristics'!$C:$C,0))),"",INDEX('Policy Characteristics'!F:F,MATCH($C808,'Policy Characteristics'!$C:$C,0)))</f>
        <v>0</v>
      </c>
      <c r="M808" s="261">
        <f>IF(ISBLANK(INDEX('Policy Characteristics'!G:G,MATCH($C808,'Policy Characteristics'!$C:$C,0))),"",INDEX('Policy Characteristics'!G:G,MATCH($C808,'Policy Characteristics'!$C:$C,0)))</f>
        <v>0.5</v>
      </c>
      <c r="N808" s="261">
        <f>IF(ISBLANK(INDEX('Policy Characteristics'!H:H,MATCH($C808,'Policy Characteristics'!$C:$C,0))),"",INDEX('Policy Characteristics'!H:H,MATCH($C808,'Policy Characteristics'!$C:$C,0)))</f>
        <v>0.01</v>
      </c>
      <c r="O808" s="254" t="str">
        <f>IF(ISBLANK(INDEX('Policy Characteristics'!I:I,MATCH($C808,'Policy Characteristics'!$C:$C,0))),"",INDEX('Policy Characteristics'!I:I,MATCH($C808,'Policy Characteristics'!$C:$C,0)))</f>
        <v>% decrease</v>
      </c>
      <c r="P808" s="254" t="str">
        <f>IF(ISBLANK(INDEX('Policy Characteristics'!J:J,MATCH($C808,'Policy Characteristics'!$C:$C,0))),"",INDEX('Policy Characteristics'!J:J,MATCH($C808,'Policy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08" s="254" t="str">
        <f>IF(ISBLANK(INDEX('Policy Characteristics'!K:K,MATCH($C808,'Policy Characteristics'!$C:$C,0))),"",INDEX('Policy Characteristics'!K:K,MATCH($C808,'Policy Characteristics'!$C:$C,0)))</f>
        <v/>
      </c>
      <c r="R808" s="254" t="str">
        <f>IF(ISBLANK(INDEX('Policy Characteristics'!L:L,MATCH($C808,'Policy Characteristics'!$C:$C,0))),"",INDEX('Policy Characteristics'!L:L,MATCH($C808,'Policy Characteristics'!$C:$C,0)))</f>
        <v/>
      </c>
    </row>
    <row r="809" spans="1:18" ht="30" x14ac:dyDescent="0.25">
      <c r="A809" s="254" t="str">
        <f>IF(ISBLANK(INDEX('Policy Characteristics'!A:A,MATCH($C809,'Policy Characteristics'!$C:$C,0))),"",INDEX('Policy Characteristics'!A:A,MATCH($C809,'Policy Characteristics'!$C:$C,0)))</f>
        <v>Industry</v>
      </c>
      <c r="B809" s="262" t="str">
        <f>IF(ISBLANK(INDEX('Policy Characteristics'!B:B,MATCH($C809,'Policy Characteristics'!$C:$C,0))),"",INDEX('Policy Characteristics'!B:B,MATCH($C809,'Policy Characteristics'!$C:$C,0)))</f>
        <v>Decrease Cost of Capital</v>
      </c>
      <c r="C809" s="254" t="str">
        <f t="shared" si="49"/>
        <v>Perc Decrease in Cost of Capital for Clean Industrial Equipment</v>
      </c>
      <c r="D809" s="1" t="s">
        <v>3463</v>
      </c>
      <c r="E809" s="6" t="s">
        <v>3030</v>
      </c>
      <c r="F809" t="s">
        <v>3469</v>
      </c>
      <c r="G809" t="s">
        <v>2992</v>
      </c>
      <c r="H809" s="47">
        <f t="shared" si="50"/>
        <v>808</v>
      </c>
      <c r="I809" s="324" t="s">
        <v>40</v>
      </c>
      <c r="J809" s="255" t="str">
        <f>IF(ISBLANK(INDEX('Policy Characteristics'!D:D,MATCH($C809,'Policy Characteristics'!$C:$C,0))),"",INDEX('Policy Characteristics'!D:D,MATCH($C809,'Policy Characteristics'!$C:$C,0)))</f>
        <v>Decrease Clean Industrial Equipment Cost of Capital</v>
      </c>
      <c r="K809" s="254" t="str">
        <f>IF(ISBLANK(INDEX('Policy Characteristics'!E:E,MATCH($C809,'Policy Characteristics'!$C:$C,0))),"",INDEX('Policy Characteristics'!E:E,MATCH($C809,'Policy Characteristics'!$C:$C,0)))</f>
        <v>indst eqpt cost of capital</v>
      </c>
      <c r="L809" s="261">
        <f>IF(ISBLANK(INDEX('Policy Characteristics'!F:F,MATCH($C809,'Policy Characteristics'!$C:$C,0))),"",INDEX('Policy Characteristics'!F:F,MATCH($C809,'Policy Characteristics'!$C:$C,0)))</f>
        <v>0</v>
      </c>
      <c r="M809" s="261">
        <f>IF(ISBLANK(INDEX('Policy Characteristics'!G:G,MATCH($C809,'Policy Characteristics'!$C:$C,0))),"",INDEX('Policy Characteristics'!G:G,MATCH($C809,'Policy Characteristics'!$C:$C,0)))</f>
        <v>0.5</v>
      </c>
      <c r="N809" s="261">
        <f>IF(ISBLANK(INDEX('Policy Characteristics'!H:H,MATCH($C809,'Policy Characteristics'!$C:$C,0))),"",INDEX('Policy Characteristics'!H:H,MATCH($C809,'Policy Characteristics'!$C:$C,0)))</f>
        <v>0.01</v>
      </c>
      <c r="O809" s="254" t="str">
        <f>IF(ISBLANK(INDEX('Policy Characteristics'!I:I,MATCH($C809,'Policy Characteristics'!$C:$C,0))),"",INDEX('Policy Characteristics'!I:I,MATCH($C809,'Policy Characteristics'!$C:$C,0)))</f>
        <v>% decrease</v>
      </c>
      <c r="P809" s="254" t="str">
        <f>IF(ISBLANK(INDEX('Policy Characteristics'!J:J,MATCH($C809,'Policy Characteristics'!$C:$C,0))),"",INDEX('Policy Characteristics'!J:J,MATCH($C809,'Policy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09" s="254" t="str">
        <f>IF(ISBLANK(INDEX('Policy Characteristics'!K:K,MATCH($C809,'Policy Characteristics'!$C:$C,0))),"",INDEX('Policy Characteristics'!K:K,MATCH($C809,'Policy Characteristics'!$C:$C,0)))</f>
        <v/>
      </c>
      <c r="R809" s="254" t="str">
        <f>IF(ISBLANK(INDEX('Policy Characteristics'!L:L,MATCH($C809,'Policy Characteristics'!$C:$C,0))),"",INDEX('Policy Characteristics'!L:L,MATCH($C809,'Policy Characteristics'!$C:$C,0)))</f>
        <v/>
      </c>
    </row>
    <row r="810" spans="1:18" x14ac:dyDescent="0.25">
      <c r="A810" s="254" t="str">
        <f>IF(ISBLANK(INDEX('Policy Characteristics'!A:A,MATCH($C810,'Policy Characteristics'!$C:$C,0))),"",INDEX('Policy Characteristics'!A:A,MATCH($C810,'Policy Characteristics'!$C:$C,0)))</f>
        <v>Industry</v>
      </c>
      <c r="B810" s="262" t="str">
        <f>IF(ISBLANK(INDEX('Policy Characteristics'!B:B,MATCH($C810,'Policy Characteristics'!$C:$C,0))),"",INDEX('Policy Characteristics'!B:B,MATCH($C810,'Policy Characteristics'!$C:$C,0)))</f>
        <v>Decrease Cost of Capital</v>
      </c>
      <c r="C810" s="254" t="str">
        <f t="shared" si="49"/>
        <v>Perc Decrease in Cost of Capital for Clean Industrial Equipment</v>
      </c>
      <c r="D810" s="1" t="s">
        <v>3463</v>
      </c>
      <c r="E810" s="6" t="s">
        <v>3031</v>
      </c>
      <c r="F810" t="s">
        <v>3469</v>
      </c>
      <c r="G810" t="s">
        <v>2993</v>
      </c>
      <c r="H810" s="47">
        <f t="shared" si="50"/>
        <v>809</v>
      </c>
      <c r="I810" s="324" t="s">
        <v>40</v>
      </c>
      <c r="J810" s="255" t="str">
        <f>IF(ISBLANK(INDEX('Policy Characteristics'!D:D,MATCH($C810,'Policy Characteristics'!$C:$C,0))),"",INDEX('Policy Characteristics'!D:D,MATCH($C810,'Policy Characteristics'!$C:$C,0)))</f>
        <v>Decrease Clean Industrial Equipment Cost of Capital</v>
      </c>
      <c r="K810" s="254" t="str">
        <f>IF(ISBLANK(INDEX('Policy Characteristics'!E:E,MATCH($C810,'Policy Characteristics'!$C:$C,0))),"",INDEX('Policy Characteristics'!E:E,MATCH($C810,'Policy Characteristics'!$C:$C,0)))</f>
        <v>indst eqpt cost of capital</v>
      </c>
      <c r="L810" s="261">
        <f>IF(ISBLANK(INDEX('Policy Characteristics'!F:F,MATCH($C810,'Policy Characteristics'!$C:$C,0))),"",INDEX('Policy Characteristics'!F:F,MATCH($C810,'Policy Characteristics'!$C:$C,0)))</f>
        <v>0</v>
      </c>
      <c r="M810" s="261">
        <f>IF(ISBLANK(INDEX('Policy Characteristics'!G:G,MATCH($C810,'Policy Characteristics'!$C:$C,0))),"",INDEX('Policy Characteristics'!G:G,MATCH($C810,'Policy Characteristics'!$C:$C,0)))</f>
        <v>0.5</v>
      </c>
      <c r="N810" s="261">
        <f>IF(ISBLANK(INDEX('Policy Characteristics'!H:H,MATCH($C810,'Policy Characteristics'!$C:$C,0))),"",INDEX('Policy Characteristics'!H:H,MATCH($C810,'Policy Characteristics'!$C:$C,0)))</f>
        <v>0.01</v>
      </c>
      <c r="O810" s="254" t="str">
        <f>IF(ISBLANK(INDEX('Policy Characteristics'!I:I,MATCH($C810,'Policy Characteristics'!$C:$C,0))),"",INDEX('Policy Characteristics'!I:I,MATCH($C810,'Policy Characteristics'!$C:$C,0)))</f>
        <v>% decrease</v>
      </c>
      <c r="P810" s="254" t="str">
        <f>IF(ISBLANK(INDEX('Policy Characteristics'!J:J,MATCH($C810,'Policy Characteristics'!$C:$C,0))),"",INDEX('Policy Characteristics'!J:J,MATCH($C810,'Policy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10" s="254" t="str">
        <f>IF(ISBLANK(INDEX('Policy Characteristics'!K:K,MATCH($C810,'Policy Characteristics'!$C:$C,0))),"",INDEX('Policy Characteristics'!K:K,MATCH($C810,'Policy Characteristics'!$C:$C,0)))</f>
        <v/>
      </c>
      <c r="R810" s="254" t="str">
        <f>IF(ISBLANK(INDEX('Policy Characteristics'!L:L,MATCH($C810,'Policy Characteristics'!$C:$C,0))),"",INDEX('Policy Characteristics'!L:L,MATCH($C810,'Policy Characteristics'!$C:$C,0)))</f>
        <v/>
      </c>
    </row>
    <row r="811" spans="1:18" x14ac:dyDescent="0.25">
      <c r="A811" s="254" t="str">
        <f>IF(ISBLANK(INDEX('Policy Characteristics'!A:A,MATCH($C811,'Policy Characteristics'!$C:$C,0))),"",INDEX('Policy Characteristics'!A:A,MATCH($C811,'Policy Characteristics'!$C:$C,0)))</f>
        <v>Industry</v>
      </c>
      <c r="B811" s="262" t="str">
        <f>IF(ISBLANK(INDEX('Policy Characteristics'!B:B,MATCH($C811,'Policy Characteristics'!$C:$C,0))),"",INDEX('Policy Characteristics'!B:B,MATCH($C811,'Policy Characteristics'!$C:$C,0)))</f>
        <v>Decrease Cost of Capital</v>
      </c>
      <c r="C811" s="254" t="str">
        <f t="shared" si="49"/>
        <v>Perc Decrease in Cost of Capital for Clean Industrial Equipment</v>
      </c>
      <c r="D811" s="1" t="s">
        <v>3463</v>
      </c>
      <c r="E811" s="6" t="s">
        <v>3032</v>
      </c>
      <c r="F811" t="s">
        <v>3469</v>
      </c>
      <c r="G811" t="s">
        <v>2994</v>
      </c>
      <c r="H811" s="47">
        <f t="shared" si="50"/>
        <v>810</v>
      </c>
      <c r="I811" s="324" t="s">
        <v>40</v>
      </c>
      <c r="J811" s="255" t="str">
        <f>IF(ISBLANK(INDEX('Policy Characteristics'!D:D,MATCH($C811,'Policy Characteristics'!$C:$C,0))),"",INDEX('Policy Characteristics'!D:D,MATCH($C811,'Policy Characteristics'!$C:$C,0)))</f>
        <v>Decrease Clean Industrial Equipment Cost of Capital</v>
      </c>
      <c r="K811" s="254" t="str">
        <f>IF(ISBLANK(INDEX('Policy Characteristics'!E:E,MATCH($C811,'Policy Characteristics'!$C:$C,0))),"",INDEX('Policy Characteristics'!E:E,MATCH($C811,'Policy Characteristics'!$C:$C,0)))</f>
        <v>indst eqpt cost of capital</v>
      </c>
      <c r="L811" s="261">
        <f>IF(ISBLANK(INDEX('Policy Characteristics'!F:F,MATCH($C811,'Policy Characteristics'!$C:$C,0))),"",INDEX('Policy Characteristics'!F:F,MATCH($C811,'Policy Characteristics'!$C:$C,0)))</f>
        <v>0</v>
      </c>
      <c r="M811" s="261">
        <f>IF(ISBLANK(INDEX('Policy Characteristics'!G:G,MATCH($C811,'Policy Characteristics'!$C:$C,0))),"",INDEX('Policy Characteristics'!G:G,MATCH($C811,'Policy Characteristics'!$C:$C,0)))</f>
        <v>0.5</v>
      </c>
      <c r="N811" s="261">
        <f>IF(ISBLANK(INDEX('Policy Characteristics'!H:H,MATCH($C811,'Policy Characteristics'!$C:$C,0))),"",INDEX('Policy Characteristics'!H:H,MATCH($C811,'Policy Characteristics'!$C:$C,0)))</f>
        <v>0.01</v>
      </c>
      <c r="O811" s="254" t="str">
        <f>IF(ISBLANK(INDEX('Policy Characteristics'!I:I,MATCH($C811,'Policy Characteristics'!$C:$C,0))),"",INDEX('Policy Characteristics'!I:I,MATCH($C811,'Policy Characteristics'!$C:$C,0)))</f>
        <v>% decrease</v>
      </c>
      <c r="P811" s="254" t="str">
        <f>IF(ISBLANK(INDEX('Policy Characteristics'!J:J,MATCH($C811,'Policy Characteristics'!$C:$C,0))),"",INDEX('Policy Characteristics'!J:J,MATCH($C811,'Policy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11" s="254" t="str">
        <f>IF(ISBLANK(INDEX('Policy Characteristics'!K:K,MATCH($C811,'Policy Characteristics'!$C:$C,0))),"",INDEX('Policy Characteristics'!K:K,MATCH($C811,'Policy Characteristics'!$C:$C,0)))</f>
        <v/>
      </c>
      <c r="R811" s="254" t="str">
        <f>IF(ISBLANK(INDEX('Policy Characteristics'!L:L,MATCH($C811,'Policy Characteristics'!$C:$C,0))),"",INDEX('Policy Characteristics'!L:L,MATCH($C811,'Policy Characteristics'!$C:$C,0)))</f>
        <v/>
      </c>
    </row>
    <row r="812" spans="1:18" x14ac:dyDescent="0.25">
      <c r="A812" s="254" t="str">
        <f>IF(ISBLANK(INDEX('Policy Characteristics'!A:A,MATCH($C812,'Policy Characteristics'!$C:$C,0))),"",INDEX('Policy Characteristics'!A:A,MATCH($C812,'Policy Characteristics'!$C:$C,0)))</f>
        <v>Industry</v>
      </c>
      <c r="B812" s="262" t="str">
        <f>IF(ISBLANK(INDEX('Policy Characteristics'!B:B,MATCH($C812,'Policy Characteristics'!$C:$C,0))),"",INDEX('Policy Characteristics'!B:B,MATCH($C812,'Policy Characteristics'!$C:$C,0)))</f>
        <v>Decrease Cost of Capital</v>
      </c>
      <c r="C812" s="254" t="str">
        <f t="shared" si="49"/>
        <v>Perc Decrease in Cost of Capital for Clean Industrial Equipment</v>
      </c>
      <c r="D812" s="1" t="s">
        <v>3463</v>
      </c>
      <c r="E812" s="6" t="s">
        <v>3033</v>
      </c>
      <c r="F812" t="s">
        <v>3469</v>
      </c>
      <c r="G812" t="s">
        <v>2995</v>
      </c>
      <c r="H812" s="47">
        <f t="shared" si="50"/>
        <v>811</v>
      </c>
      <c r="I812" s="324" t="s">
        <v>40</v>
      </c>
      <c r="J812" s="255" t="str">
        <f>IF(ISBLANK(INDEX('Policy Characteristics'!D:D,MATCH($C812,'Policy Characteristics'!$C:$C,0))),"",INDEX('Policy Characteristics'!D:D,MATCH($C812,'Policy Characteristics'!$C:$C,0)))</f>
        <v>Decrease Clean Industrial Equipment Cost of Capital</v>
      </c>
      <c r="K812" s="254" t="str">
        <f>IF(ISBLANK(INDEX('Policy Characteristics'!E:E,MATCH($C812,'Policy Characteristics'!$C:$C,0))),"",INDEX('Policy Characteristics'!E:E,MATCH($C812,'Policy Characteristics'!$C:$C,0)))</f>
        <v>indst eqpt cost of capital</v>
      </c>
      <c r="L812" s="261">
        <f>IF(ISBLANK(INDEX('Policy Characteristics'!F:F,MATCH($C812,'Policy Characteristics'!$C:$C,0))),"",INDEX('Policy Characteristics'!F:F,MATCH($C812,'Policy Characteristics'!$C:$C,0)))</f>
        <v>0</v>
      </c>
      <c r="M812" s="261">
        <f>IF(ISBLANK(INDEX('Policy Characteristics'!G:G,MATCH($C812,'Policy Characteristics'!$C:$C,0))),"",INDEX('Policy Characteristics'!G:G,MATCH($C812,'Policy Characteristics'!$C:$C,0)))</f>
        <v>0.5</v>
      </c>
      <c r="N812" s="261">
        <f>IF(ISBLANK(INDEX('Policy Characteristics'!H:H,MATCH($C812,'Policy Characteristics'!$C:$C,0))),"",INDEX('Policy Characteristics'!H:H,MATCH($C812,'Policy Characteristics'!$C:$C,0)))</f>
        <v>0.01</v>
      </c>
      <c r="O812" s="254" t="str">
        <f>IF(ISBLANK(INDEX('Policy Characteristics'!I:I,MATCH($C812,'Policy Characteristics'!$C:$C,0))),"",INDEX('Policy Characteristics'!I:I,MATCH($C812,'Policy Characteristics'!$C:$C,0)))</f>
        <v>% decrease</v>
      </c>
      <c r="P812" s="254" t="str">
        <f>IF(ISBLANK(INDEX('Policy Characteristics'!J:J,MATCH($C812,'Policy Characteristics'!$C:$C,0))),"",INDEX('Policy Characteristics'!J:J,MATCH($C812,'Policy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12" s="254" t="str">
        <f>IF(ISBLANK(INDEX('Policy Characteristics'!K:K,MATCH($C812,'Policy Characteristics'!$C:$C,0))),"",INDEX('Policy Characteristics'!K:K,MATCH($C812,'Policy Characteristics'!$C:$C,0)))</f>
        <v/>
      </c>
      <c r="R812" s="254" t="str">
        <f>IF(ISBLANK(INDEX('Policy Characteristics'!L:L,MATCH($C812,'Policy Characteristics'!$C:$C,0))),"",INDEX('Policy Characteristics'!L:L,MATCH($C812,'Policy Characteristics'!$C:$C,0)))</f>
        <v/>
      </c>
    </row>
    <row r="813" spans="1:18" x14ac:dyDescent="0.25">
      <c r="A813" s="254" t="str">
        <f>IF(ISBLANK(INDEX('Policy Characteristics'!A:A,MATCH($C813,'Policy Characteristics'!$C:$C,0))),"",INDEX('Policy Characteristics'!A:A,MATCH($C813,'Policy Characteristics'!$C:$C,0)))</f>
        <v>Industry</v>
      </c>
      <c r="B813" s="262" t="str">
        <f>IF(ISBLANK(INDEX('Policy Characteristics'!B:B,MATCH($C813,'Policy Characteristics'!$C:$C,0))),"",INDEX('Policy Characteristics'!B:B,MATCH($C813,'Policy Characteristics'!$C:$C,0)))</f>
        <v>Decrease Cost of Capital</v>
      </c>
      <c r="C813" s="254" t="str">
        <f t="shared" si="49"/>
        <v>Perc Decrease in Cost of Capital for Clean Industrial Equipment</v>
      </c>
      <c r="D813" s="1" t="s">
        <v>3463</v>
      </c>
      <c r="E813" s="6" t="s">
        <v>3034</v>
      </c>
      <c r="F813" t="s">
        <v>3469</v>
      </c>
      <c r="G813" t="s">
        <v>2996</v>
      </c>
      <c r="H813" s="47">
        <f t="shared" si="50"/>
        <v>812</v>
      </c>
      <c r="I813" s="324" t="s">
        <v>40</v>
      </c>
      <c r="J813" s="255" t="str">
        <f>IF(ISBLANK(INDEX('Policy Characteristics'!D:D,MATCH($C813,'Policy Characteristics'!$C:$C,0))),"",INDEX('Policy Characteristics'!D:D,MATCH($C813,'Policy Characteristics'!$C:$C,0)))</f>
        <v>Decrease Clean Industrial Equipment Cost of Capital</v>
      </c>
      <c r="K813" s="254" t="str">
        <f>IF(ISBLANK(INDEX('Policy Characteristics'!E:E,MATCH($C813,'Policy Characteristics'!$C:$C,0))),"",INDEX('Policy Characteristics'!E:E,MATCH($C813,'Policy Characteristics'!$C:$C,0)))</f>
        <v>indst eqpt cost of capital</v>
      </c>
      <c r="L813" s="261">
        <f>IF(ISBLANK(INDEX('Policy Characteristics'!F:F,MATCH($C813,'Policy Characteristics'!$C:$C,0))),"",INDEX('Policy Characteristics'!F:F,MATCH($C813,'Policy Characteristics'!$C:$C,0)))</f>
        <v>0</v>
      </c>
      <c r="M813" s="261">
        <f>IF(ISBLANK(INDEX('Policy Characteristics'!G:G,MATCH($C813,'Policy Characteristics'!$C:$C,0))),"",INDEX('Policy Characteristics'!G:G,MATCH($C813,'Policy Characteristics'!$C:$C,0)))</f>
        <v>0.5</v>
      </c>
      <c r="N813" s="261">
        <f>IF(ISBLANK(INDEX('Policy Characteristics'!H:H,MATCH($C813,'Policy Characteristics'!$C:$C,0))),"",INDEX('Policy Characteristics'!H:H,MATCH($C813,'Policy Characteristics'!$C:$C,0)))</f>
        <v>0.01</v>
      </c>
      <c r="O813" s="254" t="str">
        <f>IF(ISBLANK(INDEX('Policy Characteristics'!I:I,MATCH($C813,'Policy Characteristics'!$C:$C,0))),"",INDEX('Policy Characteristics'!I:I,MATCH($C813,'Policy Characteristics'!$C:$C,0)))</f>
        <v>% decrease</v>
      </c>
      <c r="P813" s="254" t="str">
        <f>IF(ISBLANK(INDEX('Policy Characteristics'!J:J,MATCH($C813,'Policy Characteristics'!$C:$C,0))),"",INDEX('Policy Characteristics'!J:J,MATCH($C813,'Policy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13" s="254" t="str">
        <f>IF(ISBLANK(INDEX('Policy Characteristics'!K:K,MATCH($C813,'Policy Characteristics'!$C:$C,0))),"",INDEX('Policy Characteristics'!K:K,MATCH($C813,'Policy Characteristics'!$C:$C,0)))</f>
        <v/>
      </c>
      <c r="R813" s="254" t="str">
        <f>IF(ISBLANK(INDEX('Policy Characteristics'!L:L,MATCH($C813,'Policy Characteristics'!$C:$C,0))),"",INDEX('Policy Characteristics'!L:L,MATCH($C813,'Policy Characteristics'!$C:$C,0)))</f>
        <v/>
      </c>
    </row>
    <row r="814" spans="1:18" x14ac:dyDescent="0.25">
      <c r="A814" s="254" t="str">
        <f>IF(ISBLANK(INDEX('Policy Characteristics'!A:A,MATCH($C814,'Policy Characteristics'!$C:$C,0))),"",INDEX('Policy Characteristics'!A:A,MATCH($C814,'Policy Characteristics'!$C:$C,0)))</f>
        <v>Industry</v>
      </c>
      <c r="B814" s="262" t="str">
        <f>IF(ISBLANK(INDEX('Policy Characteristics'!B:B,MATCH($C814,'Policy Characteristics'!$C:$C,0))),"",INDEX('Policy Characteristics'!B:B,MATCH($C814,'Policy Characteristics'!$C:$C,0)))</f>
        <v>Decrease Cost of Capital</v>
      </c>
      <c r="C814" s="254" t="str">
        <f t="shared" si="49"/>
        <v>Perc Decrease in Cost of Capital for Clean Industrial Equipment</v>
      </c>
      <c r="D814" s="1" t="s">
        <v>3463</v>
      </c>
      <c r="E814" s="6" t="s">
        <v>3035</v>
      </c>
      <c r="F814" t="s">
        <v>3469</v>
      </c>
      <c r="G814" t="s">
        <v>2997</v>
      </c>
      <c r="H814" s="47">
        <f t="shared" si="50"/>
        <v>813</v>
      </c>
      <c r="I814" s="324" t="s">
        <v>40</v>
      </c>
      <c r="J814" s="255" t="str">
        <f>IF(ISBLANK(INDEX('Policy Characteristics'!D:D,MATCH($C814,'Policy Characteristics'!$C:$C,0))),"",INDEX('Policy Characteristics'!D:D,MATCH($C814,'Policy Characteristics'!$C:$C,0)))</f>
        <v>Decrease Clean Industrial Equipment Cost of Capital</v>
      </c>
      <c r="K814" s="254" t="str">
        <f>IF(ISBLANK(INDEX('Policy Characteristics'!E:E,MATCH($C814,'Policy Characteristics'!$C:$C,0))),"",INDEX('Policy Characteristics'!E:E,MATCH($C814,'Policy Characteristics'!$C:$C,0)))</f>
        <v>indst eqpt cost of capital</v>
      </c>
      <c r="L814" s="261">
        <f>IF(ISBLANK(INDEX('Policy Characteristics'!F:F,MATCH($C814,'Policy Characteristics'!$C:$C,0))),"",INDEX('Policy Characteristics'!F:F,MATCH($C814,'Policy Characteristics'!$C:$C,0)))</f>
        <v>0</v>
      </c>
      <c r="M814" s="261">
        <f>IF(ISBLANK(INDEX('Policy Characteristics'!G:G,MATCH($C814,'Policy Characteristics'!$C:$C,0))),"",INDEX('Policy Characteristics'!G:G,MATCH($C814,'Policy Characteristics'!$C:$C,0)))</f>
        <v>0.5</v>
      </c>
      <c r="N814" s="261">
        <f>IF(ISBLANK(INDEX('Policy Characteristics'!H:H,MATCH($C814,'Policy Characteristics'!$C:$C,0))),"",INDEX('Policy Characteristics'!H:H,MATCH($C814,'Policy Characteristics'!$C:$C,0)))</f>
        <v>0.01</v>
      </c>
      <c r="O814" s="254" t="str">
        <f>IF(ISBLANK(INDEX('Policy Characteristics'!I:I,MATCH($C814,'Policy Characteristics'!$C:$C,0))),"",INDEX('Policy Characteristics'!I:I,MATCH($C814,'Policy Characteristics'!$C:$C,0)))</f>
        <v>% decrease</v>
      </c>
      <c r="P814" s="254" t="str">
        <f>IF(ISBLANK(INDEX('Policy Characteristics'!J:J,MATCH($C814,'Policy Characteristics'!$C:$C,0))),"",INDEX('Policy Characteristics'!J:J,MATCH($C814,'Policy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14" s="254" t="str">
        <f>IF(ISBLANK(INDEX('Policy Characteristics'!K:K,MATCH($C814,'Policy Characteristics'!$C:$C,0))),"",INDEX('Policy Characteristics'!K:K,MATCH($C814,'Policy Characteristics'!$C:$C,0)))</f>
        <v/>
      </c>
      <c r="R814" s="254" t="str">
        <f>IF(ISBLANK(INDEX('Policy Characteristics'!L:L,MATCH($C814,'Policy Characteristics'!$C:$C,0))),"",INDEX('Policy Characteristics'!L:L,MATCH($C814,'Policy Characteristics'!$C:$C,0)))</f>
        <v/>
      </c>
    </row>
    <row r="815" spans="1:18" x14ac:dyDescent="0.25">
      <c r="A815" s="254" t="str">
        <f>IF(ISBLANK(INDEX('Policy Characteristics'!A:A,MATCH($C815,'Policy Characteristics'!$C:$C,0))),"",INDEX('Policy Characteristics'!A:A,MATCH($C815,'Policy Characteristics'!$C:$C,0)))</f>
        <v>Industry</v>
      </c>
      <c r="B815" s="262" t="str">
        <f>IF(ISBLANK(INDEX('Policy Characteristics'!B:B,MATCH($C815,'Policy Characteristics'!$C:$C,0))),"",INDEX('Policy Characteristics'!B:B,MATCH($C815,'Policy Characteristics'!$C:$C,0)))</f>
        <v>Decrease Cost of Capital</v>
      </c>
      <c r="C815" s="254" t="str">
        <f t="shared" si="49"/>
        <v>Perc Decrease in Cost of Capital for Clean Industrial Equipment</v>
      </c>
      <c r="D815" s="1" t="s">
        <v>3463</v>
      </c>
      <c r="E815" s="6" t="s">
        <v>3036</v>
      </c>
      <c r="F815" t="s">
        <v>3469</v>
      </c>
      <c r="G815" t="s">
        <v>2998</v>
      </c>
      <c r="H815" s="47">
        <f t="shared" si="50"/>
        <v>814</v>
      </c>
      <c r="I815" s="324" t="s">
        <v>40</v>
      </c>
      <c r="J815" s="255" t="str">
        <f>IF(ISBLANK(INDEX('Policy Characteristics'!D:D,MATCH($C815,'Policy Characteristics'!$C:$C,0))),"",INDEX('Policy Characteristics'!D:D,MATCH($C815,'Policy Characteristics'!$C:$C,0)))</f>
        <v>Decrease Clean Industrial Equipment Cost of Capital</v>
      </c>
      <c r="K815" s="254" t="str">
        <f>IF(ISBLANK(INDEX('Policy Characteristics'!E:E,MATCH($C815,'Policy Characteristics'!$C:$C,0))),"",INDEX('Policy Characteristics'!E:E,MATCH($C815,'Policy Characteristics'!$C:$C,0)))</f>
        <v>indst eqpt cost of capital</v>
      </c>
      <c r="L815" s="261">
        <f>IF(ISBLANK(INDEX('Policy Characteristics'!F:F,MATCH($C815,'Policy Characteristics'!$C:$C,0))),"",INDEX('Policy Characteristics'!F:F,MATCH($C815,'Policy Characteristics'!$C:$C,0)))</f>
        <v>0</v>
      </c>
      <c r="M815" s="261">
        <f>IF(ISBLANK(INDEX('Policy Characteristics'!G:G,MATCH($C815,'Policy Characteristics'!$C:$C,0))),"",INDEX('Policy Characteristics'!G:G,MATCH($C815,'Policy Characteristics'!$C:$C,0)))</f>
        <v>0.5</v>
      </c>
      <c r="N815" s="261">
        <f>IF(ISBLANK(INDEX('Policy Characteristics'!H:H,MATCH($C815,'Policy Characteristics'!$C:$C,0))),"",INDEX('Policy Characteristics'!H:H,MATCH($C815,'Policy Characteristics'!$C:$C,0)))</f>
        <v>0.01</v>
      </c>
      <c r="O815" s="254" t="str">
        <f>IF(ISBLANK(INDEX('Policy Characteristics'!I:I,MATCH($C815,'Policy Characteristics'!$C:$C,0))),"",INDEX('Policy Characteristics'!I:I,MATCH($C815,'Policy Characteristics'!$C:$C,0)))</f>
        <v>% decrease</v>
      </c>
      <c r="P815" s="254" t="str">
        <f>IF(ISBLANK(INDEX('Policy Characteristics'!J:J,MATCH($C815,'Policy Characteristics'!$C:$C,0))),"",INDEX('Policy Characteristics'!J:J,MATCH($C815,'Policy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15" s="254" t="str">
        <f>IF(ISBLANK(INDEX('Policy Characteristics'!K:K,MATCH($C815,'Policy Characteristics'!$C:$C,0))),"",INDEX('Policy Characteristics'!K:K,MATCH($C815,'Policy Characteristics'!$C:$C,0)))</f>
        <v/>
      </c>
      <c r="R815" s="254" t="str">
        <f>IF(ISBLANK(INDEX('Policy Characteristics'!L:L,MATCH($C815,'Policy Characteristics'!$C:$C,0))),"",INDEX('Policy Characteristics'!L:L,MATCH($C815,'Policy Characteristics'!$C:$C,0)))</f>
        <v/>
      </c>
    </row>
    <row r="816" spans="1:18" ht="30" x14ac:dyDescent="0.25">
      <c r="A816" s="254" t="str">
        <f>IF(ISBLANK(INDEX('Policy Characteristics'!A:A,MATCH($C816,'Policy Characteristics'!$C:$C,0))),"",INDEX('Policy Characteristics'!A:A,MATCH($C816,'Policy Characteristics'!$C:$C,0)))</f>
        <v>Industry</v>
      </c>
      <c r="B816" s="262" t="str">
        <f>IF(ISBLANK(INDEX('Policy Characteristics'!B:B,MATCH($C816,'Policy Characteristics'!$C:$C,0))),"",INDEX('Policy Characteristics'!B:B,MATCH($C816,'Policy Characteristics'!$C:$C,0)))</f>
        <v>Decrease Cost of Capital</v>
      </c>
      <c r="C816" s="254" t="str">
        <f t="shared" si="49"/>
        <v>Perc Decrease in Cost of Capital for Clean Industrial Equipment</v>
      </c>
      <c r="D816" s="1" t="s">
        <v>3463</v>
      </c>
      <c r="E816" s="6" t="s">
        <v>3037</v>
      </c>
      <c r="F816" t="s">
        <v>3469</v>
      </c>
      <c r="G816" t="s">
        <v>2999</v>
      </c>
      <c r="H816" s="47">
        <f t="shared" si="50"/>
        <v>815</v>
      </c>
      <c r="I816" s="324" t="s">
        <v>40</v>
      </c>
      <c r="J816" s="255" t="str">
        <f>IF(ISBLANK(INDEX('Policy Characteristics'!D:D,MATCH($C816,'Policy Characteristics'!$C:$C,0))),"",INDEX('Policy Characteristics'!D:D,MATCH($C816,'Policy Characteristics'!$C:$C,0)))</f>
        <v>Decrease Clean Industrial Equipment Cost of Capital</v>
      </c>
      <c r="K816" s="254" t="str">
        <f>IF(ISBLANK(INDEX('Policy Characteristics'!E:E,MATCH($C816,'Policy Characteristics'!$C:$C,0))),"",INDEX('Policy Characteristics'!E:E,MATCH($C816,'Policy Characteristics'!$C:$C,0)))</f>
        <v>indst eqpt cost of capital</v>
      </c>
      <c r="L816" s="261">
        <f>IF(ISBLANK(INDEX('Policy Characteristics'!F:F,MATCH($C816,'Policy Characteristics'!$C:$C,0))),"",INDEX('Policy Characteristics'!F:F,MATCH($C816,'Policy Characteristics'!$C:$C,0)))</f>
        <v>0</v>
      </c>
      <c r="M816" s="261">
        <f>IF(ISBLANK(INDEX('Policy Characteristics'!G:G,MATCH($C816,'Policy Characteristics'!$C:$C,0))),"",INDEX('Policy Characteristics'!G:G,MATCH($C816,'Policy Characteristics'!$C:$C,0)))</f>
        <v>0.5</v>
      </c>
      <c r="N816" s="261">
        <f>IF(ISBLANK(INDEX('Policy Characteristics'!H:H,MATCH($C816,'Policy Characteristics'!$C:$C,0))),"",INDEX('Policy Characteristics'!H:H,MATCH($C816,'Policy Characteristics'!$C:$C,0)))</f>
        <v>0.01</v>
      </c>
      <c r="O816" s="254" t="str">
        <f>IF(ISBLANK(INDEX('Policy Characteristics'!I:I,MATCH($C816,'Policy Characteristics'!$C:$C,0))),"",INDEX('Policy Characteristics'!I:I,MATCH($C816,'Policy Characteristics'!$C:$C,0)))</f>
        <v>% decrease</v>
      </c>
      <c r="P816" s="254" t="str">
        <f>IF(ISBLANK(INDEX('Policy Characteristics'!J:J,MATCH($C816,'Policy Characteristics'!$C:$C,0))),"",INDEX('Policy Characteristics'!J:J,MATCH($C816,'Policy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16" s="254" t="str">
        <f>IF(ISBLANK(INDEX('Policy Characteristics'!K:K,MATCH($C816,'Policy Characteristics'!$C:$C,0))),"",INDEX('Policy Characteristics'!K:K,MATCH($C816,'Policy Characteristics'!$C:$C,0)))</f>
        <v/>
      </c>
      <c r="R816" s="254" t="str">
        <f>IF(ISBLANK(INDEX('Policy Characteristics'!L:L,MATCH($C816,'Policy Characteristics'!$C:$C,0))),"",INDEX('Policy Characteristics'!L:L,MATCH($C816,'Policy Characteristics'!$C:$C,0)))</f>
        <v/>
      </c>
    </row>
    <row r="817" spans="1:18" x14ac:dyDescent="0.25">
      <c r="A817" s="254" t="str">
        <f>IF(ISBLANK(INDEX('Policy Characteristics'!A:A,MATCH($C817,'Policy Characteristics'!$C:$C,0))),"",INDEX('Policy Characteristics'!A:A,MATCH($C817,'Policy Characteristics'!$C:$C,0)))</f>
        <v>Industry</v>
      </c>
      <c r="B817" s="262" t="str">
        <f>IF(ISBLANK(INDEX('Policy Characteristics'!B:B,MATCH($C817,'Policy Characteristics'!$C:$C,0))),"",INDEX('Policy Characteristics'!B:B,MATCH($C817,'Policy Characteristics'!$C:$C,0)))</f>
        <v>Decrease Cost of Capital</v>
      </c>
      <c r="C817" s="254" t="str">
        <f t="shared" si="49"/>
        <v>Perc Decrease in Cost of Capital for Clean Industrial Equipment</v>
      </c>
      <c r="D817" s="1" t="s">
        <v>3463</v>
      </c>
      <c r="E817" s="6" t="s">
        <v>3038</v>
      </c>
      <c r="F817" t="s">
        <v>3469</v>
      </c>
      <c r="G817" t="s">
        <v>3041</v>
      </c>
      <c r="H817" s="47">
        <f t="shared" si="50"/>
        <v>816</v>
      </c>
      <c r="I817" s="324" t="s">
        <v>40</v>
      </c>
      <c r="J817" s="255" t="str">
        <f>IF(ISBLANK(INDEX('Policy Characteristics'!D:D,MATCH($C817,'Policy Characteristics'!$C:$C,0))),"",INDEX('Policy Characteristics'!D:D,MATCH($C817,'Policy Characteristics'!$C:$C,0)))</f>
        <v>Decrease Clean Industrial Equipment Cost of Capital</v>
      </c>
      <c r="K817" s="254" t="str">
        <f>IF(ISBLANK(INDEX('Policy Characteristics'!E:E,MATCH($C817,'Policy Characteristics'!$C:$C,0))),"",INDEX('Policy Characteristics'!E:E,MATCH($C817,'Policy Characteristics'!$C:$C,0)))</f>
        <v>indst eqpt cost of capital</v>
      </c>
      <c r="L817" s="261">
        <f>IF(ISBLANK(INDEX('Policy Characteristics'!F:F,MATCH($C817,'Policy Characteristics'!$C:$C,0))),"",INDEX('Policy Characteristics'!F:F,MATCH($C817,'Policy Characteristics'!$C:$C,0)))</f>
        <v>0</v>
      </c>
      <c r="M817" s="261">
        <f>IF(ISBLANK(INDEX('Policy Characteristics'!G:G,MATCH($C817,'Policy Characteristics'!$C:$C,0))),"",INDEX('Policy Characteristics'!G:G,MATCH($C817,'Policy Characteristics'!$C:$C,0)))</f>
        <v>0.5</v>
      </c>
      <c r="N817" s="261">
        <f>IF(ISBLANK(INDEX('Policy Characteristics'!H:H,MATCH($C817,'Policy Characteristics'!$C:$C,0))),"",INDEX('Policy Characteristics'!H:H,MATCH($C817,'Policy Characteristics'!$C:$C,0)))</f>
        <v>0.01</v>
      </c>
      <c r="O817" s="254" t="str">
        <f>IF(ISBLANK(INDEX('Policy Characteristics'!I:I,MATCH($C817,'Policy Characteristics'!$C:$C,0))),"",INDEX('Policy Characteristics'!I:I,MATCH($C817,'Policy Characteristics'!$C:$C,0)))</f>
        <v>% decrease</v>
      </c>
      <c r="P817" s="254" t="str">
        <f>IF(ISBLANK(INDEX('Policy Characteristics'!J:J,MATCH($C817,'Policy Characteristics'!$C:$C,0))),"",INDEX('Policy Characteristics'!J:J,MATCH($C817,'Policy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17" s="254" t="str">
        <f>IF(ISBLANK(INDEX('Policy Characteristics'!K:K,MATCH($C817,'Policy Characteristics'!$C:$C,0))),"",INDEX('Policy Characteristics'!K:K,MATCH($C817,'Policy Characteristics'!$C:$C,0)))</f>
        <v/>
      </c>
      <c r="R817" s="254" t="str">
        <f>IF(ISBLANK(INDEX('Policy Characteristics'!L:L,MATCH($C817,'Policy Characteristics'!$C:$C,0))),"",INDEX('Policy Characteristics'!L:L,MATCH($C817,'Policy Characteristics'!$C:$C,0)))</f>
        <v/>
      </c>
    </row>
    <row r="818" spans="1:18" x14ac:dyDescent="0.25">
      <c r="A818" s="254" t="str">
        <f>IF(ISBLANK(INDEX('Policy Characteristics'!A:A,MATCH($C818,'Policy Characteristics'!$C:$C,0))),"",INDEX('Policy Characteristics'!A:A,MATCH($C818,'Policy Characteristics'!$C:$C,0)))</f>
        <v>Industry</v>
      </c>
      <c r="B818" s="262" t="str">
        <f>IF(ISBLANK(INDEX('Policy Characteristics'!B:B,MATCH($C818,'Policy Characteristics'!$C:$C,0))),"",INDEX('Policy Characteristics'!B:B,MATCH($C818,'Policy Characteristics'!$C:$C,0)))</f>
        <v>Decrease Cost of Capital</v>
      </c>
      <c r="C818" s="254" t="str">
        <f t="shared" si="49"/>
        <v>Perc Decrease in Cost of Capital for Clean Industrial Equipment</v>
      </c>
      <c r="D818" s="1" t="s">
        <v>3463</v>
      </c>
      <c r="E818" s="6" t="s">
        <v>3039</v>
      </c>
      <c r="F818" t="s">
        <v>3469</v>
      </c>
      <c r="G818" t="s">
        <v>3000</v>
      </c>
      <c r="H818" s="47">
        <f t="shared" si="50"/>
        <v>817</v>
      </c>
      <c r="I818" s="324" t="s">
        <v>40</v>
      </c>
      <c r="J818" s="255" t="str">
        <f>IF(ISBLANK(INDEX('Policy Characteristics'!D:D,MATCH($C818,'Policy Characteristics'!$C:$C,0))),"",INDEX('Policy Characteristics'!D:D,MATCH($C818,'Policy Characteristics'!$C:$C,0)))</f>
        <v>Decrease Clean Industrial Equipment Cost of Capital</v>
      </c>
      <c r="K818" s="254" t="str">
        <f>IF(ISBLANK(INDEX('Policy Characteristics'!E:E,MATCH($C818,'Policy Characteristics'!$C:$C,0))),"",INDEX('Policy Characteristics'!E:E,MATCH($C818,'Policy Characteristics'!$C:$C,0)))</f>
        <v>indst eqpt cost of capital</v>
      </c>
      <c r="L818" s="261">
        <f>IF(ISBLANK(INDEX('Policy Characteristics'!F:F,MATCH($C818,'Policy Characteristics'!$C:$C,0))),"",INDEX('Policy Characteristics'!F:F,MATCH($C818,'Policy Characteristics'!$C:$C,0)))</f>
        <v>0</v>
      </c>
      <c r="M818" s="261">
        <f>IF(ISBLANK(INDEX('Policy Characteristics'!G:G,MATCH($C818,'Policy Characteristics'!$C:$C,0))),"",INDEX('Policy Characteristics'!G:G,MATCH($C818,'Policy Characteristics'!$C:$C,0)))</f>
        <v>0.5</v>
      </c>
      <c r="N818" s="261">
        <f>IF(ISBLANK(INDEX('Policy Characteristics'!H:H,MATCH($C818,'Policy Characteristics'!$C:$C,0))),"",INDEX('Policy Characteristics'!H:H,MATCH($C818,'Policy Characteristics'!$C:$C,0)))</f>
        <v>0.01</v>
      </c>
      <c r="O818" s="254" t="str">
        <f>IF(ISBLANK(INDEX('Policy Characteristics'!I:I,MATCH($C818,'Policy Characteristics'!$C:$C,0))),"",INDEX('Policy Characteristics'!I:I,MATCH($C818,'Policy Characteristics'!$C:$C,0)))</f>
        <v>% decrease</v>
      </c>
      <c r="P818" s="254" t="str">
        <f>IF(ISBLANK(INDEX('Policy Characteristics'!J:J,MATCH($C818,'Policy Characteristics'!$C:$C,0))),"",INDEX('Policy Characteristics'!J:J,MATCH($C818,'Policy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18" s="254" t="str">
        <f>IF(ISBLANK(INDEX('Policy Characteristics'!K:K,MATCH($C818,'Policy Characteristics'!$C:$C,0))),"",INDEX('Policy Characteristics'!K:K,MATCH($C818,'Policy Characteristics'!$C:$C,0)))</f>
        <v/>
      </c>
      <c r="R818" s="254" t="str">
        <f>IF(ISBLANK(INDEX('Policy Characteristics'!L:L,MATCH($C818,'Policy Characteristics'!$C:$C,0))),"",INDEX('Policy Characteristics'!L:L,MATCH($C818,'Policy Characteristics'!$C:$C,0)))</f>
        <v/>
      </c>
    </row>
    <row r="819" spans="1:18" x14ac:dyDescent="0.25">
      <c r="A819" s="254" t="str">
        <f>IF(ISBLANK(INDEX('Policy Characteristics'!A:A,MATCH($C819,'Policy Characteristics'!$C:$C,0))),"",INDEX('Policy Characteristics'!A:A,MATCH($C819,'Policy Characteristics'!$C:$C,0)))</f>
        <v>Industry</v>
      </c>
      <c r="B819" s="262" t="str">
        <f>IF(ISBLANK(INDEX('Policy Characteristics'!B:B,MATCH($C819,'Policy Characteristics'!$C:$C,0))),"",INDEX('Policy Characteristics'!B:B,MATCH($C819,'Policy Characteristics'!$C:$C,0)))</f>
        <v>Decrease Cost of Capital</v>
      </c>
      <c r="C819" s="254" t="str">
        <f t="shared" si="49"/>
        <v>Perc Decrease in Cost of Capital for Clean Industrial Equipment</v>
      </c>
      <c r="D819" s="1" t="s">
        <v>3464</v>
      </c>
      <c r="E819" s="45" t="s">
        <v>3015</v>
      </c>
      <c r="F819" t="s">
        <v>3470</v>
      </c>
      <c r="G819" t="s">
        <v>3040</v>
      </c>
      <c r="H819" s="47">
        <f t="shared" si="50"/>
        <v>818</v>
      </c>
      <c r="I819" s="324" t="s">
        <v>40</v>
      </c>
      <c r="J819" s="255" t="str">
        <f>IF(ISBLANK(INDEX('Policy Characteristics'!D:D,MATCH($C819,'Policy Characteristics'!$C:$C,0))),"",INDEX('Policy Characteristics'!D:D,MATCH($C819,'Policy Characteristics'!$C:$C,0)))</f>
        <v>Decrease Clean Industrial Equipment Cost of Capital</v>
      </c>
      <c r="K819" s="254" t="str">
        <f>IF(ISBLANK(INDEX('Policy Characteristics'!E:E,MATCH($C819,'Policy Characteristics'!$C:$C,0))),"",INDEX('Policy Characteristics'!E:E,MATCH($C819,'Policy Characteristics'!$C:$C,0)))</f>
        <v>indst eqpt cost of capital</v>
      </c>
      <c r="L819" s="261">
        <f>IF(ISBLANK(INDEX('Policy Characteristics'!F:F,MATCH($C819,'Policy Characteristics'!$C:$C,0))),"",INDEX('Policy Characteristics'!F:F,MATCH($C819,'Policy Characteristics'!$C:$C,0)))</f>
        <v>0</v>
      </c>
      <c r="M819" s="261">
        <f>IF(ISBLANK(INDEX('Policy Characteristics'!G:G,MATCH($C819,'Policy Characteristics'!$C:$C,0))),"",INDEX('Policy Characteristics'!G:G,MATCH($C819,'Policy Characteristics'!$C:$C,0)))</f>
        <v>0.5</v>
      </c>
      <c r="N819" s="261">
        <f>IF(ISBLANK(INDEX('Policy Characteristics'!H:H,MATCH($C819,'Policy Characteristics'!$C:$C,0))),"",INDEX('Policy Characteristics'!H:H,MATCH($C819,'Policy Characteristics'!$C:$C,0)))</f>
        <v>0.01</v>
      </c>
      <c r="O819" s="254" t="str">
        <f>IF(ISBLANK(INDEX('Policy Characteristics'!I:I,MATCH($C819,'Policy Characteristics'!$C:$C,0))),"",INDEX('Policy Characteristics'!I:I,MATCH($C819,'Policy Characteristics'!$C:$C,0)))</f>
        <v>% decrease</v>
      </c>
      <c r="P819" s="254" t="str">
        <f>IF(ISBLANK(INDEX('Policy Characteristics'!J:J,MATCH($C819,'Policy Characteristics'!$C:$C,0))),"",INDEX('Policy Characteristics'!J:J,MATCH($C819,'Policy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19" s="254" t="str">
        <f>IF(ISBLANK(INDEX('Policy Characteristics'!K:K,MATCH($C819,'Policy Characteristics'!$C:$C,0))),"",INDEX('Policy Characteristics'!K:K,MATCH($C819,'Policy Characteristics'!$C:$C,0)))</f>
        <v/>
      </c>
      <c r="R819" s="254" t="str">
        <f>IF(ISBLANK(INDEX('Policy Characteristics'!L:L,MATCH($C819,'Policy Characteristics'!$C:$C,0))),"",INDEX('Policy Characteristics'!L:L,MATCH($C819,'Policy Characteristics'!$C:$C,0)))</f>
        <v/>
      </c>
    </row>
    <row r="820" spans="1:18" x14ac:dyDescent="0.25">
      <c r="A820" s="254" t="str">
        <f>IF(ISBLANK(INDEX('Policy Characteristics'!A:A,MATCH($C820,'Policy Characteristics'!$C:$C,0))),"",INDEX('Policy Characteristics'!A:A,MATCH($C820,'Policy Characteristics'!$C:$C,0)))</f>
        <v>Industry</v>
      </c>
      <c r="B820" s="262" t="str">
        <f>IF(ISBLANK(INDEX('Policy Characteristics'!B:B,MATCH($C820,'Policy Characteristics'!$C:$C,0))),"",INDEX('Policy Characteristics'!B:B,MATCH($C820,'Policy Characteristics'!$C:$C,0)))</f>
        <v>Decrease Cost of Capital</v>
      </c>
      <c r="C820" s="254" t="str">
        <f t="shared" si="49"/>
        <v>Perc Decrease in Cost of Capital for Clean Industrial Equipment</v>
      </c>
      <c r="D820" s="1" t="s">
        <v>3464</v>
      </c>
      <c r="E820" s="6" t="s">
        <v>3016</v>
      </c>
      <c r="F820" t="s">
        <v>3470</v>
      </c>
      <c r="G820" t="s">
        <v>2725</v>
      </c>
      <c r="H820" s="47">
        <f t="shared" si="50"/>
        <v>819</v>
      </c>
      <c r="I820" s="324" t="s">
        <v>40</v>
      </c>
      <c r="J820" s="255" t="str">
        <f>IF(ISBLANK(INDEX('Policy Characteristics'!D:D,MATCH($C820,'Policy Characteristics'!$C:$C,0))),"",INDEX('Policy Characteristics'!D:D,MATCH($C820,'Policy Characteristics'!$C:$C,0)))</f>
        <v>Decrease Clean Industrial Equipment Cost of Capital</v>
      </c>
      <c r="K820" s="254" t="str">
        <f>IF(ISBLANK(INDEX('Policy Characteristics'!E:E,MATCH($C820,'Policy Characteristics'!$C:$C,0))),"",INDEX('Policy Characteristics'!E:E,MATCH($C820,'Policy Characteristics'!$C:$C,0)))</f>
        <v>indst eqpt cost of capital</v>
      </c>
      <c r="L820" s="261">
        <f>IF(ISBLANK(INDEX('Policy Characteristics'!F:F,MATCH($C820,'Policy Characteristics'!$C:$C,0))),"",INDEX('Policy Characteristics'!F:F,MATCH($C820,'Policy Characteristics'!$C:$C,0)))</f>
        <v>0</v>
      </c>
      <c r="M820" s="261">
        <f>IF(ISBLANK(INDEX('Policy Characteristics'!G:G,MATCH($C820,'Policy Characteristics'!$C:$C,0))),"",INDEX('Policy Characteristics'!G:G,MATCH($C820,'Policy Characteristics'!$C:$C,0)))</f>
        <v>0.5</v>
      </c>
      <c r="N820" s="261">
        <f>IF(ISBLANK(INDEX('Policy Characteristics'!H:H,MATCH($C820,'Policy Characteristics'!$C:$C,0))),"",INDEX('Policy Characteristics'!H:H,MATCH($C820,'Policy Characteristics'!$C:$C,0)))</f>
        <v>0.01</v>
      </c>
      <c r="O820" s="254" t="str">
        <f>IF(ISBLANK(INDEX('Policy Characteristics'!I:I,MATCH($C820,'Policy Characteristics'!$C:$C,0))),"",INDEX('Policy Characteristics'!I:I,MATCH($C820,'Policy Characteristics'!$C:$C,0)))</f>
        <v>% decrease</v>
      </c>
      <c r="P820" s="254" t="str">
        <f>IF(ISBLANK(INDEX('Policy Characteristics'!J:J,MATCH($C820,'Policy Characteristics'!$C:$C,0))),"",INDEX('Policy Characteristics'!J:J,MATCH($C820,'Policy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20" s="254" t="str">
        <f>IF(ISBLANK(INDEX('Policy Characteristics'!K:K,MATCH($C820,'Policy Characteristics'!$C:$C,0))),"",INDEX('Policy Characteristics'!K:K,MATCH($C820,'Policy Characteristics'!$C:$C,0)))</f>
        <v/>
      </c>
      <c r="R820" s="254" t="str">
        <f>IF(ISBLANK(INDEX('Policy Characteristics'!L:L,MATCH($C820,'Policy Characteristics'!$C:$C,0))),"",INDEX('Policy Characteristics'!L:L,MATCH($C820,'Policy Characteristics'!$C:$C,0)))</f>
        <v/>
      </c>
    </row>
    <row r="821" spans="1:18" x14ac:dyDescent="0.25">
      <c r="A821" s="254" t="str">
        <f>IF(ISBLANK(INDEX('Policy Characteristics'!A:A,MATCH($C821,'Policy Characteristics'!$C:$C,0))),"",INDEX('Policy Characteristics'!A:A,MATCH($C821,'Policy Characteristics'!$C:$C,0)))</f>
        <v>Industry</v>
      </c>
      <c r="B821" s="262" t="str">
        <f>IF(ISBLANK(INDEX('Policy Characteristics'!B:B,MATCH($C821,'Policy Characteristics'!$C:$C,0))),"",INDEX('Policy Characteristics'!B:B,MATCH($C821,'Policy Characteristics'!$C:$C,0)))</f>
        <v>Decrease Cost of Capital</v>
      </c>
      <c r="C821" s="254" t="str">
        <f t="shared" si="49"/>
        <v>Perc Decrease in Cost of Capital for Clean Industrial Equipment</v>
      </c>
      <c r="D821" s="1" t="s">
        <v>3464</v>
      </c>
      <c r="E821" s="6" t="s">
        <v>3017</v>
      </c>
      <c r="F821" t="s">
        <v>3470</v>
      </c>
      <c r="G821" t="s">
        <v>2981</v>
      </c>
      <c r="H821" s="47">
        <f t="shared" si="50"/>
        <v>820</v>
      </c>
      <c r="I821" s="324" t="s">
        <v>40</v>
      </c>
      <c r="J821" s="255" t="str">
        <f>IF(ISBLANK(INDEX('Policy Characteristics'!D:D,MATCH($C821,'Policy Characteristics'!$C:$C,0))),"",INDEX('Policy Characteristics'!D:D,MATCH($C821,'Policy Characteristics'!$C:$C,0)))</f>
        <v>Decrease Clean Industrial Equipment Cost of Capital</v>
      </c>
      <c r="K821" s="254" t="str">
        <f>IF(ISBLANK(INDEX('Policy Characteristics'!E:E,MATCH($C821,'Policy Characteristics'!$C:$C,0))),"",INDEX('Policy Characteristics'!E:E,MATCH($C821,'Policy Characteristics'!$C:$C,0)))</f>
        <v>indst eqpt cost of capital</v>
      </c>
      <c r="L821" s="261">
        <f>IF(ISBLANK(INDEX('Policy Characteristics'!F:F,MATCH($C821,'Policy Characteristics'!$C:$C,0))),"",INDEX('Policy Characteristics'!F:F,MATCH($C821,'Policy Characteristics'!$C:$C,0)))</f>
        <v>0</v>
      </c>
      <c r="M821" s="261">
        <f>IF(ISBLANK(INDEX('Policy Characteristics'!G:G,MATCH($C821,'Policy Characteristics'!$C:$C,0))),"",INDEX('Policy Characteristics'!G:G,MATCH($C821,'Policy Characteristics'!$C:$C,0)))</f>
        <v>0.5</v>
      </c>
      <c r="N821" s="261">
        <f>IF(ISBLANK(INDEX('Policy Characteristics'!H:H,MATCH($C821,'Policy Characteristics'!$C:$C,0))),"",INDEX('Policy Characteristics'!H:H,MATCH($C821,'Policy Characteristics'!$C:$C,0)))</f>
        <v>0.01</v>
      </c>
      <c r="O821" s="254" t="str">
        <f>IF(ISBLANK(INDEX('Policy Characteristics'!I:I,MATCH($C821,'Policy Characteristics'!$C:$C,0))),"",INDEX('Policy Characteristics'!I:I,MATCH($C821,'Policy Characteristics'!$C:$C,0)))</f>
        <v>% decrease</v>
      </c>
      <c r="P821" s="254" t="str">
        <f>IF(ISBLANK(INDEX('Policy Characteristics'!J:J,MATCH($C821,'Policy Characteristics'!$C:$C,0))),"",INDEX('Policy Characteristics'!J:J,MATCH($C821,'Policy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21" s="254" t="str">
        <f>IF(ISBLANK(INDEX('Policy Characteristics'!K:K,MATCH($C821,'Policy Characteristics'!$C:$C,0))),"",INDEX('Policy Characteristics'!K:K,MATCH($C821,'Policy Characteristics'!$C:$C,0)))</f>
        <v/>
      </c>
      <c r="R821" s="254" t="str">
        <f>IF(ISBLANK(INDEX('Policy Characteristics'!L:L,MATCH($C821,'Policy Characteristics'!$C:$C,0))),"",INDEX('Policy Characteristics'!L:L,MATCH($C821,'Policy Characteristics'!$C:$C,0)))</f>
        <v/>
      </c>
    </row>
    <row r="822" spans="1:18" x14ac:dyDescent="0.25">
      <c r="A822" s="254" t="str">
        <f>IF(ISBLANK(INDEX('Policy Characteristics'!A:A,MATCH($C822,'Policy Characteristics'!$C:$C,0))),"",INDEX('Policy Characteristics'!A:A,MATCH($C822,'Policy Characteristics'!$C:$C,0)))</f>
        <v>Industry</v>
      </c>
      <c r="B822" s="262" t="str">
        <f>IF(ISBLANK(INDEX('Policy Characteristics'!B:B,MATCH($C822,'Policy Characteristics'!$C:$C,0))),"",INDEX('Policy Characteristics'!B:B,MATCH($C822,'Policy Characteristics'!$C:$C,0)))</f>
        <v>Decrease Cost of Capital</v>
      </c>
      <c r="C822" s="254" t="str">
        <f t="shared" si="49"/>
        <v>Perc Decrease in Cost of Capital for Clean Industrial Equipment</v>
      </c>
      <c r="D822" s="1" t="s">
        <v>3464</v>
      </c>
      <c r="E822" s="6" t="s">
        <v>3018</v>
      </c>
      <c r="F822" t="s">
        <v>3470</v>
      </c>
      <c r="G822" t="s">
        <v>2982</v>
      </c>
      <c r="H822" s="47">
        <f t="shared" si="50"/>
        <v>821</v>
      </c>
      <c r="I822" s="324" t="s">
        <v>40</v>
      </c>
      <c r="J822" s="255" t="str">
        <f>IF(ISBLANK(INDEX('Policy Characteristics'!D:D,MATCH($C822,'Policy Characteristics'!$C:$C,0))),"",INDEX('Policy Characteristics'!D:D,MATCH($C822,'Policy Characteristics'!$C:$C,0)))</f>
        <v>Decrease Clean Industrial Equipment Cost of Capital</v>
      </c>
      <c r="K822" s="254" t="str">
        <f>IF(ISBLANK(INDEX('Policy Characteristics'!E:E,MATCH($C822,'Policy Characteristics'!$C:$C,0))),"",INDEX('Policy Characteristics'!E:E,MATCH($C822,'Policy Characteristics'!$C:$C,0)))</f>
        <v>indst eqpt cost of capital</v>
      </c>
      <c r="L822" s="261">
        <f>IF(ISBLANK(INDEX('Policy Characteristics'!F:F,MATCH($C822,'Policy Characteristics'!$C:$C,0))),"",INDEX('Policy Characteristics'!F:F,MATCH($C822,'Policy Characteristics'!$C:$C,0)))</f>
        <v>0</v>
      </c>
      <c r="M822" s="261">
        <f>IF(ISBLANK(INDEX('Policy Characteristics'!G:G,MATCH($C822,'Policy Characteristics'!$C:$C,0))),"",INDEX('Policy Characteristics'!G:G,MATCH($C822,'Policy Characteristics'!$C:$C,0)))</f>
        <v>0.5</v>
      </c>
      <c r="N822" s="261">
        <f>IF(ISBLANK(INDEX('Policy Characteristics'!H:H,MATCH($C822,'Policy Characteristics'!$C:$C,0))),"",INDEX('Policy Characteristics'!H:H,MATCH($C822,'Policy Characteristics'!$C:$C,0)))</f>
        <v>0.01</v>
      </c>
      <c r="O822" s="254" t="str">
        <f>IF(ISBLANK(INDEX('Policy Characteristics'!I:I,MATCH($C822,'Policy Characteristics'!$C:$C,0))),"",INDEX('Policy Characteristics'!I:I,MATCH($C822,'Policy Characteristics'!$C:$C,0)))</f>
        <v>% decrease</v>
      </c>
      <c r="P822" s="254" t="str">
        <f>IF(ISBLANK(INDEX('Policy Characteristics'!J:J,MATCH($C822,'Policy Characteristics'!$C:$C,0))),"",INDEX('Policy Characteristics'!J:J,MATCH($C822,'Policy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22" s="254" t="str">
        <f>IF(ISBLANK(INDEX('Policy Characteristics'!K:K,MATCH($C822,'Policy Characteristics'!$C:$C,0))),"",INDEX('Policy Characteristics'!K:K,MATCH($C822,'Policy Characteristics'!$C:$C,0)))</f>
        <v/>
      </c>
      <c r="R822" s="254" t="str">
        <f>IF(ISBLANK(INDEX('Policy Characteristics'!L:L,MATCH($C822,'Policy Characteristics'!$C:$C,0))),"",INDEX('Policy Characteristics'!L:L,MATCH($C822,'Policy Characteristics'!$C:$C,0)))</f>
        <v/>
      </c>
    </row>
    <row r="823" spans="1:18" x14ac:dyDescent="0.25">
      <c r="A823" s="254" t="str">
        <f>IF(ISBLANK(INDEX('Policy Characteristics'!A:A,MATCH($C823,'Policy Characteristics'!$C:$C,0))),"",INDEX('Policy Characteristics'!A:A,MATCH($C823,'Policy Characteristics'!$C:$C,0)))</f>
        <v>Industry</v>
      </c>
      <c r="B823" s="262" t="str">
        <f>IF(ISBLANK(INDEX('Policy Characteristics'!B:B,MATCH($C823,'Policy Characteristics'!$C:$C,0))),"",INDEX('Policy Characteristics'!B:B,MATCH($C823,'Policy Characteristics'!$C:$C,0)))</f>
        <v>Decrease Cost of Capital</v>
      </c>
      <c r="C823" s="254" t="str">
        <f t="shared" si="49"/>
        <v>Perc Decrease in Cost of Capital for Clean Industrial Equipment</v>
      </c>
      <c r="D823" s="1" t="s">
        <v>3464</v>
      </c>
      <c r="E823" s="6" t="s">
        <v>3019</v>
      </c>
      <c r="F823" t="s">
        <v>3470</v>
      </c>
      <c r="G823" t="s">
        <v>2983</v>
      </c>
      <c r="H823" s="47">
        <f t="shared" si="50"/>
        <v>822</v>
      </c>
      <c r="I823" s="324" t="s">
        <v>40</v>
      </c>
      <c r="J823" s="255" t="str">
        <f>IF(ISBLANK(INDEX('Policy Characteristics'!D:D,MATCH($C823,'Policy Characteristics'!$C:$C,0))),"",INDEX('Policy Characteristics'!D:D,MATCH($C823,'Policy Characteristics'!$C:$C,0)))</f>
        <v>Decrease Clean Industrial Equipment Cost of Capital</v>
      </c>
      <c r="K823" s="254" t="str">
        <f>IF(ISBLANK(INDEX('Policy Characteristics'!E:E,MATCH($C823,'Policy Characteristics'!$C:$C,0))),"",INDEX('Policy Characteristics'!E:E,MATCH($C823,'Policy Characteristics'!$C:$C,0)))</f>
        <v>indst eqpt cost of capital</v>
      </c>
      <c r="L823" s="261">
        <f>IF(ISBLANK(INDEX('Policy Characteristics'!F:F,MATCH($C823,'Policy Characteristics'!$C:$C,0))),"",INDEX('Policy Characteristics'!F:F,MATCH($C823,'Policy Characteristics'!$C:$C,0)))</f>
        <v>0</v>
      </c>
      <c r="M823" s="261">
        <f>IF(ISBLANK(INDEX('Policy Characteristics'!G:G,MATCH($C823,'Policy Characteristics'!$C:$C,0))),"",INDEX('Policy Characteristics'!G:G,MATCH($C823,'Policy Characteristics'!$C:$C,0)))</f>
        <v>0.5</v>
      </c>
      <c r="N823" s="261">
        <f>IF(ISBLANK(INDEX('Policy Characteristics'!H:H,MATCH($C823,'Policy Characteristics'!$C:$C,0))),"",INDEX('Policy Characteristics'!H:H,MATCH($C823,'Policy Characteristics'!$C:$C,0)))</f>
        <v>0.01</v>
      </c>
      <c r="O823" s="254" t="str">
        <f>IF(ISBLANK(INDEX('Policy Characteristics'!I:I,MATCH($C823,'Policy Characteristics'!$C:$C,0))),"",INDEX('Policy Characteristics'!I:I,MATCH($C823,'Policy Characteristics'!$C:$C,0)))</f>
        <v>% decrease</v>
      </c>
      <c r="P823" s="254" t="str">
        <f>IF(ISBLANK(INDEX('Policy Characteristics'!J:J,MATCH($C823,'Policy Characteristics'!$C:$C,0))),"",INDEX('Policy Characteristics'!J:J,MATCH($C823,'Policy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23" s="254" t="str">
        <f>IF(ISBLANK(INDEX('Policy Characteristics'!K:K,MATCH($C823,'Policy Characteristics'!$C:$C,0))),"",INDEX('Policy Characteristics'!K:K,MATCH($C823,'Policy Characteristics'!$C:$C,0)))</f>
        <v/>
      </c>
      <c r="R823" s="254" t="str">
        <f>IF(ISBLANK(INDEX('Policy Characteristics'!L:L,MATCH($C823,'Policy Characteristics'!$C:$C,0))),"",INDEX('Policy Characteristics'!L:L,MATCH($C823,'Policy Characteristics'!$C:$C,0)))</f>
        <v/>
      </c>
    </row>
    <row r="824" spans="1:18" x14ac:dyDescent="0.25">
      <c r="A824" s="254" t="str">
        <f>IF(ISBLANK(INDEX('Policy Characteristics'!A:A,MATCH($C824,'Policy Characteristics'!$C:$C,0))),"",INDEX('Policy Characteristics'!A:A,MATCH($C824,'Policy Characteristics'!$C:$C,0)))</f>
        <v>Industry</v>
      </c>
      <c r="B824" s="262" t="str">
        <f>IF(ISBLANK(INDEX('Policy Characteristics'!B:B,MATCH($C824,'Policy Characteristics'!$C:$C,0))),"",INDEX('Policy Characteristics'!B:B,MATCH($C824,'Policy Characteristics'!$C:$C,0)))</f>
        <v>Decrease Cost of Capital</v>
      </c>
      <c r="C824" s="254" t="str">
        <f t="shared" ref="C824:C862" si="51">C$694</f>
        <v>Perc Decrease in Cost of Capital for Clean Industrial Equipment</v>
      </c>
      <c r="D824" s="1" t="s">
        <v>3464</v>
      </c>
      <c r="E824" s="6" t="s">
        <v>3020</v>
      </c>
      <c r="F824" t="s">
        <v>3470</v>
      </c>
      <c r="G824" t="s">
        <v>2984</v>
      </c>
      <c r="H824" s="47">
        <f t="shared" si="50"/>
        <v>823</v>
      </c>
      <c r="I824" s="324" t="s">
        <v>40</v>
      </c>
      <c r="J824" s="255" t="str">
        <f>IF(ISBLANK(INDEX('Policy Characteristics'!D:D,MATCH($C824,'Policy Characteristics'!$C:$C,0))),"",INDEX('Policy Characteristics'!D:D,MATCH($C824,'Policy Characteristics'!$C:$C,0)))</f>
        <v>Decrease Clean Industrial Equipment Cost of Capital</v>
      </c>
      <c r="K824" s="254" t="str">
        <f>IF(ISBLANK(INDEX('Policy Characteristics'!E:E,MATCH($C824,'Policy Characteristics'!$C:$C,0))),"",INDEX('Policy Characteristics'!E:E,MATCH($C824,'Policy Characteristics'!$C:$C,0)))</f>
        <v>indst eqpt cost of capital</v>
      </c>
      <c r="L824" s="261">
        <f>IF(ISBLANK(INDEX('Policy Characteristics'!F:F,MATCH($C824,'Policy Characteristics'!$C:$C,0))),"",INDEX('Policy Characteristics'!F:F,MATCH($C824,'Policy Characteristics'!$C:$C,0)))</f>
        <v>0</v>
      </c>
      <c r="M824" s="261">
        <f>IF(ISBLANK(INDEX('Policy Characteristics'!G:G,MATCH($C824,'Policy Characteristics'!$C:$C,0))),"",INDEX('Policy Characteristics'!G:G,MATCH($C824,'Policy Characteristics'!$C:$C,0)))</f>
        <v>0.5</v>
      </c>
      <c r="N824" s="261">
        <f>IF(ISBLANK(INDEX('Policy Characteristics'!H:H,MATCH($C824,'Policy Characteristics'!$C:$C,0))),"",INDEX('Policy Characteristics'!H:H,MATCH($C824,'Policy Characteristics'!$C:$C,0)))</f>
        <v>0.01</v>
      </c>
      <c r="O824" s="254" t="str">
        <f>IF(ISBLANK(INDEX('Policy Characteristics'!I:I,MATCH($C824,'Policy Characteristics'!$C:$C,0))),"",INDEX('Policy Characteristics'!I:I,MATCH($C824,'Policy Characteristics'!$C:$C,0)))</f>
        <v>% decrease</v>
      </c>
      <c r="P824" s="254" t="str">
        <f>IF(ISBLANK(INDEX('Policy Characteristics'!J:J,MATCH($C824,'Policy Characteristics'!$C:$C,0))),"",INDEX('Policy Characteristics'!J:J,MATCH($C824,'Policy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24" s="254" t="str">
        <f>IF(ISBLANK(INDEX('Policy Characteristics'!K:K,MATCH($C824,'Policy Characteristics'!$C:$C,0))),"",INDEX('Policy Characteristics'!K:K,MATCH($C824,'Policy Characteristics'!$C:$C,0)))</f>
        <v/>
      </c>
      <c r="R824" s="254" t="str">
        <f>IF(ISBLANK(INDEX('Policy Characteristics'!L:L,MATCH($C824,'Policy Characteristics'!$C:$C,0))),"",INDEX('Policy Characteristics'!L:L,MATCH($C824,'Policy Characteristics'!$C:$C,0)))</f>
        <v/>
      </c>
    </row>
    <row r="825" spans="1:18" x14ac:dyDescent="0.25">
      <c r="A825" s="254" t="str">
        <f>IF(ISBLANK(INDEX('Policy Characteristics'!A:A,MATCH($C825,'Policy Characteristics'!$C:$C,0))),"",INDEX('Policy Characteristics'!A:A,MATCH($C825,'Policy Characteristics'!$C:$C,0)))</f>
        <v>Industry</v>
      </c>
      <c r="B825" s="262" t="str">
        <f>IF(ISBLANK(INDEX('Policy Characteristics'!B:B,MATCH($C825,'Policy Characteristics'!$C:$C,0))),"",INDEX('Policy Characteristics'!B:B,MATCH($C825,'Policy Characteristics'!$C:$C,0)))</f>
        <v>Decrease Cost of Capital</v>
      </c>
      <c r="C825" s="254" t="str">
        <f t="shared" si="51"/>
        <v>Perc Decrease in Cost of Capital for Clean Industrial Equipment</v>
      </c>
      <c r="D825" s="1" t="s">
        <v>3464</v>
      </c>
      <c r="E825" s="6" t="s">
        <v>3021</v>
      </c>
      <c r="F825" t="s">
        <v>3470</v>
      </c>
      <c r="G825" t="s">
        <v>2985</v>
      </c>
      <c r="H825" s="47">
        <f t="shared" si="50"/>
        <v>824</v>
      </c>
      <c r="I825" s="324" t="s">
        <v>40</v>
      </c>
      <c r="J825" s="255" t="str">
        <f>IF(ISBLANK(INDEX('Policy Characteristics'!D:D,MATCH($C825,'Policy Characteristics'!$C:$C,0))),"",INDEX('Policy Characteristics'!D:D,MATCH($C825,'Policy Characteristics'!$C:$C,0)))</f>
        <v>Decrease Clean Industrial Equipment Cost of Capital</v>
      </c>
      <c r="K825" s="254" t="str">
        <f>IF(ISBLANK(INDEX('Policy Characteristics'!E:E,MATCH($C825,'Policy Characteristics'!$C:$C,0))),"",INDEX('Policy Characteristics'!E:E,MATCH($C825,'Policy Characteristics'!$C:$C,0)))</f>
        <v>indst eqpt cost of capital</v>
      </c>
      <c r="L825" s="261">
        <f>IF(ISBLANK(INDEX('Policy Characteristics'!F:F,MATCH($C825,'Policy Characteristics'!$C:$C,0))),"",INDEX('Policy Characteristics'!F:F,MATCH($C825,'Policy Characteristics'!$C:$C,0)))</f>
        <v>0</v>
      </c>
      <c r="M825" s="261">
        <f>IF(ISBLANK(INDEX('Policy Characteristics'!G:G,MATCH($C825,'Policy Characteristics'!$C:$C,0))),"",INDEX('Policy Characteristics'!G:G,MATCH($C825,'Policy Characteristics'!$C:$C,0)))</f>
        <v>0.5</v>
      </c>
      <c r="N825" s="261">
        <f>IF(ISBLANK(INDEX('Policy Characteristics'!H:H,MATCH($C825,'Policy Characteristics'!$C:$C,0))),"",INDEX('Policy Characteristics'!H:H,MATCH($C825,'Policy Characteristics'!$C:$C,0)))</f>
        <v>0.01</v>
      </c>
      <c r="O825" s="254" t="str">
        <f>IF(ISBLANK(INDEX('Policy Characteristics'!I:I,MATCH($C825,'Policy Characteristics'!$C:$C,0))),"",INDEX('Policy Characteristics'!I:I,MATCH($C825,'Policy Characteristics'!$C:$C,0)))</f>
        <v>% decrease</v>
      </c>
      <c r="P825" s="254" t="str">
        <f>IF(ISBLANK(INDEX('Policy Characteristics'!J:J,MATCH($C825,'Policy Characteristics'!$C:$C,0))),"",INDEX('Policy Characteristics'!J:J,MATCH($C825,'Policy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25" s="254" t="str">
        <f>IF(ISBLANK(INDEX('Policy Characteristics'!K:K,MATCH($C825,'Policy Characteristics'!$C:$C,0))),"",INDEX('Policy Characteristics'!K:K,MATCH($C825,'Policy Characteristics'!$C:$C,0)))</f>
        <v/>
      </c>
      <c r="R825" s="254" t="str">
        <f>IF(ISBLANK(INDEX('Policy Characteristics'!L:L,MATCH($C825,'Policy Characteristics'!$C:$C,0))),"",INDEX('Policy Characteristics'!L:L,MATCH($C825,'Policy Characteristics'!$C:$C,0)))</f>
        <v/>
      </c>
    </row>
    <row r="826" spans="1:18" x14ac:dyDescent="0.25">
      <c r="A826" s="254" t="str">
        <f>IF(ISBLANK(INDEX('Policy Characteristics'!A:A,MATCH($C826,'Policy Characteristics'!$C:$C,0))),"",INDEX('Policy Characteristics'!A:A,MATCH($C826,'Policy Characteristics'!$C:$C,0)))</f>
        <v>Industry</v>
      </c>
      <c r="B826" s="262" t="str">
        <f>IF(ISBLANK(INDEX('Policy Characteristics'!B:B,MATCH($C826,'Policy Characteristics'!$C:$C,0))),"",INDEX('Policy Characteristics'!B:B,MATCH($C826,'Policy Characteristics'!$C:$C,0)))</f>
        <v>Decrease Cost of Capital</v>
      </c>
      <c r="C826" s="254" t="str">
        <f t="shared" si="51"/>
        <v>Perc Decrease in Cost of Capital for Clean Industrial Equipment</v>
      </c>
      <c r="D826" s="1" t="s">
        <v>3464</v>
      </c>
      <c r="E826" s="6" t="s">
        <v>3022</v>
      </c>
      <c r="F826" t="s">
        <v>3470</v>
      </c>
      <c r="G826" t="s">
        <v>2986</v>
      </c>
      <c r="H826" s="47">
        <f t="shared" si="50"/>
        <v>825</v>
      </c>
      <c r="I826" s="324" t="s">
        <v>40</v>
      </c>
      <c r="J826" s="255" t="str">
        <f>IF(ISBLANK(INDEX('Policy Characteristics'!D:D,MATCH($C826,'Policy Characteristics'!$C:$C,0))),"",INDEX('Policy Characteristics'!D:D,MATCH($C826,'Policy Characteristics'!$C:$C,0)))</f>
        <v>Decrease Clean Industrial Equipment Cost of Capital</v>
      </c>
      <c r="K826" s="254" t="str">
        <f>IF(ISBLANK(INDEX('Policy Characteristics'!E:E,MATCH($C826,'Policy Characteristics'!$C:$C,0))),"",INDEX('Policy Characteristics'!E:E,MATCH($C826,'Policy Characteristics'!$C:$C,0)))</f>
        <v>indst eqpt cost of capital</v>
      </c>
      <c r="L826" s="261">
        <f>IF(ISBLANK(INDEX('Policy Characteristics'!F:F,MATCH($C826,'Policy Characteristics'!$C:$C,0))),"",INDEX('Policy Characteristics'!F:F,MATCH($C826,'Policy Characteristics'!$C:$C,0)))</f>
        <v>0</v>
      </c>
      <c r="M826" s="261">
        <f>IF(ISBLANK(INDEX('Policy Characteristics'!G:G,MATCH($C826,'Policy Characteristics'!$C:$C,0))),"",INDEX('Policy Characteristics'!G:G,MATCH($C826,'Policy Characteristics'!$C:$C,0)))</f>
        <v>0.5</v>
      </c>
      <c r="N826" s="261">
        <f>IF(ISBLANK(INDEX('Policy Characteristics'!H:H,MATCH($C826,'Policy Characteristics'!$C:$C,0))),"",INDEX('Policy Characteristics'!H:H,MATCH($C826,'Policy Characteristics'!$C:$C,0)))</f>
        <v>0.01</v>
      </c>
      <c r="O826" s="254" t="str">
        <f>IF(ISBLANK(INDEX('Policy Characteristics'!I:I,MATCH($C826,'Policy Characteristics'!$C:$C,0))),"",INDEX('Policy Characteristics'!I:I,MATCH($C826,'Policy Characteristics'!$C:$C,0)))</f>
        <v>% decrease</v>
      </c>
      <c r="P826" s="254" t="str">
        <f>IF(ISBLANK(INDEX('Policy Characteristics'!J:J,MATCH($C826,'Policy Characteristics'!$C:$C,0))),"",INDEX('Policy Characteristics'!J:J,MATCH($C826,'Policy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26" s="254" t="str">
        <f>IF(ISBLANK(INDEX('Policy Characteristics'!K:K,MATCH($C826,'Policy Characteristics'!$C:$C,0))),"",INDEX('Policy Characteristics'!K:K,MATCH($C826,'Policy Characteristics'!$C:$C,0)))</f>
        <v/>
      </c>
      <c r="R826" s="254" t="str">
        <f>IF(ISBLANK(INDEX('Policy Characteristics'!L:L,MATCH($C826,'Policy Characteristics'!$C:$C,0))),"",INDEX('Policy Characteristics'!L:L,MATCH($C826,'Policy Characteristics'!$C:$C,0)))</f>
        <v/>
      </c>
    </row>
    <row r="827" spans="1:18" x14ac:dyDescent="0.25">
      <c r="A827" s="254" t="str">
        <f>IF(ISBLANK(INDEX('Policy Characteristics'!A:A,MATCH($C827,'Policy Characteristics'!$C:$C,0))),"",INDEX('Policy Characteristics'!A:A,MATCH($C827,'Policy Characteristics'!$C:$C,0)))</f>
        <v>Industry</v>
      </c>
      <c r="B827" s="262" t="str">
        <f>IF(ISBLANK(INDEX('Policy Characteristics'!B:B,MATCH($C827,'Policy Characteristics'!$C:$C,0))),"",INDEX('Policy Characteristics'!B:B,MATCH($C827,'Policy Characteristics'!$C:$C,0)))</f>
        <v>Decrease Cost of Capital</v>
      </c>
      <c r="C827" s="254" t="str">
        <f t="shared" si="51"/>
        <v>Perc Decrease in Cost of Capital for Clean Industrial Equipment</v>
      </c>
      <c r="D827" s="1" t="s">
        <v>3464</v>
      </c>
      <c r="E827" s="6" t="s">
        <v>3023</v>
      </c>
      <c r="F827" t="s">
        <v>3470</v>
      </c>
      <c r="G827" t="s">
        <v>2987</v>
      </c>
      <c r="H827" s="47">
        <f t="shared" si="50"/>
        <v>826</v>
      </c>
      <c r="I827" s="324" t="s">
        <v>40</v>
      </c>
      <c r="J827" s="255" t="str">
        <f>IF(ISBLANK(INDEX('Policy Characteristics'!D:D,MATCH($C827,'Policy Characteristics'!$C:$C,0))),"",INDEX('Policy Characteristics'!D:D,MATCH($C827,'Policy Characteristics'!$C:$C,0)))</f>
        <v>Decrease Clean Industrial Equipment Cost of Capital</v>
      </c>
      <c r="K827" s="254" t="str">
        <f>IF(ISBLANK(INDEX('Policy Characteristics'!E:E,MATCH($C827,'Policy Characteristics'!$C:$C,0))),"",INDEX('Policy Characteristics'!E:E,MATCH($C827,'Policy Characteristics'!$C:$C,0)))</f>
        <v>indst eqpt cost of capital</v>
      </c>
      <c r="L827" s="261">
        <f>IF(ISBLANK(INDEX('Policy Characteristics'!F:F,MATCH($C827,'Policy Characteristics'!$C:$C,0))),"",INDEX('Policy Characteristics'!F:F,MATCH($C827,'Policy Characteristics'!$C:$C,0)))</f>
        <v>0</v>
      </c>
      <c r="M827" s="261">
        <f>IF(ISBLANK(INDEX('Policy Characteristics'!G:G,MATCH($C827,'Policy Characteristics'!$C:$C,0))),"",INDEX('Policy Characteristics'!G:G,MATCH($C827,'Policy Characteristics'!$C:$C,0)))</f>
        <v>0.5</v>
      </c>
      <c r="N827" s="261">
        <f>IF(ISBLANK(INDEX('Policy Characteristics'!H:H,MATCH($C827,'Policy Characteristics'!$C:$C,0))),"",INDEX('Policy Characteristics'!H:H,MATCH($C827,'Policy Characteristics'!$C:$C,0)))</f>
        <v>0.01</v>
      </c>
      <c r="O827" s="254" t="str">
        <f>IF(ISBLANK(INDEX('Policy Characteristics'!I:I,MATCH($C827,'Policy Characteristics'!$C:$C,0))),"",INDEX('Policy Characteristics'!I:I,MATCH($C827,'Policy Characteristics'!$C:$C,0)))</f>
        <v>% decrease</v>
      </c>
      <c r="P827" s="254" t="str">
        <f>IF(ISBLANK(INDEX('Policy Characteristics'!J:J,MATCH($C827,'Policy Characteristics'!$C:$C,0))),"",INDEX('Policy Characteristics'!J:J,MATCH($C827,'Policy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27" s="254" t="str">
        <f>IF(ISBLANK(INDEX('Policy Characteristics'!K:K,MATCH($C827,'Policy Characteristics'!$C:$C,0))),"",INDEX('Policy Characteristics'!K:K,MATCH($C827,'Policy Characteristics'!$C:$C,0)))</f>
        <v/>
      </c>
      <c r="R827" s="254" t="str">
        <f>IF(ISBLANK(INDEX('Policy Characteristics'!L:L,MATCH($C827,'Policy Characteristics'!$C:$C,0))),"",INDEX('Policy Characteristics'!L:L,MATCH($C827,'Policy Characteristics'!$C:$C,0)))</f>
        <v/>
      </c>
    </row>
    <row r="828" spans="1:18" x14ac:dyDescent="0.25">
      <c r="A828" s="254" t="str">
        <f>IF(ISBLANK(INDEX('Policy Characteristics'!A:A,MATCH($C828,'Policy Characteristics'!$C:$C,0))),"",INDEX('Policy Characteristics'!A:A,MATCH($C828,'Policy Characteristics'!$C:$C,0)))</f>
        <v>Industry</v>
      </c>
      <c r="B828" s="262" t="str">
        <f>IF(ISBLANK(INDEX('Policy Characteristics'!B:B,MATCH($C828,'Policy Characteristics'!$C:$C,0))),"",INDEX('Policy Characteristics'!B:B,MATCH($C828,'Policy Characteristics'!$C:$C,0)))</f>
        <v>Decrease Cost of Capital</v>
      </c>
      <c r="C828" s="254" t="str">
        <f t="shared" si="51"/>
        <v>Perc Decrease in Cost of Capital for Clean Industrial Equipment</v>
      </c>
      <c r="D828" s="1" t="s">
        <v>3464</v>
      </c>
      <c r="E828" s="6" t="s">
        <v>3024</v>
      </c>
      <c r="F828" t="s">
        <v>3470</v>
      </c>
      <c r="G828" t="s">
        <v>2546</v>
      </c>
      <c r="H828" s="47">
        <f t="shared" si="50"/>
        <v>827</v>
      </c>
      <c r="I828" s="324" t="s">
        <v>40</v>
      </c>
      <c r="J828" s="255" t="str">
        <f>IF(ISBLANK(INDEX('Policy Characteristics'!D:D,MATCH($C828,'Policy Characteristics'!$C:$C,0))),"",INDEX('Policy Characteristics'!D:D,MATCH($C828,'Policy Characteristics'!$C:$C,0)))</f>
        <v>Decrease Clean Industrial Equipment Cost of Capital</v>
      </c>
      <c r="K828" s="254" t="str">
        <f>IF(ISBLANK(INDEX('Policy Characteristics'!E:E,MATCH($C828,'Policy Characteristics'!$C:$C,0))),"",INDEX('Policy Characteristics'!E:E,MATCH($C828,'Policy Characteristics'!$C:$C,0)))</f>
        <v>indst eqpt cost of capital</v>
      </c>
      <c r="L828" s="261">
        <f>IF(ISBLANK(INDEX('Policy Characteristics'!F:F,MATCH($C828,'Policy Characteristics'!$C:$C,0))),"",INDEX('Policy Characteristics'!F:F,MATCH($C828,'Policy Characteristics'!$C:$C,0)))</f>
        <v>0</v>
      </c>
      <c r="M828" s="261">
        <f>IF(ISBLANK(INDEX('Policy Characteristics'!G:G,MATCH($C828,'Policy Characteristics'!$C:$C,0))),"",INDEX('Policy Characteristics'!G:G,MATCH($C828,'Policy Characteristics'!$C:$C,0)))</f>
        <v>0.5</v>
      </c>
      <c r="N828" s="261">
        <f>IF(ISBLANK(INDEX('Policy Characteristics'!H:H,MATCH($C828,'Policy Characteristics'!$C:$C,0))),"",INDEX('Policy Characteristics'!H:H,MATCH($C828,'Policy Characteristics'!$C:$C,0)))</f>
        <v>0.01</v>
      </c>
      <c r="O828" s="254" t="str">
        <f>IF(ISBLANK(INDEX('Policy Characteristics'!I:I,MATCH($C828,'Policy Characteristics'!$C:$C,0))),"",INDEX('Policy Characteristics'!I:I,MATCH($C828,'Policy Characteristics'!$C:$C,0)))</f>
        <v>% decrease</v>
      </c>
      <c r="P828" s="254" t="str">
        <f>IF(ISBLANK(INDEX('Policy Characteristics'!J:J,MATCH($C828,'Policy Characteristics'!$C:$C,0))),"",INDEX('Policy Characteristics'!J:J,MATCH($C828,'Policy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28" s="254" t="str">
        <f>IF(ISBLANK(INDEX('Policy Characteristics'!K:K,MATCH($C828,'Policy Characteristics'!$C:$C,0))),"",INDEX('Policy Characteristics'!K:K,MATCH($C828,'Policy Characteristics'!$C:$C,0)))</f>
        <v/>
      </c>
      <c r="R828" s="254" t="str">
        <f>IF(ISBLANK(INDEX('Policy Characteristics'!L:L,MATCH($C828,'Policy Characteristics'!$C:$C,0))),"",INDEX('Policy Characteristics'!L:L,MATCH($C828,'Policy Characteristics'!$C:$C,0)))</f>
        <v/>
      </c>
    </row>
    <row r="829" spans="1:18" x14ac:dyDescent="0.25">
      <c r="A829" s="254" t="str">
        <f>IF(ISBLANK(INDEX('Policy Characteristics'!A:A,MATCH($C829,'Policy Characteristics'!$C:$C,0))),"",INDEX('Policy Characteristics'!A:A,MATCH($C829,'Policy Characteristics'!$C:$C,0)))</f>
        <v>Industry</v>
      </c>
      <c r="B829" s="262" t="str">
        <f>IF(ISBLANK(INDEX('Policy Characteristics'!B:B,MATCH($C829,'Policy Characteristics'!$C:$C,0))),"",INDEX('Policy Characteristics'!B:B,MATCH($C829,'Policy Characteristics'!$C:$C,0)))</f>
        <v>Decrease Cost of Capital</v>
      </c>
      <c r="C829" s="254" t="str">
        <f t="shared" si="51"/>
        <v>Perc Decrease in Cost of Capital for Clean Industrial Equipment</v>
      </c>
      <c r="D829" s="1" t="s">
        <v>3464</v>
      </c>
      <c r="E829" s="6" t="s">
        <v>3025</v>
      </c>
      <c r="F829" t="s">
        <v>3470</v>
      </c>
      <c r="G829" t="s">
        <v>2988</v>
      </c>
      <c r="H829" s="47">
        <f t="shared" si="50"/>
        <v>828</v>
      </c>
      <c r="I829" s="324" t="s">
        <v>40</v>
      </c>
      <c r="J829" s="255" t="str">
        <f>IF(ISBLANK(INDEX('Policy Characteristics'!D:D,MATCH($C829,'Policy Characteristics'!$C:$C,0))),"",INDEX('Policy Characteristics'!D:D,MATCH($C829,'Policy Characteristics'!$C:$C,0)))</f>
        <v>Decrease Clean Industrial Equipment Cost of Capital</v>
      </c>
      <c r="K829" s="254" t="str">
        <f>IF(ISBLANK(INDEX('Policy Characteristics'!E:E,MATCH($C829,'Policy Characteristics'!$C:$C,0))),"",INDEX('Policy Characteristics'!E:E,MATCH($C829,'Policy Characteristics'!$C:$C,0)))</f>
        <v>indst eqpt cost of capital</v>
      </c>
      <c r="L829" s="261">
        <f>IF(ISBLANK(INDEX('Policy Characteristics'!F:F,MATCH($C829,'Policy Characteristics'!$C:$C,0))),"",INDEX('Policy Characteristics'!F:F,MATCH($C829,'Policy Characteristics'!$C:$C,0)))</f>
        <v>0</v>
      </c>
      <c r="M829" s="261">
        <f>IF(ISBLANK(INDEX('Policy Characteristics'!G:G,MATCH($C829,'Policy Characteristics'!$C:$C,0))),"",INDEX('Policy Characteristics'!G:G,MATCH($C829,'Policy Characteristics'!$C:$C,0)))</f>
        <v>0.5</v>
      </c>
      <c r="N829" s="261">
        <f>IF(ISBLANK(INDEX('Policy Characteristics'!H:H,MATCH($C829,'Policy Characteristics'!$C:$C,0))),"",INDEX('Policy Characteristics'!H:H,MATCH($C829,'Policy Characteristics'!$C:$C,0)))</f>
        <v>0.01</v>
      </c>
      <c r="O829" s="254" t="str">
        <f>IF(ISBLANK(INDEX('Policy Characteristics'!I:I,MATCH($C829,'Policy Characteristics'!$C:$C,0))),"",INDEX('Policy Characteristics'!I:I,MATCH($C829,'Policy Characteristics'!$C:$C,0)))</f>
        <v>% decrease</v>
      </c>
      <c r="P829" s="254" t="str">
        <f>IF(ISBLANK(INDEX('Policy Characteristics'!J:J,MATCH($C829,'Policy Characteristics'!$C:$C,0))),"",INDEX('Policy Characteristics'!J:J,MATCH($C829,'Policy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29" s="254" t="str">
        <f>IF(ISBLANK(INDEX('Policy Characteristics'!K:K,MATCH($C829,'Policy Characteristics'!$C:$C,0))),"",INDEX('Policy Characteristics'!K:K,MATCH($C829,'Policy Characteristics'!$C:$C,0)))</f>
        <v/>
      </c>
      <c r="R829" s="254" t="str">
        <f>IF(ISBLANK(INDEX('Policy Characteristics'!L:L,MATCH($C829,'Policy Characteristics'!$C:$C,0))),"",INDEX('Policy Characteristics'!L:L,MATCH($C829,'Policy Characteristics'!$C:$C,0)))</f>
        <v/>
      </c>
    </row>
    <row r="830" spans="1:18" x14ac:dyDescent="0.25">
      <c r="A830" s="254" t="str">
        <f>IF(ISBLANK(INDEX('Policy Characteristics'!A:A,MATCH($C830,'Policy Characteristics'!$C:$C,0))),"",INDEX('Policy Characteristics'!A:A,MATCH($C830,'Policy Characteristics'!$C:$C,0)))</f>
        <v>Industry</v>
      </c>
      <c r="B830" s="262" t="str">
        <f>IF(ISBLANK(INDEX('Policy Characteristics'!B:B,MATCH($C830,'Policy Characteristics'!$C:$C,0))),"",INDEX('Policy Characteristics'!B:B,MATCH($C830,'Policy Characteristics'!$C:$C,0)))</f>
        <v>Decrease Cost of Capital</v>
      </c>
      <c r="C830" s="254" t="str">
        <f t="shared" si="51"/>
        <v>Perc Decrease in Cost of Capital for Clean Industrial Equipment</v>
      </c>
      <c r="D830" s="1" t="s">
        <v>3464</v>
      </c>
      <c r="E830" s="6" t="s">
        <v>3026</v>
      </c>
      <c r="F830" t="s">
        <v>3470</v>
      </c>
      <c r="G830" t="s">
        <v>2989</v>
      </c>
      <c r="H830" s="47">
        <f t="shared" si="50"/>
        <v>829</v>
      </c>
      <c r="I830" s="324" t="s">
        <v>40</v>
      </c>
      <c r="J830" s="255" t="str">
        <f>IF(ISBLANK(INDEX('Policy Characteristics'!D:D,MATCH($C830,'Policy Characteristics'!$C:$C,0))),"",INDEX('Policy Characteristics'!D:D,MATCH($C830,'Policy Characteristics'!$C:$C,0)))</f>
        <v>Decrease Clean Industrial Equipment Cost of Capital</v>
      </c>
      <c r="K830" s="254" t="str">
        <f>IF(ISBLANK(INDEX('Policy Characteristics'!E:E,MATCH($C830,'Policy Characteristics'!$C:$C,0))),"",INDEX('Policy Characteristics'!E:E,MATCH($C830,'Policy Characteristics'!$C:$C,0)))</f>
        <v>indst eqpt cost of capital</v>
      </c>
      <c r="L830" s="261">
        <f>IF(ISBLANK(INDEX('Policy Characteristics'!F:F,MATCH($C830,'Policy Characteristics'!$C:$C,0))),"",INDEX('Policy Characteristics'!F:F,MATCH($C830,'Policy Characteristics'!$C:$C,0)))</f>
        <v>0</v>
      </c>
      <c r="M830" s="261">
        <f>IF(ISBLANK(INDEX('Policy Characteristics'!G:G,MATCH($C830,'Policy Characteristics'!$C:$C,0))),"",INDEX('Policy Characteristics'!G:G,MATCH($C830,'Policy Characteristics'!$C:$C,0)))</f>
        <v>0.5</v>
      </c>
      <c r="N830" s="261">
        <f>IF(ISBLANK(INDEX('Policy Characteristics'!H:H,MATCH($C830,'Policy Characteristics'!$C:$C,0))),"",INDEX('Policy Characteristics'!H:H,MATCH($C830,'Policy Characteristics'!$C:$C,0)))</f>
        <v>0.01</v>
      </c>
      <c r="O830" s="254" t="str">
        <f>IF(ISBLANK(INDEX('Policy Characteristics'!I:I,MATCH($C830,'Policy Characteristics'!$C:$C,0))),"",INDEX('Policy Characteristics'!I:I,MATCH($C830,'Policy Characteristics'!$C:$C,0)))</f>
        <v>% decrease</v>
      </c>
      <c r="P830" s="254" t="str">
        <f>IF(ISBLANK(INDEX('Policy Characteristics'!J:J,MATCH($C830,'Policy Characteristics'!$C:$C,0))),"",INDEX('Policy Characteristics'!J:J,MATCH($C830,'Policy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30" s="254" t="str">
        <f>IF(ISBLANK(INDEX('Policy Characteristics'!K:K,MATCH($C830,'Policy Characteristics'!$C:$C,0))),"",INDEX('Policy Characteristics'!K:K,MATCH($C830,'Policy Characteristics'!$C:$C,0)))</f>
        <v/>
      </c>
      <c r="R830" s="254" t="str">
        <f>IF(ISBLANK(INDEX('Policy Characteristics'!L:L,MATCH($C830,'Policy Characteristics'!$C:$C,0))),"",INDEX('Policy Characteristics'!L:L,MATCH($C830,'Policy Characteristics'!$C:$C,0)))</f>
        <v/>
      </c>
    </row>
    <row r="831" spans="1:18" ht="30" x14ac:dyDescent="0.25">
      <c r="A831" s="254" t="str">
        <f>IF(ISBLANK(INDEX('Policy Characteristics'!A:A,MATCH($C831,'Policy Characteristics'!$C:$C,0))),"",INDEX('Policy Characteristics'!A:A,MATCH($C831,'Policy Characteristics'!$C:$C,0)))</f>
        <v>Industry</v>
      </c>
      <c r="B831" s="262" t="str">
        <f>IF(ISBLANK(INDEX('Policy Characteristics'!B:B,MATCH($C831,'Policy Characteristics'!$C:$C,0))),"",INDEX('Policy Characteristics'!B:B,MATCH($C831,'Policy Characteristics'!$C:$C,0)))</f>
        <v>Decrease Cost of Capital</v>
      </c>
      <c r="C831" s="254" t="str">
        <f t="shared" si="51"/>
        <v>Perc Decrease in Cost of Capital for Clean Industrial Equipment</v>
      </c>
      <c r="D831" s="1" t="s">
        <v>3464</v>
      </c>
      <c r="E831" s="6" t="s">
        <v>3027</v>
      </c>
      <c r="F831" t="s">
        <v>3470</v>
      </c>
      <c r="G831" t="s">
        <v>2990</v>
      </c>
      <c r="H831" s="47">
        <f t="shared" si="50"/>
        <v>830</v>
      </c>
      <c r="I831" s="324" t="s">
        <v>40</v>
      </c>
      <c r="J831" s="255" t="str">
        <f>IF(ISBLANK(INDEX('Policy Characteristics'!D:D,MATCH($C831,'Policy Characteristics'!$C:$C,0))),"",INDEX('Policy Characteristics'!D:D,MATCH($C831,'Policy Characteristics'!$C:$C,0)))</f>
        <v>Decrease Clean Industrial Equipment Cost of Capital</v>
      </c>
      <c r="K831" s="254" t="str">
        <f>IF(ISBLANK(INDEX('Policy Characteristics'!E:E,MATCH($C831,'Policy Characteristics'!$C:$C,0))),"",INDEX('Policy Characteristics'!E:E,MATCH($C831,'Policy Characteristics'!$C:$C,0)))</f>
        <v>indst eqpt cost of capital</v>
      </c>
      <c r="L831" s="261">
        <f>IF(ISBLANK(INDEX('Policy Characteristics'!F:F,MATCH($C831,'Policy Characteristics'!$C:$C,0))),"",INDEX('Policy Characteristics'!F:F,MATCH($C831,'Policy Characteristics'!$C:$C,0)))</f>
        <v>0</v>
      </c>
      <c r="M831" s="261">
        <f>IF(ISBLANK(INDEX('Policy Characteristics'!G:G,MATCH($C831,'Policy Characteristics'!$C:$C,0))),"",INDEX('Policy Characteristics'!G:G,MATCH($C831,'Policy Characteristics'!$C:$C,0)))</f>
        <v>0.5</v>
      </c>
      <c r="N831" s="261">
        <f>IF(ISBLANK(INDEX('Policy Characteristics'!H:H,MATCH($C831,'Policy Characteristics'!$C:$C,0))),"",INDEX('Policy Characteristics'!H:H,MATCH($C831,'Policy Characteristics'!$C:$C,0)))</f>
        <v>0.01</v>
      </c>
      <c r="O831" s="254" t="str">
        <f>IF(ISBLANK(INDEX('Policy Characteristics'!I:I,MATCH($C831,'Policy Characteristics'!$C:$C,0))),"",INDEX('Policy Characteristics'!I:I,MATCH($C831,'Policy Characteristics'!$C:$C,0)))</f>
        <v>% decrease</v>
      </c>
      <c r="P831" s="254" t="str">
        <f>IF(ISBLANK(INDEX('Policy Characteristics'!J:J,MATCH($C831,'Policy Characteristics'!$C:$C,0))),"",INDEX('Policy Characteristics'!J:J,MATCH($C831,'Policy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31" s="254" t="str">
        <f>IF(ISBLANK(INDEX('Policy Characteristics'!K:K,MATCH($C831,'Policy Characteristics'!$C:$C,0))),"",INDEX('Policy Characteristics'!K:K,MATCH($C831,'Policy Characteristics'!$C:$C,0)))</f>
        <v/>
      </c>
      <c r="R831" s="254" t="str">
        <f>IF(ISBLANK(INDEX('Policy Characteristics'!L:L,MATCH($C831,'Policy Characteristics'!$C:$C,0))),"",INDEX('Policy Characteristics'!L:L,MATCH($C831,'Policy Characteristics'!$C:$C,0)))</f>
        <v/>
      </c>
    </row>
    <row r="832" spans="1:18" x14ac:dyDescent="0.25">
      <c r="A832" s="254" t="str">
        <f>IF(ISBLANK(INDEX('Policy Characteristics'!A:A,MATCH($C832,'Policy Characteristics'!$C:$C,0))),"",INDEX('Policy Characteristics'!A:A,MATCH($C832,'Policy Characteristics'!$C:$C,0)))</f>
        <v>Industry</v>
      </c>
      <c r="B832" s="262" t="str">
        <f>IF(ISBLANK(INDEX('Policy Characteristics'!B:B,MATCH($C832,'Policy Characteristics'!$C:$C,0))),"",INDEX('Policy Characteristics'!B:B,MATCH($C832,'Policy Characteristics'!$C:$C,0)))</f>
        <v>Decrease Cost of Capital</v>
      </c>
      <c r="C832" s="254" t="str">
        <f t="shared" si="51"/>
        <v>Perc Decrease in Cost of Capital for Clean Industrial Equipment</v>
      </c>
      <c r="D832" s="1" t="s">
        <v>3464</v>
      </c>
      <c r="E832" s="6" t="s">
        <v>3028</v>
      </c>
      <c r="F832" t="s">
        <v>3470</v>
      </c>
      <c r="G832" t="s">
        <v>2547</v>
      </c>
      <c r="H832" s="47">
        <f t="shared" si="50"/>
        <v>831</v>
      </c>
      <c r="I832" s="324" t="s">
        <v>40</v>
      </c>
      <c r="J832" s="255" t="str">
        <f>IF(ISBLANK(INDEX('Policy Characteristics'!D:D,MATCH($C832,'Policy Characteristics'!$C:$C,0))),"",INDEX('Policy Characteristics'!D:D,MATCH($C832,'Policy Characteristics'!$C:$C,0)))</f>
        <v>Decrease Clean Industrial Equipment Cost of Capital</v>
      </c>
      <c r="K832" s="254" t="str">
        <f>IF(ISBLANK(INDEX('Policy Characteristics'!E:E,MATCH($C832,'Policy Characteristics'!$C:$C,0))),"",INDEX('Policy Characteristics'!E:E,MATCH($C832,'Policy Characteristics'!$C:$C,0)))</f>
        <v>indst eqpt cost of capital</v>
      </c>
      <c r="L832" s="261">
        <f>IF(ISBLANK(INDEX('Policy Characteristics'!F:F,MATCH($C832,'Policy Characteristics'!$C:$C,0))),"",INDEX('Policy Characteristics'!F:F,MATCH($C832,'Policy Characteristics'!$C:$C,0)))</f>
        <v>0</v>
      </c>
      <c r="M832" s="261">
        <f>IF(ISBLANK(INDEX('Policy Characteristics'!G:G,MATCH($C832,'Policy Characteristics'!$C:$C,0))),"",INDEX('Policy Characteristics'!G:G,MATCH($C832,'Policy Characteristics'!$C:$C,0)))</f>
        <v>0.5</v>
      </c>
      <c r="N832" s="261">
        <f>IF(ISBLANK(INDEX('Policy Characteristics'!H:H,MATCH($C832,'Policy Characteristics'!$C:$C,0))),"",INDEX('Policy Characteristics'!H:H,MATCH($C832,'Policy Characteristics'!$C:$C,0)))</f>
        <v>0.01</v>
      </c>
      <c r="O832" s="254" t="str">
        <f>IF(ISBLANK(INDEX('Policy Characteristics'!I:I,MATCH($C832,'Policy Characteristics'!$C:$C,0))),"",INDEX('Policy Characteristics'!I:I,MATCH($C832,'Policy Characteristics'!$C:$C,0)))</f>
        <v>% decrease</v>
      </c>
      <c r="P832" s="254" t="str">
        <f>IF(ISBLANK(INDEX('Policy Characteristics'!J:J,MATCH($C832,'Policy Characteristics'!$C:$C,0))),"",INDEX('Policy Characteristics'!J:J,MATCH($C832,'Policy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32" s="254" t="str">
        <f>IF(ISBLANK(INDEX('Policy Characteristics'!K:K,MATCH($C832,'Policy Characteristics'!$C:$C,0))),"",INDEX('Policy Characteristics'!K:K,MATCH($C832,'Policy Characteristics'!$C:$C,0)))</f>
        <v/>
      </c>
      <c r="R832" s="254" t="str">
        <f>IF(ISBLANK(INDEX('Policy Characteristics'!L:L,MATCH($C832,'Policy Characteristics'!$C:$C,0))),"",INDEX('Policy Characteristics'!L:L,MATCH($C832,'Policy Characteristics'!$C:$C,0)))</f>
        <v/>
      </c>
    </row>
    <row r="833" spans="1:18" x14ac:dyDescent="0.25">
      <c r="A833" s="254" t="str">
        <f>IF(ISBLANK(INDEX('Policy Characteristics'!A:A,MATCH($C833,'Policy Characteristics'!$C:$C,0))),"",INDEX('Policy Characteristics'!A:A,MATCH($C833,'Policy Characteristics'!$C:$C,0)))</f>
        <v>Industry</v>
      </c>
      <c r="B833" s="262" t="str">
        <f>IF(ISBLANK(INDEX('Policy Characteristics'!B:B,MATCH($C833,'Policy Characteristics'!$C:$C,0))),"",INDEX('Policy Characteristics'!B:B,MATCH($C833,'Policy Characteristics'!$C:$C,0)))</f>
        <v>Decrease Cost of Capital</v>
      </c>
      <c r="C833" s="254" t="str">
        <f t="shared" si="51"/>
        <v>Perc Decrease in Cost of Capital for Clean Industrial Equipment</v>
      </c>
      <c r="D833" s="1" t="s">
        <v>3464</v>
      </c>
      <c r="E833" s="6" t="s">
        <v>3029</v>
      </c>
      <c r="F833" t="s">
        <v>3470</v>
      </c>
      <c r="G833" t="s">
        <v>2991</v>
      </c>
      <c r="H833" s="47">
        <f t="shared" si="50"/>
        <v>832</v>
      </c>
      <c r="I833" s="324" t="s">
        <v>40</v>
      </c>
      <c r="J833" s="255" t="str">
        <f>IF(ISBLANK(INDEX('Policy Characteristics'!D:D,MATCH($C833,'Policy Characteristics'!$C:$C,0))),"",INDEX('Policy Characteristics'!D:D,MATCH($C833,'Policy Characteristics'!$C:$C,0)))</f>
        <v>Decrease Clean Industrial Equipment Cost of Capital</v>
      </c>
      <c r="K833" s="254" t="str">
        <f>IF(ISBLANK(INDEX('Policy Characteristics'!E:E,MATCH($C833,'Policy Characteristics'!$C:$C,0))),"",INDEX('Policy Characteristics'!E:E,MATCH($C833,'Policy Characteristics'!$C:$C,0)))</f>
        <v>indst eqpt cost of capital</v>
      </c>
      <c r="L833" s="261">
        <f>IF(ISBLANK(INDEX('Policy Characteristics'!F:F,MATCH($C833,'Policy Characteristics'!$C:$C,0))),"",INDEX('Policy Characteristics'!F:F,MATCH($C833,'Policy Characteristics'!$C:$C,0)))</f>
        <v>0</v>
      </c>
      <c r="M833" s="261">
        <f>IF(ISBLANK(INDEX('Policy Characteristics'!G:G,MATCH($C833,'Policy Characteristics'!$C:$C,0))),"",INDEX('Policy Characteristics'!G:G,MATCH($C833,'Policy Characteristics'!$C:$C,0)))</f>
        <v>0.5</v>
      </c>
      <c r="N833" s="261">
        <f>IF(ISBLANK(INDEX('Policy Characteristics'!H:H,MATCH($C833,'Policy Characteristics'!$C:$C,0))),"",INDEX('Policy Characteristics'!H:H,MATCH($C833,'Policy Characteristics'!$C:$C,0)))</f>
        <v>0.01</v>
      </c>
      <c r="O833" s="254" t="str">
        <f>IF(ISBLANK(INDEX('Policy Characteristics'!I:I,MATCH($C833,'Policy Characteristics'!$C:$C,0))),"",INDEX('Policy Characteristics'!I:I,MATCH($C833,'Policy Characteristics'!$C:$C,0)))</f>
        <v>% decrease</v>
      </c>
      <c r="P833" s="254" t="str">
        <f>IF(ISBLANK(INDEX('Policy Characteristics'!J:J,MATCH($C833,'Policy Characteristics'!$C:$C,0))),"",INDEX('Policy Characteristics'!J:J,MATCH($C833,'Policy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33" s="254" t="str">
        <f>IF(ISBLANK(INDEX('Policy Characteristics'!K:K,MATCH($C833,'Policy Characteristics'!$C:$C,0))),"",INDEX('Policy Characteristics'!K:K,MATCH($C833,'Policy Characteristics'!$C:$C,0)))</f>
        <v/>
      </c>
      <c r="R833" s="254" t="str">
        <f>IF(ISBLANK(INDEX('Policy Characteristics'!L:L,MATCH($C833,'Policy Characteristics'!$C:$C,0))),"",INDEX('Policy Characteristics'!L:L,MATCH($C833,'Policy Characteristics'!$C:$C,0)))</f>
        <v/>
      </c>
    </row>
    <row r="834" spans="1:18" ht="30" x14ac:dyDescent="0.25">
      <c r="A834" s="254" t="str">
        <f>IF(ISBLANK(INDEX('Policy Characteristics'!A:A,MATCH($C834,'Policy Characteristics'!$C:$C,0))),"",INDEX('Policy Characteristics'!A:A,MATCH($C834,'Policy Characteristics'!$C:$C,0)))</f>
        <v>Industry</v>
      </c>
      <c r="B834" s="262" t="str">
        <f>IF(ISBLANK(INDEX('Policy Characteristics'!B:B,MATCH($C834,'Policy Characteristics'!$C:$C,0))),"",INDEX('Policy Characteristics'!B:B,MATCH($C834,'Policy Characteristics'!$C:$C,0)))</f>
        <v>Decrease Cost of Capital</v>
      </c>
      <c r="C834" s="254" t="str">
        <f t="shared" si="51"/>
        <v>Perc Decrease in Cost of Capital for Clean Industrial Equipment</v>
      </c>
      <c r="D834" s="1" t="s">
        <v>3464</v>
      </c>
      <c r="E834" s="6" t="s">
        <v>3030</v>
      </c>
      <c r="F834" t="s">
        <v>3470</v>
      </c>
      <c r="G834" t="s">
        <v>2992</v>
      </c>
      <c r="H834" s="47">
        <f t="shared" si="50"/>
        <v>833</v>
      </c>
      <c r="I834" s="324" t="s">
        <v>40</v>
      </c>
      <c r="J834" s="255" t="str">
        <f>IF(ISBLANK(INDEX('Policy Characteristics'!D:D,MATCH($C834,'Policy Characteristics'!$C:$C,0))),"",INDEX('Policy Characteristics'!D:D,MATCH($C834,'Policy Characteristics'!$C:$C,0)))</f>
        <v>Decrease Clean Industrial Equipment Cost of Capital</v>
      </c>
      <c r="K834" s="254" t="str">
        <f>IF(ISBLANK(INDEX('Policy Characteristics'!E:E,MATCH($C834,'Policy Characteristics'!$C:$C,0))),"",INDEX('Policy Characteristics'!E:E,MATCH($C834,'Policy Characteristics'!$C:$C,0)))</f>
        <v>indst eqpt cost of capital</v>
      </c>
      <c r="L834" s="261">
        <f>IF(ISBLANK(INDEX('Policy Characteristics'!F:F,MATCH($C834,'Policy Characteristics'!$C:$C,0))),"",INDEX('Policy Characteristics'!F:F,MATCH($C834,'Policy Characteristics'!$C:$C,0)))</f>
        <v>0</v>
      </c>
      <c r="M834" s="261">
        <f>IF(ISBLANK(INDEX('Policy Characteristics'!G:G,MATCH($C834,'Policy Characteristics'!$C:$C,0))),"",INDEX('Policy Characteristics'!G:G,MATCH($C834,'Policy Characteristics'!$C:$C,0)))</f>
        <v>0.5</v>
      </c>
      <c r="N834" s="261">
        <f>IF(ISBLANK(INDEX('Policy Characteristics'!H:H,MATCH($C834,'Policy Characteristics'!$C:$C,0))),"",INDEX('Policy Characteristics'!H:H,MATCH($C834,'Policy Characteristics'!$C:$C,0)))</f>
        <v>0.01</v>
      </c>
      <c r="O834" s="254" t="str">
        <f>IF(ISBLANK(INDEX('Policy Characteristics'!I:I,MATCH($C834,'Policy Characteristics'!$C:$C,0))),"",INDEX('Policy Characteristics'!I:I,MATCH($C834,'Policy Characteristics'!$C:$C,0)))</f>
        <v>% decrease</v>
      </c>
      <c r="P834" s="254" t="str">
        <f>IF(ISBLANK(INDEX('Policy Characteristics'!J:J,MATCH($C834,'Policy Characteristics'!$C:$C,0))),"",INDEX('Policy Characteristics'!J:J,MATCH($C834,'Policy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34" s="254" t="str">
        <f>IF(ISBLANK(INDEX('Policy Characteristics'!K:K,MATCH($C834,'Policy Characteristics'!$C:$C,0))),"",INDEX('Policy Characteristics'!K:K,MATCH($C834,'Policy Characteristics'!$C:$C,0)))</f>
        <v/>
      </c>
      <c r="R834" s="254" t="str">
        <f>IF(ISBLANK(INDEX('Policy Characteristics'!L:L,MATCH($C834,'Policy Characteristics'!$C:$C,0))),"",INDEX('Policy Characteristics'!L:L,MATCH($C834,'Policy Characteristics'!$C:$C,0)))</f>
        <v/>
      </c>
    </row>
    <row r="835" spans="1:18" x14ac:dyDescent="0.25">
      <c r="A835" s="254" t="str">
        <f>IF(ISBLANK(INDEX('Policy Characteristics'!A:A,MATCH($C835,'Policy Characteristics'!$C:$C,0))),"",INDEX('Policy Characteristics'!A:A,MATCH($C835,'Policy Characteristics'!$C:$C,0)))</f>
        <v>Industry</v>
      </c>
      <c r="B835" s="262" t="str">
        <f>IF(ISBLANK(INDEX('Policy Characteristics'!B:B,MATCH($C835,'Policy Characteristics'!$C:$C,0))),"",INDEX('Policy Characteristics'!B:B,MATCH($C835,'Policy Characteristics'!$C:$C,0)))</f>
        <v>Decrease Cost of Capital</v>
      </c>
      <c r="C835" s="254" t="str">
        <f t="shared" si="51"/>
        <v>Perc Decrease in Cost of Capital for Clean Industrial Equipment</v>
      </c>
      <c r="D835" s="1" t="s">
        <v>3464</v>
      </c>
      <c r="E835" s="6" t="s">
        <v>3031</v>
      </c>
      <c r="F835" t="s">
        <v>3470</v>
      </c>
      <c r="G835" t="s">
        <v>2993</v>
      </c>
      <c r="H835" s="47">
        <f t="shared" ref="H835:H898" si="52">H834+1</f>
        <v>834</v>
      </c>
      <c r="I835" s="324" t="s">
        <v>40</v>
      </c>
      <c r="J835" s="255" t="str">
        <f>IF(ISBLANK(INDEX('Policy Characteristics'!D:D,MATCH($C835,'Policy Characteristics'!$C:$C,0))),"",INDEX('Policy Characteristics'!D:D,MATCH($C835,'Policy Characteristics'!$C:$C,0)))</f>
        <v>Decrease Clean Industrial Equipment Cost of Capital</v>
      </c>
      <c r="K835" s="254" t="str">
        <f>IF(ISBLANK(INDEX('Policy Characteristics'!E:E,MATCH($C835,'Policy Characteristics'!$C:$C,0))),"",INDEX('Policy Characteristics'!E:E,MATCH($C835,'Policy Characteristics'!$C:$C,0)))</f>
        <v>indst eqpt cost of capital</v>
      </c>
      <c r="L835" s="261">
        <f>IF(ISBLANK(INDEX('Policy Characteristics'!F:F,MATCH($C835,'Policy Characteristics'!$C:$C,0))),"",INDEX('Policy Characteristics'!F:F,MATCH($C835,'Policy Characteristics'!$C:$C,0)))</f>
        <v>0</v>
      </c>
      <c r="M835" s="261">
        <f>IF(ISBLANK(INDEX('Policy Characteristics'!G:G,MATCH($C835,'Policy Characteristics'!$C:$C,0))),"",INDEX('Policy Characteristics'!G:G,MATCH($C835,'Policy Characteristics'!$C:$C,0)))</f>
        <v>0.5</v>
      </c>
      <c r="N835" s="261">
        <f>IF(ISBLANK(INDEX('Policy Characteristics'!H:H,MATCH($C835,'Policy Characteristics'!$C:$C,0))),"",INDEX('Policy Characteristics'!H:H,MATCH($C835,'Policy Characteristics'!$C:$C,0)))</f>
        <v>0.01</v>
      </c>
      <c r="O835" s="254" t="str">
        <f>IF(ISBLANK(INDEX('Policy Characteristics'!I:I,MATCH($C835,'Policy Characteristics'!$C:$C,0))),"",INDEX('Policy Characteristics'!I:I,MATCH($C835,'Policy Characteristics'!$C:$C,0)))</f>
        <v>% decrease</v>
      </c>
      <c r="P835" s="254" t="str">
        <f>IF(ISBLANK(INDEX('Policy Characteristics'!J:J,MATCH($C835,'Policy Characteristics'!$C:$C,0))),"",INDEX('Policy Characteristics'!J:J,MATCH($C835,'Policy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35" s="254" t="str">
        <f>IF(ISBLANK(INDEX('Policy Characteristics'!K:K,MATCH($C835,'Policy Characteristics'!$C:$C,0))),"",INDEX('Policy Characteristics'!K:K,MATCH($C835,'Policy Characteristics'!$C:$C,0)))</f>
        <v/>
      </c>
      <c r="R835" s="254" t="str">
        <f>IF(ISBLANK(INDEX('Policy Characteristics'!L:L,MATCH($C835,'Policy Characteristics'!$C:$C,0))),"",INDEX('Policy Characteristics'!L:L,MATCH($C835,'Policy Characteristics'!$C:$C,0)))</f>
        <v/>
      </c>
    </row>
    <row r="836" spans="1:18" x14ac:dyDescent="0.25">
      <c r="A836" s="254" t="str">
        <f>IF(ISBLANK(INDEX('Policy Characteristics'!A:A,MATCH($C836,'Policy Characteristics'!$C:$C,0))),"",INDEX('Policy Characteristics'!A:A,MATCH($C836,'Policy Characteristics'!$C:$C,0)))</f>
        <v>Industry</v>
      </c>
      <c r="B836" s="262" t="str">
        <f>IF(ISBLANK(INDEX('Policy Characteristics'!B:B,MATCH($C836,'Policy Characteristics'!$C:$C,0))),"",INDEX('Policy Characteristics'!B:B,MATCH($C836,'Policy Characteristics'!$C:$C,0)))</f>
        <v>Decrease Cost of Capital</v>
      </c>
      <c r="C836" s="254" t="str">
        <f t="shared" si="51"/>
        <v>Perc Decrease in Cost of Capital for Clean Industrial Equipment</v>
      </c>
      <c r="D836" s="1" t="s">
        <v>3464</v>
      </c>
      <c r="E836" s="6" t="s">
        <v>3032</v>
      </c>
      <c r="F836" t="s">
        <v>3470</v>
      </c>
      <c r="G836" t="s">
        <v>2994</v>
      </c>
      <c r="H836" s="47">
        <f t="shared" si="52"/>
        <v>835</v>
      </c>
      <c r="I836" s="324" t="s">
        <v>40</v>
      </c>
      <c r="J836" s="255" t="str">
        <f>IF(ISBLANK(INDEX('Policy Characteristics'!D:D,MATCH($C836,'Policy Characteristics'!$C:$C,0))),"",INDEX('Policy Characteristics'!D:D,MATCH($C836,'Policy Characteristics'!$C:$C,0)))</f>
        <v>Decrease Clean Industrial Equipment Cost of Capital</v>
      </c>
      <c r="K836" s="254" t="str">
        <f>IF(ISBLANK(INDEX('Policy Characteristics'!E:E,MATCH($C836,'Policy Characteristics'!$C:$C,0))),"",INDEX('Policy Characteristics'!E:E,MATCH($C836,'Policy Characteristics'!$C:$C,0)))</f>
        <v>indst eqpt cost of capital</v>
      </c>
      <c r="L836" s="261">
        <f>IF(ISBLANK(INDEX('Policy Characteristics'!F:F,MATCH($C836,'Policy Characteristics'!$C:$C,0))),"",INDEX('Policy Characteristics'!F:F,MATCH($C836,'Policy Characteristics'!$C:$C,0)))</f>
        <v>0</v>
      </c>
      <c r="M836" s="261">
        <f>IF(ISBLANK(INDEX('Policy Characteristics'!G:G,MATCH($C836,'Policy Characteristics'!$C:$C,0))),"",INDEX('Policy Characteristics'!G:G,MATCH($C836,'Policy Characteristics'!$C:$C,0)))</f>
        <v>0.5</v>
      </c>
      <c r="N836" s="261">
        <f>IF(ISBLANK(INDEX('Policy Characteristics'!H:H,MATCH($C836,'Policy Characteristics'!$C:$C,0))),"",INDEX('Policy Characteristics'!H:H,MATCH($C836,'Policy Characteristics'!$C:$C,0)))</f>
        <v>0.01</v>
      </c>
      <c r="O836" s="254" t="str">
        <f>IF(ISBLANK(INDEX('Policy Characteristics'!I:I,MATCH($C836,'Policy Characteristics'!$C:$C,0))),"",INDEX('Policy Characteristics'!I:I,MATCH($C836,'Policy Characteristics'!$C:$C,0)))</f>
        <v>% decrease</v>
      </c>
      <c r="P836" s="254" t="str">
        <f>IF(ISBLANK(INDEX('Policy Characteristics'!J:J,MATCH($C836,'Policy Characteristics'!$C:$C,0))),"",INDEX('Policy Characteristics'!J:J,MATCH($C836,'Policy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36" s="254" t="str">
        <f>IF(ISBLANK(INDEX('Policy Characteristics'!K:K,MATCH($C836,'Policy Characteristics'!$C:$C,0))),"",INDEX('Policy Characteristics'!K:K,MATCH($C836,'Policy Characteristics'!$C:$C,0)))</f>
        <v/>
      </c>
      <c r="R836" s="254" t="str">
        <f>IF(ISBLANK(INDEX('Policy Characteristics'!L:L,MATCH($C836,'Policy Characteristics'!$C:$C,0))),"",INDEX('Policy Characteristics'!L:L,MATCH($C836,'Policy Characteristics'!$C:$C,0)))</f>
        <v/>
      </c>
    </row>
    <row r="837" spans="1:18" x14ac:dyDescent="0.25">
      <c r="A837" s="254" t="str">
        <f>IF(ISBLANK(INDEX('Policy Characteristics'!A:A,MATCH($C837,'Policy Characteristics'!$C:$C,0))),"",INDEX('Policy Characteristics'!A:A,MATCH($C837,'Policy Characteristics'!$C:$C,0)))</f>
        <v>Industry</v>
      </c>
      <c r="B837" s="262" t="str">
        <f>IF(ISBLANK(INDEX('Policy Characteristics'!B:B,MATCH($C837,'Policy Characteristics'!$C:$C,0))),"",INDEX('Policy Characteristics'!B:B,MATCH($C837,'Policy Characteristics'!$C:$C,0)))</f>
        <v>Decrease Cost of Capital</v>
      </c>
      <c r="C837" s="254" t="str">
        <f t="shared" si="51"/>
        <v>Perc Decrease in Cost of Capital for Clean Industrial Equipment</v>
      </c>
      <c r="D837" s="1" t="s">
        <v>3464</v>
      </c>
      <c r="E837" s="6" t="s">
        <v>3033</v>
      </c>
      <c r="F837" t="s">
        <v>3470</v>
      </c>
      <c r="G837" t="s">
        <v>2995</v>
      </c>
      <c r="H837" s="47">
        <f t="shared" si="52"/>
        <v>836</v>
      </c>
      <c r="I837" s="324" t="s">
        <v>40</v>
      </c>
      <c r="J837" s="255" t="str">
        <f>IF(ISBLANK(INDEX('Policy Characteristics'!D:D,MATCH($C837,'Policy Characteristics'!$C:$C,0))),"",INDEX('Policy Characteristics'!D:D,MATCH($C837,'Policy Characteristics'!$C:$C,0)))</f>
        <v>Decrease Clean Industrial Equipment Cost of Capital</v>
      </c>
      <c r="K837" s="254" t="str">
        <f>IF(ISBLANK(INDEX('Policy Characteristics'!E:E,MATCH($C837,'Policy Characteristics'!$C:$C,0))),"",INDEX('Policy Characteristics'!E:E,MATCH($C837,'Policy Characteristics'!$C:$C,0)))</f>
        <v>indst eqpt cost of capital</v>
      </c>
      <c r="L837" s="261">
        <f>IF(ISBLANK(INDEX('Policy Characteristics'!F:F,MATCH($C837,'Policy Characteristics'!$C:$C,0))),"",INDEX('Policy Characteristics'!F:F,MATCH($C837,'Policy Characteristics'!$C:$C,0)))</f>
        <v>0</v>
      </c>
      <c r="M837" s="261">
        <f>IF(ISBLANK(INDEX('Policy Characteristics'!G:G,MATCH($C837,'Policy Characteristics'!$C:$C,0))),"",INDEX('Policy Characteristics'!G:G,MATCH($C837,'Policy Characteristics'!$C:$C,0)))</f>
        <v>0.5</v>
      </c>
      <c r="N837" s="261">
        <f>IF(ISBLANK(INDEX('Policy Characteristics'!H:H,MATCH($C837,'Policy Characteristics'!$C:$C,0))),"",INDEX('Policy Characteristics'!H:H,MATCH($C837,'Policy Characteristics'!$C:$C,0)))</f>
        <v>0.01</v>
      </c>
      <c r="O837" s="254" t="str">
        <f>IF(ISBLANK(INDEX('Policy Characteristics'!I:I,MATCH($C837,'Policy Characteristics'!$C:$C,0))),"",INDEX('Policy Characteristics'!I:I,MATCH($C837,'Policy Characteristics'!$C:$C,0)))</f>
        <v>% decrease</v>
      </c>
      <c r="P837" s="254" t="str">
        <f>IF(ISBLANK(INDEX('Policy Characteristics'!J:J,MATCH($C837,'Policy Characteristics'!$C:$C,0))),"",INDEX('Policy Characteristics'!J:J,MATCH($C837,'Policy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37" s="254" t="str">
        <f>IF(ISBLANK(INDEX('Policy Characteristics'!K:K,MATCH($C837,'Policy Characteristics'!$C:$C,0))),"",INDEX('Policy Characteristics'!K:K,MATCH($C837,'Policy Characteristics'!$C:$C,0)))</f>
        <v/>
      </c>
      <c r="R837" s="254" t="str">
        <f>IF(ISBLANK(INDEX('Policy Characteristics'!L:L,MATCH($C837,'Policy Characteristics'!$C:$C,0))),"",INDEX('Policy Characteristics'!L:L,MATCH($C837,'Policy Characteristics'!$C:$C,0)))</f>
        <v/>
      </c>
    </row>
    <row r="838" spans="1:18" x14ac:dyDescent="0.25">
      <c r="A838" s="254" t="str">
        <f>IF(ISBLANK(INDEX('Policy Characteristics'!A:A,MATCH($C838,'Policy Characteristics'!$C:$C,0))),"",INDEX('Policy Characteristics'!A:A,MATCH($C838,'Policy Characteristics'!$C:$C,0)))</f>
        <v>Industry</v>
      </c>
      <c r="B838" s="262" t="str">
        <f>IF(ISBLANK(INDEX('Policy Characteristics'!B:B,MATCH($C838,'Policy Characteristics'!$C:$C,0))),"",INDEX('Policy Characteristics'!B:B,MATCH($C838,'Policy Characteristics'!$C:$C,0)))</f>
        <v>Decrease Cost of Capital</v>
      </c>
      <c r="C838" s="254" t="str">
        <f t="shared" si="51"/>
        <v>Perc Decrease in Cost of Capital for Clean Industrial Equipment</v>
      </c>
      <c r="D838" s="1" t="s">
        <v>3464</v>
      </c>
      <c r="E838" s="6" t="s">
        <v>3034</v>
      </c>
      <c r="F838" t="s">
        <v>3470</v>
      </c>
      <c r="G838" t="s">
        <v>2996</v>
      </c>
      <c r="H838" s="47">
        <f t="shared" si="52"/>
        <v>837</v>
      </c>
      <c r="I838" s="324" t="s">
        <v>40</v>
      </c>
      <c r="J838" s="255" t="str">
        <f>IF(ISBLANK(INDEX('Policy Characteristics'!D:D,MATCH($C838,'Policy Characteristics'!$C:$C,0))),"",INDEX('Policy Characteristics'!D:D,MATCH($C838,'Policy Characteristics'!$C:$C,0)))</f>
        <v>Decrease Clean Industrial Equipment Cost of Capital</v>
      </c>
      <c r="K838" s="254" t="str">
        <f>IF(ISBLANK(INDEX('Policy Characteristics'!E:E,MATCH($C838,'Policy Characteristics'!$C:$C,0))),"",INDEX('Policy Characteristics'!E:E,MATCH($C838,'Policy Characteristics'!$C:$C,0)))</f>
        <v>indst eqpt cost of capital</v>
      </c>
      <c r="L838" s="261">
        <f>IF(ISBLANK(INDEX('Policy Characteristics'!F:F,MATCH($C838,'Policy Characteristics'!$C:$C,0))),"",INDEX('Policy Characteristics'!F:F,MATCH($C838,'Policy Characteristics'!$C:$C,0)))</f>
        <v>0</v>
      </c>
      <c r="M838" s="261">
        <f>IF(ISBLANK(INDEX('Policy Characteristics'!G:G,MATCH($C838,'Policy Characteristics'!$C:$C,0))),"",INDEX('Policy Characteristics'!G:G,MATCH($C838,'Policy Characteristics'!$C:$C,0)))</f>
        <v>0.5</v>
      </c>
      <c r="N838" s="261">
        <f>IF(ISBLANK(INDEX('Policy Characteristics'!H:H,MATCH($C838,'Policy Characteristics'!$C:$C,0))),"",INDEX('Policy Characteristics'!H:H,MATCH($C838,'Policy Characteristics'!$C:$C,0)))</f>
        <v>0.01</v>
      </c>
      <c r="O838" s="254" t="str">
        <f>IF(ISBLANK(INDEX('Policy Characteristics'!I:I,MATCH($C838,'Policy Characteristics'!$C:$C,0))),"",INDEX('Policy Characteristics'!I:I,MATCH($C838,'Policy Characteristics'!$C:$C,0)))</f>
        <v>% decrease</v>
      </c>
      <c r="P838" s="254" t="str">
        <f>IF(ISBLANK(INDEX('Policy Characteristics'!J:J,MATCH($C838,'Policy Characteristics'!$C:$C,0))),"",INDEX('Policy Characteristics'!J:J,MATCH($C838,'Policy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38" s="254" t="str">
        <f>IF(ISBLANK(INDEX('Policy Characteristics'!K:K,MATCH($C838,'Policy Characteristics'!$C:$C,0))),"",INDEX('Policy Characteristics'!K:K,MATCH($C838,'Policy Characteristics'!$C:$C,0)))</f>
        <v/>
      </c>
      <c r="R838" s="254" t="str">
        <f>IF(ISBLANK(INDEX('Policy Characteristics'!L:L,MATCH($C838,'Policy Characteristics'!$C:$C,0))),"",INDEX('Policy Characteristics'!L:L,MATCH($C838,'Policy Characteristics'!$C:$C,0)))</f>
        <v/>
      </c>
    </row>
    <row r="839" spans="1:18" x14ac:dyDescent="0.25">
      <c r="A839" s="254" t="str">
        <f>IF(ISBLANK(INDEX('Policy Characteristics'!A:A,MATCH($C839,'Policy Characteristics'!$C:$C,0))),"",INDEX('Policy Characteristics'!A:A,MATCH($C839,'Policy Characteristics'!$C:$C,0)))</f>
        <v>Industry</v>
      </c>
      <c r="B839" s="262" t="str">
        <f>IF(ISBLANK(INDEX('Policy Characteristics'!B:B,MATCH($C839,'Policy Characteristics'!$C:$C,0))),"",INDEX('Policy Characteristics'!B:B,MATCH($C839,'Policy Characteristics'!$C:$C,0)))</f>
        <v>Decrease Cost of Capital</v>
      </c>
      <c r="C839" s="254" t="str">
        <f t="shared" si="51"/>
        <v>Perc Decrease in Cost of Capital for Clean Industrial Equipment</v>
      </c>
      <c r="D839" s="1" t="s">
        <v>3464</v>
      </c>
      <c r="E839" s="6" t="s">
        <v>3035</v>
      </c>
      <c r="F839" t="s">
        <v>3470</v>
      </c>
      <c r="G839" t="s">
        <v>2997</v>
      </c>
      <c r="H839" s="47">
        <f t="shared" si="52"/>
        <v>838</v>
      </c>
      <c r="I839" s="324" t="s">
        <v>40</v>
      </c>
      <c r="J839" s="255" t="str">
        <f>IF(ISBLANK(INDEX('Policy Characteristics'!D:D,MATCH($C839,'Policy Characteristics'!$C:$C,0))),"",INDEX('Policy Characteristics'!D:D,MATCH($C839,'Policy Characteristics'!$C:$C,0)))</f>
        <v>Decrease Clean Industrial Equipment Cost of Capital</v>
      </c>
      <c r="K839" s="254" t="str">
        <f>IF(ISBLANK(INDEX('Policy Characteristics'!E:E,MATCH($C839,'Policy Characteristics'!$C:$C,0))),"",INDEX('Policy Characteristics'!E:E,MATCH($C839,'Policy Characteristics'!$C:$C,0)))</f>
        <v>indst eqpt cost of capital</v>
      </c>
      <c r="L839" s="261">
        <f>IF(ISBLANK(INDEX('Policy Characteristics'!F:F,MATCH($C839,'Policy Characteristics'!$C:$C,0))),"",INDEX('Policy Characteristics'!F:F,MATCH($C839,'Policy Characteristics'!$C:$C,0)))</f>
        <v>0</v>
      </c>
      <c r="M839" s="261">
        <f>IF(ISBLANK(INDEX('Policy Characteristics'!G:G,MATCH($C839,'Policy Characteristics'!$C:$C,0))),"",INDEX('Policy Characteristics'!G:G,MATCH($C839,'Policy Characteristics'!$C:$C,0)))</f>
        <v>0.5</v>
      </c>
      <c r="N839" s="261">
        <f>IF(ISBLANK(INDEX('Policy Characteristics'!H:H,MATCH($C839,'Policy Characteristics'!$C:$C,0))),"",INDEX('Policy Characteristics'!H:H,MATCH($C839,'Policy Characteristics'!$C:$C,0)))</f>
        <v>0.01</v>
      </c>
      <c r="O839" s="254" t="str">
        <f>IF(ISBLANK(INDEX('Policy Characteristics'!I:I,MATCH($C839,'Policy Characteristics'!$C:$C,0))),"",INDEX('Policy Characteristics'!I:I,MATCH($C839,'Policy Characteristics'!$C:$C,0)))</f>
        <v>% decrease</v>
      </c>
      <c r="P839" s="254" t="str">
        <f>IF(ISBLANK(INDEX('Policy Characteristics'!J:J,MATCH($C839,'Policy Characteristics'!$C:$C,0))),"",INDEX('Policy Characteristics'!J:J,MATCH($C839,'Policy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39" s="254" t="str">
        <f>IF(ISBLANK(INDEX('Policy Characteristics'!K:K,MATCH($C839,'Policy Characteristics'!$C:$C,0))),"",INDEX('Policy Characteristics'!K:K,MATCH($C839,'Policy Characteristics'!$C:$C,0)))</f>
        <v/>
      </c>
      <c r="R839" s="254" t="str">
        <f>IF(ISBLANK(INDEX('Policy Characteristics'!L:L,MATCH($C839,'Policy Characteristics'!$C:$C,0))),"",INDEX('Policy Characteristics'!L:L,MATCH($C839,'Policy Characteristics'!$C:$C,0)))</f>
        <v/>
      </c>
    </row>
    <row r="840" spans="1:18" x14ac:dyDescent="0.25">
      <c r="A840" s="254" t="str">
        <f>IF(ISBLANK(INDEX('Policy Characteristics'!A:A,MATCH($C840,'Policy Characteristics'!$C:$C,0))),"",INDEX('Policy Characteristics'!A:A,MATCH($C840,'Policy Characteristics'!$C:$C,0)))</f>
        <v>Industry</v>
      </c>
      <c r="B840" s="262" t="str">
        <f>IF(ISBLANK(INDEX('Policy Characteristics'!B:B,MATCH($C840,'Policy Characteristics'!$C:$C,0))),"",INDEX('Policy Characteristics'!B:B,MATCH($C840,'Policy Characteristics'!$C:$C,0)))</f>
        <v>Decrease Cost of Capital</v>
      </c>
      <c r="C840" s="254" t="str">
        <f t="shared" si="51"/>
        <v>Perc Decrease in Cost of Capital for Clean Industrial Equipment</v>
      </c>
      <c r="D840" s="1" t="s">
        <v>3464</v>
      </c>
      <c r="E840" s="6" t="s">
        <v>3036</v>
      </c>
      <c r="F840" t="s">
        <v>3470</v>
      </c>
      <c r="G840" t="s">
        <v>2998</v>
      </c>
      <c r="H840" s="47">
        <f t="shared" si="52"/>
        <v>839</v>
      </c>
      <c r="I840" s="324" t="s">
        <v>40</v>
      </c>
      <c r="J840" s="255" t="str">
        <f>IF(ISBLANK(INDEX('Policy Characteristics'!D:D,MATCH($C840,'Policy Characteristics'!$C:$C,0))),"",INDEX('Policy Characteristics'!D:D,MATCH($C840,'Policy Characteristics'!$C:$C,0)))</f>
        <v>Decrease Clean Industrial Equipment Cost of Capital</v>
      </c>
      <c r="K840" s="254" t="str">
        <f>IF(ISBLANK(INDEX('Policy Characteristics'!E:E,MATCH($C840,'Policy Characteristics'!$C:$C,0))),"",INDEX('Policy Characteristics'!E:E,MATCH($C840,'Policy Characteristics'!$C:$C,0)))</f>
        <v>indst eqpt cost of capital</v>
      </c>
      <c r="L840" s="261">
        <f>IF(ISBLANK(INDEX('Policy Characteristics'!F:F,MATCH($C840,'Policy Characteristics'!$C:$C,0))),"",INDEX('Policy Characteristics'!F:F,MATCH($C840,'Policy Characteristics'!$C:$C,0)))</f>
        <v>0</v>
      </c>
      <c r="M840" s="261">
        <f>IF(ISBLANK(INDEX('Policy Characteristics'!G:G,MATCH($C840,'Policy Characteristics'!$C:$C,0))),"",INDEX('Policy Characteristics'!G:G,MATCH($C840,'Policy Characteristics'!$C:$C,0)))</f>
        <v>0.5</v>
      </c>
      <c r="N840" s="261">
        <f>IF(ISBLANK(INDEX('Policy Characteristics'!H:H,MATCH($C840,'Policy Characteristics'!$C:$C,0))),"",INDEX('Policy Characteristics'!H:H,MATCH($C840,'Policy Characteristics'!$C:$C,0)))</f>
        <v>0.01</v>
      </c>
      <c r="O840" s="254" t="str">
        <f>IF(ISBLANK(INDEX('Policy Characteristics'!I:I,MATCH($C840,'Policy Characteristics'!$C:$C,0))),"",INDEX('Policy Characteristics'!I:I,MATCH($C840,'Policy Characteristics'!$C:$C,0)))</f>
        <v>% decrease</v>
      </c>
      <c r="P840" s="254" t="str">
        <f>IF(ISBLANK(INDEX('Policy Characteristics'!J:J,MATCH($C840,'Policy Characteristics'!$C:$C,0))),"",INDEX('Policy Characteristics'!J:J,MATCH($C840,'Policy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40" s="254" t="str">
        <f>IF(ISBLANK(INDEX('Policy Characteristics'!K:K,MATCH($C840,'Policy Characteristics'!$C:$C,0))),"",INDEX('Policy Characteristics'!K:K,MATCH($C840,'Policy Characteristics'!$C:$C,0)))</f>
        <v/>
      </c>
      <c r="R840" s="254" t="str">
        <f>IF(ISBLANK(INDEX('Policy Characteristics'!L:L,MATCH($C840,'Policy Characteristics'!$C:$C,0))),"",INDEX('Policy Characteristics'!L:L,MATCH($C840,'Policy Characteristics'!$C:$C,0)))</f>
        <v/>
      </c>
    </row>
    <row r="841" spans="1:18" ht="30" x14ac:dyDescent="0.25">
      <c r="A841" s="254" t="str">
        <f>IF(ISBLANK(INDEX('Policy Characteristics'!A:A,MATCH($C841,'Policy Characteristics'!$C:$C,0))),"",INDEX('Policy Characteristics'!A:A,MATCH($C841,'Policy Characteristics'!$C:$C,0)))</f>
        <v>Industry</v>
      </c>
      <c r="B841" s="262" t="str">
        <f>IF(ISBLANK(INDEX('Policy Characteristics'!B:B,MATCH($C841,'Policy Characteristics'!$C:$C,0))),"",INDEX('Policy Characteristics'!B:B,MATCH($C841,'Policy Characteristics'!$C:$C,0)))</f>
        <v>Decrease Cost of Capital</v>
      </c>
      <c r="C841" s="254" t="str">
        <f t="shared" si="51"/>
        <v>Perc Decrease in Cost of Capital for Clean Industrial Equipment</v>
      </c>
      <c r="D841" s="1" t="s">
        <v>3464</v>
      </c>
      <c r="E841" s="6" t="s">
        <v>3037</v>
      </c>
      <c r="F841" t="s">
        <v>3470</v>
      </c>
      <c r="G841" t="s">
        <v>2999</v>
      </c>
      <c r="H841" s="47">
        <f t="shared" si="52"/>
        <v>840</v>
      </c>
      <c r="I841" s="324" t="s">
        <v>40</v>
      </c>
      <c r="J841" s="255" t="str">
        <f>IF(ISBLANK(INDEX('Policy Characteristics'!D:D,MATCH($C841,'Policy Characteristics'!$C:$C,0))),"",INDEX('Policy Characteristics'!D:D,MATCH($C841,'Policy Characteristics'!$C:$C,0)))</f>
        <v>Decrease Clean Industrial Equipment Cost of Capital</v>
      </c>
      <c r="K841" s="254" t="str">
        <f>IF(ISBLANK(INDEX('Policy Characteristics'!E:E,MATCH($C841,'Policy Characteristics'!$C:$C,0))),"",INDEX('Policy Characteristics'!E:E,MATCH($C841,'Policy Characteristics'!$C:$C,0)))</f>
        <v>indst eqpt cost of capital</v>
      </c>
      <c r="L841" s="261">
        <f>IF(ISBLANK(INDEX('Policy Characteristics'!F:F,MATCH($C841,'Policy Characteristics'!$C:$C,0))),"",INDEX('Policy Characteristics'!F:F,MATCH($C841,'Policy Characteristics'!$C:$C,0)))</f>
        <v>0</v>
      </c>
      <c r="M841" s="261">
        <f>IF(ISBLANK(INDEX('Policy Characteristics'!G:G,MATCH($C841,'Policy Characteristics'!$C:$C,0))),"",INDEX('Policy Characteristics'!G:G,MATCH($C841,'Policy Characteristics'!$C:$C,0)))</f>
        <v>0.5</v>
      </c>
      <c r="N841" s="261">
        <f>IF(ISBLANK(INDEX('Policy Characteristics'!H:H,MATCH($C841,'Policy Characteristics'!$C:$C,0))),"",INDEX('Policy Characteristics'!H:H,MATCH($C841,'Policy Characteristics'!$C:$C,0)))</f>
        <v>0.01</v>
      </c>
      <c r="O841" s="254" t="str">
        <f>IF(ISBLANK(INDEX('Policy Characteristics'!I:I,MATCH($C841,'Policy Characteristics'!$C:$C,0))),"",INDEX('Policy Characteristics'!I:I,MATCH($C841,'Policy Characteristics'!$C:$C,0)))</f>
        <v>% decrease</v>
      </c>
      <c r="P841" s="254" t="str">
        <f>IF(ISBLANK(INDEX('Policy Characteristics'!J:J,MATCH($C841,'Policy Characteristics'!$C:$C,0))),"",INDEX('Policy Characteristics'!J:J,MATCH($C841,'Policy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41" s="254" t="str">
        <f>IF(ISBLANK(INDEX('Policy Characteristics'!K:K,MATCH($C841,'Policy Characteristics'!$C:$C,0))),"",INDEX('Policy Characteristics'!K:K,MATCH($C841,'Policy Characteristics'!$C:$C,0)))</f>
        <v/>
      </c>
      <c r="R841" s="254" t="str">
        <f>IF(ISBLANK(INDEX('Policy Characteristics'!L:L,MATCH($C841,'Policy Characteristics'!$C:$C,0))),"",INDEX('Policy Characteristics'!L:L,MATCH($C841,'Policy Characteristics'!$C:$C,0)))</f>
        <v/>
      </c>
    </row>
    <row r="842" spans="1:18" x14ac:dyDescent="0.25">
      <c r="A842" s="254" t="str">
        <f>IF(ISBLANK(INDEX('Policy Characteristics'!A:A,MATCH($C842,'Policy Characteristics'!$C:$C,0))),"",INDEX('Policy Characteristics'!A:A,MATCH($C842,'Policy Characteristics'!$C:$C,0)))</f>
        <v>Industry</v>
      </c>
      <c r="B842" s="262" t="str">
        <f>IF(ISBLANK(INDEX('Policy Characteristics'!B:B,MATCH($C842,'Policy Characteristics'!$C:$C,0))),"",INDEX('Policy Characteristics'!B:B,MATCH($C842,'Policy Characteristics'!$C:$C,0)))</f>
        <v>Decrease Cost of Capital</v>
      </c>
      <c r="C842" s="254" t="str">
        <f t="shared" si="51"/>
        <v>Perc Decrease in Cost of Capital for Clean Industrial Equipment</v>
      </c>
      <c r="D842" s="1" t="s">
        <v>3464</v>
      </c>
      <c r="E842" s="6" t="s">
        <v>3038</v>
      </c>
      <c r="F842" t="s">
        <v>3470</v>
      </c>
      <c r="G842" t="s">
        <v>3041</v>
      </c>
      <c r="H842" s="47">
        <f t="shared" si="52"/>
        <v>841</v>
      </c>
      <c r="I842" s="324" t="s">
        <v>40</v>
      </c>
      <c r="J842" s="255" t="str">
        <f>IF(ISBLANK(INDEX('Policy Characteristics'!D:D,MATCH($C842,'Policy Characteristics'!$C:$C,0))),"",INDEX('Policy Characteristics'!D:D,MATCH($C842,'Policy Characteristics'!$C:$C,0)))</f>
        <v>Decrease Clean Industrial Equipment Cost of Capital</v>
      </c>
      <c r="K842" s="254" t="str">
        <f>IF(ISBLANK(INDEX('Policy Characteristics'!E:E,MATCH($C842,'Policy Characteristics'!$C:$C,0))),"",INDEX('Policy Characteristics'!E:E,MATCH($C842,'Policy Characteristics'!$C:$C,0)))</f>
        <v>indst eqpt cost of capital</v>
      </c>
      <c r="L842" s="261">
        <f>IF(ISBLANK(INDEX('Policy Characteristics'!F:F,MATCH($C842,'Policy Characteristics'!$C:$C,0))),"",INDEX('Policy Characteristics'!F:F,MATCH($C842,'Policy Characteristics'!$C:$C,0)))</f>
        <v>0</v>
      </c>
      <c r="M842" s="261">
        <f>IF(ISBLANK(INDEX('Policy Characteristics'!G:G,MATCH($C842,'Policy Characteristics'!$C:$C,0))),"",INDEX('Policy Characteristics'!G:G,MATCH($C842,'Policy Characteristics'!$C:$C,0)))</f>
        <v>0.5</v>
      </c>
      <c r="N842" s="261">
        <f>IF(ISBLANK(INDEX('Policy Characteristics'!H:H,MATCH($C842,'Policy Characteristics'!$C:$C,0))),"",INDEX('Policy Characteristics'!H:H,MATCH($C842,'Policy Characteristics'!$C:$C,0)))</f>
        <v>0.01</v>
      </c>
      <c r="O842" s="254" t="str">
        <f>IF(ISBLANK(INDEX('Policy Characteristics'!I:I,MATCH($C842,'Policy Characteristics'!$C:$C,0))),"",INDEX('Policy Characteristics'!I:I,MATCH($C842,'Policy Characteristics'!$C:$C,0)))</f>
        <v>% decrease</v>
      </c>
      <c r="P842" s="254" t="str">
        <f>IF(ISBLANK(INDEX('Policy Characteristics'!J:J,MATCH($C842,'Policy Characteristics'!$C:$C,0))),"",INDEX('Policy Characteristics'!J:J,MATCH($C842,'Policy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42" s="254" t="str">
        <f>IF(ISBLANK(INDEX('Policy Characteristics'!K:K,MATCH($C842,'Policy Characteristics'!$C:$C,0))),"",INDEX('Policy Characteristics'!K:K,MATCH($C842,'Policy Characteristics'!$C:$C,0)))</f>
        <v/>
      </c>
      <c r="R842" s="254" t="str">
        <f>IF(ISBLANK(INDEX('Policy Characteristics'!L:L,MATCH($C842,'Policy Characteristics'!$C:$C,0))),"",INDEX('Policy Characteristics'!L:L,MATCH($C842,'Policy Characteristics'!$C:$C,0)))</f>
        <v/>
      </c>
    </row>
    <row r="843" spans="1:18" x14ac:dyDescent="0.25">
      <c r="A843" s="254" t="str">
        <f>IF(ISBLANK(INDEX('Policy Characteristics'!A:A,MATCH($C843,'Policy Characteristics'!$C:$C,0))),"",INDEX('Policy Characteristics'!A:A,MATCH($C843,'Policy Characteristics'!$C:$C,0)))</f>
        <v>Industry</v>
      </c>
      <c r="B843" s="262" t="str">
        <f>IF(ISBLANK(INDEX('Policy Characteristics'!B:B,MATCH($C843,'Policy Characteristics'!$C:$C,0))),"",INDEX('Policy Characteristics'!B:B,MATCH($C843,'Policy Characteristics'!$C:$C,0)))</f>
        <v>Decrease Cost of Capital</v>
      </c>
      <c r="C843" s="254" t="str">
        <f t="shared" si="51"/>
        <v>Perc Decrease in Cost of Capital for Clean Industrial Equipment</v>
      </c>
      <c r="D843" s="1" t="s">
        <v>3464</v>
      </c>
      <c r="E843" s="6" t="s">
        <v>3039</v>
      </c>
      <c r="F843" t="s">
        <v>3470</v>
      </c>
      <c r="G843" t="s">
        <v>3000</v>
      </c>
      <c r="H843" s="47">
        <f t="shared" si="52"/>
        <v>842</v>
      </c>
      <c r="I843" s="324" t="s">
        <v>40</v>
      </c>
      <c r="J843" s="255" t="str">
        <f>IF(ISBLANK(INDEX('Policy Characteristics'!D:D,MATCH($C843,'Policy Characteristics'!$C:$C,0))),"",INDEX('Policy Characteristics'!D:D,MATCH($C843,'Policy Characteristics'!$C:$C,0)))</f>
        <v>Decrease Clean Industrial Equipment Cost of Capital</v>
      </c>
      <c r="K843" s="254" t="str">
        <f>IF(ISBLANK(INDEX('Policy Characteristics'!E:E,MATCH($C843,'Policy Characteristics'!$C:$C,0))),"",INDEX('Policy Characteristics'!E:E,MATCH($C843,'Policy Characteristics'!$C:$C,0)))</f>
        <v>indst eqpt cost of capital</v>
      </c>
      <c r="L843" s="261">
        <f>IF(ISBLANK(INDEX('Policy Characteristics'!F:F,MATCH($C843,'Policy Characteristics'!$C:$C,0))),"",INDEX('Policy Characteristics'!F:F,MATCH($C843,'Policy Characteristics'!$C:$C,0)))</f>
        <v>0</v>
      </c>
      <c r="M843" s="261">
        <f>IF(ISBLANK(INDEX('Policy Characteristics'!G:G,MATCH($C843,'Policy Characteristics'!$C:$C,0))),"",INDEX('Policy Characteristics'!G:G,MATCH($C843,'Policy Characteristics'!$C:$C,0)))</f>
        <v>0.5</v>
      </c>
      <c r="N843" s="261">
        <f>IF(ISBLANK(INDEX('Policy Characteristics'!H:H,MATCH($C843,'Policy Characteristics'!$C:$C,0))),"",INDEX('Policy Characteristics'!H:H,MATCH($C843,'Policy Characteristics'!$C:$C,0)))</f>
        <v>0.01</v>
      </c>
      <c r="O843" s="254" t="str">
        <f>IF(ISBLANK(INDEX('Policy Characteristics'!I:I,MATCH($C843,'Policy Characteristics'!$C:$C,0))),"",INDEX('Policy Characteristics'!I:I,MATCH($C843,'Policy Characteristics'!$C:$C,0)))</f>
        <v>% decrease</v>
      </c>
      <c r="P843" s="254" t="str">
        <f>IF(ISBLANK(INDEX('Policy Characteristics'!J:J,MATCH($C843,'Policy Characteristics'!$C:$C,0))),"",INDEX('Policy Characteristics'!J:J,MATCH($C843,'Policy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43" s="254" t="str">
        <f>IF(ISBLANK(INDEX('Policy Characteristics'!K:K,MATCH($C843,'Policy Characteristics'!$C:$C,0))),"",INDEX('Policy Characteristics'!K:K,MATCH($C843,'Policy Characteristics'!$C:$C,0)))</f>
        <v/>
      </c>
      <c r="R843" s="254" t="str">
        <f>IF(ISBLANK(INDEX('Policy Characteristics'!L:L,MATCH($C843,'Policy Characteristics'!$C:$C,0))),"",INDEX('Policy Characteristics'!L:L,MATCH($C843,'Policy Characteristics'!$C:$C,0)))</f>
        <v/>
      </c>
    </row>
    <row r="844" spans="1:18" x14ac:dyDescent="0.25">
      <c r="A844" s="254" t="str">
        <f>IF(ISBLANK(INDEX('Policy Characteristics'!A:A,MATCH($C844,'Policy Characteristics'!$C:$C,0))),"",INDEX('Policy Characteristics'!A:A,MATCH($C844,'Policy Characteristics'!$C:$C,0)))</f>
        <v>Industry</v>
      </c>
      <c r="B844" s="262" t="str">
        <f>IF(ISBLANK(INDEX('Policy Characteristics'!B:B,MATCH($C844,'Policy Characteristics'!$C:$C,0))),"",INDEX('Policy Characteristics'!B:B,MATCH($C844,'Policy Characteristics'!$C:$C,0)))</f>
        <v>Decrease Cost of Capital</v>
      </c>
      <c r="C844" s="254" t="str">
        <f t="shared" si="51"/>
        <v>Perc Decrease in Cost of Capital for Clean Industrial Equipment</v>
      </c>
      <c r="D844" s="1" t="s">
        <v>3570</v>
      </c>
      <c r="E844" s="45" t="s">
        <v>3015</v>
      </c>
      <c r="F844" t="s">
        <v>3471</v>
      </c>
      <c r="G844" t="s">
        <v>3040</v>
      </c>
      <c r="H844" s="47">
        <f t="shared" si="52"/>
        <v>843</v>
      </c>
      <c r="I844" s="324" t="s">
        <v>40</v>
      </c>
      <c r="J844" s="255" t="str">
        <f>IF(ISBLANK(INDEX('Policy Characteristics'!D:D,MATCH($C844,'Policy Characteristics'!$C:$C,0))),"",INDEX('Policy Characteristics'!D:D,MATCH($C844,'Policy Characteristics'!$C:$C,0)))</f>
        <v>Decrease Clean Industrial Equipment Cost of Capital</v>
      </c>
      <c r="K844" s="254" t="str">
        <f>IF(ISBLANK(INDEX('Policy Characteristics'!E:E,MATCH($C844,'Policy Characteristics'!$C:$C,0))),"",INDEX('Policy Characteristics'!E:E,MATCH($C844,'Policy Characteristics'!$C:$C,0)))</f>
        <v>indst eqpt cost of capital</v>
      </c>
      <c r="L844" s="261">
        <f>IF(ISBLANK(INDEX('Policy Characteristics'!F:F,MATCH($C844,'Policy Characteristics'!$C:$C,0))),"",INDEX('Policy Characteristics'!F:F,MATCH($C844,'Policy Characteristics'!$C:$C,0)))</f>
        <v>0</v>
      </c>
      <c r="M844" s="261">
        <f>IF(ISBLANK(INDEX('Policy Characteristics'!G:G,MATCH($C844,'Policy Characteristics'!$C:$C,0))),"",INDEX('Policy Characteristics'!G:G,MATCH($C844,'Policy Characteristics'!$C:$C,0)))</f>
        <v>0.5</v>
      </c>
      <c r="N844" s="261">
        <f>IF(ISBLANK(INDEX('Policy Characteristics'!H:H,MATCH($C844,'Policy Characteristics'!$C:$C,0))),"",INDEX('Policy Characteristics'!H:H,MATCH($C844,'Policy Characteristics'!$C:$C,0)))</f>
        <v>0.01</v>
      </c>
      <c r="O844" s="254" t="str">
        <f>IF(ISBLANK(INDEX('Policy Characteristics'!I:I,MATCH($C844,'Policy Characteristics'!$C:$C,0))),"",INDEX('Policy Characteristics'!I:I,MATCH($C844,'Policy Characteristics'!$C:$C,0)))</f>
        <v>% decrease</v>
      </c>
      <c r="P844" s="254" t="str">
        <f>IF(ISBLANK(INDEX('Policy Characteristics'!J:J,MATCH($C844,'Policy Characteristics'!$C:$C,0))),"",INDEX('Policy Characteristics'!J:J,MATCH($C844,'Policy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44" s="254" t="str">
        <f>IF(ISBLANK(INDEX('Policy Characteristics'!K:K,MATCH($C844,'Policy Characteristics'!$C:$C,0))),"",INDEX('Policy Characteristics'!K:K,MATCH($C844,'Policy Characteristics'!$C:$C,0)))</f>
        <v/>
      </c>
      <c r="R844" s="254" t="str">
        <f>IF(ISBLANK(INDEX('Policy Characteristics'!L:L,MATCH($C844,'Policy Characteristics'!$C:$C,0))),"",INDEX('Policy Characteristics'!L:L,MATCH($C844,'Policy Characteristics'!$C:$C,0)))</f>
        <v/>
      </c>
    </row>
    <row r="845" spans="1:18" x14ac:dyDescent="0.25">
      <c r="A845" s="254" t="str">
        <f>IF(ISBLANK(INDEX('Policy Characteristics'!A:A,MATCH($C845,'Policy Characteristics'!$C:$C,0))),"",INDEX('Policy Characteristics'!A:A,MATCH($C845,'Policy Characteristics'!$C:$C,0)))</f>
        <v>Industry</v>
      </c>
      <c r="B845" s="262" t="str">
        <f>IF(ISBLANK(INDEX('Policy Characteristics'!B:B,MATCH($C845,'Policy Characteristics'!$C:$C,0))),"",INDEX('Policy Characteristics'!B:B,MATCH($C845,'Policy Characteristics'!$C:$C,0)))</f>
        <v>Decrease Cost of Capital</v>
      </c>
      <c r="C845" s="254" t="str">
        <f t="shared" si="51"/>
        <v>Perc Decrease in Cost of Capital for Clean Industrial Equipment</v>
      </c>
      <c r="D845" s="1" t="s">
        <v>3570</v>
      </c>
      <c r="E845" s="6" t="s">
        <v>3016</v>
      </c>
      <c r="F845" t="s">
        <v>3471</v>
      </c>
      <c r="G845" t="s">
        <v>2725</v>
      </c>
      <c r="H845" s="47">
        <f t="shared" si="52"/>
        <v>844</v>
      </c>
      <c r="I845" s="324" t="s">
        <v>40</v>
      </c>
      <c r="J845" s="255" t="str">
        <f>IF(ISBLANK(INDEX('Policy Characteristics'!D:D,MATCH($C845,'Policy Characteristics'!$C:$C,0))),"",INDEX('Policy Characteristics'!D:D,MATCH($C845,'Policy Characteristics'!$C:$C,0)))</f>
        <v>Decrease Clean Industrial Equipment Cost of Capital</v>
      </c>
      <c r="K845" s="254" t="str">
        <f>IF(ISBLANK(INDEX('Policy Characteristics'!E:E,MATCH($C845,'Policy Characteristics'!$C:$C,0))),"",INDEX('Policy Characteristics'!E:E,MATCH($C845,'Policy Characteristics'!$C:$C,0)))</f>
        <v>indst eqpt cost of capital</v>
      </c>
      <c r="L845" s="261">
        <f>IF(ISBLANK(INDEX('Policy Characteristics'!F:F,MATCH($C845,'Policy Characteristics'!$C:$C,0))),"",INDEX('Policy Characteristics'!F:F,MATCH($C845,'Policy Characteristics'!$C:$C,0)))</f>
        <v>0</v>
      </c>
      <c r="M845" s="261">
        <f>IF(ISBLANK(INDEX('Policy Characteristics'!G:G,MATCH($C845,'Policy Characteristics'!$C:$C,0))),"",INDEX('Policy Characteristics'!G:G,MATCH($C845,'Policy Characteristics'!$C:$C,0)))</f>
        <v>0.5</v>
      </c>
      <c r="N845" s="261">
        <f>IF(ISBLANK(INDEX('Policy Characteristics'!H:H,MATCH($C845,'Policy Characteristics'!$C:$C,0))),"",INDEX('Policy Characteristics'!H:H,MATCH($C845,'Policy Characteristics'!$C:$C,0)))</f>
        <v>0.01</v>
      </c>
      <c r="O845" s="254" t="str">
        <f>IF(ISBLANK(INDEX('Policy Characteristics'!I:I,MATCH($C845,'Policy Characteristics'!$C:$C,0))),"",INDEX('Policy Characteristics'!I:I,MATCH($C845,'Policy Characteristics'!$C:$C,0)))</f>
        <v>% decrease</v>
      </c>
      <c r="P845" s="254" t="str">
        <f>IF(ISBLANK(INDEX('Policy Characteristics'!J:J,MATCH($C845,'Policy Characteristics'!$C:$C,0))),"",INDEX('Policy Characteristics'!J:J,MATCH($C845,'Policy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45" s="254" t="str">
        <f>IF(ISBLANK(INDEX('Policy Characteristics'!K:K,MATCH($C845,'Policy Characteristics'!$C:$C,0))),"",INDEX('Policy Characteristics'!K:K,MATCH($C845,'Policy Characteristics'!$C:$C,0)))</f>
        <v/>
      </c>
      <c r="R845" s="254" t="str">
        <f>IF(ISBLANK(INDEX('Policy Characteristics'!L:L,MATCH($C845,'Policy Characteristics'!$C:$C,0))),"",INDEX('Policy Characteristics'!L:L,MATCH($C845,'Policy Characteristics'!$C:$C,0)))</f>
        <v/>
      </c>
    </row>
    <row r="846" spans="1:18" x14ac:dyDescent="0.25">
      <c r="A846" s="254" t="str">
        <f>IF(ISBLANK(INDEX('Policy Characteristics'!A:A,MATCH($C846,'Policy Characteristics'!$C:$C,0))),"",INDEX('Policy Characteristics'!A:A,MATCH($C846,'Policy Characteristics'!$C:$C,0)))</f>
        <v>Industry</v>
      </c>
      <c r="B846" s="262" t="str">
        <f>IF(ISBLANK(INDEX('Policy Characteristics'!B:B,MATCH($C846,'Policy Characteristics'!$C:$C,0))),"",INDEX('Policy Characteristics'!B:B,MATCH($C846,'Policy Characteristics'!$C:$C,0)))</f>
        <v>Decrease Cost of Capital</v>
      </c>
      <c r="C846" s="254" t="str">
        <f t="shared" si="51"/>
        <v>Perc Decrease in Cost of Capital for Clean Industrial Equipment</v>
      </c>
      <c r="D846" s="1" t="s">
        <v>3570</v>
      </c>
      <c r="E846" s="6" t="s">
        <v>3017</v>
      </c>
      <c r="F846" t="s">
        <v>3471</v>
      </c>
      <c r="G846" t="s">
        <v>2981</v>
      </c>
      <c r="H846" s="47">
        <f t="shared" si="52"/>
        <v>845</v>
      </c>
      <c r="I846" s="324" t="s">
        <v>40</v>
      </c>
      <c r="J846" s="255" t="str">
        <f>IF(ISBLANK(INDEX('Policy Characteristics'!D:D,MATCH($C846,'Policy Characteristics'!$C:$C,0))),"",INDEX('Policy Characteristics'!D:D,MATCH($C846,'Policy Characteristics'!$C:$C,0)))</f>
        <v>Decrease Clean Industrial Equipment Cost of Capital</v>
      </c>
      <c r="K846" s="254" t="str">
        <f>IF(ISBLANK(INDEX('Policy Characteristics'!E:E,MATCH($C846,'Policy Characteristics'!$C:$C,0))),"",INDEX('Policy Characteristics'!E:E,MATCH($C846,'Policy Characteristics'!$C:$C,0)))</f>
        <v>indst eqpt cost of capital</v>
      </c>
      <c r="L846" s="261">
        <f>IF(ISBLANK(INDEX('Policy Characteristics'!F:F,MATCH($C846,'Policy Characteristics'!$C:$C,0))),"",INDEX('Policy Characteristics'!F:F,MATCH($C846,'Policy Characteristics'!$C:$C,0)))</f>
        <v>0</v>
      </c>
      <c r="M846" s="261">
        <f>IF(ISBLANK(INDEX('Policy Characteristics'!G:G,MATCH($C846,'Policy Characteristics'!$C:$C,0))),"",INDEX('Policy Characteristics'!G:G,MATCH($C846,'Policy Characteristics'!$C:$C,0)))</f>
        <v>0.5</v>
      </c>
      <c r="N846" s="261">
        <f>IF(ISBLANK(INDEX('Policy Characteristics'!H:H,MATCH($C846,'Policy Characteristics'!$C:$C,0))),"",INDEX('Policy Characteristics'!H:H,MATCH($C846,'Policy Characteristics'!$C:$C,0)))</f>
        <v>0.01</v>
      </c>
      <c r="O846" s="254" t="str">
        <f>IF(ISBLANK(INDEX('Policy Characteristics'!I:I,MATCH($C846,'Policy Characteristics'!$C:$C,0))),"",INDEX('Policy Characteristics'!I:I,MATCH($C846,'Policy Characteristics'!$C:$C,0)))</f>
        <v>% decrease</v>
      </c>
      <c r="P846" s="254" t="str">
        <f>IF(ISBLANK(INDEX('Policy Characteristics'!J:J,MATCH($C846,'Policy Characteristics'!$C:$C,0))),"",INDEX('Policy Characteristics'!J:J,MATCH($C846,'Policy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46" s="254" t="str">
        <f>IF(ISBLANK(INDEX('Policy Characteristics'!K:K,MATCH($C846,'Policy Characteristics'!$C:$C,0))),"",INDEX('Policy Characteristics'!K:K,MATCH($C846,'Policy Characteristics'!$C:$C,0)))</f>
        <v/>
      </c>
      <c r="R846" s="254" t="str">
        <f>IF(ISBLANK(INDEX('Policy Characteristics'!L:L,MATCH($C846,'Policy Characteristics'!$C:$C,0))),"",INDEX('Policy Characteristics'!L:L,MATCH($C846,'Policy Characteristics'!$C:$C,0)))</f>
        <v/>
      </c>
    </row>
    <row r="847" spans="1:18" x14ac:dyDescent="0.25">
      <c r="A847" s="254" t="str">
        <f>IF(ISBLANK(INDEX('Policy Characteristics'!A:A,MATCH($C847,'Policy Characteristics'!$C:$C,0))),"",INDEX('Policy Characteristics'!A:A,MATCH($C847,'Policy Characteristics'!$C:$C,0)))</f>
        <v>Industry</v>
      </c>
      <c r="B847" s="262" t="str">
        <f>IF(ISBLANK(INDEX('Policy Characteristics'!B:B,MATCH($C847,'Policy Characteristics'!$C:$C,0))),"",INDEX('Policy Characteristics'!B:B,MATCH($C847,'Policy Characteristics'!$C:$C,0)))</f>
        <v>Decrease Cost of Capital</v>
      </c>
      <c r="C847" s="254" t="str">
        <f t="shared" si="51"/>
        <v>Perc Decrease in Cost of Capital for Clean Industrial Equipment</v>
      </c>
      <c r="D847" s="1" t="s">
        <v>3570</v>
      </c>
      <c r="E847" s="6" t="s">
        <v>3018</v>
      </c>
      <c r="F847" t="s">
        <v>3471</v>
      </c>
      <c r="G847" t="s">
        <v>2982</v>
      </c>
      <c r="H847" s="47">
        <f t="shared" si="52"/>
        <v>846</v>
      </c>
      <c r="I847" s="324" t="s">
        <v>40</v>
      </c>
      <c r="J847" s="255" t="str">
        <f>IF(ISBLANK(INDEX('Policy Characteristics'!D:D,MATCH($C847,'Policy Characteristics'!$C:$C,0))),"",INDEX('Policy Characteristics'!D:D,MATCH($C847,'Policy Characteristics'!$C:$C,0)))</f>
        <v>Decrease Clean Industrial Equipment Cost of Capital</v>
      </c>
      <c r="K847" s="254" t="str">
        <f>IF(ISBLANK(INDEX('Policy Characteristics'!E:E,MATCH($C847,'Policy Characteristics'!$C:$C,0))),"",INDEX('Policy Characteristics'!E:E,MATCH($C847,'Policy Characteristics'!$C:$C,0)))</f>
        <v>indst eqpt cost of capital</v>
      </c>
      <c r="L847" s="261">
        <f>IF(ISBLANK(INDEX('Policy Characteristics'!F:F,MATCH($C847,'Policy Characteristics'!$C:$C,0))),"",INDEX('Policy Characteristics'!F:F,MATCH($C847,'Policy Characteristics'!$C:$C,0)))</f>
        <v>0</v>
      </c>
      <c r="M847" s="261">
        <f>IF(ISBLANK(INDEX('Policy Characteristics'!G:G,MATCH($C847,'Policy Characteristics'!$C:$C,0))),"",INDEX('Policy Characteristics'!G:G,MATCH($C847,'Policy Characteristics'!$C:$C,0)))</f>
        <v>0.5</v>
      </c>
      <c r="N847" s="261">
        <f>IF(ISBLANK(INDEX('Policy Characteristics'!H:H,MATCH($C847,'Policy Characteristics'!$C:$C,0))),"",INDEX('Policy Characteristics'!H:H,MATCH($C847,'Policy Characteristics'!$C:$C,0)))</f>
        <v>0.01</v>
      </c>
      <c r="O847" s="254" t="str">
        <f>IF(ISBLANK(INDEX('Policy Characteristics'!I:I,MATCH($C847,'Policy Characteristics'!$C:$C,0))),"",INDEX('Policy Characteristics'!I:I,MATCH($C847,'Policy Characteristics'!$C:$C,0)))</f>
        <v>% decrease</v>
      </c>
      <c r="P847" s="254" t="str">
        <f>IF(ISBLANK(INDEX('Policy Characteristics'!J:J,MATCH($C847,'Policy Characteristics'!$C:$C,0))),"",INDEX('Policy Characteristics'!J:J,MATCH($C847,'Policy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47" s="254" t="str">
        <f>IF(ISBLANK(INDEX('Policy Characteristics'!K:K,MATCH($C847,'Policy Characteristics'!$C:$C,0))),"",INDEX('Policy Characteristics'!K:K,MATCH($C847,'Policy Characteristics'!$C:$C,0)))</f>
        <v/>
      </c>
      <c r="R847" s="254" t="str">
        <f>IF(ISBLANK(INDEX('Policy Characteristics'!L:L,MATCH($C847,'Policy Characteristics'!$C:$C,0))),"",INDEX('Policy Characteristics'!L:L,MATCH($C847,'Policy Characteristics'!$C:$C,0)))</f>
        <v/>
      </c>
    </row>
    <row r="848" spans="1:18" x14ac:dyDescent="0.25">
      <c r="A848" s="254" t="str">
        <f>IF(ISBLANK(INDEX('Policy Characteristics'!A:A,MATCH($C848,'Policy Characteristics'!$C:$C,0))),"",INDEX('Policy Characteristics'!A:A,MATCH($C848,'Policy Characteristics'!$C:$C,0)))</f>
        <v>Industry</v>
      </c>
      <c r="B848" s="262" t="str">
        <f>IF(ISBLANK(INDEX('Policy Characteristics'!B:B,MATCH($C848,'Policy Characteristics'!$C:$C,0))),"",INDEX('Policy Characteristics'!B:B,MATCH($C848,'Policy Characteristics'!$C:$C,0)))</f>
        <v>Decrease Cost of Capital</v>
      </c>
      <c r="C848" s="254" t="str">
        <f t="shared" si="51"/>
        <v>Perc Decrease in Cost of Capital for Clean Industrial Equipment</v>
      </c>
      <c r="D848" s="1" t="s">
        <v>3570</v>
      </c>
      <c r="E848" s="6" t="s">
        <v>3019</v>
      </c>
      <c r="F848" t="s">
        <v>3471</v>
      </c>
      <c r="G848" t="s">
        <v>2983</v>
      </c>
      <c r="H848" s="47">
        <f t="shared" si="52"/>
        <v>847</v>
      </c>
      <c r="I848" s="324" t="s">
        <v>40</v>
      </c>
      <c r="J848" s="255" t="str">
        <f>IF(ISBLANK(INDEX('Policy Characteristics'!D:D,MATCH($C848,'Policy Characteristics'!$C:$C,0))),"",INDEX('Policy Characteristics'!D:D,MATCH($C848,'Policy Characteristics'!$C:$C,0)))</f>
        <v>Decrease Clean Industrial Equipment Cost of Capital</v>
      </c>
      <c r="K848" s="254" t="str">
        <f>IF(ISBLANK(INDEX('Policy Characteristics'!E:E,MATCH($C848,'Policy Characteristics'!$C:$C,0))),"",INDEX('Policy Characteristics'!E:E,MATCH($C848,'Policy Characteristics'!$C:$C,0)))</f>
        <v>indst eqpt cost of capital</v>
      </c>
      <c r="L848" s="261">
        <f>IF(ISBLANK(INDEX('Policy Characteristics'!F:F,MATCH($C848,'Policy Characteristics'!$C:$C,0))),"",INDEX('Policy Characteristics'!F:F,MATCH($C848,'Policy Characteristics'!$C:$C,0)))</f>
        <v>0</v>
      </c>
      <c r="M848" s="261">
        <f>IF(ISBLANK(INDEX('Policy Characteristics'!G:G,MATCH($C848,'Policy Characteristics'!$C:$C,0))),"",INDEX('Policy Characteristics'!G:G,MATCH($C848,'Policy Characteristics'!$C:$C,0)))</f>
        <v>0.5</v>
      </c>
      <c r="N848" s="261">
        <f>IF(ISBLANK(INDEX('Policy Characteristics'!H:H,MATCH($C848,'Policy Characteristics'!$C:$C,0))),"",INDEX('Policy Characteristics'!H:H,MATCH($C848,'Policy Characteristics'!$C:$C,0)))</f>
        <v>0.01</v>
      </c>
      <c r="O848" s="254" t="str">
        <f>IF(ISBLANK(INDEX('Policy Characteristics'!I:I,MATCH($C848,'Policy Characteristics'!$C:$C,0))),"",INDEX('Policy Characteristics'!I:I,MATCH($C848,'Policy Characteristics'!$C:$C,0)))</f>
        <v>% decrease</v>
      </c>
      <c r="P848" s="254" t="str">
        <f>IF(ISBLANK(INDEX('Policy Characteristics'!J:J,MATCH($C848,'Policy Characteristics'!$C:$C,0))),"",INDEX('Policy Characteristics'!J:J,MATCH($C848,'Policy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48" s="254" t="str">
        <f>IF(ISBLANK(INDEX('Policy Characteristics'!K:K,MATCH($C848,'Policy Characteristics'!$C:$C,0))),"",INDEX('Policy Characteristics'!K:K,MATCH($C848,'Policy Characteristics'!$C:$C,0)))</f>
        <v/>
      </c>
      <c r="R848" s="254" t="str">
        <f>IF(ISBLANK(INDEX('Policy Characteristics'!L:L,MATCH($C848,'Policy Characteristics'!$C:$C,0))),"",INDEX('Policy Characteristics'!L:L,MATCH($C848,'Policy Characteristics'!$C:$C,0)))</f>
        <v/>
      </c>
    </row>
    <row r="849" spans="1:18" x14ac:dyDescent="0.25">
      <c r="A849" s="254" t="str">
        <f>IF(ISBLANK(INDEX('Policy Characteristics'!A:A,MATCH($C849,'Policy Characteristics'!$C:$C,0))),"",INDEX('Policy Characteristics'!A:A,MATCH($C849,'Policy Characteristics'!$C:$C,0)))</f>
        <v>Industry</v>
      </c>
      <c r="B849" s="262" t="str">
        <f>IF(ISBLANK(INDEX('Policy Characteristics'!B:B,MATCH($C849,'Policy Characteristics'!$C:$C,0))),"",INDEX('Policy Characteristics'!B:B,MATCH($C849,'Policy Characteristics'!$C:$C,0)))</f>
        <v>Decrease Cost of Capital</v>
      </c>
      <c r="C849" s="254" t="str">
        <f t="shared" si="51"/>
        <v>Perc Decrease in Cost of Capital for Clean Industrial Equipment</v>
      </c>
      <c r="D849" s="1" t="s">
        <v>3570</v>
      </c>
      <c r="E849" s="6" t="s">
        <v>3020</v>
      </c>
      <c r="F849" t="s">
        <v>3471</v>
      </c>
      <c r="G849" t="s">
        <v>2984</v>
      </c>
      <c r="H849" s="47">
        <f t="shared" si="52"/>
        <v>848</v>
      </c>
      <c r="I849" s="324" t="s">
        <v>40</v>
      </c>
      <c r="J849" s="255" t="str">
        <f>IF(ISBLANK(INDEX('Policy Characteristics'!D:D,MATCH($C849,'Policy Characteristics'!$C:$C,0))),"",INDEX('Policy Characteristics'!D:D,MATCH($C849,'Policy Characteristics'!$C:$C,0)))</f>
        <v>Decrease Clean Industrial Equipment Cost of Capital</v>
      </c>
      <c r="K849" s="254" t="str">
        <f>IF(ISBLANK(INDEX('Policy Characteristics'!E:E,MATCH($C849,'Policy Characteristics'!$C:$C,0))),"",INDEX('Policy Characteristics'!E:E,MATCH($C849,'Policy Characteristics'!$C:$C,0)))</f>
        <v>indst eqpt cost of capital</v>
      </c>
      <c r="L849" s="261">
        <f>IF(ISBLANK(INDEX('Policy Characteristics'!F:F,MATCH($C849,'Policy Characteristics'!$C:$C,0))),"",INDEX('Policy Characteristics'!F:F,MATCH($C849,'Policy Characteristics'!$C:$C,0)))</f>
        <v>0</v>
      </c>
      <c r="M849" s="261">
        <f>IF(ISBLANK(INDEX('Policy Characteristics'!G:G,MATCH($C849,'Policy Characteristics'!$C:$C,0))),"",INDEX('Policy Characteristics'!G:G,MATCH($C849,'Policy Characteristics'!$C:$C,0)))</f>
        <v>0.5</v>
      </c>
      <c r="N849" s="261">
        <f>IF(ISBLANK(INDEX('Policy Characteristics'!H:H,MATCH($C849,'Policy Characteristics'!$C:$C,0))),"",INDEX('Policy Characteristics'!H:H,MATCH($C849,'Policy Characteristics'!$C:$C,0)))</f>
        <v>0.01</v>
      </c>
      <c r="O849" s="254" t="str">
        <f>IF(ISBLANK(INDEX('Policy Characteristics'!I:I,MATCH($C849,'Policy Characteristics'!$C:$C,0))),"",INDEX('Policy Characteristics'!I:I,MATCH($C849,'Policy Characteristics'!$C:$C,0)))</f>
        <v>% decrease</v>
      </c>
      <c r="P849" s="254" t="str">
        <f>IF(ISBLANK(INDEX('Policy Characteristics'!J:J,MATCH($C849,'Policy Characteristics'!$C:$C,0))),"",INDEX('Policy Characteristics'!J:J,MATCH($C849,'Policy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49" s="254" t="str">
        <f>IF(ISBLANK(INDEX('Policy Characteristics'!K:K,MATCH($C849,'Policy Characteristics'!$C:$C,0))),"",INDEX('Policy Characteristics'!K:K,MATCH($C849,'Policy Characteristics'!$C:$C,0)))</f>
        <v/>
      </c>
      <c r="R849" s="254" t="str">
        <f>IF(ISBLANK(INDEX('Policy Characteristics'!L:L,MATCH($C849,'Policy Characteristics'!$C:$C,0))),"",INDEX('Policy Characteristics'!L:L,MATCH($C849,'Policy Characteristics'!$C:$C,0)))</f>
        <v/>
      </c>
    </row>
    <row r="850" spans="1:18" x14ac:dyDescent="0.25">
      <c r="A850" s="254" t="str">
        <f>IF(ISBLANK(INDEX('Policy Characteristics'!A:A,MATCH($C850,'Policy Characteristics'!$C:$C,0))),"",INDEX('Policy Characteristics'!A:A,MATCH($C850,'Policy Characteristics'!$C:$C,0)))</f>
        <v>Industry</v>
      </c>
      <c r="B850" s="262" t="str">
        <f>IF(ISBLANK(INDEX('Policy Characteristics'!B:B,MATCH($C850,'Policy Characteristics'!$C:$C,0))),"",INDEX('Policy Characteristics'!B:B,MATCH($C850,'Policy Characteristics'!$C:$C,0)))</f>
        <v>Decrease Cost of Capital</v>
      </c>
      <c r="C850" s="254" t="str">
        <f t="shared" si="51"/>
        <v>Perc Decrease in Cost of Capital for Clean Industrial Equipment</v>
      </c>
      <c r="D850" s="1" t="s">
        <v>3570</v>
      </c>
      <c r="E850" s="6" t="s">
        <v>3021</v>
      </c>
      <c r="F850" t="s">
        <v>3471</v>
      </c>
      <c r="G850" t="s">
        <v>2985</v>
      </c>
      <c r="H850" s="47">
        <f t="shared" si="52"/>
        <v>849</v>
      </c>
      <c r="I850" s="324" t="s">
        <v>40</v>
      </c>
      <c r="J850" s="255" t="str">
        <f>IF(ISBLANK(INDEX('Policy Characteristics'!D:D,MATCH($C850,'Policy Characteristics'!$C:$C,0))),"",INDEX('Policy Characteristics'!D:D,MATCH($C850,'Policy Characteristics'!$C:$C,0)))</f>
        <v>Decrease Clean Industrial Equipment Cost of Capital</v>
      </c>
      <c r="K850" s="254" t="str">
        <f>IF(ISBLANK(INDEX('Policy Characteristics'!E:E,MATCH($C850,'Policy Characteristics'!$C:$C,0))),"",INDEX('Policy Characteristics'!E:E,MATCH($C850,'Policy Characteristics'!$C:$C,0)))</f>
        <v>indst eqpt cost of capital</v>
      </c>
      <c r="L850" s="261">
        <f>IF(ISBLANK(INDEX('Policy Characteristics'!F:F,MATCH($C850,'Policy Characteristics'!$C:$C,0))),"",INDEX('Policy Characteristics'!F:F,MATCH($C850,'Policy Characteristics'!$C:$C,0)))</f>
        <v>0</v>
      </c>
      <c r="M850" s="261">
        <f>IF(ISBLANK(INDEX('Policy Characteristics'!G:G,MATCH($C850,'Policy Characteristics'!$C:$C,0))),"",INDEX('Policy Characteristics'!G:G,MATCH($C850,'Policy Characteristics'!$C:$C,0)))</f>
        <v>0.5</v>
      </c>
      <c r="N850" s="261">
        <f>IF(ISBLANK(INDEX('Policy Characteristics'!H:H,MATCH($C850,'Policy Characteristics'!$C:$C,0))),"",INDEX('Policy Characteristics'!H:H,MATCH($C850,'Policy Characteristics'!$C:$C,0)))</f>
        <v>0.01</v>
      </c>
      <c r="O850" s="254" t="str">
        <f>IF(ISBLANK(INDEX('Policy Characteristics'!I:I,MATCH($C850,'Policy Characteristics'!$C:$C,0))),"",INDEX('Policy Characteristics'!I:I,MATCH($C850,'Policy Characteristics'!$C:$C,0)))</f>
        <v>% decrease</v>
      </c>
      <c r="P850" s="254" t="str">
        <f>IF(ISBLANK(INDEX('Policy Characteristics'!J:J,MATCH($C850,'Policy Characteristics'!$C:$C,0))),"",INDEX('Policy Characteristics'!J:J,MATCH($C850,'Policy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50" s="254" t="str">
        <f>IF(ISBLANK(INDEX('Policy Characteristics'!K:K,MATCH($C850,'Policy Characteristics'!$C:$C,0))),"",INDEX('Policy Characteristics'!K:K,MATCH($C850,'Policy Characteristics'!$C:$C,0)))</f>
        <v/>
      </c>
      <c r="R850" s="254" t="str">
        <f>IF(ISBLANK(INDEX('Policy Characteristics'!L:L,MATCH($C850,'Policy Characteristics'!$C:$C,0))),"",INDEX('Policy Characteristics'!L:L,MATCH($C850,'Policy Characteristics'!$C:$C,0)))</f>
        <v/>
      </c>
    </row>
    <row r="851" spans="1:18" x14ac:dyDescent="0.25">
      <c r="A851" s="254" t="str">
        <f>IF(ISBLANK(INDEX('Policy Characteristics'!A:A,MATCH($C851,'Policy Characteristics'!$C:$C,0))),"",INDEX('Policy Characteristics'!A:A,MATCH($C851,'Policy Characteristics'!$C:$C,0)))</f>
        <v>Industry</v>
      </c>
      <c r="B851" s="262" t="str">
        <f>IF(ISBLANK(INDEX('Policy Characteristics'!B:B,MATCH($C851,'Policy Characteristics'!$C:$C,0))),"",INDEX('Policy Characteristics'!B:B,MATCH($C851,'Policy Characteristics'!$C:$C,0)))</f>
        <v>Decrease Cost of Capital</v>
      </c>
      <c r="C851" s="254" t="str">
        <f t="shared" si="51"/>
        <v>Perc Decrease in Cost of Capital for Clean Industrial Equipment</v>
      </c>
      <c r="D851" s="1" t="s">
        <v>3570</v>
      </c>
      <c r="E851" s="6" t="s">
        <v>3022</v>
      </c>
      <c r="F851" t="s">
        <v>3471</v>
      </c>
      <c r="G851" t="s">
        <v>2986</v>
      </c>
      <c r="H851" s="47">
        <f t="shared" si="52"/>
        <v>850</v>
      </c>
      <c r="I851" s="324" t="s">
        <v>40</v>
      </c>
      <c r="J851" s="255" t="str">
        <f>IF(ISBLANK(INDEX('Policy Characteristics'!D:D,MATCH($C851,'Policy Characteristics'!$C:$C,0))),"",INDEX('Policy Characteristics'!D:D,MATCH($C851,'Policy Characteristics'!$C:$C,0)))</f>
        <v>Decrease Clean Industrial Equipment Cost of Capital</v>
      </c>
      <c r="K851" s="254" t="str">
        <f>IF(ISBLANK(INDEX('Policy Characteristics'!E:E,MATCH($C851,'Policy Characteristics'!$C:$C,0))),"",INDEX('Policy Characteristics'!E:E,MATCH($C851,'Policy Characteristics'!$C:$C,0)))</f>
        <v>indst eqpt cost of capital</v>
      </c>
      <c r="L851" s="261">
        <f>IF(ISBLANK(INDEX('Policy Characteristics'!F:F,MATCH($C851,'Policy Characteristics'!$C:$C,0))),"",INDEX('Policy Characteristics'!F:F,MATCH($C851,'Policy Characteristics'!$C:$C,0)))</f>
        <v>0</v>
      </c>
      <c r="M851" s="261">
        <f>IF(ISBLANK(INDEX('Policy Characteristics'!G:G,MATCH($C851,'Policy Characteristics'!$C:$C,0))),"",INDEX('Policy Characteristics'!G:G,MATCH($C851,'Policy Characteristics'!$C:$C,0)))</f>
        <v>0.5</v>
      </c>
      <c r="N851" s="261">
        <f>IF(ISBLANK(INDEX('Policy Characteristics'!H:H,MATCH($C851,'Policy Characteristics'!$C:$C,0))),"",INDEX('Policy Characteristics'!H:H,MATCH($C851,'Policy Characteristics'!$C:$C,0)))</f>
        <v>0.01</v>
      </c>
      <c r="O851" s="254" t="str">
        <f>IF(ISBLANK(INDEX('Policy Characteristics'!I:I,MATCH($C851,'Policy Characteristics'!$C:$C,0))),"",INDEX('Policy Characteristics'!I:I,MATCH($C851,'Policy Characteristics'!$C:$C,0)))</f>
        <v>% decrease</v>
      </c>
      <c r="P851" s="254" t="str">
        <f>IF(ISBLANK(INDEX('Policy Characteristics'!J:J,MATCH($C851,'Policy Characteristics'!$C:$C,0))),"",INDEX('Policy Characteristics'!J:J,MATCH($C851,'Policy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51" s="254" t="str">
        <f>IF(ISBLANK(INDEX('Policy Characteristics'!K:K,MATCH($C851,'Policy Characteristics'!$C:$C,0))),"",INDEX('Policy Characteristics'!K:K,MATCH($C851,'Policy Characteristics'!$C:$C,0)))</f>
        <v/>
      </c>
      <c r="R851" s="254" t="str">
        <f>IF(ISBLANK(INDEX('Policy Characteristics'!L:L,MATCH($C851,'Policy Characteristics'!$C:$C,0))),"",INDEX('Policy Characteristics'!L:L,MATCH($C851,'Policy Characteristics'!$C:$C,0)))</f>
        <v/>
      </c>
    </row>
    <row r="852" spans="1:18" x14ac:dyDescent="0.25">
      <c r="A852" s="254" t="str">
        <f>IF(ISBLANK(INDEX('Policy Characteristics'!A:A,MATCH($C852,'Policy Characteristics'!$C:$C,0))),"",INDEX('Policy Characteristics'!A:A,MATCH($C852,'Policy Characteristics'!$C:$C,0)))</f>
        <v>Industry</v>
      </c>
      <c r="B852" s="262" t="str">
        <f>IF(ISBLANK(INDEX('Policy Characteristics'!B:B,MATCH($C852,'Policy Characteristics'!$C:$C,0))),"",INDEX('Policy Characteristics'!B:B,MATCH($C852,'Policy Characteristics'!$C:$C,0)))</f>
        <v>Decrease Cost of Capital</v>
      </c>
      <c r="C852" s="254" t="str">
        <f t="shared" si="51"/>
        <v>Perc Decrease in Cost of Capital for Clean Industrial Equipment</v>
      </c>
      <c r="D852" s="1" t="s">
        <v>3570</v>
      </c>
      <c r="E852" s="6" t="s">
        <v>3023</v>
      </c>
      <c r="F852" t="s">
        <v>3471</v>
      </c>
      <c r="G852" t="s">
        <v>2987</v>
      </c>
      <c r="H852" s="47">
        <f t="shared" si="52"/>
        <v>851</v>
      </c>
      <c r="I852" s="324" t="s">
        <v>40</v>
      </c>
      <c r="J852" s="255" t="str">
        <f>IF(ISBLANK(INDEX('Policy Characteristics'!D:D,MATCH($C852,'Policy Characteristics'!$C:$C,0))),"",INDEX('Policy Characteristics'!D:D,MATCH($C852,'Policy Characteristics'!$C:$C,0)))</f>
        <v>Decrease Clean Industrial Equipment Cost of Capital</v>
      </c>
      <c r="K852" s="254" t="str">
        <f>IF(ISBLANK(INDEX('Policy Characteristics'!E:E,MATCH($C852,'Policy Characteristics'!$C:$C,0))),"",INDEX('Policy Characteristics'!E:E,MATCH($C852,'Policy Characteristics'!$C:$C,0)))</f>
        <v>indst eqpt cost of capital</v>
      </c>
      <c r="L852" s="261">
        <f>IF(ISBLANK(INDEX('Policy Characteristics'!F:F,MATCH($C852,'Policy Characteristics'!$C:$C,0))),"",INDEX('Policy Characteristics'!F:F,MATCH($C852,'Policy Characteristics'!$C:$C,0)))</f>
        <v>0</v>
      </c>
      <c r="M852" s="261">
        <f>IF(ISBLANK(INDEX('Policy Characteristics'!G:G,MATCH($C852,'Policy Characteristics'!$C:$C,0))),"",INDEX('Policy Characteristics'!G:G,MATCH($C852,'Policy Characteristics'!$C:$C,0)))</f>
        <v>0.5</v>
      </c>
      <c r="N852" s="261">
        <f>IF(ISBLANK(INDEX('Policy Characteristics'!H:H,MATCH($C852,'Policy Characteristics'!$C:$C,0))),"",INDEX('Policy Characteristics'!H:H,MATCH($C852,'Policy Characteristics'!$C:$C,0)))</f>
        <v>0.01</v>
      </c>
      <c r="O852" s="254" t="str">
        <f>IF(ISBLANK(INDEX('Policy Characteristics'!I:I,MATCH($C852,'Policy Characteristics'!$C:$C,0))),"",INDEX('Policy Characteristics'!I:I,MATCH($C852,'Policy Characteristics'!$C:$C,0)))</f>
        <v>% decrease</v>
      </c>
      <c r="P852" s="254" t="str">
        <f>IF(ISBLANK(INDEX('Policy Characteristics'!J:J,MATCH($C852,'Policy Characteristics'!$C:$C,0))),"",INDEX('Policy Characteristics'!J:J,MATCH($C852,'Policy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52" s="254" t="str">
        <f>IF(ISBLANK(INDEX('Policy Characteristics'!K:K,MATCH($C852,'Policy Characteristics'!$C:$C,0))),"",INDEX('Policy Characteristics'!K:K,MATCH($C852,'Policy Characteristics'!$C:$C,0)))</f>
        <v/>
      </c>
      <c r="R852" s="254" t="str">
        <f>IF(ISBLANK(INDEX('Policy Characteristics'!L:L,MATCH($C852,'Policy Characteristics'!$C:$C,0))),"",INDEX('Policy Characteristics'!L:L,MATCH($C852,'Policy Characteristics'!$C:$C,0)))</f>
        <v/>
      </c>
    </row>
    <row r="853" spans="1:18" x14ac:dyDescent="0.25">
      <c r="A853" s="254" t="str">
        <f>IF(ISBLANK(INDEX('Policy Characteristics'!A:A,MATCH($C853,'Policy Characteristics'!$C:$C,0))),"",INDEX('Policy Characteristics'!A:A,MATCH($C853,'Policy Characteristics'!$C:$C,0)))</f>
        <v>Industry</v>
      </c>
      <c r="B853" s="262" t="str">
        <f>IF(ISBLANK(INDEX('Policy Characteristics'!B:B,MATCH($C853,'Policy Characteristics'!$C:$C,0))),"",INDEX('Policy Characteristics'!B:B,MATCH($C853,'Policy Characteristics'!$C:$C,0)))</f>
        <v>Decrease Cost of Capital</v>
      </c>
      <c r="C853" s="254" t="str">
        <f t="shared" si="51"/>
        <v>Perc Decrease in Cost of Capital for Clean Industrial Equipment</v>
      </c>
      <c r="D853" s="1" t="s">
        <v>3570</v>
      </c>
      <c r="E853" s="6" t="s">
        <v>3024</v>
      </c>
      <c r="F853" t="s">
        <v>3471</v>
      </c>
      <c r="G853" t="s">
        <v>2546</v>
      </c>
      <c r="H853" s="47">
        <f t="shared" si="52"/>
        <v>852</v>
      </c>
      <c r="I853" s="324" t="s">
        <v>40</v>
      </c>
      <c r="J853" s="255" t="str">
        <f>IF(ISBLANK(INDEX('Policy Characteristics'!D:D,MATCH($C853,'Policy Characteristics'!$C:$C,0))),"",INDEX('Policy Characteristics'!D:D,MATCH($C853,'Policy Characteristics'!$C:$C,0)))</f>
        <v>Decrease Clean Industrial Equipment Cost of Capital</v>
      </c>
      <c r="K853" s="254" t="str">
        <f>IF(ISBLANK(INDEX('Policy Characteristics'!E:E,MATCH($C853,'Policy Characteristics'!$C:$C,0))),"",INDEX('Policy Characteristics'!E:E,MATCH($C853,'Policy Characteristics'!$C:$C,0)))</f>
        <v>indst eqpt cost of capital</v>
      </c>
      <c r="L853" s="261">
        <f>IF(ISBLANK(INDEX('Policy Characteristics'!F:F,MATCH($C853,'Policy Characteristics'!$C:$C,0))),"",INDEX('Policy Characteristics'!F:F,MATCH($C853,'Policy Characteristics'!$C:$C,0)))</f>
        <v>0</v>
      </c>
      <c r="M853" s="261">
        <f>IF(ISBLANK(INDEX('Policy Characteristics'!G:G,MATCH($C853,'Policy Characteristics'!$C:$C,0))),"",INDEX('Policy Characteristics'!G:G,MATCH($C853,'Policy Characteristics'!$C:$C,0)))</f>
        <v>0.5</v>
      </c>
      <c r="N853" s="261">
        <f>IF(ISBLANK(INDEX('Policy Characteristics'!H:H,MATCH($C853,'Policy Characteristics'!$C:$C,0))),"",INDEX('Policy Characteristics'!H:H,MATCH($C853,'Policy Characteristics'!$C:$C,0)))</f>
        <v>0.01</v>
      </c>
      <c r="O853" s="254" t="str">
        <f>IF(ISBLANK(INDEX('Policy Characteristics'!I:I,MATCH($C853,'Policy Characteristics'!$C:$C,0))),"",INDEX('Policy Characteristics'!I:I,MATCH($C853,'Policy Characteristics'!$C:$C,0)))</f>
        <v>% decrease</v>
      </c>
      <c r="P853" s="254" t="str">
        <f>IF(ISBLANK(INDEX('Policy Characteristics'!J:J,MATCH($C853,'Policy Characteristics'!$C:$C,0))),"",INDEX('Policy Characteristics'!J:J,MATCH($C853,'Policy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53" s="254" t="str">
        <f>IF(ISBLANK(INDEX('Policy Characteristics'!K:K,MATCH($C853,'Policy Characteristics'!$C:$C,0))),"",INDEX('Policy Characteristics'!K:K,MATCH($C853,'Policy Characteristics'!$C:$C,0)))</f>
        <v/>
      </c>
      <c r="R853" s="254" t="str">
        <f>IF(ISBLANK(INDEX('Policy Characteristics'!L:L,MATCH($C853,'Policy Characteristics'!$C:$C,0))),"",INDEX('Policy Characteristics'!L:L,MATCH($C853,'Policy Characteristics'!$C:$C,0)))</f>
        <v/>
      </c>
    </row>
    <row r="854" spans="1:18" x14ac:dyDescent="0.25">
      <c r="A854" s="254" t="str">
        <f>IF(ISBLANK(INDEX('Policy Characteristics'!A:A,MATCH($C854,'Policy Characteristics'!$C:$C,0))),"",INDEX('Policy Characteristics'!A:A,MATCH($C854,'Policy Characteristics'!$C:$C,0)))</f>
        <v>Industry</v>
      </c>
      <c r="B854" s="262" t="str">
        <f>IF(ISBLANK(INDEX('Policy Characteristics'!B:B,MATCH($C854,'Policy Characteristics'!$C:$C,0))),"",INDEX('Policy Characteristics'!B:B,MATCH($C854,'Policy Characteristics'!$C:$C,0)))</f>
        <v>Decrease Cost of Capital</v>
      </c>
      <c r="C854" s="254" t="str">
        <f t="shared" si="51"/>
        <v>Perc Decrease in Cost of Capital for Clean Industrial Equipment</v>
      </c>
      <c r="D854" s="1" t="s">
        <v>3570</v>
      </c>
      <c r="E854" s="6" t="s">
        <v>3025</v>
      </c>
      <c r="F854" t="s">
        <v>3471</v>
      </c>
      <c r="G854" t="s">
        <v>2988</v>
      </c>
      <c r="H854" s="47">
        <f t="shared" si="52"/>
        <v>853</v>
      </c>
      <c r="I854" s="324" t="s">
        <v>40</v>
      </c>
      <c r="J854" s="255" t="str">
        <f>IF(ISBLANK(INDEX('Policy Characteristics'!D:D,MATCH($C854,'Policy Characteristics'!$C:$C,0))),"",INDEX('Policy Characteristics'!D:D,MATCH($C854,'Policy Characteristics'!$C:$C,0)))</f>
        <v>Decrease Clean Industrial Equipment Cost of Capital</v>
      </c>
      <c r="K854" s="254" t="str">
        <f>IF(ISBLANK(INDEX('Policy Characteristics'!E:E,MATCH($C854,'Policy Characteristics'!$C:$C,0))),"",INDEX('Policy Characteristics'!E:E,MATCH($C854,'Policy Characteristics'!$C:$C,0)))</f>
        <v>indst eqpt cost of capital</v>
      </c>
      <c r="L854" s="261">
        <f>IF(ISBLANK(INDEX('Policy Characteristics'!F:F,MATCH($C854,'Policy Characteristics'!$C:$C,0))),"",INDEX('Policy Characteristics'!F:F,MATCH($C854,'Policy Characteristics'!$C:$C,0)))</f>
        <v>0</v>
      </c>
      <c r="M854" s="261">
        <f>IF(ISBLANK(INDEX('Policy Characteristics'!G:G,MATCH($C854,'Policy Characteristics'!$C:$C,0))),"",INDEX('Policy Characteristics'!G:G,MATCH($C854,'Policy Characteristics'!$C:$C,0)))</f>
        <v>0.5</v>
      </c>
      <c r="N854" s="261">
        <f>IF(ISBLANK(INDEX('Policy Characteristics'!H:H,MATCH($C854,'Policy Characteristics'!$C:$C,0))),"",INDEX('Policy Characteristics'!H:H,MATCH($C854,'Policy Characteristics'!$C:$C,0)))</f>
        <v>0.01</v>
      </c>
      <c r="O854" s="254" t="str">
        <f>IF(ISBLANK(INDEX('Policy Characteristics'!I:I,MATCH($C854,'Policy Characteristics'!$C:$C,0))),"",INDEX('Policy Characteristics'!I:I,MATCH($C854,'Policy Characteristics'!$C:$C,0)))</f>
        <v>% decrease</v>
      </c>
      <c r="P854" s="254" t="str">
        <f>IF(ISBLANK(INDEX('Policy Characteristics'!J:J,MATCH($C854,'Policy Characteristics'!$C:$C,0))),"",INDEX('Policy Characteristics'!J:J,MATCH($C854,'Policy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54" s="254" t="str">
        <f>IF(ISBLANK(INDEX('Policy Characteristics'!K:K,MATCH($C854,'Policy Characteristics'!$C:$C,0))),"",INDEX('Policy Characteristics'!K:K,MATCH($C854,'Policy Characteristics'!$C:$C,0)))</f>
        <v/>
      </c>
      <c r="R854" s="254" t="str">
        <f>IF(ISBLANK(INDEX('Policy Characteristics'!L:L,MATCH($C854,'Policy Characteristics'!$C:$C,0))),"",INDEX('Policy Characteristics'!L:L,MATCH($C854,'Policy Characteristics'!$C:$C,0)))</f>
        <v/>
      </c>
    </row>
    <row r="855" spans="1:18" x14ac:dyDescent="0.25">
      <c r="A855" s="254" t="str">
        <f>IF(ISBLANK(INDEX('Policy Characteristics'!A:A,MATCH($C855,'Policy Characteristics'!$C:$C,0))),"",INDEX('Policy Characteristics'!A:A,MATCH($C855,'Policy Characteristics'!$C:$C,0)))</f>
        <v>Industry</v>
      </c>
      <c r="B855" s="262" t="str">
        <f>IF(ISBLANK(INDEX('Policy Characteristics'!B:B,MATCH($C855,'Policy Characteristics'!$C:$C,0))),"",INDEX('Policy Characteristics'!B:B,MATCH($C855,'Policy Characteristics'!$C:$C,0)))</f>
        <v>Decrease Cost of Capital</v>
      </c>
      <c r="C855" s="254" t="str">
        <f t="shared" si="51"/>
        <v>Perc Decrease in Cost of Capital for Clean Industrial Equipment</v>
      </c>
      <c r="D855" s="1" t="s">
        <v>3570</v>
      </c>
      <c r="E855" s="6" t="s">
        <v>3026</v>
      </c>
      <c r="F855" t="s">
        <v>3471</v>
      </c>
      <c r="G855" t="s">
        <v>2989</v>
      </c>
      <c r="H855" s="47">
        <f t="shared" si="52"/>
        <v>854</v>
      </c>
      <c r="I855" s="324" t="s">
        <v>40</v>
      </c>
      <c r="J855" s="255" t="str">
        <f>IF(ISBLANK(INDEX('Policy Characteristics'!D:D,MATCH($C855,'Policy Characteristics'!$C:$C,0))),"",INDEX('Policy Characteristics'!D:D,MATCH($C855,'Policy Characteristics'!$C:$C,0)))</f>
        <v>Decrease Clean Industrial Equipment Cost of Capital</v>
      </c>
      <c r="K855" s="254" t="str">
        <f>IF(ISBLANK(INDEX('Policy Characteristics'!E:E,MATCH($C855,'Policy Characteristics'!$C:$C,0))),"",INDEX('Policy Characteristics'!E:E,MATCH($C855,'Policy Characteristics'!$C:$C,0)))</f>
        <v>indst eqpt cost of capital</v>
      </c>
      <c r="L855" s="261">
        <f>IF(ISBLANK(INDEX('Policy Characteristics'!F:F,MATCH($C855,'Policy Characteristics'!$C:$C,0))),"",INDEX('Policy Characteristics'!F:F,MATCH($C855,'Policy Characteristics'!$C:$C,0)))</f>
        <v>0</v>
      </c>
      <c r="M855" s="261">
        <f>IF(ISBLANK(INDEX('Policy Characteristics'!G:G,MATCH($C855,'Policy Characteristics'!$C:$C,0))),"",INDEX('Policy Characteristics'!G:G,MATCH($C855,'Policy Characteristics'!$C:$C,0)))</f>
        <v>0.5</v>
      </c>
      <c r="N855" s="261">
        <f>IF(ISBLANK(INDEX('Policy Characteristics'!H:H,MATCH($C855,'Policy Characteristics'!$C:$C,0))),"",INDEX('Policy Characteristics'!H:H,MATCH($C855,'Policy Characteristics'!$C:$C,0)))</f>
        <v>0.01</v>
      </c>
      <c r="O855" s="254" t="str">
        <f>IF(ISBLANK(INDEX('Policy Characteristics'!I:I,MATCH($C855,'Policy Characteristics'!$C:$C,0))),"",INDEX('Policy Characteristics'!I:I,MATCH($C855,'Policy Characteristics'!$C:$C,0)))</f>
        <v>% decrease</v>
      </c>
      <c r="P855" s="254" t="str">
        <f>IF(ISBLANK(INDEX('Policy Characteristics'!J:J,MATCH($C855,'Policy Characteristics'!$C:$C,0))),"",INDEX('Policy Characteristics'!J:J,MATCH($C855,'Policy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55" s="254" t="str">
        <f>IF(ISBLANK(INDEX('Policy Characteristics'!K:K,MATCH($C855,'Policy Characteristics'!$C:$C,0))),"",INDEX('Policy Characteristics'!K:K,MATCH($C855,'Policy Characteristics'!$C:$C,0)))</f>
        <v/>
      </c>
      <c r="R855" s="254" t="str">
        <f>IF(ISBLANK(INDEX('Policy Characteristics'!L:L,MATCH($C855,'Policy Characteristics'!$C:$C,0))),"",INDEX('Policy Characteristics'!L:L,MATCH($C855,'Policy Characteristics'!$C:$C,0)))</f>
        <v/>
      </c>
    </row>
    <row r="856" spans="1:18" ht="30" x14ac:dyDescent="0.25">
      <c r="A856" s="254" t="str">
        <f>IF(ISBLANK(INDEX('Policy Characteristics'!A:A,MATCH($C856,'Policy Characteristics'!$C:$C,0))),"",INDEX('Policy Characteristics'!A:A,MATCH($C856,'Policy Characteristics'!$C:$C,0)))</f>
        <v>Industry</v>
      </c>
      <c r="B856" s="262" t="str">
        <f>IF(ISBLANK(INDEX('Policy Characteristics'!B:B,MATCH($C856,'Policy Characteristics'!$C:$C,0))),"",INDEX('Policy Characteristics'!B:B,MATCH($C856,'Policy Characteristics'!$C:$C,0)))</f>
        <v>Decrease Cost of Capital</v>
      </c>
      <c r="C856" s="254" t="str">
        <f t="shared" si="51"/>
        <v>Perc Decrease in Cost of Capital for Clean Industrial Equipment</v>
      </c>
      <c r="D856" s="1" t="s">
        <v>3570</v>
      </c>
      <c r="E856" s="6" t="s">
        <v>3027</v>
      </c>
      <c r="F856" t="s">
        <v>3471</v>
      </c>
      <c r="G856" t="s">
        <v>2990</v>
      </c>
      <c r="H856" s="47">
        <f t="shared" si="52"/>
        <v>855</v>
      </c>
      <c r="I856" s="324" t="s">
        <v>40</v>
      </c>
      <c r="J856" s="255" t="str">
        <f>IF(ISBLANK(INDEX('Policy Characteristics'!D:D,MATCH($C856,'Policy Characteristics'!$C:$C,0))),"",INDEX('Policy Characteristics'!D:D,MATCH($C856,'Policy Characteristics'!$C:$C,0)))</f>
        <v>Decrease Clean Industrial Equipment Cost of Capital</v>
      </c>
      <c r="K856" s="254" t="str">
        <f>IF(ISBLANK(INDEX('Policy Characteristics'!E:E,MATCH($C856,'Policy Characteristics'!$C:$C,0))),"",INDEX('Policy Characteristics'!E:E,MATCH($C856,'Policy Characteristics'!$C:$C,0)))</f>
        <v>indst eqpt cost of capital</v>
      </c>
      <c r="L856" s="261">
        <f>IF(ISBLANK(INDEX('Policy Characteristics'!F:F,MATCH($C856,'Policy Characteristics'!$C:$C,0))),"",INDEX('Policy Characteristics'!F:F,MATCH($C856,'Policy Characteristics'!$C:$C,0)))</f>
        <v>0</v>
      </c>
      <c r="M856" s="261">
        <f>IF(ISBLANK(INDEX('Policy Characteristics'!G:G,MATCH($C856,'Policy Characteristics'!$C:$C,0))),"",INDEX('Policy Characteristics'!G:G,MATCH($C856,'Policy Characteristics'!$C:$C,0)))</f>
        <v>0.5</v>
      </c>
      <c r="N856" s="261">
        <f>IF(ISBLANK(INDEX('Policy Characteristics'!H:H,MATCH($C856,'Policy Characteristics'!$C:$C,0))),"",INDEX('Policy Characteristics'!H:H,MATCH($C856,'Policy Characteristics'!$C:$C,0)))</f>
        <v>0.01</v>
      </c>
      <c r="O856" s="254" t="str">
        <f>IF(ISBLANK(INDEX('Policy Characteristics'!I:I,MATCH($C856,'Policy Characteristics'!$C:$C,0))),"",INDEX('Policy Characteristics'!I:I,MATCH($C856,'Policy Characteristics'!$C:$C,0)))</f>
        <v>% decrease</v>
      </c>
      <c r="P856" s="254" t="str">
        <f>IF(ISBLANK(INDEX('Policy Characteristics'!J:J,MATCH($C856,'Policy Characteristics'!$C:$C,0))),"",INDEX('Policy Characteristics'!J:J,MATCH($C856,'Policy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56" s="254" t="str">
        <f>IF(ISBLANK(INDEX('Policy Characteristics'!K:K,MATCH($C856,'Policy Characteristics'!$C:$C,0))),"",INDEX('Policy Characteristics'!K:K,MATCH($C856,'Policy Characteristics'!$C:$C,0)))</f>
        <v/>
      </c>
      <c r="R856" s="254" t="str">
        <f>IF(ISBLANK(INDEX('Policy Characteristics'!L:L,MATCH($C856,'Policy Characteristics'!$C:$C,0))),"",INDEX('Policy Characteristics'!L:L,MATCH($C856,'Policy Characteristics'!$C:$C,0)))</f>
        <v/>
      </c>
    </row>
    <row r="857" spans="1:18" x14ac:dyDescent="0.25">
      <c r="A857" s="254" t="str">
        <f>IF(ISBLANK(INDEX('Policy Characteristics'!A:A,MATCH($C857,'Policy Characteristics'!$C:$C,0))),"",INDEX('Policy Characteristics'!A:A,MATCH($C857,'Policy Characteristics'!$C:$C,0)))</f>
        <v>Industry</v>
      </c>
      <c r="B857" s="262" t="str">
        <f>IF(ISBLANK(INDEX('Policy Characteristics'!B:B,MATCH($C857,'Policy Characteristics'!$C:$C,0))),"",INDEX('Policy Characteristics'!B:B,MATCH($C857,'Policy Characteristics'!$C:$C,0)))</f>
        <v>Decrease Cost of Capital</v>
      </c>
      <c r="C857" s="254" t="str">
        <f t="shared" si="51"/>
        <v>Perc Decrease in Cost of Capital for Clean Industrial Equipment</v>
      </c>
      <c r="D857" s="1" t="s">
        <v>3570</v>
      </c>
      <c r="E857" s="6" t="s">
        <v>3028</v>
      </c>
      <c r="F857" t="s">
        <v>3471</v>
      </c>
      <c r="G857" t="s">
        <v>2547</v>
      </c>
      <c r="H857" s="47">
        <f t="shared" si="52"/>
        <v>856</v>
      </c>
      <c r="I857" s="324" t="s">
        <v>40</v>
      </c>
      <c r="J857" s="255" t="str">
        <f>IF(ISBLANK(INDEX('Policy Characteristics'!D:D,MATCH($C857,'Policy Characteristics'!$C:$C,0))),"",INDEX('Policy Characteristics'!D:D,MATCH($C857,'Policy Characteristics'!$C:$C,0)))</f>
        <v>Decrease Clean Industrial Equipment Cost of Capital</v>
      </c>
      <c r="K857" s="254" t="str">
        <f>IF(ISBLANK(INDEX('Policy Characteristics'!E:E,MATCH($C857,'Policy Characteristics'!$C:$C,0))),"",INDEX('Policy Characteristics'!E:E,MATCH($C857,'Policy Characteristics'!$C:$C,0)))</f>
        <v>indst eqpt cost of capital</v>
      </c>
      <c r="L857" s="261">
        <f>IF(ISBLANK(INDEX('Policy Characteristics'!F:F,MATCH($C857,'Policy Characteristics'!$C:$C,0))),"",INDEX('Policy Characteristics'!F:F,MATCH($C857,'Policy Characteristics'!$C:$C,0)))</f>
        <v>0</v>
      </c>
      <c r="M857" s="261">
        <f>IF(ISBLANK(INDEX('Policy Characteristics'!G:G,MATCH($C857,'Policy Characteristics'!$C:$C,0))),"",INDEX('Policy Characteristics'!G:G,MATCH($C857,'Policy Characteristics'!$C:$C,0)))</f>
        <v>0.5</v>
      </c>
      <c r="N857" s="261">
        <f>IF(ISBLANK(INDEX('Policy Characteristics'!H:H,MATCH($C857,'Policy Characteristics'!$C:$C,0))),"",INDEX('Policy Characteristics'!H:H,MATCH($C857,'Policy Characteristics'!$C:$C,0)))</f>
        <v>0.01</v>
      </c>
      <c r="O857" s="254" t="str">
        <f>IF(ISBLANK(INDEX('Policy Characteristics'!I:I,MATCH($C857,'Policy Characteristics'!$C:$C,0))),"",INDEX('Policy Characteristics'!I:I,MATCH($C857,'Policy Characteristics'!$C:$C,0)))</f>
        <v>% decrease</v>
      </c>
      <c r="P857" s="254" t="str">
        <f>IF(ISBLANK(INDEX('Policy Characteristics'!J:J,MATCH($C857,'Policy Characteristics'!$C:$C,0))),"",INDEX('Policy Characteristics'!J:J,MATCH($C857,'Policy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57" s="254" t="str">
        <f>IF(ISBLANK(INDEX('Policy Characteristics'!K:K,MATCH($C857,'Policy Characteristics'!$C:$C,0))),"",INDEX('Policy Characteristics'!K:K,MATCH($C857,'Policy Characteristics'!$C:$C,0)))</f>
        <v/>
      </c>
      <c r="R857" s="254" t="str">
        <f>IF(ISBLANK(INDEX('Policy Characteristics'!L:L,MATCH($C857,'Policy Characteristics'!$C:$C,0))),"",INDEX('Policy Characteristics'!L:L,MATCH($C857,'Policy Characteristics'!$C:$C,0)))</f>
        <v/>
      </c>
    </row>
    <row r="858" spans="1:18" x14ac:dyDescent="0.25">
      <c r="A858" s="254" t="str">
        <f>IF(ISBLANK(INDEX('Policy Characteristics'!A:A,MATCH($C858,'Policy Characteristics'!$C:$C,0))),"",INDEX('Policy Characteristics'!A:A,MATCH($C858,'Policy Characteristics'!$C:$C,0)))</f>
        <v>Industry</v>
      </c>
      <c r="B858" s="262" t="str">
        <f>IF(ISBLANK(INDEX('Policy Characteristics'!B:B,MATCH($C858,'Policy Characteristics'!$C:$C,0))),"",INDEX('Policy Characteristics'!B:B,MATCH($C858,'Policy Characteristics'!$C:$C,0)))</f>
        <v>Decrease Cost of Capital</v>
      </c>
      <c r="C858" s="254" t="str">
        <f t="shared" si="51"/>
        <v>Perc Decrease in Cost of Capital for Clean Industrial Equipment</v>
      </c>
      <c r="D858" s="1" t="s">
        <v>3570</v>
      </c>
      <c r="E858" s="6" t="s">
        <v>3029</v>
      </c>
      <c r="F858" t="s">
        <v>3471</v>
      </c>
      <c r="G858" t="s">
        <v>2991</v>
      </c>
      <c r="H858" s="47">
        <f t="shared" si="52"/>
        <v>857</v>
      </c>
      <c r="I858" s="324" t="s">
        <v>40</v>
      </c>
      <c r="J858" s="255" t="str">
        <f>IF(ISBLANK(INDEX('Policy Characteristics'!D:D,MATCH($C858,'Policy Characteristics'!$C:$C,0))),"",INDEX('Policy Characteristics'!D:D,MATCH($C858,'Policy Characteristics'!$C:$C,0)))</f>
        <v>Decrease Clean Industrial Equipment Cost of Capital</v>
      </c>
      <c r="K858" s="254" t="str">
        <f>IF(ISBLANK(INDEX('Policy Characteristics'!E:E,MATCH($C858,'Policy Characteristics'!$C:$C,0))),"",INDEX('Policy Characteristics'!E:E,MATCH($C858,'Policy Characteristics'!$C:$C,0)))</f>
        <v>indst eqpt cost of capital</v>
      </c>
      <c r="L858" s="261">
        <f>IF(ISBLANK(INDEX('Policy Characteristics'!F:F,MATCH($C858,'Policy Characteristics'!$C:$C,0))),"",INDEX('Policy Characteristics'!F:F,MATCH($C858,'Policy Characteristics'!$C:$C,0)))</f>
        <v>0</v>
      </c>
      <c r="M858" s="261">
        <f>IF(ISBLANK(INDEX('Policy Characteristics'!G:G,MATCH($C858,'Policy Characteristics'!$C:$C,0))),"",INDEX('Policy Characteristics'!G:G,MATCH($C858,'Policy Characteristics'!$C:$C,0)))</f>
        <v>0.5</v>
      </c>
      <c r="N858" s="261">
        <f>IF(ISBLANK(INDEX('Policy Characteristics'!H:H,MATCH($C858,'Policy Characteristics'!$C:$C,0))),"",INDEX('Policy Characteristics'!H:H,MATCH($C858,'Policy Characteristics'!$C:$C,0)))</f>
        <v>0.01</v>
      </c>
      <c r="O858" s="254" t="str">
        <f>IF(ISBLANK(INDEX('Policy Characteristics'!I:I,MATCH($C858,'Policy Characteristics'!$C:$C,0))),"",INDEX('Policy Characteristics'!I:I,MATCH($C858,'Policy Characteristics'!$C:$C,0)))</f>
        <v>% decrease</v>
      </c>
      <c r="P858" s="254" t="str">
        <f>IF(ISBLANK(INDEX('Policy Characteristics'!J:J,MATCH($C858,'Policy Characteristics'!$C:$C,0))),"",INDEX('Policy Characteristics'!J:J,MATCH($C858,'Policy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58" s="254" t="str">
        <f>IF(ISBLANK(INDEX('Policy Characteristics'!K:K,MATCH($C858,'Policy Characteristics'!$C:$C,0))),"",INDEX('Policy Characteristics'!K:K,MATCH($C858,'Policy Characteristics'!$C:$C,0)))</f>
        <v/>
      </c>
      <c r="R858" s="254" t="str">
        <f>IF(ISBLANK(INDEX('Policy Characteristics'!L:L,MATCH($C858,'Policy Characteristics'!$C:$C,0))),"",INDEX('Policy Characteristics'!L:L,MATCH($C858,'Policy Characteristics'!$C:$C,0)))</f>
        <v/>
      </c>
    </row>
    <row r="859" spans="1:18" ht="30" x14ac:dyDescent="0.25">
      <c r="A859" s="254" t="str">
        <f>IF(ISBLANK(INDEX('Policy Characteristics'!A:A,MATCH($C859,'Policy Characteristics'!$C:$C,0))),"",INDEX('Policy Characteristics'!A:A,MATCH($C859,'Policy Characteristics'!$C:$C,0)))</f>
        <v>Industry</v>
      </c>
      <c r="B859" s="262" t="str">
        <f>IF(ISBLANK(INDEX('Policy Characteristics'!B:B,MATCH($C859,'Policy Characteristics'!$C:$C,0))),"",INDEX('Policy Characteristics'!B:B,MATCH($C859,'Policy Characteristics'!$C:$C,0)))</f>
        <v>Decrease Cost of Capital</v>
      </c>
      <c r="C859" s="254" t="str">
        <f t="shared" si="51"/>
        <v>Perc Decrease in Cost of Capital for Clean Industrial Equipment</v>
      </c>
      <c r="D859" s="1" t="s">
        <v>3570</v>
      </c>
      <c r="E859" s="6" t="s">
        <v>3030</v>
      </c>
      <c r="F859" t="s">
        <v>3471</v>
      </c>
      <c r="G859" t="s">
        <v>2992</v>
      </c>
      <c r="H859" s="47">
        <f t="shared" si="52"/>
        <v>858</v>
      </c>
      <c r="I859" s="324" t="s">
        <v>40</v>
      </c>
      <c r="J859" s="255" t="str">
        <f>IF(ISBLANK(INDEX('Policy Characteristics'!D:D,MATCH($C859,'Policy Characteristics'!$C:$C,0))),"",INDEX('Policy Characteristics'!D:D,MATCH($C859,'Policy Characteristics'!$C:$C,0)))</f>
        <v>Decrease Clean Industrial Equipment Cost of Capital</v>
      </c>
      <c r="K859" s="254" t="str">
        <f>IF(ISBLANK(INDEX('Policy Characteristics'!E:E,MATCH($C859,'Policy Characteristics'!$C:$C,0))),"",INDEX('Policy Characteristics'!E:E,MATCH($C859,'Policy Characteristics'!$C:$C,0)))</f>
        <v>indst eqpt cost of capital</v>
      </c>
      <c r="L859" s="261">
        <f>IF(ISBLANK(INDEX('Policy Characteristics'!F:F,MATCH($C859,'Policy Characteristics'!$C:$C,0))),"",INDEX('Policy Characteristics'!F:F,MATCH($C859,'Policy Characteristics'!$C:$C,0)))</f>
        <v>0</v>
      </c>
      <c r="M859" s="261">
        <f>IF(ISBLANK(INDEX('Policy Characteristics'!G:G,MATCH($C859,'Policy Characteristics'!$C:$C,0))),"",INDEX('Policy Characteristics'!G:G,MATCH($C859,'Policy Characteristics'!$C:$C,0)))</f>
        <v>0.5</v>
      </c>
      <c r="N859" s="261">
        <f>IF(ISBLANK(INDEX('Policy Characteristics'!H:H,MATCH($C859,'Policy Characteristics'!$C:$C,0))),"",INDEX('Policy Characteristics'!H:H,MATCH($C859,'Policy Characteristics'!$C:$C,0)))</f>
        <v>0.01</v>
      </c>
      <c r="O859" s="254" t="str">
        <f>IF(ISBLANK(INDEX('Policy Characteristics'!I:I,MATCH($C859,'Policy Characteristics'!$C:$C,0))),"",INDEX('Policy Characteristics'!I:I,MATCH($C859,'Policy Characteristics'!$C:$C,0)))</f>
        <v>% decrease</v>
      </c>
      <c r="P859" s="254" t="str">
        <f>IF(ISBLANK(INDEX('Policy Characteristics'!J:J,MATCH($C859,'Policy Characteristics'!$C:$C,0))),"",INDEX('Policy Characteristics'!J:J,MATCH($C859,'Policy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59" s="254" t="str">
        <f>IF(ISBLANK(INDEX('Policy Characteristics'!K:K,MATCH($C859,'Policy Characteristics'!$C:$C,0))),"",INDEX('Policy Characteristics'!K:K,MATCH($C859,'Policy Characteristics'!$C:$C,0)))</f>
        <v/>
      </c>
      <c r="R859" s="254" t="str">
        <f>IF(ISBLANK(INDEX('Policy Characteristics'!L:L,MATCH($C859,'Policy Characteristics'!$C:$C,0))),"",INDEX('Policy Characteristics'!L:L,MATCH($C859,'Policy Characteristics'!$C:$C,0)))</f>
        <v/>
      </c>
    </row>
    <row r="860" spans="1:18" x14ac:dyDescent="0.25">
      <c r="A860" s="254" t="str">
        <f>IF(ISBLANK(INDEX('Policy Characteristics'!A:A,MATCH($C860,'Policy Characteristics'!$C:$C,0))),"",INDEX('Policy Characteristics'!A:A,MATCH($C860,'Policy Characteristics'!$C:$C,0)))</f>
        <v>Industry</v>
      </c>
      <c r="B860" s="262" t="str">
        <f>IF(ISBLANK(INDEX('Policy Characteristics'!B:B,MATCH($C860,'Policy Characteristics'!$C:$C,0))),"",INDEX('Policy Characteristics'!B:B,MATCH($C860,'Policy Characteristics'!$C:$C,0)))</f>
        <v>Decrease Cost of Capital</v>
      </c>
      <c r="C860" s="254" t="str">
        <f t="shared" si="51"/>
        <v>Perc Decrease in Cost of Capital for Clean Industrial Equipment</v>
      </c>
      <c r="D860" s="1" t="s">
        <v>3570</v>
      </c>
      <c r="E860" s="6" t="s">
        <v>3031</v>
      </c>
      <c r="F860" t="s">
        <v>3471</v>
      </c>
      <c r="G860" t="s">
        <v>2993</v>
      </c>
      <c r="H860" s="47">
        <f t="shared" si="52"/>
        <v>859</v>
      </c>
      <c r="I860" s="324" t="s">
        <v>40</v>
      </c>
      <c r="J860" s="255" t="str">
        <f>IF(ISBLANK(INDEX('Policy Characteristics'!D:D,MATCH($C860,'Policy Characteristics'!$C:$C,0))),"",INDEX('Policy Characteristics'!D:D,MATCH($C860,'Policy Characteristics'!$C:$C,0)))</f>
        <v>Decrease Clean Industrial Equipment Cost of Capital</v>
      </c>
      <c r="K860" s="254" t="str">
        <f>IF(ISBLANK(INDEX('Policy Characteristics'!E:E,MATCH($C860,'Policy Characteristics'!$C:$C,0))),"",INDEX('Policy Characteristics'!E:E,MATCH($C860,'Policy Characteristics'!$C:$C,0)))</f>
        <v>indst eqpt cost of capital</v>
      </c>
      <c r="L860" s="261">
        <f>IF(ISBLANK(INDEX('Policy Characteristics'!F:F,MATCH($C860,'Policy Characteristics'!$C:$C,0))),"",INDEX('Policy Characteristics'!F:F,MATCH($C860,'Policy Characteristics'!$C:$C,0)))</f>
        <v>0</v>
      </c>
      <c r="M860" s="261">
        <f>IF(ISBLANK(INDEX('Policy Characteristics'!G:G,MATCH($C860,'Policy Characteristics'!$C:$C,0))),"",INDEX('Policy Characteristics'!G:G,MATCH($C860,'Policy Characteristics'!$C:$C,0)))</f>
        <v>0.5</v>
      </c>
      <c r="N860" s="261">
        <f>IF(ISBLANK(INDEX('Policy Characteristics'!H:H,MATCH($C860,'Policy Characteristics'!$C:$C,0))),"",INDEX('Policy Characteristics'!H:H,MATCH($C860,'Policy Characteristics'!$C:$C,0)))</f>
        <v>0.01</v>
      </c>
      <c r="O860" s="254" t="str">
        <f>IF(ISBLANK(INDEX('Policy Characteristics'!I:I,MATCH($C860,'Policy Characteristics'!$C:$C,0))),"",INDEX('Policy Characteristics'!I:I,MATCH($C860,'Policy Characteristics'!$C:$C,0)))</f>
        <v>% decrease</v>
      </c>
      <c r="P860" s="254" t="str">
        <f>IF(ISBLANK(INDEX('Policy Characteristics'!J:J,MATCH($C860,'Policy Characteristics'!$C:$C,0))),"",INDEX('Policy Characteristics'!J:J,MATCH($C860,'Policy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60" s="254" t="str">
        <f>IF(ISBLANK(INDEX('Policy Characteristics'!K:K,MATCH($C860,'Policy Characteristics'!$C:$C,0))),"",INDEX('Policy Characteristics'!K:K,MATCH($C860,'Policy Characteristics'!$C:$C,0)))</f>
        <v/>
      </c>
      <c r="R860" s="254" t="str">
        <f>IF(ISBLANK(INDEX('Policy Characteristics'!L:L,MATCH($C860,'Policy Characteristics'!$C:$C,0))),"",INDEX('Policy Characteristics'!L:L,MATCH($C860,'Policy Characteristics'!$C:$C,0)))</f>
        <v/>
      </c>
    </row>
    <row r="861" spans="1:18" x14ac:dyDescent="0.25">
      <c r="A861" s="254" t="str">
        <f>IF(ISBLANK(INDEX('Policy Characteristics'!A:A,MATCH($C861,'Policy Characteristics'!$C:$C,0))),"",INDEX('Policy Characteristics'!A:A,MATCH($C861,'Policy Characteristics'!$C:$C,0)))</f>
        <v>Industry</v>
      </c>
      <c r="B861" s="262" t="str">
        <f>IF(ISBLANK(INDEX('Policy Characteristics'!B:B,MATCH($C861,'Policy Characteristics'!$C:$C,0))),"",INDEX('Policy Characteristics'!B:B,MATCH($C861,'Policy Characteristics'!$C:$C,0)))</f>
        <v>Decrease Cost of Capital</v>
      </c>
      <c r="C861" s="254" t="str">
        <f t="shared" si="51"/>
        <v>Perc Decrease in Cost of Capital for Clean Industrial Equipment</v>
      </c>
      <c r="D861" s="1" t="s">
        <v>3570</v>
      </c>
      <c r="E861" s="6" t="s">
        <v>3032</v>
      </c>
      <c r="F861" t="s">
        <v>3471</v>
      </c>
      <c r="G861" t="s">
        <v>2994</v>
      </c>
      <c r="H861" s="47">
        <f t="shared" si="52"/>
        <v>860</v>
      </c>
      <c r="I861" s="324" t="s">
        <v>40</v>
      </c>
      <c r="J861" s="255" t="str">
        <f>IF(ISBLANK(INDEX('Policy Characteristics'!D:D,MATCH($C861,'Policy Characteristics'!$C:$C,0))),"",INDEX('Policy Characteristics'!D:D,MATCH($C861,'Policy Characteristics'!$C:$C,0)))</f>
        <v>Decrease Clean Industrial Equipment Cost of Capital</v>
      </c>
      <c r="K861" s="254" t="str">
        <f>IF(ISBLANK(INDEX('Policy Characteristics'!E:E,MATCH($C861,'Policy Characteristics'!$C:$C,0))),"",INDEX('Policy Characteristics'!E:E,MATCH($C861,'Policy Characteristics'!$C:$C,0)))</f>
        <v>indst eqpt cost of capital</v>
      </c>
      <c r="L861" s="261">
        <f>IF(ISBLANK(INDEX('Policy Characteristics'!F:F,MATCH($C861,'Policy Characteristics'!$C:$C,0))),"",INDEX('Policy Characteristics'!F:F,MATCH($C861,'Policy Characteristics'!$C:$C,0)))</f>
        <v>0</v>
      </c>
      <c r="M861" s="261">
        <f>IF(ISBLANK(INDEX('Policy Characteristics'!G:G,MATCH($C861,'Policy Characteristics'!$C:$C,0))),"",INDEX('Policy Characteristics'!G:G,MATCH($C861,'Policy Characteristics'!$C:$C,0)))</f>
        <v>0.5</v>
      </c>
      <c r="N861" s="261">
        <f>IF(ISBLANK(INDEX('Policy Characteristics'!H:H,MATCH($C861,'Policy Characteristics'!$C:$C,0))),"",INDEX('Policy Characteristics'!H:H,MATCH($C861,'Policy Characteristics'!$C:$C,0)))</f>
        <v>0.01</v>
      </c>
      <c r="O861" s="254" t="str">
        <f>IF(ISBLANK(INDEX('Policy Characteristics'!I:I,MATCH($C861,'Policy Characteristics'!$C:$C,0))),"",INDEX('Policy Characteristics'!I:I,MATCH($C861,'Policy Characteristics'!$C:$C,0)))</f>
        <v>% decrease</v>
      </c>
      <c r="P861" s="254" t="str">
        <f>IF(ISBLANK(INDEX('Policy Characteristics'!J:J,MATCH($C861,'Policy Characteristics'!$C:$C,0))),"",INDEX('Policy Characteristics'!J:J,MATCH($C861,'Policy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61" s="254" t="str">
        <f>IF(ISBLANK(INDEX('Policy Characteristics'!K:K,MATCH($C861,'Policy Characteristics'!$C:$C,0))),"",INDEX('Policy Characteristics'!K:K,MATCH($C861,'Policy Characteristics'!$C:$C,0)))</f>
        <v/>
      </c>
      <c r="R861" s="254" t="str">
        <f>IF(ISBLANK(INDEX('Policy Characteristics'!L:L,MATCH($C861,'Policy Characteristics'!$C:$C,0))),"",INDEX('Policy Characteristics'!L:L,MATCH($C861,'Policy Characteristics'!$C:$C,0)))</f>
        <v/>
      </c>
    </row>
    <row r="862" spans="1:18" x14ac:dyDescent="0.25">
      <c r="A862" s="254" t="str">
        <f>IF(ISBLANK(INDEX('Policy Characteristics'!A:A,MATCH($C862,'Policy Characteristics'!$C:$C,0))),"",INDEX('Policy Characteristics'!A:A,MATCH($C862,'Policy Characteristics'!$C:$C,0)))</f>
        <v>Industry</v>
      </c>
      <c r="B862" s="262" t="str">
        <f>IF(ISBLANK(INDEX('Policy Characteristics'!B:B,MATCH($C862,'Policy Characteristics'!$C:$C,0))),"",INDEX('Policy Characteristics'!B:B,MATCH($C862,'Policy Characteristics'!$C:$C,0)))</f>
        <v>Decrease Cost of Capital</v>
      </c>
      <c r="C862" s="254" t="str">
        <f t="shared" si="51"/>
        <v>Perc Decrease in Cost of Capital for Clean Industrial Equipment</v>
      </c>
      <c r="D862" s="1" t="s">
        <v>3570</v>
      </c>
      <c r="E862" s="6" t="s">
        <v>3033</v>
      </c>
      <c r="F862" t="s">
        <v>3471</v>
      </c>
      <c r="G862" t="s">
        <v>2995</v>
      </c>
      <c r="H862" s="47">
        <f t="shared" si="52"/>
        <v>861</v>
      </c>
      <c r="I862" s="324" t="s">
        <v>40</v>
      </c>
      <c r="J862" s="255" t="str">
        <f>IF(ISBLANK(INDEX('Policy Characteristics'!D:D,MATCH($C862,'Policy Characteristics'!$C:$C,0))),"",INDEX('Policy Characteristics'!D:D,MATCH($C862,'Policy Characteristics'!$C:$C,0)))</f>
        <v>Decrease Clean Industrial Equipment Cost of Capital</v>
      </c>
      <c r="K862" s="254" t="str">
        <f>IF(ISBLANK(INDEX('Policy Characteristics'!E:E,MATCH($C862,'Policy Characteristics'!$C:$C,0))),"",INDEX('Policy Characteristics'!E:E,MATCH($C862,'Policy Characteristics'!$C:$C,0)))</f>
        <v>indst eqpt cost of capital</v>
      </c>
      <c r="L862" s="261">
        <f>IF(ISBLANK(INDEX('Policy Characteristics'!F:F,MATCH($C862,'Policy Characteristics'!$C:$C,0))),"",INDEX('Policy Characteristics'!F:F,MATCH($C862,'Policy Characteristics'!$C:$C,0)))</f>
        <v>0</v>
      </c>
      <c r="M862" s="261">
        <f>IF(ISBLANK(INDEX('Policy Characteristics'!G:G,MATCH($C862,'Policy Characteristics'!$C:$C,0))),"",INDEX('Policy Characteristics'!G:G,MATCH($C862,'Policy Characteristics'!$C:$C,0)))</f>
        <v>0.5</v>
      </c>
      <c r="N862" s="261">
        <f>IF(ISBLANK(INDEX('Policy Characteristics'!H:H,MATCH($C862,'Policy Characteristics'!$C:$C,0))),"",INDEX('Policy Characteristics'!H:H,MATCH($C862,'Policy Characteristics'!$C:$C,0)))</f>
        <v>0.01</v>
      </c>
      <c r="O862" s="254" t="str">
        <f>IF(ISBLANK(INDEX('Policy Characteristics'!I:I,MATCH($C862,'Policy Characteristics'!$C:$C,0))),"",INDEX('Policy Characteristics'!I:I,MATCH($C862,'Policy Characteristics'!$C:$C,0)))</f>
        <v>% decrease</v>
      </c>
      <c r="P862" s="254" t="str">
        <f>IF(ISBLANK(INDEX('Policy Characteristics'!J:J,MATCH($C862,'Policy Characteristics'!$C:$C,0))),"",INDEX('Policy Characteristics'!J:J,MATCH($C862,'Policy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62" s="254" t="str">
        <f>IF(ISBLANK(INDEX('Policy Characteristics'!K:K,MATCH($C862,'Policy Characteristics'!$C:$C,0))),"",INDEX('Policy Characteristics'!K:K,MATCH($C862,'Policy Characteristics'!$C:$C,0)))</f>
        <v/>
      </c>
      <c r="R862" s="254" t="str">
        <f>IF(ISBLANK(INDEX('Policy Characteristics'!L:L,MATCH($C862,'Policy Characteristics'!$C:$C,0))),"",INDEX('Policy Characteristics'!L:L,MATCH($C862,'Policy Characteristics'!$C:$C,0)))</f>
        <v/>
      </c>
    </row>
    <row r="863" spans="1:18" x14ac:dyDescent="0.25">
      <c r="A863" s="254" t="str">
        <f>IF(ISBLANK(INDEX('Policy Characteristics'!A:A,MATCH($C863,'Policy Characteristics'!$C:$C,0))),"",INDEX('Policy Characteristics'!A:A,MATCH($C863,'Policy Characteristics'!$C:$C,0)))</f>
        <v>Industry</v>
      </c>
      <c r="B863" s="262" t="str">
        <f>IF(ISBLANK(INDEX('Policy Characteristics'!B:B,MATCH($C863,'Policy Characteristics'!$C:$C,0))),"",INDEX('Policy Characteristics'!B:B,MATCH($C863,'Policy Characteristics'!$C:$C,0)))</f>
        <v>Decrease Cost of Capital</v>
      </c>
      <c r="C863" s="254" t="str">
        <f t="shared" ref="C863:C943" si="53">C$694</f>
        <v>Perc Decrease in Cost of Capital for Clean Industrial Equipment</v>
      </c>
      <c r="D863" s="1" t="s">
        <v>3570</v>
      </c>
      <c r="E863" s="6" t="s">
        <v>3034</v>
      </c>
      <c r="F863" t="s">
        <v>3471</v>
      </c>
      <c r="G863" t="s">
        <v>2996</v>
      </c>
      <c r="H863" s="47">
        <f t="shared" si="52"/>
        <v>862</v>
      </c>
      <c r="I863" s="324" t="s">
        <v>40</v>
      </c>
      <c r="J863" s="255" t="str">
        <f>IF(ISBLANK(INDEX('Policy Characteristics'!D:D,MATCH($C863,'Policy Characteristics'!$C:$C,0))),"",INDEX('Policy Characteristics'!D:D,MATCH($C863,'Policy Characteristics'!$C:$C,0)))</f>
        <v>Decrease Clean Industrial Equipment Cost of Capital</v>
      </c>
      <c r="K863" s="254" t="str">
        <f>IF(ISBLANK(INDEX('Policy Characteristics'!E:E,MATCH($C863,'Policy Characteristics'!$C:$C,0))),"",INDEX('Policy Characteristics'!E:E,MATCH($C863,'Policy Characteristics'!$C:$C,0)))</f>
        <v>indst eqpt cost of capital</v>
      </c>
      <c r="L863" s="261">
        <f>IF(ISBLANK(INDEX('Policy Characteristics'!F:F,MATCH($C863,'Policy Characteristics'!$C:$C,0))),"",INDEX('Policy Characteristics'!F:F,MATCH($C863,'Policy Characteristics'!$C:$C,0)))</f>
        <v>0</v>
      </c>
      <c r="M863" s="261">
        <f>IF(ISBLANK(INDEX('Policy Characteristics'!G:G,MATCH($C863,'Policy Characteristics'!$C:$C,0))),"",INDEX('Policy Characteristics'!G:G,MATCH($C863,'Policy Characteristics'!$C:$C,0)))</f>
        <v>0.5</v>
      </c>
      <c r="N863" s="261">
        <f>IF(ISBLANK(INDEX('Policy Characteristics'!H:H,MATCH($C863,'Policy Characteristics'!$C:$C,0))),"",INDEX('Policy Characteristics'!H:H,MATCH($C863,'Policy Characteristics'!$C:$C,0)))</f>
        <v>0.01</v>
      </c>
      <c r="O863" s="254" t="str">
        <f>IF(ISBLANK(INDEX('Policy Characteristics'!I:I,MATCH($C863,'Policy Characteristics'!$C:$C,0))),"",INDEX('Policy Characteristics'!I:I,MATCH($C863,'Policy Characteristics'!$C:$C,0)))</f>
        <v>% decrease</v>
      </c>
      <c r="P863" s="254" t="str">
        <f>IF(ISBLANK(INDEX('Policy Characteristics'!J:J,MATCH($C863,'Policy Characteristics'!$C:$C,0))),"",INDEX('Policy Characteristics'!J:J,MATCH($C863,'Policy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63" s="254" t="str">
        <f>IF(ISBLANK(INDEX('Policy Characteristics'!K:K,MATCH($C863,'Policy Characteristics'!$C:$C,0))),"",INDEX('Policy Characteristics'!K:K,MATCH($C863,'Policy Characteristics'!$C:$C,0)))</f>
        <v/>
      </c>
      <c r="R863" s="254" t="str">
        <f>IF(ISBLANK(INDEX('Policy Characteristics'!L:L,MATCH($C863,'Policy Characteristics'!$C:$C,0))),"",INDEX('Policy Characteristics'!L:L,MATCH($C863,'Policy Characteristics'!$C:$C,0)))</f>
        <v/>
      </c>
    </row>
    <row r="864" spans="1:18" x14ac:dyDescent="0.25">
      <c r="A864" s="254" t="str">
        <f>IF(ISBLANK(INDEX('Policy Characteristics'!A:A,MATCH($C864,'Policy Characteristics'!$C:$C,0))),"",INDEX('Policy Characteristics'!A:A,MATCH($C864,'Policy Characteristics'!$C:$C,0)))</f>
        <v>Industry</v>
      </c>
      <c r="B864" s="262" t="str">
        <f>IF(ISBLANK(INDEX('Policy Characteristics'!B:B,MATCH($C864,'Policy Characteristics'!$C:$C,0))),"",INDEX('Policy Characteristics'!B:B,MATCH($C864,'Policy Characteristics'!$C:$C,0)))</f>
        <v>Decrease Cost of Capital</v>
      </c>
      <c r="C864" s="254" t="str">
        <f t="shared" si="53"/>
        <v>Perc Decrease in Cost of Capital for Clean Industrial Equipment</v>
      </c>
      <c r="D864" s="1" t="s">
        <v>3570</v>
      </c>
      <c r="E864" s="6" t="s">
        <v>3035</v>
      </c>
      <c r="F864" t="s">
        <v>3471</v>
      </c>
      <c r="G864" t="s">
        <v>2997</v>
      </c>
      <c r="H864" s="47">
        <f t="shared" si="52"/>
        <v>863</v>
      </c>
      <c r="I864" s="324" t="s">
        <v>40</v>
      </c>
      <c r="J864" s="255" t="str">
        <f>IF(ISBLANK(INDEX('Policy Characteristics'!D:D,MATCH($C864,'Policy Characteristics'!$C:$C,0))),"",INDEX('Policy Characteristics'!D:D,MATCH($C864,'Policy Characteristics'!$C:$C,0)))</f>
        <v>Decrease Clean Industrial Equipment Cost of Capital</v>
      </c>
      <c r="K864" s="254" t="str">
        <f>IF(ISBLANK(INDEX('Policy Characteristics'!E:E,MATCH($C864,'Policy Characteristics'!$C:$C,0))),"",INDEX('Policy Characteristics'!E:E,MATCH($C864,'Policy Characteristics'!$C:$C,0)))</f>
        <v>indst eqpt cost of capital</v>
      </c>
      <c r="L864" s="261">
        <f>IF(ISBLANK(INDEX('Policy Characteristics'!F:F,MATCH($C864,'Policy Characteristics'!$C:$C,0))),"",INDEX('Policy Characteristics'!F:F,MATCH($C864,'Policy Characteristics'!$C:$C,0)))</f>
        <v>0</v>
      </c>
      <c r="M864" s="261">
        <f>IF(ISBLANK(INDEX('Policy Characteristics'!G:G,MATCH($C864,'Policy Characteristics'!$C:$C,0))),"",INDEX('Policy Characteristics'!G:G,MATCH($C864,'Policy Characteristics'!$C:$C,0)))</f>
        <v>0.5</v>
      </c>
      <c r="N864" s="261">
        <f>IF(ISBLANK(INDEX('Policy Characteristics'!H:H,MATCH($C864,'Policy Characteristics'!$C:$C,0))),"",INDEX('Policy Characteristics'!H:H,MATCH($C864,'Policy Characteristics'!$C:$C,0)))</f>
        <v>0.01</v>
      </c>
      <c r="O864" s="254" t="str">
        <f>IF(ISBLANK(INDEX('Policy Characteristics'!I:I,MATCH($C864,'Policy Characteristics'!$C:$C,0))),"",INDEX('Policy Characteristics'!I:I,MATCH($C864,'Policy Characteristics'!$C:$C,0)))</f>
        <v>% decrease</v>
      </c>
      <c r="P864" s="254" t="str">
        <f>IF(ISBLANK(INDEX('Policy Characteristics'!J:J,MATCH($C864,'Policy Characteristics'!$C:$C,0))),"",INDEX('Policy Characteristics'!J:J,MATCH($C864,'Policy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64" s="254" t="str">
        <f>IF(ISBLANK(INDEX('Policy Characteristics'!K:K,MATCH($C864,'Policy Characteristics'!$C:$C,0))),"",INDEX('Policy Characteristics'!K:K,MATCH($C864,'Policy Characteristics'!$C:$C,0)))</f>
        <v/>
      </c>
      <c r="R864" s="254" t="str">
        <f>IF(ISBLANK(INDEX('Policy Characteristics'!L:L,MATCH($C864,'Policy Characteristics'!$C:$C,0))),"",INDEX('Policy Characteristics'!L:L,MATCH($C864,'Policy Characteristics'!$C:$C,0)))</f>
        <v/>
      </c>
    </row>
    <row r="865" spans="1:18" x14ac:dyDescent="0.25">
      <c r="A865" s="254" t="str">
        <f>IF(ISBLANK(INDEX('Policy Characteristics'!A:A,MATCH($C865,'Policy Characteristics'!$C:$C,0))),"",INDEX('Policy Characteristics'!A:A,MATCH($C865,'Policy Characteristics'!$C:$C,0)))</f>
        <v>Industry</v>
      </c>
      <c r="B865" s="262" t="str">
        <f>IF(ISBLANK(INDEX('Policy Characteristics'!B:B,MATCH($C865,'Policy Characteristics'!$C:$C,0))),"",INDEX('Policy Characteristics'!B:B,MATCH($C865,'Policy Characteristics'!$C:$C,0)))</f>
        <v>Decrease Cost of Capital</v>
      </c>
      <c r="C865" s="254" t="str">
        <f t="shared" si="53"/>
        <v>Perc Decrease in Cost of Capital for Clean Industrial Equipment</v>
      </c>
      <c r="D865" s="1" t="s">
        <v>3570</v>
      </c>
      <c r="E865" s="6" t="s">
        <v>3036</v>
      </c>
      <c r="F865" t="s">
        <v>3471</v>
      </c>
      <c r="G865" t="s">
        <v>2998</v>
      </c>
      <c r="H865" s="47">
        <f t="shared" si="52"/>
        <v>864</v>
      </c>
      <c r="I865" s="324" t="s">
        <v>40</v>
      </c>
      <c r="J865" s="255" t="str">
        <f>IF(ISBLANK(INDEX('Policy Characteristics'!D:D,MATCH($C865,'Policy Characteristics'!$C:$C,0))),"",INDEX('Policy Characteristics'!D:D,MATCH($C865,'Policy Characteristics'!$C:$C,0)))</f>
        <v>Decrease Clean Industrial Equipment Cost of Capital</v>
      </c>
      <c r="K865" s="254" t="str">
        <f>IF(ISBLANK(INDEX('Policy Characteristics'!E:E,MATCH($C865,'Policy Characteristics'!$C:$C,0))),"",INDEX('Policy Characteristics'!E:E,MATCH($C865,'Policy Characteristics'!$C:$C,0)))</f>
        <v>indst eqpt cost of capital</v>
      </c>
      <c r="L865" s="261">
        <f>IF(ISBLANK(INDEX('Policy Characteristics'!F:F,MATCH($C865,'Policy Characteristics'!$C:$C,0))),"",INDEX('Policy Characteristics'!F:F,MATCH($C865,'Policy Characteristics'!$C:$C,0)))</f>
        <v>0</v>
      </c>
      <c r="M865" s="261">
        <f>IF(ISBLANK(INDEX('Policy Characteristics'!G:G,MATCH($C865,'Policy Characteristics'!$C:$C,0))),"",INDEX('Policy Characteristics'!G:G,MATCH($C865,'Policy Characteristics'!$C:$C,0)))</f>
        <v>0.5</v>
      </c>
      <c r="N865" s="261">
        <f>IF(ISBLANK(INDEX('Policy Characteristics'!H:H,MATCH($C865,'Policy Characteristics'!$C:$C,0))),"",INDEX('Policy Characteristics'!H:H,MATCH($C865,'Policy Characteristics'!$C:$C,0)))</f>
        <v>0.01</v>
      </c>
      <c r="O865" s="254" t="str">
        <f>IF(ISBLANK(INDEX('Policy Characteristics'!I:I,MATCH($C865,'Policy Characteristics'!$C:$C,0))),"",INDEX('Policy Characteristics'!I:I,MATCH($C865,'Policy Characteristics'!$C:$C,0)))</f>
        <v>% decrease</v>
      </c>
      <c r="P865" s="254" t="str">
        <f>IF(ISBLANK(INDEX('Policy Characteristics'!J:J,MATCH($C865,'Policy Characteristics'!$C:$C,0))),"",INDEX('Policy Characteristics'!J:J,MATCH($C865,'Policy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65" s="254"/>
      <c r="R865" s="254"/>
    </row>
    <row r="866" spans="1:18" ht="30" x14ac:dyDescent="0.25">
      <c r="A866" s="254" t="str">
        <f>IF(ISBLANK(INDEX('Policy Characteristics'!A:A,MATCH($C866,'Policy Characteristics'!$C:$C,0))),"",INDEX('Policy Characteristics'!A:A,MATCH($C866,'Policy Characteristics'!$C:$C,0)))</f>
        <v>Industry</v>
      </c>
      <c r="B866" s="262" t="str">
        <f>IF(ISBLANK(INDEX('Policy Characteristics'!B:B,MATCH($C866,'Policy Characteristics'!$C:$C,0))),"",INDEX('Policy Characteristics'!B:B,MATCH($C866,'Policy Characteristics'!$C:$C,0)))</f>
        <v>Decrease Cost of Capital</v>
      </c>
      <c r="C866" s="254" t="str">
        <f t="shared" si="53"/>
        <v>Perc Decrease in Cost of Capital for Clean Industrial Equipment</v>
      </c>
      <c r="D866" s="1" t="s">
        <v>3570</v>
      </c>
      <c r="E866" s="6" t="s">
        <v>3037</v>
      </c>
      <c r="F866" t="s">
        <v>3471</v>
      </c>
      <c r="G866" t="s">
        <v>2999</v>
      </c>
      <c r="H866" s="47">
        <f t="shared" si="52"/>
        <v>865</v>
      </c>
      <c r="I866" s="324" t="s">
        <v>40</v>
      </c>
      <c r="J866" s="255" t="str">
        <f>IF(ISBLANK(INDEX('Policy Characteristics'!D:D,MATCH($C866,'Policy Characteristics'!$C:$C,0))),"",INDEX('Policy Characteristics'!D:D,MATCH($C866,'Policy Characteristics'!$C:$C,0)))</f>
        <v>Decrease Clean Industrial Equipment Cost of Capital</v>
      </c>
      <c r="K866" s="254" t="str">
        <f>IF(ISBLANK(INDEX('Policy Characteristics'!E:E,MATCH($C866,'Policy Characteristics'!$C:$C,0))),"",INDEX('Policy Characteristics'!E:E,MATCH($C866,'Policy Characteristics'!$C:$C,0)))</f>
        <v>indst eqpt cost of capital</v>
      </c>
      <c r="L866" s="261">
        <f>IF(ISBLANK(INDEX('Policy Characteristics'!F:F,MATCH($C866,'Policy Characteristics'!$C:$C,0))),"",INDEX('Policy Characteristics'!F:F,MATCH($C866,'Policy Characteristics'!$C:$C,0)))</f>
        <v>0</v>
      </c>
      <c r="M866" s="261">
        <f>IF(ISBLANK(INDEX('Policy Characteristics'!G:G,MATCH($C866,'Policy Characteristics'!$C:$C,0))),"",INDEX('Policy Characteristics'!G:G,MATCH($C866,'Policy Characteristics'!$C:$C,0)))</f>
        <v>0.5</v>
      </c>
      <c r="N866" s="261">
        <f>IF(ISBLANK(INDEX('Policy Characteristics'!H:H,MATCH($C866,'Policy Characteristics'!$C:$C,0))),"",INDEX('Policy Characteristics'!H:H,MATCH($C866,'Policy Characteristics'!$C:$C,0)))</f>
        <v>0.01</v>
      </c>
      <c r="O866" s="254" t="str">
        <f>IF(ISBLANK(INDEX('Policy Characteristics'!I:I,MATCH($C866,'Policy Characteristics'!$C:$C,0))),"",INDEX('Policy Characteristics'!I:I,MATCH($C866,'Policy Characteristics'!$C:$C,0)))</f>
        <v>% decrease</v>
      </c>
      <c r="P866" s="254" t="str">
        <f>IF(ISBLANK(INDEX('Policy Characteristics'!J:J,MATCH($C866,'Policy Characteristics'!$C:$C,0))),"",INDEX('Policy Characteristics'!J:J,MATCH($C866,'Policy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66" s="254"/>
      <c r="R866" s="254"/>
    </row>
    <row r="867" spans="1:18" x14ac:dyDescent="0.25">
      <c r="A867" s="254" t="str">
        <f>IF(ISBLANK(INDEX('Policy Characteristics'!A:A,MATCH($C867,'Policy Characteristics'!$C:$C,0))),"",INDEX('Policy Characteristics'!A:A,MATCH($C867,'Policy Characteristics'!$C:$C,0)))</f>
        <v>Industry</v>
      </c>
      <c r="B867" s="262" t="str">
        <f>IF(ISBLANK(INDEX('Policy Characteristics'!B:B,MATCH($C867,'Policy Characteristics'!$C:$C,0))),"",INDEX('Policy Characteristics'!B:B,MATCH($C867,'Policy Characteristics'!$C:$C,0)))</f>
        <v>Decrease Cost of Capital</v>
      </c>
      <c r="C867" s="254" t="str">
        <f t="shared" si="53"/>
        <v>Perc Decrease in Cost of Capital for Clean Industrial Equipment</v>
      </c>
      <c r="D867" s="1" t="s">
        <v>3570</v>
      </c>
      <c r="E867" s="6" t="s">
        <v>3038</v>
      </c>
      <c r="F867" t="s">
        <v>3471</v>
      </c>
      <c r="G867" t="s">
        <v>3041</v>
      </c>
      <c r="H867" s="47">
        <f t="shared" si="52"/>
        <v>866</v>
      </c>
      <c r="I867" s="324" t="s">
        <v>40</v>
      </c>
      <c r="J867" s="255" t="str">
        <f>IF(ISBLANK(INDEX('Policy Characteristics'!D:D,MATCH($C867,'Policy Characteristics'!$C:$C,0))),"",INDEX('Policy Characteristics'!D:D,MATCH($C867,'Policy Characteristics'!$C:$C,0)))</f>
        <v>Decrease Clean Industrial Equipment Cost of Capital</v>
      </c>
      <c r="K867" s="254" t="str">
        <f>IF(ISBLANK(INDEX('Policy Characteristics'!E:E,MATCH($C867,'Policy Characteristics'!$C:$C,0))),"",INDEX('Policy Characteristics'!E:E,MATCH($C867,'Policy Characteristics'!$C:$C,0)))</f>
        <v>indst eqpt cost of capital</v>
      </c>
      <c r="L867" s="261">
        <f>IF(ISBLANK(INDEX('Policy Characteristics'!F:F,MATCH($C867,'Policy Characteristics'!$C:$C,0))),"",INDEX('Policy Characteristics'!F:F,MATCH($C867,'Policy Characteristics'!$C:$C,0)))</f>
        <v>0</v>
      </c>
      <c r="M867" s="261">
        <f>IF(ISBLANK(INDEX('Policy Characteristics'!G:G,MATCH($C867,'Policy Characteristics'!$C:$C,0))),"",INDEX('Policy Characteristics'!G:G,MATCH($C867,'Policy Characteristics'!$C:$C,0)))</f>
        <v>0.5</v>
      </c>
      <c r="N867" s="261">
        <f>IF(ISBLANK(INDEX('Policy Characteristics'!H:H,MATCH($C867,'Policy Characteristics'!$C:$C,0))),"",INDEX('Policy Characteristics'!H:H,MATCH($C867,'Policy Characteristics'!$C:$C,0)))</f>
        <v>0.01</v>
      </c>
      <c r="O867" s="254" t="str">
        <f>IF(ISBLANK(INDEX('Policy Characteristics'!I:I,MATCH($C867,'Policy Characteristics'!$C:$C,0))),"",INDEX('Policy Characteristics'!I:I,MATCH($C867,'Policy Characteristics'!$C:$C,0)))</f>
        <v>% decrease</v>
      </c>
      <c r="P867" s="254" t="str">
        <f>IF(ISBLANK(INDEX('Policy Characteristics'!J:J,MATCH($C867,'Policy Characteristics'!$C:$C,0))),"",INDEX('Policy Characteristics'!J:J,MATCH($C867,'Policy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67" s="254"/>
      <c r="R867" s="254"/>
    </row>
    <row r="868" spans="1:18" x14ac:dyDescent="0.25">
      <c r="A868" s="254" t="str">
        <f>IF(ISBLANK(INDEX('Policy Characteristics'!A:A,MATCH($C868,'Policy Characteristics'!$C:$C,0))),"",INDEX('Policy Characteristics'!A:A,MATCH($C868,'Policy Characteristics'!$C:$C,0)))</f>
        <v>Industry</v>
      </c>
      <c r="B868" s="262" t="str">
        <f>IF(ISBLANK(INDEX('Policy Characteristics'!B:B,MATCH($C868,'Policy Characteristics'!$C:$C,0))),"",INDEX('Policy Characteristics'!B:B,MATCH($C868,'Policy Characteristics'!$C:$C,0)))</f>
        <v>Decrease Cost of Capital</v>
      </c>
      <c r="C868" s="254" t="str">
        <f t="shared" si="53"/>
        <v>Perc Decrease in Cost of Capital for Clean Industrial Equipment</v>
      </c>
      <c r="D868" s="1" t="s">
        <v>3570</v>
      </c>
      <c r="E868" s="6" t="s">
        <v>3039</v>
      </c>
      <c r="F868" t="s">
        <v>3471</v>
      </c>
      <c r="G868" t="s">
        <v>3000</v>
      </c>
      <c r="H868" s="47">
        <f t="shared" si="52"/>
        <v>867</v>
      </c>
      <c r="I868" s="324" t="s">
        <v>40</v>
      </c>
      <c r="J868" s="255" t="str">
        <f>IF(ISBLANK(INDEX('Policy Characteristics'!D:D,MATCH($C868,'Policy Characteristics'!$C:$C,0))),"",INDEX('Policy Characteristics'!D:D,MATCH($C868,'Policy Characteristics'!$C:$C,0)))</f>
        <v>Decrease Clean Industrial Equipment Cost of Capital</v>
      </c>
      <c r="K868" s="254" t="str">
        <f>IF(ISBLANK(INDEX('Policy Characteristics'!E:E,MATCH($C868,'Policy Characteristics'!$C:$C,0))),"",INDEX('Policy Characteristics'!E:E,MATCH($C868,'Policy Characteristics'!$C:$C,0)))</f>
        <v>indst eqpt cost of capital</v>
      </c>
      <c r="L868" s="261">
        <f>IF(ISBLANK(INDEX('Policy Characteristics'!F:F,MATCH($C868,'Policy Characteristics'!$C:$C,0))),"",INDEX('Policy Characteristics'!F:F,MATCH($C868,'Policy Characteristics'!$C:$C,0)))</f>
        <v>0</v>
      </c>
      <c r="M868" s="261">
        <f>IF(ISBLANK(INDEX('Policy Characteristics'!G:G,MATCH($C868,'Policy Characteristics'!$C:$C,0))),"",INDEX('Policy Characteristics'!G:G,MATCH($C868,'Policy Characteristics'!$C:$C,0)))</f>
        <v>0.5</v>
      </c>
      <c r="N868" s="261">
        <f>IF(ISBLANK(INDEX('Policy Characteristics'!H:H,MATCH($C868,'Policy Characteristics'!$C:$C,0))),"",INDEX('Policy Characteristics'!H:H,MATCH($C868,'Policy Characteristics'!$C:$C,0)))</f>
        <v>0.01</v>
      </c>
      <c r="O868" s="254" t="str">
        <f>IF(ISBLANK(INDEX('Policy Characteristics'!I:I,MATCH($C868,'Policy Characteristics'!$C:$C,0))),"",INDEX('Policy Characteristics'!I:I,MATCH($C868,'Policy Characteristics'!$C:$C,0)))</f>
        <v>% decrease</v>
      </c>
      <c r="P868" s="254" t="str">
        <f>IF(ISBLANK(INDEX('Policy Characteristics'!J:J,MATCH($C868,'Policy Characteristics'!$C:$C,0))),"",INDEX('Policy Characteristics'!J:J,MATCH($C868,'Policy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68" s="254"/>
      <c r="R868" s="254"/>
    </row>
    <row r="869" spans="1:18" x14ac:dyDescent="0.25">
      <c r="A869" s="254" t="str">
        <f>IF(ISBLANK(INDEX('Policy Characteristics'!A:A,MATCH($C869,'Policy Characteristics'!$C:$C,0))),"",INDEX('Policy Characteristics'!A:A,MATCH($C869,'Policy Characteristics'!$C:$C,0)))</f>
        <v>Industry</v>
      </c>
      <c r="B869" s="262" t="str">
        <f>IF(ISBLANK(INDEX('Policy Characteristics'!B:B,MATCH($C869,'Policy Characteristics'!$C:$C,0))),"",INDEX('Policy Characteristics'!B:B,MATCH($C869,'Policy Characteristics'!$C:$C,0)))</f>
        <v>Decrease Cost of Capital</v>
      </c>
      <c r="C869" s="254" t="str">
        <f t="shared" si="53"/>
        <v>Perc Decrease in Cost of Capital for Clean Industrial Equipment</v>
      </c>
      <c r="D869" s="1" t="s">
        <v>3915</v>
      </c>
      <c r="E869" s="45" t="s">
        <v>3015</v>
      </c>
      <c r="F869" t="s">
        <v>3891</v>
      </c>
      <c r="G869" t="s">
        <v>3040</v>
      </c>
      <c r="H869" s="47">
        <f t="shared" si="52"/>
        <v>868</v>
      </c>
      <c r="I869" s="324" t="s">
        <v>40</v>
      </c>
      <c r="J869" s="255" t="str">
        <f>IF(ISBLANK(INDEX('Policy Characteristics'!D:D,MATCH($C869,'Policy Characteristics'!$C:$C,0))),"",INDEX('Policy Characteristics'!D:D,MATCH($C869,'Policy Characteristics'!$C:$C,0)))</f>
        <v>Decrease Clean Industrial Equipment Cost of Capital</v>
      </c>
      <c r="K869" s="254" t="str">
        <f>IF(ISBLANK(INDEX('Policy Characteristics'!E:E,MATCH($C869,'Policy Characteristics'!$C:$C,0))),"",INDEX('Policy Characteristics'!E:E,MATCH($C869,'Policy Characteristics'!$C:$C,0)))</f>
        <v>indst eqpt cost of capital</v>
      </c>
      <c r="L869" s="261">
        <f>IF(ISBLANK(INDEX('Policy Characteristics'!F:F,MATCH($C869,'Policy Characteristics'!$C:$C,0))),"",INDEX('Policy Characteristics'!F:F,MATCH($C869,'Policy Characteristics'!$C:$C,0)))</f>
        <v>0</v>
      </c>
      <c r="M869" s="261">
        <f>IF(ISBLANK(INDEX('Policy Characteristics'!G:G,MATCH($C869,'Policy Characteristics'!$C:$C,0))),"",INDEX('Policy Characteristics'!G:G,MATCH($C869,'Policy Characteristics'!$C:$C,0)))</f>
        <v>0.5</v>
      </c>
      <c r="N869" s="261">
        <f>IF(ISBLANK(INDEX('Policy Characteristics'!H:H,MATCH($C869,'Policy Characteristics'!$C:$C,0))),"",INDEX('Policy Characteristics'!H:H,MATCH($C869,'Policy Characteristics'!$C:$C,0)))</f>
        <v>0.01</v>
      </c>
      <c r="O869" s="254" t="str">
        <f>IF(ISBLANK(INDEX('Policy Characteristics'!I:I,MATCH($C869,'Policy Characteristics'!$C:$C,0))),"",INDEX('Policy Characteristics'!I:I,MATCH($C869,'Policy Characteristics'!$C:$C,0)))</f>
        <v>% decrease</v>
      </c>
      <c r="P869" s="254" t="str">
        <f>IF(ISBLANK(INDEX('Policy Characteristics'!J:J,MATCH($C869,'Policy Characteristics'!$C:$C,0))),"",INDEX('Policy Characteristics'!J:J,MATCH($C869,'Policy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69" s="254"/>
      <c r="R869" s="400"/>
    </row>
    <row r="870" spans="1:18" x14ac:dyDescent="0.25">
      <c r="A870" s="254" t="str">
        <f>IF(ISBLANK(INDEX('Policy Characteristics'!A:A,MATCH($C870,'Policy Characteristics'!$C:$C,0))),"",INDEX('Policy Characteristics'!A:A,MATCH($C870,'Policy Characteristics'!$C:$C,0)))</f>
        <v>Industry</v>
      </c>
      <c r="B870" s="262" t="str">
        <f>IF(ISBLANK(INDEX('Policy Characteristics'!B:B,MATCH($C870,'Policy Characteristics'!$C:$C,0))),"",INDEX('Policy Characteristics'!B:B,MATCH($C870,'Policy Characteristics'!$C:$C,0)))</f>
        <v>Decrease Cost of Capital</v>
      </c>
      <c r="C870" s="254" t="str">
        <f t="shared" si="53"/>
        <v>Perc Decrease in Cost of Capital for Clean Industrial Equipment</v>
      </c>
      <c r="D870" s="1" t="s">
        <v>3915</v>
      </c>
      <c r="E870" s="6" t="s">
        <v>3016</v>
      </c>
      <c r="F870" t="s">
        <v>3891</v>
      </c>
      <c r="G870" t="s">
        <v>2725</v>
      </c>
      <c r="H870" s="47">
        <f t="shared" si="52"/>
        <v>869</v>
      </c>
      <c r="I870" s="324" t="s">
        <v>40</v>
      </c>
      <c r="J870" s="255" t="str">
        <f>IF(ISBLANK(INDEX('Policy Characteristics'!D:D,MATCH($C870,'Policy Characteristics'!$C:$C,0))),"",INDEX('Policy Characteristics'!D:D,MATCH($C870,'Policy Characteristics'!$C:$C,0)))</f>
        <v>Decrease Clean Industrial Equipment Cost of Capital</v>
      </c>
      <c r="K870" s="254" t="str">
        <f>IF(ISBLANK(INDEX('Policy Characteristics'!E:E,MATCH($C870,'Policy Characteristics'!$C:$C,0))),"",INDEX('Policy Characteristics'!E:E,MATCH($C870,'Policy Characteristics'!$C:$C,0)))</f>
        <v>indst eqpt cost of capital</v>
      </c>
      <c r="L870" s="261">
        <f>IF(ISBLANK(INDEX('Policy Characteristics'!F:F,MATCH($C870,'Policy Characteristics'!$C:$C,0))),"",INDEX('Policy Characteristics'!F:F,MATCH($C870,'Policy Characteristics'!$C:$C,0)))</f>
        <v>0</v>
      </c>
      <c r="M870" s="261">
        <f>IF(ISBLANK(INDEX('Policy Characteristics'!G:G,MATCH($C870,'Policy Characteristics'!$C:$C,0))),"",INDEX('Policy Characteristics'!G:G,MATCH($C870,'Policy Characteristics'!$C:$C,0)))</f>
        <v>0.5</v>
      </c>
      <c r="N870" s="261">
        <f>IF(ISBLANK(INDEX('Policy Characteristics'!H:H,MATCH($C870,'Policy Characteristics'!$C:$C,0))),"",INDEX('Policy Characteristics'!H:H,MATCH($C870,'Policy Characteristics'!$C:$C,0)))</f>
        <v>0.01</v>
      </c>
      <c r="O870" s="254" t="str">
        <f>IF(ISBLANK(INDEX('Policy Characteristics'!I:I,MATCH($C870,'Policy Characteristics'!$C:$C,0))),"",INDEX('Policy Characteristics'!I:I,MATCH($C870,'Policy Characteristics'!$C:$C,0)))</f>
        <v>% decrease</v>
      </c>
      <c r="P870" s="254" t="str">
        <f>IF(ISBLANK(INDEX('Policy Characteristics'!J:J,MATCH($C870,'Policy Characteristics'!$C:$C,0))),"",INDEX('Policy Characteristics'!J:J,MATCH($C870,'Policy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70" s="254"/>
      <c r="R870" s="400"/>
    </row>
    <row r="871" spans="1:18" x14ac:dyDescent="0.25">
      <c r="A871" s="254" t="str">
        <f>IF(ISBLANK(INDEX('Policy Characteristics'!A:A,MATCH($C871,'Policy Characteristics'!$C:$C,0))),"",INDEX('Policy Characteristics'!A:A,MATCH($C871,'Policy Characteristics'!$C:$C,0)))</f>
        <v>Industry</v>
      </c>
      <c r="B871" s="262" t="str">
        <f>IF(ISBLANK(INDEX('Policy Characteristics'!B:B,MATCH($C871,'Policy Characteristics'!$C:$C,0))),"",INDEX('Policy Characteristics'!B:B,MATCH($C871,'Policy Characteristics'!$C:$C,0)))</f>
        <v>Decrease Cost of Capital</v>
      </c>
      <c r="C871" s="254" t="str">
        <f t="shared" si="53"/>
        <v>Perc Decrease in Cost of Capital for Clean Industrial Equipment</v>
      </c>
      <c r="D871" s="1" t="s">
        <v>3915</v>
      </c>
      <c r="E871" s="6" t="s">
        <v>3017</v>
      </c>
      <c r="F871" t="s">
        <v>3891</v>
      </c>
      <c r="G871" t="s">
        <v>2981</v>
      </c>
      <c r="H871" s="47">
        <f t="shared" si="52"/>
        <v>870</v>
      </c>
      <c r="I871" s="324" t="s">
        <v>40</v>
      </c>
      <c r="J871" s="255" t="str">
        <f>IF(ISBLANK(INDEX('Policy Characteristics'!D:D,MATCH($C871,'Policy Characteristics'!$C:$C,0))),"",INDEX('Policy Characteristics'!D:D,MATCH($C871,'Policy Characteristics'!$C:$C,0)))</f>
        <v>Decrease Clean Industrial Equipment Cost of Capital</v>
      </c>
      <c r="K871" s="254" t="str">
        <f>IF(ISBLANK(INDEX('Policy Characteristics'!E:E,MATCH($C871,'Policy Characteristics'!$C:$C,0))),"",INDEX('Policy Characteristics'!E:E,MATCH($C871,'Policy Characteristics'!$C:$C,0)))</f>
        <v>indst eqpt cost of capital</v>
      </c>
      <c r="L871" s="261">
        <f>IF(ISBLANK(INDEX('Policy Characteristics'!F:F,MATCH($C871,'Policy Characteristics'!$C:$C,0))),"",INDEX('Policy Characteristics'!F:F,MATCH($C871,'Policy Characteristics'!$C:$C,0)))</f>
        <v>0</v>
      </c>
      <c r="M871" s="261">
        <f>IF(ISBLANK(INDEX('Policy Characteristics'!G:G,MATCH($C871,'Policy Characteristics'!$C:$C,0))),"",INDEX('Policy Characteristics'!G:G,MATCH($C871,'Policy Characteristics'!$C:$C,0)))</f>
        <v>0.5</v>
      </c>
      <c r="N871" s="261">
        <f>IF(ISBLANK(INDEX('Policy Characteristics'!H:H,MATCH($C871,'Policy Characteristics'!$C:$C,0))),"",INDEX('Policy Characteristics'!H:H,MATCH($C871,'Policy Characteristics'!$C:$C,0)))</f>
        <v>0.01</v>
      </c>
      <c r="O871" s="254" t="str">
        <f>IF(ISBLANK(INDEX('Policy Characteristics'!I:I,MATCH($C871,'Policy Characteristics'!$C:$C,0))),"",INDEX('Policy Characteristics'!I:I,MATCH($C871,'Policy Characteristics'!$C:$C,0)))</f>
        <v>% decrease</v>
      </c>
      <c r="P871" s="254" t="str">
        <f>IF(ISBLANK(INDEX('Policy Characteristics'!J:J,MATCH($C871,'Policy Characteristics'!$C:$C,0))),"",INDEX('Policy Characteristics'!J:J,MATCH($C871,'Policy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71" s="254"/>
      <c r="R871" s="400"/>
    </row>
    <row r="872" spans="1:18" x14ac:dyDescent="0.25">
      <c r="A872" s="254" t="str">
        <f>IF(ISBLANK(INDEX('Policy Characteristics'!A:A,MATCH($C872,'Policy Characteristics'!$C:$C,0))),"",INDEX('Policy Characteristics'!A:A,MATCH($C872,'Policy Characteristics'!$C:$C,0)))</f>
        <v>Industry</v>
      </c>
      <c r="B872" s="262" t="str">
        <f>IF(ISBLANK(INDEX('Policy Characteristics'!B:B,MATCH($C872,'Policy Characteristics'!$C:$C,0))),"",INDEX('Policy Characteristics'!B:B,MATCH($C872,'Policy Characteristics'!$C:$C,0)))</f>
        <v>Decrease Cost of Capital</v>
      </c>
      <c r="C872" s="254" t="str">
        <f t="shared" si="53"/>
        <v>Perc Decrease in Cost of Capital for Clean Industrial Equipment</v>
      </c>
      <c r="D872" s="1" t="s">
        <v>3915</v>
      </c>
      <c r="E872" s="6" t="s">
        <v>3018</v>
      </c>
      <c r="F872" t="s">
        <v>3891</v>
      </c>
      <c r="G872" t="s">
        <v>2982</v>
      </c>
      <c r="H872" s="47">
        <f t="shared" si="52"/>
        <v>871</v>
      </c>
      <c r="I872" s="324" t="s">
        <v>40</v>
      </c>
      <c r="J872" s="255" t="str">
        <f>IF(ISBLANK(INDEX('Policy Characteristics'!D:D,MATCH($C872,'Policy Characteristics'!$C:$C,0))),"",INDEX('Policy Characteristics'!D:D,MATCH($C872,'Policy Characteristics'!$C:$C,0)))</f>
        <v>Decrease Clean Industrial Equipment Cost of Capital</v>
      </c>
      <c r="K872" s="254" t="str">
        <f>IF(ISBLANK(INDEX('Policy Characteristics'!E:E,MATCH($C872,'Policy Characteristics'!$C:$C,0))),"",INDEX('Policy Characteristics'!E:E,MATCH($C872,'Policy Characteristics'!$C:$C,0)))</f>
        <v>indst eqpt cost of capital</v>
      </c>
      <c r="L872" s="261">
        <f>IF(ISBLANK(INDEX('Policy Characteristics'!F:F,MATCH($C872,'Policy Characteristics'!$C:$C,0))),"",INDEX('Policy Characteristics'!F:F,MATCH($C872,'Policy Characteristics'!$C:$C,0)))</f>
        <v>0</v>
      </c>
      <c r="M872" s="261">
        <f>IF(ISBLANK(INDEX('Policy Characteristics'!G:G,MATCH($C872,'Policy Characteristics'!$C:$C,0))),"",INDEX('Policy Characteristics'!G:G,MATCH($C872,'Policy Characteristics'!$C:$C,0)))</f>
        <v>0.5</v>
      </c>
      <c r="N872" s="261">
        <f>IF(ISBLANK(INDEX('Policy Characteristics'!H:H,MATCH($C872,'Policy Characteristics'!$C:$C,0))),"",INDEX('Policy Characteristics'!H:H,MATCH($C872,'Policy Characteristics'!$C:$C,0)))</f>
        <v>0.01</v>
      </c>
      <c r="O872" s="254" t="str">
        <f>IF(ISBLANK(INDEX('Policy Characteristics'!I:I,MATCH($C872,'Policy Characteristics'!$C:$C,0))),"",INDEX('Policy Characteristics'!I:I,MATCH($C872,'Policy Characteristics'!$C:$C,0)))</f>
        <v>% decrease</v>
      </c>
      <c r="P872" s="254" t="str">
        <f>IF(ISBLANK(INDEX('Policy Characteristics'!J:J,MATCH($C872,'Policy Characteristics'!$C:$C,0))),"",INDEX('Policy Characteristics'!J:J,MATCH($C872,'Policy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72" s="254"/>
      <c r="R872" s="400"/>
    </row>
    <row r="873" spans="1:18" x14ac:dyDescent="0.25">
      <c r="A873" s="254" t="str">
        <f>IF(ISBLANK(INDEX('Policy Characteristics'!A:A,MATCH($C873,'Policy Characteristics'!$C:$C,0))),"",INDEX('Policy Characteristics'!A:A,MATCH($C873,'Policy Characteristics'!$C:$C,0)))</f>
        <v>Industry</v>
      </c>
      <c r="B873" s="262" t="str">
        <f>IF(ISBLANK(INDEX('Policy Characteristics'!B:B,MATCH($C873,'Policy Characteristics'!$C:$C,0))),"",INDEX('Policy Characteristics'!B:B,MATCH($C873,'Policy Characteristics'!$C:$C,0)))</f>
        <v>Decrease Cost of Capital</v>
      </c>
      <c r="C873" s="254" t="str">
        <f t="shared" si="53"/>
        <v>Perc Decrease in Cost of Capital for Clean Industrial Equipment</v>
      </c>
      <c r="D873" s="1" t="s">
        <v>3915</v>
      </c>
      <c r="E873" s="6" t="s">
        <v>3019</v>
      </c>
      <c r="F873" t="s">
        <v>3891</v>
      </c>
      <c r="G873" t="s">
        <v>2983</v>
      </c>
      <c r="H873" s="47">
        <f t="shared" si="52"/>
        <v>872</v>
      </c>
      <c r="I873" s="324" t="s">
        <v>40</v>
      </c>
      <c r="J873" s="255" t="str">
        <f>IF(ISBLANK(INDEX('Policy Characteristics'!D:D,MATCH($C873,'Policy Characteristics'!$C:$C,0))),"",INDEX('Policy Characteristics'!D:D,MATCH($C873,'Policy Characteristics'!$C:$C,0)))</f>
        <v>Decrease Clean Industrial Equipment Cost of Capital</v>
      </c>
      <c r="K873" s="254" t="str">
        <f>IF(ISBLANK(INDEX('Policy Characteristics'!E:E,MATCH($C873,'Policy Characteristics'!$C:$C,0))),"",INDEX('Policy Characteristics'!E:E,MATCH($C873,'Policy Characteristics'!$C:$C,0)))</f>
        <v>indst eqpt cost of capital</v>
      </c>
      <c r="L873" s="261">
        <f>IF(ISBLANK(INDEX('Policy Characteristics'!F:F,MATCH($C873,'Policy Characteristics'!$C:$C,0))),"",INDEX('Policy Characteristics'!F:F,MATCH($C873,'Policy Characteristics'!$C:$C,0)))</f>
        <v>0</v>
      </c>
      <c r="M873" s="261">
        <f>IF(ISBLANK(INDEX('Policy Characteristics'!G:G,MATCH($C873,'Policy Characteristics'!$C:$C,0))),"",INDEX('Policy Characteristics'!G:G,MATCH($C873,'Policy Characteristics'!$C:$C,0)))</f>
        <v>0.5</v>
      </c>
      <c r="N873" s="261">
        <f>IF(ISBLANK(INDEX('Policy Characteristics'!H:H,MATCH($C873,'Policy Characteristics'!$C:$C,0))),"",INDEX('Policy Characteristics'!H:H,MATCH($C873,'Policy Characteristics'!$C:$C,0)))</f>
        <v>0.01</v>
      </c>
      <c r="O873" s="254" t="str">
        <f>IF(ISBLANK(INDEX('Policy Characteristics'!I:I,MATCH($C873,'Policy Characteristics'!$C:$C,0))),"",INDEX('Policy Characteristics'!I:I,MATCH($C873,'Policy Characteristics'!$C:$C,0)))</f>
        <v>% decrease</v>
      </c>
      <c r="P873" s="254" t="str">
        <f>IF(ISBLANK(INDEX('Policy Characteristics'!J:J,MATCH($C873,'Policy Characteristics'!$C:$C,0))),"",INDEX('Policy Characteristics'!J:J,MATCH($C873,'Policy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73" s="254"/>
      <c r="R873" s="400"/>
    </row>
    <row r="874" spans="1:18" x14ac:dyDescent="0.25">
      <c r="A874" s="254" t="str">
        <f>IF(ISBLANK(INDEX('Policy Characteristics'!A:A,MATCH($C874,'Policy Characteristics'!$C:$C,0))),"",INDEX('Policy Characteristics'!A:A,MATCH($C874,'Policy Characteristics'!$C:$C,0)))</f>
        <v>Industry</v>
      </c>
      <c r="B874" s="262" t="str">
        <f>IF(ISBLANK(INDEX('Policy Characteristics'!B:B,MATCH($C874,'Policy Characteristics'!$C:$C,0))),"",INDEX('Policy Characteristics'!B:B,MATCH($C874,'Policy Characteristics'!$C:$C,0)))</f>
        <v>Decrease Cost of Capital</v>
      </c>
      <c r="C874" s="254" t="str">
        <f t="shared" si="53"/>
        <v>Perc Decrease in Cost of Capital for Clean Industrial Equipment</v>
      </c>
      <c r="D874" s="1" t="s">
        <v>3915</v>
      </c>
      <c r="E874" s="6" t="s">
        <v>3020</v>
      </c>
      <c r="F874" t="s">
        <v>3891</v>
      </c>
      <c r="G874" t="s">
        <v>2984</v>
      </c>
      <c r="H874" s="47">
        <f t="shared" si="52"/>
        <v>873</v>
      </c>
      <c r="I874" s="324" t="s">
        <v>40</v>
      </c>
      <c r="J874" s="255" t="str">
        <f>IF(ISBLANK(INDEX('Policy Characteristics'!D:D,MATCH($C874,'Policy Characteristics'!$C:$C,0))),"",INDEX('Policy Characteristics'!D:D,MATCH($C874,'Policy Characteristics'!$C:$C,0)))</f>
        <v>Decrease Clean Industrial Equipment Cost of Capital</v>
      </c>
      <c r="K874" s="254" t="str">
        <f>IF(ISBLANK(INDEX('Policy Characteristics'!E:E,MATCH($C874,'Policy Characteristics'!$C:$C,0))),"",INDEX('Policy Characteristics'!E:E,MATCH($C874,'Policy Characteristics'!$C:$C,0)))</f>
        <v>indst eqpt cost of capital</v>
      </c>
      <c r="L874" s="261">
        <f>IF(ISBLANK(INDEX('Policy Characteristics'!F:F,MATCH($C874,'Policy Characteristics'!$C:$C,0))),"",INDEX('Policy Characteristics'!F:F,MATCH($C874,'Policy Characteristics'!$C:$C,0)))</f>
        <v>0</v>
      </c>
      <c r="M874" s="261">
        <f>IF(ISBLANK(INDEX('Policy Characteristics'!G:G,MATCH($C874,'Policy Characteristics'!$C:$C,0))),"",INDEX('Policy Characteristics'!G:G,MATCH($C874,'Policy Characteristics'!$C:$C,0)))</f>
        <v>0.5</v>
      </c>
      <c r="N874" s="261">
        <f>IF(ISBLANK(INDEX('Policy Characteristics'!H:H,MATCH($C874,'Policy Characteristics'!$C:$C,0))),"",INDEX('Policy Characteristics'!H:H,MATCH($C874,'Policy Characteristics'!$C:$C,0)))</f>
        <v>0.01</v>
      </c>
      <c r="O874" s="254" t="str">
        <f>IF(ISBLANK(INDEX('Policy Characteristics'!I:I,MATCH($C874,'Policy Characteristics'!$C:$C,0))),"",INDEX('Policy Characteristics'!I:I,MATCH($C874,'Policy Characteristics'!$C:$C,0)))</f>
        <v>% decrease</v>
      </c>
      <c r="P874" s="254" t="str">
        <f>IF(ISBLANK(INDEX('Policy Characteristics'!J:J,MATCH($C874,'Policy Characteristics'!$C:$C,0))),"",INDEX('Policy Characteristics'!J:J,MATCH($C874,'Policy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74" s="254"/>
      <c r="R874" s="400"/>
    </row>
    <row r="875" spans="1:18" x14ac:dyDescent="0.25">
      <c r="A875" s="254" t="str">
        <f>IF(ISBLANK(INDEX('Policy Characteristics'!A:A,MATCH($C875,'Policy Characteristics'!$C:$C,0))),"",INDEX('Policy Characteristics'!A:A,MATCH($C875,'Policy Characteristics'!$C:$C,0)))</f>
        <v>Industry</v>
      </c>
      <c r="B875" s="262" t="str">
        <f>IF(ISBLANK(INDEX('Policy Characteristics'!B:B,MATCH($C875,'Policy Characteristics'!$C:$C,0))),"",INDEX('Policy Characteristics'!B:B,MATCH($C875,'Policy Characteristics'!$C:$C,0)))</f>
        <v>Decrease Cost of Capital</v>
      </c>
      <c r="C875" s="254" t="str">
        <f t="shared" si="53"/>
        <v>Perc Decrease in Cost of Capital for Clean Industrial Equipment</v>
      </c>
      <c r="D875" s="1" t="s">
        <v>3915</v>
      </c>
      <c r="E875" s="6" t="s">
        <v>3021</v>
      </c>
      <c r="F875" t="s">
        <v>3891</v>
      </c>
      <c r="G875" t="s">
        <v>2985</v>
      </c>
      <c r="H875" s="47">
        <f t="shared" si="52"/>
        <v>874</v>
      </c>
      <c r="I875" s="324" t="s">
        <v>40</v>
      </c>
      <c r="J875" s="255" t="str">
        <f>IF(ISBLANK(INDEX('Policy Characteristics'!D:D,MATCH($C875,'Policy Characteristics'!$C:$C,0))),"",INDEX('Policy Characteristics'!D:D,MATCH($C875,'Policy Characteristics'!$C:$C,0)))</f>
        <v>Decrease Clean Industrial Equipment Cost of Capital</v>
      </c>
      <c r="K875" s="254" t="str">
        <f>IF(ISBLANK(INDEX('Policy Characteristics'!E:E,MATCH($C875,'Policy Characteristics'!$C:$C,0))),"",INDEX('Policy Characteristics'!E:E,MATCH($C875,'Policy Characteristics'!$C:$C,0)))</f>
        <v>indst eqpt cost of capital</v>
      </c>
      <c r="L875" s="261">
        <f>IF(ISBLANK(INDEX('Policy Characteristics'!F:F,MATCH($C875,'Policy Characteristics'!$C:$C,0))),"",INDEX('Policy Characteristics'!F:F,MATCH($C875,'Policy Characteristics'!$C:$C,0)))</f>
        <v>0</v>
      </c>
      <c r="M875" s="261">
        <f>IF(ISBLANK(INDEX('Policy Characteristics'!G:G,MATCH($C875,'Policy Characteristics'!$C:$C,0))),"",INDEX('Policy Characteristics'!G:G,MATCH($C875,'Policy Characteristics'!$C:$C,0)))</f>
        <v>0.5</v>
      </c>
      <c r="N875" s="261">
        <f>IF(ISBLANK(INDEX('Policy Characteristics'!H:H,MATCH($C875,'Policy Characteristics'!$C:$C,0))),"",INDEX('Policy Characteristics'!H:H,MATCH($C875,'Policy Characteristics'!$C:$C,0)))</f>
        <v>0.01</v>
      </c>
      <c r="O875" s="254" t="str">
        <f>IF(ISBLANK(INDEX('Policy Characteristics'!I:I,MATCH($C875,'Policy Characteristics'!$C:$C,0))),"",INDEX('Policy Characteristics'!I:I,MATCH($C875,'Policy Characteristics'!$C:$C,0)))</f>
        <v>% decrease</v>
      </c>
      <c r="P875" s="254" t="str">
        <f>IF(ISBLANK(INDEX('Policy Characteristics'!J:J,MATCH($C875,'Policy Characteristics'!$C:$C,0))),"",INDEX('Policy Characteristics'!J:J,MATCH($C875,'Policy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75" s="254"/>
      <c r="R875" s="400"/>
    </row>
    <row r="876" spans="1:18" x14ac:dyDescent="0.25">
      <c r="A876" s="254" t="str">
        <f>IF(ISBLANK(INDEX('Policy Characteristics'!A:A,MATCH($C876,'Policy Characteristics'!$C:$C,0))),"",INDEX('Policy Characteristics'!A:A,MATCH($C876,'Policy Characteristics'!$C:$C,0)))</f>
        <v>Industry</v>
      </c>
      <c r="B876" s="262" t="str">
        <f>IF(ISBLANK(INDEX('Policy Characteristics'!B:B,MATCH($C876,'Policy Characteristics'!$C:$C,0))),"",INDEX('Policy Characteristics'!B:B,MATCH($C876,'Policy Characteristics'!$C:$C,0)))</f>
        <v>Decrease Cost of Capital</v>
      </c>
      <c r="C876" s="254" t="str">
        <f t="shared" si="53"/>
        <v>Perc Decrease in Cost of Capital for Clean Industrial Equipment</v>
      </c>
      <c r="D876" s="1" t="s">
        <v>3915</v>
      </c>
      <c r="E876" s="6" t="s">
        <v>3022</v>
      </c>
      <c r="F876" t="s">
        <v>3891</v>
      </c>
      <c r="G876" t="s">
        <v>2986</v>
      </c>
      <c r="H876" s="47">
        <f t="shared" si="52"/>
        <v>875</v>
      </c>
      <c r="I876" s="324" t="s">
        <v>40</v>
      </c>
      <c r="J876" s="255" t="str">
        <f>IF(ISBLANK(INDEX('Policy Characteristics'!D:D,MATCH($C876,'Policy Characteristics'!$C:$C,0))),"",INDEX('Policy Characteristics'!D:D,MATCH($C876,'Policy Characteristics'!$C:$C,0)))</f>
        <v>Decrease Clean Industrial Equipment Cost of Capital</v>
      </c>
      <c r="K876" s="254" t="str">
        <f>IF(ISBLANK(INDEX('Policy Characteristics'!E:E,MATCH($C876,'Policy Characteristics'!$C:$C,0))),"",INDEX('Policy Characteristics'!E:E,MATCH($C876,'Policy Characteristics'!$C:$C,0)))</f>
        <v>indst eqpt cost of capital</v>
      </c>
      <c r="L876" s="261">
        <f>IF(ISBLANK(INDEX('Policy Characteristics'!F:F,MATCH($C876,'Policy Characteristics'!$C:$C,0))),"",INDEX('Policy Characteristics'!F:F,MATCH($C876,'Policy Characteristics'!$C:$C,0)))</f>
        <v>0</v>
      </c>
      <c r="M876" s="261">
        <f>IF(ISBLANK(INDEX('Policy Characteristics'!G:G,MATCH($C876,'Policy Characteristics'!$C:$C,0))),"",INDEX('Policy Characteristics'!G:G,MATCH($C876,'Policy Characteristics'!$C:$C,0)))</f>
        <v>0.5</v>
      </c>
      <c r="N876" s="261">
        <f>IF(ISBLANK(INDEX('Policy Characteristics'!H:H,MATCH($C876,'Policy Characteristics'!$C:$C,0))),"",INDEX('Policy Characteristics'!H:H,MATCH($C876,'Policy Characteristics'!$C:$C,0)))</f>
        <v>0.01</v>
      </c>
      <c r="O876" s="254" t="str">
        <f>IF(ISBLANK(INDEX('Policy Characteristics'!I:I,MATCH($C876,'Policy Characteristics'!$C:$C,0))),"",INDEX('Policy Characteristics'!I:I,MATCH($C876,'Policy Characteristics'!$C:$C,0)))</f>
        <v>% decrease</v>
      </c>
      <c r="P876" s="254" t="str">
        <f>IF(ISBLANK(INDEX('Policy Characteristics'!J:J,MATCH($C876,'Policy Characteristics'!$C:$C,0))),"",INDEX('Policy Characteristics'!J:J,MATCH($C876,'Policy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76" s="254"/>
      <c r="R876" s="400"/>
    </row>
    <row r="877" spans="1:18" x14ac:dyDescent="0.25">
      <c r="A877" s="254" t="str">
        <f>IF(ISBLANK(INDEX('Policy Characteristics'!A:A,MATCH($C877,'Policy Characteristics'!$C:$C,0))),"",INDEX('Policy Characteristics'!A:A,MATCH($C877,'Policy Characteristics'!$C:$C,0)))</f>
        <v>Industry</v>
      </c>
      <c r="B877" s="262" t="str">
        <f>IF(ISBLANK(INDEX('Policy Characteristics'!B:B,MATCH($C877,'Policy Characteristics'!$C:$C,0))),"",INDEX('Policy Characteristics'!B:B,MATCH($C877,'Policy Characteristics'!$C:$C,0)))</f>
        <v>Decrease Cost of Capital</v>
      </c>
      <c r="C877" s="254" t="str">
        <f t="shared" si="53"/>
        <v>Perc Decrease in Cost of Capital for Clean Industrial Equipment</v>
      </c>
      <c r="D877" s="1" t="s">
        <v>3915</v>
      </c>
      <c r="E877" s="6" t="s">
        <v>3023</v>
      </c>
      <c r="F877" t="s">
        <v>3891</v>
      </c>
      <c r="G877" t="s">
        <v>2987</v>
      </c>
      <c r="H877" s="47">
        <f t="shared" si="52"/>
        <v>876</v>
      </c>
      <c r="I877" s="324" t="s">
        <v>40</v>
      </c>
      <c r="J877" s="255" t="str">
        <f>IF(ISBLANK(INDEX('Policy Characteristics'!D:D,MATCH($C877,'Policy Characteristics'!$C:$C,0))),"",INDEX('Policy Characteristics'!D:D,MATCH($C877,'Policy Characteristics'!$C:$C,0)))</f>
        <v>Decrease Clean Industrial Equipment Cost of Capital</v>
      </c>
      <c r="K877" s="254" t="str">
        <f>IF(ISBLANK(INDEX('Policy Characteristics'!E:E,MATCH($C877,'Policy Characteristics'!$C:$C,0))),"",INDEX('Policy Characteristics'!E:E,MATCH($C877,'Policy Characteristics'!$C:$C,0)))</f>
        <v>indst eqpt cost of capital</v>
      </c>
      <c r="L877" s="261">
        <f>IF(ISBLANK(INDEX('Policy Characteristics'!F:F,MATCH($C877,'Policy Characteristics'!$C:$C,0))),"",INDEX('Policy Characteristics'!F:F,MATCH($C877,'Policy Characteristics'!$C:$C,0)))</f>
        <v>0</v>
      </c>
      <c r="M877" s="261">
        <f>IF(ISBLANK(INDEX('Policy Characteristics'!G:G,MATCH($C877,'Policy Characteristics'!$C:$C,0))),"",INDEX('Policy Characteristics'!G:G,MATCH($C877,'Policy Characteristics'!$C:$C,0)))</f>
        <v>0.5</v>
      </c>
      <c r="N877" s="261">
        <f>IF(ISBLANK(INDEX('Policy Characteristics'!H:H,MATCH($C877,'Policy Characteristics'!$C:$C,0))),"",INDEX('Policy Characteristics'!H:H,MATCH($C877,'Policy Characteristics'!$C:$C,0)))</f>
        <v>0.01</v>
      </c>
      <c r="O877" s="254" t="str">
        <f>IF(ISBLANK(INDEX('Policy Characteristics'!I:I,MATCH($C877,'Policy Characteristics'!$C:$C,0))),"",INDEX('Policy Characteristics'!I:I,MATCH($C877,'Policy Characteristics'!$C:$C,0)))</f>
        <v>% decrease</v>
      </c>
      <c r="P877" s="254" t="str">
        <f>IF(ISBLANK(INDEX('Policy Characteristics'!J:J,MATCH($C877,'Policy Characteristics'!$C:$C,0))),"",INDEX('Policy Characteristics'!J:J,MATCH($C877,'Policy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77" s="254"/>
      <c r="R877" s="400"/>
    </row>
    <row r="878" spans="1:18" x14ac:dyDescent="0.25">
      <c r="A878" s="254" t="str">
        <f>IF(ISBLANK(INDEX('Policy Characteristics'!A:A,MATCH($C878,'Policy Characteristics'!$C:$C,0))),"",INDEX('Policy Characteristics'!A:A,MATCH($C878,'Policy Characteristics'!$C:$C,0)))</f>
        <v>Industry</v>
      </c>
      <c r="B878" s="262" t="str">
        <f>IF(ISBLANK(INDEX('Policy Characteristics'!B:B,MATCH($C878,'Policy Characteristics'!$C:$C,0))),"",INDEX('Policy Characteristics'!B:B,MATCH($C878,'Policy Characteristics'!$C:$C,0)))</f>
        <v>Decrease Cost of Capital</v>
      </c>
      <c r="C878" s="254" t="str">
        <f t="shared" si="53"/>
        <v>Perc Decrease in Cost of Capital for Clean Industrial Equipment</v>
      </c>
      <c r="D878" s="1" t="s">
        <v>3915</v>
      </c>
      <c r="E878" s="6" t="s">
        <v>3024</v>
      </c>
      <c r="F878" t="s">
        <v>3891</v>
      </c>
      <c r="G878" t="s">
        <v>2546</v>
      </c>
      <c r="H878" s="47">
        <f t="shared" si="52"/>
        <v>877</v>
      </c>
      <c r="I878" s="324" t="s">
        <v>40</v>
      </c>
      <c r="J878" s="255" t="str">
        <f>IF(ISBLANK(INDEX('Policy Characteristics'!D:D,MATCH($C878,'Policy Characteristics'!$C:$C,0))),"",INDEX('Policy Characteristics'!D:D,MATCH($C878,'Policy Characteristics'!$C:$C,0)))</f>
        <v>Decrease Clean Industrial Equipment Cost of Capital</v>
      </c>
      <c r="K878" s="254" t="str">
        <f>IF(ISBLANK(INDEX('Policy Characteristics'!E:E,MATCH($C878,'Policy Characteristics'!$C:$C,0))),"",INDEX('Policy Characteristics'!E:E,MATCH($C878,'Policy Characteristics'!$C:$C,0)))</f>
        <v>indst eqpt cost of capital</v>
      </c>
      <c r="L878" s="261">
        <f>IF(ISBLANK(INDEX('Policy Characteristics'!F:F,MATCH($C878,'Policy Characteristics'!$C:$C,0))),"",INDEX('Policy Characteristics'!F:F,MATCH($C878,'Policy Characteristics'!$C:$C,0)))</f>
        <v>0</v>
      </c>
      <c r="M878" s="261">
        <f>IF(ISBLANK(INDEX('Policy Characteristics'!G:G,MATCH($C878,'Policy Characteristics'!$C:$C,0))),"",INDEX('Policy Characteristics'!G:G,MATCH($C878,'Policy Characteristics'!$C:$C,0)))</f>
        <v>0.5</v>
      </c>
      <c r="N878" s="261">
        <f>IF(ISBLANK(INDEX('Policy Characteristics'!H:H,MATCH($C878,'Policy Characteristics'!$C:$C,0))),"",INDEX('Policy Characteristics'!H:H,MATCH($C878,'Policy Characteristics'!$C:$C,0)))</f>
        <v>0.01</v>
      </c>
      <c r="O878" s="254" t="str">
        <f>IF(ISBLANK(INDEX('Policy Characteristics'!I:I,MATCH($C878,'Policy Characteristics'!$C:$C,0))),"",INDEX('Policy Characteristics'!I:I,MATCH($C878,'Policy Characteristics'!$C:$C,0)))</f>
        <v>% decrease</v>
      </c>
      <c r="P878" s="254" t="str">
        <f>IF(ISBLANK(INDEX('Policy Characteristics'!J:J,MATCH($C878,'Policy Characteristics'!$C:$C,0))),"",INDEX('Policy Characteristics'!J:J,MATCH($C878,'Policy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78" s="254"/>
      <c r="R878" s="400"/>
    </row>
    <row r="879" spans="1:18" x14ac:dyDescent="0.25">
      <c r="A879" s="254" t="str">
        <f>IF(ISBLANK(INDEX('Policy Characteristics'!A:A,MATCH($C879,'Policy Characteristics'!$C:$C,0))),"",INDEX('Policy Characteristics'!A:A,MATCH($C879,'Policy Characteristics'!$C:$C,0)))</f>
        <v>Industry</v>
      </c>
      <c r="B879" s="262" t="str">
        <f>IF(ISBLANK(INDEX('Policy Characteristics'!B:B,MATCH($C879,'Policy Characteristics'!$C:$C,0))),"",INDEX('Policy Characteristics'!B:B,MATCH($C879,'Policy Characteristics'!$C:$C,0)))</f>
        <v>Decrease Cost of Capital</v>
      </c>
      <c r="C879" s="254" t="str">
        <f t="shared" si="53"/>
        <v>Perc Decrease in Cost of Capital for Clean Industrial Equipment</v>
      </c>
      <c r="D879" s="1" t="s">
        <v>3915</v>
      </c>
      <c r="E879" s="6" t="s">
        <v>3025</v>
      </c>
      <c r="F879" t="s">
        <v>3891</v>
      </c>
      <c r="G879" t="s">
        <v>2988</v>
      </c>
      <c r="H879" s="47">
        <f t="shared" si="52"/>
        <v>878</v>
      </c>
      <c r="I879" s="324" t="s">
        <v>40</v>
      </c>
      <c r="J879" s="255" t="str">
        <f>IF(ISBLANK(INDEX('Policy Characteristics'!D:D,MATCH($C879,'Policy Characteristics'!$C:$C,0))),"",INDEX('Policy Characteristics'!D:D,MATCH($C879,'Policy Characteristics'!$C:$C,0)))</f>
        <v>Decrease Clean Industrial Equipment Cost of Capital</v>
      </c>
      <c r="K879" s="254" t="str">
        <f>IF(ISBLANK(INDEX('Policy Characteristics'!E:E,MATCH($C879,'Policy Characteristics'!$C:$C,0))),"",INDEX('Policy Characteristics'!E:E,MATCH($C879,'Policy Characteristics'!$C:$C,0)))</f>
        <v>indst eqpt cost of capital</v>
      </c>
      <c r="L879" s="261">
        <f>IF(ISBLANK(INDEX('Policy Characteristics'!F:F,MATCH($C879,'Policy Characteristics'!$C:$C,0))),"",INDEX('Policy Characteristics'!F:F,MATCH($C879,'Policy Characteristics'!$C:$C,0)))</f>
        <v>0</v>
      </c>
      <c r="M879" s="261">
        <f>IF(ISBLANK(INDEX('Policy Characteristics'!G:G,MATCH($C879,'Policy Characteristics'!$C:$C,0))),"",INDEX('Policy Characteristics'!G:G,MATCH($C879,'Policy Characteristics'!$C:$C,0)))</f>
        <v>0.5</v>
      </c>
      <c r="N879" s="261">
        <f>IF(ISBLANK(INDEX('Policy Characteristics'!H:H,MATCH($C879,'Policy Characteristics'!$C:$C,0))),"",INDEX('Policy Characteristics'!H:H,MATCH($C879,'Policy Characteristics'!$C:$C,0)))</f>
        <v>0.01</v>
      </c>
      <c r="O879" s="254" t="str">
        <f>IF(ISBLANK(INDEX('Policy Characteristics'!I:I,MATCH($C879,'Policy Characteristics'!$C:$C,0))),"",INDEX('Policy Characteristics'!I:I,MATCH($C879,'Policy Characteristics'!$C:$C,0)))</f>
        <v>% decrease</v>
      </c>
      <c r="P879" s="254" t="str">
        <f>IF(ISBLANK(INDEX('Policy Characteristics'!J:J,MATCH($C879,'Policy Characteristics'!$C:$C,0))),"",INDEX('Policy Characteristics'!J:J,MATCH($C879,'Policy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79" s="254"/>
      <c r="R879" s="400"/>
    </row>
    <row r="880" spans="1:18" x14ac:dyDescent="0.25">
      <c r="A880" s="254" t="str">
        <f>IF(ISBLANK(INDEX('Policy Characteristics'!A:A,MATCH($C880,'Policy Characteristics'!$C:$C,0))),"",INDEX('Policy Characteristics'!A:A,MATCH($C880,'Policy Characteristics'!$C:$C,0)))</f>
        <v>Industry</v>
      </c>
      <c r="B880" s="262" t="str">
        <f>IF(ISBLANK(INDEX('Policy Characteristics'!B:B,MATCH($C880,'Policy Characteristics'!$C:$C,0))),"",INDEX('Policy Characteristics'!B:B,MATCH($C880,'Policy Characteristics'!$C:$C,0)))</f>
        <v>Decrease Cost of Capital</v>
      </c>
      <c r="C880" s="254" t="str">
        <f t="shared" si="53"/>
        <v>Perc Decrease in Cost of Capital for Clean Industrial Equipment</v>
      </c>
      <c r="D880" s="1" t="s">
        <v>3915</v>
      </c>
      <c r="E880" s="6" t="s">
        <v>3026</v>
      </c>
      <c r="F880" t="s">
        <v>3891</v>
      </c>
      <c r="G880" t="s">
        <v>2989</v>
      </c>
      <c r="H880" s="47">
        <f t="shared" si="52"/>
        <v>879</v>
      </c>
      <c r="I880" s="324" t="s">
        <v>40</v>
      </c>
      <c r="J880" s="255" t="str">
        <f>IF(ISBLANK(INDEX('Policy Characteristics'!D:D,MATCH($C880,'Policy Characteristics'!$C:$C,0))),"",INDEX('Policy Characteristics'!D:D,MATCH($C880,'Policy Characteristics'!$C:$C,0)))</f>
        <v>Decrease Clean Industrial Equipment Cost of Capital</v>
      </c>
      <c r="K880" s="254" t="str">
        <f>IF(ISBLANK(INDEX('Policy Characteristics'!E:E,MATCH($C880,'Policy Characteristics'!$C:$C,0))),"",INDEX('Policy Characteristics'!E:E,MATCH($C880,'Policy Characteristics'!$C:$C,0)))</f>
        <v>indst eqpt cost of capital</v>
      </c>
      <c r="L880" s="261">
        <f>IF(ISBLANK(INDEX('Policy Characteristics'!F:F,MATCH($C880,'Policy Characteristics'!$C:$C,0))),"",INDEX('Policy Characteristics'!F:F,MATCH($C880,'Policy Characteristics'!$C:$C,0)))</f>
        <v>0</v>
      </c>
      <c r="M880" s="261">
        <f>IF(ISBLANK(INDEX('Policy Characteristics'!G:G,MATCH($C880,'Policy Characteristics'!$C:$C,0))),"",INDEX('Policy Characteristics'!G:G,MATCH($C880,'Policy Characteristics'!$C:$C,0)))</f>
        <v>0.5</v>
      </c>
      <c r="N880" s="261">
        <f>IF(ISBLANK(INDEX('Policy Characteristics'!H:H,MATCH($C880,'Policy Characteristics'!$C:$C,0))),"",INDEX('Policy Characteristics'!H:H,MATCH($C880,'Policy Characteristics'!$C:$C,0)))</f>
        <v>0.01</v>
      </c>
      <c r="O880" s="254" t="str">
        <f>IF(ISBLANK(INDEX('Policy Characteristics'!I:I,MATCH($C880,'Policy Characteristics'!$C:$C,0))),"",INDEX('Policy Characteristics'!I:I,MATCH($C880,'Policy Characteristics'!$C:$C,0)))</f>
        <v>% decrease</v>
      </c>
      <c r="P880" s="254" t="str">
        <f>IF(ISBLANK(INDEX('Policy Characteristics'!J:J,MATCH($C880,'Policy Characteristics'!$C:$C,0))),"",INDEX('Policy Characteristics'!J:J,MATCH($C880,'Policy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80" s="254"/>
      <c r="R880" s="400"/>
    </row>
    <row r="881" spans="1:18" ht="30" x14ac:dyDescent="0.25">
      <c r="A881" s="254" t="str">
        <f>IF(ISBLANK(INDEX('Policy Characteristics'!A:A,MATCH($C881,'Policy Characteristics'!$C:$C,0))),"",INDEX('Policy Characteristics'!A:A,MATCH($C881,'Policy Characteristics'!$C:$C,0)))</f>
        <v>Industry</v>
      </c>
      <c r="B881" s="262" t="str">
        <f>IF(ISBLANK(INDEX('Policy Characteristics'!B:B,MATCH($C881,'Policy Characteristics'!$C:$C,0))),"",INDEX('Policy Characteristics'!B:B,MATCH($C881,'Policy Characteristics'!$C:$C,0)))</f>
        <v>Decrease Cost of Capital</v>
      </c>
      <c r="C881" s="254" t="str">
        <f t="shared" si="53"/>
        <v>Perc Decrease in Cost of Capital for Clean Industrial Equipment</v>
      </c>
      <c r="D881" s="1" t="s">
        <v>3915</v>
      </c>
      <c r="E881" s="6" t="s">
        <v>3027</v>
      </c>
      <c r="F881" t="s">
        <v>3891</v>
      </c>
      <c r="G881" t="s">
        <v>2990</v>
      </c>
      <c r="H881" s="47">
        <f t="shared" si="52"/>
        <v>880</v>
      </c>
      <c r="I881" s="324" t="s">
        <v>40</v>
      </c>
      <c r="J881" s="255" t="str">
        <f>IF(ISBLANK(INDEX('Policy Characteristics'!D:D,MATCH($C881,'Policy Characteristics'!$C:$C,0))),"",INDEX('Policy Characteristics'!D:D,MATCH($C881,'Policy Characteristics'!$C:$C,0)))</f>
        <v>Decrease Clean Industrial Equipment Cost of Capital</v>
      </c>
      <c r="K881" s="254" t="str">
        <f>IF(ISBLANK(INDEX('Policy Characteristics'!E:E,MATCH($C881,'Policy Characteristics'!$C:$C,0))),"",INDEX('Policy Characteristics'!E:E,MATCH($C881,'Policy Characteristics'!$C:$C,0)))</f>
        <v>indst eqpt cost of capital</v>
      </c>
      <c r="L881" s="261">
        <f>IF(ISBLANK(INDEX('Policy Characteristics'!F:F,MATCH($C881,'Policy Characteristics'!$C:$C,0))),"",INDEX('Policy Characteristics'!F:F,MATCH($C881,'Policy Characteristics'!$C:$C,0)))</f>
        <v>0</v>
      </c>
      <c r="M881" s="261">
        <f>IF(ISBLANK(INDEX('Policy Characteristics'!G:G,MATCH($C881,'Policy Characteristics'!$C:$C,0))),"",INDEX('Policy Characteristics'!G:G,MATCH($C881,'Policy Characteristics'!$C:$C,0)))</f>
        <v>0.5</v>
      </c>
      <c r="N881" s="261">
        <f>IF(ISBLANK(INDEX('Policy Characteristics'!H:H,MATCH($C881,'Policy Characteristics'!$C:$C,0))),"",INDEX('Policy Characteristics'!H:H,MATCH($C881,'Policy Characteristics'!$C:$C,0)))</f>
        <v>0.01</v>
      </c>
      <c r="O881" s="254" t="str">
        <f>IF(ISBLANK(INDEX('Policy Characteristics'!I:I,MATCH($C881,'Policy Characteristics'!$C:$C,0))),"",INDEX('Policy Characteristics'!I:I,MATCH($C881,'Policy Characteristics'!$C:$C,0)))</f>
        <v>% decrease</v>
      </c>
      <c r="P881" s="254" t="str">
        <f>IF(ISBLANK(INDEX('Policy Characteristics'!J:J,MATCH($C881,'Policy Characteristics'!$C:$C,0))),"",INDEX('Policy Characteristics'!J:J,MATCH($C881,'Policy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81" s="254"/>
      <c r="R881" s="400"/>
    </row>
    <row r="882" spans="1:18" x14ac:dyDescent="0.25">
      <c r="A882" s="254" t="str">
        <f>IF(ISBLANK(INDEX('Policy Characteristics'!A:A,MATCH($C882,'Policy Characteristics'!$C:$C,0))),"",INDEX('Policy Characteristics'!A:A,MATCH($C882,'Policy Characteristics'!$C:$C,0)))</f>
        <v>Industry</v>
      </c>
      <c r="B882" s="262" t="str">
        <f>IF(ISBLANK(INDEX('Policy Characteristics'!B:B,MATCH($C882,'Policy Characteristics'!$C:$C,0))),"",INDEX('Policy Characteristics'!B:B,MATCH($C882,'Policy Characteristics'!$C:$C,0)))</f>
        <v>Decrease Cost of Capital</v>
      </c>
      <c r="C882" s="254" t="str">
        <f t="shared" si="53"/>
        <v>Perc Decrease in Cost of Capital for Clean Industrial Equipment</v>
      </c>
      <c r="D882" s="1" t="s">
        <v>3915</v>
      </c>
      <c r="E882" s="6" t="s">
        <v>3028</v>
      </c>
      <c r="F882" t="s">
        <v>3891</v>
      </c>
      <c r="G882" t="s">
        <v>2547</v>
      </c>
      <c r="H882" s="47">
        <f t="shared" si="52"/>
        <v>881</v>
      </c>
      <c r="I882" s="324" t="s">
        <v>40</v>
      </c>
      <c r="J882" s="255" t="str">
        <f>IF(ISBLANK(INDEX('Policy Characteristics'!D:D,MATCH($C882,'Policy Characteristics'!$C:$C,0))),"",INDEX('Policy Characteristics'!D:D,MATCH($C882,'Policy Characteristics'!$C:$C,0)))</f>
        <v>Decrease Clean Industrial Equipment Cost of Capital</v>
      </c>
      <c r="K882" s="254" t="str">
        <f>IF(ISBLANK(INDEX('Policy Characteristics'!E:E,MATCH($C882,'Policy Characteristics'!$C:$C,0))),"",INDEX('Policy Characteristics'!E:E,MATCH($C882,'Policy Characteristics'!$C:$C,0)))</f>
        <v>indst eqpt cost of capital</v>
      </c>
      <c r="L882" s="261">
        <f>IF(ISBLANK(INDEX('Policy Characteristics'!F:F,MATCH($C882,'Policy Characteristics'!$C:$C,0))),"",INDEX('Policy Characteristics'!F:F,MATCH($C882,'Policy Characteristics'!$C:$C,0)))</f>
        <v>0</v>
      </c>
      <c r="M882" s="261">
        <f>IF(ISBLANK(INDEX('Policy Characteristics'!G:G,MATCH($C882,'Policy Characteristics'!$C:$C,0))),"",INDEX('Policy Characteristics'!G:G,MATCH($C882,'Policy Characteristics'!$C:$C,0)))</f>
        <v>0.5</v>
      </c>
      <c r="N882" s="261">
        <f>IF(ISBLANK(INDEX('Policy Characteristics'!H:H,MATCH($C882,'Policy Characteristics'!$C:$C,0))),"",INDEX('Policy Characteristics'!H:H,MATCH($C882,'Policy Characteristics'!$C:$C,0)))</f>
        <v>0.01</v>
      </c>
      <c r="O882" s="254" t="str">
        <f>IF(ISBLANK(INDEX('Policy Characteristics'!I:I,MATCH($C882,'Policy Characteristics'!$C:$C,0))),"",INDEX('Policy Characteristics'!I:I,MATCH($C882,'Policy Characteristics'!$C:$C,0)))</f>
        <v>% decrease</v>
      </c>
      <c r="P882" s="254" t="str">
        <f>IF(ISBLANK(INDEX('Policy Characteristics'!J:J,MATCH($C882,'Policy Characteristics'!$C:$C,0))),"",INDEX('Policy Characteristics'!J:J,MATCH($C882,'Policy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82" s="254"/>
      <c r="R882" s="400"/>
    </row>
    <row r="883" spans="1:18" x14ac:dyDescent="0.25">
      <c r="A883" s="254" t="str">
        <f>IF(ISBLANK(INDEX('Policy Characteristics'!A:A,MATCH($C883,'Policy Characteristics'!$C:$C,0))),"",INDEX('Policy Characteristics'!A:A,MATCH($C883,'Policy Characteristics'!$C:$C,0)))</f>
        <v>Industry</v>
      </c>
      <c r="B883" s="262" t="str">
        <f>IF(ISBLANK(INDEX('Policy Characteristics'!B:B,MATCH($C883,'Policy Characteristics'!$C:$C,0))),"",INDEX('Policy Characteristics'!B:B,MATCH($C883,'Policy Characteristics'!$C:$C,0)))</f>
        <v>Decrease Cost of Capital</v>
      </c>
      <c r="C883" s="254" t="str">
        <f t="shared" si="53"/>
        <v>Perc Decrease in Cost of Capital for Clean Industrial Equipment</v>
      </c>
      <c r="D883" s="1" t="s">
        <v>3915</v>
      </c>
      <c r="E883" s="6" t="s">
        <v>3029</v>
      </c>
      <c r="F883" t="s">
        <v>3891</v>
      </c>
      <c r="G883" t="s">
        <v>2991</v>
      </c>
      <c r="H883" s="47">
        <f t="shared" si="52"/>
        <v>882</v>
      </c>
      <c r="I883" s="324" t="s">
        <v>40</v>
      </c>
      <c r="J883" s="255" t="str">
        <f>IF(ISBLANK(INDEX('Policy Characteristics'!D:D,MATCH($C883,'Policy Characteristics'!$C:$C,0))),"",INDEX('Policy Characteristics'!D:D,MATCH($C883,'Policy Characteristics'!$C:$C,0)))</f>
        <v>Decrease Clean Industrial Equipment Cost of Capital</v>
      </c>
      <c r="K883" s="254" t="str">
        <f>IF(ISBLANK(INDEX('Policy Characteristics'!E:E,MATCH($C883,'Policy Characteristics'!$C:$C,0))),"",INDEX('Policy Characteristics'!E:E,MATCH($C883,'Policy Characteristics'!$C:$C,0)))</f>
        <v>indst eqpt cost of capital</v>
      </c>
      <c r="L883" s="261">
        <f>IF(ISBLANK(INDEX('Policy Characteristics'!F:F,MATCH($C883,'Policy Characteristics'!$C:$C,0))),"",INDEX('Policy Characteristics'!F:F,MATCH($C883,'Policy Characteristics'!$C:$C,0)))</f>
        <v>0</v>
      </c>
      <c r="M883" s="261">
        <f>IF(ISBLANK(INDEX('Policy Characteristics'!G:G,MATCH($C883,'Policy Characteristics'!$C:$C,0))),"",INDEX('Policy Characteristics'!G:G,MATCH($C883,'Policy Characteristics'!$C:$C,0)))</f>
        <v>0.5</v>
      </c>
      <c r="N883" s="261">
        <f>IF(ISBLANK(INDEX('Policy Characteristics'!H:H,MATCH($C883,'Policy Characteristics'!$C:$C,0))),"",INDEX('Policy Characteristics'!H:H,MATCH($C883,'Policy Characteristics'!$C:$C,0)))</f>
        <v>0.01</v>
      </c>
      <c r="O883" s="254" t="str">
        <f>IF(ISBLANK(INDEX('Policy Characteristics'!I:I,MATCH($C883,'Policy Characteristics'!$C:$C,0))),"",INDEX('Policy Characteristics'!I:I,MATCH($C883,'Policy Characteristics'!$C:$C,0)))</f>
        <v>% decrease</v>
      </c>
      <c r="P883" s="254" t="str">
        <f>IF(ISBLANK(INDEX('Policy Characteristics'!J:J,MATCH($C883,'Policy Characteristics'!$C:$C,0))),"",INDEX('Policy Characteristics'!J:J,MATCH($C883,'Policy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83" s="254"/>
      <c r="R883" s="400"/>
    </row>
    <row r="884" spans="1:18" ht="30" x14ac:dyDescent="0.25">
      <c r="A884" s="254" t="str">
        <f>IF(ISBLANK(INDEX('Policy Characteristics'!A:A,MATCH($C884,'Policy Characteristics'!$C:$C,0))),"",INDEX('Policy Characteristics'!A:A,MATCH($C884,'Policy Characteristics'!$C:$C,0)))</f>
        <v>Industry</v>
      </c>
      <c r="B884" s="262" t="str">
        <f>IF(ISBLANK(INDEX('Policy Characteristics'!B:B,MATCH($C884,'Policy Characteristics'!$C:$C,0))),"",INDEX('Policy Characteristics'!B:B,MATCH($C884,'Policy Characteristics'!$C:$C,0)))</f>
        <v>Decrease Cost of Capital</v>
      </c>
      <c r="C884" s="254" t="str">
        <f t="shared" si="53"/>
        <v>Perc Decrease in Cost of Capital for Clean Industrial Equipment</v>
      </c>
      <c r="D884" s="1" t="s">
        <v>3915</v>
      </c>
      <c r="E884" s="6" t="s">
        <v>3030</v>
      </c>
      <c r="F884" t="s">
        <v>3891</v>
      </c>
      <c r="G884" t="s">
        <v>2992</v>
      </c>
      <c r="H884" s="47">
        <f t="shared" si="52"/>
        <v>883</v>
      </c>
      <c r="I884" s="324" t="s">
        <v>40</v>
      </c>
      <c r="J884" s="255" t="str">
        <f>IF(ISBLANK(INDEX('Policy Characteristics'!D:D,MATCH($C884,'Policy Characteristics'!$C:$C,0))),"",INDEX('Policy Characteristics'!D:D,MATCH($C884,'Policy Characteristics'!$C:$C,0)))</f>
        <v>Decrease Clean Industrial Equipment Cost of Capital</v>
      </c>
      <c r="K884" s="254" t="str">
        <f>IF(ISBLANK(INDEX('Policy Characteristics'!E:E,MATCH($C884,'Policy Characteristics'!$C:$C,0))),"",INDEX('Policy Characteristics'!E:E,MATCH($C884,'Policy Characteristics'!$C:$C,0)))</f>
        <v>indst eqpt cost of capital</v>
      </c>
      <c r="L884" s="261">
        <f>IF(ISBLANK(INDEX('Policy Characteristics'!F:F,MATCH($C884,'Policy Characteristics'!$C:$C,0))),"",INDEX('Policy Characteristics'!F:F,MATCH($C884,'Policy Characteristics'!$C:$C,0)))</f>
        <v>0</v>
      </c>
      <c r="M884" s="261">
        <f>IF(ISBLANK(INDEX('Policy Characteristics'!G:G,MATCH($C884,'Policy Characteristics'!$C:$C,0))),"",INDEX('Policy Characteristics'!G:G,MATCH($C884,'Policy Characteristics'!$C:$C,0)))</f>
        <v>0.5</v>
      </c>
      <c r="N884" s="261">
        <f>IF(ISBLANK(INDEX('Policy Characteristics'!H:H,MATCH($C884,'Policy Characteristics'!$C:$C,0))),"",INDEX('Policy Characteristics'!H:H,MATCH($C884,'Policy Characteristics'!$C:$C,0)))</f>
        <v>0.01</v>
      </c>
      <c r="O884" s="254" t="str">
        <f>IF(ISBLANK(INDEX('Policy Characteristics'!I:I,MATCH($C884,'Policy Characteristics'!$C:$C,0))),"",INDEX('Policy Characteristics'!I:I,MATCH($C884,'Policy Characteristics'!$C:$C,0)))</f>
        <v>% decrease</v>
      </c>
      <c r="P884" s="254" t="str">
        <f>IF(ISBLANK(INDEX('Policy Characteristics'!J:J,MATCH($C884,'Policy Characteristics'!$C:$C,0))),"",INDEX('Policy Characteristics'!J:J,MATCH($C884,'Policy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84" s="254"/>
      <c r="R884" s="400"/>
    </row>
    <row r="885" spans="1:18" x14ac:dyDescent="0.25">
      <c r="A885" s="254" t="str">
        <f>IF(ISBLANK(INDEX('Policy Characteristics'!A:A,MATCH($C885,'Policy Characteristics'!$C:$C,0))),"",INDEX('Policy Characteristics'!A:A,MATCH($C885,'Policy Characteristics'!$C:$C,0)))</f>
        <v>Industry</v>
      </c>
      <c r="B885" s="262" t="str">
        <f>IF(ISBLANK(INDEX('Policy Characteristics'!B:B,MATCH($C885,'Policy Characteristics'!$C:$C,0))),"",INDEX('Policy Characteristics'!B:B,MATCH($C885,'Policy Characteristics'!$C:$C,0)))</f>
        <v>Decrease Cost of Capital</v>
      </c>
      <c r="C885" s="254" t="str">
        <f t="shared" si="53"/>
        <v>Perc Decrease in Cost of Capital for Clean Industrial Equipment</v>
      </c>
      <c r="D885" s="1" t="s">
        <v>3915</v>
      </c>
      <c r="E885" s="6" t="s">
        <v>3031</v>
      </c>
      <c r="F885" t="s">
        <v>3891</v>
      </c>
      <c r="G885" t="s">
        <v>2993</v>
      </c>
      <c r="H885" s="47">
        <f t="shared" si="52"/>
        <v>884</v>
      </c>
      <c r="I885" s="324" t="s">
        <v>40</v>
      </c>
      <c r="J885" s="255" t="str">
        <f>IF(ISBLANK(INDEX('Policy Characteristics'!D:D,MATCH($C885,'Policy Characteristics'!$C:$C,0))),"",INDEX('Policy Characteristics'!D:D,MATCH($C885,'Policy Characteristics'!$C:$C,0)))</f>
        <v>Decrease Clean Industrial Equipment Cost of Capital</v>
      </c>
      <c r="K885" s="254" t="str">
        <f>IF(ISBLANK(INDEX('Policy Characteristics'!E:E,MATCH($C885,'Policy Characteristics'!$C:$C,0))),"",INDEX('Policy Characteristics'!E:E,MATCH($C885,'Policy Characteristics'!$C:$C,0)))</f>
        <v>indst eqpt cost of capital</v>
      </c>
      <c r="L885" s="261">
        <f>IF(ISBLANK(INDEX('Policy Characteristics'!F:F,MATCH($C885,'Policy Characteristics'!$C:$C,0))),"",INDEX('Policy Characteristics'!F:F,MATCH($C885,'Policy Characteristics'!$C:$C,0)))</f>
        <v>0</v>
      </c>
      <c r="M885" s="261">
        <f>IF(ISBLANK(INDEX('Policy Characteristics'!G:G,MATCH($C885,'Policy Characteristics'!$C:$C,0))),"",INDEX('Policy Characteristics'!G:G,MATCH($C885,'Policy Characteristics'!$C:$C,0)))</f>
        <v>0.5</v>
      </c>
      <c r="N885" s="261">
        <f>IF(ISBLANK(INDEX('Policy Characteristics'!H:H,MATCH($C885,'Policy Characteristics'!$C:$C,0))),"",INDEX('Policy Characteristics'!H:H,MATCH($C885,'Policy Characteristics'!$C:$C,0)))</f>
        <v>0.01</v>
      </c>
      <c r="O885" s="254" t="str">
        <f>IF(ISBLANK(INDEX('Policy Characteristics'!I:I,MATCH($C885,'Policy Characteristics'!$C:$C,0))),"",INDEX('Policy Characteristics'!I:I,MATCH($C885,'Policy Characteristics'!$C:$C,0)))</f>
        <v>% decrease</v>
      </c>
      <c r="P885" s="254" t="str">
        <f>IF(ISBLANK(INDEX('Policy Characteristics'!J:J,MATCH($C885,'Policy Characteristics'!$C:$C,0))),"",INDEX('Policy Characteristics'!J:J,MATCH($C885,'Policy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85" s="254"/>
      <c r="R885" s="400"/>
    </row>
    <row r="886" spans="1:18" x14ac:dyDescent="0.25">
      <c r="A886" s="254" t="str">
        <f>IF(ISBLANK(INDEX('Policy Characteristics'!A:A,MATCH($C886,'Policy Characteristics'!$C:$C,0))),"",INDEX('Policy Characteristics'!A:A,MATCH($C886,'Policy Characteristics'!$C:$C,0)))</f>
        <v>Industry</v>
      </c>
      <c r="B886" s="262" t="str">
        <f>IF(ISBLANK(INDEX('Policy Characteristics'!B:B,MATCH($C886,'Policy Characteristics'!$C:$C,0))),"",INDEX('Policy Characteristics'!B:B,MATCH($C886,'Policy Characteristics'!$C:$C,0)))</f>
        <v>Decrease Cost of Capital</v>
      </c>
      <c r="C886" s="254" t="str">
        <f t="shared" si="53"/>
        <v>Perc Decrease in Cost of Capital for Clean Industrial Equipment</v>
      </c>
      <c r="D886" s="1" t="s">
        <v>3915</v>
      </c>
      <c r="E886" s="6" t="s">
        <v>3032</v>
      </c>
      <c r="F886" t="s">
        <v>3891</v>
      </c>
      <c r="G886" t="s">
        <v>2994</v>
      </c>
      <c r="H886" s="47">
        <f t="shared" si="52"/>
        <v>885</v>
      </c>
      <c r="I886" s="324" t="s">
        <v>40</v>
      </c>
      <c r="J886" s="255" t="str">
        <f>IF(ISBLANK(INDEX('Policy Characteristics'!D:D,MATCH($C886,'Policy Characteristics'!$C:$C,0))),"",INDEX('Policy Characteristics'!D:D,MATCH($C886,'Policy Characteristics'!$C:$C,0)))</f>
        <v>Decrease Clean Industrial Equipment Cost of Capital</v>
      </c>
      <c r="K886" s="254" t="str">
        <f>IF(ISBLANK(INDEX('Policy Characteristics'!E:E,MATCH($C886,'Policy Characteristics'!$C:$C,0))),"",INDEX('Policy Characteristics'!E:E,MATCH($C886,'Policy Characteristics'!$C:$C,0)))</f>
        <v>indst eqpt cost of capital</v>
      </c>
      <c r="L886" s="261">
        <f>IF(ISBLANK(INDEX('Policy Characteristics'!F:F,MATCH($C886,'Policy Characteristics'!$C:$C,0))),"",INDEX('Policy Characteristics'!F:F,MATCH($C886,'Policy Characteristics'!$C:$C,0)))</f>
        <v>0</v>
      </c>
      <c r="M886" s="261">
        <f>IF(ISBLANK(INDEX('Policy Characteristics'!G:G,MATCH($C886,'Policy Characteristics'!$C:$C,0))),"",INDEX('Policy Characteristics'!G:G,MATCH($C886,'Policy Characteristics'!$C:$C,0)))</f>
        <v>0.5</v>
      </c>
      <c r="N886" s="261">
        <f>IF(ISBLANK(INDEX('Policy Characteristics'!H:H,MATCH($C886,'Policy Characteristics'!$C:$C,0))),"",INDEX('Policy Characteristics'!H:H,MATCH($C886,'Policy Characteristics'!$C:$C,0)))</f>
        <v>0.01</v>
      </c>
      <c r="O886" s="254" t="str">
        <f>IF(ISBLANK(INDEX('Policy Characteristics'!I:I,MATCH($C886,'Policy Characteristics'!$C:$C,0))),"",INDEX('Policy Characteristics'!I:I,MATCH($C886,'Policy Characteristics'!$C:$C,0)))</f>
        <v>% decrease</v>
      </c>
      <c r="P886" s="254" t="str">
        <f>IF(ISBLANK(INDEX('Policy Characteristics'!J:J,MATCH($C886,'Policy Characteristics'!$C:$C,0))),"",INDEX('Policy Characteristics'!J:J,MATCH($C886,'Policy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86" s="254"/>
      <c r="R886" s="400"/>
    </row>
    <row r="887" spans="1:18" x14ac:dyDescent="0.25">
      <c r="A887" s="254" t="str">
        <f>IF(ISBLANK(INDEX('Policy Characteristics'!A:A,MATCH($C887,'Policy Characteristics'!$C:$C,0))),"",INDEX('Policy Characteristics'!A:A,MATCH($C887,'Policy Characteristics'!$C:$C,0)))</f>
        <v>Industry</v>
      </c>
      <c r="B887" s="262" t="str">
        <f>IF(ISBLANK(INDEX('Policy Characteristics'!B:B,MATCH($C887,'Policy Characteristics'!$C:$C,0))),"",INDEX('Policy Characteristics'!B:B,MATCH($C887,'Policy Characteristics'!$C:$C,0)))</f>
        <v>Decrease Cost of Capital</v>
      </c>
      <c r="C887" s="254" t="str">
        <f t="shared" si="53"/>
        <v>Perc Decrease in Cost of Capital for Clean Industrial Equipment</v>
      </c>
      <c r="D887" s="1" t="s">
        <v>3915</v>
      </c>
      <c r="E887" s="6" t="s">
        <v>3033</v>
      </c>
      <c r="F887" t="s">
        <v>3891</v>
      </c>
      <c r="G887" t="s">
        <v>2995</v>
      </c>
      <c r="H887" s="47">
        <f t="shared" si="52"/>
        <v>886</v>
      </c>
      <c r="I887" s="324" t="s">
        <v>40</v>
      </c>
      <c r="J887" s="255" t="str">
        <f>IF(ISBLANK(INDEX('Policy Characteristics'!D:D,MATCH($C887,'Policy Characteristics'!$C:$C,0))),"",INDEX('Policy Characteristics'!D:D,MATCH($C887,'Policy Characteristics'!$C:$C,0)))</f>
        <v>Decrease Clean Industrial Equipment Cost of Capital</v>
      </c>
      <c r="K887" s="254" t="str">
        <f>IF(ISBLANK(INDEX('Policy Characteristics'!E:E,MATCH($C887,'Policy Characteristics'!$C:$C,0))),"",INDEX('Policy Characteristics'!E:E,MATCH($C887,'Policy Characteristics'!$C:$C,0)))</f>
        <v>indst eqpt cost of capital</v>
      </c>
      <c r="L887" s="261">
        <f>IF(ISBLANK(INDEX('Policy Characteristics'!F:F,MATCH($C887,'Policy Characteristics'!$C:$C,0))),"",INDEX('Policy Characteristics'!F:F,MATCH($C887,'Policy Characteristics'!$C:$C,0)))</f>
        <v>0</v>
      </c>
      <c r="M887" s="261">
        <f>IF(ISBLANK(INDEX('Policy Characteristics'!G:G,MATCH($C887,'Policy Characteristics'!$C:$C,0))),"",INDEX('Policy Characteristics'!G:G,MATCH($C887,'Policy Characteristics'!$C:$C,0)))</f>
        <v>0.5</v>
      </c>
      <c r="N887" s="261">
        <f>IF(ISBLANK(INDEX('Policy Characteristics'!H:H,MATCH($C887,'Policy Characteristics'!$C:$C,0))),"",INDEX('Policy Characteristics'!H:H,MATCH($C887,'Policy Characteristics'!$C:$C,0)))</f>
        <v>0.01</v>
      </c>
      <c r="O887" s="254" t="str">
        <f>IF(ISBLANK(INDEX('Policy Characteristics'!I:I,MATCH($C887,'Policy Characteristics'!$C:$C,0))),"",INDEX('Policy Characteristics'!I:I,MATCH($C887,'Policy Characteristics'!$C:$C,0)))</f>
        <v>% decrease</v>
      </c>
      <c r="P887" s="254" t="str">
        <f>IF(ISBLANK(INDEX('Policy Characteristics'!J:J,MATCH($C887,'Policy Characteristics'!$C:$C,0))),"",INDEX('Policy Characteristics'!J:J,MATCH($C887,'Policy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87" s="254"/>
      <c r="R887" s="400"/>
    </row>
    <row r="888" spans="1:18" x14ac:dyDescent="0.25">
      <c r="A888" s="254" t="str">
        <f>IF(ISBLANK(INDEX('Policy Characteristics'!A:A,MATCH($C888,'Policy Characteristics'!$C:$C,0))),"",INDEX('Policy Characteristics'!A:A,MATCH($C888,'Policy Characteristics'!$C:$C,0)))</f>
        <v>Industry</v>
      </c>
      <c r="B888" s="262" t="str">
        <f>IF(ISBLANK(INDEX('Policy Characteristics'!B:B,MATCH($C888,'Policy Characteristics'!$C:$C,0))),"",INDEX('Policy Characteristics'!B:B,MATCH($C888,'Policy Characteristics'!$C:$C,0)))</f>
        <v>Decrease Cost of Capital</v>
      </c>
      <c r="C888" s="254" t="str">
        <f t="shared" si="53"/>
        <v>Perc Decrease in Cost of Capital for Clean Industrial Equipment</v>
      </c>
      <c r="D888" s="1" t="s">
        <v>3915</v>
      </c>
      <c r="E888" s="6" t="s">
        <v>3034</v>
      </c>
      <c r="F888" t="s">
        <v>3891</v>
      </c>
      <c r="G888" t="s">
        <v>2996</v>
      </c>
      <c r="H888" s="47">
        <f t="shared" si="52"/>
        <v>887</v>
      </c>
      <c r="I888" s="324" t="s">
        <v>40</v>
      </c>
      <c r="J888" s="255" t="str">
        <f>IF(ISBLANK(INDEX('Policy Characteristics'!D:D,MATCH($C888,'Policy Characteristics'!$C:$C,0))),"",INDEX('Policy Characteristics'!D:D,MATCH($C888,'Policy Characteristics'!$C:$C,0)))</f>
        <v>Decrease Clean Industrial Equipment Cost of Capital</v>
      </c>
      <c r="K888" s="254" t="str">
        <f>IF(ISBLANK(INDEX('Policy Characteristics'!E:E,MATCH($C888,'Policy Characteristics'!$C:$C,0))),"",INDEX('Policy Characteristics'!E:E,MATCH($C888,'Policy Characteristics'!$C:$C,0)))</f>
        <v>indst eqpt cost of capital</v>
      </c>
      <c r="L888" s="261">
        <f>IF(ISBLANK(INDEX('Policy Characteristics'!F:F,MATCH($C888,'Policy Characteristics'!$C:$C,0))),"",INDEX('Policy Characteristics'!F:F,MATCH($C888,'Policy Characteristics'!$C:$C,0)))</f>
        <v>0</v>
      </c>
      <c r="M888" s="261">
        <f>IF(ISBLANK(INDEX('Policy Characteristics'!G:G,MATCH($C888,'Policy Characteristics'!$C:$C,0))),"",INDEX('Policy Characteristics'!G:G,MATCH($C888,'Policy Characteristics'!$C:$C,0)))</f>
        <v>0.5</v>
      </c>
      <c r="N888" s="261">
        <f>IF(ISBLANK(INDEX('Policy Characteristics'!H:H,MATCH($C888,'Policy Characteristics'!$C:$C,0))),"",INDEX('Policy Characteristics'!H:H,MATCH($C888,'Policy Characteristics'!$C:$C,0)))</f>
        <v>0.01</v>
      </c>
      <c r="O888" s="254" t="str">
        <f>IF(ISBLANK(INDEX('Policy Characteristics'!I:I,MATCH($C888,'Policy Characteristics'!$C:$C,0))),"",INDEX('Policy Characteristics'!I:I,MATCH($C888,'Policy Characteristics'!$C:$C,0)))</f>
        <v>% decrease</v>
      </c>
      <c r="P888" s="254" t="str">
        <f>IF(ISBLANK(INDEX('Policy Characteristics'!J:J,MATCH($C888,'Policy Characteristics'!$C:$C,0))),"",INDEX('Policy Characteristics'!J:J,MATCH($C888,'Policy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88" s="254"/>
      <c r="R888" s="400"/>
    </row>
    <row r="889" spans="1:18" x14ac:dyDescent="0.25">
      <c r="A889" s="254" t="str">
        <f>IF(ISBLANK(INDEX('Policy Characteristics'!A:A,MATCH($C889,'Policy Characteristics'!$C:$C,0))),"",INDEX('Policy Characteristics'!A:A,MATCH($C889,'Policy Characteristics'!$C:$C,0)))</f>
        <v>Industry</v>
      </c>
      <c r="B889" s="262" t="str">
        <f>IF(ISBLANK(INDEX('Policy Characteristics'!B:B,MATCH($C889,'Policy Characteristics'!$C:$C,0))),"",INDEX('Policy Characteristics'!B:B,MATCH($C889,'Policy Characteristics'!$C:$C,0)))</f>
        <v>Decrease Cost of Capital</v>
      </c>
      <c r="C889" s="254" t="str">
        <f t="shared" si="53"/>
        <v>Perc Decrease in Cost of Capital for Clean Industrial Equipment</v>
      </c>
      <c r="D889" s="1" t="s">
        <v>3915</v>
      </c>
      <c r="E889" s="6" t="s">
        <v>3035</v>
      </c>
      <c r="F889" t="s">
        <v>3891</v>
      </c>
      <c r="G889" t="s">
        <v>2997</v>
      </c>
      <c r="H889" s="47">
        <f t="shared" si="52"/>
        <v>888</v>
      </c>
      <c r="I889" s="324" t="s">
        <v>40</v>
      </c>
      <c r="J889" s="255" t="str">
        <f>IF(ISBLANK(INDEX('Policy Characteristics'!D:D,MATCH($C889,'Policy Characteristics'!$C:$C,0))),"",INDEX('Policy Characteristics'!D:D,MATCH($C889,'Policy Characteristics'!$C:$C,0)))</f>
        <v>Decrease Clean Industrial Equipment Cost of Capital</v>
      </c>
      <c r="K889" s="254" t="str">
        <f>IF(ISBLANK(INDEX('Policy Characteristics'!E:E,MATCH($C889,'Policy Characteristics'!$C:$C,0))),"",INDEX('Policy Characteristics'!E:E,MATCH($C889,'Policy Characteristics'!$C:$C,0)))</f>
        <v>indst eqpt cost of capital</v>
      </c>
      <c r="L889" s="261">
        <f>IF(ISBLANK(INDEX('Policy Characteristics'!F:F,MATCH($C889,'Policy Characteristics'!$C:$C,0))),"",INDEX('Policy Characteristics'!F:F,MATCH($C889,'Policy Characteristics'!$C:$C,0)))</f>
        <v>0</v>
      </c>
      <c r="M889" s="261">
        <f>IF(ISBLANK(INDEX('Policy Characteristics'!G:G,MATCH($C889,'Policy Characteristics'!$C:$C,0))),"",INDEX('Policy Characteristics'!G:G,MATCH($C889,'Policy Characteristics'!$C:$C,0)))</f>
        <v>0.5</v>
      </c>
      <c r="N889" s="261">
        <f>IF(ISBLANK(INDEX('Policy Characteristics'!H:H,MATCH($C889,'Policy Characteristics'!$C:$C,0))),"",INDEX('Policy Characteristics'!H:H,MATCH($C889,'Policy Characteristics'!$C:$C,0)))</f>
        <v>0.01</v>
      </c>
      <c r="O889" s="254" t="str">
        <f>IF(ISBLANK(INDEX('Policy Characteristics'!I:I,MATCH($C889,'Policy Characteristics'!$C:$C,0))),"",INDEX('Policy Characteristics'!I:I,MATCH($C889,'Policy Characteristics'!$C:$C,0)))</f>
        <v>% decrease</v>
      </c>
      <c r="P889" s="254" t="str">
        <f>IF(ISBLANK(INDEX('Policy Characteristics'!J:J,MATCH($C889,'Policy Characteristics'!$C:$C,0))),"",INDEX('Policy Characteristics'!J:J,MATCH($C889,'Policy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89" s="254"/>
      <c r="R889" s="400"/>
    </row>
    <row r="890" spans="1:18" x14ac:dyDescent="0.25">
      <c r="A890" s="254" t="str">
        <f>IF(ISBLANK(INDEX('Policy Characteristics'!A:A,MATCH($C890,'Policy Characteristics'!$C:$C,0))),"",INDEX('Policy Characteristics'!A:A,MATCH($C890,'Policy Characteristics'!$C:$C,0)))</f>
        <v>Industry</v>
      </c>
      <c r="B890" s="262" t="str">
        <f>IF(ISBLANK(INDEX('Policy Characteristics'!B:B,MATCH($C890,'Policy Characteristics'!$C:$C,0))),"",INDEX('Policy Characteristics'!B:B,MATCH($C890,'Policy Characteristics'!$C:$C,0)))</f>
        <v>Decrease Cost of Capital</v>
      </c>
      <c r="C890" s="254" t="str">
        <f t="shared" si="53"/>
        <v>Perc Decrease in Cost of Capital for Clean Industrial Equipment</v>
      </c>
      <c r="D890" s="1" t="s">
        <v>3915</v>
      </c>
      <c r="E890" s="6" t="s">
        <v>3036</v>
      </c>
      <c r="F890" t="s">
        <v>3891</v>
      </c>
      <c r="G890" t="s">
        <v>2998</v>
      </c>
      <c r="H890" s="47">
        <f t="shared" si="52"/>
        <v>889</v>
      </c>
      <c r="I890" s="324" t="s">
        <v>40</v>
      </c>
      <c r="J890" s="255" t="str">
        <f>IF(ISBLANK(INDEX('Policy Characteristics'!D:D,MATCH($C890,'Policy Characteristics'!$C:$C,0))),"",INDEX('Policy Characteristics'!D:D,MATCH($C890,'Policy Characteristics'!$C:$C,0)))</f>
        <v>Decrease Clean Industrial Equipment Cost of Capital</v>
      </c>
      <c r="K890" s="254" t="str">
        <f>IF(ISBLANK(INDEX('Policy Characteristics'!E:E,MATCH($C890,'Policy Characteristics'!$C:$C,0))),"",INDEX('Policy Characteristics'!E:E,MATCH($C890,'Policy Characteristics'!$C:$C,0)))</f>
        <v>indst eqpt cost of capital</v>
      </c>
      <c r="L890" s="261">
        <f>IF(ISBLANK(INDEX('Policy Characteristics'!F:F,MATCH($C890,'Policy Characteristics'!$C:$C,0))),"",INDEX('Policy Characteristics'!F:F,MATCH($C890,'Policy Characteristics'!$C:$C,0)))</f>
        <v>0</v>
      </c>
      <c r="M890" s="261">
        <f>IF(ISBLANK(INDEX('Policy Characteristics'!G:G,MATCH($C890,'Policy Characteristics'!$C:$C,0))),"",INDEX('Policy Characteristics'!G:G,MATCH($C890,'Policy Characteristics'!$C:$C,0)))</f>
        <v>0.5</v>
      </c>
      <c r="N890" s="261">
        <f>IF(ISBLANK(INDEX('Policy Characteristics'!H:H,MATCH($C890,'Policy Characteristics'!$C:$C,0))),"",INDEX('Policy Characteristics'!H:H,MATCH($C890,'Policy Characteristics'!$C:$C,0)))</f>
        <v>0.01</v>
      </c>
      <c r="O890" s="254" t="str">
        <f>IF(ISBLANK(INDEX('Policy Characteristics'!I:I,MATCH($C890,'Policy Characteristics'!$C:$C,0))),"",INDEX('Policy Characteristics'!I:I,MATCH($C890,'Policy Characteristics'!$C:$C,0)))</f>
        <v>% decrease</v>
      </c>
      <c r="P890" s="254" t="str">
        <f>IF(ISBLANK(INDEX('Policy Characteristics'!J:J,MATCH($C890,'Policy Characteristics'!$C:$C,0))),"",INDEX('Policy Characteristics'!J:J,MATCH($C890,'Policy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90" s="254"/>
      <c r="R890" s="400"/>
    </row>
    <row r="891" spans="1:18" ht="30" x14ac:dyDescent="0.25">
      <c r="A891" s="254" t="str">
        <f>IF(ISBLANK(INDEX('Policy Characteristics'!A:A,MATCH($C891,'Policy Characteristics'!$C:$C,0))),"",INDEX('Policy Characteristics'!A:A,MATCH($C891,'Policy Characteristics'!$C:$C,0)))</f>
        <v>Industry</v>
      </c>
      <c r="B891" s="262" t="str">
        <f>IF(ISBLANK(INDEX('Policy Characteristics'!B:B,MATCH($C891,'Policy Characteristics'!$C:$C,0))),"",INDEX('Policy Characteristics'!B:B,MATCH($C891,'Policy Characteristics'!$C:$C,0)))</f>
        <v>Decrease Cost of Capital</v>
      </c>
      <c r="C891" s="254" t="str">
        <f t="shared" si="53"/>
        <v>Perc Decrease in Cost of Capital for Clean Industrial Equipment</v>
      </c>
      <c r="D891" s="1" t="s">
        <v>3915</v>
      </c>
      <c r="E891" s="6" t="s">
        <v>3037</v>
      </c>
      <c r="F891" t="s">
        <v>3891</v>
      </c>
      <c r="G891" t="s">
        <v>2999</v>
      </c>
      <c r="H891" s="47">
        <f t="shared" si="52"/>
        <v>890</v>
      </c>
      <c r="I891" s="324" t="s">
        <v>40</v>
      </c>
      <c r="J891" s="255" t="str">
        <f>IF(ISBLANK(INDEX('Policy Characteristics'!D:D,MATCH($C891,'Policy Characteristics'!$C:$C,0))),"",INDEX('Policy Characteristics'!D:D,MATCH($C891,'Policy Characteristics'!$C:$C,0)))</f>
        <v>Decrease Clean Industrial Equipment Cost of Capital</v>
      </c>
      <c r="K891" s="254" t="str">
        <f>IF(ISBLANK(INDEX('Policy Characteristics'!E:E,MATCH($C891,'Policy Characteristics'!$C:$C,0))),"",INDEX('Policy Characteristics'!E:E,MATCH($C891,'Policy Characteristics'!$C:$C,0)))</f>
        <v>indst eqpt cost of capital</v>
      </c>
      <c r="L891" s="261">
        <f>IF(ISBLANK(INDEX('Policy Characteristics'!F:F,MATCH($C891,'Policy Characteristics'!$C:$C,0))),"",INDEX('Policy Characteristics'!F:F,MATCH($C891,'Policy Characteristics'!$C:$C,0)))</f>
        <v>0</v>
      </c>
      <c r="M891" s="261">
        <f>IF(ISBLANK(INDEX('Policy Characteristics'!G:G,MATCH($C891,'Policy Characteristics'!$C:$C,0))),"",INDEX('Policy Characteristics'!G:G,MATCH($C891,'Policy Characteristics'!$C:$C,0)))</f>
        <v>0.5</v>
      </c>
      <c r="N891" s="261">
        <f>IF(ISBLANK(INDEX('Policy Characteristics'!H:H,MATCH($C891,'Policy Characteristics'!$C:$C,0))),"",INDEX('Policy Characteristics'!H:H,MATCH($C891,'Policy Characteristics'!$C:$C,0)))</f>
        <v>0.01</v>
      </c>
      <c r="O891" s="254" t="str">
        <f>IF(ISBLANK(INDEX('Policy Characteristics'!I:I,MATCH($C891,'Policy Characteristics'!$C:$C,0))),"",INDEX('Policy Characteristics'!I:I,MATCH($C891,'Policy Characteristics'!$C:$C,0)))</f>
        <v>% decrease</v>
      </c>
      <c r="P891" s="254" t="str">
        <f>IF(ISBLANK(INDEX('Policy Characteristics'!J:J,MATCH($C891,'Policy Characteristics'!$C:$C,0))),"",INDEX('Policy Characteristics'!J:J,MATCH($C891,'Policy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91" s="254"/>
      <c r="R891" s="400"/>
    </row>
    <row r="892" spans="1:18" x14ac:dyDescent="0.25">
      <c r="A892" s="254" t="str">
        <f>IF(ISBLANK(INDEX('Policy Characteristics'!A:A,MATCH($C892,'Policy Characteristics'!$C:$C,0))),"",INDEX('Policy Characteristics'!A:A,MATCH($C892,'Policy Characteristics'!$C:$C,0)))</f>
        <v>Industry</v>
      </c>
      <c r="B892" s="262" t="str">
        <f>IF(ISBLANK(INDEX('Policy Characteristics'!B:B,MATCH($C892,'Policy Characteristics'!$C:$C,0))),"",INDEX('Policy Characteristics'!B:B,MATCH($C892,'Policy Characteristics'!$C:$C,0)))</f>
        <v>Decrease Cost of Capital</v>
      </c>
      <c r="C892" s="254" t="str">
        <f t="shared" si="53"/>
        <v>Perc Decrease in Cost of Capital for Clean Industrial Equipment</v>
      </c>
      <c r="D892" s="1" t="s">
        <v>3915</v>
      </c>
      <c r="E892" s="6" t="s">
        <v>3038</v>
      </c>
      <c r="F892" t="s">
        <v>3891</v>
      </c>
      <c r="G892" t="s">
        <v>3041</v>
      </c>
      <c r="H892" s="47">
        <f t="shared" si="52"/>
        <v>891</v>
      </c>
      <c r="I892" s="324" t="s">
        <v>40</v>
      </c>
      <c r="J892" s="255" t="str">
        <f>IF(ISBLANK(INDEX('Policy Characteristics'!D:D,MATCH($C892,'Policy Characteristics'!$C:$C,0))),"",INDEX('Policy Characteristics'!D:D,MATCH($C892,'Policy Characteristics'!$C:$C,0)))</f>
        <v>Decrease Clean Industrial Equipment Cost of Capital</v>
      </c>
      <c r="K892" s="254" t="str">
        <f>IF(ISBLANK(INDEX('Policy Characteristics'!E:E,MATCH($C892,'Policy Characteristics'!$C:$C,0))),"",INDEX('Policy Characteristics'!E:E,MATCH($C892,'Policy Characteristics'!$C:$C,0)))</f>
        <v>indst eqpt cost of capital</v>
      </c>
      <c r="L892" s="261">
        <f>IF(ISBLANK(INDEX('Policy Characteristics'!F:F,MATCH($C892,'Policy Characteristics'!$C:$C,0))),"",INDEX('Policy Characteristics'!F:F,MATCH($C892,'Policy Characteristics'!$C:$C,0)))</f>
        <v>0</v>
      </c>
      <c r="M892" s="261">
        <f>IF(ISBLANK(INDEX('Policy Characteristics'!G:G,MATCH($C892,'Policy Characteristics'!$C:$C,0))),"",INDEX('Policy Characteristics'!G:G,MATCH($C892,'Policy Characteristics'!$C:$C,0)))</f>
        <v>0.5</v>
      </c>
      <c r="N892" s="261">
        <f>IF(ISBLANK(INDEX('Policy Characteristics'!H:H,MATCH($C892,'Policy Characteristics'!$C:$C,0))),"",INDEX('Policy Characteristics'!H:H,MATCH($C892,'Policy Characteristics'!$C:$C,0)))</f>
        <v>0.01</v>
      </c>
      <c r="O892" s="254" t="str">
        <f>IF(ISBLANK(INDEX('Policy Characteristics'!I:I,MATCH($C892,'Policy Characteristics'!$C:$C,0))),"",INDEX('Policy Characteristics'!I:I,MATCH($C892,'Policy Characteristics'!$C:$C,0)))</f>
        <v>% decrease</v>
      </c>
      <c r="P892" s="254" t="str">
        <f>IF(ISBLANK(INDEX('Policy Characteristics'!J:J,MATCH($C892,'Policy Characteristics'!$C:$C,0))),"",INDEX('Policy Characteristics'!J:J,MATCH($C892,'Policy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92" s="254"/>
      <c r="R892" s="400"/>
    </row>
    <row r="893" spans="1:18" x14ac:dyDescent="0.25">
      <c r="A893" s="254" t="str">
        <f>IF(ISBLANK(INDEX('Policy Characteristics'!A:A,MATCH($C893,'Policy Characteristics'!$C:$C,0))),"",INDEX('Policy Characteristics'!A:A,MATCH($C893,'Policy Characteristics'!$C:$C,0)))</f>
        <v>Industry</v>
      </c>
      <c r="B893" s="262" t="str">
        <f>IF(ISBLANK(INDEX('Policy Characteristics'!B:B,MATCH($C893,'Policy Characteristics'!$C:$C,0))),"",INDEX('Policy Characteristics'!B:B,MATCH($C893,'Policy Characteristics'!$C:$C,0)))</f>
        <v>Decrease Cost of Capital</v>
      </c>
      <c r="C893" s="254" t="str">
        <f t="shared" si="53"/>
        <v>Perc Decrease in Cost of Capital for Clean Industrial Equipment</v>
      </c>
      <c r="D893" s="1" t="s">
        <v>3915</v>
      </c>
      <c r="E893" s="6" t="s">
        <v>3039</v>
      </c>
      <c r="F893" t="s">
        <v>3891</v>
      </c>
      <c r="G893" t="s">
        <v>3000</v>
      </c>
      <c r="H893" s="47">
        <f t="shared" si="52"/>
        <v>892</v>
      </c>
      <c r="I893" s="324" t="s">
        <v>40</v>
      </c>
      <c r="J893" s="255" t="str">
        <f>IF(ISBLANK(INDEX('Policy Characteristics'!D:D,MATCH($C893,'Policy Characteristics'!$C:$C,0))),"",INDEX('Policy Characteristics'!D:D,MATCH($C893,'Policy Characteristics'!$C:$C,0)))</f>
        <v>Decrease Clean Industrial Equipment Cost of Capital</v>
      </c>
      <c r="K893" s="254" t="str">
        <f>IF(ISBLANK(INDEX('Policy Characteristics'!E:E,MATCH($C893,'Policy Characteristics'!$C:$C,0))),"",INDEX('Policy Characteristics'!E:E,MATCH($C893,'Policy Characteristics'!$C:$C,0)))</f>
        <v>indst eqpt cost of capital</v>
      </c>
      <c r="L893" s="261">
        <f>IF(ISBLANK(INDEX('Policy Characteristics'!F:F,MATCH($C893,'Policy Characteristics'!$C:$C,0))),"",INDEX('Policy Characteristics'!F:F,MATCH($C893,'Policy Characteristics'!$C:$C,0)))</f>
        <v>0</v>
      </c>
      <c r="M893" s="261">
        <f>IF(ISBLANK(INDEX('Policy Characteristics'!G:G,MATCH($C893,'Policy Characteristics'!$C:$C,0))),"",INDEX('Policy Characteristics'!G:G,MATCH($C893,'Policy Characteristics'!$C:$C,0)))</f>
        <v>0.5</v>
      </c>
      <c r="N893" s="261">
        <f>IF(ISBLANK(INDEX('Policy Characteristics'!H:H,MATCH($C893,'Policy Characteristics'!$C:$C,0))),"",INDEX('Policy Characteristics'!H:H,MATCH($C893,'Policy Characteristics'!$C:$C,0)))</f>
        <v>0.01</v>
      </c>
      <c r="O893" s="254" t="str">
        <f>IF(ISBLANK(INDEX('Policy Characteristics'!I:I,MATCH($C893,'Policy Characteristics'!$C:$C,0))),"",INDEX('Policy Characteristics'!I:I,MATCH($C893,'Policy Characteristics'!$C:$C,0)))</f>
        <v>% decrease</v>
      </c>
      <c r="P893" s="254" t="str">
        <f>IF(ISBLANK(INDEX('Policy Characteristics'!J:J,MATCH($C893,'Policy Characteristics'!$C:$C,0))),"",INDEX('Policy Characteristics'!J:J,MATCH($C893,'Policy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93" s="254"/>
      <c r="R893" s="400"/>
    </row>
    <row r="894" spans="1:18" x14ac:dyDescent="0.25">
      <c r="A894" s="254" t="str">
        <f>IF(ISBLANK(INDEX('Policy Characteristics'!A:A,MATCH($C894,'Policy Characteristics'!$C:$C,0))),"",INDEX('Policy Characteristics'!A:A,MATCH($C894,'Policy Characteristics'!$C:$C,0)))</f>
        <v>Industry</v>
      </c>
      <c r="B894" s="262" t="str">
        <f>IF(ISBLANK(INDEX('Policy Characteristics'!B:B,MATCH($C894,'Policy Characteristics'!$C:$C,0))),"",INDEX('Policy Characteristics'!B:B,MATCH($C894,'Policy Characteristics'!$C:$C,0)))</f>
        <v>Decrease Cost of Capital</v>
      </c>
      <c r="C894" s="254" t="str">
        <f t="shared" si="53"/>
        <v>Perc Decrease in Cost of Capital for Clean Industrial Equipment</v>
      </c>
      <c r="D894" s="1" t="s">
        <v>3916</v>
      </c>
      <c r="E894" s="45" t="s">
        <v>3015</v>
      </c>
      <c r="F894" t="s">
        <v>3890</v>
      </c>
      <c r="G894" t="s">
        <v>3040</v>
      </c>
      <c r="H894" s="47">
        <f t="shared" si="52"/>
        <v>893</v>
      </c>
      <c r="I894" s="324" t="s">
        <v>40</v>
      </c>
      <c r="J894" s="255" t="str">
        <f>IF(ISBLANK(INDEX('Policy Characteristics'!D:D,MATCH($C894,'Policy Characteristics'!$C:$C,0))),"",INDEX('Policy Characteristics'!D:D,MATCH($C894,'Policy Characteristics'!$C:$C,0)))</f>
        <v>Decrease Clean Industrial Equipment Cost of Capital</v>
      </c>
      <c r="K894" s="254" t="str">
        <f>IF(ISBLANK(INDEX('Policy Characteristics'!E:E,MATCH($C894,'Policy Characteristics'!$C:$C,0))),"",INDEX('Policy Characteristics'!E:E,MATCH($C894,'Policy Characteristics'!$C:$C,0)))</f>
        <v>indst eqpt cost of capital</v>
      </c>
      <c r="L894" s="261">
        <f>IF(ISBLANK(INDEX('Policy Characteristics'!F:F,MATCH($C894,'Policy Characteristics'!$C:$C,0))),"",INDEX('Policy Characteristics'!F:F,MATCH($C894,'Policy Characteristics'!$C:$C,0)))</f>
        <v>0</v>
      </c>
      <c r="M894" s="261">
        <f>IF(ISBLANK(INDEX('Policy Characteristics'!G:G,MATCH($C894,'Policy Characteristics'!$C:$C,0))),"",INDEX('Policy Characteristics'!G:G,MATCH($C894,'Policy Characteristics'!$C:$C,0)))</f>
        <v>0.5</v>
      </c>
      <c r="N894" s="261">
        <f>IF(ISBLANK(INDEX('Policy Characteristics'!H:H,MATCH($C894,'Policy Characteristics'!$C:$C,0))),"",INDEX('Policy Characteristics'!H:H,MATCH($C894,'Policy Characteristics'!$C:$C,0)))</f>
        <v>0.01</v>
      </c>
      <c r="O894" s="254" t="str">
        <f>IF(ISBLANK(INDEX('Policy Characteristics'!I:I,MATCH($C894,'Policy Characteristics'!$C:$C,0))),"",INDEX('Policy Characteristics'!I:I,MATCH($C894,'Policy Characteristics'!$C:$C,0)))</f>
        <v>% decrease</v>
      </c>
      <c r="P894" s="254" t="str">
        <f>IF(ISBLANK(INDEX('Policy Characteristics'!J:J,MATCH($C894,'Policy Characteristics'!$C:$C,0))),"",INDEX('Policy Characteristics'!J:J,MATCH($C894,'Policy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94" s="254"/>
      <c r="R894" s="400"/>
    </row>
    <row r="895" spans="1:18" x14ac:dyDescent="0.25">
      <c r="A895" s="254" t="str">
        <f>IF(ISBLANK(INDEX('Policy Characteristics'!A:A,MATCH($C895,'Policy Characteristics'!$C:$C,0))),"",INDEX('Policy Characteristics'!A:A,MATCH($C895,'Policy Characteristics'!$C:$C,0)))</f>
        <v>Industry</v>
      </c>
      <c r="B895" s="262" t="str">
        <f>IF(ISBLANK(INDEX('Policy Characteristics'!B:B,MATCH($C895,'Policy Characteristics'!$C:$C,0))),"",INDEX('Policy Characteristics'!B:B,MATCH($C895,'Policy Characteristics'!$C:$C,0)))</f>
        <v>Decrease Cost of Capital</v>
      </c>
      <c r="C895" s="254" t="str">
        <f t="shared" si="53"/>
        <v>Perc Decrease in Cost of Capital for Clean Industrial Equipment</v>
      </c>
      <c r="D895" s="1" t="s">
        <v>3916</v>
      </c>
      <c r="E895" s="6" t="s">
        <v>3016</v>
      </c>
      <c r="F895" t="s">
        <v>3890</v>
      </c>
      <c r="G895" t="s">
        <v>2725</v>
      </c>
      <c r="H895" s="47">
        <f t="shared" si="52"/>
        <v>894</v>
      </c>
      <c r="I895" s="324" t="s">
        <v>40</v>
      </c>
      <c r="J895" s="255" t="str">
        <f>IF(ISBLANK(INDEX('Policy Characteristics'!D:D,MATCH($C895,'Policy Characteristics'!$C:$C,0))),"",INDEX('Policy Characteristics'!D:D,MATCH($C895,'Policy Characteristics'!$C:$C,0)))</f>
        <v>Decrease Clean Industrial Equipment Cost of Capital</v>
      </c>
      <c r="K895" s="254" t="str">
        <f>IF(ISBLANK(INDEX('Policy Characteristics'!E:E,MATCH($C895,'Policy Characteristics'!$C:$C,0))),"",INDEX('Policy Characteristics'!E:E,MATCH($C895,'Policy Characteristics'!$C:$C,0)))</f>
        <v>indst eqpt cost of capital</v>
      </c>
      <c r="L895" s="261">
        <f>IF(ISBLANK(INDEX('Policy Characteristics'!F:F,MATCH($C895,'Policy Characteristics'!$C:$C,0))),"",INDEX('Policy Characteristics'!F:F,MATCH($C895,'Policy Characteristics'!$C:$C,0)))</f>
        <v>0</v>
      </c>
      <c r="M895" s="261">
        <f>IF(ISBLANK(INDEX('Policy Characteristics'!G:G,MATCH($C895,'Policy Characteristics'!$C:$C,0))),"",INDEX('Policy Characteristics'!G:G,MATCH($C895,'Policy Characteristics'!$C:$C,0)))</f>
        <v>0.5</v>
      </c>
      <c r="N895" s="261">
        <f>IF(ISBLANK(INDEX('Policy Characteristics'!H:H,MATCH($C895,'Policy Characteristics'!$C:$C,0))),"",INDEX('Policy Characteristics'!H:H,MATCH($C895,'Policy Characteristics'!$C:$C,0)))</f>
        <v>0.01</v>
      </c>
      <c r="O895" s="254" t="str">
        <f>IF(ISBLANK(INDEX('Policy Characteristics'!I:I,MATCH($C895,'Policy Characteristics'!$C:$C,0))),"",INDEX('Policy Characteristics'!I:I,MATCH($C895,'Policy Characteristics'!$C:$C,0)))</f>
        <v>% decrease</v>
      </c>
      <c r="P895" s="254" t="str">
        <f>IF(ISBLANK(INDEX('Policy Characteristics'!J:J,MATCH($C895,'Policy Characteristics'!$C:$C,0))),"",INDEX('Policy Characteristics'!J:J,MATCH($C895,'Policy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95" s="254"/>
      <c r="R895" s="400"/>
    </row>
    <row r="896" spans="1:18" x14ac:dyDescent="0.25">
      <c r="A896" s="254" t="str">
        <f>IF(ISBLANK(INDEX('Policy Characteristics'!A:A,MATCH($C896,'Policy Characteristics'!$C:$C,0))),"",INDEX('Policy Characteristics'!A:A,MATCH($C896,'Policy Characteristics'!$C:$C,0)))</f>
        <v>Industry</v>
      </c>
      <c r="B896" s="262" t="str">
        <f>IF(ISBLANK(INDEX('Policy Characteristics'!B:B,MATCH($C896,'Policy Characteristics'!$C:$C,0))),"",INDEX('Policy Characteristics'!B:B,MATCH($C896,'Policy Characteristics'!$C:$C,0)))</f>
        <v>Decrease Cost of Capital</v>
      </c>
      <c r="C896" s="254" t="str">
        <f t="shared" si="53"/>
        <v>Perc Decrease in Cost of Capital for Clean Industrial Equipment</v>
      </c>
      <c r="D896" s="1" t="s">
        <v>3916</v>
      </c>
      <c r="E896" s="6" t="s">
        <v>3017</v>
      </c>
      <c r="F896" t="s">
        <v>3890</v>
      </c>
      <c r="G896" t="s">
        <v>2981</v>
      </c>
      <c r="H896" s="47">
        <f t="shared" si="52"/>
        <v>895</v>
      </c>
      <c r="I896" s="324" t="s">
        <v>40</v>
      </c>
      <c r="J896" s="255" t="str">
        <f>IF(ISBLANK(INDEX('Policy Characteristics'!D:D,MATCH($C896,'Policy Characteristics'!$C:$C,0))),"",INDEX('Policy Characteristics'!D:D,MATCH($C896,'Policy Characteristics'!$C:$C,0)))</f>
        <v>Decrease Clean Industrial Equipment Cost of Capital</v>
      </c>
      <c r="K896" s="254" t="str">
        <f>IF(ISBLANK(INDEX('Policy Characteristics'!E:E,MATCH($C896,'Policy Characteristics'!$C:$C,0))),"",INDEX('Policy Characteristics'!E:E,MATCH($C896,'Policy Characteristics'!$C:$C,0)))</f>
        <v>indst eqpt cost of capital</v>
      </c>
      <c r="L896" s="261">
        <f>IF(ISBLANK(INDEX('Policy Characteristics'!F:F,MATCH($C896,'Policy Characteristics'!$C:$C,0))),"",INDEX('Policy Characteristics'!F:F,MATCH($C896,'Policy Characteristics'!$C:$C,0)))</f>
        <v>0</v>
      </c>
      <c r="M896" s="261">
        <f>IF(ISBLANK(INDEX('Policy Characteristics'!G:G,MATCH($C896,'Policy Characteristics'!$C:$C,0))),"",INDEX('Policy Characteristics'!G:G,MATCH($C896,'Policy Characteristics'!$C:$C,0)))</f>
        <v>0.5</v>
      </c>
      <c r="N896" s="261">
        <f>IF(ISBLANK(INDEX('Policy Characteristics'!H:H,MATCH($C896,'Policy Characteristics'!$C:$C,0))),"",INDEX('Policy Characteristics'!H:H,MATCH($C896,'Policy Characteristics'!$C:$C,0)))</f>
        <v>0.01</v>
      </c>
      <c r="O896" s="254" t="str">
        <f>IF(ISBLANK(INDEX('Policy Characteristics'!I:I,MATCH($C896,'Policy Characteristics'!$C:$C,0))),"",INDEX('Policy Characteristics'!I:I,MATCH($C896,'Policy Characteristics'!$C:$C,0)))</f>
        <v>% decrease</v>
      </c>
      <c r="P896" s="254" t="str">
        <f>IF(ISBLANK(INDEX('Policy Characteristics'!J:J,MATCH($C896,'Policy Characteristics'!$C:$C,0))),"",INDEX('Policy Characteristics'!J:J,MATCH($C896,'Policy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96" s="254"/>
      <c r="R896" s="400"/>
    </row>
    <row r="897" spans="1:18" x14ac:dyDescent="0.25">
      <c r="A897" s="254" t="str">
        <f>IF(ISBLANK(INDEX('Policy Characteristics'!A:A,MATCH($C897,'Policy Characteristics'!$C:$C,0))),"",INDEX('Policy Characteristics'!A:A,MATCH($C897,'Policy Characteristics'!$C:$C,0)))</f>
        <v>Industry</v>
      </c>
      <c r="B897" s="262" t="str">
        <f>IF(ISBLANK(INDEX('Policy Characteristics'!B:B,MATCH($C897,'Policy Characteristics'!$C:$C,0))),"",INDEX('Policy Characteristics'!B:B,MATCH($C897,'Policy Characteristics'!$C:$C,0)))</f>
        <v>Decrease Cost of Capital</v>
      </c>
      <c r="C897" s="254" t="str">
        <f t="shared" si="53"/>
        <v>Perc Decrease in Cost of Capital for Clean Industrial Equipment</v>
      </c>
      <c r="D897" s="1" t="s">
        <v>3916</v>
      </c>
      <c r="E897" s="6" t="s">
        <v>3018</v>
      </c>
      <c r="F897" t="s">
        <v>3890</v>
      </c>
      <c r="G897" t="s">
        <v>2982</v>
      </c>
      <c r="H897" s="47">
        <f t="shared" si="52"/>
        <v>896</v>
      </c>
      <c r="I897" s="324" t="s">
        <v>40</v>
      </c>
      <c r="J897" s="255" t="str">
        <f>IF(ISBLANK(INDEX('Policy Characteristics'!D:D,MATCH($C897,'Policy Characteristics'!$C:$C,0))),"",INDEX('Policy Characteristics'!D:D,MATCH($C897,'Policy Characteristics'!$C:$C,0)))</f>
        <v>Decrease Clean Industrial Equipment Cost of Capital</v>
      </c>
      <c r="K897" s="254" t="str">
        <f>IF(ISBLANK(INDEX('Policy Characteristics'!E:E,MATCH($C897,'Policy Characteristics'!$C:$C,0))),"",INDEX('Policy Characteristics'!E:E,MATCH($C897,'Policy Characteristics'!$C:$C,0)))</f>
        <v>indst eqpt cost of capital</v>
      </c>
      <c r="L897" s="261">
        <f>IF(ISBLANK(INDEX('Policy Characteristics'!F:F,MATCH($C897,'Policy Characteristics'!$C:$C,0))),"",INDEX('Policy Characteristics'!F:F,MATCH($C897,'Policy Characteristics'!$C:$C,0)))</f>
        <v>0</v>
      </c>
      <c r="M897" s="261">
        <f>IF(ISBLANK(INDEX('Policy Characteristics'!G:G,MATCH($C897,'Policy Characteristics'!$C:$C,0))),"",INDEX('Policy Characteristics'!G:G,MATCH($C897,'Policy Characteristics'!$C:$C,0)))</f>
        <v>0.5</v>
      </c>
      <c r="N897" s="261">
        <f>IF(ISBLANK(INDEX('Policy Characteristics'!H:H,MATCH($C897,'Policy Characteristics'!$C:$C,0))),"",INDEX('Policy Characteristics'!H:H,MATCH($C897,'Policy Characteristics'!$C:$C,0)))</f>
        <v>0.01</v>
      </c>
      <c r="O897" s="254" t="str">
        <f>IF(ISBLANK(INDEX('Policy Characteristics'!I:I,MATCH($C897,'Policy Characteristics'!$C:$C,0))),"",INDEX('Policy Characteristics'!I:I,MATCH($C897,'Policy Characteristics'!$C:$C,0)))</f>
        <v>% decrease</v>
      </c>
      <c r="P897" s="254" t="str">
        <f>IF(ISBLANK(INDEX('Policy Characteristics'!J:J,MATCH($C897,'Policy Characteristics'!$C:$C,0))),"",INDEX('Policy Characteristics'!J:J,MATCH($C897,'Policy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97" s="254"/>
      <c r="R897" s="254"/>
    </row>
    <row r="898" spans="1:18" x14ac:dyDescent="0.25">
      <c r="A898" s="254" t="str">
        <f>IF(ISBLANK(INDEX('Policy Characteristics'!A:A,MATCH($C898,'Policy Characteristics'!$C:$C,0))),"",INDEX('Policy Characteristics'!A:A,MATCH($C898,'Policy Characteristics'!$C:$C,0)))</f>
        <v>Industry</v>
      </c>
      <c r="B898" s="262" t="str">
        <f>IF(ISBLANK(INDEX('Policy Characteristics'!B:B,MATCH($C898,'Policy Characteristics'!$C:$C,0))),"",INDEX('Policy Characteristics'!B:B,MATCH($C898,'Policy Characteristics'!$C:$C,0)))</f>
        <v>Decrease Cost of Capital</v>
      </c>
      <c r="C898" s="254" t="str">
        <f t="shared" si="53"/>
        <v>Perc Decrease in Cost of Capital for Clean Industrial Equipment</v>
      </c>
      <c r="D898" s="1" t="s">
        <v>3916</v>
      </c>
      <c r="E898" s="6" t="s">
        <v>3019</v>
      </c>
      <c r="F898" t="s">
        <v>3890</v>
      </c>
      <c r="G898" t="s">
        <v>2983</v>
      </c>
      <c r="H898" s="47">
        <f t="shared" si="52"/>
        <v>897</v>
      </c>
      <c r="I898" s="324" t="s">
        <v>40</v>
      </c>
      <c r="J898" s="255" t="str">
        <f>IF(ISBLANK(INDEX('Policy Characteristics'!D:D,MATCH($C898,'Policy Characteristics'!$C:$C,0))),"",INDEX('Policy Characteristics'!D:D,MATCH($C898,'Policy Characteristics'!$C:$C,0)))</f>
        <v>Decrease Clean Industrial Equipment Cost of Capital</v>
      </c>
      <c r="K898" s="254" t="str">
        <f>IF(ISBLANK(INDEX('Policy Characteristics'!E:E,MATCH($C898,'Policy Characteristics'!$C:$C,0))),"",INDEX('Policy Characteristics'!E:E,MATCH($C898,'Policy Characteristics'!$C:$C,0)))</f>
        <v>indst eqpt cost of capital</v>
      </c>
      <c r="L898" s="261">
        <f>IF(ISBLANK(INDEX('Policy Characteristics'!F:F,MATCH($C898,'Policy Characteristics'!$C:$C,0))),"",INDEX('Policy Characteristics'!F:F,MATCH($C898,'Policy Characteristics'!$C:$C,0)))</f>
        <v>0</v>
      </c>
      <c r="M898" s="261">
        <f>IF(ISBLANK(INDEX('Policy Characteristics'!G:G,MATCH($C898,'Policy Characteristics'!$C:$C,0))),"",INDEX('Policy Characteristics'!G:G,MATCH($C898,'Policy Characteristics'!$C:$C,0)))</f>
        <v>0.5</v>
      </c>
      <c r="N898" s="261">
        <f>IF(ISBLANK(INDEX('Policy Characteristics'!H:H,MATCH($C898,'Policy Characteristics'!$C:$C,0))),"",INDEX('Policy Characteristics'!H:H,MATCH($C898,'Policy Characteristics'!$C:$C,0)))</f>
        <v>0.01</v>
      </c>
      <c r="O898" s="254" t="str">
        <f>IF(ISBLANK(INDEX('Policy Characteristics'!I:I,MATCH($C898,'Policy Characteristics'!$C:$C,0))),"",INDEX('Policy Characteristics'!I:I,MATCH($C898,'Policy Characteristics'!$C:$C,0)))</f>
        <v>% decrease</v>
      </c>
      <c r="P898" s="254" t="str">
        <f>IF(ISBLANK(INDEX('Policy Characteristics'!J:J,MATCH($C898,'Policy Characteristics'!$C:$C,0))),"",INDEX('Policy Characteristics'!J:J,MATCH($C898,'Policy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98" s="254"/>
      <c r="R898" s="254"/>
    </row>
    <row r="899" spans="1:18" x14ac:dyDescent="0.25">
      <c r="A899" s="254" t="str">
        <f>IF(ISBLANK(INDEX('Policy Characteristics'!A:A,MATCH($C899,'Policy Characteristics'!$C:$C,0))),"",INDEX('Policy Characteristics'!A:A,MATCH($C899,'Policy Characteristics'!$C:$C,0)))</f>
        <v>Industry</v>
      </c>
      <c r="B899" s="262" t="str">
        <f>IF(ISBLANK(INDEX('Policy Characteristics'!B:B,MATCH($C899,'Policy Characteristics'!$C:$C,0))),"",INDEX('Policy Characteristics'!B:B,MATCH($C899,'Policy Characteristics'!$C:$C,0)))</f>
        <v>Decrease Cost of Capital</v>
      </c>
      <c r="C899" s="254" t="str">
        <f t="shared" si="53"/>
        <v>Perc Decrease in Cost of Capital for Clean Industrial Equipment</v>
      </c>
      <c r="D899" s="1" t="s">
        <v>3916</v>
      </c>
      <c r="E899" s="6" t="s">
        <v>3020</v>
      </c>
      <c r="F899" t="s">
        <v>3890</v>
      </c>
      <c r="G899" t="s">
        <v>2984</v>
      </c>
      <c r="H899" s="47">
        <f t="shared" ref="H899:H962" si="54">H898+1</f>
        <v>898</v>
      </c>
      <c r="I899" s="324" t="s">
        <v>40</v>
      </c>
      <c r="J899" s="255" t="str">
        <f>IF(ISBLANK(INDEX('Policy Characteristics'!D:D,MATCH($C899,'Policy Characteristics'!$C:$C,0))),"",INDEX('Policy Characteristics'!D:D,MATCH($C899,'Policy Characteristics'!$C:$C,0)))</f>
        <v>Decrease Clean Industrial Equipment Cost of Capital</v>
      </c>
      <c r="K899" s="254" t="str">
        <f>IF(ISBLANK(INDEX('Policy Characteristics'!E:E,MATCH($C899,'Policy Characteristics'!$C:$C,0))),"",INDEX('Policy Characteristics'!E:E,MATCH($C899,'Policy Characteristics'!$C:$C,0)))</f>
        <v>indst eqpt cost of capital</v>
      </c>
      <c r="L899" s="261">
        <f>IF(ISBLANK(INDEX('Policy Characteristics'!F:F,MATCH($C899,'Policy Characteristics'!$C:$C,0))),"",INDEX('Policy Characteristics'!F:F,MATCH($C899,'Policy Characteristics'!$C:$C,0)))</f>
        <v>0</v>
      </c>
      <c r="M899" s="261">
        <f>IF(ISBLANK(INDEX('Policy Characteristics'!G:G,MATCH($C899,'Policy Characteristics'!$C:$C,0))),"",INDEX('Policy Characteristics'!G:G,MATCH($C899,'Policy Characteristics'!$C:$C,0)))</f>
        <v>0.5</v>
      </c>
      <c r="N899" s="261">
        <f>IF(ISBLANK(INDEX('Policy Characteristics'!H:H,MATCH($C899,'Policy Characteristics'!$C:$C,0))),"",INDEX('Policy Characteristics'!H:H,MATCH($C899,'Policy Characteristics'!$C:$C,0)))</f>
        <v>0.01</v>
      </c>
      <c r="O899" s="254" t="str">
        <f>IF(ISBLANK(INDEX('Policy Characteristics'!I:I,MATCH($C899,'Policy Characteristics'!$C:$C,0))),"",INDEX('Policy Characteristics'!I:I,MATCH($C899,'Policy Characteristics'!$C:$C,0)))</f>
        <v>% decrease</v>
      </c>
      <c r="P899" s="254" t="str">
        <f>IF(ISBLANK(INDEX('Policy Characteristics'!J:J,MATCH($C899,'Policy Characteristics'!$C:$C,0))),"",INDEX('Policy Characteristics'!J:J,MATCH($C899,'Policy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899" s="254"/>
      <c r="R899" s="254"/>
    </row>
    <row r="900" spans="1:18" x14ac:dyDescent="0.25">
      <c r="A900" s="254" t="str">
        <f>IF(ISBLANK(INDEX('Policy Characteristics'!A:A,MATCH($C900,'Policy Characteristics'!$C:$C,0))),"",INDEX('Policy Characteristics'!A:A,MATCH($C900,'Policy Characteristics'!$C:$C,0)))</f>
        <v>Industry</v>
      </c>
      <c r="B900" s="262" t="str">
        <f>IF(ISBLANK(INDEX('Policy Characteristics'!B:B,MATCH($C900,'Policy Characteristics'!$C:$C,0))),"",INDEX('Policy Characteristics'!B:B,MATCH($C900,'Policy Characteristics'!$C:$C,0)))</f>
        <v>Decrease Cost of Capital</v>
      </c>
      <c r="C900" s="254" t="str">
        <f t="shared" si="53"/>
        <v>Perc Decrease in Cost of Capital for Clean Industrial Equipment</v>
      </c>
      <c r="D900" s="1" t="s">
        <v>3916</v>
      </c>
      <c r="E900" s="6" t="s">
        <v>3021</v>
      </c>
      <c r="F900" t="s">
        <v>3890</v>
      </c>
      <c r="G900" t="s">
        <v>2985</v>
      </c>
      <c r="H900" s="47">
        <f t="shared" si="54"/>
        <v>899</v>
      </c>
      <c r="I900" s="324" t="s">
        <v>40</v>
      </c>
      <c r="J900" s="255" t="str">
        <f>IF(ISBLANK(INDEX('Policy Characteristics'!D:D,MATCH($C900,'Policy Characteristics'!$C:$C,0))),"",INDEX('Policy Characteristics'!D:D,MATCH($C900,'Policy Characteristics'!$C:$C,0)))</f>
        <v>Decrease Clean Industrial Equipment Cost of Capital</v>
      </c>
      <c r="K900" s="254" t="str">
        <f>IF(ISBLANK(INDEX('Policy Characteristics'!E:E,MATCH($C900,'Policy Characteristics'!$C:$C,0))),"",INDEX('Policy Characteristics'!E:E,MATCH($C900,'Policy Characteristics'!$C:$C,0)))</f>
        <v>indst eqpt cost of capital</v>
      </c>
      <c r="L900" s="261">
        <f>IF(ISBLANK(INDEX('Policy Characteristics'!F:F,MATCH($C900,'Policy Characteristics'!$C:$C,0))),"",INDEX('Policy Characteristics'!F:F,MATCH($C900,'Policy Characteristics'!$C:$C,0)))</f>
        <v>0</v>
      </c>
      <c r="M900" s="261">
        <f>IF(ISBLANK(INDEX('Policy Characteristics'!G:G,MATCH($C900,'Policy Characteristics'!$C:$C,0))),"",INDEX('Policy Characteristics'!G:G,MATCH($C900,'Policy Characteristics'!$C:$C,0)))</f>
        <v>0.5</v>
      </c>
      <c r="N900" s="261">
        <f>IF(ISBLANK(INDEX('Policy Characteristics'!H:H,MATCH($C900,'Policy Characteristics'!$C:$C,0))),"",INDEX('Policy Characteristics'!H:H,MATCH($C900,'Policy Characteristics'!$C:$C,0)))</f>
        <v>0.01</v>
      </c>
      <c r="O900" s="254" t="str">
        <f>IF(ISBLANK(INDEX('Policy Characteristics'!I:I,MATCH($C900,'Policy Characteristics'!$C:$C,0))),"",INDEX('Policy Characteristics'!I:I,MATCH($C900,'Policy Characteristics'!$C:$C,0)))</f>
        <v>% decrease</v>
      </c>
      <c r="P900" s="254" t="str">
        <f>IF(ISBLANK(INDEX('Policy Characteristics'!J:J,MATCH($C900,'Policy Characteristics'!$C:$C,0))),"",INDEX('Policy Characteristics'!J:J,MATCH($C900,'Policy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00" s="254"/>
      <c r="R900" s="254"/>
    </row>
    <row r="901" spans="1:18" x14ac:dyDescent="0.25">
      <c r="A901" s="254" t="str">
        <f>IF(ISBLANK(INDEX('Policy Characteristics'!A:A,MATCH($C901,'Policy Characteristics'!$C:$C,0))),"",INDEX('Policy Characteristics'!A:A,MATCH($C901,'Policy Characteristics'!$C:$C,0)))</f>
        <v>Industry</v>
      </c>
      <c r="B901" s="262" t="str">
        <f>IF(ISBLANK(INDEX('Policy Characteristics'!B:B,MATCH($C901,'Policy Characteristics'!$C:$C,0))),"",INDEX('Policy Characteristics'!B:B,MATCH($C901,'Policy Characteristics'!$C:$C,0)))</f>
        <v>Decrease Cost of Capital</v>
      </c>
      <c r="C901" s="254" t="str">
        <f t="shared" si="53"/>
        <v>Perc Decrease in Cost of Capital for Clean Industrial Equipment</v>
      </c>
      <c r="D901" s="1" t="s">
        <v>3916</v>
      </c>
      <c r="E901" s="6" t="s">
        <v>3022</v>
      </c>
      <c r="F901" t="s">
        <v>3890</v>
      </c>
      <c r="G901" t="s">
        <v>2986</v>
      </c>
      <c r="H901" s="47">
        <f t="shared" si="54"/>
        <v>900</v>
      </c>
      <c r="I901" s="324" t="s">
        <v>40</v>
      </c>
      <c r="J901" s="255" t="str">
        <f>IF(ISBLANK(INDEX('Policy Characteristics'!D:D,MATCH($C901,'Policy Characteristics'!$C:$C,0))),"",INDEX('Policy Characteristics'!D:D,MATCH($C901,'Policy Characteristics'!$C:$C,0)))</f>
        <v>Decrease Clean Industrial Equipment Cost of Capital</v>
      </c>
      <c r="K901" s="254" t="str">
        <f>IF(ISBLANK(INDEX('Policy Characteristics'!E:E,MATCH($C901,'Policy Characteristics'!$C:$C,0))),"",INDEX('Policy Characteristics'!E:E,MATCH($C901,'Policy Characteristics'!$C:$C,0)))</f>
        <v>indst eqpt cost of capital</v>
      </c>
      <c r="L901" s="261">
        <f>IF(ISBLANK(INDEX('Policy Characteristics'!F:F,MATCH($C901,'Policy Characteristics'!$C:$C,0))),"",INDEX('Policy Characteristics'!F:F,MATCH($C901,'Policy Characteristics'!$C:$C,0)))</f>
        <v>0</v>
      </c>
      <c r="M901" s="261">
        <f>IF(ISBLANK(INDEX('Policy Characteristics'!G:G,MATCH($C901,'Policy Characteristics'!$C:$C,0))),"",INDEX('Policy Characteristics'!G:G,MATCH($C901,'Policy Characteristics'!$C:$C,0)))</f>
        <v>0.5</v>
      </c>
      <c r="N901" s="261">
        <f>IF(ISBLANK(INDEX('Policy Characteristics'!H:H,MATCH($C901,'Policy Characteristics'!$C:$C,0))),"",INDEX('Policy Characteristics'!H:H,MATCH($C901,'Policy Characteristics'!$C:$C,0)))</f>
        <v>0.01</v>
      </c>
      <c r="O901" s="254" t="str">
        <f>IF(ISBLANK(INDEX('Policy Characteristics'!I:I,MATCH($C901,'Policy Characteristics'!$C:$C,0))),"",INDEX('Policy Characteristics'!I:I,MATCH($C901,'Policy Characteristics'!$C:$C,0)))</f>
        <v>% decrease</v>
      </c>
      <c r="P901" s="254" t="str">
        <f>IF(ISBLANK(INDEX('Policy Characteristics'!J:J,MATCH($C901,'Policy Characteristics'!$C:$C,0))),"",INDEX('Policy Characteristics'!J:J,MATCH($C901,'Policy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01" s="254"/>
      <c r="R901" s="254"/>
    </row>
    <row r="902" spans="1:18" x14ac:dyDescent="0.25">
      <c r="A902" s="254" t="str">
        <f>IF(ISBLANK(INDEX('Policy Characteristics'!A:A,MATCH($C902,'Policy Characteristics'!$C:$C,0))),"",INDEX('Policy Characteristics'!A:A,MATCH($C902,'Policy Characteristics'!$C:$C,0)))</f>
        <v>Industry</v>
      </c>
      <c r="B902" s="262" t="str">
        <f>IF(ISBLANK(INDEX('Policy Characteristics'!B:B,MATCH($C902,'Policy Characteristics'!$C:$C,0))),"",INDEX('Policy Characteristics'!B:B,MATCH($C902,'Policy Characteristics'!$C:$C,0)))</f>
        <v>Decrease Cost of Capital</v>
      </c>
      <c r="C902" s="254" t="str">
        <f t="shared" si="53"/>
        <v>Perc Decrease in Cost of Capital for Clean Industrial Equipment</v>
      </c>
      <c r="D902" s="1" t="s">
        <v>3916</v>
      </c>
      <c r="E902" s="6" t="s">
        <v>3023</v>
      </c>
      <c r="F902" t="s">
        <v>3890</v>
      </c>
      <c r="G902" t="s">
        <v>2987</v>
      </c>
      <c r="H902" s="47">
        <f t="shared" si="54"/>
        <v>901</v>
      </c>
      <c r="I902" s="324" t="s">
        <v>40</v>
      </c>
      <c r="J902" s="255" t="str">
        <f>IF(ISBLANK(INDEX('Policy Characteristics'!D:D,MATCH($C902,'Policy Characteristics'!$C:$C,0))),"",INDEX('Policy Characteristics'!D:D,MATCH($C902,'Policy Characteristics'!$C:$C,0)))</f>
        <v>Decrease Clean Industrial Equipment Cost of Capital</v>
      </c>
      <c r="K902" s="254" t="str">
        <f>IF(ISBLANK(INDEX('Policy Characteristics'!E:E,MATCH($C902,'Policy Characteristics'!$C:$C,0))),"",INDEX('Policy Characteristics'!E:E,MATCH($C902,'Policy Characteristics'!$C:$C,0)))</f>
        <v>indst eqpt cost of capital</v>
      </c>
      <c r="L902" s="261">
        <f>IF(ISBLANK(INDEX('Policy Characteristics'!F:F,MATCH($C902,'Policy Characteristics'!$C:$C,0))),"",INDEX('Policy Characteristics'!F:F,MATCH($C902,'Policy Characteristics'!$C:$C,0)))</f>
        <v>0</v>
      </c>
      <c r="M902" s="261">
        <f>IF(ISBLANK(INDEX('Policy Characteristics'!G:G,MATCH($C902,'Policy Characteristics'!$C:$C,0))),"",INDEX('Policy Characteristics'!G:G,MATCH($C902,'Policy Characteristics'!$C:$C,0)))</f>
        <v>0.5</v>
      </c>
      <c r="N902" s="261">
        <f>IF(ISBLANK(INDEX('Policy Characteristics'!H:H,MATCH($C902,'Policy Characteristics'!$C:$C,0))),"",INDEX('Policy Characteristics'!H:H,MATCH($C902,'Policy Characteristics'!$C:$C,0)))</f>
        <v>0.01</v>
      </c>
      <c r="O902" s="254" t="str">
        <f>IF(ISBLANK(INDEX('Policy Characteristics'!I:I,MATCH($C902,'Policy Characteristics'!$C:$C,0))),"",INDEX('Policy Characteristics'!I:I,MATCH($C902,'Policy Characteristics'!$C:$C,0)))</f>
        <v>% decrease</v>
      </c>
      <c r="P902" s="254" t="str">
        <f>IF(ISBLANK(INDEX('Policy Characteristics'!J:J,MATCH($C902,'Policy Characteristics'!$C:$C,0))),"",INDEX('Policy Characteristics'!J:J,MATCH($C902,'Policy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02" s="254"/>
      <c r="R902" s="254"/>
    </row>
    <row r="903" spans="1:18" x14ac:dyDescent="0.25">
      <c r="A903" s="254" t="str">
        <f>IF(ISBLANK(INDEX('Policy Characteristics'!A:A,MATCH($C903,'Policy Characteristics'!$C:$C,0))),"",INDEX('Policy Characteristics'!A:A,MATCH($C903,'Policy Characteristics'!$C:$C,0)))</f>
        <v>Industry</v>
      </c>
      <c r="B903" s="262" t="str">
        <f>IF(ISBLANK(INDEX('Policy Characteristics'!B:B,MATCH($C903,'Policy Characteristics'!$C:$C,0))),"",INDEX('Policy Characteristics'!B:B,MATCH($C903,'Policy Characteristics'!$C:$C,0)))</f>
        <v>Decrease Cost of Capital</v>
      </c>
      <c r="C903" s="254" t="str">
        <f t="shared" si="53"/>
        <v>Perc Decrease in Cost of Capital for Clean Industrial Equipment</v>
      </c>
      <c r="D903" s="1" t="s">
        <v>3916</v>
      </c>
      <c r="E903" s="6" t="s">
        <v>3024</v>
      </c>
      <c r="F903" t="s">
        <v>3890</v>
      </c>
      <c r="G903" t="s">
        <v>2546</v>
      </c>
      <c r="H903" s="47">
        <f t="shared" si="54"/>
        <v>902</v>
      </c>
      <c r="I903" s="324" t="s">
        <v>40</v>
      </c>
      <c r="J903" s="255" t="str">
        <f>IF(ISBLANK(INDEX('Policy Characteristics'!D:D,MATCH($C903,'Policy Characteristics'!$C:$C,0))),"",INDEX('Policy Characteristics'!D:D,MATCH($C903,'Policy Characteristics'!$C:$C,0)))</f>
        <v>Decrease Clean Industrial Equipment Cost of Capital</v>
      </c>
      <c r="K903" s="254" t="str">
        <f>IF(ISBLANK(INDEX('Policy Characteristics'!E:E,MATCH($C903,'Policy Characteristics'!$C:$C,0))),"",INDEX('Policy Characteristics'!E:E,MATCH($C903,'Policy Characteristics'!$C:$C,0)))</f>
        <v>indst eqpt cost of capital</v>
      </c>
      <c r="L903" s="261">
        <f>IF(ISBLANK(INDEX('Policy Characteristics'!F:F,MATCH($C903,'Policy Characteristics'!$C:$C,0))),"",INDEX('Policy Characteristics'!F:F,MATCH($C903,'Policy Characteristics'!$C:$C,0)))</f>
        <v>0</v>
      </c>
      <c r="M903" s="261">
        <f>IF(ISBLANK(INDEX('Policy Characteristics'!G:G,MATCH($C903,'Policy Characteristics'!$C:$C,0))),"",INDEX('Policy Characteristics'!G:G,MATCH($C903,'Policy Characteristics'!$C:$C,0)))</f>
        <v>0.5</v>
      </c>
      <c r="N903" s="261">
        <f>IF(ISBLANK(INDEX('Policy Characteristics'!H:H,MATCH($C903,'Policy Characteristics'!$C:$C,0))),"",INDEX('Policy Characteristics'!H:H,MATCH($C903,'Policy Characteristics'!$C:$C,0)))</f>
        <v>0.01</v>
      </c>
      <c r="O903" s="254" t="str">
        <f>IF(ISBLANK(INDEX('Policy Characteristics'!I:I,MATCH($C903,'Policy Characteristics'!$C:$C,0))),"",INDEX('Policy Characteristics'!I:I,MATCH($C903,'Policy Characteristics'!$C:$C,0)))</f>
        <v>% decrease</v>
      </c>
      <c r="P903" s="254" t="str">
        <f>IF(ISBLANK(INDEX('Policy Characteristics'!J:J,MATCH($C903,'Policy Characteristics'!$C:$C,0))),"",INDEX('Policy Characteristics'!J:J,MATCH($C903,'Policy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03" s="254"/>
      <c r="R903" s="254"/>
    </row>
    <row r="904" spans="1:18" x14ac:dyDescent="0.25">
      <c r="A904" s="254" t="str">
        <f>IF(ISBLANK(INDEX('Policy Characteristics'!A:A,MATCH($C904,'Policy Characteristics'!$C:$C,0))),"",INDEX('Policy Characteristics'!A:A,MATCH($C904,'Policy Characteristics'!$C:$C,0)))</f>
        <v>Industry</v>
      </c>
      <c r="B904" s="262" t="str">
        <f>IF(ISBLANK(INDEX('Policy Characteristics'!B:B,MATCH($C904,'Policy Characteristics'!$C:$C,0))),"",INDEX('Policy Characteristics'!B:B,MATCH($C904,'Policy Characteristics'!$C:$C,0)))</f>
        <v>Decrease Cost of Capital</v>
      </c>
      <c r="C904" s="254" t="str">
        <f t="shared" si="53"/>
        <v>Perc Decrease in Cost of Capital for Clean Industrial Equipment</v>
      </c>
      <c r="D904" s="1" t="s">
        <v>3916</v>
      </c>
      <c r="E904" s="6" t="s">
        <v>3025</v>
      </c>
      <c r="F904" t="s">
        <v>3890</v>
      </c>
      <c r="G904" t="s">
        <v>2988</v>
      </c>
      <c r="H904" s="47">
        <f t="shared" si="54"/>
        <v>903</v>
      </c>
      <c r="I904" s="324" t="s">
        <v>40</v>
      </c>
      <c r="J904" s="255" t="str">
        <f>IF(ISBLANK(INDEX('Policy Characteristics'!D:D,MATCH($C904,'Policy Characteristics'!$C:$C,0))),"",INDEX('Policy Characteristics'!D:D,MATCH($C904,'Policy Characteristics'!$C:$C,0)))</f>
        <v>Decrease Clean Industrial Equipment Cost of Capital</v>
      </c>
      <c r="K904" s="254" t="str">
        <f>IF(ISBLANK(INDEX('Policy Characteristics'!E:E,MATCH($C904,'Policy Characteristics'!$C:$C,0))),"",INDEX('Policy Characteristics'!E:E,MATCH($C904,'Policy Characteristics'!$C:$C,0)))</f>
        <v>indst eqpt cost of capital</v>
      </c>
      <c r="L904" s="261">
        <f>IF(ISBLANK(INDEX('Policy Characteristics'!F:F,MATCH($C904,'Policy Characteristics'!$C:$C,0))),"",INDEX('Policy Characteristics'!F:F,MATCH($C904,'Policy Characteristics'!$C:$C,0)))</f>
        <v>0</v>
      </c>
      <c r="M904" s="261">
        <f>IF(ISBLANK(INDEX('Policy Characteristics'!G:G,MATCH($C904,'Policy Characteristics'!$C:$C,0))),"",INDEX('Policy Characteristics'!G:G,MATCH($C904,'Policy Characteristics'!$C:$C,0)))</f>
        <v>0.5</v>
      </c>
      <c r="N904" s="261">
        <f>IF(ISBLANK(INDEX('Policy Characteristics'!H:H,MATCH($C904,'Policy Characteristics'!$C:$C,0))),"",INDEX('Policy Characteristics'!H:H,MATCH($C904,'Policy Characteristics'!$C:$C,0)))</f>
        <v>0.01</v>
      </c>
      <c r="O904" s="254" t="str">
        <f>IF(ISBLANK(INDEX('Policy Characteristics'!I:I,MATCH($C904,'Policy Characteristics'!$C:$C,0))),"",INDEX('Policy Characteristics'!I:I,MATCH($C904,'Policy Characteristics'!$C:$C,0)))</f>
        <v>% decrease</v>
      </c>
      <c r="P904" s="254" t="str">
        <f>IF(ISBLANK(INDEX('Policy Characteristics'!J:J,MATCH($C904,'Policy Characteristics'!$C:$C,0))),"",INDEX('Policy Characteristics'!J:J,MATCH($C904,'Policy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04" s="254"/>
      <c r="R904" s="254"/>
    </row>
    <row r="905" spans="1:18" x14ac:dyDescent="0.25">
      <c r="A905" s="254" t="str">
        <f>IF(ISBLANK(INDEX('Policy Characteristics'!A:A,MATCH($C905,'Policy Characteristics'!$C:$C,0))),"",INDEX('Policy Characteristics'!A:A,MATCH($C905,'Policy Characteristics'!$C:$C,0)))</f>
        <v>Industry</v>
      </c>
      <c r="B905" s="262" t="str">
        <f>IF(ISBLANK(INDEX('Policy Characteristics'!B:B,MATCH($C905,'Policy Characteristics'!$C:$C,0))),"",INDEX('Policy Characteristics'!B:B,MATCH($C905,'Policy Characteristics'!$C:$C,0)))</f>
        <v>Decrease Cost of Capital</v>
      </c>
      <c r="C905" s="254" t="str">
        <f t="shared" si="53"/>
        <v>Perc Decrease in Cost of Capital for Clean Industrial Equipment</v>
      </c>
      <c r="D905" s="1" t="s">
        <v>3916</v>
      </c>
      <c r="E905" s="6" t="s">
        <v>3026</v>
      </c>
      <c r="F905" t="s">
        <v>3890</v>
      </c>
      <c r="G905" t="s">
        <v>2989</v>
      </c>
      <c r="H905" s="47">
        <f t="shared" si="54"/>
        <v>904</v>
      </c>
      <c r="I905" s="324" t="s">
        <v>40</v>
      </c>
      <c r="J905" s="255" t="str">
        <f>IF(ISBLANK(INDEX('Policy Characteristics'!D:D,MATCH($C905,'Policy Characteristics'!$C:$C,0))),"",INDEX('Policy Characteristics'!D:D,MATCH($C905,'Policy Characteristics'!$C:$C,0)))</f>
        <v>Decrease Clean Industrial Equipment Cost of Capital</v>
      </c>
      <c r="K905" s="254" t="str">
        <f>IF(ISBLANK(INDEX('Policy Characteristics'!E:E,MATCH($C905,'Policy Characteristics'!$C:$C,0))),"",INDEX('Policy Characteristics'!E:E,MATCH($C905,'Policy Characteristics'!$C:$C,0)))</f>
        <v>indst eqpt cost of capital</v>
      </c>
      <c r="L905" s="261">
        <f>IF(ISBLANK(INDEX('Policy Characteristics'!F:F,MATCH($C905,'Policy Characteristics'!$C:$C,0))),"",INDEX('Policy Characteristics'!F:F,MATCH($C905,'Policy Characteristics'!$C:$C,0)))</f>
        <v>0</v>
      </c>
      <c r="M905" s="261">
        <f>IF(ISBLANK(INDEX('Policy Characteristics'!G:G,MATCH($C905,'Policy Characteristics'!$C:$C,0))),"",INDEX('Policy Characteristics'!G:G,MATCH($C905,'Policy Characteristics'!$C:$C,0)))</f>
        <v>0.5</v>
      </c>
      <c r="N905" s="261">
        <f>IF(ISBLANK(INDEX('Policy Characteristics'!H:H,MATCH($C905,'Policy Characteristics'!$C:$C,0))),"",INDEX('Policy Characteristics'!H:H,MATCH($C905,'Policy Characteristics'!$C:$C,0)))</f>
        <v>0.01</v>
      </c>
      <c r="O905" s="254" t="str">
        <f>IF(ISBLANK(INDEX('Policy Characteristics'!I:I,MATCH($C905,'Policy Characteristics'!$C:$C,0))),"",INDEX('Policy Characteristics'!I:I,MATCH($C905,'Policy Characteristics'!$C:$C,0)))</f>
        <v>% decrease</v>
      </c>
      <c r="P905" s="254" t="str">
        <f>IF(ISBLANK(INDEX('Policy Characteristics'!J:J,MATCH($C905,'Policy Characteristics'!$C:$C,0))),"",INDEX('Policy Characteristics'!J:J,MATCH($C905,'Policy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05" s="254"/>
      <c r="R905" s="254"/>
    </row>
    <row r="906" spans="1:18" ht="30" x14ac:dyDescent="0.25">
      <c r="A906" s="254" t="str">
        <f>IF(ISBLANK(INDEX('Policy Characteristics'!A:A,MATCH($C906,'Policy Characteristics'!$C:$C,0))),"",INDEX('Policy Characteristics'!A:A,MATCH($C906,'Policy Characteristics'!$C:$C,0)))</f>
        <v>Industry</v>
      </c>
      <c r="B906" s="262" t="str">
        <f>IF(ISBLANK(INDEX('Policy Characteristics'!B:B,MATCH($C906,'Policy Characteristics'!$C:$C,0))),"",INDEX('Policy Characteristics'!B:B,MATCH($C906,'Policy Characteristics'!$C:$C,0)))</f>
        <v>Decrease Cost of Capital</v>
      </c>
      <c r="C906" s="254" t="str">
        <f t="shared" si="53"/>
        <v>Perc Decrease in Cost of Capital for Clean Industrial Equipment</v>
      </c>
      <c r="D906" s="1" t="s">
        <v>3916</v>
      </c>
      <c r="E906" s="6" t="s">
        <v>3027</v>
      </c>
      <c r="F906" t="s">
        <v>3890</v>
      </c>
      <c r="G906" t="s">
        <v>2990</v>
      </c>
      <c r="H906" s="47">
        <f t="shared" si="54"/>
        <v>905</v>
      </c>
      <c r="I906" s="324" t="s">
        <v>40</v>
      </c>
      <c r="J906" s="255" t="str">
        <f>IF(ISBLANK(INDEX('Policy Characteristics'!D:D,MATCH($C906,'Policy Characteristics'!$C:$C,0))),"",INDEX('Policy Characteristics'!D:D,MATCH($C906,'Policy Characteristics'!$C:$C,0)))</f>
        <v>Decrease Clean Industrial Equipment Cost of Capital</v>
      </c>
      <c r="K906" s="254" t="str">
        <f>IF(ISBLANK(INDEX('Policy Characteristics'!E:E,MATCH($C906,'Policy Characteristics'!$C:$C,0))),"",INDEX('Policy Characteristics'!E:E,MATCH($C906,'Policy Characteristics'!$C:$C,0)))</f>
        <v>indst eqpt cost of capital</v>
      </c>
      <c r="L906" s="261">
        <f>IF(ISBLANK(INDEX('Policy Characteristics'!F:F,MATCH($C906,'Policy Characteristics'!$C:$C,0))),"",INDEX('Policy Characteristics'!F:F,MATCH($C906,'Policy Characteristics'!$C:$C,0)))</f>
        <v>0</v>
      </c>
      <c r="M906" s="261">
        <f>IF(ISBLANK(INDEX('Policy Characteristics'!G:G,MATCH($C906,'Policy Characteristics'!$C:$C,0))),"",INDEX('Policy Characteristics'!G:G,MATCH($C906,'Policy Characteristics'!$C:$C,0)))</f>
        <v>0.5</v>
      </c>
      <c r="N906" s="261">
        <f>IF(ISBLANK(INDEX('Policy Characteristics'!H:H,MATCH($C906,'Policy Characteristics'!$C:$C,0))),"",INDEX('Policy Characteristics'!H:H,MATCH($C906,'Policy Characteristics'!$C:$C,0)))</f>
        <v>0.01</v>
      </c>
      <c r="O906" s="254" t="str">
        <f>IF(ISBLANK(INDEX('Policy Characteristics'!I:I,MATCH($C906,'Policy Characteristics'!$C:$C,0))),"",INDEX('Policy Characteristics'!I:I,MATCH($C906,'Policy Characteristics'!$C:$C,0)))</f>
        <v>% decrease</v>
      </c>
      <c r="P906" s="254" t="str">
        <f>IF(ISBLANK(INDEX('Policy Characteristics'!J:J,MATCH($C906,'Policy Characteristics'!$C:$C,0))),"",INDEX('Policy Characteristics'!J:J,MATCH($C906,'Policy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06" s="254"/>
      <c r="R906" s="254"/>
    </row>
    <row r="907" spans="1:18" x14ac:dyDescent="0.25">
      <c r="A907" s="254" t="str">
        <f>IF(ISBLANK(INDEX('Policy Characteristics'!A:A,MATCH($C907,'Policy Characteristics'!$C:$C,0))),"",INDEX('Policy Characteristics'!A:A,MATCH($C907,'Policy Characteristics'!$C:$C,0)))</f>
        <v>Industry</v>
      </c>
      <c r="B907" s="262" t="str">
        <f>IF(ISBLANK(INDEX('Policy Characteristics'!B:B,MATCH($C907,'Policy Characteristics'!$C:$C,0))),"",INDEX('Policy Characteristics'!B:B,MATCH($C907,'Policy Characteristics'!$C:$C,0)))</f>
        <v>Decrease Cost of Capital</v>
      </c>
      <c r="C907" s="254" t="str">
        <f t="shared" si="53"/>
        <v>Perc Decrease in Cost of Capital for Clean Industrial Equipment</v>
      </c>
      <c r="D907" s="1" t="s">
        <v>3916</v>
      </c>
      <c r="E907" s="6" t="s">
        <v>3028</v>
      </c>
      <c r="F907" t="s">
        <v>3890</v>
      </c>
      <c r="G907" t="s">
        <v>2547</v>
      </c>
      <c r="H907" s="47">
        <f t="shared" si="54"/>
        <v>906</v>
      </c>
      <c r="I907" s="324" t="s">
        <v>40</v>
      </c>
      <c r="J907" s="255" t="str">
        <f>IF(ISBLANK(INDEX('Policy Characteristics'!D:D,MATCH($C907,'Policy Characteristics'!$C:$C,0))),"",INDEX('Policy Characteristics'!D:D,MATCH($C907,'Policy Characteristics'!$C:$C,0)))</f>
        <v>Decrease Clean Industrial Equipment Cost of Capital</v>
      </c>
      <c r="K907" s="254" t="str">
        <f>IF(ISBLANK(INDEX('Policy Characteristics'!E:E,MATCH($C907,'Policy Characteristics'!$C:$C,0))),"",INDEX('Policy Characteristics'!E:E,MATCH($C907,'Policy Characteristics'!$C:$C,0)))</f>
        <v>indst eqpt cost of capital</v>
      </c>
      <c r="L907" s="261">
        <f>IF(ISBLANK(INDEX('Policy Characteristics'!F:F,MATCH($C907,'Policy Characteristics'!$C:$C,0))),"",INDEX('Policy Characteristics'!F:F,MATCH($C907,'Policy Characteristics'!$C:$C,0)))</f>
        <v>0</v>
      </c>
      <c r="M907" s="261">
        <f>IF(ISBLANK(INDEX('Policy Characteristics'!G:G,MATCH($C907,'Policy Characteristics'!$C:$C,0))),"",INDEX('Policy Characteristics'!G:G,MATCH($C907,'Policy Characteristics'!$C:$C,0)))</f>
        <v>0.5</v>
      </c>
      <c r="N907" s="261">
        <f>IF(ISBLANK(INDEX('Policy Characteristics'!H:H,MATCH($C907,'Policy Characteristics'!$C:$C,0))),"",INDEX('Policy Characteristics'!H:H,MATCH($C907,'Policy Characteristics'!$C:$C,0)))</f>
        <v>0.01</v>
      </c>
      <c r="O907" s="254" t="str">
        <f>IF(ISBLANK(INDEX('Policy Characteristics'!I:I,MATCH($C907,'Policy Characteristics'!$C:$C,0))),"",INDEX('Policy Characteristics'!I:I,MATCH($C907,'Policy Characteristics'!$C:$C,0)))</f>
        <v>% decrease</v>
      </c>
      <c r="P907" s="254" t="str">
        <f>IF(ISBLANK(INDEX('Policy Characteristics'!J:J,MATCH($C907,'Policy Characteristics'!$C:$C,0))),"",INDEX('Policy Characteristics'!J:J,MATCH($C907,'Policy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07" s="254"/>
      <c r="R907" s="254"/>
    </row>
    <row r="908" spans="1:18" x14ac:dyDescent="0.25">
      <c r="A908" s="254" t="str">
        <f>IF(ISBLANK(INDEX('Policy Characteristics'!A:A,MATCH($C908,'Policy Characteristics'!$C:$C,0))),"",INDEX('Policy Characteristics'!A:A,MATCH($C908,'Policy Characteristics'!$C:$C,0)))</f>
        <v>Industry</v>
      </c>
      <c r="B908" s="262" t="str">
        <f>IF(ISBLANK(INDEX('Policy Characteristics'!B:B,MATCH($C908,'Policy Characteristics'!$C:$C,0))),"",INDEX('Policy Characteristics'!B:B,MATCH($C908,'Policy Characteristics'!$C:$C,0)))</f>
        <v>Decrease Cost of Capital</v>
      </c>
      <c r="C908" s="254" t="str">
        <f t="shared" si="53"/>
        <v>Perc Decrease in Cost of Capital for Clean Industrial Equipment</v>
      </c>
      <c r="D908" s="1" t="s">
        <v>3916</v>
      </c>
      <c r="E908" s="6" t="s">
        <v>3029</v>
      </c>
      <c r="F908" t="s">
        <v>3890</v>
      </c>
      <c r="G908" t="s">
        <v>2991</v>
      </c>
      <c r="H908" s="47">
        <f t="shared" si="54"/>
        <v>907</v>
      </c>
      <c r="I908" s="324" t="s">
        <v>40</v>
      </c>
      <c r="J908" s="255" t="str">
        <f>IF(ISBLANK(INDEX('Policy Characteristics'!D:D,MATCH($C908,'Policy Characteristics'!$C:$C,0))),"",INDEX('Policy Characteristics'!D:D,MATCH($C908,'Policy Characteristics'!$C:$C,0)))</f>
        <v>Decrease Clean Industrial Equipment Cost of Capital</v>
      </c>
      <c r="K908" s="254" t="str">
        <f>IF(ISBLANK(INDEX('Policy Characteristics'!E:E,MATCH($C908,'Policy Characteristics'!$C:$C,0))),"",INDEX('Policy Characteristics'!E:E,MATCH($C908,'Policy Characteristics'!$C:$C,0)))</f>
        <v>indst eqpt cost of capital</v>
      </c>
      <c r="L908" s="261">
        <f>IF(ISBLANK(INDEX('Policy Characteristics'!F:F,MATCH($C908,'Policy Characteristics'!$C:$C,0))),"",INDEX('Policy Characteristics'!F:F,MATCH($C908,'Policy Characteristics'!$C:$C,0)))</f>
        <v>0</v>
      </c>
      <c r="M908" s="261">
        <f>IF(ISBLANK(INDEX('Policy Characteristics'!G:G,MATCH($C908,'Policy Characteristics'!$C:$C,0))),"",INDEX('Policy Characteristics'!G:G,MATCH($C908,'Policy Characteristics'!$C:$C,0)))</f>
        <v>0.5</v>
      </c>
      <c r="N908" s="261">
        <f>IF(ISBLANK(INDEX('Policy Characteristics'!H:H,MATCH($C908,'Policy Characteristics'!$C:$C,0))),"",INDEX('Policy Characteristics'!H:H,MATCH($C908,'Policy Characteristics'!$C:$C,0)))</f>
        <v>0.01</v>
      </c>
      <c r="O908" s="254" t="str">
        <f>IF(ISBLANK(INDEX('Policy Characteristics'!I:I,MATCH($C908,'Policy Characteristics'!$C:$C,0))),"",INDEX('Policy Characteristics'!I:I,MATCH($C908,'Policy Characteristics'!$C:$C,0)))</f>
        <v>% decrease</v>
      </c>
      <c r="P908" s="254" t="str">
        <f>IF(ISBLANK(INDEX('Policy Characteristics'!J:J,MATCH($C908,'Policy Characteristics'!$C:$C,0))),"",INDEX('Policy Characteristics'!J:J,MATCH($C908,'Policy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08" s="254"/>
      <c r="R908" s="254"/>
    </row>
    <row r="909" spans="1:18" ht="30" x14ac:dyDescent="0.25">
      <c r="A909" s="254" t="str">
        <f>IF(ISBLANK(INDEX('Policy Characteristics'!A:A,MATCH($C909,'Policy Characteristics'!$C:$C,0))),"",INDEX('Policy Characteristics'!A:A,MATCH($C909,'Policy Characteristics'!$C:$C,0)))</f>
        <v>Industry</v>
      </c>
      <c r="B909" s="262" t="str">
        <f>IF(ISBLANK(INDEX('Policy Characteristics'!B:B,MATCH($C909,'Policy Characteristics'!$C:$C,0))),"",INDEX('Policy Characteristics'!B:B,MATCH($C909,'Policy Characteristics'!$C:$C,0)))</f>
        <v>Decrease Cost of Capital</v>
      </c>
      <c r="C909" s="254" t="str">
        <f t="shared" si="53"/>
        <v>Perc Decrease in Cost of Capital for Clean Industrial Equipment</v>
      </c>
      <c r="D909" s="1" t="s">
        <v>3916</v>
      </c>
      <c r="E909" s="6" t="s">
        <v>3030</v>
      </c>
      <c r="F909" t="s">
        <v>3890</v>
      </c>
      <c r="G909" t="s">
        <v>2992</v>
      </c>
      <c r="H909" s="47">
        <f t="shared" si="54"/>
        <v>908</v>
      </c>
      <c r="I909" s="324" t="s">
        <v>40</v>
      </c>
      <c r="J909" s="255" t="str">
        <f>IF(ISBLANK(INDEX('Policy Characteristics'!D:D,MATCH($C909,'Policy Characteristics'!$C:$C,0))),"",INDEX('Policy Characteristics'!D:D,MATCH($C909,'Policy Characteristics'!$C:$C,0)))</f>
        <v>Decrease Clean Industrial Equipment Cost of Capital</v>
      </c>
      <c r="K909" s="254" t="str">
        <f>IF(ISBLANK(INDEX('Policy Characteristics'!E:E,MATCH($C909,'Policy Characteristics'!$C:$C,0))),"",INDEX('Policy Characteristics'!E:E,MATCH($C909,'Policy Characteristics'!$C:$C,0)))</f>
        <v>indst eqpt cost of capital</v>
      </c>
      <c r="L909" s="261">
        <f>IF(ISBLANK(INDEX('Policy Characteristics'!F:F,MATCH($C909,'Policy Characteristics'!$C:$C,0))),"",INDEX('Policy Characteristics'!F:F,MATCH($C909,'Policy Characteristics'!$C:$C,0)))</f>
        <v>0</v>
      </c>
      <c r="M909" s="261">
        <f>IF(ISBLANK(INDEX('Policy Characteristics'!G:G,MATCH($C909,'Policy Characteristics'!$C:$C,0))),"",INDEX('Policy Characteristics'!G:G,MATCH($C909,'Policy Characteristics'!$C:$C,0)))</f>
        <v>0.5</v>
      </c>
      <c r="N909" s="261">
        <f>IF(ISBLANK(INDEX('Policy Characteristics'!H:H,MATCH($C909,'Policy Characteristics'!$C:$C,0))),"",INDEX('Policy Characteristics'!H:H,MATCH($C909,'Policy Characteristics'!$C:$C,0)))</f>
        <v>0.01</v>
      </c>
      <c r="O909" s="254" t="str">
        <f>IF(ISBLANK(INDEX('Policy Characteristics'!I:I,MATCH($C909,'Policy Characteristics'!$C:$C,0))),"",INDEX('Policy Characteristics'!I:I,MATCH($C909,'Policy Characteristics'!$C:$C,0)))</f>
        <v>% decrease</v>
      </c>
      <c r="P909" s="254" t="str">
        <f>IF(ISBLANK(INDEX('Policy Characteristics'!J:J,MATCH($C909,'Policy Characteristics'!$C:$C,0))),"",INDEX('Policy Characteristics'!J:J,MATCH($C909,'Policy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09" s="254"/>
      <c r="R909" s="254"/>
    </row>
    <row r="910" spans="1:18" x14ac:dyDescent="0.25">
      <c r="A910" s="254" t="str">
        <f>IF(ISBLANK(INDEX('Policy Characteristics'!A:A,MATCH($C910,'Policy Characteristics'!$C:$C,0))),"",INDEX('Policy Characteristics'!A:A,MATCH($C910,'Policy Characteristics'!$C:$C,0)))</f>
        <v>Industry</v>
      </c>
      <c r="B910" s="262" t="str">
        <f>IF(ISBLANK(INDEX('Policy Characteristics'!B:B,MATCH($C910,'Policy Characteristics'!$C:$C,0))),"",INDEX('Policy Characteristics'!B:B,MATCH($C910,'Policy Characteristics'!$C:$C,0)))</f>
        <v>Decrease Cost of Capital</v>
      </c>
      <c r="C910" s="254" t="str">
        <f t="shared" si="53"/>
        <v>Perc Decrease in Cost of Capital for Clean Industrial Equipment</v>
      </c>
      <c r="D910" s="1" t="s">
        <v>3916</v>
      </c>
      <c r="E910" s="6" t="s">
        <v>3031</v>
      </c>
      <c r="F910" t="s">
        <v>3890</v>
      </c>
      <c r="G910" t="s">
        <v>2993</v>
      </c>
      <c r="H910" s="47">
        <f t="shared" si="54"/>
        <v>909</v>
      </c>
      <c r="I910" s="324" t="s">
        <v>40</v>
      </c>
      <c r="J910" s="255" t="str">
        <f>IF(ISBLANK(INDEX('Policy Characteristics'!D:D,MATCH($C910,'Policy Characteristics'!$C:$C,0))),"",INDEX('Policy Characteristics'!D:D,MATCH($C910,'Policy Characteristics'!$C:$C,0)))</f>
        <v>Decrease Clean Industrial Equipment Cost of Capital</v>
      </c>
      <c r="K910" s="254" t="str">
        <f>IF(ISBLANK(INDEX('Policy Characteristics'!E:E,MATCH($C910,'Policy Characteristics'!$C:$C,0))),"",INDEX('Policy Characteristics'!E:E,MATCH($C910,'Policy Characteristics'!$C:$C,0)))</f>
        <v>indst eqpt cost of capital</v>
      </c>
      <c r="L910" s="261">
        <f>IF(ISBLANK(INDEX('Policy Characteristics'!F:F,MATCH($C910,'Policy Characteristics'!$C:$C,0))),"",INDEX('Policy Characteristics'!F:F,MATCH($C910,'Policy Characteristics'!$C:$C,0)))</f>
        <v>0</v>
      </c>
      <c r="M910" s="261">
        <f>IF(ISBLANK(INDEX('Policy Characteristics'!G:G,MATCH($C910,'Policy Characteristics'!$C:$C,0))),"",INDEX('Policy Characteristics'!G:G,MATCH($C910,'Policy Characteristics'!$C:$C,0)))</f>
        <v>0.5</v>
      </c>
      <c r="N910" s="261">
        <f>IF(ISBLANK(INDEX('Policy Characteristics'!H:H,MATCH($C910,'Policy Characteristics'!$C:$C,0))),"",INDEX('Policy Characteristics'!H:H,MATCH($C910,'Policy Characteristics'!$C:$C,0)))</f>
        <v>0.01</v>
      </c>
      <c r="O910" s="254" t="str">
        <f>IF(ISBLANK(INDEX('Policy Characteristics'!I:I,MATCH($C910,'Policy Characteristics'!$C:$C,0))),"",INDEX('Policy Characteristics'!I:I,MATCH($C910,'Policy Characteristics'!$C:$C,0)))</f>
        <v>% decrease</v>
      </c>
      <c r="P910" s="254" t="str">
        <f>IF(ISBLANK(INDEX('Policy Characteristics'!J:J,MATCH($C910,'Policy Characteristics'!$C:$C,0))),"",INDEX('Policy Characteristics'!J:J,MATCH($C910,'Policy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10" s="254"/>
      <c r="R910" s="254"/>
    </row>
    <row r="911" spans="1:18" x14ac:dyDescent="0.25">
      <c r="A911" s="254" t="str">
        <f>IF(ISBLANK(INDEX('Policy Characteristics'!A:A,MATCH($C911,'Policy Characteristics'!$C:$C,0))),"",INDEX('Policy Characteristics'!A:A,MATCH($C911,'Policy Characteristics'!$C:$C,0)))</f>
        <v>Industry</v>
      </c>
      <c r="B911" s="262" t="str">
        <f>IF(ISBLANK(INDEX('Policy Characteristics'!B:B,MATCH($C911,'Policy Characteristics'!$C:$C,0))),"",INDEX('Policy Characteristics'!B:B,MATCH($C911,'Policy Characteristics'!$C:$C,0)))</f>
        <v>Decrease Cost of Capital</v>
      </c>
      <c r="C911" s="254" t="str">
        <f t="shared" si="53"/>
        <v>Perc Decrease in Cost of Capital for Clean Industrial Equipment</v>
      </c>
      <c r="D911" s="1" t="s">
        <v>3916</v>
      </c>
      <c r="E911" s="6" t="s">
        <v>3032</v>
      </c>
      <c r="F911" t="s">
        <v>3890</v>
      </c>
      <c r="G911" t="s">
        <v>2994</v>
      </c>
      <c r="H911" s="47">
        <f t="shared" si="54"/>
        <v>910</v>
      </c>
      <c r="I911" s="324" t="s">
        <v>40</v>
      </c>
      <c r="J911" s="255" t="str">
        <f>IF(ISBLANK(INDEX('Policy Characteristics'!D:D,MATCH($C911,'Policy Characteristics'!$C:$C,0))),"",INDEX('Policy Characteristics'!D:D,MATCH($C911,'Policy Characteristics'!$C:$C,0)))</f>
        <v>Decrease Clean Industrial Equipment Cost of Capital</v>
      </c>
      <c r="K911" s="254" t="str">
        <f>IF(ISBLANK(INDEX('Policy Characteristics'!E:E,MATCH($C911,'Policy Characteristics'!$C:$C,0))),"",INDEX('Policy Characteristics'!E:E,MATCH($C911,'Policy Characteristics'!$C:$C,0)))</f>
        <v>indst eqpt cost of capital</v>
      </c>
      <c r="L911" s="261">
        <f>IF(ISBLANK(INDEX('Policy Characteristics'!F:F,MATCH($C911,'Policy Characteristics'!$C:$C,0))),"",INDEX('Policy Characteristics'!F:F,MATCH($C911,'Policy Characteristics'!$C:$C,0)))</f>
        <v>0</v>
      </c>
      <c r="M911" s="261">
        <f>IF(ISBLANK(INDEX('Policy Characteristics'!G:G,MATCH($C911,'Policy Characteristics'!$C:$C,0))),"",INDEX('Policy Characteristics'!G:G,MATCH($C911,'Policy Characteristics'!$C:$C,0)))</f>
        <v>0.5</v>
      </c>
      <c r="N911" s="261">
        <f>IF(ISBLANK(INDEX('Policy Characteristics'!H:H,MATCH($C911,'Policy Characteristics'!$C:$C,0))),"",INDEX('Policy Characteristics'!H:H,MATCH($C911,'Policy Characteristics'!$C:$C,0)))</f>
        <v>0.01</v>
      </c>
      <c r="O911" s="254" t="str">
        <f>IF(ISBLANK(INDEX('Policy Characteristics'!I:I,MATCH($C911,'Policy Characteristics'!$C:$C,0))),"",INDEX('Policy Characteristics'!I:I,MATCH($C911,'Policy Characteristics'!$C:$C,0)))</f>
        <v>% decrease</v>
      </c>
      <c r="P911" s="254" t="str">
        <f>IF(ISBLANK(INDEX('Policy Characteristics'!J:J,MATCH($C911,'Policy Characteristics'!$C:$C,0))),"",INDEX('Policy Characteristics'!J:J,MATCH($C911,'Policy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11" s="254" t="str">
        <f>IF(ISBLANK(INDEX('Policy Characteristics'!K:K,MATCH($C911,'Policy Characteristics'!$C:$C,0))),"",INDEX('Policy Characteristics'!K:K,MATCH($C911,'Policy Characteristics'!$C:$C,0)))</f>
        <v/>
      </c>
      <c r="R911" s="254" t="str">
        <f>IF(ISBLANK(INDEX('Policy Characteristics'!L:L,MATCH($C911,'Policy Characteristics'!$C:$C,0))),"",INDEX('Policy Characteristics'!L:L,MATCH($C911,'Policy Characteristics'!$C:$C,0)))</f>
        <v/>
      </c>
    </row>
    <row r="912" spans="1:18" x14ac:dyDescent="0.25">
      <c r="A912" s="254" t="str">
        <f>IF(ISBLANK(INDEX('Policy Characteristics'!A:A,MATCH($C912,'Policy Characteristics'!$C:$C,0))),"",INDEX('Policy Characteristics'!A:A,MATCH($C912,'Policy Characteristics'!$C:$C,0)))</f>
        <v>Industry</v>
      </c>
      <c r="B912" s="262" t="str">
        <f>IF(ISBLANK(INDEX('Policy Characteristics'!B:B,MATCH($C912,'Policy Characteristics'!$C:$C,0))),"",INDEX('Policy Characteristics'!B:B,MATCH($C912,'Policy Characteristics'!$C:$C,0)))</f>
        <v>Decrease Cost of Capital</v>
      </c>
      <c r="C912" s="254" t="str">
        <f t="shared" si="53"/>
        <v>Perc Decrease in Cost of Capital for Clean Industrial Equipment</v>
      </c>
      <c r="D912" s="1" t="s">
        <v>3916</v>
      </c>
      <c r="E912" s="6" t="s">
        <v>3033</v>
      </c>
      <c r="F912" t="s">
        <v>3890</v>
      </c>
      <c r="G912" t="s">
        <v>2995</v>
      </c>
      <c r="H912" s="47">
        <f t="shared" si="54"/>
        <v>911</v>
      </c>
      <c r="I912" s="324" t="s">
        <v>40</v>
      </c>
      <c r="J912" s="255" t="str">
        <f>IF(ISBLANK(INDEX('Policy Characteristics'!D:D,MATCH($C912,'Policy Characteristics'!$C:$C,0))),"",INDEX('Policy Characteristics'!D:D,MATCH($C912,'Policy Characteristics'!$C:$C,0)))</f>
        <v>Decrease Clean Industrial Equipment Cost of Capital</v>
      </c>
      <c r="K912" s="254" t="str">
        <f>IF(ISBLANK(INDEX('Policy Characteristics'!E:E,MATCH($C912,'Policy Characteristics'!$C:$C,0))),"",INDEX('Policy Characteristics'!E:E,MATCH($C912,'Policy Characteristics'!$C:$C,0)))</f>
        <v>indst eqpt cost of capital</v>
      </c>
      <c r="L912" s="261">
        <f>IF(ISBLANK(INDEX('Policy Characteristics'!F:F,MATCH($C912,'Policy Characteristics'!$C:$C,0))),"",INDEX('Policy Characteristics'!F:F,MATCH($C912,'Policy Characteristics'!$C:$C,0)))</f>
        <v>0</v>
      </c>
      <c r="M912" s="261">
        <f>IF(ISBLANK(INDEX('Policy Characteristics'!G:G,MATCH($C912,'Policy Characteristics'!$C:$C,0))),"",INDEX('Policy Characteristics'!G:G,MATCH($C912,'Policy Characteristics'!$C:$C,0)))</f>
        <v>0.5</v>
      </c>
      <c r="N912" s="261">
        <f>IF(ISBLANK(INDEX('Policy Characteristics'!H:H,MATCH($C912,'Policy Characteristics'!$C:$C,0))),"",INDEX('Policy Characteristics'!H:H,MATCH($C912,'Policy Characteristics'!$C:$C,0)))</f>
        <v>0.01</v>
      </c>
      <c r="O912" s="254" t="str">
        <f>IF(ISBLANK(INDEX('Policy Characteristics'!I:I,MATCH($C912,'Policy Characteristics'!$C:$C,0))),"",INDEX('Policy Characteristics'!I:I,MATCH($C912,'Policy Characteristics'!$C:$C,0)))</f>
        <v>% decrease</v>
      </c>
      <c r="P912" s="254" t="str">
        <f>IF(ISBLANK(INDEX('Policy Characteristics'!J:J,MATCH($C912,'Policy Characteristics'!$C:$C,0))),"",INDEX('Policy Characteristics'!J:J,MATCH($C912,'Policy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12" s="254" t="str">
        <f>IF(ISBLANK(INDEX('Policy Characteristics'!K:K,MATCH($C912,'Policy Characteristics'!$C:$C,0))),"",INDEX('Policy Characteristics'!K:K,MATCH($C912,'Policy Characteristics'!$C:$C,0)))</f>
        <v/>
      </c>
      <c r="R912" s="254" t="str">
        <f>IF(ISBLANK(INDEX('Policy Characteristics'!L:L,MATCH($C912,'Policy Characteristics'!$C:$C,0))),"",INDEX('Policy Characteristics'!L:L,MATCH($C912,'Policy Characteristics'!$C:$C,0)))</f>
        <v/>
      </c>
    </row>
    <row r="913" spans="1:18" x14ac:dyDescent="0.25">
      <c r="A913" s="254" t="str">
        <f>IF(ISBLANK(INDEX('Policy Characteristics'!A:A,MATCH($C913,'Policy Characteristics'!$C:$C,0))),"",INDEX('Policy Characteristics'!A:A,MATCH($C913,'Policy Characteristics'!$C:$C,0)))</f>
        <v>Industry</v>
      </c>
      <c r="B913" s="262" t="str">
        <f>IF(ISBLANK(INDEX('Policy Characteristics'!B:B,MATCH($C913,'Policy Characteristics'!$C:$C,0))),"",INDEX('Policy Characteristics'!B:B,MATCH($C913,'Policy Characteristics'!$C:$C,0)))</f>
        <v>Decrease Cost of Capital</v>
      </c>
      <c r="C913" s="254" t="str">
        <f t="shared" si="53"/>
        <v>Perc Decrease in Cost of Capital for Clean Industrial Equipment</v>
      </c>
      <c r="D913" s="1" t="s">
        <v>3916</v>
      </c>
      <c r="E913" s="6" t="s">
        <v>3034</v>
      </c>
      <c r="F913" t="s">
        <v>3890</v>
      </c>
      <c r="G913" t="s">
        <v>2996</v>
      </c>
      <c r="H913" s="47">
        <f t="shared" si="54"/>
        <v>912</v>
      </c>
      <c r="I913" s="324" t="s">
        <v>40</v>
      </c>
      <c r="J913" s="255" t="str">
        <f>IF(ISBLANK(INDEX('Policy Characteristics'!D:D,MATCH($C913,'Policy Characteristics'!$C:$C,0))),"",INDEX('Policy Characteristics'!D:D,MATCH($C913,'Policy Characteristics'!$C:$C,0)))</f>
        <v>Decrease Clean Industrial Equipment Cost of Capital</v>
      </c>
      <c r="K913" s="254" t="str">
        <f>IF(ISBLANK(INDEX('Policy Characteristics'!E:E,MATCH($C913,'Policy Characteristics'!$C:$C,0))),"",INDEX('Policy Characteristics'!E:E,MATCH($C913,'Policy Characteristics'!$C:$C,0)))</f>
        <v>indst eqpt cost of capital</v>
      </c>
      <c r="L913" s="261">
        <f>IF(ISBLANK(INDEX('Policy Characteristics'!F:F,MATCH($C913,'Policy Characteristics'!$C:$C,0))),"",INDEX('Policy Characteristics'!F:F,MATCH($C913,'Policy Characteristics'!$C:$C,0)))</f>
        <v>0</v>
      </c>
      <c r="M913" s="261">
        <f>IF(ISBLANK(INDEX('Policy Characteristics'!G:G,MATCH($C913,'Policy Characteristics'!$C:$C,0))),"",INDEX('Policy Characteristics'!G:G,MATCH($C913,'Policy Characteristics'!$C:$C,0)))</f>
        <v>0.5</v>
      </c>
      <c r="N913" s="261">
        <f>IF(ISBLANK(INDEX('Policy Characteristics'!H:H,MATCH($C913,'Policy Characteristics'!$C:$C,0))),"",INDEX('Policy Characteristics'!H:H,MATCH($C913,'Policy Characteristics'!$C:$C,0)))</f>
        <v>0.01</v>
      </c>
      <c r="O913" s="254" t="str">
        <f>IF(ISBLANK(INDEX('Policy Characteristics'!I:I,MATCH($C913,'Policy Characteristics'!$C:$C,0))),"",INDEX('Policy Characteristics'!I:I,MATCH($C913,'Policy Characteristics'!$C:$C,0)))</f>
        <v>% decrease</v>
      </c>
      <c r="P913" s="254" t="str">
        <f>IF(ISBLANK(INDEX('Policy Characteristics'!J:J,MATCH($C913,'Policy Characteristics'!$C:$C,0))),"",INDEX('Policy Characteristics'!J:J,MATCH($C913,'Policy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13" s="254" t="str">
        <f>IF(ISBLANK(INDEX('Policy Characteristics'!K:K,MATCH($C913,'Policy Characteristics'!$C:$C,0))),"",INDEX('Policy Characteristics'!K:K,MATCH($C913,'Policy Characteristics'!$C:$C,0)))</f>
        <v/>
      </c>
      <c r="R913" s="254" t="str">
        <f>IF(ISBLANK(INDEX('Policy Characteristics'!L:L,MATCH($C913,'Policy Characteristics'!$C:$C,0))),"",INDEX('Policy Characteristics'!L:L,MATCH($C913,'Policy Characteristics'!$C:$C,0)))</f>
        <v/>
      </c>
    </row>
    <row r="914" spans="1:18" x14ac:dyDescent="0.25">
      <c r="A914" s="254" t="str">
        <f>IF(ISBLANK(INDEX('Policy Characteristics'!A:A,MATCH($C914,'Policy Characteristics'!$C:$C,0))),"",INDEX('Policy Characteristics'!A:A,MATCH($C914,'Policy Characteristics'!$C:$C,0)))</f>
        <v>Industry</v>
      </c>
      <c r="B914" s="262" t="str">
        <f>IF(ISBLANK(INDEX('Policy Characteristics'!B:B,MATCH($C914,'Policy Characteristics'!$C:$C,0))),"",INDEX('Policy Characteristics'!B:B,MATCH($C914,'Policy Characteristics'!$C:$C,0)))</f>
        <v>Decrease Cost of Capital</v>
      </c>
      <c r="C914" s="254" t="str">
        <f t="shared" si="53"/>
        <v>Perc Decrease in Cost of Capital for Clean Industrial Equipment</v>
      </c>
      <c r="D914" s="1" t="s">
        <v>3916</v>
      </c>
      <c r="E914" s="6" t="s">
        <v>3035</v>
      </c>
      <c r="F914" t="s">
        <v>3890</v>
      </c>
      <c r="G914" t="s">
        <v>2997</v>
      </c>
      <c r="H914" s="47">
        <f t="shared" si="54"/>
        <v>913</v>
      </c>
      <c r="I914" s="324" t="s">
        <v>40</v>
      </c>
      <c r="J914" s="255" t="str">
        <f>IF(ISBLANK(INDEX('Policy Characteristics'!D:D,MATCH($C914,'Policy Characteristics'!$C:$C,0))),"",INDEX('Policy Characteristics'!D:D,MATCH($C914,'Policy Characteristics'!$C:$C,0)))</f>
        <v>Decrease Clean Industrial Equipment Cost of Capital</v>
      </c>
      <c r="K914" s="254" t="str">
        <f>IF(ISBLANK(INDEX('Policy Characteristics'!E:E,MATCH($C914,'Policy Characteristics'!$C:$C,0))),"",INDEX('Policy Characteristics'!E:E,MATCH($C914,'Policy Characteristics'!$C:$C,0)))</f>
        <v>indst eqpt cost of capital</v>
      </c>
      <c r="L914" s="261">
        <f>IF(ISBLANK(INDEX('Policy Characteristics'!F:F,MATCH($C914,'Policy Characteristics'!$C:$C,0))),"",INDEX('Policy Characteristics'!F:F,MATCH($C914,'Policy Characteristics'!$C:$C,0)))</f>
        <v>0</v>
      </c>
      <c r="M914" s="261">
        <f>IF(ISBLANK(INDEX('Policy Characteristics'!G:G,MATCH($C914,'Policy Characteristics'!$C:$C,0))),"",INDEX('Policy Characteristics'!G:G,MATCH($C914,'Policy Characteristics'!$C:$C,0)))</f>
        <v>0.5</v>
      </c>
      <c r="N914" s="261">
        <f>IF(ISBLANK(INDEX('Policy Characteristics'!H:H,MATCH($C914,'Policy Characteristics'!$C:$C,0))),"",INDEX('Policy Characteristics'!H:H,MATCH($C914,'Policy Characteristics'!$C:$C,0)))</f>
        <v>0.01</v>
      </c>
      <c r="O914" s="254" t="str">
        <f>IF(ISBLANK(INDEX('Policy Characteristics'!I:I,MATCH($C914,'Policy Characteristics'!$C:$C,0))),"",INDEX('Policy Characteristics'!I:I,MATCH($C914,'Policy Characteristics'!$C:$C,0)))</f>
        <v>% decrease</v>
      </c>
      <c r="P914" s="254" t="str">
        <f>IF(ISBLANK(INDEX('Policy Characteristics'!J:J,MATCH($C914,'Policy Characteristics'!$C:$C,0))),"",INDEX('Policy Characteristics'!J:J,MATCH($C914,'Policy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14" s="254" t="str">
        <f>IF(ISBLANK(INDEX('Policy Characteristics'!K:K,MATCH($C914,'Policy Characteristics'!$C:$C,0))),"",INDEX('Policy Characteristics'!K:K,MATCH($C914,'Policy Characteristics'!$C:$C,0)))</f>
        <v/>
      </c>
      <c r="R914" s="254" t="str">
        <f>IF(ISBLANK(INDEX('Policy Characteristics'!L:L,MATCH($C914,'Policy Characteristics'!$C:$C,0))),"",INDEX('Policy Characteristics'!L:L,MATCH($C914,'Policy Characteristics'!$C:$C,0)))</f>
        <v/>
      </c>
    </row>
    <row r="915" spans="1:18" x14ac:dyDescent="0.25">
      <c r="A915" s="254" t="str">
        <f>IF(ISBLANK(INDEX('Policy Characteristics'!A:A,MATCH($C915,'Policy Characteristics'!$C:$C,0))),"",INDEX('Policy Characteristics'!A:A,MATCH($C915,'Policy Characteristics'!$C:$C,0)))</f>
        <v>Industry</v>
      </c>
      <c r="B915" s="262" t="str">
        <f>IF(ISBLANK(INDEX('Policy Characteristics'!B:B,MATCH($C915,'Policy Characteristics'!$C:$C,0))),"",INDEX('Policy Characteristics'!B:B,MATCH($C915,'Policy Characteristics'!$C:$C,0)))</f>
        <v>Decrease Cost of Capital</v>
      </c>
      <c r="C915" s="254" t="str">
        <f t="shared" si="53"/>
        <v>Perc Decrease in Cost of Capital for Clean Industrial Equipment</v>
      </c>
      <c r="D915" s="1" t="s">
        <v>3916</v>
      </c>
      <c r="E915" s="6" t="s">
        <v>3036</v>
      </c>
      <c r="F915" t="s">
        <v>3890</v>
      </c>
      <c r="G915" t="s">
        <v>2998</v>
      </c>
      <c r="H915" s="47">
        <f t="shared" si="54"/>
        <v>914</v>
      </c>
      <c r="I915" s="324" t="s">
        <v>40</v>
      </c>
      <c r="J915" s="255" t="str">
        <f>IF(ISBLANK(INDEX('Policy Characteristics'!D:D,MATCH($C915,'Policy Characteristics'!$C:$C,0))),"",INDEX('Policy Characteristics'!D:D,MATCH($C915,'Policy Characteristics'!$C:$C,0)))</f>
        <v>Decrease Clean Industrial Equipment Cost of Capital</v>
      </c>
      <c r="K915" s="254" t="str">
        <f>IF(ISBLANK(INDEX('Policy Characteristics'!E:E,MATCH($C915,'Policy Characteristics'!$C:$C,0))),"",INDEX('Policy Characteristics'!E:E,MATCH($C915,'Policy Characteristics'!$C:$C,0)))</f>
        <v>indst eqpt cost of capital</v>
      </c>
      <c r="L915" s="261">
        <f>IF(ISBLANK(INDEX('Policy Characteristics'!F:F,MATCH($C915,'Policy Characteristics'!$C:$C,0))),"",INDEX('Policy Characteristics'!F:F,MATCH($C915,'Policy Characteristics'!$C:$C,0)))</f>
        <v>0</v>
      </c>
      <c r="M915" s="261">
        <f>IF(ISBLANK(INDEX('Policy Characteristics'!G:G,MATCH($C915,'Policy Characteristics'!$C:$C,0))),"",INDEX('Policy Characteristics'!G:G,MATCH($C915,'Policy Characteristics'!$C:$C,0)))</f>
        <v>0.5</v>
      </c>
      <c r="N915" s="261">
        <f>IF(ISBLANK(INDEX('Policy Characteristics'!H:H,MATCH($C915,'Policy Characteristics'!$C:$C,0))),"",INDEX('Policy Characteristics'!H:H,MATCH($C915,'Policy Characteristics'!$C:$C,0)))</f>
        <v>0.01</v>
      </c>
      <c r="O915" s="254" t="str">
        <f>IF(ISBLANK(INDEX('Policy Characteristics'!I:I,MATCH($C915,'Policy Characteristics'!$C:$C,0))),"",INDEX('Policy Characteristics'!I:I,MATCH($C915,'Policy Characteristics'!$C:$C,0)))</f>
        <v>% decrease</v>
      </c>
      <c r="P915" s="254" t="str">
        <f>IF(ISBLANK(INDEX('Policy Characteristics'!J:J,MATCH($C915,'Policy Characteristics'!$C:$C,0))),"",INDEX('Policy Characteristics'!J:J,MATCH($C915,'Policy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15" s="254" t="str">
        <f>IF(ISBLANK(INDEX('Policy Characteristics'!K:K,MATCH($C915,'Policy Characteristics'!$C:$C,0))),"",INDEX('Policy Characteristics'!K:K,MATCH($C915,'Policy Characteristics'!$C:$C,0)))</f>
        <v/>
      </c>
      <c r="R915" s="254" t="str">
        <f>IF(ISBLANK(INDEX('Policy Characteristics'!L:L,MATCH($C915,'Policy Characteristics'!$C:$C,0))),"",INDEX('Policy Characteristics'!L:L,MATCH($C915,'Policy Characteristics'!$C:$C,0)))</f>
        <v/>
      </c>
    </row>
    <row r="916" spans="1:18" ht="30" x14ac:dyDescent="0.25">
      <c r="A916" s="254" t="str">
        <f>IF(ISBLANK(INDEX('Policy Characteristics'!A:A,MATCH($C916,'Policy Characteristics'!$C:$C,0))),"",INDEX('Policy Characteristics'!A:A,MATCH($C916,'Policy Characteristics'!$C:$C,0)))</f>
        <v>Industry</v>
      </c>
      <c r="B916" s="262" t="str">
        <f>IF(ISBLANK(INDEX('Policy Characteristics'!B:B,MATCH($C916,'Policy Characteristics'!$C:$C,0))),"",INDEX('Policy Characteristics'!B:B,MATCH($C916,'Policy Characteristics'!$C:$C,0)))</f>
        <v>Decrease Cost of Capital</v>
      </c>
      <c r="C916" s="254" t="str">
        <f t="shared" si="53"/>
        <v>Perc Decrease in Cost of Capital for Clean Industrial Equipment</v>
      </c>
      <c r="D916" s="1" t="s">
        <v>3916</v>
      </c>
      <c r="E916" s="6" t="s">
        <v>3037</v>
      </c>
      <c r="F916" t="s">
        <v>3890</v>
      </c>
      <c r="G916" t="s">
        <v>2999</v>
      </c>
      <c r="H916" s="47">
        <f t="shared" si="54"/>
        <v>915</v>
      </c>
      <c r="I916" s="324" t="s">
        <v>40</v>
      </c>
      <c r="J916" s="255" t="str">
        <f>IF(ISBLANK(INDEX('Policy Characteristics'!D:D,MATCH($C916,'Policy Characteristics'!$C:$C,0))),"",INDEX('Policy Characteristics'!D:D,MATCH($C916,'Policy Characteristics'!$C:$C,0)))</f>
        <v>Decrease Clean Industrial Equipment Cost of Capital</v>
      </c>
      <c r="K916" s="254" t="str">
        <f>IF(ISBLANK(INDEX('Policy Characteristics'!E:E,MATCH($C916,'Policy Characteristics'!$C:$C,0))),"",INDEX('Policy Characteristics'!E:E,MATCH($C916,'Policy Characteristics'!$C:$C,0)))</f>
        <v>indst eqpt cost of capital</v>
      </c>
      <c r="L916" s="261">
        <f>IF(ISBLANK(INDEX('Policy Characteristics'!F:F,MATCH($C916,'Policy Characteristics'!$C:$C,0))),"",INDEX('Policy Characteristics'!F:F,MATCH($C916,'Policy Characteristics'!$C:$C,0)))</f>
        <v>0</v>
      </c>
      <c r="M916" s="261">
        <f>IF(ISBLANK(INDEX('Policy Characteristics'!G:G,MATCH($C916,'Policy Characteristics'!$C:$C,0))),"",INDEX('Policy Characteristics'!G:G,MATCH($C916,'Policy Characteristics'!$C:$C,0)))</f>
        <v>0.5</v>
      </c>
      <c r="N916" s="261">
        <f>IF(ISBLANK(INDEX('Policy Characteristics'!H:H,MATCH($C916,'Policy Characteristics'!$C:$C,0))),"",INDEX('Policy Characteristics'!H:H,MATCH($C916,'Policy Characteristics'!$C:$C,0)))</f>
        <v>0.01</v>
      </c>
      <c r="O916" s="254" t="str">
        <f>IF(ISBLANK(INDEX('Policy Characteristics'!I:I,MATCH($C916,'Policy Characteristics'!$C:$C,0))),"",INDEX('Policy Characteristics'!I:I,MATCH($C916,'Policy Characteristics'!$C:$C,0)))</f>
        <v>% decrease</v>
      </c>
      <c r="P916" s="254" t="str">
        <f>IF(ISBLANK(INDEX('Policy Characteristics'!J:J,MATCH($C916,'Policy Characteristics'!$C:$C,0))),"",INDEX('Policy Characteristics'!J:J,MATCH($C916,'Policy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16" s="254" t="str">
        <f>IF(ISBLANK(INDEX('Policy Characteristics'!K:K,MATCH($C916,'Policy Characteristics'!$C:$C,0))),"",INDEX('Policy Characteristics'!K:K,MATCH($C916,'Policy Characteristics'!$C:$C,0)))</f>
        <v/>
      </c>
      <c r="R916" s="254" t="str">
        <f>IF(ISBLANK(INDEX('Policy Characteristics'!L:L,MATCH($C916,'Policy Characteristics'!$C:$C,0))),"",INDEX('Policy Characteristics'!L:L,MATCH($C916,'Policy Characteristics'!$C:$C,0)))</f>
        <v/>
      </c>
    </row>
    <row r="917" spans="1:18" x14ac:dyDescent="0.25">
      <c r="A917" s="254" t="str">
        <f>IF(ISBLANK(INDEX('Policy Characteristics'!A:A,MATCH($C917,'Policy Characteristics'!$C:$C,0))),"",INDEX('Policy Characteristics'!A:A,MATCH($C917,'Policy Characteristics'!$C:$C,0)))</f>
        <v>Industry</v>
      </c>
      <c r="B917" s="262" t="str">
        <f>IF(ISBLANK(INDEX('Policy Characteristics'!B:B,MATCH($C917,'Policy Characteristics'!$C:$C,0))),"",INDEX('Policy Characteristics'!B:B,MATCH($C917,'Policy Characteristics'!$C:$C,0)))</f>
        <v>Decrease Cost of Capital</v>
      </c>
      <c r="C917" s="254" t="str">
        <f t="shared" si="53"/>
        <v>Perc Decrease in Cost of Capital for Clean Industrial Equipment</v>
      </c>
      <c r="D917" s="1" t="s">
        <v>3916</v>
      </c>
      <c r="E917" s="6" t="s">
        <v>3038</v>
      </c>
      <c r="F917" t="s">
        <v>3890</v>
      </c>
      <c r="G917" t="s">
        <v>3041</v>
      </c>
      <c r="H917" s="47">
        <f t="shared" si="54"/>
        <v>916</v>
      </c>
      <c r="I917" s="324" t="s">
        <v>40</v>
      </c>
      <c r="J917" s="255" t="str">
        <f>IF(ISBLANK(INDEX('Policy Characteristics'!D:D,MATCH($C917,'Policy Characteristics'!$C:$C,0))),"",INDEX('Policy Characteristics'!D:D,MATCH($C917,'Policy Characteristics'!$C:$C,0)))</f>
        <v>Decrease Clean Industrial Equipment Cost of Capital</v>
      </c>
      <c r="K917" s="254" t="str">
        <f>IF(ISBLANK(INDEX('Policy Characteristics'!E:E,MATCH($C917,'Policy Characteristics'!$C:$C,0))),"",INDEX('Policy Characteristics'!E:E,MATCH($C917,'Policy Characteristics'!$C:$C,0)))</f>
        <v>indst eqpt cost of capital</v>
      </c>
      <c r="L917" s="261">
        <f>IF(ISBLANK(INDEX('Policy Characteristics'!F:F,MATCH($C917,'Policy Characteristics'!$C:$C,0))),"",INDEX('Policy Characteristics'!F:F,MATCH($C917,'Policy Characteristics'!$C:$C,0)))</f>
        <v>0</v>
      </c>
      <c r="M917" s="261">
        <f>IF(ISBLANK(INDEX('Policy Characteristics'!G:G,MATCH($C917,'Policy Characteristics'!$C:$C,0))),"",INDEX('Policy Characteristics'!G:G,MATCH($C917,'Policy Characteristics'!$C:$C,0)))</f>
        <v>0.5</v>
      </c>
      <c r="N917" s="261">
        <f>IF(ISBLANK(INDEX('Policy Characteristics'!H:H,MATCH($C917,'Policy Characteristics'!$C:$C,0))),"",INDEX('Policy Characteristics'!H:H,MATCH($C917,'Policy Characteristics'!$C:$C,0)))</f>
        <v>0.01</v>
      </c>
      <c r="O917" s="254" t="str">
        <f>IF(ISBLANK(INDEX('Policy Characteristics'!I:I,MATCH($C917,'Policy Characteristics'!$C:$C,0))),"",INDEX('Policy Characteristics'!I:I,MATCH($C917,'Policy Characteristics'!$C:$C,0)))</f>
        <v>% decrease</v>
      </c>
      <c r="P917" s="254" t="str">
        <f>IF(ISBLANK(INDEX('Policy Characteristics'!J:J,MATCH($C917,'Policy Characteristics'!$C:$C,0))),"",INDEX('Policy Characteristics'!J:J,MATCH($C917,'Policy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17" s="254" t="str">
        <f>IF(ISBLANK(INDEX('Policy Characteristics'!K:K,MATCH($C917,'Policy Characteristics'!$C:$C,0))),"",INDEX('Policy Characteristics'!K:K,MATCH($C917,'Policy Characteristics'!$C:$C,0)))</f>
        <v/>
      </c>
      <c r="R917" s="254" t="str">
        <f>IF(ISBLANK(INDEX('Policy Characteristics'!L:L,MATCH($C917,'Policy Characteristics'!$C:$C,0))),"",INDEX('Policy Characteristics'!L:L,MATCH($C917,'Policy Characteristics'!$C:$C,0)))</f>
        <v/>
      </c>
    </row>
    <row r="918" spans="1:18" x14ac:dyDescent="0.25">
      <c r="A918" s="254" t="str">
        <f>IF(ISBLANK(INDEX('Policy Characteristics'!A:A,MATCH($C918,'Policy Characteristics'!$C:$C,0))),"",INDEX('Policy Characteristics'!A:A,MATCH($C918,'Policy Characteristics'!$C:$C,0)))</f>
        <v>Industry</v>
      </c>
      <c r="B918" s="262" t="str">
        <f>IF(ISBLANK(INDEX('Policy Characteristics'!B:B,MATCH($C918,'Policy Characteristics'!$C:$C,0))),"",INDEX('Policy Characteristics'!B:B,MATCH($C918,'Policy Characteristics'!$C:$C,0)))</f>
        <v>Decrease Cost of Capital</v>
      </c>
      <c r="C918" s="254" t="str">
        <f t="shared" si="53"/>
        <v>Perc Decrease in Cost of Capital for Clean Industrial Equipment</v>
      </c>
      <c r="D918" s="1" t="s">
        <v>3916</v>
      </c>
      <c r="E918" s="6" t="s">
        <v>3039</v>
      </c>
      <c r="F918" t="s">
        <v>3890</v>
      </c>
      <c r="G918" t="s">
        <v>3000</v>
      </c>
      <c r="H918" s="47">
        <f t="shared" si="54"/>
        <v>917</v>
      </c>
      <c r="I918" s="324" t="s">
        <v>40</v>
      </c>
      <c r="J918" s="255" t="str">
        <f>IF(ISBLANK(INDEX('Policy Characteristics'!D:D,MATCH($C918,'Policy Characteristics'!$C:$C,0))),"",INDEX('Policy Characteristics'!D:D,MATCH($C918,'Policy Characteristics'!$C:$C,0)))</f>
        <v>Decrease Clean Industrial Equipment Cost of Capital</v>
      </c>
      <c r="K918" s="254" t="str">
        <f>IF(ISBLANK(INDEX('Policy Characteristics'!E:E,MATCH($C918,'Policy Characteristics'!$C:$C,0))),"",INDEX('Policy Characteristics'!E:E,MATCH($C918,'Policy Characteristics'!$C:$C,0)))</f>
        <v>indst eqpt cost of capital</v>
      </c>
      <c r="L918" s="261">
        <f>IF(ISBLANK(INDEX('Policy Characteristics'!F:F,MATCH($C918,'Policy Characteristics'!$C:$C,0))),"",INDEX('Policy Characteristics'!F:F,MATCH($C918,'Policy Characteristics'!$C:$C,0)))</f>
        <v>0</v>
      </c>
      <c r="M918" s="261">
        <f>IF(ISBLANK(INDEX('Policy Characteristics'!G:G,MATCH($C918,'Policy Characteristics'!$C:$C,0))),"",INDEX('Policy Characteristics'!G:G,MATCH($C918,'Policy Characteristics'!$C:$C,0)))</f>
        <v>0.5</v>
      </c>
      <c r="N918" s="261">
        <f>IF(ISBLANK(INDEX('Policy Characteristics'!H:H,MATCH($C918,'Policy Characteristics'!$C:$C,0))),"",INDEX('Policy Characteristics'!H:H,MATCH($C918,'Policy Characteristics'!$C:$C,0)))</f>
        <v>0.01</v>
      </c>
      <c r="O918" s="254" t="str">
        <f>IF(ISBLANK(INDEX('Policy Characteristics'!I:I,MATCH($C918,'Policy Characteristics'!$C:$C,0))),"",INDEX('Policy Characteristics'!I:I,MATCH($C918,'Policy Characteristics'!$C:$C,0)))</f>
        <v>% decrease</v>
      </c>
      <c r="P918" s="254" t="str">
        <f>IF(ISBLANK(INDEX('Policy Characteristics'!J:J,MATCH($C918,'Policy Characteristics'!$C:$C,0))),"",INDEX('Policy Characteristics'!J:J,MATCH($C918,'Policy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18" s="254" t="str">
        <f>IF(ISBLANK(INDEX('Policy Characteristics'!K:K,MATCH($C918,'Policy Characteristics'!$C:$C,0))),"",INDEX('Policy Characteristics'!K:K,MATCH($C918,'Policy Characteristics'!$C:$C,0)))</f>
        <v/>
      </c>
      <c r="R918" s="254" t="str">
        <f>IF(ISBLANK(INDEX('Policy Characteristics'!L:L,MATCH($C918,'Policy Characteristics'!$C:$C,0))),"",INDEX('Policy Characteristics'!L:L,MATCH($C918,'Policy Characteristics'!$C:$C,0)))</f>
        <v/>
      </c>
    </row>
    <row r="919" spans="1:18" x14ac:dyDescent="0.25">
      <c r="A919" s="254" t="str">
        <f>IF(ISBLANK(INDEX('Policy Characteristics'!A:A,MATCH($C919,'Policy Characteristics'!$C:$C,0))),"",INDEX('Policy Characteristics'!A:A,MATCH($C919,'Policy Characteristics'!$C:$C,0)))</f>
        <v>Industry</v>
      </c>
      <c r="B919" s="262" t="str">
        <f>IF(ISBLANK(INDEX('Policy Characteristics'!B:B,MATCH($C919,'Policy Characteristics'!$C:$C,0))),"",INDEX('Policy Characteristics'!B:B,MATCH($C919,'Policy Characteristics'!$C:$C,0)))</f>
        <v>Decrease Cost of Capital</v>
      </c>
      <c r="C919" s="254" t="str">
        <f t="shared" si="53"/>
        <v>Perc Decrease in Cost of Capital for Clean Industrial Equipment</v>
      </c>
      <c r="D919" s="1" t="s">
        <v>3917</v>
      </c>
      <c r="E919" s="45" t="s">
        <v>3015</v>
      </c>
      <c r="F919" t="s">
        <v>3918</v>
      </c>
      <c r="G919" t="s">
        <v>3040</v>
      </c>
      <c r="H919" s="47">
        <f t="shared" si="54"/>
        <v>918</v>
      </c>
      <c r="I919" s="324" t="s">
        <v>40</v>
      </c>
      <c r="J919" s="255" t="str">
        <f>IF(ISBLANK(INDEX('Policy Characteristics'!D:D,MATCH($C919,'Policy Characteristics'!$C:$C,0))),"",INDEX('Policy Characteristics'!D:D,MATCH($C919,'Policy Characteristics'!$C:$C,0)))</f>
        <v>Decrease Clean Industrial Equipment Cost of Capital</v>
      </c>
      <c r="K919" s="254" t="str">
        <f>IF(ISBLANK(INDEX('Policy Characteristics'!E:E,MATCH($C919,'Policy Characteristics'!$C:$C,0))),"",INDEX('Policy Characteristics'!E:E,MATCH($C919,'Policy Characteristics'!$C:$C,0)))</f>
        <v>indst eqpt cost of capital</v>
      </c>
      <c r="L919" s="261">
        <f>IF(ISBLANK(INDEX('Policy Characteristics'!F:F,MATCH($C919,'Policy Characteristics'!$C:$C,0))),"",INDEX('Policy Characteristics'!F:F,MATCH($C919,'Policy Characteristics'!$C:$C,0)))</f>
        <v>0</v>
      </c>
      <c r="M919" s="261">
        <f>IF(ISBLANK(INDEX('Policy Characteristics'!G:G,MATCH($C919,'Policy Characteristics'!$C:$C,0))),"",INDEX('Policy Characteristics'!G:G,MATCH($C919,'Policy Characteristics'!$C:$C,0)))</f>
        <v>0.5</v>
      </c>
      <c r="N919" s="261">
        <f>IF(ISBLANK(INDEX('Policy Characteristics'!H:H,MATCH($C919,'Policy Characteristics'!$C:$C,0))),"",INDEX('Policy Characteristics'!H:H,MATCH($C919,'Policy Characteristics'!$C:$C,0)))</f>
        <v>0.01</v>
      </c>
      <c r="O919" s="254" t="str">
        <f>IF(ISBLANK(INDEX('Policy Characteristics'!I:I,MATCH($C919,'Policy Characteristics'!$C:$C,0))),"",INDEX('Policy Characteristics'!I:I,MATCH($C919,'Policy Characteristics'!$C:$C,0)))</f>
        <v>% decrease</v>
      </c>
      <c r="P919" s="254" t="str">
        <f>IF(ISBLANK(INDEX('Policy Characteristics'!J:J,MATCH($C919,'Policy Characteristics'!$C:$C,0))),"",INDEX('Policy Characteristics'!J:J,MATCH($C919,'Policy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19" s="254" t="str">
        <f>IF(ISBLANK(INDEX('Policy Characteristics'!K:K,MATCH($C919,'Policy Characteristics'!$C:$C,0))),"",INDEX('Policy Characteristics'!K:K,MATCH($C919,'Policy Characteristics'!$C:$C,0)))</f>
        <v/>
      </c>
      <c r="R919" s="254" t="str">
        <f>IF(ISBLANK(INDEX('Policy Characteristics'!L:L,MATCH($C919,'Policy Characteristics'!$C:$C,0))),"",INDEX('Policy Characteristics'!L:L,MATCH($C919,'Policy Characteristics'!$C:$C,0)))</f>
        <v/>
      </c>
    </row>
    <row r="920" spans="1:18" x14ac:dyDescent="0.25">
      <c r="A920" s="254" t="str">
        <f>IF(ISBLANK(INDEX('Policy Characteristics'!A:A,MATCH($C920,'Policy Characteristics'!$C:$C,0))),"",INDEX('Policy Characteristics'!A:A,MATCH($C920,'Policy Characteristics'!$C:$C,0)))</f>
        <v>Industry</v>
      </c>
      <c r="B920" s="262" t="str">
        <f>IF(ISBLANK(INDEX('Policy Characteristics'!B:B,MATCH($C920,'Policy Characteristics'!$C:$C,0))),"",INDEX('Policy Characteristics'!B:B,MATCH($C920,'Policy Characteristics'!$C:$C,0)))</f>
        <v>Decrease Cost of Capital</v>
      </c>
      <c r="C920" s="254" t="str">
        <f t="shared" si="53"/>
        <v>Perc Decrease in Cost of Capital for Clean Industrial Equipment</v>
      </c>
      <c r="D920" s="1" t="s">
        <v>3917</v>
      </c>
      <c r="E920" s="6" t="s">
        <v>3016</v>
      </c>
      <c r="F920" t="s">
        <v>3918</v>
      </c>
      <c r="G920" t="s">
        <v>2725</v>
      </c>
      <c r="H920" s="47">
        <f t="shared" si="54"/>
        <v>919</v>
      </c>
      <c r="I920" s="324" t="s">
        <v>40</v>
      </c>
      <c r="J920" s="255" t="str">
        <f>IF(ISBLANK(INDEX('Policy Characteristics'!D:D,MATCH($C920,'Policy Characteristics'!$C:$C,0))),"",INDEX('Policy Characteristics'!D:D,MATCH($C920,'Policy Characteristics'!$C:$C,0)))</f>
        <v>Decrease Clean Industrial Equipment Cost of Capital</v>
      </c>
      <c r="K920" s="254" t="str">
        <f>IF(ISBLANK(INDEX('Policy Characteristics'!E:E,MATCH($C920,'Policy Characteristics'!$C:$C,0))),"",INDEX('Policy Characteristics'!E:E,MATCH($C920,'Policy Characteristics'!$C:$C,0)))</f>
        <v>indst eqpt cost of capital</v>
      </c>
      <c r="L920" s="261">
        <f>IF(ISBLANK(INDEX('Policy Characteristics'!F:F,MATCH($C920,'Policy Characteristics'!$C:$C,0))),"",INDEX('Policy Characteristics'!F:F,MATCH($C920,'Policy Characteristics'!$C:$C,0)))</f>
        <v>0</v>
      </c>
      <c r="M920" s="261">
        <f>IF(ISBLANK(INDEX('Policy Characteristics'!G:G,MATCH($C920,'Policy Characteristics'!$C:$C,0))),"",INDEX('Policy Characteristics'!G:G,MATCH($C920,'Policy Characteristics'!$C:$C,0)))</f>
        <v>0.5</v>
      </c>
      <c r="N920" s="261">
        <f>IF(ISBLANK(INDEX('Policy Characteristics'!H:H,MATCH($C920,'Policy Characteristics'!$C:$C,0))),"",INDEX('Policy Characteristics'!H:H,MATCH($C920,'Policy Characteristics'!$C:$C,0)))</f>
        <v>0.01</v>
      </c>
      <c r="O920" s="254" t="str">
        <f>IF(ISBLANK(INDEX('Policy Characteristics'!I:I,MATCH($C920,'Policy Characteristics'!$C:$C,0))),"",INDEX('Policy Characteristics'!I:I,MATCH($C920,'Policy Characteristics'!$C:$C,0)))</f>
        <v>% decrease</v>
      </c>
      <c r="P920" s="254" t="str">
        <f>IF(ISBLANK(INDEX('Policy Characteristics'!J:J,MATCH($C920,'Policy Characteristics'!$C:$C,0))),"",INDEX('Policy Characteristics'!J:J,MATCH($C920,'Policy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20" s="254" t="str">
        <f>IF(ISBLANK(INDEX('Policy Characteristics'!K:K,MATCH($C920,'Policy Characteristics'!$C:$C,0))),"",INDEX('Policy Characteristics'!K:K,MATCH($C920,'Policy Characteristics'!$C:$C,0)))</f>
        <v/>
      </c>
      <c r="R920" s="254" t="str">
        <f>IF(ISBLANK(INDEX('Policy Characteristics'!L:L,MATCH($C920,'Policy Characteristics'!$C:$C,0))),"",INDEX('Policy Characteristics'!L:L,MATCH($C920,'Policy Characteristics'!$C:$C,0)))</f>
        <v/>
      </c>
    </row>
    <row r="921" spans="1:18" x14ac:dyDescent="0.25">
      <c r="A921" s="254" t="str">
        <f>IF(ISBLANK(INDEX('Policy Characteristics'!A:A,MATCH($C921,'Policy Characteristics'!$C:$C,0))),"",INDEX('Policy Characteristics'!A:A,MATCH($C921,'Policy Characteristics'!$C:$C,0)))</f>
        <v>Industry</v>
      </c>
      <c r="B921" s="262" t="str">
        <f>IF(ISBLANK(INDEX('Policy Characteristics'!B:B,MATCH($C921,'Policy Characteristics'!$C:$C,0))),"",INDEX('Policy Characteristics'!B:B,MATCH($C921,'Policy Characteristics'!$C:$C,0)))</f>
        <v>Decrease Cost of Capital</v>
      </c>
      <c r="C921" s="254" t="str">
        <f t="shared" si="53"/>
        <v>Perc Decrease in Cost of Capital for Clean Industrial Equipment</v>
      </c>
      <c r="D921" s="1" t="s">
        <v>3917</v>
      </c>
      <c r="E921" s="6" t="s">
        <v>3017</v>
      </c>
      <c r="F921" t="s">
        <v>3918</v>
      </c>
      <c r="G921" t="s">
        <v>2981</v>
      </c>
      <c r="H921" s="47">
        <f t="shared" si="54"/>
        <v>920</v>
      </c>
      <c r="I921" s="324" t="s">
        <v>40</v>
      </c>
      <c r="J921" s="255" t="str">
        <f>IF(ISBLANK(INDEX('Policy Characteristics'!D:D,MATCH($C921,'Policy Characteristics'!$C:$C,0))),"",INDEX('Policy Characteristics'!D:D,MATCH($C921,'Policy Characteristics'!$C:$C,0)))</f>
        <v>Decrease Clean Industrial Equipment Cost of Capital</v>
      </c>
      <c r="K921" s="254" t="str">
        <f>IF(ISBLANK(INDEX('Policy Characteristics'!E:E,MATCH($C921,'Policy Characteristics'!$C:$C,0))),"",INDEX('Policy Characteristics'!E:E,MATCH($C921,'Policy Characteristics'!$C:$C,0)))</f>
        <v>indst eqpt cost of capital</v>
      </c>
      <c r="L921" s="261">
        <f>IF(ISBLANK(INDEX('Policy Characteristics'!F:F,MATCH($C921,'Policy Characteristics'!$C:$C,0))),"",INDEX('Policy Characteristics'!F:F,MATCH($C921,'Policy Characteristics'!$C:$C,0)))</f>
        <v>0</v>
      </c>
      <c r="M921" s="261">
        <f>IF(ISBLANK(INDEX('Policy Characteristics'!G:G,MATCH($C921,'Policy Characteristics'!$C:$C,0))),"",INDEX('Policy Characteristics'!G:G,MATCH($C921,'Policy Characteristics'!$C:$C,0)))</f>
        <v>0.5</v>
      </c>
      <c r="N921" s="261">
        <f>IF(ISBLANK(INDEX('Policy Characteristics'!H:H,MATCH($C921,'Policy Characteristics'!$C:$C,0))),"",INDEX('Policy Characteristics'!H:H,MATCH($C921,'Policy Characteristics'!$C:$C,0)))</f>
        <v>0.01</v>
      </c>
      <c r="O921" s="254" t="str">
        <f>IF(ISBLANK(INDEX('Policy Characteristics'!I:I,MATCH($C921,'Policy Characteristics'!$C:$C,0))),"",INDEX('Policy Characteristics'!I:I,MATCH($C921,'Policy Characteristics'!$C:$C,0)))</f>
        <v>% decrease</v>
      </c>
      <c r="P921" s="254" t="str">
        <f>IF(ISBLANK(INDEX('Policy Characteristics'!J:J,MATCH($C921,'Policy Characteristics'!$C:$C,0))),"",INDEX('Policy Characteristics'!J:J,MATCH($C921,'Policy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21" s="254" t="str">
        <f>IF(ISBLANK(INDEX('Policy Characteristics'!K:K,MATCH($C921,'Policy Characteristics'!$C:$C,0))),"",INDEX('Policy Characteristics'!K:K,MATCH($C921,'Policy Characteristics'!$C:$C,0)))</f>
        <v/>
      </c>
      <c r="R921" s="254" t="str">
        <f>IF(ISBLANK(INDEX('Policy Characteristics'!L:L,MATCH($C921,'Policy Characteristics'!$C:$C,0))),"",INDEX('Policy Characteristics'!L:L,MATCH($C921,'Policy Characteristics'!$C:$C,0)))</f>
        <v/>
      </c>
    </row>
    <row r="922" spans="1:18" x14ac:dyDescent="0.25">
      <c r="A922" s="254" t="str">
        <f>IF(ISBLANK(INDEX('Policy Characteristics'!A:A,MATCH($C922,'Policy Characteristics'!$C:$C,0))),"",INDEX('Policy Characteristics'!A:A,MATCH($C922,'Policy Characteristics'!$C:$C,0)))</f>
        <v>Industry</v>
      </c>
      <c r="B922" s="262" t="str">
        <f>IF(ISBLANK(INDEX('Policy Characteristics'!B:B,MATCH($C922,'Policy Characteristics'!$C:$C,0))),"",INDEX('Policy Characteristics'!B:B,MATCH($C922,'Policy Characteristics'!$C:$C,0)))</f>
        <v>Decrease Cost of Capital</v>
      </c>
      <c r="C922" s="254" t="str">
        <f t="shared" si="53"/>
        <v>Perc Decrease in Cost of Capital for Clean Industrial Equipment</v>
      </c>
      <c r="D922" s="1" t="s">
        <v>3917</v>
      </c>
      <c r="E922" s="6" t="s">
        <v>3018</v>
      </c>
      <c r="F922" t="s">
        <v>3918</v>
      </c>
      <c r="G922" t="s">
        <v>2982</v>
      </c>
      <c r="H922" s="47">
        <f t="shared" si="54"/>
        <v>921</v>
      </c>
      <c r="I922" s="324" t="s">
        <v>40</v>
      </c>
      <c r="J922" s="255" t="str">
        <f>IF(ISBLANK(INDEX('Policy Characteristics'!D:D,MATCH($C922,'Policy Characteristics'!$C:$C,0))),"",INDEX('Policy Characteristics'!D:D,MATCH($C922,'Policy Characteristics'!$C:$C,0)))</f>
        <v>Decrease Clean Industrial Equipment Cost of Capital</v>
      </c>
      <c r="K922" s="254" t="str">
        <f>IF(ISBLANK(INDEX('Policy Characteristics'!E:E,MATCH($C922,'Policy Characteristics'!$C:$C,0))),"",INDEX('Policy Characteristics'!E:E,MATCH($C922,'Policy Characteristics'!$C:$C,0)))</f>
        <v>indst eqpt cost of capital</v>
      </c>
      <c r="L922" s="261">
        <f>IF(ISBLANK(INDEX('Policy Characteristics'!F:F,MATCH($C922,'Policy Characteristics'!$C:$C,0))),"",INDEX('Policy Characteristics'!F:F,MATCH($C922,'Policy Characteristics'!$C:$C,0)))</f>
        <v>0</v>
      </c>
      <c r="M922" s="261">
        <f>IF(ISBLANK(INDEX('Policy Characteristics'!G:G,MATCH($C922,'Policy Characteristics'!$C:$C,0))),"",INDEX('Policy Characteristics'!G:G,MATCH($C922,'Policy Characteristics'!$C:$C,0)))</f>
        <v>0.5</v>
      </c>
      <c r="N922" s="261">
        <f>IF(ISBLANK(INDEX('Policy Characteristics'!H:H,MATCH($C922,'Policy Characteristics'!$C:$C,0))),"",INDEX('Policy Characteristics'!H:H,MATCH($C922,'Policy Characteristics'!$C:$C,0)))</f>
        <v>0.01</v>
      </c>
      <c r="O922" s="254" t="str">
        <f>IF(ISBLANK(INDEX('Policy Characteristics'!I:I,MATCH($C922,'Policy Characteristics'!$C:$C,0))),"",INDEX('Policy Characteristics'!I:I,MATCH($C922,'Policy Characteristics'!$C:$C,0)))</f>
        <v>% decrease</v>
      </c>
      <c r="P922" s="254" t="str">
        <f>IF(ISBLANK(INDEX('Policy Characteristics'!J:J,MATCH($C922,'Policy Characteristics'!$C:$C,0))),"",INDEX('Policy Characteristics'!J:J,MATCH($C922,'Policy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22" s="254" t="str">
        <f>IF(ISBLANK(INDEX('Policy Characteristics'!K:K,MATCH($C922,'Policy Characteristics'!$C:$C,0))),"",INDEX('Policy Characteristics'!K:K,MATCH($C922,'Policy Characteristics'!$C:$C,0)))</f>
        <v/>
      </c>
      <c r="R922" s="254" t="str">
        <f>IF(ISBLANK(INDEX('Policy Characteristics'!L:L,MATCH($C922,'Policy Characteristics'!$C:$C,0))),"",INDEX('Policy Characteristics'!L:L,MATCH($C922,'Policy Characteristics'!$C:$C,0)))</f>
        <v/>
      </c>
    </row>
    <row r="923" spans="1:18" x14ac:dyDescent="0.25">
      <c r="A923" s="254" t="str">
        <f>IF(ISBLANK(INDEX('Policy Characteristics'!A:A,MATCH($C923,'Policy Characteristics'!$C:$C,0))),"",INDEX('Policy Characteristics'!A:A,MATCH($C923,'Policy Characteristics'!$C:$C,0)))</f>
        <v>Industry</v>
      </c>
      <c r="B923" s="262" t="str">
        <f>IF(ISBLANK(INDEX('Policy Characteristics'!B:B,MATCH($C923,'Policy Characteristics'!$C:$C,0))),"",INDEX('Policy Characteristics'!B:B,MATCH($C923,'Policy Characteristics'!$C:$C,0)))</f>
        <v>Decrease Cost of Capital</v>
      </c>
      <c r="C923" s="254" t="str">
        <f t="shared" si="53"/>
        <v>Perc Decrease in Cost of Capital for Clean Industrial Equipment</v>
      </c>
      <c r="D923" s="1" t="s">
        <v>3917</v>
      </c>
      <c r="E923" s="6" t="s">
        <v>3019</v>
      </c>
      <c r="F923" t="s">
        <v>3918</v>
      </c>
      <c r="G923" t="s">
        <v>2983</v>
      </c>
      <c r="H923" s="47">
        <f t="shared" si="54"/>
        <v>922</v>
      </c>
      <c r="I923" s="324" t="s">
        <v>40</v>
      </c>
      <c r="J923" s="255" t="str">
        <f>IF(ISBLANK(INDEX('Policy Characteristics'!D:D,MATCH($C923,'Policy Characteristics'!$C:$C,0))),"",INDEX('Policy Characteristics'!D:D,MATCH($C923,'Policy Characteristics'!$C:$C,0)))</f>
        <v>Decrease Clean Industrial Equipment Cost of Capital</v>
      </c>
      <c r="K923" s="254" t="str">
        <f>IF(ISBLANK(INDEX('Policy Characteristics'!E:E,MATCH($C923,'Policy Characteristics'!$C:$C,0))),"",INDEX('Policy Characteristics'!E:E,MATCH($C923,'Policy Characteristics'!$C:$C,0)))</f>
        <v>indst eqpt cost of capital</v>
      </c>
      <c r="L923" s="261">
        <f>IF(ISBLANK(INDEX('Policy Characteristics'!F:F,MATCH($C923,'Policy Characteristics'!$C:$C,0))),"",INDEX('Policy Characteristics'!F:F,MATCH($C923,'Policy Characteristics'!$C:$C,0)))</f>
        <v>0</v>
      </c>
      <c r="M923" s="261">
        <f>IF(ISBLANK(INDEX('Policy Characteristics'!G:G,MATCH($C923,'Policy Characteristics'!$C:$C,0))),"",INDEX('Policy Characteristics'!G:G,MATCH($C923,'Policy Characteristics'!$C:$C,0)))</f>
        <v>0.5</v>
      </c>
      <c r="N923" s="261">
        <f>IF(ISBLANK(INDEX('Policy Characteristics'!H:H,MATCH($C923,'Policy Characteristics'!$C:$C,0))),"",INDEX('Policy Characteristics'!H:H,MATCH($C923,'Policy Characteristics'!$C:$C,0)))</f>
        <v>0.01</v>
      </c>
      <c r="O923" s="254" t="str">
        <f>IF(ISBLANK(INDEX('Policy Characteristics'!I:I,MATCH($C923,'Policy Characteristics'!$C:$C,0))),"",INDEX('Policy Characteristics'!I:I,MATCH($C923,'Policy Characteristics'!$C:$C,0)))</f>
        <v>% decrease</v>
      </c>
      <c r="P923" s="254" t="str">
        <f>IF(ISBLANK(INDEX('Policy Characteristics'!J:J,MATCH($C923,'Policy Characteristics'!$C:$C,0))),"",INDEX('Policy Characteristics'!J:J,MATCH($C923,'Policy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23" s="254" t="str">
        <f>IF(ISBLANK(INDEX('Policy Characteristics'!K:K,MATCH($C923,'Policy Characteristics'!$C:$C,0))),"",INDEX('Policy Characteristics'!K:K,MATCH($C923,'Policy Characteristics'!$C:$C,0)))</f>
        <v/>
      </c>
      <c r="R923" s="254" t="str">
        <f>IF(ISBLANK(INDEX('Policy Characteristics'!L:L,MATCH($C923,'Policy Characteristics'!$C:$C,0))),"",INDEX('Policy Characteristics'!L:L,MATCH($C923,'Policy Characteristics'!$C:$C,0)))</f>
        <v/>
      </c>
    </row>
    <row r="924" spans="1:18" x14ac:dyDescent="0.25">
      <c r="A924" s="254" t="str">
        <f>IF(ISBLANK(INDEX('Policy Characteristics'!A:A,MATCH($C924,'Policy Characteristics'!$C:$C,0))),"",INDEX('Policy Characteristics'!A:A,MATCH($C924,'Policy Characteristics'!$C:$C,0)))</f>
        <v>Industry</v>
      </c>
      <c r="B924" s="262" t="str">
        <f>IF(ISBLANK(INDEX('Policy Characteristics'!B:B,MATCH($C924,'Policy Characteristics'!$C:$C,0))),"",INDEX('Policy Characteristics'!B:B,MATCH($C924,'Policy Characteristics'!$C:$C,0)))</f>
        <v>Decrease Cost of Capital</v>
      </c>
      <c r="C924" s="254" t="str">
        <f t="shared" si="53"/>
        <v>Perc Decrease in Cost of Capital for Clean Industrial Equipment</v>
      </c>
      <c r="D924" s="1" t="s">
        <v>3917</v>
      </c>
      <c r="E924" s="6" t="s">
        <v>3020</v>
      </c>
      <c r="F924" t="s">
        <v>3918</v>
      </c>
      <c r="G924" t="s">
        <v>2984</v>
      </c>
      <c r="H924" s="47">
        <f t="shared" si="54"/>
        <v>923</v>
      </c>
      <c r="I924" s="324" t="s">
        <v>40</v>
      </c>
      <c r="J924" s="255" t="str">
        <f>IF(ISBLANK(INDEX('Policy Characteristics'!D:D,MATCH($C924,'Policy Characteristics'!$C:$C,0))),"",INDEX('Policy Characteristics'!D:D,MATCH($C924,'Policy Characteristics'!$C:$C,0)))</f>
        <v>Decrease Clean Industrial Equipment Cost of Capital</v>
      </c>
      <c r="K924" s="254" t="str">
        <f>IF(ISBLANK(INDEX('Policy Characteristics'!E:E,MATCH($C924,'Policy Characteristics'!$C:$C,0))),"",INDEX('Policy Characteristics'!E:E,MATCH($C924,'Policy Characteristics'!$C:$C,0)))</f>
        <v>indst eqpt cost of capital</v>
      </c>
      <c r="L924" s="261">
        <f>IF(ISBLANK(INDEX('Policy Characteristics'!F:F,MATCH($C924,'Policy Characteristics'!$C:$C,0))),"",INDEX('Policy Characteristics'!F:F,MATCH($C924,'Policy Characteristics'!$C:$C,0)))</f>
        <v>0</v>
      </c>
      <c r="M924" s="261">
        <f>IF(ISBLANK(INDEX('Policy Characteristics'!G:G,MATCH($C924,'Policy Characteristics'!$C:$C,0))),"",INDEX('Policy Characteristics'!G:G,MATCH($C924,'Policy Characteristics'!$C:$C,0)))</f>
        <v>0.5</v>
      </c>
      <c r="N924" s="261">
        <f>IF(ISBLANK(INDEX('Policy Characteristics'!H:H,MATCH($C924,'Policy Characteristics'!$C:$C,0))),"",INDEX('Policy Characteristics'!H:H,MATCH($C924,'Policy Characteristics'!$C:$C,0)))</f>
        <v>0.01</v>
      </c>
      <c r="O924" s="254" t="str">
        <f>IF(ISBLANK(INDEX('Policy Characteristics'!I:I,MATCH($C924,'Policy Characteristics'!$C:$C,0))),"",INDEX('Policy Characteristics'!I:I,MATCH($C924,'Policy Characteristics'!$C:$C,0)))</f>
        <v>% decrease</v>
      </c>
      <c r="P924" s="254" t="str">
        <f>IF(ISBLANK(INDEX('Policy Characteristics'!J:J,MATCH($C924,'Policy Characteristics'!$C:$C,0))),"",INDEX('Policy Characteristics'!J:J,MATCH($C924,'Policy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24" s="254" t="str">
        <f>IF(ISBLANK(INDEX('Policy Characteristics'!K:K,MATCH($C924,'Policy Characteristics'!$C:$C,0))),"",INDEX('Policy Characteristics'!K:K,MATCH($C924,'Policy Characteristics'!$C:$C,0)))</f>
        <v/>
      </c>
      <c r="R924" s="254" t="str">
        <f>IF(ISBLANK(INDEX('Policy Characteristics'!L:L,MATCH($C924,'Policy Characteristics'!$C:$C,0))),"",INDEX('Policy Characteristics'!L:L,MATCH($C924,'Policy Characteristics'!$C:$C,0)))</f>
        <v/>
      </c>
    </row>
    <row r="925" spans="1:18" x14ac:dyDescent="0.25">
      <c r="A925" s="254" t="str">
        <f>IF(ISBLANK(INDEX('Policy Characteristics'!A:A,MATCH($C925,'Policy Characteristics'!$C:$C,0))),"",INDEX('Policy Characteristics'!A:A,MATCH($C925,'Policy Characteristics'!$C:$C,0)))</f>
        <v>Industry</v>
      </c>
      <c r="B925" s="262" t="str">
        <f>IF(ISBLANK(INDEX('Policy Characteristics'!B:B,MATCH($C925,'Policy Characteristics'!$C:$C,0))),"",INDEX('Policy Characteristics'!B:B,MATCH($C925,'Policy Characteristics'!$C:$C,0)))</f>
        <v>Decrease Cost of Capital</v>
      </c>
      <c r="C925" s="254" t="str">
        <f t="shared" si="53"/>
        <v>Perc Decrease in Cost of Capital for Clean Industrial Equipment</v>
      </c>
      <c r="D925" s="1" t="s">
        <v>3917</v>
      </c>
      <c r="E925" s="6" t="s">
        <v>3021</v>
      </c>
      <c r="F925" t="s">
        <v>3918</v>
      </c>
      <c r="G925" t="s">
        <v>2985</v>
      </c>
      <c r="H925" s="47">
        <f t="shared" si="54"/>
        <v>924</v>
      </c>
      <c r="I925" s="324" t="s">
        <v>40</v>
      </c>
      <c r="J925" s="255" t="str">
        <f>IF(ISBLANK(INDEX('Policy Characteristics'!D:D,MATCH($C925,'Policy Characteristics'!$C:$C,0))),"",INDEX('Policy Characteristics'!D:D,MATCH($C925,'Policy Characteristics'!$C:$C,0)))</f>
        <v>Decrease Clean Industrial Equipment Cost of Capital</v>
      </c>
      <c r="K925" s="254" t="str">
        <f>IF(ISBLANK(INDEX('Policy Characteristics'!E:E,MATCH($C925,'Policy Characteristics'!$C:$C,0))),"",INDEX('Policy Characteristics'!E:E,MATCH($C925,'Policy Characteristics'!$C:$C,0)))</f>
        <v>indst eqpt cost of capital</v>
      </c>
      <c r="L925" s="261">
        <f>IF(ISBLANK(INDEX('Policy Characteristics'!F:F,MATCH($C925,'Policy Characteristics'!$C:$C,0))),"",INDEX('Policy Characteristics'!F:F,MATCH($C925,'Policy Characteristics'!$C:$C,0)))</f>
        <v>0</v>
      </c>
      <c r="M925" s="261">
        <f>IF(ISBLANK(INDEX('Policy Characteristics'!G:G,MATCH($C925,'Policy Characteristics'!$C:$C,0))),"",INDEX('Policy Characteristics'!G:G,MATCH($C925,'Policy Characteristics'!$C:$C,0)))</f>
        <v>0.5</v>
      </c>
      <c r="N925" s="261">
        <f>IF(ISBLANK(INDEX('Policy Characteristics'!H:H,MATCH($C925,'Policy Characteristics'!$C:$C,0))),"",INDEX('Policy Characteristics'!H:H,MATCH($C925,'Policy Characteristics'!$C:$C,0)))</f>
        <v>0.01</v>
      </c>
      <c r="O925" s="254" t="str">
        <f>IF(ISBLANK(INDEX('Policy Characteristics'!I:I,MATCH($C925,'Policy Characteristics'!$C:$C,0))),"",INDEX('Policy Characteristics'!I:I,MATCH($C925,'Policy Characteristics'!$C:$C,0)))</f>
        <v>% decrease</v>
      </c>
      <c r="P925" s="254" t="str">
        <f>IF(ISBLANK(INDEX('Policy Characteristics'!J:J,MATCH($C925,'Policy Characteristics'!$C:$C,0))),"",INDEX('Policy Characteristics'!J:J,MATCH($C925,'Policy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25" s="254" t="str">
        <f>IF(ISBLANK(INDEX('Policy Characteristics'!K:K,MATCH($C925,'Policy Characteristics'!$C:$C,0))),"",INDEX('Policy Characteristics'!K:K,MATCH($C925,'Policy Characteristics'!$C:$C,0)))</f>
        <v/>
      </c>
      <c r="R925" s="254" t="str">
        <f>IF(ISBLANK(INDEX('Policy Characteristics'!L:L,MATCH($C925,'Policy Characteristics'!$C:$C,0))),"",INDEX('Policy Characteristics'!L:L,MATCH($C925,'Policy Characteristics'!$C:$C,0)))</f>
        <v/>
      </c>
    </row>
    <row r="926" spans="1:18" x14ac:dyDescent="0.25">
      <c r="A926" s="254" t="str">
        <f>IF(ISBLANK(INDEX('Policy Characteristics'!A:A,MATCH($C926,'Policy Characteristics'!$C:$C,0))),"",INDEX('Policy Characteristics'!A:A,MATCH($C926,'Policy Characteristics'!$C:$C,0)))</f>
        <v>Industry</v>
      </c>
      <c r="B926" s="262" t="str">
        <f>IF(ISBLANK(INDEX('Policy Characteristics'!B:B,MATCH($C926,'Policy Characteristics'!$C:$C,0))),"",INDEX('Policy Characteristics'!B:B,MATCH($C926,'Policy Characteristics'!$C:$C,0)))</f>
        <v>Decrease Cost of Capital</v>
      </c>
      <c r="C926" s="254" t="str">
        <f t="shared" si="53"/>
        <v>Perc Decrease in Cost of Capital for Clean Industrial Equipment</v>
      </c>
      <c r="D926" s="1" t="s">
        <v>3917</v>
      </c>
      <c r="E926" s="6" t="s">
        <v>3022</v>
      </c>
      <c r="F926" t="s">
        <v>3918</v>
      </c>
      <c r="G926" t="s">
        <v>2986</v>
      </c>
      <c r="H926" s="47">
        <f t="shared" si="54"/>
        <v>925</v>
      </c>
      <c r="I926" s="324" t="s">
        <v>40</v>
      </c>
      <c r="J926" s="255" t="str">
        <f>IF(ISBLANK(INDEX('Policy Characteristics'!D:D,MATCH($C926,'Policy Characteristics'!$C:$C,0))),"",INDEX('Policy Characteristics'!D:D,MATCH($C926,'Policy Characteristics'!$C:$C,0)))</f>
        <v>Decrease Clean Industrial Equipment Cost of Capital</v>
      </c>
      <c r="K926" s="254" t="str">
        <f>IF(ISBLANK(INDEX('Policy Characteristics'!E:E,MATCH($C926,'Policy Characteristics'!$C:$C,0))),"",INDEX('Policy Characteristics'!E:E,MATCH($C926,'Policy Characteristics'!$C:$C,0)))</f>
        <v>indst eqpt cost of capital</v>
      </c>
      <c r="L926" s="261">
        <f>IF(ISBLANK(INDEX('Policy Characteristics'!F:F,MATCH($C926,'Policy Characteristics'!$C:$C,0))),"",INDEX('Policy Characteristics'!F:F,MATCH($C926,'Policy Characteristics'!$C:$C,0)))</f>
        <v>0</v>
      </c>
      <c r="M926" s="261">
        <f>IF(ISBLANK(INDEX('Policy Characteristics'!G:G,MATCH($C926,'Policy Characteristics'!$C:$C,0))),"",INDEX('Policy Characteristics'!G:G,MATCH($C926,'Policy Characteristics'!$C:$C,0)))</f>
        <v>0.5</v>
      </c>
      <c r="N926" s="261">
        <f>IF(ISBLANK(INDEX('Policy Characteristics'!H:H,MATCH($C926,'Policy Characteristics'!$C:$C,0))),"",INDEX('Policy Characteristics'!H:H,MATCH($C926,'Policy Characteristics'!$C:$C,0)))</f>
        <v>0.01</v>
      </c>
      <c r="O926" s="254" t="str">
        <f>IF(ISBLANK(INDEX('Policy Characteristics'!I:I,MATCH($C926,'Policy Characteristics'!$C:$C,0))),"",INDEX('Policy Characteristics'!I:I,MATCH($C926,'Policy Characteristics'!$C:$C,0)))</f>
        <v>% decrease</v>
      </c>
      <c r="P926" s="254" t="str">
        <f>IF(ISBLANK(INDEX('Policy Characteristics'!J:J,MATCH($C926,'Policy Characteristics'!$C:$C,0))),"",INDEX('Policy Characteristics'!J:J,MATCH($C926,'Policy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26" s="254" t="str">
        <f>IF(ISBLANK(INDEX('Policy Characteristics'!K:K,MATCH($C926,'Policy Characteristics'!$C:$C,0))),"",INDEX('Policy Characteristics'!K:K,MATCH($C926,'Policy Characteristics'!$C:$C,0)))</f>
        <v/>
      </c>
      <c r="R926" s="254" t="str">
        <f>IF(ISBLANK(INDEX('Policy Characteristics'!L:L,MATCH($C926,'Policy Characteristics'!$C:$C,0))),"",INDEX('Policy Characteristics'!L:L,MATCH($C926,'Policy Characteristics'!$C:$C,0)))</f>
        <v/>
      </c>
    </row>
    <row r="927" spans="1:18" x14ac:dyDescent="0.25">
      <c r="A927" s="254" t="str">
        <f>IF(ISBLANK(INDEX('Policy Characteristics'!A:A,MATCH($C927,'Policy Characteristics'!$C:$C,0))),"",INDEX('Policy Characteristics'!A:A,MATCH($C927,'Policy Characteristics'!$C:$C,0)))</f>
        <v>Industry</v>
      </c>
      <c r="B927" s="262" t="str">
        <f>IF(ISBLANK(INDEX('Policy Characteristics'!B:B,MATCH($C927,'Policy Characteristics'!$C:$C,0))),"",INDEX('Policy Characteristics'!B:B,MATCH($C927,'Policy Characteristics'!$C:$C,0)))</f>
        <v>Decrease Cost of Capital</v>
      </c>
      <c r="C927" s="254" t="str">
        <f t="shared" si="53"/>
        <v>Perc Decrease in Cost of Capital for Clean Industrial Equipment</v>
      </c>
      <c r="D927" s="1" t="s">
        <v>3917</v>
      </c>
      <c r="E927" s="6" t="s">
        <v>3023</v>
      </c>
      <c r="F927" t="s">
        <v>3918</v>
      </c>
      <c r="G927" t="s">
        <v>2987</v>
      </c>
      <c r="H927" s="47">
        <f t="shared" si="54"/>
        <v>926</v>
      </c>
      <c r="I927" s="324" t="s">
        <v>40</v>
      </c>
      <c r="J927" s="255" t="str">
        <f>IF(ISBLANK(INDEX('Policy Characteristics'!D:D,MATCH($C927,'Policy Characteristics'!$C:$C,0))),"",INDEX('Policy Characteristics'!D:D,MATCH($C927,'Policy Characteristics'!$C:$C,0)))</f>
        <v>Decrease Clean Industrial Equipment Cost of Capital</v>
      </c>
      <c r="K927" s="254" t="str">
        <f>IF(ISBLANK(INDEX('Policy Characteristics'!E:E,MATCH($C927,'Policy Characteristics'!$C:$C,0))),"",INDEX('Policy Characteristics'!E:E,MATCH($C927,'Policy Characteristics'!$C:$C,0)))</f>
        <v>indst eqpt cost of capital</v>
      </c>
      <c r="L927" s="261">
        <f>IF(ISBLANK(INDEX('Policy Characteristics'!F:F,MATCH($C927,'Policy Characteristics'!$C:$C,0))),"",INDEX('Policy Characteristics'!F:F,MATCH($C927,'Policy Characteristics'!$C:$C,0)))</f>
        <v>0</v>
      </c>
      <c r="M927" s="261">
        <f>IF(ISBLANK(INDEX('Policy Characteristics'!G:G,MATCH($C927,'Policy Characteristics'!$C:$C,0))),"",INDEX('Policy Characteristics'!G:G,MATCH($C927,'Policy Characteristics'!$C:$C,0)))</f>
        <v>0.5</v>
      </c>
      <c r="N927" s="261">
        <f>IF(ISBLANK(INDEX('Policy Characteristics'!H:H,MATCH($C927,'Policy Characteristics'!$C:$C,0))),"",INDEX('Policy Characteristics'!H:H,MATCH($C927,'Policy Characteristics'!$C:$C,0)))</f>
        <v>0.01</v>
      </c>
      <c r="O927" s="254" t="str">
        <f>IF(ISBLANK(INDEX('Policy Characteristics'!I:I,MATCH($C927,'Policy Characteristics'!$C:$C,0))),"",INDEX('Policy Characteristics'!I:I,MATCH($C927,'Policy Characteristics'!$C:$C,0)))</f>
        <v>% decrease</v>
      </c>
      <c r="P927" s="254" t="str">
        <f>IF(ISBLANK(INDEX('Policy Characteristics'!J:J,MATCH($C927,'Policy Characteristics'!$C:$C,0))),"",INDEX('Policy Characteristics'!J:J,MATCH($C927,'Policy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27" s="254" t="str">
        <f>IF(ISBLANK(INDEX('Policy Characteristics'!K:K,MATCH($C927,'Policy Characteristics'!$C:$C,0))),"",INDEX('Policy Characteristics'!K:K,MATCH($C927,'Policy Characteristics'!$C:$C,0)))</f>
        <v/>
      </c>
      <c r="R927" s="254" t="str">
        <f>IF(ISBLANK(INDEX('Policy Characteristics'!L:L,MATCH($C927,'Policy Characteristics'!$C:$C,0))),"",INDEX('Policy Characteristics'!L:L,MATCH($C927,'Policy Characteristics'!$C:$C,0)))</f>
        <v/>
      </c>
    </row>
    <row r="928" spans="1:18" x14ac:dyDescent="0.25">
      <c r="A928" s="254" t="str">
        <f>IF(ISBLANK(INDEX('Policy Characteristics'!A:A,MATCH($C928,'Policy Characteristics'!$C:$C,0))),"",INDEX('Policy Characteristics'!A:A,MATCH($C928,'Policy Characteristics'!$C:$C,0)))</f>
        <v>Industry</v>
      </c>
      <c r="B928" s="262" t="str">
        <f>IF(ISBLANK(INDEX('Policy Characteristics'!B:B,MATCH($C928,'Policy Characteristics'!$C:$C,0))),"",INDEX('Policy Characteristics'!B:B,MATCH($C928,'Policy Characteristics'!$C:$C,0)))</f>
        <v>Decrease Cost of Capital</v>
      </c>
      <c r="C928" s="254" t="str">
        <f t="shared" si="53"/>
        <v>Perc Decrease in Cost of Capital for Clean Industrial Equipment</v>
      </c>
      <c r="D928" s="1" t="s">
        <v>3917</v>
      </c>
      <c r="E928" s="6" t="s">
        <v>3024</v>
      </c>
      <c r="F928" t="s">
        <v>3918</v>
      </c>
      <c r="G928" t="s">
        <v>2546</v>
      </c>
      <c r="H928" s="47">
        <f t="shared" si="54"/>
        <v>927</v>
      </c>
      <c r="I928" s="324" t="s">
        <v>40</v>
      </c>
      <c r="J928" s="255" t="str">
        <f>IF(ISBLANK(INDEX('Policy Characteristics'!D:D,MATCH($C928,'Policy Characteristics'!$C:$C,0))),"",INDEX('Policy Characteristics'!D:D,MATCH($C928,'Policy Characteristics'!$C:$C,0)))</f>
        <v>Decrease Clean Industrial Equipment Cost of Capital</v>
      </c>
      <c r="K928" s="254" t="str">
        <f>IF(ISBLANK(INDEX('Policy Characteristics'!E:E,MATCH($C928,'Policy Characteristics'!$C:$C,0))),"",INDEX('Policy Characteristics'!E:E,MATCH($C928,'Policy Characteristics'!$C:$C,0)))</f>
        <v>indst eqpt cost of capital</v>
      </c>
      <c r="L928" s="261">
        <f>IF(ISBLANK(INDEX('Policy Characteristics'!F:F,MATCH($C928,'Policy Characteristics'!$C:$C,0))),"",INDEX('Policy Characteristics'!F:F,MATCH($C928,'Policy Characteristics'!$C:$C,0)))</f>
        <v>0</v>
      </c>
      <c r="M928" s="261">
        <f>IF(ISBLANK(INDEX('Policy Characteristics'!G:G,MATCH($C928,'Policy Characteristics'!$C:$C,0))),"",INDEX('Policy Characteristics'!G:G,MATCH($C928,'Policy Characteristics'!$C:$C,0)))</f>
        <v>0.5</v>
      </c>
      <c r="N928" s="261">
        <f>IF(ISBLANK(INDEX('Policy Characteristics'!H:H,MATCH($C928,'Policy Characteristics'!$C:$C,0))),"",INDEX('Policy Characteristics'!H:H,MATCH($C928,'Policy Characteristics'!$C:$C,0)))</f>
        <v>0.01</v>
      </c>
      <c r="O928" s="254" t="str">
        <f>IF(ISBLANK(INDEX('Policy Characteristics'!I:I,MATCH($C928,'Policy Characteristics'!$C:$C,0))),"",INDEX('Policy Characteristics'!I:I,MATCH($C928,'Policy Characteristics'!$C:$C,0)))</f>
        <v>% decrease</v>
      </c>
      <c r="P928" s="254" t="str">
        <f>IF(ISBLANK(INDEX('Policy Characteristics'!J:J,MATCH($C928,'Policy Characteristics'!$C:$C,0))),"",INDEX('Policy Characteristics'!J:J,MATCH($C928,'Policy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28" s="254" t="str">
        <f>IF(ISBLANK(INDEX('Policy Characteristics'!K:K,MATCH($C928,'Policy Characteristics'!$C:$C,0))),"",INDEX('Policy Characteristics'!K:K,MATCH($C928,'Policy Characteristics'!$C:$C,0)))</f>
        <v/>
      </c>
      <c r="R928" s="254" t="str">
        <f>IF(ISBLANK(INDEX('Policy Characteristics'!L:L,MATCH($C928,'Policy Characteristics'!$C:$C,0))),"",INDEX('Policy Characteristics'!L:L,MATCH($C928,'Policy Characteristics'!$C:$C,0)))</f>
        <v/>
      </c>
    </row>
    <row r="929" spans="1:18" x14ac:dyDescent="0.25">
      <c r="A929" s="254" t="str">
        <f>IF(ISBLANK(INDEX('Policy Characteristics'!A:A,MATCH($C929,'Policy Characteristics'!$C:$C,0))),"",INDEX('Policy Characteristics'!A:A,MATCH($C929,'Policy Characteristics'!$C:$C,0)))</f>
        <v>Industry</v>
      </c>
      <c r="B929" s="262" t="str">
        <f>IF(ISBLANK(INDEX('Policy Characteristics'!B:B,MATCH($C929,'Policy Characteristics'!$C:$C,0))),"",INDEX('Policy Characteristics'!B:B,MATCH($C929,'Policy Characteristics'!$C:$C,0)))</f>
        <v>Decrease Cost of Capital</v>
      </c>
      <c r="C929" s="254" t="str">
        <f t="shared" si="53"/>
        <v>Perc Decrease in Cost of Capital for Clean Industrial Equipment</v>
      </c>
      <c r="D929" s="1" t="s">
        <v>3917</v>
      </c>
      <c r="E929" s="6" t="s">
        <v>3025</v>
      </c>
      <c r="F929" t="s">
        <v>3918</v>
      </c>
      <c r="G929" t="s">
        <v>2988</v>
      </c>
      <c r="H929" s="47">
        <f t="shared" si="54"/>
        <v>928</v>
      </c>
      <c r="I929" s="324" t="s">
        <v>40</v>
      </c>
      <c r="J929" s="255" t="str">
        <f>IF(ISBLANK(INDEX('Policy Characteristics'!D:D,MATCH($C929,'Policy Characteristics'!$C:$C,0))),"",INDEX('Policy Characteristics'!D:D,MATCH($C929,'Policy Characteristics'!$C:$C,0)))</f>
        <v>Decrease Clean Industrial Equipment Cost of Capital</v>
      </c>
      <c r="K929" s="254" t="str">
        <f>IF(ISBLANK(INDEX('Policy Characteristics'!E:E,MATCH($C929,'Policy Characteristics'!$C:$C,0))),"",INDEX('Policy Characteristics'!E:E,MATCH($C929,'Policy Characteristics'!$C:$C,0)))</f>
        <v>indst eqpt cost of capital</v>
      </c>
      <c r="L929" s="261">
        <f>IF(ISBLANK(INDEX('Policy Characteristics'!F:F,MATCH($C929,'Policy Characteristics'!$C:$C,0))),"",INDEX('Policy Characteristics'!F:F,MATCH($C929,'Policy Characteristics'!$C:$C,0)))</f>
        <v>0</v>
      </c>
      <c r="M929" s="261">
        <f>IF(ISBLANK(INDEX('Policy Characteristics'!G:G,MATCH($C929,'Policy Characteristics'!$C:$C,0))),"",INDEX('Policy Characteristics'!G:G,MATCH($C929,'Policy Characteristics'!$C:$C,0)))</f>
        <v>0.5</v>
      </c>
      <c r="N929" s="261">
        <f>IF(ISBLANK(INDEX('Policy Characteristics'!H:H,MATCH($C929,'Policy Characteristics'!$C:$C,0))),"",INDEX('Policy Characteristics'!H:H,MATCH($C929,'Policy Characteristics'!$C:$C,0)))</f>
        <v>0.01</v>
      </c>
      <c r="O929" s="254" t="str">
        <f>IF(ISBLANK(INDEX('Policy Characteristics'!I:I,MATCH($C929,'Policy Characteristics'!$C:$C,0))),"",INDEX('Policy Characteristics'!I:I,MATCH($C929,'Policy Characteristics'!$C:$C,0)))</f>
        <v>% decrease</v>
      </c>
      <c r="P929" s="254" t="str">
        <f>IF(ISBLANK(INDEX('Policy Characteristics'!J:J,MATCH($C929,'Policy Characteristics'!$C:$C,0))),"",INDEX('Policy Characteristics'!J:J,MATCH($C929,'Policy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29" s="254" t="str">
        <f>IF(ISBLANK(INDEX('Policy Characteristics'!K:K,MATCH($C929,'Policy Characteristics'!$C:$C,0))),"",INDEX('Policy Characteristics'!K:K,MATCH($C929,'Policy Characteristics'!$C:$C,0)))</f>
        <v/>
      </c>
      <c r="R929" s="254" t="str">
        <f>IF(ISBLANK(INDEX('Policy Characteristics'!L:L,MATCH($C929,'Policy Characteristics'!$C:$C,0))),"",INDEX('Policy Characteristics'!L:L,MATCH($C929,'Policy Characteristics'!$C:$C,0)))</f>
        <v/>
      </c>
    </row>
    <row r="930" spans="1:18" x14ac:dyDescent="0.25">
      <c r="A930" s="254" t="str">
        <f>IF(ISBLANK(INDEX('Policy Characteristics'!A:A,MATCH($C930,'Policy Characteristics'!$C:$C,0))),"",INDEX('Policy Characteristics'!A:A,MATCH($C930,'Policy Characteristics'!$C:$C,0)))</f>
        <v>Industry</v>
      </c>
      <c r="B930" s="262" t="str">
        <f>IF(ISBLANK(INDEX('Policy Characteristics'!B:B,MATCH($C930,'Policy Characteristics'!$C:$C,0))),"",INDEX('Policy Characteristics'!B:B,MATCH($C930,'Policy Characteristics'!$C:$C,0)))</f>
        <v>Decrease Cost of Capital</v>
      </c>
      <c r="C930" s="254" t="str">
        <f t="shared" si="53"/>
        <v>Perc Decrease in Cost of Capital for Clean Industrial Equipment</v>
      </c>
      <c r="D930" s="1" t="s">
        <v>3917</v>
      </c>
      <c r="E930" s="6" t="s">
        <v>3026</v>
      </c>
      <c r="F930" t="s">
        <v>3918</v>
      </c>
      <c r="G930" t="s">
        <v>2989</v>
      </c>
      <c r="H930" s="47">
        <f t="shared" si="54"/>
        <v>929</v>
      </c>
      <c r="I930" s="324" t="s">
        <v>40</v>
      </c>
      <c r="J930" s="255" t="str">
        <f>IF(ISBLANK(INDEX('Policy Characteristics'!D:D,MATCH($C930,'Policy Characteristics'!$C:$C,0))),"",INDEX('Policy Characteristics'!D:D,MATCH($C930,'Policy Characteristics'!$C:$C,0)))</f>
        <v>Decrease Clean Industrial Equipment Cost of Capital</v>
      </c>
      <c r="K930" s="254" t="str">
        <f>IF(ISBLANK(INDEX('Policy Characteristics'!E:E,MATCH($C930,'Policy Characteristics'!$C:$C,0))),"",INDEX('Policy Characteristics'!E:E,MATCH($C930,'Policy Characteristics'!$C:$C,0)))</f>
        <v>indst eqpt cost of capital</v>
      </c>
      <c r="L930" s="261">
        <f>IF(ISBLANK(INDEX('Policy Characteristics'!F:F,MATCH($C930,'Policy Characteristics'!$C:$C,0))),"",INDEX('Policy Characteristics'!F:F,MATCH($C930,'Policy Characteristics'!$C:$C,0)))</f>
        <v>0</v>
      </c>
      <c r="M930" s="261">
        <f>IF(ISBLANK(INDEX('Policy Characteristics'!G:G,MATCH($C930,'Policy Characteristics'!$C:$C,0))),"",INDEX('Policy Characteristics'!G:G,MATCH($C930,'Policy Characteristics'!$C:$C,0)))</f>
        <v>0.5</v>
      </c>
      <c r="N930" s="261">
        <f>IF(ISBLANK(INDEX('Policy Characteristics'!H:H,MATCH($C930,'Policy Characteristics'!$C:$C,0))),"",INDEX('Policy Characteristics'!H:H,MATCH($C930,'Policy Characteristics'!$C:$C,0)))</f>
        <v>0.01</v>
      </c>
      <c r="O930" s="254" t="str">
        <f>IF(ISBLANK(INDEX('Policy Characteristics'!I:I,MATCH($C930,'Policy Characteristics'!$C:$C,0))),"",INDEX('Policy Characteristics'!I:I,MATCH($C930,'Policy Characteristics'!$C:$C,0)))</f>
        <v>% decrease</v>
      </c>
      <c r="P930" s="254" t="str">
        <f>IF(ISBLANK(INDEX('Policy Characteristics'!J:J,MATCH($C930,'Policy Characteristics'!$C:$C,0))),"",INDEX('Policy Characteristics'!J:J,MATCH($C930,'Policy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30" s="254" t="str">
        <f>IF(ISBLANK(INDEX('Policy Characteristics'!K:K,MATCH($C930,'Policy Characteristics'!$C:$C,0))),"",INDEX('Policy Characteristics'!K:K,MATCH($C930,'Policy Characteristics'!$C:$C,0)))</f>
        <v/>
      </c>
      <c r="R930" s="254" t="str">
        <f>IF(ISBLANK(INDEX('Policy Characteristics'!L:L,MATCH($C930,'Policy Characteristics'!$C:$C,0))),"",INDEX('Policy Characteristics'!L:L,MATCH($C930,'Policy Characteristics'!$C:$C,0)))</f>
        <v/>
      </c>
    </row>
    <row r="931" spans="1:18" ht="30" x14ac:dyDescent="0.25">
      <c r="A931" s="254" t="str">
        <f>IF(ISBLANK(INDEX('Policy Characteristics'!A:A,MATCH($C931,'Policy Characteristics'!$C:$C,0))),"",INDEX('Policy Characteristics'!A:A,MATCH($C931,'Policy Characteristics'!$C:$C,0)))</f>
        <v>Industry</v>
      </c>
      <c r="B931" s="262" t="str">
        <f>IF(ISBLANK(INDEX('Policy Characteristics'!B:B,MATCH($C931,'Policy Characteristics'!$C:$C,0))),"",INDEX('Policy Characteristics'!B:B,MATCH($C931,'Policy Characteristics'!$C:$C,0)))</f>
        <v>Decrease Cost of Capital</v>
      </c>
      <c r="C931" s="254" t="str">
        <f t="shared" si="53"/>
        <v>Perc Decrease in Cost of Capital for Clean Industrial Equipment</v>
      </c>
      <c r="D931" s="1" t="s">
        <v>3917</v>
      </c>
      <c r="E931" s="6" t="s">
        <v>3027</v>
      </c>
      <c r="F931" t="s">
        <v>3918</v>
      </c>
      <c r="G931" t="s">
        <v>2990</v>
      </c>
      <c r="H931" s="47">
        <f t="shared" si="54"/>
        <v>930</v>
      </c>
      <c r="I931" s="324" t="s">
        <v>40</v>
      </c>
      <c r="J931" s="255" t="str">
        <f>IF(ISBLANK(INDEX('Policy Characteristics'!D:D,MATCH($C931,'Policy Characteristics'!$C:$C,0))),"",INDEX('Policy Characteristics'!D:D,MATCH($C931,'Policy Characteristics'!$C:$C,0)))</f>
        <v>Decrease Clean Industrial Equipment Cost of Capital</v>
      </c>
      <c r="K931" s="254" t="str">
        <f>IF(ISBLANK(INDEX('Policy Characteristics'!E:E,MATCH($C931,'Policy Characteristics'!$C:$C,0))),"",INDEX('Policy Characteristics'!E:E,MATCH($C931,'Policy Characteristics'!$C:$C,0)))</f>
        <v>indst eqpt cost of capital</v>
      </c>
      <c r="L931" s="261">
        <f>IF(ISBLANK(INDEX('Policy Characteristics'!F:F,MATCH($C931,'Policy Characteristics'!$C:$C,0))),"",INDEX('Policy Characteristics'!F:F,MATCH($C931,'Policy Characteristics'!$C:$C,0)))</f>
        <v>0</v>
      </c>
      <c r="M931" s="261">
        <f>IF(ISBLANK(INDEX('Policy Characteristics'!G:G,MATCH($C931,'Policy Characteristics'!$C:$C,0))),"",INDEX('Policy Characteristics'!G:G,MATCH($C931,'Policy Characteristics'!$C:$C,0)))</f>
        <v>0.5</v>
      </c>
      <c r="N931" s="261">
        <f>IF(ISBLANK(INDEX('Policy Characteristics'!H:H,MATCH($C931,'Policy Characteristics'!$C:$C,0))),"",INDEX('Policy Characteristics'!H:H,MATCH($C931,'Policy Characteristics'!$C:$C,0)))</f>
        <v>0.01</v>
      </c>
      <c r="O931" s="254" t="str">
        <f>IF(ISBLANK(INDEX('Policy Characteristics'!I:I,MATCH($C931,'Policy Characteristics'!$C:$C,0))),"",INDEX('Policy Characteristics'!I:I,MATCH($C931,'Policy Characteristics'!$C:$C,0)))</f>
        <v>% decrease</v>
      </c>
      <c r="P931" s="254" t="str">
        <f>IF(ISBLANK(INDEX('Policy Characteristics'!J:J,MATCH($C931,'Policy Characteristics'!$C:$C,0))),"",INDEX('Policy Characteristics'!J:J,MATCH($C931,'Policy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31" s="254" t="str">
        <f>IF(ISBLANK(INDEX('Policy Characteristics'!K:K,MATCH($C931,'Policy Characteristics'!$C:$C,0))),"",INDEX('Policy Characteristics'!K:K,MATCH($C931,'Policy Characteristics'!$C:$C,0)))</f>
        <v/>
      </c>
      <c r="R931" s="254" t="str">
        <f>IF(ISBLANK(INDEX('Policy Characteristics'!L:L,MATCH($C931,'Policy Characteristics'!$C:$C,0))),"",INDEX('Policy Characteristics'!L:L,MATCH($C931,'Policy Characteristics'!$C:$C,0)))</f>
        <v/>
      </c>
    </row>
    <row r="932" spans="1:18" x14ac:dyDescent="0.25">
      <c r="A932" s="254" t="str">
        <f>IF(ISBLANK(INDEX('Policy Characteristics'!A:A,MATCH($C932,'Policy Characteristics'!$C:$C,0))),"",INDEX('Policy Characteristics'!A:A,MATCH($C932,'Policy Characteristics'!$C:$C,0)))</f>
        <v>Industry</v>
      </c>
      <c r="B932" s="262" t="str">
        <f>IF(ISBLANK(INDEX('Policy Characteristics'!B:B,MATCH($C932,'Policy Characteristics'!$C:$C,0))),"",INDEX('Policy Characteristics'!B:B,MATCH($C932,'Policy Characteristics'!$C:$C,0)))</f>
        <v>Decrease Cost of Capital</v>
      </c>
      <c r="C932" s="254" t="str">
        <f t="shared" si="53"/>
        <v>Perc Decrease in Cost of Capital for Clean Industrial Equipment</v>
      </c>
      <c r="D932" s="1" t="s">
        <v>3917</v>
      </c>
      <c r="E932" s="6" t="s">
        <v>3028</v>
      </c>
      <c r="F932" t="s">
        <v>3918</v>
      </c>
      <c r="G932" t="s">
        <v>2547</v>
      </c>
      <c r="H932" s="47">
        <f t="shared" si="54"/>
        <v>931</v>
      </c>
      <c r="I932" s="324" t="s">
        <v>40</v>
      </c>
      <c r="J932" s="255" t="str">
        <f>IF(ISBLANK(INDEX('Policy Characteristics'!D:D,MATCH($C932,'Policy Characteristics'!$C:$C,0))),"",INDEX('Policy Characteristics'!D:D,MATCH($C932,'Policy Characteristics'!$C:$C,0)))</f>
        <v>Decrease Clean Industrial Equipment Cost of Capital</v>
      </c>
      <c r="K932" s="254" t="str">
        <f>IF(ISBLANK(INDEX('Policy Characteristics'!E:E,MATCH($C932,'Policy Characteristics'!$C:$C,0))),"",INDEX('Policy Characteristics'!E:E,MATCH($C932,'Policy Characteristics'!$C:$C,0)))</f>
        <v>indst eqpt cost of capital</v>
      </c>
      <c r="L932" s="261">
        <f>IF(ISBLANK(INDEX('Policy Characteristics'!F:F,MATCH($C932,'Policy Characteristics'!$C:$C,0))),"",INDEX('Policy Characteristics'!F:F,MATCH($C932,'Policy Characteristics'!$C:$C,0)))</f>
        <v>0</v>
      </c>
      <c r="M932" s="261">
        <f>IF(ISBLANK(INDEX('Policy Characteristics'!G:G,MATCH($C932,'Policy Characteristics'!$C:$C,0))),"",INDEX('Policy Characteristics'!G:G,MATCH($C932,'Policy Characteristics'!$C:$C,0)))</f>
        <v>0.5</v>
      </c>
      <c r="N932" s="261">
        <f>IF(ISBLANK(INDEX('Policy Characteristics'!H:H,MATCH($C932,'Policy Characteristics'!$C:$C,0))),"",INDEX('Policy Characteristics'!H:H,MATCH($C932,'Policy Characteristics'!$C:$C,0)))</f>
        <v>0.01</v>
      </c>
      <c r="O932" s="254" t="str">
        <f>IF(ISBLANK(INDEX('Policy Characteristics'!I:I,MATCH($C932,'Policy Characteristics'!$C:$C,0))),"",INDEX('Policy Characteristics'!I:I,MATCH($C932,'Policy Characteristics'!$C:$C,0)))</f>
        <v>% decrease</v>
      </c>
      <c r="P932" s="254" t="str">
        <f>IF(ISBLANK(INDEX('Policy Characteristics'!J:J,MATCH($C932,'Policy Characteristics'!$C:$C,0))),"",INDEX('Policy Characteristics'!J:J,MATCH($C932,'Policy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32" s="254" t="str">
        <f>IF(ISBLANK(INDEX('Policy Characteristics'!K:K,MATCH($C932,'Policy Characteristics'!$C:$C,0))),"",INDEX('Policy Characteristics'!K:K,MATCH($C932,'Policy Characteristics'!$C:$C,0)))</f>
        <v/>
      </c>
      <c r="R932" s="254" t="str">
        <f>IF(ISBLANK(INDEX('Policy Characteristics'!L:L,MATCH($C932,'Policy Characteristics'!$C:$C,0))),"",INDEX('Policy Characteristics'!L:L,MATCH($C932,'Policy Characteristics'!$C:$C,0)))</f>
        <v/>
      </c>
    </row>
    <row r="933" spans="1:18" x14ac:dyDescent="0.25">
      <c r="A933" s="254" t="str">
        <f>IF(ISBLANK(INDEX('Policy Characteristics'!A:A,MATCH($C933,'Policy Characteristics'!$C:$C,0))),"",INDEX('Policy Characteristics'!A:A,MATCH($C933,'Policy Characteristics'!$C:$C,0)))</f>
        <v>Industry</v>
      </c>
      <c r="B933" s="262" t="str">
        <f>IF(ISBLANK(INDEX('Policy Characteristics'!B:B,MATCH($C933,'Policy Characteristics'!$C:$C,0))),"",INDEX('Policy Characteristics'!B:B,MATCH($C933,'Policy Characteristics'!$C:$C,0)))</f>
        <v>Decrease Cost of Capital</v>
      </c>
      <c r="C933" s="254" t="str">
        <f t="shared" si="53"/>
        <v>Perc Decrease in Cost of Capital for Clean Industrial Equipment</v>
      </c>
      <c r="D933" s="1" t="s">
        <v>3917</v>
      </c>
      <c r="E933" s="6" t="s">
        <v>3029</v>
      </c>
      <c r="F933" t="s">
        <v>3918</v>
      </c>
      <c r="G933" t="s">
        <v>2991</v>
      </c>
      <c r="H933" s="47">
        <f t="shared" si="54"/>
        <v>932</v>
      </c>
      <c r="I933" s="324" t="s">
        <v>40</v>
      </c>
      <c r="J933" s="255" t="str">
        <f>IF(ISBLANK(INDEX('Policy Characteristics'!D:D,MATCH($C933,'Policy Characteristics'!$C:$C,0))),"",INDEX('Policy Characteristics'!D:D,MATCH($C933,'Policy Characteristics'!$C:$C,0)))</f>
        <v>Decrease Clean Industrial Equipment Cost of Capital</v>
      </c>
      <c r="K933" s="254" t="str">
        <f>IF(ISBLANK(INDEX('Policy Characteristics'!E:E,MATCH($C933,'Policy Characteristics'!$C:$C,0))),"",INDEX('Policy Characteristics'!E:E,MATCH($C933,'Policy Characteristics'!$C:$C,0)))</f>
        <v>indst eqpt cost of capital</v>
      </c>
      <c r="L933" s="261">
        <f>IF(ISBLANK(INDEX('Policy Characteristics'!F:F,MATCH($C933,'Policy Characteristics'!$C:$C,0))),"",INDEX('Policy Characteristics'!F:F,MATCH($C933,'Policy Characteristics'!$C:$C,0)))</f>
        <v>0</v>
      </c>
      <c r="M933" s="261">
        <f>IF(ISBLANK(INDEX('Policy Characteristics'!G:G,MATCH($C933,'Policy Characteristics'!$C:$C,0))),"",INDEX('Policy Characteristics'!G:G,MATCH($C933,'Policy Characteristics'!$C:$C,0)))</f>
        <v>0.5</v>
      </c>
      <c r="N933" s="261">
        <f>IF(ISBLANK(INDEX('Policy Characteristics'!H:H,MATCH($C933,'Policy Characteristics'!$C:$C,0))),"",INDEX('Policy Characteristics'!H:H,MATCH($C933,'Policy Characteristics'!$C:$C,0)))</f>
        <v>0.01</v>
      </c>
      <c r="O933" s="254" t="str">
        <f>IF(ISBLANK(INDEX('Policy Characteristics'!I:I,MATCH($C933,'Policy Characteristics'!$C:$C,0))),"",INDEX('Policy Characteristics'!I:I,MATCH($C933,'Policy Characteristics'!$C:$C,0)))</f>
        <v>% decrease</v>
      </c>
      <c r="P933" s="254" t="str">
        <f>IF(ISBLANK(INDEX('Policy Characteristics'!J:J,MATCH($C933,'Policy Characteristics'!$C:$C,0))),"",INDEX('Policy Characteristics'!J:J,MATCH($C933,'Policy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33" s="254" t="str">
        <f>IF(ISBLANK(INDEX('Policy Characteristics'!K:K,MATCH($C933,'Policy Characteristics'!$C:$C,0))),"",INDEX('Policy Characteristics'!K:K,MATCH($C933,'Policy Characteristics'!$C:$C,0)))</f>
        <v/>
      </c>
      <c r="R933" s="254" t="str">
        <f>IF(ISBLANK(INDEX('Policy Characteristics'!L:L,MATCH($C933,'Policy Characteristics'!$C:$C,0))),"",INDEX('Policy Characteristics'!L:L,MATCH($C933,'Policy Characteristics'!$C:$C,0)))</f>
        <v/>
      </c>
    </row>
    <row r="934" spans="1:18" ht="30" x14ac:dyDescent="0.25">
      <c r="A934" s="254" t="str">
        <f>IF(ISBLANK(INDEX('Policy Characteristics'!A:A,MATCH($C934,'Policy Characteristics'!$C:$C,0))),"",INDEX('Policy Characteristics'!A:A,MATCH($C934,'Policy Characteristics'!$C:$C,0)))</f>
        <v>Industry</v>
      </c>
      <c r="B934" s="262" t="str">
        <f>IF(ISBLANK(INDEX('Policy Characteristics'!B:B,MATCH($C934,'Policy Characteristics'!$C:$C,0))),"",INDEX('Policy Characteristics'!B:B,MATCH($C934,'Policy Characteristics'!$C:$C,0)))</f>
        <v>Decrease Cost of Capital</v>
      </c>
      <c r="C934" s="254" t="str">
        <f t="shared" si="53"/>
        <v>Perc Decrease in Cost of Capital for Clean Industrial Equipment</v>
      </c>
      <c r="D934" s="1" t="s">
        <v>3917</v>
      </c>
      <c r="E934" s="6" t="s">
        <v>3030</v>
      </c>
      <c r="F934" t="s">
        <v>3918</v>
      </c>
      <c r="G934" t="s">
        <v>2992</v>
      </c>
      <c r="H934" s="47">
        <f t="shared" si="54"/>
        <v>933</v>
      </c>
      <c r="I934" s="324" t="s">
        <v>40</v>
      </c>
      <c r="J934" s="255" t="str">
        <f>IF(ISBLANK(INDEX('Policy Characteristics'!D:D,MATCH($C934,'Policy Characteristics'!$C:$C,0))),"",INDEX('Policy Characteristics'!D:D,MATCH($C934,'Policy Characteristics'!$C:$C,0)))</f>
        <v>Decrease Clean Industrial Equipment Cost of Capital</v>
      </c>
      <c r="K934" s="254" t="str">
        <f>IF(ISBLANK(INDEX('Policy Characteristics'!E:E,MATCH($C934,'Policy Characteristics'!$C:$C,0))),"",INDEX('Policy Characteristics'!E:E,MATCH($C934,'Policy Characteristics'!$C:$C,0)))</f>
        <v>indst eqpt cost of capital</v>
      </c>
      <c r="L934" s="261">
        <f>IF(ISBLANK(INDEX('Policy Characteristics'!F:F,MATCH($C934,'Policy Characteristics'!$C:$C,0))),"",INDEX('Policy Characteristics'!F:F,MATCH($C934,'Policy Characteristics'!$C:$C,0)))</f>
        <v>0</v>
      </c>
      <c r="M934" s="261">
        <f>IF(ISBLANK(INDEX('Policy Characteristics'!G:G,MATCH($C934,'Policy Characteristics'!$C:$C,0))),"",INDEX('Policy Characteristics'!G:G,MATCH($C934,'Policy Characteristics'!$C:$C,0)))</f>
        <v>0.5</v>
      </c>
      <c r="N934" s="261">
        <f>IF(ISBLANK(INDEX('Policy Characteristics'!H:H,MATCH($C934,'Policy Characteristics'!$C:$C,0))),"",INDEX('Policy Characteristics'!H:H,MATCH($C934,'Policy Characteristics'!$C:$C,0)))</f>
        <v>0.01</v>
      </c>
      <c r="O934" s="254" t="str">
        <f>IF(ISBLANK(INDEX('Policy Characteristics'!I:I,MATCH($C934,'Policy Characteristics'!$C:$C,0))),"",INDEX('Policy Characteristics'!I:I,MATCH($C934,'Policy Characteristics'!$C:$C,0)))</f>
        <v>% decrease</v>
      </c>
      <c r="P934" s="254" t="str">
        <f>IF(ISBLANK(INDEX('Policy Characteristics'!J:J,MATCH($C934,'Policy Characteristics'!$C:$C,0))),"",INDEX('Policy Characteristics'!J:J,MATCH($C934,'Policy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34" s="254" t="str">
        <f>IF(ISBLANK(INDEX('Policy Characteristics'!K:K,MATCH($C934,'Policy Characteristics'!$C:$C,0))),"",INDEX('Policy Characteristics'!K:K,MATCH($C934,'Policy Characteristics'!$C:$C,0)))</f>
        <v/>
      </c>
      <c r="R934" s="254" t="str">
        <f>IF(ISBLANK(INDEX('Policy Characteristics'!L:L,MATCH($C934,'Policy Characteristics'!$C:$C,0))),"",INDEX('Policy Characteristics'!L:L,MATCH($C934,'Policy Characteristics'!$C:$C,0)))</f>
        <v/>
      </c>
    </row>
    <row r="935" spans="1:18" x14ac:dyDescent="0.25">
      <c r="A935" s="254" t="str">
        <f>IF(ISBLANK(INDEX('Policy Characteristics'!A:A,MATCH($C935,'Policy Characteristics'!$C:$C,0))),"",INDEX('Policy Characteristics'!A:A,MATCH($C935,'Policy Characteristics'!$C:$C,0)))</f>
        <v>Industry</v>
      </c>
      <c r="B935" s="262" t="str">
        <f>IF(ISBLANK(INDEX('Policy Characteristics'!B:B,MATCH($C935,'Policy Characteristics'!$C:$C,0))),"",INDEX('Policy Characteristics'!B:B,MATCH($C935,'Policy Characteristics'!$C:$C,0)))</f>
        <v>Decrease Cost of Capital</v>
      </c>
      <c r="C935" s="254" t="str">
        <f t="shared" si="53"/>
        <v>Perc Decrease in Cost of Capital for Clean Industrial Equipment</v>
      </c>
      <c r="D935" s="1" t="s">
        <v>3917</v>
      </c>
      <c r="E935" s="6" t="s">
        <v>3031</v>
      </c>
      <c r="F935" t="s">
        <v>3918</v>
      </c>
      <c r="G935" t="s">
        <v>2993</v>
      </c>
      <c r="H935" s="47">
        <f t="shared" si="54"/>
        <v>934</v>
      </c>
      <c r="I935" s="324" t="s">
        <v>40</v>
      </c>
      <c r="J935" s="255" t="str">
        <f>IF(ISBLANK(INDEX('Policy Characteristics'!D:D,MATCH($C935,'Policy Characteristics'!$C:$C,0))),"",INDEX('Policy Characteristics'!D:D,MATCH($C935,'Policy Characteristics'!$C:$C,0)))</f>
        <v>Decrease Clean Industrial Equipment Cost of Capital</v>
      </c>
      <c r="K935" s="254" t="str">
        <f>IF(ISBLANK(INDEX('Policy Characteristics'!E:E,MATCH($C935,'Policy Characteristics'!$C:$C,0))),"",INDEX('Policy Characteristics'!E:E,MATCH($C935,'Policy Characteristics'!$C:$C,0)))</f>
        <v>indst eqpt cost of capital</v>
      </c>
      <c r="L935" s="261">
        <f>IF(ISBLANK(INDEX('Policy Characteristics'!F:F,MATCH($C935,'Policy Characteristics'!$C:$C,0))),"",INDEX('Policy Characteristics'!F:F,MATCH($C935,'Policy Characteristics'!$C:$C,0)))</f>
        <v>0</v>
      </c>
      <c r="M935" s="261">
        <f>IF(ISBLANK(INDEX('Policy Characteristics'!G:G,MATCH($C935,'Policy Characteristics'!$C:$C,0))),"",INDEX('Policy Characteristics'!G:G,MATCH($C935,'Policy Characteristics'!$C:$C,0)))</f>
        <v>0.5</v>
      </c>
      <c r="N935" s="261">
        <f>IF(ISBLANK(INDEX('Policy Characteristics'!H:H,MATCH($C935,'Policy Characteristics'!$C:$C,0))),"",INDEX('Policy Characteristics'!H:H,MATCH($C935,'Policy Characteristics'!$C:$C,0)))</f>
        <v>0.01</v>
      </c>
      <c r="O935" s="254" t="str">
        <f>IF(ISBLANK(INDEX('Policy Characteristics'!I:I,MATCH($C935,'Policy Characteristics'!$C:$C,0))),"",INDEX('Policy Characteristics'!I:I,MATCH($C935,'Policy Characteristics'!$C:$C,0)))</f>
        <v>% decrease</v>
      </c>
      <c r="P935" s="254" t="str">
        <f>IF(ISBLANK(INDEX('Policy Characteristics'!J:J,MATCH($C935,'Policy Characteristics'!$C:$C,0))),"",INDEX('Policy Characteristics'!J:J,MATCH($C935,'Policy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35" s="254" t="str">
        <f>IF(ISBLANK(INDEX('Policy Characteristics'!K:K,MATCH($C935,'Policy Characteristics'!$C:$C,0))),"",INDEX('Policy Characteristics'!K:K,MATCH($C935,'Policy Characteristics'!$C:$C,0)))</f>
        <v/>
      </c>
      <c r="R935" s="254" t="str">
        <f>IF(ISBLANK(INDEX('Policy Characteristics'!L:L,MATCH($C935,'Policy Characteristics'!$C:$C,0))),"",INDEX('Policy Characteristics'!L:L,MATCH($C935,'Policy Characteristics'!$C:$C,0)))</f>
        <v/>
      </c>
    </row>
    <row r="936" spans="1:18" x14ac:dyDescent="0.25">
      <c r="A936" s="254" t="str">
        <f>IF(ISBLANK(INDEX('Policy Characteristics'!A:A,MATCH($C936,'Policy Characteristics'!$C:$C,0))),"",INDEX('Policy Characteristics'!A:A,MATCH($C936,'Policy Characteristics'!$C:$C,0)))</f>
        <v>Industry</v>
      </c>
      <c r="B936" s="262" t="str">
        <f>IF(ISBLANK(INDEX('Policy Characteristics'!B:B,MATCH($C936,'Policy Characteristics'!$C:$C,0))),"",INDEX('Policy Characteristics'!B:B,MATCH($C936,'Policy Characteristics'!$C:$C,0)))</f>
        <v>Decrease Cost of Capital</v>
      </c>
      <c r="C936" s="254" t="str">
        <f t="shared" si="53"/>
        <v>Perc Decrease in Cost of Capital for Clean Industrial Equipment</v>
      </c>
      <c r="D936" s="1" t="s">
        <v>3917</v>
      </c>
      <c r="E936" s="6" t="s">
        <v>3032</v>
      </c>
      <c r="F936" t="s">
        <v>3918</v>
      </c>
      <c r="G936" t="s">
        <v>2994</v>
      </c>
      <c r="H936" s="47">
        <f t="shared" si="54"/>
        <v>935</v>
      </c>
      <c r="I936" s="324" t="s">
        <v>40</v>
      </c>
      <c r="J936" s="255" t="str">
        <f>IF(ISBLANK(INDEX('Policy Characteristics'!D:D,MATCH($C936,'Policy Characteristics'!$C:$C,0))),"",INDEX('Policy Characteristics'!D:D,MATCH($C936,'Policy Characteristics'!$C:$C,0)))</f>
        <v>Decrease Clean Industrial Equipment Cost of Capital</v>
      </c>
      <c r="K936" s="254" t="str">
        <f>IF(ISBLANK(INDEX('Policy Characteristics'!E:E,MATCH($C936,'Policy Characteristics'!$C:$C,0))),"",INDEX('Policy Characteristics'!E:E,MATCH($C936,'Policy Characteristics'!$C:$C,0)))</f>
        <v>indst eqpt cost of capital</v>
      </c>
      <c r="L936" s="261">
        <f>IF(ISBLANK(INDEX('Policy Characteristics'!F:F,MATCH($C936,'Policy Characteristics'!$C:$C,0))),"",INDEX('Policy Characteristics'!F:F,MATCH($C936,'Policy Characteristics'!$C:$C,0)))</f>
        <v>0</v>
      </c>
      <c r="M936" s="261">
        <f>IF(ISBLANK(INDEX('Policy Characteristics'!G:G,MATCH($C936,'Policy Characteristics'!$C:$C,0))),"",INDEX('Policy Characteristics'!G:G,MATCH($C936,'Policy Characteristics'!$C:$C,0)))</f>
        <v>0.5</v>
      </c>
      <c r="N936" s="261">
        <f>IF(ISBLANK(INDEX('Policy Characteristics'!H:H,MATCH($C936,'Policy Characteristics'!$C:$C,0))),"",INDEX('Policy Characteristics'!H:H,MATCH($C936,'Policy Characteristics'!$C:$C,0)))</f>
        <v>0.01</v>
      </c>
      <c r="O936" s="254" t="str">
        <f>IF(ISBLANK(INDEX('Policy Characteristics'!I:I,MATCH($C936,'Policy Characteristics'!$C:$C,0))),"",INDEX('Policy Characteristics'!I:I,MATCH($C936,'Policy Characteristics'!$C:$C,0)))</f>
        <v>% decrease</v>
      </c>
      <c r="P936" s="254" t="str">
        <f>IF(ISBLANK(INDEX('Policy Characteristics'!J:J,MATCH($C936,'Policy Characteristics'!$C:$C,0))),"",INDEX('Policy Characteristics'!J:J,MATCH($C936,'Policy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36" s="254" t="str">
        <f>IF(ISBLANK(INDEX('Policy Characteristics'!K:K,MATCH($C936,'Policy Characteristics'!$C:$C,0))),"",INDEX('Policy Characteristics'!K:K,MATCH($C936,'Policy Characteristics'!$C:$C,0)))</f>
        <v/>
      </c>
      <c r="R936" s="254" t="str">
        <f>IF(ISBLANK(INDEX('Policy Characteristics'!L:L,MATCH($C936,'Policy Characteristics'!$C:$C,0))),"",INDEX('Policy Characteristics'!L:L,MATCH($C936,'Policy Characteristics'!$C:$C,0)))</f>
        <v/>
      </c>
    </row>
    <row r="937" spans="1:18" x14ac:dyDescent="0.25">
      <c r="A937" s="254" t="str">
        <f>IF(ISBLANK(INDEX('Policy Characteristics'!A:A,MATCH($C937,'Policy Characteristics'!$C:$C,0))),"",INDEX('Policy Characteristics'!A:A,MATCH($C937,'Policy Characteristics'!$C:$C,0)))</f>
        <v>Industry</v>
      </c>
      <c r="B937" s="262" t="str">
        <f>IF(ISBLANK(INDEX('Policy Characteristics'!B:B,MATCH($C937,'Policy Characteristics'!$C:$C,0))),"",INDEX('Policy Characteristics'!B:B,MATCH($C937,'Policy Characteristics'!$C:$C,0)))</f>
        <v>Decrease Cost of Capital</v>
      </c>
      <c r="C937" s="254" t="str">
        <f t="shared" si="53"/>
        <v>Perc Decrease in Cost of Capital for Clean Industrial Equipment</v>
      </c>
      <c r="D937" s="1" t="s">
        <v>3917</v>
      </c>
      <c r="E937" s="6" t="s">
        <v>3033</v>
      </c>
      <c r="F937" t="s">
        <v>3918</v>
      </c>
      <c r="G937" t="s">
        <v>2995</v>
      </c>
      <c r="H937" s="47">
        <f t="shared" si="54"/>
        <v>936</v>
      </c>
      <c r="I937" s="324" t="s">
        <v>40</v>
      </c>
      <c r="J937" s="255" t="str">
        <f>IF(ISBLANK(INDEX('Policy Characteristics'!D:D,MATCH($C937,'Policy Characteristics'!$C:$C,0))),"",INDEX('Policy Characteristics'!D:D,MATCH($C937,'Policy Characteristics'!$C:$C,0)))</f>
        <v>Decrease Clean Industrial Equipment Cost of Capital</v>
      </c>
      <c r="K937" s="254" t="str">
        <f>IF(ISBLANK(INDEX('Policy Characteristics'!E:E,MATCH($C937,'Policy Characteristics'!$C:$C,0))),"",INDEX('Policy Characteristics'!E:E,MATCH($C937,'Policy Characteristics'!$C:$C,0)))</f>
        <v>indst eqpt cost of capital</v>
      </c>
      <c r="L937" s="261">
        <f>IF(ISBLANK(INDEX('Policy Characteristics'!F:F,MATCH($C937,'Policy Characteristics'!$C:$C,0))),"",INDEX('Policy Characteristics'!F:F,MATCH($C937,'Policy Characteristics'!$C:$C,0)))</f>
        <v>0</v>
      </c>
      <c r="M937" s="261">
        <f>IF(ISBLANK(INDEX('Policy Characteristics'!G:G,MATCH($C937,'Policy Characteristics'!$C:$C,0))),"",INDEX('Policy Characteristics'!G:G,MATCH($C937,'Policy Characteristics'!$C:$C,0)))</f>
        <v>0.5</v>
      </c>
      <c r="N937" s="261">
        <f>IF(ISBLANK(INDEX('Policy Characteristics'!H:H,MATCH($C937,'Policy Characteristics'!$C:$C,0))),"",INDEX('Policy Characteristics'!H:H,MATCH($C937,'Policy Characteristics'!$C:$C,0)))</f>
        <v>0.01</v>
      </c>
      <c r="O937" s="254" t="str">
        <f>IF(ISBLANK(INDEX('Policy Characteristics'!I:I,MATCH($C937,'Policy Characteristics'!$C:$C,0))),"",INDEX('Policy Characteristics'!I:I,MATCH($C937,'Policy Characteristics'!$C:$C,0)))</f>
        <v>% decrease</v>
      </c>
      <c r="P937" s="254" t="str">
        <f>IF(ISBLANK(INDEX('Policy Characteristics'!J:J,MATCH($C937,'Policy Characteristics'!$C:$C,0))),"",INDEX('Policy Characteristics'!J:J,MATCH($C937,'Policy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37" s="254" t="str">
        <f>IF(ISBLANK(INDEX('Policy Characteristics'!K:K,MATCH($C937,'Policy Characteristics'!$C:$C,0))),"",INDEX('Policy Characteristics'!K:K,MATCH($C937,'Policy Characteristics'!$C:$C,0)))</f>
        <v/>
      </c>
      <c r="R937" s="254" t="str">
        <f>IF(ISBLANK(INDEX('Policy Characteristics'!L:L,MATCH($C937,'Policy Characteristics'!$C:$C,0))),"",INDEX('Policy Characteristics'!L:L,MATCH($C937,'Policy Characteristics'!$C:$C,0)))</f>
        <v/>
      </c>
    </row>
    <row r="938" spans="1:18" x14ac:dyDescent="0.25">
      <c r="A938" s="254" t="str">
        <f>IF(ISBLANK(INDEX('Policy Characteristics'!A:A,MATCH($C938,'Policy Characteristics'!$C:$C,0))),"",INDEX('Policy Characteristics'!A:A,MATCH($C938,'Policy Characteristics'!$C:$C,0)))</f>
        <v>Industry</v>
      </c>
      <c r="B938" s="262" t="str">
        <f>IF(ISBLANK(INDEX('Policy Characteristics'!B:B,MATCH($C938,'Policy Characteristics'!$C:$C,0))),"",INDEX('Policy Characteristics'!B:B,MATCH($C938,'Policy Characteristics'!$C:$C,0)))</f>
        <v>Decrease Cost of Capital</v>
      </c>
      <c r="C938" s="254" t="str">
        <f t="shared" si="53"/>
        <v>Perc Decrease in Cost of Capital for Clean Industrial Equipment</v>
      </c>
      <c r="D938" s="1" t="s">
        <v>3917</v>
      </c>
      <c r="E938" s="6" t="s">
        <v>3034</v>
      </c>
      <c r="F938" t="s">
        <v>3918</v>
      </c>
      <c r="G938" t="s">
        <v>2996</v>
      </c>
      <c r="H938" s="47">
        <f t="shared" si="54"/>
        <v>937</v>
      </c>
      <c r="I938" s="324" t="s">
        <v>40</v>
      </c>
      <c r="J938" s="255" t="str">
        <f>IF(ISBLANK(INDEX('Policy Characteristics'!D:D,MATCH($C938,'Policy Characteristics'!$C:$C,0))),"",INDEX('Policy Characteristics'!D:D,MATCH($C938,'Policy Characteristics'!$C:$C,0)))</f>
        <v>Decrease Clean Industrial Equipment Cost of Capital</v>
      </c>
      <c r="K938" s="254" t="str">
        <f>IF(ISBLANK(INDEX('Policy Characteristics'!E:E,MATCH($C938,'Policy Characteristics'!$C:$C,0))),"",INDEX('Policy Characteristics'!E:E,MATCH($C938,'Policy Characteristics'!$C:$C,0)))</f>
        <v>indst eqpt cost of capital</v>
      </c>
      <c r="L938" s="261">
        <f>IF(ISBLANK(INDEX('Policy Characteristics'!F:F,MATCH($C938,'Policy Characteristics'!$C:$C,0))),"",INDEX('Policy Characteristics'!F:F,MATCH($C938,'Policy Characteristics'!$C:$C,0)))</f>
        <v>0</v>
      </c>
      <c r="M938" s="261">
        <f>IF(ISBLANK(INDEX('Policy Characteristics'!G:G,MATCH($C938,'Policy Characteristics'!$C:$C,0))),"",INDEX('Policy Characteristics'!G:G,MATCH($C938,'Policy Characteristics'!$C:$C,0)))</f>
        <v>0.5</v>
      </c>
      <c r="N938" s="261">
        <f>IF(ISBLANK(INDEX('Policy Characteristics'!H:H,MATCH($C938,'Policy Characteristics'!$C:$C,0))),"",INDEX('Policy Characteristics'!H:H,MATCH($C938,'Policy Characteristics'!$C:$C,0)))</f>
        <v>0.01</v>
      </c>
      <c r="O938" s="254" t="str">
        <f>IF(ISBLANK(INDEX('Policy Characteristics'!I:I,MATCH($C938,'Policy Characteristics'!$C:$C,0))),"",INDEX('Policy Characteristics'!I:I,MATCH($C938,'Policy Characteristics'!$C:$C,0)))</f>
        <v>% decrease</v>
      </c>
      <c r="P938" s="254" t="str">
        <f>IF(ISBLANK(INDEX('Policy Characteristics'!J:J,MATCH($C938,'Policy Characteristics'!$C:$C,0))),"",INDEX('Policy Characteristics'!J:J,MATCH($C938,'Policy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38" s="254" t="str">
        <f>IF(ISBLANK(INDEX('Policy Characteristics'!K:K,MATCH($C938,'Policy Characteristics'!$C:$C,0))),"",INDEX('Policy Characteristics'!K:K,MATCH($C938,'Policy Characteristics'!$C:$C,0)))</f>
        <v/>
      </c>
      <c r="R938" s="254" t="str">
        <f>IF(ISBLANK(INDEX('Policy Characteristics'!L:L,MATCH($C938,'Policy Characteristics'!$C:$C,0))),"",INDEX('Policy Characteristics'!L:L,MATCH($C938,'Policy Characteristics'!$C:$C,0)))</f>
        <v/>
      </c>
    </row>
    <row r="939" spans="1:18" x14ac:dyDescent="0.25">
      <c r="A939" s="254" t="str">
        <f>IF(ISBLANK(INDEX('Policy Characteristics'!A:A,MATCH($C939,'Policy Characteristics'!$C:$C,0))),"",INDEX('Policy Characteristics'!A:A,MATCH($C939,'Policy Characteristics'!$C:$C,0)))</f>
        <v>Industry</v>
      </c>
      <c r="B939" s="262" t="str">
        <f>IF(ISBLANK(INDEX('Policy Characteristics'!B:B,MATCH($C939,'Policy Characteristics'!$C:$C,0))),"",INDEX('Policy Characteristics'!B:B,MATCH($C939,'Policy Characteristics'!$C:$C,0)))</f>
        <v>Decrease Cost of Capital</v>
      </c>
      <c r="C939" s="254" t="str">
        <f t="shared" si="53"/>
        <v>Perc Decrease in Cost of Capital for Clean Industrial Equipment</v>
      </c>
      <c r="D939" s="1" t="s">
        <v>3917</v>
      </c>
      <c r="E939" s="6" t="s">
        <v>3035</v>
      </c>
      <c r="F939" t="s">
        <v>3918</v>
      </c>
      <c r="G939" t="s">
        <v>2997</v>
      </c>
      <c r="H939" s="47">
        <f t="shared" si="54"/>
        <v>938</v>
      </c>
      <c r="I939" s="324" t="s">
        <v>40</v>
      </c>
      <c r="J939" s="255" t="str">
        <f>IF(ISBLANK(INDEX('Policy Characteristics'!D:D,MATCH($C939,'Policy Characteristics'!$C:$C,0))),"",INDEX('Policy Characteristics'!D:D,MATCH($C939,'Policy Characteristics'!$C:$C,0)))</f>
        <v>Decrease Clean Industrial Equipment Cost of Capital</v>
      </c>
      <c r="K939" s="254" t="str">
        <f>IF(ISBLANK(INDEX('Policy Characteristics'!E:E,MATCH($C939,'Policy Characteristics'!$C:$C,0))),"",INDEX('Policy Characteristics'!E:E,MATCH($C939,'Policy Characteristics'!$C:$C,0)))</f>
        <v>indst eqpt cost of capital</v>
      </c>
      <c r="L939" s="261">
        <f>IF(ISBLANK(INDEX('Policy Characteristics'!F:F,MATCH($C939,'Policy Characteristics'!$C:$C,0))),"",INDEX('Policy Characteristics'!F:F,MATCH($C939,'Policy Characteristics'!$C:$C,0)))</f>
        <v>0</v>
      </c>
      <c r="M939" s="261">
        <f>IF(ISBLANK(INDEX('Policy Characteristics'!G:G,MATCH($C939,'Policy Characteristics'!$C:$C,0))),"",INDEX('Policy Characteristics'!G:G,MATCH($C939,'Policy Characteristics'!$C:$C,0)))</f>
        <v>0.5</v>
      </c>
      <c r="N939" s="261">
        <f>IF(ISBLANK(INDEX('Policy Characteristics'!H:H,MATCH($C939,'Policy Characteristics'!$C:$C,0))),"",INDEX('Policy Characteristics'!H:H,MATCH($C939,'Policy Characteristics'!$C:$C,0)))</f>
        <v>0.01</v>
      </c>
      <c r="O939" s="254" t="str">
        <f>IF(ISBLANK(INDEX('Policy Characteristics'!I:I,MATCH($C939,'Policy Characteristics'!$C:$C,0))),"",INDEX('Policy Characteristics'!I:I,MATCH($C939,'Policy Characteristics'!$C:$C,0)))</f>
        <v>% decrease</v>
      </c>
      <c r="P939" s="254" t="str">
        <f>IF(ISBLANK(INDEX('Policy Characteristics'!J:J,MATCH($C939,'Policy Characteristics'!$C:$C,0))),"",INDEX('Policy Characteristics'!J:J,MATCH($C939,'Policy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39" s="254" t="str">
        <f>IF(ISBLANK(INDEX('Policy Characteristics'!K:K,MATCH($C939,'Policy Characteristics'!$C:$C,0))),"",INDEX('Policy Characteristics'!K:K,MATCH($C939,'Policy Characteristics'!$C:$C,0)))</f>
        <v/>
      </c>
      <c r="R939" s="254" t="str">
        <f>IF(ISBLANK(INDEX('Policy Characteristics'!L:L,MATCH($C939,'Policy Characteristics'!$C:$C,0))),"",INDEX('Policy Characteristics'!L:L,MATCH($C939,'Policy Characteristics'!$C:$C,0)))</f>
        <v/>
      </c>
    </row>
    <row r="940" spans="1:18" x14ac:dyDescent="0.25">
      <c r="A940" s="254" t="str">
        <f>IF(ISBLANK(INDEX('Policy Characteristics'!A:A,MATCH($C940,'Policy Characteristics'!$C:$C,0))),"",INDEX('Policy Characteristics'!A:A,MATCH($C940,'Policy Characteristics'!$C:$C,0)))</f>
        <v>Industry</v>
      </c>
      <c r="B940" s="262" t="str">
        <f>IF(ISBLANK(INDEX('Policy Characteristics'!B:B,MATCH($C940,'Policy Characteristics'!$C:$C,0))),"",INDEX('Policy Characteristics'!B:B,MATCH($C940,'Policy Characteristics'!$C:$C,0)))</f>
        <v>Decrease Cost of Capital</v>
      </c>
      <c r="C940" s="254" t="str">
        <f t="shared" si="53"/>
        <v>Perc Decrease in Cost of Capital for Clean Industrial Equipment</v>
      </c>
      <c r="D940" s="1" t="s">
        <v>3917</v>
      </c>
      <c r="E940" s="6" t="s">
        <v>3036</v>
      </c>
      <c r="F940" t="s">
        <v>3918</v>
      </c>
      <c r="G940" t="s">
        <v>2998</v>
      </c>
      <c r="H940" s="47">
        <f t="shared" si="54"/>
        <v>939</v>
      </c>
      <c r="I940" s="324" t="s">
        <v>40</v>
      </c>
      <c r="J940" s="255" t="str">
        <f>IF(ISBLANK(INDEX('Policy Characteristics'!D:D,MATCH($C940,'Policy Characteristics'!$C:$C,0))),"",INDEX('Policy Characteristics'!D:D,MATCH($C940,'Policy Characteristics'!$C:$C,0)))</f>
        <v>Decrease Clean Industrial Equipment Cost of Capital</v>
      </c>
      <c r="K940" s="254" t="str">
        <f>IF(ISBLANK(INDEX('Policy Characteristics'!E:E,MATCH($C940,'Policy Characteristics'!$C:$C,0))),"",INDEX('Policy Characteristics'!E:E,MATCH($C940,'Policy Characteristics'!$C:$C,0)))</f>
        <v>indst eqpt cost of capital</v>
      </c>
      <c r="L940" s="261">
        <f>IF(ISBLANK(INDEX('Policy Characteristics'!F:F,MATCH($C940,'Policy Characteristics'!$C:$C,0))),"",INDEX('Policy Characteristics'!F:F,MATCH($C940,'Policy Characteristics'!$C:$C,0)))</f>
        <v>0</v>
      </c>
      <c r="M940" s="261">
        <f>IF(ISBLANK(INDEX('Policy Characteristics'!G:G,MATCH($C940,'Policy Characteristics'!$C:$C,0))),"",INDEX('Policy Characteristics'!G:G,MATCH($C940,'Policy Characteristics'!$C:$C,0)))</f>
        <v>0.5</v>
      </c>
      <c r="N940" s="261">
        <f>IF(ISBLANK(INDEX('Policy Characteristics'!H:H,MATCH($C940,'Policy Characteristics'!$C:$C,0))),"",INDEX('Policy Characteristics'!H:H,MATCH($C940,'Policy Characteristics'!$C:$C,0)))</f>
        <v>0.01</v>
      </c>
      <c r="O940" s="254" t="str">
        <f>IF(ISBLANK(INDEX('Policy Characteristics'!I:I,MATCH($C940,'Policy Characteristics'!$C:$C,0))),"",INDEX('Policy Characteristics'!I:I,MATCH($C940,'Policy Characteristics'!$C:$C,0)))</f>
        <v>% decrease</v>
      </c>
      <c r="P940" s="254" t="str">
        <f>IF(ISBLANK(INDEX('Policy Characteristics'!J:J,MATCH($C940,'Policy Characteristics'!$C:$C,0))),"",INDEX('Policy Characteristics'!J:J,MATCH($C940,'Policy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40" s="254" t="str">
        <f>IF(ISBLANK(INDEX('Policy Characteristics'!K:K,MATCH($C940,'Policy Characteristics'!$C:$C,0))),"",INDEX('Policy Characteristics'!K:K,MATCH($C940,'Policy Characteristics'!$C:$C,0)))</f>
        <v/>
      </c>
      <c r="R940" s="254" t="str">
        <f>IF(ISBLANK(INDEX('Policy Characteristics'!L:L,MATCH($C940,'Policy Characteristics'!$C:$C,0))),"",INDEX('Policy Characteristics'!L:L,MATCH($C940,'Policy Characteristics'!$C:$C,0)))</f>
        <v/>
      </c>
    </row>
    <row r="941" spans="1:18" ht="30" x14ac:dyDescent="0.25">
      <c r="A941" s="254" t="str">
        <f>IF(ISBLANK(INDEX('Policy Characteristics'!A:A,MATCH($C941,'Policy Characteristics'!$C:$C,0))),"",INDEX('Policy Characteristics'!A:A,MATCH($C941,'Policy Characteristics'!$C:$C,0)))</f>
        <v>Industry</v>
      </c>
      <c r="B941" s="262" t="str">
        <f>IF(ISBLANK(INDEX('Policy Characteristics'!B:B,MATCH($C941,'Policy Characteristics'!$C:$C,0))),"",INDEX('Policy Characteristics'!B:B,MATCH($C941,'Policy Characteristics'!$C:$C,0)))</f>
        <v>Decrease Cost of Capital</v>
      </c>
      <c r="C941" s="254" t="str">
        <f t="shared" si="53"/>
        <v>Perc Decrease in Cost of Capital for Clean Industrial Equipment</v>
      </c>
      <c r="D941" s="1" t="s">
        <v>3917</v>
      </c>
      <c r="E941" s="6" t="s">
        <v>3037</v>
      </c>
      <c r="F941" t="s">
        <v>3918</v>
      </c>
      <c r="G941" t="s">
        <v>2999</v>
      </c>
      <c r="H941" s="47">
        <f t="shared" si="54"/>
        <v>940</v>
      </c>
      <c r="I941" s="324" t="s">
        <v>40</v>
      </c>
      <c r="J941" s="255" t="str">
        <f>IF(ISBLANK(INDEX('Policy Characteristics'!D:D,MATCH($C941,'Policy Characteristics'!$C:$C,0))),"",INDEX('Policy Characteristics'!D:D,MATCH($C941,'Policy Characteristics'!$C:$C,0)))</f>
        <v>Decrease Clean Industrial Equipment Cost of Capital</v>
      </c>
      <c r="K941" s="254" t="str">
        <f>IF(ISBLANK(INDEX('Policy Characteristics'!E:E,MATCH($C941,'Policy Characteristics'!$C:$C,0))),"",INDEX('Policy Characteristics'!E:E,MATCH($C941,'Policy Characteristics'!$C:$C,0)))</f>
        <v>indst eqpt cost of capital</v>
      </c>
      <c r="L941" s="261">
        <f>IF(ISBLANK(INDEX('Policy Characteristics'!F:F,MATCH($C941,'Policy Characteristics'!$C:$C,0))),"",INDEX('Policy Characteristics'!F:F,MATCH($C941,'Policy Characteristics'!$C:$C,0)))</f>
        <v>0</v>
      </c>
      <c r="M941" s="261">
        <f>IF(ISBLANK(INDEX('Policy Characteristics'!G:G,MATCH($C941,'Policy Characteristics'!$C:$C,0))),"",INDEX('Policy Characteristics'!G:G,MATCH($C941,'Policy Characteristics'!$C:$C,0)))</f>
        <v>0.5</v>
      </c>
      <c r="N941" s="261">
        <f>IF(ISBLANK(INDEX('Policy Characteristics'!H:H,MATCH($C941,'Policy Characteristics'!$C:$C,0))),"",INDEX('Policy Characteristics'!H:H,MATCH($C941,'Policy Characteristics'!$C:$C,0)))</f>
        <v>0.01</v>
      </c>
      <c r="O941" s="254" t="str">
        <f>IF(ISBLANK(INDEX('Policy Characteristics'!I:I,MATCH($C941,'Policy Characteristics'!$C:$C,0))),"",INDEX('Policy Characteristics'!I:I,MATCH($C941,'Policy Characteristics'!$C:$C,0)))</f>
        <v>% decrease</v>
      </c>
      <c r="P941" s="254" t="str">
        <f>IF(ISBLANK(INDEX('Policy Characteristics'!J:J,MATCH($C941,'Policy Characteristics'!$C:$C,0))),"",INDEX('Policy Characteristics'!J:J,MATCH($C941,'Policy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41" s="254" t="str">
        <f>IF(ISBLANK(INDEX('Policy Characteristics'!K:K,MATCH($C941,'Policy Characteristics'!$C:$C,0))),"",INDEX('Policy Characteristics'!K:K,MATCH($C941,'Policy Characteristics'!$C:$C,0)))</f>
        <v/>
      </c>
      <c r="R941" s="254" t="str">
        <f>IF(ISBLANK(INDEX('Policy Characteristics'!L:L,MATCH($C941,'Policy Characteristics'!$C:$C,0))),"",INDEX('Policy Characteristics'!L:L,MATCH($C941,'Policy Characteristics'!$C:$C,0)))</f>
        <v/>
      </c>
    </row>
    <row r="942" spans="1:18" x14ac:dyDescent="0.25">
      <c r="A942" s="254" t="str">
        <f>IF(ISBLANK(INDEX('Policy Characteristics'!A:A,MATCH($C942,'Policy Characteristics'!$C:$C,0))),"",INDEX('Policy Characteristics'!A:A,MATCH($C942,'Policy Characteristics'!$C:$C,0)))</f>
        <v>Industry</v>
      </c>
      <c r="B942" s="262" t="str">
        <f>IF(ISBLANK(INDEX('Policy Characteristics'!B:B,MATCH($C942,'Policy Characteristics'!$C:$C,0))),"",INDEX('Policy Characteristics'!B:B,MATCH($C942,'Policy Characteristics'!$C:$C,0)))</f>
        <v>Decrease Cost of Capital</v>
      </c>
      <c r="C942" s="254" t="str">
        <f t="shared" si="53"/>
        <v>Perc Decrease in Cost of Capital for Clean Industrial Equipment</v>
      </c>
      <c r="D942" s="1" t="s">
        <v>3917</v>
      </c>
      <c r="E942" s="6" t="s">
        <v>3038</v>
      </c>
      <c r="F942" t="s">
        <v>3918</v>
      </c>
      <c r="G942" t="s">
        <v>3041</v>
      </c>
      <c r="H942" s="47">
        <f t="shared" si="54"/>
        <v>941</v>
      </c>
      <c r="I942" s="324" t="s">
        <v>40</v>
      </c>
      <c r="J942" s="255" t="str">
        <f>IF(ISBLANK(INDEX('Policy Characteristics'!D:D,MATCH($C942,'Policy Characteristics'!$C:$C,0))),"",INDEX('Policy Characteristics'!D:D,MATCH($C942,'Policy Characteristics'!$C:$C,0)))</f>
        <v>Decrease Clean Industrial Equipment Cost of Capital</v>
      </c>
      <c r="K942" s="254" t="str">
        <f>IF(ISBLANK(INDEX('Policy Characteristics'!E:E,MATCH($C942,'Policy Characteristics'!$C:$C,0))),"",INDEX('Policy Characteristics'!E:E,MATCH($C942,'Policy Characteristics'!$C:$C,0)))</f>
        <v>indst eqpt cost of capital</v>
      </c>
      <c r="L942" s="261">
        <f>IF(ISBLANK(INDEX('Policy Characteristics'!F:F,MATCH($C942,'Policy Characteristics'!$C:$C,0))),"",INDEX('Policy Characteristics'!F:F,MATCH($C942,'Policy Characteristics'!$C:$C,0)))</f>
        <v>0</v>
      </c>
      <c r="M942" s="261">
        <f>IF(ISBLANK(INDEX('Policy Characteristics'!G:G,MATCH($C942,'Policy Characteristics'!$C:$C,0))),"",INDEX('Policy Characteristics'!G:G,MATCH($C942,'Policy Characteristics'!$C:$C,0)))</f>
        <v>0.5</v>
      </c>
      <c r="N942" s="261">
        <f>IF(ISBLANK(INDEX('Policy Characteristics'!H:H,MATCH($C942,'Policy Characteristics'!$C:$C,0))),"",INDEX('Policy Characteristics'!H:H,MATCH($C942,'Policy Characteristics'!$C:$C,0)))</f>
        <v>0.01</v>
      </c>
      <c r="O942" s="254" t="str">
        <f>IF(ISBLANK(INDEX('Policy Characteristics'!I:I,MATCH($C942,'Policy Characteristics'!$C:$C,0))),"",INDEX('Policy Characteristics'!I:I,MATCH($C942,'Policy Characteristics'!$C:$C,0)))</f>
        <v>% decrease</v>
      </c>
      <c r="P942" s="254" t="str">
        <f>IF(ISBLANK(INDEX('Policy Characteristics'!J:J,MATCH($C942,'Policy Characteristics'!$C:$C,0))),"",INDEX('Policy Characteristics'!J:J,MATCH($C942,'Policy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42" s="254" t="str">
        <f>IF(ISBLANK(INDEX('Policy Characteristics'!K:K,MATCH($C942,'Policy Characteristics'!$C:$C,0))),"",INDEX('Policy Characteristics'!K:K,MATCH($C942,'Policy Characteristics'!$C:$C,0)))</f>
        <v/>
      </c>
      <c r="R942" s="254" t="str">
        <f>IF(ISBLANK(INDEX('Policy Characteristics'!L:L,MATCH($C942,'Policy Characteristics'!$C:$C,0))),"",INDEX('Policy Characteristics'!L:L,MATCH($C942,'Policy Characteristics'!$C:$C,0)))</f>
        <v/>
      </c>
    </row>
    <row r="943" spans="1:18" x14ac:dyDescent="0.25">
      <c r="A943" s="254" t="str">
        <f>IF(ISBLANK(INDEX('Policy Characteristics'!A:A,MATCH($C943,'Policy Characteristics'!$C:$C,0))),"",INDEX('Policy Characteristics'!A:A,MATCH($C943,'Policy Characteristics'!$C:$C,0)))</f>
        <v>Industry</v>
      </c>
      <c r="B943" s="262" t="str">
        <f>IF(ISBLANK(INDEX('Policy Characteristics'!B:B,MATCH($C943,'Policy Characteristics'!$C:$C,0))),"",INDEX('Policy Characteristics'!B:B,MATCH($C943,'Policy Characteristics'!$C:$C,0)))</f>
        <v>Decrease Cost of Capital</v>
      </c>
      <c r="C943" s="254" t="str">
        <f t="shared" si="53"/>
        <v>Perc Decrease in Cost of Capital for Clean Industrial Equipment</v>
      </c>
      <c r="D943" s="1" t="s">
        <v>3917</v>
      </c>
      <c r="E943" s="6" t="s">
        <v>3039</v>
      </c>
      <c r="F943" t="s">
        <v>3918</v>
      </c>
      <c r="G943" t="s">
        <v>3000</v>
      </c>
      <c r="H943" s="47">
        <f t="shared" si="54"/>
        <v>942</v>
      </c>
      <c r="I943" s="324" t="s">
        <v>40</v>
      </c>
      <c r="J943" s="255" t="str">
        <f>IF(ISBLANK(INDEX('Policy Characteristics'!D:D,MATCH($C943,'Policy Characteristics'!$C:$C,0))),"",INDEX('Policy Characteristics'!D:D,MATCH($C943,'Policy Characteristics'!$C:$C,0)))</f>
        <v>Decrease Clean Industrial Equipment Cost of Capital</v>
      </c>
      <c r="K943" s="254" t="str">
        <f>IF(ISBLANK(INDEX('Policy Characteristics'!E:E,MATCH($C943,'Policy Characteristics'!$C:$C,0))),"",INDEX('Policy Characteristics'!E:E,MATCH($C943,'Policy Characteristics'!$C:$C,0)))</f>
        <v>indst eqpt cost of capital</v>
      </c>
      <c r="L943" s="261">
        <f>IF(ISBLANK(INDEX('Policy Characteristics'!F:F,MATCH($C943,'Policy Characteristics'!$C:$C,0))),"",INDEX('Policy Characteristics'!F:F,MATCH($C943,'Policy Characteristics'!$C:$C,0)))</f>
        <v>0</v>
      </c>
      <c r="M943" s="261">
        <f>IF(ISBLANK(INDEX('Policy Characteristics'!G:G,MATCH($C943,'Policy Characteristics'!$C:$C,0))),"",INDEX('Policy Characteristics'!G:G,MATCH($C943,'Policy Characteristics'!$C:$C,0)))</f>
        <v>0.5</v>
      </c>
      <c r="N943" s="261">
        <f>IF(ISBLANK(INDEX('Policy Characteristics'!H:H,MATCH($C943,'Policy Characteristics'!$C:$C,0))),"",INDEX('Policy Characteristics'!H:H,MATCH($C943,'Policy Characteristics'!$C:$C,0)))</f>
        <v>0.01</v>
      </c>
      <c r="O943" s="254" t="str">
        <f>IF(ISBLANK(INDEX('Policy Characteristics'!I:I,MATCH($C943,'Policy Characteristics'!$C:$C,0))),"",INDEX('Policy Characteristics'!I:I,MATCH($C943,'Policy Characteristics'!$C:$C,0)))</f>
        <v>% decrease</v>
      </c>
      <c r="P943" s="254" t="str">
        <f>IF(ISBLANK(INDEX('Policy Characteristics'!J:J,MATCH($C943,'Policy Characteristics'!$C:$C,0))),"",INDEX('Policy Characteristics'!J:J,MATCH($C943,'Policy Characteristics'!$C:$C,0)))</f>
        <v xml:space="preserve">**Description:** This policy decreases the cost of capital for new clean industrial equipment investments, making the specified equipment types more attractive to deploy.  // **Guidance for setting values:** The BAU real cost of capital varies by subsector with values between 3 and 7%, based on data from NYU. Setting a value of 100% is the equivalent of offering a government-subsidized, interest-free loan that indexes to inflation. </v>
      </c>
      <c r="Q943" s="254" t="str">
        <f>IF(ISBLANK(INDEX('Policy Characteristics'!K:K,MATCH($C943,'Policy Characteristics'!$C:$C,0))),"",INDEX('Policy Characteristics'!K:K,MATCH($C943,'Policy Characteristics'!$C:$C,0)))</f>
        <v/>
      </c>
      <c r="R943" s="254" t="str">
        <f>IF(ISBLANK(INDEX('Policy Characteristics'!L:L,MATCH($C943,'Policy Characteristics'!$C:$C,0))),"",INDEX('Policy Characteristics'!L:L,MATCH($C943,'Policy Characteristics'!$C:$C,0)))</f>
        <v/>
      </c>
    </row>
    <row r="944" spans="1:18" x14ac:dyDescent="0.25">
      <c r="A944" s="254" t="str">
        <f>IF(ISBLANK(INDEX('Policy Characteristics'!A:A,MATCH($C944,'Policy Characteristics'!$C:$C,0))),"",INDEX('Policy Characteristics'!A:A,MATCH($C944,'Policy Characteristics'!$C:$C,0)))</f>
        <v>Industry</v>
      </c>
      <c r="B944" s="262" t="str">
        <f>IF(ISBLANK(INDEX('Policy Characteristics'!B:B,MATCH($C944,'Policy Characteristics'!$C:$C,0))),"",INDEX('Policy Characteristics'!B:B,MATCH($C944,'Policy Characteristics'!$C:$C,0)))</f>
        <v>Electrification</v>
      </c>
      <c r="C944" t="s">
        <v>3475</v>
      </c>
      <c r="D944" s="45" t="s">
        <v>3015</v>
      </c>
      <c r="E944" s="1" t="s">
        <v>3459</v>
      </c>
      <c r="F944" t="s">
        <v>3040</v>
      </c>
      <c r="G944" s="45" t="s">
        <v>3465</v>
      </c>
      <c r="H944" s="47">
        <f t="shared" si="54"/>
        <v>943</v>
      </c>
      <c r="I944" s="324" t="s">
        <v>40</v>
      </c>
      <c r="J944" s="255" t="str">
        <f>IF(ISBLANK(INDEX('Policy Characteristics'!D:D,MATCH($C944,'Policy Characteristics'!$C:$C,0))),"",INDEX('Policy Characteristics'!D:D,MATCH($C944,'Policy Characteristics'!$C:$C,0)))</f>
        <v>Electrification</v>
      </c>
      <c r="K944" s="254" t="str">
        <f>IF(ISBLANK(INDEX('Policy Characteristics'!E:E,MATCH($C944,'Policy Characteristics'!$C:$C,0))),"",INDEX('Policy Characteristics'!E:E,MATCH($C944,'Policy Characteristics'!$C:$C,0)))</f>
        <v>indst shift to electricity</v>
      </c>
      <c r="L944" s="261">
        <f>IF(ISBLANK(INDEX('Policy Characteristics'!F:F,MATCH($C944,'Policy Characteristics'!$C:$C,0))),"",INDEX('Policy Characteristics'!F:F,MATCH($C944,'Policy Characteristics'!$C:$C,0)))</f>
        <v>0</v>
      </c>
      <c r="M944" s="261">
        <f>IF(ISBLANK(INDEX('Policy Characteristics'!G:G,MATCH($C944,'Policy Characteristics'!$C:$C,0))),"",INDEX('Policy Characteristics'!G:G,MATCH($C944,'Policy Characteristics'!$C:$C,0)))</f>
        <v>1</v>
      </c>
      <c r="N944" s="261">
        <f>IF(ISBLANK(INDEX('Policy Characteristics'!H:H,MATCH($C944,'Policy Characteristics'!$C:$C,0))),"",INDEX('Policy Characteristics'!H:H,MATCH($C944,'Policy Characteristics'!$C:$C,0)))</f>
        <v>0.01</v>
      </c>
      <c r="O944" s="254" t="str">
        <f>IF(ISBLANK(INDEX('Policy Characteristics'!I:I,MATCH($C944,'Policy Characteristics'!$C:$C,0))),"",INDEX('Policy Characteristics'!I:I,MATCH($C944,'Policy Characteristics'!$C:$C,0)))</f>
        <v>% of fuel shifted</v>
      </c>
      <c r="P944" s="254" t="str">
        <f>IF(ISBLANK(INDEX('Policy Characteristics'!J:J,MATCH($C944,'Policy Characteristics'!$C:$C,0))),"",INDEX('Policy Characteristics'!J:J,MATCH($C944,'Policy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44" s="254" t="str">
        <f>IF(ISBLANK(INDEX('Policy Characteristics'!K:K,MATCH($C944,'Policy Characteristics'!$C:$C,0))),"",INDEX('Policy Characteristics'!K:K,MATCH($C944,'Policy Characteristics'!$C:$C,0)))</f>
        <v>industry-ag-main.html#fuel-switching</v>
      </c>
      <c r="R944" s="254" t="str">
        <f>IF(ISBLANK(INDEX('Policy Characteristics'!L:L,MATCH($C944,'Policy Characteristics'!$C:$C,0))),"",INDEX('Policy Characteristics'!L:L,MATCH($C944,'Policy Characteristics'!$C:$C,0)))</f>
        <v>industry-elec-and-hydrogen.html</v>
      </c>
    </row>
    <row r="945" spans="1:18" x14ac:dyDescent="0.25">
      <c r="A945" s="254" t="str">
        <f>IF(ISBLANK(INDEX('Policy Characteristics'!A:A,MATCH($C945,'Policy Characteristics'!$C:$C,0))),"",INDEX('Policy Characteristics'!A:A,MATCH($C945,'Policy Characteristics'!$C:$C,0)))</f>
        <v>Industry</v>
      </c>
      <c r="B945" s="262" t="str">
        <f>IF(ISBLANK(INDEX('Policy Characteristics'!B:B,MATCH($C945,'Policy Characteristics'!$C:$C,0))),"",INDEX('Policy Characteristics'!B:B,MATCH($C945,'Policy Characteristics'!$C:$C,0)))</f>
        <v>Electrification</v>
      </c>
      <c r="C945" s="254" t="str">
        <f t="shared" ref="C945:C1008" si="55">C$944</f>
        <v>Fraction of Eligible Industrial Energy Use Shifted to Electricity</v>
      </c>
      <c r="D945" s="45" t="s">
        <v>3015</v>
      </c>
      <c r="E945" s="1" t="s">
        <v>3460</v>
      </c>
      <c r="F945" t="s">
        <v>3040</v>
      </c>
      <c r="G945" s="45" t="s">
        <v>3466</v>
      </c>
      <c r="H945" s="47">
        <f t="shared" si="54"/>
        <v>944</v>
      </c>
      <c r="I945" s="324" t="s">
        <v>40</v>
      </c>
      <c r="J945" s="255" t="str">
        <f>IF(ISBLANK(INDEX('Policy Characteristics'!D:D,MATCH($C945,'Policy Characteristics'!$C:$C,0))),"",INDEX('Policy Characteristics'!D:D,MATCH($C945,'Policy Characteristics'!$C:$C,0)))</f>
        <v>Electrification</v>
      </c>
      <c r="K945" s="254" t="str">
        <f>IF(ISBLANK(INDEX('Policy Characteristics'!E:E,MATCH($C945,'Policy Characteristics'!$C:$C,0))),"",INDEX('Policy Characteristics'!E:E,MATCH($C945,'Policy Characteristics'!$C:$C,0)))</f>
        <v>indst shift to electricity</v>
      </c>
      <c r="L945" s="261">
        <f>IF(ISBLANK(INDEX('Policy Characteristics'!F:F,MATCH($C945,'Policy Characteristics'!$C:$C,0))),"",INDEX('Policy Characteristics'!F:F,MATCH($C945,'Policy Characteristics'!$C:$C,0)))</f>
        <v>0</v>
      </c>
      <c r="M945" s="261">
        <f>IF(ISBLANK(INDEX('Policy Characteristics'!G:G,MATCH($C945,'Policy Characteristics'!$C:$C,0))),"",INDEX('Policy Characteristics'!G:G,MATCH($C945,'Policy Characteristics'!$C:$C,0)))</f>
        <v>1</v>
      </c>
      <c r="N945" s="261">
        <f>IF(ISBLANK(INDEX('Policy Characteristics'!H:H,MATCH($C945,'Policy Characteristics'!$C:$C,0))),"",INDEX('Policy Characteristics'!H:H,MATCH($C945,'Policy Characteristics'!$C:$C,0)))</f>
        <v>0.01</v>
      </c>
      <c r="O945" s="254" t="str">
        <f>IF(ISBLANK(INDEX('Policy Characteristics'!I:I,MATCH($C945,'Policy Characteristics'!$C:$C,0))),"",INDEX('Policy Characteristics'!I:I,MATCH($C945,'Policy Characteristics'!$C:$C,0)))</f>
        <v>% of fuel shifted</v>
      </c>
      <c r="P945" s="254" t="str">
        <f>IF(ISBLANK(INDEX('Policy Characteristics'!J:J,MATCH($C945,'Policy Characteristics'!$C:$C,0))),"",INDEX('Policy Characteristics'!J:J,MATCH($C945,'Policy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45" s="254" t="str">
        <f>IF(ISBLANK(INDEX('Policy Characteristics'!K:K,MATCH($C945,'Policy Characteristics'!$C:$C,0))),"",INDEX('Policy Characteristics'!K:K,MATCH($C945,'Policy Characteristics'!$C:$C,0)))</f>
        <v>industry-ag-main.html#fuel-switching</v>
      </c>
      <c r="R945" s="254" t="str">
        <f>IF(ISBLANK(INDEX('Policy Characteristics'!L:L,MATCH($C945,'Policy Characteristics'!$C:$C,0))),"",INDEX('Policy Characteristics'!L:L,MATCH($C945,'Policy Characteristics'!$C:$C,0)))</f>
        <v>industry-elec-and-hydrogen.html</v>
      </c>
    </row>
    <row r="946" spans="1:18" x14ac:dyDescent="0.25">
      <c r="A946" s="254" t="str">
        <f>IF(ISBLANK(INDEX('Policy Characteristics'!A:A,MATCH($C946,'Policy Characteristics'!$C:$C,0))),"",INDEX('Policy Characteristics'!A:A,MATCH($C946,'Policy Characteristics'!$C:$C,0)))</f>
        <v>Industry</v>
      </c>
      <c r="B946" s="262" t="str">
        <f>IF(ISBLANK(INDEX('Policy Characteristics'!B:B,MATCH($C946,'Policy Characteristics'!$C:$C,0))),"",INDEX('Policy Characteristics'!B:B,MATCH($C946,'Policy Characteristics'!$C:$C,0)))</f>
        <v>Electrification</v>
      </c>
      <c r="C946" s="254" t="str">
        <f t="shared" si="55"/>
        <v>Fraction of Eligible Industrial Energy Use Shifted to Electricity</v>
      </c>
      <c r="D946" s="45" t="s">
        <v>3015</v>
      </c>
      <c r="E946" s="1" t="s">
        <v>3461</v>
      </c>
      <c r="F946" t="s">
        <v>3040</v>
      </c>
      <c r="G946" s="45" t="s">
        <v>3467</v>
      </c>
      <c r="H946" s="47">
        <f t="shared" si="54"/>
        <v>945</v>
      </c>
      <c r="I946" s="324" t="s">
        <v>40</v>
      </c>
      <c r="J946" s="255" t="str">
        <f>IF(ISBLANK(INDEX('Policy Characteristics'!D:D,MATCH($C946,'Policy Characteristics'!$C:$C,0))),"",INDEX('Policy Characteristics'!D:D,MATCH($C946,'Policy Characteristics'!$C:$C,0)))</f>
        <v>Electrification</v>
      </c>
      <c r="K946" s="254" t="str">
        <f>IF(ISBLANK(INDEX('Policy Characteristics'!E:E,MATCH($C946,'Policy Characteristics'!$C:$C,0))),"",INDEX('Policy Characteristics'!E:E,MATCH($C946,'Policy Characteristics'!$C:$C,0)))</f>
        <v>indst shift to electricity</v>
      </c>
      <c r="L946" s="261">
        <f>IF(ISBLANK(INDEX('Policy Characteristics'!F:F,MATCH($C946,'Policy Characteristics'!$C:$C,0))),"",INDEX('Policy Characteristics'!F:F,MATCH($C946,'Policy Characteristics'!$C:$C,0)))</f>
        <v>0</v>
      </c>
      <c r="M946" s="261">
        <f>IF(ISBLANK(INDEX('Policy Characteristics'!G:G,MATCH($C946,'Policy Characteristics'!$C:$C,0))),"",INDEX('Policy Characteristics'!G:G,MATCH($C946,'Policy Characteristics'!$C:$C,0)))</f>
        <v>1</v>
      </c>
      <c r="N946" s="261">
        <f>IF(ISBLANK(INDEX('Policy Characteristics'!H:H,MATCH($C946,'Policy Characteristics'!$C:$C,0))),"",INDEX('Policy Characteristics'!H:H,MATCH($C946,'Policy Characteristics'!$C:$C,0)))</f>
        <v>0.01</v>
      </c>
      <c r="O946" s="254" t="str">
        <f>IF(ISBLANK(INDEX('Policy Characteristics'!I:I,MATCH($C946,'Policy Characteristics'!$C:$C,0))),"",INDEX('Policy Characteristics'!I:I,MATCH($C946,'Policy Characteristics'!$C:$C,0)))</f>
        <v>% of fuel shifted</v>
      </c>
      <c r="P946" s="254" t="str">
        <f>IF(ISBLANK(INDEX('Policy Characteristics'!J:J,MATCH($C946,'Policy Characteristics'!$C:$C,0))),"",INDEX('Policy Characteristics'!J:J,MATCH($C946,'Policy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46" s="254" t="str">
        <f>IF(ISBLANK(INDEX('Policy Characteristics'!K:K,MATCH($C946,'Policy Characteristics'!$C:$C,0))),"",INDEX('Policy Characteristics'!K:K,MATCH($C946,'Policy Characteristics'!$C:$C,0)))</f>
        <v>industry-ag-main.html#fuel-switching</v>
      </c>
      <c r="R946" s="254" t="str">
        <f>IF(ISBLANK(INDEX('Policy Characteristics'!L:L,MATCH($C946,'Policy Characteristics'!$C:$C,0))),"",INDEX('Policy Characteristics'!L:L,MATCH($C946,'Policy Characteristics'!$C:$C,0)))</f>
        <v>industry-elec-and-hydrogen.html</v>
      </c>
    </row>
    <row r="947" spans="1:18" x14ac:dyDescent="0.25">
      <c r="A947" s="254" t="str">
        <f>IF(ISBLANK(INDEX('Policy Characteristics'!A:A,MATCH($C947,'Policy Characteristics'!$C:$C,0))),"",INDEX('Policy Characteristics'!A:A,MATCH($C947,'Policy Characteristics'!$C:$C,0)))</f>
        <v>Industry</v>
      </c>
      <c r="B947" s="262" t="str">
        <f>IF(ISBLANK(INDEX('Policy Characteristics'!B:B,MATCH($C947,'Policy Characteristics'!$C:$C,0))),"",INDEX('Policy Characteristics'!B:B,MATCH($C947,'Policy Characteristics'!$C:$C,0)))</f>
        <v>Electrification</v>
      </c>
      <c r="C947" s="254" t="str">
        <f t="shared" si="55"/>
        <v>Fraction of Eligible Industrial Energy Use Shifted to Electricity</v>
      </c>
      <c r="D947" s="45" t="s">
        <v>3015</v>
      </c>
      <c r="E947" s="1" t="s">
        <v>3462</v>
      </c>
      <c r="F947" t="s">
        <v>3040</v>
      </c>
      <c r="G947" s="45" t="s">
        <v>3468</v>
      </c>
      <c r="H947" s="47">
        <f t="shared" si="54"/>
        <v>946</v>
      </c>
      <c r="I947" s="324" t="s">
        <v>40</v>
      </c>
      <c r="J947" s="255" t="str">
        <f>IF(ISBLANK(INDEX('Policy Characteristics'!D:D,MATCH($C947,'Policy Characteristics'!$C:$C,0))),"",INDEX('Policy Characteristics'!D:D,MATCH($C947,'Policy Characteristics'!$C:$C,0)))</f>
        <v>Electrification</v>
      </c>
      <c r="K947" s="254" t="str">
        <f>IF(ISBLANK(INDEX('Policy Characteristics'!E:E,MATCH($C947,'Policy Characteristics'!$C:$C,0))),"",INDEX('Policy Characteristics'!E:E,MATCH($C947,'Policy Characteristics'!$C:$C,0)))</f>
        <v>indst shift to electricity</v>
      </c>
      <c r="L947" s="261">
        <f>IF(ISBLANK(INDEX('Policy Characteristics'!F:F,MATCH($C947,'Policy Characteristics'!$C:$C,0))),"",INDEX('Policy Characteristics'!F:F,MATCH($C947,'Policy Characteristics'!$C:$C,0)))</f>
        <v>0</v>
      </c>
      <c r="M947" s="261">
        <f>IF(ISBLANK(INDEX('Policy Characteristics'!G:G,MATCH($C947,'Policy Characteristics'!$C:$C,0))),"",INDEX('Policy Characteristics'!G:G,MATCH($C947,'Policy Characteristics'!$C:$C,0)))</f>
        <v>1</v>
      </c>
      <c r="N947" s="261">
        <f>IF(ISBLANK(INDEX('Policy Characteristics'!H:H,MATCH($C947,'Policy Characteristics'!$C:$C,0))),"",INDEX('Policy Characteristics'!H:H,MATCH($C947,'Policy Characteristics'!$C:$C,0)))</f>
        <v>0.01</v>
      </c>
      <c r="O947" s="254" t="str">
        <f>IF(ISBLANK(INDEX('Policy Characteristics'!I:I,MATCH($C947,'Policy Characteristics'!$C:$C,0))),"",INDEX('Policy Characteristics'!I:I,MATCH($C947,'Policy Characteristics'!$C:$C,0)))</f>
        <v>% of fuel shifted</v>
      </c>
      <c r="P947" s="254" t="str">
        <f>IF(ISBLANK(INDEX('Policy Characteristics'!J:J,MATCH($C947,'Policy Characteristics'!$C:$C,0))),"",INDEX('Policy Characteristics'!J:J,MATCH($C947,'Policy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47" s="254" t="str">
        <f>IF(ISBLANK(INDEX('Policy Characteristics'!K:K,MATCH($C947,'Policy Characteristics'!$C:$C,0))),"",INDEX('Policy Characteristics'!K:K,MATCH($C947,'Policy Characteristics'!$C:$C,0)))</f>
        <v>industry-ag-main.html#fuel-switching</v>
      </c>
      <c r="R947" s="254" t="str">
        <f>IF(ISBLANK(INDEX('Policy Characteristics'!L:L,MATCH($C947,'Policy Characteristics'!$C:$C,0))),"",INDEX('Policy Characteristics'!L:L,MATCH($C947,'Policy Characteristics'!$C:$C,0)))</f>
        <v>industry-elec-and-hydrogen.html</v>
      </c>
    </row>
    <row r="948" spans="1:18" x14ac:dyDescent="0.25">
      <c r="A948" s="254" t="str">
        <f>IF(ISBLANK(INDEX('Policy Characteristics'!A:A,MATCH($C948,'Policy Characteristics'!$C:$C,0))),"",INDEX('Policy Characteristics'!A:A,MATCH($C948,'Policy Characteristics'!$C:$C,0)))</f>
        <v>Industry</v>
      </c>
      <c r="B948" s="262" t="str">
        <f>IF(ISBLANK(INDEX('Policy Characteristics'!B:B,MATCH($C948,'Policy Characteristics'!$C:$C,0))),"",INDEX('Policy Characteristics'!B:B,MATCH($C948,'Policy Characteristics'!$C:$C,0)))</f>
        <v>Electrification</v>
      </c>
      <c r="C948" s="254" t="str">
        <f t="shared" si="55"/>
        <v>Fraction of Eligible Industrial Energy Use Shifted to Electricity</v>
      </c>
      <c r="D948" s="45" t="s">
        <v>3015</v>
      </c>
      <c r="E948" s="1" t="s">
        <v>3463</v>
      </c>
      <c r="F948" t="s">
        <v>3040</v>
      </c>
      <c r="G948" s="45" t="s">
        <v>3469</v>
      </c>
      <c r="H948" s="47">
        <f t="shared" si="54"/>
        <v>947</v>
      </c>
      <c r="I948" s="324" t="s">
        <v>40</v>
      </c>
      <c r="J948" s="255" t="str">
        <f>IF(ISBLANK(INDEX('Policy Characteristics'!D:D,MATCH($C948,'Policy Characteristics'!$C:$C,0))),"",INDEX('Policy Characteristics'!D:D,MATCH($C948,'Policy Characteristics'!$C:$C,0)))</f>
        <v>Electrification</v>
      </c>
      <c r="K948" s="254" t="str">
        <f>IF(ISBLANK(INDEX('Policy Characteristics'!E:E,MATCH($C948,'Policy Characteristics'!$C:$C,0))),"",INDEX('Policy Characteristics'!E:E,MATCH($C948,'Policy Characteristics'!$C:$C,0)))</f>
        <v>indst shift to electricity</v>
      </c>
      <c r="L948" s="261">
        <f>IF(ISBLANK(INDEX('Policy Characteristics'!F:F,MATCH($C948,'Policy Characteristics'!$C:$C,0))),"",INDEX('Policy Characteristics'!F:F,MATCH($C948,'Policy Characteristics'!$C:$C,0)))</f>
        <v>0</v>
      </c>
      <c r="M948" s="261">
        <f>IF(ISBLANK(INDEX('Policy Characteristics'!G:G,MATCH($C948,'Policy Characteristics'!$C:$C,0))),"",INDEX('Policy Characteristics'!G:G,MATCH($C948,'Policy Characteristics'!$C:$C,0)))</f>
        <v>1</v>
      </c>
      <c r="N948" s="261">
        <f>IF(ISBLANK(INDEX('Policy Characteristics'!H:H,MATCH($C948,'Policy Characteristics'!$C:$C,0))),"",INDEX('Policy Characteristics'!H:H,MATCH($C948,'Policy Characteristics'!$C:$C,0)))</f>
        <v>0.01</v>
      </c>
      <c r="O948" s="254" t="str">
        <f>IF(ISBLANK(INDEX('Policy Characteristics'!I:I,MATCH($C948,'Policy Characteristics'!$C:$C,0))),"",INDEX('Policy Characteristics'!I:I,MATCH($C948,'Policy Characteristics'!$C:$C,0)))</f>
        <v>% of fuel shifted</v>
      </c>
      <c r="P948" s="254" t="str">
        <f>IF(ISBLANK(INDEX('Policy Characteristics'!J:J,MATCH($C948,'Policy Characteristics'!$C:$C,0))),"",INDEX('Policy Characteristics'!J:J,MATCH($C948,'Policy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48" s="254" t="str">
        <f>IF(ISBLANK(INDEX('Policy Characteristics'!K:K,MATCH($C948,'Policy Characteristics'!$C:$C,0))),"",INDEX('Policy Characteristics'!K:K,MATCH($C948,'Policy Characteristics'!$C:$C,0)))</f>
        <v>industry-ag-main.html#fuel-switching</v>
      </c>
      <c r="R948" s="254" t="str">
        <f>IF(ISBLANK(INDEX('Policy Characteristics'!L:L,MATCH($C948,'Policy Characteristics'!$C:$C,0))),"",INDEX('Policy Characteristics'!L:L,MATCH($C948,'Policy Characteristics'!$C:$C,0)))</f>
        <v>industry-elec-and-hydrogen.html</v>
      </c>
    </row>
    <row r="949" spans="1:18" x14ac:dyDescent="0.25">
      <c r="A949" s="254" t="str">
        <f>IF(ISBLANK(INDEX('Policy Characteristics'!A:A,MATCH($C949,'Policy Characteristics'!$C:$C,0))),"",INDEX('Policy Characteristics'!A:A,MATCH($C949,'Policy Characteristics'!$C:$C,0)))</f>
        <v>Industry</v>
      </c>
      <c r="B949" s="262" t="str">
        <f>IF(ISBLANK(INDEX('Policy Characteristics'!B:B,MATCH($C949,'Policy Characteristics'!$C:$C,0))),"",INDEX('Policy Characteristics'!B:B,MATCH($C949,'Policy Characteristics'!$C:$C,0)))</f>
        <v>Electrification</v>
      </c>
      <c r="C949" s="254" t="str">
        <f t="shared" si="55"/>
        <v>Fraction of Eligible Industrial Energy Use Shifted to Electricity</v>
      </c>
      <c r="D949" s="45" t="s">
        <v>3015</v>
      </c>
      <c r="E949" s="1" t="s">
        <v>3464</v>
      </c>
      <c r="F949" t="s">
        <v>3040</v>
      </c>
      <c r="G949" s="45" t="s">
        <v>3470</v>
      </c>
      <c r="H949" s="47">
        <f t="shared" si="54"/>
        <v>948</v>
      </c>
      <c r="I949" s="324" t="s">
        <v>40</v>
      </c>
      <c r="J949" s="255" t="str">
        <f>IF(ISBLANK(INDEX('Policy Characteristics'!D:D,MATCH($C949,'Policy Characteristics'!$C:$C,0))),"",INDEX('Policy Characteristics'!D:D,MATCH($C949,'Policy Characteristics'!$C:$C,0)))</f>
        <v>Electrification</v>
      </c>
      <c r="K949" s="254" t="str">
        <f>IF(ISBLANK(INDEX('Policy Characteristics'!E:E,MATCH($C949,'Policy Characteristics'!$C:$C,0))),"",INDEX('Policy Characteristics'!E:E,MATCH($C949,'Policy Characteristics'!$C:$C,0)))</f>
        <v>indst shift to electricity</v>
      </c>
      <c r="L949" s="261">
        <f>IF(ISBLANK(INDEX('Policy Characteristics'!F:F,MATCH($C949,'Policy Characteristics'!$C:$C,0))),"",INDEX('Policy Characteristics'!F:F,MATCH($C949,'Policy Characteristics'!$C:$C,0)))</f>
        <v>0</v>
      </c>
      <c r="M949" s="261">
        <f>IF(ISBLANK(INDEX('Policy Characteristics'!G:G,MATCH($C949,'Policy Characteristics'!$C:$C,0))),"",INDEX('Policy Characteristics'!G:G,MATCH($C949,'Policy Characteristics'!$C:$C,0)))</f>
        <v>1</v>
      </c>
      <c r="N949" s="261">
        <f>IF(ISBLANK(INDEX('Policy Characteristics'!H:H,MATCH($C949,'Policy Characteristics'!$C:$C,0))),"",INDEX('Policy Characteristics'!H:H,MATCH($C949,'Policy Characteristics'!$C:$C,0)))</f>
        <v>0.01</v>
      </c>
      <c r="O949" s="254" t="str">
        <f>IF(ISBLANK(INDEX('Policy Characteristics'!I:I,MATCH($C949,'Policy Characteristics'!$C:$C,0))),"",INDEX('Policy Characteristics'!I:I,MATCH($C949,'Policy Characteristics'!$C:$C,0)))</f>
        <v>% of fuel shifted</v>
      </c>
      <c r="P949" s="254" t="str">
        <f>IF(ISBLANK(INDEX('Policy Characteristics'!J:J,MATCH($C949,'Policy Characteristics'!$C:$C,0))),"",INDEX('Policy Characteristics'!J:J,MATCH($C949,'Policy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49" s="254" t="str">
        <f>IF(ISBLANK(INDEX('Policy Characteristics'!K:K,MATCH($C949,'Policy Characteristics'!$C:$C,0))),"",INDEX('Policy Characteristics'!K:K,MATCH($C949,'Policy Characteristics'!$C:$C,0)))</f>
        <v>industry-ag-main.html#fuel-switching</v>
      </c>
      <c r="R949" s="254" t="str">
        <f>IF(ISBLANK(INDEX('Policy Characteristics'!L:L,MATCH($C949,'Policy Characteristics'!$C:$C,0))),"",INDEX('Policy Characteristics'!L:L,MATCH($C949,'Policy Characteristics'!$C:$C,0)))</f>
        <v>industry-elec-and-hydrogen.html</v>
      </c>
    </row>
    <row r="950" spans="1:18" x14ac:dyDescent="0.25">
      <c r="A950" s="254" t="str">
        <f>IF(ISBLANK(INDEX('Policy Characteristics'!A:A,MATCH($C950,'Policy Characteristics'!$C:$C,0))),"",INDEX('Policy Characteristics'!A:A,MATCH($C950,'Policy Characteristics'!$C:$C,0)))</f>
        <v>Industry</v>
      </c>
      <c r="B950" s="262" t="str">
        <f>IF(ISBLANK(INDEX('Policy Characteristics'!B:B,MATCH($C950,'Policy Characteristics'!$C:$C,0))),"",INDEX('Policy Characteristics'!B:B,MATCH($C950,'Policy Characteristics'!$C:$C,0)))</f>
        <v>Electrification</v>
      </c>
      <c r="C950" s="254" t="str">
        <f t="shared" si="55"/>
        <v>Fraction of Eligible Industrial Energy Use Shifted to Electricity</v>
      </c>
      <c r="D950" s="45" t="s">
        <v>3015</v>
      </c>
      <c r="E950" s="1" t="s">
        <v>3570</v>
      </c>
      <c r="F950" t="s">
        <v>3040</v>
      </c>
      <c r="G950" s="45" t="s">
        <v>3471</v>
      </c>
      <c r="H950" s="47">
        <f t="shared" si="54"/>
        <v>949</v>
      </c>
      <c r="I950" s="324" t="s">
        <v>40</v>
      </c>
      <c r="J950" s="255" t="str">
        <f>IF(ISBLANK(INDEX('Policy Characteristics'!D:D,MATCH($C950,'Policy Characteristics'!$C:$C,0))),"",INDEX('Policy Characteristics'!D:D,MATCH($C950,'Policy Characteristics'!$C:$C,0)))</f>
        <v>Electrification</v>
      </c>
      <c r="K950" s="254" t="str">
        <f>IF(ISBLANK(INDEX('Policy Characteristics'!E:E,MATCH($C950,'Policy Characteristics'!$C:$C,0))),"",INDEX('Policy Characteristics'!E:E,MATCH($C950,'Policy Characteristics'!$C:$C,0)))</f>
        <v>indst shift to electricity</v>
      </c>
      <c r="L950" s="261">
        <f>IF(ISBLANK(INDEX('Policy Characteristics'!F:F,MATCH($C950,'Policy Characteristics'!$C:$C,0))),"",INDEX('Policy Characteristics'!F:F,MATCH($C950,'Policy Characteristics'!$C:$C,0)))</f>
        <v>0</v>
      </c>
      <c r="M950" s="261">
        <f>IF(ISBLANK(INDEX('Policy Characteristics'!G:G,MATCH($C950,'Policy Characteristics'!$C:$C,0))),"",INDEX('Policy Characteristics'!G:G,MATCH($C950,'Policy Characteristics'!$C:$C,0)))</f>
        <v>1</v>
      </c>
      <c r="N950" s="261">
        <f>IF(ISBLANK(INDEX('Policy Characteristics'!H:H,MATCH($C950,'Policy Characteristics'!$C:$C,0))),"",INDEX('Policy Characteristics'!H:H,MATCH($C950,'Policy Characteristics'!$C:$C,0)))</f>
        <v>0.01</v>
      </c>
      <c r="O950" s="254" t="str">
        <f>IF(ISBLANK(INDEX('Policy Characteristics'!I:I,MATCH($C950,'Policy Characteristics'!$C:$C,0))),"",INDEX('Policy Characteristics'!I:I,MATCH($C950,'Policy Characteristics'!$C:$C,0)))</f>
        <v>% of fuel shifted</v>
      </c>
      <c r="P950" s="254" t="str">
        <f>IF(ISBLANK(INDEX('Policy Characteristics'!J:J,MATCH($C950,'Policy Characteristics'!$C:$C,0))),"",INDEX('Policy Characteristics'!J:J,MATCH($C950,'Policy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50" s="254" t="str">
        <f>IF(ISBLANK(INDEX('Policy Characteristics'!K:K,MATCH($C950,'Policy Characteristics'!$C:$C,0))),"",INDEX('Policy Characteristics'!K:K,MATCH($C950,'Policy Characteristics'!$C:$C,0)))</f>
        <v>industry-ag-main.html#fuel-switching</v>
      </c>
      <c r="R950" s="254" t="str">
        <f>IF(ISBLANK(INDEX('Policy Characteristics'!L:L,MATCH($C950,'Policy Characteristics'!$C:$C,0))),"",INDEX('Policy Characteristics'!L:L,MATCH($C950,'Policy Characteristics'!$C:$C,0)))</f>
        <v>industry-elec-and-hydrogen.html</v>
      </c>
    </row>
    <row r="951" spans="1:18" x14ac:dyDescent="0.25">
      <c r="A951" s="254" t="str">
        <f>IF(ISBLANK(INDEX('Policy Characteristics'!A:A,MATCH($C951,'Policy Characteristics'!$C:$C,0))),"",INDEX('Policy Characteristics'!A:A,MATCH($C951,'Policy Characteristics'!$C:$C,0)))</f>
        <v>Industry</v>
      </c>
      <c r="B951" s="262" t="str">
        <f>IF(ISBLANK(INDEX('Policy Characteristics'!B:B,MATCH($C951,'Policy Characteristics'!$C:$C,0))),"",INDEX('Policy Characteristics'!B:B,MATCH($C951,'Policy Characteristics'!$C:$C,0)))</f>
        <v>Electrification</v>
      </c>
      <c r="C951" s="254" t="str">
        <f t="shared" si="55"/>
        <v>Fraction of Eligible Industrial Energy Use Shifted to Electricity</v>
      </c>
      <c r="D951" s="45" t="s">
        <v>3015</v>
      </c>
      <c r="E951" s="1" t="s">
        <v>3915</v>
      </c>
      <c r="F951" t="s">
        <v>3040</v>
      </c>
      <c r="G951" s="45" t="s">
        <v>3891</v>
      </c>
      <c r="H951" s="47">
        <f t="shared" si="54"/>
        <v>950</v>
      </c>
      <c r="I951" s="324" t="s">
        <v>40</v>
      </c>
      <c r="J951" s="255" t="str">
        <f>IF(ISBLANK(INDEX('Policy Characteristics'!D:D,MATCH($C951,'Policy Characteristics'!$C:$C,0))),"",INDEX('Policy Characteristics'!D:D,MATCH($C951,'Policy Characteristics'!$C:$C,0)))</f>
        <v>Electrification</v>
      </c>
      <c r="K951" s="254" t="str">
        <f>IF(ISBLANK(INDEX('Policy Characteristics'!E:E,MATCH($C951,'Policy Characteristics'!$C:$C,0))),"",INDEX('Policy Characteristics'!E:E,MATCH($C951,'Policy Characteristics'!$C:$C,0)))</f>
        <v>indst shift to electricity</v>
      </c>
      <c r="L951" s="261">
        <f>IF(ISBLANK(INDEX('Policy Characteristics'!F:F,MATCH($C951,'Policy Characteristics'!$C:$C,0))),"",INDEX('Policy Characteristics'!F:F,MATCH($C951,'Policy Characteristics'!$C:$C,0)))</f>
        <v>0</v>
      </c>
      <c r="M951" s="261">
        <f>IF(ISBLANK(INDEX('Policy Characteristics'!G:G,MATCH($C951,'Policy Characteristics'!$C:$C,0))),"",INDEX('Policy Characteristics'!G:G,MATCH($C951,'Policy Characteristics'!$C:$C,0)))</f>
        <v>1</v>
      </c>
      <c r="N951" s="261">
        <f>IF(ISBLANK(INDEX('Policy Characteristics'!H:H,MATCH($C951,'Policy Characteristics'!$C:$C,0))),"",INDEX('Policy Characteristics'!H:H,MATCH($C951,'Policy Characteristics'!$C:$C,0)))</f>
        <v>0.01</v>
      </c>
      <c r="O951" s="254" t="str">
        <f>IF(ISBLANK(INDEX('Policy Characteristics'!I:I,MATCH($C951,'Policy Characteristics'!$C:$C,0))),"",INDEX('Policy Characteristics'!I:I,MATCH($C951,'Policy Characteristics'!$C:$C,0)))</f>
        <v>% of fuel shifted</v>
      </c>
      <c r="P951" s="254" t="str">
        <f>IF(ISBLANK(INDEX('Policy Characteristics'!J:J,MATCH($C951,'Policy Characteristics'!$C:$C,0))),"",INDEX('Policy Characteristics'!J:J,MATCH($C951,'Policy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51" s="254" t="str">
        <f>IF(ISBLANK(INDEX('Policy Characteristics'!K:K,MATCH($C951,'Policy Characteristics'!$C:$C,0))),"",INDEX('Policy Characteristics'!K:K,MATCH($C951,'Policy Characteristics'!$C:$C,0)))</f>
        <v>industry-ag-main.html#fuel-switching</v>
      </c>
      <c r="R951" s="254" t="str">
        <f>IF(ISBLANK(INDEX('Policy Characteristics'!L:L,MATCH($C951,'Policy Characteristics'!$C:$C,0))),"",INDEX('Policy Characteristics'!L:L,MATCH($C951,'Policy Characteristics'!$C:$C,0)))</f>
        <v>industry-elec-and-hydrogen.html</v>
      </c>
    </row>
    <row r="952" spans="1:18" x14ac:dyDescent="0.25">
      <c r="A952" s="254" t="str">
        <f>IF(ISBLANK(INDEX('Policy Characteristics'!A:A,MATCH($C952,'Policy Characteristics'!$C:$C,0))),"",INDEX('Policy Characteristics'!A:A,MATCH($C952,'Policy Characteristics'!$C:$C,0)))</f>
        <v>Industry</v>
      </c>
      <c r="B952" s="262" t="str">
        <f>IF(ISBLANK(INDEX('Policy Characteristics'!B:B,MATCH($C952,'Policy Characteristics'!$C:$C,0))),"",INDEX('Policy Characteristics'!B:B,MATCH($C952,'Policy Characteristics'!$C:$C,0)))</f>
        <v>Electrification</v>
      </c>
      <c r="C952" s="254" t="str">
        <f t="shared" si="55"/>
        <v>Fraction of Eligible Industrial Energy Use Shifted to Electricity</v>
      </c>
      <c r="D952" s="45" t="s">
        <v>3015</v>
      </c>
      <c r="E952" s="1" t="s">
        <v>3916</v>
      </c>
      <c r="F952" t="s">
        <v>3040</v>
      </c>
      <c r="G952" s="45" t="s">
        <v>3890</v>
      </c>
      <c r="H952" s="47">
        <f t="shared" si="54"/>
        <v>951</v>
      </c>
      <c r="I952" s="324" t="s">
        <v>40</v>
      </c>
      <c r="J952" s="255" t="str">
        <f>IF(ISBLANK(INDEX('Policy Characteristics'!D:D,MATCH($C952,'Policy Characteristics'!$C:$C,0))),"",INDEX('Policy Characteristics'!D:D,MATCH($C952,'Policy Characteristics'!$C:$C,0)))</f>
        <v>Electrification</v>
      </c>
      <c r="K952" s="254" t="str">
        <f>IF(ISBLANK(INDEX('Policy Characteristics'!E:E,MATCH($C952,'Policy Characteristics'!$C:$C,0))),"",INDEX('Policy Characteristics'!E:E,MATCH($C952,'Policy Characteristics'!$C:$C,0)))</f>
        <v>indst shift to electricity</v>
      </c>
      <c r="L952" s="261">
        <f>IF(ISBLANK(INDEX('Policy Characteristics'!F:F,MATCH($C952,'Policy Characteristics'!$C:$C,0))),"",INDEX('Policy Characteristics'!F:F,MATCH($C952,'Policy Characteristics'!$C:$C,0)))</f>
        <v>0</v>
      </c>
      <c r="M952" s="261">
        <f>IF(ISBLANK(INDEX('Policy Characteristics'!G:G,MATCH($C952,'Policy Characteristics'!$C:$C,0))),"",INDEX('Policy Characteristics'!G:G,MATCH($C952,'Policy Characteristics'!$C:$C,0)))</f>
        <v>1</v>
      </c>
      <c r="N952" s="261">
        <f>IF(ISBLANK(INDEX('Policy Characteristics'!H:H,MATCH($C952,'Policy Characteristics'!$C:$C,0))),"",INDEX('Policy Characteristics'!H:H,MATCH($C952,'Policy Characteristics'!$C:$C,0)))</f>
        <v>0.01</v>
      </c>
      <c r="O952" s="254" t="str">
        <f>IF(ISBLANK(INDEX('Policy Characteristics'!I:I,MATCH($C952,'Policy Characteristics'!$C:$C,0))),"",INDEX('Policy Characteristics'!I:I,MATCH($C952,'Policy Characteristics'!$C:$C,0)))</f>
        <v>% of fuel shifted</v>
      </c>
      <c r="P952" s="254" t="str">
        <f>IF(ISBLANK(INDEX('Policy Characteristics'!J:J,MATCH($C952,'Policy Characteristics'!$C:$C,0))),"",INDEX('Policy Characteristics'!J:J,MATCH($C952,'Policy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52" s="254" t="str">
        <f>IF(ISBLANK(INDEX('Policy Characteristics'!K:K,MATCH($C952,'Policy Characteristics'!$C:$C,0))),"",INDEX('Policy Characteristics'!K:K,MATCH($C952,'Policy Characteristics'!$C:$C,0)))</f>
        <v>industry-ag-main.html#fuel-switching</v>
      </c>
      <c r="R952" s="254" t="str">
        <f>IF(ISBLANK(INDEX('Policy Characteristics'!L:L,MATCH($C952,'Policy Characteristics'!$C:$C,0))),"",INDEX('Policy Characteristics'!L:L,MATCH($C952,'Policy Characteristics'!$C:$C,0)))</f>
        <v>industry-elec-and-hydrogen.html</v>
      </c>
    </row>
    <row r="953" spans="1:18" x14ac:dyDescent="0.25">
      <c r="A953" s="254" t="str">
        <f>IF(ISBLANK(INDEX('Policy Characteristics'!A:A,MATCH($C953,'Policy Characteristics'!$C:$C,0))),"",INDEX('Policy Characteristics'!A:A,MATCH($C953,'Policy Characteristics'!$C:$C,0)))</f>
        <v>Industry</v>
      </c>
      <c r="B953" s="262" t="str">
        <f>IF(ISBLANK(INDEX('Policy Characteristics'!B:B,MATCH($C953,'Policy Characteristics'!$C:$C,0))),"",INDEX('Policy Characteristics'!B:B,MATCH($C953,'Policy Characteristics'!$C:$C,0)))</f>
        <v>Electrification</v>
      </c>
      <c r="C953" s="254" t="str">
        <f t="shared" si="55"/>
        <v>Fraction of Eligible Industrial Energy Use Shifted to Electricity</v>
      </c>
      <c r="D953" s="45" t="s">
        <v>3015</v>
      </c>
      <c r="E953" s="1" t="s">
        <v>3917</v>
      </c>
      <c r="F953" t="s">
        <v>3040</v>
      </c>
      <c r="G953" s="45" t="s">
        <v>3892</v>
      </c>
      <c r="H953" s="47">
        <f t="shared" si="54"/>
        <v>952</v>
      </c>
      <c r="I953" s="324" t="s">
        <v>40</v>
      </c>
      <c r="J953" s="255" t="str">
        <f>IF(ISBLANK(INDEX('Policy Characteristics'!D:D,MATCH($C953,'Policy Characteristics'!$C:$C,0))),"",INDEX('Policy Characteristics'!D:D,MATCH($C953,'Policy Characteristics'!$C:$C,0)))</f>
        <v>Electrification</v>
      </c>
      <c r="K953" s="254" t="str">
        <f>IF(ISBLANK(INDEX('Policy Characteristics'!E:E,MATCH($C953,'Policy Characteristics'!$C:$C,0))),"",INDEX('Policy Characteristics'!E:E,MATCH($C953,'Policy Characteristics'!$C:$C,0)))</f>
        <v>indst shift to electricity</v>
      </c>
      <c r="L953" s="261">
        <f>IF(ISBLANK(INDEX('Policy Characteristics'!F:F,MATCH($C953,'Policy Characteristics'!$C:$C,0))),"",INDEX('Policy Characteristics'!F:F,MATCH($C953,'Policy Characteristics'!$C:$C,0)))</f>
        <v>0</v>
      </c>
      <c r="M953" s="261">
        <f>IF(ISBLANK(INDEX('Policy Characteristics'!G:G,MATCH($C953,'Policy Characteristics'!$C:$C,0))),"",INDEX('Policy Characteristics'!G:G,MATCH($C953,'Policy Characteristics'!$C:$C,0)))</f>
        <v>1</v>
      </c>
      <c r="N953" s="261">
        <f>IF(ISBLANK(INDEX('Policy Characteristics'!H:H,MATCH($C953,'Policy Characteristics'!$C:$C,0))),"",INDEX('Policy Characteristics'!H:H,MATCH($C953,'Policy Characteristics'!$C:$C,0)))</f>
        <v>0.01</v>
      </c>
      <c r="O953" s="254" t="str">
        <f>IF(ISBLANK(INDEX('Policy Characteristics'!I:I,MATCH($C953,'Policy Characteristics'!$C:$C,0))),"",INDEX('Policy Characteristics'!I:I,MATCH($C953,'Policy Characteristics'!$C:$C,0)))</f>
        <v>% of fuel shifted</v>
      </c>
      <c r="P953" s="254" t="str">
        <f>IF(ISBLANK(INDEX('Policy Characteristics'!J:J,MATCH($C953,'Policy Characteristics'!$C:$C,0))),"",INDEX('Policy Characteristics'!J:J,MATCH($C953,'Policy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53" s="254" t="str">
        <f>IF(ISBLANK(INDEX('Policy Characteristics'!K:K,MATCH($C953,'Policy Characteristics'!$C:$C,0))),"",INDEX('Policy Characteristics'!K:K,MATCH($C953,'Policy Characteristics'!$C:$C,0)))</f>
        <v>industry-ag-main.html#fuel-switching</v>
      </c>
      <c r="R953" s="254" t="str">
        <f>IF(ISBLANK(INDEX('Policy Characteristics'!L:L,MATCH($C953,'Policy Characteristics'!$C:$C,0))),"",INDEX('Policy Characteristics'!L:L,MATCH($C953,'Policy Characteristics'!$C:$C,0)))</f>
        <v>industry-elec-and-hydrogen.html</v>
      </c>
    </row>
    <row r="954" spans="1:18" x14ac:dyDescent="0.25">
      <c r="A954" s="254" t="str">
        <f>IF(ISBLANK(INDEX('Policy Characteristics'!A:A,MATCH($C954,'Policy Characteristics'!$C:$C,0))),"",INDEX('Policy Characteristics'!A:A,MATCH($C954,'Policy Characteristics'!$C:$C,0)))</f>
        <v>Industry</v>
      </c>
      <c r="B954" s="262" t="str">
        <f>IF(ISBLANK(INDEX('Policy Characteristics'!B:B,MATCH($C954,'Policy Characteristics'!$C:$C,0))),"",INDEX('Policy Characteristics'!B:B,MATCH($C954,'Policy Characteristics'!$C:$C,0)))</f>
        <v>Electrification</v>
      </c>
      <c r="C954" s="254" t="str">
        <f t="shared" si="55"/>
        <v>Fraction of Eligible Industrial Energy Use Shifted to Electricity</v>
      </c>
      <c r="D954" s="6" t="s">
        <v>3016</v>
      </c>
      <c r="E954" s="1" t="s">
        <v>3459</v>
      </c>
      <c r="F954" t="s">
        <v>2725</v>
      </c>
      <c r="G954" s="45" t="s">
        <v>3465</v>
      </c>
      <c r="H954" s="47">
        <f t="shared" si="54"/>
        <v>953</v>
      </c>
      <c r="I954" s="324" t="s">
        <v>40</v>
      </c>
      <c r="J954" s="255" t="str">
        <f>IF(ISBLANK(INDEX('Policy Characteristics'!D:D,MATCH($C954,'Policy Characteristics'!$C:$C,0))),"",INDEX('Policy Characteristics'!D:D,MATCH($C954,'Policy Characteristics'!$C:$C,0)))</f>
        <v>Electrification</v>
      </c>
      <c r="K954" s="254" t="str">
        <f>IF(ISBLANK(INDEX('Policy Characteristics'!E:E,MATCH($C954,'Policy Characteristics'!$C:$C,0))),"",INDEX('Policy Characteristics'!E:E,MATCH($C954,'Policy Characteristics'!$C:$C,0)))</f>
        <v>indst shift to electricity</v>
      </c>
      <c r="L954" s="261">
        <f>IF(ISBLANK(INDEX('Policy Characteristics'!F:F,MATCH($C954,'Policy Characteristics'!$C:$C,0))),"",INDEX('Policy Characteristics'!F:F,MATCH($C954,'Policy Characteristics'!$C:$C,0)))</f>
        <v>0</v>
      </c>
      <c r="M954" s="261">
        <f>IF(ISBLANK(INDEX('Policy Characteristics'!G:G,MATCH($C954,'Policy Characteristics'!$C:$C,0))),"",INDEX('Policy Characteristics'!G:G,MATCH($C954,'Policy Characteristics'!$C:$C,0)))</f>
        <v>1</v>
      </c>
      <c r="N954" s="261">
        <f>IF(ISBLANK(INDEX('Policy Characteristics'!H:H,MATCH($C954,'Policy Characteristics'!$C:$C,0))),"",INDEX('Policy Characteristics'!H:H,MATCH($C954,'Policy Characteristics'!$C:$C,0)))</f>
        <v>0.01</v>
      </c>
      <c r="O954" s="254" t="str">
        <f>IF(ISBLANK(INDEX('Policy Characteristics'!I:I,MATCH($C954,'Policy Characteristics'!$C:$C,0))),"",INDEX('Policy Characteristics'!I:I,MATCH($C954,'Policy Characteristics'!$C:$C,0)))</f>
        <v>% of fuel shifted</v>
      </c>
      <c r="P954" s="254" t="str">
        <f>IF(ISBLANK(INDEX('Policy Characteristics'!J:J,MATCH($C954,'Policy Characteristics'!$C:$C,0))),"",INDEX('Policy Characteristics'!J:J,MATCH($C954,'Policy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54" s="254" t="str">
        <f>IF(ISBLANK(INDEX('Policy Characteristics'!K:K,MATCH($C954,'Policy Characteristics'!$C:$C,0))),"",INDEX('Policy Characteristics'!K:K,MATCH($C954,'Policy Characteristics'!$C:$C,0)))</f>
        <v>industry-ag-main.html#fuel-switching</v>
      </c>
      <c r="R954" s="254" t="str">
        <f>IF(ISBLANK(INDEX('Policy Characteristics'!L:L,MATCH($C954,'Policy Characteristics'!$C:$C,0))),"",INDEX('Policy Characteristics'!L:L,MATCH($C954,'Policy Characteristics'!$C:$C,0)))</f>
        <v>industry-elec-and-hydrogen.html</v>
      </c>
    </row>
    <row r="955" spans="1:18" x14ac:dyDescent="0.25">
      <c r="A955" s="254" t="str">
        <f>IF(ISBLANK(INDEX('Policy Characteristics'!A:A,MATCH($C955,'Policy Characteristics'!$C:$C,0))),"",INDEX('Policy Characteristics'!A:A,MATCH($C955,'Policy Characteristics'!$C:$C,0)))</f>
        <v>Industry</v>
      </c>
      <c r="B955" s="262" t="str">
        <f>IF(ISBLANK(INDEX('Policy Characteristics'!B:B,MATCH($C955,'Policy Characteristics'!$C:$C,0))),"",INDEX('Policy Characteristics'!B:B,MATCH($C955,'Policy Characteristics'!$C:$C,0)))</f>
        <v>Electrification</v>
      </c>
      <c r="C955" s="254" t="str">
        <f t="shared" si="55"/>
        <v>Fraction of Eligible Industrial Energy Use Shifted to Electricity</v>
      </c>
      <c r="D955" s="6" t="s">
        <v>3016</v>
      </c>
      <c r="E955" s="1" t="s">
        <v>3460</v>
      </c>
      <c r="F955" t="s">
        <v>2725</v>
      </c>
      <c r="G955" s="45" t="s">
        <v>3466</v>
      </c>
      <c r="H955" s="47">
        <f t="shared" si="54"/>
        <v>954</v>
      </c>
      <c r="I955" s="324" t="s">
        <v>40</v>
      </c>
      <c r="J955" s="255" t="str">
        <f>IF(ISBLANK(INDEX('Policy Characteristics'!D:D,MATCH($C955,'Policy Characteristics'!$C:$C,0))),"",INDEX('Policy Characteristics'!D:D,MATCH($C955,'Policy Characteristics'!$C:$C,0)))</f>
        <v>Electrification</v>
      </c>
      <c r="K955" s="254" t="str">
        <f>IF(ISBLANK(INDEX('Policy Characteristics'!E:E,MATCH($C955,'Policy Characteristics'!$C:$C,0))),"",INDEX('Policy Characteristics'!E:E,MATCH($C955,'Policy Characteristics'!$C:$C,0)))</f>
        <v>indst shift to electricity</v>
      </c>
      <c r="L955" s="261">
        <f>IF(ISBLANK(INDEX('Policy Characteristics'!F:F,MATCH($C955,'Policy Characteristics'!$C:$C,0))),"",INDEX('Policy Characteristics'!F:F,MATCH($C955,'Policy Characteristics'!$C:$C,0)))</f>
        <v>0</v>
      </c>
      <c r="M955" s="261">
        <f>IF(ISBLANK(INDEX('Policy Characteristics'!G:G,MATCH($C955,'Policy Characteristics'!$C:$C,0))),"",INDEX('Policy Characteristics'!G:G,MATCH($C955,'Policy Characteristics'!$C:$C,0)))</f>
        <v>1</v>
      </c>
      <c r="N955" s="261">
        <f>IF(ISBLANK(INDEX('Policy Characteristics'!H:H,MATCH($C955,'Policy Characteristics'!$C:$C,0))),"",INDEX('Policy Characteristics'!H:H,MATCH($C955,'Policy Characteristics'!$C:$C,0)))</f>
        <v>0.01</v>
      </c>
      <c r="O955" s="254" t="str">
        <f>IF(ISBLANK(INDEX('Policy Characteristics'!I:I,MATCH($C955,'Policy Characteristics'!$C:$C,0))),"",INDEX('Policy Characteristics'!I:I,MATCH($C955,'Policy Characteristics'!$C:$C,0)))</f>
        <v>% of fuel shifted</v>
      </c>
      <c r="P955" s="254" t="str">
        <f>IF(ISBLANK(INDEX('Policy Characteristics'!J:J,MATCH($C955,'Policy Characteristics'!$C:$C,0))),"",INDEX('Policy Characteristics'!J:J,MATCH($C955,'Policy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55" s="254" t="str">
        <f>IF(ISBLANK(INDEX('Policy Characteristics'!K:K,MATCH($C955,'Policy Characteristics'!$C:$C,0))),"",INDEX('Policy Characteristics'!K:K,MATCH($C955,'Policy Characteristics'!$C:$C,0)))</f>
        <v>industry-ag-main.html#fuel-switching</v>
      </c>
      <c r="R955" s="254" t="str">
        <f>IF(ISBLANK(INDEX('Policy Characteristics'!L:L,MATCH($C955,'Policy Characteristics'!$C:$C,0))),"",INDEX('Policy Characteristics'!L:L,MATCH($C955,'Policy Characteristics'!$C:$C,0)))</f>
        <v>industry-elec-and-hydrogen.html</v>
      </c>
    </row>
    <row r="956" spans="1:18" x14ac:dyDescent="0.25">
      <c r="A956" s="254" t="str">
        <f>IF(ISBLANK(INDEX('Policy Characteristics'!A:A,MATCH($C956,'Policy Characteristics'!$C:$C,0))),"",INDEX('Policy Characteristics'!A:A,MATCH($C956,'Policy Characteristics'!$C:$C,0)))</f>
        <v>Industry</v>
      </c>
      <c r="B956" s="262" t="str">
        <f>IF(ISBLANK(INDEX('Policy Characteristics'!B:B,MATCH($C956,'Policy Characteristics'!$C:$C,0))),"",INDEX('Policy Characteristics'!B:B,MATCH($C956,'Policy Characteristics'!$C:$C,0)))</f>
        <v>Electrification</v>
      </c>
      <c r="C956" s="254" t="str">
        <f t="shared" si="55"/>
        <v>Fraction of Eligible Industrial Energy Use Shifted to Electricity</v>
      </c>
      <c r="D956" s="6" t="s">
        <v>3016</v>
      </c>
      <c r="E956" s="1" t="s">
        <v>3461</v>
      </c>
      <c r="F956" t="s">
        <v>2725</v>
      </c>
      <c r="G956" s="45" t="s">
        <v>3467</v>
      </c>
      <c r="H956" s="47">
        <f t="shared" si="54"/>
        <v>955</v>
      </c>
      <c r="I956" s="324" t="s">
        <v>40</v>
      </c>
      <c r="J956" s="255" t="str">
        <f>IF(ISBLANK(INDEX('Policy Characteristics'!D:D,MATCH($C956,'Policy Characteristics'!$C:$C,0))),"",INDEX('Policy Characteristics'!D:D,MATCH($C956,'Policy Characteristics'!$C:$C,0)))</f>
        <v>Electrification</v>
      </c>
      <c r="K956" s="254" t="str">
        <f>IF(ISBLANK(INDEX('Policy Characteristics'!E:E,MATCH($C956,'Policy Characteristics'!$C:$C,0))),"",INDEX('Policy Characteristics'!E:E,MATCH($C956,'Policy Characteristics'!$C:$C,0)))</f>
        <v>indst shift to electricity</v>
      </c>
      <c r="L956" s="261">
        <f>IF(ISBLANK(INDEX('Policy Characteristics'!F:F,MATCH($C956,'Policy Characteristics'!$C:$C,0))),"",INDEX('Policy Characteristics'!F:F,MATCH($C956,'Policy Characteristics'!$C:$C,0)))</f>
        <v>0</v>
      </c>
      <c r="M956" s="261">
        <f>IF(ISBLANK(INDEX('Policy Characteristics'!G:G,MATCH($C956,'Policy Characteristics'!$C:$C,0))),"",INDEX('Policy Characteristics'!G:G,MATCH($C956,'Policy Characteristics'!$C:$C,0)))</f>
        <v>1</v>
      </c>
      <c r="N956" s="261">
        <f>IF(ISBLANK(INDEX('Policy Characteristics'!H:H,MATCH($C956,'Policy Characteristics'!$C:$C,0))),"",INDEX('Policy Characteristics'!H:H,MATCH($C956,'Policy Characteristics'!$C:$C,0)))</f>
        <v>0.01</v>
      </c>
      <c r="O956" s="254" t="str">
        <f>IF(ISBLANK(INDEX('Policy Characteristics'!I:I,MATCH($C956,'Policy Characteristics'!$C:$C,0))),"",INDEX('Policy Characteristics'!I:I,MATCH($C956,'Policy Characteristics'!$C:$C,0)))</f>
        <v>% of fuel shifted</v>
      </c>
      <c r="P956" s="254" t="str">
        <f>IF(ISBLANK(INDEX('Policy Characteristics'!J:J,MATCH($C956,'Policy Characteristics'!$C:$C,0))),"",INDEX('Policy Characteristics'!J:J,MATCH($C956,'Policy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56" s="254" t="str">
        <f>IF(ISBLANK(INDEX('Policy Characteristics'!K:K,MATCH($C956,'Policy Characteristics'!$C:$C,0))),"",INDEX('Policy Characteristics'!K:K,MATCH($C956,'Policy Characteristics'!$C:$C,0)))</f>
        <v>industry-ag-main.html#fuel-switching</v>
      </c>
      <c r="R956" s="254" t="str">
        <f>IF(ISBLANK(INDEX('Policy Characteristics'!L:L,MATCH($C956,'Policy Characteristics'!$C:$C,0))),"",INDEX('Policy Characteristics'!L:L,MATCH($C956,'Policy Characteristics'!$C:$C,0)))</f>
        <v>industry-elec-and-hydrogen.html</v>
      </c>
    </row>
    <row r="957" spans="1:18" x14ac:dyDescent="0.25">
      <c r="A957" s="254" t="str">
        <f>IF(ISBLANK(INDEX('Policy Characteristics'!A:A,MATCH($C957,'Policy Characteristics'!$C:$C,0))),"",INDEX('Policy Characteristics'!A:A,MATCH($C957,'Policy Characteristics'!$C:$C,0)))</f>
        <v>Industry</v>
      </c>
      <c r="B957" s="262" t="str">
        <f>IF(ISBLANK(INDEX('Policy Characteristics'!B:B,MATCH($C957,'Policy Characteristics'!$C:$C,0))),"",INDEX('Policy Characteristics'!B:B,MATCH($C957,'Policy Characteristics'!$C:$C,0)))</f>
        <v>Electrification</v>
      </c>
      <c r="C957" s="254" t="str">
        <f t="shared" si="55"/>
        <v>Fraction of Eligible Industrial Energy Use Shifted to Electricity</v>
      </c>
      <c r="D957" s="6" t="s">
        <v>3016</v>
      </c>
      <c r="E957" s="1" t="s">
        <v>3462</v>
      </c>
      <c r="F957" t="s">
        <v>2725</v>
      </c>
      <c r="G957" s="45" t="s">
        <v>3468</v>
      </c>
      <c r="H957" s="47">
        <f t="shared" si="54"/>
        <v>956</v>
      </c>
      <c r="I957" s="324" t="s">
        <v>40</v>
      </c>
      <c r="J957" s="255" t="str">
        <f>IF(ISBLANK(INDEX('Policy Characteristics'!D:D,MATCH($C957,'Policy Characteristics'!$C:$C,0))),"",INDEX('Policy Characteristics'!D:D,MATCH($C957,'Policy Characteristics'!$C:$C,0)))</f>
        <v>Electrification</v>
      </c>
      <c r="K957" s="254" t="str">
        <f>IF(ISBLANK(INDEX('Policy Characteristics'!E:E,MATCH($C957,'Policy Characteristics'!$C:$C,0))),"",INDEX('Policy Characteristics'!E:E,MATCH($C957,'Policy Characteristics'!$C:$C,0)))</f>
        <v>indst shift to electricity</v>
      </c>
      <c r="L957" s="261">
        <f>IF(ISBLANK(INDEX('Policy Characteristics'!F:F,MATCH($C957,'Policy Characteristics'!$C:$C,0))),"",INDEX('Policy Characteristics'!F:F,MATCH($C957,'Policy Characteristics'!$C:$C,0)))</f>
        <v>0</v>
      </c>
      <c r="M957" s="261">
        <f>IF(ISBLANK(INDEX('Policy Characteristics'!G:G,MATCH($C957,'Policy Characteristics'!$C:$C,0))),"",INDEX('Policy Characteristics'!G:G,MATCH($C957,'Policy Characteristics'!$C:$C,0)))</f>
        <v>1</v>
      </c>
      <c r="N957" s="261">
        <f>IF(ISBLANK(INDEX('Policy Characteristics'!H:H,MATCH($C957,'Policy Characteristics'!$C:$C,0))),"",INDEX('Policy Characteristics'!H:H,MATCH($C957,'Policy Characteristics'!$C:$C,0)))</f>
        <v>0.01</v>
      </c>
      <c r="O957" s="254" t="str">
        <f>IF(ISBLANK(INDEX('Policy Characteristics'!I:I,MATCH($C957,'Policy Characteristics'!$C:$C,0))),"",INDEX('Policy Characteristics'!I:I,MATCH($C957,'Policy Characteristics'!$C:$C,0)))</f>
        <v>% of fuel shifted</v>
      </c>
      <c r="P957" s="254" t="str">
        <f>IF(ISBLANK(INDEX('Policy Characteristics'!J:J,MATCH($C957,'Policy Characteristics'!$C:$C,0))),"",INDEX('Policy Characteristics'!J:J,MATCH($C957,'Policy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57" s="254" t="str">
        <f>IF(ISBLANK(INDEX('Policy Characteristics'!K:K,MATCH($C957,'Policy Characteristics'!$C:$C,0))),"",INDEX('Policy Characteristics'!K:K,MATCH($C957,'Policy Characteristics'!$C:$C,0)))</f>
        <v>industry-ag-main.html#fuel-switching</v>
      </c>
      <c r="R957" s="254" t="str">
        <f>IF(ISBLANK(INDEX('Policy Characteristics'!L:L,MATCH($C957,'Policy Characteristics'!$C:$C,0))),"",INDEX('Policy Characteristics'!L:L,MATCH($C957,'Policy Characteristics'!$C:$C,0)))</f>
        <v>industry-elec-and-hydrogen.html</v>
      </c>
    </row>
    <row r="958" spans="1:18" x14ac:dyDescent="0.25">
      <c r="A958" s="254" t="str">
        <f>IF(ISBLANK(INDEX('Policy Characteristics'!A:A,MATCH($C958,'Policy Characteristics'!$C:$C,0))),"",INDEX('Policy Characteristics'!A:A,MATCH($C958,'Policy Characteristics'!$C:$C,0)))</f>
        <v>Industry</v>
      </c>
      <c r="B958" s="262" t="str">
        <f>IF(ISBLANK(INDEX('Policy Characteristics'!B:B,MATCH($C958,'Policy Characteristics'!$C:$C,0))),"",INDEX('Policy Characteristics'!B:B,MATCH($C958,'Policy Characteristics'!$C:$C,0)))</f>
        <v>Electrification</v>
      </c>
      <c r="C958" s="254" t="str">
        <f t="shared" si="55"/>
        <v>Fraction of Eligible Industrial Energy Use Shifted to Electricity</v>
      </c>
      <c r="D958" s="6" t="s">
        <v>3016</v>
      </c>
      <c r="E958" s="1" t="s">
        <v>3463</v>
      </c>
      <c r="F958" t="s">
        <v>2725</v>
      </c>
      <c r="G958" s="45" t="s">
        <v>3469</v>
      </c>
      <c r="H958" s="47">
        <f t="shared" si="54"/>
        <v>957</v>
      </c>
      <c r="I958" s="324" t="s">
        <v>40</v>
      </c>
      <c r="J958" s="255" t="str">
        <f>IF(ISBLANK(INDEX('Policy Characteristics'!D:D,MATCH($C958,'Policy Characteristics'!$C:$C,0))),"",INDEX('Policy Characteristics'!D:D,MATCH($C958,'Policy Characteristics'!$C:$C,0)))</f>
        <v>Electrification</v>
      </c>
      <c r="K958" s="254" t="str">
        <f>IF(ISBLANK(INDEX('Policy Characteristics'!E:E,MATCH($C958,'Policy Characteristics'!$C:$C,0))),"",INDEX('Policy Characteristics'!E:E,MATCH($C958,'Policy Characteristics'!$C:$C,0)))</f>
        <v>indst shift to electricity</v>
      </c>
      <c r="L958" s="261">
        <f>IF(ISBLANK(INDEX('Policy Characteristics'!F:F,MATCH($C958,'Policy Characteristics'!$C:$C,0))),"",INDEX('Policy Characteristics'!F:F,MATCH($C958,'Policy Characteristics'!$C:$C,0)))</f>
        <v>0</v>
      </c>
      <c r="M958" s="261">
        <f>IF(ISBLANK(INDEX('Policy Characteristics'!G:G,MATCH($C958,'Policy Characteristics'!$C:$C,0))),"",INDEX('Policy Characteristics'!G:G,MATCH($C958,'Policy Characteristics'!$C:$C,0)))</f>
        <v>1</v>
      </c>
      <c r="N958" s="261">
        <f>IF(ISBLANK(INDEX('Policy Characteristics'!H:H,MATCH($C958,'Policy Characteristics'!$C:$C,0))),"",INDEX('Policy Characteristics'!H:H,MATCH($C958,'Policy Characteristics'!$C:$C,0)))</f>
        <v>0.01</v>
      </c>
      <c r="O958" s="254" t="str">
        <f>IF(ISBLANK(INDEX('Policy Characteristics'!I:I,MATCH($C958,'Policy Characteristics'!$C:$C,0))),"",INDEX('Policy Characteristics'!I:I,MATCH($C958,'Policy Characteristics'!$C:$C,0)))</f>
        <v>% of fuel shifted</v>
      </c>
      <c r="P958" s="254" t="str">
        <f>IF(ISBLANK(INDEX('Policy Characteristics'!J:J,MATCH($C958,'Policy Characteristics'!$C:$C,0))),"",INDEX('Policy Characteristics'!J:J,MATCH($C958,'Policy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58" s="254" t="str">
        <f>IF(ISBLANK(INDEX('Policy Characteristics'!K:K,MATCH($C958,'Policy Characteristics'!$C:$C,0))),"",INDEX('Policy Characteristics'!K:K,MATCH($C958,'Policy Characteristics'!$C:$C,0)))</f>
        <v>industry-ag-main.html#fuel-switching</v>
      </c>
      <c r="R958" s="254" t="str">
        <f>IF(ISBLANK(INDEX('Policy Characteristics'!L:L,MATCH($C958,'Policy Characteristics'!$C:$C,0))),"",INDEX('Policy Characteristics'!L:L,MATCH($C958,'Policy Characteristics'!$C:$C,0)))</f>
        <v>industry-elec-and-hydrogen.html</v>
      </c>
    </row>
    <row r="959" spans="1:18" x14ac:dyDescent="0.25">
      <c r="A959" s="254" t="str">
        <f>IF(ISBLANK(INDEX('Policy Characteristics'!A:A,MATCH($C959,'Policy Characteristics'!$C:$C,0))),"",INDEX('Policy Characteristics'!A:A,MATCH($C959,'Policy Characteristics'!$C:$C,0)))</f>
        <v>Industry</v>
      </c>
      <c r="B959" s="262" t="str">
        <f>IF(ISBLANK(INDEX('Policy Characteristics'!B:B,MATCH($C959,'Policy Characteristics'!$C:$C,0))),"",INDEX('Policy Characteristics'!B:B,MATCH($C959,'Policy Characteristics'!$C:$C,0)))</f>
        <v>Electrification</v>
      </c>
      <c r="C959" s="254" t="str">
        <f t="shared" si="55"/>
        <v>Fraction of Eligible Industrial Energy Use Shifted to Electricity</v>
      </c>
      <c r="D959" s="6" t="s">
        <v>3016</v>
      </c>
      <c r="E959" s="1" t="s">
        <v>3464</v>
      </c>
      <c r="F959" t="s">
        <v>2725</v>
      </c>
      <c r="G959" s="45" t="s">
        <v>3470</v>
      </c>
      <c r="H959" s="47">
        <f t="shared" si="54"/>
        <v>958</v>
      </c>
      <c r="I959" s="324" t="s">
        <v>40</v>
      </c>
      <c r="J959" s="255" t="str">
        <f>IF(ISBLANK(INDEX('Policy Characteristics'!D:D,MATCH($C959,'Policy Characteristics'!$C:$C,0))),"",INDEX('Policy Characteristics'!D:D,MATCH($C959,'Policy Characteristics'!$C:$C,0)))</f>
        <v>Electrification</v>
      </c>
      <c r="K959" s="254" t="str">
        <f>IF(ISBLANK(INDEX('Policy Characteristics'!E:E,MATCH($C959,'Policy Characteristics'!$C:$C,0))),"",INDEX('Policy Characteristics'!E:E,MATCH($C959,'Policy Characteristics'!$C:$C,0)))</f>
        <v>indst shift to electricity</v>
      </c>
      <c r="L959" s="261">
        <f>IF(ISBLANK(INDEX('Policy Characteristics'!F:F,MATCH($C959,'Policy Characteristics'!$C:$C,0))),"",INDEX('Policy Characteristics'!F:F,MATCH($C959,'Policy Characteristics'!$C:$C,0)))</f>
        <v>0</v>
      </c>
      <c r="M959" s="261">
        <f>IF(ISBLANK(INDEX('Policy Characteristics'!G:G,MATCH($C959,'Policy Characteristics'!$C:$C,0))),"",INDEX('Policy Characteristics'!G:G,MATCH($C959,'Policy Characteristics'!$C:$C,0)))</f>
        <v>1</v>
      </c>
      <c r="N959" s="261">
        <f>IF(ISBLANK(INDEX('Policy Characteristics'!H:H,MATCH($C959,'Policy Characteristics'!$C:$C,0))),"",INDEX('Policy Characteristics'!H:H,MATCH($C959,'Policy Characteristics'!$C:$C,0)))</f>
        <v>0.01</v>
      </c>
      <c r="O959" s="254" t="str">
        <f>IF(ISBLANK(INDEX('Policy Characteristics'!I:I,MATCH($C959,'Policy Characteristics'!$C:$C,0))),"",INDEX('Policy Characteristics'!I:I,MATCH($C959,'Policy Characteristics'!$C:$C,0)))</f>
        <v>% of fuel shifted</v>
      </c>
      <c r="P959" s="254" t="str">
        <f>IF(ISBLANK(INDEX('Policy Characteristics'!J:J,MATCH($C959,'Policy Characteristics'!$C:$C,0))),"",INDEX('Policy Characteristics'!J:J,MATCH($C959,'Policy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59" s="254" t="str">
        <f>IF(ISBLANK(INDEX('Policy Characteristics'!K:K,MATCH($C959,'Policy Characteristics'!$C:$C,0))),"",INDEX('Policy Characteristics'!K:K,MATCH($C959,'Policy Characteristics'!$C:$C,0)))</f>
        <v>industry-ag-main.html#fuel-switching</v>
      </c>
      <c r="R959" s="254" t="str">
        <f>IF(ISBLANK(INDEX('Policy Characteristics'!L:L,MATCH($C959,'Policy Characteristics'!$C:$C,0))),"",INDEX('Policy Characteristics'!L:L,MATCH($C959,'Policy Characteristics'!$C:$C,0)))</f>
        <v>industry-elec-and-hydrogen.html</v>
      </c>
    </row>
    <row r="960" spans="1:18" x14ac:dyDescent="0.25">
      <c r="A960" s="254" t="str">
        <f>IF(ISBLANK(INDEX('Policy Characteristics'!A:A,MATCH($C960,'Policy Characteristics'!$C:$C,0))),"",INDEX('Policy Characteristics'!A:A,MATCH($C960,'Policy Characteristics'!$C:$C,0)))</f>
        <v>Industry</v>
      </c>
      <c r="B960" s="262" t="str">
        <f>IF(ISBLANK(INDEX('Policy Characteristics'!B:B,MATCH($C960,'Policy Characteristics'!$C:$C,0))),"",INDEX('Policy Characteristics'!B:B,MATCH($C960,'Policy Characteristics'!$C:$C,0)))</f>
        <v>Electrification</v>
      </c>
      <c r="C960" s="254" t="str">
        <f t="shared" si="55"/>
        <v>Fraction of Eligible Industrial Energy Use Shifted to Electricity</v>
      </c>
      <c r="D960" s="6" t="s">
        <v>3016</v>
      </c>
      <c r="E960" s="1" t="s">
        <v>3570</v>
      </c>
      <c r="F960" t="s">
        <v>2725</v>
      </c>
      <c r="G960" s="45" t="s">
        <v>3471</v>
      </c>
      <c r="H960" s="47">
        <f t="shared" si="54"/>
        <v>959</v>
      </c>
      <c r="I960" s="324" t="s">
        <v>40</v>
      </c>
      <c r="J960" s="255" t="str">
        <f>IF(ISBLANK(INDEX('Policy Characteristics'!D:D,MATCH($C960,'Policy Characteristics'!$C:$C,0))),"",INDEX('Policy Characteristics'!D:D,MATCH($C960,'Policy Characteristics'!$C:$C,0)))</f>
        <v>Electrification</v>
      </c>
      <c r="K960" s="254" t="str">
        <f>IF(ISBLANK(INDEX('Policy Characteristics'!E:E,MATCH($C960,'Policy Characteristics'!$C:$C,0))),"",INDEX('Policy Characteristics'!E:E,MATCH($C960,'Policy Characteristics'!$C:$C,0)))</f>
        <v>indst shift to electricity</v>
      </c>
      <c r="L960" s="261">
        <f>IF(ISBLANK(INDEX('Policy Characteristics'!F:F,MATCH($C960,'Policy Characteristics'!$C:$C,0))),"",INDEX('Policy Characteristics'!F:F,MATCH($C960,'Policy Characteristics'!$C:$C,0)))</f>
        <v>0</v>
      </c>
      <c r="M960" s="261">
        <f>IF(ISBLANK(INDEX('Policy Characteristics'!G:G,MATCH($C960,'Policy Characteristics'!$C:$C,0))),"",INDEX('Policy Characteristics'!G:G,MATCH($C960,'Policy Characteristics'!$C:$C,0)))</f>
        <v>1</v>
      </c>
      <c r="N960" s="261">
        <f>IF(ISBLANK(INDEX('Policy Characteristics'!H:H,MATCH($C960,'Policy Characteristics'!$C:$C,0))),"",INDEX('Policy Characteristics'!H:H,MATCH($C960,'Policy Characteristics'!$C:$C,0)))</f>
        <v>0.01</v>
      </c>
      <c r="O960" s="254" t="str">
        <f>IF(ISBLANK(INDEX('Policy Characteristics'!I:I,MATCH($C960,'Policy Characteristics'!$C:$C,0))),"",INDEX('Policy Characteristics'!I:I,MATCH($C960,'Policy Characteristics'!$C:$C,0)))</f>
        <v>% of fuel shifted</v>
      </c>
      <c r="P960" s="254" t="str">
        <f>IF(ISBLANK(INDEX('Policy Characteristics'!J:J,MATCH($C960,'Policy Characteristics'!$C:$C,0))),"",INDEX('Policy Characteristics'!J:J,MATCH($C960,'Policy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60" s="254" t="str">
        <f>IF(ISBLANK(INDEX('Policy Characteristics'!K:K,MATCH($C960,'Policy Characteristics'!$C:$C,0))),"",INDEX('Policy Characteristics'!K:K,MATCH($C960,'Policy Characteristics'!$C:$C,0)))</f>
        <v>industry-ag-main.html#fuel-switching</v>
      </c>
      <c r="R960" s="254" t="str">
        <f>IF(ISBLANK(INDEX('Policy Characteristics'!L:L,MATCH($C960,'Policy Characteristics'!$C:$C,0))),"",INDEX('Policy Characteristics'!L:L,MATCH($C960,'Policy Characteristics'!$C:$C,0)))</f>
        <v>industry-elec-and-hydrogen.html</v>
      </c>
    </row>
    <row r="961" spans="1:18" x14ac:dyDescent="0.25">
      <c r="A961" s="254" t="str">
        <f>IF(ISBLANK(INDEX('Policy Characteristics'!A:A,MATCH($C961,'Policy Characteristics'!$C:$C,0))),"",INDEX('Policy Characteristics'!A:A,MATCH($C961,'Policy Characteristics'!$C:$C,0)))</f>
        <v>Industry</v>
      </c>
      <c r="B961" s="262" t="str">
        <f>IF(ISBLANK(INDEX('Policy Characteristics'!B:B,MATCH($C961,'Policy Characteristics'!$C:$C,0))),"",INDEX('Policy Characteristics'!B:B,MATCH($C961,'Policy Characteristics'!$C:$C,0)))</f>
        <v>Electrification</v>
      </c>
      <c r="C961" s="254" t="str">
        <f t="shared" si="55"/>
        <v>Fraction of Eligible Industrial Energy Use Shifted to Electricity</v>
      </c>
      <c r="D961" s="6" t="s">
        <v>3016</v>
      </c>
      <c r="E961" s="1" t="s">
        <v>3915</v>
      </c>
      <c r="F961" t="s">
        <v>2725</v>
      </c>
      <c r="G961" s="45" t="s">
        <v>3891</v>
      </c>
      <c r="H961" s="47">
        <f t="shared" si="54"/>
        <v>960</v>
      </c>
      <c r="I961" s="324" t="s">
        <v>40</v>
      </c>
      <c r="J961" s="255" t="str">
        <f>IF(ISBLANK(INDEX('Policy Characteristics'!D:D,MATCH($C961,'Policy Characteristics'!$C:$C,0))),"",INDEX('Policy Characteristics'!D:D,MATCH($C961,'Policy Characteristics'!$C:$C,0)))</f>
        <v>Electrification</v>
      </c>
      <c r="K961" s="254" t="str">
        <f>IF(ISBLANK(INDEX('Policy Characteristics'!E:E,MATCH($C961,'Policy Characteristics'!$C:$C,0))),"",INDEX('Policy Characteristics'!E:E,MATCH($C961,'Policy Characteristics'!$C:$C,0)))</f>
        <v>indst shift to electricity</v>
      </c>
      <c r="L961" s="261">
        <f>IF(ISBLANK(INDEX('Policy Characteristics'!F:F,MATCH($C961,'Policy Characteristics'!$C:$C,0))),"",INDEX('Policy Characteristics'!F:F,MATCH($C961,'Policy Characteristics'!$C:$C,0)))</f>
        <v>0</v>
      </c>
      <c r="M961" s="261">
        <f>IF(ISBLANK(INDEX('Policy Characteristics'!G:G,MATCH($C961,'Policy Characteristics'!$C:$C,0))),"",INDEX('Policy Characteristics'!G:G,MATCH($C961,'Policy Characteristics'!$C:$C,0)))</f>
        <v>1</v>
      </c>
      <c r="N961" s="261">
        <f>IF(ISBLANK(INDEX('Policy Characteristics'!H:H,MATCH($C961,'Policy Characteristics'!$C:$C,0))),"",INDEX('Policy Characteristics'!H:H,MATCH($C961,'Policy Characteristics'!$C:$C,0)))</f>
        <v>0.01</v>
      </c>
      <c r="O961" s="254" t="str">
        <f>IF(ISBLANK(INDEX('Policy Characteristics'!I:I,MATCH($C961,'Policy Characteristics'!$C:$C,0))),"",INDEX('Policy Characteristics'!I:I,MATCH($C961,'Policy Characteristics'!$C:$C,0)))</f>
        <v>% of fuel shifted</v>
      </c>
      <c r="P961" s="254" t="str">
        <f>IF(ISBLANK(INDEX('Policy Characteristics'!J:J,MATCH($C961,'Policy Characteristics'!$C:$C,0))),"",INDEX('Policy Characteristics'!J:J,MATCH($C961,'Policy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61" s="254" t="str">
        <f>IF(ISBLANK(INDEX('Policy Characteristics'!K:K,MATCH($C961,'Policy Characteristics'!$C:$C,0))),"",INDEX('Policy Characteristics'!K:K,MATCH($C961,'Policy Characteristics'!$C:$C,0)))</f>
        <v>industry-ag-main.html#fuel-switching</v>
      </c>
      <c r="R961" s="254" t="str">
        <f>IF(ISBLANK(INDEX('Policy Characteristics'!L:L,MATCH($C961,'Policy Characteristics'!$C:$C,0))),"",INDEX('Policy Characteristics'!L:L,MATCH($C961,'Policy Characteristics'!$C:$C,0)))</f>
        <v>industry-elec-and-hydrogen.html</v>
      </c>
    </row>
    <row r="962" spans="1:18" x14ac:dyDescent="0.25">
      <c r="A962" s="254" t="str">
        <f>IF(ISBLANK(INDEX('Policy Characteristics'!A:A,MATCH($C962,'Policy Characteristics'!$C:$C,0))),"",INDEX('Policy Characteristics'!A:A,MATCH($C962,'Policy Characteristics'!$C:$C,0)))</f>
        <v>Industry</v>
      </c>
      <c r="B962" s="262" t="str">
        <f>IF(ISBLANK(INDEX('Policy Characteristics'!B:B,MATCH($C962,'Policy Characteristics'!$C:$C,0))),"",INDEX('Policy Characteristics'!B:B,MATCH($C962,'Policy Characteristics'!$C:$C,0)))</f>
        <v>Electrification</v>
      </c>
      <c r="C962" s="254" t="str">
        <f t="shared" si="55"/>
        <v>Fraction of Eligible Industrial Energy Use Shifted to Electricity</v>
      </c>
      <c r="D962" s="6" t="s">
        <v>3016</v>
      </c>
      <c r="E962" s="1" t="s">
        <v>3916</v>
      </c>
      <c r="F962" t="s">
        <v>2725</v>
      </c>
      <c r="G962" s="45" t="s">
        <v>3890</v>
      </c>
      <c r="H962" s="47">
        <f t="shared" si="54"/>
        <v>961</v>
      </c>
      <c r="I962" s="324" t="s">
        <v>40</v>
      </c>
      <c r="J962" s="255" t="str">
        <f>IF(ISBLANK(INDEX('Policy Characteristics'!D:D,MATCH($C962,'Policy Characteristics'!$C:$C,0))),"",INDEX('Policy Characteristics'!D:D,MATCH($C962,'Policy Characteristics'!$C:$C,0)))</f>
        <v>Electrification</v>
      </c>
      <c r="K962" s="254" t="str">
        <f>IF(ISBLANK(INDEX('Policy Characteristics'!E:E,MATCH($C962,'Policy Characteristics'!$C:$C,0))),"",INDEX('Policy Characteristics'!E:E,MATCH($C962,'Policy Characteristics'!$C:$C,0)))</f>
        <v>indst shift to electricity</v>
      </c>
      <c r="L962" s="261">
        <f>IF(ISBLANK(INDEX('Policy Characteristics'!F:F,MATCH($C962,'Policy Characteristics'!$C:$C,0))),"",INDEX('Policy Characteristics'!F:F,MATCH($C962,'Policy Characteristics'!$C:$C,0)))</f>
        <v>0</v>
      </c>
      <c r="M962" s="261">
        <f>IF(ISBLANK(INDEX('Policy Characteristics'!G:G,MATCH($C962,'Policy Characteristics'!$C:$C,0))),"",INDEX('Policy Characteristics'!G:G,MATCH($C962,'Policy Characteristics'!$C:$C,0)))</f>
        <v>1</v>
      </c>
      <c r="N962" s="261">
        <f>IF(ISBLANK(INDEX('Policy Characteristics'!H:H,MATCH($C962,'Policy Characteristics'!$C:$C,0))),"",INDEX('Policy Characteristics'!H:H,MATCH($C962,'Policy Characteristics'!$C:$C,0)))</f>
        <v>0.01</v>
      </c>
      <c r="O962" s="254" t="str">
        <f>IF(ISBLANK(INDEX('Policy Characteristics'!I:I,MATCH($C962,'Policy Characteristics'!$C:$C,0))),"",INDEX('Policy Characteristics'!I:I,MATCH($C962,'Policy Characteristics'!$C:$C,0)))</f>
        <v>% of fuel shifted</v>
      </c>
      <c r="P962" s="254" t="str">
        <f>IF(ISBLANK(INDEX('Policy Characteristics'!J:J,MATCH($C962,'Policy Characteristics'!$C:$C,0))),"",INDEX('Policy Characteristics'!J:J,MATCH($C962,'Policy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62" s="254" t="str">
        <f>IF(ISBLANK(INDEX('Policy Characteristics'!K:K,MATCH($C962,'Policy Characteristics'!$C:$C,0))),"",INDEX('Policy Characteristics'!K:K,MATCH($C962,'Policy Characteristics'!$C:$C,0)))</f>
        <v>industry-ag-main.html#fuel-switching</v>
      </c>
      <c r="R962" s="254" t="str">
        <f>IF(ISBLANK(INDEX('Policy Characteristics'!L:L,MATCH($C962,'Policy Characteristics'!$C:$C,0))),"",INDEX('Policy Characteristics'!L:L,MATCH($C962,'Policy Characteristics'!$C:$C,0)))</f>
        <v>industry-elec-and-hydrogen.html</v>
      </c>
    </row>
    <row r="963" spans="1:18" x14ac:dyDescent="0.25">
      <c r="A963" s="254" t="str">
        <f>IF(ISBLANK(INDEX('Policy Characteristics'!A:A,MATCH($C963,'Policy Characteristics'!$C:$C,0))),"",INDEX('Policy Characteristics'!A:A,MATCH($C963,'Policy Characteristics'!$C:$C,0)))</f>
        <v>Industry</v>
      </c>
      <c r="B963" s="262" t="str">
        <f>IF(ISBLANK(INDEX('Policy Characteristics'!B:B,MATCH($C963,'Policy Characteristics'!$C:$C,0))),"",INDEX('Policy Characteristics'!B:B,MATCH($C963,'Policy Characteristics'!$C:$C,0)))</f>
        <v>Electrification</v>
      </c>
      <c r="C963" s="254" t="str">
        <f t="shared" si="55"/>
        <v>Fraction of Eligible Industrial Energy Use Shifted to Electricity</v>
      </c>
      <c r="D963" s="6" t="s">
        <v>3016</v>
      </c>
      <c r="E963" s="1" t="s">
        <v>3917</v>
      </c>
      <c r="F963" t="s">
        <v>2725</v>
      </c>
      <c r="G963" s="45" t="s">
        <v>3892</v>
      </c>
      <c r="H963" s="47">
        <f t="shared" ref="H963:H1026" si="56">H962+1</f>
        <v>962</v>
      </c>
      <c r="I963" s="324" t="s">
        <v>40</v>
      </c>
      <c r="J963" s="255" t="str">
        <f>IF(ISBLANK(INDEX('Policy Characteristics'!D:D,MATCH($C963,'Policy Characteristics'!$C:$C,0))),"",INDEX('Policy Characteristics'!D:D,MATCH($C963,'Policy Characteristics'!$C:$C,0)))</f>
        <v>Electrification</v>
      </c>
      <c r="K963" s="254" t="str">
        <f>IF(ISBLANK(INDEX('Policy Characteristics'!E:E,MATCH($C963,'Policy Characteristics'!$C:$C,0))),"",INDEX('Policy Characteristics'!E:E,MATCH($C963,'Policy Characteristics'!$C:$C,0)))</f>
        <v>indst shift to electricity</v>
      </c>
      <c r="L963" s="261">
        <f>IF(ISBLANK(INDEX('Policy Characteristics'!F:F,MATCH($C963,'Policy Characteristics'!$C:$C,0))),"",INDEX('Policy Characteristics'!F:F,MATCH($C963,'Policy Characteristics'!$C:$C,0)))</f>
        <v>0</v>
      </c>
      <c r="M963" s="261">
        <f>IF(ISBLANK(INDEX('Policy Characteristics'!G:G,MATCH($C963,'Policy Characteristics'!$C:$C,0))),"",INDEX('Policy Characteristics'!G:G,MATCH($C963,'Policy Characteristics'!$C:$C,0)))</f>
        <v>1</v>
      </c>
      <c r="N963" s="261">
        <f>IF(ISBLANK(INDEX('Policy Characteristics'!H:H,MATCH($C963,'Policy Characteristics'!$C:$C,0))),"",INDEX('Policy Characteristics'!H:H,MATCH($C963,'Policy Characteristics'!$C:$C,0)))</f>
        <v>0.01</v>
      </c>
      <c r="O963" s="254" t="str">
        <f>IF(ISBLANK(INDEX('Policy Characteristics'!I:I,MATCH($C963,'Policy Characteristics'!$C:$C,0))),"",INDEX('Policy Characteristics'!I:I,MATCH($C963,'Policy Characteristics'!$C:$C,0)))</f>
        <v>% of fuel shifted</v>
      </c>
      <c r="P963" s="254" t="str">
        <f>IF(ISBLANK(INDEX('Policy Characteristics'!J:J,MATCH($C963,'Policy Characteristics'!$C:$C,0))),"",INDEX('Policy Characteristics'!J:J,MATCH($C963,'Policy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63" s="254" t="str">
        <f>IF(ISBLANK(INDEX('Policy Characteristics'!K:K,MATCH($C963,'Policy Characteristics'!$C:$C,0))),"",INDEX('Policy Characteristics'!K:K,MATCH($C963,'Policy Characteristics'!$C:$C,0)))</f>
        <v>industry-ag-main.html#fuel-switching</v>
      </c>
      <c r="R963" s="254" t="str">
        <f>IF(ISBLANK(INDEX('Policy Characteristics'!L:L,MATCH($C963,'Policy Characteristics'!$C:$C,0))),"",INDEX('Policy Characteristics'!L:L,MATCH($C963,'Policy Characteristics'!$C:$C,0)))</f>
        <v>industry-elec-and-hydrogen.html</v>
      </c>
    </row>
    <row r="964" spans="1:18" x14ac:dyDescent="0.25">
      <c r="A964" s="254" t="str">
        <f>IF(ISBLANK(INDEX('Policy Characteristics'!A:A,MATCH($C964,'Policy Characteristics'!$C:$C,0))),"",INDEX('Policy Characteristics'!A:A,MATCH($C964,'Policy Characteristics'!$C:$C,0)))</f>
        <v>Industry</v>
      </c>
      <c r="B964" s="262" t="str">
        <f>IF(ISBLANK(INDEX('Policy Characteristics'!B:B,MATCH($C964,'Policy Characteristics'!$C:$C,0))),"",INDEX('Policy Characteristics'!B:B,MATCH($C964,'Policy Characteristics'!$C:$C,0)))</f>
        <v>Electrification</v>
      </c>
      <c r="C964" s="254" t="str">
        <f t="shared" si="55"/>
        <v>Fraction of Eligible Industrial Energy Use Shifted to Electricity</v>
      </c>
      <c r="D964" s="6" t="s">
        <v>3017</v>
      </c>
      <c r="E964" s="1" t="s">
        <v>3459</v>
      </c>
      <c r="F964" t="s">
        <v>2981</v>
      </c>
      <c r="G964" s="45" t="s">
        <v>3465</v>
      </c>
      <c r="H964" s="47">
        <f t="shared" si="56"/>
        <v>963</v>
      </c>
      <c r="I964" s="324" t="s">
        <v>40</v>
      </c>
      <c r="J964" s="255" t="str">
        <f>IF(ISBLANK(INDEX('Policy Characteristics'!D:D,MATCH($C964,'Policy Characteristics'!$C:$C,0))),"",INDEX('Policy Characteristics'!D:D,MATCH($C964,'Policy Characteristics'!$C:$C,0)))</f>
        <v>Electrification</v>
      </c>
      <c r="K964" s="254" t="str">
        <f>IF(ISBLANK(INDEX('Policy Characteristics'!E:E,MATCH($C964,'Policy Characteristics'!$C:$C,0))),"",INDEX('Policy Characteristics'!E:E,MATCH($C964,'Policy Characteristics'!$C:$C,0)))</f>
        <v>indst shift to electricity</v>
      </c>
      <c r="L964" s="261">
        <f>IF(ISBLANK(INDEX('Policy Characteristics'!F:F,MATCH($C964,'Policy Characteristics'!$C:$C,0))),"",INDEX('Policy Characteristics'!F:F,MATCH($C964,'Policy Characteristics'!$C:$C,0)))</f>
        <v>0</v>
      </c>
      <c r="M964" s="261">
        <f>IF(ISBLANK(INDEX('Policy Characteristics'!G:G,MATCH($C964,'Policy Characteristics'!$C:$C,0))),"",INDEX('Policy Characteristics'!G:G,MATCH($C964,'Policy Characteristics'!$C:$C,0)))</f>
        <v>1</v>
      </c>
      <c r="N964" s="261">
        <f>IF(ISBLANK(INDEX('Policy Characteristics'!H:H,MATCH($C964,'Policy Characteristics'!$C:$C,0))),"",INDEX('Policy Characteristics'!H:H,MATCH($C964,'Policy Characteristics'!$C:$C,0)))</f>
        <v>0.01</v>
      </c>
      <c r="O964" s="254" t="str">
        <f>IF(ISBLANK(INDEX('Policy Characteristics'!I:I,MATCH($C964,'Policy Characteristics'!$C:$C,0))),"",INDEX('Policy Characteristics'!I:I,MATCH($C964,'Policy Characteristics'!$C:$C,0)))</f>
        <v>% of fuel shifted</v>
      </c>
      <c r="P964" s="254" t="str">
        <f>IF(ISBLANK(INDEX('Policy Characteristics'!J:J,MATCH($C964,'Policy Characteristics'!$C:$C,0))),"",INDEX('Policy Characteristics'!J:J,MATCH($C964,'Policy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64" s="254" t="str">
        <f>IF(ISBLANK(INDEX('Policy Characteristics'!K:K,MATCH($C964,'Policy Characteristics'!$C:$C,0))),"",INDEX('Policy Characteristics'!K:K,MATCH($C964,'Policy Characteristics'!$C:$C,0)))</f>
        <v>industry-ag-main.html#fuel-switching</v>
      </c>
      <c r="R964" s="254" t="str">
        <f>IF(ISBLANK(INDEX('Policy Characteristics'!L:L,MATCH($C964,'Policy Characteristics'!$C:$C,0))),"",INDEX('Policy Characteristics'!L:L,MATCH($C964,'Policy Characteristics'!$C:$C,0)))</f>
        <v>industry-elec-and-hydrogen.html</v>
      </c>
    </row>
    <row r="965" spans="1:18" x14ac:dyDescent="0.25">
      <c r="A965" s="254" t="str">
        <f>IF(ISBLANK(INDEX('Policy Characteristics'!A:A,MATCH($C965,'Policy Characteristics'!$C:$C,0))),"",INDEX('Policy Characteristics'!A:A,MATCH($C965,'Policy Characteristics'!$C:$C,0)))</f>
        <v>Industry</v>
      </c>
      <c r="B965" s="262" t="str">
        <f>IF(ISBLANK(INDEX('Policy Characteristics'!B:B,MATCH($C965,'Policy Characteristics'!$C:$C,0))),"",INDEX('Policy Characteristics'!B:B,MATCH($C965,'Policy Characteristics'!$C:$C,0)))</f>
        <v>Electrification</v>
      </c>
      <c r="C965" s="254" t="str">
        <f t="shared" si="55"/>
        <v>Fraction of Eligible Industrial Energy Use Shifted to Electricity</v>
      </c>
      <c r="D965" s="6" t="s">
        <v>3017</v>
      </c>
      <c r="E965" s="1" t="s">
        <v>3460</v>
      </c>
      <c r="F965" t="s">
        <v>2981</v>
      </c>
      <c r="G965" s="45" t="s">
        <v>3466</v>
      </c>
      <c r="H965" s="47">
        <f t="shared" si="56"/>
        <v>964</v>
      </c>
      <c r="I965" s="324" t="s">
        <v>40</v>
      </c>
      <c r="J965" s="255" t="str">
        <f>IF(ISBLANK(INDEX('Policy Characteristics'!D:D,MATCH($C965,'Policy Characteristics'!$C:$C,0))),"",INDEX('Policy Characteristics'!D:D,MATCH($C965,'Policy Characteristics'!$C:$C,0)))</f>
        <v>Electrification</v>
      </c>
      <c r="K965" s="254" t="str">
        <f>IF(ISBLANK(INDEX('Policy Characteristics'!E:E,MATCH($C965,'Policy Characteristics'!$C:$C,0))),"",INDEX('Policy Characteristics'!E:E,MATCH($C965,'Policy Characteristics'!$C:$C,0)))</f>
        <v>indst shift to electricity</v>
      </c>
      <c r="L965" s="261">
        <f>IF(ISBLANK(INDEX('Policy Characteristics'!F:F,MATCH($C965,'Policy Characteristics'!$C:$C,0))),"",INDEX('Policy Characteristics'!F:F,MATCH($C965,'Policy Characteristics'!$C:$C,0)))</f>
        <v>0</v>
      </c>
      <c r="M965" s="261">
        <f>IF(ISBLANK(INDEX('Policy Characteristics'!G:G,MATCH($C965,'Policy Characteristics'!$C:$C,0))),"",INDEX('Policy Characteristics'!G:G,MATCH($C965,'Policy Characteristics'!$C:$C,0)))</f>
        <v>1</v>
      </c>
      <c r="N965" s="261">
        <f>IF(ISBLANK(INDEX('Policy Characteristics'!H:H,MATCH($C965,'Policy Characteristics'!$C:$C,0))),"",INDEX('Policy Characteristics'!H:H,MATCH($C965,'Policy Characteristics'!$C:$C,0)))</f>
        <v>0.01</v>
      </c>
      <c r="O965" s="254" t="str">
        <f>IF(ISBLANK(INDEX('Policy Characteristics'!I:I,MATCH($C965,'Policy Characteristics'!$C:$C,0))),"",INDEX('Policy Characteristics'!I:I,MATCH($C965,'Policy Characteristics'!$C:$C,0)))</f>
        <v>% of fuel shifted</v>
      </c>
      <c r="P965" s="254" t="str">
        <f>IF(ISBLANK(INDEX('Policy Characteristics'!J:J,MATCH($C965,'Policy Characteristics'!$C:$C,0))),"",INDEX('Policy Characteristics'!J:J,MATCH($C965,'Policy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65" s="254" t="str">
        <f>IF(ISBLANK(INDEX('Policy Characteristics'!K:K,MATCH($C965,'Policy Characteristics'!$C:$C,0))),"",INDEX('Policy Characteristics'!K:K,MATCH($C965,'Policy Characteristics'!$C:$C,0)))</f>
        <v>industry-ag-main.html#fuel-switching</v>
      </c>
      <c r="R965" s="254" t="str">
        <f>IF(ISBLANK(INDEX('Policy Characteristics'!L:L,MATCH($C965,'Policy Characteristics'!$C:$C,0))),"",INDEX('Policy Characteristics'!L:L,MATCH($C965,'Policy Characteristics'!$C:$C,0)))</f>
        <v>industry-elec-and-hydrogen.html</v>
      </c>
    </row>
    <row r="966" spans="1:18" x14ac:dyDescent="0.25">
      <c r="A966" s="254" t="str">
        <f>IF(ISBLANK(INDEX('Policy Characteristics'!A:A,MATCH($C966,'Policy Characteristics'!$C:$C,0))),"",INDEX('Policy Characteristics'!A:A,MATCH($C966,'Policy Characteristics'!$C:$C,0)))</f>
        <v>Industry</v>
      </c>
      <c r="B966" s="262" t="str">
        <f>IF(ISBLANK(INDEX('Policy Characteristics'!B:B,MATCH($C966,'Policy Characteristics'!$C:$C,0))),"",INDEX('Policy Characteristics'!B:B,MATCH($C966,'Policy Characteristics'!$C:$C,0)))</f>
        <v>Electrification</v>
      </c>
      <c r="C966" s="254" t="str">
        <f t="shared" si="55"/>
        <v>Fraction of Eligible Industrial Energy Use Shifted to Electricity</v>
      </c>
      <c r="D966" s="6" t="s">
        <v>3017</v>
      </c>
      <c r="E966" s="1" t="s">
        <v>3461</v>
      </c>
      <c r="F966" t="s">
        <v>2981</v>
      </c>
      <c r="G966" s="45" t="s">
        <v>3467</v>
      </c>
      <c r="H966" s="47">
        <f t="shared" si="56"/>
        <v>965</v>
      </c>
      <c r="I966" s="324" t="s">
        <v>40</v>
      </c>
      <c r="J966" s="255" t="str">
        <f>IF(ISBLANK(INDEX('Policy Characteristics'!D:D,MATCH($C966,'Policy Characteristics'!$C:$C,0))),"",INDEX('Policy Characteristics'!D:D,MATCH($C966,'Policy Characteristics'!$C:$C,0)))</f>
        <v>Electrification</v>
      </c>
      <c r="K966" s="254" t="str">
        <f>IF(ISBLANK(INDEX('Policy Characteristics'!E:E,MATCH($C966,'Policy Characteristics'!$C:$C,0))),"",INDEX('Policy Characteristics'!E:E,MATCH($C966,'Policy Characteristics'!$C:$C,0)))</f>
        <v>indst shift to electricity</v>
      </c>
      <c r="L966" s="261">
        <f>IF(ISBLANK(INDEX('Policy Characteristics'!F:F,MATCH($C966,'Policy Characteristics'!$C:$C,0))),"",INDEX('Policy Characteristics'!F:F,MATCH($C966,'Policy Characteristics'!$C:$C,0)))</f>
        <v>0</v>
      </c>
      <c r="M966" s="261">
        <f>IF(ISBLANK(INDEX('Policy Characteristics'!G:G,MATCH($C966,'Policy Characteristics'!$C:$C,0))),"",INDEX('Policy Characteristics'!G:G,MATCH($C966,'Policy Characteristics'!$C:$C,0)))</f>
        <v>1</v>
      </c>
      <c r="N966" s="261">
        <f>IF(ISBLANK(INDEX('Policy Characteristics'!H:H,MATCH($C966,'Policy Characteristics'!$C:$C,0))),"",INDEX('Policy Characteristics'!H:H,MATCH($C966,'Policy Characteristics'!$C:$C,0)))</f>
        <v>0.01</v>
      </c>
      <c r="O966" s="254" t="str">
        <f>IF(ISBLANK(INDEX('Policy Characteristics'!I:I,MATCH($C966,'Policy Characteristics'!$C:$C,0))),"",INDEX('Policy Characteristics'!I:I,MATCH($C966,'Policy Characteristics'!$C:$C,0)))</f>
        <v>% of fuel shifted</v>
      </c>
      <c r="P966" s="254" t="str">
        <f>IF(ISBLANK(INDEX('Policy Characteristics'!J:J,MATCH($C966,'Policy Characteristics'!$C:$C,0))),"",INDEX('Policy Characteristics'!J:J,MATCH($C966,'Policy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66" s="254" t="str">
        <f>IF(ISBLANK(INDEX('Policy Characteristics'!K:K,MATCH($C966,'Policy Characteristics'!$C:$C,0))),"",INDEX('Policy Characteristics'!K:K,MATCH($C966,'Policy Characteristics'!$C:$C,0)))</f>
        <v>industry-ag-main.html#fuel-switching</v>
      </c>
      <c r="R966" s="254" t="str">
        <f>IF(ISBLANK(INDEX('Policy Characteristics'!L:L,MATCH($C966,'Policy Characteristics'!$C:$C,0))),"",INDEX('Policy Characteristics'!L:L,MATCH($C966,'Policy Characteristics'!$C:$C,0)))</f>
        <v>industry-elec-and-hydrogen.html</v>
      </c>
    </row>
    <row r="967" spans="1:18" x14ac:dyDescent="0.25">
      <c r="A967" s="254" t="str">
        <f>IF(ISBLANK(INDEX('Policy Characteristics'!A:A,MATCH($C967,'Policy Characteristics'!$C:$C,0))),"",INDEX('Policy Characteristics'!A:A,MATCH($C967,'Policy Characteristics'!$C:$C,0)))</f>
        <v>Industry</v>
      </c>
      <c r="B967" s="262" t="str">
        <f>IF(ISBLANK(INDEX('Policy Characteristics'!B:B,MATCH($C967,'Policy Characteristics'!$C:$C,0))),"",INDEX('Policy Characteristics'!B:B,MATCH($C967,'Policy Characteristics'!$C:$C,0)))</f>
        <v>Electrification</v>
      </c>
      <c r="C967" s="254" t="str">
        <f t="shared" si="55"/>
        <v>Fraction of Eligible Industrial Energy Use Shifted to Electricity</v>
      </c>
      <c r="D967" s="6" t="s">
        <v>3017</v>
      </c>
      <c r="E967" s="1" t="s">
        <v>3462</v>
      </c>
      <c r="F967" t="s">
        <v>2981</v>
      </c>
      <c r="G967" s="45" t="s">
        <v>3468</v>
      </c>
      <c r="H967" s="47">
        <f t="shared" si="56"/>
        <v>966</v>
      </c>
      <c r="I967" s="324" t="s">
        <v>40</v>
      </c>
      <c r="J967" s="255" t="str">
        <f>IF(ISBLANK(INDEX('Policy Characteristics'!D:D,MATCH($C967,'Policy Characteristics'!$C:$C,0))),"",INDEX('Policy Characteristics'!D:D,MATCH($C967,'Policy Characteristics'!$C:$C,0)))</f>
        <v>Electrification</v>
      </c>
      <c r="K967" s="254" t="str">
        <f>IF(ISBLANK(INDEX('Policy Characteristics'!E:E,MATCH($C967,'Policy Characteristics'!$C:$C,0))),"",INDEX('Policy Characteristics'!E:E,MATCH($C967,'Policy Characteristics'!$C:$C,0)))</f>
        <v>indst shift to electricity</v>
      </c>
      <c r="L967" s="261">
        <f>IF(ISBLANK(INDEX('Policy Characteristics'!F:F,MATCH($C967,'Policy Characteristics'!$C:$C,0))),"",INDEX('Policy Characteristics'!F:F,MATCH($C967,'Policy Characteristics'!$C:$C,0)))</f>
        <v>0</v>
      </c>
      <c r="M967" s="261">
        <f>IF(ISBLANK(INDEX('Policy Characteristics'!G:G,MATCH($C967,'Policy Characteristics'!$C:$C,0))),"",INDEX('Policy Characteristics'!G:G,MATCH($C967,'Policy Characteristics'!$C:$C,0)))</f>
        <v>1</v>
      </c>
      <c r="N967" s="261">
        <f>IF(ISBLANK(INDEX('Policy Characteristics'!H:H,MATCH($C967,'Policy Characteristics'!$C:$C,0))),"",INDEX('Policy Characteristics'!H:H,MATCH($C967,'Policy Characteristics'!$C:$C,0)))</f>
        <v>0.01</v>
      </c>
      <c r="O967" s="254" t="str">
        <f>IF(ISBLANK(INDEX('Policy Characteristics'!I:I,MATCH($C967,'Policy Characteristics'!$C:$C,0))),"",INDEX('Policy Characteristics'!I:I,MATCH($C967,'Policy Characteristics'!$C:$C,0)))</f>
        <v>% of fuel shifted</v>
      </c>
      <c r="P967" s="254" t="str">
        <f>IF(ISBLANK(INDEX('Policy Characteristics'!J:J,MATCH($C967,'Policy Characteristics'!$C:$C,0))),"",INDEX('Policy Characteristics'!J:J,MATCH($C967,'Policy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67" s="254" t="str">
        <f>IF(ISBLANK(INDEX('Policy Characteristics'!K:K,MATCH($C967,'Policy Characteristics'!$C:$C,0))),"",INDEX('Policy Characteristics'!K:K,MATCH($C967,'Policy Characteristics'!$C:$C,0)))</f>
        <v>industry-ag-main.html#fuel-switching</v>
      </c>
      <c r="R967" s="254" t="str">
        <f>IF(ISBLANK(INDEX('Policy Characteristics'!L:L,MATCH($C967,'Policy Characteristics'!$C:$C,0))),"",INDEX('Policy Characteristics'!L:L,MATCH($C967,'Policy Characteristics'!$C:$C,0)))</f>
        <v>industry-elec-and-hydrogen.html</v>
      </c>
    </row>
    <row r="968" spans="1:18" x14ac:dyDescent="0.25">
      <c r="A968" s="254" t="str">
        <f>IF(ISBLANK(INDEX('Policy Characteristics'!A:A,MATCH($C968,'Policy Characteristics'!$C:$C,0))),"",INDEX('Policy Characteristics'!A:A,MATCH($C968,'Policy Characteristics'!$C:$C,0)))</f>
        <v>Industry</v>
      </c>
      <c r="B968" s="262" t="str">
        <f>IF(ISBLANK(INDEX('Policy Characteristics'!B:B,MATCH($C968,'Policy Characteristics'!$C:$C,0))),"",INDEX('Policy Characteristics'!B:B,MATCH($C968,'Policy Characteristics'!$C:$C,0)))</f>
        <v>Electrification</v>
      </c>
      <c r="C968" s="254" t="str">
        <f t="shared" si="55"/>
        <v>Fraction of Eligible Industrial Energy Use Shifted to Electricity</v>
      </c>
      <c r="D968" s="6" t="s">
        <v>3017</v>
      </c>
      <c r="E968" s="1" t="s">
        <v>3463</v>
      </c>
      <c r="F968" t="s">
        <v>2981</v>
      </c>
      <c r="G968" s="45" t="s">
        <v>3469</v>
      </c>
      <c r="H968" s="47">
        <f t="shared" si="56"/>
        <v>967</v>
      </c>
      <c r="I968" s="324" t="s">
        <v>40</v>
      </c>
      <c r="J968" s="255" t="str">
        <f>IF(ISBLANK(INDEX('Policy Characteristics'!D:D,MATCH($C968,'Policy Characteristics'!$C:$C,0))),"",INDEX('Policy Characteristics'!D:D,MATCH($C968,'Policy Characteristics'!$C:$C,0)))</f>
        <v>Electrification</v>
      </c>
      <c r="K968" s="254" t="str">
        <f>IF(ISBLANK(INDEX('Policy Characteristics'!E:E,MATCH($C968,'Policy Characteristics'!$C:$C,0))),"",INDEX('Policy Characteristics'!E:E,MATCH($C968,'Policy Characteristics'!$C:$C,0)))</f>
        <v>indst shift to electricity</v>
      </c>
      <c r="L968" s="261">
        <f>IF(ISBLANK(INDEX('Policy Characteristics'!F:F,MATCH($C968,'Policy Characteristics'!$C:$C,0))),"",INDEX('Policy Characteristics'!F:F,MATCH($C968,'Policy Characteristics'!$C:$C,0)))</f>
        <v>0</v>
      </c>
      <c r="M968" s="261">
        <f>IF(ISBLANK(INDEX('Policy Characteristics'!G:G,MATCH($C968,'Policy Characteristics'!$C:$C,0))),"",INDEX('Policy Characteristics'!G:G,MATCH($C968,'Policy Characteristics'!$C:$C,0)))</f>
        <v>1</v>
      </c>
      <c r="N968" s="261">
        <f>IF(ISBLANK(INDEX('Policy Characteristics'!H:H,MATCH($C968,'Policy Characteristics'!$C:$C,0))),"",INDEX('Policy Characteristics'!H:H,MATCH($C968,'Policy Characteristics'!$C:$C,0)))</f>
        <v>0.01</v>
      </c>
      <c r="O968" s="254" t="str">
        <f>IF(ISBLANK(INDEX('Policy Characteristics'!I:I,MATCH($C968,'Policy Characteristics'!$C:$C,0))),"",INDEX('Policy Characteristics'!I:I,MATCH($C968,'Policy Characteristics'!$C:$C,0)))</f>
        <v>% of fuel shifted</v>
      </c>
      <c r="P968" s="254" t="str">
        <f>IF(ISBLANK(INDEX('Policy Characteristics'!J:J,MATCH($C968,'Policy Characteristics'!$C:$C,0))),"",INDEX('Policy Characteristics'!J:J,MATCH($C968,'Policy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68" s="254" t="str">
        <f>IF(ISBLANK(INDEX('Policy Characteristics'!K:K,MATCH($C968,'Policy Characteristics'!$C:$C,0))),"",INDEX('Policy Characteristics'!K:K,MATCH($C968,'Policy Characteristics'!$C:$C,0)))</f>
        <v>industry-ag-main.html#fuel-switching</v>
      </c>
      <c r="R968" s="254" t="str">
        <f>IF(ISBLANK(INDEX('Policy Characteristics'!L:L,MATCH($C968,'Policy Characteristics'!$C:$C,0))),"",INDEX('Policy Characteristics'!L:L,MATCH($C968,'Policy Characteristics'!$C:$C,0)))</f>
        <v>industry-elec-and-hydrogen.html</v>
      </c>
    </row>
    <row r="969" spans="1:18" x14ac:dyDescent="0.25">
      <c r="A969" s="254" t="str">
        <f>IF(ISBLANK(INDEX('Policy Characteristics'!A:A,MATCH($C969,'Policy Characteristics'!$C:$C,0))),"",INDEX('Policy Characteristics'!A:A,MATCH($C969,'Policy Characteristics'!$C:$C,0)))</f>
        <v>Industry</v>
      </c>
      <c r="B969" s="262" t="str">
        <f>IF(ISBLANK(INDEX('Policy Characteristics'!B:B,MATCH($C969,'Policy Characteristics'!$C:$C,0))),"",INDEX('Policy Characteristics'!B:B,MATCH($C969,'Policy Characteristics'!$C:$C,0)))</f>
        <v>Electrification</v>
      </c>
      <c r="C969" s="254" t="str">
        <f t="shared" si="55"/>
        <v>Fraction of Eligible Industrial Energy Use Shifted to Electricity</v>
      </c>
      <c r="D969" s="6" t="s">
        <v>3017</v>
      </c>
      <c r="E969" s="1" t="s">
        <v>3464</v>
      </c>
      <c r="F969" t="s">
        <v>2981</v>
      </c>
      <c r="G969" s="45" t="s">
        <v>3470</v>
      </c>
      <c r="H969" s="47">
        <f t="shared" si="56"/>
        <v>968</v>
      </c>
      <c r="I969" s="324" t="s">
        <v>40</v>
      </c>
      <c r="J969" s="255" t="str">
        <f>IF(ISBLANK(INDEX('Policy Characteristics'!D:D,MATCH($C969,'Policy Characteristics'!$C:$C,0))),"",INDEX('Policy Characteristics'!D:D,MATCH($C969,'Policy Characteristics'!$C:$C,0)))</f>
        <v>Electrification</v>
      </c>
      <c r="K969" s="254" t="str">
        <f>IF(ISBLANK(INDEX('Policy Characteristics'!E:E,MATCH($C969,'Policy Characteristics'!$C:$C,0))),"",INDEX('Policy Characteristics'!E:E,MATCH($C969,'Policy Characteristics'!$C:$C,0)))</f>
        <v>indst shift to electricity</v>
      </c>
      <c r="L969" s="261">
        <f>IF(ISBLANK(INDEX('Policy Characteristics'!F:F,MATCH($C969,'Policy Characteristics'!$C:$C,0))),"",INDEX('Policy Characteristics'!F:F,MATCH($C969,'Policy Characteristics'!$C:$C,0)))</f>
        <v>0</v>
      </c>
      <c r="M969" s="261">
        <f>IF(ISBLANK(INDEX('Policy Characteristics'!G:G,MATCH($C969,'Policy Characteristics'!$C:$C,0))),"",INDEX('Policy Characteristics'!G:G,MATCH($C969,'Policy Characteristics'!$C:$C,0)))</f>
        <v>1</v>
      </c>
      <c r="N969" s="261">
        <f>IF(ISBLANK(INDEX('Policy Characteristics'!H:H,MATCH($C969,'Policy Characteristics'!$C:$C,0))),"",INDEX('Policy Characteristics'!H:H,MATCH($C969,'Policy Characteristics'!$C:$C,0)))</f>
        <v>0.01</v>
      </c>
      <c r="O969" s="254" t="str">
        <f>IF(ISBLANK(INDEX('Policy Characteristics'!I:I,MATCH($C969,'Policy Characteristics'!$C:$C,0))),"",INDEX('Policy Characteristics'!I:I,MATCH($C969,'Policy Characteristics'!$C:$C,0)))</f>
        <v>% of fuel shifted</v>
      </c>
      <c r="P969" s="254" t="str">
        <f>IF(ISBLANK(INDEX('Policy Characteristics'!J:J,MATCH($C969,'Policy Characteristics'!$C:$C,0))),"",INDEX('Policy Characteristics'!J:J,MATCH($C969,'Policy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69" s="254" t="str">
        <f>IF(ISBLANK(INDEX('Policy Characteristics'!K:K,MATCH($C969,'Policy Characteristics'!$C:$C,0))),"",INDEX('Policy Characteristics'!K:K,MATCH($C969,'Policy Characteristics'!$C:$C,0)))</f>
        <v>industry-ag-main.html#fuel-switching</v>
      </c>
      <c r="R969" s="254" t="str">
        <f>IF(ISBLANK(INDEX('Policy Characteristics'!L:L,MATCH($C969,'Policy Characteristics'!$C:$C,0))),"",INDEX('Policy Characteristics'!L:L,MATCH($C969,'Policy Characteristics'!$C:$C,0)))</f>
        <v>industry-elec-and-hydrogen.html</v>
      </c>
    </row>
    <row r="970" spans="1:18" x14ac:dyDescent="0.25">
      <c r="A970" s="254" t="str">
        <f>IF(ISBLANK(INDEX('Policy Characteristics'!A:A,MATCH($C970,'Policy Characteristics'!$C:$C,0))),"",INDEX('Policy Characteristics'!A:A,MATCH($C970,'Policy Characteristics'!$C:$C,0)))</f>
        <v>Industry</v>
      </c>
      <c r="B970" s="262" t="str">
        <f>IF(ISBLANK(INDEX('Policy Characteristics'!B:B,MATCH($C970,'Policy Characteristics'!$C:$C,0))),"",INDEX('Policy Characteristics'!B:B,MATCH($C970,'Policy Characteristics'!$C:$C,0)))</f>
        <v>Electrification</v>
      </c>
      <c r="C970" s="254" t="str">
        <f t="shared" si="55"/>
        <v>Fraction of Eligible Industrial Energy Use Shifted to Electricity</v>
      </c>
      <c r="D970" s="6" t="s">
        <v>3017</v>
      </c>
      <c r="E970" s="1" t="s">
        <v>3570</v>
      </c>
      <c r="F970" t="s">
        <v>2981</v>
      </c>
      <c r="G970" s="45" t="s">
        <v>3471</v>
      </c>
      <c r="H970" s="47">
        <f t="shared" si="56"/>
        <v>969</v>
      </c>
      <c r="I970" s="324" t="s">
        <v>40</v>
      </c>
      <c r="J970" s="255" t="str">
        <f>IF(ISBLANK(INDEX('Policy Characteristics'!D:D,MATCH($C970,'Policy Characteristics'!$C:$C,0))),"",INDEX('Policy Characteristics'!D:D,MATCH($C970,'Policy Characteristics'!$C:$C,0)))</f>
        <v>Electrification</v>
      </c>
      <c r="K970" s="254" t="str">
        <f>IF(ISBLANK(INDEX('Policy Characteristics'!E:E,MATCH($C970,'Policy Characteristics'!$C:$C,0))),"",INDEX('Policy Characteristics'!E:E,MATCH($C970,'Policy Characteristics'!$C:$C,0)))</f>
        <v>indst shift to electricity</v>
      </c>
      <c r="L970" s="261">
        <f>IF(ISBLANK(INDEX('Policy Characteristics'!F:F,MATCH($C970,'Policy Characteristics'!$C:$C,0))),"",INDEX('Policy Characteristics'!F:F,MATCH($C970,'Policy Characteristics'!$C:$C,0)))</f>
        <v>0</v>
      </c>
      <c r="M970" s="261">
        <f>IF(ISBLANK(INDEX('Policy Characteristics'!G:G,MATCH($C970,'Policy Characteristics'!$C:$C,0))),"",INDEX('Policy Characteristics'!G:G,MATCH($C970,'Policy Characteristics'!$C:$C,0)))</f>
        <v>1</v>
      </c>
      <c r="N970" s="261">
        <f>IF(ISBLANK(INDEX('Policy Characteristics'!H:H,MATCH($C970,'Policy Characteristics'!$C:$C,0))),"",INDEX('Policy Characteristics'!H:H,MATCH($C970,'Policy Characteristics'!$C:$C,0)))</f>
        <v>0.01</v>
      </c>
      <c r="O970" s="254" t="str">
        <f>IF(ISBLANK(INDEX('Policy Characteristics'!I:I,MATCH($C970,'Policy Characteristics'!$C:$C,0))),"",INDEX('Policy Characteristics'!I:I,MATCH($C970,'Policy Characteristics'!$C:$C,0)))</f>
        <v>% of fuel shifted</v>
      </c>
      <c r="P970" s="254" t="str">
        <f>IF(ISBLANK(INDEX('Policy Characteristics'!J:J,MATCH($C970,'Policy Characteristics'!$C:$C,0))),"",INDEX('Policy Characteristics'!J:J,MATCH($C970,'Policy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70" s="254" t="str">
        <f>IF(ISBLANK(INDEX('Policy Characteristics'!K:K,MATCH($C970,'Policy Characteristics'!$C:$C,0))),"",INDEX('Policy Characteristics'!K:K,MATCH($C970,'Policy Characteristics'!$C:$C,0)))</f>
        <v>industry-ag-main.html#fuel-switching</v>
      </c>
      <c r="R970" s="254" t="str">
        <f>IF(ISBLANK(INDEX('Policy Characteristics'!L:L,MATCH($C970,'Policy Characteristics'!$C:$C,0))),"",INDEX('Policy Characteristics'!L:L,MATCH($C970,'Policy Characteristics'!$C:$C,0)))</f>
        <v>industry-elec-and-hydrogen.html</v>
      </c>
    </row>
    <row r="971" spans="1:18" x14ac:dyDescent="0.25">
      <c r="A971" s="254" t="str">
        <f>IF(ISBLANK(INDEX('Policy Characteristics'!A:A,MATCH($C971,'Policy Characteristics'!$C:$C,0))),"",INDEX('Policy Characteristics'!A:A,MATCH($C971,'Policy Characteristics'!$C:$C,0)))</f>
        <v>Industry</v>
      </c>
      <c r="B971" s="262" t="str">
        <f>IF(ISBLANK(INDEX('Policy Characteristics'!B:B,MATCH($C971,'Policy Characteristics'!$C:$C,0))),"",INDEX('Policy Characteristics'!B:B,MATCH($C971,'Policy Characteristics'!$C:$C,0)))</f>
        <v>Electrification</v>
      </c>
      <c r="C971" s="254" t="str">
        <f t="shared" si="55"/>
        <v>Fraction of Eligible Industrial Energy Use Shifted to Electricity</v>
      </c>
      <c r="D971" s="6" t="s">
        <v>3017</v>
      </c>
      <c r="E971" s="1" t="s">
        <v>3915</v>
      </c>
      <c r="F971" t="s">
        <v>2981</v>
      </c>
      <c r="G971" s="45" t="s">
        <v>3891</v>
      </c>
      <c r="H971" s="47">
        <f t="shared" si="56"/>
        <v>970</v>
      </c>
      <c r="I971" s="324" t="s">
        <v>40</v>
      </c>
      <c r="J971" s="255" t="str">
        <f>IF(ISBLANK(INDEX('Policy Characteristics'!D:D,MATCH($C971,'Policy Characteristics'!$C:$C,0))),"",INDEX('Policy Characteristics'!D:D,MATCH($C971,'Policy Characteristics'!$C:$C,0)))</f>
        <v>Electrification</v>
      </c>
      <c r="K971" s="254" t="str">
        <f>IF(ISBLANK(INDEX('Policy Characteristics'!E:E,MATCH($C971,'Policy Characteristics'!$C:$C,0))),"",INDEX('Policy Characteristics'!E:E,MATCH($C971,'Policy Characteristics'!$C:$C,0)))</f>
        <v>indst shift to electricity</v>
      </c>
      <c r="L971" s="261">
        <f>IF(ISBLANK(INDEX('Policy Characteristics'!F:F,MATCH($C971,'Policy Characteristics'!$C:$C,0))),"",INDEX('Policy Characteristics'!F:F,MATCH($C971,'Policy Characteristics'!$C:$C,0)))</f>
        <v>0</v>
      </c>
      <c r="M971" s="261">
        <f>IF(ISBLANK(INDEX('Policy Characteristics'!G:G,MATCH($C971,'Policy Characteristics'!$C:$C,0))),"",INDEX('Policy Characteristics'!G:G,MATCH($C971,'Policy Characteristics'!$C:$C,0)))</f>
        <v>1</v>
      </c>
      <c r="N971" s="261">
        <f>IF(ISBLANK(INDEX('Policy Characteristics'!H:H,MATCH($C971,'Policy Characteristics'!$C:$C,0))),"",INDEX('Policy Characteristics'!H:H,MATCH($C971,'Policy Characteristics'!$C:$C,0)))</f>
        <v>0.01</v>
      </c>
      <c r="O971" s="254" t="str">
        <f>IF(ISBLANK(INDEX('Policy Characteristics'!I:I,MATCH($C971,'Policy Characteristics'!$C:$C,0))),"",INDEX('Policy Characteristics'!I:I,MATCH($C971,'Policy Characteristics'!$C:$C,0)))</f>
        <v>% of fuel shifted</v>
      </c>
      <c r="P971" s="254" t="str">
        <f>IF(ISBLANK(INDEX('Policy Characteristics'!J:J,MATCH($C971,'Policy Characteristics'!$C:$C,0))),"",INDEX('Policy Characteristics'!J:J,MATCH($C971,'Policy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71" s="254" t="str">
        <f>IF(ISBLANK(INDEX('Policy Characteristics'!K:K,MATCH($C971,'Policy Characteristics'!$C:$C,0))),"",INDEX('Policy Characteristics'!K:K,MATCH($C971,'Policy Characteristics'!$C:$C,0)))</f>
        <v>industry-ag-main.html#fuel-switching</v>
      </c>
      <c r="R971" s="254" t="str">
        <f>IF(ISBLANK(INDEX('Policy Characteristics'!L:L,MATCH($C971,'Policy Characteristics'!$C:$C,0))),"",INDEX('Policy Characteristics'!L:L,MATCH($C971,'Policy Characteristics'!$C:$C,0)))</f>
        <v>industry-elec-and-hydrogen.html</v>
      </c>
    </row>
    <row r="972" spans="1:18" x14ac:dyDescent="0.25">
      <c r="A972" s="254" t="str">
        <f>IF(ISBLANK(INDEX('Policy Characteristics'!A:A,MATCH($C972,'Policy Characteristics'!$C:$C,0))),"",INDEX('Policy Characteristics'!A:A,MATCH($C972,'Policy Characteristics'!$C:$C,0)))</f>
        <v>Industry</v>
      </c>
      <c r="B972" s="262" t="str">
        <f>IF(ISBLANK(INDEX('Policy Characteristics'!B:B,MATCH($C972,'Policy Characteristics'!$C:$C,0))),"",INDEX('Policy Characteristics'!B:B,MATCH($C972,'Policy Characteristics'!$C:$C,0)))</f>
        <v>Electrification</v>
      </c>
      <c r="C972" s="254" t="str">
        <f t="shared" si="55"/>
        <v>Fraction of Eligible Industrial Energy Use Shifted to Electricity</v>
      </c>
      <c r="D972" s="6" t="s">
        <v>3017</v>
      </c>
      <c r="E972" s="1" t="s">
        <v>3916</v>
      </c>
      <c r="F972" t="s">
        <v>2981</v>
      </c>
      <c r="G972" s="45" t="s">
        <v>3890</v>
      </c>
      <c r="H972" s="47">
        <f t="shared" si="56"/>
        <v>971</v>
      </c>
      <c r="I972" s="324" t="s">
        <v>40</v>
      </c>
      <c r="J972" s="255" t="str">
        <f>IF(ISBLANK(INDEX('Policy Characteristics'!D:D,MATCH($C972,'Policy Characteristics'!$C:$C,0))),"",INDEX('Policy Characteristics'!D:D,MATCH($C972,'Policy Characteristics'!$C:$C,0)))</f>
        <v>Electrification</v>
      </c>
      <c r="K972" s="254" t="str">
        <f>IF(ISBLANK(INDEX('Policy Characteristics'!E:E,MATCH($C972,'Policy Characteristics'!$C:$C,0))),"",INDEX('Policy Characteristics'!E:E,MATCH($C972,'Policy Characteristics'!$C:$C,0)))</f>
        <v>indst shift to electricity</v>
      </c>
      <c r="L972" s="261">
        <f>IF(ISBLANK(INDEX('Policy Characteristics'!F:F,MATCH($C972,'Policy Characteristics'!$C:$C,0))),"",INDEX('Policy Characteristics'!F:F,MATCH($C972,'Policy Characteristics'!$C:$C,0)))</f>
        <v>0</v>
      </c>
      <c r="M972" s="261">
        <f>IF(ISBLANK(INDEX('Policy Characteristics'!G:G,MATCH($C972,'Policy Characteristics'!$C:$C,0))),"",INDEX('Policy Characteristics'!G:G,MATCH($C972,'Policy Characteristics'!$C:$C,0)))</f>
        <v>1</v>
      </c>
      <c r="N972" s="261">
        <f>IF(ISBLANK(INDEX('Policy Characteristics'!H:H,MATCH($C972,'Policy Characteristics'!$C:$C,0))),"",INDEX('Policy Characteristics'!H:H,MATCH($C972,'Policy Characteristics'!$C:$C,0)))</f>
        <v>0.01</v>
      </c>
      <c r="O972" s="254" t="str">
        <f>IF(ISBLANK(INDEX('Policy Characteristics'!I:I,MATCH($C972,'Policy Characteristics'!$C:$C,0))),"",INDEX('Policy Characteristics'!I:I,MATCH($C972,'Policy Characteristics'!$C:$C,0)))</f>
        <v>% of fuel shifted</v>
      </c>
      <c r="P972" s="254" t="str">
        <f>IF(ISBLANK(INDEX('Policy Characteristics'!J:J,MATCH($C972,'Policy Characteristics'!$C:$C,0))),"",INDEX('Policy Characteristics'!J:J,MATCH($C972,'Policy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72" s="254" t="str">
        <f>IF(ISBLANK(INDEX('Policy Characteristics'!K:K,MATCH($C972,'Policy Characteristics'!$C:$C,0))),"",INDEX('Policy Characteristics'!K:K,MATCH($C972,'Policy Characteristics'!$C:$C,0)))</f>
        <v>industry-ag-main.html#fuel-switching</v>
      </c>
      <c r="R972" s="254" t="str">
        <f>IF(ISBLANK(INDEX('Policy Characteristics'!L:L,MATCH($C972,'Policy Characteristics'!$C:$C,0))),"",INDEX('Policy Characteristics'!L:L,MATCH($C972,'Policy Characteristics'!$C:$C,0)))</f>
        <v>industry-elec-and-hydrogen.html</v>
      </c>
    </row>
    <row r="973" spans="1:18" x14ac:dyDescent="0.25">
      <c r="A973" s="254" t="str">
        <f>IF(ISBLANK(INDEX('Policy Characteristics'!A:A,MATCH($C973,'Policy Characteristics'!$C:$C,0))),"",INDEX('Policy Characteristics'!A:A,MATCH($C973,'Policy Characteristics'!$C:$C,0)))</f>
        <v>Industry</v>
      </c>
      <c r="B973" s="262" t="str">
        <f>IF(ISBLANK(INDEX('Policy Characteristics'!B:B,MATCH($C973,'Policy Characteristics'!$C:$C,0))),"",INDEX('Policy Characteristics'!B:B,MATCH($C973,'Policy Characteristics'!$C:$C,0)))</f>
        <v>Electrification</v>
      </c>
      <c r="C973" s="254" t="str">
        <f t="shared" si="55"/>
        <v>Fraction of Eligible Industrial Energy Use Shifted to Electricity</v>
      </c>
      <c r="D973" s="6" t="s">
        <v>3017</v>
      </c>
      <c r="E973" s="1" t="s">
        <v>3917</v>
      </c>
      <c r="F973" t="s">
        <v>2981</v>
      </c>
      <c r="G973" s="45" t="s">
        <v>3892</v>
      </c>
      <c r="H973" s="47">
        <f t="shared" si="56"/>
        <v>972</v>
      </c>
      <c r="I973" s="324" t="s">
        <v>40</v>
      </c>
      <c r="J973" s="255" t="str">
        <f>IF(ISBLANK(INDEX('Policy Characteristics'!D:D,MATCH($C973,'Policy Characteristics'!$C:$C,0))),"",INDEX('Policy Characteristics'!D:D,MATCH($C973,'Policy Characteristics'!$C:$C,0)))</f>
        <v>Electrification</v>
      </c>
      <c r="K973" s="254" t="str">
        <f>IF(ISBLANK(INDEX('Policy Characteristics'!E:E,MATCH($C973,'Policy Characteristics'!$C:$C,0))),"",INDEX('Policy Characteristics'!E:E,MATCH($C973,'Policy Characteristics'!$C:$C,0)))</f>
        <v>indst shift to electricity</v>
      </c>
      <c r="L973" s="261">
        <f>IF(ISBLANK(INDEX('Policy Characteristics'!F:F,MATCH($C973,'Policy Characteristics'!$C:$C,0))),"",INDEX('Policy Characteristics'!F:F,MATCH($C973,'Policy Characteristics'!$C:$C,0)))</f>
        <v>0</v>
      </c>
      <c r="M973" s="261">
        <f>IF(ISBLANK(INDEX('Policy Characteristics'!G:G,MATCH($C973,'Policy Characteristics'!$C:$C,0))),"",INDEX('Policy Characteristics'!G:G,MATCH($C973,'Policy Characteristics'!$C:$C,0)))</f>
        <v>1</v>
      </c>
      <c r="N973" s="261">
        <f>IF(ISBLANK(INDEX('Policy Characteristics'!H:H,MATCH($C973,'Policy Characteristics'!$C:$C,0))),"",INDEX('Policy Characteristics'!H:H,MATCH($C973,'Policy Characteristics'!$C:$C,0)))</f>
        <v>0.01</v>
      </c>
      <c r="O973" s="254" t="str">
        <f>IF(ISBLANK(INDEX('Policy Characteristics'!I:I,MATCH($C973,'Policy Characteristics'!$C:$C,0))),"",INDEX('Policy Characteristics'!I:I,MATCH($C973,'Policy Characteristics'!$C:$C,0)))</f>
        <v>% of fuel shifted</v>
      </c>
      <c r="P973" s="254" t="str">
        <f>IF(ISBLANK(INDEX('Policy Characteristics'!J:J,MATCH($C973,'Policy Characteristics'!$C:$C,0))),"",INDEX('Policy Characteristics'!J:J,MATCH($C973,'Policy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73" s="254" t="str">
        <f>IF(ISBLANK(INDEX('Policy Characteristics'!K:K,MATCH($C973,'Policy Characteristics'!$C:$C,0))),"",INDEX('Policy Characteristics'!K:K,MATCH($C973,'Policy Characteristics'!$C:$C,0)))</f>
        <v>industry-ag-main.html#fuel-switching</v>
      </c>
      <c r="R973" s="254" t="str">
        <f>IF(ISBLANK(INDEX('Policy Characteristics'!L:L,MATCH($C973,'Policy Characteristics'!$C:$C,0))),"",INDEX('Policy Characteristics'!L:L,MATCH($C973,'Policy Characteristics'!$C:$C,0)))</f>
        <v>industry-elec-and-hydrogen.html</v>
      </c>
    </row>
    <row r="974" spans="1:18" x14ac:dyDescent="0.25">
      <c r="A974" s="254" t="str">
        <f>IF(ISBLANK(INDEX('Policy Characteristics'!A:A,MATCH($C974,'Policy Characteristics'!$C:$C,0))),"",INDEX('Policy Characteristics'!A:A,MATCH($C974,'Policy Characteristics'!$C:$C,0)))</f>
        <v>Industry</v>
      </c>
      <c r="B974" s="262" t="str">
        <f>IF(ISBLANK(INDEX('Policy Characteristics'!B:B,MATCH($C974,'Policy Characteristics'!$C:$C,0))),"",INDEX('Policy Characteristics'!B:B,MATCH($C974,'Policy Characteristics'!$C:$C,0)))</f>
        <v>Electrification</v>
      </c>
      <c r="C974" s="254" t="str">
        <f t="shared" si="55"/>
        <v>Fraction of Eligible Industrial Energy Use Shifted to Electricity</v>
      </c>
      <c r="D974" s="6" t="s">
        <v>3018</v>
      </c>
      <c r="E974" s="1" t="s">
        <v>3459</v>
      </c>
      <c r="F974" t="s">
        <v>2982</v>
      </c>
      <c r="G974" s="45" t="s">
        <v>3465</v>
      </c>
      <c r="H974" s="47">
        <f t="shared" si="56"/>
        <v>973</v>
      </c>
      <c r="I974" s="324" t="s">
        <v>40</v>
      </c>
      <c r="J974" s="255" t="str">
        <f>IF(ISBLANK(INDEX('Policy Characteristics'!D:D,MATCH($C974,'Policy Characteristics'!$C:$C,0))),"",INDEX('Policy Characteristics'!D:D,MATCH($C974,'Policy Characteristics'!$C:$C,0)))</f>
        <v>Electrification</v>
      </c>
      <c r="K974" s="254" t="str">
        <f>IF(ISBLANK(INDEX('Policy Characteristics'!E:E,MATCH($C974,'Policy Characteristics'!$C:$C,0))),"",INDEX('Policy Characteristics'!E:E,MATCH($C974,'Policy Characteristics'!$C:$C,0)))</f>
        <v>indst shift to electricity</v>
      </c>
      <c r="L974" s="261">
        <f>IF(ISBLANK(INDEX('Policy Characteristics'!F:F,MATCH($C974,'Policy Characteristics'!$C:$C,0))),"",INDEX('Policy Characteristics'!F:F,MATCH($C974,'Policy Characteristics'!$C:$C,0)))</f>
        <v>0</v>
      </c>
      <c r="M974" s="261">
        <f>IF(ISBLANK(INDEX('Policy Characteristics'!G:G,MATCH($C974,'Policy Characteristics'!$C:$C,0))),"",INDEX('Policy Characteristics'!G:G,MATCH($C974,'Policy Characteristics'!$C:$C,0)))</f>
        <v>1</v>
      </c>
      <c r="N974" s="261">
        <f>IF(ISBLANK(INDEX('Policy Characteristics'!H:H,MATCH($C974,'Policy Characteristics'!$C:$C,0))),"",INDEX('Policy Characteristics'!H:H,MATCH($C974,'Policy Characteristics'!$C:$C,0)))</f>
        <v>0.01</v>
      </c>
      <c r="O974" s="254" t="str">
        <f>IF(ISBLANK(INDEX('Policy Characteristics'!I:I,MATCH($C974,'Policy Characteristics'!$C:$C,0))),"",INDEX('Policy Characteristics'!I:I,MATCH($C974,'Policy Characteristics'!$C:$C,0)))</f>
        <v>% of fuel shifted</v>
      </c>
      <c r="P974" s="254" t="str">
        <f>IF(ISBLANK(INDEX('Policy Characteristics'!J:J,MATCH($C974,'Policy Characteristics'!$C:$C,0))),"",INDEX('Policy Characteristics'!J:J,MATCH($C974,'Policy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74" s="254" t="str">
        <f>IF(ISBLANK(INDEX('Policy Characteristics'!K:K,MATCH($C974,'Policy Characteristics'!$C:$C,0))),"",INDEX('Policy Characteristics'!K:K,MATCH($C974,'Policy Characteristics'!$C:$C,0)))</f>
        <v>industry-ag-main.html#fuel-switching</v>
      </c>
      <c r="R974" s="254" t="str">
        <f>IF(ISBLANK(INDEX('Policy Characteristics'!L:L,MATCH($C974,'Policy Characteristics'!$C:$C,0))),"",INDEX('Policy Characteristics'!L:L,MATCH($C974,'Policy Characteristics'!$C:$C,0)))</f>
        <v>industry-elec-and-hydrogen.html</v>
      </c>
    </row>
    <row r="975" spans="1:18" x14ac:dyDescent="0.25">
      <c r="A975" s="254" t="str">
        <f>IF(ISBLANK(INDEX('Policy Characteristics'!A:A,MATCH($C975,'Policy Characteristics'!$C:$C,0))),"",INDEX('Policy Characteristics'!A:A,MATCH($C975,'Policy Characteristics'!$C:$C,0)))</f>
        <v>Industry</v>
      </c>
      <c r="B975" s="262" t="str">
        <f>IF(ISBLANK(INDEX('Policy Characteristics'!B:B,MATCH($C975,'Policy Characteristics'!$C:$C,0))),"",INDEX('Policy Characteristics'!B:B,MATCH($C975,'Policy Characteristics'!$C:$C,0)))</f>
        <v>Electrification</v>
      </c>
      <c r="C975" s="254" t="str">
        <f t="shared" si="55"/>
        <v>Fraction of Eligible Industrial Energy Use Shifted to Electricity</v>
      </c>
      <c r="D975" s="6" t="s">
        <v>3018</v>
      </c>
      <c r="E975" s="1" t="s">
        <v>3460</v>
      </c>
      <c r="F975" t="s">
        <v>2982</v>
      </c>
      <c r="G975" s="45" t="s">
        <v>3466</v>
      </c>
      <c r="H975" s="47">
        <f t="shared" si="56"/>
        <v>974</v>
      </c>
      <c r="I975" s="324" t="s">
        <v>40</v>
      </c>
      <c r="J975" s="255" t="str">
        <f>IF(ISBLANK(INDEX('Policy Characteristics'!D:D,MATCH($C975,'Policy Characteristics'!$C:$C,0))),"",INDEX('Policy Characteristics'!D:D,MATCH($C975,'Policy Characteristics'!$C:$C,0)))</f>
        <v>Electrification</v>
      </c>
      <c r="K975" s="254" t="str">
        <f>IF(ISBLANK(INDEX('Policy Characteristics'!E:E,MATCH($C975,'Policy Characteristics'!$C:$C,0))),"",INDEX('Policy Characteristics'!E:E,MATCH($C975,'Policy Characteristics'!$C:$C,0)))</f>
        <v>indst shift to electricity</v>
      </c>
      <c r="L975" s="261">
        <f>IF(ISBLANK(INDEX('Policy Characteristics'!F:F,MATCH($C975,'Policy Characteristics'!$C:$C,0))),"",INDEX('Policy Characteristics'!F:F,MATCH($C975,'Policy Characteristics'!$C:$C,0)))</f>
        <v>0</v>
      </c>
      <c r="M975" s="261">
        <f>IF(ISBLANK(INDEX('Policy Characteristics'!G:G,MATCH($C975,'Policy Characteristics'!$C:$C,0))),"",INDEX('Policy Characteristics'!G:G,MATCH($C975,'Policy Characteristics'!$C:$C,0)))</f>
        <v>1</v>
      </c>
      <c r="N975" s="261">
        <f>IF(ISBLANK(INDEX('Policy Characteristics'!H:H,MATCH($C975,'Policy Characteristics'!$C:$C,0))),"",INDEX('Policy Characteristics'!H:H,MATCH($C975,'Policy Characteristics'!$C:$C,0)))</f>
        <v>0.01</v>
      </c>
      <c r="O975" s="254" t="str">
        <f>IF(ISBLANK(INDEX('Policy Characteristics'!I:I,MATCH($C975,'Policy Characteristics'!$C:$C,0))),"",INDEX('Policy Characteristics'!I:I,MATCH($C975,'Policy Characteristics'!$C:$C,0)))</f>
        <v>% of fuel shifted</v>
      </c>
      <c r="P975" s="254" t="str">
        <f>IF(ISBLANK(INDEX('Policy Characteristics'!J:J,MATCH($C975,'Policy Characteristics'!$C:$C,0))),"",INDEX('Policy Characteristics'!J:J,MATCH($C975,'Policy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75" s="254" t="str">
        <f>IF(ISBLANK(INDEX('Policy Characteristics'!K:K,MATCH($C975,'Policy Characteristics'!$C:$C,0))),"",INDEX('Policy Characteristics'!K:K,MATCH($C975,'Policy Characteristics'!$C:$C,0)))</f>
        <v>industry-ag-main.html#fuel-switching</v>
      </c>
      <c r="R975" s="254" t="str">
        <f>IF(ISBLANK(INDEX('Policy Characteristics'!L:L,MATCH($C975,'Policy Characteristics'!$C:$C,0))),"",INDEX('Policy Characteristics'!L:L,MATCH($C975,'Policy Characteristics'!$C:$C,0)))</f>
        <v>industry-elec-and-hydrogen.html</v>
      </c>
    </row>
    <row r="976" spans="1:18" x14ac:dyDescent="0.25">
      <c r="A976" s="254" t="str">
        <f>IF(ISBLANK(INDEX('Policy Characteristics'!A:A,MATCH($C976,'Policy Characteristics'!$C:$C,0))),"",INDEX('Policy Characteristics'!A:A,MATCH($C976,'Policy Characteristics'!$C:$C,0)))</f>
        <v>Industry</v>
      </c>
      <c r="B976" s="262" t="str">
        <f>IF(ISBLANK(INDEX('Policy Characteristics'!B:B,MATCH($C976,'Policy Characteristics'!$C:$C,0))),"",INDEX('Policy Characteristics'!B:B,MATCH($C976,'Policy Characteristics'!$C:$C,0)))</f>
        <v>Electrification</v>
      </c>
      <c r="C976" s="254" t="str">
        <f t="shared" si="55"/>
        <v>Fraction of Eligible Industrial Energy Use Shifted to Electricity</v>
      </c>
      <c r="D976" s="6" t="s">
        <v>3018</v>
      </c>
      <c r="E976" s="1" t="s">
        <v>3461</v>
      </c>
      <c r="F976" t="s">
        <v>2982</v>
      </c>
      <c r="G976" s="45" t="s">
        <v>3467</v>
      </c>
      <c r="H976" s="47">
        <f t="shared" si="56"/>
        <v>975</v>
      </c>
      <c r="I976" s="324" t="s">
        <v>40</v>
      </c>
      <c r="J976" s="255" t="str">
        <f>IF(ISBLANK(INDEX('Policy Characteristics'!D:D,MATCH($C976,'Policy Characteristics'!$C:$C,0))),"",INDEX('Policy Characteristics'!D:D,MATCH($C976,'Policy Characteristics'!$C:$C,0)))</f>
        <v>Electrification</v>
      </c>
      <c r="K976" s="254" t="str">
        <f>IF(ISBLANK(INDEX('Policy Characteristics'!E:E,MATCH($C976,'Policy Characteristics'!$C:$C,0))),"",INDEX('Policy Characteristics'!E:E,MATCH($C976,'Policy Characteristics'!$C:$C,0)))</f>
        <v>indst shift to electricity</v>
      </c>
      <c r="L976" s="261">
        <f>IF(ISBLANK(INDEX('Policy Characteristics'!F:F,MATCH($C976,'Policy Characteristics'!$C:$C,0))),"",INDEX('Policy Characteristics'!F:F,MATCH($C976,'Policy Characteristics'!$C:$C,0)))</f>
        <v>0</v>
      </c>
      <c r="M976" s="261">
        <f>IF(ISBLANK(INDEX('Policy Characteristics'!G:G,MATCH($C976,'Policy Characteristics'!$C:$C,0))),"",INDEX('Policy Characteristics'!G:G,MATCH($C976,'Policy Characteristics'!$C:$C,0)))</f>
        <v>1</v>
      </c>
      <c r="N976" s="261">
        <f>IF(ISBLANK(INDEX('Policy Characteristics'!H:H,MATCH($C976,'Policy Characteristics'!$C:$C,0))),"",INDEX('Policy Characteristics'!H:H,MATCH($C976,'Policy Characteristics'!$C:$C,0)))</f>
        <v>0.01</v>
      </c>
      <c r="O976" s="254" t="str">
        <f>IF(ISBLANK(INDEX('Policy Characteristics'!I:I,MATCH($C976,'Policy Characteristics'!$C:$C,0))),"",INDEX('Policy Characteristics'!I:I,MATCH($C976,'Policy Characteristics'!$C:$C,0)))</f>
        <v>% of fuel shifted</v>
      </c>
      <c r="P976" s="254" t="str">
        <f>IF(ISBLANK(INDEX('Policy Characteristics'!J:J,MATCH($C976,'Policy Characteristics'!$C:$C,0))),"",INDEX('Policy Characteristics'!J:J,MATCH($C976,'Policy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76" s="254" t="str">
        <f>IF(ISBLANK(INDEX('Policy Characteristics'!K:K,MATCH($C976,'Policy Characteristics'!$C:$C,0))),"",INDEX('Policy Characteristics'!K:K,MATCH($C976,'Policy Characteristics'!$C:$C,0)))</f>
        <v>industry-ag-main.html#fuel-switching</v>
      </c>
      <c r="R976" s="254" t="str">
        <f>IF(ISBLANK(INDEX('Policy Characteristics'!L:L,MATCH($C976,'Policy Characteristics'!$C:$C,0))),"",INDEX('Policy Characteristics'!L:L,MATCH($C976,'Policy Characteristics'!$C:$C,0)))</f>
        <v>industry-elec-and-hydrogen.html</v>
      </c>
    </row>
    <row r="977" spans="1:18" x14ac:dyDescent="0.25">
      <c r="A977" s="254" t="str">
        <f>IF(ISBLANK(INDEX('Policy Characteristics'!A:A,MATCH($C977,'Policy Characteristics'!$C:$C,0))),"",INDEX('Policy Characteristics'!A:A,MATCH($C977,'Policy Characteristics'!$C:$C,0)))</f>
        <v>Industry</v>
      </c>
      <c r="B977" s="262" t="str">
        <f>IF(ISBLANK(INDEX('Policy Characteristics'!B:B,MATCH($C977,'Policy Characteristics'!$C:$C,0))),"",INDEX('Policy Characteristics'!B:B,MATCH($C977,'Policy Characteristics'!$C:$C,0)))</f>
        <v>Electrification</v>
      </c>
      <c r="C977" s="254" t="str">
        <f t="shared" si="55"/>
        <v>Fraction of Eligible Industrial Energy Use Shifted to Electricity</v>
      </c>
      <c r="D977" s="6" t="s">
        <v>3018</v>
      </c>
      <c r="E977" s="1" t="s">
        <v>3462</v>
      </c>
      <c r="F977" t="s">
        <v>2982</v>
      </c>
      <c r="G977" s="45" t="s">
        <v>3468</v>
      </c>
      <c r="H977" s="47">
        <f t="shared" si="56"/>
        <v>976</v>
      </c>
      <c r="I977" s="324" t="s">
        <v>40</v>
      </c>
      <c r="J977" s="255" t="str">
        <f>IF(ISBLANK(INDEX('Policy Characteristics'!D:D,MATCH($C977,'Policy Characteristics'!$C:$C,0))),"",INDEX('Policy Characteristics'!D:D,MATCH($C977,'Policy Characteristics'!$C:$C,0)))</f>
        <v>Electrification</v>
      </c>
      <c r="K977" s="254" t="str">
        <f>IF(ISBLANK(INDEX('Policy Characteristics'!E:E,MATCH($C977,'Policy Characteristics'!$C:$C,0))),"",INDEX('Policy Characteristics'!E:E,MATCH($C977,'Policy Characteristics'!$C:$C,0)))</f>
        <v>indst shift to electricity</v>
      </c>
      <c r="L977" s="261">
        <f>IF(ISBLANK(INDEX('Policy Characteristics'!F:F,MATCH($C977,'Policy Characteristics'!$C:$C,0))),"",INDEX('Policy Characteristics'!F:F,MATCH($C977,'Policy Characteristics'!$C:$C,0)))</f>
        <v>0</v>
      </c>
      <c r="M977" s="261">
        <f>IF(ISBLANK(INDEX('Policy Characteristics'!G:G,MATCH($C977,'Policy Characteristics'!$C:$C,0))),"",INDEX('Policy Characteristics'!G:G,MATCH($C977,'Policy Characteristics'!$C:$C,0)))</f>
        <v>1</v>
      </c>
      <c r="N977" s="261">
        <f>IF(ISBLANK(INDEX('Policy Characteristics'!H:H,MATCH($C977,'Policy Characteristics'!$C:$C,0))),"",INDEX('Policy Characteristics'!H:H,MATCH($C977,'Policy Characteristics'!$C:$C,0)))</f>
        <v>0.01</v>
      </c>
      <c r="O977" s="254" t="str">
        <f>IF(ISBLANK(INDEX('Policy Characteristics'!I:I,MATCH($C977,'Policy Characteristics'!$C:$C,0))),"",INDEX('Policy Characteristics'!I:I,MATCH($C977,'Policy Characteristics'!$C:$C,0)))</f>
        <v>% of fuel shifted</v>
      </c>
      <c r="P977" s="254" t="str">
        <f>IF(ISBLANK(INDEX('Policy Characteristics'!J:J,MATCH($C977,'Policy Characteristics'!$C:$C,0))),"",INDEX('Policy Characteristics'!J:J,MATCH($C977,'Policy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77" s="254" t="str">
        <f>IF(ISBLANK(INDEX('Policy Characteristics'!K:K,MATCH($C977,'Policy Characteristics'!$C:$C,0))),"",INDEX('Policy Characteristics'!K:K,MATCH($C977,'Policy Characteristics'!$C:$C,0)))</f>
        <v>industry-ag-main.html#fuel-switching</v>
      </c>
      <c r="R977" s="254" t="str">
        <f>IF(ISBLANK(INDEX('Policy Characteristics'!L:L,MATCH($C977,'Policy Characteristics'!$C:$C,0))),"",INDEX('Policy Characteristics'!L:L,MATCH($C977,'Policy Characteristics'!$C:$C,0)))</f>
        <v>industry-elec-and-hydrogen.html</v>
      </c>
    </row>
    <row r="978" spans="1:18" x14ac:dyDescent="0.25">
      <c r="A978" s="254" t="str">
        <f>IF(ISBLANK(INDEX('Policy Characteristics'!A:A,MATCH($C978,'Policy Characteristics'!$C:$C,0))),"",INDEX('Policy Characteristics'!A:A,MATCH($C978,'Policy Characteristics'!$C:$C,0)))</f>
        <v>Industry</v>
      </c>
      <c r="B978" s="262" t="str">
        <f>IF(ISBLANK(INDEX('Policy Characteristics'!B:B,MATCH($C978,'Policy Characteristics'!$C:$C,0))),"",INDEX('Policy Characteristics'!B:B,MATCH($C978,'Policy Characteristics'!$C:$C,0)))</f>
        <v>Electrification</v>
      </c>
      <c r="C978" s="254" t="str">
        <f t="shared" si="55"/>
        <v>Fraction of Eligible Industrial Energy Use Shifted to Electricity</v>
      </c>
      <c r="D978" s="6" t="s">
        <v>3018</v>
      </c>
      <c r="E978" s="1" t="s">
        <v>3463</v>
      </c>
      <c r="F978" t="s">
        <v>2982</v>
      </c>
      <c r="G978" s="45" t="s">
        <v>3469</v>
      </c>
      <c r="H978" s="47">
        <f t="shared" si="56"/>
        <v>977</v>
      </c>
      <c r="I978" s="324" t="s">
        <v>40</v>
      </c>
      <c r="J978" s="255" t="str">
        <f>IF(ISBLANK(INDEX('Policy Characteristics'!D:D,MATCH($C978,'Policy Characteristics'!$C:$C,0))),"",INDEX('Policy Characteristics'!D:D,MATCH($C978,'Policy Characteristics'!$C:$C,0)))</f>
        <v>Electrification</v>
      </c>
      <c r="K978" s="254" t="str">
        <f>IF(ISBLANK(INDEX('Policy Characteristics'!E:E,MATCH($C978,'Policy Characteristics'!$C:$C,0))),"",INDEX('Policy Characteristics'!E:E,MATCH($C978,'Policy Characteristics'!$C:$C,0)))</f>
        <v>indst shift to electricity</v>
      </c>
      <c r="L978" s="261">
        <f>IF(ISBLANK(INDEX('Policy Characteristics'!F:F,MATCH($C978,'Policy Characteristics'!$C:$C,0))),"",INDEX('Policy Characteristics'!F:F,MATCH($C978,'Policy Characteristics'!$C:$C,0)))</f>
        <v>0</v>
      </c>
      <c r="M978" s="261">
        <f>IF(ISBLANK(INDEX('Policy Characteristics'!G:G,MATCH($C978,'Policy Characteristics'!$C:$C,0))),"",INDEX('Policy Characteristics'!G:G,MATCH($C978,'Policy Characteristics'!$C:$C,0)))</f>
        <v>1</v>
      </c>
      <c r="N978" s="261">
        <f>IF(ISBLANK(INDEX('Policy Characteristics'!H:H,MATCH($C978,'Policy Characteristics'!$C:$C,0))),"",INDEX('Policy Characteristics'!H:H,MATCH($C978,'Policy Characteristics'!$C:$C,0)))</f>
        <v>0.01</v>
      </c>
      <c r="O978" s="254" t="str">
        <f>IF(ISBLANK(INDEX('Policy Characteristics'!I:I,MATCH($C978,'Policy Characteristics'!$C:$C,0))),"",INDEX('Policy Characteristics'!I:I,MATCH($C978,'Policy Characteristics'!$C:$C,0)))</f>
        <v>% of fuel shifted</v>
      </c>
      <c r="P978" s="254" t="str">
        <f>IF(ISBLANK(INDEX('Policy Characteristics'!J:J,MATCH($C978,'Policy Characteristics'!$C:$C,0))),"",INDEX('Policy Characteristics'!J:J,MATCH($C978,'Policy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78" s="254" t="str">
        <f>IF(ISBLANK(INDEX('Policy Characteristics'!K:K,MATCH($C978,'Policy Characteristics'!$C:$C,0))),"",INDEX('Policy Characteristics'!K:K,MATCH($C978,'Policy Characteristics'!$C:$C,0)))</f>
        <v>industry-ag-main.html#fuel-switching</v>
      </c>
      <c r="R978" s="254" t="str">
        <f>IF(ISBLANK(INDEX('Policy Characteristics'!L:L,MATCH($C978,'Policy Characteristics'!$C:$C,0))),"",INDEX('Policy Characteristics'!L:L,MATCH($C978,'Policy Characteristics'!$C:$C,0)))</f>
        <v>industry-elec-and-hydrogen.html</v>
      </c>
    </row>
    <row r="979" spans="1:18" x14ac:dyDescent="0.25">
      <c r="A979" s="254" t="str">
        <f>IF(ISBLANK(INDEX('Policy Characteristics'!A:A,MATCH($C979,'Policy Characteristics'!$C:$C,0))),"",INDEX('Policy Characteristics'!A:A,MATCH($C979,'Policy Characteristics'!$C:$C,0)))</f>
        <v>Industry</v>
      </c>
      <c r="B979" s="262" t="str">
        <f>IF(ISBLANK(INDEX('Policy Characteristics'!B:B,MATCH($C979,'Policy Characteristics'!$C:$C,0))),"",INDEX('Policy Characteristics'!B:B,MATCH($C979,'Policy Characteristics'!$C:$C,0)))</f>
        <v>Electrification</v>
      </c>
      <c r="C979" s="254" t="str">
        <f t="shared" si="55"/>
        <v>Fraction of Eligible Industrial Energy Use Shifted to Electricity</v>
      </c>
      <c r="D979" s="6" t="s">
        <v>3018</v>
      </c>
      <c r="E979" s="1" t="s">
        <v>3464</v>
      </c>
      <c r="F979" t="s">
        <v>2982</v>
      </c>
      <c r="G979" s="45" t="s">
        <v>3470</v>
      </c>
      <c r="H979" s="47">
        <f t="shared" si="56"/>
        <v>978</v>
      </c>
      <c r="I979" s="324" t="s">
        <v>40</v>
      </c>
      <c r="J979" s="255" t="str">
        <f>IF(ISBLANK(INDEX('Policy Characteristics'!D:D,MATCH($C979,'Policy Characteristics'!$C:$C,0))),"",INDEX('Policy Characteristics'!D:D,MATCH($C979,'Policy Characteristics'!$C:$C,0)))</f>
        <v>Electrification</v>
      </c>
      <c r="K979" s="254" t="str">
        <f>IF(ISBLANK(INDEX('Policy Characteristics'!E:E,MATCH($C979,'Policy Characteristics'!$C:$C,0))),"",INDEX('Policy Characteristics'!E:E,MATCH($C979,'Policy Characteristics'!$C:$C,0)))</f>
        <v>indst shift to electricity</v>
      </c>
      <c r="L979" s="261">
        <f>IF(ISBLANK(INDEX('Policy Characteristics'!F:F,MATCH($C979,'Policy Characteristics'!$C:$C,0))),"",INDEX('Policy Characteristics'!F:F,MATCH($C979,'Policy Characteristics'!$C:$C,0)))</f>
        <v>0</v>
      </c>
      <c r="M979" s="261">
        <f>IF(ISBLANK(INDEX('Policy Characteristics'!G:G,MATCH($C979,'Policy Characteristics'!$C:$C,0))),"",INDEX('Policy Characteristics'!G:G,MATCH($C979,'Policy Characteristics'!$C:$C,0)))</f>
        <v>1</v>
      </c>
      <c r="N979" s="261">
        <f>IF(ISBLANK(INDEX('Policy Characteristics'!H:H,MATCH($C979,'Policy Characteristics'!$C:$C,0))),"",INDEX('Policy Characteristics'!H:H,MATCH($C979,'Policy Characteristics'!$C:$C,0)))</f>
        <v>0.01</v>
      </c>
      <c r="O979" s="254" t="str">
        <f>IF(ISBLANK(INDEX('Policy Characteristics'!I:I,MATCH($C979,'Policy Characteristics'!$C:$C,0))),"",INDEX('Policy Characteristics'!I:I,MATCH($C979,'Policy Characteristics'!$C:$C,0)))</f>
        <v>% of fuel shifted</v>
      </c>
      <c r="P979" s="254" t="str">
        <f>IF(ISBLANK(INDEX('Policy Characteristics'!J:J,MATCH($C979,'Policy Characteristics'!$C:$C,0))),"",INDEX('Policy Characteristics'!J:J,MATCH($C979,'Policy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79" s="254" t="str">
        <f>IF(ISBLANK(INDEX('Policy Characteristics'!K:K,MATCH($C979,'Policy Characteristics'!$C:$C,0))),"",INDEX('Policy Characteristics'!K:K,MATCH($C979,'Policy Characteristics'!$C:$C,0)))</f>
        <v>industry-ag-main.html#fuel-switching</v>
      </c>
      <c r="R979" s="254" t="str">
        <f>IF(ISBLANK(INDEX('Policy Characteristics'!L:L,MATCH($C979,'Policy Characteristics'!$C:$C,0))),"",INDEX('Policy Characteristics'!L:L,MATCH($C979,'Policy Characteristics'!$C:$C,0)))</f>
        <v>industry-elec-and-hydrogen.html</v>
      </c>
    </row>
    <row r="980" spans="1:18" x14ac:dyDescent="0.25">
      <c r="A980" s="254" t="str">
        <f>IF(ISBLANK(INDEX('Policy Characteristics'!A:A,MATCH($C980,'Policy Characteristics'!$C:$C,0))),"",INDEX('Policy Characteristics'!A:A,MATCH($C980,'Policy Characteristics'!$C:$C,0)))</f>
        <v>Industry</v>
      </c>
      <c r="B980" s="262" t="str">
        <f>IF(ISBLANK(INDEX('Policy Characteristics'!B:B,MATCH($C980,'Policy Characteristics'!$C:$C,0))),"",INDEX('Policy Characteristics'!B:B,MATCH($C980,'Policy Characteristics'!$C:$C,0)))</f>
        <v>Electrification</v>
      </c>
      <c r="C980" s="254" t="str">
        <f t="shared" si="55"/>
        <v>Fraction of Eligible Industrial Energy Use Shifted to Electricity</v>
      </c>
      <c r="D980" s="6" t="s">
        <v>3018</v>
      </c>
      <c r="E980" s="1" t="s">
        <v>3570</v>
      </c>
      <c r="F980" t="s">
        <v>2982</v>
      </c>
      <c r="G980" s="45" t="s">
        <v>3471</v>
      </c>
      <c r="H980" s="47">
        <f t="shared" si="56"/>
        <v>979</v>
      </c>
      <c r="I980" s="324" t="s">
        <v>40</v>
      </c>
      <c r="J980" s="255" t="str">
        <f>IF(ISBLANK(INDEX('Policy Characteristics'!D:D,MATCH($C980,'Policy Characteristics'!$C:$C,0))),"",INDEX('Policy Characteristics'!D:D,MATCH($C980,'Policy Characteristics'!$C:$C,0)))</f>
        <v>Electrification</v>
      </c>
      <c r="K980" s="254" t="str">
        <f>IF(ISBLANK(INDEX('Policy Characteristics'!E:E,MATCH($C980,'Policy Characteristics'!$C:$C,0))),"",INDEX('Policy Characteristics'!E:E,MATCH($C980,'Policy Characteristics'!$C:$C,0)))</f>
        <v>indst shift to electricity</v>
      </c>
      <c r="L980" s="261">
        <f>IF(ISBLANK(INDEX('Policy Characteristics'!F:F,MATCH($C980,'Policy Characteristics'!$C:$C,0))),"",INDEX('Policy Characteristics'!F:F,MATCH($C980,'Policy Characteristics'!$C:$C,0)))</f>
        <v>0</v>
      </c>
      <c r="M980" s="261">
        <f>IF(ISBLANK(INDEX('Policy Characteristics'!G:G,MATCH($C980,'Policy Characteristics'!$C:$C,0))),"",INDEX('Policy Characteristics'!G:G,MATCH($C980,'Policy Characteristics'!$C:$C,0)))</f>
        <v>1</v>
      </c>
      <c r="N980" s="261">
        <f>IF(ISBLANK(INDEX('Policy Characteristics'!H:H,MATCH($C980,'Policy Characteristics'!$C:$C,0))),"",INDEX('Policy Characteristics'!H:H,MATCH($C980,'Policy Characteristics'!$C:$C,0)))</f>
        <v>0.01</v>
      </c>
      <c r="O980" s="254" t="str">
        <f>IF(ISBLANK(INDEX('Policy Characteristics'!I:I,MATCH($C980,'Policy Characteristics'!$C:$C,0))),"",INDEX('Policy Characteristics'!I:I,MATCH($C980,'Policy Characteristics'!$C:$C,0)))</f>
        <v>% of fuel shifted</v>
      </c>
      <c r="P980" s="254" t="str">
        <f>IF(ISBLANK(INDEX('Policy Characteristics'!J:J,MATCH($C980,'Policy Characteristics'!$C:$C,0))),"",INDEX('Policy Characteristics'!J:J,MATCH($C980,'Policy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80" s="254" t="str">
        <f>IF(ISBLANK(INDEX('Policy Characteristics'!K:K,MATCH($C980,'Policy Characteristics'!$C:$C,0))),"",INDEX('Policy Characteristics'!K:K,MATCH($C980,'Policy Characteristics'!$C:$C,0)))</f>
        <v>industry-ag-main.html#fuel-switching</v>
      </c>
      <c r="R980" s="254" t="str">
        <f>IF(ISBLANK(INDEX('Policy Characteristics'!L:L,MATCH($C980,'Policy Characteristics'!$C:$C,0))),"",INDEX('Policy Characteristics'!L:L,MATCH($C980,'Policy Characteristics'!$C:$C,0)))</f>
        <v>industry-elec-and-hydrogen.html</v>
      </c>
    </row>
    <row r="981" spans="1:18" x14ac:dyDescent="0.25">
      <c r="A981" s="254" t="str">
        <f>IF(ISBLANK(INDEX('Policy Characteristics'!A:A,MATCH($C981,'Policy Characteristics'!$C:$C,0))),"",INDEX('Policy Characteristics'!A:A,MATCH($C981,'Policy Characteristics'!$C:$C,0)))</f>
        <v>Industry</v>
      </c>
      <c r="B981" s="262" t="str">
        <f>IF(ISBLANK(INDEX('Policy Characteristics'!B:B,MATCH($C981,'Policy Characteristics'!$C:$C,0))),"",INDEX('Policy Characteristics'!B:B,MATCH($C981,'Policy Characteristics'!$C:$C,0)))</f>
        <v>Electrification</v>
      </c>
      <c r="C981" s="254" t="str">
        <f t="shared" si="55"/>
        <v>Fraction of Eligible Industrial Energy Use Shifted to Electricity</v>
      </c>
      <c r="D981" s="6" t="s">
        <v>3018</v>
      </c>
      <c r="E981" s="1" t="s">
        <v>3915</v>
      </c>
      <c r="F981" t="s">
        <v>2982</v>
      </c>
      <c r="G981" s="45" t="s">
        <v>3891</v>
      </c>
      <c r="H981" s="47">
        <f t="shared" si="56"/>
        <v>980</v>
      </c>
      <c r="I981" s="324" t="s">
        <v>40</v>
      </c>
      <c r="J981" s="255" t="str">
        <f>IF(ISBLANK(INDEX('Policy Characteristics'!D:D,MATCH($C981,'Policy Characteristics'!$C:$C,0))),"",INDEX('Policy Characteristics'!D:D,MATCH($C981,'Policy Characteristics'!$C:$C,0)))</f>
        <v>Electrification</v>
      </c>
      <c r="K981" s="254" t="str">
        <f>IF(ISBLANK(INDEX('Policy Characteristics'!E:E,MATCH($C981,'Policy Characteristics'!$C:$C,0))),"",INDEX('Policy Characteristics'!E:E,MATCH($C981,'Policy Characteristics'!$C:$C,0)))</f>
        <v>indst shift to electricity</v>
      </c>
      <c r="L981" s="261">
        <f>IF(ISBLANK(INDEX('Policy Characteristics'!F:F,MATCH($C981,'Policy Characteristics'!$C:$C,0))),"",INDEX('Policy Characteristics'!F:F,MATCH($C981,'Policy Characteristics'!$C:$C,0)))</f>
        <v>0</v>
      </c>
      <c r="M981" s="261">
        <f>IF(ISBLANK(INDEX('Policy Characteristics'!G:G,MATCH($C981,'Policy Characteristics'!$C:$C,0))),"",INDEX('Policy Characteristics'!G:G,MATCH($C981,'Policy Characteristics'!$C:$C,0)))</f>
        <v>1</v>
      </c>
      <c r="N981" s="261">
        <f>IF(ISBLANK(INDEX('Policy Characteristics'!H:H,MATCH($C981,'Policy Characteristics'!$C:$C,0))),"",INDEX('Policy Characteristics'!H:H,MATCH($C981,'Policy Characteristics'!$C:$C,0)))</f>
        <v>0.01</v>
      </c>
      <c r="O981" s="254" t="str">
        <f>IF(ISBLANK(INDEX('Policy Characteristics'!I:I,MATCH($C981,'Policy Characteristics'!$C:$C,0))),"",INDEX('Policy Characteristics'!I:I,MATCH($C981,'Policy Characteristics'!$C:$C,0)))</f>
        <v>% of fuel shifted</v>
      </c>
      <c r="P981" s="254" t="str">
        <f>IF(ISBLANK(INDEX('Policy Characteristics'!J:J,MATCH($C981,'Policy Characteristics'!$C:$C,0))),"",INDEX('Policy Characteristics'!J:J,MATCH($C981,'Policy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81" s="254" t="str">
        <f>IF(ISBLANK(INDEX('Policy Characteristics'!K:K,MATCH($C981,'Policy Characteristics'!$C:$C,0))),"",INDEX('Policy Characteristics'!K:K,MATCH($C981,'Policy Characteristics'!$C:$C,0)))</f>
        <v>industry-ag-main.html#fuel-switching</v>
      </c>
      <c r="R981" s="254" t="str">
        <f>IF(ISBLANK(INDEX('Policy Characteristics'!L:L,MATCH($C981,'Policy Characteristics'!$C:$C,0))),"",INDEX('Policy Characteristics'!L:L,MATCH($C981,'Policy Characteristics'!$C:$C,0)))</f>
        <v>industry-elec-and-hydrogen.html</v>
      </c>
    </row>
    <row r="982" spans="1:18" x14ac:dyDescent="0.25">
      <c r="A982" s="254" t="str">
        <f>IF(ISBLANK(INDEX('Policy Characteristics'!A:A,MATCH($C982,'Policy Characteristics'!$C:$C,0))),"",INDEX('Policy Characteristics'!A:A,MATCH($C982,'Policy Characteristics'!$C:$C,0)))</f>
        <v>Industry</v>
      </c>
      <c r="B982" s="262" t="str">
        <f>IF(ISBLANK(INDEX('Policy Characteristics'!B:B,MATCH($C982,'Policy Characteristics'!$C:$C,0))),"",INDEX('Policy Characteristics'!B:B,MATCH($C982,'Policy Characteristics'!$C:$C,0)))</f>
        <v>Electrification</v>
      </c>
      <c r="C982" s="254" t="str">
        <f t="shared" si="55"/>
        <v>Fraction of Eligible Industrial Energy Use Shifted to Electricity</v>
      </c>
      <c r="D982" s="6" t="s">
        <v>3018</v>
      </c>
      <c r="E982" s="1" t="s">
        <v>3916</v>
      </c>
      <c r="F982" t="s">
        <v>2982</v>
      </c>
      <c r="G982" s="45" t="s">
        <v>3890</v>
      </c>
      <c r="H982" s="47">
        <f t="shared" si="56"/>
        <v>981</v>
      </c>
      <c r="I982" s="324" t="s">
        <v>40</v>
      </c>
      <c r="J982" s="255" t="str">
        <f>IF(ISBLANK(INDEX('Policy Characteristics'!D:D,MATCH($C982,'Policy Characteristics'!$C:$C,0))),"",INDEX('Policy Characteristics'!D:D,MATCH($C982,'Policy Characteristics'!$C:$C,0)))</f>
        <v>Electrification</v>
      </c>
      <c r="K982" s="254" t="str">
        <f>IF(ISBLANK(INDEX('Policy Characteristics'!E:E,MATCH($C982,'Policy Characteristics'!$C:$C,0))),"",INDEX('Policy Characteristics'!E:E,MATCH($C982,'Policy Characteristics'!$C:$C,0)))</f>
        <v>indst shift to electricity</v>
      </c>
      <c r="L982" s="261">
        <f>IF(ISBLANK(INDEX('Policy Characteristics'!F:F,MATCH($C982,'Policy Characteristics'!$C:$C,0))),"",INDEX('Policy Characteristics'!F:F,MATCH($C982,'Policy Characteristics'!$C:$C,0)))</f>
        <v>0</v>
      </c>
      <c r="M982" s="261">
        <f>IF(ISBLANK(INDEX('Policy Characteristics'!G:G,MATCH($C982,'Policy Characteristics'!$C:$C,0))),"",INDEX('Policy Characteristics'!G:G,MATCH($C982,'Policy Characteristics'!$C:$C,0)))</f>
        <v>1</v>
      </c>
      <c r="N982" s="261">
        <f>IF(ISBLANK(INDEX('Policy Characteristics'!H:H,MATCH($C982,'Policy Characteristics'!$C:$C,0))),"",INDEX('Policy Characteristics'!H:H,MATCH($C982,'Policy Characteristics'!$C:$C,0)))</f>
        <v>0.01</v>
      </c>
      <c r="O982" s="254" t="str">
        <f>IF(ISBLANK(INDEX('Policy Characteristics'!I:I,MATCH($C982,'Policy Characteristics'!$C:$C,0))),"",INDEX('Policy Characteristics'!I:I,MATCH($C982,'Policy Characteristics'!$C:$C,0)))</f>
        <v>% of fuel shifted</v>
      </c>
      <c r="P982" s="254" t="str">
        <f>IF(ISBLANK(INDEX('Policy Characteristics'!J:J,MATCH($C982,'Policy Characteristics'!$C:$C,0))),"",INDEX('Policy Characteristics'!J:J,MATCH($C982,'Policy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82" s="254" t="str">
        <f>IF(ISBLANK(INDEX('Policy Characteristics'!K:K,MATCH($C982,'Policy Characteristics'!$C:$C,0))),"",INDEX('Policy Characteristics'!K:K,MATCH($C982,'Policy Characteristics'!$C:$C,0)))</f>
        <v>industry-ag-main.html#fuel-switching</v>
      </c>
      <c r="R982" s="254" t="str">
        <f>IF(ISBLANK(INDEX('Policy Characteristics'!L:L,MATCH($C982,'Policy Characteristics'!$C:$C,0))),"",INDEX('Policy Characteristics'!L:L,MATCH($C982,'Policy Characteristics'!$C:$C,0)))</f>
        <v>industry-elec-and-hydrogen.html</v>
      </c>
    </row>
    <row r="983" spans="1:18" x14ac:dyDescent="0.25">
      <c r="A983" s="254" t="str">
        <f>IF(ISBLANK(INDEX('Policy Characteristics'!A:A,MATCH($C983,'Policy Characteristics'!$C:$C,0))),"",INDEX('Policy Characteristics'!A:A,MATCH($C983,'Policy Characteristics'!$C:$C,0)))</f>
        <v>Industry</v>
      </c>
      <c r="B983" s="262" t="str">
        <f>IF(ISBLANK(INDEX('Policy Characteristics'!B:B,MATCH($C983,'Policy Characteristics'!$C:$C,0))),"",INDEX('Policy Characteristics'!B:B,MATCH($C983,'Policy Characteristics'!$C:$C,0)))</f>
        <v>Electrification</v>
      </c>
      <c r="C983" s="254" t="str">
        <f t="shared" si="55"/>
        <v>Fraction of Eligible Industrial Energy Use Shifted to Electricity</v>
      </c>
      <c r="D983" s="6" t="s">
        <v>3018</v>
      </c>
      <c r="E983" s="1" t="s">
        <v>3917</v>
      </c>
      <c r="F983" t="s">
        <v>2982</v>
      </c>
      <c r="G983" s="45" t="s">
        <v>3892</v>
      </c>
      <c r="H983" s="47">
        <f t="shared" si="56"/>
        <v>982</v>
      </c>
      <c r="I983" s="324" t="s">
        <v>40</v>
      </c>
      <c r="J983" s="255" t="str">
        <f>IF(ISBLANK(INDEX('Policy Characteristics'!D:D,MATCH($C983,'Policy Characteristics'!$C:$C,0))),"",INDEX('Policy Characteristics'!D:D,MATCH($C983,'Policy Characteristics'!$C:$C,0)))</f>
        <v>Electrification</v>
      </c>
      <c r="K983" s="254" t="str">
        <f>IF(ISBLANK(INDEX('Policy Characteristics'!E:E,MATCH($C983,'Policy Characteristics'!$C:$C,0))),"",INDEX('Policy Characteristics'!E:E,MATCH($C983,'Policy Characteristics'!$C:$C,0)))</f>
        <v>indst shift to electricity</v>
      </c>
      <c r="L983" s="261">
        <f>IF(ISBLANK(INDEX('Policy Characteristics'!F:F,MATCH($C983,'Policy Characteristics'!$C:$C,0))),"",INDEX('Policy Characteristics'!F:F,MATCH($C983,'Policy Characteristics'!$C:$C,0)))</f>
        <v>0</v>
      </c>
      <c r="M983" s="261">
        <f>IF(ISBLANK(INDEX('Policy Characteristics'!G:G,MATCH($C983,'Policy Characteristics'!$C:$C,0))),"",INDEX('Policy Characteristics'!G:G,MATCH($C983,'Policy Characteristics'!$C:$C,0)))</f>
        <v>1</v>
      </c>
      <c r="N983" s="261">
        <f>IF(ISBLANK(INDEX('Policy Characteristics'!H:H,MATCH($C983,'Policy Characteristics'!$C:$C,0))),"",INDEX('Policy Characteristics'!H:H,MATCH($C983,'Policy Characteristics'!$C:$C,0)))</f>
        <v>0.01</v>
      </c>
      <c r="O983" s="254" t="str">
        <f>IF(ISBLANK(INDEX('Policy Characteristics'!I:I,MATCH($C983,'Policy Characteristics'!$C:$C,0))),"",INDEX('Policy Characteristics'!I:I,MATCH($C983,'Policy Characteristics'!$C:$C,0)))</f>
        <v>% of fuel shifted</v>
      </c>
      <c r="P983" s="254" t="str">
        <f>IF(ISBLANK(INDEX('Policy Characteristics'!J:J,MATCH($C983,'Policy Characteristics'!$C:$C,0))),"",INDEX('Policy Characteristics'!J:J,MATCH($C983,'Policy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83" s="254" t="str">
        <f>IF(ISBLANK(INDEX('Policy Characteristics'!K:K,MATCH($C983,'Policy Characteristics'!$C:$C,0))),"",INDEX('Policy Characteristics'!K:K,MATCH($C983,'Policy Characteristics'!$C:$C,0)))</f>
        <v>industry-ag-main.html#fuel-switching</v>
      </c>
      <c r="R983" s="254" t="str">
        <f>IF(ISBLANK(INDEX('Policy Characteristics'!L:L,MATCH($C983,'Policy Characteristics'!$C:$C,0))),"",INDEX('Policy Characteristics'!L:L,MATCH($C983,'Policy Characteristics'!$C:$C,0)))</f>
        <v>industry-elec-and-hydrogen.html</v>
      </c>
    </row>
    <row r="984" spans="1:18" x14ac:dyDescent="0.25">
      <c r="A984" s="254" t="str">
        <f>IF(ISBLANK(INDEX('Policy Characteristics'!A:A,MATCH($C984,'Policy Characteristics'!$C:$C,0))),"",INDEX('Policy Characteristics'!A:A,MATCH($C984,'Policy Characteristics'!$C:$C,0)))</f>
        <v>Industry</v>
      </c>
      <c r="B984" s="262" t="str">
        <f>IF(ISBLANK(INDEX('Policy Characteristics'!B:B,MATCH($C984,'Policy Characteristics'!$C:$C,0))),"",INDEX('Policy Characteristics'!B:B,MATCH($C984,'Policy Characteristics'!$C:$C,0)))</f>
        <v>Electrification</v>
      </c>
      <c r="C984" s="254" t="str">
        <f t="shared" si="55"/>
        <v>Fraction of Eligible Industrial Energy Use Shifted to Electricity</v>
      </c>
      <c r="D984" s="6" t="s">
        <v>3019</v>
      </c>
      <c r="E984" s="1" t="s">
        <v>3459</v>
      </c>
      <c r="F984" t="s">
        <v>2983</v>
      </c>
      <c r="G984" s="45" t="s">
        <v>3465</v>
      </c>
      <c r="H984" s="47">
        <f t="shared" si="56"/>
        <v>983</v>
      </c>
      <c r="I984" s="324" t="s">
        <v>40</v>
      </c>
      <c r="J984" s="255" t="str">
        <f>IF(ISBLANK(INDEX('Policy Characteristics'!D:D,MATCH($C984,'Policy Characteristics'!$C:$C,0))),"",INDEX('Policy Characteristics'!D:D,MATCH($C984,'Policy Characteristics'!$C:$C,0)))</f>
        <v>Electrification</v>
      </c>
      <c r="K984" s="254" t="str">
        <f>IF(ISBLANK(INDEX('Policy Characteristics'!E:E,MATCH($C984,'Policy Characteristics'!$C:$C,0))),"",INDEX('Policy Characteristics'!E:E,MATCH($C984,'Policy Characteristics'!$C:$C,0)))</f>
        <v>indst shift to electricity</v>
      </c>
      <c r="L984" s="261">
        <f>IF(ISBLANK(INDEX('Policy Characteristics'!F:F,MATCH($C984,'Policy Characteristics'!$C:$C,0))),"",INDEX('Policy Characteristics'!F:F,MATCH($C984,'Policy Characteristics'!$C:$C,0)))</f>
        <v>0</v>
      </c>
      <c r="M984" s="261">
        <f>IF(ISBLANK(INDEX('Policy Characteristics'!G:G,MATCH($C984,'Policy Characteristics'!$C:$C,0))),"",INDEX('Policy Characteristics'!G:G,MATCH($C984,'Policy Characteristics'!$C:$C,0)))</f>
        <v>1</v>
      </c>
      <c r="N984" s="261">
        <f>IF(ISBLANK(INDEX('Policy Characteristics'!H:H,MATCH($C984,'Policy Characteristics'!$C:$C,0))),"",INDEX('Policy Characteristics'!H:H,MATCH($C984,'Policy Characteristics'!$C:$C,0)))</f>
        <v>0.01</v>
      </c>
      <c r="O984" s="254" t="str">
        <f>IF(ISBLANK(INDEX('Policy Characteristics'!I:I,MATCH($C984,'Policy Characteristics'!$C:$C,0))),"",INDEX('Policy Characteristics'!I:I,MATCH($C984,'Policy Characteristics'!$C:$C,0)))</f>
        <v>% of fuel shifted</v>
      </c>
      <c r="P984" s="254" t="str">
        <f>IF(ISBLANK(INDEX('Policy Characteristics'!J:J,MATCH($C984,'Policy Characteristics'!$C:$C,0))),"",INDEX('Policy Characteristics'!J:J,MATCH($C984,'Policy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84" s="254" t="str">
        <f>IF(ISBLANK(INDEX('Policy Characteristics'!K:K,MATCH($C984,'Policy Characteristics'!$C:$C,0))),"",INDEX('Policy Characteristics'!K:K,MATCH($C984,'Policy Characteristics'!$C:$C,0)))</f>
        <v>industry-ag-main.html#fuel-switching</v>
      </c>
      <c r="R984" s="254" t="str">
        <f>IF(ISBLANK(INDEX('Policy Characteristics'!L:L,MATCH($C984,'Policy Characteristics'!$C:$C,0))),"",INDEX('Policy Characteristics'!L:L,MATCH($C984,'Policy Characteristics'!$C:$C,0)))</f>
        <v>industry-elec-and-hydrogen.html</v>
      </c>
    </row>
    <row r="985" spans="1:18" x14ac:dyDescent="0.25">
      <c r="A985" s="254" t="str">
        <f>IF(ISBLANK(INDEX('Policy Characteristics'!A:A,MATCH($C985,'Policy Characteristics'!$C:$C,0))),"",INDEX('Policy Characteristics'!A:A,MATCH($C985,'Policy Characteristics'!$C:$C,0)))</f>
        <v>Industry</v>
      </c>
      <c r="B985" s="262" t="str">
        <f>IF(ISBLANK(INDEX('Policy Characteristics'!B:B,MATCH($C985,'Policy Characteristics'!$C:$C,0))),"",INDEX('Policy Characteristics'!B:B,MATCH($C985,'Policy Characteristics'!$C:$C,0)))</f>
        <v>Electrification</v>
      </c>
      <c r="C985" s="254" t="str">
        <f t="shared" si="55"/>
        <v>Fraction of Eligible Industrial Energy Use Shifted to Electricity</v>
      </c>
      <c r="D985" s="6" t="s">
        <v>3019</v>
      </c>
      <c r="E985" s="1" t="s">
        <v>3460</v>
      </c>
      <c r="F985" t="s">
        <v>2983</v>
      </c>
      <c r="G985" s="45" t="s">
        <v>3466</v>
      </c>
      <c r="H985" s="47">
        <f t="shared" si="56"/>
        <v>984</v>
      </c>
      <c r="I985" s="324" t="s">
        <v>40</v>
      </c>
      <c r="J985" s="255" t="str">
        <f>IF(ISBLANK(INDEX('Policy Characteristics'!D:D,MATCH($C985,'Policy Characteristics'!$C:$C,0))),"",INDEX('Policy Characteristics'!D:D,MATCH($C985,'Policy Characteristics'!$C:$C,0)))</f>
        <v>Electrification</v>
      </c>
      <c r="K985" s="254" t="str">
        <f>IF(ISBLANK(INDEX('Policy Characteristics'!E:E,MATCH($C985,'Policy Characteristics'!$C:$C,0))),"",INDEX('Policy Characteristics'!E:E,MATCH($C985,'Policy Characteristics'!$C:$C,0)))</f>
        <v>indst shift to electricity</v>
      </c>
      <c r="L985" s="261">
        <f>IF(ISBLANK(INDEX('Policy Characteristics'!F:F,MATCH($C985,'Policy Characteristics'!$C:$C,0))),"",INDEX('Policy Characteristics'!F:F,MATCH($C985,'Policy Characteristics'!$C:$C,0)))</f>
        <v>0</v>
      </c>
      <c r="M985" s="261">
        <f>IF(ISBLANK(INDEX('Policy Characteristics'!G:G,MATCH($C985,'Policy Characteristics'!$C:$C,0))),"",INDEX('Policy Characteristics'!G:G,MATCH($C985,'Policy Characteristics'!$C:$C,0)))</f>
        <v>1</v>
      </c>
      <c r="N985" s="261">
        <f>IF(ISBLANK(INDEX('Policy Characteristics'!H:H,MATCH($C985,'Policy Characteristics'!$C:$C,0))),"",INDEX('Policy Characteristics'!H:H,MATCH($C985,'Policy Characteristics'!$C:$C,0)))</f>
        <v>0.01</v>
      </c>
      <c r="O985" s="254" t="str">
        <f>IF(ISBLANK(INDEX('Policy Characteristics'!I:I,MATCH($C985,'Policy Characteristics'!$C:$C,0))),"",INDEX('Policy Characteristics'!I:I,MATCH($C985,'Policy Characteristics'!$C:$C,0)))</f>
        <v>% of fuel shifted</v>
      </c>
      <c r="P985" s="254" t="str">
        <f>IF(ISBLANK(INDEX('Policy Characteristics'!J:J,MATCH($C985,'Policy Characteristics'!$C:$C,0))),"",INDEX('Policy Characteristics'!J:J,MATCH($C985,'Policy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85" s="254" t="str">
        <f>IF(ISBLANK(INDEX('Policy Characteristics'!K:K,MATCH($C985,'Policy Characteristics'!$C:$C,0))),"",INDEX('Policy Characteristics'!K:K,MATCH($C985,'Policy Characteristics'!$C:$C,0)))</f>
        <v>industry-ag-main.html#fuel-switching</v>
      </c>
      <c r="R985" s="254" t="str">
        <f>IF(ISBLANK(INDEX('Policy Characteristics'!L:L,MATCH($C985,'Policy Characteristics'!$C:$C,0))),"",INDEX('Policy Characteristics'!L:L,MATCH($C985,'Policy Characteristics'!$C:$C,0)))</f>
        <v>industry-elec-and-hydrogen.html</v>
      </c>
    </row>
    <row r="986" spans="1:18" x14ac:dyDescent="0.25">
      <c r="A986" s="254" t="str">
        <f>IF(ISBLANK(INDEX('Policy Characteristics'!A:A,MATCH($C986,'Policy Characteristics'!$C:$C,0))),"",INDEX('Policy Characteristics'!A:A,MATCH($C986,'Policy Characteristics'!$C:$C,0)))</f>
        <v>Industry</v>
      </c>
      <c r="B986" s="262" t="str">
        <f>IF(ISBLANK(INDEX('Policy Characteristics'!B:B,MATCH($C986,'Policy Characteristics'!$C:$C,0))),"",INDEX('Policy Characteristics'!B:B,MATCH($C986,'Policy Characteristics'!$C:$C,0)))</f>
        <v>Electrification</v>
      </c>
      <c r="C986" s="254" t="str">
        <f t="shared" si="55"/>
        <v>Fraction of Eligible Industrial Energy Use Shifted to Electricity</v>
      </c>
      <c r="D986" s="6" t="s">
        <v>3019</v>
      </c>
      <c r="E986" s="1" t="s">
        <v>3461</v>
      </c>
      <c r="F986" t="s">
        <v>2983</v>
      </c>
      <c r="G986" s="45" t="s">
        <v>3467</v>
      </c>
      <c r="H986" s="47">
        <f t="shared" si="56"/>
        <v>985</v>
      </c>
      <c r="I986" s="324" t="s">
        <v>40</v>
      </c>
      <c r="J986" s="255" t="str">
        <f>IF(ISBLANK(INDEX('Policy Characteristics'!D:D,MATCH($C986,'Policy Characteristics'!$C:$C,0))),"",INDEX('Policy Characteristics'!D:D,MATCH($C986,'Policy Characteristics'!$C:$C,0)))</f>
        <v>Electrification</v>
      </c>
      <c r="K986" s="254" t="str">
        <f>IF(ISBLANK(INDEX('Policy Characteristics'!E:E,MATCH($C986,'Policy Characteristics'!$C:$C,0))),"",INDEX('Policy Characteristics'!E:E,MATCH($C986,'Policy Characteristics'!$C:$C,0)))</f>
        <v>indst shift to electricity</v>
      </c>
      <c r="L986" s="261">
        <f>IF(ISBLANK(INDEX('Policy Characteristics'!F:F,MATCH($C986,'Policy Characteristics'!$C:$C,0))),"",INDEX('Policy Characteristics'!F:F,MATCH($C986,'Policy Characteristics'!$C:$C,0)))</f>
        <v>0</v>
      </c>
      <c r="M986" s="261">
        <f>IF(ISBLANK(INDEX('Policy Characteristics'!G:G,MATCH($C986,'Policy Characteristics'!$C:$C,0))),"",INDEX('Policy Characteristics'!G:G,MATCH($C986,'Policy Characteristics'!$C:$C,0)))</f>
        <v>1</v>
      </c>
      <c r="N986" s="261">
        <f>IF(ISBLANK(INDEX('Policy Characteristics'!H:H,MATCH($C986,'Policy Characteristics'!$C:$C,0))),"",INDEX('Policy Characteristics'!H:H,MATCH($C986,'Policy Characteristics'!$C:$C,0)))</f>
        <v>0.01</v>
      </c>
      <c r="O986" s="254" t="str">
        <f>IF(ISBLANK(INDEX('Policy Characteristics'!I:I,MATCH($C986,'Policy Characteristics'!$C:$C,0))),"",INDEX('Policy Characteristics'!I:I,MATCH($C986,'Policy Characteristics'!$C:$C,0)))</f>
        <v>% of fuel shifted</v>
      </c>
      <c r="P986" s="254" t="str">
        <f>IF(ISBLANK(INDEX('Policy Characteristics'!J:J,MATCH($C986,'Policy Characteristics'!$C:$C,0))),"",INDEX('Policy Characteristics'!J:J,MATCH($C986,'Policy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86" s="254" t="str">
        <f>IF(ISBLANK(INDEX('Policy Characteristics'!K:K,MATCH($C986,'Policy Characteristics'!$C:$C,0))),"",INDEX('Policy Characteristics'!K:K,MATCH($C986,'Policy Characteristics'!$C:$C,0)))</f>
        <v>industry-ag-main.html#fuel-switching</v>
      </c>
      <c r="R986" s="254" t="str">
        <f>IF(ISBLANK(INDEX('Policy Characteristics'!L:L,MATCH($C986,'Policy Characteristics'!$C:$C,0))),"",INDEX('Policy Characteristics'!L:L,MATCH($C986,'Policy Characteristics'!$C:$C,0)))</f>
        <v>industry-elec-and-hydrogen.html</v>
      </c>
    </row>
    <row r="987" spans="1:18" x14ac:dyDescent="0.25">
      <c r="A987" s="254" t="str">
        <f>IF(ISBLANK(INDEX('Policy Characteristics'!A:A,MATCH($C987,'Policy Characteristics'!$C:$C,0))),"",INDEX('Policy Characteristics'!A:A,MATCH($C987,'Policy Characteristics'!$C:$C,0)))</f>
        <v>Industry</v>
      </c>
      <c r="B987" s="262" t="str">
        <f>IF(ISBLANK(INDEX('Policy Characteristics'!B:B,MATCH($C987,'Policy Characteristics'!$C:$C,0))),"",INDEX('Policy Characteristics'!B:B,MATCH($C987,'Policy Characteristics'!$C:$C,0)))</f>
        <v>Electrification</v>
      </c>
      <c r="C987" s="254" t="str">
        <f t="shared" si="55"/>
        <v>Fraction of Eligible Industrial Energy Use Shifted to Electricity</v>
      </c>
      <c r="D987" s="6" t="s">
        <v>3019</v>
      </c>
      <c r="E987" s="1" t="s">
        <v>3462</v>
      </c>
      <c r="F987" t="s">
        <v>2983</v>
      </c>
      <c r="G987" s="45" t="s">
        <v>3468</v>
      </c>
      <c r="H987" s="47">
        <f t="shared" si="56"/>
        <v>986</v>
      </c>
      <c r="I987" s="324" t="s">
        <v>40</v>
      </c>
      <c r="J987" s="255" t="str">
        <f>IF(ISBLANK(INDEX('Policy Characteristics'!D:D,MATCH($C987,'Policy Characteristics'!$C:$C,0))),"",INDEX('Policy Characteristics'!D:D,MATCH($C987,'Policy Characteristics'!$C:$C,0)))</f>
        <v>Electrification</v>
      </c>
      <c r="K987" s="254" t="str">
        <f>IF(ISBLANK(INDEX('Policy Characteristics'!E:E,MATCH($C987,'Policy Characteristics'!$C:$C,0))),"",INDEX('Policy Characteristics'!E:E,MATCH($C987,'Policy Characteristics'!$C:$C,0)))</f>
        <v>indst shift to electricity</v>
      </c>
      <c r="L987" s="261">
        <f>IF(ISBLANK(INDEX('Policy Characteristics'!F:F,MATCH($C987,'Policy Characteristics'!$C:$C,0))),"",INDEX('Policy Characteristics'!F:F,MATCH($C987,'Policy Characteristics'!$C:$C,0)))</f>
        <v>0</v>
      </c>
      <c r="M987" s="261">
        <f>IF(ISBLANK(INDEX('Policy Characteristics'!G:G,MATCH($C987,'Policy Characteristics'!$C:$C,0))),"",INDEX('Policy Characteristics'!G:G,MATCH($C987,'Policy Characteristics'!$C:$C,0)))</f>
        <v>1</v>
      </c>
      <c r="N987" s="261">
        <f>IF(ISBLANK(INDEX('Policy Characteristics'!H:H,MATCH($C987,'Policy Characteristics'!$C:$C,0))),"",INDEX('Policy Characteristics'!H:H,MATCH($C987,'Policy Characteristics'!$C:$C,0)))</f>
        <v>0.01</v>
      </c>
      <c r="O987" s="254" t="str">
        <f>IF(ISBLANK(INDEX('Policy Characteristics'!I:I,MATCH($C987,'Policy Characteristics'!$C:$C,0))),"",INDEX('Policy Characteristics'!I:I,MATCH($C987,'Policy Characteristics'!$C:$C,0)))</f>
        <v>% of fuel shifted</v>
      </c>
      <c r="P987" s="254" t="str">
        <f>IF(ISBLANK(INDEX('Policy Characteristics'!J:J,MATCH($C987,'Policy Characteristics'!$C:$C,0))),"",INDEX('Policy Characteristics'!J:J,MATCH($C987,'Policy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87" s="254" t="str">
        <f>IF(ISBLANK(INDEX('Policy Characteristics'!K:K,MATCH($C987,'Policy Characteristics'!$C:$C,0))),"",INDEX('Policy Characteristics'!K:K,MATCH($C987,'Policy Characteristics'!$C:$C,0)))</f>
        <v>industry-ag-main.html#fuel-switching</v>
      </c>
      <c r="R987" s="254" t="str">
        <f>IF(ISBLANK(INDEX('Policy Characteristics'!L:L,MATCH($C987,'Policy Characteristics'!$C:$C,0))),"",INDEX('Policy Characteristics'!L:L,MATCH($C987,'Policy Characteristics'!$C:$C,0)))</f>
        <v>industry-elec-and-hydrogen.html</v>
      </c>
    </row>
    <row r="988" spans="1:18" x14ac:dyDescent="0.25">
      <c r="A988" s="254" t="str">
        <f>IF(ISBLANK(INDEX('Policy Characteristics'!A:A,MATCH($C988,'Policy Characteristics'!$C:$C,0))),"",INDEX('Policy Characteristics'!A:A,MATCH($C988,'Policy Characteristics'!$C:$C,0)))</f>
        <v>Industry</v>
      </c>
      <c r="B988" s="262" t="str">
        <f>IF(ISBLANK(INDEX('Policy Characteristics'!B:B,MATCH($C988,'Policy Characteristics'!$C:$C,0))),"",INDEX('Policy Characteristics'!B:B,MATCH($C988,'Policy Characteristics'!$C:$C,0)))</f>
        <v>Electrification</v>
      </c>
      <c r="C988" s="254" t="str">
        <f t="shared" si="55"/>
        <v>Fraction of Eligible Industrial Energy Use Shifted to Electricity</v>
      </c>
      <c r="D988" s="6" t="s">
        <v>3019</v>
      </c>
      <c r="E988" s="1" t="s">
        <v>3463</v>
      </c>
      <c r="F988" t="s">
        <v>2983</v>
      </c>
      <c r="G988" s="45" t="s">
        <v>3469</v>
      </c>
      <c r="H988" s="47">
        <f t="shared" si="56"/>
        <v>987</v>
      </c>
      <c r="I988" s="324" t="s">
        <v>40</v>
      </c>
      <c r="J988" s="255" t="str">
        <f>IF(ISBLANK(INDEX('Policy Characteristics'!D:D,MATCH($C988,'Policy Characteristics'!$C:$C,0))),"",INDEX('Policy Characteristics'!D:D,MATCH($C988,'Policy Characteristics'!$C:$C,0)))</f>
        <v>Electrification</v>
      </c>
      <c r="K988" s="254" t="str">
        <f>IF(ISBLANK(INDEX('Policy Characteristics'!E:E,MATCH($C988,'Policy Characteristics'!$C:$C,0))),"",INDEX('Policy Characteristics'!E:E,MATCH($C988,'Policy Characteristics'!$C:$C,0)))</f>
        <v>indst shift to electricity</v>
      </c>
      <c r="L988" s="261">
        <f>IF(ISBLANK(INDEX('Policy Characteristics'!F:F,MATCH($C988,'Policy Characteristics'!$C:$C,0))),"",INDEX('Policy Characteristics'!F:F,MATCH($C988,'Policy Characteristics'!$C:$C,0)))</f>
        <v>0</v>
      </c>
      <c r="M988" s="261">
        <f>IF(ISBLANK(INDEX('Policy Characteristics'!G:G,MATCH($C988,'Policy Characteristics'!$C:$C,0))),"",INDEX('Policy Characteristics'!G:G,MATCH($C988,'Policy Characteristics'!$C:$C,0)))</f>
        <v>1</v>
      </c>
      <c r="N988" s="261">
        <f>IF(ISBLANK(INDEX('Policy Characteristics'!H:H,MATCH($C988,'Policy Characteristics'!$C:$C,0))),"",INDEX('Policy Characteristics'!H:H,MATCH($C988,'Policy Characteristics'!$C:$C,0)))</f>
        <v>0.01</v>
      </c>
      <c r="O988" s="254" t="str">
        <f>IF(ISBLANK(INDEX('Policy Characteristics'!I:I,MATCH($C988,'Policy Characteristics'!$C:$C,0))),"",INDEX('Policy Characteristics'!I:I,MATCH($C988,'Policy Characteristics'!$C:$C,0)))</f>
        <v>% of fuel shifted</v>
      </c>
      <c r="P988" s="254" t="str">
        <f>IF(ISBLANK(INDEX('Policy Characteristics'!J:J,MATCH($C988,'Policy Characteristics'!$C:$C,0))),"",INDEX('Policy Characteristics'!J:J,MATCH($C988,'Policy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88" s="254" t="str">
        <f>IF(ISBLANK(INDEX('Policy Characteristics'!K:K,MATCH($C988,'Policy Characteristics'!$C:$C,0))),"",INDEX('Policy Characteristics'!K:K,MATCH($C988,'Policy Characteristics'!$C:$C,0)))</f>
        <v>industry-ag-main.html#fuel-switching</v>
      </c>
      <c r="R988" s="254" t="str">
        <f>IF(ISBLANK(INDEX('Policy Characteristics'!L:L,MATCH($C988,'Policy Characteristics'!$C:$C,0))),"",INDEX('Policy Characteristics'!L:L,MATCH($C988,'Policy Characteristics'!$C:$C,0)))</f>
        <v>industry-elec-and-hydrogen.html</v>
      </c>
    </row>
    <row r="989" spans="1:18" x14ac:dyDescent="0.25">
      <c r="A989" s="254" t="str">
        <f>IF(ISBLANK(INDEX('Policy Characteristics'!A:A,MATCH($C989,'Policy Characteristics'!$C:$C,0))),"",INDEX('Policy Characteristics'!A:A,MATCH($C989,'Policy Characteristics'!$C:$C,0)))</f>
        <v>Industry</v>
      </c>
      <c r="B989" s="262" t="str">
        <f>IF(ISBLANK(INDEX('Policy Characteristics'!B:B,MATCH($C989,'Policy Characteristics'!$C:$C,0))),"",INDEX('Policy Characteristics'!B:B,MATCH($C989,'Policy Characteristics'!$C:$C,0)))</f>
        <v>Electrification</v>
      </c>
      <c r="C989" s="254" t="str">
        <f t="shared" si="55"/>
        <v>Fraction of Eligible Industrial Energy Use Shifted to Electricity</v>
      </c>
      <c r="D989" s="6" t="s">
        <v>3019</v>
      </c>
      <c r="E989" s="1" t="s">
        <v>3464</v>
      </c>
      <c r="F989" t="s">
        <v>2983</v>
      </c>
      <c r="G989" s="45" t="s">
        <v>3470</v>
      </c>
      <c r="H989" s="47">
        <f t="shared" si="56"/>
        <v>988</v>
      </c>
      <c r="I989" s="324" t="s">
        <v>40</v>
      </c>
      <c r="J989" s="255" t="str">
        <f>IF(ISBLANK(INDEX('Policy Characteristics'!D:D,MATCH($C989,'Policy Characteristics'!$C:$C,0))),"",INDEX('Policy Characteristics'!D:D,MATCH($C989,'Policy Characteristics'!$C:$C,0)))</f>
        <v>Electrification</v>
      </c>
      <c r="K989" s="254" t="str">
        <f>IF(ISBLANK(INDEX('Policy Characteristics'!E:E,MATCH($C989,'Policy Characteristics'!$C:$C,0))),"",INDEX('Policy Characteristics'!E:E,MATCH($C989,'Policy Characteristics'!$C:$C,0)))</f>
        <v>indst shift to electricity</v>
      </c>
      <c r="L989" s="261">
        <f>IF(ISBLANK(INDEX('Policy Characteristics'!F:F,MATCH($C989,'Policy Characteristics'!$C:$C,0))),"",INDEX('Policy Characteristics'!F:F,MATCH($C989,'Policy Characteristics'!$C:$C,0)))</f>
        <v>0</v>
      </c>
      <c r="M989" s="261">
        <f>IF(ISBLANK(INDEX('Policy Characteristics'!G:G,MATCH($C989,'Policy Characteristics'!$C:$C,0))),"",INDEX('Policy Characteristics'!G:G,MATCH($C989,'Policy Characteristics'!$C:$C,0)))</f>
        <v>1</v>
      </c>
      <c r="N989" s="261">
        <f>IF(ISBLANK(INDEX('Policy Characteristics'!H:H,MATCH($C989,'Policy Characteristics'!$C:$C,0))),"",INDEX('Policy Characteristics'!H:H,MATCH($C989,'Policy Characteristics'!$C:$C,0)))</f>
        <v>0.01</v>
      </c>
      <c r="O989" s="254" t="str">
        <f>IF(ISBLANK(INDEX('Policy Characteristics'!I:I,MATCH($C989,'Policy Characteristics'!$C:$C,0))),"",INDEX('Policy Characteristics'!I:I,MATCH($C989,'Policy Characteristics'!$C:$C,0)))</f>
        <v>% of fuel shifted</v>
      </c>
      <c r="P989" s="254" t="str">
        <f>IF(ISBLANK(INDEX('Policy Characteristics'!J:J,MATCH($C989,'Policy Characteristics'!$C:$C,0))),"",INDEX('Policy Characteristics'!J:J,MATCH($C989,'Policy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89" s="254" t="str">
        <f>IF(ISBLANK(INDEX('Policy Characteristics'!K:K,MATCH($C989,'Policy Characteristics'!$C:$C,0))),"",INDEX('Policy Characteristics'!K:K,MATCH($C989,'Policy Characteristics'!$C:$C,0)))</f>
        <v>industry-ag-main.html#fuel-switching</v>
      </c>
      <c r="R989" s="254" t="str">
        <f>IF(ISBLANK(INDEX('Policy Characteristics'!L:L,MATCH($C989,'Policy Characteristics'!$C:$C,0))),"",INDEX('Policy Characteristics'!L:L,MATCH($C989,'Policy Characteristics'!$C:$C,0)))</f>
        <v>industry-elec-and-hydrogen.html</v>
      </c>
    </row>
    <row r="990" spans="1:18" x14ac:dyDescent="0.25">
      <c r="A990" s="254" t="str">
        <f>IF(ISBLANK(INDEX('Policy Characteristics'!A:A,MATCH($C990,'Policy Characteristics'!$C:$C,0))),"",INDEX('Policy Characteristics'!A:A,MATCH($C990,'Policy Characteristics'!$C:$C,0)))</f>
        <v>Industry</v>
      </c>
      <c r="B990" s="262" t="str">
        <f>IF(ISBLANK(INDEX('Policy Characteristics'!B:B,MATCH($C990,'Policy Characteristics'!$C:$C,0))),"",INDEX('Policy Characteristics'!B:B,MATCH($C990,'Policy Characteristics'!$C:$C,0)))</f>
        <v>Electrification</v>
      </c>
      <c r="C990" s="254" t="str">
        <f t="shared" si="55"/>
        <v>Fraction of Eligible Industrial Energy Use Shifted to Electricity</v>
      </c>
      <c r="D990" s="6" t="s">
        <v>3019</v>
      </c>
      <c r="E990" s="1" t="s">
        <v>3570</v>
      </c>
      <c r="F990" t="s">
        <v>2983</v>
      </c>
      <c r="G990" s="45" t="s">
        <v>3471</v>
      </c>
      <c r="H990" s="47">
        <f t="shared" si="56"/>
        <v>989</v>
      </c>
      <c r="I990" s="324" t="s">
        <v>40</v>
      </c>
      <c r="J990" s="255" t="str">
        <f>IF(ISBLANK(INDEX('Policy Characteristics'!D:D,MATCH($C990,'Policy Characteristics'!$C:$C,0))),"",INDEX('Policy Characteristics'!D:D,MATCH($C990,'Policy Characteristics'!$C:$C,0)))</f>
        <v>Electrification</v>
      </c>
      <c r="K990" s="254" t="str">
        <f>IF(ISBLANK(INDEX('Policy Characteristics'!E:E,MATCH($C990,'Policy Characteristics'!$C:$C,0))),"",INDEX('Policy Characteristics'!E:E,MATCH($C990,'Policy Characteristics'!$C:$C,0)))</f>
        <v>indst shift to electricity</v>
      </c>
      <c r="L990" s="261">
        <f>IF(ISBLANK(INDEX('Policy Characteristics'!F:F,MATCH($C990,'Policy Characteristics'!$C:$C,0))),"",INDEX('Policy Characteristics'!F:F,MATCH($C990,'Policy Characteristics'!$C:$C,0)))</f>
        <v>0</v>
      </c>
      <c r="M990" s="261">
        <f>IF(ISBLANK(INDEX('Policy Characteristics'!G:G,MATCH($C990,'Policy Characteristics'!$C:$C,0))),"",INDEX('Policy Characteristics'!G:G,MATCH($C990,'Policy Characteristics'!$C:$C,0)))</f>
        <v>1</v>
      </c>
      <c r="N990" s="261">
        <f>IF(ISBLANK(INDEX('Policy Characteristics'!H:H,MATCH($C990,'Policy Characteristics'!$C:$C,0))),"",INDEX('Policy Characteristics'!H:H,MATCH($C990,'Policy Characteristics'!$C:$C,0)))</f>
        <v>0.01</v>
      </c>
      <c r="O990" s="254" t="str">
        <f>IF(ISBLANK(INDEX('Policy Characteristics'!I:I,MATCH($C990,'Policy Characteristics'!$C:$C,0))),"",INDEX('Policy Characteristics'!I:I,MATCH($C990,'Policy Characteristics'!$C:$C,0)))</f>
        <v>% of fuel shifted</v>
      </c>
      <c r="P990" s="254" t="str">
        <f>IF(ISBLANK(INDEX('Policy Characteristics'!J:J,MATCH($C990,'Policy Characteristics'!$C:$C,0))),"",INDEX('Policy Characteristics'!J:J,MATCH($C990,'Policy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90" s="254" t="str">
        <f>IF(ISBLANK(INDEX('Policy Characteristics'!K:K,MATCH($C990,'Policy Characteristics'!$C:$C,0))),"",INDEX('Policy Characteristics'!K:K,MATCH($C990,'Policy Characteristics'!$C:$C,0)))</f>
        <v>industry-ag-main.html#fuel-switching</v>
      </c>
      <c r="R990" s="254" t="str">
        <f>IF(ISBLANK(INDEX('Policy Characteristics'!L:L,MATCH($C990,'Policy Characteristics'!$C:$C,0))),"",INDEX('Policy Characteristics'!L:L,MATCH($C990,'Policy Characteristics'!$C:$C,0)))</f>
        <v>industry-elec-and-hydrogen.html</v>
      </c>
    </row>
    <row r="991" spans="1:18" x14ac:dyDescent="0.25">
      <c r="A991" s="254" t="str">
        <f>IF(ISBLANK(INDEX('Policy Characteristics'!A:A,MATCH($C991,'Policy Characteristics'!$C:$C,0))),"",INDEX('Policy Characteristics'!A:A,MATCH($C991,'Policy Characteristics'!$C:$C,0)))</f>
        <v>Industry</v>
      </c>
      <c r="B991" s="262" t="str">
        <f>IF(ISBLANK(INDEX('Policy Characteristics'!B:B,MATCH($C991,'Policy Characteristics'!$C:$C,0))),"",INDEX('Policy Characteristics'!B:B,MATCH($C991,'Policy Characteristics'!$C:$C,0)))</f>
        <v>Electrification</v>
      </c>
      <c r="C991" s="254" t="str">
        <f t="shared" si="55"/>
        <v>Fraction of Eligible Industrial Energy Use Shifted to Electricity</v>
      </c>
      <c r="D991" s="6" t="s">
        <v>3019</v>
      </c>
      <c r="E991" s="1" t="s">
        <v>3915</v>
      </c>
      <c r="F991" t="s">
        <v>2983</v>
      </c>
      <c r="G991" s="45" t="s">
        <v>3891</v>
      </c>
      <c r="H991" s="47">
        <f t="shared" si="56"/>
        <v>990</v>
      </c>
      <c r="I991" s="324" t="s">
        <v>40</v>
      </c>
      <c r="J991" s="255" t="str">
        <f>IF(ISBLANK(INDEX('Policy Characteristics'!D:D,MATCH($C991,'Policy Characteristics'!$C:$C,0))),"",INDEX('Policy Characteristics'!D:D,MATCH($C991,'Policy Characteristics'!$C:$C,0)))</f>
        <v>Electrification</v>
      </c>
      <c r="K991" s="254" t="str">
        <f>IF(ISBLANK(INDEX('Policy Characteristics'!E:E,MATCH($C991,'Policy Characteristics'!$C:$C,0))),"",INDEX('Policy Characteristics'!E:E,MATCH($C991,'Policy Characteristics'!$C:$C,0)))</f>
        <v>indst shift to electricity</v>
      </c>
      <c r="L991" s="261">
        <f>IF(ISBLANK(INDEX('Policy Characteristics'!F:F,MATCH($C991,'Policy Characteristics'!$C:$C,0))),"",INDEX('Policy Characteristics'!F:F,MATCH($C991,'Policy Characteristics'!$C:$C,0)))</f>
        <v>0</v>
      </c>
      <c r="M991" s="261">
        <f>IF(ISBLANK(INDEX('Policy Characteristics'!G:G,MATCH($C991,'Policy Characteristics'!$C:$C,0))),"",INDEX('Policy Characteristics'!G:G,MATCH($C991,'Policy Characteristics'!$C:$C,0)))</f>
        <v>1</v>
      </c>
      <c r="N991" s="261">
        <f>IF(ISBLANK(INDEX('Policy Characteristics'!H:H,MATCH($C991,'Policy Characteristics'!$C:$C,0))),"",INDEX('Policy Characteristics'!H:H,MATCH($C991,'Policy Characteristics'!$C:$C,0)))</f>
        <v>0.01</v>
      </c>
      <c r="O991" s="254" t="str">
        <f>IF(ISBLANK(INDEX('Policy Characteristics'!I:I,MATCH($C991,'Policy Characteristics'!$C:$C,0))),"",INDEX('Policy Characteristics'!I:I,MATCH($C991,'Policy Characteristics'!$C:$C,0)))</f>
        <v>% of fuel shifted</v>
      </c>
      <c r="P991" s="254" t="str">
        <f>IF(ISBLANK(INDEX('Policy Characteristics'!J:J,MATCH($C991,'Policy Characteristics'!$C:$C,0))),"",INDEX('Policy Characteristics'!J:J,MATCH($C991,'Policy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91" s="254" t="str">
        <f>IF(ISBLANK(INDEX('Policy Characteristics'!K:K,MATCH($C991,'Policy Characteristics'!$C:$C,0))),"",INDEX('Policy Characteristics'!K:K,MATCH($C991,'Policy Characteristics'!$C:$C,0)))</f>
        <v>industry-ag-main.html#fuel-switching</v>
      </c>
      <c r="R991" s="254" t="str">
        <f>IF(ISBLANK(INDEX('Policy Characteristics'!L:L,MATCH($C991,'Policy Characteristics'!$C:$C,0))),"",INDEX('Policy Characteristics'!L:L,MATCH($C991,'Policy Characteristics'!$C:$C,0)))</f>
        <v>industry-elec-and-hydrogen.html</v>
      </c>
    </row>
    <row r="992" spans="1:18" x14ac:dyDescent="0.25">
      <c r="A992" s="254" t="str">
        <f>IF(ISBLANK(INDEX('Policy Characteristics'!A:A,MATCH($C992,'Policy Characteristics'!$C:$C,0))),"",INDEX('Policy Characteristics'!A:A,MATCH($C992,'Policy Characteristics'!$C:$C,0)))</f>
        <v>Industry</v>
      </c>
      <c r="B992" s="262" t="str">
        <f>IF(ISBLANK(INDEX('Policy Characteristics'!B:B,MATCH($C992,'Policy Characteristics'!$C:$C,0))),"",INDEX('Policy Characteristics'!B:B,MATCH($C992,'Policy Characteristics'!$C:$C,0)))</f>
        <v>Electrification</v>
      </c>
      <c r="C992" s="254" t="str">
        <f t="shared" si="55"/>
        <v>Fraction of Eligible Industrial Energy Use Shifted to Electricity</v>
      </c>
      <c r="D992" s="6" t="s">
        <v>3019</v>
      </c>
      <c r="E992" s="1" t="s">
        <v>3916</v>
      </c>
      <c r="F992" t="s">
        <v>2983</v>
      </c>
      <c r="G992" s="45" t="s">
        <v>3890</v>
      </c>
      <c r="H992" s="47">
        <f t="shared" si="56"/>
        <v>991</v>
      </c>
      <c r="I992" s="324" t="s">
        <v>40</v>
      </c>
      <c r="J992" s="255" t="str">
        <f>IF(ISBLANK(INDEX('Policy Characteristics'!D:D,MATCH($C992,'Policy Characteristics'!$C:$C,0))),"",INDEX('Policy Characteristics'!D:D,MATCH($C992,'Policy Characteristics'!$C:$C,0)))</f>
        <v>Electrification</v>
      </c>
      <c r="K992" s="254" t="str">
        <f>IF(ISBLANK(INDEX('Policy Characteristics'!E:E,MATCH($C992,'Policy Characteristics'!$C:$C,0))),"",INDEX('Policy Characteristics'!E:E,MATCH($C992,'Policy Characteristics'!$C:$C,0)))</f>
        <v>indst shift to electricity</v>
      </c>
      <c r="L992" s="261">
        <f>IF(ISBLANK(INDEX('Policy Characteristics'!F:F,MATCH($C992,'Policy Characteristics'!$C:$C,0))),"",INDEX('Policy Characteristics'!F:F,MATCH($C992,'Policy Characteristics'!$C:$C,0)))</f>
        <v>0</v>
      </c>
      <c r="M992" s="261">
        <f>IF(ISBLANK(INDEX('Policy Characteristics'!G:G,MATCH($C992,'Policy Characteristics'!$C:$C,0))),"",INDEX('Policy Characteristics'!G:G,MATCH($C992,'Policy Characteristics'!$C:$C,0)))</f>
        <v>1</v>
      </c>
      <c r="N992" s="261">
        <f>IF(ISBLANK(INDEX('Policy Characteristics'!H:H,MATCH($C992,'Policy Characteristics'!$C:$C,0))),"",INDEX('Policy Characteristics'!H:H,MATCH($C992,'Policy Characteristics'!$C:$C,0)))</f>
        <v>0.01</v>
      </c>
      <c r="O992" s="254" t="str">
        <f>IF(ISBLANK(INDEX('Policy Characteristics'!I:I,MATCH($C992,'Policy Characteristics'!$C:$C,0))),"",INDEX('Policy Characteristics'!I:I,MATCH($C992,'Policy Characteristics'!$C:$C,0)))</f>
        <v>% of fuel shifted</v>
      </c>
      <c r="P992" s="254" t="str">
        <f>IF(ISBLANK(INDEX('Policy Characteristics'!J:J,MATCH($C992,'Policy Characteristics'!$C:$C,0))),"",INDEX('Policy Characteristics'!J:J,MATCH($C992,'Policy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92" s="254" t="str">
        <f>IF(ISBLANK(INDEX('Policy Characteristics'!K:K,MATCH($C992,'Policy Characteristics'!$C:$C,0))),"",INDEX('Policy Characteristics'!K:K,MATCH($C992,'Policy Characteristics'!$C:$C,0)))</f>
        <v>industry-ag-main.html#fuel-switching</v>
      </c>
      <c r="R992" s="254" t="str">
        <f>IF(ISBLANK(INDEX('Policy Characteristics'!L:L,MATCH($C992,'Policy Characteristics'!$C:$C,0))),"",INDEX('Policy Characteristics'!L:L,MATCH($C992,'Policy Characteristics'!$C:$C,0)))</f>
        <v>industry-elec-and-hydrogen.html</v>
      </c>
    </row>
    <row r="993" spans="1:18" x14ac:dyDescent="0.25">
      <c r="A993" s="254" t="str">
        <f>IF(ISBLANK(INDEX('Policy Characteristics'!A:A,MATCH($C993,'Policy Characteristics'!$C:$C,0))),"",INDEX('Policy Characteristics'!A:A,MATCH($C993,'Policy Characteristics'!$C:$C,0)))</f>
        <v>Industry</v>
      </c>
      <c r="B993" s="262" t="str">
        <f>IF(ISBLANK(INDEX('Policy Characteristics'!B:B,MATCH($C993,'Policy Characteristics'!$C:$C,0))),"",INDEX('Policy Characteristics'!B:B,MATCH($C993,'Policy Characteristics'!$C:$C,0)))</f>
        <v>Electrification</v>
      </c>
      <c r="C993" s="254" t="str">
        <f t="shared" si="55"/>
        <v>Fraction of Eligible Industrial Energy Use Shifted to Electricity</v>
      </c>
      <c r="D993" s="6" t="s">
        <v>3019</v>
      </c>
      <c r="E993" s="1" t="s">
        <v>3917</v>
      </c>
      <c r="F993" t="s">
        <v>2983</v>
      </c>
      <c r="G993" s="45" t="s">
        <v>3892</v>
      </c>
      <c r="H993" s="47">
        <f t="shared" si="56"/>
        <v>992</v>
      </c>
      <c r="I993" s="324" t="s">
        <v>40</v>
      </c>
      <c r="J993" s="255" t="str">
        <f>IF(ISBLANK(INDEX('Policy Characteristics'!D:D,MATCH($C993,'Policy Characteristics'!$C:$C,0))),"",INDEX('Policy Characteristics'!D:D,MATCH($C993,'Policy Characteristics'!$C:$C,0)))</f>
        <v>Electrification</v>
      </c>
      <c r="K993" s="254" t="str">
        <f>IF(ISBLANK(INDEX('Policy Characteristics'!E:E,MATCH($C993,'Policy Characteristics'!$C:$C,0))),"",INDEX('Policy Characteristics'!E:E,MATCH($C993,'Policy Characteristics'!$C:$C,0)))</f>
        <v>indst shift to electricity</v>
      </c>
      <c r="L993" s="261">
        <f>IF(ISBLANK(INDEX('Policy Characteristics'!F:F,MATCH($C993,'Policy Characteristics'!$C:$C,0))),"",INDEX('Policy Characteristics'!F:F,MATCH($C993,'Policy Characteristics'!$C:$C,0)))</f>
        <v>0</v>
      </c>
      <c r="M993" s="261">
        <f>IF(ISBLANK(INDEX('Policy Characteristics'!G:G,MATCH($C993,'Policy Characteristics'!$C:$C,0))),"",INDEX('Policy Characteristics'!G:G,MATCH($C993,'Policy Characteristics'!$C:$C,0)))</f>
        <v>1</v>
      </c>
      <c r="N993" s="261">
        <f>IF(ISBLANK(INDEX('Policy Characteristics'!H:H,MATCH($C993,'Policy Characteristics'!$C:$C,0))),"",INDEX('Policy Characteristics'!H:H,MATCH($C993,'Policy Characteristics'!$C:$C,0)))</f>
        <v>0.01</v>
      </c>
      <c r="O993" s="254" t="str">
        <f>IF(ISBLANK(INDEX('Policy Characteristics'!I:I,MATCH($C993,'Policy Characteristics'!$C:$C,0))),"",INDEX('Policy Characteristics'!I:I,MATCH($C993,'Policy Characteristics'!$C:$C,0)))</f>
        <v>% of fuel shifted</v>
      </c>
      <c r="P993" s="254" t="str">
        <f>IF(ISBLANK(INDEX('Policy Characteristics'!J:J,MATCH($C993,'Policy Characteristics'!$C:$C,0))),"",INDEX('Policy Characteristics'!J:J,MATCH($C993,'Policy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93" s="254" t="str">
        <f>IF(ISBLANK(INDEX('Policy Characteristics'!K:K,MATCH($C993,'Policy Characteristics'!$C:$C,0))),"",INDEX('Policy Characteristics'!K:K,MATCH($C993,'Policy Characteristics'!$C:$C,0)))</f>
        <v>industry-ag-main.html#fuel-switching</v>
      </c>
      <c r="R993" s="254" t="str">
        <f>IF(ISBLANK(INDEX('Policy Characteristics'!L:L,MATCH($C993,'Policy Characteristics'!$C:$C,0))),"",INDEX('Policy Characteristics'!L:L,MATCH($C993,'Policy Characteristics'!$C:$C,0)))</f>
        <v>industry-elec-and-hydrogen.html</v>
      </c>
    </row>
    <row r="994" spans="1:18" x14ac:dyDescent="0.25">
      <c r="A994" s="254" t="str">
        <f>IF(ISBLANK(INDEX('Policy Characteristics'!A:A,MATCH($C994,'Policy Characteristics'!$C:$C,0))),"",INDEX('Policy Characteristics'!A:A,MATCH($C994,'Policy Characteristics'!$C:$C,0)))</f>
        <v>Industry</v>
      </c>
      <c r="B994" s="262" t="str">
        <f>IF(ISBLANK(INDEX('Policy Characteristics'!B:B,MATCH($C994,'Policy Characteristics'!$C:$C,0))),"",INDEX('Policy Characteristics'!B:B,MATCH($C994,'Policy Characteristics'!$C:$C,0)))</f>
        <v>Electrification</v>
      </c>
      <c r="C994" s="254" t="str">
        <f t="shared" si="55"/>
        <v>Fraction of Eligible Industrial Energy Use Shifted to Electricity</v>
      </c>
      <c r="D994" s="6" t="s">
        <v>3020</v>
      </c>
      <c r="E994" s="1" t="s">
        <v>3459</v>
      </c>
      <c r="F994" t="s">
        <v>2984</v>
      </c>
      <c r="G994" s="45" t="s">
        <v>3465</v>
      </c>
      <c r="H994" s="47">
        <f t="shared" si="56"/>
        <v>993</v>
      </c>
      <c r="I994" s="324" t="s">
        <v>40</v>
      </c>
      <c r="J994" s="255" t="str">
        <f>IF(ISBLANK(INDEX('Policy Characteristics'!D:D,MATCH($C994,'Policy Characteristics'!$C:$C,0))),"",INDEX('Policy Characteristics'!D:D,MATCH($C994,'Policy Characteristics'!$C:$C,0)))</f>
        <v>Electrification</v>
      </c>
      <c r="K994" s="254" t="str">
        <f>IF(ISBLANK(INDEX('Policy Characteristics'!E:E,MATCH($C994,'Policy Characteristics'!$C:$C,0))),"",INDEX('Policy Characteristics'!E:E,MATCH($C994,'Policy Characteristics'!$C:$C,0)))</f>
        <v>indst shift to electricity</v>
      </c>
      <c r="L994" s="261">
        <f>IF(ISBLANK(INDEX('Policy Characteristics'!F:F,MATCH($C994,'Policy Characteristics'!$C:$C,0))),"",INDEX('Policy Characteristics'!F:F,MATCH($C994,'Policy Characteristics'!$C:$C,0)))</f>
        <v>0</v>
      </c>
      <c r="M994" s="261">
        <f>IF(ISBLANK(INDEX('Policy Characteristics'!G:G,MATCH($C994,'Policy Characteristics'!$C:$C,0))),"",INDEX('Policy Characteristics'!G:G,MATCH($C994,'Policy Characteristics'!$C:$C,0)))</f>
        <v>1</v>
      </c>
      <c r="N994" s="261">
        <f>IF(ISBLANK(INDEX('Policy Characteristics'!H:H,MATCH($C994,'Policy Characteristics'!$C:$C,0))),"",INDEX('Policy Characteristics'!H:H,MATCH($C994,'Policy Characteristics'!$C:$C,0)))</f>
        <v>0.01</v>
      </c>
      <c r="O994" s="254" t="str">
        <f>IF(ISBLANK(INDEX('Policy Characteristics'!I:I,MATCH($C994,'Policy Characteristics'!$C:$C,0))),"",INDEX('Policy Characteristics'!I:I,MATCH($C994,'Policy Characteristics'!$C:$C,0)))</f>
        <v>% of fuel shifted</v>
      </c>
      <c r="P994" s="254" t="str">
        <f>IF(ISBLANK(INDEX('Policy Characteristics'!J:J,MATCH($C994,'Policy Characteristics'!$C:$C,0))),"",INDEX('Policy Characteristics'!J:J,MATCH($C994,'Policy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94" s="254" t="str">
        <f>IF(ISBLANK(INDEX('Policy Characteristics'!K:K,MATCH($C994,'Policy Characteristics'!$C:$C,0))),"",INDEX('Policy Characteristics'!K:K,MATCH($C994,'Policy Characteristics'!$C:$C,0)))</f>
        <v>industry-ag-main.html#fuel-switching</v>
      </c>
      <c r="R994" s="254" t="str">
        <f>IF(ISBLANK(INDEX('Policy Characteristics'!L:L,MATCH($C994,'Policy Characteristics'!$C:$C,0))),"",INDEX('Policy Characteristics'!L:L,MATCH($C994,'Policy Characteristics'!$C:$C,0)))</f>
        <v>industry-elec-and-hydrogen.html</v>
      </c>
    </row>
    <row r="995" spans="1:18" x14ac:dyDescent="0.25">
      <c r="A995" s="254" t="str">
        <f>IF(ISBLANK(INDEX('Policy Characteristics'!A:A,MATCH($C995,'Policy Characteristics'!$C:$C,0))),"",INDEX('Policy Characteristics'!A:A,MATCH($C995,'Policy Characteristics'!$C:$C,0)))</f>
        <v>Industry</v>
      </c>
      <c r="B995" s="262" t="str">
        <f>IF(ISBLANK(INDEX('Policy Characteristics'!B:B,MATCH($C995,'Policy Characteristics'!$C:$C,0))),"",INDEX('Policy Characteristics'!B:B,MATCH($C995,'Policy Characteristics'!$C:$C,0)))</f>
        <v>Electrification</v>
      </c>
      <c r="C995" s="254" t="str">
        <f t="shared" si="55"/>
        <v>Fraction of Eligible Industrial Energy Use Shifted to Electricity</v>
      </c>
      <c r="D995" s="6" t="s">
        <v>3020</v>
      </c>
      <c r="E995" s="1" t="s">
        <v>3460</v>
      </c>
      <c r="F995" t="s">
        <v>2984</v>
      </c>
      <c r="G995" s="45" t="s">
        <v>3466</v>
      </c>
      <c r="H995" s="47">
        <f t="shared" si="56"/>
        <v>994</v>
      </c>
      <c r="I995" s="324" t="s">
        <v>40</v>
      </c>
      <c r="J995" s="255" t="str">
        <f>IF(ISBLANK(INDEX('Policy Characteristics'!D:D,MATCH($C995,'Policy Characteristics'!$C:$C,0))),"",INDEX('Policy Characteristics'!D:D,MATCH($C995,'Policy Characteristics'!$C:$C,0)))</f>
        <v>Electrification</v>
      </c>
      <c r="K995" s="254" t="str">
        <f>IF(ISBLANK(INDEX('Policy Characteristics'!E:E,MATCH($C995,'Policy Characteristics'!$C:$C,0))),"",INDEX('Policy Characteristics'!E:E,MATCH($C995,'Policy Characteristics'!$C:$C,0)))</f>
        <v>indst shift to electricity</v>
      </c>
      <c r="L995" s="261">
        <f>IF(ISBLANK(INDEX('Policy Characteristics'!F:F,MATCH($C995,'Policy Characteristics'!$C:$C,0))),"",INDEX('Policy Characteristics'!F:F,MATCH($C995,'Policy Characteristics'!$C:$C,0)))</f>
        <v>0</v>
      </c>
      <c r="M995" s="261">
        <f>IF(ISBLANK(INDEX('Policy Characteristics'!G:G,MATCH($C995,'Policy Characteristics'!$C:$C,0))),"",INDEX('Policy Characteristics'!G:G,MATCH($C995,'Policy Characteristics'!$C:$C,0)))</f>
        <v>1</v>
      </c>
      <c r="N995" s="261">
        <f>IF(ISBLANK(INDEX('Policy Characteristics'!H:H,MATCH($C995,'Policy Characteristics'!$C:$C,0))),"",INDEX('Policy Characteristics'!H:H,MATCH($C995,'Policy Characteristics'!$C:$C,0)))</f>
        <v>0.01</v>
      </c>
      <c r="O995" s="254" t="str">
        <f>IF(ISBLANK(INDEX('Policy Characteristics'!I:I,MATCH($C995,'Policy Characteristics'!$C:$C,0))),"",INDEX('Policy Characteristics'!I:I,MATCH($C995,'Policy Characteristics'!$C:$C,0)))</f>
        <v>% of fuel shifted</v>
      </c>
      <c r="P995" s="254" t="str">
        <f>IF(ISBLANK(INDEX('Policy Characteristics'!J:J,MATCH($C995,'Policy Characteristics'!$C:$C,0))),"",INDEX('Policy Characteristics'!J:J,MATCH($C995,'Policy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95" s="254" t="str">
        <f>IF(ISBLANK(INDEX('Policy Characteristics'!K:K,MATCH($C995,'Policy Characteristics'!$C:$C,0))),"",INDEX('Policy Characteristics'!K:K,MATCH($C995,'Policy Characteristics'!$C:$C,0)))</f>
        <v>industry-ag-main.html#fuel-switching</v>
      </c>
      <c r="R995" s="254" t="str">
        <f>IF(ISBLANK(INDEX('Policy Characteristics'!L:L,MATCH($C995,'Policy Characteristics'!$C:$C,0))),"",INDEX('Policy Characteristics'!L:L,MATCH($C995,'Policy Characteristics'!$C:$C,0)))</f>
        <v>industry-elec-and-hydrogen.html</v>
      </c>
    </row>
    <row r="996" spans="1:18" x14ac:dyDescent="0.25">
      <c r="A996" s="254" t="str">
        <f>IF(ISBLANK(INDEX('Policy Characteristics'!A:A,MATCH($C996,'Policy Characteristics'!$C:$C,0))),"",INDEX('Policy Characteristics'!A:A,MATCH($C996,'Policy Characteristics'!$C:$C,0)))</f>
        <v>Industry</v>
      </c>
      <c r="B996" s="262" t="str">
        <f>IF(ISBLANK(INDEX('Policy Characteristics'!B:B,MATCH($C996,'Policy Characteristics'!$C:$C,0))),"",INDEX('Policy Characteristics'!B:B,MATCH($C996,'Policy Characteristics'!$C:$C,0)))</f>
        <v>Electrification</v>
      </c>
      <c r="C996" s="254" t="str">
        <f t="shared" si="55"/>
        <v>Fraction of Eligible Industrial Energy Use Shifted to Electricity</v>
      </c>
      <c r="D996" s="6" t="s">
        <v>3020</v>
      </c>
      <c r="E996" s="1" t="s">
        <v>3461</v>
      </c>
      <c r="F996" t="s">
        <v>2984</v>
      </c>
      <c r="G996" s="45" t="s">
        <v>3467</v>
      </c>
      <c r="H996" s="47">
        <f t="shared" si="56"/>
        <v>995</v>
      </c>
      <c r="I996" s="324" t="s">
        <v>40</v>
      </c>
      <c r="J996" s="255" t="str">
        <f>IF(ISBLANK(INDEX('Policy Characteristics'!D:D,MATCH($C996,'Policy Characteristics'!$C:$C,0))),"",INDEX('Policy Characteristics'!D:D,MATCH($C996,'Policy Characteristics'!$C:$C,0)))</f>
        <v>Electrification</v>
      </c>
      <c r="K996" s="254" t="str">
        <f>IF(ISBLANK(INDEX('Policy Characteristics'!E:E,MATCH($C996,'Policy Characteristics'!$C:$C,0))),"",INDEX('Policy Characteristics'!E:E,MATCH($C996,'Policy Characteristics'!$C:$C,0)))</f>
        <v>indst shift to electricity</v>
      </c>
      <c r="L996" s="261">
        <f>IF(ISBLANK(INDEX('Policy Characteristics'!F:F,MATCH($C996,'Policy Characteristics'!$C:$C,0))),"",INDEX('Policy Characteristics'!F:F,MATCH($C996,'Policy Characteristics'!$C:$C,0)))</f>
        <v>0</v>
      </c>
      <c r="M996" s="261">
        <f>IF(ISBLANK(INDEX('Policy Characteristics'!G:G,MATCH($C996,'Policy Characteristics'!$C:$C,0))),"",INDEX('Policy Characteristics'!G:G,MATCH($C996,'Policy Characteristics'!$C:$C,0)))</f>
        <v>1</v>
      </c>
      <c r="N996" s="261">
        <f>IF(ISBLANK(INDEX('Policy Characteristics'!H:H,MATCH($C996,'Policy Characteristics'!$C:$C,0))),"",INDEX('Policy Characteristics'!H:H,MATCH($C996,'Policy Characteristics'!$C:$C,0)))</f>
        <v>0.01</v>
      </c>
      <c r="O996" s="254" t="str">
        <f>IF(ISBLANK(INDEX('Policy Characteristics'!I:I,MATCH($C996,'Policy Characteristics'!$C:$C,0))),"",INDEX('Policy Characteristics'!I:I,MATCH($C996,'Policy Characteristics'!$C:$C,0)))</f>
        <v>% of fuel shifted</v>
      </c>
      <c r="P996" s="254" t="str">
        <f>IF(ISBLANK(INDEX('Policy Characteristics'!J:J,MATCH($C996,'Policy Characteristics'!$C:$C,0))),"",INDEX('Policy Characteristics'!J:J,MATCH($C996,'Policy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96" s="254" t="str">
        <f>IF(ISBLANK(INDEX('Policy Characteristics'!K:K,MATCH($C996,'Policy Characteristics'!$C:$C,0))),"",INDEX('Policy Characteristics'!K:K,MATCH($C996,'Policy Characteristics'!$C:$C,0)))</f>
        <v>industry-ag-main.html#fuel-switching</v>
      </c>
      <c r="R996" s="254" t="str">
        <f>IF(ISBLANK(INDEX('Policy Characteristics'!L:L,MATCH($C996,'Policy Characteristics'!$C:$C,0))),"",INDEX('Policy Characteristics'!L:L,MATCH($C996,'Policy Characteristics'!$C:$C,0)))</f>
        <v>industry-elec-and-hydrogen.html</v>
      </c>
    </row>
    <row r="997" spans="1:18" x14ac:dyDescent="0.25">
      <c r="A997" s="254" t="str">
        <f>IF(ISBLANK(INDEX('Policy Characteristics'!A:A,MATCH($C997,'Policy Characteristics'!$C:$C,0))),"",INDEX('Policy Characteristics'!A:A,MATCH($C997,'Policy Characteristics'!$C:$C,0)))</f>
        <v>Industry</v>
      </c>
      <c r="B997" s="262" t="str">
        <f>IF(ISBLANK(INDEX('Policy Characteristics'!B:B,MATCH($C997,'Policy Characteristics'!$C:$C,0))),"",INDEX('Policy Characteristics'!B:B,MATCH($C997,'Policy Characteristics'!$C:$C,0)))</f>
        <v>Electrification</v>
      </c>
      <c r="C997" s="254" t="str">
        <f t="shared" si="55"/>
        <v>Fraction of Eligible Industrial Energy Use Shifted to Electricity</v>
      </c>
      <c r="D997" s="6" t="s">
        <v>3020</v>
      </c>
      <c r="E997" s="1" t="s">
        <v>3462</v>
      </c>
      <c r="F997" t="s">
        <v>2984</v>
      </c>
      <c r="G997" s="45" t="s">
        <v>3468</v>
      </c>
      <c r="H997" s="47">
        <f t="shared" si="56"/>
        <v>996</v>
      </c>
      <c r="I997" s="324" t="s">
        <v>40</v>
      </c>
      <c r="J997" s="255" t="str">
        <f>IF(ISBLANK(INDEX('Policy Characteristics'!D:D,MATCH($C997,'Policy Characteristics'!$C:$C,0))),"",INDEX('Policy Characteristics'!D:D,MATCH($C997,'Policy Characteristics'!$C:$C,0)))</f>
        <v>Electrification</v>
      </c>
      <c r="K997" s="254" t="str">
        <f>IF(ISBLANK(INDEX('Policy Characteristics'!E:E,MATCH($C997,'Policy Characteristics'!$C:$C,0))),"",INDEX('Policy Characteristics'!E:E,MATCH($C997,'Policy Characteristics'!$C:$C,0)))</f>
        <v>indst shift to electricity</v>
      </c>
      <c r="L997" s="261">
        <f>IF(ISBLANK(INDEX('Policy Characteristics'!F:F,MATCH($C997,'Policy Characteristics'!$C:$C,0))),"",INDEX('Policy Characteristics'!F:F,MATCH($C997,'Policy Characteristics'!$C:$C,0)))</f>
        <v>0</v>
      </c>
      <c r="M997" s="261">
        <f>IF(ISBLANK(INDEX('Policy Characteristics'!G:G,MATCH($C997,'Policy Characteristics'!$C:$C,0))),"",INDEX('Policy Characteristics'!G:G,MATCH($C997,'Policy Characteristics'!$C:$C,0)))</f>
        <v>1</v>
      </c>
      <c r="N997" s="261">
        <f>IF(ISBLANK(INDEX('Policy Characteristics'!H:H,MATCH($C997,'Policy Characteristics'!$C:$C,0))),"",INDEX('Policy Characteristics'!H:H,MATCH($C997,'Policy Characteristics'!$C:$C,0)))</f>
        <v>0.01</v>
      </c>
      <c r="O997" s="254" t="str">
        <f>IF(ISBLANK(INDEX('Policy Characteristics'!I:I,MATCH($C997,'Policy Characteristics'!$C:$C,0))),"",INDEX('Policy Characteristics'!I:I,MATCH($C997,'Policy Characteristics'!$C:$C,0)))</f>
        <v>% of fuel shifted</v>
      </c>
      <c r="P997" s="254" t="str">
        <f>IF(ISBLANK(INDEX('Policy Characteristics'!J:J,MATCH($C997,'Policy Characteristics'!$C:$C,0))),"",INDEX('Policy Characteristics'!J:J,MATCH($C997,'Policy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97" s="254" t="str">
        <f>IF(ISBLANK(INDEX('Policy Characteristics'!K:K,MATCH($C997,'Policy Characteristics'!$C:$C,0))),"",INDEX('Policy Characteristics'!K:K,MATCH($C997,'Policy Characteristics'!$C:$C,0)))</f>
        <v>industry-ag-main.html#fuel-switching</v>
      </c>
      <c r="R997" s="254" t="str">
        <f>IF(ISBLANK(INDEX('Policy Characteristics'!L:L,MATCH($C997,'Policy Characteristics'!$C:$C,0))),"",INDEX('Policy Characteristics'!L:L,MATCH($C997,'Policy Characteristics'!$C:$C,0)))</f>
        <v>industry-elec-and-hydrogen.html</v>
      </c>
    </row>
    <row r="998" spans="1:18" x14ac:dyDescent="0.25">
      <c r="A998" s="254" t="str">
        <f>IF(ISBLANK(INDEX('Policy Characteristics'!A:A,MATCH($C998,'Policy Characteristics'!$C:$C,0))),"",INDEX('Policy Characteristics'!A:A,MATCH($C998,'Policy Characteristics'!$C:$C,0)))</f>
        <v>Industry</v>
      </c>
      <c r="B998" s="262" t="str">
        <f>IF(ISBLANK(INDEX('Policy Characteristics'!B:B,MATCH($C998,'Policy Characteristics'!$C:$C,0))),"",INDEX('Policy Characteristics'!B:B,MATCH($C998,'Policy Characteristics'!$C:$C,0)))</f>
        <v>Electrification</v>
      </c>
      <c r="C998" s="254" t="str">
        <f t="shared" si="55"/>
        <v>Fraction of Eligible Industrial Energy Use Shifted to Electricity</v>
      </c>
      <c r="D998" s="6" t="s">
        <v>3020</v>
      </c>
      <c r="E998" s="1" t="s">
        <v>3463</v>
      </c>
      <c r="F998" t="s">
        <v>2984</v>
      </c>
      <c r="G998" s="45" t="s">
        <v>3469</v>
      </c>
      <c r="H998" s="47">
        <f t="shared" si="56"/>
        <v>997</v>
      </c>
      <c r="I998" s="324" t="s">
        <v>40</v>
      </c>
      <c r="J998" s="255" t="str">
        <f>IF(ISBLANK(INDEX('Policy Characteristics'!D:D,MATCH($C998,'Policy Characteristics'!$C:$C,0))),"",INDEX('Policy Characteristics'!D:D,MATCH($C998,'Policy Characteristics'!$C:$C,0)))</f>
        <v>Electrification</v>
      </c>
      <c r="K998" s="254" t="str">
        <f>IF(ISBLANK(INDEX('Policy Characteristics'!E:E,MATCH($C998,'Policy Characteristics'!$C:$C,0))),"",INDEX('Policy Characteristics'!E:E,MATCH($C998,'Policy Characteristics'!$C:$C,0)))</f>
        <v>indst shift to electricity</v>
      </c>
      <c r="L998" s="261">
        <f>IF(ISBLANK(INDEX('Policy Characteristics'!F:F,MATCH($C998,'Policy Characteristics'!$C:$C,0))),"",INDEX('Policy Characteristics'!F:F,MATCH($C998,'Policy Characteristics'!$C:$C,0)))</f>
        <v>0</v>
      </c>
      <c r="M998" s="261">
        <f>IF(ISBLANK(INDEX('Policy Characteristics'!G:G,MATCH($C998,'Policy Characteristics'!$C:$C,0))),"",INDEX('Policy Characteristics'!G:G,MATCH($C998,'Policy Characteristics'!$C:$C,0)))</f>
        <v>1</v>
      </c>
      <c r="N998" s="261">
        <f>IF(ISBLANK(INDEX('Policy Characteristics'!H:H,MATCH($C998,'Policy Characteristics'!$C:$C,0))),"",INDEX('Policy Characteristics'!H:H,MATCH($C998,'Policy Characteristics'!$C:$C,0)))</f>
        <v>0.01</v>
      </c>
      <c r="O998" s="254" t="str">
        <f>IF(ISBLANK(INDEX('Policy Characteristics'!I:I,MATCH($C998,'Policy Characteristics'!$C:$C,0))),"",INDEX('Policy Characteristics'!I:I,MATCH($C998,'Policy Characteristics'!$C:$C,0)))</f>
        <v>% of fuel shifted</v>
      </c>
      <c r="P998" s="254" t="str">
        <f>IF(ISBLANK(INDEX('Policy Characteristics'!J:J,MATCH($C998,'Policy Characteristics'!$C:$C,0))),"",INDEX('Policy Characteristics'!J:J,MATCH($C998,'Policy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98" s="254" t="str">
        <f>IF(ISBLANK(INDEX('Policy Characteristics'!K:K,MATCH($C998,'Policy Characteristics'!$C:$C,0))),"",INDEX('Policy Characteristics'!K:K,MATCH($C998,'Policy Characteristics'!$C:$C,0)))</f>
        <v>industry-ag-main.html#fuel-switching</v>
      </c>
      <c r="R998" s="254" t="str">
        <f>IF(ISBLANK(INDEX('Policy Characteristics'!L:L,MATCH($C998,'Policy Characteristics'!$C:$C,0))),"",INDEX('Policy Characteristics'!L:L,MATCH($C998,'Policy Characteristics'!$C:$C,0)))</f>
        <v>industry-elec-and-hydrogen.html</v>
      </c>
    </row>
    <row r="999" spans="1:18" x14ac:dyDescent="0.25">
      <c r="A999" s="254" t="str">
        <f>IF(ISBLANK(INDEX('Policy Characteristics'!A:A,MATCH($C999,'Policy Characteristics'!$C:$C,0))),"",INDEX('Policy Characteristics'!A:A,MATCH($C999,'Policy Characteristics'!$C:$C,0)))</f>
        <v>Industry</v>
      </c>
      <c r="B999" s="262" t="str">
        <f>IF(ISBLANK(INDEX('Policy Characteristics'!B:B,MATCH($C999,'Policy Characteristics'!$C:$C,0))),"",INDEX('Policy Characteristics'!B:B,MATCH($C999,'Policy Characteristics'!$C:$C,0)))</f>
        <v>Electrification</v>
      </c>
      <c r="C999" s="254" t="str">
        <f t="shared" si="55"/>
        <v>Fraction of Eligible Industrial Energy Use Shifted to Electricity</v>
      </c>
      <c r="D999" s="6" t="s">
        <v>3020</v>
      </c>
      <c r="E999" s="1" t="s">
        <v>3464</v>
      </c>
      <c r="F999" t="s">
        <v>2984</v>
      </c>
      <c r="G999" s="45" t="s">
        <v>3470</v>
      </c>
      <c r="H999" s="47">
        <f t="shared" si="56"/>
        <v>998</v>
      </c>
      <c r="I999" s="324" t="s">
        <v>40</v>
      </c>
      <c r="J999" s="255" t="str">
        <f>IF(ISBLANK(INDEX('Policy Characteristics'!D:D,MATCH($C999,'Policy Characteristics'!$C:$C,0))),"",INDEX('Policy Characteristics'!D:D,MATCH($C999,'Policy Characteristics'!$C:$C,0)))</f>
        <v>Electrification</v>
      </c>
      <c r="K999" s="254" t="str">
        <f>IF(ISBLANK(INDEX('Policy Characteristics'!E:E,MATCH($C999,'Policy Characteristics'!$C:$C,0))),"",INDEX('Policy Characteristics'!E:E,MATCH($C999,'Policy Characteristics'!$C:$C,0)))</f>
        <v>indst shift to electricity</v>
      </c>
      <c r="L999" s="261">
        <f>IF(ISBLANK(INDEX('Policy Characteristics'!F:F,MATCH($C999,'Policy Characteristics'!$C:$C,0))),"",INDEX('Policy Characteristics'!F:F,MATCH($C999,'Policy Characteristics'!$C:$C,0)))</f>
        <v>0</v>
      </c>
      <c r="M999" s="261">
        <f>IF(ISBLANK(INDEX('Policy Characteristics'!G:G,MATCH($C999,'Policy Characteristics'!$C:$C,0))),"",INDEX('Policy Characteristics'!G:G,MATCH($C999,'Policy Characteristics'!$C:$C,0)))</f>
        <v>1</v>
      </c>
      <c r="N999" s="261">
        <f>IF(ISBLANK(INDEX('Policy Characteristics'!H:H,MATCH($C999,'Policy Characteristics'!$C:$C,0))),"",INDEX('Policy Characteristics'!H:H,MATCH($C999,'Policy Characteristics'!$C:$C,0)))</f>
        <v>0.01</v>
      </c>
      <c r="O999" s="254" t="str">
        <f>IF(ISBLANK(INDEX('Policy Characteristics'!I:I,MATCH($C999,'Policy Characteristics'!$C:$C,0))),"",INDEX('Policy Characteristics'!I:I,MATCH($C999,'Policy Characteristics'!$C:$C,0)))</f>
        <v>% of fuel shifted</v>
      </c>
      <c r="P999" s="254" t="str">
        <f>IF(ISBLANK(INDEX('Policy Characteristics'!J:J,MATCH($C999,'Policy Characteristics'!$C:$C,0))),"",INDEX('Policy Characteristics'!J:J,MATCH($C999,'Policy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999" s="254" t="str">
        <f>IF(ISBLANK(INDEX('Policy Characteristics'!K:K,MATCH($C999,'Policy Characteristics'!$C:$C,0))),"",INDEX('Policy Characteristics'!K:K,MATCH($C999,'Policy Characteristics'!$C:$C,0)))</f>
        <v>industry-ag-main.html#fuel-switching</v>
      </c>
      <c r="R999" s="254" t="str">
        <f>IF(ISBLANK(INDEX('Policy Characteristics'!L:L,MATCH($C999,'Policy Characteristics'!$C:$C,0))),"",INDEX('Policy Characteristics'!L:L,MATCH($C999,'Policy Characteristics'!$C:$C,0)))</f>
        <v>industry-elec-and-hydrogen.html</v>
      </c>
    </row>
    <row r="1000" spans="1:18" x14ac:dyDescent="0.25">
      <c r="A1000" s="254" t="str">
        <f>IF(ISBLANK(INDEX('Policy Characteristics'!A:A,MATCH($C1000,'Policy Characteristics'!$C:$C,0))),"",INDEX('Policy Characteristics'!A:A,MATCH($C1000,'Policy Characteristics'!$C:$C,0)))</f>
        <v>Industry</v>
      </c>
      <c r="B1000" s="262" t="str">
        <f>IF(ISBLANK(INDEX('Policy Characteristics'!B:B,MATCH($C1000,'Policy Characteristics'!$C:$C,0))),"",INDEX('Policy Characteristics'!B:B,MATCH($C1000,'Policy Characteristics'!$C:$C,0)))</f>
        <v>Electrification</v>
      </c>
      <c r="C1000" s="254" t="str">
        <f t="shared" si="55"/>
        <v>Fraction of Eligible Industrial Energy Use Shifted to Electricity</v>
      </c>
      <c r="D1000" s="6" t="s">
        <v>3020</v>
      </c>
      <c r="E1000" s="1" t="s">
        <v>3570</v>
      </c>
      <c r="F1000" t="s">
        <v>2984</v>
      </c>
      <c r="G1000" s="45" t="s">
        <v>3471</v>
      </c>
      <c r="H1000" s="47">
        <f t="shared" si="56"/>
        <v>999</v>
      </c>
      <c r="I1000" s="324" t="s">
        <v>40</v>
      </c>
      <c r="J1000" s="255" t="str">
        <f>IF(ISBLANK(INDEX('Policy Characteristics'!D:D,MATCH($C1000,'Policy Characteristics'!$C:$C,0))),"",INDEX('Policy Characteristics'!D:D,MATCH($C1000,'Policy Characteristics'!$C:$C,0)))</f>
        <v>Electrification</v>
      </c>
      <c r="K1000" s="254" t="str">
        <f>IF(ISBLANK(INDEX('Policy Characteristics'!E:E,MATCH($C1000,'Policy Characteristics'!$C:$C,0))),"",INDEX('Policy Characteristics'!E:E,MATCH($C1000,'Policy Characteristics'!$C:$C,0)))</f>
        <v>indst shift to electricity</v>
      </c>
      <c r="L1000" s="261">
        <f>IF(ISBLANK(INDEX('Policy Characteristics'!F:F,MATCH($C1000,'Policy Characteristics'!$C:$C,0))),"",INDEX('Policy Characteristics'!F:F,MATCH($C1000,'Policy Characteristics'!$C:$C,0)))</f>
        <v>0</v>
      </c>
      <c r="M1000" s="261">
        <f>IF(ISBLANK(INDEX('Policy Characteristics'!G:G,MATCH($C1000,'Policy Characteristics'!$C:$C,0))),"",INDEX('Policy Characteristics'!G:G,MATCH($C1000,'Policy Characteristics'!$C:$C,0)))</f>
        <v>1</v>
      </c>
      <c r="N1000" s="261">
        <f>IF(ISBLANK(INDEX('Policy Characteristics'!H:H,MATCH($C1000,'Policy Characteristics'!$C:$C,0))),"",INDEX('Policy Characteristics'!H:H,MATCH($C1000,'Policy Characteristics'!$C:$C,0)))</f>
        <v>0.01</v>
      </c>
      <c r="O1000" s="254" t="str">
        <f>IF(ISBLANK(INDEX('Policy Characteristics'!I:I,MATCH($C1000,'Policy Characteristics'!$C:$C,0))),"",INDEX('Policy Characteristics'!I:I,MATCH($C1000,'Policy Characteristics'!$C:$C,0)))</f>
        <v>% of fuel shifted</v>
      </c>
      <c r="P1000" s="254" t="str">
        <f>IF(ISBLANK(INDEX('Policy Characteristics'!J:J,MATCH($C1000,'Policy Characteristics'!$C:$C,0))),"",INDEX('Policy Characteristics'!J:J,MATCH($C1000,'Policy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00" s="254" t="str">
        <f>IF(ISBLANK(INDEX('Policy Characteristics'!K:K,MATCH($C1000,'Policy Characteristics'!$C:$C,0))),"",INDEX('Policy Characteristics'!K:K,MATCH($C1000,'Policy Characteristics'!$C:$C,0)))</f>
        <v>industry-ag-main.html#fuel-switching</v>
      </c>
      <c r="R1000" s="254" t="str">
        <f>IF(ISBLANK(INDEX('Policy Characteristics'!L:L,MATCH($C1000,'Policy Characteristics'!$C:$C,0))),"",INDEX('Policy Characteristics'!L:L,MATCH($C1000,'Policy Characteristics'!$C:$C,0)))</f>
        <v>industry-elec-and-hydrogen.html</v>
      </c>
    </row>
    <row r="1001" spans="1:18" x14ac:dyDescent="0.25">
      <c r="A1001" s="254" t="str">
        <f>IF(ISBLANK(INDEX('Policy Characteristics'!A:A,MATCH($C1001,'Policy Characteristics'!$C:$C,0))),"",INDEX('Policy Characteristics'!A:A,MATCH($C1001,'Policy Characteristics'!$C:$C,0)))</f>
        <v>Industry</v>
      </c>
      <c r="B1001" s="262" t="str">
        <f>IF(ISBLANK(INDEX('Policy Characteristics'!B:B,MATCH($C1001,'Policy Characteristics'!$C:$C,0))),"",INDEX('Policy Characteristics'!B:B,MATCH($C1001,'Policy Characteristics'!$C:$C,0)))</f>
        <v>Electrification</v>
      </c>
      <c r="C1001" s="254" t="str">
        <f t="shared" si="55"/>
        <v>Fraction of Eligible Industrial Energy Use Shifted to Electricity</v>
      </c>
      <c r="D1001" s="6" t="s">
        <v>3020</v>
      </c>
      <c r="E1001" s="1" t="s">
        <v>3915</v>
      </c>
      <c r="F1001" t="s">
        <v>2984</v>
      </c>
      <c r="G1001" s="45" t="s">
        <v>3891</v>
      </c>
      <c r="H1001" s="47">
        <f t="shared" si="56"/>
        <v>1000</v>
      </c>
      <c r="I1001" s="324" t="s">
        <v>40</v>
      </c>
      <c r="J1001" s="255" t="str">
        <f>IF(ISBLANK(INDEX('Policy Characteristics'!D:D,MATCH($C1001,'Policy Characteristics'!$C:$C,0))),"",INDEX('Policy Characteristics'!D:D,MATCH($C1001,'Policy Characteristics'!$C:$C,0)))</f>
        <v>Electrification</v>
      </c>
      <c r="K1001" s="254" t="str">
        <f>IF(ISBLANK(INDEX('Policy Characteristics'!E:E,MATCH($C1001,'Policy Characteristics'!$C:$C,0))),"",INDEX('Policy Characteristics'!E:E,MATCH($C1001,'Policy Characteristics'!$C:$C,0)))</f>
        <v>indst shift to electricity</v>
      </c>
      <c r="L1001" s="261">
        <f>IF(ISBLANK(INDEX('Policy Characteristics'!F:F,MATCH($C1001,'Policy Characteristics'!$C:$C,0))),"",INDEX('Policy Characteristics'!F:F,MATCH($C1001,'Policy Characteristics'!$C:$C,0)))</f>
        <v>0</v>
      </c>
      <c r="M1001" s="261">
        <f>IF(ISBLANK(INDEX('Policy Characteristics'!G:G,MATCH($C1001,'Policy Characteristics'!$C:$C,0))),"",INDEX('Policy Characteristics'!G:G,MATCH($C1001,'Policy Characteristics'!$C:$C,0)))</f>
        <v>1</v>
      </c>
      <c r="N1001" s="261">
        <f>IF(ISBLANK(INDEX('Policy Characteristics'!H:H,MATCH($C1001,'Policy Characteristics'!$C:$C,0))),"",INDEX('Policy Characteristics'!H:H,MATCH($C1001,'Policy Characteristics'!$C:$C,0)))</f>
        <v>0.01</v>
      </c>
      <c r="O1001" s="254" t="str">
        <f>IF(ISBLANK(INDEX('Policy Characteristics'!I:I,MATCH($C1001,'Policy Characteristics'!$C:$C,0))),"",INDEX('Policy Characteristics'!I:I,MATCH($C1001,'Policy Characteristics'!$C:$C,0)))</f>
        <v>% of fuel shifted</v>
      </c>
      <c r="P1001" s="254" t="str">
        <f>IF(ISBLANK(INDEX('Policy Characteristics'!J:J,MATCH($C1001,'Policy Characteristics'!$C:$C,0))),"",INDEX('Policy Characteristics'!J:J,MATCH($C1001,'Policy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01" s="254" t="str">
        <f>IF(ISBLANK(INDEX('Policy Characteristics'!K:K,MATCH($C1001,'Policy Characteristics'!$C:$C,0))),"",INDEX('Policy Characteristics'!K:K,MATCH($C1001,'Policy Characteristics'!$C:$C,0)))</f>
        <v>industry-ag-main.html#fuel-switching</v>
      </c>
      <c r="R1001" s="254" t="str">
        <f>IF(ISBLANK(INDEX('Policy Characteristics'!L:L,MATCH($C1001,'Policy Characteristics'!$C:$C,0))),"",INDEX('Policy Characteristics'!L:L,MATCH($C1001,'Policy Characteristics'!$C:$C,0)))</f>
        <v>industry-elec-and-hydrogen.html</v>
      </c>
    </row>
    <row r="1002" spans="1:18" x14ac:dyDescent="0.25">
      <c r="A1002" s="254" t="str">
        <f>IF(ISBLANK(INDEX('Policy Characteristics'!A:A,MATCH($C1002,'Policy Characteristics'!$C:$C,0))),"",INDEX('Policy Characteristics'!A:A,MATCH($C1002,'Policy Characteristics'!$C:$C,0)))</f>
        <v>Industry</v>
      </c>
      <c r="B1002" s="262" t="str">
        <f>IF(ISBLANK(INDEX('Policy Characteristics'!B:B,MATCH($C1002,'Policy Characteristics'!$C:$C,0))),"",INDEX('Policy Characteristics'!B:B,MATCH($C1002,'Policy Characteristics'!$C:$C,0)))</f>
        <v>Electrification</v>
      </c>
      <c r="C1002" s="254" t="str">
        <f t="shared" si="55"/>
        <v>Fraction of Eligible Industrial Energy Use Shifted to Electricity</v>
      </c>
      <c r="D1002" s="6" t="s">
        <v>3020</v>
      </c>
      <c r="E1002" s="1" t="s">
        <v>3916</v>
      </c>
      <c r="F1002" t="s">
        <v>2984</v>
      </c>
      <c r="G1002" s="45" t="s">
        <v>3890</v>
      </c>
      <c r="H1002" s="47">
        <f t="shared" si="56"/>
        <v>1001</v>
      </c>
      <c r="I1002" s="324" t="s">
        <v>40</v>
      </c>
      <c r="J1002" s="255" t="str">
        <f>IF(ISBLANK(INDEX('Policy Characteristics'!D:D,MATCH($C1002,'Policy Characteristics'!$C:$C,0))),"",INDEX('Policy Characteristics'!D:D,MATCH($C1002,'Policy Characteristics'!$C:$C,0)))</f>
        <v>Electrification</v>
      </c>
      <c r="K1002" s="254" t="str">
        <f>IF(ISBLANK(INDEX('Policy Characteristics'!E:E,MATCH($C1002,'Policy Characteristics'!$C:$C,0))),"",INDEX('Policy Characteristics'!E:E,MATCH($C1002,'Policy Characteristics'!$C:$C,0)))</f>
        <v>indst shift to electricity</v>
      </c>
      <c r="L1002" s="261">
        <f>IF(ISBLANK(INDEX('Policy Characteristics'!F:F,MATCH($C1002,'Policy Characteristics'!$C:$C,0))),"",INDEX('Policy Characteristics'!F:F,MATCH($C1002,'Policy Characteristics'!$C:$C,0)))</f>
        <v>0</v>
      </c>
      <c r="M1002" s="261">
        <f>IF(ISBLANK(INDEX('Policy Characteristics'!G:G,MATCH($C1002,'Policy Characteristics'!$C:$C,0))),"",INDEX('Policy Characteristics'!G:G,MATCH($C1002,'Policy Characteristics'!$C:$C,0)))</f>
        <v>1</v>
      </c>
      <c r="N1002" s="261">
        <f>IF(ISBLANK(INDEX('Policy Characteristics'!H:H,MATCH($C1002,'Policy Characteristics'!$C:$C,0))),"",INDEX('Policy Characteristics'!H:H,MATCH($C1002,'Policy Characteristics'!$C:$C,0)))</f>
        <v>0.01</v>
      </c>
      <c r="O1002" s="254" t="str">
        <f>IF(ISBLANK(INDEX('Policy Characteristics'!I:I,MATCH($C1002,'Policy Characteristics'!$C:$C,0))),"",INDEX('Policy Characteristics'!I:I,MATCH($C1002,'Policy Characteristics'!$C:$C,0)))</f>
        <v>% of fuel shifted</v>
      </c>
      <c r="P1002" s="254" t="str">
        <f>IF(ISBLANK(INDEX('Policy Characteristics'!J:J,MATCH($C1002,'Policy Characteristics'!$C:$C,0))),"",INDEX('Policy Characteristics'!J:J,MATCH($C1002,'Policy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02" s="254" t="str">
        <f>IF(ISBLANK(INDEX('Policy Characteristics'!K:K,MATCH($C1002,'Policy Characteristics'!$C:$C,0))),"",INDEX('Policy Characteristics'!K:K,MATCH($C1002,'Policy Characteristics'!$C:$C,0)))</f>
        <v>industry-ag-main.html#fuel-switching</v>
      </c>
      <c r="R1002" s="254" t="str">
        <f>IF(ISBLANK(INDEX('Policy Characteristics'!L:L,MATCH($C1002,'Policy Characteristics'!$C:$C,0))),"",INDEX('Policy Characteristics'!L:L,MATCH($C1002,'Policy Characteristics'!$C:$C,0)))</f>
        <v>industry-elec-and-hydrogen.html</v>
      </c>
    </row>
    <row r="1003" spans="1:18" x14ac:dyDescent="0.25">
      <c r="A1003" s="254" t="str">
        <f>IF(ISBLANK(INDEX('Policy Characteristics'!A:A,MATCH($C1003,'Policy Characteristics'!$C:$C,0))),"",INDEX('Policy Characteristics'!A:A,MATCH($C1003,'Policy Characteristics'!$C:$C,0)))</f>
        <v>Industry</v>
      </c>
      <c r="B1003" s="262" t="str">
        <f>IF(ISBLANK(INDEX('Policy Characteristics'!B:B,MATCH($C1003,'Policy Characteristics'!$C:$C,0))),"",INDEX('Policy Characteristics'!B:B,MATCH($C1003,'Policy Characteristics'!$C:$C,0)))</f>
        <v>Electrification</v>
      </c>
      <c r="C1003" s="254" t="str">
        <f t="shared" si="55"/>
        <v>Fraction of Eligible Industrial Energy Use Shifted to Electricity</v>
      </c>
      <c r="D1003" s="6" t="s">
        <v>3020</v>
      </c>
      <c r="E1003" s="1" t="s">
        <v>3917</v>
      </c>
      <c r="F1003" t="s">
        <v>2984</v>
      </c>
      <c r="G1003" s="45" t="s">
        <v>3892</v>
      </c>
      <c r="H1003" s="47">
        <f t="shared" si="56"/>
        <v>1002</v>
      </c>
      <c r="I1003" s="324" t="s">
        <v>40</v>
      </c>
      <c r="J1003" s="255" t="str">
        <f>IF(ISBLANK(INDEX('Policy Characteristics'!D:D,MATCH($C1003,'Policy Characteristics'!$C:$C,0))),"",INDEX('Policy Characteristics'!D:D,MATCH($C1003,'Policy Characteristics'!$C:$C,0)))</f>
        <v>Electrification</v>
      </c>
      <c r="K1003" s="254" t="str">
        <f>IF(ISBLANK(INDEX('Policy Characteristics'!E:E,MATCH($C1003,'Policy Characteristics'!$C:$C,0))),"",INDEX('Policy Characteristics'!E:E,MATCH($C1003,'Policy Characteristics'!$C:$C,0)))</f>
        <v>indst shift to electricity</v>
      </c>
      <c r="L1003" s="261">
        <f>IF(ISBLANK(INDEX('Policy Characteristics'!F:F,MATCH($C1003,'Policy Characteristics'!$C:$C,0))),"",INDEX('Policy Characteristics'!F:F,MATCH($C1003,'Policy Characteristics'!$C:$C,0)))</f>
        <v>0</v>
      </c>
      <c r="M1003" s="261">
        <f>IF(ISBLANK(INDEX('Policy Characteristics'!G:G,MATCH($C1003,'Policy Characteristics'!$C:$C,0))),"",INDEX('Policy Characteristics'!G:G,MATCH($C1003,'Policy Characteristics'!$C:$C,0)))</f>
        <v>1</v>
      </c>
      <c r="N1003" s="261">
        <f>IF(ISBLANK(INDEX('Policy Characteristics'!H:H,MATCH($C1003,'Policy Characteristics'!$C:$C,0))),"",INDEX('Policy Characteristics'!H:H,MATCH($C1003,'Policy Characteristics'!$C:$C,0)))</f>
        <v>0.01</v>
      </c>
      <c r="O1003" s="254" t="str">
        <f>IF(ISBLANK(INDEX('Policy Characteristics'!I:I,MATCH($C1003,'Policy Characteristics'!$C:$C,0))),"",INDEX('Policy Characteristics'!I:I,MATCH($C1003,'Policy Characteristics'!$C:$C,0)))</f>
        <v>% of fuel shifted</v>
      </c>
      <c r="P1003" s="254" t="str">
        <f>IF(ISBLANK(INDEX('Policy Characteristics'!J:J,MATCH($C1003,'Policy Characteristics'!$C:$C,0))),"",INDEX('Policy Characteristics'!J:J,MATCH($C1003,'Policy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03" s="254" t="str">
        <f>IF(ISBLANK(INDEX('Policy Characteristics'!K:K,MATCH($C1003,'Policy Characteristics'!$C:$C,0))),"",INDEX('Policy Characteristics'!K:K,MATCH($C1003,'Policy Characteristics'!$C:$C,0)))</f>
        <v>industry-ag-main.html#fuel-switching</v>
      </c>
      <c r="R1003" s="254" t="str">
        <f>IF(ISBLANK(INDEX('Policy Characteristics'!L:L,MATCH($C1003,'Policy Characteristics'!$C:$C,0))),"",INDEX('Policy Characteristics'!L:L,MATCH($C1003,'Policy Characteristics'!$C:$C,0)))</f>
        <v>industry-elec-and-hydrogen.html</v>
      </c>
    </row>
    <row r="1004" spans="1:18" x14ac:dyDescent="0.25">
      <c r="A1004" s="254" t="str">
        <f>IF(ISBLANK(INDEX('Policy Characteristics'!A:A,MATCH($C1004,'Policy Characteristics'!$C:$C,0))),"",INDEX('Policy Characteristics'!A:A,MATCH($C1004,'Policy Characteristics'!$C:$C,0)))</f>
        <v>Industry</v>
      </c>
      <c r="B1004" s="262" t="str">
        <f>IF(ISBLANK(INDEX('Policy Characteristics'!B:B,MATCH($C1004,'Policy Characteristics'!$C:$C,0))),"",INDEX('Policy Characteristics'!B:B,MATCH($C1004,'Policy Characteristics'!$C:$C,0)))</f>
        <v>Electrification</v>
      </c>
      <c r="C1004" s="254" t="str">
        <f t="shared" si="55"/>
        <v>Fraction of Eligible Industrial Energy Use Shifted to Electricity</v>
      </c>
      <c r="D1004" s="6" t="s">
        <v>3021</v>
      </c>
      <c r="E1004" s="1" t="s">
        <v>3459</v>
      </c>
      <c r="F1004" t="s">
        <v>2985</v>
      </c>
      <c r="G1004" s="45" t="s">
        <v>3465</v>
      </c>
      <c r="H1004" s="47">
        <f t="shared" si="56"/>
        <v>1003</v>
      </c>
      <c r="I1004" s="324" t="s">
        <v>40</v>
      </c>
      <c r="J1004" s="255" t="str">
        <f>IF(ISBLANK(INDEX('Policy Characteristics'!D:D,MATCH($C1004,'Policy Characteristics'!$C:$C,0))),"",INDEX('Policy Characteristics'!D:D,MATCH($C1004,'Policy Characteristics'!$C:$C,0)))</f>
        <v>Electrification</v>
      </c>
      <c r="K1004" s="254" t="str">
        <f>IF(ISBLANK(INDEX('Policy Characteristics'!E:E,MATCH($C1004,'Policy Characteristics'!$C:$C,0))),"",INDEX('Policy Characteristics'!E:E,MATCH($C1004,'Policy Characteristics'!$C:$C,0)))</f>
        <v>indst shift to electricity</v>
      </c>
      <c r="L1004" s="261">
        <f>IF(ISBLANK(INDEX('Policy Characteristics'!F:F,MATCH($C1004,'Policy Characteristics'!$C:$C,0))),"",INDEX('Policy Characteristics'!F:F,MATCH($C1004,'Policy Characteristics'!$C:$C,0)))</f>
        <v>0</v>
      </c>
      <c r="M1004" s="261">
        <f>IF(ISBLANK(INDEX('Policy Characteristics'!G:G,MATCH($C1004,'Policy Characteristics'!$C:$C,0))),"",INDEX('Policy Characteristics'!G:G,MATCH($C1004,'Policy Characteristics'!$C:$C,0)))</f>
        <v>1</v>
      </c>
      <c r="N1004" s="261">
        <f>IF(ISBLANK(INDEX('Policy Characteristics'!H:H,MATCH($C1004,'Policy Characteristics'!$C:$C,0))),"",INDEX('Policy Characteristics'!H:H,MATCH($C1004,'Policy Characteristics'!$C:$C,0)))</f>
        <v>0.01</v>
      </c>
      <c r="O1004" s="254" t="str">
        <f>IF(ISBLANK(INDEX('Policy Characteristics'!I:I,MATCH($C1004,'Policy Characteristics'!$C:$C,0))),"",INDEX('Policy Characteristics'!I:I,MATCH($C1004,'Policy Characteristics'!$C:$C,0)))</f>
        <v>% of fuel shifted</v>
      </c>
      <c r="P1004" s="254" t="str">
        <f>IF(ISBLANK(INDEX('Policy Characteristics'!J:J,MATCH($C1004,'Policy Characteristics'!$C:$C,0))),"",INDEX('Policy Characteristics'!J:J,MATCH($C1004,'Policy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04" s="254" t="str">
        <f>IF(ISBLANK(INDEX('Policy Characteristics'!K:K,MATCH($C1004,'Policy Characteristics'!$C:$C,0))),"",INDEX('Policy Characteristics'!K:K,MATCH($C1004,'Policy Characteristics'!$C:$C,0)))</f>
        <v>industry-ag-main.html#fuel-switching</v>
      </c>
      <c r="R1004" s="254" t="str">
        <f>IF(ISBLANK(INDEX('Policy Characteristics'!L:L,MATCH($C1004,'Policy Characteristics'!$C:$C,0))),"",INDEX('Policy Characteristics'!L:L,MATCH($C1004,'Policy Characteristics'!$C:$C,0)))</f>
        <v>industry-elec-and-hydrogen.html</v>
      </c>
    </row>
    <row r="1005" spans="1:18" x14ac:dyDescent="0.25">
      <c r="A1005" s="254" t="str">
        <f>IF(ISBLANK(INDEX('Policy Characteristics'!A:A,MATCH($C1005,'Policy Characteristics'!$C:$C,0))),"",INDEX('Policy Characteristics'!A:A,MATCH($C1005,'Policy Characteristics'!$C:$C,0)))</f>
        <v>Industry</v>
      </c>
      <c r="B1005" s="262" t="str">
        <f>IF(ISBLANK(INDEX('Policy Characteristics'!B:B,MATCH($C1005,'Policy Characteristics'!$C:$C,0))),"",INDEX('Policy Characteristics'!B:B,MATCH($C1005,'Policy Characteristics'!$C:$C,0)))</f>
        <v>Electrification</v>
      </c>
      <c r="C1005" s="254" t="str">
        <f t="shared" si="55"/>
        <v>Fraction of Eligible Industrial Energy Use Shifted to Electricity</v>
      </c>
      <c r="D1005" s="6" t="s">
        <v>3021</v>
      </c>
      <c r="E1005" s="1" t="s">
        <v>3460</v>
      </c>
      <c r="F1005" t="s">
        <v>2985</v>
      </c>
      <c r="G1005" s="45" t="s">
        <v>3466</v>
      </c>
      <c r="H1005" s="47">
        <f t="shared" si="56"/>
        <v>1004</v>
      </c>
      <c r="I1005" s="324" t="s">
        <v>40</v>
      </c>
      <c r="J1005" s="255" t="str">
        <f>IF(ISBLANK(INDEX('Policy Characteristics'!D:D,MATCH($C1005,'Policy Characteristics'!$C:$C,0))),"",INDEX('Policy Characteristics'!D:D,MATCH($C1005,'Policy Characteristics'!$C:$C,0)))</f>
        <v>Electrification</v>
      </c>
      <c r="K1005" s="254" t="str">
        <f>IF(ISBLANK(INDEX('Policy Characteristics'!E:E,MATCH($C1005,'Policy Characteristics'!$C:$C,0))),"",INDEX('Policy Characteristics'!E:E,MATCH($C1005,'Policy Characteristics'!$C:$C,0)))</f>
        <v>indst shift to electricity</v>
      </c>
      <c r="L1005" s="261">
        <f>IF(ISBLANK(INDEX('Policy Characteristics'!F:F,MATCH($C1005,'Policy Characteristics'!$C:$C,0))),"",INDEX('Policy Characteristics'!F:F,MATCH($C1005,'Policy Characteristics'!$C:$C,0)))</f>
        <v>0</v>
      </c>
      <c r="M1005" s="261">
        <f>IF(ISBLANK(INDEX('Policy Characteristics'!G:G,MATCH($C1005,'Policy Characteristics'!$C:$C,0))),"",INDEX('Policy Characteristics'!G:G,MATCH($C1005,'Policy Characteristics'!$C:$C,0)))</f>
        <v>1</v>
      </c>
      <c r="N1005" s="261">
        <f>IF(ISBLANK(INDEX('Policy Characteristics'!H:H,MATCH($C1005,'Policy Characteristics'!$C:$C,0))),"",INDEX('Policy Characteristics'!H:H,MATCH($C1005,'Policy Characteristics'!$C:$C,0)))</f>
        <v>0.01</v>
      </c>
      <c r="O1005" s="254" t="str">
        <f>IF(ISBLANK(INDEX('Policy Characteristics'!I:I,MATCH($C1005,'Policy Characteristics'!$C:$C,0))),"",INDEX('Policy Characteristics'!I:I,MATCH($C1005,'Policy Characteristics'!$C:$C,0)))</f>
        <v>% of fuel shifted</v>
      </c>
      <c r="P1005" s="254" t="str">
        <f>IF(ISBLANK(INDEX('Policy Characteristics'!J:J,MATCH($C1005,'Policy Characteristics'!$C:$C,0))),"",INDEX('Policy Characteristics'!J:J,MATCH($C1005,'Policy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05" s="254" t="str">
        <f>IF(ISBLANK(INDEX('Policy Characteristics'!K:K,MATCH($C1005,'Policy Characteristics'!$C:$C,0))),"",INDEX('Policy Characteristics'!K:K,MATCH($C1005,'Policy Characteristics'!$C:$C,0)))</f>
        <v>industry-ag-main.html#fuel-switching</v>
      </c>
      <c r="R1005" s="254" t="str">
        <f>IF(ISBLANK(INDEX('Policy Characteristics'!L:L,MATCH($C1005,'Policy Characteristics'!$C:$C,0))),"",INDEX('Policy Characteristics'!L:L,MATCH($C1005,'Policy Characteristics'!$C:$C,0)))</f>
        <v>industry-elec-and-hydrogen.html</v>
      </c>
    </row>
    <row r="1006" spans="1:18" x14ac:dyDescent="0.25">
      <c r="A1006" s="254" t="str">
        <f>IF(ISBLANK(INDEX('Policy Characteristics'!A:A,MATCH($C1006,'Policy Characteristics'!$C:$C,0))),"",INDEX('Policy Characteristics'!A:A,MATCH($C1006,'Policy Characteristics'!$C:$C,0)))</f>
        <v>Industry</v>
      </c>
      <c r="B1006" s="262" t="str">
        <f>IF(ISBLANK(INDEX('Policy Characteristics'!B:B,MATCH($C1006,'Policy Characteristics'!$C:$C,0))),"",INDEX('Policy Characteristics'!B:B,MATCH($C1006,'Policy Characteristics'!$C:$C,0)))</f>
        <v>Electrification</v>
      </c>
      <c r="C1006" s="254" t="str">
        <f t="shared" si="55"/>
        <v>Fraction of Eligible Industrial Energy Use Shifted to Electricity</v>
      </c>
      <c r="D1006" s="6" t="s">
        <v>3021</v>
      </c>
      <c r="E1006" s="1" t="s">
        <v>3461</v>
      </c>
      <c r="F1006" t="s">
        <v>2985</v>
      </c>
      <c r="G1006" s="45" t="s">
        <v>3467</v>
      </c>
      <c r="H1006" s="47">
        <f t="shared" si="56"/>
        <v>1005</v>
      </c>
      <c r="I1006" s="324" t="s">
        <v>40</v>
      </c>
      <c r="J1006" s="255" t="str">
        <f>IF(ISBLANK(INDEX('Policy Characteristics'!D:D,MATCH($C1006,'Policy Characteristics'!$C:$C,0))),"",INDEX('Policy Characteristics'!D:D,MATCH($C1006,'Policy Characteristics'!$C:$C,0)))</f>
        <v>Electrification</v>
      </c>
      <c r="K1006" s="254" t="str">
        <f>IF(ISBLANK(INDEX('Policy Characteristics'!E:E,MATCH($C1006,'Policy Characteristics'!$C:$C,0))),"",INDEX('Policy Characteristics'!E:E,MATCH($C1006,'Policy Characteristics'!$C:$C,0)))</f>
        <v>indst shift to electricity</v>
      </c>
      <c r="L1006" s="261">
        <f>IF(ISBLANK(INDEX('Policy Characteristics'!F:F,MATCH($C1006,'Policy Characteristics'!$C:$C,0))),"",INDEX('Policy Characteristics'!F:F,MATCH($C1006,'Policy Characteristics'!$C:$C,0)))</f>
        <v>0</v>
      </c>
      <c r="M1006" s="261">
        <f>IF(ISBLANK(INDEX('Policy Characteristics'!G:G,MATCH($C1006,'Policy Characteristics'!$C:$C,0))),"",INDEX('Policy Characteristics'!G:G,MATCH($C1006,'Policy Characteristics'!$C:$C,0)))</f>
        <v>1</v>
      </c>
      <c r="N1006" s="261">
        <f>IF(ISBLANK(INDEX('Policy Characteristics'!H:H,MATCH($C1006,'Policy Characteristics'!$C:$C,0))),"",INDEX('Policy Characteristics'!H:H,MATCH($C1006,'Policy Characteristics'!$C:$C,0)))</f>
        <v>0.01</v>
      </c>
      <c r="O1006" s="254" t="str">
        <f>IF(ISBLANK(INDEX('Policy Characteristics'!I:I,MATCH($C1006,'Policy Characteristics'!$C:$C,0))),"",INDEX('Policy Characteristics'!I:I,MATCH($C1006,'Policy Characteristics'!$C:$C,0)))</f>
        <v>% of fuel shifted</v>
      </c>
      <c r="P1006" s="254" t="str">
        <f>IF(ISBLANK(INDEX('Policy Characteristics'!J:J,MATCH($C1006,'Policy Characteristics'!$C:$C,0))),"",INDEX('Policy Characteristics'!J:J,MATCH($C1006,'Policy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06" s="254" t="str">
        <f>IF(ISBLANK(INDEX('Policy Characteristics'!K:K,MATCH($C1006,'Policy Characteristics'!$C:$C,0))),"",INDEX('Policy Characteristics'!K:K,MATCH($C1006,'Policy Characteristics'!$C:$C,0)))</f>
        <v>industry-ag-main.html#fuel-switching</v>
      </c>
      <c r="R1006" s="254" t="str">
        <f>IF(ISBLANK(INDEX('Policy Characteristics'!L:L,MATCH($C1006,'Policy Characteristics'!$C:$C,0))),"",INDEX('Policy Characteristics'!L:L,MATCH($C1006,'Policy Characteristics'!$C:$C,0)))</f>
        <v>industry-elec-and-hydrogen.html</v>
      </c>
    </row>
    <row r="1007" spans="1:18" x14ac:dyDescent="0.25">
      <c r="A1007" s="254" t="str">
        <f>IF(ISBLANK(INDEX('Policy Characteristics'!A:A,MATCH($C1007,'Policy Characteristics'!$C:$C,0))),"",INDEX('Policy Characteristics'!A:A,MATCH($C1007,'Policy Characteristics'!$C:$C,0)))</f>
        <v>Industry</v>
      </c>
      <c r="B1007" s="262" t="str">
        <f>IF(ISBLANK(INDEX('Policy Characteristics'!B:B,MATCH($C1007,'Policy Characteristics'!$C:$C,0))),"",INDEX('Policy Characteristics'!B:B,MATCH($C1007,'Policy Characteristics'!$C:$C,0)))</f>
        <v>Electrification</v>
      </c>
      <c r="C1007" s="254" t="str">
        <f t="shared" si="55"/>
        <v>Fraction of Eligible Industrial Energy Use Shifted to Electricity</v>
      </c>
      <c r="D1007" s="6" t="s">
        <v>3021</v>
      </c>
      <c r="E1007" s="1" t="s">
        <v>3462</v>
      </c>
      <c r="F1007" t="s">
        <v>2985</v>
      </c>
      <c r="G1007" s="45" t="s">
        <v>3468</v>
      </c>
      <c r="H1007" s="47">
        <f t="shared" si="56"/>
        <v>1006</v>
      </c>
      <c r="I1007" s="324" t="s">
        <v>40</v>
      </c>
      <c r="J1007" s="255" t="str">
        <f>IF(ISBLANK(INDEX('Policy Characteristics'!D:D,MATCH($C1007,'Policy Characteristics'!$C:$C,0))),"",INDEX('Policy Characteristics'!D:D,MATCH($C1007,'Policy Characteristics'!$C:$C,0)))</f>
        <v>Electrification</v>
      </c>
      <c r="K1007" s="254" t="str">
        <f>IF(ISBLANK(INDEX('Policy Characteristics'!E:E,MATCH($C1007,'Policy Characteristics'!$C:$C,0))),"",INDEX('Policy Characteristics'!E:E,MATCH($C1007,'Policy Characteristics'!$C:$C,0)))</f>
        <v>indst shift to electricity</v>
      </c>
      <c r="L1007" s="261">
        <f>IF(ISBLANK(INDEX('Policy Characteristics'!F:F,MATCH($C1007,'Policy Characteristics'!$C:$C,0))),"",INDEX('Policy Characteristics'!F:F,MATCH($C1007,'Policy Characteristics'!$C:$C,0)))</f>
        <v>0</v>
      </c>
      <c r="M1007" s="261">
        <f>IF(ISBLANK(INDEX('Policy Characteristics'!G:G,MATCH($C1007,'Policy Characteristics'!$C:$C,0))),"",INDEX('Policy Characteristics'!G:G,MATCH($C1007,'Policy Characteristics'!$C:$C,0)))</f>
        <v>1</v>
      </c>
      <c r="N1007" s="261">
        <f>IF(ISBLANK(INDEX('Policy Characteristics'!H:H,MATCH($C1007,'Policy Characteristics'!$C:$C,0))),"",INDEX('Policy Characteristics'!H:H,MATCH($C1007,'Policy Characteristics'!$C:$C,0)))</f>
        <v>0.01</v>
      </c>
      <c r="O1007" s="254" t="str">
        <f>IF(ISBLANK(INDEX('Policy Characteristics'!I:I,MATCH($C1007,'Policy Characteristics'!$C:$C,0))),"",INDEX('Policy Characteristics'!I:I,MATCH($C1007,'Policy Characteristics'!$C:$C,0)))</f>
        <v>% of fuel shifted</v>
      </c>
      <c r="P1007" s="254" t="str">
        <f>IF(ISBLANK(INDEX('Policy Characteristics'!J:J,MATCH($C1007,'Policy Characteristics'!$C:$C,0))),"",INDEX('Policy Characteristics'!J:J,MATCH($C1007,'Policy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07" s="254" t="str">
        <f>IF(ISBLANK(INDEX('Policy Characteristics'!K:K,MATCH($C1007,'Policy Characteristics'!$C:$C,0))),"",INDEX('Policy Characteristics'!K:K,MATCH($C1007,'Policy Characteristics'!$C:$C,0)))</f>
        <v>industry-ag-main.html#fuel-switching</v>
      </c>
      <c r="R1007" s="254" t="str">
        <f>IF(ISBLANK(INDEX('Policy Characteristics'!L:L,MATCH($C1007,'Policy Characteristics'!$C:$C,0))),"",INDEX('Policy Characteristics'!L:L,MATCH($C1007,'Policy Characteristics'!$C:$C,0)))</f>
        <v>industry-elec-and-hydrogen.html</v>
      </c>
    </row>
    <row r="1008" spans="1:18" x14ac:dyDescent="0.25">
      <c r="A1008" s="254" t="str">
        <f>IF(ISBLANK(INDEX('Policy Characteristics'!A:A,MATCH($C1008,'Policy Characteristics'!$C:$C,0))),"",INDEX('Policy Characteristics'!A:A,MATCH($C1008,'Policy Characteristics'!$C:$C,0)))</f>
        <v>Industry</v>
      </c>
      <c r="B1008" s="262" t="str">
        <f>IF(ISBLANK(INDEX('Policy Characteristics'!B:B,MATCH($C1008,'Policy Characteristics'!$C:$C,0))),"",INDEX('Policy Characteristics'!B:B,MATCH($C1008,'Policy Characteristics'!$C:$C,0)))</f>
        <v>Electrification</v>
      </c>
      <c r="C1008" s="254" t="str">
        <f t="shared" si="55"/>
        <v>Fraction of Eligible Industrial Energy Use Shifted to Electricity</v>
      </c>
      <c r="D1008" s="6" t="s">
        <v>3021</v>
      </c>
      <c r="E1008" s="1" t="s">
        <v>3463</v>
      </c>
      <c r="F1008" t="s">
        <v>2985</v>
      </c>
      <c r="G1008" s="45" t="s">
        <v>3469</v>
      </c>
      <c r="H1008" s="47">
        <f t="shared" si="56"/>
        <v>1007</v>
      </c>
      <c r="I1008" s="324" t="s">
        <v>40</v>
      </c>
      <c r="J1008" s="255" t="str">
        <f>IF(ISBLANK(INDEX('Policy Characteristics'!D:D,MATCH($C1008,'Policy Characteristics'!$C:$C,0))),"",INDEX('Policy Characteristics'!D:D,MATCH($C1008,'Policy Characteristics'!$C:$C,0)))</f>
        <v>Electrification</v>
      </c>
      <c r="K1008" s="254" t="str">
        <f>IF(ISBLANK(INDEX('Policy Characteristics'!E:E,MATCH($C1008,'Policy Characteristics'!$C:$C,0))),"",INDEX('Policy Characteristics'!E:E,MATCH($C1008,'Policy Characteristics'!$C:$C,0)))</f>
        <v>indst shift to electricity</v>
      </c>
      <c r="L1008" s="261">
        <f>IF(ISBLANK(INDEX('Policy Characteristics'!F:F,MATCH($C1008,'Policy Characteristics'!$C:$C,0))),"",INDEX('Policy Characteristics'!F:F,MATCH($C1008,'Policy Characteristics'!$C:$C,0)))</f>
        <v>0</v>
      </c>
      <c r="M1008" s="261">
        <f>IF(ISBLANK(INDEX('Policy Characteristics'!G:G,MATCH($C1008,'Policy Characteristics'!$C:$C,0))),"",INDEX('Policy Characteristics'!G:G,MATCH($C1008,'Policy Characteristics'!$C:$C,0)))</f>
        <v>1</v>
      </c>
      <c r="N1008" s="261">
        <f>IF(ISBLANK(INDEX('Policy Characteristics'!H:H,MATCH($C1008,'Policy Characteristics'!$C:$C,0))),"",INDEX('Policy Characteristics'!H:H,MATCH($C1008,'Policy Characteristics'!$C:$C,0)))</f>
        <v>0.01</v>
      </c>
      <c r="O1008" s="254" t="str">
        <f>IF(ISBLANK(INDEX('Policy Characteristics'!I:I,MATCH($C1008,'Policy Characteristics'!$C:$C,0))),"",INDEX('Policy Characteristics'!I:I,MATCH($C1008,'Policy Characteristics'!$C:$C,0)))</f>
        <v>% of fuel shifted</v>
      </c>
      <c r="P1008" s="254" t="str">
        <f>IF(ISBLANK(INDEX('Policy Characteristics'!J:J,MATCH($C1008,'Policy Characteristics'!$C:$C,0))),"",INDEX('Policy Characteristics'!J:J,MATCH($C1008,'Policy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08" s="254" t="str">
        <f>IF(ISBLANK(INDEX('Policy Characteristics'!K:K,MATCH($C1008,'Policy Characteristics'!$C:$C,0))),"",INDEX('Policy Characteristics'!K:K,MATCH($C1008,'Policy Characteristics'!$C:$C,0)))</f>
        <v>industry-ag-main.html#fuel-switching</v>
      </c>
      <c r="R1008" s="254" t="str">
        <f>IF(ISBLANK(INDEX('Policy Characteristics'!L:L,MATCH($C1008,'Policy Characteristics'!$C:$C,0))),"",INDEX('Policy Characteristics'!L:L,MATCH($C1008,'Policy Characteristics'!$C:$C,0)))</f>
        <v>industry-elec-and-hydrogen.html</v>
      </c>
    </row>
    <row r="1009" spans="1:18" x14ac:dyDescent="0.25">
      <c r="A1009" s="254" t="str">
        <f>IF(ISBLANK(INDEX('Policy Characteristics'!A:A,MATCH($C1009,'Policy Characteristics'!$C:$C,0))),"",INDEX('Policy Characteristics'!A:A,MATCH($C1009,'Policy Characteristics'!$C:$C,0)))</f>
        <v>Industry</v>
      </c>
      <c r="B1009" s="262" t="str">
        <f>IF(ISBLANK(INDEX('Policy Characteristics'!B:B,MATCH($C1009,'Policy Characteristics'!$C:$C,0))),"",INDEX('Policy Characteristics'!B:B,MATCH($C1009,'Policy Characteristics'!$C:$C,0)))</f>
        <v>Electrification</v>
      </c>
      <c r="C1009" s="254" t="str">
        <f t="shared" ref="C1009:C1072" si="57">C$944</f>
        <v>Fraction of Eligible Industrial Energy Use Shifted to Electricity</v>
      </c>
      <c r="D1009" s="6" t="s">
        <v>3021</v>
      </c>
      <c r="E1009" s="1" t="s">
        <v>3464</v>
      </c>
      <c r="F1009" t="s">
        <v>2985</v>
      </c>
      <c r="G1009" s="45" t="s">
        <v>3470</v>
      </c>
      <c r="H1009" s="47">
        <f t="shared" si="56"/>
        <v>1008</v>
      </c>
      <c r="I1009" s="324" t="s">
        <v>40</v>
      </c>
      <c r="J1009" s="255" t="str">
        <f>IF(ISBLANK(INDEX('Policy Characteristics'!D:D,MATCH($C1009,'Policy Characteristics'!$C:$C,0))),"",INDEX('Policy Characteristics'!D:D,MATCH($C1009,'Policy Characteristics'!$C:$C,0)))</f>
        <v>Electrification</v>
      </c>
      <c r="K1009" s="254" t="str">
        <f>IF(ISBLANK(INDEX('Policy Characteristics'!E:E,MATCH($C1009,'Policy Characteristics'!$C:$C,0))),"",INDEX('Policy Characteristics'!E:E,MATCH($C1009,'Policy Characteristics'!$C:$C,0)))</f>
        <v>indst shift to electricity</v>
      </c>
      <c r="L1009" s="261">
        <f>IF(ISBLANK(INDEX('Policy Characteristics'!F:F,MATCH($C1009,'Policy Characteristics'!$C:$C,0))),"",INDEX('Policy Characteristics'!F:F,MATCH($C1009,'Policy Characteristics'!$C:$C,0)))</f>
        <v>0</v>
      </c>
      <c r="M1009" s="261">
        <f>IF(ISBLANK(INDEX('Policy Characteristics'!G:G,MATCH($C1009,'Policy Characteristics'!$C:$C,0))),"",INDEX('Policy Characteristics'!G:G,MATCH($C1009,'Policy Characteristics'!$C:$C,0)))</f>
        <v>1</v>
      </c>
      <c r="N1009" s="261">
        <f>IF(ISBLANK(INDEX('Policy Characteristics'!H:H,MATCH($C1009,'Policy Characteristics'!$C:$C,0))),"",INDEX('Policy Characteristics'!H:H,MATCH($C1009,'Policy Characteristics'!$C:$C,0)))</f>
        <v>0.01</v>
      </c>
      <c r="O1009" s="254" t="str">
        <f>IF(ISBLANK(INDEX('Policy Characteristics'!I:I,MATCH($C1009,'Policy Characteristics'!$C:$C,0))),"",INDEX('Policy Characteristics'!I:I,MATCH($C1009,'Policy Characteristics'!$C:$C,0)))</f>
        <v>% of fuel shifted</v>
      </c>
      <c r="P1009" s="254" t="str">
        <f>IF(ISBLANK(INDEX('Policy Characteristics'!J:J,MATCH($C1009,'Policy Characteristics'!$C:$C,0))),"",INDEX('Policy Characteristics'!J:J,MATCH($C1009,'Policy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09" s="254" t="str">
        <f>IF(ISBLANK(INDEX('Policy Characteristics'!K:K,MATCH($C1009,'Policy Characteristics'!$C:$C,0))),"",INDEX('Policy Characteristics'!K:K,MATCH($C1009,'Policy Characteristics'!$C:$C,0)))</f>
        <v>industry-ag-main.html#fuel-switching</v>
      </c>
      <c r="R1009" s="254" t="str">
        <f>IF(ISBLANK(INDEX('Policy Characteristics'!L:L,MATCH($C1009,'Policy Characteristics'!$C:$C,0))),"",INDEX('Policy Characteristics'!L:L,MATCH($C1009,'Policy Characteristics'!$C:$C,0)))</f>
        <v>industry-elec-and-hydrogen.html</v>
      </c>
    </row>
    <row r="1010" spans="1:18" x14ac:dyDescent="0.25">
      <c r="A1010" s="254" t="str">
        <f>IF(ISBLANK(INDEX('Policy Characteristics'!A:A,MATCH($C1010,'Policy Characteristics'!$C:$C,0))),"",INDEX('Policy Characteristics'!A:A,MATCH($C1010,'Policy Characteristics'!$C:$C,0)))</f>
        <v>Industry</v>
      </c>
      <c r="B1010" s="262" t="str">
        <f>IF(ISBLANK(INDEX('Policy Characteristics'!B:B,MATCH($C1010,'Policy Characteristics'!$C:$C,0))),"",INDEX('Policy Characteristics'!B:B,MATCH($C1010,'Policy Characteristics'!$C:$C,0)))</f>
        <v>Electrification</v>
      </c>
      <c r="C1010" s="254" t="str">
        <f t="shared" si="57"/>
        <v>Fraction of Eligible Industrial Energy Use Shifted to Electricity</v>
      </c>
      <c r="D1010" s="6" t="s">
        <v>3021</v>
      </c>
      <c r="E1010" s="1" t="s">
        <v>3570</v>
      </c>
      <c r="F1010" t="s">
        <v>2985</v>
      </c>
      <c r="G1010" s="45" t="s">
        <v>3471</v>
      </c>
      <c r="H1010" s="47">
        <f t="shared" si="56"/>
        <v>1009</v>
      </c>
      <c r="I1010" s="324" t="s">
        <v>40</v>
      </c>
      <c r="J1010" s="255" t="str">
        <f>IF(ISBLANK(INDEX('Policy Characteristics'!D:D,MATCH($C1010,'Policy Characteristics'!$C:$C,0))),"",INDEX('Policy Characteristics'!D:D,MATCH($C1010,'Policy Characteristics'!$C:$C,0)))</f>
        <v>Electrification</v>
      </c>
      <c r="K1010" s="254" t="str">
        <f>IF(ISBLANK(INDEX('Policy Characteristics'!E:E,MATCH($C1010,'Policy Characteristics'!$C:$C,0))),"",INDEX('Policy Characteristics'!E:E,MATCH($C1010,'Policy Characteristics'!$C:$C,0)))</f>
        <v>indst shift to electricity</v>
      </c>
      <c r="L1010" s="261">
        <f>IF(ISBLANK(INDEX('Policy Characteristics'!F:F,MATCH($C1010,'Policy Characteristics'!$C:$C,0))),"",INDEX('Policy Characteristics'!F:F,MATCH($C1010,'Policy Characteristics'!$C:$C,0)))</f>
        <v>0</v>
      </c>
      <c r="M1010" s="261">
        <f>IF(ISBLANK(INDEX('Policy Characteristics'!G:G,MATCH($C1010,'Policy Characteristics'!$C:$C,0))),"",INDEX('Policy Characteristics'!G:G,MATCH($C1010,'Policy Characteristics'!$C:$C,0)))</f>
        <v>1</v>
      </c>
      <c r="N1010" s="261">
        <f>IF(ISBLANK(INDEX('Policy Characteristics'!H:H,MATCH($C1010,'Policy Characteristics'!$C:$C,0))),"",INDEX('Policy Characteristics'!H:H,MATCH($C1010,'Policy Characteristics'!$C:$C,0)))</f>
        <v>0.01</v>
      </c>
      <c r="O1010" s="254" t="str">
        <f>IF(ISBLANK(INDEX('Policy Characteristics'!I:I,MATCH($C1010,'Policy Characteristics'!$C:$C,0))),"",INDEX('Policy Characteristics'!I:I,MATCH($C1010,'Policy Characteristics'!$C:$C,0)))</f>
        <v>% of fuel shifted</v>
      </c>
      <c r="P1010" s="254" t="str">
        <f>IF(ISBLANK(INDEX('Policy Characteristics'!J:J,MATCH($C1010,'Policy Characteristics'!$C:$C,0))),"",INDEX('Policy Characteristics'!J:J,MATCH($C1010,'Policy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10" s="254" t="str">
        <f>IF(ISBLANK(INDEX('Policy Characteristics'!K:K,MATCH($C1010,'Policy Characteristics'!$C:$C,0))),"",INDEX('Policy Characteristics'!K:K,MATCH($C1010,'Policy Characteristics'!$C:$C,0)))</f>
        <v>industry-ag-main.html#fuel-switching</v>
      </c>
      <c r="R1010" s="254" t="str">
        <f>IF(ISBLANK(INDEX('Policy Characteristics'!L:L,MATCH($C1010,'Policy Characteristics'!$C:$C,0))),"",INDEX('Policy Characteristics'!L:L,MATCH($C1010,'Policy Characteristics'!$C:$C,0)))</f>
        <v>industry-elec-and-hydrogen.html</v>
      </c>
    </row>
    <row r="1011" spans="1:18" x14ac:dyDescent="0.25">
      <c r="A1011" s="254" t="str">
        <f>IF(ISBLANK(INDEX('Policy Characteristics'!A:A,MATCH($C1011,'Policy Characteristics'!$C:$C,0))),"",INDEX('Policy Characteristics'!A:A,MATCH($C1011,'Policy Characteristics'!$C:$C,0)))</f>
        <v>Industry</v>
      </c>
      <c r="B1011" s="262" t="str">
        <f>IF(ISBLANK(INDEX('Policy Characteristics'!B:B,MATCH($C1011,'Policy Characteristics'!$C:$C,0))),"",INDEX('Policy Characteristics'!B:B,MATCH($C1011,'Policy Characteristics'!$C:$C,0)))</f>
        <v>Electrification</v>
      </c>
      <c r="C1011" s="254" t="str">
        <f t="shared" si="57"/>
        <v>Fraction of Eligible Industrial Energy Use Shifted to Electricity</v>
      </c>
      <c r="D1011" s="6" t="s">
        <v>3021</v>
      </c>
      <c r="E1011" s="1" t="s">
        <v>3915</v>
      </c>
      <c r="F1011" t="s">
        <v>2985</v>
      </c>
      <c r="G1011" s="45" t="s">
        <v>3891</v>
      </c>
      <c r="H1011" s="47">
        <f t="shared" si="56"/>
        <v>1010</v>
      </c>
      <c r="I1011" s="324" t="s">
        <v>40</v>
      </c>
      <c r="J1011" s="255" t="str">
        <f>IF(ISBLANK(INDEX('Policy Characteristics'!D:D,MATCH($C1011,'Policy Characteristics'!$C:$C,0))),"",INDEX('Policy Characteristics'!D:D,MATCH($C1011,'Policy Characteristics'!$C:$C,0)))</f>
        <v>Electrification</v>
      </c>
      <c r="K1011" s="254" t="str">
        <f>IF(ISBLANK(INDEX('Policy Characteristics'!E:E,MATCH($C1011,'Policy Characteristics'!$C:$C,0))),"",INDEX('Policy Characteristics'!E:E,MATCH($C1011,'Policy Characteristics'!$C:$C,0)))</f>
        <v>indst shift to electricity</v>
      </c>
      <c r="L1011" s="261">
        <f>IF(ISBLANK(INDEX('Policy Characteristics'!F:F,MATCH($C1011,'Policy Characteristics'!$C:$C,0))),"",INDEX('Policy Characteristics'!F:F,MATCH($C1011,'Policy Characteristics'!$C:$C,0)))</f>
        <v>0</v>
      </c>
      <c r="M1011" s="261">
        <f>IF(ISBLANK(INDEX('Policy Characteristics'!G:G,MATCH($C1011,'Policy Characteristics'!$C:$C,0))),"",INDEX('Policy Characteristics'!G:G,MATCH($C1011,'Policy Characteristics'!$C:$C,0)))</f>
        <v>1</v>
      </c>
      <c r="N1011" s="261">
        <f>IF(ISBLANK(INDEX('Policy Characteristics'!H:H,MATCH($C1011,'Policy Characteristics'!$C:$C,0))),"",INDEX('Policy Characteristics'!H:H,MATCH($C1011,'Policy Characteristics'!$C:$C,0)))</f>
        <v>0.01</v>
      </c>
      <c r="O1011" s="254" t="str">
        <f>IF(ISBLANK(INDEX('Policy Characteristics'!I:I,MATCH($C1011,'Policy Characteristics'!$C:$C,0))),"",INDEX('Policy Characteristics'!I:I,MATCH($C1011,'Policy Characteristics'!$C:$C,0)))</f>
        <v>% of fuel shifted</v>
      </c>
      <c r="P1011" s="254" t="str">
        <f>IF(ISBLANK(INDEX('Policy Characteristics'!J:J,MATCH($C1011,'Policy Characteristics'!$C:$C,0))),"",INDEX('Policy Characteristics'!J:J,MATCH($C1011,'Policy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11" s="254" t="str">
        <f>IF(ISBLANK(INDEX('Policy Characteristics'!K:K,MATCH($C1011,'Policy Characteristics'!$C:$C,0))),"",INDEX('Policy Characteristics'!K:K,MATCH($C1011,'Policy Characteristics'!$C:$C,0)))</f>
        <v>industry-ag-main.html#fuel-switching</v>
      </c>
      <c r="R1011" s="254" t="str">
        <f>IF(ISBLANK(INDEX('Policy Characteristics'!L:L,MATCH($C1011,'Policy Characteristics'!$C:$C,0))),"",INDEX('Policy Characteristics'!L:L,MATCH($C1011,'Policy Characteristics'!$C:$C,0)))</f>
        <v>industry-elec-and-hydrogen.html</v>
      </c>
    </row>
    <row r="1012" spans="1:18" x14ac:dyDescent="0.25">
      <c r="A1012" s="254" t="str">
        <f>IF(ISBLANK(INDEX('Policy Characteristics'!A:A,MATCH($C1012,'Policy Characteristics'!$C:$C,0))),"",INDEX('Policy Characteristics'!A:A,MATCH($C1012,'Policy Characteristics'!$C:$C,0)))</f>
        <v>Industry</v>
      </c>
      <c r="B1012" s="262" t="str">
        <f>IF(ISBLANK(INDEX('Policy Characteristics'!B:B,MATCH($C1012,'Policy Characteristics'!$C:$C,0))),"",INDEX('Policy Characteristics'!B:B,MATCH($C1012,'Policy Characteristics'!$C:$C,0)))</f>
        <v>Electrification</v>
      </c>
      <c r="C1012" s="254" t="str">
        <f t="shared" si="57"/>
        <v>Fraction of Eligible Industrial Energy Use Shifted to Electricity</v>
      </c>
      <c r="D1012" s="6" t="s">
        <v>3021</v>
      </c>
      <c r="E1012" s="1" t="s">
        <v>3916</v>
      </c>
      <c r="F1012" t="s">
        <v>2985</v>
      </c>
      <c r="G1012" s="45" t="s">
        <v>3890</v>
      </c>
      <c r="H1012" s="47">
        <f t="shared" si="56"/>
        <v>1011</v>
      </c>
      <c r="I1012" s="324" t="s">
        <v>40</v>
      </c>
      <c r="J1012" s="255" t="str">
        <f>IF(ISBLANK(INDEX('Policy Characteristics'!D:D,MATCH($C1012,'Policy Characteristics'!$C:$C,0))),"",INDEX('Policy Characteristics'!D:D,MATCH($C1012,'Policy Characteristics'!$C:$C,0)))</f>
        <v>Electrification</v>
      </c>
      <c r="K1012" s="254" t="str">
        <f>IF(ISBLANK(INDEX('Policy Characteristics'!E:E,MATCH($C1012,'Policy Characteristics'!$C:$C,0))),"",INDEX('Policy Characteristics'!E:E,MATCH($C1012,'Policy Characteristics'!$C:$C,0)))</f>
        <v>indst shift to electricity</v>
      </c>
      <c r="L1012" s="261">
        <f>IF(ISBLANK(INDEX('Policy Characteristics'!F:F,MATCH($C1012,'Policy Characteristics'!$C:$C,0))),"",INDEX('Policy Characteristics'!F:F,MATCH($C1012,'Policy Characteristics'!$C:$C,0)))</f>
        <v>0</v>
      </c>
      <c r="M1012" s="261">
        <f>IF(ISBLANK(INDEX('Policy Characteristics'!G:G,MATCH($C1012,'Policy Characteristics'!$C:$C,0))),"",INDEX('Policy Characteristics'!G:G,MATCH($C1012,'Policy Characteristics'!$C:$C,0)))</f>
        <v>1</v>
      </c>
      <c r="N1012" s="261">
        <f>IF(ISBLANK(INDEX('Policy Characteristics'!H:H,MATCH($C1012,'Policy Characteristics'!$C:$C,0))),"",INDEX('Policy Characteristics'!H:H,MATCH($C1012,'Policy Characteristics'!$C:$C,0)))</f>
        <v>0.01</v>
      </c>
      <c r="O1012" s="254" t="str">
        <f>IF(ISBLANK(INDEX('Policy Characteristics'!I:I,MATCH($C1012,'Policy Characteristics'!$C:$C,0))),"",INDEX('Policy Characteristics'!I:I,MATCH($C1012,'Policy Characteristics'!$C:$C,0)))</f>
        <v>% of fuel shifted</v>
      </c>
      <c r="P1012" s="254" t="str">
        <f>IF(ISBLANK(INDEX('Policy Characteristics'!J:J,MATCH($C1012,'Policy Characteristics'!$C:$C,0))),"",INDEX('Policy Characteristics'!J:J,MATCH($C1012,'Policy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12" s="254" t="str">
        <f>IF(ISBLANK(INDEX('Policy Characteristics'!K:K,MATCH($C1012,'Policy Characteristics'!$C:$C,0))),"",INDEX('Policy Characteristics'!K:K,MATCH($C1012,'Policy Characteristics'!$C:$C,0)))</f>
        <v>industry-ag-main.html#fuel-switching</v>
      </c>
      <c r="R1012" s="254" t="str">
        <f>IF(ISBLANK(INDEX('Policy Characteristics'!L:L,MATCH($C1012,'Policy Characteristics'!$C:$C,0))),"",INDEX('Policy Characteristics'!L:L,MATCH($C1012,'Policy Characteristics'!$C:$C,0)))</f>
        <v>industry-elec-and-hydrogen.html</v>
      </c>
    </row>
    <row r="1013" spans="1:18" x14ac:dyDescent="0.25">
      <c r="A1013" s="254" t="str">
        <f>IF(ISBLANK(INDEX('Policy Characteristics'!A:A,MATCH($C1013,'Policy Characteristics'!$C:$C,0))),"",INDEX('Policy Characteristics'!A:A,MATCH($C1013,'Policy Characteristics'!$C:$C,0)))</f>
        <v>Industry</v>
      </c>
      <c r="B1013" s="262" t="str">
        <f>IF(ISBLANK(INDEX('Policy Characteristics'!B:B,MATCH($C1013,'Policy Characteristics'!$C:$C,0))),"",INDEX('Policy Characteristics'!B:B,MATCH($C1013,'Policy Characteristics'!$C:$C,0)))</f>
        <v>Electrification</v>
      </c>
      <c r="C1013" s="254" t="str">
        <f t="shared" si="57"/>
        <v>Fraction of Eligible Industrial Energy Use Shifted to Electricity</v>
      </c>
      <c r="D1013" s="6" t="s">
        <v>3021</v>
      </c>
      <c r="E1013" s="1" t="s">
        <v>3917</v>
      </c>
      <c r="F1013" t="s">
        <v>2985</v>
      </c>
      <c r="G1013" s="45" t="s">
        <v>3892</v>
      </c>
      <c r="H1013" s="47">
        <f t="shared" si="56"/>
        <v>1012</v>
      </c>
      <c r="I1013" s="324" t="s">
        <v>40</v>
      </c>
      <c r="J1013" s="255" t="str">
        <f>IF(ISBLANK(INDEX('Policy Characteristics'!D:D,MATCH($C1013,'Policy Characteristics'!$C:$C,0))),"",INDEX('Policy Characteristics'!D:D,MATCH($C1013,'Policy Characteristics'!$C:$C,0)))</f>
        <v>Electrification</v>
      </c>
      <c r="K1013" s="254" t="str">
        <f>IF(ISBLANK(INDEX('Policy Characteristics'!E:E,MATCH($C1013,'Policy Characteristics'!$C:$C,0))),"",INDEX('Policy Characteristics'!E:E,MATCH($C1013,'Policy Characteristics'!$C:$C,0)))</f>
        <v>indst shift to electricity</v>
      </c>
      <c r="L1013" s="261">
        <f>IF(ISBLANK(INDEX('Policy Characteristics'!F:F,MATCH($C1013,'Policy Characteristics'!$C:$C,0))),"",INDEX('Policy Characteristics'!F:F,MATCH($C1013,'Policy Characteristics'!$C:$C,0)))</f>
        <v>0</v>
      </c>
      <c r="M1013" s="261">
        <f>IF(ISBLANK(INDEX('Policy Characteristics'!G:G,MATCH($C1013,'Policy Characteristics'!$C:$C,0))),"",INDEX('Policy Characteristics'!G:G,MATCH($C1013,'Policy Characteristics'!$C:$C,0)))</f>
        <v>1</v>
      </c>
      <c r="N1013" s="261">
        <f>IF(ISBLANK(INDEX('Policy Characteristics'!H:H,MATCH($C1013,'Policy Characteristics'!$C:$C,0))),"",INDEX('Policy Characteristics'!H:H,MATCH($C1013,'Policy Characteristics'!$C:$C,0)))</f>
        <v>0.01</v>
      </c>
      <c r="O1013" s="254" t="str">
        <f>IF(ISBLANK(INDEX('Policy Characteristics'!I:I,MATCH($C1013,'Policy Characteristics'!$C:$C,0))),"",INDEX('Policy Characteristics'!I:I,MATCH($C1013,'Policy Characteristics'!$C:$C,0)))</f>
        <v>% of fuel shifted</v>
      </c>
      <c r="P1013" s="254" t="str">
        <f>IF(ISBLANK(INDEX('Policy Characteristics'!J:J,MATCH($C1013,'Policy Characteristics'!$C:$C,0))),"",INDEX('Policy Characteristics'!J:J,MATCH($C1013,'Policy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13" s="254" t="str">
        <f>IF(ISBLANK(INDEX('Policy Characteristics'!K:K,MATCH($C1013,'Policy Characteristics'!$C:$C,0))),"",INDEX('Policy Characteristics'!K:K,MATCH($C1013,'Policy Characteristics'!$C:$C,0)))</f>
        <v>industry-ag-main.html#fuel-switching</v>
      </c>
      <c r="R1013" s="254" t="str">
        <f>IF(ISBLANK(INDEX('Policy Characteristics'!L:L,MATCH($C1013,'Policy Characteristics'!$C:$C,0))),"",INDEX('Policy Characteristics'!L:L,MATCH($C1013,'Policy Characteristics'!$C:$C,0)))</f>
        <v>industry-elec-and-hydrogen.html</v>
      </c>
    </row>
    <row r="1014" spans="1:18" x14ac:dyDescent="0.25">
      <c r="A1014" s="254" t="str">
        <f>IF(ISBLANK(INDEX('Policy Characteristics'!A:A,MATCH($C1014,'Policy Characteristics'!$C:$C,0))),"",INDEX('Policy Characteristics'!A:A,MATCH($C1014,'Policy Characteristics'!$C:$C,0)))</f>
        <v>Industry</v>
      </c>
      <c r="B1014" s="262" t="str">
        <f>IF(ISBLANK(INDEX('Policy Characteristics'!B:B,MATCH($C1014,'Policy Characteristics'!$C:$C,0))),"",INDEX('Policy Characteristics'!B:B,MATCH($C1014,'Policy Characteristics'!$C:$C,0)))</f>
        <v>Electrification</v>
      </c>
      <c r="C1014" s="254" t="str">
        <f t="shared" si="57"/>
        <v>Fraction of Eligible Industrial Energy Use Shifted to Electricity</v>
      </c>
      <c r="D1014" s="6" t="s">
        <v>3022</v>
      </c>
      <c r="E1014" s="1" t="s">
        <v>3459</v>
      </c>
      <c r="F1014" t="s">
        <v>2986</v>
      </c>
      <c r="G1014" s="45" t="s">
        <v>3465</v>
      </c>
      <c r="H1014" s="47">
        <f t="shared" si="56"/>
        <v>1013</v>
      </c>
      <c r="I1014" s="324" t="s">
        <v>40</v>
      </c>
      <c r="J1014" s="255" t="str">
        <f>IF(ISBLANK(INDEX('Policy Characteristics'!D:D,MATCH($C1014,'Policy Characteristics'!$C:$C,0))),"",INDEX('Policy Characteristics'!D:D,MATCH($C1014,'Policy Characteristics'!$C:$C,0)))</f>
        <v>Electrification</v>
      </c>
      <c r="K1014" s="254" t="str">
        <f>IF(ISBLANK(INDEX('Policy Characteristics'!E:E,MATCH($C1014,'Policy Characteristics'!$C:$C,0))),"",INDEX('Policy Characteristics'!E:E,MATCH($C1014,'Policy Characteristics'!$C:$C,0)))</f>
        <v>indst shift to electricity</v>
      </c>
      <c r="L1014" s="261">
        <f>IF(ISBLANK(INDEX('Policy Characteristics'!F:F,MATCH($C1014,'Policy Characteristics'!$C:$C,0))),"",INDEX('Policy Characteristics'!F:F,MATCH($C1014,'Policy Characteristics'!$C:$C,0)))</f>
        <v>0</v>
      </c>
      <c r="M1014" s="261">
        <f>IF(ISBLANK(INDEX('Policy Characteristics'!G:G,MATCH($C1014,'Policy Characteristics'!$C:$C,0))),"",INDEX('Policy Characteristics'!G:G,MATCH($C1014,'Policy Characteristics'!$C:$C,0)))</f>
        <v>1</v>
      </c>
      <c r="N1014" s="261">
        <f>IF(ISBLANK(INDEX('Policy Characteristics'!H:H,MATCH($C1014,'Policy Characteristics'!$C:$C,0))),"",INDEX('Policy Characteristics'!H:H,MATCH($C1014,'Policy Characteristics'!$C:$C,0)))</f>
        <v>0.01</v>
      </c>
      <c r="O1014" s="254" t="str">
        <f>IF(ISBLANK(INDEX('Policy Characteristics'!I:I,MATCH($C1014,'Policy Characteristics'!$C:$C,0))),"",INDEX('Policy Characteristics'!I:I,MATCH($C1014,'Policy Characteristics'!$C:$C,0)))</f>
        <v>% of fuel shifted</v>
      </c>
      <c r="P1014" s="254" t="str">
        <f>IF(ISBLANK(INDEX('Policy Characteristics'!J:J,MATCH($C1014,'Policy Characteristics'!$C:$C,0))),"",INDEX('Policy Characteristics'!J:J,MATCH($C1014,'Policy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14" s="254" t="str">
        <f>IF(ISBLANK(INDEX('Policy Characteristics'!K:K,MATCH($C1014,'Policy Characteristics'!$C:$C,0))),"",INDEX('Policy Characteristics'!K:K,MATCH($C1014,'Policy Characteristics'!$C:$C,0)))</f>
        <v>industry-ag-main.html#fuel-switching</v>
      </c>
      <c r="R1014" s="254" t="str">
        <f>IF(ISBLANK(INDEX('Policy Characteristics'!L:L,MATCH($C1014,'Policy Characteristics'!$C:$C,0))),"",INDEX('Policy Characteristics'!L:L,MATCH($C1014,'Policy Characteristics'!$C:$C,0)))</f>
        <v>industry-elec-and-hydrogen.html</v>
      </c>
    </row>
    <row r="1015" spans="1:18" x14ac:dyDescent="0.25">
      <c r="A1015" s="254" t="str">
        <f>IF(ISBLANK(INDEX('Policy Characteristics'!A:A,MATCH($C1015,'Policy Characteristics'!$C:$C,0))),"",INDEX('Policy Characteristics'!A:A,MATCH($C1015,'Policy Characteristics'!$C:$C,0)))</f>
        <v>Industry</v>
      </c>
      <c r="B1015" s="262" t="str">
        <f>IF(ISBLANK(INDEX('Policy Characteristics'!B:B,MATCH($C1015,'Policy Characteristics'!$C:$C,0))),"",INDEX('Policy Characteristics'!B:B,MATCH($C1015,'Policy Characteristics'!$C:$C,0)))</f>
        <v>Electrification</v>
      </c>
      <c r="C1015" s="254" t="str">
        <f t="shared" si="57"/>
        <v>Fraction of Eligible Industrial Energy Use Shifted to Electricity</v>
      </c>
      <c r="D1015" s="6" t="s">
        <v>3022</v>
      </c>
      <c r="E1015" s="1" t="s">
        <v>3460</v>
      </c>
      <c r="F1015" t="s">
        <v>2986</v>
      </c>
      <c r="G1015" s="45" t="s">
        <v>3466</v>
      </c>
      <c r="H1015" s="47">
        <f t="shared" si="56"/>
        <v>1014</v>
      </c>
      <c r="I1015" s="324" t="s">
        <v>40</v>
      </c>
      <c r="J1015" s="255" t="str">
        <f>IF(ISBLANK(INDEX('Policy Characteristics'!D:D,MATCH($C1015,'Policy Characteristics'!$C:$C,0))),"",INDEX('Policy Characteristics'!D:D,MATCH($C1015,'Policy Characteristics'!$C:$C,0)))</f>
        <v>Electrification</v>
      </c>
      <c r="K1015" s="254" t="str">
        <f>IF(ISBLANK(INDEX('Policy Characteristics'!E:E,MATCH($C1015,'Policy Characteristics'!$C:$C,0))),"",INDEX('Policy Characteristics'!E:E,MATCH($C1015,'Policy Characteristics'!$C:$C,0)))</f>
        <v>indst shift to electricity</v>
      </c>
      <c r="L1015" s="261">
        <f>IF(ISBLANK(INDEX('Policy Characteristics'!F:F,MATCH($C1015,'Policy Characteristics'!$C:$C,0))),"",INDEX('Policy Characteristics'!F:F,MATCH($C1015,'Policy Characteristics'!$C:$C,0)))</f>
        <v>0</v>
      </c>
      <c r="M1015" s="261">
        <f>IF(ISBLANK(INDEX('Policy Characteristics'!G:G,MATCH($C1015,'Policy Characteristics'!$C:$C,0))),"",INDEX('Policy Characteristics'!G:G,MATCH($C1015,'Policy Characteristics'!$C:$C,0)))</f>
        <v>1</v>
      </c>
      <c r="N1015" s="261">
        <f>IF(ISBLANK(INDEX('Policy Characteristics'!H:H,MATCH($C1015,'Policy Characteristics'!$C:$C,0))),"",INDEX('Policy Characteristics'!H:H,MATCH($C1015,'Policy Characteristics'!$C:$C,0)))</f>
        <v>0.01</v>
      </c>
      <c r="O1015" s="254" t="str">
        <f>IF(ISBLANK(INDEX('Policy Characteristics'!I:I,MATCH($C1015,'Policy Characteristics'!$C:$C,0))),"",INDEX('Policy Characteristics'!I:I,MATCH($C1015,'Policy Characteristics'!$C:$C,0)))</f>
        <v>% of fuel shifted</v>
      </c>
      <c r="P1015" s="254" t="str">
        <f>IF(ISBLANK(INDEX('Policy Characteristics'!J:J,MATCH($C1015,'Policy Characteristics'!$C:$C,0))),"",INDEX('Policy Characteristics'!J:J,MATCH($C1015,'Policy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15" s="254" t="str">
        <f>IF(ISBLANK(INDEX('Policy Characteristics'!K:K,MATCH($C1015,'Policy Characteristics'!$C:$C,0))),"",INDEX('Policy Characteristics'!K:K,MATCH($C1015,'Policy Characteristics'!$C:$C,0)))</f>
        <v>industry-ag-main.html#fuel-switching</v>
      </c>
      <c r="R1015" s="254" t="str">
        <f>IF(ISBLANK(INDEX('Policy Characteristics'!L:L,MATCH($C1015,'Policy Characteristics'!$C:$C,0))),"",INDEX('Policy Characteristics'!L:L,MATCH($C1015,'Policy Characteristics'!$C:$C,0)))</f>
        <v>industry-elec-and-hydrogen.html</v>
      </c>
    </row>
    <row r="1016" spans="1:18" x14ac:dyDescent="0.25">
      <c r="A1016" s="254" t="str">
        <f>IF(ISBLANK(INDEX('Policy Characteristics'!A:A,MATCH($C1016,'Policy Characteristics'!$C:$C,0))),"",INDEX('Policy Characteristics'!A:A,MATCH($C1016,'Policy Characteristics'!$C:$C,0)))</f>
        <v>Industry</v>
      </c>
      <c r="B1016" s="262" t="str">
        <f>IF(ISBLANK(INDEX('Policy Characteristics'!B:B,MATCH($C1016,'Policy Characteristics'!$C:$C,0))),"",INDEX('Policy Characteristics'!B:B,MATCH($C1016,'Policy Characteristics'!$C:$C,0)))</f>
        <v>Electrification</v>
      </c>
      <c r="C1016" s="254" t="str">
        <f t="shared" si="57"/>
        <v>Fraction of Eligible Industrial Energy Use Shifted to Electricity</v>
      </c>
      <c r="D1016" s="6" t="s">
        <v>3022</v>
      </c>
      <c r="E1016" s="1" t="s">
        <v>3461</v>
      </c>
      <c r="F1016" t="s">
        <v>2986</v>
      </c>
      <c r="G1016" s="45" t="s">
        <v>3467</v>
      </c>
      <c r="H1016" s="47">
        <f t="shared" si="56"/>
        <v>1015</v>
      </c>
      <c r="I1016" s="324" t="s">
        <v>40</v>
      </c>
      <c r="J1016" s="255" t="str">
        <f>IF(ISBLANK(INDEX('Policy Characteristics'!D:D,MATCH($C1016,'Policy Characteristics'!$C:$C,0))),"",INDEX('Policy Characteristics'!D:D,MATCH($C1016,'Policy Characteristics'!$C:$C,0)))</f>
        <v>Electrification</v>
      </c>
      <c r="K1016" s="254" t="str">
        <f>IF(ISBLANK(INDEX('Policy Characteristics'!E:E,MATCH($C1016,'Policy Characteristics'!$C:$C,0))),"",INDEX('Policy Characteristics'!E:E,MATCH($C1016,'Policy Characteristics'!$C:$C,0)))</f>
        <v>indst shift to electricity</v>
      </c>
      <c r="L1016" s="261">
        <f>IF(ISBLANK(INDEX('Policy Characteristics'!F:F,MATCH($C1016,'Policy Characteristics'!$C:$C,0))),"",INDEX('Policy Characteristics'!F:F,MATCH($C1016,'Policy Characteristics'!$C:$C,0)))</f>
        <v>0</v>
      </c>
      <c r="M1016" s="261">
        <f>IF(ISBLANK(INDEX('Policy Characteristics'!G:G,MATCH($C1016,'Policy Characteristics'!$C:$C,0))),"",INDEX('Policy Characteristics'!G:G,MATCH($C1016,'Policy Characteristics'!$C:$C,0)))</f>
        <v>1</v>
      </c>
      <c r="N1016" s="261">
        <f>IF(ISBLANK(INDEX('Policy Characteristics'!H:H,MATCH($C1016,'Policy Characteristics'!$C:$C,0))),"",INDEX('Policy Characteristics'!H:H,MATCH($C1016,'Policy Characteristics'!$C:$C,0)))</f>
        <v>0.01</v>
      </c>
      <c r="O1016" s="254" t="str">
        <f>IF(ISBLANK(INDEX('Policy Characteristics'!I:I,MATCH($C1016,'Policy Characteristics'!$C:$C,0))),"",INDEX('Policy Characteristics'!I:I,MATCH($C1016,'Policy Characteristics'!$C:$C,0)))</f>
        <v>% of fuel shifted</v>
      </c>
      <c r="P1016" s="254" t="str">
        <f>IF(ISBLANK(INDEX('Policy Characteristics'!J:J,MATCH($C1016,'Policy Characteristics'!$C:$C,0))),"",INDEX('Policy Characteristics'!J:J,MATCH($C1016,'Policy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16" s="254" t="str">
        <f>IF(ISBLANK(INDEX('Policy Characteristics'!K:K,MATCH($C1016,'Policy Characteristics'!$C:$C,0))),"",INDEX('Policy Characteristics'!K:K,MATCH($C1016,'Policy Characteristics'!$C:$C,0)))</f>
        <v>industry-ag-main.html#fuel-switching</v>
      </c>
      <c r="R1016" s="254" t="str">
        <f>IF(ISBLANK(INDEX('Policy Characteristics'!L:L,MATCH($C1016,'Policy Characteristics'!$C:$C,0))),"",INDEX('Policy Characteristics'!L:L,MATCH($C1016,'Policy Characteristics'!$C:$C,0)))</f>
        <v>industry-elec-and-hydrogen.html</v>
      </c>
    </row>
    <row r="1017" spans="1:18" x14ac:dyDescent="0.25">
      <c r="A1017" s="254" t="str">
        <f>IF(ISBLANK(INDEX('Policy Characteristics'!A:A,MATCH($C1017,'Policy Characteristics'!$C:$C,0))),"",INDEX('Policy Characteristics'!A:A,MATCH($C1017,'Policy Characteristics'!$C:$C,0)))</f>
        <v>Industry</v>
      </c>
      <c r="B1017" s="262" t="str">
        <f>IF(ISBLANK(INDEX('Policy Characteristics'!B:B,MATCH($C1017,'Policy Characteristics'!$C:$C,0))),"",INDEX('Policy Characteristics'!B:B,MATCH($C1017,'Policy Characteristics'!$C:$C,0)))</f>
        <v>Electrification</v>
      </c>
      <c r="C1017" s="254" t="str">
        <f t="shared" si="57"/>
        <v>Fraction of Eligible Industrial Energy Use Shifted to Electricity</v>
      </c>
      <c r="D1017" s="6" t="s">
        <v>3022</v>
      </c>
      <c r="E1017" s="1" t="s">
        <v>3462</v>
      </c>
      <c r="F1017" t="s">
        <v>2986</v>
      </c>
      <c r="G1017" s="45" t="s">
        <v>3468</v>
      </c>
      <c r="H1017" s="47">
        <f t="shared" si="56"/>
        <v>1016</v>
      </c>
      <c r="I1017" s="324" t="s">
        <v>40</v>
      </c>
      <c r="J1017" s="255" t="str">
        <f>IF(ISBLANK(INDEX('Policy Characteristics'!D:D,MATCH($C1017,'Policy Characteristics'!$C:$C,0))),"",INDEX('Policy Characteristics'!D:D,MATCH($C1017,'Policy Characteristics'!$C:$C,0)))</f>
        <v>Electrification</v>
      </c>
      <c r="K1017" s="254" t="str">
        <f>IF(ISBLANK(INDEX('Policy Characteristics'!E:E,MATCH($C1017,'Policy Characteristics'!$C:$C,0))),"",INDEX('Policy Characteristics'!E:E,MATCH($C1017,'Policy Characteristics'!$C:$C,0)))</f>
        <v>indst shift to electricity</v>
      </c>
      <c r="L1017" s="261">
        <f>IF(ISBLANK(INDEX('Policy Characteristics'!F:F,MATCH($C1017,'Policy Characteristics'!$C:$C,0))),"",INDEX('Policy Characteristics'!F:F,MATCH($C1017,'Policy Characteristics'!$C:$C,0)))</f>
        <v>0</v>
      </c>
      <c r="M1017" s="261">
        <f>IF(ISBLANK(INDEX('Policy Characteristics'!G:G,MATCH($C1017,'Policy Characteristics'!$C:$C,0))),"",INDEX('Policy Characteristics'!G:G,MATCH($C1017,'Policy Characteristics'!$C:$C,0)))</f>
        <v>1</v>
      </c>
      <c r="N1017" s="261">
        <f>IF(ISBLANK(INDEX('Policy Characteristics'!H:H,MATCH($C1017,'Policy Characteristics'!$C:$C,0))),"",INDEX('Policy Characteristics'!H:H,MATCH($C1017,'Policy Characteristics'!$C:$C,0)))</f>
        <v>0.01</v>
      </c>
      <c r="O1017" s="254" t="str">
        <f>IF(ISBLANK(INDEX('Policy Characteristics'!I:I,MATCH($C1017,'Policy Characteristics'!$C:$C,0))),"",INDEX('Policy Characteristics'!I:I,MATCH($C1017,'Policy Characteristics'!$C:$C,0)))</f>
        <v>% of fuel shifted</v>
      </c>
      <c r="P1017" s="254" t="str">
        <f>IF(ISBLANK(INDEX('Policy Characteristics'!J:J,MATCH($C1017,'Policy Characteristics'!$C:$C,0))),"",INDEX('Policy Characteristics'!J:J,MATCH($C1017,'Policy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17" s="254" t="str">
        <f>IF(ISBLANK(INDEX('Policy Characteristics'!K:K,MATCH($C1017,'Policy Characteristics'!$C:$C,0))),"",INDEX('Policy Characteristics'!K:K,MATCH($C1017,'Policy Characteristics'!$C:$C,0)))</f>
        <v>industry-ag-main.html#fuel-switching</v>
      </c>
      <c r="R1017" s="254" t="str">
        <f>IF(ISBLANK(INDEX('Policy Characteristics'!L:L,MATCH($C1017,'Policy Characteristics'!$C:$C,0))),"",INDEX('Policy Characteristics'!L:L,MATCH($C1017,'Policy Characteristics'!$C:$C,0)))</f>
        <v>industry-elec-and-hydrogen.html</v>
      </c>
    </row>
    <row r="1018" spans="1:18" x14ac:dyDescent="0.25">
      <c r="A1018" s="254" t="str">
        <f>IF(ISBLANK(INDEX('Policy Characteristics'!A:A,MATCH($C1018,'Policy Characteristics'!$C:$C,0))),"",INDEX('Policy Characteristics'!A:A,MATCH($C1018,'Policy Characteristics'!$C:$C,0)))</f>
        <v>Industry</v>
      </c>
      <c r="B1018" s="262" t="str">
        <f>IF(ISBLANK(INDEX('Policy Characteristics'!B:B,MATCH($C1018,'Policy Characteristics'!$C:$C,0))),"",INDEX('Policy Characteristics'!B:B,MATCH($C1018,'Policy Characteristics'!$C:$C,0)))</f>
        <v>Electrification</v>
      </c>
      <c r="C1018" s="254" t="str">
        <f t="shared" si="57"/>
        <v>Fraction of Eligible Industrial Energy Use Shifted to Electricity</v>
      </c>
      <c r="D1018" s="6" t="s">
        <v>3022</v>
      </c>
      <c r="E1018" s="1" t="s">
        <v>3463</v>
      </c>
      <c r="F1018" t="s">
        <v>2986</v>
      </c>
      <c r="G1018" s="45" t="s">
        <v>3469</v>
      </c>
      <c r="H1018" s="47">
        <f t="shared" si="56"/>
        <v>1017</v>
      </c>
      <c r="I1018" s="324" t="s">
        <v>40</v>
      </c>
      <c r="J1018" s="255" t="str">
        <f>IF(ISBLANK(INDEX('Policy Characteristics'!D:D,MATCH($C1018,'Policy Characteristics'!$C:$C,0))),"",INDEX('Policy Characteristics'!D:D,MATCH($C1018,'Policy Characteristics'!$C:$C,0)))</f>
        <v>Electrification</v>
      </c>
      <c r="K1018" s="254" t="str">
        <f>IF(ISBLANK(INDEX('Policy Characteristics'!E:E,MATCH($C1018,'Policy Characteristics'!$C:$C,0))),"",INDEX('Policy Characteristics'!E:E,MATCH($C1018,'Policy Characteristics'!$C:$C,0)))</f>
        <v>indst shift to electricity</v>
      </c>
      <c r="L1018" s="261">
        <f>IF(ISBLANK(INDEX('Policy Characteristics'!F:F,MATCH($C1018,'Policy Characteristics'!$C:$C,0))),"",INDEX('Policy Characteristics'!F:F,MATCH($C1018,'Policy Characteristics'!$C:$C,0)))</f>
        <v>0</v>
      </c>
      <c r="M1018" s="261">
        <f>IF(ISBLANK(INDEX('Policy Characteristics'!G:G,MATCH($C1018,'Policy Characteristics'!$C:$C,0))),"",INDEX('Policy Characteristics'!G:G,MATCH($C1018,'Policy Characteristics'!$C:$C,0)))</f>
        <v>1</v>
      </c>
      <c r="N1018" s="261">
        <f>IF(ISBLANK(INDEX('Policy Characteristics'!H:H,MATCH($C1018,'Policy Characteristics'!$C:$C,0))),"",INDEX('Policy Characteristics'!H:H,MATCH($C1018,'Policy Characteristics'!$C:$C,0)))</f>
        <v>0.01</v>
      </c>
      <c r="O1018" s="254" t="str">
        <f>IF(ISBLANK(INDEX('Policy Characteristics'!I:I,MATCH($C1018,'Policy Characteristics'!$C:$C,0))),"",INDEX('Policy Characteristics'!I:I,MATCH($C1018,'Policy Characteristics'!$C:$C,0)))</f>
        <v>% of fuel shifted</v>
      </c>
      <c r="P1018" s="254" t="str">
        <f>IF(ISBLANK(INDEX('Policy Characteristics'!J:J,MATCH($C1018,'Policy Characteristics'!$C:$C,0))),"",INDEX('Policy Characteristics'!J:J,MATCH($C1018,'Policy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18" s="254" t="str">
        <f>IF(ISBLANK(INDEX('Policy Characteristics'!K:K,MATCH($C1018,'Policy Characteristics'!$C:$C,0))),"",INDEX('Policy Characteristics'!K:K,MATCH($C1018,'Policy Characteristics'!$C:$C,0)))</f>
        <v>industry-ag-main.html#fuel-switching</v>
      </c>
      <c r="R1018" s="254" t="str">
        <f>IF(ISBLANK(INDEX('Policy Characteristics'!L:L,MATCH($C1018,'Policy Characteristics'!$C:$C,0))),"",INDEX('Policy Characteristics'!L:L,MATCH($C1018,'Policy Characteristics'!$C:$C,0)))</f>
        <v>industry-elec-and-hydrogen.html</v>
      </c>
    </row>
    <row r="1019" spans="1:18" x14ac:dyDescent="0.25">
      <c r="A1019" s="254" t="str">
        <f>IF(ISBLANK(INDEX('Policy Characteristics'!A:A,MATCH($C1019,'Policy Characteristics'!$C:$C,0))),"",INDEX('Policy Characteristics'!A:A,MATCH($C1019,'Policy Characteristics'!$C:$C,0)))</f>
        <v>Industry</v>
      </c>
      <c r="B1019" s="262" t="str">
        <f>IF(ISBLANK(INDEX('Policy Characteristics'!B:B,MATCH($C1019,'Policy Characteristics'!$C:$C,0))),"",INDEX('Policy Characteristics'!B:B,MATCH($C1019,'Policy Characteristics'!$C:$C,0)))</f>
        <v>Electrification</v>
      </c>
      <c r="C1019" s="254" t="str">
        <f t="shared" si="57"/>
        <v>Fraction of Eligible Industrial Energy Use Shifted to Electricity</v>
      </c>
      <c r="D1019" s="6" t="s">
        <v>3022</v>
      </c>
      <c r="E1019" s="1" t="s">
        <v>3464</v>
      </c>
      <c r="F1019" t="s">
        <v>2986</v>
      </c>
      <c r="G1019" s="45" t="s">
        <v>3470</v>
      </c>
      <c r="H1019" s="47">
        <f t="shared" si="56"/>
        <v>1018</v>
      </c>
      <c r="I1019" s="324" t="s">
        <v>40</v>
      </c>
      <c r="J1019" s="255" t="str">
        <f>IF(ISBLANK(INDEX('Policy Characteristics'!D:D,MATCH($C1019,'Policy Characteristics'!$C:$C,0))),"",INDEX('Policy Characteristics'!D:D,MATCH($C1019,'Policy Characteristics'!$C:$C,0)))</f>
        <v>Electrification</v>
      </c>
      <c r="K1019" s="254" t="str">
        <f>IF(ISBLANK(INDEX('Policy Characteristics'!E:E,MATCH($C1019,'Policy Characteristics'!$C:$C,0))),"",INDEX('Policy Characteristics'!E:E,MATCH($C1019,'Policy Characteristics'!$C:$C,0)))</f>
        <v>indst shift to electricity</v>
      </c>
      <c r="L1019" s="261">
        <f>IF(ISBLANK(INDEX('Policy Characteristics'!F:F,MATCH($C1019,'Policy Characteristics'!$C:$C,0))),"",INDEX('Policy Characteristics'!F:F,MATCH($C1019,'Policy Characteristics'!$C:$C,0)))</f>
        <v>0</v>
      </c>
      <c r="M1019" s="261">
        <f>IF(ISBLANK(INDEX('Policy Characteristics'!G:G,MATCH($C1019,'Policy Characteristics'!$C:$C,0))),"",INDEX('Policy Characteristics'!G:G,MATCH($C1019,'Policy Characteristics'!$C:$C,0)))</f>
        <v>1</v>
      </c>
      <c r="N1019" s="261">
        <f>IF(ISBLANK(INDEX('Policy Characteristics'!H:H,MATCH($C1019,'Policy Characteristics'!$C:$C,0))),"",INDEX('Policy Characteristics'!H:H,MATCH($C1019,'Policy Characteristics'!$C:$C,0)))</f>
        <v>0.01</v>
      </c>
      <c r="O1019" s="254" t="str">
        <f>IF(ISBLANK(INDEX('Policy Characteristics'!I:I,MATCH($C1019,'Policy Characteristics'!$C:$C,0))),"",INDEX('Policy Characteristics'!I:I,MATCH($C1019,'Policy Characteristics'!$C:$C,0)))</f>
        <v>% of fuel shifted</v>
      </c>
      <c r="P1019" s="254" t="str">
        <f>IF(ISBLANK(INDEX('Policy Characteristics'!J:J,MATCH($C1019,'Policy Characteristics'!$C:$C,0))),"",INDEX('Policy Characteristics'!J:J,MATCH($C1019,'Policy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19" s="254" t="str">
        <f>IF(ISBLANK(INDEX('Policy Characteristics'!K:K,MATCH($C1019,'Policy Characteristics'!$C:$C,0))),"",INDEX('Policy Characteristics'!K:K,MATCH($C1019,'Policy Characteristics'!$C:$C,0)))</f>
        <v>industry-ag-main.html#fuel-switching</v>
      </c>
      <c r="R1019" s="254" t="str">
        <f>IF(ISBLANK(INDEX('Policy Characteristics'!L:L,MATCH($C1019,'Policy Characteristics'!$C:$C,0))),"",INDEX('Policy Characteristics'!L:L,MATCH($C1019,'Policy Characteristics'!$C:$C,0)))</f>
        <v>industry-elec-and-hydrogen.html</v>
      </c>
    </row>
    <row r="1020" spans="1:18" x14ac:dyDescent="0.25">
      <c r="A1020" s="254" t="str">
        <f>IF(ISBLANK(INDEX('Policy Characteristics'!A:A,MATCH($C1020,'Policy Characteristics'!$C:$C,0))),"",INDEX('Policy Characteristics'!A:A,MATCH($C1020,'Policy Characteristics'!$C:$C,0)))</f>
        <v>Industry</v>
      </c>
      <c r="B1020" s="262" t="str">
        <f>IF(ISBLANK(INDEX('Policy Characteristics'!B:B,MATCH($C1020,'Policy Characteristics'!$C:$C,0))),"",INDEX('Policy Characteristics'!B:B,MATCH($C1020,'Policy Characteristics'!$C:$C,0)))</f>
        <v>Electrification</v>
      </c>
      <c r="C1020" s="254" t="str">
        <f t="shared" si="57"/>
        <v>Fraction of Eligible Industrial Energy Use Shifted to Electricity</v>
      </c>
      <c r="D1020" s="6" t="s">
        <v>3022</v>
      </c>
      <c r="E1020" s="1" t="s">
        <v>3570</v>
      </c>
      <c r="F1020" t="s">
        <v>2986</v>
      </c>
      <c r="G1020" s="45" t="s">
        <v>3471</v>
      </c>
      <c r="H1020" s="47">
        <f t="shared" si="56"/>
        <v>1019</v>
      </c>
      <c r="I1020" s="324" t="s">
        <v>40</v>
      </c>
      <c r="J1020" s="255" t="str">
        <f>IF(ISBLANK(INDEX('Policy Characteristics'!D:D,MATCH($C1020,'Policy Characteristics'!$C:$C,0))),"",INDEX('Policy Characteristics'!D:D,MATCH($C1020,'Policy Characteristics'!$C:$C,0)))</f>
        <v>Electrification</v>
      </c>
      <c r="K1020" s="254" t="str">
        <f>IF(ISBLANK(INDEX('Policy Characteristics'!E:E,MATCH($C1020,'Policy Characteristics'!$C:$C,0))),"",INDEX('Policy Characteristics'!E:E,MATCH($C1020,'Policy Characteristics'!$C:$C,0)))</f>
        <v>indst shift to electricity</v>
      </c>
      <c r="L1020" s="261">
        <f>IF(ISBLANK(INDEX('Policy Characteristics'!F:F,MATCH($C1020,'Policy Characteristics'!$C:$C,0))),"",INDEX('Policy Characteristics'!F:F,MATCH($C1020,'Policy Characteristics'!$C:$C,0)))</f>
        <v>0</v>
      </c>
      <c r="M1020" s="261">
        <f>IF(ISBLANK(INDEX('Policy Characteristics'!G:G,MATCH($C1020,'Policy Characteristics'!$C:$C,0))),"",INDEX('Policy Characteristics'!G:G,MATCH($C1020,'Policy Characteristics'!$C:$C,0)))</f>
        <v>1</v>
      </c>
      <c r="N1020" s="261">
        <f>IF(ISBLANK(INDEX('Policy Characteristics'!H:H,MATCH($C1020,'Policy Characteristics'!$C:$C,0))),"",INDEX('Policy Characteristics'!H:H,MATCH($C1020,'Policy Characteristics'!$C:$C,0)))</f>
        <v>0.01</v>
      </c>
      <c r="O1020" s="254" t="str">
        <f>IF(ISBLANK(INDEX('Policy Characteristics'!I:I,MATCH($C1020,'Policy Characteristics'!$C:$C,0))),"",INDEX('Policy Characteristics'!I:I,MATCH($C1020,'Policy Characteristics'!$C:$C,0)))</f>
        <v>% of fuel shifted</v>
      </c>
      <c r="P1020" s="254" t="str">
        <f>IF(ISBLANK(INDEX('Policy Characteristics'!J:J,MATCH($C1020,'Policy Characteristics'!$C:$C,0))),"",INDEX('Policy Characteristics'!J:J,MATCH($C1020,'Policy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20" s="254" t="str">
        <f>IF(ISBLANK(INDEX('Policy Characteristics'!K:K,MATCH($C1020,'Policy Characteristics'!$C:$C,0))),"",INDEX('Policy Characteristics'!K:K,MATCH($C1020,'Policy Characteristics'!$C:$C,0)))</f>
        <v>industry-ag-main.html#fuel-switching</v>
      </c>
      <c r="R1020" s="254" t="str">
        <f>IF(ISBLANK(INDEX('Policy Characteristics'!L:L,MATCH($C1020,'Policy Characteristics'!$C:$C,0))),"",INDEX('Policy Characteristics'!L:L,MATCH($C1020,'Policy Characteristics'!$C:$C,0)))</f>
        <v>industry-elec-and-hydrogen.html</v>
      </c>
    </row>
    <row r="1021" spans="1:18" x14ac:dyDescent="0.25">
      <c r="A1021" s="254" t="str">
        <f>IF(ISBLANK(INDEX('Policy Characteristics'!A:A,MATCH($C1021,'Policy Characteristics'!$C:$C,0))),"",INDEX('Policy Characteristics'!A:A,MATCH($C1021,'Policy Characteristics'!$C:$C,0)))</f>
        <v>Industry</v>
      </c>
      <c r="B1021" s="262" t="str">
        <f>IF(ISBLANK(INDEX('Policy Characteristics'!B:B,MATCH($C1021,'Policy Characteristics'!$C:$C,0))),"",INDEX('Policy Characteristics'!B:B,MATCH($C1021,'Policy Characteristics'!$C:$C,0)))</f>
        <v>Electrification</v>
      </c>
      <c r="C1021" s="254" t="str">
        <f t="shared" si="57"/>
        <v>Fraction of Eligible Industrial Energy Use Shifted to Electricity</v>
      </c>
      <c r="D1021" s="6" t="s">
        <v>3022</v>
      </c>
      <c r="E1021" s="1" t="s">
        <v>3915</v>
      </c>
      <c r="F1021" t="s">
        <v>2986</v>
      </c>
      <c r="G1021" s="45" t="s">
        <v>3891</v>
      </c>
      <c r="H1021" s="47">
        <f t="shared" si="56"/>
        <v>1020</v>
      </c>
      <c r="I1021" s="324" t="s">
        <v>40</v>
      </c>
      <c r="J1021" s="255" t="str">
        <f>IF(ISBLANK(INDEX('Policy Characteristics'!D:D,MATCH($C1021,'Policy Characteristics'!$C:$C,0))),"",INDEX('Policy Characteristics'!D:D,MATCH($C1021,'Policy Characteristics'!$C:$C,0)))</f>
        <v>Electrification</v>
      </c>
      <c r="K1021" s="254" t="str">
        <f>IF(ISBLANK(INDEX('Policy Characteristics'!E:E,MATCH($C1021,'Policy Characteristics'!$C:$C,0))),"",INDEX('Policy Characteristics'!E:E,MATCH($C1021,'Policy Characteristics'!$C:$C,0)))</f>
        <v>indst shift to electricity</v>
      </c>
      <c r="L1021" s="261">
        <f>IF(ISBLANK(INDEX('Policy Characteristics'!F:F,MATCH($C1021,'Policy Characteristics'!$C:$C,0))),"",INDEX('Policy Characteristics'!F:F,MATCH($C1021,'Policy Characteristics'!$C:$C,0)))</f>
        <v>0</v>
      </c>
      <c r="M1021" s="261">
        <f>IF(ISBLANK(INDEX('Policy Characteristics'!G:G,MATCH($C1021,'Policy Characteristics'!$C:$C,0))),"",INDEX('Policy Characteristics'!G:G,MATCH($C1021,'Policy Characteristics'!$C:$C,0)))</f>
        <v>1</v>
      </c>
      <c r="N1021" s="261">
        <f>IF(ISBLANK(INDEX('Policy Characteristics'!H:H,MATCH($C1021,'Policy Characteristics'!$C:$C,0))),"",INDEX('Policy Characteristics'!H:H,MATCH($C1021,'Policy Characteristics'!$C:$C,0)))</f>
        <v>0.01</v>
      </c>
      <c r="O1021" s="254" t="str">
        <f>IF(ISBLANK(INDEX('Policy Characteristics'!I:I,MATCH($C1021,'Policy Characteristics'!$C:$C,0))),"",INDEX('Policy Characteristics'!I:I,MATCH($C1021,'Policy Characteristics'!$C:$C,0)))</f>
        <v>% of fuel shifted</v>
      </c>
      <c r="P1021" s="254" t="str">
        <f>IF(ISBLANK(INDEX('Policy Characteristics'!J:J,MATCH($C1021,'Policy Characteristics'!$C:$C,0))),"",INDEX('Policy Characteristics'!J:J,MATCH($C1021,'Policy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21" s="254" t="str">
        <f>IF(ISBLANK(INDEX('Policy Characteristics'!K:K,MATCH($C1021,'Policy Characteristics'!$C:$C,0))),"",INDEX('Policy Characteristics'!K:K,MATCH($C1021,'Policy Characteristics'!$C:$C,0)))</f>
        <v>industry-ag-main.html#fuel-switching</v>
      </c>
      <c r="R1021" s="254" t="str">
        <f>IF(ISBLANK(INDEX('Policy Characteristics'!L:L,MATCH($C1021,'Policy Characteristics'!$C:$C,0))),"",INDEX('Policy Characteristics'!L:L,MATCH($C1021,'Policy Characteristics'!$C:$C,0)))</f>
        <v>industry-elec-and-hydrogen.html</v>
      </c>
    </row>
    <row r="1022" spans="1:18" x14ac:dyDescent="0.25">
      <c r="A1022" s="254" t="str">
        <f>IF(ISBLANK(INDEX('Policy Characteristics'!A:A,MATCH($C1022,'Policy Characteristics'!$C:$C,0))),"",INDEX('Policy Characteristics'!A:A,MATCH($C1022,'Policy Characteristics'!$C:$C,0)))</f>
        <v>Industry</v>
      </c>
      <c r="B1022" s="262" t="str">
        <f>IF(ISBLANK(INDEX('Policy Characteristics'!B:B,MATCH($C1022,'Policy Characteristics'!$C:$C,0))),"",INDEX('Policy Characteristics'!B:B,MATCH($C1022,'Policy Characteristics'!$C:$C,0)))</f>
        <v>Electrification</v>
      </c>
      <c r="C1022" s="254" t="str">
        <f t="shared" si="57"/>
        <v>Fraction of Eligible Industrial Energy Use Shifted to Electricity</v>
      </c>
      <c r="D1022" s="6" t="s">
        <v>3022</v>
      </c>
      <c r="E1022" s="1" t="s">
        <v>3916</v>
      </c>
      <c r="F1022" t="s">
        <v>2986</v>
      </c>
      <c r="G1022" s="45" t="s">
        <v>3890</v>
      </c>
      <c r="H1022" s="47">
        <f t="shared" si="56"/>
        <v>1021</v>
      </c>
      <c r="I1022" s="324" t="s">
        <v>40</v>
      </c>
      <c r="J1022" s="255" t="str">
        <f>IF(ISBLANK(INDEX('Policy Characteristics'!D:D,MATCH($C1022,'Policy Characteristics'!$C:$C,0))),"",INDEX('Policy Characteristics'!D:D,MATCH($C1022,'Policy Characteristics'!$C:$C,0)))</f>
        <v>Electrification</v>
      </c>
      <c r="K1022" s="254" t="str">
        <f>IF(ISBLANK(INDEX('Policy Characteristics'!E:E,MATCH($C1022,'Policy Characteristics'!$C:$C,0))),"",INDEX('Policy Characteristics'!E:E,MATCH($C1022,'Policy Characteristics'!$C:$C,0)))</f>
        <v>indst shift to electricity</v>
      </c>
      <c r="L1022" s="261">
        <f>IF(ISBLANK(INDEX('Policy Characteristics'!F:F,MATCH($C1022,'Policy Characteristics'!$C:$C,0))),"",INDEX('Policy Characteristics'!F:F,MATCH($C1022,'Policy Characteristics'!$C:$C,0)))</f>
        <v>0</v>
      </c>
      <c r="M1022" s="261">
        <f>IF(ISBLANK(INDEX('Policy Characteristics'!G:G,MATCH($C1022,'Policy Characteristics'!$C:$C,0))),"",INDEX('Policy Characteristics'!G:G,MATCH($C1022,'Policy Characteristics'!$C:$C,0)))</f>
        <v>1</v>
      </c>
      <c r="N1022" s="261">
        <f>IF(ISBLANK(INDEX('Policy Characteristics'!H:H,MATCH($C1022,'Policy Characteristics'!$C:$C,0))),"",INDEX('Policy Characteristics'!H:H,MATCH($C1022,'Policy Characteristics'!$C:$C,0)))</f>
        <v>0.01</v>
      </c>
      <c r="O1022" s="254" t="str">
        <f>IF(ISBLANK(INDEX('Policy Characteristics'!I:I,MATCH($C1022,'Policy Characteristics'!$C:$C,0))),"",INDEX('Policy Characteristics'!I:I,MATCH($C1022,'Policy Characteristics'!$C:$C,0)))</f>
        <v>% of fuel shifted</v>
      </c>
      <c r="P1022" s="254" t="str">
        <f>IF(ISBLANK(INDEX('Policy Characteristics'!J:J,MATCH($C1022,'Policy Characteristics'!$C:$C,0))),"",INDEX('Policy Characteristics'!J:J,MATCH($C1022,'Policy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22" s="254" t="str">
        <f>IF(ISBLANK(INDEX('Policy Characteristics'!K:K,MATCH($C1022,'Policy Characteristics'!$C:$C,0))),"",INDEX('Policy Characteristics'!K:K,MATCH($C1022,'Policy Characteristics'!$C:$C,0)))</f>
        <v>industry-ag-main.html#fuel-switching</v>
      </c>
      <c r="R1022" s="254" t="str">
        <f>IF(ISBLANK(INDEX('Policy Characteristics'!L:L,MATCH($C1022,'Policy Characteristics'!$C:$C,0))),"",INDEX('Policy Characteristics'!L:L,MATCH($C1022,'Policy Characteristics'!$C:$C,0)))</f>
        <v>industry-elec-and-hydrogen.html</v>
      </c>
    </row>
    <row r="1023" spans="1:18" x14ac:dyDescent="0.25">
      <c r="A1023" s="254" t="str">
        <f>IF(ISBLANK(INDEX('Policy Characteristics'!A:A,MATCH($C1023,'Policy Characteristics'!$C:$C,0))),"",INDEX('Policy Characteristics'!A:A,MATCH($C1023,'Policy Characteristics'!$C:$C,0)))</f>
        <v>Industry</v>
      </c>
      <c r="B1023" s="262" t="str">
        <f>IF(ISBLANK(INDEX('Policy Characteristics'!B:B,MATCH($C1023,'Policy Characteristics'!$C:$C,0))),"",INDEX('Policy Characteristics'!B:B,MATCH($C1023,'Policy Characteristics'!$C:$C,0)))</f>
        <v>Electrification</v>
      </c>
      <c r="C1023" s="254" t="str">
        <f t="shared" si="57"/>
        <v>Fraction of Eligible Industrial Energy Use Shifted to Electricity</v>
      </c>
      <c r="D1023" s="6" t="s">
        <v>3022</v>
      </c>
      <c r="E1023" s="1" t="s">
        <v>3917</v>
      </c>
      <c r="F1023" t="s">
        <v>2986</v>
      </c>
      <c r="G1023" s="45" t="s">
        <v>3892</v>
      </c>
      <c r="H1023" s="47">
        <f t="shared" si="56"/>
        <v>1022</v>
      </c>
      <c r="I1023" s="324" t="s">
        <v>40</v>
      </c>
      <c r="J1023" s="255" t="str">
        <f>IF(ISBLANK(INDEX('Policy Characteristics'!D:D,MATCH($C1023,'Policy Characteristics'!$C:$C,0))),"",INDEX('Policy Characteristics'!D:D,MATCH($C1023,'Policy Characteristics'!$C:$C,0)))</f>
        <v>Electrification</v>
      </c>
      <c r="K1023" s="254" t="str">
        <f>IF(ISBLANK(INDEX('Policy Characteristics'!E:E,MATCH($C1023,'Policy Characteristics'!$C:$C,0))),"",INDEX('Policy Characteristics'!E:E,MATCH($C1023,'Policy Characteristics'!$C:$C,0)))</f>
        <v>indst shift to electricity</v>
      </c>
      <c r="L1023" s="261">
        <f>IF(ISBLANK(INDEX('Policy Characteristics'!F:F,MATCH($C1023,'Policy Characteristics'!$C:$C,0))),"",INDEX('Policy Characteristics'!F:F,MATCH($C1023,'Policy Characteristics'!$C:$C,0)))</f>
        <v>0</v>
      </c>
      <c r="M1023" s="261">
        <f>IF(ISBLANK(INDEX('Policy Characteristics'!G:G,MATCH($C1023,'Policy Characteristics'!$C:$C,0))),"",INDEX('Policy Characteristics'!G:G,MATCH($C1023,'Policy Characteristics'!$C:$C,0)))</f>
        <v>1</v>
      </c>
      <c r="N1023" s="261">
        <f>IF(ISBLANK(INDEX('Policy Characteristics'!H:H,MATCH($C1023,'Policy Characteristics'!$C:$C,0))),"",INDEX('Policy Characteristics'!H:H,MATCH($C1023,'Policy Characteristics'!$C:$C,0)))</f>
        <v>0.01</v>
      </c>
      <c r="O1023" s="254" t="str">
        <f>IF(ISBLANK(INDEX('Policy Characteristics'!I:I,MATCH($C1023,'Policy Characteristics'!$C:$C,0))),"",INDEX('Policy Characteristics'!I:I,MATCH($C1023,'Policy Characteristics'!$C:$C,0)))</f>
        <v>% of fuel shifted</v>
      </c>
      <c r="P1023" s="254" t="str">
        <f>IF(ISBLANK(INDEX('Policy Characteristics'!J:J,MATCH($C1023,'Policy Characteristics'!$C:$C,0))),"",INDEX('Policy Characteristics'!J:J,MATCH($C1023,'Policy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23" s="254" t="str">
        <f>IF(ISBLANK(INDEX('Policy Characteristics'!K:K,MATCH($C1023,'Policy Characteristics'!$C:$C,0))),"",INDEX('Policy Characteristics'!K:K,MATCH($C1023,'Policy Characteristics'!$C:$C,0)))</f>
        <v>industry-ag-main.html#fuel-switching</v>
      </c>
      <c r="R1023" s="254" t="str">
        <f>IF(ISBLANK(INDEX('Policy Characteristics'!L:L,MATCH($C1023,'Policy Characteristics'!$C:$C,0))),"",INDEX('Policy Characteristics'!L:L,MATCH($C1023,'Policy Characteristics'!$C:$C,0)))</f>
        <v>industry-elec-and-hydrogen.html</v>
      </c>
    </row>
    <row r="1024" spans="1:18" x14ac:dyDescent="0.25">
      <c r="A1024" s="254" t="str">
        <f>IF(ISBLANK(INDEX('Policy Characteristics'!A:A,MATCH($C1024,'Policy Characteristics'!$C:$C,0))),"",INDEX('Policy Characteristics'!A:A,MATCH($C1024,'Policy Characteristics'!$C:$C,0)))</f>
        <v>Industry</v>
      </c>
      <c r="B1024" s="262" t="str">
        <f>IF(ISBLANK(INDEX('Policy Characteristics'!B:B,MATCH($C1024,'Policy Characteristics'!$C:$C,0))),"",INDEX('Policy Characteristics'!B:B,MATCH($C1024,'Policy Characteristics'!$C:$C,0)))</f>
        <v>Electrification</v>
      </c>
      <c r="C1024" s="254" t="str">
        <f t="shared" si="57"/>
        <v>Fraction of Eligible Industrial Energy Use Shifted to Electricity</v>
      </c>
      <c r="D1024" s="6" t="s">
        <v>3023</v>
      </c>
      <c r="E1024" s="1" t="s">
        <v>3459</v>
      </c>
      <c r="F1024" t="s">
        <v>2987</v>
      </c>
      <c r="G1024" s="45" t="s">
        <v>3465</v>
      </c>
      <c r="H1024" s="47">
        <f t="shared" si="56"/>
        <v>1023</v>
      </c>
      <c r="I1024" s="324" t="s">
        <v>40</v>
      </c>
      <c r="J1024" s="255" t="str">
        <f>IF(ISBLANK(INDEX('Policy Characteristics'!D:D,MATCH($C1024,'Policy Characteristics'!$C:$C,0))),"",INDEX('Policy Characteristics'!D:D,MATCH($C1024,'Policy Characteristics'!$C:$C,0)))</f>
        <v>Electrification</v>
      </c>
      <c r="K1024" s="254" t="str">
        <f>IF(ISBLANK(INDEX('Policy Characteristics'!E:E,MATCH($C1024,'Policy Characteristics'!$C:$C,0))),"",INDEX('Policy Characteristics'!E:E,MATCH($C1024,'Policy Characteristics'!$C:$C,0)))</f>
        <v>indst shift to electricity</v>
      </c>
      <c r="L1024" s="261">
        <f>IF(ISBLANK(INDEX('Policy Characteristics'!F:F,MATCH($C1024,'Policy Characteristics'!$C:$C,0))),"",INDEX('Policy Characteristics'!F:F,MATCH($C1024,'Policy Characteristics'!$C:$C,0)))</f>
        <v>0</v>
      </c>
      <c r="M1024" s="261">
        <f>IF(ISBLANK(INDEX('Policy Characteristics'!G:G,MATCH($C1024,'Policy Characteristics'!$C:$C,0))),"",INDEX('Policy Characteristics'!G:G,MATCH($C1024,'Policy Characteristics'!$C:$C,0)))</f>
        <v>1</v>
      </c>
      <c r="N1024" s="261">
        <f>IF(ISBLANK(INDEX('Policy Characteristics'!H:H,MATCH($C1024,'Policy Characteristics'!$C:$C,0))),"",INDEX('Policy Characteristics'!H:H,MATCH($C1024,'Policy Characteristics'!$C:$C,0)))</f>
        <v>0.01</v>
      </c>
      <c r="O1024" s="254" t="str">
        <f>IF(ISBLANK(INDEX('Policy Characteristics'!I:I,MATCH($C1024,'Policy Characteristics'!$C:$C,0))),"",INDEX('Policy Characteristics'!I:I,MATCH($C1024,'Policy Characteristics'!$C:$C,0)))</f>
        <v>% of fuel shifted</v>
      </c>
      <c r="P1024" s="254" t="str">
        <f>IF(ISBLANK(INDEX('Policy Characteristics'!J:J,MATCH($C1024,'Policy Characteristics'!$C:$C,0))),"",INDEX('Policy Characteristics'!J:J,MATCH($C1024,'Policy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24" s="254" t="str">
        <f>IF(ISBLANK(INDEX('Policy Characteristics'!K:K,MATCH($C1024,'Policy Characteristics'!$C:$C,0))),"",INDEX('Policy Characteristics'!K:K,MATCH($C1024,'Policy Characteristics'!$C:$C,0)))</f>
        <v>industry-ag-main.html#fuel-switching</v>
      </c>
      <c r="R1024" s="254" t="str">
        <f>IF(ISBLANK(INDEX('Policy Characteristics'!L:L,MATCH($C1024,'Policy Characteristics'!$C:$C,0))),"",INDEX('Policy Characteristics'!L:L,MATCH($C1024,'Policy Characteristics'!$C:$C,0)))</f>
        <v>industry-elec-and-hydrogen.html</v>
      </c>
    </row>
    <row r="1025" spans="1:18" x14ac:dyDescent="0.25">
      <c r="A1025" s="254" t="str">
        <f>IF(ISBLANK(INDEX('Policy Characteristics'!A:A,MATCH($C1025,'Policy Characteristics'!$C:$C,0))),"",INDEX('Policy Characteristics'!A:A,MATCH($C1025,'Policy Characteristics'!$C:$C,0)))</f>
        <v>Industry</v>
      </c>
      <c r="B1025" s="262" t="str">
        <f>IF(ISBLANK(INDEX('Policy Characteristics'!B:B,MATCH($C1025,'Policy Characteristics'!$C:$C,0))),"",INDEX('Policy Characteristics'!B:B,MATCH($C1025,'Policy Characteristics'!$C:$C,0)))</f>
        <v>Electrification</v>
      </c>
      <c r="C1025" s="254" t="str">
        <f t="shared" si="57"/>
        <v>Fraction of Eligible Industrial Energy Use Shifted to Electricity</v>
      </c>
      <c r="D1025" s="6" t="s">
        <v>3023</v>
      </c>
      <c r="E1025" s="1" t="s">
        <v>3460</v>
      </c>
      <c r="F1025" t="s">
        <v>2987</v>
      </c>
      <c r="G1025" s="45" t="s">
        <v>3466</v>
      </c>
      <c r="H1025" s="47">
        <f t="shared" si="56"/>
        <v>1024</v>
      </c>
      <c r="I1025" s="324" t="s">
        <v>40</v>
      </c>
      <c r="J1025" s="255" t="str">
        <f>IF(ISBLANK(INDEX('Policy Characteristics'!D:D,MATCH($C1025,'Policy Characteristics'!$C:$C,0))),"",INDEX('Policy Characteristics'!D:D,MATCH($C1025,'Policy Characteristics'!$C:$C,0)))</f>
        <v>Electrification</v>
      </c>
      <c r="K1025" s="254" t="str">
        <f>IF(ISBLANK(INDEX('Policy Characteristics'!E:E,MATCH($C1025,'Policy Characteristics'!$C:$C,0))),"",INDEX('Policy Characteristics'!E:E,MATCH($C1025,'Policy Characteristics'!$C:$C,0)))</f>
        <v>indst shift to electricity</v>
      </c>
      <c r="L1025" s="261">
        <f>IF(ISBLANK(INDEX('Policy Characteristics'!F:F,MATCH($C1025,'Policy Characteristics'!$C:$C,0))),"",INDEX('Policy Characteristics'!F:F,MATCH($C1025,'Policy Characteristics'!$C:$C,0)))</f>
        <v>0</v>
      </c>
      <c r="M1025" s="261">
        <f>IF(ISBLANK(INDEX('Policy Characteristics'!G:G,MATCH($C1025,'Policy Characteristics'!$C:$C,0))),"",INDEX('Policy Characteristics'!G:G,MATCH($C1025,'Policy Characteristics'!$C:$C,0)))</f>
        <v>1</v>
      </c>
      <c r="N1025" s="261">
        <f>IF(ISBLANK(INDEX('Policy Characteristics'!H:H,MATCH($C1025,'Policy Characteristics'!$C:$C,0))),"",INDEX('Policy Characteristics'!H:H,MATCH($C1025,'Policy Characteristics'!$C:$C,0)))</f>
        <v>0.01</v>
      </c>
      <c r="O1025" s="254" t="str">
        <f>IF(ISBLANK(INDEX('Policy Characteristics'!I:I,MATCH($C1025,'Policy Characteristics'!$C:$C,0))),"",INDEX('Policy Characteristics'!I:I,MATCH($C1025,'Policy Characteristics'!$C:$C,0)))</f>
        <v>% of fuel shifted</v>
      </c>
      <c r="P1025" s="254" t="str">
        <f>IF(ISBLANK(INDEX('Policy Characteristics'!J:J,MATCH($C1025,'Policy Characteristics'!$C:$C,0))),"",INDEX('Policy Characteristics'!J:J,MATCH($C1025,'Policy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25" s="254" t="str">
        <f>IF(ISBLANK(INDEX('Policy Characteristics'!K:K,MATCH($C1025,'Policy Characteristics'!$C:$C,0))),"",INDEX('Policy Characteristics'!K:K,MATCH($C1025,'Policy Characteristics'!$C:$C,0)))</f>
        <v>industry-ag-main.html#fuel-switching</v>
      </c>
      <c r="R1025" s="254" t="str">
        <f>IF(ISBLANK(INDEX('Policy Characteristics'!L:L,MATCH($C1025,'Policy Characteristics'!$C:$C,0))),"",INDEX('Policy Characteristics'!L:L,MATCH($C1025,'Policy Characteristics'!$C:$C,0)))</f>
        <v>industry-elec-and-hydrogen.html</v>
      </c>
    </row>
    <row r="1026" spans="1:18" x14ac:dyDescent="0.25">
      <c r="A1026" s="254" t="str">
        <f>IF(ISBLANK(INDEX('Policy Characteristics'!A:A,MATCH($C1026,'Policy Characteristics'!$C:$C,0))),"",INDEX('Policy Characteristics'!A:A,MATCH($C1026,'Policy Characteristics'!$C:$C,0)))</f>
        <v>Industry</v>
      </c>
      <c r="B1026" s="262" t="str">
        <f>IF(ISBLANK(INDEX('Policy Characteristics'!B:B,MATCH($C1026,'Policy Characteristics'!$C:$C,0))),"",INDEX('Policy Characteristics'!B:B,MATCH($C1026,'Policy Characteristics'!$C:$C,0)))</f>
        <v>Electrification</v>
      </c>
      <c r="C1026" s="254" t="str">
        <f t="shared" si="57"/>
        <v>Fraction of Eligible Industrial Energy Use Shifted to Electricity</v>
      </c>
      <c r="D1026" s="6" t="s">
        <v>3023</v>
      </c>
      <c r="E1026" s="1" t="s">
        <v>3461</v>
      </c>
      <c r="F1026" t="s">
        <v>2987</v>
      </c>
      <c r="G1026" s="45" t="s">
        <v>3467</v>
      </c>
      <c r="H1026" s="47">
        <f t="shared" si="56"/>
        <v>1025</v>
      </c>
      <c r="I1026" s="324" t="s">
        <v>40</v>
      </c>
      <c r="J1026" s="255" t="str">
        <f>IF(ISBLANK(INDEX('Policy Characteristics'!D:D,MATCH($C1026,'Policy Characteristics'!$C:$C,0))),"",INDEX('Policy Characteristics'!D:D,MATCH($C1026,'Policy Characteristics'!$C:$C,0)))</f>
        <v>Electrification</v>
      </c>
      <c r="K1026" s="254" t="str">
        <f>IF(ISBLANK(INDEX('Policy Characteristics'!E:E,MATCH($C1026,'Policy Characteristics'!$C:$C,0))),"",INDEX('Policy Characteristics'!E:E,MATCH($C1026,'Policy Characteristics'!$C:$C,0)))</f>
        <v>indst shift to electricity</v>
      </c>
      <c r="L1026" s="261">
        <f>IF(ISBLANK(INDEX('Policy Characteristics'!F:F,MATCH($C1026,'Policy Characteristics'!$C:$C,0))),"",INDEX('Policy Characteristics'!F:F,MATCH($C1026,'Policy Characteristics'!$C:$C,0)))</f>
        <v>0</v>
      </c>
      <c r="M1026" s="261">
        <f>IF(ISBLANK(INDEX('Policy Characteristics'!G:G,MATCH($C1026,'Policy Characteristics'!$C:$C,0))),"",INDEX('Policy Characteristics'!G:G,MATCH($C1026,'Policy Characteristics'!$C:$C,0)))</f>
        <v>1</v>
      </c>
      <c r="N1026" s="261">
        <f>IF(ISBLANK(INDEX('Policy Characteristics'!H:H,MATCH($C1026,'Policy Characteristics'!$C:$C,0))),"",INDEX('Policy Characteristics'!H:H,MATCH($C1026,'Policy Characteristics'!$C:$C,0)))</f>
        <v>0.01</v>
      </c>
      <c r="O1026" s="254" t="str">
        <f>IF(ISBLANK(INDEX('Policy Characteristics'!I:I,MATCH($C1026,'Policy Characteristics'!$C:$C,0))),"",INDEX('Policy Characteristics'!I:I,MATCH($C1026,'Policy Characteristics'!$C:$C,0)))</f>
        <v>% of fuel shifted</v>
      </c>
      <c r="P1026" s="254" t="str">
        <f>IF(ISBLANK(INDEX('Policy Characteristics'!J:J,MATCH($C1026,'Policy Characteristics'!$C:$C,0))),"",INDEX('Policy Characteristics'!J:J,MATCH($C1026,'Policy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26" s="254" t="str">
        <f>IF(ISBLANK(INDEX('Policy Characteristics'!K:K,MATCH($C1026,'Policy Characteristics'!$C:$C,0))),"",INDEX('Policy Characteristics'!K:K,MATCH($C1026,'Policy Characteristics'!$C:$C,0)))</f>
        <v>industry-ag-main.html#fuel-switching</v>
      </c>
      <c r="R1026" s="254" t="str">
        <f>IF(ISBLANK(INDEX('Policy Characteristics'!L:L,MATCH($C1026,'Policy Characteristics'!$C:$C,0))),"",INDEX('Policy Characteristics'!L:L,MATCH($C1026,'Policy Characteristics'!$C:$C,0)))</f>
        <v>industry-elec-and-hydrogen.html</v>
      </c>
    </row>
    <row r="1027" spans="1:18" x14ac:dyDescent="0.25">
      <c r="A1027" s="254" t="str">
        <f>IF(ISBLANK(INDEX('Policy Characteristics'!A:A,MATCH($C1027,'Policy Characteristics'!$C:$C,0))),"",INDEX('Policy Characteristics'!A:A,MATCH($C1027,'Policy Characteristics'!$C:$C,0)))</f>
        <v>Industry</v>
      </c>
      <c r="B1027" s="262" t="str">
        <f>IF(ISBLANK(INDEX('Policy Characteristics'!B:B,MATCH($C1027,'Policy Characteristics'!$C:$C,0))),"",INDEX('Policy Characteristics'!B:B,MATCH($C1027,'Policy Characteristics'!$C:$C,0)))</f>
        <v>Electrification</v>
      </c>
      <c r="C1027" s="254" t="str">
        <f t="shared" si="57"/>
        <v>Fraction of Eligible Industrial Energy Use Shifted to Electricity</v>
      </c>
      <c r="D1027" s="6" t="s">
        <v>3023</v>
      </c>
      <c r="E1027" s="1" t="s">
        <v>3462</v>
      </c>
      <c r="F1027" t="s">
        <v>2987</v>
      </c>
      <c r="G1027" s="45" t="s">
        <v>3468</v>
      </c>
      <c r="H1027" s="47">
        <f t="shared" ref="H1027:H1090" si="58">H1026+1</f>
        <v>1026</v>
      </c>
      <c r="I1027" s="324" t="s">
        <v>40</v>
      </c>
      <c r="J1027" s="255" t="str">
        <f>IF(ISBLANK(INDEX('Policy Characteristics'!D:D,MATCH($C1027,'Policy Characteristics'!$C:$C,0))),"",INDEX('Policy Characteristics'!D:D,MATCH($C1027,'Policy Characteristics'!$C:$C,0)))</f>
        <v>Electrification</v>
      </c>
      <c r="K1027" s="254" t="str">
        <f>IF(ISBLANK(INDEX('Policy Characteristics'!E:E,MATCH($C1027,'Policy Characteristics'!$C:$C,0))),"",INDEX('Policy Characteristics'!E:E,MATCH($C1027,'Policy Characteristics'!$C:$C,0)))</f>
        <v>indst shift to electricity</v>
      </c>
      <c r="L1027" s="261">
        <f>IF(ISBLANK(INDEX('Policy Characteristics'!F:F,MATCH($C1027,'Policy Characteristics'!$C:$C,0))),"",INDEX('Policy Characteristics'!F:F,MATCH($C1027,'Policy Characteristics'!$C:$C,0)))</f>
        <v>0</v>
      </c>
      <c r="M1027" s="261">
        <f>IF(ISBLANK(INDEX('Policy Characteristics'!G:G,MATCH($C1027,'Policy Characteristics'!$C:$C,0))),"",INDEX('Policy Characteristics'!G:G,MATCH($C1027,'Policy Characteristics'!$C:$C,0)))</f>
        <v>1</v>
      </c>
      <c r="N1027" s="261">
        <f>IF(ISBLANK(INDEX('Policy Characteristics'!H:H,MATCH($C1027,'Policy Characteristics'!$C:$C,0))),"",INDEX('Policy Characteristics'!H:H,MATCH($C1027,'Policy Characteristics'!$C:$C,0)))</f>
        <v>0.01</v>
      </c>
      <c r="O1027" s="254" t="str">
        <f>IF(ISBLANK(INDEX('Policy Characteristics'!I:I,MATCH($C1027,'Policy Characteristics'!$C:$C,0))),"",INDEX('Policy Characteristics'!I:I,MATCH($C1027,'Policy Characteristics'!$C:$C,0)))</f>
        <v>% of fuel shifted</v>
      </c>
      <c r="P1027" s="254" t="str">
        <f>IF(ISBLANK(INDEX('Policy Characteristics'!J:J,MATCH($C1027,'Policy Characteristics'!$C:$C,0))),"",INDEX('Policy Characteristics'!J:J,MATCH($C1027,'Policy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27" s="254" t="str">
        <f>IF(ISBLANK(INDEX('Policy Characteristics'!K:K,MATCH($C1027,'Policy Characteristics'!$C:$C,0))),"",INDEX('Policy Characteristics'!K:K,MATCH($C1027,'Policy Characteristics'!$C:$C,0)))</f>
        <v>industry-ag-main.html#fuel-switching</v>
      </c>
      <c r="R1027" s="254" t="str">
        <f>IF(ISBLANK(INDEX('Policy Characteristics'!L:L,MATCH($C1027,'Policy Characteristics'!$C:$C,0))),"",INDEX('Policy Characteristics'!L:L,MATCH($C1027,'Policy Characteristics'!$C:$C,0)))</f>
        <v>industry-elec-and-hydrogen.html</v>
      </c>
    </row>
    <row r="1028" spans="1:18" x14ac:dyDescent="0.25">
      <c r="A1028" s="254" t="str">
        <f>IF(ISBLANK(INDEX('Policy Characteristics'!A:A,MATCH($C1028,'Policy Characteristics'!$C:$C,0))),"",INDEX('Policy Characteristics'!A:A,MATCH($C1028,'Policy Characteristics'!$C:$C,0)))</f>
        <v>Industry</v>
      </c>
      <c r="B1028" s="262" t="str">
        <f>IF(ISBLANK(INDEX('Policy Characteristics'!B:B,MATCH($C1028,'Policy Characteristics'!$C:$C,0))),"",INDEX('Policy Characteristics'!B:B,MATCH($C1028,'Policy Characteristics'!$C:$C,0)))</f>
        <v>Electrification</v>
      </c>
      <c r="C1028" s="254" t="str">
        <f t="shared" si="57"/>
        <v>Fraction of Eligible Industrial Energy Use Shifted to Electricity</v>
      </c>
      <c r="D1028" s="6" t="s">
        <v>3023</v>
      </c>
      <c r="E1028" s="1" t="s">
        <v>3463</v>
      </c>
      <c r="F1028" t="s">
        <v>2987</v>
      </c>
      <c r="G1028" s="45" t="s">
        <v>3469</v>
      </c>
      <c r="H1028" s="47">
        <f t="shared" si="58"/>
        <v>1027</v>
      </c>
      <c r="I1028" s="324" t="s">
        <v>40</v>
      </c>
      <c r="J1028" s="255" t="str">
        <f>IF(ISBLANK(INDEX('Policy Characteristics'!D:D,MATCH($C1028,'Policy Characteristics'!$C:$C,0))),"",INDEX('Policy Characteristics'!D:D,MATCH($C1028,'Policy Characteristics'!$C:$C,0)))</f>
        <v>Electrification</v>
      </c>
      <c r="K1028" s="254" t="str">
        <f>IF(ISBLANK(INDEX('Policy Characteristics'!E:E,MATCH($C1028,'Policy Characteristics'!$C:$C,0))),"",INDEX('Policy Characteristics'!E:E,MATCH($C1028,'Policy Characteristics'!$C:$C,0)))</f>
        <v>indst shift to electricity</v>
      </c>
      <c r="L1028" s="261">
        <f>IF(ISBLANK(INDEX('Policy Characteristics'!F:F,MATCH($C1028,'Policy Characteristics'!$C:$C,0))),"",INDEX('Policy Characteristics'!F:F,MATCH($C1028,'Policy Characteristics'!$C:$C,0)))</f>
        <v>0</v>
      </c>
      <c r="M1028" s="261">
        <f>IF(ISBLANK(INDEX('Policy Characteristics'!G:G,MATCH($C1028,'Policy Characteristics'!$C:$C,0))),"",INDEX('Policy Characteristics'!G:G,MATCH($C1028,'Policy Characteristics'!$C:$C,0)))</f>
        <v>1</v>
      </c>
      <c r="N1028" s="261">
        <f>IF(ISBLANK(INDEX('Policy Characteristics'!H:H,MATCH($C1028,'Policy Characteristics'!$C:$C,0))),"",INDEX('Policy Characteristics'!H:H,MATCH($C1028,'Policy Characteristics'!$C:$C,0)))</f>
        <v>0.01</v>
      </c>
      <c r="O1028" s="254" t="str">
        <f>IF(ISBLANK(INDEX('Policy Characteristics'!I:I,MATCH($C1028,'Policy Characteristics'!$C:$C,0))),"",INDEX('Policy Characteristics'!I:I,MATCH($C1028,'Policy Characteristics'!$C:$C,0)))</f>
        <v>% of fuel shifted</v>
      </c>
      <c r="P1028" s="254" t="str">
        <f>IF(ISBLANK(INDEX('Policy Characteristics'!J:J,MATCH($C1028,'Policy Characteristics'!$C:$C,0))),"",INDEX('Policy Characteristics'!J:J,MATCH($C1028,'Policy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28" s="254" t="str">
        <f>IF(ISBLANK(INDEX('Policy Characteristics'!K:K,MATCH($C1028,'Policy Characteristics'!$C:$C,0))),"",INDEX('Policy Characteristics'!K:K,MATCH($C1028,'Policy Characteristics'!$C:$C,0)))</f>
        <v>industry-ag-main.html#fuel-switching</v>
      </c>
      <c r="R1028" s="254" t="str">
        <f>IF(ISBLANK(INDEX('Policy Characteristics'!L:L,MATCH($C1028,'Policy Characteristics'!$C:$C,0))),"",INDEX('Policy Characteristics'!L:L,MATCH($C1028,'Policy Characteristics'!$C:$C,0)))</f>
        <v>industry-elec-and-hydrogen.html</v>
      </c>
    </row>
    <row r="1029" spans="1:18" x14ac:dyDescent="0.25">
      <c r="A1029" s="254" t="str">
        <f>IF(ISBLANK(INDEX('Policy Characteristics'!A:A,MATCH($C1029,'Policy Characteristics'!$C:$C,0))),"",INDEX('Policy Characteristics'!A:A,MATCH($C1029,'Policy Characteristics'!$C:$C,0)))</f>
        <v>Industry</v>
      </c>
      <c r="B1029" s="262" t="str">
        <f>IF(ISBLANK(INDEX('Policy Characteristics'!B:B,MATCH($C1029,'Policy Characteristics'!$C:$C,0))),"",INDEX('Policy Characteristics'!B:B,MATCH($C1029,'Policy Characteristics'!$C:$C,0)))</f>
        <v>Electrification</v>
      </c>
      <c r="C1029" s="254" t="str">
        <f t="shared" si="57"/>
        <v>Fraction of Eligible Industrial Energy Use Shifted to Electricity</v>
      </c>
      <c r="D1029" s="6" t="s">
        <v>3023</v>
      </c>
      <c r="E1029" s="1" t="s">
        <v>3464</v>
      </c>
      <c r="F1029" t="s">
        <v>2987</v>
      </c>
      <c r="G1029" s="45" t="s">
        <v>3470</v>
      </c>
      <c r="H1029" s="47">
        <f t="shared" si="58"/>
        <v>1028</v>
      </c>
      <c r="I1029" s="324" t="s">
        <v>40</v>
      </c>
      <c r="J1029" s="255" t="str">
        <f>IF(ISBLANK(INDEX('Policy Characteristics'!D:D,MATCH($C1029,'Policy Characteristics'!$C:$C,0))),"",INDEX('Policy Characteristics'!D:D,MATCH($C1029,'Policy Characteristics'!$C:$C,0)))</f>
        <v>Electrification</v>
      </c>
      <c r="K1029" s="254" t="str">
        <f>IF(ISBLANK(INDEX('Policy Characteristics'!E:E,MATCH($C1029,'Policy Characteristics'!$C:$C,0))),"",INDEX('Policy Characteristics'!E:E,MATCH($C1029,'Policy Characteristics'!$C:$C,0)))</f>
        <v>indst shift to electricity</v>
      </c>
      <c r="L1029" s="261">
        <f>IF(ISBLANK(INDEX('Policy Characteristics'!F:F,MATCH($C1029,'Policy Characteristics'!$C:$C,0))),"",INDEX('Policy Characteristics'!F:F,MATCH($C1029,'Policy Characteristics'!$C:$C,0)))</f>
        <v>0</v>
      </c>
      <c r="M1029" s="261">
        <f>IF(ISBLANK(INDEX('Policy Characteristics'!G:G,MATCH($C1029,'Policy Characteristics'!$C:$C,0))),"",INDEX('Policy Characteristics'!G:G,MATCH($C1029,'Policy Characteristics'!$C:$C,0)))</f>
        <v>1</v>
      </c>
      <c r="N1029" s="261">
        <f>IF(ISBLANK(INDEX('Policy Characteristics'!H:H,MATCH($C1029,'Policy Characteristics'!$C:$C,0))),"",INDEX('Policy Characteristics'!H:H,MATCH($C1029,'Policy Characteristics'!$C:$C,0)))</f>
        <v>0.01</v>
      </c>
      <c r="O1029" s="254" t="str">
        <f>IF(ISBLANK(INDEX('Policy Characteristics'!I:I,MATCH($C1029,'Policy Characteristics'!$C:$C,0))),"",INDEX('Policy Characteristics'!I:I,MATCH($C1029,'Policy Characteristics'!$C:$C,0)))</f>
        <v>% of fuel shifted</v>
      </c>
      <c r="P1029" s="254" t="str">
        <f>IF(ISBLANK(INDEX('Policy Characteristics'!J:J,MATCH($C1029,'Policy Characteristics'!$C:$C,0))),"",INDEX('Policy Characteristics'!J:J,MATCH($C1029,'Policy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29" s="254" t="str">
        <f>IF(ISBLANK(INDEX('Policy Characteristics'!K:K,MATCH($C1029,'Policy Characteristics'!$C:$C,0))),"",INDEX('Policy Characteristics'!K:K,MATCH($C1029,'Policy Characteristics'!$C:$C,0)))</f>
        <v>industry-ag-main.html#fuel-switching</v>
      </c>
      <c r="R1029" s="254" t="str">
        <f>IF(ISBLANK(INDEX('Policy Characteristics'!L:L,MATCH($C1029,'Policy Characteristics'!$C:$C,0))),"",INDEX('Policy Characteristics'!L:L,MATCH($C1029,'Policy Characteristics'!$C:$C,0)))</f>
        <v>industry-elec-and-hydrogen.html</v>
      </c>
    </row>
    <row r="1030" spans="1:18" x14ac:dyDescent="0.25">
      <c r="A1030" s="254" t="str">
        <f>IF(ISBLANK(INDEX('Policy Characteristics'!A:A,MATCH($C1030,'Policy Characteristics'!$C:$C,0))),"",INDEX('Policy Characteristics'!A:A,MATCH($C1030,'Policy Characteristics'!$C:$C,0)))</f>
        <v>Industry</v>
      </c>
      <c r="B1030" s="262" t="str">
        <f>IF(ISBLANK(INDEX('Policy Characteristics'!B:B,MATCH($C1030,'Policy Characteristics'!$C:$C,0))),"",INDEX('Policy Characteristics'!B:B,MATCH($C1030,'Policy Characteristics'!$C:$C,0)))</f>
        <v>Electrification</v>
      </c>
      <c r="C1030" s="254" t="str">
        <f t="shared" si="57"/>
        <v>Fraction of Eligible Industrial Energy Use Shifted to Electricity</v>
      </c>
      <c r="D1030" s="6" t="s">
        <v>3023</v>
      </c>
      <c r="E1030" s="1" t="s">
        <v>3570</v>
      </c>
      <c r="F1030" t="s">
        <v>2987</v>
      </c>
      <c r="G1030" s="45" t="s">
        <v>3471</v>
      </c>
      <c r="H1030" s="47">
        <f t="shared" si="58"/>
        <v>1029</v>
      </c>
      <c r="I1030" s="324" t="s">
        <v>40</v>
      </c>
      <c r="J1030" s="255" t="str">
        <f>IF(ISBLANK(INDEX('Policy Characteristics'!D:D,MATCH($C1030,'Policy Characteristics'!$C:$C,0))),"",INDEX('Policy Characteristics'!D:D,MATCH($C1030,'Policy Characteristics'!$C:$C,0)))</f>
        <v>Electrification</v>
      </c>
      <c r="K1030" s="254" t="str">
        <f>IF(ISBLANK(INDEX('Policy Characteristics'!E:E,MATCH($C1030,'Policy Characteristics'!$C:$C,0))),"",INDEX('Policy Characteristics'!E:E,MATCH($C1030,'Policy Characteristics'!$C:$C,0)))</f>
        <v>indst shift to electricity</v>
      </c>
      <c r="L1030" s="261">
        <f>IF(ISBLANK(INDEX('Policy Characteristics'!F:F,MATCH($C1030,'Policy Characteristics'!$C:$C,0))),"",INDEX('Policy Characteristics'!F:F,MATCH($C1030,'Policy Characteristics'!$C:$C,0)))</f>
        <v>0</v>
      </c>
      <c r="M1030" s="261">
        <f>IF(ISBLANK(INDEX('Policy Characteristics'!G:G,MATCH($C1030,'Policy Characteristics'!$C:$C,0))),"",INDEX('Policy Characteristics'!G:G,MATCH($C1030,'Policy Characteristics'!$C:$C,0)))</f>
        <v>1</v>
      </c>
      <c r="N1030" s="261">
        <f>IF(ISBLANK(INDEX('Policy Characteristics'!H:H,MATCH($C1030,'Policy Characteristics'!$C:$C,0))),"",INDEX('Policy Characteristics'!H:H,MATCH($C1030,'Policy Characteristics'!$C:$C,0)))</f>
        <v>0.01</v>
      </c>
      <c r="O1030" s="254" t="str">
        <f>IF(ISBLANK(INDEX('Policy Characteristics'!I:I,MATCH($C1030,'Policy Characteristics'!$C:$C,0))),"",INDEX('Policy Characteristics'!I:I,MATCH($C1030,'Policy Characteristics'!$C:$C,0)))</f>
        <v>% of fuel shifted</v>
      </c>
      <c r="P1030" s="254" t="str">
        <f>IF(ISBLANK(INDEX('Policy Characteristics'!J:J,MATCH($C1030,'Policy Characteristics'!$C:$C,0))),"",INDEX('Policy Characteristics'!J:J,MATCH($C1030,'Policy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30" s="254" t="str">
        <f>IF(ISBLANK(INDEX('Policy Characteristics'!K:K,MATCH($C1030,'Policy Characteristics'!$C:$C,0))),"",INDEX('Policy Characteristics'!K:K,MATCH($C1030,'Policy Characteristics'!$C:$C,0)))</f>
        <v>industry-ag-main.html#fuel-switching</v>
      </c>
      <c r="R1030" s="254" t="str">
        <f>IF(ISBLANK(INDEX('Policy Characteristics'!L:L,MATCH($C1030,'Policy Characteristics'!$C:$C,0))),"",INDEX('Policy Characteristics'!L:L,MATCH($C1030,'Policy Characteristics'!$C:$C,0)))</f>
        <v>industry-elec-and-hydrogen.html</v>
      </c>
    </row>
    <row r="1031" spans="1:18" x14ac:dyDescent="0.25">
      <c r="A1031" s="254" t="str">
        <f>IF(ISBLANK(INDEX('Policy Characteristics'!A:A,MATCH($C1031,'Policy Characteristics'!$C:$C,0))),"",INDEX('Policy Characteristics'!A:A,MATCH($C1031,'Policy Characteristics'!$C:$C,0)))</f>
        <v>Industry</v>
      </c>
      <c r="B1031" s="262" t="str">
        <f>IF(ISBLANK(INDEX('Policy Characteristics'!B:B,MATCH($C1031,'Policy Characteristics'!$C:$C,0))),"",INDEX('Policy Characteristics'!B:B,MATCH($C1031,'Policy Characteristics'!$C:$C,0)))</f>
        <v>Electrification</v>
      </c>
      <c r="C1031" s="254" t="str">
        <f t="shared" si="57"/>
        <v>Fraction of Eligible Industrial Energy Use Shifted to Electricity</v>
      </c>
      <c r="D1031" s="6" t="s">
        <v>3023</v>
      </c>
      <c r="E1031" s="1" t="s">
        <v>3915</v>
      </c>
      <c r="F1031" t="s">
        <v>2987</v>
      </c>
      <c r="G1031" s="45" t="s">
        <v>3891</v>
      </c>
      <c r="H1031" s="47">
        <f t="shared" si="58"/>
        <v>1030</v>
      </c>
      <c r="I1031" s="324" t="s">
        <v>40</v>
      </c>
      <c r="J1031" s="255" t="str">
        <f>IF(ISBLANK(INDEX('Policy Characteristics'!D:D,MATCH($C1031,'Policy Characteristics'!$C:$C,0))),"",INDEX('Policy Characteristics'!D:D,MATCH($C1031,'Policy Characteristics'!$C:$C,0)))</f>
        <v>Electrification</v>
      </c>
      <c r="K1031" s="254" t="str">
        <f>IF(ISBLANK(INDEX('Policy Characteristics'!E:E,MATCH($C1031,'Policy Characteristics'!$C:$C,0))),"",INDEX('Policy Characteristics'!E:E,MATCH($C1031,'Policy Characteristics'!$C:$C,0)))</f>
        <v>indst shift to electricity</v>
      </c>
      <c r="L1031" s="261">
        <f>IF(ISBLANK(INDEX('Policy Characteristics'!F:F,MATCH($C1031,'Policy Characteristics'!$C:$C,0))),"",INDEX('Policy Characteristics'!F:F,MATCH($C1031,'Policy Characteristics'!$C:$C,0)))</f>
        <v>0</v>
      </c>
      <c r="M1031" s="261">
        <f>IF(ISBLANK(INDEX('Policy Characteristics'!G:G,MATCH($C1031,'Policy Characteristics'!$C:$C,0))),"",INDEX('Policy Characteristics'!G:G,MATCH($C1031,'Policy Characteristics'!$C:$C,0)))</f>
        <v>1</v>
      </c>
      <c r="N1031" s="261">
        <f>IF(ISBLANK(INDEX('Policy Characteristics'!H:H,MATCH($C1031,'Policy Characteristics'!$C:$C,0))),"",INDEX('Policy Characteristics'!H:H,MATCH($C1031,'Policy Characteristics'!$C:$C,0)))</f>
        <v>0.01</v>
      </c>
      <c r="O1031" s="254" t="str">
        <f>IF(ISBLANK(INDEX('Policy Characteristics'!I:I,MATCH($C1031,'Policy Characteristics'!$C:$C,0))),"",INDEX('Policy Characteristics'!I:I,MATCH($C1031,'Policy Characteristics'!$C:$C,0)))</f>
        <v>% of fuel shifted</v>
      </c>
      <c r="P1031" s="254" t="str">
        <f>IF(ISBLANK(INDEX('Policy Characteristics'!J:J,MATCH($C1031,'Policy Characteristics'!$C:$C,0))),"",INDEX('Policy Characteristics'!J:J,MATCH($C1031,'Policy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31" s="254" t="str">
        <f>IF(ISBLANK(INDEX('Policy Characteristics'!K:K,MATCH($C1031,'Policy Characteristics'!$C:$C,0))),"",INDEX('Policy Characteristics'!K:K,MATCH($C1031,'Policy Characteristics'!$C:$C,0)))</f>
        <v>industry-ag-main.html#fuel-switching</v>
      </c>
      <c r="R1031" s="254" t="str">
        <f>IF(ISBLANK(INDEX('Policy Characteristics'!L:L,MATCH($C1031,'Policy Characteristics'!$C:$C,0))),"",INDEX('Policy Characteristics'!L:L,MATCH($C1031,'Policy Characteristics'!$C:$C,0)))</f>
        <v>industry-elec-and-hydrogen.html</v>
      </c>
    </row>
    <row r="1032" spans="1:18" x14ac:dyDescent="0.25">
      <c r="A1032" s="254" t="str">
        <f>IF(ISBLANK(INDEX('Policy Characteristics'!A:A,MATCH($C1032,'Policy Characteristics'!$C:$C,0))),"",INDEX('Policy Characteristics'!A:A,MATCH($C1032,'Policy Characteristics'!$C:$C,0)))</f>
        <v>Industry</v>
      </c>
      <c r="B1032" s="262" t="str">
        <f>IF(ISBLANK(INDEX('Policy Characteristics'!B:B,MATCH($C1032,'Policy Characteristics'!$C:$C,0))),"",INDEX('Policy Characteristics'!B:B,MATCH($C1032,'Policy Characteristics'!$C:$C,0)))</f>
        <v>Electrification</v>
      </c>
      <c r="C1032" s="254" t="str">
        <f t="shared" si="57"/>
        <v>Fraction of Eligible Industrial Energy Use Shifted to Electricity</v>
      </c>
      <c r="D1032" s="6" t="s">
        <v>3023</v>
      </c>
      <c r="E1032" s="1" t="s">
        <v>3916</v>
      </c>
      <c r="F1032" t="s">
        <v>2987</v>
      </c>
      <c r="G1032" s="45" t="s">
        <v>3890</v>
      </c>
      <c r="H1032" s="47">
        <f t="shared" si="58"/>
        <v>1031</v>
      </c>
      <c r="I1032" s="324" t="s">
        <v>40</v>
      </c>
      <c r="J1032" s="255" t="str">
        <f>IF(ISBLANK(INDEX('Policy Characteristics'!D:D,MATCH($C1032,'Policy Characteristics'!$C:$C,0))),"",INDEX('Policy Characteristics'!D:D,MATCH($C1032,'Policy Characteristics'!$C:$C,0)))</f>
        <v>Electrification</v>
      </c>
      <c r="K1032" s="254" t="str">
        <f>IF(ISBLANK(INDEX('Policy Characteristics'!E:E,MATCH($C1032,'Policy Characteristics'!$C:$C,0))),"",INDEX('Policy Characteristics'!E:E,MATCH($C1032,'Policy Characteristics'!$C:$C,0)))</f>
        <v>indst shift to electricity</v>
      </c>
      <c r="L1032" s="261">
        <f>IF(ISBLANK(INDEX('Policy Characteristics'!F:F,MATCH($C1032,'Policy Characteristics'!$C:$C,0))),"",INDEX('Policy Characteristics'!F:F,MATCH($C1032,'Policy Characteristics'!$C:$C,0)))</f>
        <v>0</v>
      </c>
      <c r="M1032" s="261">
        <f>IF(ISBLANK(INDEX('Policy Characteristics'!G:G,MATCH($C1032,'Policy Characteristics'!$C:$C,0))),"",INDEX('Policy Characteristics'!G:G,MATCH($C1032,'Policy Characteristics'!$C:$C,0)))</f>
        <v>1</v>
      </c>
      <c r="N1032" s="261">
        <f>IF(ISBLANK(INDEX('Policy Characteristics'!H:H,MATCH($C1032,'Policy Characteristics'!$C:$C,0))),"",INDEX('Policy Characteristics'!H:H,MATCH($C1032,'Policy Characteristics'!$C:$C,0)))</f>
        <v>0.01</v>
      </c>
      <c r="O1032" s="254" t="str">
        <f>IF(ISBLANK(INDEX('Policy Characteristics'!I:I,MATCH($C1032,'Policy Characteristics'!$C:$C,0))),"",INDEX('Policy Characteristics'!I:I,MATCH($C1032,'Policy Characteristics'!$C:$C,0)))</f>
        <v>% of fuel shifted</v>
      </c>
      <c r="P1032" s="254" t="str">
        <f>IF(ISBLANK(INDEX('Policy Characteristics'!J:J,MATCH($C1032,'Policy Characteristics'!$C:$C,0))),"",INDEX('Policy Characteristics'!J:J,MATCH($C1032,'Policy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32" s="254" t="str">
        <f>IF(ISBLANK(INDEX('Policy Characteristics'!K:K,MATCH($C1032,'Policy Characteristics'!$C:$C,0))),"",INDEX('Policy Characteristics'!K:K,MATCH($C1032,'Policy Characteristics'!$C:$C,0)))</f>
        <v>industry-ag-main.html#fuel-switching</v>
      </c>
      <c r="R1032" s="254" t="str">
        <f>IF(ISBLANK(INDEX('Policy Characteristics'!L:L,MATCH($C1032,'Policy Characteristics'!$C:$C,0))),"",INDEX('Policy Characteristics'!L:L,MATCH($C1032,'Policy Characteristics'!$C:$C,0)))</f>
        <v>industry-elec-and-hydrogen.html</v>
      </c>
    </row>
    <row r="1033" spans="1:18" x14ac:dyDescent="0.25">
      <c r="A1033" s="254" t="str">
        <f>IF(ISBLANK(INDEX('Policy Characteristics'!A:A,MATCH($C1033,'Policy Characteristics'!$C:$C,0))),"",INDEX('Policy Characteristics'!A:A,MATCH($C1033,'Policy Characteristics'!$C:$C,0)))</f>
        <v>Industry</v>
      </c>
      <c r="B1033" s="262" t="str">
        <f>IF(ISBLANK(INDEX('Policy Characteristics'!B:B,MATCH($C1033,'Policy Characteristics'!$C:$C,0))),"",INDEX('Policy Characteristics'!B:B,MATCH($C1033,'Policy Characteristics'!$C:$C,0)))</f>
        <v>Electrification</v>
      </c>
      <c r="C1033" s="254" t="str">
        <f t="shared" si="57"/>
        <v>Fraction of Eligible Industrial Energy Use Shifted to Electricity</v>
      </c>
      <c r="D1033" s="6" t="s">
        <v>3023</v>
      </c>
      <c r="E1033" s="1" t="s">
        <v>3917</v>
      </c>
      <c r="F1033" t="s">
        <v>2987</v>
      </c>
      <c r="G1033" s="45" t="s">
        <v>3892</v>
      </c>
      <c r="H1033" s="47">
        <f t="shared" si="58"/>
        <v>1032</v>
      </c>
      <c r="I1033" s="324" t="s">
        <v>40</v>
      </c>
      <c r="J1033" s="255" t="str">
        <f>IF(ISBLANK(INDEX('Policy Characteristics'!D:D,MATCH($C1033,'Policy Characteristics'!$C:$C,0))),"",INDEX('Policy Characteristics'!D:D,MATCH($C1033,'Policy Characteristics'!$C:$C,0)))</f>
        <v>Electrification</v>
      </c>
      <c r="K1033" s="254" t="str">
        <f>IF(ISBLANK(INDEX('Policy Characteristics'!E:E,MATCH($C1033,'Policy Characteristics'!$C:$C,0))),"",INDEX('Policy Characteristics'!E:E,MATCH($C1033,'Policy Characteristics'!$C:$C,0)))</f>
        <v>indst shift to electricity</v>
      </c>
      <c r="L1033" s="261">
        <f>IF(ISBLANK(INDEX('Policy Characteristics'!F:F,MATCH($C1033,'Policy Characteristics'!$C:$C,0))),"",INDEX('Policy Characteristics'!F:F,MATCH($C1033,'Policy Characteristics'!$C:$C,0)))</f>
        <v>0</v>
      </c>
      <c r="M1033" s="261">
        <f>IF(ISBLANK(INDEX('Policy Characteristics'!G:G,MATCH($C1033,'Policy Characteristics'!$C:$C,0))),"",INDEX('Policy Characteristics'!G:G,MATCH($C1033,'Policy Characteristics'!$C:$C,0)))</f>
        <v>1</v>
      </c>
      <c r="N1033" s="261">
        <f>IF(ISBLANK(INDEX('Policy Characteristics'!H:H,MATCH($C1033,'Policy Characteristics'!$C:$C,0))),"",INDEX('Policy Characteristics'!H:H,MATCH($C1033,'Policy Characteristics'!$C:$C,0)))</f>
        <v>0.01</v>
      </c>
      <c r="O1033" s="254" t="str">
        <f>IF(ISBLANK(INDEX('Policy Characteristics'!I:I,MATCH($C1033,'Policy Characteristics'!$C:$C,0))),"",INDEX('Policy Characteristics'!I:I,MATCH($C1033,'Policy Characteristics'!$C:$C,0)))</f>
        <v>% of fuel shifted</v>
      </c>
      <c r="P1033" s="254" t="str">
        <f>IF(ISBLANK(INDEX('Policy Characteristics'!J:J,MATCH($C1033,'Policy Characteristics'!$C:$C,0))),"",INDEX('Policy Characteristics'!J:J,MATCH($C1033,'Policy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33" s="254" t="str">
        <f>IF(ISBLANK(INDEX('Policy Characteristics'!K:K,MATCH($C1033,'Policy Characteristics'!$C:$C,0))),"",INDEX('Policy Characteristics'!K:K,MATCH($C1033,'Policy Characteristics'!$C:$C,0)))</f>
        <v>industry-ag-main.html#fuel-switching</v>
      </c>
      <c r="R1033" s="254" t="str">
        <f>IF(ISBLANK(INDEX('Policy Characteristics'!L:L,MATCH($C1033,'Policy Characteristics'!$C:$C,0))),"",INDEX('Policy Characteristics'!L:L,MATCH($C1033,'Policy Characteristics'!$C:$C,0)))</f>
        <v>industry-elec-and-hydrogen.html</v>
      </c>
    </row>
    <row r="1034" spans="1:18" x14ac:dyDescent="0.25">
      <c r="A1034" s="254" t="str">
        <f>IF(ISBLANK(INDEX('Policy Characteristics'!A:A,MATCH($C1034,'Policy Characteristics'!$C:$C,0))),"",INDEX('Policy Characteristics'!A:A,MATCH($C1034,'Policy Characteristics'!$C:$C,0)))</f>
        <v>Industry</v>
      </c>
      <c r="B1034" s="262" t="str">
        <f>IF(ISBLANK(INDEX('Policy Characteristics'!B:B,MATCH($C1034,'Policy Characteristics'!$C:$C,0))),"",INDEX('Policy Characteristics'!B:B,MATCH($C1034,'Policy Characteristics'!$C:$C,0)))</f>
        <v>Electrification</v>
      </c>
      <c r="C1034" s="254" t="str">
        <f t="shared" si="57"/>
        <v>Fraction of Eligible Industrial Energy Use Shifted to Electricity</v>
      </c>
      <c r="D1034" s="6" t="s">
        <v>3024</v>
      </c>
      <c r="E1034" s="1" t="s">
        <v>3459</v>
      </c>
      <c r="F1034" t="s">
        <v>2546</v>
      </c>
      <c r="G1034" s="45" t="s">
        <v>3465</v>
      </c>
      <c r="H1034" s="47">
        <f t="shared" si="58"/>
        <v>1033</v>
      </c>
      <c r="I1034" s="324" t="s">
        <v>40</v>
      </c>
      <c r="J1034" s="255" t="str">
        <f>IF(ISBLANK(INDEX('Policy Characteristics'!D:D,MATCH($C1034,'Policy Characteristics'!$C:$C,0))),"",INDEX('Policy Characteristics'!D:D,MATCH($C1034,'Policy Characteristics'!$C:$C,0)))</f>
        <v>Electrification</v>
      </c>
      <c r="K1034" s="254" t="str">
        <f>IF(ISBLANK(INDEX('Policy Characteristics'!E:E,MATCH($C1034,'Policy Characteristics'!$C:$C,0))),"",INDEX('Policy Characteristics'!E:E,MATCH($C1034,'Policy Characteristics'!$C:$C,0)))</f>
        <v>indst shift to electricity</v>
      </c>
      <c r="L1034" s="261">
        <f>IF(ISBLANK(INDEX('Policy Characteristics'!F:F,MATCH($C1034,'Policy Characteristics'!$C:$C,0))),"",INDEX('Policy Characteristics'!F:F,MATCH($C1034,'Policy Characteristics'!$C:$C,0)))</f>
        <v>0</v>
      </c>
      <c r="M1034" s="261">
        <f>IF(ISBLANK(INDEX('Policy Characteristics'!G:G,MATCH($C1034,'Policy Characteristics'!$C:$C,0))),"",INDEX('Policy Characteristics'!G:G,MATCH($C1034,'Policy Characteristics'!$C:$C,0)))</f>
        <v>1</v>
      </c>
      <c r="N1034" s="261">
        <f>IF(ISBLANK(INDEX('Policy Characteristics'!H:H,MATCH($C1034,'Policy Characteristics'!$C:$C,0))),"",INDEX('Policy Characteristics'!H:H,MATCH($C1034,'Policy Characteristics'!$C:$C,0)))</f>
        <v>0.01</v>
      </c>
      <c r="O1034" s="254" t="str">
        <f>IF(ISBLANK(INDEX('Policy Characteristics'!I:I,MATCH($C1034,'Policy Characteristics'!$C:$C,0))),"",INDEX('Policy Characteristics'!I:I,MATCH($C1034,'Policy Characteristics'!$C:$C,0)))</f>
        <v>% of fuel shifted</v>
      </c>
      <c r="P1034" s="254" t="str">
        <f>IF(ISBLANK(INDEX('Policy Characteristics'!J:J,MATCH($C1034,'Policy Characteristics'!$C:$C,0))),"",INDEX('Policy Characteristics'!J:J,MATCH($C1034,'Policy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34" s="254" t="str">
        <f>IF(ISBLANK(INDEX('Policy Characteristics'!K:K,MATCH($C1034,'Policy Characteristics'!$C:$C,0))),"",INDEX('Policy Characteristics'!K:K,MATCH($C1034,'Policy Characteristics'!$C:$C,0)))</f>
        <v>industry-ag-main.html#fuel-switching</v>
      </c>
      <c r="R1034" s="254" t="str">
        <f>IF(ISBLANK(INDEX('Policy Characteristics'!L:L,MATCH($C1034,'Policy Characteristics'!$C:$C,0))),"",INDEX('Policy Characteristics'!L:L,MATCH($C1034,'Policy Characteristics'!$C:$C,0)))</f>
        <v>industry-elec-and-hydrogen.html</v>
      </c>
    </row>
    <row r="1035" spans="1:18" x14ac:dyDescent="0.25">
      <c r="A1035" s="254" t="str">
        <f>IF(ISBLANK(INDEX('Policy Characteristics'!A:A,MATCH($C1035,'Policy Characteristics'!$C:$C,0))),"",INDEX('Policy Characteristics'!A:A,MATCH($C1035,'Policy Characteristics'!$C:$C,0)))</f>
        <v>Industry</v>
      </c>
      <c r="B1035" s="262" t="str">
        <f>IF(ISBLANK(INDEX('Policy Characteristics'!B:B,MATCH($C1035,'Policy Characteristics'!$C:$C,0))),"",INDEX('Policy Characteristics'!B:B,MATCH($C1035,'Policy Characteristics'!$C:$C,0)))</f>
        <v>Electrification</v>
      </c>
      <c r="C1035" s="254" t="str">
        <f t="shared" si="57"/>
        <v>Fraction of Eligible Industrial Energy Use Shifted to Electricity</v>
      </c>
      <c r="D1035" s="6" t="s">
        <v>3024</v>
      </c>
      <c r="E1035" s="1" t="s">
        <v>3460</v>
      </c>
      <c r="F1035" t="s">
        <v>2546</v>
      </c>
      <c r="G1035" s="45" t="s">
        <v>3466</v>
      </c>
      <c r="H1035" s="47">
        <f t="shared" si="58"/>
        <v>1034</v>
      </c>
      <c r="I1035" s="324" t="s">
        <v>40</v>
      </c>
      <c r="J1035" s="255" t="str">
        <f>IF(ISBLANK(INDEX('Policy Characteristics'!D:D,MATCH($C1035,'Policy Characteristics'!$C:$C,0))),"",INDEX('Policy Characteristics'!D:D,MATCH($C1035,'Policy Characteristics'!$C:$C,0)))</f>
        <v>Electrification</v>
      </c>
      <c r="K1035" s="254" t="str">
        <f>IF(ISBLANK(INDEX('Policy Characteristics'!E:E,MATCH($C1035,'Policy Characteristics'!$C:$C,0))),"",INDEX('Policy Characteristics'!E:E,MATCH($C1035,'Policy Characteristics'!$C:$C,0)))</f>
        <v>indst shift to electricity</v>
      </c>
      <c r="L1035" s="261">
        <f>IF(ISBLANK(INDEX('Policy Characteristics'!F:F,MATCH($C1035,'Policy Characteristics'!$C:$C,0))),"",INDEX('Policy Characteristics'!F:F,MATCH($C1035,'Policy Characteristics'!$C:$C,0)))</f>
        <v>0</v>
      </c>
      <c r="M1035" s="261">
        <f>IF(ISBLANK(INDEX('Policy Characteristics'!G:G,MATCH($C1035,'Policy Characteristics'!$C:$C,0))),"",INDEX('Policy Characteristics'!G:G,MATCH($C1035,'Policy Characteristics'!$C:$C,0)))</f>
        <v>1</v>
      </c>
      <c r="N1035" s="261">
        <f>IF(ISBLANK(INDEX('Policy Characteristics'!H:H,MATCH($C1035,'Policy Characteristics'!$C:$C,0))),"",INDEX('Policy Characteristics'!H:H,MATCH($C1035,'Policy Characteristics'!$C:$C,0)))</f>
        <v>0.01</v>
      </c>
      <c r="O1035" s="254" t="str">
        <f>IF(ISBLANK(INDEX('Policy Characteristics'!I:I,MATCH($C1035,'Policy Characteristics'!$C:$C,0))),"",INDEX('Policy Characteristics'!I:I,MATCH($C1035,'Policy Characteristics'!$C:$C,0)))</f>
        <v>% of fuel shifted</v>
      </c>
      <c r="P1035" s="254" t="str">
        <f>IF(ISBLANK(INDEX('Policy Characteristics'!J:J,MATCH($C1035,'Policy Characteristics'!$C:$C,0))),"",INDEX('Policy Characteristics'!J:J,MATCH($C1035,'Policy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35" s="254" t="str">
        <f>IF(ISBLANK(INDEX('Policy Characteristics'!K:K,MATCH($C1035,'Policy Characteristics'!$C:$C,0))),"",INDEX('Policy Characteristics'!K:K,MATCH($C1035,'Policy Characteristics'!$C:$C,0)))</f>
        <v>industry-ag-main.html#fuel-switching</v>
      </c>
      <c r="R1035" s="254" t="str">
        <f>IF(ISBLANK(INDEX('Policy Characteristics'!L:L,MATCH($C1035,'Policy Characteristics'!$C:$C,0))),"",INDEX('Policy Characteristics'!L:L,MATCH($C1035,'Policy Characteristics'!$C:$C,0)))</f>
        <v>industry-elec-and-hydrogen.html</v>
      </c>
    </row>
    <row r="1036" spans="1:18" x14ac:dyDescent="0.25">
      <c r="A1036" s="254" t="str">
        <f>IF(ISBLANK(INDEX('Policy Characteristics'!A:A,MATCH($C1036,'Policy Characteristics'!$C:$C,0))),"",INDEX('Policy Characteristics'!A:A,MATCH($C1036,'Policy Characteristics'!$C:$C,0)))</f>
        <v>Industry</v>
      </c>
      <c r="B1036" s="262" t="str">
        <f>IF(ISBLANK(INDEX('Policy Characteristics'!B:B,MATCH($C1036,'Policy Characteristics'!$C:$C,0))),"",INDEX('Policy Characteristics'!B:B,MATCH($C1036,'Policy Characteristics'!$C:$C,0)))</f>
        <v>Electrification</v>
      </c>
      <c r="C1036" s="254" t="str">
        <f t="shared" si="57"/>
        <v>Fraction of Eligible Industrial Energy Use Shifted to Electricity</v>
      </c>
      <c r="D1036" s="6" t="s">
        <v>3024</v>
      </c>
      <c r="E1036" s="1" t="s">
        <v>3461</v>
      </c>
      <c r="F1036" t="s">
        <v>2546</v>
      </c>
      <c r="G1036" s="45" t="s">
        <v>3467</v>
      </c>
      <c r="H1036" s="47">
        <f t="shared" si="58"/>
        <v>1035</v>
      </c>
      <c r="I1036" s="324" t="s">
        <v>40</v>
      </c>
      <c r="J1036" s="255" t="str">
        <f>IF(ISBLANK(INDEX('Policy Characteristics'!D:D,MATCH($C1036,'Policy Characteristics'!$C:$C,0))),"",INDEX('Policy Characteristics'!D:D,MATCH($C1036,'Policy Characteristics'!$C:$C,0)))</f>
        <v>Electrification</v>
      </c>
      <c r="K1036" s="254" t="str">
        <f>IF(ISBLANK(INDEX('Policy Characteristics'!E:E,MATCH($C1036,'Policy Characteristics'!$C:$C,0))),"",INDEX('Policy Characteristics'!E:E,MATCH($C1036,'Policy Characteristics'!$C:$C,0)))</f>
        <v>indst shift to electricity</v>
      </c>
      <c r="L1036" s="261">
        <f>IF(ISBLANK(INDEX('Policy Characteristics'!F:F,MATCH($C1036,'Policy Characteristics'!$C:$C,0))),"",INDEX('Policy Characteristics'!F:F,MATCH($C1036,'Policy Characteristics'!$C:$C,0)))</f>
        <v>0</v>
      </c>
      <c r="M1036" s="261">
        <f>IF(ISBLANK(INDEX('Policy Characteristics'!G:G,MATCH($C1036,'Policy Characteristics'!$C:$C,0))),"",INDEX('Policy Characteristics'!G:G,MATCH($C1036,'Policy Characteristics'!$C:$C,0)))</f>
        <v>1</v>
      </c>
      <c r="N1036" s="261">
        <f>IF(ISBLANK(INDEX('Policy Characteristics'!H:H,MATCH($C1036,'Policy Characteristics'!$C:$C,0))),"",INDEX('Policy Characteristics'!H:H,MATCH($C1036,'Policy Characteristics'!$C:$C,0)))</f>
        <v>0.01</v>
      </c>
      <c r="O1036" s="254" t="str">
        <f>IF(ISBLANK(INDEX('Policy Characteristics'!I:I,MATCH($C1036,'Policy Characteristics'!$C:$C,0))),"",INDEX('Policy Characteristics'!I:I,MATCH($C1036,'Policy Characteristics'!$C:$C,0)))</f>
        <v>% of fuel shifted</v>
      </c>
      <c r="P1036" s="254" t="str">
        <f>IF(ISBLANK(INDEX('Policy Characteristics'!J:J,MATCH($C1036,'Policy Characteristics'!$C:$C,0))),"",INDEX('Policy Characteristics'!J:J,MATCH($C1036,'Policy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36" s="254" t="str">
        <f>IF(ISBLANK(INDEX('Policy Characteristics'!K:K,MATCH($C1036,'Policy Characteristics'!$C:$C,0))),"",INDEX('Policy Characteristics'!K:K,MATCH($C1036,'Policy Characteristics'!$C:$C,0)))</f>
        <v>industry-ag-main.html#fuel-switching</v>
      </c>
      <c r="R1036" s="254" t="str">
        <f>IF(ISBLANK(INDEX('Policy Characteristics'!L:L,MATCH($C1036,'Policy Characteristics'!$C:$C,0))),"",INDEX('Policy Characteristics'!L:L,MATCH($C1036,'Policy Characteristics'!$C:$C,0)))</f>
        <v>industry-elec-and-hydrogen.html</v>
      </c>
    </row>
    <row r="1037" spans="1:18" x14ac:dyDescent="0.25">
      <c r="A1037" s="254" t="str">
        <f>IF(ISBLANK(INDEX('Policy Characteristics'!A:A,MATCH($C1037,'Policy Characteristics'!$C:$C,0))),"",INDEX('Policy Characteristics'!A:A,MATCH($C1037,'Policy Characteristics'!$C:$C,0)))</f>
        <v>Industry</v>
      </c>
      <c r="B1037" s="262" t="str">
        <f>IF(ISBLANK(INDEX('Policy Characteristics'!B:B,MATCH($C1037,'Policy Characteristics'!$C:$C,0))),"",INDEX('Policy Characteristics'!B:B,MATCH($C1037,'Policy Characteristics'!$C:$C,0)))</f>
        <v>Electrification</v>
      </c>
      <c r="C1037" s="254" t="str">
        <f t="shared" si="57"/>
        <v>Fraction of Eligible Industrial Energy Use Shifted to Electricity</v>
      </c>
      <c r="D1037" s="6" t="s">
        <v>3024</v>
      </c>
      <c r="E1037" s="1" t="s">
        <v>3462</v>
      </c>
      <c r="F1037" t="s">
        <v>2546</v>
      </c>
      <c r="G1037" s="45" t="s">
        <v>3468</v>
      </c>
      <c r="H1037" s="47">
        <f t="shared" si="58"/>
        <v>1036</v>
      </c>
      <c r="I1037" s="324" t="s">
        <v>40</v>
      </c>
      <c r="J1037" s="255" t="str">
        <f>IF(ISBLANK(INDEX('Policy Characteristics'!D:D,MATCH($C1037,'Policy Characteristics'!$C:$C,0))),"",INDEX('Policy Characteristics'!D:D,MATCH($C1037,'Policy Characteristics'!$C:$C,0)))</f>
        <v>Electrification</v>
      </c>
      <c r="K1037" s="254" t="str">
        <f>IF(ISBLANK(INDEX('Policy Characteristics'!E:E,MATCH($C1037,'Policy Characteristics'!$C:$C,0))),"",INDEX('Policy Characteristics'!E:E,MATCH($C1037,'Policy Characteristics'!$C:$C,0)))</f>
        <v>indst shift to electricity</v>
      </c>
      <c r="L1037" s="261">
        <f>IF(ISBLANK(INDEX('Policy Characteristics'!F:F,MATCH($C1037,'Policy Characteristics'!$C:$C,0))),"",INDEX('Policy Characteristics'!F:F,MATCH($C1037,'Policy Characteristics'!$C:$C,0)))</f>
        <v>0</v>
      </c>
      <c r="M1037" s="261">
        <f>IF(ISBLANK(INDEX('Policy Characteristics'!G:G,MATCH($C1037,'Policy Characteristics'!$C:$C,0))),"",INDEX('Policy Characteristics'!G:G,MATCH($C1037,'Policy Characteristics'!$C:$C,0)))</f>
        <v>1</v>
      </c>
      <c r="N1037" s="261">
        <f>IF(ISBLANK(INDEX('Policy Characteristics'!H:H,MATCH($C1037,'Policy Characteristics'!$C:$C,0))),"",INDEX('Policy Characteristics'!H:H,MATCH($C1037,'Policy Characteristics'!$C:$C,0)))</f>
        <v>0.01</v>
      </c>
      <c r="O1037" s="254" t="str">
        <f>IF(ISBLANK(INDEX('Policy Characteristics'!I:I,MATCH($C1037,'Policy Characteristics'!$C:$C,0))),"",INDEX('Policy Characteristics'!I:I,MATCH($C1037,'Policy Characteristics'!$C:$C,0)))</f>
        <v>% of fuel shifted</v>
      </c>
      <c r="P1037" s="254" t="str">
        <f>IF(ISBLANK(INDEX('Policy Characteristics'!J:J,MATCH($C1037,'Policy Characteristics'!$C:$C,0))),"",INDEX('Policy Characteristics'!J:J,MATCH($C1037,'Policy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37" s="254" t="str">
        <f>IF(ISBLANK(INDEX('Policy Characteristics'!K:K,MATCH($C1037,'Policy Characteristics'!$C:$C,0))),"",INDEX('Policy Characteristics'!K:K,MATCH($C1037,'Policy Characteristics'!$C:$C,0)))</f>
        <v>industry-ag-main.html#fuel-switching</v>
      </c>
      <c r="R1037" s="254" t="str">
        <f>IF(ISBLANK(INDEX('Policy Characteristics'!L:L,MATCH($C1037,'Policy Characteristics'!$C:$C,0))),"",INDEX('Policy Characteristics'!L:L,MATCH($C1037,'Policy Characteristics'!$C:$C,0)))</f>
        <v>industry-elec-and-hydrogen.html</v>
      </c>
    </row>
    <row r="1038" spans="1:18" x14ac:dyDescent="0.25">
      <c r="A1038" s="254" t="str">
        <f>IF(ISBLANK(INDEX('Policy Characteristics'!A:A,MATCH($C1038,'Policy Characteristics'!$C:$C,0))),"",INDEX('Policy Characteristics'!A:A,MATCH($C1038,'Policy Characteristics'!$C:$C,0)))</f>
        <v>Industry</v>
      </c>
      <c r="B1038" s="262" t="str">
        <f>IF(ISBLANK(INDEX('Policy Characteristics'!B:B,MATCH($C1038,'Policy Characteristics'!$C:$C,0))),"",INDEX('Policy Characteristics'!B:B,MATCH($C1038,'Policy Characteristics'!$C:$C,0)))</f>
        <v>Electrification</v>
      </c>
      <c r="C1038" s="254" t="str">
        <f t="shared" si="57"/>
        <v>Fraction of Eligible Industrial Energy Use Shifted to Electricity</v>
      </c>
      <c r="D1038" s="6" t="s">
        <v>3024</v>
      </c>
      <c r="E1038" s="1" t="s">
        <v>3463</v>
      </c>
      <c r="F1038" t="s">
        <v>2546</v>
      </c>
      <c r="G1038" s="45" t="s">
        <v>3469</v>
      </c>
      <c r="H1038" s="47">
        <f t="shared" si="58"/>
        <v>1037</v>
      </c>
      <c r="I1038" s="324" t="s">
        <v>40</v>
      </c>
      <c r="J1038" s="255" t="str">
        <f>IF(ISBLANK(INDEX('Policy Characteristics'!D:D,MATCH($C1038,'Policy Characteristics'!$C:$C,0))),"",INDEX('Policy Characteristics'!D:D,MATCH($C1038,'Policy Characteristics'!$C:$C,0)))</f>
        <v>Electrification</v>
      </c>
      <c r="K1038" s="254" t="str">
        <f>IF(ISBLANK(INDEX('Policy Characteristics'!E:E,MATCH($C1038,'Policy Characteristics'!$C:$C,0))),"",INDEX('Policy Characteristics'!E:E,MATCH($C1038,'Policy Characteristics'!$C:$C,0)))</f>
        <v>indst shift to electricity</v>
      </c>
      <c r="L1038" s="261">
        <f>IF(ISBLANK(INDEX('Policy Characteristics'!F:F,MATCH($C1038,'Policy Characteristics'!$C:$C,0))),"",INDEX('Policy Characteristics'!F:F,MATCH($C1038,'Policy Characteristics'!$C:$C,0)))</f>
        <v>0</v>
      </c>
      <c r="M1038" s="261">
        <f>IF(ISBLANK(INDEX('Policy Characteristics'!G:G,MATCH($C1038,'Policy Characteristics'!$C:$C,0))),"",INDEX('Policy Characteristics'!G:G,MATCH($C1038,'Policy Characteristics'!$C:$C,0)))</f>
        <v>1</v>
      </c>
      <c r="N1038" s="261">
        <f>IF(ISBLANK(INDEX('Policy Characteristics'!H:H,MATCH($C1038,'Policy Characteristics'!$C:$C,0))),"",INDEX('Policy Characteristics'!H:H,MATCH($C1038,'Policy Characteristics'!$C:$C,0)))</f>
        <v>0.01</v>
      </c>
      <c r="O1038" s="254" t="str">
        <f>IF(ISBLANK(INDEX('Policy Characteristics'!I:I,MATCH($C1038,'Policy Characteristics'!$C:$C,0))),"",INDEX('Policy Characteristics'!I:I,MATCH($C1038,'Policy Characteristics'!$C:$C,0)))</f>
        <v>% of fuel shifted</v>
      </c>
      <c r="P1038" s="254" t="str">
        <f>IF(ISBLANK(INDEX('Policy Characteristics'!J:J,MATCH($C1038,'Policy Characteristics'!$C:$C,0))),"",INDEX('Policy Characteristics'!J:J,MATCH($C1038,'Policy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38" s="254" t="str">
        <f>IF(ISBLANK(INDEX('Policy Characteristics'!K:K,MATCH($C1038,'Policy Characteristics'!$C:$C,0))),"",INDEX('Policy Characteristics'!K:K,MATCH($C1038,'Policy Characteristics'!$C:$C,0)))</f>
        <v>industry-ag-main.html#fuel-switching</v>
      </c>
      <c r="R1038" s="254" t="str">
        <f>IF(ISBLANK(INDEX('Policy Characteristics'!L:L,MATCH($C1038,'Policy Characteristics'!$C:$C,0))),"",INDEX('Policy Characteristics'!L:L,MATCH($C1038,'Policy Characteristics'!$C:$C,0)))</f>
        <v>industry-elec-and-hydrogen.html</v>
      </c>
    </row>
    <row r="1039" spans="1:18" x14ac:dyDescent="0.25">
      <c r="A1039" s="254" t="str">
        <f>IF(ISBLANK(INDEX('Policy Characteristics'!A:A,MATCH($C1039,'Policy Characteristics'!$C:$C,0))),"",INDEX('Policy Characteristics'!A:A,MATCH($C1039,'Policy Characteristics'!$C:$C,0)))</f>
        <v>Industry</v>
      </c>
      <c r="B1039" s="262" t="str">
        <f>IF(ISBLANK(INDEX('Policy Characteristics'!B:B,MATCH($C1039,'Policy Characteristics'!$C:$C,0))),"",INDEX('Policy Characteristics'!B:B,MATCH($C1039,'Policy Characteristics'!$C:$C,0)))</f>
        <v>Electrification</v>
      </c>
      <c r="C1039" s="254" t="str">
        <f t="shared" si="57"/>
        <v>Fraction of Eligible Industrial Energy Use Shifted to Electricity</v>
      </c>
      <c r="D1039" s="6" t="s">
        <v>3024</v>
      </c>
      <c r="E1039" s="1" t="s">
        <v>3464</v>
      </c>
      <c r="F1039" t="s">
        <v>2546</v>
      </c>
      <c r="G1039" s="45" t="s">
        <v>3470</v>
      </c>
      <c r="H1039" s="47">
        <f t="shared" si="58"/>
        <v>1038</v>
      </c>
      <c r="I1039" s="324" t="s">
        <v>40</v>
      </c>
      <c r="J1039" s="255" t="str">
        <f>IF(ISBLANK(INDEX('Policy Characteristics'!D:D,MATCH($C1039,'Policy Characteristics'!$C:$C,0))),"",INDEX('Policy Characteristics'!D:D,MATCH($C1039,'Policy Characteristics'!$C:$C,0)))</f>
        <v>Electrification</v>
      </c>
      <c r="K1039" s="254" t="str">
        <f>IF(ISBLANK(INDEX('Policy Characteristics'!E:E,MATCH($C1039,'Policy Characteristics'!$C:$C,0))),"",INDEX('Policy Characteristics'!E:E,MATCH($C1039,'Policy Characteristics'!$C:$C,0)))</f>
        <v>indst shift to electricity</v>
      </c>
      <c r="L1039" s="261">
        <f>IF(ISBLANK(INDEX('Policy Characteristics'!F:F,MATCH($C1039,'Policy Characteristics'!$C:$C,0))),"",INDEX('Policy Characteristics'!F:F,MATCH($C1039,'Policy Characteristics'!$C:$C,0)))</f>
        <v>0</v>
      </c>
      <c r="M1039" s="261">
        <f>IF(ISBLANK(INDEX('Policy Characteristics'!G:G,MATCH($C1039,'Policy Characteristics'!$C:$C,0))),"",INDEX('Policy Characteristics'!G:G,MATCH($C1039,'Policy Characteristics'!$C:$C,0)))</f>
        <v>1</v>
      </c>
      <c r="N1039" s="261">
        <f>IF(ISBLANK(INDEX('Policy Characteristics'!H:H,MATCH($C1039,'Policy Characteristics'!$C:$C,0))),"",INDEX('Policy Characteristics'!H:H,MATCH($C1039,'Policy Characteristics'!$C:$C,0)))</f>
        <v>0.01</v>
      </c>
      <c r="O1039" s="254" t="str">
        <f>IF(ISBLANK(INDEX('Policy Characteristics'!I:I,MATCH($C1039,'Policy Characteristics'!$C:$C,0))),"",INDEX('Policy Characteristics'!I:I,MATCH($C1039,'Policy Characteristics'!$C:$C,0)))</f>
        <v>% of fuel shifted</v>
      </c>
      <c r="P1039" s="254" t="str">
        <f>IF(ISBLANK(INDEX('Policy Characteristics'!J:J,MATCH($C1039,'Policy Characteristics'!$C:$C,0))),"",INDEX('Policy Characteristics'!J:J,MATCH($C1039,'Policy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39" s="254" t="str">
        <f>IF(ISBLANK(INDEX('Policy Characteristics'!K:K,MATCH($C1039,'Policy Characteristics'!$C:$C,0))),"",INDEX('Policy Characteristics'!K:K,MATCH($C1039,'Policy Characteristics'!$C:$C,0)))</f>
        <v>industry-ag-main.html#fuel-switching</v>
      </c>
      <c r="R1039" s="254" t="str">
        <f>IF(ISBLANK(INDEX('Policy Characteristics'!L:L,MATCH($C1039,'Policy Characteristics'!$C:$C,0))),"",INDEX('Policy Characteristics'!L:L,MATCH($C1039,'Policy Characteristics'!$C:$C,0)))</f>
        <v>industry-elec-and-hydrogen.html</v>
      </c>
    </row>
    <row r="1040" spans="1:18" x14ac:dyDescent="0.25">
      <c r="A1040" s="254" t="str">
        <f>IF(ISBLANK(INDEX('Policy Characteristics'!A:A,MATCH($C1040,'Policy Characteristics'!$C:$C,0))),"",INDEX('Policy Characteristics'!A:A,MATCH($C1040,'Policy Characteristics'!$C:$C,0)))</f>
        <v>Industry</v>
      </c>
      <c r="B1040" s="262" t="str">
        <f>IF(ISBLANK(INDEX('Policy Characteristics'!B:B,MATCH($C1040,'Policy Characteristics'!$C:$C,0))),"",INDEX('Policy Characteristics'!B:B,MATCH($C1040,'Policy Characteristics'!$C:$C,0)))</f>
        <v>Electrification</v>
      </c>
      <c r="C1040" s="254" t="str">
        <f t="shared" si="57"/>
        <v>Fraction of Eligible Industrial Energy Use Shifted to Electricity</v>
      </c>
      <c r="D1040" s="6" t="s">
        <v>3024</v>
      </c>
      <c r="E1040" s="1" t="s">
        <v>3570</v>
      </c>
      <c r="F1040" t="s">
        <v>2546</v>
      </c>
      <c r="G1040" s="45" t="s">
        <v>3471</v>
      </c>
      <c r="H1040" s="47">
        <f t="shared" si="58"/>
        <v>1039</v>
      </c>
      <c r="I1040" s="324" t="s">
        <v>40</v>
      </c>
      <c r="J1040" s="255" t="str">
        <f>IF(ISBLANK(INDEX('Policy Characteristics'!D:D,MATCH($C1040,'Policy Characteristics'!$C:$C,0))),"",INDEX('Policy Characteristics'!D:D,MATCH($C1040,'Policy Characteristics'!$C:$C,0)))</f>
        <v>Electrification</v>
      </c>
      <c r="K1040" s="254" t="str">
        <f>IF(ISBLANK(INDEX('Policy Characteristics'!E:E,MATCH($C1040,'Policy Characteristics'!$C:$C,0))),"",INDEX('Policy Characteristics'!E:E,MATCH($C1040,'Policy Characteristics'!$C:$C,0)))</f>
        <v>indst shift to electricity</v>
      </c>
      <c r="L1040" s="261">
        <f>IF(ISBLANK(INDEX('Policy Characteristics'!F:F,MATCH($C1040,'Policy Characteristics'!$C:$C,0))),"",INDEX('Policy Characteristics'!F:F,MATCH($C1040,'Policy Characteristics'!$C:$C,0)))</f>
        <v>0</v>
      </c>
      <c r="M1040" s="261">
        <f>IF(ISBLANK(INDEX('Policy Characteristics'!G:G,MATCH($C1040,'Policy Characteristics'!$C:$C,0))),"",INDEX('Policy Characteristics'!G:G,MATCH($C1040,'Policy Characteristics'!$C:$C,0)))</f>
        <v>1</v>
      </c>
      <c r="N1040" s="261">
        <f>IF(ISBLANK(INDEX('Policy Characteristics'!H:H,MATCH($C1040,'Policy Characteristics'!$C:$C,0))),"",INDEX('Policy Characteristics'!H:H,MATCH($C1040,'Policy Characteristics'!$C:$C,0)))</f>
        <v>0.01</v>
      </c>
      <c r="O1040" s="254" t="str">
        <f>IF(ISBLANK(INDEX('Policy Characteristics'!I:I,MATCH($C1040,'Policy Characteristics'!$C:$C,0))),"",INDEX('Policy Characteristics'!I:I,MATCH($C1040,'Policy Characteristics'!$C:$C,0)))</f>
        <v>% of fuel shifted</v>
      </c>
      <c r="P1040" s="254" t="str">
        <f>IF(ISBLANK(INDEX('Policy Characteristics'!J:J,MATCH($C1040,'Policy Characteristics'!$C:$C,0))),"",INDEX('Policy Characteristics'!J:J,MATCH($C1040,'Policy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40" s="254" t="str">
        <f>IF(ISBLANK(INDEX('Policy Characteristics'!K:K,MATCH($C1040,'Policy Characteristics'!$C:$C,0))),"",INDEX('Policy Characteristics'!K:K,MATCH($C1040,'Policy Characteristics'!$C:$C,0)))</f>
        <v>industry-ag-main.html#fuel-switching</v>
      </c>
      <c r="R1040" s="254" t="str">
        <f>IF(ISBLANK(INDEX('Policy Characteristics'!L:L,MATCH($C1040,'Policy Characteristics'!$C:$C,0))),"",INDEX('Policy Characteristics'!L:L,MATCH($C1040,'Policy Characteristics'!$C:$C,0)))</f>
        <v>industry-elec-and-hydrogen.html</v>
      </c>
    </row>
    <row r="1041" spans="1:18" x14ac:dyDescent="0.25">
      <c r="A1041" s="254" t="str">
        <f>IF(ISBLANK(INDEX('Policy Characteristics'!A:A,MATCH($C1041,'Policy Characteristics'!$C:$C,0))),"",INDEX('Policy Characteristics'!A:A,MATCH($C1041,'Policy Characteristics'!$C:$C,0)))</f>
        <v>Industry</v>
      </c>
      <c r="B1041" s="262" t="str">
        <f>IF(ISBLANK(INDEX('Policy Characteristics'!B:B,MATCH($C1041,'Policy Characteristics'!$C:$C,0))),"",INDEX('Policy Characteristics'!B:B,MATCH($C1041,'Policy Characteristics'!$C:$C,0)))</f>
        <v>Electrification</v>
      </c>
      <c r="C1041" s="254" t="str">
        <f t="shared" si="57"/>
        <v>Fraction of Eligible Industrial Energy Use Shifted to Electricity</v>
      </c>
      <c r="D1041" s="6" t="s">
        <v>3024</v>
      </c>
      <c r="E1041" s="1" t="s">
        <v>3915</v>
      </c>
      <c r="F1041" t="s">
        <v>2546</v>
      </c>
      <c r="G1041" s="45" t="s">
        <v>3891</v>
      </c>
      <c r="H1041" s="47">
        <f t="shared" si="58"/>
        <v>1040</v>
      </c>
      <c r="I1041" s="324" t="s">
        <v>40</v>
      </c>
      <c r="J1041" s="255" t="str">
        <f>IF(ISBLANK(INDEX('Policy Characteristics'!D:D,MATCH($C1041,'Policy Characteristics'!$C:$C,0))),"",INDEX('Policy Characteristics'!D:D,MATCH($C1041,'Policy Characteristics'!$C:$C,0)))</f>
        <v>Electrification</v>
      </c>
      <c r="K1041" s="254" t="str">
        <f>IF(ISBLANK(INDEX('Policy Characteristics'!E:E,MATCH($C1041,'Policy Characteristics'!$C:$C,0))),"",INDEX('Policy Characteristics'!E:E,MATCH($C1041,'Policy Characteristics'!$C:$C,0)))</f>
        <v>indst shift to electricity</v>
      </c>
      <c r="L1041" s="261">
        <f>IF(ISBLANK(INDEX('Policy Characteristics'!F:F,MATCH($C1041,'Policy Characteristics'!$C:$C,0))),"",INDEX('Policy Characteristics'!F:F,MATCH($C1041,'Policy Characteristics'!$C:$C,0)))</f>
        <v>0</v>
      </c>
      <c r="M1041" s="261">
        <f>IF(ISBLANK(INDEX('Policy Characteristics'!G:G,MATCH($C1041,'Policy Characteristics'!$C:$C,0))),"",INDEX('Policy Characteristics'!G:G,MATCH($C1041,'Policy Characteristics'!$C:$C,0)))</f>
        <v>1</v>
      </c>
      <c r="N1041" s="261">
        <f>IF(ISBLANK(INDEX('Policy Characteristics'!H:H,MATCH($C1041,'Policy Characteristics'!$C:$C,0))),"",INDEX('Policy Characteristics'!H:H,MATCH($C1041,'Policy Characteristics'!$C:$C,0)))</f>
        <v>0.01</v>
      </c>
      <c r="O1041" s="254" t="str">
        <f>IF(ISBLANK(INDEX('Policy Characteristics'!I:I,MATCH($C1041,'Policy Characteristics'!$C:$C,0))),"",INDEX('Policy Characteristics'!I:I,MATCH($C1041,'Policy Characteristics'!$C:$C,0)))</f>
        <v>% of fuel shifted</v>
      </c>
      <c r="P1041" s="254" t="str">
        <f>IF(ISBLANK(INDEX('Policy Characteristics'!J:J,MATCH($C1041,'Policy Characteristics'!$C:$C,0))),"",INDEX('Policy Characteristics'!J:J,MATCH($C1041,'Policy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41" s="254" t="str">
        <f>IF(ISBLANK(INDEX('Policy Characteristics'!K:K,MATCH($C1041,'Policy Characteristics'!$C:$C,0))),"",INDEX('Policy Characteristics'!K:K,MATCH($C1041,'Policy Characteristics'!$C:$C,0)))</f>
        <v>industry-ag-main.html#fuel-switching</v>
      </c>
      <c r="R1041" s="254" t="str">
        <f>IF(ISBLANK(INDEX('Policy Characteristics'!L:L,MATCH($C1041,'Policy Characteristics'!$C:$C,0))),"",INDEX('Policy Characteristics'!L:L,MATCH($C1041,'Policy Characteristics'!$C:$C,0)))</f>
        <v>industry-elec-and-hydrogen.html</v>
      </c>
    </row>
    <row r="1042" spans="1:18" x14ac:dyDescent="0.25">
      <c r="A1042" s="254" t="str">
        <f>IF(ISBLANK(INDEX('Policy Characteristics'!A:A,MATCH($C1042,'Policy Characteristics'!$C:$C,0))),"",INDEX('Policy Characteristics'!A:A,MATCH($C1042,'Policy Characteristics'!$C:$C,0)))</f>
        <v>Industry</v>
      </c>
      <c r="B1042" s="262" t="str">
        <f>IF(ISBLANK(INDEX('Policy Characteristics'!B:B,MATCH($C1042,'Policy Characteristics'!$C:$C,0))),"",INDEX('Policy Characteristics'!B:B,MATCH($C1042,'Policy Characteristics'!$C:$C,0)))</f>
        <v>Electrification</v>
      </c>
      <c r="C1042" s="254" t="str">
        <f t="shared" si="57"/>
        <v>Fraction of Eligible Industrial Energy Use Shifted to Electricity</v>
      </c>
      <c r="D1042" s="6" t="s">
        <v>3024</v>
      </c>
      <c r="E1042" s="1" t="s">
        <v>3916</v>
      </c>
      <c r="F1042" t="s">
        <v>2546</v>
      </c>
      <c r="G1042" s="45" t="s">
        <v>3890</v>
      </c>
      <c r="H1042" s="47">
        <f t="shared" si="58"/>
        <v>1041</v>
      </c>
      <c r="I1042" s="324" t="s">
        <v>40</v>
      </c>
      <c r="J1042" s="255" t="str">
        <f>IF(ISBLANK(INDEX('Policy Characteristics'!D:D,MATCH($C1042,'Policy Characteristics'!$C:$C,0))),"",INDEX('Policy Characteristics'!D:D,MATCH($C1042,'Policy Characteristics'!$C:$C,0)))</f>
        <v>Electrification</v>
      </c>
      <c r="K1042" s="254" t="str">
        <f>IF(ISBLANK(INDEX('Policy Characteristics'!E:E,MATCH($C1042,'Policy Characteristics'!$C:$C,0))),"",INDEX('Policy Characteristics'!E:E,MATCH($C1042,'Policy Characteristics'!$C:$C,0)))</f>
        <v>indst shift to electricity</v>
      </c>
      <c r="L1042" s="261">
        <f>IF(ISBLANK(INDEX('Policy Characteristics'!F:F,MATCH($C1042,'Policy Characteristics'!$C:$C,0))),"",INDEX('Policy Characteristics'!F:F,MATCH($C1042,'Policy Characteristics'!$C:$C,0)))</f>
        <v>0</v>
      </c>
      <c r="M1042" s="261">
        <f>IF(ISBLANK(INDEX('Policy Characteristics'!G:G,MATCH($C1042,'Policy Characteristics'!$C:$C,0))),"",INDEX('Policy Characteristics'!G:G,MATCH($C1042,'Policy Characteristics'!$C:$C,0)))</f>
        <v>1</v>
      </c>
      <c r="N1042" s="261">
        <f>IF(ISBLANK(INDEX('Policy Characteristics'!H:H,MATCH($C1042,'Policy Characteristics'!$C:$C,0))),"",INDEX('Policy Characteristics'!H:H,MATCH($C1042,'Policy Characteristics'!$C:$C,0)))</f>
        <v>0.01</v>
      </c>
      <c r="O1042" s="254" t="str">
        <f>IF(ISBLANK(INDEX('Policy Characteristics'!I:I,MATCH($C1042,'Policy Characteristics'!$C:$C,0))),"",INDEX('Policy Characteristics'!I:I,MATCH($C1042,'Policy Characteristics'!$C:$C,0)))</f>
        <v>% of fuel shifted</v>
      </c>
      <c r="P1042" s="254" t="str">
        <f>IF(ISBLANK(INDEX('Policy Characteristics'!J:J,MATCH($C1042,'Policy Characteristics'!$C:$C,0))),"",INDEX('Policy Characteristics'!J:J,MATCH($C1042,'Policy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42" s="254" t="str">
        <f>IF(ISBLANK(INDEX('Policy Characteristics'!K:K,MATCH($C1042,'Policy Characteristics'!$C:$C,0))),"",INDEX('Policy Characteristics'!K:K,MATCH($C1042,'Policy Characteristics'!$C:$C,0)))</f>
        <v>industry-ag-main.html#fuel-switching</v>
      </c>
      <c r="R1042" s="254" t="str">
        <f>IF(ISBLANK(INDEX('Policy Characteristics'!L:L,MATCH($C1042,'Policy Characteristics'!$C:$C,0))),"",INDEX('Policy Characteristics'!L:L,MATCH($C1042,'Policy Characteristics'!$C:$C,0)))</f>
        <v>industry-elec-and-hydrogen.html</v>
      </c>
    </row>
    <row r="1043" spans="1:18" x14ac:dyDescent="0.25">
      <c r="A1043" s="254" t="str">
        <f>IF(ISBLANK(INDEX('Policy Characteristics'!A:A,MATCH($C1043,'Policy Characteristics'!$C:$C,0))),"",INDEX('Policy Characteristics'!A:A,MATCH($C1043,'Policy Characteristics'!$C:$C,0)))</f>
        <v>Industry</v>
      </c>
      <c r="B1043" s="262" t="str">
        <f>IF(ISBLANK(INDEX('Policy Characteristics'!B:B,MATCH($C1043,'Policy Characteristics'!$C:$C,0))),"",INDEX('Policy Characteristics'!B:B,MATCH($C1043,'Policy Characteristics'!$C:$C,0)))</f>
        <v>Electrification</v>
      </c>
      <c r="C1043" s="254" t="str">
        <f t="shared" si="57"/>
        <v>Fraction of Eligible Industrial Energy Use Shifted to Electricity</v>
      </c>
      <c r="D1043" s="6" t="s">
        <v>3024</v>
      </c>
      <c r="E1043" s="1" t="s">
        <v>3917</v>
      </c>
      <c r="F1043" t="s">
        <v>2546</v>
      </c>
      <c r="G1043" s="45" t="s">
        <v>3892</v>
      </c>
      <c r="H1043" s="47">
        <f t="shared" si="58"/>
        <v>1042</v>
      </c>
      <c r="I1043" s="324" t="s">
        <v>40</v>
      </c>
      <c r="J1043" s="255" t="str">
        <f>IF(ISBLANK(INDEX('Policy Characteristics'!D:D,MATCH($C1043,'Policy Characteristics'!$C:$C,0))),"",INDEX('Policy Characteristics'!D:D,MATCH($C1043,'Policy Characteristics'!$C:$C,0)))</f>
        <v>Electrification</v>
      </c>
      <c r="K1043" s="254" t="str">
        <f>IF(ISBLANK(INDEX('Policy Characteristics'!E:E,MATCH($C1043,'Policy Characteristics'!$C:$C,0))),"",INDEX('Policy Characteristics'!E:E,MATCH($C1043,'Policy Characteristics'!$C:$C,0)))</f>
        <v>indst shift to electricity</v>
      </c>
      <c r="L1043" s="261">
        <f>IF(ISBLANK(INDEX('Policy Characteristics'!F:F,MATCH($C1043,'Policy Characteristics'!$C:$C,0))),"",INDEX('Policy Characteristics'!F:F,MATCH($C1043,'Policy Characteristics'!$C:$C,0)))</f>
        <v>0</v>
      </c>
      <c r="M1043" s="261">
        <f>IF(ISBLANK(INDEX('Policy Characteristics'!G:G,MATCH($C1043,'Policy Characteristics'!$C:$C,0))),"",INDEX('Policy Characteristics'!G:G,MATCH($C1043,'Policy Characteristics'!$C:$C,0)))</f>
        <v>1</v>
      </c>
      <c r="N1043" s="261">
        <f>IF(ISBLANK(INDEX('Policy Characteristics'!H:H,MATCH($C1043,'Policy Characteristics'!$C:$C,0))),"",INDEX('Policy Characteristics'!H:H,MATCH($C1043,'Policy Characteristics'!$C:$C,0)))</f>
        <v>0.01</v>
      </c>
      <c r="O1043" s="254" t="str">
        <f>IF(ISBLANK(INDEX('Policy Characteristics'!I:I,MATCH($C1043,'Policy Characteristics'!$C:$C,0))),"",INDEX('Policy Characteristics'!I:I,MATCH($C1043,'Policy Characteristics'!$C:$C,0)))</f>
        <v>% of fuel shifted</v>
      </c>
      <c r="P1043" s="254" t="str">
        <f>IF(ISBLANK(INDEX('Policy Characteristics'!J:J,MATCH($C1043,'Policy Characteristics'!$C:$C,0))),"",INDEX('Policy Characteristics'!J:J,MATCH($C1043,'Policy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43" s="254" t="str">
        <f>IF(ISBLANK(INDEX('Policy Characteristics'!K:K,MATCH($C1043,'Policy Characteristics'!$C:$C,0))),"",INDEX('Policy Characteristics'!K:K,MATCH($C1043,'Policy Characteristics'!$C:$C,0)))</f>
        <v>industry-ag-main.html#fuel-switching</v>
      </c>
      <c r="R1043" s="254" t="str">
        <f>IF(ISBLANK(INDEX('Policy Characteristics'!L:L,MATCH($C1043,'Policy Characteristics'!$C:$C,0))),"",INDEX('Policy Characteristics'!L:L,MATCH($C1043,'Policy Characteristics'!$C:$C,0)))</f>
        <v>industry-elec-and-hydrogen.html</v>
      </c>
    </row>
    <row r="1044" spans="1:18" x14ac:dyDescent="0.25">
      <c r="A1044" s="254" t="str">
        <f>IF(ISBLANK(INDEX('Policy Characteristics'!A:A,MATCH($C1044,'Policy Characteristics'!$C:$C,0))),"",INDEX('Policy Characteristics'!A:A,MATCH($C1044,'Policy Characteristics'!$C:$C,0)))</f>
        <v>Industry</v>
      </c>
      <c r="B1044" s="262" t="str">
        <f>IF(ISBLANK(INDEX('Policy Characteristics'!B:B,MATCH($C1044,'Policy Characteristics'!$C:$C,0))),"",INDEX('Policy Characteristics'!B:B,MATCH($C1044,'Policy Characteristics'!$C:$C,0)))</f>
        <v>Electrification</v>
      </c>
      <c r="C1044" s="254" t="str">
        <f t="shared" si="57"/>
        <v>Fraction of Eligible Industrial Energy Use Shifted to Electricity</v>
      </c>
      <c r="D1044" s="6" t="s">
        <v>3025</v>
      </c>
      <c r="E1044" s="1" t="s">
        <v>3459</v>
      </c>
      <c r="F1044" t="s">
        <v>2988</v>
      </c>
      <c r="G1044" s="45" t="s">
        <v>3465</v>
      </c>
      <c r="H1044" s="47">
        <f t="shared" si="58"/>
        <v>1043</v>
      </c>
      <c r="I1044" s="324" t="s">
        <v>40</v>
      </c>
      <c r="J1044" s="255" t="str">
        <f>IF(ISBLANK(INDEX('Policy Characteristics'!D:D,MATCH($C1044,'Policy Characteristics'!$C:$C,0))),"",INDEX('Policy Characteristics'!D:D,MATCH($C1044,'Policy Characteristics'!$C:$C,0)))</f>
        <v>Electrification</v>
      </c>
      <c r="K1044" s="254" t="str">
        <f>IF(ISBLANK(INDEX('Policy Characteristics'!E:E,MATCH($C1044,'Policy Characteristics'!$C:$C,0))),"",INDEX('Policy Characteristics'!E:E,MATCH($C1044,'Policy Characteristics'!$C:$C,0)))</f>
        <v>indst shift to electricity</v>
      </c>
      <c r="L1044" s="261">
        <f>IF(ISBLANK(INDEX('Policy Characteristics'!F:F,MATCH($C1044,'Policy Characteristics'!$C:$C,0))),"",INDEX('Policy Characteristics'!F:F,MATCH($C1044,'Policy Characteristics'!$C:$C,0)))</f>
        <v>0</v>
      </c>
      <c r="M1044" s="261">
        <f>IF(ISBLANK(INDEX('Policy Characteristics'!G:G,MATCH($C1044,'Policy Characteristics'!$C:$C,0))),"",INDEX('Policy Characteristics'!G:G,MATCH($C1044,'Policy Characteristics'!$C:$C,0)))</f>
        <v>1</v>
      </c>
      <c r="N1044" s="261">
        <f>IF(ISBLANK(INDEX('Policy Characteristics'!H:H,MATCH($C1044,'Policy Characteristics'!$C:$C,0))),"",INDEX('Policy Characteristics'!H:H,MATCH($C1044,'Policy Characteristics'!$C:$C,0)))</f>
        <v>0.01</v>
      </c>
      <c r="O1044" s="254" t="str">
        <f>IF(ISBLANK(INDEX('Policy Characteristics'!I:I,MATCH($C1044,'Policy Characteristics'!$C:$C,0))),"",INDEX('Policy Characteristics'!I:I,MATCH($C1044,'Policy Characteristics'!$C:$C,0)))</f>
        <v>% of fuel shifted</v>
      </c>
      <c r="P1044" s="254" t="str">
        <f>IF(ISBLANK(INDEX('Policy Characteristics'!J:J,MATCH($C1044,'Policy Characteristics'!$C:$C,0))),"",INDEX('Policy Characteristics'!J:J,MATCH($C1044,'Policy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44" s="254" t="str">
        <f>IF(ISBLANK(INDEX('Policy Characteristics'!K:K,MATCH($C1044,'Policy Characteristics'!$C:$C,0))),"",INDEX('Policy Characteristics'!K:K,MATCH($C1044,'Policy Characteristics'!$C:$C,0)))</f>
        <v>industry-ag-main.html#fuel-switching</v>
      </c>
      <c r="R1044" s="254" t="str">
        <f>IF(ISBLANK(INDEX('Policy Characteristics'!L:L,MATCH($C1044,'Policy Characteristics'!$C:$C,0))),"",INDEX('Policy Characteristics'!L:L,MATCH($C1044,'Policy Characteristics'!$C:$C,0)))</f>
        <v>industry-elec-and-hydrogen.html</v>
      </c>
    </row>
    <row r="1045" spans="1:18" x14ac:dyDescent="0.25">
      <c r="A1045" s="254" t="str">
        <f>IF(ISBLANK(INDEX('Policy Characteristics'!A:A,MATCH($C1045,'Policy Characteristics'!$C:$C,0))),"",INDEX('Policy Characteristics'!A:A,MATCH($C1045,'Policy Characteristics'!$C:$C,0)))</f>
        <v>Industry</v>
      </c>
      <c r="B1045" s="262" t="str">
        <f>IF(ISBLANK(INDEX('Policy Characteristics'!B:B,MATCH($C1045,'Policy Characteristics'!$C:$C,0))),"",INDEX('Policy Characteristics'!B:B,MATCH($C1045,'Policy Characteristics'!$C:$C,0)))</f>
        <v>Electrification</v>
      </c>
      <c r="C1045" s="254" t="str">
        <f t="shared" si="57"/>
        <v>Fraction of Eligible Industrial Energy Use Shifted to Electricity</v>
      </c>
      <c r="D1045" s="6" t="s">
        <v>3025</v>
      </c>
      <c r="E1045" s="1" t="s">
        <v>3460</v>
      </c>
      <c r="F1045" t="s">
        <v>2988</v>
      </c>
      <c r="G1045" s="45" t="s">
        <v>3466</v>
      </c>
      <c r="H1045" s="47">
        <f t="shared" si="58"/>
        <v>1044</v>
      </c>
      <c r="I1045" s="324" t="s">
        <v>40</v>
      </c>
      <c r="J1045" s="255" t="str">
        <f>IF(ISBLANK(INDEX('Policy Characteristics'!D:D,MATCH($C1045,'Policy Characteristics'!$C:$C,0))),"",INDEX('Policy Characteristics'!D:D,MATCH($C1045,'Policy Characteristics'!$C:$C,0)))</f>
        <v>Electrification</v>
      </c>
      <c r="K1045" s="254" t="str">
        <f>IF(ISBLANK(INDEX('Policy Characteristics'!E:E,MATCH($C1045,'Policy Characteristics'!$C:$C,0))),"",INDEX('Policy Characteristics'!E:E,MATCH($C1045,'Policy Characteristics'!$C:$C,0)))</f>
        <v>indst shift to electricity</v>
      </c>
      <c r="L1045" s="261">
        <f>IF(ISBLANK(INDEX('Policy Characteristics'!F:F,MATCH($C1045,'Policy Characteristics'!$C:$C,0))),"",INDEX('Policy Characteristics'!F:F,MATCH($C1045,'Policy Characteristics'!$C:$C,0)))</f>
        <v>0</v>
      </c>
      <c r="M1045" s="261">
        <f>IF(ISBLANK(INDEX('Policy Characteristics'!G:G,MATCH($C1045,'Policy Characteristics'!$C:$C,0))),"",INDEX('Policy Characteristics'!G:G,MATCH($C1045,'Policy Characteristics'!$C:$C,0)))</f>
        <v>1</v>
      </c>
      <c r="N1045" s="261">
        <f>IF(ISBLANK(INDEX('Policy Characteristics'!H:H,MATCH($C1045,'Policy Characteristics'!$C:$C,0))),"",INDEX('Policy Characteristics'!H:H,MATCH($C1045,'Policy Characteristics'!$C:$C,0)))</f>
        <v>0.01</v>
      </c>
      <c r="O1045" s="254" t="str">
        <f>IF(ISBLANK(INDEX('Policy Characteristics'!I:I,MATCH($C1045,'Policy Characteristics'!$C:$C,0))),"",INDEX('Policy Characteristics'!I:I,MATCH($C1045,'Policy Characteristics'!$C:$C,0)))</f>
        <v>% of fuel shifted</v>
      </c>
      <c r="P1045" s="254" t="str">
        <f>IF(ISBLANK(INDEX('Policy Characteristics'!J:J,MATCH($C1045,'Policy Characteristics'!$C:$C,0))),"",INDEX('Policy Characteristics'!J:J,MATCH($C1045,'Policy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45" s="254" t="str">
        <f>IF(ISBLANK(INDEX('Policy Characteristics'!K:K,MATCH($C1045,'Policy Characteristics'!$C:$C,0))),"",INDEX('Policy Characteristics'!K:K,MATCH($C1045,'Policy Characteristics'!$C:$C,0)))</f>
        <v>industry-ag-main.html#fuel-switching</v>
      </c>
      <c r="R1045" s="254" t="str">
        <f>IF(ISBLANK(INDEX('Policy Characteristics'!L:L,MATCH($C1045,'Policy Characteristics'!$C:$C,0))),"",INDEX('Policy Characteristics'!L:L,MATCH($C1045,'Policy Characteristics'!$C:$C,0)))</f>
        <v>industry-elec-and-hydrogen.html</v>
      </c>
    </row>
    <row r="1046" spans="1:18" x14ac:dyDescent="0.25">
      <c r="A1046" s="254" t="str">
        <f>IF(ISBLANK(INDEX('Policy Characteristics'!A:A,MATCH($C1046,'Policy Characteristics'!$C:$C,0))),"",INDEX('Policy Characteristics'!A:A,MATCH($C1046,'Policy Characteristics'!$C:$C,0)))</f>
        <v>Industry</v>
      </c>
      <c r="B1046" s="262" t="str">
        <f>IF(ISBLANK(INDEX('Policy Characteristics'!B:B,MATCH($C1046,'Policy Characteristics'!$C:$C,0))),"",INDEX('Policy Characteristics'!B:B,MATCH($C1046,'Policy Characteristics'!$C:$C,0)))</f>
        <v>Electrification</v>
      </c>
      <c r="C1046" s="254" t="str">
        <f t="shared" si="57"/>
        <v>Fraction of Eligible Industrial Energy Use Shifted to Electricity</v>
      </c>
      <c r="D1046" s="6" t="s">
        <v>3025</v>
      </c>
      <c r="E1046" s="1" t="s">
        <v>3461</v>
      </c>
      <c r="F1046" t="s">
        <v>2988</v>
      </c>
      <c r="G1046" s="45" t="s">
        <v>3467</v>
      </c>
      <c r="H1046" s="47">
        <f t="shared" si="58"/>
        <v>1045</v>
      </c>
      <c r="I1046" s="324" t="s">
        <v>40</v>
      </c>
      <c r="J1046" s="255" t="str">
        <f>IF(ISBLANK(INDEX('Policy Characteristics'!D:D,MATCH($C1046,'Policy Characteristics'!$C:$C,0))),"",INDEX('Policy Characteristics'!D:D,MATCH($C1046,'Policy Characteristics'!$C:$C,0)))</f>
        <v>Electrification</v>
      </c>
      <c r="K1046" s="254" t="str">
        <f>IF(ISBLANK(INDEX('Policy Characteristics'!E:E,MATCH($C1046,'Policy Characteristics'!$C:$C,0))),"",INDEX('Policy Characteristics'!E:E,MATCH($C1046,'Policy Characteristics'!$C:$C,0)))</f>
        <v>indst shift to electricity</v>
      </c>
      <c r="L1046" s="261">
        <f>IF(ISBLANK(INDEX('Policy Characteristics'!F:F,MATCH($C1046,'Policy Characteristics'!$C:$C,0))),"",INDEX('Policy Characteristics'!F:F,MATCH($C1046,'Policy Characteristics'!$C:$C,0)))</f>
        <v>0</v>
      </c>
      <c r="M1046" s="261">
        <f>IF(ISBLANK(INDEX('Policy Characteristics'!G:G,MATCH($C1046,'Policy Characteristics'!$C:$C,0))),"",INDEX('Policy Characteristics'!G:G,MATCH($C1046,'Policy Characteristics'!$C:$C,0)))</f>
        <v>1</v>
      </c>
      <c r="N1046" s="261">
        <f>IF(ISBLANK(INDEX('Policy Characteristics'!H:H,MATCH($C1046,'Policy Characteristics'!$C:$C,0))),"",INDEX('Policy Characteristics'!H:H,MATCH($C1046,'Policy Characteristics'!$C:$C,0)))</f>
        <v>0.01</v>
      </c>
      <c r="O1046" s="254" t="str">
        <f>IF(ISBLANK(INDEX('Policy Characteristics'!I:I,MATCH($C1046,'Policy Characteristics'!$C:$C,0))),"",INDEX('Policy Characteristics'!I:I,MATCH($C1046,'Policy Characteristics'!$C:$C,0)))</f>
        <v>% of fuel shifted</v>
      </c>
      <c r="P1046" s="254" t="str">
        <f>IF(ISBLANK(INDEX('Policy Characteristics'!J:J,MATCH($C1046,'Policy Characteristics'!$C:$C,0))),"",INDEX('Policy Characteristics'!J:J,MATCH($C1046,'Policy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46" s="254" t="str">
        <f>IF(ISBLANK(INDEX('Policy Characteristics'!K:K,MATCH($C1046,'Policy Characteristics'!$C:$C,0))),"",INDEX('Policy Characteristics'!K:K,MATCH($C1046,'Policy Characteristics'!$C:$C,0)))</f>
        <v>industry-ag-main.html#fuel-switching</v>
      </c>
      <c r="R1046" s="254" t="str">
        <f>IF(ISBLANK(INDEX('Policy Characteristics'!L:L,MATCH($C1046,'Policy Characteristics'!$C:$C,0))),"",INDEX('Policy Characteristics'!L:L,MATCH($C1046,'Policy Characteristics'!$C:$C,0)))</f>
        <v>industry-elec-and-hydrogen.html</v>
      </c>
    </row>
    <row r="1047" spans="1:18" x14ac:dyDescent="0.25">
      <c r="A1047" s="254" t="str">
        <f>IF(ISBLANK(INDEX('Policy Characteristics'!A:A,MATCH($C1047,'Policy Characteristics'!$C:$C,0))),"",INDEX('Policy Characteristics'!A:A,MATCH($C1047,'Policy Characteristics'!$C:$C,0)))</f>
        <v>Industry</v>
      </c>
      <c r="B1047" s="262" t="str">
        <f>IF(ISBLANK(INDEX('Policy Characteristics'!B:B,MATCH($C1047,'Policy Characteristics'!$C:$C,0))),"",INDEX('Policy Characteristics'!B:B,MATCH($C1047,'Policy Characteristics'!$C:$C,0)))</f>
        <v>Electrification</v>
      </c>
      <c r="C1047" s="254" t="str">
        <f t="shared" si="57"/>
        <v>Fraction of Eligible Industrial Energy Use Shifted to Electricity</v>
      </c>
      <c r="D1047" s="6" t="s">
        <v>3025</v>
      </c>
      <c r="E1047" s="1" t="s">
        <v>3462</v>
      </c>
      <c r="F1047" t="s">
        <v>2988</v>
      </c>
      <c r="G1047" s="45" t="s">
        <v>3468</v>
      </c>
      <c r="H1047" s="47">
        <f t="shared" si="58"/>
        <v>1046</v>
      </c>
      <c r="I1047" s="324" t="s">
        <v>40</v>
      </c>
      <c r="J1047" s="255" t="str">
        <f>IF(ISBLANK(INDEX('Policy Characteristics'!D:D,MATCH($C1047,'Policy Characteristics'!$C:$C,0))),"",INDEX('Policy Characteristics'!D:D,MATCH($C1047,'Policy Characteristics'!$C:$C,0)))</f>
        <v>Electrification</v>
      </c>
      <c r="K1047" s="254" t="str">
        <f>IF(ISBLANK(INDEX('Policy Characteristics'!E:E,MATCH($C1047,'Policy Characteristics'!$C:$C,0))),"",INDEX('Policy Characteristics'!E:E,MATCH($C1047,'Policy Characteristics'!$C:$C,0)))</f>
        <v>indst shift to electricity</v>
      </c>
      <c r="L1047" s="261">
        <f>IF(ISBLANK(INDEX('Policy Characteristics'!F:F,MATCH($C1047,'Policy Characteristics'!$C:$C,0))),"",INDEX('Policy Characteristics'!F:F,MATCH($C1047,'Policy Characteristics'!$C:$C,0)))</f>
        <v>0</v>
      </c>
      <c r="M1047" s="261">
        <f>IF(ISBLANK(INDEX('Policy Characteristics'!G:G,MATCH($C1047,'Policy Characteristics'!$C:$C,0))),"",INDEX('Policy Characteristics'!G:G,MATCH($C1047,'Policy Characteristics'!$C:$C,0)))</f>
        <v>1</v>
      </c>
      <c r="N1047" s="261">
        <f>IF(ISBLANK(INDEX('Policy Characteristics'!H:H,MATCH($C1047,'Policy Characteristics'!$C:$C,0))),"",INDEX('Policy Characteristics'!H:H,MATCH($C1047,'Policy Characteristics'!$C:$C,0)))</f>
        <v>0.01</v>
      </c>
      <c r="O1047" s="254" t="str">
        <f>IF(ISBLANK(INDEX('Policy Characteristics'!I:I,MATCH($C1047,'Policy Characteristics'!$C:$C,0))),"",INDEX('Policy Characteristics'!I:I,MATCH($C1047,'Policy Characteristics'!$C:$C,0)))</f>
        <v>% of fuel shifted</v>
      </c>
      <c r="P1047" s="254" t="str">
        <f>IF(ISBLANK(INDEX('Policy Characteristics'!J:J,MATCH($C1047,'Policy Characteristics'!$C:$C,0))),"",INDEX('Policy Characteristics'!J:J,MATCH($C1047,'Policy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47" s="254" t="str">
        <f>IF(ISBLANK(INDEX('Policy Characteristics'!K:K,MATCH($C1047,'Policy Characteristics'!$C:$C,0))),"",INDEX('Policy Characteristics'!K:K,MATCH($C1047,'Policy Characteristics'!$C:$C,0)))</f>
        <v>industry-ag-main.html#fuel-switching</v>
      </c>
      <c r="R1047" s="254" t="str">
        <f>IF(ISBLANK(INDEX('Policy Characteristics'!L:L,MATCH($C1047,'Policy Characteristics'!$C:$C,0))),"",INDEX('Policy Characteristics'!L:L,MATCH($C1047,'Policy Characteristics'!$C:$C,0)))</f>
        <v>industry-elec-and-hydrogen.html</v>
      </c>
    </row>
    <row r="1048" spans="1:18" x14ac:dyDescent="0.25">
      <c r="A1048" s="254" t="str">
        <f>IF(ISBLANK(INDEX('Policy Characteristics'!A:A,MATCH($C1048,'Policy Characteristics'!$C:$C,0))),"",INDEX('Policy Characteristics'!A:A,MATCH($C1048,'Policy Characteristics'!$C:$C,0)))</f>
        <v>Industry</v>
      </c>
      <c r="B1048" s="262" t="str">
        <f>IF(ISBLANK(INDEX('Policy Characteristics'!B:B,MATCH($C1048,'Policy Characteristics'!$C:$C,0))),"",INDEX('Policy Characteristics'!B:B,MATCH($C1048,'Policy Characteristics'!$C:$C,0)))</f>
        <v>Electrification</v>
      </c>
      <c r="C1048" s="254" t="str">
        <f t="shared" si="57"/>
        <v>Fraction of Eligible Industrial Energy Use Shifted to Electricity</v>
      </c>
      <c r="D1048" s="6" t="s">
        <v>3025</v>
      </c>
      <c r="E1048" s="1" t="s">
        <v>3463</v>
      </c>
      <c r="F1048" t="s">
        <v>2988</v>
      </c>
      <c r="G1048" s="45" t="s">
        <v>3469</v>
      </c>
      <c r="H1048" s="47">
        <f t="shared" si="58"/>
        <v>1047</v>
      </c>
      <c r="I1048" s="324" t="s">
        <v>40</v>
      </c>
      <c r="J1048" s="255" t="str">
        <f>IF(ISBLANK(INDEX('Policy Characteristics'!D:D,MATCH($C1048,'Policy Characteristics'!$C:$C,0))),"",INDEX('Policy Characteristics'!D:D,MATCH($C1048,'Policy Characteristics'!$C:$C,0)))</f>
        <v>Electrification</v>
      </c>
      <c r="K1048" s="254" t="str">
        <f>IF(ISBLANK(INDEX('Policy Characteristics'!E:E,MATCH($C1048,'Policy Characteristics'!$C:$C,0))),"",INDEX('Policy Characteristics'!E:E,MATCH($C1048,'Policy Characteristics'!$C:$C,0)))</f>
        <v>indst shift to electricity</v>
      </c>
      <c r="L1048" s="261">
        <f>IF(ISBLANK(INDEX('Policy Characteristics'!F:F,MATCH($C1048,'Policy Characteristics'!$C:$C,0))),"",INDEX('Policy Characteristics'!F:F,MATCH($C1048,'Policy Characteristics'!$C:$C,0)))</f>
        <v>0</v>
      </c>
      <c r="M1048" s="261">
        <f>IF(ISBLANK(INDEX('Policy Characteristics'!G:G,MATCH($C1048,'Policy Characteristics'!$C:$C,0))),"",INDEX('Policy Characteristics'!G:G,MATCH($C1048,'Policy Characteristics'!$C:$C,0)))</f>
        <v>1</v>
      </c>
      <c r="N1048" s="261">
        <f>IF(ISBLANK(INDEX('Policy Characteristics'!H:H,MATCH($C1048,'Policy Characteristics'!$C:$C,0))),"",INDEX('Policy Characteristics'!H:H,MATCH($C1048,'Policy Characteristics'!$C:$C,0)))</f>
        <v>0.01</v>
      </c>
      <c r="O1048" s="254" t="str">
        <f>IF(ISBLANK(INDEX('Policy Characteristics'!I:I,MATCH($C1048,'Policy Characteristics'!$C:$C,0))),"",INDEX('Policy Characteristics'!I:I,MATCH($C1048,'Policy Characteristics'!$C:$C,0)))</f>
        <v>% of fuel shifted</v>
      </c>
      <c r="P1048" s="254" t="str">
        <f>IF(ISBLANK(INDEX('Policy Characteristics'!J:J,MATCH($C1048,'Policy Characteristics'!$C:$C,0))),"",INDEX('Policy Characteristics'!J:J,MATCH($C1048,'Policy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48" s="254" t="str">
        <f>IF(ISBLANK(INDEX('Policy Characteristics'!K:K,MATCH($C1048,'Policy Characteristics'!$C:$C,0))),"",INDEX('Policy Characteristics'!K:K,MATCH($C1048,'Policy Characteristics'!$C:$C,0)))</f>
        <v>industry-ag-main.html#fuel-switching</v>
      </c>
      <c r="R1048" s="254" t="str">
        <f>IF(ISBLANK(INDEX('Policy Characteristics'!L:L,MATCH($C1048,'Policy Characteristics'!$C:$C,0))),"",INDEX('Policy Characteristics'!L:L,MATCH($C1048,'Policy Characteristics'!$C:$C,0)))</f>
        <v>industry-elec-and-hydrogen.html</v>
      </c>
    </row>
    <row r="1049" spans="1:18" x14ac:dyDescent="0.25">
      <c r="A1049" s="254" t="str">
        <f>IF(ISBLANK(INDEX('Policy Characteristics'!A:A,MATCH($C1049,'Policy Characteristics'!$C:$C,0))),"",INDEX('Policy Characteristics'!A:A,MATCH($C1049,'Policy Characteristics'!$C:$C,0)))</f>
        <v>Industry</v>
      </c>
      <c r="B1049" s="262" t="str">
        <f>IF(ISBLANK(INDEX('Policy Characteristics'!B:B,MATCH($C1049,'Policy Characteristics'!$C:$C,0))),"",INDEX('Policy Characteristics'!B:B,MATCH($C1049,'Policy Characteristics'!$C:$C,0)))</f>
        <v>Electrification</v>
      </c>
      <c r="C1049" s="254" t="str">
        <f t="shared" si="57"/>
        <v>Fraction of Eligible Industrial Energy Use Shifted to Electricity</v>
      </c>
      <c r="D1049" s="6" t="s">
        <v>3025</v>
      </c>
      <c r="E1049" s="1" t="s">
        <v>3464</v>
      </c>
      <c r="F1049" t="s">
        <v>2988</v>
      </c>
      <c r="G1049" s="45" t="s">
        <v>3470</v>
      </c>
      <c r="H1049" s="47">
        <f t="shared" si="58"/>
        <v>1048</v>
      </c>
      <c r="I1049" s="324" t="s">
        <v>40</v>
      </c>
      <c r="J1049" s="255" t="str">
        <f>IF(ISBLANK(INDEX('Policy Characteristics'!D:D,MATCH($C1049,'Policy Characteristics'!$C:$C,0))),"",INDEX('Policy Characteristics'!D:D,MATCH($C1049,'Policy Characteristics'!$C:$C,0)))</f>
        <v>Electrification</v>
      </c>
      <c r="K1049" s="254" t="str">
        <f>IF(ISBLANK(INDEX('Policy Characteristics'!E:E,MATCH($C1049,'Policy Characteristics'!$C:$C,0))),"",INDEX('Policy Characteristics'!E:E,MATCH($C1049,'Policy Characteristics'!$C:$C,0)))</f>
        <v>indst shift to electricity</v>
      </c>
      <c r="L1049" s="261">
        <f>IF(ISBLANK(INDEX('Policy Characteristics'!F:F,MATCH($C1049,'Policy Characteristics'!$C:$C,0))),"",INDEX('Policy Characteristics'!F:F,MATCH($C1049,'Policy Characteristics'!$C:$C,0)))</f>
        <v>0</v>
      </c>
      <c r="M1049" s="261">
        <f>IF(ISBLANK(INDEX('Policy Characteristics'!G:G,MATCH($C1049,'Policy Characteristics'!$C:$C,0))),"",INDEX('Policy Characteristics'!G:G,MATCH($C1049,'Policy Characteristics'!$C:$C,0)))</f>
        <v>1</v>
      </c>
      <c r="N1049" s="261">
        <f>IF(ISBLANK(INDEX('Policy Characteristics'!H:H,MATCH($C1049,'Policy Characteristics'!$C:$C,0))),"",INDEX('Policy Characteristics'!H:H,MATCH($C1049,'Policy Characteristics'!$C:$C,0)))</f>
        <v>0.01</v>
      </c>
      <c r="O1049" s="254" t="str">
        <f>IF(ISBLANK(INDEX('Policy Characteristics'!I:I,MATCH($C1049,'Policy Characteristics'!$C:$C,0))),"",INDEX('Policy Characteristics'!I:I,MATCH($C1049,'Policy Characteristics'!$C:$C,0)))</f>
        <v>% of fuel shifted</v>
      </c>
      <c r="P1049" s="254" t="str">
        <f>IF(ISBLANK(INDEX('Policy Characteristics'!J:J,MATCH($C1049,'Policy Characteristics'!$C:$C,0))),"",INDEX('Policy Characteristics'!J:J,MATCH($C1049,'Policy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49" s="254" t="str">
        <f>IF(ISBLANK(INDEX('Policy Characteristics'!K:K,MATCH($C1049,'Policy Characteristics'!$C:$C,0))),"",INDEX('Policy Characteristics'!K:K,MATCH($C1049,'Policy Characteristics'!$C:$C,0)))</f>
        <v>industry-ag-main.html#fuel-switching</v>
      </c>
      <c r="R1049" s="254" t="str">
        <f>IF(ISBLANK(INDEX('Policy Characteristics'!L:L,MATCH($C1049,'Policy Characteristics'!$C:$C,0))),"",INDEX('Policy Characteristics'!L:L,MATCH($C1049,'Policy Characteristics'!$C:$C,0)))</f>
        <v>industry-elec-and-hydrogen.html</v>
      </c>
    </row>
    <row r="1050" spans="1:18" x14ac:dyDescent="0.25">
      <c r="A1050" s="254" t="str">
        <f>IF(ISBLANK(INDEX('Policy Characteristics'!A:A,MATCH($C1050,'Policy Characteristics'!$C:$C,0))),"",INDEX('Policy Characteristics'!A:A,MATCH($C1050,'Policy Characteristics'!$C:$C,0)))</f>
        <v>Industry</v>
      </c>
      <c r="B1050" s="262" t="str">
        <f>IF(ISBLANK(INDEX('Policy Characteristics'!B:B,MATCH($C1050,'Policy Characteristics'!$C:$C,0))),"",INDEX('Policy Characteristics'!B:B,MATCH($C1050,'Policy Characteristics'!$C:$C,0)))</f>
        <v>Electrification</v>
      </c>
      <c r="C1050" s="254" t="str">
        <f t="shared" si="57"/>
        <v>Fraction of Eligible Industrial Energy Use Shifted to Electricity</v>
      </c>
      <c r="D1050" s="6" t="s">
        <v>3025</v>
      </c>
      <c r="E1050" s="1" t="s">
        <v>3570</v>
      </c>
      <c r="F1050" t="s">
        <v>2988</v>
      </c>
      <c r="G1050" s="45" t="s">
        <v>3471</v>
      </c>
      <c r="H1050" s="47">
        <f t="shared" si="58"/>
        <v>1049</v>
      </c>
      <c r="I1050" s="324" t="s">
        <v>40</v>
      </c>
      <c r="J1050" s="255" t="str">
        <f>IF(ISBLANK(INDEX('Policy Characteristics'!D:D,MATCH($C1050,'Policy Characteristics'!$C:$C,0))),"",INDEX('Policy Characteristics'!D:D,MATCH($C1050,'Policy Characteristics'!$C:$C,0)))</f>
        <v>Electrification</v>
      </c>
      <c r="K1050" s="254" t="str">
        <f>IF(ISBLANK(INDEX('Policy Characteristics'!E:E,MATCH($C1050,'Policy Characteristics'!$C:$C,0))),"",INDEX('Policy Characteristics'!E:E,MATCH($C1050,'Policy Characteristics'!$C:$C,0)))</f>
        <v>indst shift to electricity</v>
      </c>
      <c r="L1050" s="261">
        <f>IF(ISBLANK(INDEX('Policy Characteristics'!F:F,MATCH($C1050,'Policy Characteristics'!$C:$C,0))),"",INDEX('Policy Characteristics'!F:F,MATCH($C1050,'Policy Characteristics'!$C:$C,0)))</f>
        <v>0</v>
      </c>
      <c r="M1050" s="261">
        <f>IF(ISBLANK(INDEX('Policy Characteristics'!G:G,MATCH($C1050,'Policy Characteristics'!$C:$C,0))),"",INDEX('Policy Characteristics'!G:G,MATCH($C1050,'Policy Characteristics'!$C:$C,0)))</f>
        <v>1</v>
      </c>
      <c r="N1050" s="261">
        <f>IF(ISBLANK(INDEX('Policy Characteristics'!H:H,MATCH($C1050,'Policy Characteristics'!$C:$C,0))),"",INDEX('Policy Characteristics'!H:H,MATCH($C1050,'Policy Characteristics'!$C:$C,0)))</f>
        <v>0.01</v>
      </c>
      <c r="O1050" s="254" t="str">
        <f>IF(ISBLANK(INDEX('Policy Characteristics'!I:I,MATCH($C1050,'Policy Characteristics'!$C:$C,0))),"",INDEX('Policy Characteristics'!I:I,MATCH($C1050,'Policy Characteristics'!$C:$C,0)))</f>
        <v>% of fuel shifted</v>
      </c>
      <c r="P1050" s="254" t="str">
        <f>IF(ISBLANK(INDEX('Policy Characteristics'!J:J,MATCH($C1050,'Policy Characteristics'!$C:$C,0))),"",INDEX('Policy Characteristics'!J:J,MATCH($C1050,'Policy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50" s="254" t="str">
        <f>IF(ISBLANK(INDEX('Policy Characteristics'!K:K,MATCH($C1050,'Policy Characteristics'!$C:$C,0))),"",INDEX('Policy Characteristics'!K:K,MATCH($C1050,'Policy Characteristics'!$C:$C,0)))</f>
        <v>industry-ag-main.html#fuel-switching</v>
      </c>
      <c r="R1050" s="254" t="str">
        <f>IF(ISBLANK(INDEX('Policy Characteristics'!L:L,MATCH($C1050,'Policy Characteristics'!$C:$C,0))),"",INDEX('Policy Characteristics'!L:L,MATCH($C1050,'Policy Characteristics'!$C:$C,0)))</f>
        <v>industry-elec-and-hydrogen.html</v>
      </c>
    </row>
    <row r="1051" spans="1:18" x14ac:dyDescent="0.25">
      <c r="A1051" s="254" t="str">
        <f>IF(ISBLANK(INDEX('Policy Characteristics'!A:A,MATCH($C1051,'Policy Characteristics'!$C:$C,0))),"",INDEX('Policy Characteristics'!A:A,MATCH($C1051,'Policy Characteristics'!$C:$C,0)))</f>
        <v>Industry</v>
      </c>
      <c r="B1051" s="262" t="str">
        <f>IF(ISBLANK(INDEX('Policy Characteristics'!B:B,MATCH($C1051,'Policy Characteristics'!$C:$C,0))),"",INDEX('Policy Characteristics'!B:B,MATCH($C1051,'Policy Characteristics'!$C:$C,0)))</f>
        <v>Electrification</v>
      </c>
      <c r="C1051" s="254" t="str">
        <f t="shared" si="57"/>
        <v>Fraction of Eligible Industrial Energy Use Shifted to Electricity</v>
      </c>
      <c r="D1051" s="6" t="s">
        <v>3025</v>
      </c>
      <c r="E1051" s="1" t="s">
        <v>3915</v>
      </c>
      <c r="F1051" t="s">
        <v>2988</v>
      </c>
      <c r="G1051" s="45" t="s">
        <v>3891</v>
      </c>
      <c r="H1051" s="47">
        <f t="shared" si="58"/>
        <v>1050</v>
      </c>
      <c r="I1051" s="324" t="s">
        <v>40</v>
      </c>
      <c r="J1051" s="255" t="str">
        <f>IF(ISBLANK(INDEX('Policy Characteristics'!D:D,MATCH($C1051,'Policy Characteristics'!$C:$C,0))),"",INDEX('Policy Characteristics'!D:D,MATCH($C1051,'Policy Characteristics'!$C:$C,0)))</f>
        <v>Electrification</v>
      </c>
      <c r="K1051" s="254" t="str">
        <f>IF(ISBLANK(INDEX('Policy Characteristics'!E:E,MATCH($C1051,'Policy Characteristics'!$C:$C,0))),"",INDEX('Policy Characteristics'!E:E,MATCH($C1051,'Policy Characteristics'!$C:$C,0)))</f>
        <v>indst shift to electricity</v>
      </c>
      <c r="L1051" s="261">
        <f>IF(ISBLANK(INDEX('Policy Characteristics'!F:F,MATCH($C1051,'Policy Characteristics'!$C:$C,0))),"",INDEX('Policy Characteristics'!F:F,MATCH($C1051,'Policy Characteristics'!$C:$C,0)))</f>
        <v>0</v>
      </c>
      <c r="M1051" s="261">
        <f>IF(ISBLANK(INDEX('Policy Characteristics'!G:G,MATCH($C1051,'Policy Characteristics'!$C:$C,0))),"",INDEX('Policy Characteristics'!G:G,MATCH($C1051,'Policy Characteristics'!$C:$C,0)))</f>
        <v>1</v>
      </c>
      <c r="N1051" s="261">
        <f>IF(ISBLANK(INDEX('Policy Characteristics'!H:H,MATCH($C1051,'Policy Characteristics'!$C:$C,0))),"",INDEX('Policy Characteristics'!H:H,MATCH($C1051,'Policy Characteristics'!$C:$C,0)))</f>
        <v>0.01</v>
      </c>
      <c r="O1051" s="254" t="str">
        <f>IF(ISBLANK(INDEX('Policy Characteristics'!I:I,MATCH($C1051,'Policy Characteristics'!$C:$C,0))),"",INDEX('Policy Characteristics'!I:I,MATCH($C1051,'Policy Characteristics'!$C:$C,0)))</f>
        <v>% of fuel shifted</v>
      </c>
      <c r="P1051" s="254" t="str">
        <f>IF(ISBLANK(INDEX('Policy Characteristics'!J:J,MATCH($C1051,'Policy Characteristics'!$C:$C,0))),"",INDEX('Policy Characteristics'!J:J,MATCH($C1051,'Policy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51" s="254" t="str">
        <f>IF(ISBLANK(INDEX('Policy Characteristics'!K:K,MATCH($C1051,'Policy Characteristics'!$C:$C,0))),"",INDEX('Policy Characteristics'!K:K,MATCH($C1051,'Policy Characteristics'!$C:$C,0)))</f>
        <v>industry-ag-main.html#fuel-switching</v>
      </c>
      <c r="R1051" s="254" t="str">
        <f>IF(ISBLANK(INDEX('Policy Characteristics'!L:L,MATCH($C1051,'Policy Characteristics'!$C:$C,0))),"",INDEX('Policy Characteristics'!L:L,MATCH($C1051,'Policy Characteristics'!$C:$C,0)))</f>
        <v>industry-elec-and-hydrogen.html</v>
      </c>
    </row>
    <row r="1052" spans="1:18" x14ac:dyDescent="0.25">
      <c r="A1052" s="254" t="str">
        <f>IF(ISBLANK(INDEX('Policy Characteristics'!A:A,MATCH($C1052,'Policy Characteristics'!$C:$C,0))),"",INDEX('Policy Characteristics'!A:A,MATCH($C1052,'Policy Characteristics'!$C:$C,0)))</f>
        <v>Industry</v>
      </c>
      <c r="B1052" s="262" t="str">
        <f>IF(ISBLANK(INDEX('Policy Characteristics'!B:B,MATCH($C1052,'Policy Characteristics'!$C:$C,0))),"",INDEX('Policy Characteristics'!B:B,MATCH($C1052,'Policy Characteristics'!$C:$C,0)))</f>
        <v>Electrification</v>
      </c>
      <c r="C1052" s="254" t="str">
        <f t="shared" si="57"/>
        <v>Fraction of Eligible Industrial Energy Use Shifted to Electricity</v>
      </c>
      <c r="D1052" s="6" t="s">
        <v>3025</v>
      </c>
      <c r="E1052" s="1" t="s">
        <v>3916</v>
      </c>
      <c r="F1052" t="s">
        <v>2988</v>
      </c>
      <c r="G1052" s="45" t="s">
        <v>3890</v>
      </c>
      <c r="H1052" s="47">
        <f t="shared" si="58"/>
        <v>1051</v>
      </c>
      <c r="I1052" s="324" t="s">
        <v>40</v>
      </c>
      <c r="J1052" s="255" t="str">
        <f>IF(ISBLANK(INDEX('Policy Characteristics'!D:D,MATCH($C1052,'Policy Characteristics'!$C:$C,0))),"",INDEX('Policy Characteristics'!D:D,MATCH($C1052,'Policy Characteristics'!$C:$C,0)))</f>
        <v>Electrification</v>
      </c>
      <c r="K1052" s="254" t="str">
        <f>IF(ISBLANK(INDEX('Policy Characteristics'!E:E,MATCH($C1052,'Policy Characteristics'!$C:$C,0))),"",INDEX('Policy Characteristics'!E:E,MATCH($C1052,'Policy Characteristics'!$C:$C,0)))</f>
        <v>indst shift to electricity</v>
      </c>
      <c r="L1052" s="261">
        <f>IF(ISBLANK(INDEX('Policy Characteristics'!F:F,MATCH($C1052,'Policy Characteristics'!$C:$C,0))),"",INDEX('Policy Characteristics'!F:F,MATCH($C1052,'Policy Characteristics'!$C:$C,0)))</f>
        <v>0</v>
      </c>
      <c r="M1052" s="261">
        <f>IF(ISBLANK(INDEX('Policy Characteristics'!G:G,MATCH($C1052,'Policy Characteristics'!$C:$C,0))),"",INDEX('Policy Characteristics'!G:G,MATCH($C1052,'Policy Characteristics'!$C:$C,0)))</f>
        <v>1</v>
      </c>
      <c r="N1052" s="261">
        <f>IF(ISBLANK(INDEX('Policy Characteristics'!H:H,MATCH($C1052,'Policy Characteristics'!$C:$C,0))),"",INDEX('Policy Characteristics'!H:H,MATCH($C1052,'Policy Characteristics'!$C:$C,0)))</f>
        <v>0.01</v>
      </c>
      <c r="O1052" s="254" t="str">
        <f>IF(ISBLANK(INDEX('Policy Characteristics'!I:I,MATCH($C1052,'Policy Characteristics'!$C:$C,0))),"",INDEX('Policy Characteristics'!I:I,MATCH($C1052,'Policy Characteristics'!$C:$C,0)))</f>
        <v>% of fuel shifted</v>
      </c>
      <c r="P1052" s="254" t="str">
        <f>IF(ISBLANK(INDEX('Policy Characteristics'!J:J,MATCH($C1052,'Policy Characteristics'!$C:$C,0))),"",INDEX('Policy Characteristics'!J:J,MATCH($C1052,'Policy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52" s="254" t="str">
        <f>IF(ISBLANK(INDEX('Policy Characteristics'!K:K,MATCH($C1052,'Policy Characteristics'!$C:$C,0))),"",INDEX('Policy Characteristics'!K:K,MATCH($C1052,'Policy Characteristics'!$C:$C,0)))</f>
        <v>industry-ag-main.html#fuel-switching</v>
      </c>
      <c r="R1052" s="254" t="str">
        <f>IF(ISBLANK(INDEX('Policy Characteristics'!L:L,MATCH($C1052,'Policy Characteristics'!$C:$C,0))),"",INDEX('Policy Characteristics'!L:L,MATCH($C1052,'Policy Characteristics'!$C:$C,0)))</f>
        <v>industry-elec-and-hydrogen.html</v>
      </c>
    </row>
    <row r="1053" spans="1:18" x14ac:dyDescent="0.25">
      <c r="A1053" s="254" t="str">
        <f>IF(ISBLANK(INDEX('Policy Characteristics'!A:A,MATCH($C1053,'Policy Characteristics'!$C:$C,0))),"",INDEX('Policy Characteristics'!A:A,MATCH($C1053,'Policy Characteristics'!$C:$C,0)))</f>
        <v>Industry</v>
      </c>
      <c r="B1053" s="262" t="str">
        <f>IF(ISBLANK(INDEX('Policy Characteristics'!B:B,MATCH($C1053,'Policy Characteristics'!$C:$C,0))),"",INDEX('Policy Characteristics'!B:B,MATCH($C1053,'Policy Characteristics'!$C:$C,0)))</f>
        <v>Electrification</v>
      </c>
      <c r="C1053" s="254" t="str">
        <f t="shared" si="57"/>
        <v>Fraction of Eligible Industrial Energy Use Shifted to Electricity</v>
      </c>
      <c r="D1053" s="6" t="s">
        <v>3025</v>
      </c>
      <c r="E1053" s="1" t="s">
        <v>3917</v>
      </c>
      <c r="F1053" t="s">
        <v>2988</v>
      </c>
      <c r="G1053" s="45" t="s">
        <v>3892</v>
      </c>
      <c r="H1053" s="47">
        <f t="shared" si="58"/>
        <v>1052</v>
      </c>
      <c r="I1053" s="324" t="s">
        <v>40</v>
      </c>
      <c r="J1053" s="255" t="str">
        <f>IF(ISBLANK(INDEX('Policy Characteristics'!D:D,MATCH($C1053,'Policy Characteristics'!$C:$C,0))),"",INDEX('Policy Characteristics'!D:D,MATCH($C1053,'Policy Characteristics'!$C:$C,0)))</f>
        <v>Electrification</v>
      </c>
      <c r="K1053" s="254" t="str">
        <f>IF(ISBLANK(INDEX('Policy Characteristics'!E:E,MATCH($C1053,'Policy Characteristics'!$C:$C,0))),"",INDEX('Policy Characteristics'!E:E,MATCH($C1053,'Policy Characteristics'!$C:$C,0)))</f>
        <v>indst shift to electricity</v>
      </c>
      <c r="L1053" s="261">
        <f>IF(ISBLANK(INDEX('Policy Characteristics'!F:F,MATCH($C1053,'Policy Characteristics'!$C:$C,0))),"",INDEX('Policy Characteristics'!F:F,MATCH($C1053,'Policy Characteristics'!$C:$C,0)))</f>
        <v>0</v>
      </c>
      <c r="M1053" s="261">
        <f>IF(ISBLANK(INDEX('Policy Characteristics'!G:G,MATCH($C1053,'Policy Characteristics'!$C:$C,0))),"",INDEX('Policy Characteristics'!G:G,MATCH($C1053,'Policy Characteristics'!$C:$C,0)))</f>
        <v>1</v>
      </c>
      <c r="N1053" s="261">
        <f>IF(ISBLANK(INDEX('Policy Characteristics'!H:H,MATCH($C1053,'Policy Characteristics'!$C:$C,0))),"",INDEX('Policy Characteristics'!H:H,MATCH($C1053,'Policy Characteristics'!$C:$C,0)))</f>
        <v>0.01</v>
      </c>
      <c r="O1053" s="254" t="str">
        <f>IF(ISBLANK(INDEX('Policy Characteristics'!I:I,MATCH($C1053,'Policy Characteristics'!$C:$C,0))),"",INDEX('Policy Characteristics'!I:I,MATCH($C1053,'Policy Characteristics'!$C:$C,0)))</f>
        <v>% of fuel shifted</v>
      </c>
      <c r="P1053" s="254" t="str">
        <f>IF(ISBLANK(INDEX('Policy Characteristics'!J:J,MATCH($C1053,'Policy Characteristics'!$C:$C,0))),"",INDEX('Policy Characteristics'!J:J,MATCH($C1053,'Policy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53" s="254" t="str">
        <f>IF(ISBLANK(INDEX('Policy Characteristics'!K:K,MATCH($C1053,'Policy Characteristics'!$C:$C,0))),"",INDEX('Policy Characteristics'!K:K,MATCH($C1053,'Policy Characteristics'!$C:$C,0)))</f>
        <v>industry-ag-main.html#fuel-switching</v>
      </c>
      <c r="R1053" s="254" t="str">
        <f>IF(ISBLANK(INDEX('Policy Characteristics'!L:L,MATCH($C1053,'Policy Characteristics'!$C:$C,0))),"",INDEX('Policy Characteristics'!L:L,MATCH($C1053,'Policy Characteristics'!$C:$C,0)))</f>
        <v>industry-elec-and-hydrogen.html</v>
      </c>
    </row>
    <row r="1054" spans="1:18" x14ac:dyDescent="0.25">
      <c r="A1054" s="254" t="str">
        <f>IF(ISBLANK(INDEX('Policy Characteristics'!A:A,MATCH($C1054,'Policy Characteristics'!$C:$C,0))),"",INDEX('Policy Characteristics'!A:A,MATCH($C1054,'Policy Characteristics'!$C:$C,0)))</f>
        <v>Industry</v>
      </c>
      <c r="B1054" s="262" t="str">
        <f>IF(ISBLANK(INDEX('Policy Characteristics'!B:B,MATCH($C1054,'Policy Characteristics'!$C:$C,0))),"",INDEX('Policy Characteristics'!B:B,MATCH($C1054,'Policy Characteristics'!$C:$C,0)))</f>
        <v>Electrification</v>
      </c>
      <c r="C1054" s="254" t="str">
        <f t="shared" si="57"/>
        <v>Fraction of Eligible Industrial Energy Use Shifted to Electricity</v>
      </c>
      <c r="D1054" s="6" t="s">
        <v>3026</v>
      </c>
      <c r="E1054" s="1" t="s">
        <v>3459</v>
      </c>
      <c r="F1054" t="s">
        <v>2989</v>
      </c>
      <c r="G1054" s="45" t="s">
        <v>3465</v>
      </c>
      <c r="H1054" s="47">
        <f t="shared" si="58"/>
        <v>1053</v>
      </c>
      <c r="I1054" s="324" t="s">
        <v>40</v>
      </c>
      <c r="J1054" s="255" t="str">
        <f>IF(ISBLANK(INDEX('Policy Characteristics'!D:D,MATCH($C1054,'Policy Characteristics'!$C:$C,0))),"",INDEX('Policy Characteristics'!D:D,MATCH($C1054,'Policy Characteristics'!$C:$C,0)))</f>
        <v>Electrification</v>
      </c>
      <c r="K1054" s="254" t="str">
        <f>IF(ISBLANK(INDEX('Policy Characteristics'!E:E,MATCH($C1054,'Policy Characteristics'!$C:$C,0))),"",INDEX('Policy Characteristics'!E:E,MATCH($C1054,'Policy Characteristics'!$C:$C,0)))</f>
        <v>indst shift to electricity</v>
      </c>
      <c r="L1054" s="261">
        <f>IF(ISBLANK(INDEX('Policy Characteristics'!F:F,MATCH($C1054,'Policy Characteristics'!$C:$C,0))),"",INDEX('Policy Characteristics'!F:F,MATCH($C1054,'Policy Characteristics'!$C:$C,0)))</f>
        <v>0</v>
      </c>
      <c r="M1054" s="261">
        <f>IF(ISBLANK(INDEX('Policy Characteristics'!G:G,MATCH($C1054,'Policy Characteristics'!$C:$C,0))),"",INDEX('Policy Characteristics'!G:G,MATCH($C1054,'Policy Characteristics'!$C:$C,0)))</f>
        <v>1</v>
      </c>
      <c r="N1054" s="261">
        <f>IF(ISBLANK(INDEX('Policy Characteristics'!H:H,MATCH($C1054,'Policy Characteristics'!$C:$C,0))),"",INDEX('Policy Characteristics'!H:H,MATCH($C1054,'Policy Characteristics'!$C:$C,0)))</f>
        <v>0.01</v>
      </c>
      <c r="O1054" s="254" t="str">
        <f>IF(ISBLANK(INDEX('Policy Characteristics'!I:I,MATCH($C1054,'Policy Characteristics'!$C:$C,0))),"",INDEX('Policy Characteristics'!I:I,MATCH($C1054,'Policy Characteristics'!$C:$C,0)))</f>
        <v>% of fuel shifted</v>
      </c>
      <c r="P1054" s="254" t="str">
        <f>IF(ISBLANK(INDEX('Policy Characteristics'!J:J,MATCH($C1054,'Policy Characteristics'!$C:$C,0))),"",INDEX('Policy Characteristics'!J:J,MATCH($C1054,'Policy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54" s="254" t="str">
        <f>IF(ISBLANK(INDEX('Policy Characteristics'!K:K,MATCH($C1054,'Policy Characteristics'!$C:$C,0))),"",INDEX('Policy Characteristics'!K:K,MATCH($C1054,'Policy Characteristics'!$C:$C,0)))</f>
        <v>industry-ag-main.html#fuel-switching</v>
      </c>
      <c r="R1054" s="254" t="str">
        <f>IF(ISBLANK(INDEX('Policy Characteristics'!L:L,MATCH($C1054,'Policy Characteristics'!$C:$C,0))),"",INDEX('Policy Characteristics'!L:L,MATCH($C1054,'Policy Characteristics'!$C:$C,0)))</f>
        <v>industry-elec-and-hydrogen.html</v>
      </c>
    </row>
    <row r="1055" spans="1:18" x14ac:dyDescent="0.25">
      <c r="A1055" s="254" t="str">
        <f>IF(ISBLANK(INDEX('Policy Characteristics'!A:A,MATCH($C1055,'Policy Characteristics'!$C:$C,0))),"",INDEX('Policy Characteristics'!A:A,MATCH($C1055,'Policy Characteristics'!$C:$C,0)))</f>
        <v>Industry</v>
      </c>
      <c r="B1055" s="262" t="str">
        <f>IF(ISBLANK(INDEX('Policy Characteristics'!B:B,MATCH($C1055,'Policy Characteristics'!$C:$C,0))),"",INDEX('Policy Characteristics'!B:B,MATCH($C1055,'Policy Characteristics'!$C:$C,0)))</f>
        <v>Electrification</v>
      </c>
      <c r="C1055" s="254" t="str">
        <f t="shared" si="57"/>
        <v>Fraction of Eligible Industrial Energy Use Shifted to Electricity</v>
      </c>
      <c r="D1055" s="6" t="s">
        <v>3026</v>
      </c>
      <c r="E1055" s="1" t="s">
        <v>3460</v>
      </c>
      <c r="F1055" t="s">
        <v>2989</v>
      </c>
      <c r="G1055" s="45" t="s">
        <v>3466</v>
      </c>
      <c r="H1055" s="47">
        <f t="shared" si="58"/>
        <v>1054</v>
      </c>
      <c r="I1055" s="324" t="s">
        <v>40</v>
      </c>
      <c r="J1055" s="255" t="str">
        <f>IF(ISBLANK(INDEX('Policy Characteristics'!D:D,MATCH($C1055,'Policy Characteristics'!$C:$C,0))),"",INDEX('Policy Characteristics'!D:D,MATCH($C1055,'Policy Characteristics'!$C:$C,0)))</f>
        <v>Electrification</v>
      </c>
      <c r="K1055" s="254" t="str">
        <f>IF(ISBLANK(INDEX('Policy Characteristics'!E:E,MATCH($C1055,'Policy Characteristics'!$C:$C,0))),"",INDEX('Policy Characteristics'!E:E,MATCH($C1055,'Policy Characteristics'!$C:$C,0)))</f>
        <v>indst shift to electricity</v>
      </c>
      <c r="L1055" s="261">
        <f>IF(ISBLANK(INDEX('Policy Characteristics'!F:F,MATCH($C1055,'Policy Characteristics'!$C:$C,0))),"",INDEX('Policy Characteristics'!F:F,MATCH($C1055,'Policy Characteristics'!$C:$C,0)))</f>
        <v>0</v>
      </c>
      <c r="M1055" s="261">
        <f>IF(ISBLANK(INDEX('Policy Characteristics'!G:G,MATCH($C1055,'Policy Characteristics'!$C:$C,0))),"",INDEX('Policy Characteristics'!G:G,MATCH($C1055,'Policy Characteristics'!$C:$C,0)))</f>
        <v>1</v>
      </c>
      <c r="N1055" s="261">
        <f>IF(ISBLANK(INDEX('Policy Characteristics'!H:H,MATCH($C1055,'Policy Characteristics'!$C:$C,0))),"",INDEX('Policy Characteristics'!H:H,MATCH($C1055,'Policy Characteristics'!$C:$C,0)))</f>
        <v>0.01</v>
      </c>
      <c r="O1055" s="254" t="str">
        <f>IF(ISBLANK(INDEX('Policy Characteristics'!I:I,MATCH($C1055,'Policy Characteristics'!$C:$C,0))),"",INDEX('Policy Characteristics'!I:I,MATCH($C1055,'Policy Characteristics'!$C:$C,0)))</f>
        <v>% of fuel shifted</v>
      </c>
      <c r="P1055" s="254" t="str">
        <f>IF(ISBLANK(INDEX('Policy Characteristics'!J:J,MATCH($C1055,'Policy Characteristics'!$C:$C,0))),"",INDEX('Policy Characteristics'!J:J,MATCH($C1055,'Policy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55" s="254" t="str">
        <f>IF(ISBLANK(INDEX('Policy Characteristics'!K:K,MATCH($C1055,'Policy Characteristics'!$C:$C,0))),"",INDEX('Policy Characteristics'!K:K,MATCH($C1055,'Policy Characteristics'!$C:$C,0)))</f>
        <v>industry-ag-main.html#fuel-switching</v>
      </c>
      <c r="R1055" s="254" t="str">
        <f>IF(ISBLANK(INDEX('Policy Characteristics'!L:L,MATCH($C1055,'Policy Characteristics'!$C:$C,0))),"",INDEX('Policy Characteristics'!L:L,MATCH($C1055,'Policy Characteristics'!$C:$C,0)))</f>
        <v>industry-elec-and-hydrogen.html</v>
      </c>
    </row>
    <row r="1056" spans="1:18" x14ac:dyDescent="0.25">
      <c r="A1056" s="254" t="str">
        <f>IF(ISBLANK(INDEX('Policy Characteristics'!A:A,MATCH($C1056,'Policy Characteristics'!$C:$C,0))),"",INDEX('Policy Characteristics'!A:A,MATCH($C1056,'Policy Characteristics'!$C:$C,0)))</f>
        <v>Industry</v>
      </c>
      <c r="B1056" s="262" t="str">
        <f>IF(ISBLANK(INDEX('Policy Characteristics'!B:B,MATCH($C1056,'Policy Characteristics'!$C:$C,0))),"",INDEX('Policy Characteristics'!B:B,MATCH($C1056,'Policy Characteristics'!$C:$C,0)))</f>
        <v>Electrification</v>
      </c>
      <c r="C1056" s="254" t="str">
        <f t="shared" si="57"/>
        <v>Fraction of Eligible Industrial Energy Use Shifted to Electricity</v>
      </c>
      <c r="D1056" s="6" t="s">
        <v>3026</v>
      </c>
      <c r="E1056" s="1" t="s">
        <v>3461</v>
      </c>
      <c r="F1056" t="s">
        <v>2989</v>
      </c>
      <c r="G1056" s="45" t="s">
        <v>3467</v>
      </c>
      <c r="H1056" s="47">
        <f t="shared" si="58"/>
        <v>1055</v>
      </c>
      <c r="I1056" s="324" t="s">
        <v>40</v>
      </c>
      <c r="J1056" s="255" t="str">
        <f>IF(ISBLANK(INDEX('Policy Characteristics'!D:D,MATCH($C1056,'Policy Characteristics'!$C:$C,0))),"",INDEX('Policy Characteristics'!D:D,MATCH($C1056,'Policy Characteristics'!$C:$C,0)))</f>
        <v>Electrification</v>
      </c>
      <c r="K1056" s="254" t="str">
        <f>IF(ISBLANK(INDEX('Policy Characteristics'!E:E,MATCH($C1056,'Policy Characteristics'!$C:$C,0))),"",INDEX('Policy Characteristics'!E:E,MATCH($C1056,'Policy Characteristics'!$C:$C,0)))</f>
        <v>indst shift to electricity</v>
      </c>
      <c r="L1056" s="261">
        <f>IF(ISBLANK(INDEX('Policy Characteristics'!F:F,MATCH($C1056,'Policy Characteristics'!$C:$C,0))),"",INDEX('Policy Characteristics'!F:F,MATCH($C1056,'Policy Characteristics'!$C:$C,0)))</f>
        <v>0</v>
      </c>
      <c r="M1056" s="261">
        <f>IF(ISBLANK(INDEX('Policy Characteristics'!G:G,MATCH($C1056,'Policy Characteristics'!$C:$C,0))),"",INDEX('Policy Characteristics'!G:G,MATCH($C1056,'Policy Characteristics'!$C:$C,0)))</f>
        <v>1</v>
      </c>
      <c r="N1056" s="261">
        <f>IF(ISBLANK(INDEX('Policy Characteristics'!H:H,MATCH($C1056,'Policy Characteristics'!$C:$C,0))),"",INDEX('Policy Characteristics'!H:H,MATCH($C1056,'Policy Characteristics'!$C:$C,0)))</f>
        <v>0.01</v>
      </c>
      <c r="O1056" s="254" t="str">
        <f>IF(ISBLANK(INDEX('Policy Characteristics'!I:I,MATCH($C1056,'Policy Characteristics'!$C:$C,0))),"",INDEX('Policy Characteristics'!I:I,MATCH($C1056,'Policy Characteristics'!$C:$C,0)))</f>
        <v>% of fuel shifted</v>
      </c>
      <c r="P1056" s="254" t="str">
        <f>IF(ISBLANK(INDEX('Policy Characteristics'!J:J,MATCH($C1056,'Policy Characteristics'!$C:$C,0))),"",INDEX('Policy Characteristics'!J:J,MATCH($C1056,'Policy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56" s="254" t="str">
        <f>IF(ISBLANK(INDEX('Policy Characteristics'!K:K,MATCH($C1056,'Policy Characteristics'!$C:$C,0))),"",INDEX('Policy Characteristics'!K:K,MATCH($C1056,'Policy Characteristics'!$C:$C,0)))</f>
        <v>industry-ag-main.html#fuel-switching</v>
      </c>
      <c r="R1056" s="254" t="str">
        <f>IF(ISBLANK(INDEX('Policy Characteristics'!L:L,MATCH($C1056,'Policy Characteristics'!$C:$C,0))),"",INDEX('Policy Characteristics'!L:L,MATCH($C1056,'Policy Characteristics'!$C:$C,0)))</f>
        <v>industry-elec-and-hydrogen.html</v>
      </c>
    </row>
    <row r="1057" spans="1:18" x14ac:dyDescent="0.25">
      <c r="A1057" s="254" t="str">
        <f>IF(ISBLANK(INDEX('Policy Characteristics'!A:A,MATCH($C1057,'Policy Characteristics'!$C:$C,0))),"",INDEX('Policy Characteristics'!A:A,MATCH($C1057,'Policy Characteristics'!$C:$C,0)))</f>
        <v>Industry</v>
      </c>
      <c r="B1057" s="262" t="str">
        <f>IF(ISBLANK(INDEX('Policy Characteristics'!B:B,MATCH($C1057,'Policy Characteristics'!$C:$C,0))),"",INDEX('Policy Characteristics'!B:B,MATCH($C1057,'Policy Characteristics'!$C:$C,0)))</f>
        <v>Electrification</v>
      </c>
      <c r="C1057" s="254" t="str">
        <f t="shared" si="57"/>
        <v>Fraction of Eligible Industrial Energy Use Shifted to Electricity</v>
      </c>
      <c r="D1057" s="6" t="s">
        <v>3026</v>
      </c>
      <c r="E1057" s="1" t="s">
        <v>3462</v>
      </c>
      <c r="F1057" t="s">
        <v>2989</v>
      </c>
      <c r="G1057" s="45" t="s">
        <v>3468</v>
      </c>
      <c r="H1057" s="47">
        <f t="shared" si="58"/>
        <v>1056</v>
      </c>
      <c r="I1057" s="324" t="s">
        <v>40</v>
      </c>
      <c r="J1057" s="255" t="str">
        <f>IF(ISBLANK(INDEX('Policy Characteristics'!D:D,MATCH($C1057,'Policy Characteristics'!$C:$C,0))),"",INDEX('Policy Characteristics'!D:D,MATCH($C1057,'Policy Characteristics'!$C:$C,0)))</f>
        <v>Electrification</v>
      </c>
      <c r="K1057" s="254" t="str">
        <f>IF(ISBLANK(INDEX('Policy Characteristics'!E:E,MATCH($C1057,'Policy Characteristics'!$C:$C,0))),"",INDEX('Policy Characteristics'!E:E,MATCH($C1057,'Policy Characteristics'!$C:$C,0)))</f>
        <v>indst shift to electricity</v>
      </c>
      <c r="L1057" s="261">
        <f>IF(ISBLANK(INDEX('Policy Characteristics'!F:F,MATCH($C1057,'Policy Characteristics'!$C:$C,0))),"",INDEX('Policy Characteristics'!F:F,MATCH($C1057,'Policy Characteristics'!$C:$C,0)))</f>
        <v>0</v>
      </c>
      <c r="M1057" s="261">
        <f>IF(ISBLANK(INDEX('Policy Characteristics'!G:G,MATCH($C1057,'Policy Characteristics'!$C:$C,0))),"",INDEX('Policy Characteristics'!G:G,MATCH($C1057,'Policy Characteristics'!$C:$C,0)))</f>
        <v>1</v>
      </c>
      <c r="N1057" s="261">
        <f>IF(ISBLANK(INDEX('Policy Characteristics'!H:H,MATCH($C1057,'Policy Characteristics'!$C:$C,0))),"",INDEX('Policy Characteristics'!H:H,MATCH($C1057,'Policy Characteristics'!$C:$C,0)))</f>
        <v>0.01</v>
      </c>
      <c r="O1057" s="254" t="str">
        <f>IF(ISBLANK(INDEX('Policy Characteristics'!I:I,MATCH($C1057,'Policy Characteristics'!$C:$C,0))),"",INDEX('Policy Characteristics'!I:I,MATCH($C1057,'Policy Characteristics'!$C:$C,0)))</f>
        <v>% of fuel shifted</v>
      </c>
      <c r="P1057" s="254" t="str">
        <f>IF(ISBLANK(INDEX('Policy Characteristics'!J:J,MATCH($C1057,'Policy Characteristics'!$C:$C,0))),"",INDEX('Policy Characteristics'!J:J,MATCH($C1057,'Policy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57" s="254" t="str">
        <f>IF(ISBLANK(INDEX('Policy Characteristics'!K:K,MATCH($C1057,'Policy Characteristics'!$C:$C,0))),"",INDEX('Policy Characteristics'!K:K,MATCH($C1057,'Policy Characteristics'!$C:$C,0)))</f>
        <v>industry-ag-main.html#fuel-switching</v>
      </c>
      <c r="R1057" s="254" t="str">
        <f>IF(ISBLANK(INDEX('Policy Characteristics'!L:L,MATCH($C1057,'Policy Characteristics'!$C:$C,0))),"",INDEX('Policy Characteristics'!L:L,MATCH($C1057,'Policy Characteristics'!$C:$C,0)))</f>
        <v>industry-elec-and-hydrogen.html</v>
      </c>
    </row>
    <row r="1058" spans="1:18" x14ac:dyDescent="0.25">
      <c r="A1058" s="254" t="str">
        <f>IF(ISBLANK(INDEX('Policy Characteristics'!A:A,MATCH($C1058,'Policy Characteristics'!$C:$C,0))),"",INDEX('Policy Characteristics'!A:A,MATCH($C1058,'Policy Characteristics'!$C:$C,0)))</f>
        <v>Industry</v>
      </c>
      <c r="B1058" s="262" t="str">
        <f>IF(ISBLANK(INDEX('Policy Characteristics'!B:B,MATCH($C1058,'Policy Characteristics'!$C:$C,0))),"",INDEX('Policy Characteristics'!B:B,MATCH($C1058,'Policy Characteristics'!$C:$C,0)))</f>
        <v>Electrification</v>
      </c>
      <c r="C1058" s="254" t="str">
        <f t="shared" si="57"/>
        <v>Fraction of Eligible Industrial Energy Use Shifted to Electricity</v>
      </c>
      <c r="D1058" s="6" t="s">
        <v>3026</v>
      </c>
      <c r="E1058" s="1" t="s">
        <v>3463</v>
      </c>
      <c r="F1058" t="s">
        <v>2989</v>
      </c>
      <c r="G1058" s="45" t="s">
        <v>3469</v>
      </c>
      <c r="H1058" s="47">
        <f t="shared" si="58"/>
        <v>1057</v>
      </c>
      <c r="I1058" s="324" t="s">
        <v>40</v>
      </c>
      <c r="J1058" s="255" t="str">
        <f>IF(ISBLANK(INDEX('Policy Characteristics'!D:D,MATCH($C1058,'Policy Characteristics'!$C:$C,0))),"",INDEX('Policy Characteristics'!D:D,MATCH($C1058,'Policy Characteristics'!$C:$C,0)))</f>
        <v>Electrification</v>
      </c>
      <c r="K1058" s="254" t="str">
        <f>IF(ISBLANK(INDEX('Policy Characteristics'!E:E,MATCH($C1058,'Policy Characteristics'!$C:$C,0))),"",INDEX('Policy Characteristics'!E:E,MATCH($C1058,'Policy Characteristics'!$C:$C,0)))</f>
        <v>indst shift to electricity</v>
      </c>
      <c r="L1058" s="261">
        <f>IF(ISBLANK(INDEX('Policy Characteristics'!F:F,MATCH($C1058,'Policy Characteristics'!$C:$C,0))),"",INDEX('Policy Characteristics'!F:F,MATCH($C1058,'Policy Characteristics'!$C:$C,0)))</f>
        <v>0</v>
      </c>
      <c r="M1058" s="261">
        <f>IF(ISBLANK(INDEX('Policy Characteristics'!G:G,MATCH($C1058,'Policy Characteristics'!$C:$C,0))),"",INDEX('Policy Characteristics'!G:G,MATCH($C1058,'Policy Characteristics'!$C:$C,0)))</f>
        <v>1</v>
      </c>
      <c r="N1058" s="261">
        <f>IF(ISBLANK(INDEX('Policy Characteristics'!H:H,MATCH($C1058,'Policy Characteristics'!$C:$C,0))),"",INDEX('Policy Characteristics'!H:H,MATCH($C1058,'Policy Characteristics'!$C:$C,0)))</f>
        <v>0.01</v>
      </c>
      <c r="O1058" s="254" t="str">
        <f>IF(ISBLANK(INDEX('Policy Characteristics'!I:I,MATCH($C1058,'Policy Characteristics'!$C:$C,0))),"",INDEX('Policy Characteristics'!I:I,MATCH($C1058,'Policy Characteristics'!$C:$C,0)))</f>
        <v>% of fuel shifted</v>
      </c>
      <c r="P1058" s="254" t="str">
        <f>IF(ISBLANK(INDEX('Policy Characteristics'!J:J,MATCH($C1058,'Policy Characteristics'!$C:$C,0))),"",INDEX('Policy Characteristics'!J:J,MATCH($C1058,'Policy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58" s="254" t="str">
        <f>IF(ISBLANK(INDEX('Policy Characteristics'!K:K,MATCH($C1058,'Policy Characteristics'!$C:$C,0))),"",INDEX('Policy Characteristics'!K:K,MATCH($C1058,'Policy Characteristics'!$C:$C,0)))</f>
        <v>industry-ag-main.html#fuel-switching</v>
      </c>
      <c r="R1058" s="254" t="str">
        <f>IF(ISBLANK(INDEX('Policy Characteristics'!L:L,MATCH($C1058,'Policy Characteristics'!$C:$C,0))),"",INDEX('Policy Characteristics'!L:L,MATCH($C1058,'Policy Characteristics'!$C:$C,0)))</f>
        <v>industry-elec-and-hydrogen.html</v>
      </c>
    </row>
    <row r="1059" spans="1:18" x14ac:dyDescent="0.25">
      <c r="A1059" s="254" t="str">
        <f>IF(ISBLANK(INDEX('Policy Characteristics'!A:A,MATCH($C1059,'Policy Characteristics'!$C:$C,0))),"",INDEX('Policy Characteristics'!A:A,MATCH($C1059,'Policy Characteristics'!$C:$C,0)))</f>
        <v>Industry</v>
      </c>
      <c r="B1059" s="262" t="str">
        <f>IF(ISBLANK(INDEX('Policy Characteristics'!B:B,MATCH($C1059,'Policy Characteristics'!$C:$C,0))),"",INDEX('Policy Characteristics'!B:B,MATCH($C1059,'Policy Characteristics'!$C:$C,0)))</f>
        <v>Electrification</v>
      </c>
      <c r="C1059" s="254" t="str">
        <f t="shared" si="57"/>
        <v>Fraction of Eligible Industrial Energy Use Shifted to Electricity</v>
      </c>
      <c r="D1059" s="6" t="s">
        <v>3026</v>
      </c>
      <c r="E1059" s="1" t="s">
        <v>3464</v>
      </c>
      <c r="F1059" t="s">
        <v>2989</v>
      </c>
      <c r="G1059" s="45" t="s">
        <v>3470</v>
      </c>
      <c r="H1059" s="47">
        <f t="shared" si="58"/>
        <v>1058</v>
      </c>
      <c r="I1059" s="324" t="s">
        <v>40</v>
      </c>
      <c r="J1059" s="255" t="str">
        <f>IF(ISBLANK(INDEX('Policy Characteristics'!D:D,MATCH($C1059,'Policy Characteristics'!$C:$C,0))),"",INDEX('Policy Characteristics'!D:D,MATCH($C1059,'Policy Characteristics'!$C:$C,0)))</f>
        <v>Electrification</v>
      </c>
      <c r="K1059" s="254" t="str">
        <f>IF(ISBLANK(INDEX('Policy Characteristics'!E:E,MATCH($C1059,'Policy Characteristics'!$C:$C,0))),"",INDEX('Policy Characteristics'!E:E,MATCH($C1059,'Policy Characteristics'!$C:$C,0)))</f>
        <v>indst shift to electricity</v>
      </c>
      <c r="L1059" s="261">
        <f>IF(ISBLANK(INDEX('Policy Characteristics'!F:F,MATCH($C1059,'Policy Characteristics'!$C:$C,0))),"",INDEX('Policy Characteristics'!F:F,MATCH($C1059,'Policy Characteristics'!$C:$C,0)))</f>
        <v>0</v>
      </c>
      <c r="M1059" s="261">
        <f>IF(ISBLANK(INDEX('Policy Characteristics'!G:G,MATCH($C1059,'Policy Characteristics'!$C:$C,0))),"",INDEX('Policy Characteristics'!G:G,MATCH($C1059,'Policy Characteristics'!$C:$C,0)))</f>
        <v>1</v>
      </c>
      <c r="N1059" s="261">
        <f>IF(ISBLANK(INDEX('Policy Characteristics'!H:H,MATCH($C1059,'Policy Characteristics'!$C:$C,0))),"",INDEX('Policy Characteristics'!H:H,MATCH($C1059,'Policy Characteristics'!$C:$C,0)))</f>
        <v>0.01</v>
      </c>
      <c r="O1059" s="254" t="str">
        <f>IF(ISBLANK(INDEX('Policy Characteristics'!I:I,MATCH($C1059,'Policy Characteristics'!$C:$C,0))),"",INDEX('Policy Characteristics'!I:I,MATCH($C1059,'Policy Characteristics'!$C:$C,0)))</f>
        <v>% of fuel shifted</v>
      </c>
      <c r="P1059" s="254" t="str">
        <f>IF(ISBLANK(INDEX('Policy Characteristics'!J:J,MATCH($C1059,'Policy Characteristics'!$C:$C,0))),"",INDEX('Policy Characteristics'!J:J,MATCH($C1059,'Policy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59" s="254" t="str">
        <f>IF(ISBLANK(INDEX('Policy Characteristics'!K:K,MATCH($C1059,'Policy Characteristics'!$C:$C,0))),"",INDEX('Policy Characteristics'!K:K,MATCH($C1059,'Policy Characteristics'!$C:$C,0)))</f>
        <v>industry-ag-main.html#fuel-switching</v>
      </c>
      <c r="R1059" s="254" t="str">
        <f>IF(ISBLANK(INDEX('Policy Characteristics'!L:L,MATCH($C1059,'Policy Characteristics'!$C:$C,0))),"",INDEX('Policy Characteristics'!L:L,MATCH($C1059,'Policy Characteristics'!$C:$C,0)))</f>
        <v>industry-elec-and-hydrogen.html</v>
      </c>
    </row>
    <row r="1060" spans="1:18" x14ac:dyDescent="0.25">
      <c r="A1060" s="254" t="str">
        <f>IF(ISBLANK(INDEX('Policy Characteristics'!A:A,MATCH($C1060,'Policy Characteristics'!$C:$C,0))),"",INDEX('Policy Characteristics'!A:A,MATCH($C1060,'Policy Characteristics'!$C:$C,0)))</f>
        <v>Industry</v>
      </c>
      <c r="B1060" s="262" t="str">
        <f>IF(ISBLANK(INDEX('Policy Characteristics'!B:B,MATCH($C1060,'Policy Characteristics'!$C:$C,0))),"",INDEX('Policy Characteristics'!B:B,MATCH($C1060,'Policy Characteristics'!$C:$C,0)))</f>
        <v>Electrification</v>
      </c>
      <c r="C1060" s="254" t="str">
        <f t="shared" si="57"/>
        <v>Fraction of Eligible Industrial Energy Use Shifted to Electricity</v>
      </c>
      <c r="D1060" s="6" t="s">
        <v>3026</v>
      </c>
      <c r="E1060" s="1" t="s">
        <v>3570</v>
      </c>
      <c r="F1060" t="s">
        <v>2989</v>
      </c>
      <c r="G1060" s="45" t="s">
        <v>3471</v>
      </c>
      <c r="H1060" s="47">
        <f t="shared" si="58"/>
        <v>1059</v>
      </c>
      <c r="I1060" s="324" t="s">
        <v>40</v>
      </c>
      <c r="J1060" s="255" t="str">
        <f>IF(ISBLANK(INDEX('Policy Characteristics'!D:D,MATCH($C1060,'Policy Characteristics'!$C:$C,0))),"",INDEX('Policy Characteristics'!D:D,MATCH($C1060,'Policy Characteristics'!$C:$C,0)))</f>
        <v>Electrification</v>
      </c>
      <c r="K1060" s="254" t="str">
        <f>IF(ISBLANK(INDEX('Policy Characteristics'!E:E,MATCH($C1060,'Policy Characteristics'!$C:$C,0))),"",INDEX('Policy Characteristics'!E:E,MATCH($C1060,'Policy Characteristics'!$C:$C,0)))</f>
        <v>indst shift to electricity</v>
      </c>
      <c r="L1060" s="261">
        <f>IF(ISBLANK(INDEX('Policy Characteristics'!F:F,MATCH($C1060,'Policy Characteristics'!$C:$C,0))),"",INDEX('Policy Characteristics'!F:F,MATCH($C1060,'Policy Characteristics'!$C:$C,0)))</f>
        <v>0</v>
      </c>
      <c r="M1060" s="261">
        <f>IF(ISBLANK(INDEX('Policy Characteristics'!G:G,MATCH($C1060,'Policy Characteristics'!$C:$C,0))),"",INDEX('Policy Characteristics'!G:G,MATCH($C1060,'Policy Characteristics'!$C:$C,0)))</f>
        <v>1</v>
      </c>
      <c r="N1060" s="261">
        <f>IF(ISBLANK(INDEX('Policy Characteristics'!H:H,MATCH($C1060,'Policy Characteristics'!$C:$C,0))),"",INDEX('Policy Characteristics'!H:H,MATCH($C1060,'Policy Characteristics'!$C:$C,0)))</f>
        <v>0.01</v>
      </c>
      <c r="O1060" s="254" t="str">
        <f>IF(ISBLANK(INDEX('Policy Characteristics'!I:I,MATCH($C1060,'Policy Characteristics'!$C:$C,0))),"",INDEX('Policy Characteristics'!I:I,MATCH($C1060,'Policy Characteristics'!$C:$C,0)))</f>
        <v>% of fuel shifted</v>
      </c>
      <c r="P1060" s="254" t="str">
        <f>IF(ISBLANK(INDEX('Policy Characteristics'!J:J,MATCH($C1060,'Policy Characteristics'!$C:$C,0))),"",INDEX('Policy Characteristics'!J:J,MATCH($C1060,'Policy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60" s="254" t="str">
        <f>IF(ISBLANK(INDEX('Policy Characteristics'!K:K,MATCH($C1060,'Policy Characteristics'!$C:$C,0))),"",INDEX('Policy Characteristics'!K:K,MATCH($C1060,'Policy Characteristics'!$C:$C,0)))</f>
        <v>industry-ag-main.html#fuel-switching</v>
      </c>
      <c r="R1060" s="254" t="str">
        <f>IF(ISBLANK(INDEX('Policy Characteristics'!L:L,MATCH($C1060,'Policy Characteristics'!$C:$C,0))),"",INDEX('Policy Characteristics'!L:L,MATCH($C1060,'Policy Characteristics'!$C:$C,0)))</f>
        <v>industry-elec-and-hydrogen.html</v>
      </c>
    </row>
    <row r="1061" spans="1:18" x14ac:dyDescent="0.25">
      <c r="A1061" s="254" t="str">
        <f>IF(ISBLANK(INDEX('Policy Characteristics'!A:A,MATCH($C1061,'Policy Characteristics'!$C:$C,0))),"",INDEX('Policy Characteristics'!A:A,MATCH($C1061,'Policy Characteristics'!$C:$C,0)))</f>
        <v>Industry</v>
      </c>
      <c r="B1061" s="262" t="str">
        <f>IF(ISBLANK(INDEX('Policy Characteristics'!B:B,MATCH($C1061,'Policy Characteristics'!$C:$C,0))),"",INDEX('Policy Characteristics'!B:B,MATCH($C1061,'Policy Characteristics'!$C:$C,0)))</f>
        <v>Electrification</v>
      </c>
      <c r="C1061" s="254" t="str">
        <f t="shared" si="57"/>
        <v>Fraction of Eligible Industrial Energy Use Shifted to Electricity</v>
      </c>
      <c r="D1061" s="6" t="s">
        <v>3026</v>
      </c>
      <c r="E1061" s="1" t="s">
        <v>3915</v>
      </c>
      <c r="F1061" t="s">
        <v>2989</v>
      </c>
      <c r="G1061" s="45" t="s">
        <v>3891</v>
      </c>
      <c r="H1061" s="47">
        <f t="shared" si="58"/>
        <v>1060</v>
      </c>
      <c r="I1061" s="324" t="s">
        <v>40</v>
      </c>
      <c r="J1061" s="255" t="str">
        <f>IF(ISBLANK(INDEX('Policy Characteristics'!D:D,MATCH($C1061,'Policy Characteristics'!$C:$C,0))),"",INDEX('Policy Characteristics'!D:D,MATCH($C1061,'Policy Characteristics'!$C:$C,0)))</f>
        <v>Electrification</v>
      </c>
      <c r="K1061" s="254" t="str">
        <f>IF(ISBLANK(INDEX('Policy Characteristics'!E:E,MATCH($C1061,'Policy Characteristics'!$C:$C,0))),"",INDEX('Policy Characteristics'!E:E,MATCH($C1061,'Policy Characteristics'!$C:$C,0)))</f>
        <v>indst shift to electricity</v>
      </c>
      <c r="L1061" s="261">
        <f>IF(ISBLANK(INDEX('Policy Characteristics'!F:F,MATCH($C1061,'Policy Characteristics'!$C:$C,0))),"",INDEX('Policy Characteristics'!F:F,MATCH($C1061,'Policy Characteristics'!$C:$C,0)))</f>
        <v>0</v>
      </c>
      <c r="M1061" s="261">
        <f>IF(ISBLANK(INDEX('Policy Characteristics'!G:G,MATCH($C1061,'Policy Characteristics'!$C:$C,0))),"",INDEX('Policy Characteristics'!G:G,MATCH($C1061,'Policy Characteristics'!$C:$C,0)))</f>
        <v>1</v>
      </c>
      <c r="N1061" s="261">
        <f>IF(ISBLANK(INDEX('Policy Characteristics'!H:H,MATCH($C1061,'Policy Characteristics'!$C:$C,0))),"",INDEX('Policy Characteristics'!H:H,MATCH($C1061,'Policy Characteristics'!$C:$C,0)))</f>
        <v>0.01</v>
      </c>
      <c r="O1061" s="254" t="str">
        <f>IF(ISBLANK(INDEX('Policy Characteristics'!I:I,MATCH($C1061,'Policy Characteristics'!$C:$C,0))),"",INDEX('Policy Characteristics'!I:I,MATCH($C1061,'Policy Characteristics'!$C:$C,0)))</f>
        <v>% of fuel shifted</v>
      </c>
      <c r="P1061" s="254" t="str">
        <f>IF(ISBLANK(INDEX('Policy Characteristics'!J:J,MATCH($C1061,'Policy Characteristics'!$C:$C,0))),"",INDEX('Policy Characteristics'!J:J,MATCH($C1061,'Policy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61" s="254" t="str">
        <f>IF(ISBLANK(INDEX('Policy Characteristics'!K:K,MATCH($C1061,'Policy Characteristics'!$C:$C,0))),"",INDEX('Policy Characteristics'!K:K,MATCH($C1061,'Policy Characteristics'!$C:$C,0)))</f>
        <v>industry-ag-main.html#fuel-switching</v>
      </c>
      <c r="R1061" s="254" t="str">
        <f>IF(ISBLANK(INDEX('Policy Characteristics'!L:L,MATCH($C1061,'Policy Characteristics'!$C:$C,0))),"",INDEX('Policy Characteristics'!L:L,MATCH($C1061,'Policy Characteristics'!$C:$C,0)))</f>
        <v>industry-elec-and-hydrogen.html</v>
      </c>
    </row>
    <row r="1062" spans="1:18" x14ac:dyDescent="0.25">
      <c r="A1062" s="254" t="str">
        <f>IF(ISBLANK(INDEX('Policy Characteristics'!A:A,MATCH($C1062,'Policy Characteristics'!$C:$C,0))),"",INDEX('Policy Characteristics'!A:A,MATCH($C1062,'Policy Characteristics'!$C:$C,0)))</f>
        <v>Industry</v>
      </c>
      <c r="B1062" s="262" t="str">
        <f>IF(ISBLANK(INDEX('Policy Characteristics'!B:B,MATCH($C1062,'Policy Characteristics'!$C:$C,0))),"",INDEX('Policy Characteristics'!B:B,MATCH($C1062,'Policy Characteristics'!$C:$C,0)))</f>
        <v>Electrification</v>
      </c>
      <c r="C1062" s="254" t="str">
        <f t="shared" si="57"/>
        <v>Fraction of Eligible Industrial Energy Use Shifted to Electricity</v>
      </c>
      <c r="D1062" s="6" t="s">
        <v>3026</v>
      </c>
      <c r="E1062" s="1" t="s">
        <v>3916</v>
      </c>
      <c r="F1062" t="s">
        <v>2989</v>
      </c>
      <c r="G1062" s="45" t="s">
        <v>3890</v>
      </c>
      <c r="H1062" s="47">
        <f t="shared" si="58"/>
        <v>1061</v>
      </c>
      <c r="I1062" s="324" t="s">
        <v>40</v>
      </c>
      <c r="J1062" s="255" t="str">
        <f>IF(ISBLANK(INDEX('Policy Characteristics'!D:D,MATCH($C1062,'Policy Characteristics'!$C:$C,0))),"",INDEX('Policy Characteristics'!D:D,MATCH($C1062,'Policy Characteristics'!$C:$C,0)))</f>
        <v>Electrification</v>
      </c>
      <c r="K1062" s="254" t="str">
        <f>IF(ISBLANK(INDEX('Policy Characteristics'!E:E,MATCH($C1062,'Policy Characteristics'!$C:$C,0))),"",INDEX('Policy Characteristics'!E:E,MATCH($C1062,'Policy Characteristics'!$C:$C,0)))</f>
        <v>indst shift to electricity</v>
      </c>
      <c r="L1062" s="261">
        <f>IF(ISBLANK(INDEX('Policy Characteristics'!F:F,MATCH($C1062,'Policy Characteristics'!$C:$C,0))),"",INDEX('Policy Characteristics'!F:F,MATCH($C1062,'Policy Characteristics'!$C:$C,0)))</f>
        <v>0</v>
      </c>
      <c r="M1062" s="261">
        <f>IF(ISBLANK(INDEX('Policy Characteristics'!G:G,MATCH($C1062,'Policy Characteristics'!$C:$C,0))),"",INDEX('Policy Characteristics'!G:G,MATCH($C1062,'Policy Characteristics'!$C:$C,0)))</f>
        <v>1</v>
      </c>
      <c r="N1062" s="261">
        <f>IF(ISBLANK(INDEX('Policy Characteristics'!H:H,MATCH($C1062,'Policy Characteristics'!$C:$C,0))),"",INDEX('Policy Characteristics'!H:H,MATCH($C1062,'Policy Characteristics'!$C:$C,0)))</f>
        <v>0.01</v>
      </c>
      <c r="O1062" s="254" t="str">
        <f>IF(ISBLANK(INDEX('Policy Characteristics'!I:I,MATCH($C1062,'Policy Characteristics'!$C:$C,0))),"",INDEX('Policy Characteristics'!I:I,MATCH($C1062,'Policy Characteristics'!$C:$C,0)))</f>
        <v>% of fuel shifted</v>
      </c>
      <c r="P1062" s="254" t="str">
        <f>IF(ISBLANK(INDEX('Policy Characteristics'!J:J,MATCH($C1062,'Policy Characteristics'!$C:$C,0))),"",INDEX('Policy Characteristics'!J:J,MATCH($C1062,'Policy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62" s="254" t="str">
        <f>IF(ISBLANK(INDEX('Policy Characteristics'!K:K,MATCH($C1062,'Policy Characteristics'!$C:$C,0))),"",INDEX('Policy Characteristics'!K:K,MATCH($C1062,'Policy Characteristics'!$C:$C,0)))</f>
        <v>industry-ag-main.html#fuel-switching</v>
      </c>
      <c r="R1062" s="254" t="str">
        <f>IF(ISBLANK(INDEX('Policy Characteristics'!L:L,MATCH($C1062,'Policy Characteristics'!$C:$C,0))),"",INDEX('Policy Characteristics'!L:L,MATCH($C1062,'Policy Characteristics'!$C:$C,0)))</f>
        <v>industry-elec-and-hydrogen.html</v>
      </c>
    </row>
    <row r="1063" spans="1:18" x14ac:dyDescent="0.25">
      <c r="A1063" s="254" t="str">
        <f>IF(ISBLANK(INDEX('Policy Characteristics'!A:A,MATCH($C1063,'Policy Characteristics'!$C:$C,0))),"",INDEX('Policy Characteristics'!A:A,MATCH($C1063,'Policy Characteristics'!$C:$C,0)))</f>
        <v>Industry</v>
      </c>
      <c r="B1063" s="262" t="str">
        <f>IF(ISBLANK(INDEX('Policy Characteristics'!B:B,MATCH($C1063,'Policy Characteristics'!$C:$C,0))),"",INDEX('Policy Characteristics'!B:B,MATCH($C1063,'Policy Characteristics'!$C:$C,0)))</f>
        <v>Electrification</v>
      </c>
      <c r="C1063" s="254" t="str">
        <f t="shared" si="57"/>
        <v>Fraction of Eligible Industrial Energy Use Shifted to Electricity</v>
      </c>
      <c r="D1063" s="6" t="s">
        <v>3026</v>
      </c>
      <c r="E1063" s="1" t="s">
        <v>3917</v>
      </c>
      <c r="F1063" t="s">
        <v>2989</v>
      </c>
      <c r="G1063" s="45" t="s">
        <v>3892</v>
      </c>
      <c r="H1063" s="47">
        <f t="shared" si="58"/>
        <v>1062</v>
      </c>
      <c r="I1063" s="324" t="s">
        <v>40</v>
      </c>
      <c r="J1063" s="255" t="str">
        <f>IF(ISBLANK(INDEX('Policy Characteristics'!D:D,MATCH($C1063,'Policy Characteristics'!$C:$C,0))),"",INDEX('Policy Characteristics'!D:D,MATCH($C1063,'Policy Characteristics'!$C:$C,0)))</f>
        <v>Electrification</v>
      </c>
      <c r="K1063" s="254" t="str">
        <f>IF(ISBLANK(INDEX('Policy Characteristics'!E:E,MATCH($C1063,'Policy Characteristics'!$C:$C,0))),"",INDEX('Policy Characteristics'!E:E,MATCH($C1063,'Policy Characteristics'!$C:$C,0)))</f>
        <v>indst shift to electricity</v>
      </c>
      <c r="L1063" s="261">
        <f>IF(ISBLANK(INDEX('Policy Characteristics'!F:F,MATCH($C1063,'Policy Characteristics'!$C:$C,0))),"",INDEX('Policy Characteristics'!F:F,MATCH($C1063,'Policy Characteristics'!$C:$C,0)))</f>
        <v>0</v>
      </c>
      <c r="M1063" s="261">
        <f>IF(ISBLANK(INDEX('Policy Characteristics'!G:G,MATCH($C1063,'Policy Characteristics'!$C:$C,0))),"",INDEX('Policy Characteristics'!G:G,MATCH($C1063,'Policy Characteristics'!$C:$C,0)))</f>
        <v>1</v>
      </c>
      <c r="N1063" s="261">
        <f>IF(ISBLANK(INDEX('Policy Characteristics'!H:H,MATCH($C1063,'Policy Characteristics'!$C:$C,0))),"",INDEX('Policy Characteristics'!H:H,MATCH($C1063,'Policy Characteristics'!$C:$C,0)))</f>
        <v>0.01</v>
      </c>
      <c r="O1063" s="254" t="str">
        <f>IF(ISBLANK(INDEX('Policy Characteristics'!I:I,MATCH($C1063,'Policy Characteristics'!$C:$C,0))),"",INDEX('Policy Characteristics'!I:I,MATCH($C1063,'Policy Characteristics'!$C:$C,0)))</f>
        <v>% of fuel shifted</v>
      </c>
      <c r="P1063" s="254" t="str">
        <f>IF(ISBLANK(INDEX('Policy Characteristics'!J:J,MATCH($C1063,'Policy Characteristics'!$C:$C,0))),"",INDEX('Policy Characteristics'!J:J,MATCH($C1063,'Policy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63" s="254" t="str">
        <f>IF(ISBLANK(INDEX('Policy Characteristics'!K:K,MATCH($C1063,'Policy Characteristics'!$C:$C,0))),"",INDEX('Policy Characteristics'!K:K,MATCH($C1063,'Policy Characteristics'!$C:$C,0)))</f>
        <v>industry-ag-main.html#fuel-switching</v>
      </c>
      <c r="R1063" s="254" t="str">
        <f>IF(ISBLANK(INDEX('Policy Characteristics'!L:L,MATCH($C1063,'Policy Characteristics'!$C:$C,0))),"",INDEX('Policy Characteristics'!L:L,MATCH($C1063,'Policy Characteristics'!$C:$C,0)))</f>
        <v>industry-elec-and-hydrogen.html</v>
      </c>
    </row>
    <row r="1064" spans="1:18" x14ac:dyDescent="0.25">
      <c r="A1064" s="254" t="str">
        <f>IF(ISBLANK(INDEX('Policy Characteristics'!A:A,MATCH($C1064,'Policy Characteristics'!$C:$C,0))),"",INDEX('Policy Characteristics'!A:A,MATCH($C1064,'Policy Characteristics'!$C:$C,0)))</f>
        <v>Industry</v>
      </c>
      <c r="B1064" s="262" t="str">
        <f>IF(ISBLANK(INDEX('Policy Characteristics'!B:B,MATCH($C1064,'Policy Characteristics'!$C:$C,0))),"",INDEX('Policy Characteristics'!B:B,MATCH($C1064,'Policy Characteristics'!$C:$C,0)))</f>
        <v>Electrification</v>
      </c>
      <c r="C1064" s="254" t="str">
        <f t="shared" si="57"/>
        <v>Fraction of Eligible Industrial Energy Use Shifted to Electricity</v>
      </c>
      <c r="D1064" s="6" t="s">
        <v>3027</v>
      </c>
      <c r="E1064" s="1" t="s">
        <v>3459</v>
      </c>
      <c r="F1064" t="s">
        <v>2990</v>
      </c>
      <c r="G1064" s="45" t="s">
        <v>3465</v>
      </c>
      <c r="H1064" s="47">
        <f t="shared" si="58"/>
        <v>1063</v>
      </c>
      <c r="I1064" s="324" t="s">
        <v>40</v>
      </c>
      <c r="J1064" s="255" t="str">
        <f>IF(ISBLANK(INDEX('Policy Characteristics'!D:D,MATCH($C1064,'Policy Characteristics'!$C:$C,0))),"",INDEX('Policy Characteristics'!D:D,MATCH($C1064,'Policy Characteristics'!$C:$C,0)))</f>
        <v>Electrification</v>
      </c>
      <c r="K1064" s="254" t="str">
        <f>IF(ISBLANK(INDEX('Policy Characteristics'!E:E,MATCH($C1064,'Policy Characteristics'!$C:$C,0))),"",INDEX('Policy Characteristics'!E:E,MATCH($C1064,'Policy Characteristics'!$C:$C,0)))</f>
        <v>indst shift to electricity</v>
      </c>
      <c r="L1064" s="261">
        <f>IF(ISBLANK(INDEX('Policy Characteristics'!F:F,MATCH($C1064,'Policy Characteristics'!$C:$C,0))),"",INDEX('Policy Characteristics'!F:F,MATCH($C1064,'Policy Characteristics'!$C:$C,0)))</f>
        <v>0</v>
      </c>
      <c r="M1064" s="261">
        <f>IF(ISBLANK(INDEX('Policy Characteristics'!G:G,MATCH($C1064,'Policy Characteristics'!$C:$C,0))),"",INDEX('Policy Characteristics'!G:G,MATCH($C1064,'Policy Characteristics'!$C:$C,0)))</f>
        <v>1</v>
      </c>
      <c r="N1064" s="261">
        <f>IF(ISBLANK(INDEX('Policy Characteristics'!H:H,MATCH($C1064,'Policy Characteristics'!$C:$C,0))),"",INDEX('Policy Characteristics'!H:H,MATCH($C1064,'Policy Characteristics'!$C:$C,0)))</f>
        <v>0.01</v>
      </c>
      <c r="O1064" s="254" t="str">
        <f>IF(ISBLANK(INDEX('Policy Characteristics'!I:I,MATCH($C1064,'Policy Characteristics'!$C:$C,0))),"",INDEX('Policy Characteristics'!I:I,MATCH($C1064,'Policy Characteristics'!$C:$C,0)))</f>
        <v>% of fuel shifted</v>
      </c>
      <c r="P1064" s="254" t="str">
        <f>IF(ISBLANK(INDEX('Policy Characteristics'!J:J,MATCH($C1064,'Policy Characteristics'!$C:$C,0))),"",INDEX('Policy Characteristics'!J:J,MATCH($C1064,'Policy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64" s="254" t="str">
        <f>IF(ISBLANK(INDEX('Policy Characteristics'!K:K,MATCH($C1064,'Policy Characteristics'!$C:$C,0))),"",INDEX('Policy Characteristics'!K:K,MATCH($C1064,'Policy Characteristics'!$C:$C,0)))</f>
        <v>industry-ag-main.html#fuel-switching</v>
      </c>
      <c r="R1064" s="254" t="str">
        <f>IF(ISBLANK(INDEX('Policy Characteristics'!L:L,MATCH($C1064,'Policy Characteristics'!$C:$C,0))),"",INDEX('Policy Characteristics'!L:L,MATCH($C1064,'Policy Characteristics'!$C:$C,0)))</f>
        <v>industry-elec-and-hydrogen.html</v>
      </c>
    </row>
    <row r="1065" spans="1:18" x14ac:dyDescent="0.25">
      <c r="A1065" s="254" t="str">
        <f>IF(ISBLANK(INDEX('Policy Characteristics'!A:A,MATCH($C1065,'Policy Characteristics'!$C:$C,0))),"",INDEX('Policy Characteristics'!A:A,MATCH($C1065,'Policy Characteristics'!$C:$C,0)))</f>
        <v>Industry</v>
      </c>
      <c r="B1065" s="262" t="str">
        <f>IF(ISBLANK(INDEX('Policy Characteristics'!B:B,MATCH($C1065,'Policy Characteristics'!$C:$C,0))),"",INDEX('Policy Characteristics'!B:B,MATCH($C1065,'Policy Characteristics'!$C:$C,0)))</f>
        <v>Electrification</v>
      </c>
      <c r="C1065" s="254" t="str">
        <f t="shared" si="57"/>
        <v>Fraction of Eligible Industrial Energy Use Shifted to Electricity</v>
      </c>
      <c r="D1065" s="6" t="s">
        <v>3027</v>
      </c>
      <c r="E1065" s="1" t="s">
        <v>3460</v>
      </c>
      <c r="F1065" t="s">
        <v>2990</v>
      </c>
      <c r="G1065" s="45" t="s">
        <v>3466</v>
      </c>
      <c r="H1065" s="47">
        <f t="shared" si="58"/>
        <v>1064</v>
      </c>
      <c r="I1065" s="324" t="s">
        <v>40</v>
      </c>
      <c r="J1065" s="255" t="str">
        <f>IF(ISBLANK(INDEX('Policy Characteristics'!D:D,MATCH($C1065,'Policy Characteristics'!$C:$C,0))),"",INDEX('Policy Characteristics'!D:D,MATCH($C1065,'Policy Characteristics'!$C:$C,0)))</f>
        <v>Electrification</v>
      </c>
      <c r="K1065" s="254" t="str">
        <f>IF(ISBLANK(INDEX('Policy Characteristics'!E:E,MATCH($C1065,'Policy Characteristics'!$C:$C,0))),"",INDEX('Policy Characteristics'!E:E,MATCH($C1065,'Policy Characteristics'!$C:$C,0)))</f>
        <v>indst shift to electricity</v>
      </c>
      <c r="L1065" s="261">
        <f>IF(ISBLANK(INDEX('Policy Characteristics'!F:F,MATCH($C1065,'Policy Characteristics'!$C:$C,0))),"",INDEX('Policy Characteristics'!F:F,MATCH($C1065,'Policy Characteristics'!$C:$C,0)))</f>
        <v>0</v>
      </c>
      <c r="M1065" s="261">
        <f>IF(ISBLANK(INDEX('Policy Characteristics'!G:G,MATCH($C1065,'Policy Characteristics'!$C:$C,0))),"",INDEX('Policy Characteristics'!G:G,MATCH($C1065,'Policy Characteristics'!$C:$C,0)))</f>
        <v>1</v>
      </c>
      <c r="N1065" s="261">
        <f>IF(ISBLANK(INDEX('Policy Characteristics'!H:H,MATCH($C1065,'Policy Characteristics'!$C:$C,0))),"",INDEX('Policy Characteristics'!H:H,MATCH($C1065,'Policy Characteristics'!$C:$C,0)))</f>
        <v>0.01</v>
      </c>
      <c r="O1065" s="254" t="str">
        <f>IF(ISBLANK(INDEX('Policy Characteristics'!I:I,MATCH($C1065,'Policy Characteristics'!$C:$C,0))),"",INDEX('Policy Characteristics'!I:I,MATCH($C1065,'Policy Characteristics'!$C:$C,0)))</f>
        <v>% of fuel shifted</v>
      </c>
      <c r="P1065" s="254" t="str">
        <f>IF(ISBLANK(INDEX('Policy Characteristics'!J:J,MATCH($C1065,'Policy Characteristics'!$C:$C,0))),"",INDEX('Policy Characteristics'!J:J,MATCH($C1065,'Policy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65" s="254" t="str">
        <f>IF(ISBLANK(INDEX('Policy Characteristics'!K:K,MATCH($C1065,'Policy Characteristics'!$C:$C,0))),"",INDEX('Policy Characteristics'!K:K,MATCH($C1065,'Policy Characteristics'!$C:$C,0)))</f>
        <v>industry-ag-main.html#fuel-switching</v>
      </c>
      <c r="R1065" s="254" t="str">
        <f>IF(ISBLANK(INDEX('Policy Characteristics'!L:L,MATCH($C1065,'Policy Characteristics'!$C:$C,0))),"",INDEX('Policy Characteristics'!L:L,MATCH($C1065,'Policy Characteristics'!$C:$C,0)))</f>
        <v>industry-elec-and-hydrogen.html</v>
      </c>
    </row>
    <row r="1066" spans="1:18" x14ac:dyDescent="0.25">
      <c r="A1066" s="254" t="str">
        <f>IF(ISBLANK(INDEX('Policy Characteristics'!A:A,MATCH($C1066,'Policy Characteristics'!$C:$C,0))),"",INDEX('Policy Characteristics'!A:A,MATCH($C1066,'Policy Characteristics'!$C:$C,0)))</f>
        <v>Industry</v>
      </c>
      <c r="B1066" s="262" t="str">
        <f>IF(ISBLANK(INDEX('Policy Characteristics'!B:B,MATCH($C1066,'Policy Characteristics'!$C:$C,0))),"",INDEX('Policy Characteristics'!B:B,MATCH($C1066,'Policy Characteristics'!$C:$C,0)))</f>
        <v>Electrification</v>
      </c>
      <c r="C1066" s="254" t="str">
        <f t="shared" si="57"/>
        <v>Fraction of Eligible Industrial Energy Use Shifted to Electricity</v>
      </c>
      <c r="D1066" s="6" t="s">
        <v>3027</v>
      </c>
      <c r="E1066" s="1" t="s">
        <v>3461</v>
      </c>
      <c r="F1066" t="s">
        <v>2990</v>
      </c>
      <c r="G1066" s="45" t="s">
        <v>3467</v>
      </c>
      <c r="H1066" s="47">
        <f t="shared" si="58"/>
        <v>1065</v>
      </c>
      <c r="I1066" s="324" t="s">
        <v>40</v>
      </c>
      <c r="J1066" s="255" t="str">
        <f>IF(ISBLANK(INDEX('Policy Characteristics'!D:D,MATCH($C1066,'Policy Characteristics'!$C:$C,0))),"",INDEX('Policy Characteristics'!D:D,MATCH($C1066,'Policy Characteristics'!$C:$C,0)))</f>
        <v>Electrification</v>
      </c>
      <c r="K1066" s="254" t="str">
        <f>IF(ISBLANK(INDEX('Policy Characteristics'!E:E,MATCH($C1066,'Policy Characteristics'!$C:$C,0))),"",INDEX('Policy Characteristics'!E:E,MATCH($C1066,'Policy Characteristics'!$C:$C,0)))</f>
        <v>indst shift to electricity</v>
      </c>
      <c r="L1066" s="261">
        <f>IF(ISBLANK(INDEX('Policy Characteristics'!F:F,MATCH($C1066,'Policy Characteristics'!$C:$C,0))),"",INDEX('Policy Characteristics'!F:F,MATCH($C1066,'Policy Characteristics'!$C:$C,0)))</f>
        <v>0</v>
      </c>
      <c r="M1066" s="261">
        <f>IF(ISBLANK(INDEX('Policy Characteristics'!G:G,MATCH($C1066,'Policy Characteristics'!$C:$C,0))),"",INDEX('Policy Characteristics'!G:G,MATCH($C1066,'Policy Characteristics'!$C:$C,0)))</f>
        <v>1</v>
      </c>
      <c r="N1066" s="261">
        <f>IF(ISBLANK(INDEX('Policy Characteristics'!H:H,MATCH($C1066,'Policy Characteristics'!$C:$C,0))),"",INDEX('Policy Characteristics'!H:H,MATCH($C1066,'Policy Characteristics'!$C:$C,0)))</f>
        <v>0.01</v>
      </c>
      <c r="O1066" s="254" t="str">
        <f>IF(ISBLANK(INDEX('Policy Characteristics'!I:I,MATCH($C1066,'Policy Characteristics'!$C:$C,0))),"",INDEX('Policy Characteristics'!I:I,MATCH($C1066,'Policy Characteristics'!$C:$C,0)))</f>
        <v>% of fuel shifted</v>
      </c>
      <c r="P1066" s="254" t="str">
        <f>IF(ISBLANK(INDEX('Policy Characteristics'!J:J,MATCH($C1066,'Policy Characteristics'!$C:$C,0))),"",INDEX('Policy Characteristics'!J:J,MATCH($C1066,'Policy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66" s="254" t="str">
        <f>IF(ISBLANK(INDEX('Policy Characteristics'!K:K,MATCH($C1066,'Policy Characteristics'!$C:$C,0))),"",INDEX('Policy Characteristics'!K:K,MATCH($C1066,'Policy Characteristics'!$C:$C,0)))</f>
        <v>industry-ag-main.html#fuel-switching</v>
      </c>
      <c r="R1066" s="254" t="str">
        <f>IF(ISBLANK(INDEX('Policy Characteristics'!L:L,MATCH($C1066,'Policy Characteristics'!$C:$C,0))),"",INDEX('Policy Characteristics'!L:L,MATCH($C1066,'Policy Characteristics'!$C:$C,0)))</f>
        <v>industry-elec-and-hydrogen.html</v>
      </c>
    </row>
    <row r="1067" spans="1:18" x14ac:dyDescent="0.25">
      <c r="A1067" s="254" t="str">
        <f>IF(ISBLANK(INDEX('Policy Characteristics'!A:A,MATCH($C1067,'Policy Characteristics'!$C:$C,0))),"",INDEX('Policy Characteristics'!A:A,MATCH($C1067,'Policy Characteristics'!$C:$C,0)))</f>
        <v>Industry</v>
      </c>
      <c r="B1067" s="262" t="str">
        <f>IF(ISBLANK(INDEX('Policy Characteristics'!B:B,MATCH($C1067,'Policy Characteristics'!$C:$C,0))),"",INDEX('Policy Characteristics'!B:B,MATCH($C1067,'Policy Characteristics'!$C:$C,0)))</f>
        <v>Electrification</v>
      </c>
      <c r="C1067" s="254" t="str">
        <f t="shared" si="57"/>
        <v>Fraction of Eligible Industrial Energy Use Shifted to Electricity</v>
      </c>
      <c r="D1067" s="6" t="s">
        <v>3027</v>
      </c>
      <c r="E1067" s="1" t="s">
        <v>3462</v>
      </c>
      <c r="F1067" t="s">
        <v>2990</v>
      </c>
      <c r="G1067" s="45" t="s">
        <v>3468</v>
      </c>
      <c r="H1067" s="47">
        <f t="shared" si="58"/>
        <v>1066</v>
      </c>
      <c r="I1067" s="324" t="s">
        <v>40</v>
      </c>
      <c r="J1067" s="255" t="str">
        <f>IF(ISBLANK(INDEX('Policy Characteristics'!D:D,MATCH($C1067,'Policy Characteristics'!$C:$C,0))),"",INDEX('Policy Characteristics'!D:D,MATCH($C1067,'Policy Characteristics'!$C:$C,0)))</f>
        <v>Electrification</v>
      </c>
      <c r="K1067" s="254" t="str">
        <f>IF(ISBLANK(INDEX('Policy Characteristics'!E:E,MATCH($C1067,'Policy Characteristics'!$C:$C,0))),"",INDEX('Policy Characteristics'!E:E,MATCH($C1067,'Policy Characteristics'!$C:$C,0)))</f>
        <v>indst shift to electricity</v>
      </c>
      <c r="L1067" s="261">
        <f>IF(ISBLANK(INDEX('Policy Characteristics'!F:F,MATCH($C1067,'Policy Characteristics'!$C:$C,0))),"",INDEX('Policy Characteristics'!F:F,MATCH($C1067,'Policy Characteristics'!$C:$C,0)))</f>
        <v>0</v>
      </c>
      <c r="M1067" s="261">
        <f>IF(ISBLANK(INDEX('Policy Characteristics'!G:G,MATCH($C1067,'Policy Characteristics'!$C:$C,0))),"",INDEX('Policy Characteristics'!G:G,MATCH($C1067,'Policy Characteristics'!$C:$C,0)))</f>
        <v>1</v>
      </c>
      <c r="N1067" s="261">
        <f>IF(ISBLANK(INDEX('Policy Characteristics'!H:H,MATCH($C1067,'Policy Characteristics'!$C:$C,0))),"",INDEX('Policy Characteristics'!H:H,MATCH($C1067,'Policy Characteristics'!$C:$C,0)))</f>
        <v>0.01</v>
      </c>
      <c r="O1067" s="254" t="str">
        <f>IF(ISBLANK(INDEX('Policy Characteristics'!I:I,MATCH($C1067,'Policy Characteristics'!$C:$C,0))),"",INDEX('Policy Characteristics'!I:I,MATCH($C1067,'Policy Characteristics'!$C:$C,0)))</f>
        <v>% of fuel shifted</v>
      </c>
      <c r="P1067" s="254" t="str">
        <f>IF(ISBLANK(INDEX('Policy Characteristics'!J:J,MATCH($C1067,'Policy Characteristics'!$C:$C,0))),"",INDEX('Policy Characteristics'!J:J,MATCH($C1067,'Policy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67" s="254" t="str">
        <f>IF(ISBLANK(INDEX('Policy Characteristics'!K:K,MATCH($C1067,'Policy Characteristics'!$C:$C,0))),"",INDEX('Policy Characteristics'!K:K,MATCH($C1067,'Policy Characteristics'!$C:$C,0)))</f>
        <v>industry-ag-main.html#fuel-switching</v>
      </c>
      <c r="R1067" s="254" t="str">
        <f>IF(ISBLANK(INDEX('Policy Characteristics'!L:L,MATCH($C1067,'Policy Characteristics'!$C:$C,0))),"",INDEX('Policy Characteristics'!L:L,MATCH($C1067,'Policy Characteristics'!$C:$C,0)))</f>
        <v>industry-elec-and-hydrogen.html</v>
      </c>
    </row>
    <row r="1068" spans="1:18" x14ac:dyDescent="0.25">
      <c r="A1068" s="254" t="str">
        <f>IF(ISBLANK(INDEX('Policy Characteristics'!A:A,MATCH($C1068,'Policy Characteristics'!$C:$C,0))),"",INDEX('Policy Characteristics'!A:A,MATCH($C1068,'Policy Characteristics'!$C:$C,0)))</f>
        <v>Industry</v>
      </c>
      <c r="B1068" s="262" t="str">
        <f>IF(ISBLANK(INDEX('Policy Characteristics'!B:B,MATCH($C1068,'Policy Characteristics'!$C:$C,0))),"",INDEX('Policy Characteristics'!B:B,MATCH($C1068,'Policy Characteristics'!$C:$C,0)))</f>
        <v>Electrification</v>
      </c>
      <c r="C1068" s="254" t="str">
        <f t="shared" si="57"/>
        <v>Fraction of Eligible Industrial Energy Use Shifted to Electricity</v>
      </c>
      <c r="D1068" s="6" t="s">
        <v>3027</v>
      </c>
      <c r="E1068" s="1" t="s">
        <v>3463</v>
      </c>
      <c r="F1068" t="s">
        <v>2990</v>
      </c>
      <c r="G1068" s="45" t="s">
        <v>3469</v>
      </c>
      <c r="H1068" s="47">
        <f t="shared" si="58"/>
        <v>1067</v>
      </c>
      <c r="I1068" s="324" t="s">
        <v>40</v>
      </c>
      <c r="J1068" s="255" t="str">
        <f>IF(ISBLANK(INDEX('Policy Characteristics'!D:D,MATCH($C1068,'Policy Characteristics'!$C:$C,0))),"",INDEX('Policy Characteristics'!D:D,MATCH($C1068,'Policy Characteristics'!$C:$C,0)))</f>
        <v>Electrification</v>
      </c>
      <c r="K1068" s="254" t="str">
        <f>IF(ISBLANK(INDEX('Policy Characteristics'!E:E,MATCH($C1068,'Policy Characteristics'!$C:$C,0))),"",INDEX('Policy Characteristics'!E:E,MATCH($C1068,'Policy Characteristics'!$C:$C,0)))</f>
        <v>indst shift to electricity</v>
      </c>
      <c r="L1068" s="261">
        <f>IF(ISBLANK(INDEX('Policy Characteristics'!F:F,MATCH($C1068,'Policy Characteristics'!$C:$C,0))),"",INDEX('Policy Characteristics'!F:F,MATCH($C1068,'Policy Characteristics'!$C:$C,0)))</f>
        <v>0</v>
      </c>
      <c r="M1068" s="261">
        <f>IF(ISBLANK(INDEX('Policy Characteristics'!G:G,MATCH($C1068,'Policy Characteristics'!$C:$C,0))),"",INDEX('Policy Characteristics'!G:G,MATCH($C1068,'Policy Characteristics'!$C:$C,0)))</f>
        <v>1</v>
      </c>
      <c r="N1068" s="261">
        <f>IF(ISBLANK(INDEX('Policy Characteristics'!H:H,MATCH($C1068,'Policy Characteristics'!$C:$C,0))),"",INDEX('Policy Characteristics'!H:H,MATCH($C1068,'Policy Characteristics'!$C:$C,0)))</f>
        <v>0.01</v>
      </c>
      <c r="O1068" s="254" t="str">
        <f>IF(ISBLANK(INDEX('Policy Characteristics'!I:I,MATCH($C1068,'Policy Characteristics'!$C:$C,0))),"",INDEX('Policy Characteristics'!I:I,MATCH($C1068,'Policy Characteristics'!$C:$C,0)))</f>
        <v>% of fuel shifted</v>
      </c>
      <c r="P1068" s="254" t="str">
        <f>IF(ISBLANK(INDEX('Policy Characteristics'!J:J,MATCH($C1068,'Policy Characteristics'!$C:$C,0))),"",INDEX('Policy Characteristics'!J:J,MATCH($C1068,'Policy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68" s="254" t="str">
        <f>IF(ISBLANK(INDEX('Policy Characteristics'!K:K,MATCH($C1068,'Policy Characteristics'!$C:$C,0))),"",INDEX('Policy Characteristics'!K:K,MATCH($C1068,'Policy Characteristics'!$C:$C,0)))</f>
        <v>industry-ag-main.html#fuel-switching</v>
      </c>
      <c r="R1068" s="254" t="str">
        <f>IF(ISBLANK(INDEX('Policy Characteristics'!L:L,MATCH($C1068,'Policy Characteristics'!$C:$C,0))),"",INDEX('Policy Characteristics'!L:L,MATCH($C1068,'Policy Characteristics'!$C:$C,0)))</f>
        <v>industry-elec-and-hydrogen.html</v>
      </c>
    </row>
    <row r="1069" spans="1:18" x14ac:dyDescent="0.25">
      <c r="A1069" s="254" t="str">
        <f>IF(ISBLANK(INDEX('Policy Characteristics'!A:A,MATCH($C1069,'Policy Characteristics'!$C:$C,0))),"",INDEX('Policy Characteristics'!A:A,MATCH($C1069,'Policy Characteristics'!$C:$C,0)))</f>
        <v>Industry</v>
      </c>
      <c r="B1069" s="262" t="str">
        <f>IF(ISBLANK(INDEX('Policy Characteristics'!B:B,MATCH($C1069,'Policy Characteristics'!$C:$C,0))),"",INDEX('Policy Characteristics'!B:B,MATCH($C1069,'Policy Characteristics'!$C:$C,0)))</f>
        <v>Electrification</v>
      </c>
      <c r="C1069" s="254" t="str">
        <f t="shared" si="57"/>
        <v>Fraction of Eligible Industrial Energy Use Shifted to Electricity</v>
      </c>
      <c r="D1069" s="6" t="s">
        <v>3027</v>
      </c>
      <c r="E1069" s="1" t="s">
        <v>3464</v>
      </c>
      <c r="F1069" t="s">
        <v>2990</v>
      </c>
      <c r="G1069" s="45" t="s">
        <v>3470</v>
      </c>
      <c r="H1069" s="47">
        <f t="shared" si="58"/>
        <v>1068</v>
      </c>
      <c r="I1069" s="324" t="s">
        <v>40</v>
      </c>
      <c r="J1069" s="255" t="str">
        <f>IF(ISBLANK(INDEX('Policy Characteristics'!D:D,MATCH($C1069,'Policy Characteristics'!$C:$C,0))),"",INDEX('Policy Characteristics'!D:D,MATCH($C1069,'Policy Characteristics'!$C:$C,0)))</f>
        <v>Electrification</v>
      </c>
      <c r="K1069" s="254" t="str">
        <f>IF(ISBLANK(INDEX('Policy Characteristics'!E:E,MATCH($C1069,'Policy Characteristics'!$C:$C,0))),"",INDEX('Policy Characteristics'!E:E,MATCH($C1069,'Policy Characteristics'!$C:$C,0)))</f>
        <v>indst shift to electricity</v>
      </c>
      <c r="L1069" s="261">
        <f>IF(ISBLANK(INDEX('Policy Characteristics'!F:F,MATCH($C1069,'Policy Characteristics'!$C:$C,0))),"",INDEX('Policy Characteristics'!F:F,MATCH($C1069,'Policy Characteristics'!$C:$C,0)))</f>
        <v>0</v>
      </c>
      <c r="M1069" s="261">
        <f>IF(ISBLANK(INDEX('Policy Characteristics'!G:G,MATCH($C1069,'Policy Characteristics'!$C:$C,0))),"",INDEX('Policy Characteristics'!G:G,MATCH($C1069,'Policy Characteristics'!$C:$C,0)))</f>
        <v>1</v>
      </c>
      <c r="N1069" s="261">
        <f>IF(ISBLANK(INDEX('Policy Characteristics'!H:H,MATCH($C1069,'Policy Characteristics'!$C:$C,0))),"",INDEX('Policy Characteristics'!H:H,MATCH($C1069,'Policy Characteristics'!$C:$C,0)))</f>
        <v>0.01</v>
      </c>
      <c r="O1069" s="254" t="str">
        <f>IF(ISBLANK(INDEX('Policy Characteristics'!I:I,MATCH($C1069,'Policy Characteristics'!$C:$C,0))),"",INDEX('Policy Characteristics'!I:I,MATCH($C1069,'Policy Characteristics'!$C:$C,0)))</f>
        <v>% of fuel shifted</v>
      </c>
      <c r="P1069" s="254" t="str">
        <f>IF(ISBLANK(INDEX('Policy Characteristics'!J:J,MATCH($C1069,'Policy Characteristics'!$C:$C,0))),"",INDEX('Policy Characteristics'!J:J,MATCH($C1069,'Policy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69" s="254" t="str">
        <f>IF(ISBLANK(INDEX('Policy Characteristics'!K:K,MATCH($C1069,'Policy Characteristics'!$C:$C,0))),"",INDEX('Policy Characteristics'!K:K,MATCH($C1069,'Policy Characteristics'!$C:$C,0)))</f>
        <v>industry-ag-main.html#fuel-switching</v>
      </c>
      <c r="R1069" s="254" t="str">
        <f>IF(ISBLANK(INDEX('Policy Characteristics'!L:L,MATCH($C1069,'Policy Characteristics'!$C:$C,0))),"",INDEX('Policy Characteristics'!L:L,MATCH($C1069,'Policy Characteristics'!$C:$C,0)))</f>
        <v>industry-elec-and-hydrogen.html</v>
      </c>
    </row>
    <row r="1070" spans="1:18" x14ac:dyDescent="0.25">
      <c r="A1070" s="254" t="str">
        <f>IF(ISBLANK(INDEX('Policy Characteristics'!A:A,MATCH($C1070,'Policy Characteristics'!$C:$C,0))),"",INDEX('Policy Characteristics'!A:A,MATCH($C1070,'Policy Characteristics'!$C:$C,0)))</f>
        <v>Industry</v>
      </c>
      <c r="B1070" s="262" t="str">
        <f>IF(ISBLANK(INDEX('Policy Characteristics'!B:B,MATCH($C1070,'Policy Characteristics'!$C:$C,0))),"",INDEX('Policy Characteristics'!B:B,MATCH($C1070,'Policy Characteristics'!$C:$C,0)))</f>
        <v>Electrification</v>
      </c>
      <c r="C1070" s="254" t="str">
        <f t="shared" si="57"/>
        <v>Fraction of Eligible Industrial Energy Use Shifted to Electricity</v>
      </c>
      <c r="D1070" s="6" t="s">
        <v>3027</v>
      </c>
      <c r="E1070" s="1" t="s">
        <v>3570</v>
      </c>
      <c r="F1070" t="s">
        <v>2990</v>
      </c>
      <c r="G1070" s="45" t="s">
        <v>3471</v>
      </c>
      <c r="H1070" s="47">
        <f t="shared" si="58"/>
        <v>1069</v>
      </c>
      <c r="I1070" s="324" t="s">
        <v>40</v>
      </c>
      <c r="J1070" s="255" t="str">
        <f>IF(ISBLANK(INDEX('Policy Characteristics'!D:D,MATCH($C1070,'Policy Characteristics'!$C:$C,0))),"",INDEX('Policy Characteristics'!D:D,MATCH($C1070,'Policy Characteristics'!$C:$C,0)))</f>
        <v>Electrification</v>
      </c>
      <c r="K1070" s="254" t="str">
        <f>IF(ISBLANK(INDEX('Policy Characteristics'!E:E,MATCH($C1070,'Policy Characteristics'!$C:$C,0))),"",INDEX('Policy Characteristics'!E:E,MATCH($C1070,'Policy Characteristics'!$C:$C,0)))</f>
        <v>indst shift to electricity</v>
      </c>
      <c r="L1070" s="261">
        <f>IF(ISBLANK(INDEX('Policy Characteristics'!F:F,MATCH($C1070,'Policy Characteristics'!$C:$C,0))),"",INDEX('Policy Characteristics'!F:F,MATCH($C1070,'Policy Characteristics'!$C:$C,0)))</f>
        <v>0</v>
      </c>
      <c r="M1070" s="261">
        <f>IF(ISBLANK(INDEX('Policy Characteristics'!G:G,MATCH($C1070,'Policy Characteristics'!$C:$C,0))),"",INDEX('Policy Characteristics'!G:G,MATCH($C1070,'Policy Characteristics'!$C:$C,0)))</f>
        <v>1</v>
      </c>
      <c r="N1070" s="261">
        <f>IF(ISBLANK(INDEX('Policy Characteristics'!H:H,MATCH($C1070,'Policy Characteristics'!$C:$C,0))),"",INDEX('Policy Characteristics'!H:H,MATCH($C1070,'Policy Characteristics'!$C:$C,0)))</f>
        <v>0.01</v>
      </c>
      <c r="O1070" s="254" t="str">
        <f>IF(ISBLANK(INDEX('Policy Characteristics'!I:I,MATCH($C1070,'Policy Characteristics'!$C:$C,0))),"",INDEX('Policy Characteristics'!I:I,MATCH($C1070,'Policy Characteristics'!$C:$C,0)))</f>
        <v>% of fuel shifted</v>
      </c>
      <c r="P1070" s="254" t="str">
        <f>IF(ISBLANK(INDEX('Policy Characteristics'!J:J,MATCH($C1070,'Policy Characteristics'!$C:$C,0))),"",INDEX('Policy Characteristics'!J:J,MATCH($C1070,'Policy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70" s="254" t="str">
        <f>IF(ISBLANK(INDEX('Policy Characteristics'!K:K,MATCH($C1070,'Policy Characteristics'!$C:$C,0))),"",INDEX('Policy Characteristics'!K:K,MATCH($C1070,'Policy Characteristics'!$C:$C,0)))</f>
        <v>industry-ag-main.html#fuel-switching</v>
      </c>
      <c r="R1070" s="254" t="str">
        <f>IF(ISBLANK(INDEX('Policy Characteristics'!L:L,MATCH($C1070,'Policy Characteristics'!$C:$C,0))),"",INDEX('Policy Characteristics'!L:L,MATCH($C1070,'Policy Characteristics'!$C:$C,0)))</f>
        <v>industry-elec-and-hydrogen.html</v>
      </c>
    </row>
    <row r="1071" spans="1:18" x14ac:dyDescent="0.25">
      <c r="A1071" s="254" t="str">
        <f>IF(ISBLANK(INDEX('Policy Characteristics'!A:A,MATCH($C1071,'Policy Characteristics'!$C:$C,0))),"",INDEX('Policy Characteristics'!A:A,MATCH($C1071,'Policy Characteristics'!$C:$C,0)))</f>
        <v>Industry</v>
      </c>
      <c r="B1071" s="262" t="str">
        <f>IF(ISBLANK(INDEX('Policy Characteristics'!B:B,MATCH($C1071,'Policy Characteristics'!$C:$C,0))),"",INDEX('Policy Characteristics'!B:B,MATCH($C1071,'Policy Characteristics'!$C:$C,0)))</f>
        <v>Electrification</v>
      </c>
      <c r="C1071" s="254" t="str">
        <f t="shared" si="57"/>
        <v>Fraction of Eligible Industrial Energy Use Shifted to Electricity</v>
      </c>
      <c r="D1071" s="6" t="s">
        <v>3027</v>
      </c>
      <c r="E1071" s="1" t="s">
        <v>3915</v>
      </c>
      <c r="F1071" t="s">
        <v>2990</v>
      </c>
      <c r="G1071" s="45" t="s">
        <v>3891</v>
      </c>
      <c r="H1071" s="47">
        <f t="shared" si="58"/>
        <v>1070</v>
      </c>
      <c r="I1071" s="324" t="s">
        <v>40</v>
      </c>
      <c r="J1071" s="255" t="str">
        <f>IF(ISBLANK(INDEX('Policy Characteristics'!D:D,MATCH($C1071,'Policy Characteristics'!$C:$C,0))),"",INDEX('Policy Characteristics'!D:D,MATCH($C1071,'Policy Characteristics'!$C:$C,0)))</f>
        <v>Electrification</v>
      </c>
      <c r="K1071" s="254" t="str">
        <f>IF(ISBLANK(INDEX('Policy Characteristics'!E:E,MATCH($C1071,'Policy Characteristics'!$C:$C,0))),"",INDEX('Policy Characteristics'!E:E,MATCH($C1071,'Policy Characteristics'!$C:$C,0)))</f>
        <v>indst shift to electricity</v>
      </c>
      <c r="L1071" s="261">
        <f>IF(ISBLANK(INDEX('Policy Characteristics'!F:F,MATCH($C1071,'Policy Characteristics'!$C:$C,0))),"",INDEX('Policy Characteristics'!F:F,MATCH($C1071,'Policy Characteristics'!$C:$C,0)))</f>
        <v>0</v>
      </c>
      <c r="M1071" s="261">
        <f>IF(ISBLANK(INDEX('Policy Characteristics'!G:G,MATCH($C1071,'Policy Characteristics'!$C:$C,0))),"",INDEX('Policy Characteristics'!G:G,MATCH($C1071,'Policy Characteristics'!$C:$C,0)))</f>
        <v>1</v>
      </c>
      <c r="N1071" s="261">
        <f>IF(ISBLANK(INDEX('Policy Characteristics'!H:H,MATCH($C1071,'Policy Characteristics'!$C:$C,0))),"",INDEX('Policy Characteristics'!H:H,MATCH($C1071,'Policy Characteristics'!$C:$C,0)))</f>
        <v>0.01</v>
      </c>
      <c r="O1071" s="254" t="str">
        <f>IF(ISBLANK(INDEX('Policy Characteristics'!I:I,MATCH($C1071,'Policy Characteristics'!$C:$C,0))),"",INDEX('Policy Characteristics'!I:I,MATCH($C1071,'Policy Characteristics'!$C:$C,0)))</f>
        <v>% of fuel shifted</v>
      </c>
      <c r="P1071" s="254" t="str">
        <f>IF(ISBLANK(INDEX('Policy Characteristics'!J:J,MATCH($C1071,'Policy Characteristics'!$C:$C,0))),"",INDEX('Policy Characteristics'!J:J,MATCH($C1071,'Policy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71" s="254" t="str">
        <f>IF(ISBLANK(INDEX('Policy Characteristics'!K:K,MATCH($C1071,'Policy Characteristics'!$C:$C,0))),"",INDEX('Policy Characteristics'!K:K,MATCH($C1071,'Policy Characteristics'!$C:$C,0)))</f>
        <v>industry-ag-main.html#fuel-switching</v>
      </c>
      <c r="R1071" s="254" t="str">
        <f>IF(ISBLANK(INDEX('Policy Characteristics'!L:L,MATCH($C1071,'Policy Characteristics'!$C:$C,0))),"",INDEX('Policy Characteristics'!L:L,MATCH($C1071,'Policy Characteristics'!$C:$C,0)))</f>
        <v>industry-elec-and-hydrogen.html</v>
      </c>
    </row>
    <row r="1072" spans="1:18" x14ac:dyDescent="0.25">
      <c r="A1072" s="254" t="str">
        <f>IF(ISBLANK(INDEX('Policy Characteristics'!A:A,MATCH($C1072,'Policy Characteristics'!$C:$C,0))),"",INDEX('Policy Characteristics'!A:A,MATCH($C1072,'Policy Characteristics'!$C:$C,0)))</f>
        <v>Industry</v>
      </c>
      <c r="B1072" s="262" t="str">
        <f>IF(ISBLANK(INDEX('Policy Characteristics'!B:B,MATCH($C1072,'Policy Characteristics'!$C:$C,0))),"",INDEX('Policy Characteristics'!B:B,MATCH($C1072,'Policy Characteristics'!$C:$C,0)))</f>
        <v>Electrification</v>
      </c>
      <c r="C1072" s="254" t="str">
        <f t="shared" si="57"/>
        <v>Fraction of Eligible Industrial Energy Use Shifted to Electricity</v>
      </c>
      <c r="D1072" s="6" t="s">
        <v>3027</v>
      </c>
      <c r="E1072" s="1" t="s">
        <v>3916</v>
      </c>
      <c r="F1072" t="s">
        <v>2990</v>
      </c>
      <c r="G1072" s="45" t="s">
        <v>3890</v>
      </c>
      <c r="H1072" s="47">
        <f t="shared" si="58"/>
        <v>1071</v>
      </c>
      <c r="I1072" s="324" t="s">
        <v>40</v>
      </c>
      <c r="J1072" s="255" t="str">
        <f>IF(ISBLANK(INDEX('Policy Characteristics'!D:D,MATCH($C1072,'Policy Characteristics'!$C:$C,0))),"",INDEX('Policy Characteristics'!D:D,MATCH($C1072,'Policy Characteristics'!$C:$C,0)))</f>
        <v>Electrification</v>
      </c>
      <c r="K1072" s="254" t="str">
        <f>IF(ISBLANK(INDEX('Policy Characteristics'!E:E,MATCH($C1072,'Policy Characteristics'!$C:$C,0))),"",INDEX('Policy Characteristics'!E:E,MATCH($C1072,'Policy Characteristics'!$C:$C,0)))</f>
        <v>indst shift to electricity</v>
      </c>
      <c r="L1072" s="261">
        <f>IF(ISBLANK(INDEX('Policy Characteristics'!F:F,MATCH($C1072,'Policy Characteristics'!$C:$C,0))),"",INDEX('Policy Characteristics'!F:F,MATCH($C1072,'Policy Characteristics'!$C:$C,0)))</f>
        <v>0</v>
      </c>
      <c r="M1072" s="261">
        <f>IF(ISBLANK(INDEX('Policy Characteristics'!G:G,MATCH($C1072,'Policy Characteristics'!$C:$C,0))),"",INDEX('Policy Characteristics'!G:G,MATCH($C1072,'Policy Characteristics'!$C:$C,0)))</f>
        <v>1</v>
      </c>
      <c r="N1072" s="261">
        <f>IF(ISBLANK(INDEX('Policy Characteristics'!H:H,MATCH($C1072,'Policy Characteristics'!$C:$C,0))),"",INDEX('Policy Characteristics'!H:H,MATCH($C1072,'Policy Characteristics'!$C:$C,0)))</f>
        <v>0.01</v>
      </c>
      <c r="O1072" s="254" t="str">
        <f>IF(ISBLANK(INDEX('Policy Characteristics'!I:I,MATCH($C1072,'Policy Characteristics'!$C:$C,0))),"",INDEX('Policy Characteristics'!I:I,MATCH($C1072,'Policy Characteristics'!$C:$C,0)))</f>
        <v>% of fuel shifted</v>
      </c>
      <c r="P1072" s="254" t="str">
        <f>IF(ISBLANK(INDEX('Policy Characteristics'!J:J,MATCH($C1072,'Policy Characteristics'!$C:$C,0))),"",INDEX('Policy Characteristics'!J:J,MATCH($C1072,'Policy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72" s="254" t="str">
        <f>IF(ISBLANK(INDEX('Policy Characteristics'!K:K,MATCH($C1072,'Policy Characteristics'!$C:$C,0))),"",INDEX('Policy Characteristics'!K:K,MATCH($C1072,'Policy Characteristics'!$C:$C,0)))</f>
        <v>industry-ag-main.html#fuel-switching</v>
      </c>
      <c r="R1072" s="254" t="str">
        <f>IF(ISBLANK(INDEX('Policy Characteristics'!L:L,MATCH($C1072,'Policy Characteristics'!$C:$C,0))),"",INDEX('Policy Characteristics'!L:L,MATCH($C1072,'Policy Characteristics'!$C:$C,0)))</f>
        <v>industry-elec-and-hydrogen.html</v>
      </c>
    </row>
    <row r="1073" spans="1:18" x14ac:dyDescent="0.25">
      <c r="A1073" s="254" t="str">
        <f>IF(ISBLANK(INDEX('Policy Characteristics'!A:A,MATCH($C1073,'Policy Characteristics'!$C:$C,0))),"",INDEX('Policy Characteristics'!A:A,MATCH($C1073,'Policy Characteristics'!$C:$C,0)))</f>
        <v>Industry</v>
      </c>
      <c r="B1073" s="262" t="str">
        <f>IF(ISBLANK(INDEX('Policy Characteristics'!B:B,MATCH($C1073,'Policy Characteristics'!$C:$C,0))),"",INDEX('Policy Characteristics'!B:B,MATCH($C1073,'Policy Characteristics'!$C:$C,0)))</f>
        <v>Electrification</v>
      </c>
      <c r="C1073" s="254" t="str">
        <f t="shared" ref="C1073:C1136" si="59">C$944</f>
        <v>Fraction of Eligible Industrial Energy Use Shifted to Electricity</v>
      </c>
      <c r="D1073" s="6" t="s">
        <v>3027</v>
      </c>
      <c r="E1073" s="1" t="s">
        <v>3917</v>
      </c>
      <c r="F1073" t="s">
        <v>2990</v>
      </c>
      <c r="G1073" s="45" t="s">
        <v>3892</v>
      </c>
      <c r="H1073" s="47">
        <f t="shared" si="58"/>
        <v>1072</v>
      </c>
      <c r="I1073" s="324" t="s">
        <v>40</v>
      </c>
      <c r="J1073" s="255" t="str">
        <f>IF(ISBLANK(INDEX('Policy Characteristics'!D:D,MATCH($C1073,'Policy Characteristics'!$C:$C,0))),"",INDEX('Policy Characteristics'!D:D,MATCH($C1073,'Policy Characteristics'!$C:$C,0)))</f>
        <v>Electrification</v>
      </c>
      <c r="K1073" s="254" t="str">
        <f>IF(ISBLANK(INDEX('Policy Characteristics'!E:E,MATCH($C1073,'Policy Characteristics'!$C:$C,0))),"",INDEX('Policy Characteristics'!E:E,MATCH($C1073,'Policy Characteristics'!$C:$C,0)))</f>
        <v>indst shift to electricity</v>
      </c>
      <c r="L1073" s="261">
        <f>IF(ISBLANK(INDEX('Policy Characteristics'!F:F,MATCH($C1073,'Policy Characteristics'!$C:$C,0))),"",INDEX('Policy Characteristics'!F:F,MATCH($C1073,'Policy Characteristics'!$C:$C,0)))</f>
        <v>0</v>
      </c>
      <c r="M1073" s="261">
        <f>IF(ISBLANK(INDEX('Policy Characteristics'!G:G,MATCH($C1073,'Policy Characteristics'!$C:$C,0))),"",INDEX('Policy Characteristics'!G:G,MATCH($C1073,'Policy Characteristics'!$C:$C,0)))</f>
        <v>1</v>
      </c>
      <c r="N1073" s="261">
        <f>IF(ISBLANK(INDEX('Policy Characteristics'!H:H,MATCH($C1073,'Policy Characteristics'!$C:$C,0))),"",INDEX('Policy Characteristics'!H:H,MATCH($C1073,'Policy Characteristics'!$C:$C,0)))</f>
        <v>0.01</v>
      </c>
      <c r="O1073" s="254" t="str">
        <f>IF(ISBLANK(INDEX('Policy Characteristics'!I:I,MATCH($C1073,'Policy Characteristics'!$C:$C,0))),"",INDEX('Policy Characteristics'!I:I,MATCH($C1073,'Policy Characteristics'!$C:$C,0)))</f>
        <v>% of fuel shifted</v>
      </c>
      <c r="P1073" s="254" t="str">
        <f>IF(ISBLANK(INDEX('Policy Characteristics'!J:J,MATCH($C1073,'Policy Characteristics'!$C:$C,0))),"",INDEX('Policy Characteristics'!J:J,MATCH($C1073,'Policy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73" s="254" t="str">
        <f>IF(ISBLANK(INDEX('Policy Characteristics'!K:K,MATCH($C1073,'Policy Characteristics'!$C:$C,0))),"",INDEX('Policy Characteristics'!K:K,MATCH($C1073,'Policy Characteristics'!$C:$C,0)))</f>
        <v>industry-ag-main.html#fuel-switching</v>
      </c>
      <c r="R1073" s="254" t="str">
        <f>IF(ISBLANK(INDEX('Policy Characteristics'!L:L,MATCH($C1073,'Policy Characteristics'!$C:$C,0))),"",INDEX('Policy Characteristics'!L:L,MATCH($C1073,'Policy Characteristics'!$C:$C,0)))</f>
        <v>industry-elec-and-hydrogen.html</v>
      </c>
    </row>
    <row r="1074" spans="1:18" x14ac:dyDescent="0.25">
      <c r="A1074" s="254" t="str">
        <f>IF(ISBLANK(INDEX('Policy Characteristics'!A:A,MATCH($C1074,'Policy Characteristics'!$C:$C,0))),"",INDEX('Policy Characteristics'!A:A,MATCH($C1074,'Policy Characteristics'!$C:$C,0)))</f>
        <v>Industry</v>
      </c>
      <c r="B1074" s="262" t="str">
        <f>IF(ISBLANK(INDEX('Policy Characteristics'!B:B,MATCH($C1074,'Policy Characteristics'!$C:$C,0))),"",INDEX('Policy Characteristics'!B:B,MATCH($C1074,'Policy Characteristics'!$C:$C,0)))</f>
        <v>Electrification</v>
      </c>
      <c r="C1074" s="254" t="str">
        <f t="shared" si="59"/>
        <v>Fraction of Eligible Industrial Energy Use Shifted to Electricity</v>
      </c>
      <c r="D1074" s="6" t="s">
        <v>3028</v>
      </c>
      <c r="E1074" s="1" t="s">
        <v>3459</v>
      </c>
      <c r="F1074" t="s">
        <v>2547</v>
      </c>
      <c r="G1074" s="45" t="s">
        <v>3465</v>
      </c>
      <c r="H1074" s="47">
        <f t="shared" si="58"/>
        <v>1073</v>
      </c>
      <c r="I1074" s="324" t="s">
        <v>40</v>
      </c>
      <c r="J1074" s="255" t="str">
        <f>IF(ISBLANK(INDEX('Policy Characteristics'!D:D,MATCH($C1074,'Policy Characteristics'!$C:$C,0))),"",INDEX('Policy Characteristics'!D:D,MATCH($C1074,'Policy Characteristics'!$C:$C,0)))</f>
        <v>Electrification</v>
      </c>
      <c r="K1074" s="254" t="str">
        <f>IF(ISBLANK(INDEX('Policy Characteristics'!E:E,MATCH($C1074,'Policy Characteristics'!$C:$C,0))),"",INDEX('Policy Characteristics'!E:E,MATCH($C1074,'Policy Characteristics'!$C:$C,0)))</f>
        <v>indst shift to electricity</v>
      </c>
      <c r="L1074" s="261">
        <f>IF(ISBLANK(INDEX('Policy Characteristics'!F:F,MATCH($C1074,'Policy Characteristics'!$C:$C,0))),"",INDEX('Policy Characteristics'!F:F,MATCH($C1074,'Policy Characteristics'!$C:$C,0)))</f>
        <v>0</v>
      </c>
      <c r="M1074" s="261">
        <f>IF(ISBLANK(INDEX('Policy Characteristics'!G:G,MATCH($C1074,'Policy Characteristics'!$C:$C,0))),"",INDEX('Policy Characteristics'!G:G,MATCH($C1074,'Policy Characteristics'!$C:$C,0)))</f>
        <v>1</v>
      </c>
      <c r="N1074" s="261">
        <f>IF(ISBLANK(INDEX('Policy Characteristics'!H:H,MATCH($C1074,'Policy Characteristics'!$C:$C,0))),"",INDEX('Policy Characteristics'!H:H,MATCH($C1074,'Policy Characteristics'!$C:$C,0)))</f>
        <v>0.01</v>
      </c>
      <c r="O1074" s="254" t="str">
        <f>IF(ISBLANK(INDEX('Policy Characteristics'!I:I,MATCH($C1074,'Policy Characteristics'!$C:$C,0))),"",INDEX('Policy Characteristics'!I:I,MATCH($C1074,'Policy Characteristics'!$C:$C,0)))</f>
        <v>% of fuel shifted</v>
      </c>
      <c r="P1074" s="254" t="str">
        <f>IF(ISBLANK(INDEX('Policy Characteristics'!J:J,MATCH($C1074,'Policy Characteristics'!$C:$C,0))),"",INDEX('Policy Characteristics'!J:J,MATCH($C1074,'Policy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74" s="254" t="str">
        <f>IF(ISBLANK(INDEX('Policy Characteristics'!K:K,MATCH($C1074,'Policy Characteristics'!$C:$C,0))),"",INDEX('Policy Characteristics'!K:K,MATCH($C1074,'Policy Characteristics'!$C:$C,0)))</f>
        <v>industry-ag-main.html#fuel-switching</v>
      </c>
      <c r="R1074" s="254" t="str">
        <f>IF(ISBLANK(INDEX('Policy Characteristics'!L:L,MATCH($C1074,'Policy Characteristics'!$C:$C,0))),"",INDEX('Policy Characteristics'!L:L,MATCH($C1074,'Policy Characteristics'!$C:$C,0)))</f>
        <v>industry-elec-and-hydrogen.html</v>
      </c>
    </row>
    <row r="1075" spans="1:18" x14ac:dyDescent="0.25">
      <c r="A1075" s="254" t="str">
        <f>IF(ISBLANK(INDEX('Policy Characteristics'!A:A,MATCH($C1075,'Policy Characteristics'!$C:$C,0))),"",INDEX('Policy Characteristics'!A:A,MATCH($C1075,'Policy Characteristics'!$C:$C,0)))</f>
        <v>Industry</v>
      </c>
      <c r="B1075" s="262" t="str">
        <f>IF(ISBLANK(INDEX('Policy Characteristics'!B:B,MATCH($C1075,'Policy Characteristics'!$C:$C,0))),"",INDEX('Policy Characteristics'!B:B,MATCH($C1075,'Policy Characteristics'!$C:$C,0)))</f>
        <v>Electrification</v>
      </c>
      <c r="C1075" s="254" t="str">
        <f t="shared" si="59"/>
        <v>Fraction of Eligible Industrial Energy Use Shifted to Electricity</v>
      </c>
      <c r="D1075" s="6" t="s">
        <v>3028</v>
      </c>
      <c r="E1075" s="1" t="s">
        <v>3460</v>
      </c>
      <c r="F1075" t="s">
        <v>2547</v>
      </c>
      <c r="G1075" s="45" t="s">
        <v>3466</v>
      </c>
      <c r="H1075" s="47">
        <f t="shared" si="58"/>
        <v>1074</v>
      </c>
      <c r="I1075" s="324" t="s">
        <v>40</v>
      </c>
      <c r="J1075" s="255" t="str">
        <f>IF(ISBLANK(INDEX('Policy Characteristics'!D:D,MATCH($C1075,'Policy Characteristics'!$C:$C,0))),"",INDEX('Policy Characteristics'!D:D,MATCH($C1075,'Policy Characteristics'!$C:$C,0)))</f>
        <v>Electrification</v>
      </c>
      <c r="K1075" s="254" t="str">
        <f>IF(ISBLANK(INDEX('Policy Characteristics'!E:E,MATCH($C1075,'Policy Characteristics'!$C:$C,0))),"",INDEX('Policy Characteristics'!E:E,MATCH($C1075,'Policy Characteristics'!$C:$C,0)))</f>
        <v>indst shift to electricity</v>
      </c>
      <c r="L1075" s="261">
        <f>IF(ISBLANK(INDEX('Policy Characteristics'!F:F,MATCH($C1075,'Policy Characteristics'!$C:$C,0))),"",INDEX('Policy Characteristics'!F:F,MATCH($C1075,'Policy Characteristics'!$C:$C,0)))</f>
        <v>0</v>
      </c>
      <c r="M1075" s="261">
        <f>IF(ISBLANK(INDEX('Policy Characteristics'!G:G,MATCH($C1075,'Policy Characteristics'!$C:$C,0))),"",INDEX('Policy Characteristics'!G:G,MATCH($C1075,'Policy Characteristics'!$C:$C,0)))</f>
        <v>1</v>
      </c>
      <c r="N1075" s="261">
        <f>IF(ISBLANK(INDEX('Policy Characteristics'!H:H,MATCH($C1075,'Policy Characteristics'!$C:$C,0))),"",INDEX('Policy Characteristics'!H:H,MATCH($C1075,'Policy Characteristics'!$C:$C,0)))</f>
        <v>0.01</v>
      </c>
      <c r="O1075" s="254" t="str">
        <f>IF(ISBLANK(INDEX('Policy Characteristics'!I:I,MATCH($C1075,'Policy Characteristics'!$C:$C,0))),"",INDEX('Policy Characteristics'!I:I,MATCH($C1075,'Policy Characteristics'!$C:$C,0)))</f>
        <v>% of fuel shifted</v>
      </c>
      <c r="P1075" s="254" t="str">
        <f>IF(ISBLANK(INDEX('Policy Characteristics'!J:J,MATCH($C1075,'Policy Characteristics'!$C:$C,0))),"",INDEX('Policy Characteristics'!J:J,MATCH($C1075,'Policy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75" s="254" t="str">
        <f>IF(ISBLANK(INDEX('Policy Characteristics'!K:K,MATCH($C1075,'Policy Characteristics'!$C:$C,0))),"",INDEX('Policy Characteristics'!K:K,MATCH($C1075,'Policy Characteristics'!$C:$C,0)))</f>
        <v>industry-ag-main.html#fuel-switching</v>
      </c>
      <c r="R1075" s="254" t="str">
        <f>IF(ISBLANK(INDEX('Policy Characteristics'!L:L,MATCH($C1075,'Policy Characteristics'!$C:$C,0))),"",INDEX('Policy Characteristics'!L:L,MATCH($C1075,'Policy Characteristics'!$C:$C,0)))</f>
        <v>industry-elec-and-hydrogen.html</v>
      </c>
    </row>
    <row r="1076" spans="1:18" x14ac:dyDescent="0.25">
      <c r="A1076" s="254" t="str">
        <f>IF(ISBLANK(INDEX('Policy Characteristics'!A:A,MATCH($C1076,'Policy Characteristics'!$C:$C,0))),"",INDEX('Policy Characteristics'!A:A,MATCH($C1076,'Policy Characteristics'!$C:$C,0)))</f>
        <v>Industry</v>
      </c>
      <c r="B1076" s="262" t="str">
        <f>IF(ISBLANK(INDEX('Policy Characteristics'!B:B,MATCH($C1076,'Policy Characteristics'!$C:$C,0))),"",INDEX('Policy Characteristics'!B:B,MATCH($C1076,'Policy Characteristics'!$C:$C,0)))</f>
        <v>Electrification</v>
      </c>
      <c r="C1076" s="254" t="str">
        <f t="shared" si="59"/>
        <v>Fraction of Eligible Industrial Energy Use Shifted to Electricity</v>
      </c>
      <c r="D1076" s="6" t="s">
        <v>3028</v>
      </c>
      <c r="E1076" s="1" t="s">
        <v>3461</v>
      </c>
      <c r="F1076" t="s">
        <v>2547</v>
      </c>
      <c r="G1076" s="45" t="s">
        <v>3467</v>
      </c>
      <c r="H1076" s="47">
        <f t="shared" si="58"/>
        <v>1075</v>
      </c>
      <c r="I1076" s="324" t="s">
        <v>40</v>
      </c>
      <c r="J1076" s="255" t="str">
        <f>IF(ISBLANK(INDEX('Policy Characteristics'!D:D,MATCH($C1076,'Policy Characteristics'!$C:$C,0))),"",INDEX('Policy Characteristics'!D:D,MATCH($C1076,'Policy Characteristics'!$C:$C,0)))</f>
        <v>Electrification</v>
      </c>
      <c r="K1076" s="254" t="str">
        <f>IF(ISBLANK(INDEX('Policy Characteristics'!E:E,MATCH($C1076,'Policy Characteristics'!$C:$C,0))),"",INDEX('Policy Characteristics'!E:E,MATCH($C1076,'Policy Characteristics'!$C:$C,0)))</f>
        <v>indst shift to electricity</v>
      </c>
      <c r="L1076" s="261">
        <f>IF(ISBLANK(INDEX('Policy Characteristics'!F:F,MATCH($C1076,'Policy Characteristics'!$C:$C,0))),"",INDEX('Policy Characteristics'!F:F,MATCH($C1076,'Policy Characteristics'!$C:$C,0)))</f>
        <v>0</v>
      </c>
      <c r="M1076" s="261">
        <f>IF(ISBLANK(INDEX('Policy Characteristics'!G:G,MATCH($C1076,'Policy Characteristics'!$C:$C,0))),"",INDEX('Policy Characteristics'!G:G,MATCH($C1076,'Policy Characteristics'!$C:$C,0)))</f>
        <v>1</v>
      </c>
      <c r="N1076" s="261">
        <f>IF(ISBLANK(INDEX('Policy Characteristics'!H:H,MATCH($C1076,'Policy Characteristics'!$C:$C,0))),"",INDEX('Policy Characteristics'!H:H,MATCH($C1076,'Policy Characteristics'!$C:$C,0)))</f>
        <v>0.01</v>
      </c>
      <c r="O1076" s="254" t="str">
        <f>IF(ISBLANK(INDEX('Policy Characteristics'!I:I,MATCH($C1076,'Policy Characteristics'!$C:$C,0))),"",INDEX('Policy Characteristics'!I:I,MATCH($C1076,'Policy Characteristics'!$C:$C,0)))</f>
        <v>% of fuel shifted</v>
      </c>
      <c r="P1076" s="254" t="str">
        <f>IF(ISBLANK(INDEX('Policy Characteristics'!J:J,MATCH($C1076,'Policy Characteristics'!$C:$C,0))),"",INDEX('Policy Characteristics'!J:J,MATCH($C1076,'Policy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76" s="254" t="str">
        <f>IF(ISBLANK(INDEX('Policy Characteristics'!K:K,MATCH($C1076,'Policy Characteristics'!$C:$C,0))),"",INDEX('Policy Characteristics'!K:K,MATCH($C1076,'Policy Characteristics'!$C:$C,0)))</f>
        <v>industry-ag-main.html#fuel-switching</v>
      </c>
      <c r="R1076" s="254" t="str">
        <f>IF(ISBLANK(INDEX('Policy Characteristics'!L:L,MATCH($C1076,'Policy Characteristics'!$C:$C,0))),"",INDEX('Policy Characteristics'!L:L,MATCH($C1076,'Policy Characteristics'!$C:$C,0)))</f>
        <v>industry-elec-and-hydrogen.html</v>
      </c>
    </row>
    <row r="1077" spans="1:18" x14ac:dyDescent="0.25">
      <c r="A1077" s="254" t="str">
        <f>IF(ISBLANK(INDEX('Policy Characteristics'!A:A,MATCH($C1077,'Policy Characteristics'!$C:$C,0))),"",INDEX('Policy Characteristics'!A:A,MATCH($C1077,'Policy Characteristics'!$C:$C,0)))</f>
        <v>Industry</v>
      </c>
      <c r="B1077" s="262" t="str">
        <f>IF(ISBLANK(INDEX('Policy Characteristics'!B:B,MATCH($C1077,'Policy Characteristics'!$C:$C,0))),"",INDEX('Policy Characteristics'!B:B,MATCH($C1077,'Policy Characteristics'!$C:$C,0)))</f>
        <v>Electrification</v>
      </c>
      <c r="C1077" s="254" t="str">
        <f t="shared" si="59"/>
        <v>Fraction of Eligible Industrial Energy Use Shifted to Electricity</v>
      </c>
      <c r="D1077" s="6" t="s">
        <v>3028</v>
      </c>
      <c r="E1077" s="1" t="s">
        <v>3462</v>
      </c>
      <c r="F1077" t="s">
        <v>2547</v>
      </c>
      <c r="G1077" s="45" t="s">
        <v>3468</v>
      </c>
      <c r="H1077" s="47">
        <f t="shared" si="58"/>
        <v>1076</v>
      </c>
      <c r="I1077" s="324" t="s">
        <v>40</v>
      </c>
      <c r="J1077" s="255" t="str">
        <f>IF(ISBLANK(INDEX('Policy Characteristics'!D:D,MATCH($C1077,'Policy Characteristics'!$C:$C,0))),"",INDEX('Policy Characteristics'!D:D,MATCH($C1077,'Policy Characteristics'!$C:$C,0)))</f>
        <v>Electrification</v>
      </c>
      <c r="K1077" s="254" t="str">
        <f>IF(ISBLANK(INDEX('Policy Characteristics'!E:E,MATCH($C1077,'Policy Characteristics'!$C:$C,0))),"",INDEX('Policy Characteristics'!E:E,MATCH($C1077,'Policy Characteristics'!$C:$C,0)))</f>
        <v>indst shift to electricity</v>
      </c>
      <c r="L1077" s="261">
        <f>IF(ISBLANK(INDEX('Policy Characteristics'!F:F,MATCH($C1077,'Policy Characteristics'!$C:$C,0))),"",INDEX('Policy Characteristics'!F:F,MATCH($C1077,'Policy Characteristics'!$C:$C,0)))</f>
        <v>0</v>
      </c>
      <c r="M1077" s="261">
        <f>IF(ISBLANK(INDEX('Policy Characteristics'!G:G,MATCH($C1077,'Policy Characteristics'!$C:$C,0))),"",INDEX('Policy Characteristics'!G:G,MATCH($C1077,'Policy Characteristics'!$C:$C,0)))</f>
        <v>1</v>
      </c>
      <c r="N1077" s="261">
        <f>IF(ISBLANK(INDEX('Policy Characteristics'!H:H,MATCH($C1077,'Policy Characteristics'!$C:$C,0))),"",INDEX('Policy Characteristics'!H:H,MATCH($C1077,'Policy Characteristics'!$C:$C,0)))</f>
        <v>0.01</v>
      </c>
      <c r="O1077" s="254" t="str">
        <f>IF(ISBLANK(INDEX('Policy Characteristics'!I:I,MATCH($C1077,'Policy Characteristics'!$C:$C,0))),"",INDEX('Policy Characteristics'!I:I,MATCH($C1077,'Policy Characteristics'!$C:$C,0)))</f>
        <v>% of fuel shifted</v>
      </c>
      <c r="P1077" s="254" t="str">
        <f>IF(ISBLANK(INDEX('Policy Characteristics'!J:J,MATCH($C1077,'Policy Characteristics'!$C:$C,0))),"",INDEX('Policy Characteristics'!J:J,MATCH($C1077,'Policy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77" s="254" t="str">
        <f>IF(ISBLANK(INDEX('Policy Characteristics'!K:K,MATCH($C1077,'Policy Characteristics'!$C:$C,0))),"",INDEX('Policy Characteristics'!K:K,MATCH($C1077,'Policy Characteristics'!$C:$C,0)))</f>
        <v>industry-ag-main.html#fuel-switching</v>
      </c>
      <c r="R1077" s="254" t="str">
        <f>IF(ISBLANK(INDEX('Policy Characteristics'!L:L,MATCH($C1077,'Policy Characteristics'!$C:$C,0))),"",INDEX('Policy Characteristics'!L:L,MATCH($C1077,'Policy Characteristics'!$C:$C,0)))</f>
        <v>industry-elec-and-hydrogen.html</v>
      </c>
    </row>
    <row r="1078" spans="1:18" x14ac:dyDescent="0.25">
      <c r="A1078" s="254" t="str">
        <f>IF(ISBLANK(INDEX('Policy Characteristics'!A:A,MATCH($C1078,'Policy Characteristics'!$C:$C,0))),"",INDEX('Policy Characteristics'!A:A,MATCH($C1078,'Policy Characteristics'!$C:$C,0)))</f>
        <v>Industry</v>
      </c>
      <c r="B1078" s="262" t="str">
        <f>IF(ISBLANK(INDEX('Policy Characteristics'!B:B,MATCH($C1078,'Policy Characteristics'!$C:$C,0))),"",INDEX('Policy Characteristics'!B:B,MATCH($C1078,'Policy Characteristics'!$C:$C,0)))</f>
        <v>Electrification</v>
      </c>
      <c r="C1078" s="254" t="str">
        <f t="shared" si="59"/>
        <v>Fraction of Eligible Industrial Energy Use Shifted to Electricity</v>
      </c>
      <c r="D1078" s="6" t="s">
        <v>3028</v>
      </c>
      <c r="E1078" s="1" t="s">
        <v>3463</v>
      </c>
      <c r="F1078" t="s">
        <v>2547</v>
      </c>
      <c r="G1078" s="45" t="s">
        <v>3469</v>
      </c>
      <c r="H1078" s="47">
        <f t="shared" si="58"/>
        <v>1077</v>
      </c>
      <c r="I1078" s="324" t="s">
        <v>40</v>
      </c>
      <c r="J1078" s="255" t="str">
        <f>IF(ISBLANK(INDEX('Policy Characteristics'!D:D,MATCH($C1078,'Policy Characteristics'!$C:$C,0))),"",INDEX('Policy Characteristics'!D:D,MATCH($C1078,'Policy Characteristics'!$C:$C,0)))</f>
        <v>Electrification</v>
      </c>
      <c r="K1078" s="254" t="str">
        <f>IF(ISBLANK(INDEX('Policy Characteristics'!E:E,MATCH($C1078,'Policy Characteristics'!$C:$C,0))),"",INDEX('Policy Characteristics'!E:E,MATCH($C1078,'Policy Characteristics'!$C:$C,0)))</f>
        <v>indst shift to electricity</v>
      </c>
      <c r="L1078" s="261">
        <f>IF(ISBLANK(INDEX('Policy Characteristics'!F:F,MATCH($C1078,'Policy Characteristics'!$C:$C,0))),"",INDEX('Policy Characteristics'!F:F,MATCH($C1078,'Policy Characteristics'!$C:$C,0)))</f>
        <v>0</v>
      </c>
      <c r="M1078" s="261">
        <f>IF(ISBLANK(INDEX('Policy Characteristics'!G:G,MATCH($C1078,'Policy Characteristics'!$C:$C,0))),"",INDEX('Policy Characteristics'!G:G,MATCH($C1078,'Policy Characteristics'!$C:$C,0)))</f>
        <v>1</v>
      </c>
      <c r="N1078" s="261">
        <f>IF(ISBLANK(INDEX('Policy Characteristics'!H:H,MATCH($C1078,'Policy Characteristics'!$C:$C,0))),"",INDEX('Policy Characteristics'!H:H,MATCH($C1078,'Policy Characteristics'!$C:$C,0)))</f>
        <v>0.01</v>
      </c>
      <c r="O1078" s="254" t="str">
        <f>IF(ISBLANK(INDEX('Policy Characteristics'!I:I,MATCH($C1078,'Policy Characteristics'!$C:$C,0))),"",INDEX('Policy Characteristics'!I:I,MATCH($C1078,'Policy Characteristics'!$C:$C,0)))</f>
        <v>% of fuel shifted</v>
      </c>
      <c r="P1078" s="254" t="str">
        <f>IF(ISBLANK(INDEX('Policy Characteristics'!J:J,MATCH($C1078,'Policy Characteristics'!$C:$C,0))),"",INDEX('Policy Characteristics'!J:J,MATCH($C1078,'Policy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78" s="254" t="str">
        <f>IF(ISBLANK(INDEX('Policy Characteristics'!K:K,MATCH($C1078,'Policy Characteristics'!$C:$C,0))),"",INDEX('Policy Characteristics'!K:K,MATCH($C1078,'Policy Characteristics'!$C:$C,0)))</f>
        <v>industry-ag-main.html#fuel-switching</v>
      </c>
      <c r="R1078" s="254" t="str">
        <f>IF(ISBLANK(INDEX('Policy Characteristics'!L:L,MATCH($C1078,'Policy Characteristics'!$C:$C,0))),"",INDEX('Policy Characteristics'!L:L,MATCH($C1078,'Policy Characteristics'!$C:$C,0)))</f>
        <v>industry-elec-and-hydrogen.html</v>
      </c>
    </row>
    <row r="1079" spans="1:18" x14ac:dyDescent="0.25">
      <c r="A1079" s="254" t="str">
        <f>IF(ISBLANK(INDEX('Policy Characteristics'!A:A,MATCH($C1079,'Policy Characteristics'!$C:$C,0))),"",INDEX('Policy Characteristics'!A:A,MATCH($C1079,'Policy Characteristics'!$C:$C,0)))</f>
        <v>Industry</v>
      </c>
      <c r="B1079" s="262" t="str">
        <f>IF(ISBLANK(INDEX('Policy Characteristics'!B:B,MATCH($C1079,'Policy Characteristics'!$C:$C,0))),"",INDEX('Policy Characteristics'!B:B,MATCH($C1079,'Policy Characteristics'!$C:$C,0)))</f>
        <v>Electrification</v>
      </c>
      <c r="C1079" s="254" t="str">
        <f t="shared" si="59"/>
        <v>Fraction of Eligible Industrial Energy Use Shifted to Electricity</v>
      </c>
      <c r="D1079" s="6" t="s">
        <v>3028</v>
      </c>
      <c r="E1079" s="1" t="s">
        <v>3464</v>
      </c>
      <c r="F1079" t="s">
        <v>2547</v>
      </c>
      <c r="G1079" s="45" t="s">
        <v>3470</v>
      </c>
      <c r="H1079" s="47">
        <f t="shared" si="58"/>
        <v>1078</v>
      </c>
      <c r="I1079" s="324" t="s">
        <v>40</v>
      </c>
      <c r="J1079" s="255" t="str">
        <f>IF(ISBLANK(INDEX('Policy Characteristics'!D:D,MATCH($C1079,'Policy Characteristics'!$C:$C,0))),"",INDEX('Policy Characteristics'!D:D,MATCH($C1079,'Policy Characteristics'!$C:$C,0)))</f>
        <v>Electrification</v>
      </c>
      <c r="K1079" s="254" t="str">
        <f>IF(ISBLANK(INDEX('Policy Characteristics'!E:E,MATCH($C1079,'Policy Characteristics'!$C:$C,0))),"",INDEX('Policy Characteristics'!E:E,MATCH($C1079,'Policy Characteristics'!$C:$C,0)))</f>
        <v>indst shift to electricity</v>
      </c>
      <c r="L1079" s="261">
        <f>IF(ISBLANK(INDEX('Policy Characteristics'!F:F,MATCH($C1079,'Policy Characteristics'!$C:$C,0))),"",INDEX('Policy Characteristics'!F:F,MATCH($C1079,'Policy Characteristics'!$C:$C,0)))</f>
        <v>0</v>
      </c>
      <c r="M1079" s="261">
        <f>IF(ISBLANK(INDEX('Policy Characteristics'!G:G,MATCH($C1079,'Policy Characteristics'!$C:$C,0))),"",INDEX('Policy Characteristics'!G:G,MATCH($C1079,'Policy Characteristics'!$C:$C,0)))</f>
        <v>1</v>
      </c>
      <c r="N1079" s="261">
        <f>IF(ISBLANK(INDEX('Policy Characteristics'!H:H,MATCH($C1079,'Policy Characteristics'!$C:$C,0))),"",INDEX('Policy Characteristics'!H:H,MATCH($C1079,'Policy Characteristics'!$C:$C,0)))</f>
        <v>0.01</v>
      </c>
      <c r="O1079" s="254" t="str">
        <f>IF(ISBLANK(INDEX('Policy Characteristics'!I:I,MATCH($C1079,'Policy Characteristics'!$C:$C,0))),"",INDEX('Policy Characteristics'!I:I,MATCH($C1079,'Policy Characteristics'!$C:$C,0)))</f>
        <v>% of fuel shifted</v>
      </c>
      <c r="P1079" s="254" t="str">
        <f>IF(ISBLANK(INDEX('Policy Characteristics'!J:J,MATCH($C1079,'Policy Characteristics'!$C:$C,0))),"",INDEX('Policy Characteristics'!J:J,MATCH($C1079,'Policy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79" s="254" t="str">
        <f>IF(ISBLANK(INDEX('Policy Characteristics'!K:K,MATCH($C1079,'Policy Characteristics'!$C:$C,0))),"",INDEX('Policy Characteristics'!K:K,MATCH($C1079,'Policy Characteristics'!$C:$C,0)))</f>
        <v>industry-ag-main.html#fuel-switching</v>
      </c>
      <c r="R1079" s="254" t="str">
        <f>IF(ISBLANK(INDEX('Policy Characteristics'!L:L,MATCH($C1079,'Policy Characteristics'!$C:$C,0))),"",INDEX('Policy Characteristics'!L:L,MATCH($C1079,'Policy Characteristics'!$C:$C,0)))</f>
        <v>industry-elec-and-hydrogen.html</v>
      </c>
    </row>
    <row r="1080" spans="1:18" x14ac:dyDescent="0.25">
      <c r="A1080" s="254" t="str">
        <f>IF(ISBLANK(INDEX('Policy Characteristics'!A:A,MATCH($C1080,'Policy Characteristics'!$C:$C,0))),"",INDEX('Policy Characteristics'!A:A,MATCH($C1080,'Policy Characteristics'!$C:$C,0)))</f>
        <v>Industry</v>
      </c>
      <c r="B1080" s="262" t="str">
        <f>IF(ISBLANK(INDEX('Policy Characteristics'!B:B,MATCH($C1080,'Policy Characteristics'!$C:$C,0))),"",INDEX('Policy Characteristics'!B:B,MATCH($C1080,'Policy Characteristics'!$C:$C,0)))</f>
        <v>Electrification</v>
      </c>
      <c r="C1080" s="254" t="str">
        <f t="shared" si="59"/>
        <v>Fraction of Eligible Industrial Energy Use Shifted to Electricity</v>
      </c>
      <c r="D1080" s="6" t="s">
        <v>3028</v>
      </c>
      <c r="E1080" s="1" t="s">
        <v>3570</v>
      </c>
      <c r="F1080" t="s">
        <v>2547</v>
      </c>
      <c r="G1080" s="45" t="s">
        <v>3471</v>
      </c>
      <c r="H1080" s="47">
        <f t="shared" si="58"/>
        <v>1079</v>
      </c>
      <c r="I1080" s="324" t="s">
        <v>40</v>
      </c>
      <c r="J1080" s="255" t="str">
        <f>IF(ISBLANK(INDEX('Policy Characteristics'!D:D,MATCH($C1080,'Policy Characteristics'!$C:$C,0))),"",INDEX('Policy Characteristics'!D:D,MATCH($C1080,'Policy Characteristics'!$C:$C,0)))</f>
        <v>Electrification</v>
      </c>
      <c r="K1080" s="254" t="str">
        <f>IF(ISBLANK(INDEX('Policy Characteristics'!E:E,MATCH($C1080,'Policy Characteristics'!$C:$C,0))),"",INDEX('Policy Characteristics'!E:E,MATCH($C1080,'Policy Characteristics'!$C:$C,0)))</f>
        <v>indst shift to electricity</v>
      </c>
      <c r="L1080" s="261">
        <f>IF(ISBLANK(INDEX('Policy Characteristics'!F:F,MATCH($C1080,'Policy Characteristics'!$C:$C,0))),"",INDEX('Policy Characteristics'!F:F,MATCH($C1080,'Policy Characteristics'!$C:$C,0)))</f>
        <v>0</v>
      </c>
      <c r="M1080" s="261">
        <f>IF(ISBLANK(INDEX('Policy Characteristics'!G:G,MATCH($C1080,'Policy Characteristics'!$C:$C,0))),"",INDEX('Policy Characteristics'!G:G,MATCH($C1080,'Policy Characteristics'!$C:$C,0)))</f>
        <v>1</v>
      </c>
      <c r="N1080" s="261">
        <f>IF(ISBLANK(INDEX('Policy Characteristics'!H:H,MATCH($C1080,'Policy Characteristics'!$C:$C,0))),"",INDEX('Policy Characteristics'!H:H,MATCH($C1080,'Policy Characteristics'!$C:$C,0)))</f>
        <v>0.01</v>
      </c>
      <c r="O1080" s="254" t="str">
        <f>IF(ISBLANK(INDEX('Policy Characteristics'!I:I,MATCH($C1080,'Policy Characteristics'!$C:$C,0))),"",INDEX('Policy Characteristics'!I:I,MATCH($C1080,'Policy Characteristics'!$C:$C,0)))</f>
        <v>% of fuel shifted</v>
      </c>
      <c r="P1080" s="254" t="str">
        <f>IF(ISBLANK(INDEX('Policy Characteristics'!J:J,MATCH($C1080,'Policy Characteristics'!$C:$C,0))),"",INDEX('Policy Characteristics'!J:J,MATCH($C1080,'Policy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80" s="254" t="str">
        <f>IF(ISBLANK(INDEX('Policy Characteristics'!K:K,MATCH($C1080,'Policy Characteristics'!$C:$C,0))),"",INDEX('Policy Characteristics'!K:K,MATCH($C1080,'Policy Characteristics'!$C:$C,0)))</f>
        <v>industry-ag-main.html#fuel-switching</v>
      </c>
      <c r="R1080" s="254" t="str">
        <f>IF(ISBLANK(INDEX('Policy Characteristics'!L:L,MATCH($C1080,'Policy Characteristics'!$C:$C,0))),"",INDEX('Policy Characteristics'!L:L,MATCH($C1080,'Policy Characteristics'!$C:$C,0)))</f>
        <v>industry-elec-and-hydrogen.html</v>
      </c>
    </row>
    <row r="1081" spans="1:18" x14ac:dyDescent="0.25">
      <c r="A1081" s="254" t="str">
        <f>IF(ISBLANK(INDEX('Policy Characteristics'!A:A,MATCH($C1081,'Policy Characteristics'!$C:$C,0))),"",INDEX('Policy Characteristics'!A:A,MATCH($C1081,'Policy Characteristics'!$C:$C,0)))</f>
        <v>Industry</v>
      </c>
      <c r="B1081" s="262" t="str">
        <f>IF(ISBLANK(INDEX('Policy Characteristics'!B:B,MATCH($C1081,'Policy Characteristics'!$C:$C,0))),"",INDEX('Policy Characteristics'!B:B,MATCH($C1081,'Policy Characteristics'!$C:$C,0)))</f>
        <v>Electrification</v>
      </c>
      <c r="C1081" s="254" t="str">
        <f t="shared" si="59"/>
        <v>Fraction of Eligible Industrial Energy Use Shifted to Electricity</v>
      </c>
      <c r="D1081" s="6" t="s">
        <v>3028</v>
      </c>
      <c r="E1081" s="1" t="s">
        <v>3915</v>
      </c>
      <c r="F1081" t="s">
        <v>2547</v>
      </c>
      <c r="G1081" s="45" t="s">
        <v>3891</v>
      </c>
      <c r="H1081" s="47">
        <f t="shared" si="58"/>
        <v>1080</v>
      </c>
      <c r="I1081" s="324" t="s">
        <v>40</v>
      </c>
      <c r="J1081" s="255" t="str">
        <f>IF(ISBLANK(INDEX('Policy Characteristics'!D:D,MATCH($C1081,'Policy Characteristics'!$C:$C,0))),"",INDEX('Policy Characteristics'!D:D,MATCH($C1081,'Policy Characteristics'!$C:$C,0)))</f>
        <v>Electrification</v>
      </c>
      <c r="K1081" s="254" t="str">
        <f>IF(ISBLANK(INDEX('Policy Characteristics'!E:E,MATCH($C1081,'Policy Characteristics'!$C:$C,0))),"",INDEX('Policy Characteristics'!E:E,MATCH($C1081,'Policy Characteristics'!$C:$C,0)))</f>
        <v>indst shift to electricity</v>
      </c>
      <c r="L1081" s="261">
        <f>IF(ISBLANK(INDEX('Policy Characteristics'!F:F,MATCH($C1081,'Policy Characteristics'!$C:$C,0))),"",INDEX('Policy Characteristics'!F:F,MATCH($C1081,'Policy Characteristics'!$C:$C,0)))</f>
        <v>0</v>
      </c>
      <c r="M1081" s="261">
        <f>IF(ISBLANK(INDEX('Policy Characteristics'!G:G,MATCH($C1081,'Policy Characteristics'!$C:$C,0))),"",INDEX('Policy Characteristics'!G:G,MATCH($C1081,'Policy Characteristics'!$C:$C,0)))</f>
        <v>1</v>
      </c>
      <c r="N1081" s="261">
        <f>IF(ISBLANK(INDEX('Policy Characteristics'!H:H,MATCH($C1081,'Policy Characteristics'!$C:$C,0))),"",INDEX('Policy Characteristics'!H:H,MATCH($C1081,'Policy Characteristics'!$C:$C,0)))</f>
        <v>0.01</v>
      </c>
      <c r="O1081" s="254" t="str">
        <f>IF(ISBLANK(INDEX('Policy Characteristics'!I:I,MATCH($C1081,'Policy Characteristics'!$C:$C,0))),"",INDEX('Policy Characteristics'!I:I,MATCH($C1081,'Policy Characteristics'!$C:$C,0)))</f>
        <v>% of fuel shifted</v>
      </c>
      <c r="P1081" s="254" t="str">
        <f>IF(ISBLANK(INDEX('Policy Characteristics'!J:J,MATCH($C1081,'Policy Characteristics'!$C:$C,0))),"",INDEX('Policy Characteristics'!J:J,MATCH($C1081,'Policy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81" s="254" t="str">
        <f>IF(ISBLANK(INDEX('Policy Characteristics'!K:K,MATCH($C1081,'Policy Characteristics'!$C:$C,0))),"",INDEX('Policy Characteristics'!K:K,MATCH($C1081,'Policy Characteristics'!$C:$C,0)))</f>
        <v>industry-ag-main.html#fuel-switching</v>
      </c>
      <c r="R1081" s="254" t="str">
        <f>IF(ISBLANK(INDEX('Policy Characteristics'!L:L,MATCH($C1081,'Policy Characteristics'!$C:$C,0))),"",INDEX('Policy Characteristics'!L:L,MATCH($C1081,'Policy Characteristics'!$C:$C,0)))</f>
        <v>industry-elec-and-hydrogen.html</v>
      </c>
    </row>
    <row r="1082" spans="1:18" x14ac:dyDescent="0.25">
      <c r="A1082" s="254" t="str">
        <f>IF(ISBLANK(INDEX('Policy Characteristics'!A:A,MATCH($C1082,'Policy Characteristics'!$C:$C,0))),"",INDEX('Policy Characteristics'!A:A,MATCH($C1082,'Policy Characteristics'!$C:$C,0)))</f>
        <v>Industry</v>
      </c>
      <c r="B1082" s="262" t="str">
        <f>IF(ISBLANK(INDEX('Policy Characteristics'!B:B,MATCH($C1082,'Policy Characteristics'!$C:$C,0))),"",INDEX('Policy Characteristics'!B:B,MATCH($C1082,'Policy Characteristics'!$C:$C,0)))</f>
        <v>Electrification</v>
      </c>
      <c r="C1082" s="254" t="str">
        <f t="shared" si="59"/>
        <v>Fraction of Eligible Industrial Energy Use Shifted to Electricity</v>
      </c>
      <c r="D1082" s="6" t="s">
        <v>3028</v>
      </c>
      <c r="E1082" s="1" t="s">
        <v>3916</v>
      </c>
      <c r="F1082" t="s">
        <v>2547</v>
      </c>
      <c r="G1082" s="45" t="s">
        <v>3890</v>
      </c>
      <c r="H1082" s="47">
        <f t="shared" si="58"/>
        <v>1081</v>
      </c>
      <c r="I1082" s="324" t="s">
        <v>40</v>
      </c>
      <c r="J1082" s="255" t="str">
        <f>IF(ISBLANK(INDEX('Policy Characteristics'!D:D,MATCH($C1082,'Policy Characteristics'!$C:$C,0))),"",INDEX('Policy Characteristics'!D:D,MATCH($C1082,'Policy Characteristics'!$C:$C,0)))</f>
        <v>Electrification</v>
      </c>
      <c r="K1082" s="254" t="str">
        <f>IF(ISBLANK(INDEX('Policy Characteristics'!E:E,MATCH($C1082,'Policy Characteristics'!$C:$C,0))),"",INDEX('Policy Characteristics'!E:E,MATCH($C1082,'Policy Characteristics'!$C:$C,0)))</f>
        <v>indst shift to electricity</v>
      </c>
      <c r="L1082" s="261">
        <f>IF(ISBLANK(INDEX('Policy Characteristics'!F:F,MATCH($C1082,'Policy Characteristics'!$C:$C,0))),"",INDEX('Policy Characteristics'!F:F,MATCH($C1082,'Policy Characteristics'!$C:$C,0)))</f>
        <v>0</v>
      </c>
      <c r="M1082" s="261">
        <f>IF(ISBLANK(INDEX('Policy Characteristics'!G:G,MATCH($C1082,'Policy Characteristics'!$C:$C,0))),"",INDEX('Policy Characteristics'!G:G,MATCH($C1082,'Policy Characteristics'!$C:$C,0)))</f>
        <v>1</v>
      </c>
      <c r="N1082" s="261">
        <f>IF(ISBLANK(INDEX('Policy Characteristics'!H:H,MATCH($C1082,'Policy Characteristics'!$C:$C,0))),"",INDEX('Policy Characteristics'!H:H,MATCH($C1082,'Policy Characteristics'!$C:$C,0)))</f>
        <v>0.01</v>
      </c>
      <c r="O1082" s="254" t="str">
        <f>IF(ISBLANK(INDEX('Policy Characteristics'!I:I,MATCH($C1082,'Policy Characteristics'!$C:$C,0))),"",INDEX('Policy Characteristics'!I:I,MATCH($C1082,'Policy Characteristics'!$C:$C,0)))</f>
        <v>% of fuel shifted</v>
      </c>
      <c r="P1082" s="254" t="str">
        <f>IF(ISBLANK(INDEX('Policy Characteristics'!J:J,MATCH($C1082,'Policy Characteristics'!$C:$C,0))),"",INDEX('Policy Characteristics'!J:J,MATCH($C1082,'Policy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82" s="254" t="str">
        <f>IF(ISBLANK(INDEX('Policy Characteristics'!K:K,MATCH($C1082,'Policy Characteristics'!$C:$C,0))),"",INDEX('Policy Characteristics'!K:K,MATCH($C1082,'Policy Characteristics'!$C:$C,0)))</f>
        <v>industry-ag-main.html#fuel-switching</v>
      </c>
      <c r="R1082" s="254" t="str">
        <f>IF(ISBLANK(INDEX('Policy Characteristics'!L:L,MATCH($C1082,'Policy Characteristics'!$C:$C,0))),"",INDEX('Policy Characteristics'!L:L,MATCH($C1082,'Policy Characteristics'!$C:$C,0)))</f>
        <v>industry-elec-and-hydrogen.html</v>
      </c>
    </row>
    <row r="1083" spans="1:18" x14ac:dyDescent="0.25">
      <c r="A1083" s="254" t="str">
        <f>IF(ISBLANK(INDEX('Policy Characteristics'!A:A,MATCH($C1083,'Policy Characteristics'!$C:$C,0))),"",INDEX('Policy Characteristics'!A:A,MATCH($C1083,'Policy Characteristics'!$C:$C,0)))</f>
        <v>Industry</v>
      </c>
      <c r="B1083" s="262" t="str">
        <f>IF(ISBLANK(INDEX('Policy Characteristics'!B:B,MATCH($C1083,'Policy Characteristics'!$C:$C,0))),"",INDEX('Policy Characteristics'!B:B,MATCH($C1083,'Policy Characteristics'!$C:$C,0)))</f>
        <v>Electrification</v>
      </c>
      <c r="C1083" s="254" t="str">
        <f t="shared" si="59"/>
        <v>Fraction of Eligible Industrial Energy Use Shifted to Electricity</v>
      </c>
      <c r="D1083" s="6" t="s">
        <v>3028</v>
      </c>
      <c r="E1083" s="1" t="s">
        <v>3917</v>
      </c>
      <c r="F1083" t="s">
        <v>2547</v>
      </c>
      <c r="G1083" s="45" t="s">
        <v>3892</v>
      </c>
      <c r="H1083" s="47">
        <f t="shared" si="58"/>
        <v>1082</v>
      </c>
      <c r="I1083" s="324" t="s">
        <v>40</v>
      </c>
      <c r="J1083" s="255" t="str">
        <f>IF(ISBLANK(INDEX('Policy Characteristics'!D:D,MATCH($C1083,'Policy Characteristics'!$C:$C,0))),"",INDEX('Policy Characteristics'!D:D,MATCH($C1083,'Policy Characteristics'!$C:$C,0)))</f>
        <v>Electrification</v>
      </c>
      <c r="K1083" s="254" t="str">
        <f>IF(ISBLANK(INDEX('Policy Characteristics'!E:E,MATCH($C1083,'Policy Characteristics'!$C:$C,0))),"",INDEX('Policy Characteristics'!E:E,MATCH($C1083,'Policy Characteristics'!$C:$C,0)))</f>
        <v>indst shift to electricity</v>
      </c>
      <c r="L1083" s="261">
        <f>IF(ISBLANK(INDEX('Policy Characteristics'!F:F,MATCH($C1083,'Policy Characteristics'!$C:$C,0))),"",INDEX('Policy Characteristics'!F:F,MATCH($C1083,'Policy Characteristics'!$C:$C,0)))</f>
        <v>0</v>
      </c>
      <c r="M1083" s="261">
        <f>IF(ISBLANK(INDEX('Policy Characteristics'!G:G,MATCH($C1083,'Policy Characteristics'!$C:$C,0))),"",INDEX('Policy Characteristics'!G:G,MATCH($C1083,'Policy Characteristics'!$C:$C,0)))</f>
        <v>1</v>
      </c>
      <c r="N1083" s="261">
        <f>IF(ISBLANK(INDEX('Policy Characteristics'!H:H,MATCH($C1083,'Policy Characteristics'!$C:$C,0))),"",INDEX('Policy Characteristics'!H:H,MATCH($C1083,'Policy Characteristics'!$C:$C,0)))</f>
        <v>0.01</v>
      </c>
      <c r="O1083" s="254" t="str">
        <f>IF(ISBLANK(INDEX('Policy Characteristics'!I:I,MATCH($C1083,'Policy Characteristics'!$C:$C,0))),"",INDEX('Policy Characteristics'!I:I,MATCH($C1083,'Policy Characteristics'!$C:$C,0)))</f>
        <v>% of fuel shifted</v>
      </c>
      <c r="P1083" s="254" t="str">
        <f>IF(ISBLANK(INDEX('Policy Characteristics'!J:J,MATCH($C1083,'Policy Characteristics'!$C:$C,0))),"",INDEX('Policy Characteristics'!J:J,MATCH($C1083,'Policy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83" s="254" t="str">
        <f>IF(ISBLANK(INDEX('Policy Characteristics'!K:K,MATCH($C1083,'Policy Characteristics'!$C:$C,0))),"",INDEX('Policy Characteristics'!K:K,MATCH($C1083,'Policy Characteristics'!$C:$C,0)))</f>
        <v>industry-ag-main.html#fuel-switching</v>
      </c>
      <c r="R1083" s="254" t="str">
        <f>IF(ISBLANK(INDEX('Policy Characteristics'!L:L,MATCH($C1083,'Policy Characteristics'!$C:$C,0))),"",INDEX('Policy Characteristics'!L:L,MATCH($C1083,'Policy Characteristics'!$C:$C,0)))</f>
        <v>industry-elec-and-hydrogen.html</v>
      </c>
    </row>
    <row r="1084" spans="1:18" x14ac:dyDescent="0.25">
      <c r="A1084" s="254" t="str">
        <f>IF(ISBLANK(INDEX('Policy Characteristics'!A:A,MATCH($C1084,'Policy Characteristics'!$C:$C,0))),"",INDEX('Policy Characteristics'!A:A,MATCH($C1084,'Policy Characteristics'!$C:$C,0)))</f>
        <v>Industry</v>
      </c>
      <c r="B1084" s="262" t="str">
        <f>IF(ISBLANK(INDEX('Policy Characteristics'!B:B,MATCH($C1084,'Policy Characteristics'!$C:$C,0))),"",INDEX('Policy Characteristics'!B:B,MATCH($C1084,'Policy Characteristics'!$C:$C,0)))</f>
        <v>Electrification</v>
      </c>
      <c r="C1084" s="254" t="str">
        <f t="shared" si="59"/>
        <v>Fraction of Eligible Industrial Energy Use Shifted to Electricity</v>
      </c>
      <c r="D1084" s="6" t="s">
        <v>3029</v>
      </c>
      <c r="E1084" s="1" t="s">
        <v>3459</v>
      </c>
      <c r="F1084" t="s">
        <v>2991</v>
      </c>
      <c r="G1084" s="45" t="s">
        <v>3465</v>
      </c>
      <c r="H1084" s="47">
        <f t="shared" si="58"/>
        <v>1083</v>
      </c>
      <c r="I1084" s="324" t="s">
        <v>40</v>
      </c>
      <c r="J1084" s="255" t="str">
        <f>IF(ISBLANK(INDEX('Policy Characteristics'!D:D,MATCH($C1084,'Policy Characteristics'!$C:$C,0))),"",INDEX('Policy Characteristics'!D:D,MATCH($C1084,'Policy Characteristics'!$C:$C,0)))</f>
        <v>Electrification</v>
      </c>
      <c r="K1084" s="254" t="str">
        <f>IF(ISBLANK(INDEX('Policy Characteristics'!E:E,MATCH($C1084,'Policy Characteristics'!$C:$C,0))),"",INDEX('Policy Characteristics'!E:E,MATCH($C1084,'Policy Characteristics'!$C:$C,0)))</f>
        <v>indst shift to electricity</v>
      </c>
      <c r="L1084" s="261">
        <f>IF(ISBLANK(INDEX('Policy Characteristics'!F:F,MATCH($C1084,'Policy Characteristics'!$C:$C,0))),"",INDEX('Policy Characteristics'!F:F,MATCH($C1084,'Policy Characteristics'!$C:$C,0)))</f>
        <v>0</v>
      </c>
      <c r="M1084" s="261">
        <f>IF(ISBLANK(INDEX('Policy Characteristics'!G:G,MATCH($C1084,'Policy Characteristics'!$C:$C,0))),"",INDEX('Policy Characteristics'!G:G,MATCH($C1084,'Policy Characteristics'!$C:$C,0)))</f>
        <v>1</v>
      </c>
      <c r="N1084" s="261">
        <f>IF(ISBLANK(INDEX('Policy Characteristics'!H:H,MATCH($C1084,'Policy Characteristics'!$C:$C,0))),"",INDEX('Policy Characteristics'!H:H,MATCH($C1084,'Policy Characteristics'!$C:$C,0)))</f>
        <v>0.01</v>
      </c>
      <c r="O1084" s="254" t="str">
        <f>IF(ISBLANK(INDEX('Policy Characteristics'!I:I,MATCH($C1084,'Policy Characteristics'!$C:$C,0))),"",INDEX('Policy Characteristics'!I:I,MATCH($C1084,'Policy Characteristics'!$C:$C,0)))</f>
        <v>% of fuel shifted</v>
      </c>
      <c r="P1084" s="254" t="str">
        <f>IF(ISBLANK(INDEX('Policy Characteristics'!J:J,MATCH($C1084,'Policy Characteristics'!$C:$C,0))),"",INDEX('Policy Characteristics'!J:J,MATCH($C1084,'Policy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84" s="254" t="str">
        <f>IF(ISBLANK(INDEX('Policy Characteristics'!K:K,MATCH($C1084,'Policy Characteristics'!$C:$C,0))),"",INDEX('Policy Characteristics'!K:K,MATCH($C1084,'Policy Characteristics'!$C:$C,0)))</f>
        <v>industry-ag-main.html#fuel-switching</v>
      </c>
      <c r="R1084" s="254" t="str">
        <f>IF(ISBLANK(INDEX('Policy Characteristics'!L:L,MATCH($C1084,'Policy Characteristics'!$C:$C,0))),"",INDEX('Policy Characteristics'!L:L,MATCH($C1084,'Policy Characteristics'!$C:$C,0)))</f>
        <v>industry-elec-and-hydrogen.html</v>
      </c>
    </row>
    <row r="1085" spans="1:18" x14ac:dyDescent="0.25">
      <c r="A1085" s="254" t="str">
        <f>IF(ISBLANK(INDEX('Policy Characteristics'!A:A,MATCH($C1085,'Policy Characteristics'!$C:$C,0))),"",INDEX('Policy Characteristics'!A:A,MATCH($C1085,'Policy Characteristics'!$C:$C,0)))</f>
        <v>Industry</v>
      </c>
      <c r="B1085" s="262" t="str">
        <f>IF(ISBLANK(INDEX('Policy Characteristics'!B:B,MATCH($C1085,'Policy Characteristics'!$C:$C,0))),"",INDEX('Policy Characteristics'!B:B,MATCH($C1085,'Policy Characteristics'!$C:$C,0)))</f>
        <v>Electrification</v>
      </c>
      <c r="C1085" s="254" t="str">
        <f t="shared" si="59"/>
        <v>Fraction of Eligible Industrial Energy Use Shifted to Electricity</v>
      </c>
      <c r="D1085" s="6" t="s">
        <v>3029</v>
      </c>
      <c r="E1085" s="1" t="s">
        <v>3460</v>
      </c>
      <c r="F1085" t="s">
        <v>2991</v>
      </c>
      <c r="G1085" s="45" t="s">
        <v>3466</v>
      </c>
      <c r="H1085" s="47">
        <f t="shared" si="58"/>
        <v>1084</v>
      </c>
      <c r="I1085" s="324" t="s">
        <v>40</v>
      </c>
      <c r="J1085" s="255" t="str">
        <f>IF(ISBLANK(INDEX('Policy Characteristics'!D:D,MATCH($C1085,'Policy Characteristics'!$C:$C,0))),"",INDEX('Policy Characteristics'!D:D,MATCH($C1085,'Policy Characteristics'!$C:$C,0)))</f>
        <v>Electrification</v>
      </c>
      <c r="K1085" s="254" t="str">
        <f>IF(ISBLANK(INDEX('Policy Characteristics'!E:E,MATCH($C1085,'Policy Characteristics'!$C:$C,0))),"",INDEX('Policy Characteristics'!E:E,MATCH($C1085,'Policy Characteristics'!$C:$C,0)))</f>
        <v>indst shift to electricity</v>
      </c>
      <c r="L1085" s="261">
        <f>IF(ISBLANK(INDEX('Policy Characteristics'!F:F,MATCH($C1085,'Policy Characteristics'!$C:$C,0))),"",INDEX('Policy Characteristics'!F:F,MATCH($C1085,'Policy Characteristics'!$C:$C,0)))</f>
        <v>0</v>
      </c>
      <c r="M1085" s="261">
        <f>IF(ISBLANK(INDEX('Policy Characteristics'!G:G,MATCH($C1085,'Policy Characteristics'!$C:$C,0))),"",INDEX('Policy Characteristics'!G:G,MATCH($C1085,'Policy Characteristics'!$C:$C,0)))</f>
        <v>1</v>
      </c>
      <c r="N1085" s="261">
        <f>IF(ISBLANK(INDEX('Policy Characteristics'!H:H,MATCH($C1085,'Policy Characteristics'!$C:$C,0))),"",INDEX('Policy Characteristics'!H:H,MATCH($C1085,'Policy Characteristics'!$C:$C,0)))</f>
        <v>0.01</v>
      </c>
      <c r="O1085" s="254" t="str">
        <f>IF(ISBLANK(INDEX('Policy Characteristics'!I:I,MATCH($C1085,'Policy Characteristics'!$C:$C,0))),"",INDEX('Policy Characteristics'!I:I,MATCH($C1085,'Policy Characteristics'!$C:$C,0)))</f>
        <v>% of fuel shifted</v>
      </c>
      <c r="P1085" s="254" t="str">
        <f>IF(ISBLANK(INDEX('Policy Characteristics'!J:J,MATCH($C1085,'Policy Characteristics'!$C:$C,0))),"",INDEX('Policy Characteristics'!J:J,MATCH($C1085,'Policy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85" s="254" t="str">
        <f>IF(ISBLANK(INDEX('Policy Characteristics'!K:K,MATCH($C1085,'Policy Characteristics'!$C:$C,0))),"",INDEX('Policy Characteristics'!K:K,MATCH($C1085,'Policy Characteristics'!$C:$C,0)))</f>
        <v>industry-ag-main.html#fuel-switching</v>
      </c>
      <c r="R1085" s="254" t="str">
        <f>IF(ISBLANK(INDEX('Policy Characteristics'!L:L,MATCH($C1085,'Policy Characteristics'!$C:$C,0))),"",INDEX('Policy Characteristics'!L:L,MATCH($C1085,'Policy Characteristics'!$C:$C,0)))</f>
        <v>industry-elec-and-hydrogen.html</v>
      </c>
    </row>
    <row r="1086" spans="1:18" x14ac:dyDescent="0.25">
      <c r="A1086" s="254" t="str">
        <f>IF(ISBLANK(INDEX('Policy Characteristics'!A:A,MATCH($C1086,'Policy Characteristics'!$C:$C,0))),"",INDEX('Policy Characteristics'!A:A,MATCH($C1086,'Policy Characteristics'!$C:$C,0)))</f>
        <v>Industry</v>
      </c>
      <c r="B1086" s="262" t="str">
        <f>IF(ISBLANK(INDEX('Policy Characteristics'!B:B,MATCH($C1086,'Policy Characteristics'!$C:$C,0))),"",INDEX('Policy Characteristics'!B:B,MATCH($C1086,'Policy Characteristics'!$C:$C,0)))</f>
        <v>Electrification</v>
      </c>
      <c r="C1086" s="254" t="str">
        <f t="shared" si="59"/>
        <v>Fraction of Eligible Industrial Energy Use Shifted to Electricity</v>
      </c>
      <c r="D1086" s="6" t="s">
        <v>3029</v>
      </c>
      <c r="E1086" s="1" t="s">
        <v>3461</v>
      </c>
      <c r="F1086" t="s">
        <v>2991</v>
      </c>
      <c r="G1086" s="45" t="s">
        <v>3467</v>
      </c>
      <c r="H1086" s="47">
        <f t="shared" si="58"/>
        <v>1085</v>
      </c>
      <c r="I1086" s="324" t="s">
        <v>40</v>
      </c>
      <c r="J1086" s="255" t="str">
        <f>IF(ISBLANK(INDEX('Policy Characteristics'!D:D,MATCH($C1086,'Policy Characteristics'!$C:$C,0))),"",INDEX('Policy Characteristics'!D:D,MATCH($C1086,'Policy Characteristics'!$C:$C,0)))</f>
        <v>Electrification</v>
      </c>
      <c r="K1086" s="254" t="str">
        <f>IF(ISBLANK(INDEX('Policy Characteristics'!E:E,MATCH($C1086,'Policy Characteristics'!$C:$C,0))),"",INDEX('Policy Characteristics'!E:E,MATCH($C1086,'Policy Characteristics'!$C:$C,0)))</f>
        <v>indst shift to electricity</v>
      </c>
      <c r="L1086" s="261">
        <f>IF(ISBLANK(INDEX('Policy Characteristics'!F:F,MATCH($C1086,'Policy Characteristics'!$C:$C,0))),"",INDEX('Policy Characteristics'!F:F,MATCH($C1086,'Policy Characteristics'!$C:$C,0)))</f>
        <v>0</v>
      </c>
      <c r="M1086" s="261">
        <f>IF(ISBLANK(INDEX('Policy Characteristics'!G:G,MATCH($C1086,'Policy Characteristics'!$C:$C,0))),"",INDEX('Policy Characteristics'!G:G,MATCH($C1086,'Policy Characteristics'!$C:$C,0)))</f>
        <v>1</v>
      </c>
      <c r="N1086" s="261">
        <f>IF(ISBLANK(INDEX('Policy Characteristics'!H:H,MATCH($C1086,'Policy Characteristics'!$C:$C,0))),"",INDEX('Policy Characteristics'!H:H,MATCH($C1086,'Policy Characteristics'!$C:$C,0)))</f>
        <v>0.01</v>
      </c>
      <c r="O1086" s="254" t="str">
        <f>IF(ISBLANK(INDEX('Policy Characteristics'!I:I,MATCH($C1086,'Policy Characteristics'!$C:$C,0))),"",INDEX('Policy Characteristics'!I:I,MATCH($C1086,'Policy Characteristics'!$C:$C,0)))</f>
        <v>% of fuel shifted</v>
      </c>
      <c r="P1086" s="254" t="str">
        <f>IF(ISBLANK(INDEX('Policy Characteristics'!J:J,MATCH($C1086,'Policy Characteristics'!$C:$C,0))),"",INDEX('Policy Characteristics'!J:J,MATCH($C1086,'Policy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86" s="254" t="str">
        <f>IF(ISBLANK(INDEX('Policy Characteristics'!K:K,MATCH($C1086,'Policy Characteristics'!$C:$C,0))),"",INDEX('Policy Characteristics'!K:K,MATCH($C1086,'Policy Characteristics'!$C:$C,0)))</f>
        <v>industry-ag-main.html#fuel-switching</v>
      </c>
      <c r="R1086" s="254" t="str">
        <f>IF(ISBLANK(INDEX('Policy Characteristics'!L:L,MATCH($C1086,'Policy Characteristics'!$C:$C,0))),"",INDEX('Policy Characteristics'!L:L,MATCH($C1086,'Policy Characteristics'!$C:$C,0)))</f>
        <v>industry-elec-and-hydrogen.html</v>
      </c>
    </row>
    <row r="1087" spans="1:18" x14ac:dyDescent="0.25">
      <c r="A1087" s="254" t="str">
        <f>IF(ISBLANK(INDEX('Policy Characteristics'!A:A,MATCH($C1087,'Policy Characteristics'!$C:$C,0))),"",INDEX('Policy Characteristics'!A:A,MATCH($C1087,'Policy Characteristics'!$C:$C,0)))</f>
        <v>Industry</v>
      </c>
      <c r="B1087" s="262" t="str">
        <f>IF(ISBLANK(INDEX('Policy Characteristics'!B:B,MATCH($C1087,'Policy Characteristics'!$C:$C,0))),"",INDEX('Policy Characteristics'!B:B,MATCH($C1087,'Policy Characteristics'!$C:$C,0)))</f>
        <v>Electrification</v>
      </c>
      <c r="C1087" s="254" t="str">
        <f t="shared" si="59"/>
        <v>Fraction of Eligible Industrial Energy Use Shifted to Electricity</v>
      </c>
      <c r="D1087" s="6" t="s">
        <v>3029</v>
      </c>
      <c r="E1087" s="1" t="s">
        <v>3462</v>
      </c>
      <c r="F1087" t="s">
        <v>2991</v>
      </c>
      <c r="G1087" s="45" t="s">
        <v>3468</v>
      </c>
      <c r="H1087" s="47">
        <f t="shared" si="58"/>
        <v>1086</v>
      </c>
      <c r="I1087" s="324" t="s">
        <v>40</v>
      </c>
      <c r="J1087" s="255" t="str">
        <f>IF(ISBLANK(INDEX('Policy Characteristics'!D:D,MATCH($C1087,'Policy Characteristics'!$C:$C,0))),"",INDEX('Policy Characteristics'!D:D,MATCH($C1087,'Policy Characteristics'!$C:$C,0)))</f>
        <v>Electrification</v>
      </c>
      <c r="K1087" s="254" t="str">
        <f>IF(ISBLANK(INDEX('Policy Characteristics'!E:E,MATCH($C1087,'Policy Characteristics'!$C:$C,0))),"",INDEX('Policy Characteristics'!E:E,MATCH($C1087,'Policy Characteristics'!$C:$C,0)))</f>
        <v>indst shift to electricity</v>
      </c>
      <c r="L1087" s="261">
        <f>IF(ISBLANK(INDEX('Policy Characteristics'!F:F,MATCH($C1087,'Policy Characteristics'!$C:$C,0))),"",INDEX('Policy Characteristics'!F:F,MATCH($C1087,'Policy Characteristics'!$C:$C,0)))</f>
        <v>0</v>
      </c>
      <c r="M1087" s="261">
        <f>IF(ISBLANK(INDEX('Policy Characteristics'!G:G,MATCH($C1087,'Policy Characteristics'!$C:$C,0))),"",INDEX('Policy Characteristics'!G:G,MATCH($C1087,'Policy Characteristics'!$C:$C,0)))</f>
        <v>1</v>
      </c>
      <c r="N1087" s="261">
        <f>IF(ISBLANK(INDEX('Policy Characteristics'!H:H,MATCH($C1087,'Policy Characteristics'!$C:$C,0))),"",INDEX('Policy Characteristics'!H:H,MATCH($C1087,'Policy Characteristics'!$C:$C,0)))</f>
        <v>0.01</v>
      </c>
      <c r="O1087" s="254" t="str">
        <f>IF(ISBLANK(INDEX('Policy Characteristics'!I:I,MATCH($C1087,'Policy Characteristics'!$C:$C,0))),"",INDEX('Policy Characteristics'!I:I,MATCH($C1087,'Policy Characteristics'!$C:$C,0)))</f>
        <v>% of fuel shifted</v>
      </c>
      <c r="P1087" s="254" t="str">
        <f>IF(ISBLANK(INDEX('Policy Characteristics'!J:J,MATCH($C1087,'Policy Characteristics'!$C:$C,0))),"",INDEX('Policy Characteristics'!J:J,MATCH($C1087,'Policy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87" s="254" t="str">
        <f>IF(ISBLANK(INDEX('Policy Characteristics'!K:K,MATCH($C1087,'Policy Characteristics'!$C:$C,0))),"",INDEX('Policy Characteristics'!K:K,MATCH($C1087,'Policy Characteristics'!$C:$C,0)))</f>
        <v>industry-ag-main.html#fuel-switching</v>
      </c>
      <c r="R1087" s="254" t="str">
        <f>IF(ISBLANK(INDEX('Policy Characteristics'!L:L,MATCH($C1087,'Policy Characteristics'!$C:$C,0))),"",INDEX('Policy Characteristics'!L:L,MATCH($C1087,'Policy Characteristics'!$C:$C,0)))</f>
        <v>industry-elec-and-hydrogen.html</v>
      </c>
    </row>
    <row r="1088" spans="1:18" x14ac:dyDescent="0.25">
      <c r="A1088" s="254" t="str">
        <f>IF(ISBLANK(INDEX('Policy Characteristics'!A:A,MATCH($C1088,'Policy Characteristics'!$C:$C,0))),"",INDEX('Policy Characteristics'!A:A,MATCH($C1088,'Policy Characteristics'!$C:$C,0)))</f>
        <v>Industry</v>
      </c>
      <c r="B1088" s="262" t="str">
        <f>IF(ISBLANK(INDEX('Policy Characteristics'!B:B,MATCH($C1088,'Policy Characteristics'!$C:$C,0))),"",INDEX('Policy Characteristics'!B:B,MATCH($C1088,'Policy Characteristics'!$C:$C,0)))</f>
        <v>Electrification</v>
      </c>
      <c r="C1088" s="254" t="str">
        <f t="shared" si="59"/>
        <v>Fraction of Eligible Industrial Energy Use Shifted to Electricity</v>
      </c>
      <c r="D1088" s="6" t="s">
        <v>3029</v>
      </c>
      <c r="E1088" s="1" t="s">
        <v>3463</v>
      </c>
      <c r="F1088" t="s">
        <v>2991</v>
      </c>
      <c r="G1088" s="45" t="s">
        <v>3469</v>
      </c>
      <c r="H1088" s="47">
        <f t="shared" si="58"/>
        <v>1087</v>
      </c>
      <c r="I1088" s="324" t="s">
        <v>40</v>
      </c>
      <c r="J1088" s="255" t="str">
        <f>IF(ISBLANK(INDEX('Policy Characteristics'!D:D,MATCH($C1088,'Policy Characteristics'!$C:$C,0))),"",INDEX('Policy Characteristics'!D:D,MATCH($C1088,'Policy Characteristics'!$C:$C,0)))</f>
        <v>Electrification</v>
      </c>
      <c r="K1088" s="254" t="str">
        <f>IF(ISBLANK(INDEX('Policy Characteristics'!E:E,MATCH($C1088,'Policy Characteristics'!$C:$C,0))),"",INDEX('Policy Characteristics'!E:E,MATCH($C1088,'Policy Characteristics'!$C:$C,0)))</f>
        <v>indst shift to electricity</v>
      </c>
      <c r="L1088" s="261">
        <f>IF(ISBLANK(INDEX('Policy Characteristics'!F:F,MATCH($C1088,'Policy Characteristics'!$C:$C,0))),"",INDEX('Policy Characteristics'!F:F,MATCH($C1088,'Policy Characteristics'!$C:$C,0)))</f>
        <v>0</v>
      </c>
      <c r="M1088" s="261">
        <f>IF(ISBLANK(INDEX('Policy Characteristics'!G:G,MATCH($C1088,'Policy Characteristics'!$C:$C,0))),"",INDEX('Policy Characteristics'!G:G,MATCH($C1088,'Policy Characteristics'!$C:$C,0)))</f>
        <v>1</v>
      </c>
      <c r="N1088" s="261">
        <f>IF(ISBLANK(INDEX('Policy Characteristics'!H:H,MATCH($C1088,'Policy Characteristics'!$C:$C,0))),"",INDEX('Policy Characteristics'!H:H,MATCH($C1088,'Policy Characteristics'!$C:$C,0)))</f>
        <v>0.01</v>
      </c>
      <c r="O1088" s="254" t="str">
        <f>IF(ISBLANK(INDEX('Policy Characteristics'!I:I,MATCH($C1088,'Policy Characteristics'!$C:$C,0))),"",INDEX('Policy Characteristics'!I:I,MATCH($C1088,'Policy Characteristics'!$C:$C,0)))</f>
        <v>% of fuel shifted</v>
      </c>
      <c r="P1088" s="254" t="str">
        <f>IF(ISBLANK(INDEX('Policy Characteristics'!J:J,MATCH($C1088,'Policy Characteristics'!$C:$C,0))),"",INDEX('Policy Characteristics'!J:J,MATCH($C1088,'Policy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88" s="254" t="str">
        <f>IF(ISBLANK(INDEX('Policy Characteristics'!K:K,MATCH($C1088,'Policy Characteristics'!$C:$C,0))),"",INDEX('Policy Characteristics'!K:K,MATCH($C1088,'Policy Characteristics'!$C:$C,0)))</f>
        <v>industry-ag-main.html#fuel-switching</v>
      </c>
      <c r="R1088" s="254" t="str">
        <f>IF(ISBLANK(INDEX('Policy Characteristics'!L:L,MATCH($C1088,'Policy Characteristics'!$C:$C,0))),"",INDEX('Policy Characteristics'!L:L,MATCH($C1088,'Policy Characteristics'!$C:$C,0)))</f>
        <v>industry-elec-and-hydrogen.html</v>
      </c>
    </row>
    <row r="1089" spans="1:18" x14ac:dyDescent="0.25">
      <c r="A1089" s="254" t="str">
        <f>IF(ISBLANK(INDEX('Policy Characteristics'!A:A,MATCH($C1089,'Policy Characteristics'!$C:$C,0))),"",INDEX('Policy Characteristics'!A:A,MATCH($C1089,'Policy Characteristics'!$C:$C,0)))</f>
        <v>Industry</v>
      </c>
      <c r="B1089" s="262" t="str">
        <f>IF(ISBLANK(INDEX('Policy Characteristics'!B:B,MATCH($C1089,'Policy Characteristics'!$C:$C,0))),"",INDEX('Policy Characteristics'!B:B,MATCH($C1089,'Policy Characteristics'!$C:$C,0)))</f>
        <v>Electrification</v>
      </c>
      <c r="C1089" s="254" t="str">
        <f t="shared" si="59"/>
        <v>Fraction of Eligible Industrial Energy Use Shifted to Electricity</v>
      </c>
      <c r="D1089" s="6" t="s">
        <v>3029</v>
      </c>
      <c r="E1089" s="1" t="s">
        <v>3464</v>
      </c>
      <c r="F1089" t="s">
        <v>2991</v>
      </c>
      <c r="G1089" s="45" t="s">
        <v>3470</v>
      </c>
      <c r="H1089" s="47">
        <f t="shared" si="58"/>
        <v>1088</v>
      </c>
      <c r="I1089" s="324" t="s">
        <v>40</v>
      </c>
      <c r="J1089" s="255" t="str">
        <f>IF(ISBLANK(INDEX('Policy Characteristics'!D:D,MATCH($C1089,'Policy Characteristics'!$C:$C,0))),"",INDEX('Policy Characteristics'!D:D,MATCH($C1089,'Policy Characteristics'!$C:$C,0)))</f>
        <v>Electrification</v>
      </c>
      <c r="K1089" s="254" t="str">
        <f>IF(ISBLANK(INDEX('Policy Characteristics'!E:E,MATCH($C1089,'Policy Characteristics'!$C:$C,0))),"",INDEX('Policy Characteristics'!E:E,MATCH($C1089,'Policy Characteristics'!$C:$C,0)))</f>
        <v>indst shift to electricity</v>
      </c>
      <c r="L1089" s="261">
        <f>IF(ISBLANK(INDEX('Policy Characteristics'!F:F,MATCH($C1089,'Policy Characteristics'!$C:$C,0))),"",INDEX('Policy Characteristics'!F:F,MATCH($C1089,'Policy Characteristics'!$C:$C,0)))</f>
        <v>0</v>
      </c>
      <c r="M1089" s="261">
        <f>IF(ISBLANK(INDEX('Policy Characteristics'!G:G,MATCH($C1089,'Policy Characteristics'!$C:$C,0))),"",INDEX('Policy Characteristics'!G:G,MATCH($C1089,'Policy Characteristics'!$C:$C,0)))</f>
        <v>1</v>
      </c>
      <c r="N1089" s="261">
        <f>IF(ISBLANK(INDEX('Policy Characteristics'!H:H,MATCH($C1089,'Policy Characteristics'!$C:$C,0))),"",INDEX('Policy Characteristics'!H:H,MATCH($C1089,'Policy Characteristics'!$C:$C,0)))</f>
        <v>0.01</v>
      </c>
      <c r="O1089" s="254" t="str">
        <f>IF(ISBLANK(INDEX('Policy Characteristics'!I:I,MATCH($C1089,'Policy Characteristics'!$C:$C,0))),"",INDEX('Policy Characteristics'!I:I,MATCH($C1089,'Policy Characteristics'!$C:$C,0)))</f>
        <v>% of fuel shifted</v>
      </c>
      <c r="P1089" s="254" t="str">
        <f>IF(ISBLANK(INDEX('Policy Characteristics'!J:J,MATCH($C1089,'Policy Characteristics'!$C:$C,0))),"",INDEX('Policy Characteristics'!J:J,MATCH($C1089,'Policy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89" s="254" t="str">
        <f>IF(ISBLANK(INDEX('Policy Characteristics'!K:K,MATCH($C1089,'Policy Characteristics'!$C:$C,0))),"",INDEX('Policy Characteristics'!K:K,MATCH($C1089,'Policy Characteristics'!$C:$C,0)))</f>
        <v>industry-ag-main.html#fuel-switching</v>
      </c>
      <c r="R1089" s="254" t="str">
        <f>IF(ISBLANK(INDEX('Policy Characteristics'!L:L,MATCH($C1089,'Policy Characteristics'!$C:$C,0))),"",INDEX('Policy Characteristics'!L:L,MATCH($C1089,'Policy Characteristics'!$C:$C,0)))</f>
        <v>industry-elec-and-hydrogen.html</v>
      </c>
    </row>
    <row r="1090" spans="1:18" x14ac:dyDescent="0.25">
      <c r="A1090" s="254" t="str">
        <f>IF(ISBLANK(INDEX('Policy Characteristics'!A:A,MATCH($C1090,'Policy Characteristics'!$C:$C,0))),"",INDEX('Policy Characteristics'!A:A,MATCH($C1090,'Policy Characteristics'!$C:$C,0)))</f>
        <v>Industry</v>
      </c>
      <c r="B1090" s="262" t="str">
        <f>IF(ISBLANK(INDEX('Policy Characteristics'!B:B,MATCH($C1090,'Policy Characteristics'!$C:$C,0))),"",INDEX('Policy Characteristics'!B:B,MATCH($C1090,'Policy Characteristics'!$C:$C,0)))</f>
        <v>Electrification</v>
      </c>
      <c r="C1090" s="254" t="str">
        <f t="shared" si="59"/>
        <v>Fraction of Eligible Industrial Energy Use Shifted to Electricity</v>
      </c>
      <c r="D1090" s="6" t="s">
        <v>3029</v>
      </c>
      <c r="E1090" s="1" t="s">
        <v>3570</v>
      </c>
      <c r="F1090" t="s">
        <v>2991</v>
      </c>
      <c r="G1090" s="45" t="s">
        <v>3471</v>
      </c>
      <c r="H1090" s="47">
        <f t="shared" si="58"/>
        <v>1089</v>
      </c>
      <c r="I1090" s="324" t="s">
        <v>40</v>
      </c>
      <c r="J1090" s="255" t="str">
        <f>IF(ISBLANK(INDEX('Policy Characteristics'!D:D,MATCH($C1090,'Policy Characteristics'!$C:$C,0))),"",INDEX('Policy Characteristics'!D:D,MATCH($C1090,'Policy Characteristics'!$C:$C,0)))</f>
        <v>Electrification</v>
      </c>
      <c r="K1090" s="254" t="str">
        <f>IF(ISBLANK(INDEX('Policy Characteristics'!E:E,MATCH($C1090,'Policy Characteristics'!$C:$C,0))),"",INDEX('Policy Characteristics'!E:E,MATCH($C1090,'Policy Characteristics'!$C:$C,0)))</f>
        <v>indst shift to electricity</v>
      </c>
      <c r="L1090" s="261">
        <f>IF(ISBLANK(INDEX('Policy Characteristics'!F:F,MATCH($C1090,'Policy Characteristics'!$C:$C,0))),"",INDEX('Policy Characteristics'!F:F,MATCH($C1090,'Policy Characteristics'!$C:$C,0)))</f>
        <v>0</v>
      </c>
      <c r="M1090" s="261">
        <f>IF(ISBLANK(INDEX('Policy Characteristics'!G:G,MATCH($C1090,'Policy Characteristics'!$C:$C,0))),"",INDEX('Policy Characteristics'!G:G,MATCH($C1090,'Policy Characteristics'!$C:$C,0)))</f>
        <v>1</v>
      </c>
      <c r="N1090" s="261">
        <f>IF(ISBLANK(INDEX('Policy Characteristics'!H:H,MATCH($C1090,'Policy Characteristics'!$C:$C,0))),"",INDEX('Policy Characteristics'!H:H,MATCH($C1090,'Policy Characteristics'!$C:$C,0)))</f>
        <v>0.01</v>
      </c>
      <c r="O1090" s="254" t="str">
        <f>IF(ISBLANK(INDEX('Policy Characteristics'!I:I,MATCH($C1090,'Policy Characteristics'!$C:$C,0))),"",INDEX('Policy Characteristics'!I:I,MATCH($C1090,'Policy Characteristics'!$C:$C,0)))</f>
        <v>% of fuel shifted</v>
      </c>
      <c r="P1090" s="254" t="str">
        <f>IF(ISBLANK(INDEX('Policy Characteristics'!J:J,MATCH($C1090,'Policy Characteristics'!$C:$C,0))),"",INDEX('Policy Characteristics'!J:J,MATCH($C1090,'Policy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90" s="254" t="str">
        <f>IF(ISBLANK(INDEX('Policy Characteristics'!K:K,MATCH($C1090,'Policy Characteristics'!$C:$C,0))),"",INDEX('Policy Characteristics'!K:K,MATCH($C1090,'Policy Characteristics'!$C:$C,0)))</f>
        <v>industry-ag-main.html#fuel-switching</v>
      </c>
      <c r="R1090" s="254" t="str">
        <f>IF(ISBLANK(INDEX('Policy Characteristics'!L:L,MATCH($C1090,'Policy Characteristics'!$C:$C,0))),"",INDEX('Policy Characteristics'!L:L,MATCH($C1090,'Policy Characteristics'!$C:$C,0)))</f>
        <v>industry-elec-and-hydrogen.html</v>
      </c>
    </row>
    <row r="1091" spans="1:18" x14ac:dyDescent="0.25">
      <c r="A1091" s="254" t="str">
        <f>IF(ISBLANK(INDEX('Policy Characteristics'!A:A,MATCH($C1091,'Policy Characteristics'!$C:$C,0))),"",INDEX('Policy Characteristics'!A:A,MATCH($C1091,'Policy Characteristics'!$C:$C,0)))</f>
        <v>Industry</v>
      </c>
      <c r="B1091" s="262" t="str">
        <f>IF(ISBLANK(INDEX('Policy Characteristics'!B:B,MATCH($C1091,'Policy Characteristics'!$C:$C,0))),"",INDEX('Policy Characteristics'!B:B,MATCH($C1091,'Policy Characteristics'!$C:$C,0)))</f>
        <v>Electrification</v>
      </c>
      <c r="C1091" s="254" t="str">
        <f t="shared" si="59"/>
        <v>Fraction of Eligible Industrial Energy Use Shifted to Electricity</v>
      </c>
      <c r="D1091" s="6" t="s">
        <v>3029</v>
      </c>
      <c r="E1091" s="1" t="s">
        <v>3915</v>
      </c>
      <c r="F1091" t="s">
        <v>2991</v>
      </c>
      <c r="G1091" s="45" t="s">
        <v>3891</v>
      </c>
      <c r="H1091" s="47">
        <f t="shared" ref="H1091:H1154" si="60">H1090+1</f>
        <v>1090</v>
      </c>
      <c r="I1091" s="324" t="s">
        <v>40</v>
      </c>
      <c r="J1091" s="255" t="str">
        <f>IF(ISBLANK(INDEX('Policy Characteristics'!D:D,MATCH($C1091,'Policy Characteristics'!$C:$C,0))),"",INDEX('Policy Characteristics'!D:D,MATCH($C1091,'Policy Characteristics'!$C:$C,0)))</f>
        <v>Electrification</v>
      </c>
      <c r="K1091" s="254" t="str">
        <f>IF(ISBLANK(INDEX('Policy Characteristics'!E:E,MATCH($C1091,'Policy Characteristics'!$C:$C,0))),"",INDEX('Policy Characteristics'!E:E,MATCH($C1091,'Policy Characteristics'!$C:$C,0)))</f>
        <v>indst shift to electricity</v>
      </c>
      <c r="L1091" s="261">
        <f>IF(ISBLANK(INDEX('Policy Characteristics'!F:F,MATCH($C1091,'Policy Characteristics'!$C:$C,0))),"",INDEX('Policy Characteristics'!F:F,MATCH($C1091,'Policy Characteristics'!$C:$C,0)))</f>
        <v>0</v>
      </c>
      <c r="M1091" s="261">
        <f>IF(ISBLANK(INDEX('Policy Characteristics'!G:G,MATCH($C1091,'Policy Characteristics'!$C:$C,0))),"",INDEX('Policy Characteristics'!G:G,MATCH($C1091,'Policy Characteristics'!$C:$C,0)))</f>
        <v>1</v>
      </c>
      <c r="N1091" s="261">
        <f>IF(ISBLANK(INDEX('Policy Characteristics'!H:H,MATCH($C1091,'Policy Characteristics'!$C:$C,0))),"",INDEX('Policy Characteristics'!H:H,MATCH($C1091,'Policy Characteristics'!$C:$C,0)))</f>
        <v>0.01</v>
      </c>
      <c r="O1091" s="254" t="str">
        <f>IF(ISBLANK(INDEX('Policy Characteristics'!I:I,MATCH($C1091,'Policy Characteristics'!$C:$C,0))),"",INDEX('Policy Characteristics'!I:I,MATCH($C1091,'Policy Characteristics'!$C:$C,0)))</f>
        <v>% of fuel shifted</v>
      </c>
      <c r="P1091" s="254" t="str">
        <f>IF(ISBLANK(INDEX('Policy Characteristics'!J:J,MATCH($C1091,'Policy Characteristics'!$C:$C,0))),"",INDEX('Policy Characteristics'!J:J,MATCH($C1091,'Policy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91" s="254" t="str">
        <f>IF(ISBLANK(INDEX('Policy Characteristics'!K:K,MATCH($C1091,'Policy Characteristics'!$C:$C,0))),"",INDEX('Policy Characteristics'!K:K,MATCH($C1091,'Policy Characteristics'!$C:$C,0)))</f>
        <v>industry-ag-main.html#fuel-switching</v>
      </c>
      <c r="R1091" s="254" t="str">
        <f>IF(ISBLANK(INDEX('Policy Characteristics'!L:L,MATCH($C1091,'Policy Characteristics'!$C:$C,0))),"",INDEX('Policy Characteristics'!L:L,MATCH($C1091,'Policy Characteristics'!$C:$C,0)))</f>
        <v>industry-elec-and-hydrogen.html</v>
      </c>
    </row>
    <row r="1092" spans="1:18" x14ac:dyDescent="0.25">
      <c r="A1092" s="254" t="str">
        <f>IF(ISBLANK(INDEX('Policy Characteristics'!A:A,MATCH($C1092,'Policy Characteristics'!$C:$C,0))),"",INDEX('Policy Characteristics'!A:A,MATCH($C1092,'Policy Characteristics'!$C:$C,0)))</f>
        <v>Industry</v>
      </c>
      <c r="B1092" s="262" t="str">
        <f>IF(ISBLANK(INDEX('Policy Characteristics'!B:B,MATCH($C1092,'Policy Characteristics'!$C:$C,0))),"",INDEX('Policy Characteristics'!B:B,MATCH($C1092,'Policy Characteristics'!$C:$C,0)))</f>
        <v>Electrification</v>
      </c>
      <c r="C1092" s="254" t="str">
        <f t="shared" si="59"/>
        <v>Fraction of Eligible Industrial Energy Use Shifted to Electricity</v>
      </c>
      <c r="D1092" s="6" t="s">
        <v>3029</v>
      </c>
      <c r="E1092" s="1" t="s">
        <v>3916</v>
      </c>
      <c r="F1092" t="s">
        <v>2991</v>
      </c>
      <c r="G1092" s="45" t="s">
        <v>3890</v>
      </c>
      <c r="H1092" s="47">
        <f t="shared" si="60"/>
        <v>1091</v>
      </c>
      <c r="I1092" s="324" t="s">
        <v>40</v>
      </c>
      <c r="J1092" s="255" t="str">
        <f>IF(ISBLANK(INDEX('Policy Characteristics'!D:D,MATCH($C1092,'Policy Characteristics'!$C:$C,0))),"",INDEX('Policy Characteristics'!D:D,MATCH($C1092,'Policy Characteristics'!$C:$C,0)))</f>
        <v>Electrification</v>
      </c>
      <c r="K1092" s="254" t="str">
        <f>IF(ISBLANK(INDEX('Policy Characteristics'!E:E,MATCH($C1092,'Policy Characteristics'!$C:$C,0))),"",INDEX('Policy Characteristics'!E:E,MATCH($C1092,'Policy Characteristics'!$C:$C,0)))</f>
        <v>indst shift to electricity</v>
      </c>
      <c r="L1092" s="261">
        <f>IF(ISBLANK(INDEX('Policy Characteristics'!F:F,MATCH($C1092,'Policy Characteristics'!$C:$C,0))),"",INDEX('Policy Characteristics'!F:F,MATCH($C1092,'Policy Characteristics'!$C:$C,0)))</f>
        <v>0</v>
      </c>
      <c r="M1092" s="261">
        <f>IF(ISBLANK(INDEX('Policy Characteristics'!G:G,MATCH($C1092,'Policy Characteristics'!$C:$C,0))),"",INDEX('Policy Characteristics'!G:G,MATCH($C1092,'Policy Characteristics'!$C:$C,0)))</f>
        <v>1</v>
      </c>
      <c r="N1092" s="261">
        <f>IF(ISBLANK(INDEX('Policy Characteristics'!H:H,MATCH($C1092,'Policy Characteristics'!$C:$C,0))),"",INDEX('Policy Characteristics'!H:H,MATCH($C1092,'Policy Characteristics'!$C:$C,0)))</f>
        <v>0.01</v>
      </c>
      <c r="O1092" s="254" t="str">
        <f>IF(ISBLANK(INDEX('Policy Characteristics'!I:I,MATCH($C1092,'Policy Characteristics'!$C:$C,0))),"",INDEX('Policy Characteristics'!I:I,MATCH($C1092,'Policy Characteristics'!$C:$C,0)))</f>
        <v>% of fuel shifted</v>
      </c>
      <c r="P1092" s="254" t="str">
        <f>IF(ISBLANK(INDEX('Policy Characteristics'!J:J,MATCH($C1092,'Policy Characteristics'!$C:$C,0))),"",INDEX('Policy Characteristics'!J:J,MATCH($C1092,'Policy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92" s="254" t="str">
        <f>IF(ISBLANK(INDEX('Policy Characteristics'!K:K,MATCH($C1092,'Policy Characteristics'!$C:$C,0))),"",INDEX('Policy Characteristics'!K:K,MATCH($C1092,'Policy Characteristics'!$C:$C,0)))</f>
        <v>industry-ag-main.html#fuel-switching</v>
      </c>
      <c r="R1092" s="254" t="str">
        <f>IF(ISBLANK(INDEX('Policy Characteristics'!L:L,MATCH($C1092,'Policy Characteristics'!$C:$C,0))),"",INDEX('Policy Characteristics'!L:L,MATCH($C1092,'Policy Characteristics'!$C:$C,0)))</f>
        <v>industry-elec-and-hydrogen.html</v>
      </c>
    </row>
    <row r="1093" spans="1:18" x14ac:dyDescent="0.25">
      <c r="A1093" s="254" t="str">
        <f>IF(ISBLANK(INDEX('Policy Characteristics'!A:A,MATCH($C1093,'Policy Characteristics'!$C:$C,0))),"",INDEX('Policy Characteristics'!A:A,MATCH($C1093,'Policy Characteristics'!$C:$C,0)))</f>
        <v>Industry</v>
      </c>
      <c r="B1093" s="262" t="str">
        <f>IF(ISBLANK(INDEX('Policy Characteristics'!B:B,MATCH($C1093,'Policy Characteristics'!$C:$C,0))),"",INDEX('Policy Characteristics'!B:B,MATCH($C1093,'Policy Characteristics'!$C:$C,0)))</f>
        <v>Electrification</v>
      </c>
      <c r="C1093" s="254" t="str">
        <f t="shared" si="59"/>
        <v>Fraction of Eligible Industrial Energy Use Shifted to Electricity</v>
      </c>
      <c r="D1093" s="6" t="s">
        <v>3029</v>
      </c>
      <c r="E1093" s="1" t="s">
        <v>3917</v>
      </c>
      <c r="F1093" t="s">
        <v>2991</v>
      </c>
      <c r="G1093" s="45" t="s">
        <v>3892</v>
      </c>
      <c r="H1093" s="47">
        <f t="shared" si="60"/>
        <v>1092</v>
      </c>
      <c r="I1093" s="324" t="s">
        <v>40</v>
      </c>
      <c r="J1093" s="255" t="str">
        <f>IF(ISBLANK(INDEX('Policy Characteristics'!D:D,MATCH($C1093,'Policy Characteristics'!$C:$C,0))),"",INDEX('Policy Characteristics'!D:D,MATCH($C1093,'Policy Characteristics'!$C:$C,0)))</f>
        <v>Electrification</v>
      </c>
      <c r="K1093" s="254" t="str">
        <f>IF(ISBLANK(INDEX('Policy Characteristics'!E:E,MATCH($C1093,'Policy Characteristics'!$C:$C,0))),"",INDEX('Policy Characteristics'!E:E,MATCH($C1093,'Policy Characteristics'!$C:$C,0)))</f>
        <v>indst shift to electricity</v>
      </c>
      <c r="L1093" s="261">
        <f>IF(ISBLANK(INDEX('Policy Characteristics'!F:F,MATCH($C1093,'Policy Characteristics'!$C:$C,0))),"",INDEX('Policy Characteristics'!F:F,MATCH($C1093,'Policy Characteristics'!$C:$C,0)))</f>
        <v>0</v>
      </c>
      <c r="M1093" s="261">
        <f>IF(ISBLANK(INDEX('Policy Characteristics'!G:G,MATCH($C1093,'Policy Characteristics'!$C:$C,0))),"",INDEX('Policy Characteristics'!G:G,MATCH($C1093,'Policy Characteristics'!$C:$C,0)))</f>
        <v>1</v>
      </c>
      <c r="N1093" s="261">
        <f>IF(ISBLANK(INDEX('Policy Characteristics'!H:H,MATCH($C1093,'Policy Characteristics'!$C:$C,0))),"",INDEX('Policy Characteristics'!H:H,MATCH($C1093,'Policy Characteristics'!$C:$C,0)))</f>
        <v>0.01</v>
      </c>
      <c r="O1093" s="254" t="str">
        <f>IF(ISBLANK(INDEX('Policy Characteristics'!I:I,MATCH($C1093,'Policy Characteristics'!$C:$C,0))),"",INDEX('Policy Characteristics'!I:I,MATCH($C1093,'Policy Characteristics'!$C:$C,0)))</f>
        <v>% of fuel shifted</v>
      </c>
      <c r="P1093" s="254" t="str">
        <f>IF(ISBLANK(INDEX('Policy Characteristics'!J:J,MATCH($C1093,'Policy Characteristics'!$C:$C,0))),"",INDEX('Policy Characteristics'!J:J,MATCH($C1093,'Policy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93" s="254" t="str">
        <f>IF(ISBLANK(INDEX('Policy Characteristics'!K:K,MATCH($C1093,'Policy Characteristics'!$C:$C,0))),"",INDEX('Policy Characteristics'!K:K,MATCH($C1093,'Policy Characteristics'!$C:$C,0)))</f>
        <v>industry-ag-main.html#fuel-switching</v>
      </c>
      <c r="R1093" s="254" t="str">
        <f>IF(ISBLANK(INDEX('Policy Characteristics'!L:L,MATCH($C1093,'Policy Characteristics'!$C:$C,0))),"",INDEX('Policy Characteristics'!L:L,MATCH($C1093,'Policy Characteristics'!$C:$C,0)))</f>
        <v>industry-elec-and-hydrogen.html</v>
      </c>
    </row>
    <row r="1094" spans="1:18" x14ac:dyDescent="0.25">
      <c r="A1094" s="254" t="str">
        <f>IF(ISBLANK(INDEX('Policy Characteristics'!A:A,MATCH($C1094,'Policy Characteristics'!$C:$C,0))),"",INDEX('Policy Characteristics'!A:A,MATCH($C1094,'Policy Characteristics'!$C:$C,0)))</f>
        <v>Industry</v>
      </c>
      <c r="B1094" s="262" t="str">
        <f>IF(ISBLANK(INDEX('Policy Characteristics'!B:B,MATCH($C1094,'Policy Characteristics'!$C:$C,0))),"",INDEX('Policy Characteristics'!B:B,MATCH($C1094,'Policy Characteristics'!$C:$C,0)))</f>
        <v>Electrification</v>
      </c>
      <c r="C1094" s="254" t="str">
        <f t="shared" si="59"/>
        <v>Fraction of Eligible Industrial Energy Use Shifted to Electricity</v>
      </c>
      <c r="D1094" s="6" t="s">
        <v>3030</v>
      </c>
      <c r="E1094" s="1" t="s">
        <v>3459</v>
      </c>
      <c r="F1094" t="s">
        <v>2992</v>
      </c>
      <c r="G1094" s="45" t="s">
        <v>3465</v>
      </c>
      <c r="H1094" s="47">
        <f t="shared" si="60"/>
        <v>1093</v>
      </c>
      <c r="I1094" s="324" t="s">
        <v>40</v>
      </c>
      <c r="J1094" s="255" t="str">
        <f>IF(ISBLANK(INDEX('Policy Characteristics'!D:D,MATCH($C1094,'Policy Characteristics'!$C:$C,0))),"",INDEX('Policy Characteristics'!D:D,MATCH($C1094,'Policy Characteristics'!$C:$C,0)))</f>
        <v>Electrification</v>
      </c>
      <c r="K1094" s="254" t="str">
        <f>IF(ISBLANK(INDEX('Policy Characteristics'!E:E,MATCH($C1094,'Policy Characteristics'!$C:$C,0))),"",INDEX('Policy Characteristics'!E:E,MATCH($C1094,'Policy Characteristics'!$C:$C,0)))</f>
        <v>indst shift to electricity</v>
      </c>
      <c r="L1094" s="261">
        <f>IF(ISBLANK(INDEX('Policy Characteristics'!F:F,MATCH($C1094,'Policy Characteristics'!$C:$C,0))),"",INDEX('Policy Characteristics'!F:F,MATCH($C1094,'Policy Characteristics'!$C:$C,0)))</f>
        <v>0</v>
      </c>
      <c r="M1094" s="261">
        <f>IF(ISBLANK(INDEX('Policy Characteristics'!G:G,MATCH($C1094,'Policy Characteristics'!$C:$C,0))),"",INDEX('Policy Characteristics'!G:G,MATCH($C1094,'Policy Characteristics'!$C:$C,0)))</f>
        <v>1</v>
      </c>
      <c r="N1094" s="261">
        <f>IF(ISBLANK(INDEX('Policy Characteristics'!H:H,MATCH($C1094,'Policy Characteristics'!$C:$C,0))),"",INDEX('Policy Characteristics'!H:H,MATCH($C1094,'Policy Characteristics'!$C:$C,0)))</f>
        <v>0.01</v>
      </c>
      <c r="O1094" s="254" t="str">
        <f>IF(ISBLANK(INDEX('Policy Characteristics'!I:I,MATCH($C1094,'Policy Characteristics'!$C:$C,0))),"",INDEX('Policy Characteristics'!I:I,MATCH($C1094,'Policy Characteristics'!$C:$C,0)))</f>
        <v>% of fuel shifted</v>
      </c>
      <c r="P1094" s="254" t="str">
        <f>IF(ISBLANK(INDEX('Policy Characteristics'!J:J,MATCH($C1094,'Policy Characteristics'!$C:$C,0))),"",INDEX('Policy Characteristics'!J:J,MATCH($C1094,'Policy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94" s="254" t="str">
        <f>IF(ISBLANK(INDEX('Policy Characteristics'!K:K,MATCH($C1094,'Policy Characteristics'!$C:$C,0))),"",INDEX('Policy Characteristics'!K:K,MATCH($C1094,'Policy Characteristics'!$C:$C,0)))</f>
        <v>industry-ag-main.html#fuel-switching</v>
      </c>
      <c r="R1094" s="254" t="str">
        <f>IF(ISBLANK(INDEX('Policy Characteristics'!L:L,MATCH($C1094,'Policy Characteristics'!$C:$C,0))),"",INDEX('Policy Characteristics'!L:L,MATCH($C1094,'Policy Characteristics'!$C:$C,0)))</f>
        <v>industry-elec-and-hydrogen.html</v>
      </c>
    </row>
    <row r="1095" spans="1:18" x14ac:dyDescent="0.25">
      <c r="A1095" s="254" t="str">
        <f>IF(ISBLANK(INDEX('Policy Characteristics'!A:A,MATCH($C1095,'Policy Characteristics'!$C:$C,0))),"",INDEX('Policy Characteristics'!A:A,MATCH($C1095,'Policy Characteristics'!$C:$C,0)))</f>
        <v>Industry</v>
      </c>
      <c r="B1095" s="262" t="str">
        <f>IF(ISBLANK(INDEX('Policy Characteristics'!B:B,MATCH($C1095,'Policy Characteristics'!$C:$C,0))),"",INDEX('Policy Characteristics'!B:B,MATCH($C1095,'Policy Characteristics'!$C:$C,0)))</f>
        <v>Electrification</v>
      </c>
      <c r="C1095" s="254" t="str">
        <f t="shared" si="59"/>
        <v>Fraction of Eligible Industrial Energy Use Shifted to Electricity</v>
      </c>
      <c r="D1095" s="6" t="s">
        <v>3030</v>
      </c>
      <c r="E1095" s="1" t="s">
        <v>3460</v>
      </c>
      <c r="F1095" t="s">
        <v>2992</v>
      </c>
      <c r="G1095" s="45" t="s">
        <v>3466</v>
      </c>
      <c r="H1095" s="47">
        <f t="shared" si="60"/>
        <v>1094</v>
      </c>
      <c r="I1095" s="324" t="s">
        <v>40</v>
      </c>
      <c r="J1095" s="255" t="str">
        <f>IF(ISBLANK(INDEX('Policy Characteristics'!D:D,MATCH($C1095,'Policy Characteristics'!$C:$C,0))),"",INDEX('Policy Characteristics'!D:D,MATCH($C1095,'Policy Characteristics'!$C:$C,0)))</f>
        <v>Electrification</v>
      </c>
      <c r="K1095" s="254" t="str">
        <f>IF(ISBLANK(INDEX('Policy Characteristics'!E:E,MATCH($C1095,'Policy Characteristics'!$C:$C,0))),"",INDEX('Policy Characteristics'!E:E,MATCH($C1095,'Policy Characteristics'!$C:$C,0)))</f>
        <v>indst shift to electricity</v>
      </c>
      <c r="L1095" s="261">
        <f>IF(ISBLANK(INDEX('Policy Characteristics'!F:F,MATCH($C1095,'Policy Characteristics'!$C:$C,0))),"",INDEX('Policy Characteristics'!F:F,MATCH($C1095,'Policy Characteristics'!$C:$C,0)))</f>
        <v>0</v>
      </c>
      <c r="M1095" s="261">
        <f>IF(ISBLANK(INDEX('Policy Characteristics'!G:G,MATCH($C1095,'Policy Characteristics'!$C:$C,0))),"",INDEX('Policy Characteristics'!G:G,MATCH($C1095,'Policy Characteristics'!$C:$C,0)))</f>
        <v>1</v>
      </c>
      <c r="N1095" s="261">
        <f>IF(ISBLANK(INDEX('Policy Characteristics'!H:H,MATCH($C1095,'Policy Characteristics'!$C:$C,0))),"",INDEX('Policy Characteristics'!H:H,MATCH($C1095,'Policy Characteristics'!$C:$C,0)))</f>
        <v>0.01</v>
      </c>
      <c r="O1095" s="254" t="str">
        <f>IF(ISBLANK(INDEX('Policy Characteristics'!I:I,MATCH($C1095,'Policy Characteristics'!$C:$C,0))),"",INDEX('Policy Characteristics'!I:I,MATCH($C1095,'Policy Characteristics'!$C:$C,0)))</f>
        <v>% of fuel shifted</v>
      </c>
      <c r="P1095" s="254" t="str">
        <f>IF(ISBLANK(INDEX('Policy Characteristics'!J:J,MATCH($C1095,'Policy Characteristics'!$C:$C,0))),"",INDEX('Policy Characteristics'!J:J,MATCH($C1095,'Policy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95" s="254" t="str">
        <f>IF(ISBLANK(INDEX('Policy Characteristics'!K:K,MATCH($C1095,'Policy Characteristics'!$C:$C,0))),"",INDEX('Policy Characteristics'!K:K,MATCH($C1095,'Policy Characteristics'!$C:$C,0)))</f>
        <v>industry-ag-main.html#fuel-switching</v>
      </c>
      <c r="R1095" s="254" t="str">
        <f>IF(ISBLANK(INDEX('Policy Characteristics'!L:L,MATCH($C1095,'Policy Characteristics'!$C:$C,0))),"",INDEX('Policy Characteristics'!L:L,MATCH($C1095,'Policy Characteristics'!$C:$C,0)))</f>
        <v>industry-elec-and-hydrogen.html</v>
      </c>
    </row>
    <row r="1096" spans="1:18" x14ac:dyDescent="0.25">
      <c r="A1096" s="254" t="str">
        <f>IF(ISBLANK(INDEX('Policy Characteristics'!A:A,MATCH($C1096,'Policy Characteristics'!$C:$C,0))),"",INDEX('Policy Characteristics'!A:A,MATCH($C1096,'Policy Characteristics'!$C:$C,0)))</f>
        <v>Industry</v>
      </c>
      <c r="B1096" s="262" t="str">
        <f>IF(ISBLANK(INDEX('Policy Characteristics'!B:B,MATCH($C1096,'Policy Characteristics'!$C:$C,0))),"",INDEX('Policy Characteristics'!B:B,MATCH($C1096,'Policy Characteristics'!$C:$C,0)))</f>
        <v>Electrification</v>
      </c>
      <c r="C1096" s="254" t="str">
        <f t="shared" si="59"/>
        <v>Fraction of Eligible Industrial Energy Use Shifted to Electricity</v>
      </c>
      <c r="D1096" s="6" t="s">
        <v>3030</v>
      </c>
      <c r="E1096" s="1" t="s">
        <v>3461</v>
      </c>
      <c r="F1096" t="s">
        <v>2992</v>
      </c>
      <c r="G1096" s="45" t="s">
        <v>3467</v>
      </c>
      <c r="H1096" s="47">
        <f t="shared" si="60"/>
        <v>1095</v>
      </c>
      <c r="I1096" s="324" t="s">
        <v>40</v>
      </c>
      <c r="J1096" s="255" t="str">
        <f>IF(ISBLANK(INDEX('Policy Characteristics'!D:D,MATCH($C1096,'Policy Characteristics'!$C:$C,0))),"",INDEX('Policy Characteristics'!D:D,MATCH($C1096,'Policy Characteristics'!$C:$C,0)))</f>
        <v>Electrification</v>
      </c>
      <c r="K1096" s="254" t="str">
        <f>IF(ISBLANK(INDEX('Policy Characteristics'!E:E,MATCH($C1096,'Policy Characteristics'!$C:$C,0))),"",INDEX('Policy Characteristics'!E:E,MATCH($C1096,'Policy Characteristics'!$C:$C,0)))</f>
        <v>indst shift to electricity</v>
      </c>
      <c r="L1096" s="261">
        <f>IF(ISBLANK(INDEX('Policy Characteristics'!F:F,MATCH($C1096,'Policy Characteristics'!$C:$C,0))),"",INDEX('Policy Characteristics'!F:F,MATCH($C1096,'Policy Characteristics'!$C:$C,0)))</f>
        <v>0</v>
      </c>
      <c r="M1096" s="261">
        <f>IF(ISBLANK(INDEX('Policy Characteristics'!G:G,MATCH($C1096,'Policy Characteristics'!$C:$C,0))),"",INDEX('Policy Characteristics'!G:G,MATCH($C1096,'Policy Characteristics'!$C:$C,0)))</f>
        <v>1</v>
      </c>
      <c r="N1096" s="261">
        <f>IF(ISBLANK(INDEX('Policy Characteristics'!H:H,MATCH($C1096,'Policy Characteristics'!$C:$C,0))),"",INDEX('Policy Characteristics'!H:H,MATCH($C1096,'Policy Characteristics'!$C:$C,0)))</f>
        <v>0.01</v>
      </c>
      <c r="O1096" s="254" t="str">
        <f>IF(ISBLANK(INDEX('Policy Characteristics'!I:I,MATCH($C1096,'Policy Characteristics'!$C:$C,0))),"",INDEX('Policy Characteristics'!I:I,MATCH($C1096,'Policy Characteristics'!$C:$C,0)))</f>
        <v>% of fuel shifted</v>
      </c>
      <c r="P1096" s="254" t="str">
        <f>IF(ISBLANK(INDEX('Policy Characteristics'!J:J,MATCH($C1096,'Policy Characteristics'!$C:$C,0))),"",INDEX('Policy Characteristics'!J:J,MATCH($C1096,'Policy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96" s="254" t="str">
        <f>IF(ISBLANK(INDEX('Policy Characteristics'!K:K,MATCH($C1096,'Policy Characteristics'!$C:$C,0))),"",INDEX('Policy Characteristics'!K:K,MATCH($C1096,'Policy Characteristics'!$C:$C,0)))</f>
        <v>industry-ag-main.html#fuel-switching</v>
      </c>
      <c r="R1096" s="254" t="str">
        <f>IF(ISBLANK(INDEX('Policy Characteristics'!L:L,MATCH($C1096,'Policy Characteristics'!$C:$C,0))),"",INDEX('Policy Characteristics'!L:L,MATCH($C1096,'Policy Characteristics'!$C:$C,0)))</f>
        <v>industry-elec-and-hydrogen.html</v>
      </c>
    </row>
    <row r="1097" spans="1:18" x14ac:dyDescent="0.25">
      <c r="A1097" s="254" t="str">
        <f>IF(ISBLANK(INDEX('Policy Characteristics'!A:A,MATCH($C1097,'Policy Characteristics'!$C:$C,0))),"",INDEX('Policy Characteristics'!A:A,MATCH($C1097,'Policy Characteristics'!$C:$C,0)))</f>
        <v>Industry</v>
      </c>
      <c r="B1097" s="262" t="str">
        <f>IF(ISBLANK(INDEX('Policy Characteristics'!B:B,MATCH($C1097,'Policy Characteristics'!$C:$C,0))),"",INDEX('Policy Characteristics'!B:B,MATCH($C1097,'Policy Characteristics'!$C:$C,0)))</f>
        <v>Electrification</v>
      </c>
      <c r="C1097" s="254" t="str">
        <f t="shared" si="59"/>
        <v>Fraction of Eligible Industrial Energy Use Shifted to Electricity</v>
      </c>
      <c r="D1097" s="6" t="s">
        <v>3030</v>
      </c>
      <c r="E1097" s="1" t="s">
        <v>3462</v>
      </c>
      <c r="F1097" t="s">
        <v>2992</v>
      </c>
      <c r="G1097" s="45" t="s">
        <v>3468</v>
      </c>
      <c r="H1097" s="47">
        <f t="shared" si="60"/>
        <v>1096</v>
      </c>
      <c r="I1097" s="324" t="s">
        <v>40</v>
      </c>
      <c r="J1097" s="255" t="str">
        <f>IF(ISBLANK(INDEX('Policy Characteristics'!D:D,MATCH($C1097,'Policy Characteristics'!$C:$C,0))),"",INDEX('Policy Characteristics'!D:D,MATCH($C1097,'Policy Characteristics'!$C:$C,0)))</f>
        <v>Electrification</v>
      </c>
      <c r="K1097" s="254" t="str">
        <f>IF(ISBLANK(INDEX('Policy Characteristics'!E:E,MATCH($C1097,'Policy Characteristics'!$C:$C,0))),"",INDEX('Policy Characteristics'!E:E,MATCH($C1097,'Policy Characteristics'!$C:$C,0)))</f>
        <v>indst shift to electricity</v>
      </c>
      <c r="L1097" s="261">
        <f>IF(ISBLANK(INDEX('Policy Characteristics'!F:F,MATCH($C1097,'Policy Characteristics'!$C:$C,0))),"",INDEX('Policy Characteristics'!F:F,MATCH($C1097,'Policy Characteristics'!$C:$C,0)))</f>
        <v>0</v>
      </c>
      <c r="M1097" s="261">
        <f>IF(ISBLANK(INDEX('Policy Characteristics'!G:G,MATCH($C1097,'Policy Characteristics'!$C:$C,0))),"",INDEX('Policy Characteristics'!G:G,MATCH($C1097,'Policy Characteristics'!$C:$C,0)))</f>
        <v>1</v>
      </c>
      <c r="N1097" s="261">
        <f>IF(ISBLANK(INDEX('Policy Characteristics'!H:H,MATCH($C1097,'Policy Characteristics'!$C:$C,0))),"",INDEX('Policy Characteristics'!H:H,MATCH($C1097,'Policy Characteristics'!$C:$C,0)))</f>
        <v>0.01</v>
      </c>
      <c r="O1097" s="254" t="str">
        <f>IF(ISBLANK(INDEX('Policy Characteristics'!I:I,MATCH($C1097,'Policy Characteristics'!$C:$C,0))),"",INDEX('Policy Characteristics'!I:I,MATCH($C1097,'Policy Characteristics'!$C:$C,0)))</f>
        <v>% of fuel shifted</v>
      </c>
      <c r="P1097" s="254" t="str">
        <f>IF(ISBLANK(INDEX('Policy Characteristics'!J:J,MATCH($C1097,'Policy Characteristics'!$C:$C,0))),"",INDEX('Policy Characteristics'!J:J,MATCH($C1097,'Policy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97" s="254" t="str">
        <f>IF(ISBLANK(INDEX('Policy Characteristics'!K:K,MATCH($C1097,'Policy Characteristics'!$C:$C,0))),"",INDEX('Policy Characteristics'!K:K,MATCH($C1097,'Policy Characteristics'!$C:$C,0)))</f>
        <v>industry-ag-main.html#fuel-switching</v>
      </c>
      <c r="R1097" s="254" t="str">
        <f>IF(ISBLANK(INDEX('Policy Characteristics'!L:L,MATCH($C1097,'Policy Characteristics'!$C:$C,0))),"",INDEX('Policy Characteristics'!L:L,MATCH($C1097,'Policy Characteristics'!$C:$C,0)))</f>
        <v>industry-elec-and-hydrogen.html</v>
      </c>
    </row>
    <row r="1098" spans="1:18" x14ac:dyDescent="0.25">
      <c r="A1098" s="254" t="str">
        <f>IF(ISBLANK(INDEX('Policy Characteristics'!A:A,MATCH($C1098,'Policy Characteristics'!$C:$C,0))),"",INDEX('Policy Characteristics'!A:A,MATCH($C1098,'Policy Characteristics'!$C:$C,0)))</f>
        <v>Industry</v>
      </c>
      <c r="B1098" s="262" t="str">
        <f>IF(ISBLANK(INDEX('Policy Characteristics'!B:B,MATCH($C1098,'Policy Characteristics'!$C:$C,0))),"",INDEX('Policy Characteristics'!B:B,MATCH($C1098,'Policy Characteristics'!$C:$C,0)))</f>
        <v>Electrification</v>
      </c>
      <c r="C1098" s="254" t="str">
        <f t="shared" si="59"/>
        <v>Fraction of Eligible Industrial Energy Use Shifted to Electricity</v>
      </c>
      <c r="D1098" s="6" t="s">
        <v>3030</v>
      </c>
      <c r="E1098" s="1" t="s">
        <v>3463</v>
      </c>
      <c r="F1098" t="s">
        <v>2992</v>
      </c>
      <c r="G1098" s="45" t="s">
        <v>3469</v>
      </c>
      <c r="H1098" s="47">
        <f t="shared" si="60"/>
        <v>1097</v>
      </c>
      <c r="I1098" s="324" t="s">
        <v>40</v>
      </c>
      <c r="J1098" s="255" t="str">
        <f>IF(ISBLANK(INDEX('Policy Characteristics'!D:D,MATCH($C1098,'Policy Characteristics'!$C:$C,0))),"",INDEX('Policy Characteristics'!D:D,MATCH($C1098,'Policy Characteristics'!$C:$C,0)))</f>
        <v>Electrification</v>
      </c>
      <c r="K1098" s="254" t="str">
        <f>IF(ISBLANK(INDEX('Policy Characteristics'!E:E,MATCH($C1098,'Policy Characteristics'!$C:$C,0))),"",INDEX('Policy Characteristics'!E:E,MATCH($C1098,'Policy Characteristics'!$C:$C,0)))</f>
        <v>indst shift to electricity</v>
      </c>
      <c r="L1098" s="261">
        <f>IF(ISBLANK(INDEX('Policy Characteristics'!F:F,MATCH($C1098,'Policy Characteristics'!$C:$C,0))),"",INDEX('Policy Characteristics'!F:F,MATCH($C1098,'Policy Characteristics'!$C:$C,0)))</f>
        <v>0</v>
      </c>
      <c r="M1098" s="261">
        <f>IF(ISBLANK(INDEX('Policy Characteristics'!G:G,MATCH($C1098,'Policy Characteristics'!$C:$C,0))),"",INDEX('Policy Characteristics'!G:G,MATCH($C1098,'Policy Characteristics'!$C:$C,0)))</f>
        <v>1</v>
      </c>
      <c r="N1098" s="261">
        <f>IF(ISBLANK(INDEX('Policy Characteristics'!H:H,MATCH($C1098,'Policy Characteristics'!$C:$C,0))),"",INDEX('Policy Characteristics'!H:H,MATCH($C1098,'Policy Characteristics'!$C:$C,0)))</f>
        <v>0.01</v>
      </c>
      <c r="O1098" s="254" t="str">
        <f>IF(ISBLANK(INDEX('Policy Characteristics'!I:I,MATCH($C1098,'Policy Characteristics'!$C:$C,0))),"",INDEX('Policy Characteristics'!I:I,MATCH($C1098,'Policy Characteristics'!$C:$C,0)))</f>
        <v>% of fuel shifted</v>
      </c>
      <c r="P1098" s="254" t="str">
        <f>IF(ISBLANK(INDEX('Policy Characteristics'!J:J,MATCH($C1098,'Policy Characteristics'!$C:$C,0))),"",INDEX('Policy Characteristics'!J:J,MATCH($C1098,'Policy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98" s="254" t="str">
        <f>IF(ISBLANK(INDEX('Policy Characteristics'!K:K,MATCH($C1098,'Policy Characteristics'!$C:$C,0))),"",INDEX('Policy Characteristics'!K:K,MATCH($C1098,'Policy Characteristics'!$C:$C,0)))</f>
        <v>industry-ag-main.html#fuel-switching</v>
      </c>
      <c r="R1098" s="254" t="str">
        <f>IF(ISBLANK(INDEX('Policy Characteristics'!L:L,MATCH($C1098,'Policy Characteristics'!$C:$C,0))),"",INDEX('Policy Characteristics'!L:L,MATCH($C1098,'Policy Characteristics'!$C:$C,0)))</f>
        <v>industry-elec-and-hydrogen.html</v>
      </c>
    </row>
    <row r="1099" spans="1:18" x14ac:dyDescent="0.25">
      <c r="A1099" s="254" t="str">
        <f>IF(ISBLANK(INDEX('Policy Characteristics'!A:A,MATCH($C1099,'Policy Characteristics'!$C:$C,0))),"",INDEX('Policy Characteristics'!A:A,MATCH($C1099,'Policy Characteristics'!$C:$C,0)))</f>
        <v>Industry</v>
      </c>
      <c r="B1099" s="262" t="str">
        <f>IF(ISBLANK(INDEX('Policy Characteristics'!B:B,MATCH($C1099,'Policy Characteristics'!$C:$C,0))),"",INDEX('Policy Characteristics'!B:B,MATCH($C1099,'Policy Characteristics'!$C:$C,0)))</f>
        <v>Electrification</v>
      </c>
      <c r="C1099" s="254" t="str">
        <f t="shared" si="59"/>
        <v>Fraction of Eligible Industrial Energy Use Shifted to Electricity</v>
      </c>
      <c r="D1099" s="6" t="s">
        <v>3030</v>
      </c>
      <c r="E1099" s="1" t="s">
        <v>3464</v>
      </c>
      <c r="F1099" t="s">
        <v>2992</v>
      </c>
      <c r="G1099" s="45" t="s">
        <v>3470</v>
      </c>
      <c r="H1099" s="47">
        <f t="shared" si="60"/>
        <v>1098</v>
      </c>
      <c r="I1099" s="324" t="s">
        <v>40</v>
      </c>
      <c r="J1099" s="255" t="str">
        <f>IF(ISBLANK(INDEX('Policy Characteristics'!D:D,MATCH($C1099,'Policy Characteristics'!$C:$C,0))),"",INDEX('Policy Characteristics'!D:D,MATCH($C1099,'Policy Characteristics'!$C:$C,0)))</f>
        <v>Electrification</v>
      </c>
      <c r="K1099" s="254" t="str">
        <f>IF(ISBLANK(INDEX('Policy Characteristics'!E:E,MATCH($C1099,'Policy Characteristics'!$C:$C,0))),"",INDEX('Policy Characteristics'!E:E,MATCH($C1099,'Policy Characteristics'!$C:$C,0)))</f>
        <v>indst shift to electricity</v>
      </c>
      <c r="L1099" s="261">
        <f>IF(ISBLANK(INDEX('Policy Characteristics'!F:F,MATCH($C1099,'Policy Characteristics'!$C:$C,0))),"",INDEX('Policy Characteristics'!F:F,MATCH($C1099,'Policy Characteristics'!$C:$C,0)))</f>
        <v>0</v>
      </c>
      <c r="M1099" s="261">
        <f>IF(ISBLANK(INDEX('Policy Characteristics'!G:G,MATCH($C1099,'Policy Characteristics'!$C:$C,0))),"",INDEX('Policy Characteristics'!G:G,MATCH($C1099,'Policy Characteristics'!$C:$C,0)))</f>
        <v>1</v>
      </c>
      <c r="N1099" s="261">
        <f>IF(ISBLANK(INDEX('Policy Characteristics'!H:H,MATCH($C1099,'Policy Characteristics'!$C:$C,0))),"",INDEX('Policy Characteristics'!H:H,MATCH($C1099,'Policy Characteristics'!$C:$C,0)))</f>
        <v>0.01</v>
      </c>
      <c r="O1099" s="254" t="str">
        <f>IF(ISBLANK(INDEX('Policy Characteristics'!I:I,MATCH($C1099,'Policy Characteristics'!$C:$C,0))),"",INDEX('Policy Characteristics'!I:I,MATCH($C1099,'Policy Characteristics'!$C:$C,0)))</f>
        <v>% of fuel shifted</v>
      </c>
      <c r="P1099" s="254" t="str">
        <f>IF(ISBLANK(INDEX('Policy Characteristics'!J:J,MATCH($C1099,'Policy Characteristics'!$C:$C,0))),"",INDEX('Policy Characteristics'!J:J,MATCH($C1099,'Policy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099" s="254" t="str">
        <f>IF(ISBLANK(INDEX('Policy Characteristics'!K:K,MATCH($C1099,'Policy Characteristics'!$C:$C,0))),"",INDEX('Policy Characteristics'!K:K,MATCH($C1099,'Policy Characteristics'!$C:$C,0)))</f>
        <v>industry-ag-main.html#fuel-switching</v>
      </c>
      <c r="R1099" s="254" t="str">
        <f>IF(ISBLANK(INDEX('Policy Characteristics'!L:L,MATCH($C1099,'Policy Characteristics'!$C:$C,0))),"",INDEX('Policy Characteristics'!L:L,MATCH($C1099,'Policy Characteristics'!$C:$C,0)))</f>
        <v>industry-elec-and-hydrogen.html</v>
      </c>
    </row>
    <row r="1100" spans="1:18" x14ac:dyDescent="0.25">
      <c r="A1100" s="254" t="str">
        <f>IF(ISBLANK(INDEX('Policy Characteristics'!A:A,MATCH($C1100,'Policy Characteristics'!$C:$C,0))),"",INDEX('Policy Characteristics'!A:A,MATCH($C1100,'Policy Characteristics'!$C:$C,0)))</f>
        <v>Industry</v>
      </c>
      <c r="B1100" s="262" t="str">
        <f>IF(ISBLANK(INDEX('Policy Characteristics'!B:B,MATCH($C1100,'Policy Characteristics'!$C:$C,0))),"",INDEX('Policy Characteristics'!B:B,MATCH($C1100,'Policy Characteristics'!$C:$C,0)))</f>
        <v>Electrification</v>
      </c>
      <c r="C1100" s="254" t="str">
        <f t="shared" si="59"/>
        <v>Fraction of Eligible Industrial Energy Use Shifted to Electricity</v>
      </c>
      <c r="D1100" s="6" t="s">
        <v>3030</v>
      </c>
      <c r="E1100" s="1" t="s">
        <v>3570</v>
      </c>
      <c r="F1100" t="s">
        <v>2992</v>
      </c>
      <c r="G1100" s="45" t="s">
        <v>3471</v>
      </c>
      <c r="H1100" s="47">
        <f t="shared" si="60"/>
        <v>1099</v>
      </c>
      <c r="I1100" s="324" t="s">
        <v>40</v>
      </c>
      <c r="J1100" s="255" t="str">
        <f>IF(ISBLANK(INDEX('Policy Characteristics'!D:D,MATCH($C1100,'Policy Characteristics'!$C:$C,0))),"",INDEX('Policy Characteristics'!D:D,MATCH($C1100,'Policy Characteristics'!$C:$C,0)))</f>
        <v>Electrification</v>
      </c>
      <c r="K1100" s="254" t="str">
        <f>IF(ISBLANK(INDEX('Policy Characteristics'!E:E,MATCH($C1100,'Policy Characteristics'!$C:$C,0))),"",INDEX('Policy Characteristics'!E:E,MATCH($C1100,'Policy Characteristics'!$C:$C,0)))</f>
        <v>indst shift to electricity</v>
      </c>
      <c r="L1100" s="261">
        <f>IF(ISBLANK(INDEX('Policy Characteristics'!F:F,MATCH($C1100,'Policy Characteristics'!$C:$C,0))),"",INDEX('Policy Characteristics'!F:F,MATCH($C1100,'Policy Characteristics'!$C:$C,0)))</f>
        <v>0</v>
      </c>
      <c r="M1100" s="261">
        <f>IF(ISBLANK(INDEX('Policy Characteristics'!G:G,MATCH($C1100,'Policy Characteristics'!$C:$C,0))),"",INDEX('Policy Characteristics'!G:G,MATCH($C1100,'Policy Characteristics'!$C:$C,0)))</f>
        <v>1</v>
      </c>
      <c r="N1100" s="261">
        <f>IF(ISBLANK(INDEX('Policy Characteristics'!H:H,MATCH($C1100,'Policy Characteristics'!$C:$C,0))),"",INDEX('Policy Characteristics'!H:H,MATCH($C1100,'Policy Characteristics'!$C:$C,0)))</f>
        <v>0.01</v>
      </c>
      <c r="O1100" s="254" t="str">
        <f>IF(ISBLANK(INDEX('Policy Characteristics'!I:I,MATCH($C1100,'Policy Characteristics'!$C:$C,0))),"",INDEX('Policy Characteristics'!I:I,MATCH($C1100,'Policy Characteristics'!$C:$C,0)))</f>
        <v>% of fuel shifted</v>
      </c>
      <c r="P1100" s="254" t="str">
        <f>IF(ISBLANK(INDEX('Policy Characteristics'!J:J,MATCH($C1100,'Policy Characteristics'!$C:$C,0))),"",INDEX('Policy Characteristics'!J:J,MATCH($C1100,'Policy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00" s="254" t="str">
        <f>IF(ISBLANK(INDEX('Policy Characteristics'!K:K,MATCH($C1100,'Policy Characteristics'!$C:$C,0))),"",INDEX('Policy Characteristics'!K:K,MATCH($C1100,'Policy Characteristics'!$C:$C,0)))</f>
        <v>industry-ag-main.html#fuel-switching</v>
      </c>
      <c r="R1100" s="254" t="str">
        <f>IF(ISBLANK(INDEX('Policy Characteristics'!L:L,MATCH($C1100,'Policy Characteristics'!$C:$C,0))),"",INDEX('Policy Characteristics'!L:L,MATCH($C1100,'Policy Characteristics'!$C:$C,0)))</f>
        <v>industry-elec-and-hydrogen.html</v>
      </c>
    </row>
    <row r="1101" spans="1:18" x14ac:dyDescent="0.25">
      <c r="A1101" s="254" t="str">
        <f>IF(ISBLANK(INDEX('Policy Characteristics'!A:A,MATCH($C1101,'Policy Characteristics'!$C:$C,0))),"",INDEX('Policy Characteristics'!A:A,MATCH($C1101,'Policy Characteristics'!$C:$C,0)))</f>
        <v>Industry</v>
      </c>
      <c r="B1101" s="262" t="str">
        <f>IF(ISBLANK(INDEX('Policy Characteristics'!B:B,MATCH($C1101,'Policy Characteristics'!$C:$C,0))),"",INDEX('Policy Characteristics'!B:B,MATCH($C1101,'Policy Characteristics'!$C:$C,0)))</f>
        <v>Electrification</v>
      </c>
      <c r="C1101" s="254" t="str">
        <f t="shared" si="59"/>
        <v>Fraction of Eligible Industrial Energy Use Shifted to Electricity</v>
      </c>
      <c r="D1101" s="6" t="s">
        <v>3030</v>
      </c>
      <c r="E1101" s="1" t="s">
        <v>3915</v>
      </c>
      <c r="F1101" t="s">
        <v>2992</v>
      </c>
      <c r="G1101" s="45" t="s">
        <v>3891</v>
      </c>
      <c r="H1101" s="47">
        <f t="shared" si="60"/>
        <v>1100</v>
      </c>
      <c r="I1101" s="324" t="s">
        <v>40</v>
      </c>
      <c r="J1101" s="255" t="str">
        <f>IF(ISBLANK(INDEX('Policy Characteristics'!D:D,MATCH($C1101,'Policy Characteristics'!$C:$C,0))),"",INDEX('Policy Characteristics'!D:D,MATCH($C1101,'Policy Characteristics'!$C:$C,0)))</f>
        <v>Electrification</v>
      </c>
      <c r="K1101" s="254" t="str">
        <f>IF(ISBLANK(INDEX('Policy Characteristics'!E:E,MATCH($C1101,'Policy Characteristics'!$C:$C,0))),"",INDEX('Policy Characteristics'!E:E,MATCH($C1101,'Policy Characteristics'!$C:$C,0)))</f>
        <v>indst shift to electricity</v>
      </c>
      <c r="L1101" s="261">
        <f>IF(ISBLANK(INDEX('Policy Characteristics'!F:F,MATCH($C1101,'Policy Characteristics'!$C:$C,0))),"",INDEX('Policy Characteristics'!F:F,MATCH($C1101,'Policy Characteristics'!$C:$C,0)))</f>
        <v>0</v>
      </c>
      <c r="M1101" s="261">
        <f>IF(ISBLANK(INDEX('Policy Characteristics'!G:G,MATCH($C1101,'Policy Characteristics'!$C:$C,0))),"",INDEX('Policy Characteristics'!G:G,MATCH($C1101,'Policy Characteristics'!$C:$C,0)))</f>
        <v>1</v>
      </c>
      <c r="N1101" s="261">
        <f>IF(ISBLANK(INDEX('Policy Characteristics'!H:H,MATCH($C1101,'Policy Characteristics'!$C:$C,0))),"",INDEX('Policy Characteristics'!H:H,MATCH($C1101,'Policy Characteristics'!$C:$C,0)))</f>
        <v>0.01</v>
      </c>
      <c r="O1101" s="254" t="str">
        <f>IF(ISBLANK(INDEX('Policy Characteristics'!I:I,MATCH($C1101,'Policy Characteristics'!$C:$C,0))),"",INDEX('Policy Characteristics'!I:I,MATCH($C1101,'Policy Characteristics'!$C:$C,0)))</f>
        <v>% of fuel shifted</v>
      </c>
      <c r="P1101" s="254" t="str">
        <f>IF(ISBLANK(INDEX('Policy Characteristics'!J:J,MATCH($C1101,'Policy Characteristics'!$C:$C,0))),"",INDEX('Policy Characteristics'!J:J,MATCH($C1101,'Policy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01" s="254" t="str">
        <f>IF(ISBLANK(INDEX('Policy Characteristics'!K:K,MATCH($C1101,'Policy Characteristics'!$C:$C,0))),"",INDEX('Policy Characteristics'!K:K,MATCH($C1101,'Policy Characteristics'!$C:$C,0)))</f>
        <v>industry-ag-main.html#fuel-switching</v>
      </c>
      <c r="R1101" s="254" t="str">
        <f>IF(ISBLANK(INDEX('Policy Characteristics'!L:L,MATCH($C1101,'Policy Characteristics'!$C:$C,0))),"",INDEX('Policy Characteristics'!L:L,MATCH($C1101,'Policy Characteristics'!$C:$C,0)))</f>
        <v>industry-elec-and-hydrogen.html</v>
      </c>
    </row>
    <row r="1102" spans="1:18" x14ac:dyDescent="0.25">
      <c r="A1102" s="254" t="str">
        <f>IF(ISBLANK(INDEX('Policy Characteristics'!A:A,MATCH($C1102,'Policy Characteristics'!$C:$C,0))),"",INDEX('Policy Characteristics'!A:A,MATCH($C1102,'Policy Characteristics'!$C:$C,0)))</f>
        <v>Industry</v>
      </c>
      <c r="B1102" s="262" t="str">
        <f>IF(ISBLANK(INDEX('Policy Characteristics'!B:B,MATCH($C1102,'Policy Characteristics'!$C:$C,0))),"",INDEX('Policy Characteristics'!B:B,MATCH($C1102,'Policy Characteristics'!$C:$C,0)))</f>
        <v>Electrification</v>
      </c>
      <c r="C1102" s="254" t="str">
        <f t="shared" si="59"/>
        <v>Fraction of Eligible Industrial Energy Use Shifted to Electricity</v>
      </c>
      <c r="D1102" s="6" t="s">
        <v>3030</v>
      </c>
      <c r="E1102" s="1" t="s">
        <v>3916</v>
      </c>
      <c r="F1102" t="s">
        <v>2992</v>
      </c>
      <c r="G1102" s="45" t="s">
        <v>3890</v>
      </c>
      <c r="H1102" s="47">
        <f t="shared" si="60"/>
        <v>1101</v>
      </c>
      <c r="I1102" s="324" t="s">
        <v>40</v>
      </c>
      <c r="J1102" s="255" t="str">
        <f>IF(ISBLANK(INDEX('Policy Characteristics'!D:D,MATCH($C1102,'Policy Characteristics'!$C:$C,0))),"",INDEX('Policy Characteristics'!D:D,MATCH($C1102,'Policy Characteristics'!$C:$C,0)))</f>
        <v>Electrification</v>
      </c>
      <c r="K1102" s="254" t="str">
        <f>IF(ISBLANK(INDEX('Policy Characteristics'!E:E,MATCH($C1102,'Policy Characteristics'!$C:$C,0))),"",INDEX('Policy Characteristics'!E:E,MATCH($C1102,'Policy Characteristics'!$C:$C,0)))</f>
        <v>indst shift to electricity</v>
      </c>
      <c r="L1102" s="261">
        <f>IF(ISBLANK(INDEX('Policy Characteristics'!F:F,MATCH($C1102,'Policy Characteristics'!$C:$C,0))),"",INDEX('Policy Characteristics'!F:F,MATCH($C1102,'Policy Characteristics'!$C:$C,0)))</f>
        <v>0</v>
      </c>
      <c r="M1102" s="261">
        <f>IF(ISBLANK(INDEX('Policy Characteristics'!G:G,MATCH($C1102,'Policy Characteristics'!$C:$C,0))),"",INDEX('Policy Characteristics'!G:G,MATCH($C1102,'Policy Characteristics'!$C:$C,0)))</f>
        <v>1</v>
      </c>
      <c r="N1102" s="261">
        <f>IF(ISBLANK(INDEX('Policy Characteristics'!H:H,MATCH($C1102,'Policy Characteristics'!$C:$C,0))),"",INDEX('Policy Characteristics'!H:H,MATCH($C1102,'Policy Characteristics'!$C:$C,0)))</f>
        <v>0.01</v>
      </c>
      <c r="O1102" s="254" t="str">
        <f>IF(ISBLANK(INDEX('Policy Characteristics'!I:I,MATCH($C1102,'Policy Characteristics'!$C:$C,0))),"",INDEX('Policy Characteristics'!I:I,MATCH($C1102,'Policy Characteristics'!$C:$C,0)))</f>
        <v>% of fuel shifted</v>
      </c>
      <c r="P1102" s="254" t="str">
        <f>IF(ISBLANK(INDEX('Policy Characteristics'!J:J,MATCH($C1102,'Policy Characteristics'!$C:$C,0))),"",INDEX('Policy Characteristics'!J:J,MATCH($C1102,'Policy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02" s="254" t="str">
        <f>IF(ISBLANK(INDEX('Policy Characteristics'!K:K,MATCH($C1102,'Policy Characteristics'!$C:$C,0))),"",INDEX('Policy Characteristics'!K:K,MATCH($C1102,'Policy Characteristics'!$C:$C,0)))</f>
        <v>industry-ag-main.html#fuel-switching</v>
      </c>
      <c r="R1102" s="254" t="str">
        <f>IF(ISBLANK(INDEX('Policy Characteristics'!L:L,MATCH($C1102,'Policy Characteristics'!$C:$C,0))),"",INDEX('Policy Characteristics'!L:L,MATCH($C1102,'Policy Characteristics'!$C:$C,0)))</f>
        <v>industry-elec-and-hydrogen.html</v>
      </c>
    </row>
    <row r="1103" spans="1:18" x14ac:dyDescent="0.25">
      <c r="A1103" s="254" t="str">
        <f>IF(ISBLANK(INDEX('Policy Characteristics'!A:A,MATCH($C1103,'Policy Characteristics'!$C:$C,0))),"",INDEX('Policy Characteristics'!A:A,MATCH($C1103,'Policy Characteristics'!$C:$C,0)))</f>
        <v>Industry</v>
      </c>
      <c r="B1103" s="262" t="str">
        <f>IF(ISBLANK(INDEX('Policy Characteristics'!B:B,MATCH($C1103,'Policy Characteristics'!$C:$C,0))),"",INDEX('Policy Characteristics'!B:B,MATCH($C1103,'Policy Characteristics'!$C:$C,0)))</f>
        <v>Electrification</v>
      </c>
      <c r="C1103" s="254" t="str">
        <f t="shared" si="59"/>
        <v>Fraction of Eligible Industrial Energy Use Shifted to Electricity</v>
      </c>
      <c r="D1103" s="6" t="s">
        <v>3030</v>
      </c>
      <c r="E1103" s="1" t="s">
        <v>3917</v>
      </c>
      <c r="F1103" t="s">
        <v>2992</v>
      </c>
      <c r="G1103" s="45" t="s">
        <v>3892</v>
      </c>
      <c r="H1103" s="47">
        <f t="shared" si="60"/>
        <v>1102</v>
      </c>
      <c r="I1103" s="324" t="s">
        <v>40</v>
      </c>
      <c r="J1103" s="255" t="str">
        <f>IF(ISBLANK(INDEX('Policy Characteristics'!D:D,MATCH($C1103,'Policy Characteristics'!$C:$C,0))),"",INDEX('Policy Characteristics'!D:D,MATCH($C1103,'Policy Characteristics'!$C:$C,0)))</f>
        <v>Electrification</v>
      </c>
      <c r="K1103" s="254" t="str">
        <f>IF(ISBLANK(INDEX('Policy Characteristics'!E:E,MATCH($C1103,'Policy Characteristics'!$C:$C,0))),"",INDEX('Policy Characteristics'!E:E,MATCH($C1103,'Policy Characteristics'!$C:$C,0)))</f>
        <v>indst shift to electricity</v>
      </c>
      <c r="L1103" s="261">
        <f>IF(ISBLANK(INDEX('Policy Characteristics'!F:F,MATCH($C1103,'Policy Characteristics'!$C:$C,0))),"",INDEX('Policy Characteristics'!F:F,MATCH($C1103,'Policy Characteristics'!$C:$C,0)))</f>
        <v>0</v>
      </c>
      <c r="M1103" s="261">
        <f>IF(ISBLANK(INDEX('Policy Characteristics'!G:G,MATCH($C1103,'Policy Characteristics'!$C:$C,0))),"",INDEX('Policy Characteristics'!G:G,MATCH($C1103,'Policy Characteristics'!$C:$C,0)))</f>
        <v>1</v>
      </c>
      <c r="N1103" s="261">
        <f>IF(ISBLANK(INDEX('Policy Characteristics'!H:H,MATCH($C1103,'Policy Characteristics'!$C:$C,0))),"",INDEX('Policy Characteristics'!H:H,MATCH($C1103,'Policy Characteristics'!$C:$C,0)))</f>
        <v>0.01</v>
      </c>
      <c r="O1103" s="254" t="str">
        <f>IF(ISBLANK(INDEX('Policy Characteristics'!I:I,MATCH($C1103,'Policy Characteristics'!$C:$C,0))),"",INDEX('Policy Characteristics'!I:I,MATCH($C1103,'Policy Characteristics'!$C:$C,0)))</f>
        <v>% of fuel shifted</v>
      </c>
      <c r="P1103" s="254" t="str">
        <f>IF(ISBLANK(INDEX('Policy Characteristics'!J:J,MATCH($C1103,'Policy Characteristics'!$C:$C,0))),"",INDEX('Policy Characteristics'!J:J,MATCH($C1103,'Policy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03" s="254" t="str">
        <f>IF(ISBLANK(INDEX('Policy Characteristics'!K:K,MATCH($C1103,'Policy Characteristics'!$C:$C,0))),"",INDEX('Policy Characteristics'!K:K,MATCH($C1103,'Policy Characteristics'!$C:$C,0)))</f>
        <v>industry-ag-main.html#fuel-switching</v>
      </c>
      <c r="R1103" s="254" t="str">
        <f>IF(ISBLANK(INDEX('Policy Characteristics'!L:L,MATCH($C1103,'Policy Characteristics'!$C:$C,0))),"",INDEX('Policy Characteristics'!L:L,MATCH($C1103,'Policy Characteristics'!$C:$C,0)))</f>
        <v>industry-elec-and-hydrogen.html</v>
      </c>
    </row>
    <row r="1104" spans="1:18" x14ac:dyDescent="0.25">
      <c r="A1104" s="254" t="str">
        <f>IF(ISBLANK(INDEX('Policy Characteristics'!A:A,MATCH($C1104,'Policy Characteristics'!$C:$C,0))),"",INDEX('Policy Characteristics'!A:A,MATCH($C1104,'Policy Characteristics'!$C:$C,0)))</f>
        <v>Industry</v>
      </c>
      <c r="B1104" s="262" t="str">
        <f>IF(ISBLANK(INDEX('Policy Characteristics'!B:B,MATCH($C1104,'Policy Characteristics'!$C:$C,0))),"",INDEX('Policy Characteristics'!B:B,MATCH($C1104,'Policy Characteristics'!$C:$C,0)))</f>
        <v>Electrification</v>
      </c>
      <c r="C1104" s="254" t="str">
        <f t="shared" si="59"/>
        <v>Fraction of Eligible Industrial Energy Use Shifted to Electricity</v>
      </c>
      <c r="D1104" s="6" t="s">
        <v>3031</v>
      </c>
      <c r="E1104" s="1" t="s">
        <v>3459</v>
      </c>
      <c r="F1104" t="s">
        <v>2993</v>
      </c>
      <c r="G1104" s="45" t="s">
        <v>3465</v>
      </c>
      <c r="H1104" s="47">
        <f t="shared" si="60"/>
        <v>1103</v>
      </c>
      <c r="I1104" s="324" t="s">
        <v>40</v>
      </c>
      <c r="J1104" s="255" t="str">
        <f>IF(ISBLANK(INDEX('Policy Characteristics'!D:D,MATCH($C1104,'Policy Characteristics'!$C:$C,0))),"",INDEX('Policy Characteristics'!D:D,MATCH($C1104,'Policy Characteristics'!$C:$C,0)))</f>
        <v>Electrification</v>
      </c>
      <c r="K1104" s="254" t="str">
        <f>IF(ISBLANK(INDEX('Policy Characteristics'!E:E,MATCH($C1104,'Policy Characteristics'!$C:$C,0))),"",INDEX('Policy Characteristics'!E:E,MATCH($C1104,'Policy Characteristics'!$C:$C,0)))</f>
        <v>indst shift to electricity</v>
      </c>
      <c r="L1104" s="261">
        <f>IF(ISBLANK(INDEX('Policy Characteristics'!F:F,MATCH($C1104,'Policy Characteristics'!$C:$C,0))),"",INDEX('Policy Characteristics'!F:F,MATCH($C1104,'Policy Characteristics'!$C:$C,0)))</f>
        <v>0</v>
      </c>
      <c r="M1104" s="261">
        <f>IF(ISBLANK(INDEX('Policy Characteristics'!G:G,MATCH($C1104,'Policy Characteristics'!$C:$C,0))),"",INDEX('Policy Characteristics'!G:G,MATCH($C1104,'Policy Characteristics'!$C:$C,0)))</f>
        <v>1</v>
      </c>
      <c r="N1104" s="261">
        <f>IF(ISBLANK(INDEX('Policy Characteristics'!H:H,MATCH($C1104,'Policy Characteristics'!$C:$C,0))),"",INDEX('Policy Characteristics'!H:H,MATCH($C1104,'Policy Characteristics'!$C:$C,0)))</f>
        <v>0.01</v>
      </c>
      <c r="O1104" s="254" t="str">
        <f>IF(ISBLANK(INDEX('Policy Characteristics'!I:I,MATCH($C1104,'Policy Characteristics'!$C:$C,0))),"",INDEX('Policy Characteristics'!I:I,MATCH($C1104,'Policy Characteristics'!$C:$C,0)))</f>
        <v>% of fuel shifted</v>
      </c>
      <c r="P1104" s="254" t="str">
        <f>IF(ISBLANK(INDEX('Policy Characteristics'!J:J,MATCH($C1104,'Policy Characteristics'!$C:$C,0))),"",INDEX('Policy Characteristics'!J:J,MATCH($C1104,'Policy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04" s="254" t="str">
        <f>IF(ISBLANK(INDEX('Policy Characteristics'!K:K,MATCH($C1104,'Policy Characteristics'!$C:$C,0))),"",INDEX('Policy Characteristics'!K:K,MATCH($C1104,'Policy Characteristics'!$C:$C,0)))</f>
        <v>industry-ag-main.html#fuel-switching</v>
      </c>
      <c r="R1104" s="254" t="str">
        <f>IF(ISBLANK(INDEX('Policy Characteristics'!L:L,MATCH($C1104,'Policy Characteristics'!$C:$C,0))),"",INDEX('Policy Characteristics'!L:L,MATCH($C1104,'Policy Characteristics'!$C:$C,0)))</f>
        <v>industry-elec-and-hydrogen.html</v>
      </c>
    </row>
    <row r="1105" spans="1:18" x14ac:dyDescent="0.25">
      <c r="A1105" s="254" t="str">
        <f>IF(ISBLANK(INDEX('Policy Characteristics'!A:A,MATCH($C1105,'Policy Characteristics'!$C:$C,0))),"",INDEX('Policy Characteristics'!A:A,MATCH($C1105,'Policy Characteristics'!$C:$C,0)))</f>
        <v>Industry</v>
      </c>
      <c r="B1105" s="262" t="str">
        <f>IF(ISBLANK(INDEX('Policy Characteristics'!B:B,MATCH($C1105,'Policy Characteristics'!$C:$C,0))),"",INDEX('Policy Characteristics'!B:B,MATCH($C1105,'Policy Characteristics'!$C:$C,0)))</f>
        <v>Electrification</v>
      </c>
      <c r="C1105" s="254" t="str">
        <f t="shared" si="59"/>
        <v>Fraction of Eligible Industrial Energy Use Shifted to Electricity</v>
      </c>
      <c r="D1105" s="6" t="s">
        <v>3031</v>
      </c>
      <c r="E1105" s="1" t="s">
        <v>3460</v>
      </c>
      <c r="F1105" t="s">
        <v>2993</v>
      </c>
      <c r="G1105" s="45" t="s">
        <v>3466</v>
      </c>
      <c r="H1105" s="47">
        <f t="shared" si="60"/>
        <v>1104</v>
      </c>
      <c r="I1105" s="324" t="s">
        <v>40</v>
      </c>
      <c r="J1105" s="255" t="str">
        <f>IF(ISBLANK(INDEX('Policy Characteristics'!D:D,MATCH($C1105,'Policy Characteristics'!$C:$C,0))),"",INDEX('Policy Characteristics'!D:D,MATCH($C1105,'Policy Characteristics'!$C:$C,0)))</f>
        <v>Electrification</v>
      </c>
      <c r="K1105" s="254" t="str">
        <f>IF(ISBLANK(INDEX('Policy Characteristics'!E:E,MATCH($C1105,'Policy Characteristics'!$C:$C,0))),"",INDEX('Policy Characteristics'!E:E,MATCH($C1105,'Policy Characteristics'!$C:$C,0)))</f>
        <v>indst shift to electricity</v>
      </c>
      <c r="L1105" s="261">
        <f>IF(ISBLANK(INDEX('Policy Characteristics'!F:F,MATCH($C1105,'Policy Characteristics'!$C:$C,0))),"",INDEX('Policy Characteristics'!F:F,MATCH($C1105,'Policy Characteristics'!$C:$C,0)))</f>
        <v>0</v>
      </c>
      <c r="M1105" s="261">
        <f>IF(ISBLANK(INDEX('Policy Characteristics'!G:G,MATCH($C1105,'Policy Characteristics'!$C:$C,0))),"",INDEX('Policy Characteristics'!G:G,MATCH($C1105,'Policy Characteristics'!$C:$C,0)))</f>
        <v>1</v>
      </c>
      <c r="N1105" s="261">
        <f>IF(ISBLANK(INDEX('Policy Characteristics'!H:H,MATCH($C1105,'Policy Characteristics'!$C:$C,0))),"",INDEX('Policy Characteristics'!H:H,MATCH($C1105,'Policy Characteristics'!$C:$C,0)))</f>
        <v>0.01</v>
      </c>
      <c r="O1105" s="254" t="str">
        <f>IF(ISBLANK(INDEX('Policy Characteristics'!I:I,MATCH($C1105,'Policy Characteristics'!$C:$C,0))),"",INDEX('Policy Characteristics'!I:I,MATCH($C1105,'Policy Characteristics'!$C:$C,0)))</f>
        <v>% of fuel shifted</v>
      </c>
      <c r="P1105" s="254" t="str">
        <f>IF(ISBLANK(INDEX('Policy Characteristics'!J:J,MATCH($C1105,'Policy Characteristics'!$C:$C,0))),"",INDEX('Policy Characteristics'!J:J,MATCH($C1105,'Policy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05" s="254" t="str">
        <f>IF(ISBLANK(INDEX('Policy Characteristics'!K:K,MATCH($C1105,'Policy Characteristics'!$C:$C,0))),"",INDEX('Policy Characteristics'!K:K,MATCH($C1105,'Policy Characteristics'!$C:$C,0)))</f>
        <v>industry-ag-main.html#fuel-switching</v>
      </c>
      <c r="R1105" s="254" t="str">
        <f>IF(ISBLANK(INDEX('Policy Characteristics'!L:L,MATCH($C1105,'Policy Characteristics'!$C:$C,0))),"",INDEX('Policy Characteristics'!L:L,MATCH($C1105,'Policy Characteristics'!$C:$C,0)))</f>
        <v>industry-elec-and-hydrogen.html</v>
      </c>
    </row>
    <row r="1106" spans="1:18" x14ac:dyDescent="0.25">
      <c r="A1106" s="254" t="str">
        <f>IF(ISBLANK(INDEX('Policy Characteristics'!A:A,MATCH($C1106,'Policy Characteristics'!$C:$C,0))),"",INDEX('Policy Characteristics'!A:A,MATCH($C1106,'Policy Characteristics'!$C:$C,0)))</f>
        <v>Industry</v>
      </c>
      <c r="B1106" s="262" t="str">
        <f>IF(ISBLANK(INDEX('Policy Characteristics'!B:B,MATCH($C1106,'Policy Characteristics'!$C:$C,0))),"",INDEX('Policy Characteristics'!B:B,MATCH($C1106,'Policy Characteristics'!$C:$C,0)))</f>
        <v>Electrification</v>
      </c>
      <c r="C1106" s="254" t="str">
        <f t="shared" si="59"/>
        <v>Fraction of Eligible Industrial Energy Use Shifted to Electricity</v>
      </c>
      <c r="D1106" s="6" t="s">
        <v>3031</v>
      </c>
      <c r="E1106" s="1" t="s">
        <v>3461</v>
      </c>
      <c r="F1106" t="s">
        <v>2993</v>
      </c>
      <c r="G1106" s="45" t="s">
        <v>3467</v>
      </c>
      <c r="H1106" s="47">
        <f t="shared" si="60"/>
        <v>1105</v>
      </c>
      <c r="I1106" s="324" t="s">
        <v>40</v>
      </c>
      <c r="J1106" s="255" t="str">
        <f>IF(ISBLANK(INDEX('Policy Characteristics'!D:D,MATCH($C1106,'Policy Characteristics'!$C:$C,0))),"",INDEX('Policy Characteristics'!D:D,MATCH($C1106,'Policy Characteristics'!$C:$C,0)))</f>
        <v>Electrification</v>
      </c>
      <c r="K1106" s="254" t="str">
        <f>IF(ISBLANK(INDEX('Policy Characteristics'!E:E,MATCH($C1106,'Policy Characteristics'!$C:$C,0))),"",INDEX('Policy Characteristics'!E:E,MATCH($C1106,'Policy Characteristics'!$C:$C,0)))</f>
        <v>indst shift to electricity</v>
      </c>
      <c r="L1106" s="261">
        <f>IF(ISBLANK(INDEX('Policy Characteristics'!F:F,MATCH($C1106,'Policy Characteristics'!$C:$C,0))),"",INDEX('Policy Characteristics'!F:F,MATCH($C1106,'Policy Characteristics'!$C:$C,0)))</f>
        <v>0</v>
      </c>
      <c r="M1106" s="261">
        <f>IF(ISBLANK(INDEX('Policy Characteristics'!G:G,MATCH($C1106,'Policy Characteristics'!$C:$C,0))),"",INDEX('Policy Characteristics'!G:G,MATCH($C1106,'Policy Characteristics'!$C:$C,0)))</f>
        <v>1</v>
      </c>
      <c r="N1106" s="261">
        <f>IF(ISBLANK(INDEX('Policy Characteristics'!H:H,MATCH($C1106,'Policy Characteristics'!$C:$C,0))),"",INDEX('Policy Characteristics'!H:H,MATCH($C1106,'Policy Characteristics'!$C:$C,0)))</f>
        <v>0.01</v>
      </c>
      <c r="O1106" s="254" t="str">
        <f>IF(ISBLANK(INDEX('Policy Characteristics'!I:I,MATCH($C1106,'Policy Characteristics'!$C:$C,0))),"",INDEX('Policy Characteristics'!I:I,MATCH($C1106,'Policy Characteristics'!$C:$C,0)))</f>
        <v>% of fuel shifted</v>
      </c>
      <c r="P1106" s="254" t="str">
        <f>IF(ISBLANK(INDEX('Policy Characteristics'!J:J,MATCH($C1106,'Policy Characteristics'!$C:$C,0))),"",INDEX('Policy Characteristics'!J:J,MATCH($C1106,'Policy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06" s="254" t="str">
        <f>IF(ISBLANK(INDEX('Policy Characteristics'!K:K,MATCH($C1106,'Policy Characteristics'!$C:$C,0))),"",INDEX('Policy Characteristics'!K:K,MATCH($C1106,'Policy Characteristics'!$C:$C,0)))</f>
        <v>industry-ag-main.html#fuel-switching</v>
      </c>
      <c r="R1106" s="254" t="str">
        <f>IF(ISBLANK(INDEX('Policy Characteristics'!L:L,MATCH($C1106,'Policy Characteristics'!$C:$C,0))),"",INDEX('Policy Characteristics'!L:L,MATCH($C1106,'Policy Characteristics'!$C:$C,0)))</f>
        <v>industry-elec-and-hydrogen.html</v>
      </c>
    </row>
    <row r="1107" spans="1:18" x14ac:dyDescent="0.25">
      <c r="A1107" s="254" t="str">
        <f>IF(ISBLANK(INDEX('Policy Characteristics'!A:A,MATCH($C1107,'Policy Characteristics'!$C:$C,0))),"",INDEX('Policy Characteristics'!A:A,MATCH($C1107,'Policy Characteristics'!$C:$C,0)))</f>
        <v>Industry</v>
      </c>
      <c r="B1107" s="262" t="str">
        <f>IF(ISBLANK(INDEX('Policy Characteristics'!B:B,MATCH($C1107,'Policy Characteristics'!$C:$C,0))),"",INDEX('Policy Characteristics'!B:B,MATCH($C1107,'Policy Characteristics'!$C:$C,0)))</f>
        <v>Electrification</v>
      </c>
      <c r="C1107" s="254" t="str">
        <f t="shared" si="59"/>
        <v>Fraction of Eligible Industrial Energy Use Shifted to Electricity</v>
      </c>
      <c r="D1107" s="6" t="s">
        <v>3031</v>
      </c>
      <c r="E1107" s="1" t="s">
        <v>3462</v>
      </c>
      <c r="F1107" t="s">
        <v>2993</v>
      </c>
      <c r="G1107" s="45" t="s">
        <v>3468</v>
      </c>
      <c r="H1107" s="47">
        <f t="shared" si="60"/>
        <v>1106</v>
      </c>
      <c r="I1107" s="324" t="s">
        <v>40</v>
      </c>
      <c r="J1107" s="255" t="str">
        <f>IF(ISBLANK(INDEX('Policy Characteristics'!D:D,MATCH($C1107,'Policy Characteristics'!$C:$C,0))),"",INDEX('Policy Characteristics'!D:D,MATCH($C1107,'Policy Characteristics'!$C:$C,0)))</f>
        <v>Electrification</v>
      </c>
      <c r="K1107" s="254" t="str">
        <f>IF(ISBLANK(INDEX('Policy Characteristics'!E:E,MATCH($C1107,'Policy Characteristics'!$C:$C,0))),"",INDEX('Policy Characteristics'!E:E,MATCH($C1107,'Policy Characteristics'!$C:$C,0)))</f>
        <v>indst shift to electricity</v>
      </c>
      <c r="L1107" s="261">
        <f>IF(ISBLANK(INDEX('Policy Characteristics'!F:F,MATCH($C1107,'Policy Characteristics'!$C:$C,0))),"",INDEX('Policy Characteristics'!F:F,MATCH($C1107,'Policy Characteristics'!$C:$C,0)))</f>
        <v>0</v>
      </c>
      <c r="M1107" s="261">
        <f>IF(ISBLANK(INDEX('Policy Characteristics'!G:G,MATCH($C1107,'Policy Characteristics'!$C:$C,0))),"",INDEX('Policy Characteristics'!G:G,MATCH($C1107,'Policy Characteristics'!$C:$C,0)))</f>
        <v>1</v>
      </c>
      <c r="N1107" s="261">
        <f>IF(ISBLANK(INDEX('Policy Characteristics'!H:H,MATCH($C1107,'Policy Characteristics'!$C:$C,0))),"",INDEX('Policy Characteristics'!H:H,MATCH($C1107,'Policy Characteristics'!$C:$C,0)))</f>
        <v>0.01</v>
      </c>
      <c r="O1107" s="254" t="str">
        <f>IF(ISBLANK(INDEX('Policy Characteristics'!I:I,MATCH($C1107,'Policy Characteristics'!$C:$C,0))),"",INDEX('Policy Characteristics'!I:I,MATCH($C1107,'Policy Characteristics'!$C:$C,0)))</f>
        <v>% of fuel shifted</v>
      </c>
      <c r="P1107" s="254" t="str">
        <f>IF(ISBLANK(INDEX('Policy Characteristics'!J:J,MATCH($C1107,'Policy Characteristics'!$C:$C,0))),"",INDEX('Policy Characteristics'!J:J,MATCH($C1107,'Policy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07" s="254" t="str">
        <f>IF(ISBLANK(INDEX('Policy Characteristics'!K:K,MATCH($C1107,'Policy Characteristics'!$C:$C,0))),"",INDEX('Policy Characteristics'!K:K,MATCH($C1107,'Policy Characteristics'!$C:$C,0)))</f>
        <v>industry-ag-main.html#fuel-switching</v>
      </c>
      <c r="R1107" s="254" t="str">
        <f>IF(ISBLANK(INDEX('Policy Characteristics'!L:L,MATCH($C1107,'Policy Characteristics'!$C:$C,0))),"",INDEX('Policy Characteristics'!L:L,MATCH($C1107,'Policy Characteristics'!$C:$C,0)))</f>
        <v>industry-elec-and-hydrogen.html</v>
      </c>
    </row>
    <row r="1108" spans="1:18" x14ac:dyDescent="0.25">
      <c r="A1108" s="254" t="str">
        <f>IF(ISBLANK(INDEX('Policy Characteristics'!A:A,MATCH($C1108,'Policy Characteristics'!$C:$C,0))),"",INDEX('Policy Characteristics'!A:A,MATCH($C1108,'Policy Characteristics'!$C:$C,0)))</f>
        <v>Industry</v>
      </c>
      <c r="B1108" s="262" t="str">
        <f>IF(ISBLANK(INDEX('Policy Characteristics'!B:B,MATCH($C1108,'Policy Characteristics'!$C:$C,0))),"",INDEX('Policy Characteristics'!B:B,MATCH($C1108,'Policy Characteristics'!$C:$C,0)))</f>
        <v>Electrification</v>
      </c>
      <c r="C1108" s="254" t="str">
        <f t="shared" si="59"/>
        <v>Fraction of Eligible Industrial Energy Use Shifted to Electricity</v>
      </c>
      <c r="D1108" s="6" t="s">
        <v>3031</v>
      </c>
      <c r="E1108" s="1" t="s">
        <v>3463</v>
      </c>
      <c r="F1108" t="s">
        <v>2993</v>
      </c>
      <c r="G1108" s="45" t="s">
        <v>3469</v>
      </c>
      <c r="H1108" s="47">
        <f t="shared" si="60"/>
        <v>1107</v>
      </c>
      <c r="I1108" s="324" t="s">
        <v>40</v>
      </c>
      <c r="J1108" s="255" t="str">
        <f>IF(ISBLANK(INDEX('Policy Characteristics'!D:D,MATCH($C1108,'Policy Characteristics'!$C:$C,0))),"",INDEX('Policy Characteristics'!D:D,MATCH($C1108,'Policy Characteristics'!$C:$C,0)))</f>
        <v>Electrification</v>
      </c>
      <c r="K1108" s="254" t="str">
        <f>IF(ISBLANK(INDEX('Policy Characteristics'!E:E,MATCH($C1108,'Policy Characteristics'!$C:$C,0))),"",INDEX('Policy Characteristics'!E:E,MATCH($C1108,'Policy Characteristics'!$C:$C,0)))</f>
        <v>indst shift to electricity</v>
      </c>
      <c r="L1108" s="261">
        <f>IF(ISBLANK(INDEX('Policy Characteristics'!F:F,MATCH($C1108,'Policy Characteristics'!$C:$C,0))),"",INDEX('Policy Characteristics'!F:F,MATCH($C1108,'Policy Characteristics'!$C:$C,0)))</f>
        <v>0</v>
      </c>
      <c r="M1108" s="261">
        <f>IF(ISBLANK(INDEX('Policy Characteristics'!G:G,MATCH($C1108,'Policy Characteristics'!$C:$C,0))),"",INDEX('Policy Characteristics'!G:G,MATCH($C1108,'Policy Characteristics'!$C:$C,0)))</f>
        <v>1</v>
      </c>
      <c r="N1108" s="261">
        <f>IF(ISBLANK(INDEX('Policy Characteristics'!H:H,MATCH($C1108,'Policy Characteristics'!$C:$C,0))),"",INDEX('Policy Characteristics'!H:H,MATCH($C1108,'Policy Characteristics'!$C:$C,0)))</f>
        <v>0.01</v>
      </c>
      <c r="O1108" s="254" t="str">
        <f>IF(ISBLANK(INDEX('Policy Characteristics'!I:I,MATCH($C1108,'Policy Characteristics'!$C:$C,0))),"",INDEX('Policy Characteristics'!I:I,MATCH($C1108,'Policy Characteristics'!$C:$C,0)))</f>
        <v>% of fuel shifted</v>
      </c>
      <c r="P1108" s="254" t="str">
        <f>IF(ISBLANK(INDEX('Policy Characteristics'!J:J,MATCH($C1108,'Policy Characteristics'!$C:$C,0))),"",INDEX('Policy Characteristics'!J:J,MATCH($C1108,'Policy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08" s="254" t="str">
        <f>IF(ISBLANK(INDEX('Policy Characteristics'!K:K,MATCH($C1108,'Policy Characteristics'!$C:$C,0))),"",INDEX('Policy Characteristics'!K:K,MATCH($C1108,'Policy Characteristics'!$C:$C,0)))</f>
        <v>industry-ag-main.html#fuel-switching</v>
      </c>
      <c r="R1108" s="254" t="str">
        <f>IF(ISBLANK(INDEX('Policy Characteristics'!L:L,MATCH($C1108,'Policy Characteristics'!$C:$C,0))),"",INDEX('Policy Characteristics'!L:L,MATCH($C1108,'Policy Characteristics'!$C:$C,0)))</f>
        <v>industry-elec-and-hydrogen.html</v>
      </c>
    </row>
    <row r="1109" spans="1:18" x14ac:dyDescent="0.25">
      <c r="A1109" s="254" t="str">
        <f>IF(ISBLANK(INDEX('Policy Characteristics'!A:A,MATCH($C1109,'Policy Characteristics'!$C:$C,0))),"",INDEX('Policy Characteristics'!A:A,MATCH($C1109,'Policy Characteristics'!$C:$C,0)))</f>
        <v>Industry</v>
      </c>
      <c r="B1109" s="262" t="str">
        <f>IF(ISBLANK(INDEX('Policy Characteristics'!B:B,MATCH($C1109,'Policy Characteristics'!$C:$C,0))),"",INDEX('Policy Characteristics'!B:B,MATCH($C1109,'Policy Characteristics'!$C:$C,0)))</f>
        <v>Electrification</v>
      </c>
      <c r="C1109" s="254" t="str">
        <f t="shared" si="59"/>
        <v>Fraction of Eligible Industrial Energy Use Shifted to Electricity</v>
      </c>
      <c r="D1109" s="6" t="s">
        <v>3031</v>
      </c>
      <c r="E1109" s="1" t="s">
        <v>3464</v>
      </c>
      <c r="F1109" t="s">
        <v>2993</v>
      </c>
      <c r="G1109" s="45" t="s">
        <v>3470</v>
      </c>
      <c r="H1109" s="47">
        <f t="shared" si="60"/>
        <v>1108</v>
      </c>
      <c r="I1109" s="324" t="s">
        <v>40</v>
      </c>
      <c r="J1109" s="255" t="str">
        <f>IF(ISBLANK(INDEX('Policy Characteristics'!D:D,MATCH($C1109,'Policy Characteristics'!$C:$C,0))),"",INDEX('Policy Characteristics'!D:D,MATCH($C1109,'Policy Characteristics'!$C:$C,0)))</f>
        <v>Electrification</v>
      </c>
      <c r="K1109" s="254" t="str">
        <f>IF(ISBLANK(INDEX('Policy Characteristics'!E:E,MATCH($C1109,'Policy Characteristics'!$C:$C,0))),"",INDEX('Policy Characteristics'!E:E,MATCH($C1109,'Policy Characteristics'!$C:$C,0)))</f>
        <v>indst shift to electricity</v>
      </c>
      <c r="L1109" s="261">
        <f>IF(ISBLANK(INDEX('Policy Characteristics'!F:F,MATCH($C1109,'Policy Characteristics'!$C:$C,0))),"",INDEX('Policy Characteristics'!F:F,MATCH($C1109,'Policy Characteristics'!$C:$C,0)))</f>
        <v>0</v>
      </c>
      <c r="M1109" s="261">
        <f>IF(ISBLANK(INDEX('Policy Characteristics'!G:G,MATCH($C1109,'Policy Characteristics'!$C:$C,0))),"",INDEX('Policy Characteristics'!G:G,MATCH($C1109,'Policy Characteristics'!$C:$C,0)))</f>
        <v>1</v>
      </c>
      <c r="N1109" s="261">
        <f>IF(ISBLANK(INDEX('Policy Characteristics'!H:H,MATCH($C1109,'Policy Characteristics'!$C:$C,0))),"",INDEX('Policy Characteristics'!H:H,MATCH($C1109,'Policy Characteristics'!$C:$C,0)))</f>
        <v>0.01</v>
      </c>
      <c r="O1109" s="254" t="str">
        <f>IF(ISBLANK(INDEX('Policy Characteristics'!I:I,MATCH($C1109,'Policy Characteristics'!$C:$C,0))),"",INDEX('Policy Characteristics'!I:I,MATCH($C1109,'Policy Characteristics'!$C:$C,0)))</f>
        <v>% of fuel shifted</v>
      </c>
      <c r="P1109" s="254" t="str">
        <f>IF(ISBLANK(INDEX('Policy Characteristics'!J:J,MATCH($C1109,'Policy Characteristics'!$C:$C,0))),"",INDEX('Policy Characteristics'!J:J,MATCH($C1109,'Policy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09" s="254" t="str">
        <f>IF(ISBLANK(INDEX('Policy Characteristics'!K:K,MATCH($C1109,'Policy Characteristics'!$C:$C,0))),"",INDEX('Policy Characteristics'!K:K,MATCH($C1109,'Policy Characteristics'!$C:$C,0)))</f>
        <v>industry-ag-main.html#fuel-switching</v>
      </c>
      <c r="R1109" s="254" t="str">
        <f>IF(ISBLANK(INDEX('Policy Characteristics'!L:L,MATCH($C1109,'Policy Characteristics'!$C:$C,0))),"",INDEX('Policy Characteristics'!L:L,MATCH($C1109,'Policy Characteristics'!$C:$C,0)))</f>
        <v>industry-elec-and-hydrogen.html</v>
      </c>
    </row>
    <row r="1110" spans="1:18" x14ac:dyDescent="0.25">
      <c r="A1110" s="254" t="str">
        <f>IF(ISBLANK(INDEX('Policy Characteristics'!A:A,MATCH($C1110,'Policy Characteristics'!$C:$C,0))),"",INDEX('Policy Characteristics'!A:A,MATCH($C1110,'Policy Characteristics'!$C:$C,0)))</f>
        <v>Industry</v>
      </c>
      <c r="B1110" s="262" t="str">
        <f>IF(ISBLANK(INDEX('Policy Characteristics'!B:B,MATCH($C1110,'Policy Characteristics'!$C:$C,0))),"",INDEX('Policy Characteristics'!B:B,MATCH($C1110,'Policy Characteristics'!$C:$C,0)))</f>
        <v>Electrification</v>
      </c>
      <c r="C1110" s="254" t="str">
        <f t="shared" si="59"/>
        <v>Fraction of Eligible Industrial Energy Use Shifted to Electricity</v>
      </c>
      <c r="D1110" s="6" t="s">
        <v>3031</v>
      </c>
      <c r="E1110" s="1" t="s">
        <v>3570</v>
      </c>
      <c r="F1110" t="s">
        <v>2993</v>
      </c>
      <c r="G1110" s="45" t="s">
        <v>3471</v>
      </c>
      <c r="H1110" s="47">
        <f t="shared" si="60"/>
        <v>1109</v>
      </c>
      <c r="I1110" s="324" t="s">
        <v>40</v>
      </c>
      <c r="J1110" s="255" t="str">
        <f>IF(ISBLANK(INDEX('Policy Characteristics'!D:D,MATCH($C1110,'Policy Characteristics'!$C:$C,0))),"",INDEX('Policy Characteristics'!D:D,MATCH($C1110,'Policy Characteristics'!$C:$C,0)))</f>
        <v>Electrification</v>
      </c>
      <c r="K1110" s="254" t="str">
        <f>IF(ISBLANK(INDEX('Policy Characteristics'!E:E,MATCH($C1110,'Policy Characteristics'!$C:$C,0))),"",INDEX('Policy Characteristics'!E:E,MATCH($C1110,'Policy Characteristics'!$C:$C,0)))</f>
        <v>indst shift to electricity</v>
      </c>
      <c r="L1110" s="261">
        <f>IF(ISBLANK(INDEX('Policy Characteristics'!F:F,MATCH($C1110,'Policy Characteristics'!$C:$C,0))),"",INDEX('Policy Characteristics'!F:F,MATCH($C1110,'Policy Characteristics'!$C:$C,0)))</f>
        <v>0</v>
      </c>
      <c r="M1110" s="261">
        <f>IF(ISBLANK(INDEX('Policy Characteristics'!G:G,MATCH($C1110,'Policy Characteristics'!$C:$C,0))),"",INDEX('Policy Characteristics'!G:G,MATCH($C1110,'Policy Characteristics'!$C:$C,0)))</f>
        <v>1</v>
      </c>
      <c r="N1110" s="261">
        <f>IF(ISBLANK(INDEX('Policy Characteristics'!H:H,MATCH($C1110,'Policy Characteristics'!$C:$C,0))),"",INDEX('Policy Characteristics'!H:H,MATCH($C1110,'Policy Characteristics'!$C:$C,0)))</f>
        <v>0.01</v>
      </c>
      <c r="O1110" s="254" t="str">
        <f>IF(ISBLANK(INDEX('Policy Characteristics'!I:I,MATCH($C1110,'Policy Characteristics'!$C:$C,0))),"",INDEX('Policy Characteristics'!I:I,MATCH($C1110,'Policy Characteristics'!$C:$C,0)))</f>
        <v>% of fuel shifted</v>
      </c>
      <c r="P1110" s="254" t="str">
        <f>IF(ISBLANK(INDEX('Policy Characteristics'!J:J,MATCH($C1110,'Policy Characteristics'!$C:$C,0))),"",INDEX('Policy Characteristics'!J:J,MATCH($C1110,'Policy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10" s="254" t="str">
        <f>IF(ISBLANK(INDEX('Policy Characteristics'!K:K,MATCH($C1110,'Policy Characteristics'!$C:$C,0))),"",INDEX('Policy Characteristics'!K:K,MATCH($C1110,'Policy Characteristics'!$C:$C,0)))</f>
        <v>industry-ag-main.html#fuel-switching</v>
      </c>
      <c r="R1110" s="254" t="str">
        <f>IF(ISBLANK(INDEX('Policy Characteristics'!L:L,MATCH($C1110,'Policy Characteristics'!$C:$C,0))),"",INDEX('Policy Characteristics'!L:L,MATCH($C1110,'Policy Characteristics'!$C:$C,0)))</f>
        <v>industry-elec-and-hydrogen.html</v>
      </c>
    </row>
    <row r="1111" spans="1:18" x14ac:dyDescent="0.25">
      <c r="A1111" s="254" t="str">
        <f>IF(ISBLANK(INDEX('Policy Characteristics'!A:A,MATCH($C1111,'Policy Characteristics'!$C:$C,0))),"",INDEX('Policy Characteristics'!A:A,MATCH($C1111,'Policy Characteristics'!$C:$C,0)))</f>
        <v>Industry</v>
      </c>
      <c r="B1111" s="262" t="str">
        <f>IF(ISBLANK(INDEX('Policy Characteristics'!B:B,MATCH($C1111,'Policy Characteristics'!$C:$C,0))),"",INDEX('Policy Characteristics'!B:B,MATCH($C1111,'Policy Characteristics'!$C:$C,0)))</f>
        <v>Electrification</v>
      </c>
      <c r="C1111" s="254" t="str">
        <f t="shared" si="59"/>
        <v>Fraction of Eligible Industrial Energy Use Shifted to Electricity</v>
      </c>
      <c r="D1111" s="6" t="s">
        <v>3031</v>
      </c>
      <c r="E1111" s="1" t="s">
        <v>3915</v>
      </c>
      <c r="F1111" t="s">
        <v>2993</v>
      </c>
      <c r="G1111" s="45" t="s">
        <v>3891</v>
      </c>
      <c r="H1111" s="47">
        <f t="shared" si="60"/>
        <v>1110</v>
      </c>
      <c r="I1111" s="324" t="s">
        <v>40</v>
      </c>
      <c r="J1111" s="255" t="str">
        <f>IF(ISBLANK(INDEX('Policy Characteristics'!D:D,MATCH($C1111,'Policy Characteristics'!$C:$C,0))),"",INDEX('Policy Characteristics'!D:D,MATCH($C1111,'Policy Characteristics'!$C:$C,0)))</f>
        <v>Electrification</v>
      </c>
      <c r="K1111" s="254" t="str">
        <f>IF(ISBLANK(INDEX('Policy Characteristics'!E:E,MATCH($C1111,'Policy Characteristics'!$C:$C,0))),"",INDEX('Policy Characteristics'!E:E,MATCH($C1111,'Policy Characteristics'!$C:$C,0)))</f>
        <v>indst shift to electricity</v>
      </c>
      <c r="L1111" s="261">
        <f>IF(ISBLANK(INDEX('Policy Characteristics'!F:F,MATCH($C1111,'Policy Characteristics'!$C:$C,0))),"",INDEX('Policy Characteristics'!F:F,MATCH($C1111,'Policy Characteristics'!$C:$C,0)))</f>
        <v>0</v>
      </c>
      <c r="M1111" s="261">
        <f>IF(ISBLANK(INDEX('Policy Characteristics'!G:G,MATCH($C1111,'Policy Characteristics'!$C:$C,0))),"",INDEX('Policy Characteristics'!G:G,MATCH($C1111,'Policy Characteristics'!$C:$C,0)))</f>
        <v>1</v>
      </c>
      <c r="N1111" s="261">
        <f>IF(ISBLANK(INDEX('Policy Characteristics'!H:H,MATCH($C1111,'Policy Characteristics'!$C:$C,0))),"",INDEX('Policy Characteristics'!H:H,MATCH($C1111,'Policy Characteristics'!$C:$C,0)))</f>
        <v>0.01</v>
      </c>
      <c r="O1111" s="254" t="str">
        <f>IF(ISBLANK(INDEX('Policy Characteristics'!I:I,MATCH($C1111,'Policy Characteristics'!$C:$C,0))),"",INDEX('Policy Characteristics'!I:I,MATCH($C1111,'Policy Characteristics'!$C:$C,0)))</f>
        <v>% of fuel shifted</v>
      </c>
      <c r="P1111" s="254" t="str">
        <f>IF(ISBLANK(INDEX('Policy Characteristics'!J:J,MATCH($C1111,'Policy Characteristics'!$C:$C,0))),"",INDEX('Policy Characteristics'!J:J,MATCH($C1111,'Policy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11" s="254" t="str">
        <f>IF(ISBLANK(INDEX('Policy Characteristics'!K:K,MATCH($C1111,'Policy Characteristics'!$C:$C,0))),"",INDEX('Policy Characteristics'!K:K,MATCH($C1111,'Policy Characteristics'!$C:$C,0)))</f>
        <v>industry-ag-main.html#fuel-switching</v>
      </c>
      <c r="R1111" s="254" t="str">
        <f>IF(ISBLANK(INDEX('Policy Characteristics'!L:L,MATCH($C1111,'Policy Characteristics'!$C:$C,0))),"",INDEX('Policy Characteristics'!L:L,MATCH($C1111,'Policy Characteristics'!$C:$C,0)))</f>
        <v>industry-elec-and-hydrogen.html</v>
      </c>
    </row>
    <row r="1112" spans="1:18" x14ac:dyDescent="0.25">
      <c r="A1112" s="254" t="str">
        <f>IF(ISBLANK(INDEX('Policy Characteristics'!A:A,MATCH($C1112,'Policy Characteristics'!$C:$C,0))),"",INDEX('Policy Characteristics'!A:A,MATCH($C1112,'Policy Characteristics'!$C:$C,0)))</f>
        <v>Industry</v>
      </c>
      <c r="B1112" s="262" t="str">
        <f>IF(ISBLANK(INDEX('Policy Characteristics'!B:B,MATCH($C1112,'Policy Characteristics'!$C:$C,0))),"",INDEX('Policy Characteristics'!B:B,MATCH($C1112,'Policy Characteristics'!$C:$C,0)))</f>
        <v>Electrification</v>
      </c>
      <c r="C1112" s="254" t="str">
        <f t="shared" si="59"/>
        <v>Fraction of Eligible Industrial Energy Use Shifted to Electricity</v>
      </c>
      <c r="D1112" s="6" t="s">
        <v>3031</v>
      </c>
      <c r="E1112" s="1" t="s">
        <v>3916</v>
      </c>
      <c r="F1112" t="s">
        <v>2993</v>
      </c>
      <c r="G1112" s="45" t="s">
        <v>3890</v>
      </c>
      <c r="H1112" s="47">
        <f t="shared" si="60"/>
        <v>1111</v>
      </c>
      <c r="I1112" s="324" t="s">
        <v>40</v>
      </c>
      <c r="J1112" s="255" t="str">
        <f>IF(ISBLANK(INDEX('Policy Characteristics'!D:D,MATCH($C1112,'Policy Characteristics'!$C:$C,0))),"",INDEX('Policy Characteristics'!D:D,MATCH($C1112,'Policy Characteristics'!$C:$C,0)))</f>
        <v>Electrification</v>
      </c>
      <c r="K1112" s="254" t="str">
        <f>IF(ISBLANK(INDEX('Policy Characteristics'!E:E,MATCH($C1112,'Policy Characteristics'!$C:$C,0))),"",INDEX('Policy Characteristics'!E:E,MATCH($C1112,'Policy Characteristics'!$C:$C,0)))</f>
        <v>indst shift to electricity</v>
      </c>
      <c r="L1112" s="261">
        <f>IF(ISBLANK(INDEX('Policy Characteristics'!F:F,MATCH($C1112,'Policy Characteristics'!$C:$C,0))),"",INDEX('Policy Characteristics'!F:F,MATCH($C1112,'Policy Characteristics'!$C:$C,0)))</f>
        <v>0</v>
      </c>
      <c r="M1112" s="261">
        <f>IF(ISBLANK(INDEX('Policy Characteristics'!G:G,MATCH($C1112,'Policy Characteristics'!$C:$C,0))),"",INDEX('Policy Characteristics'!G:G,MATCH($C1112,'Policy Characteristics'!$C:$C,0)))</f>
        <v>1</v>
      </c>
      <c r="N1112" s="261">
        <f>IF(ISBLANK(INDEX('Policy Characteristics'!H:H,MATCH($C1112,'Policy Characteristics'!$C:$C,0))),"",INDEX('Policy Characteristics'!H:H,MATCH($C1112,'Policy Characteristics'!$C:$C,0)))</f>
        <v>0.01</v>
      </c>
      <c r="O1112" s="254" t="str">
        <f>IF(ISBLANK(INDEX('Policy Characteristics'!I:I,MATCH($C1112,'Policy Characteristics'!$C:$C,0))),"",INDEX('Policy Characteristics'!I:I,MATCH($C1112,'Policy Characteristics'!$C:$C,0)))</f>
        <v>% of fuel shifted</v>
      </c>
      <c r="P1112" s="254" t="str">
        <f>IF(ISBLANK(INDEX('Policy Characteristics'!J:J,MATCH($C1112,'Policy Characteristics'!$C:$C,0))),"",INDEX('Policy Characteristics'!J:J,MATCH($C1112,'Policy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12" s="254" t="str">
        <f>IF(ISBLANK(INDEX('Policy Characteristics'!K:K,MATCH($C1112,'Policy Characteristics'!$C:$C,0))),"",INDEX('Policy Characteristics'!K:K,MATCH($C1112,'Policy Characteristics'!$C:$C,0)))</f>
        <v>industry-ag-main.html#fuel-switching</v>
      </c>
      <c r="R1112" s="254" t="str">
        <f>IF(ISBLANK(INDEX('Policy Characteristics'!L:L,MATCH($C1112,'Policy Characteristics'!$C:$C,0))),"",INDEX('Policy Characteristics'!L:L,MATCH($C1112,'Policy Characteristics'!$C:$C,0)))</f>
        <v>industry-elec-and-hydrogen.html</v>
      </c>
    </row>
    <row r="1113" spans="1:18" x14ac:dyDescent="0.25">
      <c r="A1113" s="254" t="str">
        <f>IF(ISBLANK(INDEX('Policy Characteristics'!A:A,MATCH($C1113,'Policy Characteristics'!$C:$C,0))),"",INDEX('Policy Characteristics'!A:A,MATCH($C1113,'Policy Characteristics'!$C:$C,0)))</f>
        <v>Industry</v>
      </c>
      <c r="B1113" s="262" t="str">
        <f>IF(ISBLANK(INDEX('Policy Characteristics'!B:B,MATCH($C1113,'Policy Characteristics'!$C:$C,0))),"",INDEX('Policy Characteristics'!B:B,MATCH($C1113,'Policy Characteristics'!$C:$C,0)))</f>
        <v>Electrification</v>
      </c>
      <c r="C1113" s="254" t="str">
        <f t="shared" si="59"/>
        <v>Fraction of Eligible Industrial Energy Use Shifted to Electricity</v>
      </c>
      <c r="D1113" s="6" t="s">
        <v>3031</v>
      </c>
      <c r="E1113" s="1" t="s">
        <v>3917</v>
      </c>
      <c r="F1113" t="s">
        <v>2993</v>
      </c>
      <c r="G1113" s="45" t="s">
        <v>3892</v>
      </c>
      <c r="H1113" s="47">
        <f t="shared" si="60"/>
        <v>1112</v>
      </c>
      <c r="I1113" s="324" t="s">
        <v>40</v>
      </c>
      <c r="J1113" s="255" t="str">
        <f>IF(ISBLANK(INDEX('Policy Characteristics'!D:D,MATCH($C1113,'Policy Characteristics'!$C:$C,0))),"",INDEX('Policy Characteristics'!D:D,MATCH($C1113,'Policy Characteristics'!$C:$C,0)))</f>
        <v>Electrification</v>
      </c>
      <c r="K1113" s="254" t="str">
        <f>IF(ISBLANK(INDEX('Policy Characteristics'!E:E,MATCH($C1113,'Policy Characteristics'!$C:$C,0))),"",INDEX('Policy Characteristics'!E:E,MATCH($C1113,'Policy Characteristics'!$C:$C,0)))</f>
        <v>indst shift to electricity</v>
      </c>
      <c r="L1113" s="261">
        <f>IF(ISBLANK(INDEX('Policy Characteristics'!F:F,MATCH($C1113,'Policy Characteristics'!$C:$C,0))),"",INDEX('Policy Characteristics'!F:F,MATCH($C1113,'Policy Characteristics'!$C:$C,0)))</f>
        <v>0</v>
      </c>
      <c r="M1113" s="261">
        <f>IF(ISBLANK(INDEX('Policy Characteristics'!G:G,MATCH($C1113,'Policy Characteristics'!$C:$C,0))),"",INDEX('Policy Characteristics'!G:G,MATCH($C1113,'Policy Characteristics'!$C:$C,0)))</f>
        <v>1</v>
      </c>
      <c r="N1113" s="261">
        <f>IF(ISBLANK(INDEX('Policy Characteristics'!H:H,MATCH($C1113,'Policy Characteristics'!$C:$C,0))),"",INDEX('Policy Characteristics'!H:H,MATCH($C1113,'Policy Characteristics'!$C:$C,0)))</f>
        <v>0.01</v>
      </c>
      <c r="O1113" s="254" t="str">
        <f>IF(ISBLANK(INDEX('Policy Characteristics'!I:I,MATCH($C1113,'Policy Characteristics'!$C:$C,0))),"",INDEX('Policy Characteristics'!I:I,MATCH($C1113,'Policy Characteristics'!$C:$C,0)))</f>
        <v>% of fuel shifted</v>
      </c>
      <c r="P1113" s="254" t="str">
        <f>IF(ISBLANK(INDEX('Policy Characteristics'!J:J,MATCH($C1113,'Policy Characteristics'!$C:$C,0))),"",INDEX('Policy Characteristics'!J:J,MATCH($C1113,'Policy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13" s="254" t="str">
        <f>IF(ISBLANK(INDEX('Policy Characteristics'!K:K,MATCH($C1113,'Policy Characteristics'!$C:$C,0))),"",INDEX('Policy Characteristics'!K:K,MATCH($C1113,'Policy Characteristics'!$C:$C,0)))</f>
        <v>industry-ag-main.html#fuel-switching</v>
      </c>
      <c r="R1113" s="254" t="str">
        <f>IF(ISBLANK(INDEX('Policy Characteristics'!L:L,MATCH($C1113,'Policy Characteristics'!$C:$C,0))),"",INDEX('Policy Characteristics'!L:L,MATCH($C1113,'Policy Characteristics'!$C:$C,0)))</f>
        <v>industry-elec-and-hydrogen.html</v>
      </c>
    </row>
    <row r="1114" spans="1:18" x14ac:dyDescent="0.25">
      <c r="A1114" s="254" t="str">
        <f>IF(ISBLANK(INDEX('Policy Characteristics'!A:A,MATCH($C1114,'Policy Characteristics'!$C:$C,0))),"",INDEX('Policy Characteristics'!A:A,MATCH($C1114,'Policy Characteristics'!$C:$C,0)))</f>
        <v>Industry</v>
      </c>
      <c r="B1114" s="262" t="str">
        <f>IF(ISBLANK(INDEX('Policy Characteristics'!B:B,MATCH($C1114,'Policy Characteristics'!$C:$C,0))),"",INDEX('Policy Characteristics'!B:B,MATCH($C1114,'Policy Characteristics'!$C:$C,0)))</f>
        <v>Electrification</v>
      </c>
      <c r="C1114" s="254" t="str">
        <f t="shared" si="59"/>
        <v>Fraction of Eligible Industrial Energy Use Shifted to Electricity</v>
      </c>
      <c r="D1114" s="6" t="s">
        <v>3032</v>
      </c>
      <c r="E1114" s="1" t="s">
        <v>3459</v>
      </c>
      <c r="F1114" t="s">
        <v>2994</v>
      </c>
      <c r="G1114" s="45" t="s">
        <v>3465</v>
      </c>
      <c r="H1114" s="47">
        <f t="shared" si="60"/>
        <v>1113</v>
      </c>
      <c r="I1114" s="324" t="s">
        <v>40</v>
      </c>
      <c r="J1114" s="255" t="str">
        <f>IF(ISBLANK(INDEX('Policy Characteristics'!D:D,MATCH($C1114,'Policy Characteristics'!$C:$C,0))),"",INDEX('Policy Characteristics'!D:D,MATCH($C1114,'Policy Characteristics'!$C:$C,0)))</f>
        <v>Electrification</v>
      </c>
      <c r="K1114" s="254" t="str">
        <f>IF(ISBLANK(INDEX('Policy Characteristics'!E:E,MATCH($C1114,'Policy Characteristics'!$C:$C,0))),"",INDEX('Policy Characteristics'!E:E,MATCH($C1114,'Policy Characteristics'!$C:$C,0)))</f>
        <v>indst shift to electricity</v>
      </c>
      <c r="L1114" s="261">
        <f>IF(ISBLANK(INDEX('Policy Characteristics'!F:F,MATCH($C1114,'Policy Characteristics'!$C:$C,0))),"",INDEX('Policy Characteristics'!F:F,MATCH($C1114,'Policy Characteristics'!$C:$C,0)))</f>
        <v>0</v>
      </c>
      <c r="M1114" s="261">
        <f>IF(ISBLANK(INDEX('Policy Characteristics'!G:G,MATCH($C1114,'Policy Characteristics'!$C:$C,0))),"",INDEX('Policy Characteristics'!G:G,MATCH($C1114,'Policy Characteristics'!$C:$C,0)))</f>
        <v>1</v>
      </c>
      <c r="N1114" s="261">
        <f>IF(ISBLANK(INDEX('Policy Characteristics'!H:H,MATCH($C1114,'Policy Characteristics'!$C:$C,0))),"",INDEX('Policy Characteristics'!H:H,MATCH($C1114,'Policy Characteristics'!$C:$C,0)))</f>
        <v>0.01</v>
      </c>
      <c r="O1114" s="254" t="str">
        <f>IF(ISBLANK(INDEX('Policy Characteristics'!I:I,MATCH($C1114,'Policy Characteristics'!$C:$C,0))),"",INDEX('Policy Characteristics'!I:I,MATCH($C1114,'Policy Characteristics'!$C:$C,0)))</f>
        <v>% of fuel shifted</v>
      </c>
      <c r="P1114" s="254" t="str">
        <f>IF(ISBLANK(INDEX('Policy Characteristics'!J:J,MATCH($C1114,'Policy Characteristics'!$C:$C,0))),"",INDEX('Policy Characteristics'!J:J,MATCH($C1114,'Policy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14" s="254" t="str">
        <f>IF(ISBLANK(INDEX('Policy Characteristics'!K:K,MATCH($C1114,'Policy Characteristics'!$C:$C,0))),"",INDEX('Policy Characteristics'!K:K,MATCH($C1114,'Policy Characteristics'!$C:$C,0)))</f>
        <v>industry-ag-main.html#fuel-switching</v>
      </c>
      <c r="R1114" s="254" t="str">
        <f>IF(ISBLANK(INDEX('Policy Characteristics'!L:L,MATCH($C1114,'Policy Characteristics'!$C:$C,0))),"",INDEX('Policy Characteristics'!L:L,MATCH($C1114,'Policy Characteristics'!$C:$C,0)))</f>
        <v>industry-elec-and-hydrogen.html</v>
      </c>
    </row>
    <row r="1115" spans="1:18" x14ac:dyDescent="0.25">
      <c r="A1115" s="254" t="str">
        <f>IF(ISBLANK(INDEX('Policy Characteristics'!A:A,MATCH($C1115,'Policy Characteristics'!$C:$C,0))),"",INDEX('Policy Characteristics'!A:A,MATCH($C1115,'Policy Characteristics'!$C:$C,0)))</f>
        <v>Industry</v>
      </c>
      <c r="B1115" s="262" t="str">
        <f>IF(ISBLANK(INDEX('Policy Characteristics'!B:B,MATCH($C1115,'Policy Characteristics'!$C:$C,0))),"",INDEX('Policy Characteristics'!B:B,MATCH($C1115,'Policy Characteristics'!$C:$C,0)))</f>
        <v>Electrification</v>
      </c>
      <c r="C1115" s="254" t="str">
        <f t="shared" si="59"/>
        <v>Fraction of Eligible Industrial Energy Use Shifted to Electricity</v>
      </c>
      <c r="D1115" s="6" t="s">
        <v>3032</v>
      </c>
      <c r="E1115" s="1" t="s">
        <v>3460</v>
      </c>
      <c r="F1115" t="s">
        <v>2994</v>
      </c>
      <c r="G1115" s="45" t="s">
        <v>3466</v>
      </c>
      <c r="H1115" s="47">
        <f t="shared" si="60"/>
        <v>1114</v>
      </c>
      <c r="I1115" s="324" t="s">
        <v>40</v>
      </c>
      <c r="J1115" s="255" t="str">
        <f>IF(ISBLANK(INDEX('Policy Characteristics'!D:D,MATCH($C1115,'Policy Characteristics'!$C:$C,0))),"",INDEX('Policy Characteristics'!D:D,MATCH($C1115,'Policy Characteristics'!$C:$C,0)))</f>
        <v>Electrification</v>
      </c>
      <c r="K1115" s="254" t="str">
        <f>IF(ISBLANK(INDEX('Policy Characteristics'!E:E,MATCH($C1115,'Policy Characteristics'!$C:$C,0))),"",INDEX('Policy Characteristics'!E:E,MATCH($C1115,'Policy Characteristics'!$C:$C,0)))</f>
        <v>indst shift to electricity</v>
      </c>
      <c r="L1115" s="261">
        <f>IF(ISBLANK(INDEX('Policy Characteristics'!F:F,MATCH($C1115,'Policy Characteristics'!$C:$C,0))),"",INDEX('Policy Characteristics'!F:F,MATCH($C1115,'Policy Characteristics'!$C:$C,0)))</f>
        <v>0</v>
      </c>
      <c r="M1115" s="261">
        <f>IF(ISBLANK(INDEX('Policy Characteristics'!G:G,MATCH($C1115,'Policy Characteristics'!$C:$C,0))),"",INDEX('Policy Characteristics'!G:G,MATCH($C1115,'Policy Characteristics'!$C:$C,0)))</f>
        <v>1</v>
      </c>
      <c r="N1115" s="261">
        <f>IF(ISBLANK(INDEX('Policy Characteristics'!H:H,MATCH($C1115,'Policy Characteristics'!$C:$C,0))),"",INDEX('Policy Characteristics'!H:H,MATCH($C1115,'Policy Characteristics'!$C:$C,0)))</f>
        <v>0.01</v>
      </c>
      <c r="O1115" s="254" t="str">
        <f>IF(ISBLANK(INDEX('Policy Characteristics'!I:I,MATCH($C1115,'Policy Characteristics'!$C:$C,0))),"",INDEX('Policy Characteristics'!I:I,MATCH($C1115,'Policy Characteristics'!$C:$C,0)))</f>
        <v>% of fuel shifted</v>
      </c>
      <c r="P1115" s="254" t="str">
        <f>IF(ISBLANK(INDEX('Policy Characteristics'!J:J,MATCH($C1115,'Policy Characteristics'!$C:$C,0))),"",INDEX('Policy Characteristics'!J:J,MATCH($C1115,'Policy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15" s="254" t="str">
        <f>IF(ISBLANK(INDEX('Policy Characteristics'!K:K,MATCH($C1115,'Policy Characteristics'!$C:$C,0))),"",INDEX('Policy Characteristics'!K:K,MATCH($C1115,'Policy Characteristics'!$C:$C,0)))</f>
        <v>industry-ag-main.html#fuel-switching</v>
      </c>
      <c r="R1115" s="254" t="str">
        <f>IF(ISBLANK(INDEX('Policy Characteristics'!L:L,MATCH($C1115,'Policy Characteristics'!$C:$C,0))),"",INDEX('Policy Characteristics'!L:L,MATCH($C1115,'Policy Characteristics'!$C:$C,0)))</f>
        <v>industry-elec-and-hydrogen.html</v>
      </c>
    </row>
    <row r="1116" spans="1:18" x14ac:dyDescent="0.25">
      <c r="A1116" s="254" t="str">
        <f>IF(ISBLANK(INDEX('Policy Characteristics'!A:A,MATCH($C1116,'Policy Characteristics'!$C:$C,0))),"",INDEX('Policy Characteristics'!A:A,MATCH($C1116,'Policy Characteristics'!$C:$C,0)))</f>
        <v>Industry</v>
      </c>
      <c r="B1116" s="262" t="str">
        <f>IF(ISBLANK(INDEX('Policy Characteristics'!B:B,MATCH($C1116,'Policy Characteristics'!$C:$C,0))),"",INDEX('Policy Characteristics'!B:B,MATCH($C1116,'Policy Characteristics'!$C:$C,0)))</f>
        <v>Electrification</v>
      </c>
      <c r="C1116" s="254" t="str">
        <f t="shared" si="59"/>
        <v>Fraction of Eligible Industrial Energy Use Shifted to Electricity</v>
      </c>
      <c r="D1116" s="6" t="s">
        <v>3032</v>
      </c>
      <c r="E1116" s="1" t="s">
        <v>3461</v>
      </c>
      <c r="F1116" t="s">
        <v>2994</v>
      </c>
      <c r="G1116" s="45" t="s">
        <v>3467</v>
      </c>
      <c r="H1116" s="47">
        <f t="shared" si="60"/>
        <v>1115</v>
      </c>
      <c r="I1116" s="324" t="s">
        <v>40</v>
      </c>
      <c r="J1116" s="255" t="str">
        <f>IF(ISBLANK(INDEX('Policy Characteristics'!D:D,MATCH($C1116,'Policy Characteristics'!$C:$C,0))),"",INDEX('Policy Characteristics'!D:D,MATCH($C1116,'Policy Characteristics'!$C:$C,0)))</f>
        <v>Electrification</v>
      </c>
      <c r="K1116" s="254" t="str">
        <f>IF(ISBLANK(INDEX('Policy Characteristics'!E:E,MATCH($C1116,'Policy Characteristics'!$C:$C,0))),"",INDEX('Policy Characteristics'!E:E,MATCH($C1116,'Policy Characteristics'!$C:$C,0)))</f>
        <v>indst shift to electricity</v>
      </c>
      <c r="L1116" s="261">
        <f>IF(ISBLANK(INDEX('Policy Characteristics'!F:F,MATCH($C1116,'Policy Characteristics'!$C:$C,0))),"",INDEX('Policy Characteristics'!F:F,MATCH($C1116,'Policy Characteristics'!$C:$C,0)))</f>
        <v>0</v>
      </c>
      <c r="M1116" s="261">
        <f>IF(ISBLANK(INDEX('Policy Characteristics'!G:G,MATCH($C1116,'Policy Characteristics'!$C:$C,0))),"",INDEX('Policy Characteristics'!G:G,MATCH($C1116,'Policy Characteristics'!$C:$C,0)))</f>
        <v>1</v>
      </c>
      <c r="N1116" s="261">
        <f>IF(ISBLANK(INDEX('Policy Characteristics'!H:H,MATCH($C1116,'Policy Characteristics'!$C:$C,0))),"",INDEX('Policy Characteristics'!H:H,MATCH($C1116,'Policy Characteristics'!$C:$C,0)))</f>
        <v>0.01</v>
      </c>
      <c r="O1116" s="254" t="str">
        <f>IF(ISBLANK(INDEX('Policy Characteristics'!I:I,MATCH($C1116,'Policy Characteristics'!$C:$C,0))),"",INDEX('Policy Characteristics'!I:I,MATCH($C1116,'Policy Characteristics'!$C:$C,0)))</f>
        <v>% of fuel shifted</v>
      </c>
      <c r="P1116" s="254" t="str">
        <f>IF(ISBLANK(INDEX('Policy Characteristics'!J:J,MATCH($C1116,'Policy Characteristics'!$C:$C,0))),"",INDEX('Policy Characteristics'!J:J,MATCH($C1116,'Policy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16" s="254" t="str">
        <f>IF(ISBLANK(INDEX('Policy Characteristics'!K:K,MATCH($C1116,'Policy Characteristics'!$C:$C,0))),"",INDEX('Policy Characteristics'!K:K,MATCH($C1116,'Policy Characteristics'!$C:$C,0)))</f>
        <v>industry-ag-main.html#fuel-switching</v>
      </c>
      <c r="R1116" s="254" t="str">
        <f>IF(ISBLANK(INDEX('Policy Characteristics'!L:L,MATCH($C1116,'Policy Characteristics'!$C:$C,0))),"",INDEX('Policy Characteristics'!L:L,MATCH($C1116,'Policy Characteristics'!$C:$C,0)))</f>
        <v>industry-elec-and-hydrogen.html</v>
      </c>
    </row>
    <row r="1117" spans="1:18" x14ac:dyDescent="0.25">
      <c r="A1117" s="254" t="str">
        <f>IF(ISBLANK(INDEX('Policy Characteristics'!A:A,MATCH($C1117,'Policy Characteristics'!$C:$C,0))),"",INDEX('Policy Characteristics'!A:A,MATCH($C1117,'Policy Characteristics'!$C:$C,0)))</f>
        <v>Industry</v>
      </c>
      <c r="B1117" s="262" t="str">
        <f>IF(ISBLANK(INDEX('Policy Characteristics'!B:B,MATCH($C1117,'Policy Characteristics'!$C:$C,0))),"",INDEX('Policy Characteristics'!B:B,MATCH($C1117,'Policy Characteristics'!$C:$C,0)))</f>
        <v>Electrification</v>
      </c>
      <c r="C1117" s="254" t="str">
        <f t="shared" si="59"/>
        <v>Fraction of Eligible Industrial Energy Use Shifted to Electricity</v>
      </c>
      <c r="D1117" s="6" t="s">
        <v>3032</v>
      </c>
      <c r="E1117" s="1" t="s">
        <v>3462</v>
      </c>
      <c r="F1117" t="s">
        <v>2994</v>
      </c>
      <c r="G1117" s="45" t="s">
        <v>3468</v>
      </c>
      <c r="H1117" s="47">
        <f t="shared" si="60"/>
        <v>1116</v>
      </c>
      <c r="I1117" s="324" t="s">
        <v>40</v>
      </c>
      <c r="J1117" s="255" t="str">
        <f>IF(ISBLANK(INDEX('Policy Characteristics'!D:D,MATCH($C1117,'Policy Characteristics'!$C:$C,0))),"",INDEX('Policy Characteristics'!D:D,MATCH($C1117,'Policy Characteristics'!$C:$C,0)))</f>
        <v>Electrification</v>
      </c>
      <c r="K1117" s="254" t="str">
        <f>IF(ISBLANK(INDEX('Policy Characteristics'!E:E,MATCH($C1117,'Policy Characteristics'!$C:$C,0))),"",INDEX('Policy Characteristics'!E:E,MATCH($C1117,'Policy Characteristics'!$C:$C,0)))</f>
        <v>indst shift to electricity</v>
      </c>
      <c r="L1117" s="261">
        <f>IF(ISBLANK(INDEX('Policy Characteristics'!F:F,MATCH($C1117,'Policy Characteristics'!$C:$C,0))),"",INDEX('Policy Characteristics'!F:F,MATCH($C1117,'Policy Characteristics'!$C:$C,0)))</f>
        <v>0</v>
      </c>
      <c r="M1117" s="261">
        <f>IF(ISBLANK(INDEX('Policy Characteristics'!G:G,MATCH($C1117,'Policy Characteristics'!$C:$C,0))),"",INDEX('Policy Characteristics'!G:G,MATCH($C1117,'Policy Characteristics'!$C:$C,0)))</f>
        <v>1</v>
      </c>
      <c r="N1117" s="261">
        <f>IF(ISBLANK(INDEX('Policy Characteristics'!H:H,MATCH($C1117,'Policy Characteristics'!$C:$C,0))),"",INDEX('Policy Characteristics'!H:H,MATCH($C1117,'Policy Characteristics'!$C:$C,0)))</f>
        <v>0.01</v>
      </c>
      <c r="O1117" s="254" t="str">
        <f>IF(ISBLANK(INDEX('Policy Characteristics'!I:I,MATCH($C1117,'Policy Characteristics'!$C:$C,0))),"",INDEX('Policy Characteristics'!I:I,MATCH($C1117,'Policy Characteristics'!$C:$C,0)))</f>
        <v>% of fuel shifted</v>
      </c>
      <c r="P1117" s="254" t="str">
        <f>IF(ISBLANK(INDEX('Policy Characteristics'!J:J,MATCH($C1117,'Policy Characteristics'!$C:$C,0))),"",INDEX('Policy Characteristics'!J:J,MATCH($C1117,'Policy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17" s="254" t="str">
        <f>IF(ISBLANK(INDEX('Policy Characteristics'!K:K,MATCH($C1117,'Policy Characteristics'!$C:$C,0))),"",INDEX('Policy Characteristics'!K:K,MATCH($C1117,'Policy Characteristics'!$C:$C,0)))</f>
        <v>industry-ag-main.html#fuel-switching</v>
      </c>
      <c r="R1117" s="254" t="str">
        <f>IF(ISBLANK(INDEX('Policy Characteristics'!L:L,MATCH($C1117,'Policy Characteristics'!$C:$C,0))),"",INDEX('Policy Characteristics'!L:L,MATCH($C1117,'Policy Characteristics'!$C:$C,0)))</f>
        <v>industry-elec-and-hydrogen.html</v>
      </c>
    </row>
    <row r="1118" spans="1:18" x14ac:dyDescent="0.25">
      <c r="A1118" s="254" t="str">
        <f>IF(ISBLANK(INDEX('Policy Characteristics'!A:A,MATCH($C1118,'Policy Characteristics'!$C:$C,0))),"",INDEX('Policy Characteristics'!A:A,MATCH($C1118,'Policy Characteristics'!$C:$C,0)))</f>
        <v>Industry</v>
      </c>
      <c r="B1118" s="262" t="str">
        <f>IF(ISBLANK(INDEX('Policy Characteristics'!B:B,MATCH($C1118,'Policy Characteristics'!$C:$C,0))),"",INDEX('Policy Characteristics'!B:B,MATCH($C1118,'Policy Characteristics'!$C:$C,0)))</f>
        <v>Electrification</v>
      </c>
      <c r="C1118" s="254" t="str">
        <f t="shared" si="59"/>
        <v>Fraction of Eligible Industrial Energy Use Shifted to Electricity</v>
      </c>
      <c r="D1118" s="6" t="s">
        <v>3032</v>
      </c>
      <c r="E1118" s="1" t="s">
        <v>3463</v>
      </c>
      <c r="F1118" t="s">
        <v>2994</v>
      </c>
      <c r="G1118" s="45" t="s">
        <v>3469</v>
      </c>
      <c r="H1118" s="47">
        <f t="shared" si="60"/>
        <v>1117</v>
      </c>
      <c r="I1118" s="324" t="s">
        <v>40</v>
      </c>
      <c r="J1118" s="255" t="str">
        <f>IF(ISBLANK(INDEX('Policy Characteristics'!D:D,MATCH($C1118,'Policy Characteristics'!$C:$C,0))),"",INDEX('Policy Characteristics'!D:D,MATCH($C1118,'Policy Characteristics'!$C:$C,0)))</f>
        <v>Electrification</v>
      </c>
      <c r="K1118" s="254" t="str">
        <f>IF(ISBLANK(INDEX('Policy Characteristics'!E:E,MATCH($C1118,'Policy Characteristics'!$C:$C,0))),"",INDEX('Policy Characteristics'!E:E,MATCH($C1118,'Policy Characteristics'!$C:$C,0)))</f>
        <v>indst shift to electricity</v>
      </c>
      <c r="L1118" s="261">
        <f>IF(ISBLANK(INDEX('Policy Characteristics'!F:F,MATCH($C1118,'Policy Characteristics'!$C:$C,0))),"",INDEX('Policy Characteristics'!F:F,MATCH($C1118,'Policy Characteristics'!$C:$C,0)))</f>
        <v>0</v>
      </c>
      <c r="M1118" s="261">
        <f>IF(ISBLANK(INDEX('Policy Characteristics'!G:G,MATCH($C1118,'Policy Characteristics'!$C:$C,0))),"",INDEX('Policy Characteristics'!G:G,MATCH($C1118,'Policy Characteristics'!$C:$C,0)))</f>
        <v>1</v>
      </c>
      <c r="N1118" s="261">
        <f>IF(ISBLANK(INDEX('Policy Characteristics'!H:H,MATCH($C1118,'Policy Characteristics'!$C:$C,0))),"",INDEX('Policy Characteristics'!H:H,MATCH($C1118,'Policy Characteristics'!$C:$C,0)))</f>
        <v>0.01</v>
      </c>
      <c r="O1118" s="254" t="str">
        <f>IF(ISBLANK(INDEX('Policy Characteristics'!I:I,MATCH($C1118,'Policy Characteristics'!$C:$C,0))),"",INDEX('Policy Characteristics'!I:I,MATCH($C1118,'Policy Characteristics'!$C:$C,0)))</f>
        <v>% of fuel shifted</v>
      </c>
      <c r="P1118" s="254" t="str">
        <f>IF(ISBLANK(INDEX('Policy Characteristics'!J:J,MATCH($C1118,'Policy Characteristics'!$C:$C,0))),"",INDEX('Policy Characteristics'!J:J,MATCH($C1118,'Policy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18" s="254" t="str">
        <f>IF(ISBLANK(INDEX('Policy Characteristics'!K:K,MATCH($C1118,'Policy Characteristics'!$C:$C,0))),"",INDEX('Policy Characteristics'!K:K,MATCH($C1118,'Policy Characteristics'!$C:$C,0)))</f>
        <v>industry-ag-main.html#fuel-switching</v>
      </c>
      <c r="R1118" s="254" t="str">
        <f>IF(ISBLANK(INDEX('Policy Characteristics'!L:L,MATCH($C1118,'Policy Characteristics'!$C:$C,0))),"",INDEX('Policy Characteristics'!L:L,MATCH($C1118,'Policy Characteristics'!$C:$C,0)))</f>
        <v>industry-elec-and-hydrogen.html</v>
      </c>
    </row>
    <row r="1119" spans="1:18" x14ac:dyDescent="0.25">
      <c r="A1119" s="254" t="str">
        <f>IF(ISBLANK(INDEX('Policy Characteristics'!A:A,MATCH($C1119,'Policy Characteristics'!$C:$C,0))),"",INDEX('Policy Characteristics'!A:A,MATCH($C1119,'Policy Characteristics'!$C:$C,0)))</f>
        <v>Industry</v>
      </c>
      <c r="B1119" s="262" t="str">
        <f>IF(ISBLANK(INDEX('Policy Characteristics'!B:B,MATCH($C1119,'Policy Characteristics'!$C:$C,0))),"",INDEX('Policy Characteristics'!B:B,MATCH($C1119,'Policy Characteristics'!$C:$C,0)))</f>
        <v>Electrification</v>
      </c>
      <c r="C1119" s="254" t="str">
        <f t="shared" si="59"/>
        <v>Fraction of Eligible Industrial Energy Use Shifted to Electricity</v>
      </c>
      <c r="D1119" s="6" t="s">
        <v>3032</v>
      </c>
      <c r="E1119" s="1" t="s">
        <v>3464</v>
      </c>
      <c r="F1119" t="s">
        <v>2994</v>
      </c>
      <c r="G1119" s="45" t="s">
        <v>3470</v>
      </c>
      <c r="H1119" s="47">
        <f t="shared" si="60"/>
        <v>1118</v>
      </c>
      <c r="I1119" s="324" t="s">
        <v>40</v>
      </c>
      <c r="J1119" s="255" t="str">
        <f>IF(ISBLANK(INDEX('Policy Characteristics'!D:D,MATCH($C1119,'Policy Characteristics'!$C:$C,0))),"",INDEX('Policy Characteristics'!D:D,MATCH($C1119,'Policy Characteristics'!$C:$C,0)))</f>
        <v>Electrification</v>
      </c>
      <c r="K1119" s="254" t="str">
        <f>IF(ISBLANK(INDEX('Policy Characteristics'!E:E,MATCH($C1119,'Policy Characteristics'!$C:$C,0))),"",INDEX('Policy Characteristics'!E:E,MATCH($C1119,'Policy Characteristics'!$C:$C,0)))</f>
        <v>indst shift to electricity</v>
      </c>
      <c r="L1119" s="261">
        <f>IF(ISBLANK(INDEX('Policy Characteristics'!F:F,MATCH($C1119,'Policy Characteristics'!$C:$C,0))),"",INDEX('Policy Characteristics'!F:F,MATCH($C1119,'Policy Characteristics'!$C:$C,0)))</f>
        <v>0</v>
      </c>
      <c r="M1119" s="261">
        <f>IF(ISBLANK(INDEX('Policy Characteristics'!G:G,MATCH($C1119,'Policy Characteristics'!$C:$C,0))),"",INDEX('Policy Characteristics'!G:G,MATCH($C1119,'Policy Characteristics'!$C:$C,0)))</f>
        <v>1</v>
      </c>
      <c r="N1119" s="261">
        <f>IF(ISBLANK(INDEX('Policy Characteristics'!H:H,MATCH($C1119,'Policy Characteristics'!$C:$C,0))),"",INDEX('Policy Characteristics'!H:H,MATCH($C1119,'Policy Characteristics'!$C:$C,0)))</f>
        <v>0.01</v>
      </c>
      <c r="O1119" s="254" t="str">
        <f>IF(ISBLANK(INDEX('Policy Characteristics'!I:I,MATCH($C1119,'Policy Characteristics'!$C:$C,0))),"",INDEX('Policy Characteristics'!I:I,MATCH($C1119,'Policy Characteristics'!$C:$C,0)))</f>
        <v>% of fuel shifted</v>
      </c>
      <c r="P1119" s="254" t="str">
        <f>IF(ISBLANK(INDEX('Policy Characteristics'!J:J,MATCH($C1119,'Policy Characteristics'!$C:$C,0))),"",INDEX('Policy Characteristics'!J:J,MATCH($C1119,'Policy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19" s="254" t="str">
        <f>IF(ISBLANK(INDEX('Policy Characteristics'!K:K,MATCH($C1119,'Policy Characteristics'!$C:$C,0))),"",INDEX('Policy Characteristics'!K:K,MATCH($C1119,'Policy Characteristics'!$C:$C,0)))</f>
        <v>industry-ag-main.html#fuel-switching</v>
      </c>
      <c r="R1119" s="254" t="str">
        <f>IF(ISBLANK(INDEX('Policy Characteristics'!L:L,MATCH($C1119,'Policy Characteristics'!$C:$C,0))),"",INDEX('Policy Characteristics'!L:L,MATCH($C1119,'Policy Characteristics'!$C:$C,0)))</f>
        <v>industry-elec-and-hydrogen.html</v>
      </c>
    </row>
    <row r="1120" spans="1:18" x14ac:dyDescent="0.25">
      <c r="A1120" s="254" t="str">
        <f>IF(ISBLANK(INDEX('Policy Characteristics'!A:A,MATCH($C1120,'Policy Characteristics'!$C:$C,0))),"",INDEX('Policy Characteristics'!A:A,MATCH($C1120,'Policy Characteristics'!$C:$C,0)))</f>
        <v>Industry</v>
      </c>
      <c r="B1120" s="262" t="str">
        <f>IF(ISBLANK(INDEX('Policy Characteristics'!B:B,MATCH($C1120,'Policy Characteristics'!$C:$C,0))),"",INDEX('Policy Characteristics'!B:B,MATCH($C1120,'Policy Characteristics'!$C:$C,0)))</f>
        <v>Electrification</v>
      </c>
      <c r="C1120" s="254" t="str">
        <f t="shared" si="59"/>
        <v>Fraction of Eligible Industrial Energy Use Shifted to Electricity</v>
      </c>
      <c r="D1120" s="6" t="s">
        <v>3032</v>
      </c>
      <c r="E1120" s="1" t="s">
        <v>3570</v>
      </c>
      <c r="F1120" t="s">
        <v>2994</v>
      </c>
      <c r="G1120" s="45" t="s">
        <v>3471</v>
      </c>
      <c r="H1120" s="47">
        <f t="shared" si="60"/>
        <v>1119</v>
      </c>
      <c r="I1120" s="324" t="s">
        <v>40</v>
      </c>
      <c r="J1120" s="255" t="str">
        <f>IF(ISBLANK(INDEX('Policy Characteristics'!D:D,MATCH($C1120,'Policy Characteristics'!$C:$C,0))),"",INDEX('Policy Characteristics'!D:D,MATCH($C1120,'Policy Characteristics'!$C:$C,0)))</f>
        <v>Electrification</v>
      </c>
      <c r="K1120" s="254" t="str">
        <f>IF(ISBLANK(INDEX('Policy Characteristics'!E:E,MATCH($C1120,'Policy Characteristics'!$C:$C,0))),"",INDEX('Policy Characteristics'!E:E,MATCH($C1120,'Policy Characteristics'!$C:$C,0)))</f>
        <v>indst shift to electricity</v>
      </c>
      <c r="L1120" s="261">
        <f>IF(ISBLANK(INDEX('Policy Characteristics'!F:F,MATCH($C1120,'Policy Characteristics'!$C:$C,0))),"",INDEX('Policy Characteristics'!F:F,MATCH($C1120,'Policy Characteristics'!$C:$C,0)))</f>
        <v>0</v>
      </c>
      <c r="M1120" s="261">
        <f>IF(ISBLANK(INDEX('Policy Characteristics'!G:G,MATCH($C1120,'Policy Characteristics'!$C:$C,0))),"",INDEX('Policy Characteristics'!G:G,MATCH($C1120,'Policy Characteristics'!$C:$C,0)))</f>
        <v>1</v>
      </c>
      <c r="N1120" s="261">
        <f>IF(ISBLANK(INDEX('Policy Characteristics'!H:H,MATCH($C1120,'Policy Characteristics'!$C:$C,0))),"",INDEX('Policy Characteristics'!H:H,MATCH($C1120,'Policy Characteristics'!$C:$C,0)))</f>
        <v>0.01</v>
      </c>
      <c r="O1120" s="254" t="str">
        <f>IF(ISBLANK(INDEX('Policy Characteristics'!I:I,MATCH($C1120,'Policy Characteristics'!$C:$C,0))),"",INDEX('Policy Characteristics'!I:I,MATCH($C1120,'Policy Characteristics'!$C:$C,0)))</f>
        <v>% of fuel shifted</v>
      </c>
      <c r="P1120" s="254" t="str">
        <f>IF(ISBLANK(INDEX('Policy Characteristics'!J:J,MATCH($C1120,'Policy Characteristics'!$C:$C,0))),"",INDEX('Policy Characteristics'!J:J,MATCH($C1120,'Policy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20" s="254" t="str">
        <f>IF(ISBLANK(INDEX('Policy Characteristics'!K:K,MATCH($C1120,'Policy Characteristics'!$C:$C,0))),"",INDEX('Policy Characteristics'!K:K,MATCH($C1120,'Policy Characteristics'!$C:$C,0)))</f>
        <v>industry-ag-main.html#fuel-switching</v>
      </c>
      <c r="R1120" s="254" t="str">
        <f>IF(ISBLANK(INDEX('Policy Characteristics'!L:L,MATCH($C1120,'Policy Characteristics'!$C:$C,0))),"",INDEX('Policy Characteristics'!L:L,MATCH($C1120,'Policy Characteristics'!$C:$C,0)))</f>
        <v>industry-elec-and-hydrogen.html</v>
      </c>
    </row>
    <row r="1121" spans="1:18" x14ac:dyDescent="0.25">
      <c r="A1121" s="254" t="str">
        <f>IF(ISBLANK(INDEX('Policy Characteristics'!A:A,MATCH($C1121,'Policy Characteristics'!$C:$C,0))),"",INDEX('Policy Characteristics'!A:A,MATCH($C1121,'Policy Characteristics'!$C:$C,0)))</f>
        <v>Industry</v>
      </c>
      <c r="B1121" s="262" t="str">
        <f>IF(ISBLANK(INDEX('Policy Characteristics'!B:B,MATCH($C1121,'Policy Characteristics'!$C:$C,0))),"",INDEX('Policy Characteristics'!B:B,MATCH($C1121,'Policy Characteristics'!$C:$C,0)))</f>
        <v>Electrification</v>
      </c>
      <c r="C1121" s="254" t="str">
        <f t="shared" si="59"/>
        <v>Fraction of Eligible Industrial Energy Use Shifted to Electricity</v>
      </c>
      <c r="D1121" s="6" t="s">
        <v>3032</v>
      </c>
      <c r="E1121" s="1" t="s">
        <v>3915</v>
      </c>
      <c r="F1121" t="s">
        <v>2994</v>
      </c>
      <c r="G1121" s="45" t="s">
        <v>3891</v>
      </c>
      <c r="H1121" s="47">
        <f t="shared" si="60"/>
        <v>1120</v>
      </c>
      <c r="I1121" s="324" t="s">
        <v>40</v>
      </c>
      <c r="J1121" s="255" t="str">
        <f>IF(ISBLANK(INDEX('Policy Characteristics'!D:D,MATCH($C1121,'Policy Characteristics'!$C:$C,0))),"",INDEX('Policy Characteristics'!D:D,MATCH($C1121,'Policy Characteristics'!$C:$C,0)))</f>
        <v>Electrification</v>
      </c>
      <c r="K1121" s="254" t="str">
        <f>IF(ISBLANK(INDEX('Policy Characteristics'!E:E,MATCH($C1121,'Policy Characteristics'!$C:$C,0))),"",INDEX('Policy Characteristics'!E:E,MATCH($C1121,'Policy Characteristics'!$C:$C,0)))</f>
        <v>indst shift to electricity</v>
      </c>
      <c r="L1121" s="261">
        <f>IF(ISBLANK(INDEX('Policy Characteristics'!F:F,MATCH($C1121,'Policy Characteristics'!$C:$C,0))),"",INDEX('Policy Characteristics'!F:F,MATCH($C1121,'Policy Characteristics'!$C:$C,0)))</f>
        <v>0</v>
      </c>
      <c r="M1121" s="261">
        <f>IF(ISBLANK(INDEX('Policy Characteristics'!G:G,MATCH($C1121,'Policy Characteristics'!$C:$C,0))),"",INDEX('Policy Characteristics'!G:G,MATCH($C1121,'Policy Characteristics'!$C:$C,0)))</f>
        <v>1</v>
      </c>
      <c r="N1121" s="261">
        <f>IF(ISBLANK(INDEX('Policy Characteristics'!H:H,MATCH($C1121,'Policy Characteristics'!$C:$C,0))),"",INDEX('Policy Characteristics'!H:H,MATCH($C1121,'Policy Characteristics'!$C:$C,0)))</f>
        <v>0.01</v>
      </c>
      <c r="O1121" s="254" t="str">
        <f>IF(ISBLANK(INDEX('Policy Characteristics'!I:I,MATCH($C1121,'Policy Characteristics'!$C:$C,0))),"",INDEX('Policy Characteristics'!I:I,MATCH($C1121,'Policy Characteristics'!$C:$C,0)))</f>
        <v>% of fuel shifted</v>
      </c>
      <c r="P1121" s="254" t="str">
        <f>IF(ISBLANK(INDEX('Policy Characteristics'!J:J,MATCH($C1121,'Policy Characteristics'!$C:$C,0))),"",INDEX('Policy Characteristics'!J:J,MATCH($C1121,'Policy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21" s="254" t="str">
        <f>IF(ISBLANK(INDEX('Policy Characteristics'!K:K,MATCH($C1121,'Policy Characteristics'!$C:$C,0))),"",INDEX('Policy Characteristics'!K:K,MATCH($C1121,'Policy Characteristics'!$C:$C,0)))</f>
        <v>industry-ag-main.html#fuel-switching</v>
      </c>
      <c r="R1121" s="254" t="str">
        <f>IF(ISBLANK(INDEX('Policy Characteristics'!L:L,MATCH($C1121,'Policy Characteristics'!$C:$C,0))),"",INDEX('Policy Characteristics'!L:L,MATCH($C1121,'Policy Characteristics'!$C:$C,0)))</f>
        <v>industry-elec-and-hydrogen.html</v>
      </c>
    </row>
    <row r="1122" spans="1:18" x14ac:dyDescent="0.25">
      <c r="A1122" s="254" t="str">
        <f>IF(ISBLANK(INDEX('Policy Characteristics'!A:A,MATCH($C1122,'Policy Characteristics'!$C:$C,0))),"",INDEX('Policy Characteristics'!A:A,MATCH($C1122,'Policy Characteristics'!$C:$C,0)))</f>
        <v>Industry</v>
      </c>
      <c r="B1122" s="262" t="str">
        <f>IF(ISBLANK(INDEX('Policy Characteristics'!B:B,MATCH($C1122,'Policy Characteristics'!$C:$C,0))),"",INDEX('Policy Characteristics'!B:B,MATCH($C1122,'Policy Characteristics'!$C:$C,0)))</f>
        <v>Electrification</v>
      </c>
      <c r="C1122" s="254" t="str">
        <f t="shared" si="59"/>
        <v>Fraction of Eligible Industrial Energy Use Shifted to Electricity</v>
      </c>
      <c r="D1122" s="6" t="s">
        <v>3032</v>
      </c>
      <c r="E1122" s="1" t="s">
        <v>3916</v>
      </c>
      <c r="F1122" t="s">
        <v>2994</v>
      </c>
      <c r="G1122" s="45" t="s">
        <v>3890</v>
      </c>
      <c r="H1122" s="47">
        <f t="shared" si="60"/>
        <v>1121</v>
      </c>
      <c r="I1122" s="324" t="s">
        <v>40</v>
      </c>
      <c r="J1122" s="255" t="str">
        <f>IF(ISBLANK(INDEX('Policy Characteristics'!D:D,MATCH($C1122,'Policy Characteristics'!$C:$C,0))),"",INDEX('Policy Characteristics'!D:D,MATCH($C1122,'Policy Characteristics'!$C:$C,0)))</f>
        <v>Electrification</v>
      </c>
      <c r="K1122" s="254" t="str">
        <f>IF(ISBLANK(INDEX('Policy Characteristics'!E:E,MATCH($C1122,'Policy Characteristics'!$C:$C,0))),"",INDEX('Policy Characteristics'!E:E,MATCH($C1122,'Policy Characteristics'!$C:$C,0)))</f>
        <v>indst shift to electricity</v>
      </c>
      <c r="L1122" s="261">
        <f>IF(ISBLANK(INDEX('Policy Characteristics'!F:F,MATCH($C1122,'Policy Characteristics'!$C:$C,0))),"",INDEX('Policy Characteristics'!F:F,MATCH($C1122,'Policy Characteristics'!$C:$C,0)))</f>
        <v>0</v>
      </c>
      <c r="M1122" s="261">
        <f>IF(ISBLANK(INDEX('Policy Characteristics'!G:G,MATCH($C1122,'Policy Characteristics'!$C:$C,0))),"",INDEX('Policy Characteristics'!G:G,MATCH($C1122,'Policy Characteristics'!$C:$C,0)))</f>
        <v>1</v>
      </c>
      <c r="N1122" s="261">
        <f>IF(ISBLANK(INDEX('Policy Characteristics'!H:H,MATCH($C1122,'Policy Characteristics'!$C:$C,0))),"",INDEX('Policy Characteristics'!H:H,MATCH($C1122,'Policy Characteristics'!$C:$C,0)))</f>
        <v>0.01</v>
      </c>
      <c r="O1122" s="254" t="str">
        <f>IF(ISBLANK(INDEX('Policy Characteristics'!I:I,MATCH($C1122,'Policy Characteristics'!$C:$C,0))),"",INDEX('Policy Characteristics'!I:I,MATCH($C1122,'Policy Characteristics'!$C:$C,0)))</f>
        <v>% of fuel shifted</v>
      </c>
      <c r="P1122" s="254" t="str">
        <f>IF(ISBLANK(INDEX('Policy Characteristics'!J:J,MATCH($C1122,'Policy Characteristics'!$C:$C,0))),"",INDEX('Policy Characteristics'!J:J,MATCH($C1122,'Policy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22" s="254" t="str">
        <f>IF(ISBLANK(INDEX('Policy Characteristics'!K:K,MATCH($C1122,'Policy Characteristics'!$C:$C,0))),"",INDEX('Policy Characteristics'!K:K,MATCH($C1122,'Policy Characteristics'!$C:$C,0)))</f>
        <v>industry-ag-main.html#fuel-switching</v>
      </c>
      <c r="R1122" s="254" t="str">
        <f>IF(ISBLANK(INDEX('Policy Characteristics'!L:L,MATCH($C1122,'Policy Characteristics'!$C:$C,0))),"",INDEX('Policy Characteristics'!L:L,MATCH($C1122,'Policy Characteristics'!$C:$C,0)))</f>
        <v>industry-elec-and-hydrogen.html</v>
      </c>
    </row>
    <row r="1123" spans="1:18" x14ac:dyDescent="0.25">
      <c r="A1123" s="254" t="str">
        <f>IF(ISBLANK(INDEX('Policy Characteristics'!A:A,MATCH($C1123,'Policy Characteristics'!$C:$C,0))),"",INDEX('Policy Characteristics'!A:A,MATCH($C1123,'Policy Characteristics'!$C:$C,0)))</f>
        <v>Industry</v>
      </c>
      <c r="B1123" s="262" t="str">
        <f>IF(ISBLANK(INDEX('Policy Characteristics'!B:B,MATCH($C1123,'Policy Characteristics'!$C:$C,0))),"",INDEX('Policy Characteristics'!B:B,MATCH($C1123,'Policy Characteristics'!$C:$C,0)))</f>
        <v>Electrification</v>
      </c>
      <c r="C1123" s="254" t="str">
        <f t="shared" si="59"/>
        <v>Fraction of Eligible Industrial Energy Use Shifted to Electricity</v>
      </c>
      <c r="D1123" s="6" t="s">
        <v>3032</v>
      </c>
      <c r="E1123" s="1" t="s">
        <v>3917</v>
      </c>
      <c r="F1123" t="s">
        <v>2994</v>
      </c>
      <c r="G1123" s="45" t="s">
        <v>3892</v>
      </c>
      <c r="H1123" s="47">
        <f t="shared" si="60"/>
        <v>1122</v>
      </c>
      <c r="I1123" s="324" t="s">
        <v>40</v>
      </c>
      <c r="J1123" s="255" t="str">
        <f>IF(ISBLANK(INDEX('Policy Characteristics'!D:D,MATCH($C1123,'Policy Characteristics'!$C:$C,0))),"",INDEX('Policy Characteristics'!D:D,MATCH($C1123,'Policy Characteristics'!$C:$C,0)))</f>
        <v>Electrification</v>
      </c>
      <c r="K1123" s="254" t="str">
        <f>IF(ISBLANK(INDEX('Policy Characteristics'!E:E,MATCH($C1123,'Policy Characteristics'!$C:$C,0))),"",INDEX('Policy Characteristics'!E:E,MATCH($C1123,'Policy Characteristics'!$C:$C,0)))</f>
        <v>indst shift to electricity</v>
      </c>
      <c r="L1123" s="261">
        <f>IF(ISBLANK(INDEX('Policy Characteristics'!F:F,MATCH($C1123,'Policy Characteristics'!$C:$C,0))),"",INDEX('Policy Characteristics'!F:F,MATCH($C1123,'Policy Characteristics'!$C:$C,0)))</f>
        <v>0</v>
      </c>
      <c r="M1123" s="261">
        <f>IF(ISBLANK(INDEX('Policy Characteristics'!G:G,MATCH($C1123,'Policy Characteristics'!$C:$C,0))),"",INDEX('Policy Characteristics'!G:G,MATCH($C1123,'Policy Characteristics'!$C:$C,0)))</f>
        <v>1</v>
      </c>
      <c r="N1123" s="261">
        <f>IF(ISBLANK(INDEX('Policy Characteristics'!H:H,MATCH($C1123,'Policy Characteristics'!$C:$C,0))),"",INDEX('Policy Characteristics'!H:H,MATCH($C1123,'Policy Characteristics'!$C:$C,0)))</f>
        <v>0.01</v>
      </c>
      <c r="O1123" s="254" t="str">
        <f>IF(ISBLANK(INDEX('Policy Characteristics'!I:I,MATCH($C1123,'Policy Characteristics'!$C:$C,0))),"",INDEX('Policy Characteristics'!I:I,MATCH($C1123,'Policy Characteristics'!$C:$C,0)))</f>
        <v>% of fuel shifted</v>
      </c>
      <c r="P1123" s="254" t="str">
        <f>IF(ISBLANK(INDEX('Policy Characteristics'!J:J,MATCH($C1123,'Policy Characteristics'!$C:$C,0))),"",INDEX('Policy Characteristics'!J:J,MATCH($C1123,'Policy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23" s="254" t="str">
        <f>IF(ISBLANK(INDEX('Policy Characteristics'!K:K,MATCH($C1123,'Policy Characteristics'!$C:$C,0))),"",INDEX('Policy Characteristics'!K:K,MATCH($C1123,'Policy Characteristics'!$C:$C,0)))</f>
        <v>industry-ag-main.html#fuel-switching</v>
      </c>
      <c r="R1123" s="254" t="str">
        <f>IF(ISBLANK(INDEX('Policy Characteristics'!L:L,MATCH($C1123,'Policy Characteristics'!$C:$C,0))),"",INDEX('Policy Characteristics'!L:L,MATCH($C1123,'Policy Characteristics'!$C:$C,0)))</f>
        <v>industry-elec-and-hydrogen.html</v>
      </c>
    </row>
    <row r="1124" spans="1:18" x14ac:dyDescent="0.25">
      <c r="A1124" s="254" t="str">
        <f>IF(ISBLANK(INDEX('Policy Characteristics'!A:A,MATCH($C1124,'Policy Characteristics'!$C:$C,0))),"",INDEX('Policy Characteristics'!A:A,MATCH($C1124,'Policy Characteristics'!$C:$C,0)))</f>
        <v>Industry</v>
      </c>
      <c r="B1124" s="262" t="str">
        <f>IF(ISBLANK(INDEX('Policy Characteristics'!B:B,MATCH($C1124,'Policy Characteristics'!$C:$C,0))),"",INDEX('Policy Characteristics'!B:B,MATCH($C1124,'Policy Characteristics'!$C:$C,0)))</f>
        <v>Electrification</v>
      </c>
      <c r="C1124" s="254" t="str">
        <f t="shared" si="59"/>
        <v>Fraction of Eligible Industrial Energy Use Shifted to Electricity</v>
      </c>
      <c r="D1124" s="6" t="s">
        <v>3033</v>
      </c>
      <c r="E1124" s="1" t="s">
        <v>3459</v>
      </c>
      <c r="F1124" t="s">
        <v>2995</v>
      </c>
      <c r="G1124" s="45" t="s">
        <v>3465</v>
      </c>
      <c r="H1124" s="47">
        <f t="shared" si="60"/>
        <v>1123</v>
      </c>
      <c r="I1124" s="324" t="s">
        <v>40</v>
      </c>
      <c r="J1124" s="255" t="str">
        <f>IF(ISBLANK(INDEX('Policy Characteristics'!D:D,MATCH($C1124,'Policy Characteristics'!$C:$C,0))),"",INDEX('Policy Characteristics'!D:D,MATCH($C1124,'Policy Characteristics'!$C:$C,0)))</f>
        <v>Electrification</v>
      </c>
      <c r="K1124" s="254" t="str">
        <f>IF(ISBLANK(INDEX('Policy Characteristics'!E:E,MATCH($C1124,'Policy Characteristics'!$C:$C,0))),"",INDEX('Policy Characteristics'!E:E,MATCH($C1124,'Policy Characteristics'!$C:$C,0)))</f>
        <v>indst shift to electricity</v>
      </c>
      <c r="L1124" s="261">
        <f>IF(ISBLANK(INDEX('Policy Characteristics'!F:F,MATCH($C1124,'Policy Characteristics'!$C:$C,0))),"",INDEX('Policy Characteristics'!F:F,MATCH($C1124,'Policy Characteristics'!$C:$C,0)))</f>
        <v>0</v>
      </c>
      <c r="M1124" s="261">
        <f>IF(ISBLANK(INDEX('Policy Characteristics'!G:G,MATCH($C1124,'Policy Characteristics'!$C:$C,0))),"",INDEX('Policy Characteristics'!G:G,MATCH($C1124,'Policy Characteristics'!$C:$C,0)))</f>
        <v>1</v>
      </c>
      <c r="N1124" s="261">
        <f>IF(ISBLANK(INDEX('Policy Characteristics'!H:H,MATCH($C1124,'Policy Characteristics'!$C:$C,0))),"",INDEX('Policy Characteristics'!H:H,MATCH($C1124,'Policy Characteristics'!$C:$C,0)))</f>
        <v>0.01</v>
      </c>
      <c r="O1124" s="254" t="str">
        <f>IF(ISBLANK(INDEX('Policy Characteristics'!I:I,MATCH($C1124,'Policy Characteristics'!$C:$C,0))),"",INDEX('Policy Characteristics'!I:I,MATCH($C1124,'Policy Characteristics'!$C:$C,0)))</f>
        <v>% of fuel shifted</v>
      </c>
      <c r="P1124" s="254" t="str">
        <f>IF(ISBLANK(INDEX('Policy Characteristics'!J:J,MATCH($C1124,'Policy Characteristics'!$C:$C,0))),"",INDEX('Policy Characteristics'!J:J,MATCH($C1124,'Policy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24" s="254" t="str">
        <f>IF(ISBLANK(INDEX('Policy Characteristics'!K:K,MATCH($C1124,'Policy Characteristics'!$C:$C,0))),"",INDEX('Policy Characteristics'!K:K,MATCH($C1124,'Policy Characteristics'!$C:$C,0)))</f>
        <v>industry-ag-main.html#fuel-switching</v>
      </c>
      <c r="R1124" s="254" t="str">
        <f>IF(ISBLANK(INDEX('Policy Characteristics'!L:L,MATCH($C1124,'Policy Characteristics'!$C:$C,0))),"",INDEX('Policy Characteristics'!L:L,MATCH($C1124,'Policy Characteristics'!$C:$C,0)))</f>
        <v>industry-elec-and-hydrogen.html</v>
      </c>
    </row>
    <row r="1125" spans="1:18" x14ac:dyDescent="0.25">
      <c r="A1125" s="254" t="str">
        <f>IF(ISBLANK(INDEX('Policy Characteristics'!A:A,MATCH($C1125,'Policy Characteristics'!$C:$C,0))),"",INDEX('Policy Characteristics'!A:A,MATCH($C1125,'Policy Characteristics'!$C:$C,0)))</f>
        <v>Industry</v>
      </c>
      <c r="B1125" s="262" t="str">
        <f>IF(ISBLANK(INDEX('Policy Characteristics'!B:B,MATCH($C1125,'Policy Characteristics'!$C:$C,0))),"",INDEX('Policy Characteristics'!B:B,MATCH($C1125,'Policy Characteristics'!$C:$C,0)))</f>
        <v>Electrification</v>
      </c>
      <c r="C1125" s="254" t="str">
        <f t="shared" si="59"/>
        <v>Fraction of Eligible Industrial Energy Use Shifted to Electricity</v>
      </c>
      <c r="D1125" s="6" t="s">
        <v>3033</v>
      </c>
      <c r="E1125" s="1" t="s">
        <v>3460</v>
      </c>
      <c r="F1125" t="s">
        <v>2995</v>
      </c>
      <c r="G1125" s="45" t="s">
        <v>3466</v>
      </c>
      <c r="H1125" s="47">
        <f t="shared" si="60"/>
        <v>1124</v>
      </c>
      <c r="I1125" s="324" t="s">
        <v>40</v>
      </c>
      <c r="J1125" s="255" t="str">
        <f>IF(ISBLANK(INDEX('Policy Characteristics'!D:D,MATCH($C1125,'Policy Characteristics'!$C:$C,0))),"",INDEX('Policy Characteristics'!D:D,MATCH($C1125,'Policy Characteristics'!$C:$C,0)))</f>
        <v>Electrification</v>
      </c>
      <c r="K1125" s="254" t="str">
        <f>IF(ISBLANK(INDEX('Policy Characteristics'!E:E,MATCH($C1125,'Policy Characteristics'!$C:$C,0))),"",INDEX('Policy Characteristics'!E:E,MATCH($C1125,'Policy Characteristics'!$C:$C,0)))</f>
        <v>indst shift to electricity</v>
      </c>
      <c r="L1125" s="261">
        <f>IF(ISBLANK(INDEX('Policy Characteristics'!F:F,MATCH($C1125,'Policy Characteristics'!$C:$C,0))),"",INDEX('Policy Characteristics'!F:F,MATCH($C1125,'Policy Characteristics'!$C:$C,0)))</f>
        <v>0</v>
      </c>
      <c r="M1125" s="261">
        <f>IF(ISBLANK(INDEX('Policy Characteristics'!G:G,MATCH($C1125,'Policy Characteristics'!$C:$C,0))),"",INDEX('Policy Characteristics'!G:G,MATCH($C1125,'Policy Characteristics'!$C:$C,0)))</f>
        <v>1</v>
      </c>
      <c r="N1125" s="261">
        <f>IF(ISBLANK(INDEX('Policy Characteristics'!H:H,MATCH($C1125,'Policy Characteristics'!$C:$C,0))),"",INDEX('Policy Characteristics'!H:H,MATCH($C1125,'Policy Characteristics'!$C:$C,0)))</f>
        <v>0.01</v>
      </c>
      <c r="O1125" s="254" t="str">
        <f>IF(ISBLANK(INDEX('Policy Characteristics'!I:I,MATCH($C1125,'Policy Characteristics'!$C:$C,0))),"",INDEX('Policy Characteristics'!I:I,MATCH($C1125,'Policy Characteristics'!$C:$C,0)))</f>
        <v>% of fuel shifted</v>
      </c>
      <c r="P1125" s="254" t="str">
        <f>IF(ISBLANK(INDEX('Policy Characteristics'!J:J,MATCH($C1125,'Policy Characteristics'!$C:$C,0))),"",INDEX('Policy Characteristics'!J:J,MATCH($C1125,'Policy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25" s="254" t="str">
        <f>IF(ISBLANK(INDEX('Policy Characteristics'!K:K,MATCH($C1125,'Policy Characteristics'!$C:$C,0))),"",INDEX('Policy Characteristics'!K:K,MATCH($C1125,'Policy Characteristics'!$C:$C,0)))</f>
        <v>industry-ag-main.html#fuel-switching</v>
      </c>
      <c r="R1125" s="254" t="str">
        <f>IF(ISBLANK(INDEX('Policy Characteristics'!L:L,MATCH($C1125,'Policy Characteristics'!$C:$C,0))),"",INDEX('Policy Characteristics'!L:L,MATCH($C1125,'Policy Characteristics'!$C:$C,0)))</f>
        <v>industry-elec-and-hydrogen.html</v>
      </c>
    </row>
    <row r="1126" spans="1:18" x14ac:dyDescent="0.25">
      <c r="A1126" s="254" t="str">
        <f>IF(ISBLANK(INDEX('Policy Characteristics'!A:A,MATCH($C1126,'Policy Characteristics'!$C:$C,0))),"",INDEX('Policy Characteristics'!A:A,MATCH($C1126,'Policy Characteristics'!$C:$C,0)))</f>
        <v>Industry</v>
      </c>
      <c r="B1126" s="262" t="str">
        <f>IF(ISBLANK(INDEX('Policy Characteristics'!B:B,MATCH($C1126,'Policy Characteristics'!$C:$C,0))),"",INDEX('Policy Characteristics'!B:B,MATCH($C1126,'Policy Characteristics'!$C:$C,0)))</f>
        <v>Electrification</v>
      </c>
      <c r="C1126" s="254" t="str">
        <f t="shared" si="59"/>
        <v>Fraction of Eligible Industrial Energy Use Shifted to Electricity</v>
      </c>
      <c r="D1126" s="6" t="s">
        <v>3033</v>
      </c>
      <c r="E1126" s="1" t="s">
        <v>3461</v>
      </c>
      <c r="F1126" t="s">
        <v>2995</v>
      </c>
      <c r="G1126" s="45" t="s">
        <v>3467</v>
      </c>
      <c r="H1126" s="47">
        <f t="shared" si="60"/>
        <v>1125</v>
      </c>
      <c r="I1126" s="324" t="s">
        <v>40</v>
      </c>
      <c r="J1126" s="255" t="str">
        <f>IF(ISBLANK(INDEX('Policy Characteristics'!D:D,MATCH($C1126,'Policy Characteristics'!$C:$C,0))),"",INDEX('Policy Characteristics'!D:D,MATCH($C1126,'Policy Characteristics'!$C:$C,0)))</f>
        <v>Electrification</v>
      </c>
      <c r="K1126" s="254" t="str">
        <f>IF(ISBLANK(INDEX('Policy Characteristics'!E:E,MATCH($C1126,'Policy Characteristics'!$C:$C,0))),"",INDEX('Policy Characteristics'!E:E,MATCH($C1126,'Policy Characteristics'!$C:$C,0)))</f>
        <v>indst shift to electricity</v>
      </c>
      <c r="L1126" s="261">
        <f>IF(ISBLANK(INDEX('Policy Characteristics'!F:F,MATCH($C1126,'Policy Characteristics'!$C:$C,0))),"",INDEX('Policy Characteristics'!F:F,MATCH($C1126,'Policy Characteristics'!$C:$C,0)))</f>
        <v>0</v>
      </c>
      <c r="M1126" s="261">
        <f>IF(ISBLANK(INDEX('Policy Characteristics'!G:G,MATCH($C1126,'Policy Characteristics'!$C:$C,0))),"",INDEX('Policy Characteristics'!G:G,MATCH($C1126,'Policy Characteristics'!$C:$C,0)))</f>
        <v>1</v>
      </c>
      <c r="N1126" s="261">
        <f>IF(ISBLANK(INDEX('Policy Characteristics'!H:H,MATCH($C1126,'Policy Characteristics'!$C:$C,0))),"",INDEX('Policy Characteristics'!H:H,MATCH($C1126,'Policy Characteristics'!$C:$C,0)))</f>
        <v>0.01</v>
      </c>
      <c r="O1126" s="254" t="str">
        <f>IF(ISBLANK(INDEX('Policy Characteristics'!I:I,MATCH($C1126,'Policy Characteristics'!$C:$C,0))),"",INDEX('Policy Characteristics'!I:I,MATCH($C1126,'Policy Characteristics'!$C:$C,0)))</f>
        <v>% of fuel shifted</v>
      </c>
      <c r="P1126" s="254" t="str">
        <f>IF(ISBLANK(INDEX('Policy Characteristics'!J:J,MATCH($C1126,'Policy Characteristics'!$C:$C,0))),"",INDEX('Policy Characteristics'!J:J,MATCH($C1126,'Policy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26" s="254" t="str">
        <f>IF(ISBLANK(INDEX('Policy Characteristics'!K:K,MATCH($C1126,'Policy Characteristics'!$C:$C,0))),"",INDEX('Policy Characteristics'!K:K,MATCH($C1126,'Policy Characteristics'!$C:$C,0)))</f>
        <v>industry-ag-main.html#fuel-switching</v>
      </c>
      <c r="R1126" s="254" t="str">
        <f>IF(ISBLANK(INDEX('Policy Characteristics'!L:L,MATCH($C1126,'Policy Characteristics'!$C:$C,0))),"",INDEX('Policy Characteristics'!L:L,MATCH($C1126,'Policy Characteristics'!$C:$C,0)))</f>
        <v>industry-elec-and-hydrogen.html</v>
      </c>
    </row>
    <row r="1127" spans="1:18" x14ac:dyDescent="0.25">
      <c r="A1127" s="254" t="str">
        <f>IF(ISBLANK(INDEX('Policy Characteristics'!A:A,MATCH($C1127,'Policy Characteristics'!$C:$C,0))),"",INDEX('Policy Characteristics'!A:A,MATCH($C1127,'Policy Characteristics'!$C:$C,0)))</f>
        <v>Industry</v>
      </c>
      <c r="B1127" s="262" t="str">
        <f>IF(ISBLANK(INDEX('Policy Characteristics'!B:B,MATCH($C1127,'Policy Characteristics'!$C:$C,0))),"",INDEX('Policy Characteristics'!B:B,MATCH($C1127,'Policy Characteristics'!$C:$C,0)))</f>
        <v>Electrification</v>
      </c>
      <c r="C1127" s="254" t="str">
        <f t="shared" si="59"/>
        <v>Fraction of Eligible Industrial Energy Use Shifted to Electricity</v>
      </c>
      <c r="D1127" s="6" t="s">
        <v>3033</v>
      </c>
      <c r="E1127" s="1" t="s">
        <v>3462</v>
      </c>
      <c r="F1127" t="s">
        <v>2995</v>
      </c>
      <c r="G1127" s="45" t="s">
        <v>3468</v>
      </c>
      <c r="H1127" s="47">
        <f t="shared" si="60"/>
        <v>1126</v>
      </c>
      <c r="I1127" s="324" t="s">
        <v>40</v>
      </c>
      <c r="J1127" s="255" t="str">
        <f>IF(ISBLANK(INDEX('Policy Characteristics'!D:D,MATCH($C1127,'Policy Characteristics'!$C:$C,0))),"",INDEX('Policy Characteristics'!D:D,MATCH($C1127,'Policy Characteristics'!$C:$C,0)))</f>
        <v>Electrification</v>
      </c>
      <c r="K1127" s="254" t="str">
        <f>IF(ISBLANK(INDEX('Policy Characteristics'!E:E,MATCH($C1127,'Policy Characteristics'!$C:$C,0))),"",INDEX('Policy Characteristics'!E:E,MATCH($C1127,'Policy Characteristics'!$C:$C,0)))</f>
        <v>indst shift to electricity</v>
      </c>
      <c r="L1127" s="261">
        <f>IF(ISBLANK(INDEX('Policy Characteristics'!F:F,MATCH($C1127,'Policy Characteristics'!$C:$C,0))),"",INDEX('Policy Characteristics'!F:F,MATCH($C1127,'Policy Characteristics'!$C:$C,0)))</f>
        <v>0</v>
      </c>
      <c r="M1127" s="261">
        <f>IF(ISBLANK(INDEX('Policy Characteristics'!G:G,MATCH($C1127,'Policy Characteristics'!$C:$C,0))),"",INDEX('Policy Characteristics'!G:G,MATCH($C1127,'Policy Characteristics'!$C:$C,0)))</f>
        <v>1</v>
      </c>
      <c r="N1127" s="261">
        <f>IF(ISBLANK(INDEX('Policy Characteristics'!H:H,MATCH($C1127,'Policy Characteristics'!$C:$C,0))),"",INDEX('Policy Characteristics'!H:H,MATCH($C1127,'Policy Characteristics'!$C:$C,0)))</f>
        <v>0.01</v>
      </c>
      <c r="O1127" s="254" t="str">
        <f>IF(ISBLANK(INDEX('Policy Characteristics'!I:I,MATCH($C1127,'Policy Characteristics'!$C:$C,0))),"",INDEX('Policy Characteristics'!I:I,MATCH($C1127,'Policy Characteristics'!$C:$C,0)))</f>
        <v>% of fuel shifted</v>
      </c>
      <c r="P1127" s="254" t="str">
        <f>IF(ISBLANK(INDEX('Policy Characteristics'!J:J,MATCH($C1127,'Policy Characteristics'!$C:$C,0))),"",INDEX('Policy Characteristics'!J:J,MATCH($C1127,'Policy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27" s="254" t="str">
        <f>IF(ISBLANK(INDEX('Policy Characteristics'!K:K,MATCH($C1127,'Policy Characteristics'!$C:$C,0))),"",INDEX('Policy Characteristics'!K:K,MATCH($C1127,'Policy Characteristics'!$C:$C,0)))</f>
        <v>industry-ag-main.html#fuel-switching</v>
      </c>
      <c r="R1127" s="254" t="str">
        <f>IF(ISBLANK(INDEX('Policy Characteristics'!L:L,MATCH($C1127,'Policy Characteristics'!$C:$C,0))),"",INDEX('Policy Characteristics'!L:L,MATCH($C1127,'Policy Characteristics'!$C:$C,0)))</f>
        <v>industry-elec-and-hydrogen.html</v>
      </c>
    </row>
    <row r="1128" spans="1:18" x14ac:dyDescent="0.25">
      <c r="A1128" s="254" t="str">
        <f>IF(ISBLANK(INDEX('Policy Characteristics'!A:A,MATCH($C1128,'Policy Characteristics'!$C:$C,0))),"",INDEX('Policy Characteristics'!A:A,MATCH($C1128,'Policy Characteristics'!$C:$C,0)))</f>
        <v>Industry</v>
      </c>
      <c r="B1128" s="262" t="str">
        <f>IF(ISBLANK(INDEX('Policy Characteristics'!B:B,MATCH($C1128,'Policy Characteristics'!$C:$C,0))),"",INDEX('Policy Characteristics'!B:B,MATCH($C1128,'Policy Characteristics'!$C:$C,0)))</f>
        <v>Electrification</v>
      </c>
      <c r="C1128" s="254" t="str">
        <f t="shared" si="59"/>
        <v>Fraction of Eligible Industrial Energy Use Shifted to Electricity</v>
      </c>
      <c r="D1128" s="6" t="s">
        <v>3033</v>
      </c>
      <c r="E1128" s="1" t="s">
        <v>3463</v>
      </c>
      <c r="F1128" t="s">
        <v>2995</v>
      </c>
      <c r="G1128" s="45" t="s">
        <v>3469</v>
      </c>
      <c r="H1128" s="47">
        <f t="shared" si="60"/>
        <v>1127</v>
      </c>
      <c r="I1128" s="324" t="s">
        <v>40</v>
      </c>
      <c r="J1128" s="255" t="str">
        <f>IF(ISBLANK(INDEX('Policy Characteristics'!D:D,MATCH($C1128,'Policy Characteristics'!$C:$C,0))),"",INDEX('Policy Characteristics'!D:D,MATCH($C1128,'Policy Characteristics'!$C:$C,0)))</f>
        <v>Electrification</v>
      </c>
      <c r="K1128" s="254" t="str">
        <f>IF(ISBLANK(INDEX('Policy Characteristics'!E:E,MATCH($C1128,'Policy Characteristics'!$C:$C,0))),"",INDEX('Policy Characteristics'!E:E,MATCH($C1128,'Policy Characteristics'!$C:$C,0)))</f>
        <v>indst shift to electricity</v>
      </c>
      <c r="L1128" s="261">
        <f>IF(ISBLANK(INDEX('Policy Characteristics'!F:F,MATCH($C1128,'Policy Characteristics'!$C:$C,0))),"",INDEX('Policy Characteristics'!F:F,MATCH($C1128,'Policy Characteristics'!$C:$C,0)))</f>
        <v>0</v>
      </c>
      <c r="M1128" s="261">
        <f>IF(ISBLANK(INDEX('Policy Characteristics'!G:G,MATCH($C1128,'Policy Characteristics'!$C:$C,0))),"",INDEX('Policy Characteristics'!G:G,MATCH($C1128,'Policy Characteristics'!$C:$C,0)))</f>
        <v>1</v>
      </c>
      <c r="N1128" s="261">
        <f>IF(ISBLANK(INDEX('Policy Characteristics'!H:H,MATCH($C1128,'Policy Characteristics'!$C:$C,0))),"",INDEX('Policy Characteristics'!H:H,MATCH($C1128,'Policy Characteristics'!$C:$C,0)))</f>
        <v>0.01</v>
      </c>
      <c r="O1128" s="254" t="str">
        <f>IF(ISBLANK(INDEX('Policy Characteristics'!I:I,MATCH($C1128,'Policy Characteristics'!$C:$C,0))),"",INDEX('Policy Characteristics'!I:I,MATCH($C1128,'Policy Characteristics'!$C:$C,0)))</f>
        <v>% of fuel shifted</v>
      </c>
      <c r="P1128" s="254" t="str">
        <f>IF(ISBLANK(INDEX('Policy Characteristics'!J:J,MATCH($C1128,'Policy Characteristics'!$C:$C,0))),"",INDEX('Policy Characteristics'!J:J,MATCH($C1128,'Policy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28" s="254" t="str">
        <f>IF(ISBLANK(INDEX('Policy Characteristics'!K:K,MATCH($C1128,'Policy Characteristics'!$C:$C,0))),"",INDEX('Policy Characteristics'!K:K,MATCH($C1128,'Policy Characteristics'!$C:$C,0)))</f>
        <v>industry-ag-main.html#fuel-switching</v>
      </c>
      <c r="R1128" s="254" t="str">
        <f>IF(ISBLANK(INDEX('Policy Characteristics'!L:L,MATCH($C1128,'Policy Characteristics'!$C:$C,0))),"",INDEX('Policy Characteristics'!L:L,MATCH($C1128,'Policy Characteristics'!$C:$C,0)))</f>
        <v>industry-elec-and-hydrogen.html</v>
      </c>
    </row>
    <row r="1129" spans="1:18" x14ac:dyDescent="0.25">
      <c r="A1129" s="254" t="str">
        <f>IF(ISBLANK(INDEX('Policy Characteristics'!A:A,MATCH($C1129,'Policy Characteristics'!$C:$C,0))),"",INDEX('Policy Characteristics'!A:A,MATCH($C1129,'Policy Characteristics'!$C:$C,0)))</f>
        <v>Industry</v>
      </c>
      <c r="B1129" s="262" t="str">
        <f>IF(ISBLANK(INDEX('Policy Characteristics'!B:B,MATCH($C1129,'Policy Characteristics'!$C:$C,0))),"",INDEX('Policy Characteristics'!B:B,MATCH($C1129,'Policy Characteristics'!$C:$C,0)))</f>
        <v>Electrification</v>
      </c>
      <c r="C1129" s="254" t="str">
        <f t="shared" si="59"/>
        <v>Fraction of Eligible Industrial Energy Use Shifted to Electricity</v>
      </c>
      <c r="D1129" s="6" t="s">
        <v>3033</v>
      </c>
      <c r="E1129" s="1" t="s">
        <v>3464</v>
      </c>
      <c r="F1129" t="s">
        <v>2995</v>
      </c>
      <c r="G1129" s="45" t="s">
        <v>3470</v>
      </c>
      <c r="H1129" s="47">
        <f t="shared" si="60"/>
        <v>1128</v>
      </c>
      <c r="I1129" s="324" t="s">
        <v>40</v>
      </c>
      <c r="J1129" s="255" t="str">
        <f>IF(ISBLANK(INDEX('Policy Characteristics'!D:D,MATCH($C1129,'Policy Characteristics'!$C:$C,0))),"",INDEX('Policy Characteristics'!D:D,MATCH($C1129,'Policy Characteristics'!$C:$C,0)))</f>
        <v>Electrification</v>
      </c>
      <c r="K1129" s="254" t="str">
        <f>IF(ISBLANK(INDEX('Policy Characteristics'!E:E,MATCH($C1129,'Policy Characteristics'!$C:$C,0))),"",INDEX('Policy Characteristics'!E:E,MATCH($C1129,'Policy Characteristics'!$C:$C,0)))</f>
        <v>indst shift to electricity</v>
      </c>
      <c r="L1129" s="261">
        <f>IF(ISBLANK(INDEX('Policy Characteristics'!F:F,MATCH($C1129,'Policy Characteristics'!$C:$C,0))),"",INDEX('Policy Characteristics'!F:F,MATCH($C1129,'Policy Characteristics'!$C:$C,0)))</f>
        <v>0</v>
      </c>
      <c r="M1129" s="261">
        <f>IF(ISBLANK(INDEX('Policy Characteristics'!G:G,MATCH($C1129,'Policy Characteristics'!$C:$C,0))),"",INDEX('Policy Characteristics'!G:G,MATCH($C1129,'Policy Characteristics'!$C:$C,0)))</f>
        <v>1</v>
      </c>
      <c r="N1129" s="261">
        <f>IF(ISBLANK(INDEX('Policy Characteristics'!H:H,MATCH($C1129,'Policy Characteristics'!$C:$C,0))),"",INDEX('Policy Characteristics'!H:H,MATCH($C1129,'Policy Characteristics'!$C:$C,0)))</f>
        <v>0.01</v>
      </c>
      <c r="O1129" s="254" t="str">
        <f>IF(ISBLANK(INDEX('Policy Characteristics'!I:I,MATCH($C1129,'Policy Characteristics'!$C:$C,0))),"",INDEX('Policy Characteristics'!I:I,MATCH($C1129,'Policy Characteristics'!$C:$C,0)))</f>
        <v>% of fuel shifted</v>
      </c>
      <c r="P1129" s="254" t="str">
        <f>IF(ISBLANK(INDEX('Policy Characteristics'!J:J,MATCH($C1129,'Policy Characteristics'!$C:$C,0))),"",INDEX('Policy Characteristics'!J:J,MATCH($C1129,'Policy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29" s="254" t="str">
        <f>IF(ISBLANK(INDEX('Policy Characteristics'!K:K,MATCH($C1129,'Policy Characteristics'!$C:$C,0))),"",INDEX('Policy Characteristics'!K:K,MATCH($C1129,'Policy Characteristics'!$C:$C,0)))</f>
        <v>industry-ag-main.html#fuel-switching</v>
      </c>
      <c r="R1129" s="254" t="str">
        <f>IF(ISBLANK(INDEX('Policy Characteristics'!L:L,MATCH($C1129,'Policy Characteristics'!$C:$C,0))),"",INDEX('Policy Characteristics'!L:L,MATCH($C1129,'Policy Characteristics'!$C:$C,0)))</f>
        <v>industry-elec-and-hydrogen.html</v>
      </c>
    </row>
    <row r="1130" spans="1:18" x14ac:dyDescent="0.25">
      <c r="A1130" s="254" t="str">
        <f>IF(ISBLANK(INDEX('Policy Characteristics'!A:A,MATCH($C1130,'Policy Characteristics'!$C:$C,0))),"",INDEX('Policy Characteristics'!A:A,MATCH($C1130,'Policy Characteristics'!$C:$C,0)))</f>
        <v>Industry</v>
      </c>
      <c r="B1130" s="262" t="str">
        <f>IF(ISBLANK(INDEX('Policy Characteristics'!B:B,MATCH($C1130,'Policy Characteristics'!$C:$C,0))),"",INDEX('Policy Characteristics'!B:B,MATCH($C1130,'Policy Characteristics'!$C:$C,0)))</f>
        <v>Electrification</v>
      </c>
      <c r="C1130" s="254" t="str">
        <f t="shared" si="59"/>
        <v>Fraction of Eligible Industrial Energy Use Shifted to Electricity</v>
      </c>
      <c r="D1130" s="6" t="s">
        <v>3033</v>
      </c>
      <c r="E1130" s="1" t="s">
        <v>3570</v>
      </c>
      <c r="F1130" t="s">
        <v>2995</v>
      </c>
      <c r="G1130" s="45" t="s">
        <v>3471</v>
      </c>
      <c r="H1130" s="47">
        <f t="shared" si="60"/>
        <v>1129</v>
      </c>
      <c r="I1130" s="324" t="s">
        <v>40</v>
      </c>
      <c r="J1130" s="255" t="str">
        <f>IF(ISBLANK(INDEX('Policy Characteristics'!D:D,MATCH($C1130,'Policy Characteristics'!$C:$C,0))),"",INDEX('Policy Characteristics'!D:D,MATCH($C1130,'Policy Characteristics'!$C:$C,0)))</f>
        <v>Electrification</v>
      </c>
      <c r="K1130" s="254" t="str">
        <f>IF(ISBLANK(INDEX('Policy Characteristics'!E:E,MATCH($C1130,'Policy Characteristics'!$C:$C,0))),"",INDEX('Policy Characteristics'!E:E,MATCH($C1130,'Policy Characteristics'!$C:$C,0)))</f>
        <v>indst shift to electricity</v>
      </c>
      <c r="L1130" s="261">
        <f>IF(ISBLANK(INDEX('Policy Characteristics'!F:F,MATCH($C1130,'Policy Characteristics'!$C:$C,0))),"",INDEX('Policy Characteristics'!F:F,MATCH($C1130,'Policy Characteristics'!$C:$C,0)))</f>
        <v>0</v>
      </c>
      <c r="M1130" s="261">
        <f>IF(ISBLANK(INDEX('Policy Characteristics'!G:G,MATCH($C1130,'Policy Characteristics'!$C:$C,0))),"",INDEX('Policy Characteristics'!G:G,MATCH($C1130,'Policy Characteristics'!$C:$C,0)))</f>
        <v>1</v>
      </c>
      <c r="N1130" s="261">
        <f>IF(ISBLANK(INDEX('Policy Characteristics'!H:H,MATCH($C1130,'Policy Characteristics'!$C:$C,0))),"",INDEX('Policy Characteristics'!H:H,MATCH($C1130,'Policy Characteristics'!$C:$C,0)))</f>
        <v>0.01</v>
      </c>
      <c r="O1130" s="254" t="str">
        <f>IF(ISBLANK(INDEX('Policy Characteristics'!I:I,MATCH($C1130,'Policy Characteristics'!$C:$C,0))),"",INDEX('Policy Characteristics'!I:I,MATCH($C1130,'Policy Characteristics'!$C:$C,0)))</f>
        <v>% of fuel shifted</v>
      </c>
      <c r="P1130" s="254" t="str">
        <f>IF(ISBLANK(INDEX('Policy Characteristics'!J:J,MATCH($C1130,'Policy Characteristics'!$C:$C,0))),"",INDEX('Policy Characteristics'!J:J,MATCH($C1130,'Policy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30" s="254" t="str">
        <f>IF(ISBLANK(INDEX('Policy Characteristics'!K:K,MATCH($C1130,'Policy Characteristics'!$C:$C,0))),"",INDEX('Policy Characteristics'!K:K,MATCH($C1130,'Policy Characteristics'!$C:$C,0)))</f>
        <v>industry-ag-main.html#fuel-switching</v>
      </c>
      <c r="R1130" s="254" t="str">
        <f>IF(ISBLANK(INDEX('Policy Characteristics'!L:L,MATCH($C1130,'Policy Characteristics'!$C:$C,0))),"",INDEX('Policy Characteristics'!L:L,MATCH($C1130,'Policy Characteristics'!$C:$C,0)))</f>
        <v>industry-elec-and-hydrogen.html</v>
      </c>
    </row>
    <row r="1131" spans="1:18" x14ac:dyDescent="0.25">
      <c r="A1131" s="254" t="str">
        <f>IF(ISBLANK(INDEX('Policy Characteristics'!A:A,MATCH($C1131,'Policy Characteristics'!$C:$C,0))),"",INDEX('Policy Characteristics'!A:A,MATCH($C1131,'Policy Characteristics'!$C:$C,0)))</f>
        <v>Industry</v>
      </c>
      <c r="B1131" s="262" t="str">
        <f>IF(ISBLANK(INDEX('Policy Characteristics'!B:B,MATCH($C1131,'Policy Characteristics'!$C:$C,0))),"",INDEX('Policy Characteristics'!B:B,MATCH($C1131,'Policy Characteristics'!$C:$C,0)))</f>
        <v>Electrification</v>
      </c>
      <c r="C1131" s="254" t="str">
        <f t="shared" si="59"/>
        <v>Fraction of Eligible Industrial Energy Use Shifted to Electricity</v>
      </c>
      <c r="D1131" s="6" t="s">
        <v>3033</v>
      </c>
      <c r="E1131" s="1" t="s">
        <v>3915</v>
      </c>
      <c r="F1131" t="s">
        <v>2995</v>
      </c>
      <c r="G1131" s="45" t="s">
        <v>3891</v>
      </c>
      <c r="H1131" s="47">
        <f t="shared" si="60"/>
        <v>1130</v>
      </c>
      <c r="I1131" s="324" t="s">
        <v>40</v>
      </c>
      <c r="J1131" s="255" t="str">
        <f>IF(ISBLANK(INDEX('Policy Characteristics'!D:D,MATCH($C1131,'Policy Characteristics'!$C:$C,0))),"",INDEX('Policy Characteristics'!D:D,MATCH($C1131,'Policy Characteristics'!$C:$C,0)))</f>
        <v>Electrification</v>
      </c>
      <c r="K1131" s="254" t="str">
        <f>IF(ISBLANK(INDEX('Policy Characteristics'!E:E,MATCH($C1131,'Policy Characteristics'!$C:$C,0))),"",INDEX('Policy Characteristics'!E:E,MATCH($C1131,'Policy Characteristics'!$C:$C,0)))</f>
        <v>indst shift to electricity</v>
      </c>
      <c r="L1131" s="261">
        <f>IF(ISBLANK(INDEX('Policy Characteristics'!F:F,MATCH($C1131,'Policy Characteristics'!$C:$C,0))),"",INDEX('Policy Characteristics'!F:F,MATCH($C1131,'Policy Characteristics'!$C:$C,0)))</f>
        <v>0</v>
      </c>
      <c r="M1131" s="261">
        <f>IF(ISBLANK(INDEX('Policy Characteristics'!G:G,MATCH($C1131,'Policy Characteristics'!$C:$C,0))),"",INDEX('Policy Characteristics'!G:G,MATCH($C1131,'Policy Characteristics'!$C:$C,0)))</f>
        <v>1</v>
      </c>
      <c r="N1131" s="261">
        <f>IF(ISBLANK(INDEX('Policy Characteristics'!H:H,MATCH($C1131,'Policy Characteristics'!$C:$C,0))),"",INDEX('Policy Characteristics'!H:H,MATCH($C1131,'Policy Characteristics'!$C:$C,0)))</f>
        <v>0.01</v>
      </c>
      <c r="O1131" s="254" t="str">
        <f>IF(ISBLANK(INDEX('Policy Characteristics'!I:I,MATCH($C1131,'Policy Characteristics'!$C:$C,0))),"",INDEX('Policy Characteristics'!I:I,MATCH($C1131,'Policy Characteristics'!$C:$C,0)))</f>
        <v>% of fuel shifted</v>
      </c>
      <c r="P1131" s="254" t="str">
        <f>IF(ISBLANK(INDEX('Policy Characteristics'!J:J,MATCH($C1131,'Policy Characteristics'!$C:$C,0))),"",INDEX('Policy Characteristics'!J:J,MATCH($C1131,'Policy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31" s="254" t="str">
        <f>IF(ISBLANK(INDEX('Policy Characteristics'!K:K,MATCH($C1131,'Policy Characteristics'!$C:$C,0))),"",INDEX('Policy Characteristics'!K:K,MATCH($C1131,'Policy Characteristics'!$C:$C,0)))</f>
        <v>industry-ag-main.html#fuel-switching</v>
      </c>
      <c r="R1131" s="254" t="str">
        <f>IF(ISBLANK(INDEX('Policy Characteristics'!L:L,MATCH($C1131,'Policy Characteristics'!$C:$C,0))),"",INDEX('Policy Characteristics'!L:L,MATCH($C1131,'Policy Characteristics'!$C:$C,0)))</f>
        <v>industry-elec-and-hydrogen.html</v>
      </c>
    </row>
    <row r="1132" spans="1:18" x14ac:dyDescent="0.25">
      <c r="A1132" s="254" t="str">
        <f>IF(ISBLANK(INDEX('Policy Characteristics'!A:A,MATCH($C1132,'Policy Characteristics'!$C:$C,0))),"",INDEX('Policy Characteristics'!A:A,MATCH($C1132,'Policy Characteristics'!$C:$C,0)))</f>
        <v>Industry</v>
      </c>
      <c r="B1132" s="262" t="str">
        <f>IF(ISBLANK(INDEX('Policy Characteristics'!B:B,MATCH($C1132,'Policy Characteristics'!$C:$C,0))),"",INDEX('Policy Characteristics'!B:B,MATCH($C1132,'Policy Characteristics'!$C:$C,0)))</f>
        <v>Electrification</v>
      </c>
      <c r="C1132" s="254" t="str">
        <f t="shared" si="59"/>
        <v>Fraction of Eligible Industrial Energy Use Shifted to Electricity</v>
      </c>
      <c r="D1132" s="6" t="s">
        <v>3033</v>
      </c>
      <c r="E1132" s="1" t="s">
        <v>3916</v>
      </c>
      <c r="F1132" t="s">
        <v>2995</v>
      </c>
      <c r="G1132" s="45" t="s">
        <v>3890</v>
      </c>
      <c r="H1132" s="47">
        <f t="shared" si="60"/>
        <v>1131</v>
      </c>
      <c r="I1132" s="324" t="s">
        <v>40</v>
      </c>
      <c r="J1132" s="255" t="str">
        <f>IF(ISBLANK(INDEX('Policy Characteristics'!D:D,MATCH($C1132,'Policy Characteristics'!$C:$C,0))),"",INDEX('Policy Characteristics'!D:D,MATCH($C1132,'Policy Characteristics'!$C:$C,0)))</f>
        <v>Electrification</v>
      </c>
      <c r="K1132" s="254" t="str">
        <f>IF(ISBLANK(INDEX('Policy Characteristics'!E:E,MATCH($C1132,'Policy Characteristics'!$C:$C,0))),"",INDEX('Policy Characteristics'!E:E,MATCH($C1132,'Policy Characteristics'!$C:$C,0)))</f>
        <v>indst shift to electricity</v>
      </c>
      <c r="L1132" s="261">
        <f>IF(ISBLANK(INDEX('Policy Characteristics'!F:F,MATCH($C1132,'Policy Characteristics'!$C:$C,0))),"",INDEX('Policy Characteristics'!F:F,MATCH($C1132,'Policy Characteristics'!$C:$C,0)))</f>
        <v>0</v>
      </c>
      <c r="M1132" s="261">
        <f>IF(ISBLANK(INDEX('Policy Characteristics'!G:G,MATCH($C1132,'Policy Characteristics'!$C:$C,0))),"",INDEX('Policy Characteristics'!G:G,MATCH($C1132,'Policy Characteristics'!$C:$C,0)))</f>
        <v>1</v>
      </c>
      <c r="N1132" s="261">
        <f>IF(ISBLANK(INDEX('Policy Characteristics'!H:H,MATCH($C1132,'Policy Characteristics'!$C:$C,0))),"",INDEX('Policy Characteristics'!H:H,MATCH($C1132,'Policy Characteristics'!$C:$C,0)))</f>
        <v>0.01</v>
      </c>
      <c r="O1132" s="254" t="str">
        <f>IF(ISBLANK(INDEX('Policy Characteristics'!I:I,MATCH($C1132,'Policy Characteristics'!$C:$C,0))),"",INDEX('Policy Characteristics'!I:I,MATCH($C1132,'Policy Characteristics'!$C:$C,0)))</f>
        <v>% of fuel shifted</v>
      </c>
      <c r="P1132" s="254" t="str">
        <f>IF(ISBLANK(INDEX('Policy Characteristics'!J:J,MATCH($C1132,'Policy Characteristics'!$C:$C,0))),"",INDEX('Policy Characteristics'!J:J,MATCH($C1132,'Policy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32" s="254" t="str">
        <f>IF(ISBLANK(INDEX('Policy Characteristics'!K:K,MATCH($C1132,'Policy Characteristics'!$C:$C,0))),"",INDEX('Policy Characteristics'!K:K,MATCH($C1132,'Policy Characteristics'!$C:$C,0)))</f>
        <v>industry-ag-main.html#fuel-switching</v>
      </c>
      <c r="R1132" s="254" t="str">
        <f>IF(ISBLANK(INDEX('Policy Characteristics'!L:L,MATCH($C1132,'Policy Characteristics'!$C:$C,0))),"",INDEX('Policy Characteristics'!L:L,MATCH($C1132,'Policy Characteristics'!$C:$C,0)))</f>
        <v>industry-elec-and-hydrogen.html</v>
      </c>
    </row>
    <row r="1133" spans="1:18" x14ac:dyDescent="0.25">
      <c r="A1133" s="254" t="str">
        <f>IF(ISBLANK(INDEX('Policy Characteristics'!A:A,MATCH($C1133,'Policy Characteristics'!$C:$C,0))),"",INDEX('Policy Characteristics'!A:A,MATCH($C1133,'Policy Characteristics'!$C:$C,0)))</f>
        <v>Industry</v>
      </c>
      <c r="B1133" s="262" t="str">
        <f>IF(ISBLANK(INDEX('Policy Characteristics'!B:B,MATCH($C1133,'Policy Characteristics'!$C:$C,0))),"",INDEX('Policy Characteristics'!B:B,MATCH($C1133,'Policy Characteristics'!$C:$C,0)))</f>
        <v>Electrification</v>
      </c>
      <c r="C1133" s="254" t="str">
        <f t="shared" si="59"/>
        <v>Fraction of Eligible Industrial Energy Use Shifted to Electricity</v>
      </c>
      <c r="D1133" s="6" t="s">
        <v>3033</v>
      </c>
      <c r="E1133" s="1" t="s">
        <v>3917</v>
      </c>
      <c r="F1133" t="s">
        <v>2995</v>
      </c>
      <c r="G1133" s="45" t="s">
        <v>3892</v>
      </c>
      <c r="H1133" s="47">
        <f t="shared" si="60"/>
        <v>1132</v>
      </c>
      <c r="I1133" s="324" t="s">
        <v>40</v>
      </c>
      <c r="J1133" s="255" t="str">
        <f>IF(ISBLANK(INDEX('Policy Characteristics'!D:D,MATCH($C1133,'Policy Characteristics'!$C:$C,0))),"",INDEX('Policy Characteristics'!D:D,MATCH($C1133,'Policy Characteristics'!$C:$C,0)))</f>
        <v>Electrification</v>
      </c>
      <c r="K1133" s="254" t="str">
        <f>IF(ISBLANK(INDEX('Policy Characteristics'!E:E,MATCH($C1133,'Policy Characteristics'!$C:$C,0))),"",INDEX('Policy Characteristics'!E:E,MATCH($C1133,'Policy Characteristics'!$C:$C,0)))</f>
        <v>indst shift to electricity</v>
      </c>
      <c r="L1133" s="261">
        <f>IF(ISBLANK(INDEX('Policy Characteristics'!F:F,MATCH($C1133,'Policy Characteristics'!$C:$C,0))),"",INDEX('Policy Characteristics'!F:F,MATCH($C1133,'Policy Characteristics'!$C:$C,0)))</f>
        <v>0</v>
      </c>
      <c r="M1133" s="261">
        <f>IF(ISBLANK(INDEX('Policy Characteristics'!G:G,MATCH($C1133,'Policy Characteristics'!$C:$C,0))),"",INDEX('Policy Characteristics'!G:G,MATCH($C1133,'Policy Characteristics'!$C:$C,0)))</f>
        <v>1</v>
      </c>
      <c r="N1133" s="261">
        <f>IF(ISBLANK(INDEX('Policy Characteristics'!H:H,MATCH($C1133,'Policy Characteristics'!$C:$C,0))),"",INDEX('Policy Characteristics'!H:H,MATCH($C1133,'Policy Characteristics'!$C:$C,0)))</f>
        <v>0.01</v>
      </c>
      <c r="O1133" s="254" t="str">
        <f>IF(ISBLANK(INDEX('Policy Characteristics'!I:I,MATCH($C1133,'Policy Characteristics'!$C:$C,0))),"",INDEX('Policy Characteristics'!I:I,MATCH($C1133,'Policy Characteristics'!$C:$C,0)))</f>
        <v>% of fuel shifted</v>
      </c>
      <c r="P1133" s="254" t="str">
        <f>IF(ISBLANK(INDEX('Policy Characteristics'!J:J,MATCH($C1133,'Policy Characteristics'!$C:$C,0))),"",INDEX('Policy Characteristics'!J:J,MATCH($C1133,'Policy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33" s="254" t="str">
        <f>IF(ISBLANK(INDEX('Policy Characteristics'!K:K,MATCH($C1133,'Policy Characteristics'!$C:$C,0))),"",INDEX('Policy Characteristics'!K:K,MATCH($C1133,'Policy Characteristics'!$C:$C,0)))</f>
        <v>industry-ag-main.html#fuel-switching</v>
      </c>
      <c r="R1133" s="254" t="str">
        <f>IF(ISBLANK(INDEX('Policy Characteristics'!L:L,MATCH($C1133,'Policy Characteristics'!$C:$C,0))),"",INDEX('Policy Characteristics'!L:L,MATCH($C1133,'Policy Characteristics'!$C:$C,0)))</f>
        <v>industry-elec-and-hydrogen.html</v>
      </c>
    </row>
    <row r="1134" spans="1:18" x14ac:dyDescent="0.25">
      <c r="A1134" s="254" t="str">
        <f>IF(ISBLANK(INDEX('Policy Characteristics'!A:A,MATCH($C1134,'Policy Characteristics'!$C:$C,0))),"",INDEX('Policy Characteristics'!A:A,MATCH($C1134,'Policy Characteristics'!$C:$C,0)))</f>
        <v>Industry</v>
      </c>
      <c r="B1134" s="262" t="str">
        <f>IF(ISBLANK(INDEX('Policy Characteristics'!B:B,MATCH($C1134,'Policy Characteristics'!$C:$C,0))),"",INDEX('Policy Characteristics'!B:B,MATCH($C1134,'Policy Characteristics'!$C:$C,0)))</f>
        <v>Electrification</v>
      </c>
      <c r="C1134" s="254" t="str">
        <f t="shared" si="59"/>
        <v>Fraction of Eligible Industrial Energy Use Shifted to Electricity</v>
      </c>
      <c r="D1134" s="6" t="s">
        <v>3034</v>
      </c>
      <c r="E1134" s="1" t="s">
        <v>3459</v>
      </c>
      <c r="F1134" t="s">
        <v>2996</v>
      </c>
      <c r="G1134" s="45" t="s">
        <v>3465</v>
      </c>
      <c r="H1134" s="47">
        <f t="shared" si="60"/>
        <v>1133</v>
      </c>
      <c r="I1134" s="324" t="s">
        <v>40</v>
      </c>
      <c r="J1134" s="255" t="str">
        <f>IF(ISBLANK(INDEX('Policy Characteristics'!D:D,MATCH($C1134,'Policy Characteristics'!$C:$C,0))),"",INDEX('Policy Characteristics'!D:D,MATCH($C1134,'Policy Characteristics'!$C:$C,0)))</f>
        <v>Electrification</v>
      </c>
      <c r="K1134" s="254" t="str">
        <f>IF(ISBLANK(INDEX('Policy Characteristics'!E:E,MATCH($C1134,'Policy Characteristics'!$C:$C,0))),"",INDEX('Policy Characteristics'!E:E,MATCH($C1134,'Policy Characteristics'!$C:$C,0)))</f>
        <v>indst shift to electricity</v>
      </c>
      <c r="L1134" s="261">
        <f>IF(ISBLANK(INDEX('Policy Characteristics'!F:F,MATCH($C1134,'Policy Characteristics'!$C:$C,0))),"",INDEX('Policy Characteristics'!F:F,MATCH($C1134,'Policy Characteristics'!$C:$C,0)))</f>
        <v>0</v>
      </c>
      <c r="M1134" s="261">
        <f>IF(ISBLANK(INDEX('Policy Characteristics'!G:G,MATCH($C1134,'Policy Characteristics'!$C:$C,0))),"",INDEX('Policy Characteristics'!G:G,MATCH($C1134,'Policy Characteristics'!$C:$C,0)))</f>
        <v>1</v>
      </c>
      <c r="N1134" s="261">
        <f>IF(ISBLANK(INDEX('Policy Characteristics'!H:H,MATCH($C1134,'Policy Characteristics'!$C:$C,0))),"",INDEX('Policy Characteristics'!H:H,MATCH($C1134,'Policy Characteristics'!$C:$C,0)))</f>
        <v>0.01</v>
      </c>
      <c r="O1134" s="254" t="str">
        <f>IF(ISBLANK(INDEX('Policy Characteristics'!I:I,MATCH($C1134,'Policy Characteristics'!$C:$C,0))),"",INDEX('Policy Characteristics'!I:I,MATCH($C1134,'Policy Characteristics'!$C:$C,0)))</f>
        <v>% of fuel shifted</v>
      </c>
      <c r="P1134" s="254" t="str">
        <f>IF(ISBLANK(INDEX('Policy Characteristics'!J:J,MATCH($C1134,'Policy Characteristics'!$C:$C,0))),"",INDEX('Policy Characteristics'!J:J,MATCH($C1134,'Policy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34" s="254" t="str">
        <f>IF(ISBLANK(INDEX('Policy Characteristics'!K:K,MATCH($C1134,'Policy Characteristics'!$C:$C,0))),"",INDEX('Policy Characteristics'!K:K,MATCH($C1134,'Policy Characteristics'!$C:$C,0)))</f>
        <v>industry-ag-main.html#fuel-switching</v>
      </c>
      <c r="R1134" s="254" t="str">
        <f>IF(ISBLANK(INDEX('Policy Characteristics'!L:L,MATCH($C1134,'Policy Characteristics'!$C:$C,0))),"",INDEX('Policy Characteristics'!L:L,MATCH($C1134,'Policy Characteristics'!$C:$C,0)))</f>
        <v>industry-elec-and-hydrogen.html</v>
      </c>
    </row>
    <row r="1135" spans="1:18" x14ac:dyDescent="0.25">
      <c r="A1135" s="254" t="str">
        <f>IF(ISBLANK(INDEX('Policy Characteristics'!A:A,MATCH($C1135,'Policy Characteristics'!$C:$C,0))),"",INDEX('Policy Characteristics'!A:A,MATCH($C1135,'Policy Characteristics'!$C:$C,0)))</f>
        <v>Industry</v>
      </c>
      <c r="B1135" s="262" t="str">
        <f>IF(ISBLANK(INDEX('Policy Characteristics'!B:B,MATCH($C1135,'Policy Characteristics'!$C:$C,0))),"",INDEX('Policy Characteristics'!B:B,MATCH($C1135,'Policy Characteristics'!$C:$C,0)))</f>
        <v>Electrification</v>
      </c>
      <c r="C1135" s="254" t="str">
        <f t="shared" si="59"/>
        <v>Fraction of Eligible Industrial Energy Use Shifted to Electricity</v>
      </c>
      <c r="D1135" s="6" t="s">
        <v>3034</v>
      </c>
      <c r="E1135" s="1" t="s">
        <v>3460</v>
      </c>
      <c r="F1135" t="s">
        <v>2996</v>
      </c>
      <c r="G1135" s="45" t="s">
        <v>3466</v>
      </c>
      <c r="H1135" s="47">
        <f t="shared" si="60"/>
        <v>1134</v>
      </c>
      <c r="I1135" s="324" t="s">
        <v>40</v>
      </c>
      <c r="J1135" s="255" t="str">
        <f>IF(ISBLANK(INDEX('Policy Characteristics'!D:D,MATCH($C1135,'Policy Characteristics'!$C:$C,0))),"",INDEX('Policy Characteristics'!D:D,MATCH($C1135,'Policy Characteristics'!$C:$C,0)))</f>
        <v>Electrification</v>
      </c>
      <c r="K1135" s="254" t="str">
        <f>IF(ISBLANK(INDEX('Policy Characteristics'!E:E,MATCH($C1135,'Policy Characteristics'!$C:$C,0))),"",INDEX('Policy Characteristics'!E:E,MATCH($C1135,'Policy Characteristics'!$C:$C,0)))</f>
        <v>indst shift to electricity</v>
      </c>
      <c r="L1135" s="261">
        <f>IF(ISBLANK(INDEX('Policy Characteristics'!F:F,MATCH($C1135,'Policy Characteristics'!$C:$C,0))),"",INDEX('Policy Characteristics'!F:F,MATCH($C1135,'Policy Characteristics'!$C:$C,0)))</f>
        <v>0</v>
      </c>
      <c r="M1135" s="261">
        <f>IF(ISBLANK(INDEX('Policy Characteristics'!G:G,MATCH($C1135,'Policy Characteristics'!$C:$C,0))),"",INDEX('Policy Characteristics'!G:G,MATCH($C1135,'Policy Characteristics'!$C:$C,0)))</f>
        <v>1</v>
      </c>
      <c r="N1135" s="261">
        <f>IF(ISBLANK(INDEX('Policy Characteristics'!H:H,MATCH($C1135,'Policy Characteristics'!$C:$C,0))),"",INDEX('Policy Characteristics'!H:H,MATCH($C1135,'Policy Characteristics'!$C:$C,0)))</f>
        <v>0.01</v>
      </c>
      <c r="O1135" s="254" t="str">
        <f>IF(ISBLANK(INDEX('Policy Characteristics'!I:I,MATCH($C1135,'Policy Characteristics'!$C:$C,0))),"",INDEX('Policy Characteristics'!I:I,MATCH($C1135,'Policy Characteristics'!$C:$C,0)))</f>
        <v>% of fuel shifted</v>
      </c>
      <c r="P1135" s="254" t="str">
        <f>IF(ISBLANK(INDEX('Policy Characteristics'!J:J,MATCH($C1135,'Policy Characteristics'!$C:$C,0))),"",INDEX('Policy Characteristics'!J:J,MATCH($C1135,'Policy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35" s="254" t="str">
        <f>IF(ISBLANK(INDEX('Policy Characteristics'!K:K,MATCH($C1135,'Policy Characteristics'!$C:$C,0))),"",INDEX('Policy Characteristics'!K:K,MATCH($C1135,'Policy Characteristics'!$C:$C,0)))</f>
        <v>industry-ag-main.html#fuel-switching</v>
      </c>
      <c r="R1135" s="254" t="str">
        <f>IF(ISBLANK(INDEX('Policy Characteristics'!L:L,MATCH($C1135,'Policy Characteristics'!$C:$C,0))),"",INDEX('Policy Characteristics'!L:L,MATCH($C1135,'Policy Characteristics'!$C:$C,0)))</f>
        <v>industry-elec-and-hydrogen.html</v>
      </c>
    </row>
    <row r="1136" spans="1:18" x14ac:dyDescent="0.25">
      <c r="A1136" s="254" t="str">
        <f>IF(ISBLANK(INDEX('Policy Characteristics'!A:A,MATCH($C1136,'Policy Characteristics'!$C:$C,0))),"",INDEX('Policy Characteristics'!A:A,MATCH($C1136,'Policy Characteristics'!$C:$C,0)))</f>
        <v>Industry</v>
      </c>
      <c r="B1136" s="262" t="str">
        <f>IF(ISBLANK(INDEX('Policy Characteristics'!B:B,MATCH($C1136,'Policy Characteristics'!$C:$C,0))),"",INDEX('Policy Characteristics'!B:B,MATCH($C1136,'Policy Characteristics'!$C:$C,0)))</f>
        <v>Electrification</v>
      </c>
      <c r="C1136" s="254" t="str">
        <f t="shared" si="59"/>
        <v>Fraction of Eligible Industrial Energy Use Shifted to Electricity</v>
      </c>
      <c r="D1136" s="6" t="s">
        <v>3034</v>
      </c>
      <c r="E1136" s="1" t="s">
        <v>3461</v>
      </c>
      <c r="F1136" t="s">
        <v>2996</v>
      </c>
      <c r="G1136" s="45" t="s">
        <v>3467</v>
      </c>
      <c r="H1136" s="47">
        <f t="shared" si="60"/>
        <v>1135</v>
      </c>
      <c r="I1136" s="324" t="s">
        <v>40</v>
      </c>
      <c r="J1136" s="255" t="str">
        <f>IF(ISBLANK(INDEX('Policy Characteristics'!D:D,MATCH($C1136,'Policy Characteristics'!$C:$C,0))),"",INDEX('Policy Characteristics'!D:D,MATCH($C1136,'Policy Characteristics'!$C:$C,0)))</f>
        <v>Electrification</v>
      </c>
      <c r="K1136" s="254" t="str">
        <f>IF(ISBLANK(INDEX('Policy Characteristics'!E:E,MATCH($C1136,'Policy Characteristics'!$C:$C,0))),"",INDEX('Policy Characteristics'!E:E,MATCH($C1136,'Policy Characteristics'!$C:$C,0)))</f>
        <v>indst shift to electricity</v>
      </c>
      <c r="L1136" s="261">
        <f>IF(ISBLANK(INDEX('Policy Characteristics'!F:F,MATCH($C1136,'Policy Characteristics'!$C:$C,0))),"",INDEX('Policy Characteristics'!F:F,MATCH($C1136,'Policy Characteristics'!$C:$C,0)))</f>
        <v>0</v>
      </c>
      <c r="M1136" s="261">
        <f>IF(ISBLANK(INDEX('Policy Characteristics'!G:G,MATCH($C1136,'Policy Characteristics'!$C:$C,0))),"",INDEX('Policy Characteristics'!G:G,MATCH($C1136,'Policy Characteristics'!$C:$C,0)))</f>
        <v>1</v>
      </c>
      <c r="N1136" s="261">
        <f>IF(ISBLANK(INDEX('Policy Characteristics'!H:H,MATCH($C1136,'Policy Characteristics'!$C:$C,0))),"",INDEX('Policy Characteristics'!H:H,MATCH($C1136,'Policy Characteristics'!$C:$C,0)))</f>
        <v>0.01</v>
      </c>
      <c r="O1136" s="254" t="str">
        <f>IF(ISBLANK(INDEX('Policy Characteristics'!I:I,MATCH($C1136,'Policy Characteristics'!$C:$C,0))),"",INDEX('Policy Characteristics'!I:I,MATCH($C1136,'Policy Characteristics'!$C:$C,0)))</f>
        <v>% of fuel shifted</v>
      </c>
      <c r="P1136" s="254" t="str">
        <f>IF(ISBLANK(INDEX('Policy Characteristics'!J:J,MATCH($C1136,'Policy Characteristics'!$C:$C,0))),"",INDEX('Policy Characteristics'!J:J,MATCH($C1136,'Policy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36" s="254" t="str">
        <f>IF(ISBLANK(INDEX('Policy Characteristics'!K:K,MATCH($C1136,'Policy Characteristics'!$C:$C,0))),"",INDEX('Policy Characteristics'!K:K,MATCH($C1136,'Policy Characteristics'!$C:$C,0)))</f>
        <v>industry-ag-main.html#fuel-switching</v>
      </c>
      <c r="R1136" s="254" t="str">
        <f>IF(ISBLANK(INDEX('Policy Characteristics'!L:L,MATCH($C1136,'Policy Characteristics'!$C:$C,0))),"",INDEX('Policy Characteristics'!L:L,MATCH($C1136,'Policy Characteristics'!$C:$C,0)))</f>
        <v>industry-elec-and-hydrogen.html</v>
      </c>
    </row>
    <row r="1137" spans="1:18" x14ac:dyDescent="0.25">
      <c r="A1137" s="254" t="str">
        <f>IF(ISBLANK(INDEX('Policy Characteristics'!A:A,MATCH($C1137,'Policy Characteristics'!$C:$C,0))),"",INDEX('Policy Characteristics'!A:A,MATCH($C1137,'Policy Characteristics'!$C:$C,0)))</f>
        <v>Industry</v>
      </c>
      <c r="B1137" s="262" t="str">
        <f>IF(ISBLANK(INDEX('Policy Characteristics'!B:B,MATCH($C1137,'Policy Characteristics'!$C:$C,0))),"",INDEX('Policy Characteristics'!B:B,MATCH($C1137,'Policy Characteristics'!$C:$C,0)))</f>
        <v>Electrification</v>
      </c>
      <c r="C1137" s="254" t="str">
        <f t="shared" ref="C1137:C1193" si="61">C$944</f>
        <v>Fraction of Eligible Industrial Energy Use Shifted to Electricity</v>
      </c>
      <c r="D1137" s="6" t="s">
        <v>3034</v>
      </c>
      <c r="E1137" s="1" t="s">
        <v>3462</v>
      </c>
      <c r="F1137" t="s">
        <v>2996</v>
      </c>
      <c r="G1137" s="45" t="s">
        <v>3468</v>
      </c>
      <c r="H1137" s="47">
        <f t="shared" si="60"/>
        <v>1136</v>
      </c>
      <c r="I1137" s="324" t="s">
        <v>40</v>
      </c>
      <c r="J1137" s="255" t="str">
        <f>IF(ISBLANK(INDEX('Policy Characteristics'!D:D,MATCH($C1137,'Policy Characteristics'!$C:$C,0))),"",INDEX('Policy Characteristics'!D:D,MATCH($C1137,'Policy Characteristics'!$C:$C,0)))</f>
        <v>Electrification</v>
      </c>
      <c r="K1137" s="254" t="str">
        <f>IF(ISBLANK(INDEX('Policy Characteristics'!E:E,MATCH($C1137,'Policy Characteristics'!$C:$C,0))),"",INDEX('Policy Characteristics'!E:E,MATCH($C1137,'Policy Characteristics'!$C:$C,0)))</f>
        <v>indst shift to electricity</v>
      </c>
      <c r="L1137" s="261">
        <f>IF(ISBLANK(INDEX('Policy Characteristics'!F:F,MATCH($C1137,'Policy Characteristics'!$C:$C,0))),"",INDEX('Policy Characteristics'!F:F,MATCH($C1137,'Policy Characteristics'!$C:$C,0)))</f>
        <v>0</v>
      </c>
      <c r="M1137" s="261">
        <f>IF(ISBLANK(INDEX('Policy Characteristics'!G:G,MATCH($C1137,'Policy Characteristics'!$C:$C,0))),"",INDEX('Policy Characteristics'!G:G,MATCH($C1137,'Policy Characteristics'!$C:$C,0)))</f>
        <v>1</v>
      </c>
      <c r="N1137" s="261">
        <f>IF(ISBLANK(INDEX('Policy Characteristics'!H:H,MATCH($C1137,'Policy Characteristics'!$C:$C,0))),"",INDEX('Policy Characteristics'!H:H,MATCH($C1137,'Policy Characteristics'!$C:$C,0)))</f>
        <v>0.01</v>
      </c>
      <c r="O1137" s="254" t="str">
        <f>IF(ISBLANK(INDEX('Policy Characteristics'!I:I,MATCH($C1137,'Policy Characteristics'!$C:$C,0))),"",INDEX('Policy Characteristics'!I:I,MATCH($C1137,'Policy Characteristics'!$C:$C,0)))</f>
        <v>% of fuel shifted</v>
      </c>
      <c r="P1137" s="254" t="str">
        <f>IF(ISBLANK(INDEX('Policy Characteristics'!J:J,MATCH($C1137,'Policy Characteristics'!$C:$C,0))),"",INDEX('Policy Characteristics'!J:J,MATCH($C1137,'Policy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37" s="254" t="str">
        <f>IF(ISBLANK(INDEX('Policy Characteristics'!K:K,MATCH($C1137,'Policy Characteristics'!$C:$C,0))),"",INDEX('Policy Characteristics'!K:K,MATCH($C1137,'Policy Characteristics'!$C:$C,0)))</f>
        <v>industry-ag-main.html#fuel-switching</v>
      </c>
      <c r="R1137" s="254" t="str">
        <f>IF(ISBLANK(INDEX('Policy Characteristics'!L:L,MATCH($C1137,'Policy Characteristics'!$C:$C,0))),"",INDEX('Policy Characteristics'!L:L,MATCH($C1137,'Policy Characteristics'!$C:$C,0)))</f>
        <v>industry-elec-and-hydrogen.html</v>
      </c>
    </row>
    <row r="1138" spans="1:18" x14ac:dyDescent="0.25">
      <c r="A1138" s="254" t="str">
        <f>IF(ISBLANK(INDEX('Policy Characteristics'!A:A,MATCH($C1138,'Policy Characteristics'!$C:$C,0))),"",INDEX('Policy Characteristics'!A:A,MATCH($C1138,'Policy Characteristics'!$C:$C,0)))</f>
        <v>Industry</v>
      </c>
      <c r="B1138" s="262" t="str">
        <f>IF(ISBLANK(INDEX('Policy Characteristics'!B:B,MATCH($C1138,'Policy Characteristics'!$C:$C,0))),"",INDEX('Policy Characteristics'!B:B,MATCH($C1138,'Policy Characteristics'!$C:$C,0)))</f>
        <v>Electrification</v>
      </c>
      <c r="C1138" s="254" t="str">
        <f t="shared" si="61"/>
        <v>Fraction of Eligible Industrial Energy Use Shifted to Electricity</v>
      </c>
      <c r="D1138" s="6" t="s">
        <v>3034</v>
      </c>
      <c r="E1138" s="1" t="s">
        <v>3463</v>
      </c>
      <c r="F1138" t="s">
        <v>2996</v>
      </c>
      <c r="G1138" s="45" t="s">
        <v>3469</v>
      </c>
      <c r="H1138" s="47">
        <f t="shared" si="60"/>
        <v>1137</v>
      </c>
      <c r="I1138" s="324" t="s">
        <v>40</v>
      </c>
      <c r="J1138" s="255" t="str">
        <f>IF(ISBLANK(INDEX('Policy Characteristics'!D:D,MATCH($C1138,'Policy Characteristics'!$C:$C,0))),"",INDEX('Policy Characteristics'!D:D,MATCH($C1138,'Policy Characteristics'!$C:$C,0)))</f>
        <v>Electrification</v>
      </c>
      <c r="K1138" s="254" t="str">
        <f>IF(ISBLANK(INDEX('Policy Characteristics'!E:E,MATCH($C1138,'Policy Characteristics'!$C:$C,0))),"",INDEX('Policy Characteristics'!E:E,MATCH($C1138,'Policy Characteristics'!$C:$C,0)))</f>
        <v>indst shift to electricity</v>
      </c>
      <c r="L1138" s="261">
        <f>IF(ISBLANK(INDEX('Policy Characteristics'!F:F,MATCH($C1138,'Policy Characteristics'!$C:$C,0))),"",INDEX('Policy Characteristics'!F:F,MATCH($C1138,'Policy Characteristics'!$C:$C,0)))</f>
        <v>0</v>
      </c>
      <c r="M1138" s="261">
        <f>IF(ISBLANK(INDEX('Policy Characteristics'!G:G,MATCH($C1138,'Policy Characteristics'!$C:$C,0))),"",INDEX('Policy Characteristics'!G:G,MATCH($C1138,'Policy Characteristics'!$C:$C,0)))</f>
        <v>1</v>
      </c>
      <c r="N1138" s="261">
        <f>IF(ISBLANK(INDEX('Policy Characteristics'!H:H,MATCH($C1138,'Policy Characteristics'!$C:$C,0))),"",INDEX('Policy Characteristics'!H:H,MATCH($C1138,'Policy Characteristics'!$C:$C,0)))</f>
        <v>0.01</v>
      </c>
      <c r="O1138" s="254" t="str">
        <f>IF(ISBLANK(INDEX('Policy Characteristics'!I:I,MATCH($C1138,'Policy Characteristics'!$C:$C,0))),"",INDEX('Policy Characteristics'!I:I,MATCH($C1138,'Policy Characteristics'!$C:$C,0)))</f>
        <v>% of fuel shifted</v>
      </c>
      <c r="P1138" s="254" t="str">
        <f>IF(ISBLANK(INDEX('Policy Characteristics'!J:J,MATCH($C1138,'Policy Characteristics'!$C:$C,0))),"",INDEX('Policy Characteristics'!J:J,MATCH($C1138,'Policy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38" s="254" t="str">
        <f>IF(ISBLANK(INDEX('Policy Characteristics'!K:K,MATCH($C1138,'Policy Characteristics'!$C:$C,0))),"",INDEX('Policy Characteristics'!K:K,MATCH($C1138,'Policy Characteristics'!$C:$C,0)))</f>
        <v>industry-ag-main.html#fuel-switching</v>
      </c>
      <c r="R1138" s="254" t="str">
        <f>IF(ISBLANK(INDEX('Policy Characteristics'!L:L,MATCH($C1138,'Policy Characteristics'!$C:$C,0))),"",INDEX('Policy Characteristics'!L:L,MATCH($C1138,'Policy Characteristics'!$C:$C,0)))</f>
        <v>industry-elec-and-hydrogen.html</v>
      </c>
    </row>
    <row r="1139" spans="1:18" x14ac:dyDescent="0.25">
      <c r="A1139" s="254" t="str">
        <f>IF(ISBLANK(INDEX('Policy Characteristics'!A:A,MATCH($C1139,'Policy Characteristics'!$C:$C,0))),"",INDEX('Policy Characteristics'!A:A,MATCH($C1139,'Policy Characteristics'!$C:$C,0)))</f>
        <v>Industry</v>
      </c>
      <c r="B1139" s="262" t="str">
        <f>IF(ISBLANK(INDEX('Policy Characteristics'!B:B,MATCH($C1139,'Policy Characteristics'!$C:$C,0))),"",INDEX('Policy Characteristics'!B:B,MATCH($C1139,'Policy Characteristics'!$C:$C,0)))</f>
        <v>Electrification</v>
      </c>
      <c r="C1139" s="254" t="str">
        <f t="shared" si="61"/>
        <v>Fraction of Eligible Industrial Energy Use Shifted to Electricity</v>
      </c>
      <c r="D1139" s="6" t="s">
        <v>3034</v>
      </c>
      <c r="E1139" s="1" t="s">
        <v>3464</v>
      </c>
      <c r="F1139" t="s">
        <v>2996</v>
      </c>
      <c r="G1139" s="45" t="s">
        <v>3470</v>
      </c>
      <c r="H1139" s="47">
        <f t="shared" si="60"/>
        <v>1138</v>
      </c>
      <c r="I1139" s="324" t="s">
        <v>40</v>
      </c>
      <c r="J1139" s="255" t="str">
        <f>IF(ISBLANK(INDEX('Policy Characteristics'!D:D,MATCH($C1139,'Policy Characteristics'!$C:$C,0))),"",INDEX('Policy Characteristics'!D:D,MATCH($C1139,'Policy Characteristics'!$C:$C,0)))</f>
        <v>Electrification</v>
      </c>
      <c r="K1139" s="254" t="str">
        <f>IF(ISBLANK(INDEX('Policy Characteristics'!E:E,MATCH($C1139,'Policy Characteristics'!$C:$C,0))),"",INDEX('Policy Characteristics'!E:E,MATCH($C1139,'Policy Characteristics'!$C:$C,0)))</f>
        <v>indst shift to electricity</v>
      </c>
      <c r="L1139" s="261">
        <f>IF(ISBLANK(INDEX('Policy Characteristics'!F:F,MATCH($C1139,'Policy Characteristics'!$C:$C,0))),"",INDEX('Policy Characteristics'!F:F,MATCH($C1139,'Policy Characteristics'!$C:$C,0)))</f>
        <v>0</v>
      </c>
      <c r="M1139" s="261">
        <f>IF(ISBLANK(INDEX('Policy Characteristics'!G:G,MATCH($C1139,'Policy Characteristics'!$C:$C,0))),"",INDEX('Policy Characteristics'!G:G,MATCH($C1139,'Policy Characteristics'!$C:$C,0)))</f>
        <v>1</v>
      </c>
      <c r="N1139" s="261">
        <f>IF(ISBLANK(INDEX('Policy Characteristics'!H:H,MATCH($C1139,'Policy Characteristics'!$C:$C,0))),"",INDEX('Policy Characteristics'!H:H,MATCH($C1139,'Policy Characteristics'!$C:$C,0)))</f>
        <v>0.01</v>
      </c>
      <c r="O1139" s="254" t="str">
        <f>IF(ISBLANK(INDEX('Policy Characteristics'!I:I,MATCH($C1139,'Policy Characteristics'!$C:$C,0))),"",INDEX('Policy Characteristics'!I:I,MATCH($C1139,'Policy Characteristics'!$C:$C,0)))</f>
        <v>% of fuel shifted</v>
      </c>
      <c r="P1139" s="254" t="str">
        <f>IF(ISBLANK(INDEX('Policy Characteristics'!J:J,MATCH($C1139,'Policy Characteristics'!$C:$C,0))),"",INDEX('Policy Characteristics'!J:J,MATCH($C1139,'Policy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39" s="254" t="str">
        <f>IF(ISBLANK(INDEX('Policy Characteristics'!K:K,MATCH($C1139,'Policy Characteristics'!$C:$C,0))),"",INDEX('Policy Characteristics'!K:K,MATCH($C1139,'Policy Characteristics'!$C:$C,0)))</f>
        <v>industry-ag-main.html#fuel-switching</v>
      </c>
      <c r="R1139" s="254" t="str">
        <f>IF(ISBLANK(INDEX('Policy Characteristics'!L:L,MATCH($C1139,'Policy Characteristics'!$C:$C,0))),"",INDEX('Policy Characteristics'!L:L,MATCH($C1139,'Policy Characteristics'!$C:$C,0)))</f>
        <v>industry-elec-and-hydrogen.html</v>
      </c>
    </row>
    <row r="1140" spans="1:18" x14ac:dyDescent="0.25">
      <c r="A1140" s="254" t="str">
        <f>IF(ISBLANK(INDEX('Policy Characteristics'!A:A,MATCH($C1140,'Policy Characteristics'!$C:$C,0))),"",INDEX('Policy Characteristics'!A:A,MATCH($C1140,'Policy Characteristics'!$C:$C,0)))</f>
        <v>Industry</v>
      </c>
      <c r="B1140" s="262" t="str">
        <f>IF(ISBLANK(INDEX('Policy Characteristics'!B:B,MATCH($C1140,'Policy Characteristics'!$C:$C,0))),"",INDEX('Policy Characteristics'!B:B,MATCH($C1140,'Policy Characteristics'!$C:$C,0)))</f>
        <v>Electrification</v>
      </c>
      <c r="C1140" s="254" t="str">
        <f t="shared" si="61"/>
        <v>Fraction of Eligible Industrial Energy Use Shifted to Electricity</v>
      </c>
      <c r="D1140" s="6" t="s">
        <v>3034</v>
      </c>
      <c r="E1140" s="1" t="s">
        <v>3570</v>
      </c>
      <c r="F1140" t="s">
        <v>2996</v>
      </c>
      <c r="G1140" s="45" t="s">
        <v>3471</v>
      </c>
      <c r="H1140" s="47">
        <f t="shared" si="60"/>
        <v>1139</v>
      </c>
      <c r="I1140" s="324" t="s">
        <v>40</v>
      </c>
      <c r="J1140" s="255" t="str">
        <f>IF(ISBLANK(INDEX('Policy Characteristics'!D:D,MATCH($C1140,'Policy Characteristics'!$C:$C,0))),"",INDEX('Policy Characteristics'!D:D,MATCH($C1140,'Policy Characteristics'!$C:$C,0)))</f>
        <v>Electrification</v>
      </c>
      <c r="K1140" s="254" t="str">
        <f>IF(ISBLANK(INDEX('Policy Characteristics'!E:E,MATCH($C1140,'Policy Characteristics'!$C:$C,0))),"",INDEX('Policy Characteristics'!E:E,MATCH($C1140,'Policy Characteristics'!$C:$C,0)))</f>
        <v>indst shift to electricity</v>
      </c>
      <c r="L1140" s="261">
        <f>IF(ISBLANK(INDEX('Policy Characteristics'!F:F,MATCH($C1140,'Policy Characteristics'!$C:$C,0))),"",INDEX('Policy Characteristics'!F:F,MATCH($C1140,'Policy Characteristics'!$C:$C,0)))</f>
        <v>0</v>
      </c>
      <c r="M1140" s="261">
        <f>IF(ISBLANK(INDEX('Policy Characteristics'!G:G,MATCH($C1140,'Policy Characteristics'!$C:$C,0))),"",INDEX('Policy Characteristics'!G:G,MATCH($C1140,'Policy Characteristics'!$C:$C,0)))</f>
        <v>1</v>
      </c>
      <c r="N1140" s="261">
        <f>IF(ISBLANK(INDEX('Policy Characteristics'!H:H,MATCH($C1140,'Policy Characteristics'!$C:$C,0))),"",INDEX('Policy Characteristics'!H:H,MATCH($C1140,'Policy Characteristics'!$C:$C,0)))</f>
        <v>0.01</v>
      </c>
      <c r="O1140" s="254" t="str">
        <f>IF(ISBLANK(INDEX('Policy Characteristics'!I:I,MATCH($C1140,'Policy Characteristics'!$C:$C,0))),"",INDEX('Policy Characteristics'!I:I,MATCH($C1140,'Policy Characteristics'!$C:$C,0)))</f>
        <v>% of fuel shifted</v>
      </c>
      <c r="P1140" s="254" t="str">
        <f>IF(ISBLANK(INDEX('Policy Characteristics'!J:J,MATCH($C1140,'Policy Characteristics'!$C:$C,0))),"",INDEX('Policy Characteristics'!J:J,MATCH($C1140,'Policy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40" s="254" t="str">
        <f>IF(ISBLANK(INDEX('Policy Characteristics'!K:K,MATCH($C1140,'Policy Characteristics'!$C:$C,0))),"",INDEX('Policy Characteristics'!K:K,MATCH($C1140,'Policy Characteristics'!$C:$C,0)))</f>
        <v>industry-ag-main.html#fuel-switching</v>
      </c>
      <c r="R1140" s="254" t="str">
        <f>IF(ISBLANK(INDEX('Policy Characteristics'!L:L,MATCH($C1140,'Policy Characteristics'!$C:$C,0))),"",INDEX('Policy Characteristics'!L:L,MATCH($C1140,'Policy Characteristics'!$C:$C,0)))</f>
        <v>industry-elec-and-hydrogen.html</v>
      </c>
    </row>
    <row r="1141" spans="1:18" x14ac:dyDescent="0.25">
      <c r="A1141" s="254" t="str">
        <f>IF(ISBLANK(INDEX('Policy Characteristics'!A:A,MATCH($C1141,'Policy Characteristics'!$C:$C,0))),"",INDEX('Policy Characteristics'!A:A,MATCH($C1141,'Policy Characteristics'!$C:$C,0)))</f>
        <v>Industry</v>
      </c>
      <c r="B1141" s="262" t="str">
        <f>IF(ISBLANK(INDEX('Policy Characteristics'!B:B,MATCH($C1141,'Policy Characteristics'!$C:$C,0))),"",INDEX('Policy Characteristics'!B:B,MATCH($C1141,'Policy Characteristics'!$C:$C,0)))</f>
        <v>Electrification</v>
      </c>
      <c r="C1141" s="254" t="str">
        <f t="shared" si="61"/>
        <v>Fraction of Eligible Industrial Energy Use Shifted to Electricity</v>
      </c>
      <c r="D1141" s="6" t="s">
        <v>3034</v>
      </c>
      <c r="E1141" s="1" t="s">
        <v>3915</v>
      </c>
      <c r="F1141" t="s">
        <v>2996</v>
      </c>
      <c r="G1141" s="45" t="s">
        <v>3891</v>
      </c>
      <c r="H1141" s="47">
        <f t="shared" si="60"/>
        <v>1140</v>
      </c>
      <c r="I1141" s="324" t="s">
        <v>40</v>
      </c>
      <c r="J1141" s="255" t="str">
        <f>IF(ISBLANK(INDEX('Policy Characteristics'!D:D,MATCH($C1141,'Policy Characteristics'!$C:$C,0))),"",INDEX('Policy Characteristics'!D:D,MATCH($C1141,'Policy Characteristics'!$C:$C,0)))</f>
        <v>Electrification</v>
      </c>
      <c r="K1141" s="254" t="str">
        <f>IF(ISBLANK(INDEX('Policy Characteristics'!E:E,MATCH($C1141,'Policy Characteristics'!$C:$C,0))),"",INDEX('Policy Characteristics'!E:E,MATCH($C1141,'Policy Characteristics'!$C:$C,0)))</f>
        <v>indst shift to electricity</v>
      </c>
      <c r="L1141" s="261">
        <f>IF(ISBLANK(INDEX('Policy Characteristics'!F:F,MATCH($C1141,'Policy Characteristics'!$C:$C,0))),"",INDEX('Policy Characteristics'!F:F,MATCH($C1141,'Policy Characteristics'!$C:$C,0)))</f>
        <v>0</v>
      </c>
      <c r="M1141" s="261">
        <f>IF(ISBLANK(INDEX('Policy Characteristics'!G:G,MATCH($C1141,'Policy Characteristics'!$C:$C,0))),"",INDEX('Policy Characteristics'!G:G,MATCH($C1141,'Policy Characteristics'!$C:$C,0)))</f>
        <v>1</v>
      </c>
      <c r="N1141" s="261">
        <f>IF(ISBLANK(INDEX('Policy Characteristics'!H:H,MATCH($C1141,'Policy Characteristics'!$C:$C,0))),"",INDEX('Policy Characteristics'!H:H,MATCH($C1141,'Policy Characteristics'!$C:$C,0)))</f>
        <v>0.01</v>
      </c>
      <c r="O1141" s="254" t="str">
        <f>IF(ISBLANK(INDEX('Policy Characteristics'!I:I,MATCH($C1141,'Policy Characteristics'!$C:$C,0))),"",INDEX('Policy Characteristics'!I:I,MATCH($C1141,'Policy Characteristics'!$C:$C,0)))</f>
        <v>% of fuel shifted</v>
      </c>
      <c r="P1141" s="254" t="str">
        <f>IF(ISBLANK(INDEX('Policy Characteristics'!J:J,MATCH($C1141,'Policy Characteristics'!$C:$C,0))),"",INDEX('Policy Characteristics'!J:J,MATCH($C1141,'Policy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41" s="254" t="str">
        <f>IF(ISBLANK(INDEX('Policy Characteristics'!K:K,MATCH($C1141,'Policy Characteristics'!$C:$C,0))),"",INDEX('Policy Characteristics'!K:K,MATCH($C1141,'Policy Characteristics'!$C:$C,0)))</f>
        <v>industry-ag-main.html#fuel-switching</v>
      </c>
      <c r="R1141" s="254" t="str">
        <f>IF(ISBLANK(INDEX('Policy Characteristics'!L:L,MATCH($C1141,'Policy Characteristics'!$C:$C,0))),"",INDEX('Policy Characteristics'!L:L,MATCH($C1141,'Policy Characteristics'!$C:$C,0)))</f>
        <v>industry-elec-and-hydrogen.html</v>
      </c>
    </row>
    <row r="1142" spans="1:18" x14ac:dyDescent="0.25">
      <c r="A1142" s="254" t="str">
        <f>IF(ISBLANK(INDEX('Policy Characteristics'!A:A,MATCH($C1142,'Policy Characteristics'!$C:$C,0))),"",INDEX('Policy Characteristics'!A:A,MATCH($C1142,'Policy Characteristics'!$C:$C,0)))</f>
        <v>Industry</v>
      </c>
      <c r="B1142" s="262" t="str">
        <f>IF(ISBLANK(INDEX('Policy Characteristics'!B:B,MATCH($C1142,'Policy Characteristics'!$C:$C,0))),"",INDEX('Policy Characteristics'!B:B,MATCH($C1142,'Policy Characteristics'!$C:$C,0)))</f>
        <v>Electrification</v>
      </c>
      <c r="C1142" s="254" t="str">
        <f t="shared" si="61"/>
        <v>Fraction of Eligible Industrial Energy Use Shifted to Electricity</v>
      </c>
      <c r="D1142" s="6" t="s">
        <v>3034</v>
      </c>
      <c r="E1142" s="1" t="s">
        <v>3916</v>
      </c>
      <c r="F1142" t="s">
        <v>2996</v>
      </c>
      <c r="G1142" s="45" t="s">
        <v>3890</v>
      </c>
      <c r="H1142" s="47">
        <f t="shared" si="60"/>
        <v>1141</v>
      </c>
      <c r="I1142" s="324" t="s">
        <v>40</v>
      </c>
      <c r="J1142" s="255" t="str">
        <f>IF(ISBLANK(INDEX('Policy Characteristics'!D:D,MATCH($C1142,'Policy Characteristics'!$C:$C,0))),"",INDEX('Policy Characteristics'!D:D,MATCH($C1142,'Policy Characteristics'!$C:$C,0)))</f>
        <v>Electrification</v>
      </c>
      <c r="K1142" s="254" t="str">
        <f>IF(ISBLANK(INDEX('Policy Characteristics'!E:E,MATCH($C1142,'Policy Characteristics'!$C:$C,0))),"",INDEX('Policy Characteristics'!E:E,MATCH($C1142,'Policy Characteristics'!$C:$C,0)))</f>
        <v>indst shift to electricity</v>
      </c>
      <c r="L1142" s="261">
        <f>IF(ISBLANK(INDEX('Policy Characteristics'!F:F,MATCH($C1142,'Policy Characteristics'!$C:$C,0))),"",INDEX('Policy Characteristics'!F:F,MATCH($C1142,'Policy Characteristics'!$C:$C,0)))</f>
        <v>0</v>
      </c>
      <c r="M1142" s="261">
        <f>IF(ISBLANK(INDEX('Policy Characteristics'!G:G,MATCH($C1142,'Policy Characteristics'!$C:$C,0))),"",INDEX('Policy Characteristics'!G:G,MATCH($C1142,'Policy Characteristics'!$C:$C,0)))</f>
        <v>1</v>
      </c>
      <c r="N1142" s="261">
        <f>IF(ISBLANK(INDEX('Policy Characteristics'!H:H,MATCH($C1142,'Policy Characteristics'!$C:$C,0))),"",INDEX('Policy Characteristics'!H:H,MATCH($C1142,'Policy Characteristics'!$C:$C,0)))</f>
        <v>0.01</v>
      </c>
      <c r="O1142" s="254" t="str">
        <f>IF(ISBLANK(INDEX('Policy Characteristics'!I:I,MATCH($C1142,'Policy Characteristics'!$C:$C,0))),"",INDEX('Policy Characteristics'!I:I,MATCH($C1142,'Policy Characteristics'!$C:$C,0)))</f>
        <v>% of fuel shifted</v>
      </c>
      <c r="P1142" s="254" t="str">
        <f>IF(ISBLANK(INDEX('Policy Characteristics'!J:J,MATCH($C1142,'Policy Characteristics'!$C:$C,0))),"",INDEX('Policy Characteristics'!J:J,MATCH($C1142,'Policy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42" s="254" t="str">
        <f>IF(ISBLANK(INDEX('Policy Characteristics'!K:K,MATCH($C1142,'Policy Characteristics'!$C:$C,0))),"",INDEX('Policy Characteristics'!K:K,MATCH($C1142,'Policy Characteristics'!$C:$C,0)))</f>
        <v>industry-ag-main.html#fuel-switching</v>
      </c>
      <c r="R1142" s="254" t="str">
        <f>IF(ISBLANK(INDEX('Policy Characteristics'!L:L,MATCH($C1142,'Policy Characteristics'!$C:$C,0))),"",INDEX('Policy Characteristics'!L:L,MATCH($C1142,'Policy Characteristics'!$C:$C,0)))</f>
        <v>industry-elec-and-hydrogen.html</v>
      </c>
    </row>
    <row r="1143" spans="1:18" x14ac:dyDescent="0.25">
      <c r="A1143" s="254" t="str">
        <f>IF(ISBLANK(INDEX('Policy Characteristics'!A:A,MATCH($C1143,'Policy Characteristics'!$C:$C,0))),"",INDEX('Policy Characteristics'!A:A,MATCH($C1143,'Policy Characteristics'!$C:$C,0)))</f>
        <v>Industry</v>
      </c>
      <c r="B1143" s="262" t="str">
        <f>IF(ISBLANK(INDEX('Policy Characteristics'!B:B,MATCH($C1143,'Policy Characteristics'!$C:$C,0))),"",INDEX('Policy Characteristics'!B:B,MATCH($C1143,'Policy Characteristics'!$C:$C,0)))</f>
        <v>Electrification</v>
      </c>
      <c r="C1143" s="254" t="str">
        <f t="shared" si="61"/>
        <v>Fraction of Eligible Industrial Energy Use Shifted to Electricity</v>
      </c>
      <c r="D1143" s="6" t="s">
        <v>3034</v>
      </c>
      <c r="E1143" s="1" t="s">
        <v>3917</v>
      </c>
      <c r="F1143" t="s">
        <v>2996</v>
      </c>
      <c r="G1143" s="45" t="s">
        <v>3892</v>
      </c>
      <c r="H1143" s="47">
        <f t="shared" si="60"/>
        <v>1142</v>
      </c>
      <c r="I1143" s="324" t="s">
        <v>40</v>
      </c>
      <c r="J1143" s="255" t="str">
        <f>IF(ISBLANK(INDEX('Policy Characteristics'!D:D,MATCH($C1143,'Policy Characteristics'!$C:$C,0))),"",INDEX('Policy Characteristics'!D:D,MATCH($C1143,'Policy Characteristics'!$C:$C,0)))</f>
        <v>Electrification</v>
      </c>
      <c r="K1143" s="254" t="str">
        <f>IF(ISBLANK(INDEX('Policy Characteristics'!E:E,MATCH($C1143,'Policy Characteristics'!$C:$C,0))),"",INDEX('Policy Characteristics'!E:E,MATCH($C1143,'Policy Characteristics'!$C:$C,0)))</f>
        <v>indst shift to electricity</v>
      </c>
      <c r="L1143" s="261">
        <f>IF(ISBLANK(INDEX('Policy Characteristics'!F:F,MATCH($C1143,'Policy Characteristics'!$C:$C,0))),"",INDEX('Policy Characteristics'!F:F,MATCH($C1143,'Policy Characteristics'!$C:$C,0)))</f>
        <v>0</v>
      </c>
      <c r="M1143" s="261">
        <f>IF(ISBLANK(INDEX('Policy Characteristics'!G:G,MATCH($C1143,'Policy Characteristics'!$C:$C,0))),"",INDEX('Policy Characteristics'!G:G,MATCH($C1143,'Policy Characteristics'!$C:$C,0)))</f>
        <v>1</v>
      </c>
      <c r="N1143" s="261">
        <f>IF(ISBLANK(INDEX('Policy Characteristics'!H:H,MATCH($C1143,'Policy Characteristics'!$C:$C,0))),"",INDEX('Policy Characteristics'!H:H,MATCH($C1143,'Policy Characteristics'!$C:$C,0)))</f>
        <v>0.01</v>
      </c>
      <c r="O1143" s="254" t="str">
        <f>IF(ISBLANK(INDEX('Policy Characteristics'!I:I,MATCH($C1143,'Policy Characteristics'!$C:$C,0))),"",INDEX('Policy Characteristics'!I:I,MATCH($C1143,'Policy Characteristics'!$C:$C,0)))</f>
        <v>% of fuel shifted</v>
      </c>
      <c r="P1143" s="254" t="str">
        <f>IF(ISBLANK(INDEX('Policy Characteristics'!J:J,MATCH($C1143,'Policy Characteristics'!$C:$C,0))),"",INDEX('Policy Characteristics'!J:J,MATCH($C1143,'Policy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43" s="254" t="str">
        <f>IF(ISBLANK(INDEX('Policy Characteristics'!K:K,MATCH($C1143,'Policy Characteristics'!$C:$C,0))),"",INDEX('Policy Characteristics'!K:K,MATCH($C1143,'Policy Characteristics'!$C:$C,0)))</f>
        <v>industry-ag-main.html#fuel-switching</v>
      </c>
      <c r="R1143" s="254" t="str">
        <f>IF(ISBLANK(INDEX('Policy Characteristics'!L:L,MATCH($C1143,'Policy Characteristics'!$C:$C,0))),"",INDEX('Policy Characteristics'!L:L,MATCH($C1143,'Policy Characteristics'!$C:$C,0)))</f>
        <v>industry-elec-and-hydrogen.html</v>
      </c>
    </row>
    <row r="1144" spans="1:18" x14ac:dyDescent="0.25">
      <c r="A1144" s="254" t="str">
        <f>IF(ISBLANK(INDEX('Policy Characteristics'!A:A,MATCH($C1144,'Policy Characteristics'!$C:$C,0))),"",INDEX('Policy Characteristics'!A:A,MATCH($C1144,'Policy Characteristics'!$C:$C,0)))</f>
        <v>Industry</v>
      </c>
      <c r="B1144" s="262" t="str">
        <f>IF(ISBLANK(INDEX('Policy Characteristics'!B:B,MATCH($C1144,'Policy Characteristics'!$C:$C,0))),"",INDEX('Policy Characteristics'!B:B,MATCH($C1144,'Policy Characteristics'!$C:$C,0)))</f>
        <v>Electrification</v>
      </c>
      <c r="C1144" s="254" t="str">
        <f t="shared" si="61"/>
        <v>Fraction of Eligible Industrial Energy Use Shifted to Electricity</v>
      </c>
      <c r="D1144" s="6" t="s">
        <v>3035</v>
      </c>
      <c r="E1144" s="1" t="s">
        <v>3459</v>
      </c>
      <c r="F1144" t="s">
        <v>2997</v>
      </c>
      <c r="G1144" s="45" t="s">
        <v>3465</v>
      </c>
      <c r="H1144" s="47">
        <f t="shared" si="60"/>
        <v>1143</v>
      </c>
      <c r="I1144" s="324" t="s">
        <v>40</v>
      </c>
      <c r="J1144" s="255" t="str">
        <f>IF(ISBLANK(INDEX('Policy Characteristics'!D:D,MATCH($C1144,'Policy Characteristics'!$C:$C,0))),"",INDEX('Policy Characteristics'!D:D,MATCH($C1144,'Policy Characteristics'!$C:$C,0)))</f>
        <v>Electrification</v>
      </c>
      <c r="K1144" s="254" t="str">
        <f>IF(ISBLANK(INDEX('Policy Characteristics'!E:E,MATCH($C1144,'Policy Characteristics'!$C:$C,0))),"",INDEX('Policy Characteristics'!E:E,MATCH($C1144,'Policy Characteristics'!$C:$C,0)))</f>
        <v>indst shift to electricity</v>
      </c>
      <c r="L1144" s="261">
        <f>IF(ISBLANK(INDEX('Policy Characteristics'!F:F,MATCH($C1144,'Policy Characteristics'!$C:$C,0))),"",INDEX('Policy Characteristics'!F:F,MATCH($C1144,'Policy Characteristics'!$C:$C,0)))</f>
        <v>0</v>
      </c>
      <c r="M1144" s="261">
        <f>IF(ISBLANK(INDEX('Policy Characteristics'!G:G,MATCH($C1144,'Policy Characteristics'!$C:$C,0))),"",INDEX('Policy Characteristics'!G:G,MATCH($C1144,'Policy Characteristics'!$C:$C,0)))</f>
        <v>1</v>
      </c>
      <c r="N1144" s="261">
        <f>IF(ISBLANK(INDEX('Policy Characteristics'!H:H,MATCH($C1144,'Policy Characteristics'!$C:$C,0))),"",INDEX('Policy Characteristics'!H:H,MATCH($C1144,'Policy Characteristics'!$C:$C,0)))</f>
        <v>0.01</v>
      </c>
      <c r="O1144" s="254" t="str">
        <f>IF(ISBLANK(INDEX('Policy Characteristics'!I:I,MATCH($C1144,'Policy Characteristics'!$C:$C,0))),"",INDEX('Policy Characteristics'!I:I,MATCH($C1144,'Policy Characteristics'!$C:$C,0)))</f>
        <v>% of fuel shifted</v>
      </c>
      <c r="P1144" s="254" t="str">
        <f>IF(ISBLANK(INDEX('Policy Characteristics'!J:J,MATCH($C1144,'Policy Characteristics'!$C:$C,0))),"",INDEX('Policy Characteristics'!J:J,MATCH($C1144,'Policy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44" s="254" t="str">
        <f>IF(ISBLANK(INDEX('Policy Characteristics'!K:K,MATCH($C1144,'Policy Characteristics'!$C:$C,0))),"",INDEX('Policy Characteristics'!K:K,MATCH($C1144,'Policy Characteristics'!$C:$C,0)))</f>
        <v>industry-ag-main.html#fuel-switching</v>
      </c>
      <c r="R1144" s="254" t="str">
        <f>IF(ISBLANK(INDEX('Policy Characteristics'!L:L,MATCH($C1144,'Policy Characteristics'!$C:$C,0))),"",INDEX('Policy Characteristics'!L:L,MATCH($C1144,'Policy Characteristics'!$C:$C,0)))</f>
        <v>industry-elec-and-hydrogen.html</v>
      </c>
    </row>
    <row r="1145" spans="1:18" x14ac:dyDescent="0.25">
      <c r="A1145" s="254" t="str">
        <f>IF(ISBLANK(INDEX('Policy Characteristics'!A:A,MATCH($C1145,'Policy Characteristics'!$C:$C,0))),"",INDEX('Policy Characteristics'!A:A,MATCH($C1145,'Policy Characteristics'!$C:$C,0)))</f>
        <v>Industry</v>
      </c>
      <c r="B1145" s="262" t="str">
        <f>IF(ISBLANK(INDEX('Policy Characteristics'!B:B,MATCH($C1145,'Policy Characteristics'!$C:$C,0))),"",INDEX('Policy Characteristics'!B:B,MATCH($C1145,'Policy Characteristics'!$C:$C,0)))</f>
        <v>Electrification</v>
      </c>
      <c r="C1145" s="254" t="str">
        <f t="shared" si="61"/>
        <v>Fraction of Eligible Industrial Energy Use Shifted to Electricity</v>
      </c>
      <c r="D1145" s="6" t="s">
        <v>3035</v>
      </c>
      <c r="E1145" s="1" t="s">
        <v>3460</v>
      </c>
      <c r="F1145" t="s">
        <v>2997</v>
      </c>
      <c r="G1145" s="45" t="s">
        <v>3466</v>
      </c>
      <c r="H1145" s="47">
        <f t="shared" si="60"/>
        <v>1144</v>
      </c>
      <c r="I1145" s="324" t="s">
        <v>40</v>
      </c>
      <c r="J1145" s="255" t="str">
        <f>IF(ISBLANK(INDEX('Policy Characteristics'!D:D,MATCH($C1145,'Policy Characteristics'!$C:$C,0))),"",INDEX('Policy Characteristics'!D:D,MATCH($C1145,'Policy Characteristics'!$C:$C,0)))</f>
        <v>Electrification</v>
      </c>
      <c r="K1145" s="254" t="str">
        <f>IF(ISBLANK(INDEX('Policy Characteristics'!E:E,MATCH($C1145,'Policy Characteristics'!$C:$C,0))),"",INDEX('Policy Characteristics'!E:E,MATCH($C1145,'Policy Characteristics'!$C:$C,0)))</f>
        <v>indst shift to electricity</v>
      </c>
      <c r="L1145" s="261">
        <f>IF(ISBLANK(INDEX('Policy Characteristics'!F:F,MATCH($C1145,'Policy Characteristics'!$C:$C,0))),"",INDEX('Policy Characteristics'!F:F,MATCH($C1145,'Policy Characteristics'!$C:$C,0)))</f>
        <v>0</v>
      </c>
      <c r="M1145" s="261">
        <f>IF(ISBLANK(INDEX('Policy Characteristics'!G:G,MATCH($C1145,'Policy Characteristics'!$C:$C,0))),"",INDEX('Policy Characteristics'!G:G,MATCH($C1145,'Policy Characteristics'!$C:$C,0)))</f>
        <v>1</v>
      </c>
      <c r="N1145" s="261">
        <f>IF(ISBLANK(INDEX('Policy Characteristics'!H:H,MATCH($C1145,'Policy Characteristics'!$C:$C,0))),"",INDEX('Policy Characteristics'!H:H,MATCH($C1145,'Policy Characteristics'!$C:$C,0)))</f>
        <v>0.01</v>
      </c>
      <c r="O1145" s="254" t="str">
        <f>IF(ISBLANK(INDEX('Policy Characteristics'!I:I,MATCH($C1145,'Policy Characteristics'!$C:$C,0))),"",INDEX('Policy Characteristics'!I:I,MATCH($C1145,'Policy Characteristics'!$C:$C,0)))</f>
        <v>% of fuel shifted</v>
      </c>
      <c r="P1145" s="254" t="str">
        <f>IF(ISBLANK(INDEX('Policy Characteristics'!J:J,MATCH($C1145,'Policy Characteristics'!$C:$C,0))),"",INDEX('Policy Characteristics'!J:J,MATCH($C1145,'Policy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45" s="254" t="str">
        <f>IF(ISBLANK(INDEX('Policy Characteristics'!K:K,MATCH($C1145,'Policy Characteristics'!$C:$C,0))),"",INDEX('Policy Characteristics'!K:K,MATCH($C1145,'Policy Characteristics'!$C:$C,0)))</f>
        <v>industry-ag-main.html#fuel-switching</v>
      </c>
      <c r="R1145" s="254" t="str">
        <f>IF(ISBLANK(INDEX('Policy Characteristics'!L:L,MATCH($C1145,'Policy Characteristics'!$C:$C,0))),"",INDEX('Policy Characteristics'!L:L,MATCH($C1145,'Policy Characteristics'!$C:$C,0)))</f>
        <v>industry-elec-and-hydrogen.html</v>
      </c>
    </row>
    <row r="1146" spans="1:18" x14ac:dyDescent="0.25">
      <c r="A1146" s="254" t="str">
        <f>IF(ISBLANK(INDEX('Policy Characteristics'!A:A,MATCH($C1146,'Policy Characteristics'!$C:$C,0))),"",INDEX('Policy Characteristics'!A:A,MATCH($C1146,'Policy Characteristics'!$C:$C,0)))</f>
        <v>Industry</v>
      </c>
      <c r="B1146" s="262" t="str">
        <f>IF(ISBLANK(INDEX('Policy Characteristics'!B:B,MATCH($C1146,'Policy Characteristics'!$C:$C,0))),"",INDEX('Policy Characteristics'!B:B,MATCH($C1146,'Policy Characteristics'!$C:$C,0)))</f>
        <v>Electrification</v>
      </c>
      <c r="C1146" s="254" t="str">
        <f t="shared" si="61"/>
        <v>Fraction of Eligible Industrial Energy Use Shifted to Electricity</v>
      </c>
      <c r="D1146" s="6" t="s">
        <v>3035</v>
      </c>
      <c r="E1146" s="1" t="s">
        <v>3461</v>
      </c>
      <c r="F1146" t="s">
        <v>2997</v>
      </c>
      <c r="G1146" s="45" t="s">
        <v>3467</v>
      </c>
      <c r="H1146" s="47">
        <f t="shared" si="60"/>
        <v>1145</v>
      </c>
      <c r="I1146" s="324" t="s">
        <v>40</v>
      </c>
      <c r="J1146" s="255" t="str">
        <f>IF(ISBLANK(INDEX('Policy Characteristics'!D:D,MATCH($C1146,'Policy Characteristics'!$C:$C,0))),"",INDEX('Policy Characteristics'!D:D,MATCH($C1146,'Policy Characteristics'!$C:$C,0)))</f>
        <v>Electrification</v>
      </c>
      <c r="K1146" s="254" t="str">
        <f>IF(ISBLANK(INDEX('Policy Characteristics'!E:E,MATCH($C1146,'Policy Characteristics'!$C:$C,0))),"",INDEX('Policy Characteristics'!E:E,MATCH($C1146,'Policy Characteristics'!$C:$C,0)))</f>
        <v>indst shift to electricity</v>
      </c>
      <c r="L1146" s="261">
        <f>IF(ISBLANK(INDEX('Policy Characteristics'!F:F,MATCH($C1146,'Policy Characteristics'!$C:$C,0))),"",INDEX('Policy Characteristics'!F:F,MATCH($C1146,'Policy Characteristics'!$C:$C,0)))</f>
        <v>0</v>
      </c>
      <c r="M1146" s="261">
        <f>IF(ISBLANK(INDEX('Policy Characteristics'!G:G,MATCH($C1146,'Policy Characteristics'!$C:$C,0))),"",INDEX('Policy Characteristics'!G:G,MATCH($C1146,'Policy Characteristics'!$C:$C,0)))</f>
        <v>1</v>
      </c>
      <c r="N1146" s="261">
        <f>IF(ISBLANK(INDEX('Policy Characteristics'!H:H,MATCH($C1146,'Policy Characteristics'!$C:$C,0))),"",INDEX('Policy Characteristics'!H:H,MATCH($C1146,'Policy Characteristics'!$C:$C,0)))</f>
        <v>0.01</v>
      </c>
      <c r="O1146" s="254" t="str">
        <f>IF(ISBLANK(INDEX('Policy Characteristics'!I:I,MATCH($C1146,'Policy Characteristics'!$C:$C,0))),"",INDEX('Policy Characteristics'!I:I,MATCH($C1146,'Policy Characteristics'!$C:$C,0)))</f>
        <v>% of fuel shifted</v>
      </c>
      <c r="P1146" s="254" t="str">
        <f>IF(ISBLANK(INDEX('Policy Characteristics'!J:J,MATCH($C1146,'Policy Characteristics'!$C:$C,0))),"",INDEX('Policy Characteristics'!J:J,MATCH($C1146,'Policy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46" s="254" t="str">
        <f>IF(ISBLANK(INDEX('Policy Characteristics'!K:K,MATCH($C1146,'Policy Characteristics'!$C:$C,0))),"",INDEX('Policy Characteristics'!K:K,MATCH($C1146,'Policy Characteristics'!$C:$C,0)))</f>
        <v>industry-ag-main.html#fuel-switching</v>
      </c>
      <c r="R1146" s="254" t="str">
        <f>IF(ISBLANK(INDEX('Policy Characteristics'!L:L,MATCH($C1146,'Policy Characteristics'!$C:$C,0))),"",INDEX('Policy Characteristics'!L:L,MATCH($C1146,'Policy Characteristics'!$C:$C,0)))</f>
        <v>industry-elec-and-hydrogen.html</v>
      </c>
    </row>
    <row r="1147" spans="1:18" x14ac:dyDescent="0.25">
      <c r="A1147" s="254" t="str">
        <f>IF(ISBLANK(INDEX('Policy Characteristics'!A:A,MATCH($C1147,'Policy Characteristics'!$C:$C,0))),"",INDEX('Policy Characteristics'!A:A,MATCH($C1147,'Policy Characteristics'!$C:$C,0)))</f>
        <v>Industry</v>
      </c>
      <c r="B1147" s="262" t="str">
        <f>IF(ISBLANK(INDEX('Policy Characteristics'!B:B,MATCH($C1147,'Policy Characteristics'!$C:$C,0))),"",INDEX('Policy Characteristics'!B:B,MATCH($C1147,'Policy Characteristics'!$C:$C,0)))</f>
        <v>Electrification</v>
      </c>
      <c r="C1147" s="254" t="str">
        <f t="shared" si="61"/>
        <v>Fraction of Eligible Industrial Energy Use Shifted to Electricity</v>
      </c>
      <c r="D1147" s="6" t="s">
        <v>3035</v>
      </c>
      <c r="E1147" s="1" t="s">
        <v>3462</v>
      </c>
      <c r="F1147" t="s">
        <v>2997</v>
      </c>
      <c r="G1147" s="45" t="s">
        <v>3468</v>
      </c>
      <c r="H1147" s="47">
        <f t="shared" si="60"/>
        <v>1146</v>
      </c>
      <c r="I1147" s="324" t="s">
        <v>40</v>
      </c>
      <c r="J1147" s="255" t="str">
        <f>IF(ISBLANK(INDEX('Policy Characteristics'!D:D,MATCH($C1147,'Policy Characteristics'!$C:$C,0))),"",INDEX('Policy Characteristics'!D:D,MATCH($C1147,'Policy Characteristics'!$C:$C,0)))</f>
        <v>Electrification</v>
      </c>
      <c r="K1147" s="254" t="str">
        <f>IF(ISBLANK(INDEX('Policy Characteristics'!E:E,MATCH($C1147,'Policy Characteristics'!$C:$C,0))),"",INDEX('Policy Characteristics'!E:E,MATCH($C1147,'Policy Characteristics'!$C:$C,0)))</f>
        <v>indst shift to electricity</v>
      </c>
      <c r="L1147" s="261">
        <f>IF(ISBLANK(INDEX('Policy Characteristics'!F:F,MATCH($C1147,'Policy Characteristics'!$C:$C,0))),"",INDEX('Policy Characteristics'!F:F,MATCH($C1147,'Policy Characteristics'!$C:$C,0)))</f>
        <v>0</v>
      </c>
      <c r="M1147" s="261">
        <f>IF(ISBLANK(INDEX('Policy Characteristics'!G:G,MATCH($C1147,'Policy Characteristics'!$C:$C,0))),"",INDEX('Policy Characteristics'!G:G,MATCH($C1147,'Policy Characteristics'!$C:$C,0)))</f>
        <v>1</v>
      </c>
      <c r="N1147" s="261">
        <f>IF(ISBLANK(INDEX('Policy Characteristics'!H:H,MATCH($C1147,'Policy Characteristics'!$C:$C,0))),"",INDEX('Policy Characteristics'!H:H,MATCH($C1147,'Policy Characteristics'!$C:$C,0)))</f>
        <v>0.01</v>
      </c>
      <c r="O1147" s="254" t="str">
        <f>IF(ISBLANK(INDEX('Policy Characteristics'!I:I,MATCH($C1147,'Policy Characteristics'!$C:$C,0))),"",INDEX('Policy Characteristics'!I:I,MATCH($C1147,'Policy Characteristics'!$C:$C,0)))</f>
        <v>% of fuel shifted</v>
      </c>
      <c r="P1147" s="254" t="str">
        <f>IF(ISBLANK(INDEX('Policy Characteristics'!J:J,MATCH($C1147,'Policy Characteristics'!$C:$C,0))),"",INDEX('Policy Characteristics'!J:J,MATCH($C1147,'Policy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47" s="254" t="str">
        <f>IF(ISBLANK(INDEX('Policy Characteristics'!K:K,MATCH($C1147,'Policy Characteristics'!$C:$C,0))),"",INDEX('Policy Characteristics'!K:K,MATCH($C1147,'Policy Characteristics'!$C:$C,0)))</f>
        <v>industry-ag-main.html#fuel-switching</v>
      </c>
      <c r="R1147" s="254" t="str">
        <f>IF(ISBLANK(INDEX('Policy Characteristics'!L:L,MATCH($C1147,'Policy Characteristics'!$C:$C,0))),"",INDEX('Policy Characteristics'!L:L,MATCH($C1147,'Policy Characteristics'!$C:$C,0)))</f>
        <v>industry-elec-and-hydrogen.html</v>
      </c>
    </row>
    <row r="1148" spans="1:18" x14ac:dyDescent="0.25">
      <c r="A1148" s="254" t="str">
        <f>IF(ISBLANK(INDEX('Policy Characteristics'!A:A,MATCH($C1148,'Policy Characteristics'!$C:$C,0))),"",INDEX('Policy Characteristics'!A:A,MATCH($C1148,'Policy Characteristics'!$C:$C,0)))</f>
        <v>Industry</v>
      </c>
      <c r="B1148" s="262" t="str">
        <f>IF(ISBLANK(INDEX('Policy Characteristics'!B:B,MATCH($C1148,'Policy Characteristics'!$C:$C,0))),"",INDEX('Policy Characteristics'!B:B,MATCH($C1148,'Policy Characteristics'!$C:$C,0)))</f>
        <v>Electrification</v>
      </c>
      <c r="C1148" s="254" t="str">
        <f t="shared" si="61"/>
        <v>Fraction of Eligible Industrial Energy Use Shifted to Electricity</v>
      </c>
      <c r="D1148" s="6" t="s">
        <v>3035</v>
      </c>
      <c r="E1148" s="1" t="s">
        <v>3463</v>
      </c>
      <c r="F1148" t="s">
        <v>2997</v>
      </c>
      <c r="G1148" s="45" t="s">
        <v>3469</v>
      </c>
      <c r="H1148" s="47">
        <f t="shared" si="60"/>
        <v>1147</v>
      </c>
      <c r="I1148" s="324" t="s">
        <v>40</v>
      </c>
      <c r="J1148" s="255" t="str">
        <f>IF(ISBLANK(INDEX('Policy Characteristics'!D:D,MATCH($C1148,'Policy Characteristics'!$C:$C,0))),"",INDEX('Policy Characteristics'!D:D,MATCH($C1148,'Policy Characteristics'!$C:$C,0)))</f>
        <v>Electrification</v>
      </c>
      <c r="K1148" s="254" t="str">
        <f>IF(ISBLANK(INDEX('Policy Characteristics'!E:E,MATCH($C1148,'Policy Characteristics'!$C:$C,0))),"",INDEX('Policy Characteristics'!E:E,MATCH($C1148,'Policy Characteristics'!$C:$C,0)))</f>
        <v>indst shift to electricity</v>
      </c>
      <c r="L1148" s="261">
        <f>IF(ISBLANK(INDEX('Policy Characteristics'!F:F,MATCH($C1148,'Policy Characteristics'!$C:$C,0))),"",INDEX('Policy Characteristics'!F:F,MATCH($C1148,'Policy Characteristics'!$C:$C,0)))</f>
        <v>0</v>
      </c>
      <c r="M1148" s="261">
        <f>IF(ISBLANK(INDEX('Policy Characteristics'!G:G,MATCH($C1148,'Policy Characteristics'!$C:$C,0))),"",INDEX('Policy Characteristics'!G:G,MATCH($C1148,'Policy Characteristics'!$C:$C,0)))</f>
        <v>1</v>
      </c>
      <c r="N1148" s="261">
        <f>IF(ISBLANK(INDEX('Policy Characteristics'!H:H,MATCH($C1148,'Policy Characteristics'!$C:$C,0))),"",INDEX('Policy Characteristics'!H:H,MATCH($C1148,'Policy Characteristics'!$C:$C,0)))</f>
        <v>0.01</v>
      </c>
      <c r="O1148" s="254" t="str">
        <f>IF(ISBLANK(INDEX('Policy Characteristics'!I:I,MATCH($C1148,'Policy Characteristics'!$C:$C,0))),"",INDEX('Policy Characteristics'!I:I,MATCH($C1148,'Policy Characteristics'!$C:$C,0)))</f>
        <v>% of fuel shifted</v>
      </c>
      <c r="P1148" s="254" t="str">
        <f>IF(ISBLANK(INDEX('Policy Characteristics'!J:J,MATCH($C1148,'Policy Characteristics'!$C:$C,0))),"",INDEX('Policy Characteristics'!J:J,MATCH($C1148,'Policy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48" s="254" t="str">
        <f>IF(ISBLANK(INDEX('Policy Characteristics'!K:K,MATCH($C1148,'Policy Characteristics'!$C:$C,0))),"",INDEX('Policy Characteristics'!K:K,MATCH($C1148,'Policy Characteristics'!$C:$C,0)))</f>
        <v>industry-ag-main.html#fuel-switching</v>
      </c>
      <c r="R1148" s="254" t="str">
        <f>IF(ISBLANK(INDEX('Policy Characteristics'!L:L,MATCH($C1148,'Policy Characteristics'!$C:$C,0))),"",INDEX('Policy Characteristics'!L:L,MATCH($C1148,'Policy Characteristics'!$C:$C,0)))</f>
        <v>industry-elec-and-hydrogen.html</v>
      </c>
    </row>
    <row r="1149" spans="1:18" x14ac:dyDescent="0.25">
      <c r="A1149" s="254" t="str">
        <f>IF(ISBLANK(INDEX('Policy Characteristics'!A:A,MATCH($C1149,'Policy Characteristics'!$C:$C,0))),"",INDEX('Policy Characteristics'!A:A,MATCH($C1149,'Policy Characteristics'!$C:$C,0)))</f>
        <v>Industry</v>
      </c>
      <c r="B1149" s="262" t="str">
        <f>IF(ISBLANK(INDEX('Policy Characteristics'!B:B,MATCH($C1149,'Policy Characteristics'!$C:$C,0))),"",INDEX('Policy Characteristics'!B:B,MATCH($C1149,'Policy Characteristics'!$C:$C,0)))</f>
        <v>Electrification</v>
      </c>
      <c r="C1149" s="254" t="str">
        <f t="shared" si="61"/>
        <v>Fraction of Eligible Industrial Energy Use Shifted to Electricity</v>
      </c>
      <c r="D1149" s="6" t="s">
        <v>3035</v>
      </c>
      <c r="E1149" s="1" t="s">
        <v>3464</v>
      </c>
      <c r="F1149" t="s">
        <v>2997</v>
      </c>
      <c r="G1149" s="45" t="s">
        <v>3470</v>
      </c>
      <c r="H1149" s="47">
        <f t="shared" si="60"/>
        <v>1148</v>
      </c>
      <c r="I1149" s="324" t="s">
        <v>40</v>
      </c>
      <c r="J1149" s="255" t="str">
        <f>IF(ISBLANK(INDEX('Policy Characteristics'!D:D,MATCH($C1149,'Policy Characteristics'!$C:$C,0))),"",INDEX('Policy Characteristics'!D:D,MATCH($C1149,'Policy Characteristics'!$C:$C,0)))</f>
        <v>Electrification</v>
      </c>
      <c r="K1149" s="254" t="str">
        <f>IF(ISBLANK(INDEX('Policy Characteristics'!E:E,MATCH($C1149,'Policy Characteristics'!$C:$C,0))),"",INDEX('Policy Characteristics'!E:E,MATCH($C1149,'Policy Characteristics'!$C:$C,0)))</f>
        <v>indst shift to electricity</v>
      </c>
      <c r="L1149" s="261">
        <f>IF(ISBLANK(INDEX('Policy Characteristics'!F:F,MATCH($C1149,'Policy Characteristics'!$C:$C,0))),"",INDEX('Policy Characteristics'!F:F,MATCH($C1149,'Policy Characteristics'!$C:$C,0)))</f>
        <v>0</v>
      </c>
      <c r="M1149" s="261">
        <f>IF(ISBLANK(INDEX('Policy Characteristics'!G:G,MATCH($C1149,'Policy Characteristics'!$C:$C,0))),"",INDEX('Policy Characteristics'!G:G,MATCH($C1149,'Policy Characteristics'!$C:$C,0)))</f>
        <v>1</v>
      </c>
      <c r="N1149" s="261">
        <f>IF(ISBLANK(INDEX('Policy Characteristics'!H:H,MATCH($C1149,'Policy Characteristics'!$C:$C,0))),"",INDEX('Policy Characteristics'!H:H,MATCH($C1149,'Policy Characteristics'!$C:$C,0)))</f>
        <v>0.01</v>
      </c>
      <c r="O1149" s="254" t="str">
        <f>IF(ISBLANK(INDEX('Policy Characteristics'!I:I,MATCH($C1149,'Policy Characteristics'!$C:$C,0))),"",INDEX('Policy Characteristics'!I:I,MATCH($C1149,'Policy Characteristics'!$C:$C,0)))</f>
        <v>% of fuel shifted</v>
      </c>
      <c r="P1149" s="254" t="str">
        <f>IF(ISBLANK(INDEX('Policy Characteristics'!J:J,MATCH($C1149,'Policy Characteristics'!$C:$C,0))),"",INDEX('Policy Characteristics'!J:J,MATCH($C1149,'Policy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49" s="254" t="str">
        <f>IF(ISBLANK(INDEX('Policy Characteristics'!K:K,MATCH($C1149,'Policy Characteristics'!$C:$C,0))),"",INDEX('Policy Characteristics'!K:K,MATCH($C1149,'Policy Characteristics'!$C:$C,0)))</f>
        <v>industry-ag-main.html#fuel-switching</v>
      </c>
      <c r="R1149" s="254" t="str">
        <f>IF(ISBLANK(INDEX('Policy Characteristics'!L:L,MATCH($C1149,'Policy Characteristics'!$C:$C,0))),"",INDEX('Policy Characteristics'!L:L,MATCH($C1149,'Policy Characteristics'!$C:$C,0)))</f>
        <v>industry-elec-and-hydrogen.html</v>
      </c>
    </row>
    <row r="1150" spans="1:18" x14ac:dyDescent="0.25">
      <c r="A1150" s="254" t="str">
        <f>IF(ISBLANK(INDEX('Policy Characteristics'!A:A,MATCH($C1150,'Policy Characteristics'!$C:$C,0))),"",INDEX('Policy Characteristics'!A:A,MATCH($C1150,'Policy Characteristics'!$C:$C,0)))</f>
        <v>Industry</v>
      </c>
      <c r="B1150" s="262" t="str">
        <f>IF(ISBLANK(INDEX('Policy Characteristics'!B:B,MATCH($C1150,'Policy Characteristics'!$C:$C,0))),"",INDEX('Policy Characteristics'!B:B,MATCH($C1150,'Policy Characteristics'!$C:$C,0)))</f>
        <v>Electrification</v>
      </c>
      <c r="C1150" s="254" t="str">
        <f t="shared" si="61"/>
        <v>Fraction of Eligible Industrial Energy Use Shifted to Electricity</v>
      </c>
      <c r="D1150" s="6" t="s">
        <v>3035</v>
      </c>
      <c r="E1150" s="1" t="s">
        <v>3570</v>
      </c>
      <c r="F1150" t="s">
        <v>2997</v>
      </c>
      <c r="G1150" s="45" t="s">
        <v>3471</v>
      </c>
      <c r="H1150" s="47">
        <f t="shared" si="60"/>
        <v>1149</v>
      </c>
      <c r="I1150" s="324" t="s">
        <v>40</v>
      </c>
      <c r="J1150" s="255" t="str">
        <f>IF(ISBLANK(INDEX('Policy Characteristics'!D:D,MATCH($C1150,'Policy Characteristics'!$C:$C,0))),"",INDEX('Policy Characteristics'!D:D,MATCH($C1150,'Policy Characteristics'!$C:$C,0)))</f>
        <v>Electrification</v>
      </c>
      <c r="K1150" s="254" t="str">
        <f>IF(ISBLANK(INDEX('Policy Characteristics'!E:E,MATCH($C1150,'Policy Characteristics'!$C:$C,0))),"",INDEX('Policy Characteristics'!E:E,MATCH($C1150,'Policy Characteristics'!$C:$C,0)))</f>
        <v>indst shift to electricity</v>
      </c>
      <c r="L1150" s="261">
        <f>IF(ISBLANK(INDEX('Policy Characteristics'!F:F,MATCH($C1150,'Policy Characteristics'!$C:$C,0))),"",INDEX('Policy Characteristics'!F:F,MATCH($C1150,'Policy Characteristics'!$C:$C,0)))</f>
        <v>0</v>
      </c>
      <c r="M1150" s="261">
        <f>IF(ISBLANK(INDEX('Policy Characteristics'!G:G,MATCH($C1150,'Policy Characteristics'!$C:$C,0))),"",INDEX('Policy Characteristics'!G:G,MATCH($C1150,'Policy Characteristics'!$C:$C,0)))</f>
        <v>1</v>
      </c>
      <c r="N1150" s="261">
        <f>IF(ISBLANK(INDEX('Policy Characteristics'!H:H,MATCH($C1150,'Policy Characteristics'!$C:$C,0))),"",INDEX('Policy Characteristics'!H:H,MATCH($C1150,'Policy Characteristics'!$C:$C,0)))</f>
        <v>0.01</v>
      </c>
      <c r="O1150" s="254" t="str">
        <f>IF(ISBLANK(INDEX('Policy Characteristics'!I:I,MATCH($C1150,'Policy Characteristics'!$C:$C,0))),"",INDEX('Policy Characteristics'!I:I,MATCH($C1150,'Policy Characteristics'!$C:$C,0)))</f>
        <v>% of fuel shifted</v>
      </c>
      <c r="P1150" s="254" t="str">
        <f>IF(ISBLANK(INDEX('Policy Characteristics'!J:J,MATCH($C1150,'Policy Characteristics'!$C:$C,0))),"",INDEX('Policy Characteristics'!J:J,MATCH($C1150,'Policy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50" s="254" t="str">
        <f>IF(ISBLANK(INDEX('Policy Characteristics'!K:K,MATCH($C1150,'Policy Characteristics'!$C:$C,0))),"",INDEX('Policy Characteristics'!K:K,MATCH($C1150,'Policy Characteristics'!$C:$C,0)))</f>
        <v>industry-ag-main.html#fuel-switching</v>
      </c>
      <c r="R1150" s="254" t="str">
        <f>IF(ISBLANK(INDEX('Policy Characteristics'!L:L,MATCH($C1150,'Policy Characteristics'!$C:$C,0))),"",INDEX('Policy Characteristics'!L:L,MATCH($C1150,'Policy Characteristics'!$C:$C,0)))</f>
        <v>industry-elec-and-hydrogen.html</v>
      </c>
    </row>
    <row r="1151" spans="1:18" x14ac:dyDescent="0.25">
      <c r="A1151" s="254" t="str">
        <f>IF(ISBLANK(INDEX('Policy Characteristics'!A:A,MATCH($C1151,'Policy Characteristics'!$C:$C,0))),"",INDEX('Policy Characteristics'!A:A,MATCH($C1151,'Policy Characteristics'!$C:$C,0)))</f>
        <v>Industry</v>
      </c>
      <c r="B1151" s="262" t="str">
        <f>IF(ISBLANK(INDEX('Policy Characteristics'!B:B,MATCH($C1151,'Policy Characteristics'!$C:$C,0))),"",INDEX('Policy Characteristics'!B:B,MATCH($C1151,'Policy Characteristics'!$C:$C,0)))</f>
        <v>Electrification</v>
      </c>
      <c r="C1151" s="254" t="str">
        <f t="shared" si="61"/>
        <v>Fraction of Eligible Industrial Energy Use Shifted to Electricity</v>
      </c>
      <c r="D1151" s="6" t="s">
        <v>3035</v>
      </c>
      <c r="E1151" s="1" t="s">
        <v>3915</v>
      </c>
      <c r="F1151" t="s">
        <v>2997</v>
      </c>
      <c r="G1151" s="45" t="s">
        <v>3891</v>
      </c>
      <c r="H1151" s="47">
        <f t="shared" si="60"/>
        <v>1150</v>
      </c>
      <c r="I1151" s="324" t="s">
        <v>40</v>
      </c>
      <c r="J1151" s="255" t="str">
        <f>IF(ISBLANK(INDEX('Policy Characteristics'!D:D,MATCH($C1151,'Policy Characteristics'!$C:$C,0))),"",INDEX('Policy Characteristics'!D:D,MATCH($C1151,'Policy Characteristics'!$C:$C,0)))</f>
        <v>Electrification</v>
      </c>
      <c r="K1151" s="254" t="str">
        <f>IF(ISBLANK(INDEX('Policy Characteristics'!E:E,MATCH($C1151,'Policy Characteristics'!$C:$C,0))),"",INDEX('Policy Characteristics'!E:E,MATCH($C1151,'Policy Characteristics'!$C:$C,0)))</f>
        <v>indst shift to electricity</v>
      </c>
      <c r="L1151" s="261">
        <f>IF(ISBLANK(INDEX('Policy Characteristics'!F:F,MATCH($C1151,'Policy Characteristics'!$C:$C,0))),"",INDEX('Policy Characteristics'!F:F,MATCH($C1151,'Policy Characteristics'!$C:$C,0)))</f>
        <v>0</v>
      </c>
      <c r="M1151" s="261">
        <f>IF(ISBLANK(INDEX('Policy Characteristics'!G:G,MATCH($C1151,'Policy Characteristics'!$C:$C,0))),"",INDEX('Policy Characteristics'!G:G,MATCH($C1151,'Policy Characteristics'!$C:$C,0)))</f>
        <v>1</v>
      </c>
      <c r="N1151" s="261">
        <f>IF(ISBLANK(INDEX('Policy Characteristics'!H:H,MATCH($C1151,'Policy Characteristics'!$C:$C,0))),"",INDEX('Policy Characteristics'!H:H,MATCH($C1151,'Policy Characteristics'!$C:$C,0)))</f>
        <v>0.01</v>
      </c>
      <c r="O1151" s="254" t="str">
        <f>IF(ISBLANK(INDEX('Policy Characteristics'!I:I,MATCH($C1151,'Policy Characteristics'!$C:$C,0))),"",INDEX('Policy Characteristics'!I:I,MATCH($C1151,'Policy Characteristics'!$C:$C,0)))</f>
        <v>% of fuel shifted</v>
      </c>
      <c r="P1151" s="254" t="str">
        <f>IF(ISBLANK(INDEX('Policy Characteristics'!J:J,MATCH($C1151,'Policy Characteristics'!$C:$C,0))),"",INDEX('Policy Characteristics'!J:J,MATCH($C1151,'Policy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51" s="254" t="str">
        <f>IF(ISBLANK(INDEX('Policy Characteristics'!K:K,MATCH($C1151,'Policy Characteristics'!$C:$C,0))),"",INDEX('Policy Characteristics'!K:K,MATCH($C1151,'Policy Characteristics'!$C:$C,0)))</f>
        <v>industry-ag-main.html#fuel-switching</v>
      </c>
      <c r="R1151" s="254" t="str">
        <f>IF(ISBLANK(INDEX('Policy Characteristics'!L:L,MATCH($C1151,'Policy Characteristics'!$C:$C,0))),"",INDEX('Policy Characteristics'!L:L,MATCH($C1151,'Policy Characteristics'!$C:$C,0)))</f>
        <v>industry-elec-and-hydrogen.html</v>
      </c>
    </row>
    <row r="1152" spans="1:18" x14ac:dyDescent="0.25">
      <c r="A1152" s="254" t="str">
        <f>IF(ISBLANK(INDEX('Policy Characteristics'!A:A,MATCH($C1152,'Policy Characteristics'!$C:$C,0))),"",INDEX('Policy Characteristics'!A:A,MATCH($C1152,'Policy Characteristics'!$C:$C,0)))</f>
        <v>Industry</v>
      </c>
      <c r="B1152" s="262" t="str">
        <f>IF(ISBLANK(INDEX('Policy Characteristics'!B:B,MATCH($C1152,'Policy Characteristics'!$C:$C,0))),"",INDEX('Policy Characteristics'!B:B,MATCH($C1152,'Policy Characteristics'!$C:$C,0)))</f>
        <v>Electrification</v>
      </c>
      <c r="C1152" s="254" t="str">
        <f t="shared" si="61"/>
        <v>Fraction of Eligible Industrial Energy Use Shifted to Electricity</v>
      </c>
      <c r="D1152" s="6" t="s">
        <v>3035</v>
      </c>
      <c r="E1152" s="1" t="s">
        <v>3916</v>
      </c>
      <c r="F1152" t="s">
        <v>2997</v>
      </c>
      <c r="G1152" s="45" t="s">
        <v>3890</v>
      </c>
      <c r="H1152" s="47">
        <f t="shared" si="60"/>
        <v>1151</v>
      </c>
      <c r="I1152" s="324" t="s">
        <v>40</v>
      </c>
      <c r="J1152" s="255" t="str">
        <f>IF(ISBLANK(INDEX('Policy Characteristics'!D:D,MATCH($C1152,'Policy Characteristics'!$C:$C,0))),"",INDEX('Policy Characteristics'!D:D,MATCH($C1152,'Policy Characteristics'!$C:$C,0)))</f>
        <v>Electrification</v>
      </c>
      <c r="K1152" s="254" t="str">
        <f>IF(ISBLANK(INDEX('Policy Characteristics'!E:E,MATCH($C1152,'Policy Characteristics'!$C:$C,0))),"",INDEX('Policy Characteristics'!E:E,MATCH($C1152,'Policy Characteristics'!$C:$C,0)))</f>
        <v>indst shift to electricity</v>
      </c>
      <c r="L1152" s="261">
        <f>IF(ISBLANK(INDEX('Policy Characteristics'!F:F,MATCH($C1152,'Policy Characteristics'!$C:$C,0))),"",INDEX('Policy Characteristics'!F:F,MATCH($C1152,'Policy Characteristics'!$C:$C,0)))</f>
        <v>0</v>
      </c>
      <c r="M1152" s="261">
        <f>IF(ISBLANK(INDEX('Policy Characteristics'!G:G,MATCH($C1152,'Policy Characteristics'!$C:$C,0))),"",INDEX('Policy Characteristics'!G:G,MATCH($C1152,'Policy Characteristics'!$C:$C,0)))</f>
        <v>1</v>
      </c>
      <c r="N1152" s="261">
        <f>IF(ISBLANK(INDEX('Policy Characteristics'!H:H,MATCH($C1152,'Policy Characteristics'!$C:$C,0))),"",INDEX('Policy Characteristics'!H:H,MATCH($C1152,'Policy Characteristics'!$C:$C,0)))</f>
        <v>0.01</v>
      </c>
      <c r="O1152" s="254" t="str">
        <f>IF(ISBLANK(INDEX('Policy Characteristics'!I:I,MATCH($C1152,'Policy Characteristics'!$C:$C,0))),"",INDEX('Policy Characteristics'!I:I,MATCH($C1152,'Policy Characteristics'!$C:$C,0)))</f>
        <v>% of fuel shifted</v>
      </c>
      <c r="P1152" s="254" t="str">
        <f>IF(ISBLANK(INDEX('Policy Characteristics'!J:J,MATCH($C1152,'Policy Characteristics'!$C:$C,0))),"",INDEX('Policy Characteristics'!J:J,MATCH($C1152,'Policy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52" s="254" t="str">
        <f>IF(ISBLANK(INDEX('Policy Characteristics'!K:K,MATCH($C1152,'Policy Characteristics'!$C:$C,0))),"",INDEX('Policy Characteristics'!K:K,MATCH($C1152,'Policy Characteristics'!$C:$C,0)))</f>
        <v>industry-ag-main.html#fuel-switching</v>
      </c>
      <c r="R1152" s="254" t="str">
        <f>IF(ISBLANK(INDEX('Policy Characteristics'!L:L,MATCH($C1152,'Policy Characteristics'!$C:$C,0))),"",INDEX('Policy Characteristics'!L:L,MATCH($C1152,'Policy Characteristics'!$C:$C,0)))</f>
        <v>industry-elec-and-hydrogen.html</v>
      </c>
    </row>
    <row r="1153" spans="1:18" x14ac:dyDescent="0.25">
      <c r="A1153" s="254" t="str">
        <f>IF(ISBLANK(INDEX('Policy Characteristics'!A:A,MATCH($C1153,'Policy Characteristics'!$C:$C,0))),"",INDEX('Policy Characteristics'!A:A,MATCH($C1153,'Policy Characteristics'!$C:$C,0)))</f>
        <v>Industry</v>
      </c>
      <c r="B1153" s="262" t="str">
        <f>IF(ISBLANK(INDEX('Policy Characteristics'!B:B,MATCH($C1153,'Policy Characteristics'!$C:$C,0))),"",INDEX('Policy Characteristics'!B:B,MATCH($C1153,'Policy Characteristics'!$C:$C,0)))</f>
        <v>Electrification</v>
      </c>
      <c r="C1153" s="254" t="str">
        <f t="shared" si="61"/>
        <v>Fraction of Eligible Industrial Energy Use Shifted to Electricity</v>
      </c>
      <c r="D1153" s="6" t="s">
        <v>3035</v>
      </c>
      <c r="E1153" s="1" t="s">
        <v>3917</v>
      </c>
      <c r="F1153" t="s">
        <v>2997</v>
      </c>
      <c r="G1153" s="45" t="s">
        <v>3892</v>
      </c>
      <c r="H1153" s="47">
        <f t="shared" si="60"/>
        <v>1152</v>
      </c>
      <c r="I1153" s="324" t="s">
        <v>40</v>
      </c>
      <c r="J1153" s="255" t="str">
        <f>IF(ISBLANK(INDEX('Policy Characteristics'!D:D,MATCH($C1153,'Policy Characteristics'!$C:$C,0))),"",INDEX('Policy Characteristics'!D:D,MATCH($C1153,'Policy Characteristics'!$C:$C,0)))</f>
        <v>Electrification</v>
      </c>
      <c r="K1153" s="254" t="str">
        <f>IF(ISBLANK(INDEX('Policy Characteristics'!E:E,MATCH($C1153,'Policy Characteristics'!$C:$C,0))),"",INDEX('Policy Characteristics'!E:E,MATCH($C1153,'Policy Characteristics'!$C:$C,0)))</f>
        <v>indst shift to electricity</v>
      </c>
      <c r="L1153" s="261">
        <f>IF(ISBLANK(INDEX('Policy Characteristics'!F:F,MATCH($C1153,'Policy Characteristics'!$C:$C,0))),"",INDEX('Policy Characteristics'!F:F,MATCH($C1153,'Policy Characteristics'!$C:$C,0)))</f>
        <v>0</v>
      </c>
      <c r="M1153" s="261">
        <f>IF(ISBLANK(INDEX('Policy Characteristics'!G:G,MATCH($C1153,'Policy Characteristics'!$C:$C,0))),"",INDEX('Policy Characteristics'!G:G,MATCH($C1153,'Policy Characteristics'!$C:$C,0)))</f>
        <v>1</v>
      </c>
      <c r="N1153" s="261">
        <f>IF(ISBLANK(INDEX('Policy Characteristics'!H:H,MATCH($C1153,'Policy Characteristics'!$C:$C,0))),"",INDEX('Policy Characteristics'!H:H,MATCH($C1153,'Policy Characteristics'!$C:$C,0)))</f>
        <v>0.01</v>
      </c>
      <c r="O1153" s="254" t="str">
        <f>IF(ISBLANK(INDEX('Policy Characteristics'!I:I,MATCH($C1153,'Policy Characteristics'!$C:$C,0))),"",INDEX('Policy Characteristics'!I:I,MATCH($C1153,'Policy Characteristics'!$C:$C,0)))</f>
        <v>% of fuel shifted</v>
      </c>
      <c r="P1153" s="254" t="str">
        <f>IF(ISBLANK(INDEX('Policy Characteristics'!J:J,MATCH($C1153,'Policy Characteristics'!$C:$C,0))),"",INDEX('Policy Characteristics'!J:J,MATCH($C1153,'Policy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53" s="254" t="str">
        <f>IF(ISBLANK(INDEX('Policy Characteristics'!K:K,MATCH($C1153,'Policy Characteristics'!$C:$C,0))),"",INDEX('Policy Characteristics'!K:K,MATCH($C1153,'Policy Characteristics'!$C:$C,0)))</f>
        <v>industry-ag-main.html#fuel-switching</v>
      </c>
      <c r="R1153" s="254" t="str">
        <f>IF(ISBLANK(INDEX('Policy Characteristics'!L:L,MATCH($C1153,'Policy Characteristics'!$C:$C,0))),"",INDEX('Policy Characteristics'!L:L,MATCH($C1153,'Policy Characteristics'!$C:$C,0)))</f>
        <v>industry-elec-and-hydrogen.html</v>
      </c>
    </row>
    <row r="1154" spans="1:18" x14ac:dyDescent="0.25">
      <c r="A1154" s="254" t="str">
        <f>IF(ISBLANK(INDEX('Policy Characteristics'!A:A,MATCH($C1154,'Policy Characteristics'!$C:$C,0))),"",INDEX('Policy Characteristics'!A:A,MATCH($C1154,'Policy Characteristics'!$C:$C,0)))</f>
        <v>Industry</v>
      </c>
      <c r="B1154" s="262" t="str">
        <f>IF(ISBLANK(INDEX('Policy Characteristics'!B:B,MATCH($C1154,'Policy Characteristics'!$C:$C,0))),"",INDEX('Policy Characteristics'!B:B,MATCH($C1154,'Policy Characteristics'!$C:$C,0)))</f>
        <v>Electrification</v>
      </c>
      <c r="C1154" s="254" t="str">
        <f t="shared" si="61"/>
        <v>Fraction of Eligible Industrial Energy Use Shifted to Electricity</v>
      </c>
      <c r="D1154" s="6" t="s">
        <v>3036</v>
      </c>
      <c r="E1154" s="1" t="s">
        <v>3459</v>
      </c>
      <c r="F1154" t="s">
        <v>2998</v>
      </c>
      <c r="G1154" s="45" t="s">
        <v>3465</v>
      </c>
      <c r="H1154" s="47">
        <f t="shared" si="60"/>
        <v>1153</v>
      </c>
      <c r="I1154" s="324" t="s">
        <v>40</v>
      </c>
      <c r="J1154" s="255" t="str">
        <f>IF(ISBLANK(INDEX('Policy Characteristics'!D:D,MATCH($C1154,'Policy Characteristics'!$C:$C,0))),"",INDEX('Policy Characteristics'!D:D,MATCH($C1154,'Policy Characteristics'!$C:$C,0)))</f>
        <v>Electrification</v>
      </c>
      <c r="K1154" s="254" t="str">
        <f>IF(ISBLANK(INDEX('Policy Characteristics'!E:E,MATCH($C1154,'Policy Characteristics'!$C:$C,0))),"",INDEX('Policy Characteristics'!E:E,MATCH($C1154,'Policy Characteristics'!$C:$C,0)))</f>
        <v>indst shift to electricity</v>
      </c>
      <c r="L1154" s="261">
        <f>IF(ISBLANK(INDEX('Policy Characteristics'!F:F,MATCH($C1154,'Policy Characteristics'!$C:$C,0))),"",INDEX('Policy Characteristics'!F:F,MATCH($C1154,'Policy Characteristics'!$C:$C,0)))</f>
        <v>0</v>
      </c>
      <c r="M1154" s="261">
        <f>IF(ISBLANK(INDEX('Policy Characteristics'!G:G,MATCH($C1154,'Policy Characteristics'!$C:$C,0))),"",INDEX('Policy Characteristics'!G:G,MATCH($C1154,'Policy Characteristics'!$C:$C,0)))</f>
        <v>1</v>
      </c>
      <c r="N1154" s="261">
        <f>IF(ISBLANK(INDEX('Policy Characteristics'!H:H,MATCH($C1154,'Policy Characteristics'!$C:$C,0))),"",INDEX('Policy Characteristics'!H:H,MATCH($C1154,'Policy Characteristics'!$C:$C,0)))</f>
        <v>0.01</v>
      </c>
      <c r="O1154" s="254" t="str">
        <f>IF(ISBLANK(INDEX('Policy Characteristics'!I:I,MATCH($C1154,'Policy Characteristics'!$C:$C,0))),"",INDEX('Policy Characteristics'!I:I,MATCH($C1154,'Policy Characteristics'!$C:$C,0)))</f>
        <v>% of fuel shifted</v>
      </c>
      <c r="P1154" s="254" t="str">
        <f>IF(ISBLANK(INDEX('Policy Characteristics'!J:J,MATCH($C1154,'Policy Characteristics'!$C:$C,0))),"",INDEX('Policy Characteristics'!J:J,MATCH($C1154,'Policy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54" s="254" t="str">
        <f>IF(ISBLANK(INDEX('Policy Characteristics'!K:K,MATCH($C1154,'Policy Characteristics'!$C:$C,0))),"",INDEX('Policy Characteristics'!K:K,MATCH($C1154,'Policy Characteristics'!$C:$C,0)))</f>
        <v>industry-ag-main.html#fuel-switching</v>
      </c>
      <c r="R1154" s="254" t="str">
        <f>IF(ISBLANK(INDEX('Policy Characteristics'!L:L,MATCH($C1154,'Policy Characteristics'!$C:$C,0))),"",INDEX('Policy Characteristics'!L:L,MATCH($C1154,'Policy Characteristics'!$C:$C,0)))</f>
        <v>industry-elec-and-hydrogen.html</v>
      </c>
    </row>
    <row r="1155" spans="1:18" x14ac:dyDescent="0.25">
      <c r="A1155" s="254" t="str">
        <f>IF(ISBLANK(INDEX('Policy Characteristics'!A:A,MATCH($C1155,'Policy Characteristics'!$C:$C,0))),"",INDEX('Policy Characteristics'!A:A,MATCH($C1155,'Policy Characteristics'!$C:$C,0)))</f>
        <v>Industry</v>
      </c>
      <c r="B1155" s="262" t="str">
        <f>IF(ISBLANK(INDEX('Policy Characteristics'!B:B,MATCH($C1155,'Policy Characteristics'!$C:$C,0))),"",INDEX('Policy Characteristics'!B:B,MATCH($C1155,'Policy Characteristics'!$C:$C,0)))</f>
        <v>Electrification</v>
      </c>
      <c r="C1155" s="254" t="str">
        <f t="shared" si="61"/>
        <v>Fraction of Eligible Industrial Energy Use Shifted to Electricity</v>
      </c>
      <c r="D1155" s="6" t="s">
        <v>3036</v>
      </c>
      <c r="E1155" s="1" t="s">
        <v>3460</v>
      </c>
      <c r="F1155" t="s">
        <v>2998</v>
      </c>
      <c r="G1155" s="45" t="s">
        <v>3466</v>
      </c>
      <c r="H1155" s="47">
        <f t="shared" ref="H1155:H1218" si="62">H1154+1</f>
        <v>1154</v>
      </c>
      <c r="I1155" s="324" t="s">
        <v>40</v>
      </c>
      <c r="J1155" s="255" t="str">
        <f>IF(ISBLANK(INDEX('Policy Characteristics'!D:D,MATCH($C1155,'Policy Characteristics'!$C:$C,0))),"",INDEX('Policy Characteristics'!D:D,MATCH($C1155,'Policy Characteristics'!$C:$C,0)))</f>
        <v>Electrification</v>
      </c>
      <c r="K1155" s="254" t="str">
        <f>IF(ISBLANK(INDEX('Policy Characteristics'!E:E,MATCH($C1155,'Policy Characteristics'!$C:$C,0))),"",INDEX('Policy Characteristics'!E:E,MATCH($C1155,'Policy Characteristics'!$C:$C,0)))</f>
        <v>indst shift to electricity</v>
      </c>
      <c r="L1155" s="261">
        <f>IF(ISBLANK(INDEX('Policy Characteristics'!F:F,MATCH($C1155,'Policy Characteristics'!$C:$C,0))),"",INDEX('Policy Characteristics'!F:F,MATCH($C1155,'Policy Characteristics'!$C:$C,0)))</f>
        <v>0</v>
      </c>
      <c r="M1155" s="261">
        <f>IF(ISBLANK(INDEX('Policy Characteristics'!G:G,MATCH($C1155,'Policy Characteristics'!$C:$C,0))),"",INDEX('Policy Characteristics'!G:G,MATCH($C1155,'Policy Characteristics'!$C:$C,0)))</f>
        <v>1</v>
      </c>
      <c r="N1155" s="261">
        <f>IF(ISBLANK(INDEX('Policy Characteristics'!H:H,MATCH($C1155,'Policy Characteristics'!$C:$C,0))),"",INDEX('Policy Characteristics'!H:H,MATCH($C1155,'Policy Characteristics'!$C:$C,0)))</f>
        <v>0.01</v>
      </c>
      <c r="O1155" s="254" t="str">
        <f>IF(ISBLANK(INDEX('Policy Characteristics'!I:I,MATCH($C1155,'Policy Characteristics'!$C:$C,0))),"",INDEX('Policy Characteristics'!I:I,MATCH($C1155,'Policy Characteristics'!$C:$C,0)))</f>
        <v>% of fuel shifted</v>
      </c>
      <c r="P1155" s="254" t="str">
        <f>IF(ISBLANK(INDEX('Policy Characteristics'!J:J,MATCH($C1155,'Policy Characteristics'!$C:$C,0))),"",INDEX('Policy Characteristics'!J:J,MATCH($C1155,'Policy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55" s="254" t="str">
        <f>IF(ISBLANK(INDEX('Policy Characteristics'!K:K,MATCH($C1155,'Policy Characteristics'!$C:$C,0))),"",INDEX('Policy Characteristics'!K:K,MATCH($C1155,'Policy Characteristics'!$C:$C,0)))</f>
        <v>industry-ag-main.html#fuel-switching</v>
      </c>
      <c r="R1155" s="254" t="str">
        <f>IF(ISBLANK(INDEX('Policy Characteristics'!L:L,MATCH($C1155,'Policy Characteristics'!$C:$C,0))),"",INDEX('Policy Characteristics'!L:L,MATCH($C1155,'Policy Characteristics'!$C:$C,0)))</f>
        <v>industry-elec-and-hydrogen.html</v>
      </c>
    </row>
    <row r="1156" spans="1:18" x14ac:dyDescent="0.25">
      <c r="A1156" s="254" t="str">
        <f>IF(ISBLANK(INDEX('Policy Characteristics'!A:A,MATCH($C1156,'Policy Characteristics'!$C:$C,0))),"",INDEX('Policy Characteristics'!A:A,MATCH($C1156,'Policy Characteristics'!$C:$C,0)))</f>
        <v>Industry</v>
      </c>
      <c r="B1156" s="262" t="str">
        <f>IF(ISBLANK(INDEX('Policy Characteristics'!B:B,MATCH($C1156,'Policy Characteristics'!$C:$C,0))),"",INDEX('Policy Characteristics'!B:B,MATCH($C1156,'Policy Characteristics'!$C:$C,0)))</f>
        <v>Electrification</v>
      </c>
      <c r="C1156" s="254" t="str">
        <f t="shared" si="61"/>
        <v>Fraction of Eligible Industrial Energy Use Shifted to Electricity</v>
      </c>
      <c r="D1156" s="6" t="s">
        <v>3036</v>
      </c>
      <c r="E1156" s="1" t="s">
        <v>3461</v>
      </c>
      <c r="F1156" t="s">
        <v>2998</v>
      </c>
      <c r="G1156" s="45" t="s">
        <v>3467</v>
      </c>
      <c r="H1156" s="47">
        <f t="shared" si="62"/>
        <v>1155</v>
      </c>
      <c r="I1156" s="324" t="s">
        <v>40</v>
      </c>
      <c r="J1156" s="255" t="str">
        <f>IF(ISBLANK(INDEX('Policy Characteristics'!D:D,MATCH($C1156,'Policy Characteristics'!$C:$C,0))),"",INDEX('Policy Characteristics'!D:D,MATCH($C1156,'Policy Characteristics'!$C:$C,0)))</f>
        <v>Electrification</v>
      </c>
      <c r="K1156" s="254" t="str">
        <f>IF(ISBLANK(INDEX('Policy Characteristics'!E:E,MATCH($C1156,'Policy Characteristics'!$C:$C,0))),"",INDEX('Policy Characteristics'!E:E,MATCH($C1156,'Policy Characteristics'!$C:$C,0)))</f>
        <v>indst shift to electricity</v>
      </c>
      <c r="L1156" s="261">
        <f>IF(ISBLANK(INDEX('Policy Characteristics'!F:F,MATCH($C1156,'Policy Characteristics'!$C:$C,0))),"",INDEX('Policy Characteristics'!F:F,MATCH($C1156,'Policy Characteristics'!$C:$C,0)))</f>
        <v>0</v>
      </c>
      <c r="M1156" s="261">
        <f>IF(ISBLANK(INDEX('Policy Characteristics'!G:G,MATCH($C1156,'Policy Characteristics'!$C:$C,0))),"",INDEX('Policy Characteristics'!G:G,MATCH($C1156,'Policy Characteristics'!$C:$C,0)))</f>
        <v>1</v>
      </c>
      <c r="N1156" s="261">
        <f>IF(ISBLANK(INDEX('Policy Characteristics'!H:H,MATCH($C1156,'Policy Characteristics'!$C:$C,0))),"",INDEX('Policy Characteristics'!H:H,MATCH($C1156,'Policy Characteristics'!$C:$C,0)))</f>
        <v>0.01</v>
      </c>
      <c r="O1156" s="254" t="str">
        <f>IF(ISBLANK(INDEX('Policy Characteristics'!I:I,MATCH($C1156,'Policy Characteristics'!$C:$C,0))),"",INDEX('Policy Characteristics'!I:I,MATCH($C1156,'Policy Characteristics'!$C:$C,0)))</f>
        <v>% of fuel shifted</v>
      </c>
      <c r="P1156" s="254" t="str">
        <f>IF(ISBLANK(INDEX('Policy Characteristics'!J:J,MATCH($C1156,'Policy Characteristics'!$C:$C,0))),"",INDEX('Policy Characteristics'!J:J,MATCH($C1156,'Policy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56" s="254" t="str">
        <f>IF(ISBLANK(INDEX('Policy Characteristics'!K:K,MATCH($C1156,'Policy Characteristics'!$C:$C,0))),"",INDEX('Policy Characteristics'!K:K,MATCH($C1156,'Policy Characteristics'!$C:$C,0)))</f>
        <v>industry-ag-main.html#fuel-switching</v>
      </c>
      <c r="R1156" s="254" t="str">
        <f>IF(ISBLANK(INDEX('Policy Characteristics'!L:L,MATCH($C1156,'Policy Characteristics'!$C:$C,0))),"",INDEX('Policy Characteristics'!L:L,MATCH($C1156,'Policy Characteristics'!$C:$C,0)))</f>
        <v>industry-elec-and-hydrogen.html</v>
      </c>
    </row>
    <row r="1157" spans="1:18" x14ac:dyDescent="0.25">
      <c r="A1157" s="254" t="str">
        <f>IF(ISBLANK(INDEX('Policy Characteristics'!A:A,MATCH($C1157,'Policy Characteristics'!$C:$C,0))),"",INDEX('Policy Characteristics'!A:A,MATCH($C1157,'Policy Characteristics'!$C:$C,0)))</f>
        <v>Industry</v>
      </c>
      <c r="B1157" s="262" t="str">
        <f>IF(ISBLANK(INDEX('Policy Characteristics'!B:B,MATCH($C1157,'Policy Characteristics'!$C:$C,0))),"",INDEX('Policy Characteristics'!B:B,MATCH($C1157,'Policy Characteristics'!$C:$C,0)))</f>
        <v>Electrification</v>
      </c>
      <c r="C1157" s="254" t="str">
        <f t="shared" si="61"/>
        <v>Fraction of Eligible Industrial Energy Use Shifted to Electricity</v>
      </c>
      <c r="D1157" s="6" t="s">
        <v>3036</v>
      </c>
      <c r="E1157" s="1" t="s">
        <v>3462</v>
      </c>
      <c r="F1157" t="s">
        <v>2998</v>
      </c>
      <c r="G1157" s="45" t="s">
        <v>3468</v>
      </c>
      <c r="H1157" s="47">
        <f t="shared" si="62"/>
        <v>1156</v>
      </c>
      <c r="I1157" s="324" t="s">
        <v>40</v>
      </c>
      <c r="J1157" s="255" t="str">
        <f>IF(ISBLANK(INDEX('Policy Characteristics'!D:D,MATCH($C1157,'Policy Characteristics'!$C:$C,0))),"",INDEX('Policy Characteristics'!D:D,MATCH($C1157,'Policy Characteristics'!$C:$C,0)))</f>
        <v>Electrification</v>
      </c>
      <c r="K1157" s="254" t="str">
        <f>IF(ISBLANK(INDEX('Policy Characteristics'!E:E,MATCH($C1157,'Policy Characteristics'!$C:$C,0))),"",INDEX('Policy Characteristics'!E:E,MATCH($C1157,'Policy Characteristics'!$C:$C,0)))</f>
        <v>indst shift to electricity</v>
      </c>
      <c r="L1157" s="261">
        <f>IF(ISBLANK(INDEX('Policy Characteristics'!F:F,MATCH($C1157,'Policy Characteristics'!$C:$C,0))),"",INDEX('Policy Characteristics'!F:F,MATCH($C1157,'Policy Characteristics'!$C:$C,0)))</f>
        <v>0</v>
      </c>
      <c r="M1157" s="261">
        <f>IF(ISBLANK(INDEX('Policy Characteristics'!G:G,MATCH($C1157,'Policy Characteristics'!$C:$C,0))),"",INDEX('Policy Characteristics'!G:G,MATCH($C1157,'Policy Characteristics'!$C:$C,0)))</f>
        <v>1</v>
      </c>
      <c r="N1157" s="261">
        <f>IF(ISBLANK(INDEX('Policy Characteristics'!H:H,MATCH($C1157,'Policy Characteristics'!$C:$C,0))),"",INDEX('Policy Characteristics'!H:H,MATCH($C1157,'Policy Characteristics'!$C:$C,0)))</f>
        <v>0.01</v>
      </c>
      <c r="O1157" s="254" t="str">
        <f>IF(ISBLANK(INDEX('Policy Characteristics'!I:I,MATCH($C1157,'Policy Characteristics'!$C:$C,0))),"",INDEX('Policy Characteristics'!I:I,MATCH($C1157,'Policy Characteristics'!$C:$C,0)))</f>
        <v>% of fuel shifted</v>
      </c>
      <c r="P1157" s="254" t="str">
        <f>IF(ISBLANK(INDEX('Policy Characteristics'!J:J,MATCH($C1157,'Policy Characteristics'!$C:$C,0))),"",INDEX('Policy Characteristics'!J:J,MATCH($C1157,'Policy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57" s="254" t="str">
        <f>IF(ISBLANK(INDEX('Policy Characteristics'!K:K,MATCH($C1157,'Policy Characteristics'!$C:$C,0))),"",INDEX('Policy Characteristics'!K:K,MATCH($C1157,'Policy Characteristics'!$C:$C,0)))</f>
        <v>industry-ag-main.html#fuel-switching</v>
      </c>
      <c r="R1157" s="254" t="str">
        <f>IF(ISBLANK(INDEX('Policy Characteristics'!L:L,MATCH($C1157,'Policy Characteristics'!$C:$C,0))),"",INDEX('Policy Characteristics'!L:L,MATCH($C1157,'Policy Characteristics'!$C:$C,0)))</f>
        <v>industry-elec-and-hydrogen.html</v>
      </c>
    </row>
    <row r="1158" spans="1:18" x14ac:dyDescent="0.25">
      <c r="A1158" s="254" t="str">
        <f>IF(ISBLANK(INDEX('Policy Characteristics'!A:A,MATCH($C1158,'Policy Characteristics'!$C:$C,0))),"",INDEX('Policy Characteristics'!A:A,MATCH($C1158,'Policy Characteristics'!$C:$C,0)))</f>
        <v>Industry</v>
      </c>
      <c r="B1158" s="262" t="str">
        <f>IF(ISBLANK(INDEX('Policy Characteristics'!B:B,MATCH($C1158,'Policy Characteristics'!$C:$C,0))),"",INDEX('Policy Characteristics'!B:B,MATCH($C1158,'Policy Characteristics'!$C:$C,0)))</f>
        <v>Electrification</v>
      </c>
      <c r="C1158" s="254" t="str">
        <f t="shared" si="61"/>
        <v>Fraction of Eligible Industrial Energy Use Shifted to Electricity</v>
      </c>
      <c r="D1158" s="6" t="s">
        <v>3036</v>
      </c>
      <c r="E1158" s="1" t="s">
        <v>3463</v>
      </c>
      <c r="F1158" t="s">
        <v>2998</v>
      </c>
      <c r="G1158" s="45" t="s">
        <v>3469</v>
      </c>
      <c r="H1158" s="47">
        <f t="shared" si="62"/>
        <v>1157</v>
      </c>
      <c r="I1158" s="324" t="s">
        <v>40</v>
      </c>
      <c r="J1158" s="255" t="str">
        <f>IF(ISBLANK(INDEX('Policy Characteristics'!D:D,MATCH($C1158,'Policy Characteristics'!$C:$C,0))),"",INDEX('Policy Characteristics'!D:D,MATCH($C1158,'Policy Characteristics'!$C:$C,0)))</f>
        <v>Electrification</v>
      </c>
      <c r="K1158" s="254" t="str">
        <f>IF(ISBLANK(INDEX('Policy Characteristics'!E:E,MATCH($C1158,'Policy Characteristics'!$C:$C,0))),"",INDEX('Policy Characteristics'!E:E,MATCH($C1158,'Policy Characteristics'!$C:$C,0)))</f>
        <v>indst shift to electricity</v>
      </c>
      <c r="L1158" s="261">
        <f>IF(ISBLANK(INDEX('Policy Characteristics'!F:F,MATCH($C1158,'Policy Characteristics'!$C:$C,0))),"",INDEX('Policy Characteristics'!F:F,MATCH($C1158,'Policy Characteristics'!$C:$C,0)))</f>
        <v>0</v>
      </c>
      <c r="M1158" s="261">
        <f>IF(ISBLANK(INDEX('Policy Characteristics'!G:G,MATCH($C1158,'Policy Characteristics'!$C:$C,0))),"",INDEX('Policy Characteristics'!G:G,MATCH($C1158,'Policy Characteristics'!$C:$C,0)))</f>
        <v>1</v>
      </c>
      <c r="N1158" s="261">
        <f>IF(ISBLANK(INDEX('Policy Characteristics'!H:H,MATCH($C1158,'Policy Characteristics'!$C:$C,0))),"",INDEX('Policy Characteristics'!H:H,MATCH($C1158,'Policy Characteristics'!$C:$C,0)))</f>
        <v>0.01</v>
      </c>
      <c r="O1158" s="254" t="str">
        <f>IF(ISBLANK(INDEX('Policy Characteristics'!I:I,MATCH($C1158,'Policy Characteristics'!$C:$C,0))),"",INDEX('Policy Characteristics'!I:I,MATCH($C1158,'Policy Characteristics'!$C:$C,0)))</f>
        <v>% of fuel shifted</v>
      </c>
      <c r="P1158" s="254" t="str">
        <f>IF(ISBLANK(INDEX('Policy Characteristics'!J:J,MATCH($C1158,'Policy Characteristics'!$C:$C,0))),"",INDEX('Policy Characteristics'!J:J,MATCH($C1158,'Policy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58" s="254" t="str">
        <f>IF(ISBLANK(INDEX('Policy Characteristics'!K:K,MATCH($C1158,'Policy Characteristics'!$C:$C,0))),"",INDEX('Policy Characteristics'!K:K,MATCH($C1158,'Policy Characteristics'!$C:$C,0)))</f>
        <v>industry-ag-main.html#fuel-switching</v>
      </c>
      <c r="R1158" s="254" t="str">
        <f>IF(ISBLANK(INDEX('Policy Characteristics'!L:L,MATCH($C1158,'Policy Characteristics'!$C:$C,0))),"",INDEX('Policy Characteristics'!L:L,MATCH($C1158,'Policy Characteristics'!$C:$C,0)))</f>
        <v>industry-elec-and-hydrogen.html</v>
      </c>
    </row>
    <row r="1159" spans="1:18" x14ac:dyDescent="0.25">
      <c r="A1159" s="254" t="str">
        <f>IF(ISBLANK(INDEX('Policy Characteristics'!A:A,MATCH($C1159,'Policy Characteristics'!$C:$C,0))),"",INDEX('Policy Characteristics'!A:A,MATCH($C1159,'Policy Characteristics'!$C:$C,0)))</f>
        <v>Industry</v>
      </c>
      <c r="B1159" s="262" t="str">
        <f>IF(ISBLANK(INDEX('Policy Characteristics'!B:B,MATCH($C1159,'Policy Characteristics'!$C:$C,0))),"",INDEX('Policy Characteristics'!B:B,MATCH($C1159,'Policy Characteristics'!$C:$C,0)))</f>
        <v>Electrification</v>
      </c>
      <c r="C1159" s="254" t="str">
        <f t="shared" si="61"/>
        <v>Fraction of Eligible Industrial Energy Use Shifted to Electricity</v>
      </c>
      <c r="D1159" s="6" t="s">
        <v>3036</v>
      </c>
      <c r="E1159" s="1" t="s">
        <v>3464</v>
      </c>
      <c r="F1159" t="s">
        <v>2998</v>
      </c>
      <c r="G1159" s="45" t="s">
        <v>3470</v>
      </c>
      <c r="H1159" s="47">
        <f t="shared" si="62"/>
        <v>1158</v>
      </c>
      <c r="I1159" s="324" t="s">
        <v>40</v>
      </c>
      <c r="J1159" s="255" t="str">
        <f>IF(ISBLANK(INDEX('Policy Characteristics'!D:D,MATCH($C1159,'Policy Characteristics'!$C:$C,0))),"",INDEX('Policy Characteristics'!D:D,MATCH($C1159,'Policy Characteristics'!$C:$C,0)))</f>
        <v>Electrification</v>
      </c>
      <c r="K1159" s="254" t="str">
        <f>IF(ISBLANK(INDEX('Policy Characteristics'!E:E,MATCH($C1159,'Policy Characteristics'!$C:$C,0))),"",INDEX('Policy Characteristics'!E:E,MATCH($C1159,'Policy Characteristics'!$C:$C,0)))</f>
        <v>indst shift to electricity</v>
      </c>
      <c r="L1159" s="261">
        <f>IF(ISBLANK(INDEX('Policy Characteristics'!F:F,MATCH($C1159,'Policy Characteristics'!$C:$C,0))),"",INDEX('Policy Characteristics'!F:F,MATCH($C1159,'Policy Characteristics'!$C:$C,0)))</f>
        <v>0</v>
      </c>
      <c r="M1159" s="261">
        <f>IF(ISBLANK(INDEX('Policy Characteristics'!G:G,MATCH($C1159,'Policy Characteristics'!$C:$C,0))),"",INDEX('Policy Characteristics'!G:G,MATCH($C1159,'Policy Characteristics'!$C:$C,0)))</f>
        <v>1</v>
      </c>
      <c r="N1159" s="261">
        <f>IF(ISBLANK(INDEX('Policy Characteristics'!H:H,MATCH($C1159,'Policy Characteristics'!$C:$C,0))),"",INDEX('Policy Characteristics'!H:H,MATCH($C1159,'Policy Characteristics'!$C:$C,0)))</f>
        <v>0.01</v>
      </c>
      <c r="O1159" s="254" t="str">
        <f>IF(ISBLANK(INDEX('Policy Characteristics'!I:I,MATCH($C1159,'Policy Characteristics'!$C:$C,0))),"",INDEX('Policy Characteristics'!I:I,MATCH($C1159,'Policy Characteristics'!$C:$C,0)))</f>
        <v>% of fuel shifted</v>
      </c>
      <c r="P1159" s="254" t="str">
        <f>IF(ISBLANK(INDEX('Policy Characteristics'!J:J,MATCH($C1159,'Policy Characteristics'!$C:$C,0))),"",INDEX('Policy Characteristics'!J:J,MATCH($C1159,'Policy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59" s="254" t="str">
        <f>IF(ISBLANK(INDEX('Policy Characteristics'!K:K,MATCH($C1159,'Policy Characteristics'!$C:$C,0))),"",INDEX('Policy Characteristics'!K:K,MATCH($C1159,'Policy Characteristics'!$C:$C,0)))</f>
        <v>industry-ag-main.html#fuel-switching</v>
      </c>
      <c r="R1159" s="254" t="str">
        <f>IF(ISBLANK(INDEX('Policy Characteristics'!L:L,MATCH($C1159,'Policy Characteristics'!$C:$C,0))),"",INDEX('Policy Characteristics'!L:L,MATCH($C1159,'Policy Characteristics'!$C:$C,0)))</f>
        <v>industry-elec-and-hydrogen.html</v>
      </c>
    </row>
    <row r="1160" spans="1:18" x14ac:dyDescent="0.25">
      <c r="A1160" s="254" t="str">
        <f>IF(ISBLANK(INDEX('Policy Characteristics'!A:A,MATCH($C1160,'Policy Characteristics'!$C:$C,0))),"",INDEX('Policy Characteristics'!A:A,MATCH($C1160,'Policy Characteristics'!$C:$C,0)))</f>
        <v>Industry</v>
      </c>
      <c r="B1160" s="262" t="str">
        <f>IF(ISBLANK(INDEX('Policy Characteristics'!B:B,MATCH($C1160,'Policy Characteristics'!$C:$C,0))),"",INDEX('Policy Characteristics'!B:B,MATCH($C1160,'Policy Characteristics'!$C:$C,0)))</f>
        <v>Electrification</v>
      </c>
      <c r="C1160" s="254" t="str">
        <f t="shared" si="61"/>
        <v>Fraction of Eligible Industrial Energy Use Shifted to Electricity</v>
      </c>
      <c r="D1160" s="6" t="s">
        <v>3036</v>
      </c>
      <c r="E1160" s="1" t="s">
        <v>3570</v>
      </c>
      <c r="F1160" t="s">
        <v>2998</v>
      </c>
      <c r="G1160" s="45" t="s">
        <v>3471</v>
      </c>
      <c r="H1160" s="47">
        <f t="shared" si="62"/>
        <v>1159</v>
      </c>
      <c r="I1160" s="324" t="s">
        <v>40</v>
      </c>
      <c r="J1160" s="255" t="str">
        <f>IF(ISBLANK(INDEX('Policy Characteristics'!D:D,MATCH($C1160,'Policy Characteristics'!$C:$C,0))),"",INDEX('Policy Characteristics'!D:D,MATCH($C1160,'Policy Characteristics'!$C:$C,0)))</f>
        <v>Electrification</v>
      </c>
      <c r="K1160" s="254" t="str">
        <f>IF(ISBLANK(INDEX('Policy Characteristics'!E:E,MATCH($C1160,'Policy Characteristics'!$C:$C,0))),"",INDEX('Policy Characteristics'!E:E,MATCH($C1160,'Policy Characteristics'!$C:$C,0)))</f>
        <v>indst shift to electricity</v>
      </c>
      <c r="L1160" s="261">
        <f>IF(ISBLANK(INDEX('Policy Characteristics'!F:F,MATCH($C1160,'Policy Characteristics'!$C:$C,0))),"",INDEX('Policy Characteristics'!F:F,MATCH($C1160,'Policy Characteristics'!$C:$C,0)))</f>
        <v>0</v>
      </c>
      <c r="M1160" s="261">
        <f>IF(ISBLANK(INDEX('Policy Characteristics'!G:G,MATCH($C1160,'Policy Characteristics'!$C:$C,0))),"",INDEX('Policy Characteristics'!G:G,MATCH($C1160,'Policy Characteristics'!$C:$C,0)))</f>
        <v>1</v>
      </c>
      <c r="N1160" s="261">
        <f>IF(ISBLANK(INDEX('Policy Characteristics'!H:H,MATCH($C1160,'Policy Characteristics'!$C:$C,0))),"",INDEX('Policy Characteristics'!H:H,MATCH($C1160,'Policy Characteristics'!$C:$C,0)))</f>
        <v>0.01</v>
      </c>
      <c r="O1160" s="254" t="str">
        <f>IF(ISBLANK(INDEX('Policy Characteristics'!I:I,MATCH($C1160,'Policy Characteristics'!$C:$C,0))),"",INDEX('Policy Characteristics'!I:I,MATCH($C1160,'Policy Characteristics'!$C:$C,0)))</f>
        <v>% of fuel shifted</v>
      </c>
      <c r="P1160" s="254" t="str">
        <f>IF(ISBLANK(INDEX('Policy Characteristics'!J:J,MATCH($C1160,'Policy Characteristics'!$C:$C,0))),"",INDEX('Policy Characteristics'!J:J,MATCH($C1160,'Policy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60" s="254" t="str">
        <f>IF(ISBLANK(INDEX('Policy Characteristics'!K:K,MATCH($C1160,'Policy Characteristics'!$C:$C,0))),"",INDEX('Policy Characteristics'!K:K,MATCH($C1160,'Policy Characteristics'!$C:$C,0)))</f>
        <v>industry-ag-main.html#fuel-switching</v>
      </c>
      <c r="R1160" s="254" t="str">
        <f>IF(ISBLANK(INDEX('Policy Characteristics'!L:L,MATCH($C1160,'Policy Characteristics'!$C:$C,0))),"",INDEX('Policy Characteristics'!L:L,MATCH($C1160,'Policy Characteristics'!$C:$C,0)))</f>
        <v>industry-elec-and-hydrogen.html</v>
      </c>
    </row>
    <row r="1161" spans="1:18" x14ac:dyDescent="0.25">
      <c r="A1161" s="254" t="str">
        <f>IF(ISBLANK(INDEX('Policy Characteristics'!A:A,MATCH($C1161,'Policy Characteristics'!$C:$C,0))),"",INDEX('Policy Characteristics'!A:A,MATCH($C1161,'Policy Characteristics'!$C:$C,0)))</f>
        <v>Industry</v>
      </c>
      <c r="B1161" s="262" t="str">
        <f>IF(ISBLANK(INDEX('Policy Characteristics'!B:B,MATCH($C1161,'Policy Characteristics'!$C:$C,0))),"",INDEX('Policy Characteristics'!B:B,MATCH($C1161,'Policy Characteristics'!$C:$C,0)))</f>
        <v>Electrification</v>
      </c>
      <c r="C1161" s="254" t="str">
        <f t="shared" si="61"/>
        <v>Fraction of Eligible Industrial Energy Use Shifted to Electricity</v>
      </c>
      <c r="D1161" s="6" t="s">
        <v>3036</v>
      </c>
      <c r="E1161" s="1" t="s">
        <v>3915</v>
      </c>
      <c r="F1161" t="s">
        <v>2998</v>
      </c>
      <c r="G1161" s="45" t="s">
        <v>3891</v>
      </c>
      <c r="H1161" s="47">
        <f t="shared" si="62"/>
        <v>1160</v>
      </c>
      <c r="I1161" s="324" t="s">
        <v>40</v>
      </c>
      <c r="J1161" s="255" t="str">
        <f>IF(ISBLANK(INDEX('Policy Characteristics'!D:D,MATCH($C1161,'Policy Characteristics'!$C:$C,0))),"",INDEX('Policy Characteristics'!D:D,MATCH($C1161,'Policy Characteristics'!$C:$C,0)))</f>
        <v>Electrification</v>
      </c>
      <c r="K1161" s="254" t="str">
        <f>IF(ISBLANK(INDEX('Policy Characteristics'!E:E,MATCH($C1161,'Policy Characteristics'!$C:$C,0))),"",INDEX('Policy Characteristics'!E:E,MATCH($C1161,'Policy Characteristics'!$C:$C,0)))</f>
        <v>indst shift to electricity</v>
      </c>
      <c r="L1161" s="261">
        <f>IF(ISBLANK(INDEX('Policy Characteristics'!F:F,MATCH($C1161,'Policy Characteristics'!$C:$C,0))),"",INDEX('Policy Characteristics'!F:F,MATCH($C1161,'Policy Characteristics'!$C:$C,0)))</f>
        <v>0</v>
      </c>
      <c r="M1161" s="261">
        <f>IF(ISBLANK(INDEX('Policy Characteristics'!G:G,MATCH($C1161,'Policy Characteristics'!$C:$C,0))),"",INDEX('Policy Characteristics'!G:G,MATCH($C1161,'Policy Characteristics'!$C:$C,0)))</f>
        <v>1</v>
      </c>
      <c r="N1161" s="261">
        <f>IF(ISBLANK(INDEX('Policy Characteristics'!H:H,MATCH($C1161,'Policy Characteristics'!$C:$C,0))),"",INDEX('Policy Characteristics'!H:H,MATCH($C1161,'Policy Characteristics'!$C:$C,0)))</f>
        <v>0.01</v>
      </c>
      <c r="O1161" s="254" t="str">
        <f>IF(ISBLANK(INDEX('Policy Characteristics'!I:I,MATCH($C1161,'Policy Characteristics'!$C:$C,0))),"",INDEX('Policy Characteristics'!I:I,MATCH($C1161,'Policy Characteristics'!$C:$C,0)))</f>
        <v>% of fuel shifted</v>
      </c>
      <c r="P1161" s="254" t="str">
        <f>IF(ISBLANK(INDEX('Policy Characteristics'!J:J,MATCH($C1161,'Policy Characteristics'!$C:$C,0))),"",INDEX('Policy Characteristics'!J:J,MATCH($C1161,'Policy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61" s="254" t="str">
        <f>IF(ISBLANK(INDEX('Policy Characteristics'!K:K,MATCH($C1161,'Policy Characteristics'!$C:$C,0))),"",INDEX('Policy Characteristics'!K:K,MATCH($C1161,'Policy Characteristics'!$C:$C,0)))</f>
        <v>industry-ag-main.html#fuel-switching</v>
      </c>
      <c r="R1161" s="254" t="str">
        <f>IF(ISBLANK(INDEX('Policy Characteristics'!L:L,MATCH($C1161,'Policy Characteristics'!$C:$C,0))),"",INDEX('Policy Characteristics'!L:L,MATCH($C1161,'Policy Characteristics'!$C:$C,0)))</f>
        <v>industry-elec-and-hydrogen.html</v>
      </c>
    </row>
    <row r="1162" spans="1:18" x14ac:dyDescent="0.25">
      <c r="A1162" s="254" t="str">
        <f>IF(ISBLANK(INDEX('Policy Characteristics'!A:A,MATCH($C1162,'Policy Characteristics'!$C:$C,0))),"",INDEX('Policy Characteristics'!A:A,MATCH($C1162,'Policy Characteristics'!$C:$C,0)))</f>
        <v>Industry</v>
      </c>
      <c r="B1162" s="262" t="str">
        <f>IF(ISBLANK(INDEX('Policy Characteristics'!B:B,MATCH($C1162,'Policy Characteristics'!$C:$C,0))),"",INDEX('Policy Characteristics'!B:B,MATCH($C1162,'Policy Characteristics'!$C:$C,0)))</f>
        <v>Electrification</v>
      </c>
      <c r="C1162" s="254" t="str">
        <f t="shared" si="61"/>
        <v>Fraction of Eligible Industrial Energy Use Shifted to Electricity</v>
      </c>
      <c r="D1162" s="6" t="s">
        <v>3036</v>
      </c>
      <c r="E1162" s="1" t="s">
        <v>3916</v>
      </c>
      <c r="F1162" t="s">
        <v>2998</v>
      </c>
      <c r="G1162" s="45" t="s">
        <v>3890</v>
      </c>
      <c r="H1162" s="47">
        <f t="shared" si="62"/>
        <v>1161</v>
      </c>
      <c r="I1162" s="324" t="s">
        <v>40</v>
      </c>
      <c r="J1162" s="255" t="str">
        <f>IF(ISBLANK(INDEX('Policy Characteristics'!D:D,MATCH($C1162,'Policy Characteristics'!$C:$C,0))),"",INDEX('Policy Characteristics'!D:D,MATCH($C1162,'Policy Characteristics'!$C:$C,0)))</f>
        <v>Electrification</v>
      </c>
      <c r="K1162" s="254" t="str">
        <f>IF(ISBLANK(INDEX('Policy Characteristics'!E:E,MATCH($C1162,'Policy Characteristics'!$C:$C,0))),"",INDEX('Policy Characteristics'!E:E,MATCH($C1162,'Policy Characteristics'!$C:$C,0)))</f>
        <v>indst shift to electricity</v>
      </c>
      <c r="L1162" s="261">
        <f>IF(ISBLANK(INDEX('Policy Characteristics'!F:F,MATCH($C1162,'Policy Characteristics'!$C:$C,0))),"",INDEX('Policy Characteristics'!F:F,MATCH($C1162,'Policy Characteristics'!$C:$C,0)))</f>
        <v>0</v>
      </c>
      <c r="M1162" s="261">
        <f>IF(ISBLANK(INDEX('Policy Characteristics'!G:G,MATCH($C1162,'Policy Characteristics'!$C:$C,0))),"",INDEX('Policy Characteristics'!G:G,MATCH($C1162,'Policy Characteristics'!$C:$C,0)))</f>
        <v>1</v>
      </c>
      <c r="N1162" s="261">
        <f>IF(ISBLANK(INDEX('Policy Characteristics'!H:H,MATCH($C1162,'Policy Characteristics'!$C:$C,0))),"",INDEX('Policy Characteristics'!H:H,MATCH($C1162,'Policy Characteristics'!$C:$C,0)))</f>
        <v>0.01</v>
      </c>
      <c r="O1162" s="254" t="str">
        <f>IF(ISBLANK(INDEX('Policy Characteristics'!I:I,MATCH($C1162,'Policy Characteristics'!$C:$C,0))),"",INDEX('Policy Characteristics'!I:I,MATCH($C1162,'Policy Characteristics'!$C:$C,0)))</f>
        <v>% of fuel shifted</v>
      </c>
      <c r="P1162" s="254" t="str">
        <f>IF(ISBLANK(INDEX('Policy Characteristics'!J:J,MATCH($C1162,'Policy Characteristics'!$C:$C,0))),"",INDEX('Policy Characteristics'!J:J,MATCH($C1162,'Policy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62" s="254" t="str">
        <f>IF(ISBLANK(INDEX('Policy Characteristics'!K:K,MATCH($C1162,'Policy Characteristics'!$C:$C,0))),"",INDEX('Policy Characteristics'!K:K,MATCH($C1162,'Policy Characteristics'!$C:$C,0)))</f>
        <v>industry-ag-main.html#fuel-switching</v>
      </c>
      <c r="R1162" s="254" t="str">
        <f>IF(ISBLANK(INDEX('Policy Characteristics'!L:L,MATCH($C1162,'Policy Characteristics'!$C:$C,0))),"",INDEX('Policy Characteristics'!L:L,MATCH($C1162,'Policy Characteristics'!$C:$C,0)))</f>
        <v>industry-elec-and-hydrogen.html</v>
      </c>
    </row>
    <row r="1163" spans="1:18" x14ac:dyDescent="0.25">
      <c r="A1163" s="254" t="str">
        <f>IF(ISBLANK(INDEX('Policy Characteristics'!A:A,MATCH($C1163,'Policy Characteristics'!$C:$C,0))),"",INDEX('Policy Characteristics'!A:A,MATCH($C1163,'Policy Characteristics'!$C:$C,0)))</f>
        <v>Industry</v>
      </c>
      <c r="B1163" s="262" t="str">
        <f>IF(ISBLANK(INDEX('Policy Characteristics'!B:B,MATCH($C1163,'Policy Characteristics'!$C:$C,0))),"",INDEX('Policy Characteristics'!B:B,MATCH($C1163,'Policy Characteristics'!$C:$C,0)))</f>
        <v>Electrification</v>
      </c>
      <c r="C1163" s="254" t="str">
        <f t="shared" si="61"/>
        <v>Fraction of Eligible Industrial Energy Use Shifted to Electricity</v>
      </c>
      <c r="D1163" s="6" t="s">
        <v>3036</v>
      </c>
      <c r="E1163" s="1" t="s">
        <v>3917</v>
      </c>
      <c r="F1163" t="s">
        <v>2998</v>
      </c>
      <c r="G1163" s="45" t="s">
        <v>3892</v>
      </c>
      <c r="H1163" s="47">
        <f t="shared" si="62"/>
        <v>1162</v>
      </c>
      <c r="I1163" s="324" t="s">
        <v>40</v>
      </c>
      <c r="J1163" s="255" t="str">
        <f>IF(ISBLANK(INDEX('Policy Characteristics'!D:D,MATCH($C1163,'Policy Characteristics'!$C:$C,0))),"",INDEX('Policy Characteristics'!D:D,MATCH($C1163,'Policy Characteristics'!$C:$C,0)))</f>
        <v>Electrification</v>
      </c>
      <c r="K1163" s="254" t="str">
        <f>IF(ISBLANK(INDEX('Policy Characteristics'!E:E,MATCH($C1163,'Policy Characteristics'!$C:$C,0))),"",INDEX('Policy Characteristics'!E:E,MATCH($C1163,'Policy Characteristics'!$C:$C,0)))</f>
        <v>indst shift to electricity</v>
      </c>
      <c r="L1163" s="261">
        <f>IF(ISBLANK(INDEX('Policy Characteristics'!F:F,MATCH($C1163,'Policy Characteristics'!$C:$C,0))),"",INDEX('Policy Characteristics'!F:F,MATCH($C1163,'Policy Characteristics'!$C:$C,0)))</f>
        <v>0</v>
      </c>
      <c r="M1163" s="261">
        <f>IF(ISBLANK(INDEX('Policy Characteristics'!G:G,MATCH($C1163,'Policy Characteristics'!$C:$C,0))),"",INDEX('Policy Characteristics'!G:G,MATCH($C1163,'Policy Characteristics'!$C:$C,0)))</f>
        <v>1</v>
      </c>
      <c r="N1163" s="261">
        <f>IF(ISBLANK(INDEX('Policy Characteristics'!H:H,MATCH($C1163,'Policy Characteristics'!$C:$C,0))),"",INDEX('Policy Characteristics'!H:H,MATCH($C1163,'Policy Characteristics'!$C:$C,0)))</f>
        <v>0.01</v>
      </c>
      <c r="O1163" s="254" t="str">
        <f>IF(ISBLANK(INDEX('Policy Characteristics'!I:I,MATCH($C1163,'Policy Characteristics'!$C:$C,0))),"",INDEX('Policy Characteristics'!I:I,MATCH($C1163,'Policy Characteristics'!$C:$C,0)))</f>
        <v>% of fuel shifted</v>
      </c>
      <c r="P1163" s="254" t="str">
        <f>IF(ISBLANK(INDEX('Policy Characteristics'!J:J,MATCH($C1163,'Policy Characteristics'!$C:$C,0))),"",INDEX('Policy Characteristics'!J:J,MATCH($C1163,'Policy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63" s="254" t="str">
        <f>IF(ISBLANK(INDEX('Policy Characteristics'!K:K,MATCH($C1163,'Policy Characteristics'!$C:$C,0))),"",INDEX('Policy Characteristics'!K:K,MATCH($C1163,'Policy Characteristics'!$C:$C,0)))</f>
        <v>industry-ag-main.html#fuel-switching</v>
      </c>
      <c r="R1163" s="254" t="str">
        <f>IF(ISBLANK(INDEX('Policy Characteristics'!L:L,MATCH($C1163,'Policy Characteristics'!$C:$C,0))),"",INDEX('Policy Characteristics'!L:L,MATCH($C1163,'Policy Characteristics'!$C:$C,0)))</f>
        <v>industry-elec-and-hydrogen.html</v>
      </c>
    </row>
    <row r="1164" spans="1:18" x14ac:dyDescent="0.25">
      <c r="A1164" s="254" t="str">
        <f>IF(ISBLANK(INDEX('Policy Characteristics'!A:A,MATCH($C1164,'Policy Characteristics'!$C:$C,0))),"",INDEX('Policy Characteristics'!A:A,MATCH($C1164,'Policy Characteristics'!$C:$C,0)))</f>
        <v>Industry</v>
      </c>
      <c r="B1164" s="262" t="str">
        <f>IF(ISBLANK(INDEX('Policy Characteristics'!B:B,MATCH($C1164,'Policy Characteristics'!$C:$C,0))),"",INDEX('Policy Characteristics'!B:B,MATCH($C1164,'Policy Characteristics'!$C:$C,0)))</f>
        <v>Electrification</v>
      </c>
      <c r="C1164" s="254" t="str">
        <f t="shared" si="61"/>
        <v>Fraction of Eligible Industrial Energy Use Shifted to Electricity</v>
      </c>
      <c r="D1164" s="6" t="s">
        <v>3037</v>
      </c>
      <c r="E1164" s="1" t="s">
        <v>3459</v>
      </c>
      <c r="F1164" t="s">
        <v>2999</v>
      </c>
      <c r="G1164" s="45" t="s">
        <v>3465</v>
      </c>
      <c r="H1164" s="47">
        <f t="shared" si="62"/>
        <v>1163</v>
      </c>
      <c r="I1164" s="324" t="s">
        <v>40</v>
      </c>
      <c r="J1164" s="255" t="str">
        <f>IF(ISBLANK(INDEX('Policy Characteristics'!D:D,MATCH($C1164,'Policy Characteristics'!$C:$C,0))),"",INDEX('Policy Characteristics'!D:D,MATCH($C1164,'Policy Characteristics'!$C:$C,0)))</f>
        <v>Electrification</v>
      </c>
      <c r="K1164" s="254" t="str">
        <f>IF(ISBLANK(INDEX('Policy Characteristics'!E:E,MATCH($C1164,'Policy Characteristics'!$C:$C,0))),"",INDEX('Policy Characteristics'!E:E,MATCH($C1164,'Policy Characteristics'!$C:$C,0)))</f>
        <v>indst shift to electricity</v>
      </c>
      <c r="L1164" s="261">
        <f>IF(ISBLANK(INDEX('Policy Characteristics'!F:F,MATCH($C1164,'Policy Characteristics'!$C:$C,0))),"",INDEX('Policy Characteristics'!F:F,MATCH($C1164,'Policy Characteristics'!$C:$C,0)))</f>
        <v>0</v>
      </c>
      <c r="M1164" s="261">
        <f>IF(ISBLANK(INDEX('Policy Characteristics'!G:G,MATCH($C1164,'Policy Characteristics'!$C:$C,0))),"",INDEX('Policy Characteristics'!G:G,MATCH($C1164,'Policy Characteristics'!$C:$C,0)))</f>
        <v>1</v>
      </c>
      <c r="N1164" s="261">
        <f>IF(ISBLANK(INDEX('Policy Characteristics'!H:H,MATCH($C1164,'Policy Characteristics'!$C:$C,0))),"",INDEX('Policy Characteristics'!H:H,MATCH($C1164,'Policy Characteristics'!$C:$C,0)))</f>
        <v>0.01</v>
      </c>
      <c r="O1164" s="254" t="str">
        <f>IF(ISBLANK(INDEX('Policy Characteristics'!I:I,MATCH($C1164,'Policy Characteristics'!$C:$C,0))),"",INDEX('Policy Characteristics'!I:I,MATCH($C1164,'Policy Characteristics'!$C:$C,0)))</f>
        <v>% of fuel shifted</v>
      </c>
      <c r="P1164" s="254" t="str">
        <f>IF(ISBLANK(INDEX('Policy Characteristics'!J:J,MATCH($C1164,'Policy Characteristics'!$C:$C,0))),"",INDEX('Policy Characteristics'!J:J,MATCH($C1164,'Policy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64" s="254" t="str">
        <f>IF(ISBLANK(INDEX('Policy Characteristics'!K:K,MATCH($C1164,'Policy Characteristics'!$C:$C,0))),"",INDEX('Policy Characteristics'!K:K,MATCH($C1164,'Policy Characteristics'!$C:$C,0)))</f>
        <v>industry-ag-main.html#fuel-switching</v>
      </c>
      <c r="R1164" s="254" t="str">
        <f>IF(ISBLANK(INDEX('Policy Characteristics'!L:L,MATCH($C1164,'Policy Characteristics'!$C:$C,0))),"",INDEX('Policy Characteristics'!L:L,MATCH($C1164,'Policy Characteristics'!$C:$C,0)))</f>
        <v>industry-elec-and-hydrogen.html</v>
      </c>
    </row>
    <row r="1165" spans="1:18" x14ac:dyDescent="0.25">
      <c r="A1165" s="254" t="str">
        <f>IF(ISBLANK(INDEX('Policy Characteristics'!A:A,MATCH($C1165,'Policy Characteristics'!$C:$C,0))),"",INDEX('Policy Characteristics'!A:A,MATCH($C1165,'Policy Characteristics'!$C:$C,0)))</f>
        <v>Industry</v>
      </c>
      <c r="B1165" s="262" t="str">
        <f>IF(ISBLANK(INDEX('Policy Characteristics'!B:B,MATCH($C1165,'Policy Characteristics'!$C:$C,0))),"",INDEX('Policy Characteristics'!B:B,MATCH($C1165,'Policy Characteristics'!$C:$C,0)))</f>
        <v>Electrification</v>
      </c>
      <c r="C1165" s="254" t="str">
        <f t="shared" si="61"/>
        <v>Fraction of Eligible Industrial Energy Use Shifted to Electricity</v>
      </c>
      <c r="D1165" s="6" t="s">
        <v>3037</v>
      </c>
      <c r="E1165" s="1" t="s">
        <v>3460</v>
      </c>
      <c r="F1165" t="s">
        <v>2999</v>
      </c>
      <c r="G1165" s="45" t="s">
        <v>3466</v>
      </c>
      <c r="H1165" s="47">
        <f t="shared" si="62"/>
        <v>1164</v>
      </c>
      <c r="I1165" s="324" t="s">
        <v>40</v>
      </c>
      <c r="J1165" s="255" t="str">
        <f>IF(ISBLANK(INDEX('Policy Characteristics'!D:D,MATCH($C1165,'Policy Characteristics'!$C:$C,0))),"",INDEX('Policy Characteristics'!D:D,MATCH($C1165,'Policy Characteristics'!$C:$C,0)))</f>
        <v>Electrification</v>
      </c>
      <c r="K1165" s="254" t="str">
        <f>IF(ISBLANK(INDEX('Policy Characteristics'!E:E,MATCH($C1165,'Policy Characteristics'!$C:$C,0))),"",INDEX('Policy Characteristics'!E:E,MATCH($C1165,'Policy Characteristics'!$C:$C,0)))</f>
        <v>indst shift to electricity</v>
      </c>
      <c r="L1165" s="261">
        <f>IF(ISBLANK(INDEX('Policy Characteristics'!F:F,MATCH($C1165,'Policy Characteristics'!$C:$C,0))),"",INDEX('Policy Characteristics'!F:F,MATCH($C1165,'Policy Characteristics'!$C:$C,0)))</f>
        <v>0</v>
      </c>
      <c r="M1165" s="261">
        <f>IF(ISBLANK(INDEX('Policy Characteristics'!G:G,MATCH($C1165,'Policy Characteristics'!$C:$C,0))),"",INDEX('Policy Characteristics'!G:G,MATCH($C1165,'Policy Characteristics'!$C:$C,0)))</f>
        <v>1</v>
      </c>
      <c r="N1165" s="261">
        <f>IF(ISBLANK(INDEX('Policy Characteristics'!H:H,MATCH($C1165,'Policy Characteristics'!$C:$C,0))),"",INDEX('Policy Characteristics'!H:H,MATCH($C1165,'Policy Characteristics'!$C:$C,0)))</f>
        <v>0.01</v>
      </c>
      <c r="O1165" s="254" t="str">
        <f>IF(ISBLANK(INDEX('Policy Characteristics'!I:I,MATCH($C1165,'Policy Characteristics'!$C:$C,0))),"",INDEX('Policy Characteristics'!I:I,MATCH($C1165,'Policy Characteristics'!$C:$C,0)))</f>
        <v>% of fuel shifted</v>
      </c>
      <c r="P1165" s="254" t="str">
        <f>IF(ISBLANK(INDEX('Policy Characteristics'!J:J,MATCH($C1165,'Policy Characteristics'!$C:$C,0))),"",INDEX('Policy Characteristics'!J:J,MATCH($C1165,'Policy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65" s="254" t="str">
        <f>IF(ISBLANK(INDEX('Policy Characteristics'!K:K,MATCH($C1165,'Policy Characteristics'!$C:$C,0))),"",INDEX('Policy Characteristics'!K:K,MATCH($C1165,'Policy Characteristics'!$C:$C,0)))</f>
        <v>industry-ag-main.html#fuel-switching</v>
      </c>
      <c r="R1165" s="254" t="str">
        <f>IF(ISBLANK(INDEX('Policy Characteristics'!L:L,MATCH($C1165,'Policy Characteristics'!$C:$C,0))),"",INDEX('Policy Characteristics'!L:L,MATCH($C1165,'Policy Characteristics'!$C:$C,0)))</f>
        <v>industry-elec-and-hydrogen.html</v>
      </c>
    </row>
    <row r="1166" spans="1:18" x14ac:dyDescent="0.25">
      <c r="A1166" s="254" t="str">
        <f>IF(ISBLANK(INDEX('Policy Characteristics'!A:A,MATCH($C1166,'Policy Characteristics'!$C:$C,0))),"",INDEX('Policy Characteristics'!A:A,MATCH($C1166,'Policy Characteristics'!$C:$C,0)))</f>
        <v>Industry</v>
      </c>
      <c r="B1166" s="262" t="str">
        <f>IF(ISBLANK(INDEX('Policy Characteristics'!B:B,MATCH($C1166,'Policy Characteristics'!$C:$C,0))),"",INDEX('Policy Characteristics'!B:B,MATCH($C1166,'Policy Characteristics'!$C:$C,0)))</f>
        <v>Electrification</v>
      </c>
      <c r="C1166" s="254" t="str">
        <f t="shared" si="61"/>
        <v>Fraction of Eligible Industrial Energy Use Shifted to Electricity</v>
      </c>
      <c r="D1166" s="6" t="s">
        <v>3037</v>
      </c>
      <c r="E1166" s="1" t="s">
        <v>3461</v>
      </c>
      <c r="F1166" t="s">
        <v>2999</v>
      </c>
      <c r="G1166" s="45" t="s">
        <v>3467</v>
      </c>
      <c r="H1166" s="47">
        <f t="shared" si="62"/>
        <v>1165</v>
      </c>
      <c r="I1166" s="324" t="s">
        <v>40</v>
      </c>
      <c r="J1166" s="255" t="str">
        <f>IF(ISBLANK(INDEX('Policy Characteristics'!D:D,MATCH($C1166,'Policy Characteristics'!$C:$C,0))),"",INDEX('Policy Characteristics'!D:D,MATCH($C1166,'Policy Characteristics'!$C:$C,0)))</f>
        <v>Electrification</v>
      </c>
      <c r="K1166" s="254" t="str">
        <f>IF(ISBLANK(INDEX('Policy Characteristics'!E:E,MATCH($C1166,'Policy Characteristics'!$C:$C,0))),"",INDEX('Policy Characteristics'!E:E,MATCH($C1166,'Policy Characteristics'!$C:$C,0)))</f>
        <v>indst shift to electricity</v>
      </c>
      <c r="L1166" s="261">
        <f>IF(ISBLANK(INDEX('Policy Characteristics'!F:F,MATCH($C1166,'Policy Characteristics'!$C:$C,0))),"",INDEX('Policy Characteristics'!F:F,MATCH($C1166,'Policy Characteristics'!$C:$C,0)))</f>
        <v>0</v>
      </c>
      <c r="M1166" s="261">
        <f>IF(ISBLANK(INDEX('Policy Characteristics'!G:G,MATCH($C1166,'Policy Characteristics'!$C:$C,0))),"",INDEX('Policy Characteristics'!G:G,MATCH($C1166,'Policy Characteristics'!$C:$C,0)))</f>
        <v>1</v>
      </c>
      <c r="N1166" s="261">
        <f>IF(ISBLANK(INDEX('Policy Characteristics'!H:H,MATCH($C1166,'Policy Characteristics'!$C:$C,0))),"",INDEX('Policy Characteristics'!H:H,MATCH($C1166,'Policy Characteristics'!$C:$C,0)))</f>
        <v>0.01</v>
      </c>
      <c r="O1166" s="254" t="str">
        <f>IF(ISBLANK(INDEX('Policy Characteristics'!I:I,MATCH($C1166,'Policy Characteristics'!$C:$C,0))),"",INDEX('Policy Characteristics'!I:I,MATCH($C1166,'Policy Characteristics'!$C:$C,0)))</f>
        <v>% of fuel shifted</v>
      </c>
      <c r="P1166" s="254" t="str">
        <f>IF(ISBLANK(INDEX('Policy Characteristics'!J:J,MATCH($C1166,'Policy Characteristics'!$C:$C,0))),"",INDEX('Policy Characteristics'!J:J,MATCH($C1166,'Policy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66" s="254" t="str">
        <f>IF(ISBLANK(INDEX('Policy Characteristics'!K:K,MATCH($C1166,'Policy Characteristics'!$C:$C,0))),"",INDEX('Policy Characteristics'!K:K,MATCH($C1166,'Policy Characteristics'!$C:$C,0)))</f>
        <v>industry-ag-main.html#fuel-switching</v>
      </c>
      <c r="R1166" s="254" t="str">
        <f>IF(ISBLANK(INDEX('Policy Characteristics'!L:L,MATCH($C1166,'Policy Characteristics'!$C:$C,0))),"",INDEX('Policy Characteristics'!L:L,MATCH($C1166,'Policy Characteristics'!$C:$C,0)))</f>
        <v>industry-elec-and-hydrogen.html</v>
      </c>
    </row>
    <row r="1167" spans="1:18" x14ac:dyDescent="0.25">
      <c r="A1167" s="254" t="str">
        <f>IF(ISBLANK(INDEX('Policy Characteristics'!A:A,MATCH($C1167,'Policy Characteristics'!$C:$C,0))),"",INDEX('Policy Characteristics'!A:A,MATCH($C1167,'Policy Characteristics'!$C:$C,0)))</f>
        <v>Industry</v>
      </c>
      <c r="B1167" s="262" t="str">
        <f>IF(ISBLANK(INDEX('Policy Characteristics'!B:B,MATCH($C1167,'Policy Characteristics'!$C:$C,0))),"",INDEX('Policy Characteristics'!B:B,MATCH($C1167,'Policy Characteristics'!$C:$C,0)))</f>
        <v>Electrification</v>
      </c>
      <c r="C1167" s="254" t="str">
        <f t="shared" si="61"/>
        <v>Fraction of Eligible Industrial Energy Use Shifted to Electricity</v>
      </c>
      <c r="D1167" s="6" t="s">
        <v>3037</v>
      </c>
      <c r="E1167" s="1" t="s">
        <v>3462</v>
      </c>
      <c r="F1167" t="s">
        <v>2999</v>
      </c>
      <c r="G1167" s="45" t="s">
        <v>3468</v>
      </c>
      <c r="H1167" s="47">
        <f t="shared" si="62"/>
        <v>1166</v>
      </c>
      <c r="I1167" s="324" t="s">
        <v>40</v>
      </c>
      <c r="J1167" s="255" t="str">
        <f>IF(ISBLANK(INDEX('Policy Characteristics'!D:D,MATCH($C1167,'Policy Characteristics'!$C:$C,0))),"",INDEX('Policy Characteristics'!D:D,MATCH($C1167,'Policy Characteristics'!$C:$C,0)))</f>
        <v>Electrification</v>
      </c>
      <c r="K1167" s="254" t="str">
        <f>IF(ISBLANK(INDEX('Policy Characteristics'!E:E,MATCH($C1167,'Policy Characteristics'!$C:$C,0))),"",INDEX('Policy Characteristics'!E:E,MATCH($C1167,'Policy Characteristics'!$C:$C,0)))</f>
        <v>indst shift to electricity</v>
      </c>
      <c r="L1167" s="261">
        <f>IF(ISBLANK(INDEX('Policy Characteristics'!F:F,MATCH($C1167,'Policy Characteristics'!$C:$C,0))),"",INDEX('Policy Characteristics'!F:F,MATCH($C1167,'Policy Characteristics'!$C:$C,0)))</f>
        <v>0</v>
      </c>
      <c r="M1167" s="261">
        <f>IF(ISBLANK(INDEX('Policy Characteristics'!G:G,MATCH($C1167,'Policy Characteristics'!$C:$C,0))),"",INDEX('Policy Characteristics'!G:G,MATCH($C1167,'Policy Characteristics'!$C:$C,0)))</f>
        <v>1</v>
      </c>
      <c r="N1167" s="261">
        <f>IF(ISBLANK(INDEX('Policy Characteristics'!H:H,MATCH($C1167,'Policy Characteristics'!$C:$C,0))),"",INDEX('Policy Characteristics'!H:H,MATCH($C1167,'Policy Characteristics'!$C:$C,0)))</f>
        <v>0.01</v>
      </c>
      <c r="O1167" s="254" t="str">
        <f>IF(ISBLANK(INDEX('Policy Characteristics'!I:I,MATCH($C1167,'Policy Characteristics'!$C:$C,0))),"",INDEX('Policy Characteristics'!I:I,MATCH($C1167,'Policy Characteristics'!$C:$C,0)))</f>
        <v>% of fuel shifted</v>
      </c>
      <c r="P1167" s="254" t="str">
        <f>IF(ISBLANK(INDEX('Policy Characteristics'!J:J,MATCH($C1167,'Policy Characteristics'!$C:$C,0))),"",INDEX('Policy Characteristics'!J:J,MATCH($C1167,'Policy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67" s="254" t="str">
        <f>IF(ISBLANK(INDEX('Policy Characteristics'!K:K,MATCH($C1167,'Policy Characteristics'!$C:$C,0))),"",INDEX('Policy Characteristics'!K:K,MATCH($C1167,'Policy Characteristics'!$C:$C,0)))</f>
        <v>industry-ag-main.html#fuel-switching</v>
      </c>
      <c r="R1167" s="254" t="str">
        <f>IF(ISBLANK(INDEX('Policy Characteristics'!L:L,MATCH($C1167,'Policy Characteristics'!$C:$C,0))),"",INDEX('Policy Characteristics'!L:L,MATCH($C1167,'Policy Characteristics'!$C:$C,0)))</f>
        <v>industry-elec-and-hydrogen.html</v>
      </c>
    </row>
    <row r="1168" spans="1:18" x14ac:dyDescent="0.25">
      <c r="A1168" s="254" t="str">
        <f>IF(ISBLANK(INDEX('Policy Characteristics'!A:A,MATCH($C1168,'Policy Characteristics'!$C:$C,0))),"",INDEX('Policy Characteristics'!A:A,MATCH($C1168,'Policy Characteristics'!$C:$C,0)))</f>
        <v>Industry</v>
      </c>
      <c r="B1168" s="262" t="str">
        <f>IF(ISBLANK(INDEX('Policy Characteristics'!B:B,MATCH($C1168,'Policy Characteristics'!$C:$C,0))),"",INDEX('Policy Characteristics'!B:B,MATCH($C1168,'Policy Characteristics'!$C:$C,0)))</f>
        <v>Electrification</v>
      </c>
      <c r="C1168" s="254" t="str">
        <f t="shared" si="61"/>
        <v>Fraction of Eligible Industrial Energy Use Shifted to Electricity</v>
      </c>
      <c r="D1168" s="6" t="s">
        <v>3037</v>
      </c>
      <c r="E1168" s="1" t="s">
        <v>3463</v>
      </c>
      <c r="F1168" t="s">
        <v>2999</v>
      </c>
      <c r="G1168" s="45" t="s">
        <v>3469</v>
      </c>
      <c r="H1168" s="47">
        <f t="shared" si="62"/>
        <v>1167</v>
      </c>
      <c r="I1168" s="324" t="s">
        <v>40</v>
      </c>
      <c r="J1168" s="255" t="str">
        <f>IF(ISBLANK(INDEX('Policy Characteristics'!D:D,MATCH($C1168,'Policy Characteristics'!$C:$C,0))),"",INDEX('Policy Characteristics'!D:D,MATCH($C1168,'Policy Characteristics'!$C:$C,0)))</f>
        <v>Electrification</v>
      </c>
      <c r="K1168" s="254" t="str">
        <f>IF(ISBLANK(INDEX('Policy Characteristics'!E:E,MATCH($C1168,'Policy Characteristics'!$C:$C,0))),"",INDEX('Policy Characteristics'!E:E,MATCH($C1168,'Policy Characteristics'!$C:$C,0)))</f>
        <v>indst shift to electricity</v>
      </c>
      <c r="L1168" s="261">
        <f>IF(ISBLANK(INDEX('Policy Characteristics'!F:F,MATCH($C1168,'Policy Characteristics'!$C:$C,0))),"",INDEX('Policy Characteristics'!F:F,MATCH($C1168,'Policy Characteristics'!$C:$C,0)))</f>
        <v>0</v>
      </c>
      <c r="M1168" s="261">
        <f>IF(ISBLANK(INDEX('Policy Characteristics'!G:G,MATCH($C1168,'Policy Characteristics'!$C:$C,0))),"",INDEX('Policy Characteristics'!G:G,MATCH($C1168,'Policy Characteristics'!$C:$C,0)))</f>
        <v>1</v>
      </c>
      <c r="N1168" s="261">
        <f>IF(ISBLANK(INDEX('Policy Characteristics'!H:H,MATCH($C1168,'Policy Characteristics'!$C:$C,0))),"",INDEX('Policy Characteristics'!H:H,MATCH($C1168,'Policy Characteristics'!$C:$C,0)))</f>
        <v>0.01</v>
      </c>
      <c r="O1168" s="254" t="str">
        <f>IF(ISBLANK(INDEX('Policy Characteristics'!I:I,MATCH($C1168,'Policy Characteristics'!$C:$C,0))),"",INDEX('Policy Characteristics'!I:I,MATCH($C1168,'Policy Characteristics'!$C:$C,0)))</f>
        <v>% of fuel shifted</v>
      </c>
      <c r="P1168" s="254" t="str">
        <f>IF(ISBLANK(INDEX('Policy Characteristics'!J:J,MATCH($C1168,'Policy Characteristics'!$C:$C,0))),"",INDEX('Policy Characteristics'!J:J,MATCH($C1168,'Policy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68" s="254" t="str">
        <f>IF(ISBLANK(INDEX('Policy Characteristics'!K:K,MATCH($C1168,'Policy Characteristics'!$C:$C,0))),"",INDEX('Policy Characteristics'!K:K,MATCH($C1168,'Policy Characteristics'!$C:$C,0)))</f>
        <v>industry-ag-main.html#fuel-switching</v>
      </c>
      <c r="R1168" s="254" t="str">
        <f>IF(ISBLANK(INDEX('Policy Characteristics'!L:L,MATCH($C1168,'Policy Characteristics'!$C:$C,0))),"",INDEX('Policy Characteristics'!L:L,MATCH($C1168,'Policy Characteristics'!$C:$C,0)))</f>
        <v>industry-elec-and-hydrogen.html</v>
      </c>
    </row>
    <row r="1169" spans="1:18" x14ac:dyDescent="0.25">
      <c r="A1169" s="254" t="str">
        <f>IF(ISBLANK(INDEX('Policy Characteristics'!A:A,MATCH($C1169,'Policy Characteristics'!$C:$C,0))),"",INDEX('Policy Characteristics'!A:A,MATCH($C1169,'Policy Characteristics'!$C:$C,0)))</f>
        <v>Industry</v>
      </c>
      <c r="B1169" s="262" t="str">
        <f>IF(ISBLANK(INDEX('Policy Characteristics'!B:B,MATCH($C1169,'Policy Characteristics'!$C:$C,0))),"",INDEX('Policy Characteristics'!B:B,MATCH($C1169,'Policy Characteristics'!$C:$C,0)))</f>
        <v>Electrification</v>
      </c>
      <c r="C1169" s="254" t="str">
        <f t="shared" si="61"/>
        <v>Fraction of Eligible Industrial Energy Use Shifted to Electricity</v>
      </c>
      <c r="D1169" s="6" t="s">
        <v>3037</v>
      </c>
      <c r="E1169" s="1" t="s">
        <v>3464</v>
      </c>
      <c r="F1169" t="s">
        <v>2999</v>
      </c>
      <c r="G1169" s="45" t="s">
        <v>3470</v>
      </c>
      <c r="H1169" s="47">
        <f t="shared" si="62"/>
        <v>1168</v>
      </c>
      <c r="I1169" s="324" t="s">
        <v>40</v>
      </c>
      <c r="J1169" s="255" t="str">
        <f>IF(ISBLANK(INDEX('Policy Characteristics'!D:D,MATCH($C1169,'Policy Characteristics'!$C:$C,0))),"",INDEX('Policy Characteristics'!D:D,MATCH($C1169,'Policy Characteristics'!$C:$C,0)))</f>
        <v>Electrification</v>
      </c>
      <c r="K1169" s="254" t="str">
        <f>IF(ISBLANK(INDEX('Policy Characteristics'!E:E,MATCH($C1169,'Policy Characteristics'!$C:$C,0))),"",INDEX('Policy Characteristics'!E:E,MATCH($C1169,'Policy Characteristics'!$C:$C,0)))</f>
        <v>indst shift to electricity</v>
      </c>
      <c r="L1169" s="261">
        <f>IF(ISBLANK(INDEX('Policy Characteristics'!F:F,MATCH($C1169,'Policy Characteristics'!$C:$C,0))),"",INDEX('Policy Characteristics'!F:F,MATCH($C1169,'Policy Characteristics'!$C:$C,0)))</f>
        <v>0</v>
      </c>
      <c r="M1169" s="261">
        <f>IF(ISBLANK(INDEX('Policy Characteristics'!G:G,MATCH($C1169,'Policy Characteristics'!$C:$C,0))),"",INDEX('Policy Characteristics'!G:G,MATCH($C1169,'Policy Characteristics'!$C:$C,0)))</f>
        <v>1</v>
      </c>
      <c r="N1169" s="261">
        <f>IF(ISBLANK(INDEX('Policy Characteristics'!H:H,MATCH($C1169,'Policy Characteristics'!$C:$C,0))),"",INDEX('Policy Characteristics'!H:H,MATCH($C1169,'Policy Characteristics'!$C:$C,0)))</f>
        <v>0.01</v>
      </c>
      <c r="O1169" s="254" t="str">
        <f>IF(ISBLANK(INDEX('Policy Characteristics'!I:I,MATCH($C1169,'Policy Characteristics'!$C:$C,0))),"",INDEX('Policy Characteristics'!I:I,MATCH($C1169,'Policy Characteristics'!$C:$C,0)))</f>
        <v>% of fuel shifted</v>
      </c>
      <c r="P1169" s="254" t="str">
        <f>IF(ISBLANK(INDEX('Policy Characteristics'!J:J,MATCH($C1169,'Policy Characteristics'!$C:$C,0))),"",INDEX('Policy Characteristics'!J:J,MATCH($C1169,'Policy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69" s="254" t="str">
        <f>IF(ISBLANK(INDEX('Policy Characteristics'!K:K,MATCH($C1169,'Policy Characteristics'!$C:$C,0))),"",INDEX('Policy Characteristics'!K:K,MATCH($C1169,'Policy Characteristics'!$C:$C,0)))</f>
        <v>industry-ag-main.html#fuel-switching</v>
      </c>
      <c r="R1169" s="254" t="str">
        <f>IF(ISBLANK(INDEX('Policy Characteristics'!L:L,MATCH($C1169,'Policy Characteristics'!$C:$C,0))),"",INDEX('Policy Characteristics'!L:L,MATCH($C1169,'Policy Characteristics'!$C:$C,0)))</f>
        <v>industry-elec-and-hydrogen.html</v>
      </c>
    </row>
    <row r="1170" spans="1:18" x14ac:dyDescent="0.25">
      <c r="A1170" s="254" t="str">
        <f>IF(ISBLANK(INDEX('Policy Characteristics'!A:A,MATCH($C1170,'Policy Characteristics'!$C:$C,0))),"",INDEX('Policy Characteristics'!A:A,MATCH($C1170,'Policy Characteristics'!$C:$C,0)))</f>
        <v>Industry</v>
      </c>
      <c r="B1170" s="262" t="str">
        <f>IF(ISBLANK(INDEX('Policy Characteristics'!B:B,MATCH($C1170,'Policy Characteristics'!$C:$C,0))),"",INDEX('Policy Characteristics'!B:B,MATCH($C1170,'Policy Characteristics'!$C:$C,0)))</f>
        <v>Electrification</v>
      </c>
      <c r="C1170" s="254" t="str">
        <f t="shared" si="61"/>
        <v>Fraction of Eligible Industrial Energy Use Shifted to Electricity</v>
      </c>
      <c r="D1170" s="6" t="s">
        <v>3037</v>
      </c>
      <c r="E1170" s="1" t="s">
        <v>3570</v>
      </c>
      <c r="F1170" t="s">
        <v>2999</v>
      </c>
      <c r="G1170" s="45" t="s">
        <v>3471</v>
      </c>
      <c r="H1170" s="47">
        <f t="shared" si="62"/>
        <v>1169</v>
      </c>
      <c r="I1170" s="324" t="s">
        <v>40</v>
      </c>
      <c r="J1170" s="255" t="str">
        <f>IF(ISBLANK(INDEX('Policy Characteristics'!D:D,MATCH($C1170,'Policy Characteristics'!$C:$C,0))),"",INDEX('Policy Characteristics'!D:D,MATCH($C1170,'Policy Characteristics'!$C:$C,0)))</f>
        <v>Electrification</v>
      </c>
      <c r="K1170" s="254" t="str">
        <f>IF(ISBLANK(INDEX('Policy Characteristics'!E:E,MATCH($C1170,'Policy Characteristics'!$C:$C,0))),"",INDEX('Policy Characteristics'!E:E,MATCH($C1170,'Policy Characteristics'!$C:$C,0)))</f>
        <v>indst shift to electricity</v>
      </c>
      <c r="L1170" s="261">
        <f>IF(ISBLANK(INDEX('Policy Characteristics'!F:F,MATCH($C1170,'Policy Characteristics'!$C:$C,0))),"",INDEX('Policy Characteristics'!F:F,MATCH($C1170,'Policy Characteristics'!$C:$C,0)))</f>
        <v>0</v>
      </c>
      <c r="M1170" s="261">
        <f>IF(ISBLANK(INDEX('Policy Characteristics'!G:G,MATCH($C1170,'Policy Characteristics'!$C:$C,0))),"",INDEX('Policy Characteristics'!G:G,MATCH($C1170,'Policy Characteristics'!$C:$C,0)))</f>
        <v>1</v>
      </c>
      <c r="N1170" s="261">
        <f>IF(ISBLANK(INDEX('Policy Characteristics'!H:H,MATCH($C1170,'Policy Characteristics'!$C:$C,0))),"",INDEX('Policy Characteristics'!H:H,MATCH($C1170,'Policy Characteristics'!$C:$C,0)))</f>
        <v>0.01</v>
      </c>
      <c r="O1170" s="254" t="str">
        <f>IF(ISBLANK(INDEX('Policy Characteristics'!I:I,MATCH($C1170,'Policy Characteristics'!$C:$C,0))),"",INDEX('Policy Characteristics'!I:I,MATCH($C1170,'Policy Characteristics'!$C:$C,0)))</f>
        <v>% of fuel shifted</v>
      </c>
      <c r="P1170" s="254" t="str">
        <f>IF(ISBLANK(INDEX('Policy Characteristics'!J:J,MATCH($C1170,'Policy Characteristics'!$C:$C,0))),"",INDEX('Policy Characteristics'!J:J,MATCH($C1170,'Policy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70" s="254" t="str">
        <f>IF(ISBLANK(INDEX('Policy Characteristics'!K:K,MATCH($C1170,'Policy Characteristics'!$C:$C,0))),"",INDEX('Policy Characteristics'!K:K,MATCH($C1170,'Policy Characteristics'!$C:$C,0)))</f>
        <v>industry-ag-main.html#fuel-switching</v>
      </c>
      <c r="R1170" s="254" t="str">
        <f>IF(ISBLANK(INDEX('Policy Characteristics'!L:L,MATCH($C1170,'Policy Characteristics'!$C:$C,0))),"",INDEX('Policy Characteristics'!L:L,MATCH($C1170,'Policy Characteristics'!$C:$C,0)))</f>
        <v>industry-elec-and-hydrogen.html</v>
      </c>
    </row>
    <row r="1171" spans="1:18" x14ac:dyDescent="0.25">
      <c r="A1171" s="254" t="str">
        <f>IF(ISBLANK(INDEX('Policy Characteristics'!A:A,MATCH($C1171,'Policy Characteristics'!$C:$C,0))),"",INDEX('Policy Characteristics'!A:A,MATCH($C1171,'Policy Characteristics'!$C:$C,0)))</f>
        <v>Industry</v>
      </c>
      <c r="B1171" s="262" t="str">
        <f>IF(ISBLANK(INDEX('Policy Characteristics'!B:B,MATCH($C1171,'Policy Characteristics'!$C:$C,0))),"",INDEX('Policy Characteristics'!B:B,MATCH($C1171,'Policy Characteristics'!$C:$C,0)))</f>
        <v>Electrification</v>
      </c>
      <c r="C1171" s="254" t="str">
        <f t="shared" si="61"/>
        <v>Fraction of Eligible Industrial Energy Use Shifted to Electricity</v>
      </c>
      <c r="D1171" s="6" t="s">
        <v>3037</v>
      </c>
      <c r="E1171" s="1" t="s">
        <v>3915</v>
      </c>
      <c r="F1171" t="s">
        <v>2999</v>
      </c>
      <c r="G1171" s="45" t="s">
        <v>3891</v>
      </c>
      <c r="H1171" s="47">
        <f t="shared" si="62"/>
        <v>1170</v>
      </c>
      <c r="I1171" s="324" t="s">
        <v>40</v>
      </c>
      <c r="J1171" s="255" t="str">
        <f>IF(ISBLANK(INDEX('Policy Characteristics'!D:D,MATCH($C1171,'Policy Characteristics'!$C:$C,0))),"",INDEX('Policy Characteristics'!D:D,MATCH($C1171,'Policy Characteristics'!$C:$C,0)))</f>
        <v>Electrification</v>
      </c>
      <c r="K1171" s="254" t="str">
        <f>IF(ISBLANK(INDEX('Policy Characteristics'!E:E,MATCH($C1171,'Policy Characteristics'!$C:$C,0))),"",INDEX('Policy Characteristics'!E:E,MATCH($C1171,'Policy Characteristics'!$C:$C,0)))</f>
        <v>indst shift to electricity</v>
      </c>
      <c r="L1171" s="261">
        <f>IF(ISBLANK(INDEX('Policy Characteristics'!F:F,MATCH($C1171,'Policy Characteristics'!$C:$C,0))),"",INDEX('Policy Characteristics'!F:F,MATCH($C1171,'Policy Characteristics'!$C:$C,0)))</f>
        <v>0</v>
      </c>
      <c r="M1171" s="261">
        <f>IF(ISBLANK(INDEX('Policy Characteristics'!G:G,MATCH($C1171,'Policy Characteristics'!$C:$C,0))),"",INDEX('Policy Characteristics'!G:G,MATCH($C1171,'Policy Characteristics'!$C:$C,0)))</f>
        <v>1</v>
      </c>
      <c r="N1171" s="261">
        <f>IF(ISBLANK(INDEX('Policy Characteristics'!H:H,MATCH($C1171,'Policy Characteristics'!$C:$C,0))),"",INDEX('Policy Characteristics'!H:H,MATCH($C1171,'Policy Characteristics'!$C:$C,0)))</f>
        <v>0.01</v>
      </c>
      <c r="O1171" s="254" t="str">
        <f>IF(ISBLANK(INDEX('Policy Characteristics'!I:I,MATCH($C1171,'Policy Characteristics'!$C:$C,0))),"",INDEX('Policy Characteristics'!I:I,MATCH($C1171,'Policy Characteristics'!$C:$C,0)))</f>
        <v>% of fuel shifted</v>
      </c>
      <c r="P1171" s="254" t="str">
        <f>IF(ISBLANK(INDEX('Policy Characteristics'!J:J,MATCH($C1171,'Policy Characteristics'!$C:$C,0))),"",INDEX('Policy Characteristics'!J:J,MATCH($C1171,'Policy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71" s="254" t="str">
        <f>IF(ISBLANK(INDEX('Policy Characteristics'!K:K,MATCH($C1171,'Policy Characteristics'!$C:$C,0))),"",INDEX('Policy Characteristics'!K:K,MATCH($C1171,'Policy Characteristics'!$C:$C,0)))</f>
        <v>industry-ag-main.html#fuel-switching</v>
      </c>
      <c r="R1171" s="254" t="str">
        <f>IF(ISBLANK(INDEX('Policy Characteristics'!L:L,MATCH($C1171,'Policy Characteristics'!$C:$C,0))),"",INDEX('Policy Characteristics'!L:L,MATCH($C1171,'Policy Characteristics'!$C:$C,0)))</f>
        <v>industry-elec-and-hydrogen.html</v>
      </c>
    </row>
    <row r="1172" spans="1:18" x14ac:dyDescent="0.25">
      <c r="A1172" s="254" t="str">
        <f>IF(ISBLANK(INDEX('Policy Characteristics'!A:A,MATCH($C1172,'Policy Characteristics'!$C:$C,0))),"",INDEX('Policy Characteristics'!A:A,MATCH($C1172,'Policy Characteristics'!$C:$C,0)))</f>
        <v>Industry</v>
      </c>
      <c r="B1172" s="262" t="str">
        <f>IF(ISBLANK(INDEX('Policy Characteristics'!B:B,MATCH($C1172,'Policy Characteristics'!$C:$C,0))),"",INDEX('Policy Characteristics'!B:B,MATCH($C1172,'Policy Characteristics'!$C:$C,0)))</f>
        <v>Electrification</v>
      </c>
      <c r="C1172" s="254" t="str">
        <f t="shared" si="61"/>
        <v>Fraction of Eligible Industrial Energy Use Shifted to Electricity</v>
      </c>
      <c r="D1172" s="6" t="s">
        <v>3037</v>
      </c>
      <c r="E1172" s="1" t="s">
        <v>3916</v>
      </c>
      <c r="F1172" t="s">
        <v>2999</v>
      </c>
      <c r="G1172" s="45" t="s">
        <v>3890</v>
      </c>
      <c r="H1172" s="47">
        <f t="shared" si="62"/>
        <v>1171</v>
      </c>
      <c r="I1172" s="324" t="s">
        <v>40</v>
      </c>
      <c r="J1172" s="255" t="str">
        <f>IF(ISBLANK(INDEX('Policy Characteristics'!D:D,MATCH($C1172,'Policy Characteristics'!$C:$C,0))),"",INDEX('Policy Characteristics'!D:D,MATCH($C1172,'Policy Characteristics'!$C:$C,0)))</f>
        <v>Electrification</v>
      </c>
      <c r="K1172" s="254" t="str">
        <f>IF(ISBLANK(INDEX('Policy Characteristics'!E:E,MATCH($C1172,'Policy Characteristics'!$C:$C,0))),"",INDEX('Policy Characteristics'!E:E,MATCH($C1172,'Policy Characteristics'!$C:$C,0)))</f>
        <v>indst shift to electricity</v>
      </c>
      <c r="L1172" s="261">
        <f>IF(ISBLANK(INDEX('Policy Characteristics'!F:F,MATCH($C1172,'Policy Characteristics'!$C:$C,0))),"",INDEX('Policy Characteristics'!F:F,MATCH($C1172,'Policy Characteristics'!$C:$C,0)))</f>
        <v>0</v>
      </c>
      <c r="M1172" s="261">
        <f>IF(ISBLANK(INDEX('Policy Characteristics'!G:G,MATCH($C1172,'Policy Characteristics'!$C:$C,0))),"",INDEX('Policy Characteristics'!G:G,MATCH($C1172,'Policy Characteristics'!$C:$C,0)))</f>
        <v>1</v>
      </c>
      <c r="N1172" s="261">
        <f>IF(ISBLANK(INDEX('Policy Characteristics'!H:H,MATCH($C1172,'Policy Characteristics'!$C:$C,0))),"",INDEX('Policy Characteristics'!H:H,MATCH($C1172,'Policy Characteristics'!$C:$C,0)))</f>
        <v>0.01</v>
      </c>
      <c r="O1172" s="254" t="str">
        <f>IF(ISBLANK(INDEX('Policy Characteristics'!I:I,MATCH($C1172,'Policy Characteristics'!$C:$C,0))),"",INDEX('Policy Characteristics'!I:I,MATCH($C1172,'Policy Characteristics'!$C:$C,0)))</f>
        <v>% of fuel shifted</v>
      </c>
      <c r="P1172" s="254" t="str">
        <f>IF(ISBLANK(INDEX('Policy Characteristics'!J:J,MATCH($C1172,'Policy Characteristics'!$C:$C,0))),"",INDEX('Policy Characteristics'!J:J,MATCH($C1172,'Policy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72" s="254" t="str">
        <f>IF(ISBLANK(INDEX('Policy Characteristics'!K:K,MATCH($C1172,'Policy Characteristics'!$C:$C,0))),"",INDEX('Policy Characteristics'!K:K,MATCH($C1172,'Policy Characteristics'!$C:$C,0)))</f>
        <v>industry-ag-main.html#fuel-switching</v>
      </c>
      <c r="R1172" s="254" t="str">
        <f>IF(ISBLANK(INDEX('Policy Characteristics'!L:L,MATCH($C1172,'Policy Characteristics'!$C:$C,0))),"",INDEX('Policy Characteristics'!L:L,MATCH($C1172,'Policy Characteristics'!$C:$C,0)))</f>
        <v>industry-elec-and-hydrogen.html</v>
      </c>
    </row>
    <row r="1173" spans="1:18" x14ac:dyDescent="0.25">
      <c r="A1173" s="254" t="str">
        <f>IF(ISBLANK(INDEX('Policy Characteristics'!A:A,MATCH($C1173,'Policy Characteristics'!$C:$C,0))),"",INDEX('Policy Characteristics'!A:A,MATCH($C1173,'Policy Characteristics'!$C:$C,0)))</f>
        <v>Industry</v>
      </c>
      <c r="B1173" s="262" t="str">
        <f>IF(ISBLANK(INDEX('Policy Characteristics'!B:B,MATCH($C1173,'Policy Characteristics'!$C:$C,0))),"",INDEX('Policy Characteristics'!B:B,MATCH($C1173,'Policy Characteristics'!$C:$C,0)))</f>
        <v>Electrification</v>
      </c>
      <c r="C1173" s="254" t="str">
        <f t="shared" si="61"/>
        <v>Fraction of Eligible Industrial Energy Use Shifted to Electricity</v>
      </c>
      <c r="D1173" s="6" t="s">
        <v>3037</v>
      </c>
      <c r="E1173" s="1" t="s">
        <v>3917</v>
      </c>
      <c r="F1173" t="s">
        <v>2999</v>
      </c>
      <c r="G1173" s="45" t="s">
        <v>3892</v>
      </c>
      <c r="H1173" s="47">
        <f t="shared" si="62"/>
        <v>1172</v>
      </c>
      <c r="I1173" s="324" t="s">
        <v>40</v>
      </c>
      <c r="J1173" s="255" t="str">
        <f>IF(ISBLANK(INDEX('Policy Characteristics'!D:D,MATCH($C1173,'Policy Characteristics'!$C:$C,0))),"",INDEX('Policy Characteristics'!D:D,MATCH($C1173,'Policy Characteristics'!$C:$C,0)))</f>
        <v>Electrification</v>
      </c>
      <c r="K1173" s="254" t="str">
        <f>IF(ISBLANK(INDEX('Policy Characteristics'!E:E,MATCH($C1173,'Policy Characteristics'!$C:$C,0))),"",INDEX('Policy Characteristics'!E:E,MATCH($C1173,'Policy Characteristics'!$C:$C,0)))</f>
        <v>indst shift to electricity</v>
      </c>
      <c r="L1173" s="261">
        <f>IF(ISBLANK(INDEX('Policy Characteristics'!F:F,MATCH($C1173,'Policy Characteristics'!$C:$C,0))),"",INDEX('Policy Characteristics'!F:F,MATCH($C1173,'Policy Characteristics'!$C:$C,0)))</f>
        <v>0</v>
      </c>
      <c r="M1173" s="261">
        <f>IF(ISBLANK(INDEX('Policy Characteristics'!G:G,MATCH($C1173,'Policy Characteristics'!$C:$C,0))),"",INDEX('Policy Characteristics'!G:G,MATCH($C1173,'Policy Characteristics'!$C:$C,0)))</f>
        <v>1</v>
      </c>
      <c r="N1173" s="261">
        <f>IF(ISBLANK(INDEX('Policy Characteristics'!H:H,MATCH($C1173,'Policy Characteristics'!$C:$C,0))),"",INDEX('Policy Characteristics'!H:H,MATCH($C1173,'Policy Characteristics'!$C:$C,0)))</f>
        <v>0.01</v>
      </c>
      <c r="O1173" s="254" t="str">
        <f>IF(ISBLANK(INDEX('Policy Characteristics'!I:I,MATCH($C1173,'Policy Characteristics'!$C:$C,0))),"",INDEX('Policy Characteristics'!I:I,MATCH($C1173,'Policy Characteristics'!$C:$C,0)))</f>
        <v>% of fuel shifted</v>
      </c>
      <c r="P1173" s="254" t="str">
        <f>IF(ISBLANK(INDEX('Policy Characteristics'!J:J,MATCH($C1173,'Policy Characteristics'!$C:$C,0))),"",INDEX('Policy Characteristics'!J:J,MATCH($C1173,'Policy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73" s="254" t="str">
        <f>IF(ISBLANK(INDEX('Policy Characteristics'!K:K,MATCH($C1173,'Policy Characteristics'!$C:$C,0))),"",INDEX('Policy Characteristics'!K:K,MATCH($C1173,'Policy Characteristics'!$C:$C,0)))</f>
        <v>industry-ag-main.html#fuel-switching</v>
      </c>
      <c r="R1173" s="254" t="str">
        <f>IF(ISBLANK(INDEX('Policy Characteristics'!L:L,MATCH($C1173,'Policy Characteristics'!$C:$C,0))),"",INDEX('Policy Characteristics'!L:L,MATCH($C1173,'Policy Characteristics'!$C:$C,0)))</f>
        <v>industry-elec-and-hydrogen.html</v>
      </c>
    </row>
    <row r="1174" spans="1:18" x14ac:dyDescent="0.25">
      <c r="A1174" s="254" t="str">
        <f>IF(ISBLANK(INDEX('Policy Characteristics'!A:A,MATCH($C1174,'Policy Characteristics'!$C:$C,0))),"",INDEX('Policy Characteristics'!A:A,MATCH($C1174,'Policy Characteristics'!$C:$C,0)))</f>
        <v>Industry</v>
      </c>
      <c r="B1174" s="262" t="str">
        <f>IF(ISBLANK(INDEX('Policy Characteristics'!B:B,MATCH($C1174,'Policy Characteristics'!$C:$C,0))),"",INDEX('Policy Characteristics'!B:B,MATCH($C1174,'Policy Characteristics'!$C:$C,0)))</f>
        <v>Electrification</v>
      </c>
      <c r="C1174" s="254" t="str">
        <f t="shared" si="61"/>
        <v>Fraction of Eligible Industrial Energy Use Shifted to Electricity</v>
      </c>
      <c r="D1174" s="6" t="s">
        <v>3038</v>
      </c>
      <c r="E1174" s="1" t="s">
        <v>3459</v>
      </c>
      <c r="F1174" t="s">
        <v>3041</v>
      </c>
      <c r="G1174" s="45" t="s">
        <v>3465</v>
      </c>
      <c r="H1174" s="47">
        <f t="shared" si="62"/>
        <v>1173</v>
      </c>
      <c r="I1174" s="324" t="s">
        <v>40</v>
      </c>
      <c r="J1174" s="255" t="str">
        <f>IF(ISBLANK(INDEX('Policy Characteristics'!D:D,MATCH($C1174,'Policy Characteristics'!$C:$C,0))),"",INDEX('Policy Characteristics'!D:D,MATCH($C1174,'Policy Characteristics'!$C:$C,0)))</f>
        <v>Electrification</v>
      </c>
      <c r="K1174" s="254" t="str">
        <f>IF(ISBLANK(INDEX('Policy Characteristics'!E:E,MATCH($C1174,'Policy Characteristics'!$C:$C,0))),"",INDEX('Policy Characteristics'!E:E,MATCH($C1174,'Policy Characteristics'!$C:$C,0)))</f>
        <v>indst shift to electricity</v>
      </c>
      <c r="L1174" s="261">
        <f>IF(ISBLANK(INDEX('Policy Characteristics'!F:F,MATCH($C1174,'Policy Characteristics'!$C:$C,0))),"",INDEX('Policy Characteristics'!F:F,MATCH($C1174,'Policy Characteristics'!$C:$C,0)))</f>
        <v>0</v>
      </c>
      <c r="M1174" s="261">
        <f>IF(ISBLANK(INDEX('Policy Characteristics'!G:G,MATCH($C1174,'Policy Characteristics'!$C:$C,0))),"",INDEX('Policy Characteristics'!G:G,MATCH($C1174,'Policy Characteristics'!$C:$C,0)))</f>
        <v>1</v>
      </c>
      <c r="N1174" s="261">
        <f>IF(ISBLANK(INDEX('Policy Characteristics'!H:H,MATCH($C1174,'Policy Characteristics'!$C:$C,0))),"",INDEX('Policy Characteristics'!H:H,MATCH($C1174,'Policy Characteristics'!$C:$C,0)))</f>
        <v>0.01</v>
      </c>
      <c r="O1174" s="254" t="str">
        <f>IF(ISBLANK(INDEX('Policy Characteristics'!I:I,MATCH($C1174,'Policy Characteristics'!$C:$C,0))),"",INDEX('Policy Characteristics'!I:I,MATCH($C1174,'Policy Characteristics'!$C:$C,0)))</f>
        <v>% of fuel shifted</v>
      </c>
      <c r="P1174" s="254" t="str">
        <f>IF(ISBLANK(INDEX('Policy Characteristics'!J:J,MATCH($C1174,'Policy Characteristics'!$C:$C,0))),"",INDEX('Policy Characteristics'!J:J,MATCH($C1174,'Policy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74" s="254" t="str">
        <f>IF(ISBLANK(INDEX('Policy Characteristics'!K:K,MATCH($C1174,'Policy Characteristics'!$C:$C,0))),"",INDEX('Policy Characteristics'!K:K,MATCH($C1174,'Policy Characteristics'!$C:$C,0)))</f>
        <v>industry-ag-main.html#fuel-switching</v>
      </c>
      <c r="R1174" s="254" t="str">
        <f>IF(ISBLANK(INDEX('Policy Characteristics'!L:L,MATCH($C1174,'Policy Characteristics'!$C:$C,0))),"",INDEX('Policy Characteristics'!L:L,MATCH($C1174,'Policy Characteristics'!$C:$C,0)))</f>
        <v>industry-elec-and-hydrogen.html</v>
      </c>
    </row>
    <row r="1175" spans="1:18" x14ac:dyDescent="0.25">
      <c r="A1175" s="254" t="str">
        <f>IF(ISBLANK(INDEX('Policy Characteristics'!A:A,MATCH($C1175,'Policy Characteristics'!$C:$C,0))),"",INDEX('Policy Characteristics'!A:A,MATCH($C1175,'Policy Characteristics'!$C:$C,0)))</f>
        <v>Industry</v>
      </c>
      <c r="B1175" s="262" t="str">
        <f>IF(ISBLANK(INDEX('Policy Characteristics'!B:B,MATCH($C1175,'Policy Characteristics'!$C:$C,0))),"",INDEX('Policy Characteristics'!B:B,MATCH($C1175,'Policy Characteristics'!$C:$C,0)))</f>
        <v>Electrification</v>
      </c>
      <c r="C1175" s="254" t="str">
        <f t="shared" si="61"/>
        <v>Fraction of Eligible Industrial Energy Use Shifted to Electricity</v>
      </c>
      <c r="D1175" s="6" t="s">
        <v>3038</v>
      </c>
      <c r="E1175" s="1" t="s">
        <v>3460</v>
      </c>
      <c r="F1175" t="s">
        <v>3041</v>
      </c>
      <c r="G1175" s="45" t="s">
        <v>3466</v>
      </c>
      <c r="H1175" s="47">
        <f t="shared" si="62"/>
        <v>1174</v>
      </c>
      <c r="I1175" s="324" t="s">
        <v>40</v>
      </c>
      <c r="J1175" s="255" t="str">
        <f>IF(ISBLANK(INDEX('Policy Characteristics'!D:D,MATCH($C1175,'Policy Characteristics'!$C:$C,0))),"",INDEX('Policy Characteristics'!D:D,MATCH($C1175,'Policy Characteristics'!$C:$C,0)))</f>
        <v>Electrification</v>
      </c>
      <c r="K1175" s="254" t="str">
        <f>IF(ISBLANK(INDEX('Policy Characteristics'!E:E,MATCH($C1175,'Policy Characteristics'!$C:$C,0))),"",INDEX('Policy Characteristics'!E:E,MATCH($C1175,'Policy Characteristics'!$C:$C,0)))</f>
        <v>indst shift to electricity</v>
      </c>
      <c r="L1175" s="261">
        <f>IF(ISBLANK(INDEX('Policy Characteristics'!F:F,MATCH($C1175,'Policy Characteristics'!$C:$C,0))),"",INDEX('Policy Characteristics'!F:F,MATCH($C1175,'Policy Characteristics'!$C:$C,0)))</f>
        <v>0</v>
      </c>
      <c r="M1175" s="261">
        <f>IF(ISBLANK(INDEX('Policy Characteristics'!G:G,MATCH($C1175,'Policy Characteristics'!$C:$C,0))),"",INDEX('Policy Characteristics'!G:G,MATCH($C1175,'Policy Characteristics'!$C:$C,0)))</f>
        <v>1</v>
      </c>
      <c r="N1175" s="261">
        <f>IF(ISBLANK(INDEX('Policy Characteristics'!H:H,MATCH($C1175,'Policy Characteristics'!$C:$C,0))),"",INDEX('Policy Characteristics'!H:H,MATCH($C1175,'Policy Characteristics'!$C:$C,0)))</f>
        <v>0.01</v>
      </c>
      <c r="O1175" s="254" t="str">
        <f>IF(ISBLANK(INDEX('Policy Characteristics'!I:I,MATCH($C1175,'Policy Characteristics'!$C:$C,0))),"",INDEX('Policy Characteristics'!I:I,MATCH($C1175,'Policy Characteristics'!$C:$C,0)))</f>
        <v>% of fuel shifted</v>
      </c>
      <c r="P1175" s="254" t="str">
        <f>IF(ISBLANK(INDEX('Policy Characteristics'!J:J,MATCH($C1175,'Policy Characteristics'!$C:$C,0))),"",INDEX('Policy Characteristics'!J:J,MATCH($C1175,'Policy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75" s="254" t="str">
        <f>IF(ISBLANK(INDEX('Policy Characteristics'!K:K,MATCH($C1175,'Policy Characteristics'!$C:$C,0))),"",INDEX('Policy Characteristics'!K:K,MATCH($C1175,'Policy Characteristics'!$C:$C,0)))</f>
        <v>industry-ag-main.html#fuel-switching</v>
      </c>
      <c r="R1175" s="254" t="str">
        <f>IF(ISBLANK(INDEX('Policy Characteristics'!L:L,MATCH($C1175,'Policy Characteristics'!$C:$C,0))),"",INDEX('Policy Characteristics'!L:L,MATCH($C1175,'Policy Characteristics'!$C:$C,0)))</f>
        <v>industry-elec-and-hydrogen.html</v>
      </c>
    </row>
    <row r="1176" spans="1:18" x14ac:dyDescent="0.25">
      <c r="A1176" s="254" t="str">
        <f>IF(ISBLANK(INDEX('Policy Characteristics'!A:A,MATCH($C1176,'Policy Characteristics'!$C:$C,0))),"",INDEX('Policy Characteristics'!A:A,MATCH($C1176,'Policy Characteristics'!$C:$C,0)))</f>
        <v>Industry</v>
      </c>
      <c r="B1176" s="262" t="str">
        <f>IF(ISBLANK(INDEX('Policy Characteristics'!B:B,MATCH($C1176,'Policy Characteristics'!$C:$C,0))),"",INDEX('Policy Characteristics'!B:B,MATCH($C1176,'Policy Characteristics'!$C:$C,0)))</f>
        <v>Electrification</v>
      </c>
      <c r="C1176" s="254" t="str">
        <f t="shared" si="61"/>
        <v>Fraction of Eligible Industrial Energy Use Shifted to Electricity</v>
      </c>
      <c r="D1176" s="6" t="s">
        <v>3038</v>
      </c>
      <c r="E1176" s="1" t="s">
        <v>3461</v>
      </c>
      <c r="F1176" t="s">
        <v>3041</v>
      </c>
      <c r="G1176" s="45" t="s">
        <v>3467</v>
      </c>
      <c r="H1176" s="47">
        <f t="shared" si="62"/>
        <v>1175</v>
      </c>
      <c r="I1176" s="324" t="s">
        <v>40</v>
      </c>
      <c r="J1176" s="255" t="str">
        <f>IF(ISBLANK(INDEX('Policy Characteristics'!D:D,MATCH($C1176,'Policy Characteristics'!$C:$C,0))),"",INDEX('Policy Characteristics'!D:D,MATCH($C1176,'Policy Characteristics'!$C:$C,0)))</f>
        <v>Electrification</v>
      </c>
      <c r="K1176" s="254" t="str">
        <f>IF(ISBLANK(INDEX('Policy Characteristics'!E:E,MATCH($C1176,'Policy Characteristics'!$C:$C,0))),"",INDEX('Policy Characteristics'!E:E,MATCH($C1176,'Policy Characteristics'!$C:$C,0)))</f>
        <v>indst shift to electricity</v>
      </c>
      <c r="L1176" s="261">
        <f>IF(ISBLANK(INDEX('Policy Characteristics'!F:F,MATCH($C1176,'Policy Characteristics'!$C:$C,0))),"",INDEX('Policy Characteristics'!F:F,MATCH($C1176,'Policy Characteristics'!$C:$C,0)))</f>
        <v>0</v>
      </c>
      <c r="M1176" s="261">
        <f>IF(ISBLANK(INDEX('Policy Characteristics'!G:G,MATCH($C1176,'Policy Characteristics'!$C:$C,0))),"",INDEX('Policy Characteristics'!G:G,MATCH($C1176,'Policy Characteristics'!$C:$C,0)))</f>
        <v>1</v>
      </c>
      <c r="N1176" s="261">
        <f>IF(ISBLANK(INDEX('Policy Characteristics'!H:H,MATCH($C1176,'Policy Characteristics'!$C:$C,0))),"",INDEX('Policy Characteristics'!H:H,MATCH($C1176,'Policy Characteristics'!$C:$C,0)))</f>
        <v>0.01</v>
      </c>
      <c r="O1176" s="254" t="str">
        <f>IF(ISBLANK(INDEX('Policy Characteristics'!I:I,MATCH($C1176,'Policy Characteristics'!$C:$C,0))),"",INDEX('Policy Characteristics'!I:I,MATCH($C1176,'Policy Characteristics'!$C:$C,0)))</f>
        <v>% of fuel shifted</v>
      </c>
      <c r="P1176" s="254" t="str">
        <f>IF(ISBLANK(INDEX('Policy Characteristics'!J:J,MATCH($C1176,'Policy Characteristics'!$C:$C,0))),"",INDEX('Policy Characteristics'!J:J,MATCH($C1176,'Policy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76" s="254" t="str">
        <f>IF(ISBLANK(INDEX('Policy Characteristics'!K:K,MATCH($C1176,'Policy Characteristics'!$C:$C,0))),"",INDEX('Policy Characteristics'!K:K,MATCH($C1176,'Policy Characteristics'!$C:$C,0)))</f>
        <v>industry-ag-main.html#fuel-switching</v>
      </c>
      <c r="R1176" s="254" t="str">
        <f>IF(ISBLANK(INDEX('Policy Characteristics'!L:L,MATCH($C1176,'Policy Characteristics'!$C:$C,0))),"",INDEX('Policy Characteristics'!L:L,MATCH($C1176,'Policy Characteristics'!$C:$C,0)))</f>
        <v>industry-elec-and-hydrogen.html</v>
      </c>
    </row>
    <row r="1177" spans="1:18" x14ac:dyDescent="0.25">
      <c r="A1177" s="254" t="str">
        <f>IF(ISBLANK(INDEX('Policy Characteristics'!A:A,MATCH($C1177,'Policy Characteristics'!$C:$C,0))),"",INDEX('Policy Characteristics'!A:A,MATCH($C1177,'Policy Characteristics'!$C:$C,0)))</f>
        <v>Industry</v>
      </c>
      <c r="B1177" s="262" t="str">
        <f>IF(ISBLANK(INDEX('Policy Characteristics'!B:B,MATCH($C1177,'Policy Characteristics'!$C:$C,0))),"",INDEX('Policy Characteristics'!B:B,MATCH($C1177,'Policy Characteristics'!$C:$C,0)))</f>
        <v>Electrification</v>
      </c>
      <c r="C1177" s="254" t="str">
        <f t="shared" si="61"/>
        <v>Fraction of Eligible Industrial Energy Use Shifted to Electricity</v>
      </c>
      <c r="D1177" s="6" t="s">
        <v>3038</v>
      </c>
      <c r="E1177" s="1" t="s">
        <v>3462</v>
      </c>
      <c r="F1177" t="s">
        <v>3041</v>
      </c>
      <c r="G1177" s="45" t="s">
        <v>3468</v>
      </c>
      <c r="H1177" s="47">
        <f t="shared" si="62"/>
        <v>1176</v>
      </c>
      <c r="I1177" s="324" t="s">
        <v>40</v>
      </c>
      <c r="J1177" s="255" t="str">
        <f>IF(ISBLANK(INDEX('Policy Characteristics'!D:D,MATCH($C1177,'Policy Characteristics'!$C:$C,0))),"",INDEX('Policy Characteristics'!D:D,MATCH($C1177,'Policy Characteristics'!$C:$C,0)))</f>
        <v>Electrification</v>
      </c>
      <c r="K1177" s="254" t="str">
        <f>IF(ISBLANK(INDEX('Policy Characteristics'!E:E,MATCH($C1177,'Policy Characteristics'!$C:$C,0))),"",INDEX('Policy Characteristics'!E:E,MATCH($C1177,'Policy Characteristics'!$C:$C,0)))</f>
        <v>indst shift to electricity</v>
      </c>
      <c r="L1177" s="261">
        <f>IF(ISBLANK(INDEX('Policy Characteristics'!F:F,MATCH($C1177,'Policy Characteristics'!$C:$C,0))),"",INDEX('Policy Characteristics'!F:F,MATCH($C1177,'Policy Characteristics'!$C:$C,0)))</f>
        <v>0</v>
      </c>
      <c r="M1177" s="261">
        <f>IF(ISBLANK(INDEX('Policy Characteristics'!G:G,MATCH($C1177,'Policy Characteristics'!$C:$C,0))),"",INDEX('Policy Characteristics'!G:G,MATCH($C1177,'Policy Characteristics'!$C:$C,0)))</f>
        <v>1</v>
      </c>
      <c r="N1177" s="261">
        <f>IF(ISBLANK(INDEX('Policy Characteristics'!H:H,MATCH($C1177,'Policy Characteristics'!$C:$C,0))),"",INDEX('Policy Characteristics'!H:H,MATCH($C1177,'Policy Characteristics'!$C:$C,0)))</f>
        <v>0.01</v>
      </c>
      <c r="O1177" s="254" t="str">
        <f>IF(ISBLANK(INDEX('Policy Characteristics'!I:I,MATCH($C1177,'Policy Characteristics'!$C:$C,0))),"",INDEX('Policy Characteristics'!I:I,MATCH($C1177,'Policy Characteristics'!$C:$C,0)))</f>
        <v>% of fuel shifted</v>
      </c>
      <c r="P1177" s="254" t="str">
        <f>IF(ISBLANK(INDEX('Policy Characteristics'!J:J,MATCH($C1177,'Policy Characteristics'!$C:$C,0))),"",INDEX('Policy Characteristics'!J:J,MATCH($C1177,'Policy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77" s="254" t="str">
        <f>IF(ISBLANK(INDEX('Policy Characteristics'!K:K,MATCH($C1177,'Policy Characteristics'!$C:$C,0))),"",INDEX('Policy Characteristics'!K:K,MATCH($C1177,'Policy Characteristics'!$C:$C,0)))</f>
        <v>industry-ag-main.html#fuel-switching</v>
      </c>
      <c r="R1177" s="254" t="str">
        <f>IF(ISBLANK(INDEX('Policy Characteristics'!L:L,MATCH($C1177,'Policy Characteristics'!$C:$C,0))),"",INDEX('Policy Characteristics'!L:L,MATCH($C1177,'Policy Characteristics'!$C:$C,0)))</f>
        <v>industry-elec-and-hydrogen.html</v>
      </c>
    </row>
    <row r="1178" spans="1:18" x14ac:dyDescent="0.25">
      <c r="A1178" s="254" t="str">
        <f>IF(ISBLANK(INDEX('Policy Characteristics'!A:A,MATCH($C1178,'Policy Characteristics'!$C:$C,0))),"",INDEX('Policy Characteristics'!A:A,MATCH($C1178,'Policy Characteristics'!$C:$C,0)))</f>
        <v>Industry</v>
      </c>
      <c r="B1178" s="262" t="str">
        <f>IF(ISBLANK(INDEX('Policy Characteristics'!B:B,MATCH($C1178,'Policy Characteristics'!$C:$C,0))),"",INDEX('Policy Characteristics'!B:B,MATCH($C1178,'Policy Characteristics'!$C:$C,0)))</f>
        <v>Electrification</v>
      </c>
      <c r="C1178" s="254" t="str">
        <f t="shared" si="61"/>
        <v>Fraction of Eligible Industrial Energy Use Shifted to Electricity</v>
      </c>
      <c r="D1178" s="6" t="s">
        <v>3038</v>
      </c>
      <c r="E1178" s="1" t="s">
        <v>3463</v>
      </c>
      <c r="F1178" t="s">
        <v>3041</v>
      </c>
      <c r="G1178" s="45" t="s">
        <v>3469</v>
      </c>
      <c r="H1178" s="47">
        <f t="shared" si="62"/>
        <v>1177</v>
      </c>
      <c r="I1178" s="324" t="s">
        <v>40</v>
      </c>
      <c r="J1178" s="255" t="str">
        <f>IF(ISBLANK(INDEX('Policy Characteristics'!D:D,MATCH($C1178,'Policy Characteristics'!$C:$C,0))),"",INDEX('Policy Characteristics'!D:D,MATCH($C1178,'Policy Characteristics'!$C:$C,0)))</f>
        <v>Electrification</v>
      </c>
      <c r="K1178" s="254" t="str">
        <f>IF(ISBLANK(INDEX('Policy Characteristics'!E:E,MATCH($C1178,'Policy Characteristics'!$C:$C,0))),"",INDEX('Policy Characteristics'!E:E,MATCH($C1178,'Policy Characteristics'!$C:$C,0)))</f>
        <v>indst shift to electricity</v>
      </c>
      <c r="L1178" s="261">
        <f>IF(ISBLANK(INDEX('Policy Characteristics'!F:F,MATCH($C1178,'Policy Characteristics'!$C:$C,0))),"",INDEX('Policy Characteristics'!F:F,MATCH($C1178,'Policy Characteristics'!$C:$C,0)))</f>
        <v>0</v>
      </c>
      <c r="M1178" s="261">
        <f>IF(ISBLANK(INDEX('Policy Characteristics'!G:G,MATCH($C1178,'Policy Characteristics'!$C:$C,0))),"",INDEX('Policy Characteristics'!G:G,MATCH($C1178,'Policy Characteristics'!$C:$C,0)))</f>
        <v>1</v>
      </c>
      <c r="N1178" s="261">
        <f>IF(ISBLANK(INDEX('Policy Characteristics'!H:H,MATCH($C1178,'Policy Characteristics'!$C:$C,0))),"",INDEX('Policy Characteristics'!H:H,MATCH($C1178,'Policy Characteristics'!$C:$C,0)))</f>
        <v>0.01</v>
      </c>
      <c r="O1178" s="254" t="str">
        <f>IF(ISBLANK(INDEX('Policy Characteristics'!I:I,MATCH($C1178,'Policy Characteristics'!$C:$C,0))),"",INDEX('Policy Characteristics'!I:I,MATCH($C1178,'Policy Characteristics'!$C:$C,0)))</f>
        <v>% of fuel shifted</v>
      </c>
      <c r="P1178" s="254" t="str">
        <f>IF(ISBLANK(INDEX('Policy Characteristics'!J:J,MATCH($C1178,'Policy Characteristics'!$C:$C,0))),"",INDEX('Policy Characteristics'!J:J,MATCH($C1178,'Policy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78" s="254" t="str">
        <f>IF(ISBLANK(INDEX('Policy Characteristics'!K:K,MATCH($C1178,'Policy Characteristics'!$C:$C,0))),"",INDEX('Policy Characteristics'!K:K,MATCH($C1178,'Policy Characteristics'!$C:$C,0)))</f>
        <v>industry-ag-main.html#fuel-switching</v>
      </c>
      <c r="R1178" s="254" t="str">
        <f>IF(ISBLANK(INDEX('Policy Characteristics'!L:L,MATCH($C1178,'Policy Characteristics'!$C:$C,0))),"",INDEX('Policy Characteristics'!L:L,MATCH($C1178,'Policy Characteristics'!$C:$C,0)))</f>
        <v>industry-elec-and-hydrogen.html</v>
      </c>
    </row>
    <row r="1179" spans="1:18" x14ac:dyDescent="0.25">
      <c r="A1179" s="254" t="str">
        <f>IF(ISBLANK(INDEX('Policy Characteristics'!A:A,MATCH($C1179,'Policy Characteristics'!$C:$C,0))),"",INDEX('Policy Characteristics'!A:A,MATCH($C1179,'Policy Characteristics'!$C:$C,0)))</f>
        <v>Industry</v>
      </c>
      <c r="B1179" s="262" t="str">
        <f>IF(ISBLANK(INDEX('Policy Characteristics'!B:B,MATCH($C1179,'Policy Characteristics'!$C:$C,0))),"",INDEX('Policy Characteristics'!B:B,MATCH($C1179,'Policy Characteristics'!$C:$C,0)))</f>
        <v>Electrification</v>
      </c>
      <c r="C1179" s="254" t="str">
        <f t="shared" si="61"/>
        <v>Fraction of Eligible Industrial Energy Use Shifted to Electricity</v>
      </c>
      <c r="D1179" s="6" t="s">
        <v>3038</v>
      </c>
      <c r="E1179" s="1" t="s">
        <v>3464</v>
      </c>
      <c r="F1179" t="s">
        <v>3041</v>
      </c>
      <c r="G1179" s="45" t="s">
        <v>3470</v>
      </c>
      <c r="H1179" s="47">
        <f t="shared" si="62"/>
        <v>1178</v>
      </c>
      <c r="I1179" s="324" t="s">
        <v>40</v>
      </c>
      <c r="J1179" s="255" t="str">
        <f>IF(ISBLANK(INDEX('Policy Characteristics'!D:D,MATCH($C1179,'Policy Characteristics'!$C:$C,0))),"",INDEX('Policy Characteristics'!D:D,MATCH($C1179,'Policy Characteristics'!$C:$C,0)))</f>
        <v>Electrification</v>
      </c>
      <c r="K1179" s="254" t="str">
        <f>IF(ISBLANK(INDEX('Policy Characteristics'!E:E,MATCH($C1179,'Policy Characteristics'!$C:$C,0))),"",INDEX('Policy Characteristics'!E:E,MATCH($C1179,'Policy Characteristics'!$C:$C,0)))</f>
        <v>indst shift to electricity</v>
      </c>
      <c r="L1179" s="261">
        <f>IF(ISBLANK(INDEX('Policy Characteristics'!F:F,MATCH($C1179,'Policy Characteristics'!$C:$C,0))),"",INDEX('Policy Characteristics'!F:F,MATCH($C1179,'Policy Characteristics'!$C:$C,0)))</f>
        <v>0</v>
      </c>
      <c r="M1179" s="261">
        <f>IF(ISBLANK(INDEX('Policy Characteristics'!G:G,MATCH($C1179,'Policy Characteristics'!$C:$C,0))),"",INDEX('Policy Characteristics'!G:G,MATCH($C1179,'Policy Characteristics'!$C:$C,0)))</f>
        <v>1</v>
      </c>
      <c r="N1179" s="261">
        <f>IF(ISBLANK(INDEX('Policy Characteristics'!H:H,MATCH($C1179,'Policy Characteristics'!$C:$C,0))),"",INDEX('Policy Characteristics'!H:H,MATCH($C1179,'Policy Characteristics'!$C:$C,0)))</f>
        <v>0.01</v>
      </c>
      <c r="O1179" s="254" t="str">
        <f>IF(ISBLANK(INDEX('Policy Characteristics'!I:I,MATCH($C1179,'Policy Characteristics'!$C:$C,0))),"",INDEX('Policy Characteristics'!I:I,MATCH($C1179,'Policy Characteristics'!$C:$C,0)))</f>
        <v>% of fuel shifted</v>
      </c>
      <c r="P1179" s="254" t="str">
        <f>IF(ISBLANK(INDEX('Policy Characteristics'!J:J,MATCH($C1179,'Policy Characteristics'!$C:$C,0))),"",INDEX('Policy Characteristics'!J:J,MATCH($C1179,'Policy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79" s="254" t="str">
        <f>IF(ISBLANK(INDEX('Policy Characteristics'!K:K,MATCH($C1179,'Policy Characteristics'!$C:$C,0))),"",INDEX('Policy Characteristics'!K:K,MATCH($C1179,'Policy Characteristics'!$C:$C,0)))</f>
        <v>industry-ag-main.html#fuel-switching</v>
      </c>
      <c r="R1179" s="254" t="str">
        <f>IF(ISBLANK(INDEX('Policy Characteristics'!L:L,MATCH($C1179,'Policy Characteristics'!$C:$C,0))),"",INDEX('Policy Characteristics'!L:L,MATCH($C1179,'Policy Characteristics'!$C:$C,0)))</f>
        <v>industry-elec-and-hydrogen.html</v>
      </c>
    </row>
    <row r="1180" spans="1:18" x14ac:dyDescent="0.25">
      <c r="A1180" s="254" t="str">
        <f>IF(ISBLANK(INDEX('Policy Characteristics'!A:A,MATCH($C1180,'Policy Characteristics'!$C:$C,0))),"",INDEX('Policy Characteristics'!A:A,MATCH($C1180,'Policy Characteristics'!$C:$C,0)))</f>
        <v>Industry</v>
      </c>
      <c r="B1180" s="262" t="str">
        <f>IF(ISBLANK(INDEX('Policy Characteristics'!B:B,MATCH($C1180,'Policy Characteristics'!$C:$C,0))),"",INDEX('Policy Characteristics'!B:B,MATCH($C1180,'Policy Characteristics'!$C:$C,0)))</f>
        <v>Electrification</v>
      </c>
      <c r="C1180" s="254" t="str">
        <f t="shared" si="61"/>
        <v>Fraction of Eligible Industrial Energy Use Shifted to Electricity</v>
      </c>
      <c r="D1180" s="6" t="s">
        <v>3038</v>
      </c>
      <c r="E1180" s="1" t="s">
        <v>3570</v>
      </c>
      <c r="F1180" t="s">
        <v>3041</v>
      </c>
      <c r="G1180" s="45" t="s">
        <v>3471</v>
      </c>
      <c r="H1180" s="47">
        <f t="shared" si="62"/>
        <v>1179</v>
      </c>
      <c r="I1180" s="324" t="s">
        <v>40</v>
      </c>
      <c r="J1180" s="255" t="str">
        <f>IF(ISBLANK(INDEX('Policy Characteristics'!D:D,MATCH($C1180,'Policy Characteristics'!$C:$C,0))),"",INDEX('Policy Characteristics'!D:D,MATCH($C1180,'Policy Characteristics'!$C:$C,0)))</f>
        <v>Electrification</v>
      </c>
      <c r="K1180" s="254" t="str">
        <f>IF(ISBLANK(INDEX('Policy Characteristics'!E:E,MATCH($C1180,'Policy Characteristics'!$C:$C,0))),"",INDEX('Policy Characteristics'!E:E,MATCH($C1180,'Policy Characteristics'!$C:$C,0)))</f>
        <v>indst shift to electricity</v>
      </c>
      <c r="L1180" s="261">
        <f>IF(ISBLANK(INDEX('Policy Characteristics'!F:F,MATCH($C1180,'Policy Characteristics'!$C:$C,0))),"",INDEX('Policy Characteristics'!F:F,MATCH($C1180,'Policy Characteristics'!$C:$C,0)))</f>
        <v>0</v>
      </c>
      <c r="M1180" s="261">
        <f>IF(ISBLANK(INDEX('Policy Characteristics'!G:G,MATCH($C1180,'Policy Characteristics'!$C:$C,0))),"",INDEX('Policy Characteristics'!G:G,MATCH($C1180,'Policy Characteristics'!$C:$C,0)))</f>
        <v>1</v>
      </c>
      <c r="N1180" s="261">
        <f>IF(ISBLANK(INDEX('Policy Characteristics'!H:H,MATCH($C1180,'Policy Characteristics'!$C:$C,0))),"",INDEX('Policy Characteristics'!H:H,MATCH($C1180,'Policy Characteristics'!$C:$C,0)))</f>
        <v>0.01</v>
      </c>
      <c r="O1180" s="254" t="str">
        <f>IF(ISBLANK(INDEX('Policy Characteristics'!I:I,MATCH($C1180,'Policy Characteristics'!$C:$C,0))),"",INDEX('Policy Characteristics'!I:I,MATCH($C1180,'Policy Characteristics'!$C:$C,0)))</f>
        <v>% of fuel shifted</v>
      </c>
      <c r="P1180" s="254" t="str">
        <f>IF(ISBLANK(INDEX('Policy Characteristics'!J:J,MATCH($C1180,'Policy Characteristics'!$C:$C,0))),"",INDEX('Policy Characteristics'!J:J,MATCH($C1180,'Policy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80" s="254" t="str">
        <f>IF(ISBLANK(INDEX('Policy Characteristics'!K:K,MATCH($C1180,'Policy Characteristics'!$C:$C,0))),"",INDEX('Policy Characteristics'!K:K,MATCH($C1180,'Policy Characteristics'!$C:$C,0)))</f>
        <v>industry-ag-main.html#fuel-switching</v>
      </c>
      <c r="R1180" s="254" t="str">
        <f>IF(ISBLANK(INDEX('Policy Characteristics'!L:L,MATCH($C1180,'Policy Characteristics'!$C:$C,0))),"",INDEX('Policy Characteristics'!L:L,MATCH($C1180,'Policy Characteristics'!$C:$C,0)))</f>
        <v>industry-elec-and-hydrogen.html</v>
      </c>
    </row>
    <row r="1181" spans="1:18" x14ac:dyDescent="0.25">
      <c r="A1181" s="254" t="str">
        <f>IF(ISBLANK(INDEX('Policy Characteristics'!A:A,MATCH($C1181,'Policy Characteristics'!$C:$C,0))),"",INDEX('Policy Characteristics'!A:A,MATCH($C1181,'Policy Characteristics'!$C:$C,0)))</f>
        <v>Industry</v>
      </c>
      <c r="B1181" s="262" t="str">
        <f>IF(ISBLANK(INDEX('Policy Characteristics'!B:B,MATCH($C1181,'Policy Characteristics'!$C:$C,0))),"",INDEX('Policy Characteristics'!B:B,MATCH($C1181,'Policy Characteristics'!$C:$C,0)))</f>
        <v>Electrification</v>
      </c>
      <c r="C1181" s="254" t="str">
        <f t="shared" si="61"/>
        <v>Fraction of Eligible Industrial Energy Use Shifted to Electricity</v>
      </c>
      <c r="D1181" s="6" t="s">
        <v>3038</v>
      </c>
      <c r="E1181" s="1" t="s">
        <v>3915</v>
      </c>
      <c r="F1181" t="s">
        <v>3041</v>
      </c>
      <c r="G1181" s="45" t="s">
        <v>3891</v>
      </c>
      <c r="H1181" s="47">
        <f t="shared" si="62"/>
        <v>1180</v>
      </c>
      <c r="I1181" s="324" t="s">
        <v>40</v>
      </c>
      <c r="J1181" s="255" t="str">
        <f>IF(ISBLANK(INDEX('Policy Characteristics'!D:D,MATCH($C1181,'Policy Characteristics'!$C:$C,0))),"",INDEX('Policy Characteristics'!D:D,MATCH($C1181,'Policy Characteristics'!$C:$C,0)))</f>
        <v>Electrification</v>
      </c>
      <c r="K1181" s="254" t="str">
        <f>IF(ISBLANK(INDEX('Policy Characteristics'!E:E,MATCH($C1181,'Policy Characteristics'!$C:$C,0))),"",INDEX('Policy Characteristics'!E:E,MATCH($C1181,'Policy Characteristics'!$C:$C,0)))</f>
        <v>indst shift to electricity</v>
      </c>
      <c r="L1181" s="261">
        <f>IF(ISBLANK(INDEX('Policy Characteristics'!F:F,MATCH($C1181,'Policy Characteristics'!$C:$C,0))),"",INDEX('Policy Characteristics'!F:F,MATCH($C1181,'Policy Characteristics'!$C:$C,0)))</f>
        <v>0</v>
      </c>
      <c r="M1181" s="261">
        <f>IF(ISBLANK(INDEX('Policy Characteristics'!G:G,MATCH($C1181,'Policy Characteristics'!$C:$C,0))),"",INDEX('Policy Characteristics'!G:G,MATCH($C1181,'Policy Characteristics'!$C:$C,0)))</f>
        <v>1</v>
      </c>
      <c r="N1181" s="261">
        <f>IF(ISBLANK(INDEX('Policy Characteristics'!H:H,MATCH($C1181,'Policy Characteristics'!$C:$C,0))),"",INDEX('Policy Characteristics'!H:H,MATCH($C1181,'Policy Characteristics'!$C:$C,0)))</f>
        <v>0.01</v>
      </c>
      <c r="O1181" s="254" t="str">
        <f>IF(ISBLANK(INDEX('Policy Characteristics'!I:I,MATCH($C1181,'Policy Characteristics'!$C:$C,0))),"",INDEX('Policy Characteristics'!I:I,MATCH($C1181,'Policy Characteristics'!$C:$C,0)))</f>
        <v>% of fuel shifted</v>
      </c>
      <c r="P1181" s="254" t="str">
        <f>IF(ISBLANK(INDEX('Policy Characteristics'!J:J,MATCH($C1181,'Policy Characteristics'!$C:$C,0))),"",INDEX('Policy Characteristics'!J:J,MATCH($C1181,'Policy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81" s="254" t="str">
        <f>IF(ISBLANK(INDEX('Policy Characteristics'!K:K,MATCH($C1181,'Policy Characteristics'!$C:$C,0))),"",INDEX('Policy Characteristics'!K:K,MATCH($C1181,'Policy Characteristics'!$C:$C,0)))</f>
        <v>industry-ag-main.html#fuel-switching</v>
      </c>
      <c r="R1181" s="254" t="str">
        <f>IF(ISBLANK(INDEX('Policy Characteristics'!L:L,MATCH($C1181,'Policy Characteristics'!$C:$C,0))),"",INDEX('Policy Characteristics'!L:L,MATCH($C1181,'Policy Characteristics'!$C:$C,0)))</f>
        <v>industry-elec-and-hydrogen.html</v>
      </c>
    </row>
    <row r="1182" spans="1:18" x14ac:dyDescent="0.25">
      <c r="A1182" s="254" t="str">
        <f>IF(ISBLANK(INDEX('Policy Characteristics'!A:A,MATCH($C1182,'Policy Characteristics'!$C:$C,0))),"",INDEX('Policy Characteristics'!A:A,MATCH($C1182,'Policy Characteristics'!$C:$C,0)))</f>
        <v>Industry</v>
      </c>
      <c r="B1182" s="262" t="str">
        <f>IF(ISBLANK(INDEX('Policy Characteristics'!B:B,MATCH($C1182,'Policy Characteristics'!$C:$C,0))),"",INDEX('Policy Characteristics'!B:B,MATCH($C1182,'Policy Characteristics'!$C:$C,0)))</f>
        <v>Electrification</v>
      </c>
      <c r="C1182" s="254" t="str">
        <f t="shared" si="61"/>
        <v>Fraction of Eligible Industrial Energy Use Shifted to Electricity</v>
      </c>
      <c r="D1182" s="6" t="s">
        <v>3038</v>
      </c>
      <c r="E1182" s="1" t="s">
        <v>3916</v>
      </c>
      <c r="F1182" t="s">
        <v>3041</v>
      </c>
      <c r="G1182" s="45" t="s">
        <v>3890</v>
      </c>
      <c r="H1182" s="47">
        <f t="shared" si="62"/>
        <v>1181</v>
      </c>
      <c r="I1182" s="324" t="s">
        <v>40</v>
      </c>
      <c r="J1182" s="255" t="str">
        <f>IF(ISBLANK(INDEX('Policy Characteristics'!D:D,MATCH($C1182,'Policy Characteristics'!$C:$C,0))),"",INDEX('Policy Characteristics'!D:D,MATCH($C1182,'Policy Characteristics'!$C:$C,0)))</f>
        <v>Electrification</v>
      </c>
      <c r="K1182" s="254" t="str">
        <f>IF(ISBLANK(INDEX('Policy Characteristics'!E:E,MATCH($C1182,'Policy Characteristics'!$C:$C,0))),"",INDEX('Policy Characteristics'!E:E,MATCH($C1182,'Policy Characteristics'!$C:$C,0)))</f>
        <v>indst shift to electricity</v>
      </c>
      <c r="L1182" s="261">
        <f>IF(ISBLANK(INDEX('Policy Characteristics'!F:F,MATCH($C1182,'Policy Characteristics'!$C:$C,0))),"",INDEX('Policy Characteristics'!F:F,MATCH($C1182,'Policy Characteristics'!$C:$C,0)))</f>
        <v>0</v>
      </c>
      <c r="M1182" s="261">
        <f>IF(ISBLANK(INDEX('Policy Characteristics'!G:G,MATCH($C1182,'Policy Characteristics'!$C:$C,0))),"",INDEX('Policy Characteristics'!G:G,MATCH($C1182,'Policy Characteristics'!$C:$C,0)))</f>
        <v>1</v>
      </c>
      <c r="N1182" s="261">
        <f>IF(ISBLANK(INDEX('Policy Characteristics'!H:H,MATCH($C1182,'Policy Characteristics'!$C:$C,0))),"",INDEX('Policy Characteristics'!H:H,MATCH($C1182,'Policy Characteristics'!$C:$C,0)))</f>
        <v>0.01</v>
      </c>
      <c r="O1182" s="254" t="str">
        <f>IF(ISBLANK(INDEX('Policy Characteristics'!I:I,MATCH($C1182,'Policy Characteristics'!$C:$C,0))),"",INDEX('Policy Characteristics'!I:I,MATCH($C1182,'Policy Characteristics'!$C:$C,0)))</f>
        <v>% of fuel shifted</v>
      </c>
      <c r="P1182" s="254" t="str">
        <f>IF(ISBLANK(INDEX('Policy Characteristics'!J:J,MATCH($C1182,'Policy Characteristics'!$C:$C,0))),"",INDEX('Policy Characteristics'!J:J,MATCH($C1182,'Policy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82" s="254" t="str">
        <f>IF(ISBLANK(INDEX('Policy Characteristics'!K:K,MATCH($C1182,'Policy Characteristics'!$C:$C,0))),"",INDEX('Policy Characteristics'!K:K,MATCH($C1182,'Policy Characteristics'!$C:$C,0)))</f>
        <v>industry-ag-main.html#fuel-switching</v>
      </c>
      <c r="R1182" s="254" t="str">
        <f>IF(ISBLANK(INDEX('Policy Characteristics'!L:L,MATCH($C1182,'Policy Characteristics'!$C:$C,0))),"",INDEX('Policy Characteristics'!L:L,MATCH($C1182,'Policy Characteristics'!$C:$C,0)))</f>
        <v>industry-elec-and-hydrogen.html</v>
      </c>
    </row>
    <row r="1183" spans="1:18" x14ac:dyDescent="0.25">
      <c r="A1183" s="254" t="str">
        <f>IF(ISBLANK(INDEX('Policy Characteristics'!A:A,MATCH($C1183,'Policy Characteristics'!$C:$C,0))),"",INDEX('Policy Characteristics'!A:A,MATCH($C1183,'Policy Characteristics'!$C:$C,0)))</f>
        <v>Industry</v>
      </c>
      <c r="B1183" s="262" t="str">
        <f>IF(ISBLANK(INDEX('Policy Characteristics'!B:B,MATCH($C1183,'Policy Characteristics'!$C:$C,0))),"",INDEX('Policy Characteristics'!B:B,MATCH($C1183,'Policy Characteristics'!$C:$C,0)))</f>
        <v>Electrification</v>
      </c>
      <c r="C1183" s="254" t="str">
        <f t="shared" si="61"/>
        <v>Fraction of Eligible Industrial Energy Use Shifted to Electricity</v>
      </c>
      <c r="D1183" s="6" t="s">
        <v>3038</v>
      </c>
      <c r="E1183" s="1" t="s">
        <v>3917</v>
      </c>
      <c r="F1183" t="s">
        <v>3041</v>
      </c>
      <c r="G1183" s="45" t="s">
        <v>3892</v>
      </c>
      <c r="H1183" s="47">
        <f t="shared" si="62"/>
        <v>1182</v>
      </c>
      <c r="I1183" s="324" t="s">
        <v>40</v>
      </c>
      <c r="J1183" s="255" t="str">
        <f>IF(ISBLANK(INDEX('Policy Characteristics'!D:D,MATCH($C1183,'Policy Characteristics'!$C:$C,0))),"",INDEX('Policy Characteristics'!D:D,MATCH($C1183,'Policy Characteristics'!$C:$C,0)))</f>
        <v>Electrification</v>
      </c>
      <c r="K1183" s="254" t="str">
        <f>IF(ISBLANK(INDEX('Policy Characteristics'!E:E,MATCH($C1183,'Policy Characteristics'!$C:$C,0))),"",INDEX('Policy Characteristics'!E:E,MATCH($C1183,'Policy Characteristics'!$C:$C,0)))</f>
        <v>indst shift to electricity</v>
      </c>
      <c r="L1183" s="261">
        <f>IF(ISBLANK(INDEX('Policy Characteristics'!F:F,MATCH($C1183,'Policy Characteristics'!$C:$C,0))),"",INDEX('Policy Characteristics'!F:F,MATCH($C1183,'Policy Characteristics'!$C:$C,0)))</f>
        <v>0</v>
      </c>
      <c r="M1183" s="261">
        <f>IF(ISBLANK(INDEX('Policy Characteristics'!G:G,MATCH($C1183,'Policy Characteristics'!$C:$C,0))),"",INDEX('Policy Characteristics'!G:G,MATCH($C1183,'Policy Characteristics'!$C:$C,0)))</f>
        <v>1</v>
      </c>
      <c r="N1183" s="261">
        <f>IF(ISBLANK(INDEX('Policy Characteristics'!H:H,MATCH($C1183,'Policy Characteristics'!$C:$C,0))),"",INDEX('Policy Characteristics'!H:H,MATCH($C1183,'Policy Characteristics'!$C:$C,0)))</f>
        <v>0.01</v>
      </c>
      <c r="O1183" s="254" t="str">
        <f>IF(ISBLANK(INDEX('Policy Characteristics'!I:I,MATCH($C1183,'Policy Characteristics'!$C:$C,0))),"",INDEX('Policy Characteristics'!I:I,MATCH($C1183,'Policy Characteristics'!$C:$C,0)))</f>
        <v>% of fuel shifted</v>
      </c>
      <c r="P1183" s="254" t="str">
        <f>IF(ISBLANK(INDEX('Policy Characteristics'!J:J,MATCH($C1183,'Policy Characteristics'!$C:$C,0))),"",INDEX('Policy Characteristics'!J:J,MATCH($C1183,'Policy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83" s="254" t="str">
        <f>IF(ISBLANK(INDEX('Policy Characteristics'!K:K,MATCH($C1183,'Policy Characteristics'!$C:$C,0))),"",INDEX('Policy Characteristics'!K:K,MATCH($C1183,'Policy Characteristics'!$C:$C,0)))</f>
        <v>industry-ag-main.html#fuel-switching</v>
      </c>
      <c r="R1183" s="254" t="str">
        <f>IF(ISBLANK(INDEX('Policy Characteristics'!L:L,MATCH($C1183,'Policy Characteristics'!$C:$C,0))),"",INDEX('Policy Characteristics'!L:L,MATCH($C1183,'Policy Characteristics'!$C:$C,0)))</f>
        <v>industry-elec-and-hydrogen.html</v>
      </c>
    </row>
    <row r="1184" spans="1:18" x14ac:dyDescent="0.25">
      <c r="A1184" s="254" t="str">
        <f>IF(ISBLANK(INDEX('Policy Characteristics'!A:A,MATCH($C1184,'Policy Characteristics'!$C:$C,0))),"",INDEX('Policy Characteristics'!A:A,MATCH($C1184,'Policy Characteristics'!$C:$C,0)))</f>
        <v>Industry</v>
      </c>
      <c r="B1184" s="262" t="str">
        <f>IF(ISBLANK(INDEX('Policy Characteristics'!B:B,MATCH($C1184,'Policy Characteristics'!$C:$C,0))),"",INDEX('Policy Characteristics'!B:B,MATCH($C1184,'Policy Characteristics'!$C:$C,0)))</f>
        <v>Electrification</v>
      </c>
      <c r="C1184" s="254" t="str">
        <f t="shared" si="61"/>
        <v>Fraction of Eligible Industrial Energy Use Shifted to Electricity</v>
      </c>
      <c r="D1184" s="6" t="s">
        <v>3039</v>
      </c>
      <c r="E1184" s="1" t="s">
        <v>3459</v>
      </c>
      <c r="F1184" t="s">
        <v>3000</v>
      </c>
      <c r="G1184" s="45" t="s">
        <v>3465</v>
      </c>
      <c r="H1184" s="47">
        <f t="shared" si="62"/>
        <v>1183</v>
      </c>
      <c r="I1184" s="324" t="s">
        <v>40</v>
      </c>
      <c r="J1184" s="255" t="str">
        <f>IF(ISBLANK(INDEX('Policy Characteristics'!D:D,MATCH($C1184,'Policy Characteristics'!$C:$C,0))),"",INDEX('Policy Characteristics'!D:D,MATCH($C1184,'Policy Characteristics'!$C:$C,0)))</f>
        <v>Electrification</v>
      </c>
      <c r="K1184" s="254" t="str">
        <f>IF(ISBLANK(INDEX('Policy Characteristics'!E:E,MATCH($C1184,'Policy Characteristics'!$C:$C,0))),"",INDEX('Policy Characteristics'!E:E,MATCH($C1184,'Policy Characteristics'!$C:$C,0)))</f>
        <v>indst shift to electricity</v>
      </c>
      <c r="L1184" s="261">
        <f>IF(ISBLANK(INDEX('Policy Characteristics'!F:F,MATCH($C1184,'Policy Characteristics'!$C:$C,0))),"",INDEX('Policy Characteristics'!F:F,MATCH($C1184,'Policy Characteristics'!$C:$C,0)))</f>
        <v>0</v>
      </c>
      <c r="M1184" s="261">
        <f>IF(ISBLANK(INDEX('Policy Characteristics'!G:G,MATCH($C1184,'Policy Characteristics'!$C:$C,0))),"",INDEX('Policy Characteristics'!G:G,MATCH($C1184,'Policy Characteristics'!$C:$C,0)))</f>
        <v>1</v>
      </c>
      <c r="N1184" s="261">
        <f>IF(ISBLANK(INDEX('Policy Characteristics'!H:H,MATCH($C1184,'Policy Characteristics'!$C:$C,0))),"",INDEX('Policy Characteristics'!H:H,MATCH($C1184,'Policy Characteristics'!$C:$C,0)))</f>
        <v>0.01</v>
      </c>
      <c r="O1184" s="254" t="str">
        <f>IF(ISBLANK(INDEX('Policy Characteristics'!I:I,MATCH($C1184,'Policy Characteristics'!$C:$C,0))),"",INDEX('Policy Characteristics'!I:I,MATCH($C1184,'Policy Characteristics'!$C:$C,0)))</f>
        <v>% of fuel shifted</v>
      </c>
      <c r="P1184" s="254" t="str">
        <f>IF(ISBLANK(INDEX('Policy Characteristics'!J:J,MATCH($C1184,'Policy Characteristics'!$C:$C,0))),"",INDEX('Policy Characteristics'!J:J,MATCH($C1184,'Policy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84" s="254" t="str">
        <f>IF(ISBLANK(INDEX('Policy Characteristics'!K:K,MATCH($C1184,'Policy Characteristics'!$C:$C,0))),"",INDEX('Policy Characteristics'!K:K,MATCH($C1184,'Policy Characteristics'!$C:$C,0)))</f>
        <v>industry-ag-main.html#fuel-switching</v>
      </c>
      <c r="R1184" s="254" t="str">
        <f>IF(ISBLANK(INDEX('Policy Characteristics'!L:L,MATCH($C1184,'Policy Characteristics'!$C:$C,0))),"",INDEX('Policy Characteristics'!L:L,MATCH($C1184,'Policy Characteristics'!$C:$C,0)))</f>
        <v>industry-elec-and-hydrogen.html</v>
      </c>
    </row>
    <row r="1185" spans="1:18" x14ac:dyDescent="0.25">
      <c r="A1185" s="254" t="str">
        <f>IF(ISBLANK(INDEX('Policy Characteristics'!A:A,MATCH($C1185,'Policy Characteristics'!$C:$C,0))),"",INDEX('Policy Characteristics'!A:A,MATCH($C1185,'Policy Characteristics'!$C:$C,0)))</f>
        <v>Industry</v>
      </c>
      <c r="B1185" s="262" t="str">
        <f>IF(ISBLANK(INDEX('Policy Characteristics'!B:B,MATCH($C1185,'Policy Characteristics'!$C:$C,0))),"",INDEX('Policy Characteristics'!B:B,MATCH($C1185,'Policy Characteristics'!$C:$C,0)))</f>
        <v>Electrification</v>
      </c>
      <c r="C1185" s="254" t="str">
        <f t="shared" si="61"/>
        <v>Fraction of Eligible Industrial Energy Use Shifted to Electricity</v>
      </c>
      <c r="D1185" s="6" t="s">
        <v>3039</v>
      </c>
      <c r="E1185" s="1" t="s">
        <v>3460</v>
      </c>
      <c r="F1185" t="s">
        <v>3000</v>
      </c>
      <c r="G1185" s="45" t="s">
        <v>3466</v>
      </c>
      <c r="H1185" s="47">
        <f t="shared" si="62"/>
        <v>1184</v>
      </c>
      <c r="I1185" s="324" t="s">
        <v>40</v>
      </c>
      <c r="J1185" s="255" t="str">
        <f>IF(ISBLANK(INDEX('Policy Characteristics'!D:D,MATCH($C1185,'Policy Characteristics'!$C:$C,0))),"",INDEX('Policy Characteristics'!D:D,MATCH($C1185,'Policy Characteristics'!$C:$C,0)))</f>
        <v>Electrification</v>
      </c>
      <c r="K1185" s="254" t="str">
        <f>IF(ISBLANK(INDEX('Policy Characteristics'!E:E,MATCH($C1185,'Policy Characteristics'!$C:$C,0))),"",INDEX('Policy Characteristics'!E:E,MATCH($C1185,'Policy Characteristics'!$C:$C,0)))</f>
        <v>indst shift to electricity</v>
      </c>
      <c r="L1185" s="261">
        <f>IF(ISBLANK(INDEX('Policy Characteristics'!F:F,MATCH($C1185,'Policy Characteristics'!$C:$C,0))),"",INDEX('Policy Characteristics'!F:F,MATCH($C1185,'Policy Characteristics'!$C:$C,0)))</f>
        <v>0</v>
      </c>
      <c r="M1185" s="261">
        <f>IF(ISBLANK(INDEX('Policy Characteristics'!G:G,MATCH($C1185,'Policy Characteristics'!$C:$C,0))),"",INDEX('Policy Characteristics'!G:G,MATCH($C1185,'Policy Characteristics'!$C:$C,0)))</f>
        <v>1</v>
      </c>
      <c r="N1185" s="261">
        <f>IF(ISBLANK(INDEX('Policy Characteristics'!H:H,MATCH($C1185,'Policy Characteristics'!$C:$C,0))),"",INDEX('Policy Characteristics'!H:H,MATCH($C1185,'Policy Characteristics'!$C:$C,0)))</f>
        <v>0.01</v>
      </c>
      <c r="O1185" s="254" t="str">
        <f>IF(ISBLANK(INDEX('Policy Characteristics'!I:I,MATCH($C1185,'Policy Characteristics'!$C:$C,0))),"",INDEX('Policy Characteristics'!I:I,MATCH($C1185,'Policy Characteristics'!$C:$C,0)))</f>
        <v>% of fuel shifted</v>
      </c>
      <c r="P1185" s="254" t="str">
        <f>IF(ISBLANK(INDEX('Policy Characteristics'!J:J,MATCH($C1185,'Policy Characteristics'!$C:$C,0))),"",INDEX('Policy Characteristics'!J:J,MATCH($C1185,'Policy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85" s="254" t="str">
        <f>IF(ISBLANK(INDEX('Policy Characteristics'!K:K,MATCH($C1185,'Policy Characteristics'!$C:$C,0))),"",INDEX('Policy Characteristics'!K:K,MATCH($C1185,'Policy Characteristics'!$C:$C,0)))</f>
        <v>industry-ag-main.html#fuel-switching</v>
      </c>
      <c r="R1185" s="254" t="str">
        <f>IF(ISBLANK(INDEX('Policy Characteristics'!L:L,MATCH($C1185,'Policy Characteristics'!$C:$C,0))),"",INDEX('Policy Characteristics'!L:L,MATCH($C1185,'Policy Characteristics'!$C:$C,0)))</f>
        <v>industry-elec-and-hydrogen.html</v>
      </c>
    </row>
    <row r="1186" spans="1:18" x14ac:dyDescent="0.25">
      <c r="A1186" s="254" t="str">
        <f>IF(ISBLANK(INDEX('Policy Characteristics'!A:A,MATCH($C1186,'Policy Characteristics'!$C:$C,0))),"",INDEX('Policy Characteristics'!A:A,MATCH($C1186,'Policy Characteristics'!$C:$C,0)))</f>
        <v>Industry</v>
      </c>
      <c r="B1186" s="262" t="str">
        <f>IF(ISBLANK(INDEX('Policy Characteristics'!B:B,MATCH($C1186,'Policy Characteristics'!$C:$C,0))),"",INDEX('Policy Characteristics'!B:B,MATCH($C1186,'Policy Characteristics'!$C:$C,0)))</f>
        <v>Electrification</v>
      </c>
      <c r="C1186" s="254" t="str">
        <f t="shared" si="61"/>
        <v>Fraction of Eligible Industrial Energy Use Shifted to Electricity</v>
      </c>
      <c r="D1186" s="6" t="s">
        <v>3039</v>
      </c>
      <c r="E1186" s="1" t="s">
        <v>3461</v>
      </c>
      <c r="F1186" t="s">
        <v>3000</v>
      </c>
      <c r="G1186" s="45" t="s">
        <v>3467</v>
      </c>
      <c r="H1186" s="47">
        <f t="shared" si="62"/>
        <v>1185</v>
      </c>
      <c r="I1186" s="324" t="s">
        <v>40</v>
      </c>
      <c r="J1186" s="255" t="str">
        <f>IF(ISBLANK(INDEX('Policy Characteristics'!D:D,MATCH($C1186,'Policy Characteristics'!$C:$C,0))),"",INDEX('Policy Characteristics'!D:D,MATCH($C1186,'Policy Characteristics'!$C:$C,0)))</f>
        <v>Electrification</v>
      </c>
      <c r="K1186" s="254" t="str">
        <f>IF(ISBLANK(INDEX('Policy Characteristics'!E:E,MATCH($C1186,'Policy Characteristics'!$C:$C,0))),"",INDEX('Policy Characteristics'!E:E,MATCH($C1186,'Policy Characteristics'!$C:$C,0)))</f>
        <v>indst shift to electricity</v>
      </c>
      <c r="L1186" s="261">
        <f>IF(ISBLANK(INDEX('Policy Characteristics'!F:F,MATCH($C1186,'Policy Characteristics'!$C:$C,0))),"",INDEX('Policy Characteristics'!F:F,MATCH($C1186,'Policy Characteristics'!$C:$C,0)))</f>
        <v>0</v>
      </c>
      <c r="M1186" s="261">
        <f>IF(ISBLANK(INDEX('Policy Characteristics'!G:G,MATCH($C1186,'Policy Characteristics'!$C:$C,0))),"",INDEX('Policy Characteristics'!G:G,MATCH($C1186,'Policy Characteristics'!$C:$C,0)))</f>
        <v>1</v>
      </c>
      <c r="N1186" s="261">
        <f>IF(ISBLANK(INDEX('Policy Characteristics'!H:H,MATCH($C1186,'Policy Characteristics'!$C:$C,0))),"",INDEX('Policy Characteristics'!H:H,MATCH($C1186,'Policy Characteristics'!$C:$C,0)))</f>
        <v>0.01</v>
      </c>
      <c r="O1186" s="254" t="str">
        <f>IF(ISBLANK(INDEX('Policy Characteristics'!I:I,MATCH($C1186,'Policy Characteristics'!$C:$C,0))),"",INDEX('Policy Characteristics'!I:I,MATCH($C1186,'Policy Characteristics'!$C:$C,0)))</f>
        <v>% of fuel shifted</v>
      </c>
      <c r="P1186" s="254" t="str">
        <f>IF(ISBLANK(INDEX('Policy Characteristics'!J:J,MATCH($C1186,'Policy Characteristics'!$C:$C,0))),"",INDEX('Policy Characteristics'!J:J,MATCH($C1186,'Policy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86" s="254" t="str">
        <f>IF(ISBLANK(INDEX('Policy Characteristics'!K:K,MATCH($C1186,'Policy Characteristics'!$C:$C,0))),"",INDEX('Policy Characteristics'!K:K,MATCH($C1186,'Policy Characteristics'!$C:$C,0)))</f>
        <v>industry-ag-main.html#fuel-switching</v>
      </c>
      <c r="R1186" s="254" t="str">
        <f>IF(ISBLANK(INDEX('Policy Characteristics'!L:L,MATCH($C1186,'Policy Characteristics'!$C:$C,0))),"",INDEX('Policy Characteristics'!L:L,MATCH($C1186,'Policy Characteristics'!$C:$C,0)))</f>
        <v>industry-elec-and-hydrogen.html</v>
      </c>
    </row>
    <row r="1187" spans="1:18" x14ac:dyDescent="0.25">
      <c r="A1187" s="254" t="str">
        <f>IF(ISBLANK(INDEX('Policy Characteristics'!A:A,MATCH($C1187,'Policy Characteristics'!$C:$C,0))),"",INDEX('Policy Characteristics'!A:A,MATCH($C1187,'Policy Characteristics'!$C:$C,0)))</f>
        <v>Industry</v>
      </c>
      <c r="B1187" s="262" t="str">
        <f>IF(ISBLANK(INDEX('Policy Characteristics'!B:B,MATCH($C1187,'Policy Characteristics'!$C:$C,0))),"",INDEX('Policy Characteristics'!B:B,MATCH($C1187,'Policy Characteristics'!$C:$C,0)))</f>
        <v>Electrification</v>
      </c>
      <c r="C1187" s="254" t="str">
        <f t="shared" si="61"/>
        <v>Fraction of Eligible Industrial Energy Use Shifted to Electricity</v>
      </c>
      <c r="D1187" s="6" t="s">
        <v>3039</v>
      </c>
      <c r="E1187" s="1" t="s">
        <v>3462</v>
      </c>
      <c r="F1187" t="s">
        <v>3000</v>
      </c>
      <c r="G1187" s="45" t="s">
        <v>3468</v>
      </c>
      <c r="H1187" s="47">
        <f t="shared" si="62"/>
        <v>1186</v>
      </c>
      <c r="I1187" s="324" t="s">
        <v>40</v>
      </c>
      <c r="J1187" s="255" t="str">
        <f>IF(ISBLANK(INDEX('Policy Characteristics'!D:D,MATCH($C1187,'Policy Characteristics'!$C:$C,0))),"",INDEX('Policy Characteristics'!D:D,MATCH($C1187,'Policy Characteristics'!$C:$C,0)))</f>
        <v>Electrification</v>
      </c>
      <c r="K1187" s="254" t="str">
        <f>IF(ISBLANK(INDEX('Policy Characteristics'!E:E,MATCH($C1187,'Policy Characteristics'!$C:$C,0))),"",INDEX('Policy Characteristics'!E:E,MATCH($C1187,'Policy Characteristics'!$C:$C,0)))</f>
        <v>indst shift to electricity</v>
      </c>
      <c r="L1187" s="261">
        <f>IF(ISBLANK(INDEX('Policy Characteristics'!F:F,MATCH($C1187,'Policy Characteristics'!$C:$C,0))),"",INDEX('Policy Characteristics'!F:F,MATCH($C1187,'Policy Characteristics'!$C:$C,0)))</f>
        <v>0</v>
      </c>
      <c r="M1187" s="261">
        <f>IF(ISBLANK(INDEX('Policy Characteristics'!G:G,MATCH($C1187,'Policy Characteristics'!$C:$C,0))),"",INDEX('Policy Characteristics'!G:G,MATCH($C1187,'Policy Characteristics'!$C:$C,0)))</f>
        <v>1</v>
      </c>
      <c r="N1187" s="261">
        <f>IF(ISBLANK(INDEX('Policy Characteristics'!H:H,MATCH($C1187,'Policy Characteristics'!$C:$C,0))),"",INDEX('Policy Characteristics'!H:H,MATCH($C1187,'Policy Characteristics'!$C:$C,0)))</f>
        <v>0.01</v>
      </c>
      <c r="O1187" s="254" t="str">
        <f>IF(ISBLANK(INDEX('Policy Characteristics'!I:I,MATCH($C1187,'Policy Characteristics'!$C:$C,0))),"",INDEX('Policy Characteristics'!I:I,MATCH($C1187,'Policy Characteristics'!$C:$C,0)))</f>
        <v>% of fuel shifted</v>
      </c>
      <c r="P1187" s="254" t="str">
        <f>IF(ISBLANK(INDEX('Policy Characteristics'!J:J,MATCH($C1187,'Policy Characteristics'!$C:$C,0))),"",INDEX('Policy Characteristics'!J:J,MATCH($C1187,'Policy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87" s="254" t="str">
        <f>IF(ISBLANK(INDEX('Policy Characteristics'!K:K,MATCH($C1187,'Policy Characteristics'!$C:$C,0))),"",INDEX('Policy Characteristics'!K:K,MATCH($C1187,'Policy Characteristics'!$C:$C,0)))</f>
        <v>industry-ag-main.html#fuel-switching</v>
      </c>
      <c r="R1187" s="254" t="str">
        <f>IF(ISBLANK(INDEX('Policy Characteristics'!L:L,MATCH($C1187,'Policy Characteristics'!$C:$C,0))),"",INDEX('Policy Characteristics'!L:L,MATCH($C1187,'Policy Characteristics'!$C:$C,0)))</f>
        <v>industry-elec-and-hydrogen.html</v>
      </c>
    </row>
    <row r="1188" spans="1:18" x14ac:dyDescent="0.25">
      <c r="A1188" s="254" t="str">
        <f>IF(ISBLANK(INDEX('Policy Characteristics'!A:A,MATCH($C1188,'Policy Characteristics'!$C:$C,0))),"",INDEX('Policy Characteristics'!A:A,MATCH($C1188,'Policy Characteristics'!$C:$C,0)))</f>
        <v>Industry</v>
      </c>
      <c r="B1188" s="262" t="str">
        <f>IF(ISBLANK(INDEX('Policy Characteristics'!B:B,MATCH($C1188,'Policy Characteristics'!$C:$C,0))),"",INDEX('Policy Characteristics'!B:B,MATCH($C1188,'Policy Characteristics'!$C:$C,0)))</f>
        <v>Electrification</v>
      </c>
      <c r="C1188" s="254" t="str">
        <f t="shared" si="61"/>
        <v>Fraction of Eligible Industrial Energy Use Shifted to Electricity</v>
      </c>
      <c r="D1188" s="6" t="s">
        <v>3039</v>
      </c>
      <c r="E1188" s="1" t="s">
        <v>3463</v>
      </c>
      <c r="F1188" t="s">
        <v>3000</v>
      </c>
      <c r="G1188" s="45" t="s">
        <v>3469</v>
      </c>
      <c r="H1188" s="47">
        <f t="shared" si="62"/>
        <v>1187</v>
      </c>
      <c r="I1188" s="324" t="s">
        <v>40</v>
      </c>
      <c r="J1188" s="255" t="str">
        <f>IF(ISBLANK(INDEX('Policy Characteristics'!D:D,MATCH($C1188,'Policy Characteristics'!$C:$C,0))),"",INDEX('Policy Characteristics'!D:D,MATCH($C1188,'Policy Characteristics'!$C:$C,0)))</f>
        <v>Electrification</v>
      </c>
      <c r="K1188" s="254" t="str">
        <f>IF(ISBLANK(INDEX('Policy Characteristics'!E:E,MATCH($C1188,'Policy Characteristics'!$C:$C,0))),"",INDEX('Policy Characteristics'!E:E,MATCH($C1188,'Policy Characteristics'!$C:$C,0)))</f>
        <v>indst shift to electricity</v>
      </c>
      <c r="L1188" s="261">
        <f>IF(ISBLANK(INDEX('Policy Characteristics'!F:F,MATCH($C1188,'Policy Characteristics'!$C:$C,0))),"",INDEX('Policy Characteristics'!F:F,MATCH($C1188,'Policy Characteristics'!$C:$C,0)))</f>
        <v>0</v>
      </c>
      <c r="M1188" s="261">
        <f>IF(ISBLANK(INDEX('Policy Characteristics'!G:G,MATCH($C1188,'Policy Characteristics'!$C:$C,0))),"",INDEX('Policy Characteristics'!G:G,MATCH($C1188,'Policy Characteristics'!$C:$C,0)))</f>
        <v>1</v>
      </c>
      <c r="N1188" s="261">
        <f>IF(ISBLANK(INDEX('Policy Characteristics'!H:H,MATCH($C1188,'Policy Characteristics'!$C:$C,0))),"",INDEX('Policy Characteristics'!H:H,MATCH($C1188,'Policy Characteristics'!$C:$C,0)))</f>
        <v>0.01</v>
      </c>
      <c r="O1188" s="254" t="str">
        <f>IF(ISBLANK(INDEX('Policy Characteristics'!I:I,MATCH($C1188,'Policy Characteristics'!$C:$C,0))),"",INDEX('Policy Characteristics'!I:I,MATCH($C1188,'Policy Characteristics'!$C:$C,0)))</f>
        <v>% of fuel shifted</v>
      </c>
      <c r="P1188" s="254" t="str">
        <f>IF(ISBLANK(INDEX('Policy Characteristics'!J:J,MATCH($C1188,'Policy Characteristics'!$C:$C,0))),"",INDEX('Policy Characteristics'!J:J,MATCH($C1188,'Policy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88" s="254" t="str">
        <f>IF(ISBLANK(INDEX('Policy Characteristics'!K:K,MATCH($C1188,'Policy Characteristics'!$C:$C,0))),"",INDEX('Policy Characteristics'!K:K,MATCH($C1188,'Policy Characteristics'!$C:$C,0)))</f>
        <v>industry-ag-main.html#fuel-switching</v>
      </c>
      <c r="R1188" s="254" t="str">
        <f>IF(ISBLANK(INDEX('Policy Characteristics'!L:L,MATCH($C1188,'Policy Characteristics'!$C:$C,0))),"",INDEX('Policy Characteristics'!L:L,MATCH($C1188,'Policy Characteristics'!$C:$C,0)))</f>
        <v>industry-elec-and-hydrogen.html</v>
      </c>
    </row>
    <row r="1189" spans="1:18" x14ac:dyDescent="0.25">
      <c r="A1189" s="254" t="str">
        <f>IF(ISBLANK(INDEX('Policy Characteristics'!A:A,MATCH($C1189,'Policy Characteristics'!$C:$C,0))),"",INDEX('Policy Characteristics'!A:A,MATCH($C1189,'Policy Characteristics'!$C:$C,0)))</f>
        <v>Industry</v>
      </c>
      <c r="B1189" s="262" t="str">
        <f>IF(ISBLANK(INDEX('Policy Characteristics'!B:B,MATCH($C1189,'Policy Characteristics'!$C:$C,0))),"",INDEX('Policy Characteristics'!B:B,MATCH($C1189,'Policy Characteristics'!$C:$C,0)))</f>
        <v>Electrification</v>
      </c>
      <c r="C1189" s="254" t="str">
        <f t="shared" si="61"/>
        <v>Fraction of Eligible Industrial Energy Use Shifted to Electricity</v>
      </c>
      <c r="D1189" s="6" t="s">
        <v>3039</v>
      </c>
      <c r="E1189" s="1" t="s">
        <v>3464</v>
      </c>
      <c r="F1189" t="s">
        <v>3000</v>
      </c>
      <c r="G1189" s="45" t="s">
        <v>3470</v>
      </c>
      <c r="H1189" s="47">
        <f t="shared" si="62"/>
        <v>1188</v>
      </c>
      <c r="I1189" s="324" t="s">
        <v>40</v>
      </c>
      <c r="J1189" s="255" t="str">
        <f>IF(ISBLANK(INDEX('Policy Characteristics'!D:D,MATCH($C1189,'Policy Characteristics'!$C:$C,0))),"",INDEX('Policy Characteristics'!D:D,MATCH($C1189,'Policy Characteristics'!$C:$C,0)))</f>
        <v>Electrification</v>
      </c>
      <c r="K1189" s="254" t="str">
        <f>IF(ISBLANK(INDEX('Policy Characteristics'!E:E,MATCH($C1189,'Policy Characteristics'!$C:$C,0))),"",INDEX('Policy Characteristics'!E:E,MATCH($C1189,'Policy Characteristics'!$C:$C,0)))</f>
        <v>indst shift to electricity</v>
      </c>
      <c r="L1189" s="261">
        <f>IF(ISBLANK(INDEX('Policy Characteristics'!F:F,MATCH($C1189,'Policy Characteristics'!$C:$C,0))),"",INDEX('Policy Characteristics'!F:F,MATCH($C1189,'Policy Characteristics'!$C:$C,0)))</f>
        <v>0</v>
      </c>
      <c r="M1189" s="261">
        <f>IF(ISBLANK(INDEX('Policy Characteristics'!G:G,MATCH($C1189,'Policy Characteristics'!$C:$C,0))),"",INDEX('Policy Characteristics'!G:G,MATCH($C1189,'Policy Characteristics'!$C:$C,0)))</f>
        <v>1</v>
      </c>
      <c r="N1189" s="261">
        <f>IF(ISBLANK(INDEX('Policy Characteristics'!H:H,MATCH($C1189,'Policy Characteristics'!$C:$C,0))),"",INDEX('Policy Characteristics'!H:H,MATCH($C1189,'Policy Characteristics'!$C:$C,0)))</f>
        <v>0.01</v>
      </c>
      <c r="O1189" s="254" t="str">
        <f>IF(ISBLANK(INDEX('Policy Characteristics'!I:I,MATCH($C1189,'Policy Characteristics'!$C:$C,0))),"",INDEX('Policy Characteristics'!I:I,MATCH($C1189,'Policy Characteristics'!$C:$C,0)))</f>
        <v>% of fuel shifted</v>
      </c>
      <c r="P1189" s="254" t="str">
        <f>IF(ISBLANK(INDEX('Policy Characteristics'!J:J,MATCH($C1189,'Policy Characteristics'!$C:$C,0))),"",INDEX('Policy Characteristics'!J:J,MATCH($C1189,'Policy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89" s="254" t="str">
        <f>IF(ISBLANK(INDEX('Policy Characteristics'!K:K,MATCH($C1189,'Policy Characteristics'!$C:$C,0))),"",INDEX('Policy Characteristics'!K:K,MATCH($C1189,'Policy Characteristics'!$C:$C,0)))</f>
        <v>industry-ag-main.html#fuel-switching</v>
      </c>
      <c r="R1189" s="254" t="str">
        <f>IF(ISBLANK(INDEX('Policy Characteristics'!L:L,MATCH($C1189,'Policy Characteristics'!$C:$C,0))),"",INDEX('Policy Characteristics'!L:L,MATCH($C1189,'Policy Characteristics'!$C:$C,0)))</f>
        <v>industry-elec-and-hydrogen.html</v>
      </c>
    </row>
    <row r="1190" spans="1:18" x14ac:dyDescent="0.25">
      <c r="A1190" s="254" t="str">
        <f>IF(ISBLANK(INDEX('Policy Characteristics'!A:A,MATCH($C1190,'Policy Characteristics'!$C:$C,0))),"",INDEX('Policy Characteristics'!A:A,MATCH($C1190,'Policy Characteristics'!$C:$C,0)))</f>
        <v>Industry</v>
      </c>
      <c r="B1190" s="262" t="str">
        <f>IF(ISBLANK(INDEX('Policy Characteristics'!B:B,MATCH($C1190,'Policy Characteristics'!$C:$C,0))),"",INDEX('Policy Characteristics'!B:B,MATCH($C1190,'Policy Characteristics'!$C:$C,0)))</f>
        <v>Electrification</v>
      </c>
      <c r="C1190" s="254" t="str">
        <f t="shared" ref="C1190" si="63">C$944</f>
        <v>Fraction of Eligible Industrial Energy Use Shifted to Electricity</v>
      </c>
      <c r="D1190" s="6" t="s">
        <v>3039</v>
      </c>
      <c r="E1190" s="1" t="s">
        <v>3570</v>
      </c>
      <c r="F1190" t="s">
        <v>3000</v>
      </c>
      <c r="G1190" s="45" t="s">
        <v>3471</v>
      </c>
      <c r="H1190" s="47">
        <f t="shared" si="62"/>
        <v>1189</v>
      </c>
      <c r="I1190" s="324" t="s">
        <v>40</v>
      </c>
      <c r="J1190" s="255" t="str">
        <f>IF(ISBLANK(INDEX('Policy Characteristics'!D:D,MATCH($C1190,'Policy Characteristics'!$C:$C,0))),"",INDEX('Policy Characteristics'!D:D,MATCH($C1190,'Policy Characteristics'!$C:$C,0)))</f>
        <v>Electrification</v>
      </c>
      <c r="K1190" s="254" t="str">
        <f>IF(ISBLANK(INDEX('Policy Characteristics'!E:E,MATCH($C1190,'Policy Characteristics'!$C:$C,0))),"",INDEX('Policy Characteristics'!E:E,MATCH($C1190,'Policy Characteristics'!$C:$C,0)))</f>
        <v>indst shift to electricity</v>
      </c>
      <c r="L1190" s="261">
        <f>IF(ISBLANK(INDEX('Policy Characteristics'!F:F,MATCH($C1190,'Policy Characteristics'!$C:$C,0))),"",INDEX('Policy Characteristics'!F:F,MATCH($C1190,'Policy Characteristics'!$C:$C,0)))</f>
        <v>0</v>
      </c>
      <c r="M1190" s="261">
        <f>IF(ISBLANK(INDEX('Policy Characteristics'!G:G,MATCH($C1190,'Policy Characteristics'!$C:$C,0))),"",INDEX('Policy Characteristics'!G:G,MATCH($C1190,'Policy Characteristics'!$C:$C,0)))</f>
        <v>1</v>
      </c>
      <c r="N1190" s="261">
        <f>IF(ISBLANK(INDEX('Policy Characteristics'!H:H,MATCH($C1190,'Policy Characteristics'!$C:$C,0))),"",INDEX('Policy Characteristics'!H:H,MATCH($C1190,'Policy Characteristics'!$C:$C,0)))</f>
        <v>0.01</v>
      </c>
      <c r="O1190" s="254" t="str">
        <f>IF(ISBLANK(INDEX('Policy Characteristics'!I:I,MATCH($C1190,'Policy Characteristics'!$C:$C,0))),"",INDEX('Policy Characteristics'!I:I,MATCH($C1190,'Policy Characteristics'!$C:$C,0)))</f>
        <v>% of fuel shifted</v>
      </c>
      <c r="P1190" s="254" t="str">
        <f>IF(ISBLANK(INDEX('Policy Characteristics'!J:J,MATCH($C1190,'Policy Characteristics'!$C:$C,0))),"",INDEX('Policy Characteristics'!J:J,MATCH($C1190,'Policy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90" s="254" t="str">
        <f>IF(ISBLANK(INDEX('Policy Characteristics'!K:K,MATCH($C1190,'Policy Characteristics'!$C:$C,0))),"",INDEX('Policy Characteristics'!K:K,MATCH($C1190,'Policy Characteristics'!$C:$C,0)))</f>
        <v>industry-ag-main.html#fuel-switching</v>
      </c>
      <c r="R1190" s="254" t="str">
        <f>IF(ISBLANK(INDEX('Policy Characteristics'!L:L,MATCH($C1190,'Policy Characteristics'!$C:$C,0))),"",INDEX('Policy Characteristics'!L:L,MATCH($C1190,'Policy Characteristics'!$C:$C,0)))</f>
        <v>industry-elec-and-hydrogen.html</v>
      </c>
    </row>
    <row r="1191" spans="1:18" x14ac:dyDescent="0.25">
      <c r="A1191" s="254" t="str">
        <f>IF(ISBLANK(INDEX('Policy Characteristics'!A:A,MATCH($C1191,'Policy Characteristics'!$C:$C,0))),"",INDEX('Policy Characteristics'!A:A,MATCH($C1191,'Policy Characteristics'!$C:$C,0)))</f>
        <v>Industry</v>
      </c>
      <c r="B1191" s="262" t="str">
        <f>IF(ISBLANK(INDEX('Policy Characteristics'!B:B,MATCH($C1191,'Policy Characteristics'!$C:$C,0))),"",INDEX('Policy Characteristics'!B:B,MATCH($C1191,'Policy Characteristics'!$C:$C,0)))</f>
        <v>Electrification</v>
      </c>
      <c r="C1191" s="254" t="str">
        <f t="shared" si="61"/>
        <v>Fraction of Eligible Industrial Energy Use Shifted to Electricity</v>
      </c>
      <c r="D1191" s="6" t="s">
        <v>3039</v>
      </c>
      <c r="E1191" s="1" t="s">
        <v>3915</v>
      </c>
      <c r="F1191" t="s">
        <v>3000</v>
      </c>
      <c r="G1191" s="45" t="s">
        <v>3891</v>
      </c>
      <c r="H1191" s="47">
        <f t="shared" si="62"/>
        <v>1190</v>
      </c>
      <c r="I1191" s="324" t="s">
        <v>40</v>
      </c>
      <c r="J1191" s="255" t="str">
        <f>IF(ISBLANK(INDEX('Policy Characteristics'!D:D,MATCH($C1191,'Policy Characteristics'!$C:$C,0))),"",INDEX('Policy Characteristics'!D:D,MATCH($C1191,'Policy Characteristics'!$C:$C,0)))</f>
        <v>Electrification</v>
      </c>
      <c r="K1191" s="254" t="str">
        <f>IF(ISBLANK(INDEX('Policy Characteristics'!E:E,MATCH($C1191,'Policy Characteristics'!$C:$C,0))),"",INDEX('Policy Characteristics'!E:E,MATCH($C1191,'Policy Characteristics'!$C:$C,0)))</f>
        <v>indst shift to electricity</v>
      </c>
      <c r="L1191" s="261">
        <f>IF(ISBLANK(INDEX('Policy Characteristics'!F:F,MATCH($C1191,'Policy Characteristics'!$C:$C,0))),"",INDEX('Policy Characteristics'!F:F,MATCH($C1191,'Policy Characteristics'!$C:$C,0)))</f>
        <v>0</v>
      </c>
      <c r="M1191" s="261">
        <f>IF(ISBLANK(INDEX('Policy Characteristics'!G:G,MATCH($C1191,'Policy Characteristics'!$C:$C,0))),"",INDEX('Policy Characteristics'!G:G,MATCH($C1191,'Policy Characteristics'!$C:$C,0)))</f>
        <v>1</v>
      </c>
      <c r="N1191" s="261">
        <f>IF(ISBLANK(INDEX('Policy Characteristics'!H:H,MATCH($C1191,'Policy Characteristics'!$C:$C,0))),"",INDEX('Policy Characteristics'!H:H,MATCH($C1191,'Policy Characteristics'!$C:$C,0)))</f>
        <v>0.01</v>
      </c>
      <c r="O1191" s="254" t="str">
        <f>IF(ISBLANK(INDEX('Policy Characteristics'!I:I,MATCH($C1191,'Policy Characteristics'!$C:$C,0))),"",INDEX('Policy Characteristics'!I:I,MATCH($C1191,'Policy Characteristics'!$C:$C,0)))</f>
        <v>% of fuel shifted</v>
      </c>
      <c r="P1191" s="254" t="str">
        <f>IF(ISBLANK(INDEX('Policy Characteristics'!J:J,MATCH($C1191,'Policy Characteristics'!$C:$C,0))),"",INDEX('Policy Characteristics'!J:J,MATCH($C1191,'Policy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91" s="254" t="str">
        <f>IF(ISBLANK(INDEX('Policy Characteristics'!K:K,MATCH($C1191,'Policy Characteristics'!$C:$C,0))),"",INDEX('Policy Characteristics'!K:K,MATCH($C1191,'Policy Characteristics'!$C:$C,0)))</f>
        <v>industry-ag-main.html#fuel-switching</v>
      </c>
      <c r="R1191" s="254" t="str">
        <f>IF(ISBLANK(INDEX('Policy Characteristics'!L:L,MATCH($C1191,'Policy Characteristics'!$C:$C,0))),"",INDEX('Policy Characteristics'!L:L,MATCH($C1191,'Policy Characteristics'!$C:$C,0)))</f>
        <v>industry-elec-and-hydrogen.html</v>
      </c>
    </row>
    <row r="1192" spans="1:18" x14ac:dyDescent="0.25">
      <c r="A1192" s="254" t="str">
        <f>IF(ISBLANK(INDEX('Policy Characteristics'!A:A,MATCH($C1192,'Policy Characteristics'!$C:$C,0))),"",INDEX('Policy Characteristics'!A:A,MATCH($C1192,'Policy Characteristics'!$C:$C,0)))</f>
        <v>Industry</v>
      </c>
      <c r="B1192" s="262" t="str">
        <f>IF(ISBLANK(INDEX('Policy Characteristics'!B:B,MATCH($C1192,'Policy Characteristics'!$C:$C,0))),"",INDEX('Policy Characteristics'!B:B,MATCH($C1192,'Policy Characteristics'!$C:$C,0)))</f>
        <v>Electrification</v>
      </c>
      <c r="C1192" s="254" t="str">
        <f t="shared" si="61"/>
        <v>Fraction of Eligible Industrial Energy Use Shifted to Electricity</v>
      </c>
      <c r="D1192" s="6" t="s">
        <v>3039</v>
      </c>
      <c r="E1192" s="1" t="s">
        <v>3916</v>
      </c>
      <c r="F1192" t="s">
        <v>3000</v>
      </c>
      <c r="G1192" s="45" t="s">
        <v>3890</v>
      </c>
      <c r="H1192" s="47">
        <f t="shared" si="62"/>
        <v>1191</v>
      </c>
      <c r="I1192" s="324" t="s">
        <v>40</v>
      </c>
      <c r="J1192" s="255" t="str">
        <f>IF(ISBLANK(INDEX('Policy Characteristics'!D:D,MATCH($C1192,'Policy Characteristics'!$C:$C,0))),"",INDEX('Policy Characteristics'!D:D,MATCH($C1192,'Policy Characteristics'!$C:$C,0)))</f>
        <v>Electrification</v>
      </c>
      <c r="K1192" s="254" t="str">
        <f>IF(ISBLANK(INDEX('Policy Characteristics'!E:E,MATCH($C1192,'Policy Characteristics'!$C:$C,0))),"",INDEX('Policy Characteristics'!E:E,MATCH($C1192,'Policy Characteristics'!$C:$C,0)))</f>
        <v>indst shift to electricity</v>
      </c>
      <c r="L1192" s="261">
        <f>IF(ISBLANK(INDEX('Policy Characteristics'!F:F,MATCH($C1192,'Policy Characteristics'!$C:$C,0))),"",INDEX('Policy Characteristics'!F:F,MATCH($C1192,'Policy Characteristics'!$C:$C,0)))</f>
        <v>0</v>
      </c>
      <c r="M1192" s="261">
        <f>IF(ISBLANK(INDEX('Policy Characteristics'!G:G,MATCH($C1192,'Policy Characteristics'!$C:$C,0))),"",INDEX('Policy Characteristics'!G:G,MATCH($C1192,'Policy Characteristics'!$C:$C,0)))</f>
        <v>1</v>
      </c>
      <c r="N1192" s="261">
        <f>IF(ISBLANK(INDEX('Policy Characteristics'!H:H,MATCH($C1192,'Policy Characteristics'!$C:$C,0))),"",INDEX('Policy Characteristics'!H:H,MATCH($C1192,'Policy Characteristics'!$C:$C,0)))</f>
        <v>0.01</v>
      </c>
      <c r="O1192" s="254" t="str">
        <f>IF(ISBLANK(INDEX('Policy Characteristics'!I:I,MATCH($C1192,'Policy Characteristics'!$C:$C,0))),"",INDEX('Policy Characteristics'!I:I,MATCH($C1192,'Policy Characteristics'!$C:$C,0)))</f>
        <v>% of fuel shifted</v>
      </c>
      <c r="P1192" s="254" t="str">
        <f>IF(ISBLANK(INDEX('Policy Characteristics'!J:J,MATCH($C1192,'Policy Characteristics'!$C:$C,0))),"",INDEX('Policy Characteristics'!J:J,MATCH($C1192,'Policy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92" s="254" t="str">
        <f>IF(ISBLANK(INDEX('Policy Characteristics'!K:K,MATCH($C1192,'Policy Characteristics'!$C:$C,0))),"",INDEX('Policy Characteristics'!K:K,MATCH($C1192,'Policy Characteristics'!$C:$C,0)))</f>
        <v>industry-ag-main.html#fuel-switching</v>
      </c>
      <c r="R1192" s="254" t="str">
        <f>IF(ISBLANK(INDEX('Policy Characteristics'!L:L,MATCH($C1192,'Policy Characteristics'!$C:$C,0))),"",INDEX('Policy Characteristics'!L:L,MATCH($C1192,'Policy Characteristics'!$C:$C,0)))</f>
        <v>industry-elec-and-hydrogen.html</v>
      </c>
    </row>
    <row r="1193" spans="1:18" x14ac:dyDescent="0.25">
      <c r="A1193" s="254" t="str">
        <f>IF(ISBLANK(INDEX('Policy Characteristics'!A:A,MATCH($C1193,'Policy Characteristics'!$C:$C,0))),"",INDEX('Policy Characteristics'!A:A,MATCH($C1193,'Policy Characteristics'!$C:$C,0)))</f>
        <v>Industry</v>
      </c>
      <c r="B1193" s="262" t="str">
        <f>IF(ISBLANK(INDEX('Policy Characteristics'!B:B,MATCH($C1193,'Policy Characteristics'!$C:$C,0))),"",INDEX('Policy Characteristics'!B:B,MATCH($C1193,'Policy Characteristics'!$C:$C,0)))</f>
        <v>Electrification</v>
      </c>
      <c r="C1193" s="254" t="str">
        <f t="shared" si="61"/>
        <v>Fraction of Eligible Industrial Energy Use Shifted to Electricity</v>
      </c>
      <c r="D1193" s="6" t="s">
        <v>3039</v>
      </c>
      <c r="E1193" s="1" t="s">
        <v>3917</v>
      </c>
      <c r="F1193" t="s">
        <v>3000</v>
      </c>
      <c r="G1193" s="45" t="s">
        <v>3892</v>
      </c>
      <c r="H1193" s="47">
        <f t="shared" si="62"/>
        <v>1192</v>
      </c>
      <c r="I1193" s="324" t="s">
        <v>40</v>
      </c>
      <c r="J1193" s="255" t="str">
        <f>IF(ISBLANK(INDEX('Policy Characteristics'!D:D,MATCH($C1193,'Policy Characteristics'!$C:$C,0))),"",INDEX('Policy Characteristics'!D:D,MATCH($C1193,'Policy Characteristics'!$C:$C,0)))</f>
        <v>Electrification</v>
      </c>
      <c r="K1193" s="254" t="str">
        <f>IF(ISBLANK(INDEX('Policy Characteristics'!E:E,MATCH($C1193,'Policy Characteristics'!$C:$C,0))),"",INDEX('Policy Characteristics'!E:E,MATCH($C1193,'Policy Characteristics'!$C:$C,0)))</f>
        <v>indst shift to electricity</v>
      </c>
      <c r="L1193" s="261">
        <f>IF(ISBLANK(INDEX('Policy Characteristics'!F:F,MATCH($C1193,'Policy Characteristics'!$C:$C,0))),"",INDEX('Policy Characteristics'!F:F,MATCH($C1193,'Policy Characteristics'!$C:$C,0)))</f>
        <v>0</v>
      </c>
      <c r="M1193" s="261">
        <f>IF(ISBLANK(INDEX('Policy Characteristics'!G:G,MATCH($C1193,'Policy Characteristics'!$C:$C,0))),"",INDEX('Policy Characteristics'!G:G,MATCH($C1193,'Policy Characteristics'!$C:$C,0)))</f>
        <v>1</v>
      </c>
      <c r="N1193" s="261">
        <f>IF(ISBLANK(INDEX('Policy Characteristics'!H:H,MATCH($C1193,'Policy Characteristics'!$C:$C,0))),"",INDEX('Policy Characteristics'!H:H,MATCH($C1193,'Policy Characteristics'!$C:$C,0)))</f>
        <v>0.01</v>
      </c>
      <c r="O1193" s="254" t="str">
        <f>IF(ISBLANK(INDEX('Policy Characteristics'!I:I,MATCH($C1193,'Policy Characteristics'!$C:$C,0))),"",INDEX('Policy Characteristics'!I:I,MATCH($C1193,'Policy Characteristics'!$C:$C,0)))</f>
        <v>% of fuel shifted</v>
      </c>
      <c r="P1193" s="254" t="str">
        <f>IF(ISBLANK(INDEX('Policy Characteristics'!J:J,MATCH($C1193,'Policy Characteristics'!$C:$C,0))),"",INDEX('Policy Characteristics'!J:J,MATCH($C1193,'Policy Characteristics'!$C:$C,0)))</f>
        <v>**Description:** This policy reduces greenhouse gas emissions from the selected industry by switching the fuels used by newly sold industrial equipment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1193" s="254" t="str">
        <f>IF(ISBLANK(INDEX('Policy Characteristics'!K:K,MATCH($C1193,'Policy Characteristics'!$C:$C,0))),"",INDEX('Policy Characteristics'!K:K,MATCH($C1193,'Policy Characteristics'!$C:$C,0)))</f>
        <v>industry-ag-main.html#fuel-switching</v>
      </c>
      <c r="R1193" s="254" t="str">
        <f>IF(ISBLANK(INDEX('Policy Characteristics'!L:L,MATCH($C1193,'Policy Characteristics'!$C:$C,0))),"",INDEX('Policy Characteristics'!L:L,MATCH($C1193,'Policy Characteristics'!$C:$C,0)))</f>
        <v>industry-elec-and-hydrogen.html</v>
      </c>
    </row>
    <row r="1194" spans="1:18" s="2" customFormat="1" x14ac:dyDescent="0.25">
      <c r="A1194" s="254" t="str">
        <f>IF(ISBLANK(INDEX('Policy Characteristics'!A:A,MATCH($C1194,'Policy Characteristics'!$C:$C,0))),"",INDEX('Policy Characteristics'!A:A,MATCH($C1194,'Policy Characteristics'!$C:$C,0)))</f>
        <v>Industry</v>
      </c>
      <c r="B1194" s="262" t="str">
        <f>IF(ISBLANK(INDEX('Policy Characteristics'!B:B,MATCH($C1194,'Policy Characteristics'!$C:$C,0))),"",INDEX('Policy Characteristics'!B:B,MATCH($C1194,'Policy Characteristics'!$C:$C,0)))</f>
        <v>F-Gas Substitution</v>
      </c>
      <c r="C1194" s="317" t="s">
        <v>2742</v>
      </c>
      <c r="D1194" s="6"/>
      <c r="E1194" s="6"/>
      <c r="F1194" s="6"/>
      <c r="G1194" s="6"/>
      <c r="H1194" s="47">
        <f t="shared" si="62"/>
        <v>1193</v>
      </c>
      <c r="I1194" s="324" t="s">
        <v>40</v>
      </c>
      <c r="J1194" s="255" t="str">
        <f>IF(ISBLANK(INDEX('Policy Characteristics'!D:D,MATCH($C1194,'Policy Characteristics'!$C:$C,0))),"",INDEX('Policy Characteristics'!D:D,MATCH($C1194,'Policy Characteristics'!$C:$C,0)))</f>
        <v>F-gas Measures</v>
      </c>
      <c r="K1194" s="254" t="str">
        <f>IF(ISBLANK(INDEX('Policy Characteristics'!E:E,MATCH($C1194,'Policy Characteristics'!$C:$C,0))),"",INDEX('Policy Characteristics'!E:E,MATCH($C1194,'Policy Characteristics'!$C:$C,0)))</f>
        <v>indst f gas substitution</v>
      </c>
      <c r="L1194" s="261">
        <f>IF(ISBLANK(INDEX('Policy Characteristics'!F:F,MATCH($C1194,'Policy Characteristics'!$C:$C,0))),"",INDEX('Policy Characteristics'!F:F,MATCH($C1194,'Policy Characteristics'!$C:$C,0)))</f>
        <v>0</v>
      </c>
      <c r="M1194" s="261">
        <f>IF(ISBLANK(INDEX('Policy Characteristics'!G:G,MATCH($C1194,'Policy Characteristics'!$C:$C,0))),"",INDEX('Policy Characteristics'!G:G,MATCH($C1194,'Policy Characteristics'!$C:$C,0)))</f>
        <v>1</v>
      </c>
      <c r="N1194" s="261">
        <f>IF(ISBLANK(INDEX('Policy Characteristics'!H:H,MATCH($C1194,'Policy Characteristics'!$C:$C,0))),"",INDEX('Policy Characteristics'!H:H,MATCH($C1194,'Policy Characteristics'!$C:$C,0)))</f>
        <v>0.01</v>
      </c>
      <c r="O1194" s="254" t="str">
        <f>IF(ISBLANK(INDEX('Policy Characteristics'!I:I,MATCH($C1194,'Policy Characteristics'!$C:$C,0))),"",INDEX('Policy Characteristics'!I:I,MATCH($C1194,'Policy Characteristics'!$C:$C,0)))</f>
        <v>% of potential achieved</v>
      </c>
      <c r="P1194" s="254" t="str">
        <f>IF(ISBLANK(INDEX('Policy Characteristics'!J:J,MATCH($C1194,'Policy Characteristics'!$C:$C,0))),"",INDEX('Policy Characteristics'!J:J,MATCH($C1194,'Policy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94" s="254" t="str">
        <f>IF(ISBLANK(INDEX('Policy Characteristics'!K:K,MATCH($C1194,'Policy Characteristics'!$C:$C,0))),"",INDEX('Policy Characteristics'!K:K,MATCH($C1194,'Policy Characteristics'!$C:$C,0)))</f>
        <v>industry-ag-main.html#avoid-f-gases</v>
      </c>
      <c r="R1194" s="254" t="str">
        <f>IF(ISBLANK(INDEX('Policy Characteristics'!L:L,MATCH($C1194,'Policy Characteristics'!$C:$C,0))),"",INDEX('Policy Characteristics'!L:L,MATCH($C1194,'Policy Characteristics'!$C:$C,0)))</f>
        <v>avoid-f-gases.html</v>
      </c>
    </row>
    <row r="1195" spans="1:18" s="2" customFormat="1" x14ac:dyDescent="0.25">
      <c r="A1195" s="254" t="str">
        <f>IF(ISBLANK(INDEX('Policy Characteristics'!A:A,MATCH($C1195,'Policy Characteristics'!$C:$C,0))),"",INDEX('Policy Characteristics'!A:A,MATCH($C1195,'Policy Characteristics'!$C:$C,0)))</f>
        <v>Industry</v>
      </c>
      <c r="B1195" s="262" t="str">
        <f>IF(ISBLANK(INDEX('Policy Characteristics'!B:B,MATCH($C1195,'Policy Characteristics'!$C:$C,0))),"",INDEX('Policy Characteristics'!B:B,MATCH($C1195,'Policy Characteristics'!$C:$C,0)))</f>
        <v>F-Gas Destruction</v>
      </c>
      <c r="C1195" s="317" t="s">
        <v>2743</v>
      </c>
      <c r="D1195" s="6"/>
      <c r="E1195" s="6"/>
      <c r="F1195" s="6"/>
      <c r="G1195" s="6"/>
      <c r="H1195" s="47">
        <f t="shared" si="62"/>
        <v>1194</v>
      </c>
      <c r="I1195" s="324" t="s">
        <v>40</v>
      </c>
      <c r="J1195" s="255" t="str">
        <f>IF(ISBLANK(INDEX('Policy Characteristics'!D:D,MATCH($C1195,'Policy Characteristics'!$C:$C,0))),"",INDEX('Policy Characteristics'!D:D,MATCH($C1195,'Policy Characteristics'!$C:$C,0)))</f>
        <v>F-gas Measures</v>
      </c>
      <c r="K1195" s="254" t="str">
        <f>IF(ISBLANK(INDEX('Policy Characteristics'!E:E,MATCH($C1195,'Policy Characteristics'!$C:$C,0))),"",INDEX('Policy Characteristics'!E:E,MATCH($C1195,'Policy Characteristics'!$C:$C,0)))</f>
        <v>indst f gas destruction</v>
      </c>
      <c r="L1195" s="261">
        <f>IF(ISBLANK(INDEX('Policy Characteristics'!F:F,MATCH($C1195,'Policy Characteristics'!$C:$C,0))),"",INDEX('Policy Characteristics'!F:F,MATCH($C1195,'Policy Characteristics'!$C:$C,0)))</f>
        <v>0</v>
      </c>
      <c r="M1195" s="261">
        <f>IF(ISBLANK(INDEX('Policy Characteristics'!G:G,MATCH($C1195,'Policy Characteristics'!$C:$C,0))),"",INDEX('Policy Characteristics'!G:G,MATCH($C1195,'Policy Characteristics'!$C:$C,0)))</f>
        <v>1</v>
      </c>
      <c r="N1195" s="261">
        <f>IF(ISBLANK(INDEX('Policy Characteristics'!H:H,MATCH($C1195,'Policy Characteristics'!$C:$C,0))),"",INDEX('Policy Characteristics'!H:H,MATCH($C1195,'Policy Characteristics'!$C:$C,0)))</f>
        <v>0.01</v>
      </c>
      <c r="O1195" s="254" t="str">
        <f>IF(ISBLANK(INDEX('Policy Characteristics'!I:I,MATCH($C1195,'Policy Characteristics'!$C:$C,0))),"",INDEX('Policy Characteristics'!I:I,MATCH($C1195,'Policy Characteristics'!$C:$C,0)))</f>
        <v>% of potential achieved</v>
      </c>
      <c r="P1195" s="254" t="str">
        <f>IF(ISBLANK(INDEX('Policy Characteristics'!J:J,MATCH($C1195,'Policy Characteristics'!$C:$C,0))),"",INDEX('Policy Characteristics'!J:J,MATCH($C1195,'Policy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95" s="254" t="str">
        <f>IF(ISBLANK(INDEX('Policy Characteristics'!K:K,MATCH($C1195,'Policy Characteristics'!$C:$C,0))),"",INDEX('Policy Characteristics'!K:K,MATCH($C1195,'Policy Characteristics'!$C:$C,0)))</f>
        <v>industry-ag-main.html#avoid-f-gases</v>
      </c>
      <c r="R1195" s="254" t="str">
        <f>IF(ISBLANK(INDEX('Policy Characteristics'!L:L,MATCH($C1195,'Policy Characteristics'!$C:$C,0))),"",INDEX('Policy Characteristics'!L:L,MATCH($C1195,'Policy Characteristics'!$C:$C,0)))</f>
        <v>avoid-f-gases.html</v>
      </c>
    </row>
    <row r="1196" spans="1:18" s="2" customFormat="1" x14ac:dyDescent="0.25">
      <c r="A1196" s="254" t="str">
        <f>IF(ISBLANK(INDEX('Policy Characteristics'!A:A,MATCH($C1196,'Policy Characteristics'!$C:$C,0))),"",INDEX('Policy Characteristics'!A:A,MATCH($C1196,'Policy Characteristics'!$C:$C,0)))</f>
        <v>Industry</v>
      </c>
      <c r="B1196" s="262" t="str">
        <f>IF(ISBLANK(INDEX('Policy Characteristics'!B:B,MATCH($C1196,'Policy Characteristics'!$C:$C,0))),"",INDEX('Policy Characteristics'!B:B,MATCH($C1196,'Policy Characteristics'!$C:$C,0)))</f>
        <v>F-Gas Recovery</v>
      </c>
      <c r="C1196" s="317" t="s">
        <v>2744</v>
      </c>
      <c r="D1196" s="6"/>
      <c r="E1196" s="6"/>
      <c r="F1196" s="6"/>
      <c r="G1196" s="6"/>
      <c r="H1196" s="47">
        <f t="shared" si="62"/>
        <v>1195</v>
      </c>
      <c r="I1196" s="324" t="s">
        <v>40</v>
      </c>
      <c r="J1196" s="255" t="str">
        <f>IF(ISBLANK(INDEX('Policy Characteristics'!D:D,MATCH($C1196,'Policy Characteristics'!$C:$C,0))),"",INDEX('Policy Characteristics'!D:D,MATCH($C1196,'Policy Characteristics'!$C:$C,0)))</f>
        <v>F-gas Measures</v>
      </c>
      <c r="K1196" s="254" t="str">
        <f>IF(ISBLANK(INDEX('Policy Characteristics'!E:E,MATCH($C1196,'Policy Characteristics'!$C:$C,0))),"",INDEX('Policy Characteristics'!E:E,MATCH($C1196,'Policy Characteristics'!$C:$C,0)))</f>
        <v>indst f gas recovery</v>
      </c>
      <c r="L1196" s="261">
        <f>IF(ISBLANK(INDEX('Policy Characteristics'!F:F,MATCH($C1196,'Policy Characteristics'!$C:$C,0))),"",INDEX('Policy Characteristics'!F:F,MATCH($C1196,'Policy Characteristics'!$C:$C,0)))</f>
        <v>0</v>
      </c>
      <c r="M1196" s="261">
        <f>IF(ISBLANK(INDEX('Policy Characteristics'!G:G,MATCH($C1196,'Policy Characteristics'!$C:$C,0))),"",INDEX('Policy Characteristics'!G:G,MATCH($C1196,'Policy Characteristics'!$C:$C,0)))</f>
        <v>1</v>
      </c>
      <c r="N1196" s="261">
        <f>IF(ISBLANK(INDEX('Policy Characteristics'!H:H,MATCH($C1196,'Policy Characteristics'!$C:$C,0))),"",INDEX('Policy Characteristics'!H:H,MATCH($C1196,'Policy Characteristics'!$C:$C,0)))</f>
        <v>0.01</v>
      </c>
      <c r="O1196" s="254" t="str">
        <f>IF(ISBLANK(INDEX('Policy Characteristics'!I:I,MATCH($C1196,'Policy Characteristics'!$C:$C,0))),"",INDEX('Policy Characteristics'!I:I,MATCH($C1196,'Policy Characteristics'!$C:$C,0)))</f>
        <v>% of potential achieved</v>
      </c>
      <c r="P1196" s="254" t="str">
        <f>IF(ISBLANK(INDEX('Policy Characteristics'!J:J,MATCH($C1196,'Policy Characteristics'!$C:$C,0))),"",INDEX('Policy Characteristics'!J:J,MATCH($C1196,'Policy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96" s="254" t="str">
        <f>IF(ISBLANK(INDEX('Policy Characteristics'!K:K,MATCH($C1196,'Policy Characteristics'!$C:$C,0))),"",INDEX('Policy Characteristics'!K:K,MATCH($C1196,'Policy Characteristics'!$C:$C,0)))</f>
        <v>industry-ag-main.html#avoid-f-gases</v>
      </c>
      <c r="R1196" s="254" t="str">
        <f>IF(ISBLANK(INDEX('Policy Characteristics'!L:L,MATCH($C1196,'Policy Characteristics'!$C:$C,0))),"",INDEX('Policy Characteristics'!L:L,MATCH($C1196,'Policy Characteristics'!$C:$C,0)))</f>
        <v>avoid-f-gases.html</v>
      </c>
    </row>
    <row r="1197" spans="1:18" s="2" customFormat="1" x14ac:dyDescent="0.25">
      <c r="A1197" s="254" t="str">
        <f>IF(ISBLANK(INDEX('Policy Characteristics'!A:A,MATCH($C1197,'Policy Characteristics'!$C:$C,0))),"",INDEX('Policy Characteristics'!A:A,MATCH($C1197,'Policy Characteristics'!$C:$C,0)))</f>
        <v>Industry</v>
      </c>
      <c r="B1197" s="262" t="str">
        <f>IF(ISBLANK(INDEX('Policy Characteristics'!B:B,MATCH($C1197,'Policy Characteristics'!$C:$C,0))),"",INDEX('Policy Characteristics'!B:B,MATCH($C1197,'Policy Characteristics'!$C:$C,0)))</f>
        <v>F-Gas Eqpt. Maintenance &amp; Retrofits</v>
      </c>
      <c r="C1197" s="317" t="s">
        <v>2745</v>
      </c>
      <c r="D1197" s="6" t="s">
        <v>3024</v>
      </c>
      <c r="E1197" s="6"/>
      <c r="F1197" t="s">
        <v>2546</v>
      </c>
      <c r="G1197" s="6"/>
      <c r="H1197" s="47">
        <f t="shared" si="62"/>
        <v>1196</v>
      </c>
      <c r="I1197" s="324" t="s">
        <v>40</v>
      </c>
      <c r="J1197" s="255" t="str">
        <f>IF(ISBLANK(INDEX('Policy Characteristics'!D:D,MATCH($C1197,'Policy Characteristics'!$C:$C,0))),"",INDEX('Policy Characteristics'!D:D,MATCH($C1197,'Policy Characteristics'!$C:$C,0)))</f>
        <v>F-gas Measures</v>
      </c>
      <c r="K1197" s="254" t="str">
        <f>IF(ISBLANK(INDEX('Policy Characteristics'!E:E,MATCH($C1197,'Policy Characteristics'!$C:$C,0))),"",INDEX('Policy Characteristics'!E:E,MATCH($C1197,'Policy Characteristics'!$C:$C,0)))</f>
        <v>indst f gas inspct maint retrofit</v>
      </c>
      <c r="L1197" s="261">
        <f>IF(ISBLANK(INDEX('Policy Characteristics'!F:F,MATCH($C1197,'Policy Characteristics'!$C:$C,0))),"",INDEX('Policy Characteristics'!F:F,MATCH($C1197,'Policy Characteristics'!$C:$C,0)))</f>
        <v>0</v>
      </c>
      <c r="M1197" s="261">
        <f>IF(ISBLANK(INDEX('Policy Characteristics'!G:G,MATCH($C1197,'Policy Characteristics'!$C:$C,0))),"",INDEX('Policy Characteristics'!G:G,MATCH($C1197,'Policy Characteristics'!$C:$C,0)))</f>
        <v>1</v>
      </c>
      <c r="N1197" s="261">
        <f>IF(ISBLANK(INDEX('Policy Characteristics'!H:H,MATCH($C1197,'Policy Characteristics'!$C:$C,0))),"",INDEX('Policy Characteristics'!H:H,MATCH($C1197,'Policy Characteristics'!$C:$C,0)))</f>
        <v>0.01</v>
      </c>
      <c r="O1197" s="254" t="str">
        <f>IF(ISBLANK(INDEX('Policy Characteristics'!I:I,MATCH($C1197,'Policy Characteristics'!$C:$C,0))),"",INDEX('Policy Characteristics'!I:I,MATCH($C1197,'Policy Characteristics'!$C:$C,0)))</f>
        <v>% of potential achieved</v>
      </c>
      <c r="P1197" s="254" t="str">
        <f>IF(ISBLANK(INDEX('Policy Characteristics'!J:J,MATCH($C1197,'Policy Characteristics'!$C:$C,0))),"",INDEX('Policy Characteristics'!J:J,MATCH($C1197,'Policy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97" s="254" t="str">
        <f>IF(ISBLANK(INDEX('Policy Characteristics'!K:K,MATCH($C1197,'Policy Characteristics'!$C:$C,0))),"",INDEX('Policy Characteristics'!K:K,MATCH($C1197,'Policy Characteristics'!$C:$C,0)))</f>
        <v>industry-ag-main.html#avoid-f-gases</v>
      </c>
      <c r="R1197" s="254" t="str">
        <f>IF(ISBLANK(INDEX('Policy Characteristics'!L:L,MATCH($C1197,'Policy Characteristics'!$C:$C,0))),"",INDEX('Policy Characteristics'!L:L,MATCH($C1197,'Policy Characteristics'!$C:$C,0)))</f>
        <v>avoid-f-gases.html</v>
      </c>
    </row>
    <row r="1198" spans="1:18" s="2" customFormat="1" x14ac:dyDescent="0.25">
      <c r="A1198" s="254" t="str">
        <f>IF(ISBLANK(INDEX('Policy Characteristics'!A:A,MATCH($C1198,'Policy Characteristics'!$C:$C,0))),"",INDEX('Policy Characteristics'!A:A,MATCH($C1198,'Policy Characteristics'!$C:$C,0)))</f>
        <v>Industry</v>
      </c>
      <c r="B1198" s="262" t="str">
        <f>IF(ISBLANK(INDEX('Policy Characteristics'!B:B,MATCH($C1198,'Policy Characteristics'!$C:$C,0))),"",INDEX('Policy Characteristics'!B:B,MATCH($C1198,'Policy Characteristics'!$C:$C,0)))</f>
        <v>F-Gas Eqpt. Maintenance &amp; Retrofits</v>
      </c>
      <c r="C1198" s="317" t="s">
        <v>2745</v>
      </c>
      <c r="D1198" s="6" t="s">
        <v>3029</v>
      </c>
      <c r="E1198" s="6"/>
      <c r="F1198" t="s">
        <v>2991</v>
      </c>
      <c r="G1198" s="6"/>
      <c r="H1198" s="47">
        <f t="shared" si="62"/>
        <v>1197</v>
      </c>
      <c r="I1198" s="324" t="s">
        <v>40</v>
      </c>
      <c r="J1198" s="255" t="str">
        <f>IF(ISBLANK(INDEX('Policy Characteristics'!D:D,MATCH($C1198,'Policy Characteristics'!$C:$C,0))),"",INDEX('Policy Characteristics'!D:D,MATCH($C1198,'Policy Characteristics'!$C:$C,0)))</f>
        <v>F-gas Measures</v>
      </c>
      <c r="K1198" s="254" t="str">
        <f>IF(ISBLANK(INDEX('Policy Characteristics'!E:E,MATCH($C1198,'Policy Characteristics'!$C:$C,0))),"",INDEX('Policy Characteristics'!E:E,MATCH($C1198,'Policy Characteristics'!$C:$C,0)))</f>
        <v>indst f gas inspct maint retrofit</v>
      </c>
      <c r="L1198" s="261">
        <f>IF(ISBLANK(INDEX('Policy Characteristics'!F:F,MATCH($C1198,'Policy Characteristics'!$C:$C,0))),"",INDEX('Policy Characteristics'!F:F,MATCH($C1198,'Policy Characteristics'!$C:$C,0)))</f>
        <v>0</v>
      </c>
      <c r="M1198" s="261">
        <f>IF(ISBLANK(INDEX('Policy Characteristics'!G:G,MATCH($C1198,'Policy Characteristics'!$C:$C,0))),"",INDEX('Policy Characteristics'!G:G,MATCH($C1198,'Policy Characteristics'!$C:$C,0)))</f>
        <v>1</v>
      </c>
      <c r="N1198" s="261">
        <f>IF(ISBLANK(INDEX('Policy Characteristics'!H:H,MATCH($C1198,'Policy Characteristics'!$C:$C,0))),"",INDEX('Policy Characteristics'!H:H,MATCH($C1198,'Policy Characteristics'!$C:$C,0)))</f>
        <v>0.01</v>
      </c>
      <c r="O1198" s="254" t="str">
        <f>IF(ISBLANK(INDEX('Policy Characteristics'!I:I,MATCH($C1198,'Policy Characteristics'!$C:$C,0))),"",INDEX('Policy Characteristics'!I:I,MATCH($C1198,'Policy Characteristics'!$C:$C,0)))</f>
        <v>% of potential achieved</v>
      </c>
      <c r="P1198" s="254" t="str">
        <f>IF(ISBLANK(INDEX('Policy Characteristics'!J:J,MATCH($C1198,'Policy Characteristics'!$C:$C,0))),"",INDEX('Policy Characteristics'!J:J,MATCH($C1198,'Policy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98" s="254" t="str">
        <f>IF(ISBLANK(INDEX('Policy Characteristics'!K:K,MATCH($C1198,'Policy Characteristics'!$C:$C,0))),"",INDEX('Policy Characteristics'!K:K,MATCH($C1198,'Policy Characteristics'!$C:$C,0)))</f>
        <v>industry-ag-main.html#avoid-f-gases</v>
      </c>
      <c r="R1198" s="254" t="str">
        <f>IF(ISBLANK(INDEX('Policy Characteristics'!L:L,MATCH($C1198,'Policy Characteristics'!$C:$C,0))),"",INDEX('Policy Characteristics'!L:L,MATCH($C1198,'Policy Characteristics'!$C:$C,0)))</f>
        <v>avoid-f-gases.html</v>
      </c>
    </row>
    <row r="1199" spans="1:18" s="2" customFormat="1" x14ac:dyDescent="0.25">
      <c r="A1199" s="254" t="str">
        <f>IF(ISBLANK(INDEX('Policy Characteristics'!A:A,MATCH($C1199,'Policy Characteristics'!$C:$C,0))),"",INDEX('Policy Characteristics'!A:A,MATCH($C1199,'Policy Characteristics'!$C:$C,0)))</f>
        <v>Industry</v>
      </c>
      <c r="B1199" s="262" t="str">
        <f>IF(ISBLANK(INDEX('Policy Characteristics'!B:B,MATCH($C1199,'Policy Characteristics'!$C:$C,0))),"",INDEX('Policy Characteristics'!B:B,MATCH($C1199,'Policy Characteristics'!$C:$C,0)))</f>
        <v>Feedstock Shifting</v>
      </c>
      <c r="C1199" t="s">
        <v>3669</v>
      </c>
      <c r="D1199" s="45" t="s">
        <v>3015</v>
      </c>
      <c r="E1199" s="45" t="s">
        <v>2375</v>
      </c>
      <c r="F1199" t="s">
        <v>3040</v>
      </c>
      <c r="G1199" s="45" t="s">
        <v>2381</v>
      </c>
      <c r="H1199" s="47">
        <f t="shared" si="62"/>
        <v>1198</v>
      </c>
      <c r="I1199" s="324" t="s">
        <v>41</v>
      </c>
      <c r="J1199" s="255" t="str">
        <f>IF(ISBLANK(INDEX('Policy Characteristics'!D:D,MATCH($C1199,'Policy Characteristics'!$C:$C,0))),"",INDEX('Policy Characteristics'!D:D,MATCH($C1199,'Policy Characteristics'!$C:$C,0)))</f>
        <v>Feedstock Shifting</v>
      </c>
      <c r="K1199" s="254" t="str">
        <f>IF(ISBLANK(INDEX('Policy Characteristics'!E:E,MATCH($C1199,'Policy Characteristics'!$C:$C,0))),"",INDEX('Policy Characteristics'!E:E,MATCH($C1199,'Policy Characteristics'!$C:$C,0)))</f>
        <v>indst feedstock shifting</v>
      </c>
      <c r="L1199" s="261">
        <f>IF(ISBLANK(INDEX('Policy Characteristics'!F:F,MATCH($C1199,'Policy Characteristics'!$C:$C,0))),"",INDEX('Policy Characteristics'!F:F,MATCH($C1199,'Policy Characteristics'!$C:$C,0)))</f>
        <v>0</v>
      </c>
      <c r="M1199" s="261">
        <f>IF(ISBLANK(INDEX('Policy Characteristics'!G:G,MATCH($C1199,'Policy Characteristics'!$C:$C,0))),"",INDEX('Policy Characteristics'!G:G,MATCH($C1199,'Policy Characteristics'!$C:$C,0)))</f>
        <v>1</v>
      </c>
      <c r="N1199" s="261">
        <f>IF(ISBLANK(INDEX('Policy Characteristics'!H:H,MATCH($C1199,'Policy Characteristics'!$C:$C,0))),"",INDEX('Policy Characteristics'!H:H,MATCH($C1199,'Policy Characteristics'!$C:$C,0)))</f>
        <v>0.01</v>
      </c>
      <c r="O1199" s="254" t="str">
        <f>IF(ISBLANK(INDEX('Policy Characteristics'!I:I,MATCH($C1199,'Policy Characteristics'!$C:$C,0))),"",INDEX('Policy Characteristics'!I:I,MATCH($C1199,'Policy Characteristics'!$C:$C,0)))</f>
        <v>% of potential achieved</v>
      </c>
      <c r="P1199" s="254" t="str">
        <f>IF(ISBLANK(INDEX('Policy Characteristics'!J:J,MATCH($C1199,'Policy Characteristics'!$C:$C,0))),"",INDEX('Policy Characteristics'!J:J,MATCH($C1199,'Policy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99" s="254" t="str">
        <f>IF(ISBLANK(INDEX('Policy Characteristics'!K:K,MATCH($C1199,'Policy Characteristics'!$C:$C,0))),"",INDEX('Policy Characteristics'!K:K,MATCH($C1199,'Policy Characteristics'!$C:$C,0)))</f>
        <v/>
      </c>
      <c r="R1199" s="254" t="str">
        <f>IF(ISBLANK(INDEX('Policy Characteristics'!L:L,MATCH($C1199,'Policy Characteristics'!$C:$C,0))),"",INDEX('Policy Characteristics'!L:L,MATCH($C1199,'Policy Characteristics'!$C:$C,0)))</f>
        <v/>
      </c>
    </row>
    <row r="1200" spans="1:18" s="2" customFormat="1" x14ac:dyDescent="0.25">
      <c r="A1200" s="254" t="str">
        <f>IF(ISBLANK(INDEX('Policy Characteristics'!A:A,MATCH($C1200,'Policy Characteristics'!$C:$C,0))),"",INDEX('Policy Characteristics'!A:A,MATCH($C1200,'Policy Characteristics'!$C:$C,0)))</f>
        <v>Industry</v>
      </c>
      <c r="B1200" s="262" t="str">
        <f>IF(ISBLANK(INDEX('Policy Characteristics'!B:B,MATCH($C1200,'Policy Characteristics'!$C:$C,0))),"",INDEX('Policy Characteristics'!B:B,MATCH($C1200,'Policy Characteristics'!$C:$C,0)))</f>
        <v>Feedstock Shifting</v>
      </c>
      <c r="C1200" s="254" t="str">
        <f>C$1199</f>
        <v>Fraction of Feedstock Shifted</v>
      </c>
      <c r="D1200" s="45" t="s">
        <v>3015</v>
      </c>
      <c r="E1200" s="45" t="s">
        <v>2376</v>
      </c>
      <c r="F1200" t="s">
        <v>3040</v>
      </c>
      <c r="G1200" s="45" t="s">
        <v>2384</v>
      </c>
      <c r="H1200" s="47">
        <f t="shared" si="62"/>
        <v>1199</v>
      </c>
      <c r="I1200" s="324" t="s">
        <v>41</v>
      </c>
      <c r="J1200" s="255" t="str">
        <f>IF(ISBLANK(INDEX('Policy Characteristics'!D:D,MATCH($C1200,'Policy Characteristics'!$C:$C,0))),"",INDEX('Policy Characteristics'!D:D,MATCH($C1200,'Policy Characteristics'!$C:$C,0)))</f>
        <v>Feedstock Shifting</v>
      </c>
      <c r="K1200" s="254" t="str">
        <f>IF(ISBLANK(INDEX('Policy Characteristics'!E:E,MATCH($C1200,'Policy Characteristics'!$C:$C,0))),"",INDEX('Policy Characteristics'!E:E,MATCH($C1200,'Policy Characteristics'!$C:$C,0)))</f>
        <v>indst feedstock shifting</v>
      </c>
      <c r="L1200" s="261">
        <f>IF(ISBLANK(INDEX('Policy Characteristics'!F:F,MATCH($C1200,'Policy Characteristics'!$C:$C,0))),"",INDEX('Policy Characteristics'!F:F,MATCH($C1200,'Policy Characteristics'!$C:$C,0)))</f>
        <v>0</v>
      </c>
      <c r="M1200" s="261">
        <f>IF(ISBLANK(INDEX('Policy Characteristics'!G:G,MATCH($C1200,'Policy Characteristics'!$C:$C,0))),"",INDEX('Policy Characteristics'!G:G,MATCH($C1200,'Policy Characteristics'!$C:$C,0)))</f>
        <v>1</v>
      </c>
      <c r="N1200" s="261">
        <f>IF(ISBLANK(INDEX('Policy Characteristics'!H:H,MATCH($C1200,'Policy Characteristics'!$C:$C,0))),"",INDEX('Policy Characteristics'!H:H,MATCH($C1200,'Policy Characteristics'!$C:$C,0)))</f>
        <v>0.01</v>
      </c>
      <c r="O1200" s="254" t="str">
        <f>IF(ISBLANK(INDEX('Policy Characteristics'!I:I,MATCH($C1200,'Policy Characteristics'!$C:$C,0))),"",INDEX('Policy Characteristics'!I:I,MATCH($C1200,'Policy Characteristics'!$C:$C,0)))</f>
        <v>% of potential achieved</v>
      </c>
      <c r="P1200" s="254" t="str">
        <f>IF(ISBLANK(INDEX('Policy Characteristics'!J:J,MATCH($C1200,'Policy Characteristics'!$C:$C,0))),"",INDEX('Policy Characteristics'!J:J,MATCH($C1200,'Policy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00" s="254" t="str">
        <f>IF(ISBLANK(INDEX('Policy Characteristics'!K:K,MATCH($C1200,'Policy Characteristics'!$C:$C,0))),"",INDEX('Policy Characteristics'!K:K,MATCH($C1200,'Policy Characteristics'!$C:$C,0)))</f>
        <v/>
      </c>
      <c r="R1200" s="254" t="str">
        <f>IF(ISBLANK(INDEX('Policy Characteristics'!L:L,MATCH($C1200,'Policy Characteristics'!$C:$C,0))),"",INDEX('Policy Characteristics'!L:L,MATCH($C1200,'Policy Characteristics'!$C:$C,0)))</f>
        <v/>
      </c>
    </row>
    <row r="1201" spans="1:18" s="2" customFormat="1" x14ac:dyDescent="0.25">
      <c r="A1201" s="254" t="str">
        <f>IF(ISBLANK(INDEX('Policy Characteristics'!A:A,MATCH($C1201,'Policy Characteristics'!$C:$C,0))),"",INDEX('Policy Characteristics'!A:A,MATCH($C1201,'Policy Characteristics'!$C:$C,0)))</f>
        <v>Industry</v>
      </c>
      <c r="B1201" s="262" t="str">
        <f>IF(ISBLANK(INDEX('Policy Characteristics'!B:B,MATCH($C1201,'Policy Characteristics'!$C:$C,0))),"",INDEX('Policy Characteristics'!B:B,MATCH($C1201,'Policy Characteristics'!$C:$C,0)))</f>
        <v>Feedstock Shifting</v>
      </c>
      <c r="C1201" s="254" t="str">
        <f t="shared" ref="C1201:C1264" si="64">C$1199</f>
        <v>Fraction of Feedstock Shifted</v>
      </c>
      <c r="D1201" s="45" t="s">
        <v>3015</v>
      </c>
      <c r="E1201" s="45" t="s">
        <v>2377</v>
      </c>
      <c r="F1201" t="s">
        <v>3040</v>
      </c>
      <c r="G1201" s="45" t="s">
        <v>2385</v>
      </c>
      <c r="H1201" s="47">
        <f t="shared" si="62"/>
        <v>1200</v>
      </c>
      <c r="I1201" s="324" t="s">
        <v>41</v>
      </c>
      <c r="J1201" s="255" t="str">
        <f>IF(ISBLANK(INDEX('Policy Characteristics'!D:D,MATCH($C1201,'Policy Characteristics'!$C:$C,0))),"",INDEX('Policy Characteristics'!D:D,MATCH($C1201,'Policy Characteristics'!$C:$C,0)))</f>
        <v>Feedstock Shifting</v>
      </c>
      <c r="K1201" s="254" t="str">
        <f>IF(ISBLANK(INDEX('Policy Characteristics'!E:E,MATCH($C1201,'Policy Characteristics'!$C:$C,0))),"",INDEX('Policy Characteristics'!E:E,MATCH($C1201,'Policy Characteristics'!$C:$C,0)))</f>
        <v>indst feedstock shifting</v>
      </c>
      <c r="L1201" s="261">
        <f>IF(ISBLANK(INDEX('Policy Characteristics'!F:F,MATCH($C1201,'Policy Characteristics'!$C:$C,0))),"",INDEX('Policy Characteristics'!F:F,MATCH($C1201,'Policy Characteristics'!$C:$C,0)))</f>
        <v>0</v>
      </c>
      <c r="M1201" s="261">
        <f>IF(ISBLANK(INDEX('Policy Characteristics'!G:G,MATCH($C1201,'Policy Characteristics'!$C:$C,0))),"",INDEX('Policy Characteristics'!G:G,MATCH($C1201,'Policy Characteristics'!$C:$C,0)))</f>
        <v>1</v>
      </c>
      <c r="N1201" s="261">
        <f>IF(ISBLANK(INDEX('Policy Characteristics'!H:H,MATCH($C1201,'Policy Characteristics'!$C:$C,0))),"",INDEX('Policy Characteristics'!H:H,MATCH($C1201,'Policy Characteristics'!$C:$C,0)))</f>
        <v>0.01</v>
      </c>
      <c r="O1201" s="254" t="str">
        <f>IF(ISBLANK(INDEX('Policy Characteristics'!I:I,MATCH($C1201,'Policy Characteristics'!$C:$C,0))),"",INDEX('Policy Characteristics'!I:I,MATCH($C1201,'Policy Characteristics'!$C:$C,0)))</f>
        <v>% of potential achieved</v>
      </c>
      <c r="P1201" s="254" t="str">
        <f>IF(ISBLANK(INDEX('Policy Characteristics'!J:J,MATCH($C1201,'Policy Characteristics'!$C:$C,0))),"",INDEX('Policy Characteristics'!J:J,MATCH($C1201,'Policy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01" s="254" t="str">
        <f>IF(ISBLANK(INDEX('Policy Characteristics'!K:K,MATCH($C1201,'Policy Characteristics'!$C:$C,0))),"",INDEX('Policy Characteristics'!K:K,MATCH($C1201,'Policy Characteristics'!$C:$C,0)))</f>
        <v/>
      </c>
      <c r="R1201" s="254" t="str">
        <f>IF(ISBLANK(INDEX('Policy Characteristics'!L:L,MATCH($C1201,'Policy Characteristics'!$C:$C,0))),"",INDEX('Policy Characteristics'!L:L,MATCH($C1201,'Policy Characteristics'!$C:$C,0)))</f>
        <v/>
      </c>
    </row>
    <row r="1202" spans="1:18" s="2" customFormat="1" x14ac:dyDescent="0.25">
      <c r="A1202" s="254" t="str">
        <f>IF(ISBLANK(INDEX('Policy Characteristics'!A:A,MATCH($C1202,'Policy Characteristics'!$C:$C,0))),"",INDEX('Policy Characteristics'!A:A,MATCH($C1202,'Policy Characteristics'!$C:$C,0)))</f>
        <v>Industry</v>
      </c>
      <c r="B1202" s="262" t="str">
        <f>IF(ISBLANK(INDEX('Policy Characteristics'!B:B,MATCH($C1202,'Policy Characteristics'!$C:$C,0))),"",INDEX('Policy Characteristics'!B:B,MATCH($C1202,'Policy Characteristics'!$C:$C,0)))</f>
        <v>Feedstock Shifting</v>
      </c>
      <c r="C1202" s="254" t="str">
        <f t="shared" si="64"/>
        <v>Fraction of Feedstock Shifted</v>
      </c>
      <c r="D1202" s="45" t="s">
        <v>3015</v>
      </c>
      <c r="E1202" s="45" t="s">
        <v>2378</v>
      </c>
      <c r="F1202" t="s">
        <v>3040</v>
      </c>
      <c r="G1202" s="45" t="s">
        <v>2382</v>
      </c>
      <c r="H1202" s="47">
        <f t="shared" si="62"/>
        <v>1201</v>
      </c>
      <c r="I1202" s="324" t="s">
        <v>41</v>
      </c>
      <c r="J1202" s="255" t="str">
        <f>IF(ISBLANK(INDEX('Policy Characteristics'!D:D,MATCH($C1202,'Policy Characteristics'!$C:$C,0))),"",INDEX('Policy Characteristics'!D:D,MATCH($C1202,'Policy Characteristics'!$C:$C,0)))</f>
        <v>Feedstock Shifting</v>
      </c>
      <c r="K1202" s="254" t="str">
        <f>IF(ISBLANK(INDEX('Policy Characteristics'!E:E,MATCH($C1202,'Policy Characteristics'!$C:$C,0))),"",INDEX('Policy Characteristics'!E:E,MATCH($C1202,'Policy Characteristics'!$C:$C,0)))</f>
        <v>indst feedstock shifting</v>
      </c>
      <c r="L1202" s="261">
        <f>IF(ISBLANK(INDEX('Policy Characteristics'!F:F,MATCH($C1202,'Policy Characteristics'!$C:$C,0))),"",INDEX('Policy Characteristics'!F:F,MATCH($C1202,'Policy Characteristics'!$C:$C,0)))</f>
        <v>0</v>
      </c>
      <c r="M1202" s="261">
        <f>IF(ISBLANK(INDEX('Policy Characteristics'!G:G,MATCH($C1202,'Policy Characteristics'!$C:$C,0))),"",INDEX('Policy Characteristics'!G:G,MATCH($C1202,'Policy Characteristics'!$C:$C,0)))</f>
        <v>1</v>
      </c>
      <c r="N1202" s="261">
        <f>IF(ISBLANK(INDEX('Policy Characteristics'!H:H,MATCH($C1202,'Policy Characteristics'!$C:$C,0))),"",INDEX('Policy Characteristics'!H:H,MATCH($C1202,'Policy Characteristics'!$C:$C,0)))</f>
        <v>0.01</v>
      </c>
      <c r="O1202" s="254" t="str">
        <f>IF(ISBLANK(INDEX('Policy Characteristics'!I:I,MATCH($C1202,'Policy Characteristics'!$C:$C,0))),"",INDEX('Policy Characteristics'!I:I,MATCH($C1202,'Policy Characteristics'!$C:$C,0)))</f>
        <v>% of potential achieved</v>
      </c>
      <c r="P1202" s="254" t="str">
        <f>IF(ISBLANK(INDEX('Policy Characteristics'!J:J,MATCH($C1202,'Policy Characteristics'!$C:$C,0))),"",INDEX('Policy Characteristics'!J:J,MATCH($C1202,'Policy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02" s="254" t="str">
        <f>IF(ISBLANK(INDEX('Policy Characteristics'!K:K,MATCH($C1202,'Policy Characteristics'!$C:$C,0))),"",INDEX('Policy Characteristics'!K:K,MATCH($C1202,'Policy Characteristics'!$C:$C,0)))</f>
        <v/>
      </c>
      <c r="R1202" s="254" t="str">
        <f>IF(ISBLANK(INDEX('Policy Characteristics'!L:L,MATCH($C1202,'Policy Characteristics'!$C:$C,0))),"",INDEX('Policy Characteristics'!L:L,MATCH($C1202,'Policy Characteristics'!$C:$C,0)))</f>
        <v/>
      </c>
    </row>
    <row r="1203" spans="1:18" s="2" customFormat="1" x14ac:dyDescent="0.25">
      <c r="A1203" s="254" t="str">
        <f>IF(ISBLANK(INDEX('Policy Characteristics'!A:A,MATCH($C1203,'Policy Characteristics'!$C:$C,0))),"",INDEX('Policy Characteristics'!A:A,MATCH($C1203,'Policy Characteristics'!$C:$C,0)))</f>
        <v>Industry</v>
      </c>
      <c r="B1203" s="262" t="str">
        <f>IF(ISBLANK(INDEX('Policy Characteristics'!B:B,MATCH($C1203,'Policy Characteristics'!$C:$C,0))),"",INDEX('Policy Characteristics'!B:B,MATCH($C1203,'Policy Characteristics'!$C:$C,0)))</f>
        <v>Feedstock Shifting</v>
      </c>
      <c r="C1203" s="254" t="str">
        <f t="shared" si="64"/>
        <v>Fraction of Feedstock Shifted</v>
      </c>
      <c r="D1203" s="45" t="s">
        <v>3015</v>
      </c>
      <c r="E1203" s="45" t="s">
        <v>2379</v>
      </c>
      <c r="F1203" t="s">
        <v>3040</v>
      </c>
      <c r="G1203" s="45" t="s">
        <v>2383</v>
      </c>
      <c r="H1203" s="47">
        <f t="shared" si="62"/>
        <v>1202</v>
      </c>
      <c r="I1203" s="324" t="s">
        <v>41</v>
      </c>
      <c r="J1203" s="255" t="str">
        <f>IF(ISBLANK(INDEX('Policy Characteristics'!D:D,MATCH($C1203,'Policy Characteristics'!$C:$C,0))),"",INDEX('Policy Characteristics'!D:D,MATCH($C1203,'Policy Characteristics'!$C:$C,0)))</f>
        <v>Feedstock Shifting</v>
      </c>
      <c r="K1203" s="254" t="str">
        <f>IF(ISBLANK(INDEX('Policy Characteristics'!E:E,MATCH($C1203,'Policy Characteristics'!$C:$C,0))),"",INDEX('Policy Characteristics'!E:E,MATCH($C1203,'Policy Characteristics'!$C:$C,0)))</f>
        <v>indst feedstock shifting</v>
      </c>
      <c r="L1203" s="261">
        <f>IF(ISBLANK(INDEX('Policy Characteristics'!F:F,MATCH($C1203,'Policy Characteristics'!$C:$C,0))),"",INDEX('Policy Characteristics'!F:F,MATCH($C1203,'Policy Characteristics'!$C:$C,0)))</f>
        <v>0</v>
      </c>
      <c r="M1203" s="261">
        <f>IF(ISBLANK(INDEX('Policy Characteristics'!G:G,MATCH($C1203,'Policy Characteristics'!$C:$C,0))),"",INDEX('Policy Characteristics'!G:G,MATCH($C1203,'Policy Characteristics'!$C:$C,0)))</f>
        <v>1</v>
      </c>
      <c r="N1203" s="261">
        <f>IF(ISBLANK(INDEX('Policy Characteristics'!H:H,MATCH($C1203,'Policy Characteristics'!$C:$C,0))),"",INDEX('Policy Characteristics'!H:H,MATCH($C1203,'Policy Characteristics'!$C:$C,0)))</f>
        <v>0.01</v>
      </c>
      <c r="O1203" s="254" t="str">
        <f>IF(ISBLANK(INDEX('Policy Characteristics'!I:I,MATCH($C1203,'Policy Characteristics'!$C:$C,0))),"",INDEX('Policy Characteristics'!I:I,MATCH($C1203,'Policy Characteristics'!$C:$C,0)))</f>
        <v>% of potential achieved</v>
      </c>
      <c r="P1203" s="254" t="str">
        <f>IF(ISBLANK(INDEX('Policy Characteristics'!J:J,MATCH($C1203,'Policy Characteristics'!$C:$C,0))),"",INDEX('Policy Characteristics'!J:J,MATCH($C1203,'Policy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03" s="254" t="str">
        <f>IF(ISBLANK(INDEX('Policy Characteristics'!K:K,MATCH($C1203,'Policy Characteristics'!$C:$C,0))),"",INDEX('Policy Characteristics'!K:K,MATCH($C1203,'Policy Characteristics'!$C:$C,0)))</f>
        <v/>
      </c>
      <c r="R1203" s="254" t="str">
        <f>IF(ISBLANK(INDEX('Policy Characteristics'!L:L,MATCH($C1203,'Policy Characteristics'!$C:$C,0))),"",INDEX('Policy Characteristics'!L:L,MATCH($C1203,'Policy Characteristics'!$C:$C,0)))</f>
        <v/>
      </c>
    </row>
    <row r="1204" spans="1:18" s="2" customFormat="1" x14ac:dyDescent="0.25">
      <c r="A1204" s="254" t="str">
        <f>IF(ISBLANK(INDEX('Policy Characteristics'!A:A,MATCH($C1204,'Policy Characteristics'!$C:$C,0))),"",INDEX('Policy Characteristics'!A:A,MATCH($C1204,'Policy Characteristics'!$C:$C,0)))</f>
        <v>Industry</v>
      </c>
      <c r="B1204" s="262" t="str">
        <f>IF(ISBLANK(INDEX('Policy Characteristics'!B:B,MATCH($C1204,'Policy Characteristics'!$C:$C,0))),"",INDEX('Policy Characteristics'!B:B,MATCH($C1204,'Policy Characteristics'!$C:$C,0)))</f>
        <v>Feedstock Shifting</v>
      </c>
      <c r="C1204" s="254" t="str">
        <f t="shared" si="64"/>
        <v>Fraction of Feedstock Shifted</v>
      </c>
      <c r="D1204" s="45" t="s">
        <v>3015</v>
      </c>
      <c r="E1204" s="45" t="s">
        <v>2380</v>
      </c>
      <c r="F1204" t="s">
        <v>3040</v>
      </c>
      <c r="G1204" s="45" t="s">
        <v>2386</v>
      </c>
      <c r="H1204" s="47">
        <f t="shared" si="62"/>
        <v>1203</v>
      </c>
      <c r="I1204" s="324" t="s">
        <v>41</v>
      </c>
      <c r="J1204" s="255" t="str">
        <f>IF(ISBLANK(INDEX('Policy Characteristics'!D:D,MATCH($C1204,'Policy Characteristics'!$C:$C,0))),"",INDEX('Policy Characteristics'!D:D,MATCH($C1204,'Policy Characteristics'!$C:$C,0)))</f>
        <v>Feedstock Shifting</v>
      </c>
      <c r="K1204" s="254" t="str">
        <f>IF(ISBLANK(INDEX('Policy Characteristics'!E:E,MATCH($C1204,'Policy Characteristics'!$C:$C,0))),"",INDEX('Policy Characteristics'!E:E,MATCH($C1204,'Policy Characteristics'!$C:$C,0)))</f>
        <v>indst feedstock shifting</v>
      </c>
      <c r="L1204" s="261">
        <f>IF(ISBLANK(INDEX('Policy Characteristics'!F:F,MATCH($C1204,'Policy Characteristics'!$C:$C,0))),"",INDEX('Policy Characteristics'!F:F,MATCH($C1204,'Policy Characteristics'!$C:$C,0)))</f>
        <v>0</v>
      </c>
      <c r="M1204" s="261">
        <f>IF(ISBLANK(INDEX('Policy Characteristics'!G:G,MATCH($C1204,'Policy Characteristics'!$C:$C,0))),"",INDEX('Policy Characteristics'!G:G,MATCH($C1204,'Policy Characteristics'!$C:$C,0)))</f>
        <v>1</v>
      </c>
      <c r="N1204" s="261">
        <f>IF(ISBLANK(INDEX('Policy Characteristics'!H:H,MATCH($C1204,'Policy Characteristics'!$C:$C,0))),"",INDEX('Policy Characteristics'!H:H,MATCH($C1204,'Policy Characteristics'!$C:$C,0)))</f>
        <v>0.01</v>
      </c>
      <c r="O1204" s="254" t="str">
        <f>IF(ISBLANK(INDEX('Policy Characteristics'!I:I,MATCH($C1204,'Policy Characteristics'!$C:$C,0))),"",INDEX('Policy Characteristics'!I:I,MATCH($C1204,'Policy Characteristics'!$C:$C,0)))</f>
        <v>% of potential achieved</v>
      </c>
      <c r="P1204" s="254" t="str">
        <f>IF(ISBLANK(INDEX('Policy Characteristics'!J:J,MATCH($C1204,'Policy Characteristics'!$C:$C,0))),"",INDEX('Policy Characteristics'!J:J,MATCH($C1204,'Policy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04" s="254" t="str">
        <f>IF(ISBLANK(INDEX('Policy Characteristics'!K:K,MATCH($C1204,'Policy Characteristics'!$C:$C,0))),"",INDEX('Policy Characteristics'!K:K,MATCH($C1204,'Policy Characteristics'!$C:$C,0)))</f>
        <v/>
      </c>
      <c r="R1204" s="254" t="str">
        <f>IF(ISBLANK(INDEX('Policy Characteristics'!L:L,MATCH($C1204,'Policy Characteristics'!$C:$C,0))),"",INDEX('Policy Characteristics'!L:L,MATCH($C1204,'Policy Characteristics'!$C:$C,0)))</f>
        <v/>
      </c>
    </row>
    <row r="1205" spans="1:18" s="2" customFormat="1" x14ac:dyDescent="0.25">
      <c r="A1205" s="254" t="str">
        <f>IF(ISBLANK(INDEX('Policy Characteristics'!A:A,MATCH($C1205,'Policy Characteristics'!$C:$C,0))),"",INDEX('Policy Characteristics'!A:A,MATCH($C1205,'Policy Characteristics'!$C:$C,0)))</f>
        <v>Industry</v>
      </c>
      <c r="B1205" s="262" t="str">
        <f>IF(ISBLANK(INDEX('Policy Characteristics'!B:B,MATCH($C1205,'Policy Characteristics'!$C:$C,0))),"",INDEX('Policy Characteristics'!B:B,MATCH($C1205,'Policy Characteristics'!$C:$C,0)))</f>
        <v>Feedstock Shifting</v>
      </c>
      <c r="C1205" s="254" t="str">
        <f t="shared" si="64"/>
        <v>Fraction of Feedstock Shifted</v>
      </c>
      <c r="D1205" s="45" t="s">
        <v>3015</v>
      </c>
      <c r="E1205" s="45" t="s">
        <v>2672</v>
      </c>
      <c r="F1205" t="s">
        <v>3040</v>
      </c>
      <c r="G1205" s="45" t="s">
        <v>2675</v>
      </c>
      <c r="H1205" s="47">
        <f t="shared" si="62"/>
        <v>1204</v>
      </c>
      <c r="I1205" s="324" t="s">
        <v>41</v>
      </c>
      <c r="J1205" s="255" t="str">
        <f>IF(ISBLANK(INDEX('Policy Characteristics'!D:D,MATCH($C1205,'Policy Characteristics'!$C:$C,0))),"",INDEX('Policy Characteristics'!D:D,MATCH($C1205,'Policy Characteristics'!$C:$C,0)))</f>
        <v>Feedstock Shifting</v>
      </c>
      <c r="K1205" s="254" t="str">
        <f>IF(ISBLANK(INDEX('Policy Characteristics'!E:E,MATCH($C1205,'Policy Characteristics'!$C:$C,0))),"",INDEX('Policy Characteristics'!E:E,MATCH($C1205,'Policy Characteristics'!$C:$C,0)))</f>
        <v>indst feedstock shifting</v>
      </c>
      <c r="L1205" s="261">
        <f>IF(ISBLANK(INDEX('Policy Characteristics'!F:F,MATCH($C1205,'Policy Characteristics'!$C:$C,0))),"",INDEX('Policy Characteristics'!F:F,MATCH($C1205,'Policy Characteristics'!$C:$C,0)))</f>
        <v>0</v>
      </c>
      <c r="M1205" s="261">
        <f>IF(ISBLANK(INDEX('Policy Characteristics'!G:G,MATCH($C1205,'Policy Characteristics'!$C:$C,0))),"",INDEX('Policy Characteristics'!G:G,MATCH($C1205,'Policy Characteristics'!$C:$C,0)))</f>
        <v>1</v>
      </c>
      <c r="N1205" s="261">
        <f>IF(ISBLANK(INDEX('Policy Characteristics'!H:H,MATCH($C1205,'Policy Characteristics'!$C:$C,0))),"",INDEX('Policy Characteristics'!H:H,MATCH($C1205,'Policy Characteristics'!$C:$C,0)))</f>
        <v>0.01</v>
      </c>
      <c r="O1205" s="254" t="str">
        <f>IF(ISBLANK(INDEX('Policy Characteristics'!I:I,MATCH($C1205,'Policy Characteristics'!$C:$C,0))),"",INDEX('Policy Characteristics'!I:I,MATCH($C1205,'Policy Characteristics'!$C:$C,0)))</f>
        <v>% of potential achieved</v>
      </c>
      <c r="P1205" s="254" t="str">
        <f>IF(ISBLANK(INDEX('Policy Characteristics'!J:J,MATCH($C1205,'Policy Characteristics'!$C:$C,0))),"",INDEX('Policy Characteristics'!J:J,MATCH($C1205,'Policy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05" s="254" t="str">
        <f>IF(ISBLANK(INDEX('Policy Characteristics'!K:K,MATCH($C1205,'Policy Characteristics'!$C:$C,0))),"",INDEX('Policy Characteristics'!K:K,MATCH($C1205,'Policy Characteristics'!$C:$C,0)))</f>
        <v/>
      </c>
      <c r="R1205" s="254" t="str">
        <f>IF(ISBLANK(INDEX('Policy Characteristics'!L:L,MATCH($C1205,'Policy Characteristics'!$C:$C,0))),"",INDEX('Policy Characteristics'!L:L,MATCH($C1205,'Policy Characteristics'!$C:$C,0)))</f>
        <v/>
      </c>
    </row>
    <row r="1206" spans="1:18" s="2" customFormat="1" x14ac:dyDescent="0.25">
      <c r="A1206" s="254" t="str">
        <f>IF(ISBLANK(INDEX('Policy Characteristics'!A:A,MATCH($C1206,'Policy Characteristics'!$C:$C,0))),"",INDEX('Policy Characteristics'!A:A,MATCH($C1206,'Policy Characteristics'!$C:$C,0)))</f>
        <v>Industry</v>
      </c>
      <c r="B1206" s="262" t="str">
        <f>IF(ISBLANK(INDEX('Policy Characteristics'!B:B,MATCH($C1206,'Policy Characteristics'!$C:$C,0))),"",INDEX('Policy Characteristics'!B:B,MATCH($C1206,'Policy Characteristics'!$C:$C,0)))</f>
        <v>Feedstock Shifting</v>
      </c>
      <c r="C1206" s="254" t="str">
        <f t="shared" si="64"/>
        <v>Fraction of Feedstock Shifted</v>
      </c>
      <c r="D1206" s="45" t="s">
        <v>3015</v>
      </c>
      <c r="E1206" s="45" t="s">
        <v>2673</v>
      </c>
      <c r="F1206" t="s">
        <v>3040</v>
      </c>
      <c r="G1206" s="45" t="s">
        <v>2677</v>
      </c>
      <c r="H1206" s="47">
        <f t="shared" si="62"/>
        <v>1205</v>
      </c>
      <c r="I1206" s="324" t="s">
        <v>41</v>
      </c>
      <c r="J1206" s="255" t="str">
        <f>IF(ISBLANK(INDEX('Policy Characteristics'!D:D,MATCH($C1206,'Policy Characteristics'!$C:$C,0))),"",INDEX('Policy Characteristics'!D:D,MATCH($C1206,'Policy Characteristics'!$C:$C,0)))</f>
        <v>Feedstock Shifting</v>
      </c>
      <c r="K1206" s="254" t="str">
        <f>IF(ISBLANK(INDEX('Policy Characteristics'!E:E,MATCH($C1206,'Policy Characteristics'!$C:$C,0))),"",INDEX('Policy Characteristics'!E:E,MATCH($C1206,'Policy Characteristics'!$C:$C,0)))</f>
        <v>indst feedstock shifting</v>
      </c>
      <c r="L1206" s="261">
        <f>IF(ISBLANK(INDEX('Policy Characteristics'!F:F,MATCH($C1206,'Policy Characteristics'!$C:$C,0))),"",INDEX('Policy Characteristics'!F:F,MATCH($C1206,'Policy Characteristics'!$C:$C,0)))</f>
        <v>0</v>
      </c>
      <c r="M1206" s="261">
        <f>IF(ISBLANK(INDEX('Policy Characteristics'!G:G,MATCH($C1206,'Policy Characteristics'!$C:$C,0))),"",INDEX('Policy Characteristics'!G:G,MATCH($C1206,'Policy Characteristics'!$C:$C,0)))</f>
        <v>1</v>
      </c>
      <c r="N1206" s="261">
        <f>IF(ISBLANK(INDEX('Policy Characteristics'!H:H,MATCH($C1206,'Policy Characteristics'!$C:$C,0))),"",INDEX('Policy Characteristics'!H:H,MATCH($C1206,'Policy Characteristics'!$C:$C,0)))</f>
        <v>0.01</v>
      </c>
      <c r="O1206" s="254" t="str">
        <f>IF(ISBLANK(INDEX('Policy Characteristics'!I:I,MATCH($C1206,'Policy Characteristics'!$C:$C,0))),"",INDEX('Policy Characteristics'!I:I,MATCH($C1206,'Policy Characteristics'!$C:$C,0)))</f>
        <v>% of potential achieved</v>
      </c>
      <c r="P1206" s="254" t="str">
        <f>IF(ISBLANK(INDEX('Policy Characteristics'!J:J,MATCH($C1206,'Policy Characteristics'!$C:$C,0))),"",INDEX('Policy Characteristics'!J:J,MATCH($C1206,'Policy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06" s="254" t="str">
        <f>IF(ISBLANK(INDEX('Policy Characteristics'!K:K,MATCH($C1206,'Policy Characteristics'!$C:$C,0))),"",INDEX('Policy Characteristics'!K:K,MATCH($C1206,'Policy Characteristics'!$C:$C,0)))</f>
        <v/>
      </c>
      <c r="R1206" s="254" t="str">
        <f>IF(ISBLANK(INDEX('Policy Characteristics'!L:L,MATCH($C1206,'Policy Characteristics'!$C:$C,0))),"",INDEX('Policy Characteristics'!L:L,MATCH($C1206,'Policy Characteristics'!$C:$C,0)))</f>
        <v/>
      </c>
    </row>
    <row r="1207" spans="1:18" s="2" customFormat="1" x14ac:dyDescent="0.25">
      <c r="A1207" s="254" t="str">
        <f>IF(ISBLANK(INDEX('Policy Characteristics'!A:A,MATCH($C1207,'Policy Characteristics'!$C:$C,0))),"",INDEX('Policy Characteristics'!A:A,MATCH($C1207,'Policy Characteristics'!$C:$C,0)))</f>
        <v>Industry</v>
      </c>
      <c r="B1207" s="262" t="str">
        <f>IF(ISBLANK(INDEX('Policy Characteristics'!B:B,MATCH($C1207,'Policy Characteristics'!$C:$C,0))),"",INDEX('Policy Characteristics'!B:B,MATCH($C1207,'Policy Characteristics'!$C:$C,0)))</f>
        <v>Feedstock Shifting</v>
      </c>
      <c r="C1207" s="254" t="str">
        <f t="shared" si="64"/>
        <v>Fraction of Feedstock Shifted</v>
      </c>
      <c r="D1207" s="45" t="s">
        <v>3015</v>
      </c>
      <c r="E1207" s="45" t="s">
        <v>2674</v>
      </c>
      <c r="F1207" t="s">
        <v>3040</v>
      </c>
      <c r="G1207" s="45" t="s">
        <v>2678</v>
      </c>
      <c r="H1207" s="47">
        <f t="shared" si="62"/>
        <v>1206</v>
      </c>
      <c r="I1207" s="324" t="s">
        <v>41</v>
      </c>
      <c r="J1207" s="255" t="str">
        <f>IF(ISBLANK(INDEX('Policy Characteristics'!D:D,MATCH($C1207,'Policy Characteristics'!$C:$C,0))),"",INDEX('Policy Characteristics'!D:D,MATCH($C1207,'Policy Characteristics'!$C:$C,0)))</f>
        <v>Feedstock Shifting</v>
      </c>
      <c r="K1207" s="254" t="str">
        <f>IF(ISBLANK(INDEX('Policy Characteristics'!E:E,MATCH($C1207,'Policy Characteristics'!$C:$C,0))),"",INDEX('Policy Characteristics'!E:E,MATCH($C1207,'Policy Characteristics'!$C:$C,0)))</f>
        <v>indst feedstock shifting</v>
      </c>
      <c r="L1207" s="261">
        <f>IF(ISBLANK(INDEX('Policy Characteristics'!F:F,MATCH($C1207,'Policy Characteristics'!$C:$C,0))),"",INDEX('Policy Characteristics'!F:F,MATCH($C1207,'Policy Characteristics'!$C:$C,0)))</f>
        <v>0</v>
      </c>
      <c r="M1207" s="261">
        <f>IF(ISBLANK(INDEX('Policy Characteristics'!G:G,MATCH($C1207,'Policy Characteristics'!$C:$C,0))),"",INDEX('Policy Characteristics'!G:G,MATCH($C1207,'Policy Characteristics'!$C:$C,0)))</f>
        <v>1</v>
      </c>
      <c r="N1207" s="261">
        <f>IF(ISBLANK(INDEX('Policy Characteristics'!H:H,MATCH($C1207,'Policy Characteristics'!$C:$C,0))),"",INDEX('Policy Characteristics'!H:H,MATCH($C1207,'Policy Characteristics'!$C:$C,0)))</f>
        <v>0.01</v>
      </c>
      <c r="O1207" s="254" t="str">
        <f>IF(ISBLANK(INDEX('Policy Characteristics'!I:I,MATCH($C1207,'Policy Characteristics'!$C:$C,0))),"",INDEX('Policy Characteristics'!I:I,MATCH($C1207,'Policy Characteristics'!$C:$C,0)))</f>
        <v>% of potential achieved</v>
      </c>
      <c r="P1207" s="254" t="str">
        <f>IF(ISBLANK(INDEX('Policy Characteristics'!J:J,MATCH($C1207,'Policy Characteristics'!$C:$C,0))),"",INDEX('Policy Characteristics'!J:J,MATCH($C1207,'Policy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07" s="254" t="str">
        <f>IF(ISBLANK(INDEX('Policy Characteristics'!K:K,MATCH($C1207,'Policy Characteristics'!$C:$C,0))),"",INDEX('Policy Characteristics'!K:K,MATCH($C1207,'Policy Characteristics'!$C:$C,0)))</f>
        <v/>
      </c>
      <c r="R1207" s="254" t="str">
        <f>IF(ISBLANK(INDEX('Policy Characteristics'!L:L,MATCH($C1207,'Policy Characteristics'!$C:$C,0))),"",INDEX('Policy Characteristics'!L:L,MATCH($C1207,'Policy Characteristics'!$C:$C,0)))</f>
        <v/>
      </c>
    </row>
    <row r="1208" spans="1:18" s="2" customFormat="1" x14ac:dyDescent="0.25">
      <c r="A1208" s="254" t="str">
        <f>IF(ISBLANK(INDEX('Policy Characteristics'!A:A,MATCH($C1208,'Policy Characteristics'!$C:$C,0))),"",INDEX('Policy Characteristics'!A:A,MATCH($C1208,'Policy Characteristics'!$C:$C,0)))</f>
        <v>Industry</v>
      </c>
      <c r="B1208" s="262" t="str">
        <f>IF(ISBLANK(INDEX('Policy Characteristics'!B:B,MATCH($C1208,'Policy Characteristics'!$C:$C,0))),"",INDEX('Policy Characteristics'!B:B,MATCH($C1208,'Policy Characteristics'!$C:$C,0)))</f>
        <v>Feedstock Shifting</v>
      </c>
      <c r="C1208" s="254" t="str">
        <f t="shared" si="64"/>
        <v>Fraction of Feedstock Shifted</v>
      </c>
      <c r="D1208" s="45" t="s">
        <v>3015</v>
      </c>
      <c r="E1208" s="45" t="s">
        <v>2671</v>
      </c>
      <c r="F1208" t="s">
        <v>3040</v>
      </c>
      <c r="G1208" s="45" t="s">
        <v>2676</v>
      </c>
      <c r="H1208" s="47">
        <f t="shared" si="62"/>
        <v>1207</v>
      </c>
      <c r="I1208" s="324" t="s">
        <v>41</v>
      </c>
      <c r="J1208" s="255" t="str">
        <f>IF(ISBLANK(INDEX('Policy Characteristics'!D:D,MATCH($C1208,'Policy Characteristics'!$C:$C,0))),"",INDEX('Policy Characteristics'!D:D,MATCH($C1208,'Policy Characteristics'!$C:$C,0)))</f>
        <v>Feedstock Shifting</v>
      </c>
      <c r="K1208" s="254" t="str">
        <f>IF(ISBLANK(INDEX('Policy Characteristics'!E:E,MATCH($C1208,'Policy Characteristics'!$C:$C,0))),"",INDEX('Policy Characteristics'!E:E,MATCH($C1208,'Policy Characteristics'!$C:$C,0)))</f>
        <v>indst feedstock shifting</v>
      </c>
      <c r="L1208" s="261">
        <f>IF(ISBLANK(INDEX('Policy Characteristics'!F:F,MATCH($C1208,'Policy Characteristics'!$C:$C,0))),"",INDEX('Policy Characteristics'!F:F,MATCH($C1208,'Policy Characteristics'!$C:$C,0)))</f>
        <v>0</v>
      </c>
      <c r="M1208" s="261">
        <f>IF(ISBLANK(INDEX('Policy Characteristics'!G:G,MATCH($C1208,'Policy Characteristics'!$C:$C,0))),"",INDEX('Policy Characteristics'!G:G,MATCH($C1208,'Policy Characteristics'!$C:$C,0)))</f>
        <v>1</v>
      </c>
      <c r="N1208" s="261">
        <f>IF(ISBLANK(INDEX('Policy Characteristics'!H:H,MATCH($C1208,'Policy Characteristics'!$C:$C,0))),"",INDEX('Policy Characteristics'!H:H,MATCH($C1208,'Policy Characteristics'!$C:$C,0)))</f>
        <v>0.01</v>
      </c>
      <c r="O1208" s="254" t="str">
        <f>IF(ISBLANK(INDEX('Policy Characteristics'!I:I,MATCH($C1208,'Policy Characteristics'!$C:$C,0))),"",INDEX('Policy Characteristics'!I:I,MATCH($C1208,'Policy Characteristics'!$C:$C,0)))</f>
        <v>% of potential achieved</v>
      </c>
      <c r="P1208" s="254" t="str">
        <f>IF(ISBLANK(INDEX('Policy Characteristics'!J:J,MATCH($C1208,'Policy Characteristics'!$C:$C,0))),"",INDEX('Policy Characteristics'!J:J,MATCH($C1208,'Policy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08" s="254" t="str">
        <f>IF(ISBLANK(INDEX('Policy Characteristics'!K:K,MATCH($C1208,'Policy Characteristics'!$C:$C,0))),"",INDEX('Policy Characteristics'!K:K,MATCH($C1208,'Policy Characteristics'!$C:$C,0)))</f>
        <v/>
      </c>
      <c r="R1208" s="254" t="str">
        <f>IF(ISBLANK(INDEX('Policy Characteristics'!L:L,MATCH($C1208,'Policy Characteristics'!$C:$C,0))),"",INDEX('Policy Characteristics'!L:L,MATCH($C1208,'Policy Characteristics'!$C:$C,0)))</f>
        <v/>
      </c>
    </row>
    <row r="1209" spans="1:18" s="2" customFormat="1" x14ac:dyDescent="0.25">
      <c r="A1209" s="254" t="str">
        <f>IF(ISBLANK(INDEX('Policy Characteristics'!A:A,MATCH($C1209,'Policy Characteristics'!$C:$C,0))),"",INDEX('Policy Characteristics'!A:A,MATCH($C1209,'Policy Characteristics'!$C:$C,0)))</f>
        <v>Industry</v>
      </c>
      <c r="B1209" s="262" t="str">
        <f>IF(ISBLANK(INDEX('Policy Characteristics'!B:B,MATCH($C1209,'Policy Characteristics'!$C:$C,0))),"",INDEX('Policy Characteristics'!B:B,MATCH($C1209,'Policy Characteristics'!$C:$C,0)))</f>
        <v>Feedstock Shifting</v>
      </c>
      <c r="C1209" s="254" t="str">
        <f t="shared" si="64"/>
        <v>Fraction of Feedstock Shifted</v>
      </c>
      <c r="D1209" s="6" t="s">
        <v>3016</v>
      </c>
      <c r="E1209" s="45" t="s">
        <v>2375</v>
      </c>
      <c r="F1209" t="s">
        <v>2725</v>
      </c>
      <c r="G1209" s="45" t="s">
        <v>2381</v>
      </c>
      <c r="H1209" s="47">
        <f t="shared" si="62"/>
        <v>1208</v>
      </c>
      <c r="I1209" s="324" t="s">
        <v>41</v>
      </c>
      <c r="J1209" s="255" t="str">
        <f>IF(ISBLANK(INDEX('Policy Characteristics'!D:D,MATCH($C1209,'Policy Characteristics'!$C:$C,0))),"",INDEX('Policy Characteristics'!D:D,MATCH($C1209,'Policy Characteristics'!$C:$C,0)))</f>
        <v>Feedstock Shifting</v>
      </c>
      <c r="K1209" s="254" t="str">
        <f>IF(ISBLANK(INDEX('Policy Characteristics'!E:E,MATCH($C1209,'Policy Characteristics'!$C:$C,0))),"",INDEX('Policy Characteristics'!E:E,MATCH($C1209,'Policy Characteristics'!$C:$C,0)))</f>
        <v>indst feedstock shifting</v>
      </c>
      <c r="L1209" s="261">
        <f>IF(ISBLANK(INDEX('Policy Characteristics'!F:F,MATCH($C1209,'Policy Characteristics'!$C:$C,0))),"",INDEX('Policy Characteristics'!F:F,MATCH($C1209,'Policy Characteristics'!$C:$C,0)))</f>
        <v>0</v>
      </c>
      <c r="M1209" s="261">
        <f>IF(ISBLANK(INDEX('Policy Characteristics'!G:G,MATCH($C1209,'Policy Characteristics'!$C:$C,0))),"",INDEX('Policy Characteristics'!G:G,MATCH($C1209,'Policy Characteristics'!$C:$C,0)))</f>
        <v>1</v>
      </c>
      <c r="N1209" s="261">
        <f>IF(ISBLANK(INDEX('Policy Characteristics'!H:H,MATCH($C1209,'Policy Characteristics'!$C:$C,0))),"",INDEX('Policy Characteristics'!H:H,MATCH($C1209,'Policy Characteristics'!$C:$C,0)))</f>
        <v>0.01</v>
      </c>
      <c r="O1209" s="254" t="str">
        <f>IF(ISBLANK(INDEX('Policy Characteristics'!I:I,MATCH($C1209,'Policy Characteristics'!$C:$C,0))),"",INDEX('Policy Characteristics'!I:I,MATCH($C1209,'Policy Characteristics'!$C:$C,0)))</f>
        <v>% of potential achieved</v>
      </c>
      <c r="P1209" s="254" t="str">
        <f>IF(ISBLANK(INDEX('Policy Characteristics'!J:J,MATCH($C1209,'Policy Characteristics'!$C:$C,0))),"",INDEX('Policy Characteristics'!J:J,MATCH($C1209,'Policy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09" s="254" t="str">
        <f>IF(ISBLANK(INDEX('Policy Characteristics'!K:K,MATCH($C1209,'Policy Characteristics'!$C:$C,0))),"",INDEX('Policy Characteristics'!K:K,MATCH($C1209,'Policy Characteristics'!$C:$C,0)))</f>
        <v/>
      </c>
      <c r="R1209" s="254" t="str">
        <f>IF(ISBLANK(INDEX('Policy Characteristics'!L:L,MATCH($C1209,'Policy Characteristics'!$C:$C,0))),"",INDEX('Policy Characteristics'!L:L,MATCH($C1209,'Policy Characteristics'!$C:$C,0)))</f>
        <v/>
      </c>
    </row>
    <row r="1210" spans="1:18" s="2" customFormat="1" x14ac:dyDescent="0.25">
      <c r="A1210" s="254" t="str">
        <f>IF(ISBLANK(INDEX('Policy Characteristics'!A:A,MATCH($C1210,'Policy Characteristics'!$C:$C,0))),"",INDEX('Policy Characteristics'!A:A,MATCH($C1210,'Policy Characteristics'!$C:$C,0)))</f>
        <v>Industry</v>
      </c>
      <c r="B1210" s="262" t="str">
        <f>IF(ISBLANK(INDEX('Policy Characteristics'!B:B,MATCH($C1210,'Policy Characteristics'!$C:$C,0))),"",INDEX('Policy Characteristics'!B:B,MATCH($C1210,'Policy Characteristics'!$C:$C,0)))</f>
        <v>Feedstock Shifting</v>
      </c>
      <c r="C1210" s="254" t="str">
        <f t="shared" si="64"/>
        <v>Fraction of Feedstock Shifted</v>
      </c>
      <c r="D1210" s="6" t="s">
        <v>3016</v>
      </c>
      <c r="E1210" s="45" t="s">
        <v>2376</v>
      </c>
      <c r="F1210" t="s">
        <v>2725</v>
      </c>
      <c r="G1210" s="45" t="s">
        <v>2384</v>
      </c>
      <c r="H1210" s="47">
        <f t="shared" si="62"/>
        <v>1209</v>
      </c>
      <c r="I1210" s="324" t="s">
        <v>41</v>
      </c>
      <c r="J1210" s="255" t="str">
        <f>IF(ISBLANK(INDEX('Policy Characteristics'!D:D,MATCH($C1210,'Policy Characteristics'!$C:$C,0))),"",INDEX('Policy Characteristics'!D:D,MATCH($C1210,'Policy Characteristics'!$C:$C,0)))</f>
        <v>Feedstock Shifting</v>
      </c>
      <c r="K1210" s="254" t="str">
        <f>IF(ISBLANK(INDEX('Policy Characteristics'!E:E,MATCH($C1210,'Policy Characteristics'!$C:$C,0))),"",INDEX('Policy Characteristics'!E:E,MATCH($C1210,'Policy Characteristics'!$C:$C,0)))</f>
        <v>indst feedstock shifting</v>
      </c>
      <c r="L1210" s="261">
        <f>IF(ISBLANK(INDEX('Policy Characteristics'!F:F,MATCH($C1210,'Policy Characteristics'!$C:$C,0))),"",INDEX('Policy Characteristics'!F:F,MATCH($C1210,'Policy Characteristics'!$C:$C,0)))</f>
        <v>0</v>
      </c>
      <c r="M1210" s="261">
        <f>IF(ISBLANK(INDEX('Policy Characteristics'!G:G,MATCH($C1210,'Policy Characteristics'!$C:$C,0))),"",INDEX('Policy Characteristics'!G:G,MATCH($C1210,'Policy Characteristics'!$C:$C,0)))</f>
        <v>1</v>
      </c>
      <c r="N1210" s="261">
        <f>IF(ISBLANK(INDEX('Policy Characteristics'!H:H,MATCH($C1210,'Policy Characteristics'!$C:$C,0))),"",INDEX('Policy Characteristics'!H:H,MATCH($C1210,'Policy Characteristics'!$C:$C,0)))</f>
        <v>0.01</v>
      </c>
      <c r="O1210" s="254" t="str">
        <f>IF(ISBLANK(INDEX('Policy Characteristics'!I:I,MATCH($C1210,'Policy Characteristics'!$C:$C,0))),"",INDEX('Policy Characteristics'!I:I,MATCH($C1210,'Policy Characteristics'!$C:$C,0)))</f>
        <v>% of potential achieved</v>
      </c>
      <c r="P1210" s="254" t="str">
        <f>IF(ISBLANK(INDEX('Policy Characteristics'!J:J,MATCH($C1210,'Policy Characteristics'!$C:$C,0))),"",INDEX('Policy Characteristics'!J:J,MATCH($C1210,'Policy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10" s="254" t="str">
        <f>IF(ISBLANK(INDEX('Policy Characteristics'!K:K,MATCH($C1210,'Policy Characteristics'!$C:$C,0))),"",INDEX('Policy Characteristics'!K:K,MATCH($C1210,'Policy Characteristics'!$C:$C,0)))</f>
        <v/>
      </c>
      <c r="R1210" s="254" t="str">
        <f>IF(ISBLANK(INDEX('Policy Characteristics'!L:L,MATCH($C1210,'Policy Characteristics'!$C:$C,0))),"",INDEX('Policy Characteristics'!L:L,MATCH($C1210,'Policy Characteristics'!$C:$C,0)))</f>
        <v/>
      </c>
    </row>
    <row r="1211" spans="1:18" s="2" customFormat="1" x14ac:dyDescent="0.25">
      <c r="A1211" s="254" t="str">
        <f>IF(ISBLANK(INDEX('Policy Characteristics'!A:A,MATCH($C1211,'Policy Characteristics'!$C:$C,0))),"",INDEX('Policy Characteristics'!A:A,MATCH($C1211,'Policy Characteristics'!$C:$C,0)))</f>
        <v>Industry</v>
      </c>
      <c r="B1211" s="262" t="str">
        <f>IF(ISBLANK(INDEX('Policy Characteristics'!B:B,MATCH($C1211,'Policy Characteristics'!$C:$C,0))),"",INDEX('Policy Characteristics'!B:B,MATCH($C1211,'Policy Characteristics'!$C:$C,0)))</f>
        <v>Feedstock Shifting</v>
      </c>
      <c r="C1211" s="254" t="str">
        <f t="shared" si="64"/>
        <v>Fraction of Feedstock Shifted</v>
      </c>
      <c r="D1211" s="6" t="s">
        <v>3016</v>
      </c>
      <c r="E1211" s="45" t="s">
        <v>2377</v>
      </c>
      <c r="F1211" t="s">
        <v>2725</v>
      </c>
      <c r="G1211" s="45" t="s">
        <v>2385</v>
      </c>
      <c r="H1211" s="47">
        <f t="shared" si="62"/>
        <v>1210</v>
      </c>
      <c r="I1211" s="324" t="s">
        <v>41</v>
      </c>
      <c r="J1211" s="255" t="str">
        <f>IF(ISBLANK(INDEX('Policy Characteristics'!D:D,MATCH($C1211,'Policy Characteristics'!$C:$C,0))),"",INDEX('Policy Characteristics'!D:D,MATCH($C1211,'Policy Characteristics'!$C:$C,0)))</f>
        <v>Feedstock Shifting</v>
      </c>
      <c r="K1211" s="254" t="str">
        <f>IF(ISBLANK(INDEX('Policy Characteristics'!E:E,MATCH($C1211,'Policy Characteristics'!$C:$C,0))),"",INDEX('Policy Characteristics'!E:E,MATCH($C1211,'Policy Characteristics'!$C:$C,0)))</f>
        <v>indst feedstock shifting</v>
      </c>
      <c r="L1211" s="261">
        <f>IF(ISBLANK(INDEX('Policy Characteristics'!F:F,MATCH($C1211,'Policy Characteristics'!$C:$C,0))),"",INDEX('Policy Characteristics'!F:F,MATCH($C1211,'Policy Characteristics'!$C:$C,0)))</f>
        <v>0</v>
      </c>
      <c r="M1211" s="261">
        <f>IF(ISBLANK(INDEX('Policy Characteristics'!G:G,MATCH($C1211,'Policy Characteristics'!$C:$C,0))),"",INDEX('Policy Characteristics'!G:G,MATCH($C1211,'Policy Characteristics'!$C:$C,0)))</f>
        <v>1</v>
      </c>
      <c r="N1211" s="261">
        <f>IF(ISBLANK(INDEX('Policy Characteristics'!H:H,MATCH($C1211,'Policy Characteristics'!$C:$C,0))),"",INDEX('Policy Characteristics'!H:H,MATCH($C1211,'Policy Characteristics'!$C:$C,0)))</f>
        <v>0.01</v>
      </c>
      <c r="O1211" s="254" t="str">
        <f>IF(ISBLANK(INDEX('Policy Characteristics'!I:I,MATCH($C1211,'Policy Characteristics'!$C:$C,0))),"",INDEX('Policy Characteristics'!I:I,MATCH($C1211,'Policy Characteristics'!$C:$C,0)))</f>
        <v>% of potential achieved</v>
      </c>
      <c r="P1211" s="254" t="str">
        <f>IF(ISBLANK(INDEX('Policy Characteristics'!J:J,MATCH($C1211,'Policy Characteristics'!$C:$C,0))),"",INDEX('Policy Characteristics'!J:J,MATCH($C1211,'Policy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11" s="254" t="str">
        <f>IF(ISBLANK(INDEX('Policy Characteristics'!K:K,MATCH($C1211,'Policy Characteristics'!$C:$C,0))),"",INDEX('Policy Characteristics'!K:K,MATCH($C1211,'Policy Characteristics'!$C:$C,0)))</f>
        <v/>
      </c>
      <c r="R1211" s="254" t="str">
        <f>IF(ISBLANK(INDEX('Policy Characteristics'!L:L,MATCH($C1211,'Policy Characteristics'!$C:$C,0))),"",INDEX('Policy Characteristics'!L:L,MATCH($C1211,'Policy Characteristics'!$C:$C,0)))</f>
        <v/>
      </c>
    </row>
    <row r="1212" spans="1:18" s="2" customFormat="1" x14ac:dyDescent="0.25">
      <c r="A1212" s="254" t="str">
        <f>IF(ISBLANK(INDEX('Policy Characteristics'!A:A,MATCH($C1212,'Policy Characteristics'!$C:$C,0))),"",INDEX('Policy Characteristics'!A:A,MATCH($C1212,'Policy Characteristics'!$C:$C,0)))</f>
        <v>Industry</v>
      </c>
      <c r="B1212" s="262" t="str">
        <f>IF(ISBLANK(INDEX('Policy Characteristics'!B:B,MATCH($C1212,'Policy Characteristics'!$C:$C,0))),"",INDEX('Policy Characteristics'!B:B,MATCH($C1212,'Policy Characteristics'!$C:$C,0)))</f>
        <v>Feedstock Shifting</v>
      </c>
      <c r="C1212" s="254" t="str">
        <f t="shared" si="64"/>
        <v>Fraction of Feedstock Shifted</v>
      </c>
      <c r="D1212" s="6" t="s">
        <v>3016</v>
      </c>
      <c r="E1212" s="45" t="s">
        <v>2378</v>
      </c>
      <c r="F1212" t="s">
        <v>2725</v>
      </c>
      <c r="G1212" s="45" t="s">
        <v>2382</v>
      </c>
      <c r="H1212" s="47">
        <f t="shared" si="62"/>
        <v>1211</v>
      </c>
      <c r="I1212" s="324" t="s">
        <v>41</v>
      </c>
      <c r="J1212" s="255" t="str">
        <f>IF(ISBLANK(INDEX('Policy Characteristics'!D:D,MATCH($C1212,'Policy Characteristics'!$C:$C,0))),"",INDEX('Policy Characteristics'!D:D,MATCH($C1212,'Policy Characteristics'!$C:$C,0)))</f>
        <v>Feedstock Shifting</v>
      </c>
      <c r="K1212" s="254" t="str">
        <f>IF(ISBLANK(INDEX('Policy Characteristics'!E:E,MATCH($C1212,'Policy Characteristics'!$C:$C,0))),"",INDEX('Policy Characteristics'!E:E,MATCH($C1212,'Policy Characteristics'!$C:$C,0)))</f>
        <v>indst feedstock shifting</v>
      </c>
      <c r="L1212" s="261">
        <f>IF(ISBLANK(INDEX('Policy Characteristics'!F:F,MATCH($C1212,'Policy Characteristics'!$C:$C,0))),"",INDEX('Policy Characteristics'!F:F,MATCH($C1212,'Policy Characteristics'!$C:$C,0)))</f>
        <v>0</v>
      </c>
      <c r="M1212" s="261">
        <f>IF(ISBLANK(INDEX('Policy Characteristics'!G:G,MATCH($C1212,'Policy Characteristics'!$C:$C,0))),"",INDEX('Policy Characteristics'!G:G,MATCH($C1212,'Policy Characteristics'!$C:$C,0)))</f>
        <v>1</v>
      </c>
      <c r="N1212" s="261">
        <f>IF(ISBLANK(INDEX('Policy Characteristics'!H:H,MATCH($C1212,'Policy Characteristics'!$C:$C,0))),"",INDEX('Policy Characteristics'!H:H,MATCH($C1212,'Policy Characteristics'!$C:$C,0)))</f>
        <v>0.01</v>
      </c>
      <c r="O1212" s="254" t="str">
        <f>IF(ISBLANK(INDEX('Policy Characteristics'!I:I,MATCH($C1212,'Policy Characteristics'!$C:$C,0))),"",INDEX('Policy Characteristics'!I:I,MATCH($C1212,'Policy Characteristics'!$C:$C,0)))</f>
        <v>% of potential achieved</v>
      </c>
      <c r="P1212" s="254" t="str">
        <f>IF(ISBLANK(INDEX('Policy Characteristics'!J:J,MATCH($C1212,'Policy Characteristics'!$C:$C,0))),"",INDEX('Policy Characteristics'!J:J,MATCH($C1212,'Policy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12" s="254" t="str">
        <f>IF(ISBLANK(INDEX('Policy Characteristics'!K:K,MATCH($C1212,'Policy Characteristics'!$C:$C,0))),"",INDEX('Policy Characteristics'!K:K,MATCH($C1212,'Policy Characteristics'!$C:$C,0)))</f>
        <v/>
      </c>
      <c r="R1212" s="254" t="str">
        <f>IF(ISBLANK(INDEX('Policy Characteristics'!L:L,MATCH($C1212,'Policy Characteristics'!$C:$C,0))),"",INDEX('Policy Characteristics'!L:L,MATCH($C1212,'Policy Characteristics'!$C:$C,0)))</f>
        <v/>
      </c>
    </row>
    <row r="1213" spans="1:18" s="2" customFormat="1" x14ac:dyDescent="0.25">
      <c r="A1213" s="254" t="str">
        <f>IF(ISBLANK(INDEX('Policy Characteristics'!A:A,MATCH($C1213,'Policy Characteristics'!$C:$C,0))),"",INDEX('Policy Characteristics'!A:A,MATCH($C1213,'Policy Characteristics'!$C:$C,0)))</f>
        <v>Industry</v>
      </c>
      <c r="B1213" s="262" t="str">
        <f>IF(ISBLANK(INDEX('Policy Characteristics'!B:B,MATCH($C1213,'Policy Characteristics'!$C:$C,0))),"",INDEX('Policy Characteristics'!B:B,MATCH($C1213,'Policy Characteristics'!$C:$C,0)))</f>
        <v>Feedstock Shifting</v>
      </c>
      <c r="C1213" s="254" t="str">
        <f t="shared" si="64"/>
        <v>Fraction of Feedstock Shifted</v>
      </c>
      <c r="D1213" s="6" t="s">
        <v>3016</v>
      </c>
      <c r="E1213" s="45" t="s">
        <v>2379</v>
      </c>
      <c r="F1213" t="s">
        <v>2725</v>
      </c>
      <c r="G1213" s="45" t="s">
        <v>2383</v>
      </c>
      <c r="H1213" s="47">
        <f t="shared" si="62"/>
        <v>1212</v>
      </c>
      <c r="I1213" s="324" t="s">
        <v>41</v>
      </c>
      <c r="J1213" s="255" t="str">
        <f>IF(ISBLANK(INDEX('Policy Characteristics'!D:D,MATCH($C1213,'Policy Characteristics'!$C:$C,0))),"",INDEX('Policy Characteristics'!D:D,MATCH($C1213,'Policy Characteristics'!$C:$C,0)))</f>
        <v>Feedstock Shifting</v>
      </c>
      <c r="K1213" s="254" t="str">
        <f>IF(ISBLANK(INDEX('Policy Characteristics'!E:E,MATCH($C1213,'Policy Characteristics'!$C:$C,0))),"",INDEX('Policy Characteristics'!E:E,MATCH($C1213,'Policy Characteristics'!$C:$C,0)))</f>
        <v>indst feedstock shifting</v>
      </c>
      <c r="L1213" s="261">
        <f>IF(ISBLANK(INDEX('Policy Characteristics'!F:F,MATCH($C1213,'Policy Characteristics'!$C:$C,0))),"",INDEX('Policy Characteristics'!F:F,MATCH($C1213,'Policy Characteristics'!$C:$C,0)))</f>
        <v>0</v>
      </c>
      <c r="M1213" s="261">
        <f>IF(ISBLANK(INDEX('Policy Characteristics'!G:G,MATCH($C1213,'Policy Characteristics'!$C:$C,0))),"",INDEX('Policy Characteristics'!G:G,MATCH($C1213,'Policy Characteristics'!$C:$C,0)))</f>
        <v>1</v>
      </c>
      <c r="N1213" s="261">
        <f>IF(ISBLANK(INDEX('Policy Characteristics'!H:H,MATCH($C1213,'Policy Characteristics'!$C:$C,0))),"",INDEX('Policy Characteristics'!H:H,MATCH($C1213,'Policy Characteristics'!$C:$C,0)))</f>
        <v>0.01</v>
      </c>
      <c r="O1213" s="254" t="str">
        <f>IF(ISBLANK(INDEX('Policy Characteristics'!I:I,MATCH($C1213,'Policy Characteristics'!$C:$C,0))),"",INDEX('Policy Characteristics'!I:I,MATCH($C1213,'Policy Characteristics'!$C:$C,0)))</f>
        <v>% of potential achieved</v>
      </c>
      <c r="P1213" s="254" t="str">
        <f>IF(ISBLANK(INDEX('Policy Characteristics'!J:J,MATCH($C1213,'Policy Characteristics'!$C:$C,0))),"",INDEX('Policy Characteristics'!J:J,MATCH($C1213,'Policy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13" s="254" t="str">
        <f>IF(ISBLANK(INDEX('Policy Characteristics'!K:K,MATCH($C1213,'Policy Characteristics'!$C:$C,0))),"",INDEX('Policy Characteristics'!K:K,MATCH($C1213,'Policy Characteristics'!$C:$C,0)))</f>
        <v/>
      </c>
      <c r="R1213" s="254" t="str">
        <f>IF(ISBLANK(INDEX('Policy Characteristics'!L:L,MATCH($C1213,'Policy Characteristics'!$C:$C,0))),"",INDEX('Policy Characteristics'!L:L,MATCH($C1213,'Policy Characteristics'!$C:$C,0)))</f>
        <v/>
      </c>
    </row>
    <row r="1214" spans="1:18" s="2" customFormat="1" x14ac:dyDescent="0.25">
      <c r="A1214" s="254" t="str">
        <f>IF(ISBLANK(INDEX('Policy Characteristics'!A:A,MATCH($C1214,'Policy Characteristics'!$C:$C,0))),"",INDEX('Policy Characteristics'!A:A,MATCH($C1214,'Policy Characteristics'!$C:$C,0)))</f>
        <v>Industry</v>
      </c>
      <c r="B1214" s="262" t="str">
        <f>IF(ISBLANK(INDEX('Policy Characteristics'!B:B,MATCH($C1214,'Policy Characteristics'!$C:$C,0))),"",INDEX('Policy Characteristics'!B:B,MATCH($C1214,'Policy Characteristics'!$C:$C,0)))</f>
        <v>Feedstock Shifting</v>
      </c>
      <c r="C1214" s="254" t="str">
        <f t="shared" si="64"/>
        <v>Fraction of Feedstock Shifted</v>
      </c>
      <c r="D1214" s="6" t="s">
        <v>3016</v>
      </c>
      <c r="E1214" s="45" t="s">
        <v>2380</v>
      </c>
      <c r="F1214" t="s">
        <v>2725</v>
      </c>
      <c r="G1214" s="45" t="s">
        <v>2386</v>
      </c>
      <c r="H1214" s="47">
        <f t="shared" si="62"/>
        <v>1213</v>
      </c>
      <c r="I1214" s="324" t="s">
        <v>41</v>
      </c>
      <c r="J1214" s="255" t="str">
        <f>IF(ISBLANK(INDEX('Policy Characteristics'!D:D,MATCH($C1214,'Policy Characteristics'!$C:$C,0))),"",INDEX('Policy Characteristics'!D:D,MATCH($C1214,'Policy Characteristics'!$C:$C,0)))</f>
        <v>Feedstock Shifting</v>
      </c>
      <c r="K1214" s="254" t="str">
        <f>IF(ISBLANK(INDEX('Policy Characteristics'!E:E,MATCH($C1214,'Policy Characteristics'!$C:$C,0))),"",INDEX('Policy Characteristics'!E:E,MATCH($C1214,'Policy Characteristics'!$C:$C,0)))</f>
        <v>indst feedstock shifting</v>
      </c>
      <c r="L1214" s="261">
        <f>IF(ISBLANK(INDEX('Policy Characteristics'!F:F,MATCH($C1214,'Policy Characteristics'!$C:$C,0))),"",INDEX('Policy Characteristics'!F:F,MATCH($C1214,'Policy Characteristics'!$C:$C,0)))</f>
        <v>0</v>
      </c>
      <c r="M1214" s="261">
        <f>IF(ISBLANK(INDEX('Policy Characteristics'!G:G,MATCH($C1214,'Policy Characteristics'!$C:$C,0))),"",INDEX('Policy Characteristics'!G:G,MATCH($C1214,'Policy Characteristics'!$C:$C,0)))</f>
        <v>1</v>
      </c>
      <c r="N1214" s="261">
        <f>IF(ISBLANK(INDEX('Policy Characteristics'!H:H,MATCH($C1214,'Policy Characteristics'!$C:$C,0))),"",INDEX('Policy Characteristics'!H:H,MATCH($C1214,'Policy Characteristics'!$C:$C,0)))</f>
        <v>0.01</v>
      </c>
      <c r="O1214" s="254" t="str">
        <f>IF(ISBLANK(INDEX('Policy Characteristics'!I:I,MATCH($C1214,'Policy Characteristics'!$C:$C,0))),"",INDEX('Policy Characteristics'!I:I,MATCH($C1214,'Policy Characteristics'!$C:$C,0)))</f>
        <v>% of potential achieved</v>
      </c>
      <c r="P1214" s="254" t="str">
        <f>IF(ISBLANK(INDEX('Policy Characteristics'!J:J,MATCH($C1214,'Policy Characteristics'!$C:$C,0))),"",INDEX('Policy Characteristics'!J:J,MATCH($C1214,'Policy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14" s="254" t="str">
        <f>IF(ISBLANK(INDEX('Policy Characteristics'!K:K,MATCH($C1214,'Policy Characteristics'!$C:$C,0))),"",INDEX('Policy Characteristics'!K:K,MATCH($C1214,'Policy Characteristics'!$C:$C,0)))</f>
        <v/>
      </c>
      <c r="R1214" s="254" t="str">
        <f>IF(ISBLANK(INDEX('Policy Characteristics'!L:L,MATCH($C1214,'Policy Characteristics'!$C:$C,0))),"",INDEX('Policy Characteristics'!L:L,MATCH($C1214,'Policy Characteristics'!$C:$C,0)))</f>
        <v/>
      </c>
    </row>
    <row r="1215" spans="1:18" s="2" customFormat="1" x14ac:dyDescent="0.25">
      <c r="A1215" s="254" t="str">
        <f>IF(ISBLANK(INDEX('Policy Characteristics'!A:A,MATCH($C1215,'Policy Characteristics'!$C:$C,0))),"",INDEX('Policy Characteristics'!A:A,MATCH($C1215,'Policy Characteristics'!$C:$C,0)))</f>
        <v>Industry</v>
      </c>
      <c r="B1215" s="262" t="str">
        <f>IF(ISBLANK(INDEX('Policy Characteristics'!B:B,MATCH($C1215,'Policy Characteristics'!$C:$C,0))),"",INDEX('Policy Characteristics'!B:B,MATCH($C1215,'Policy Characteristics'!$C:$C,0)))</f>
        <v>Feedstock Shifting</v>
      </c>
      <c r="C1215" s="254" t="str">
        <f t="shared" si="64"/>
        <v>Fraction of Feedstock Shifted</v>
      </c>
      <c r="D1215" s="6" t="s">
        <v>3016</v>
      </c>
      <c r="E1215" s="45" t="s">
        <v>2672</v>
      </c>
      <c r="F1215" t="s">
        <v>2725</v>
      </c>
      <c r="G1215" s="45" t="s">
        <v>2675</v>
      </c>
      <c r="H1215" s="47">
        <f t="shared" si="62"/>
        <v>1214</v>
      </c>
      <c r="I1215" s="324" t="s">
        <v>41</v>
      </c>
      <c r="J1215" s="255" t="str">
        <f>IF(ISBLANK(INDEX('Policy Characteristics'!D:D,MATCH($C1215,'Policy Characteristics'!$C:$C,0))),"",INDEX('Policy Characteristics'!D:D,MATCH($C1215,'Policy Characteristics'!$C:$C,0)))</f>
        <v>Feedstock Shifting</v>
      </c>
      <c r="K1215" s="254" t="str">
        <f>IF(ISBLANK(INDEX('Policy Characteristics'!E:E,MATCH($C1215,'Policy Characteristics'!$C:$C,0))),"",INDEX('Policy Characteristics'!E:E,MATCH($C1215,'Policy Characteristics'!$C:$C,0)))</f>
        <v>indst feedstock shifting</v>
      </c>
      <c r="L1215" s="261">
        <f>IF(ISBLANK(INDEX('Policy Characteristics'!F:F,MATCH($C1215,'Policy Characteristics'!$C:$C,0))),"",INDEX('Policy Characteristics'!F:F,MATCH($C1215,'Policy Characteristics'!$C:$C,0)))</f>
        <v>0</v>
      </c>
      <c r="M1215" s="261">
        <f>IF(ISBLANK(INDEX('Policy Characteristics'!G:G,MATCH($C1215,'Policy Characteristics'!$C:$C,0))),"",INDEX('Policy Characteristics'!G:G,MATCH($C1215,'Policy Characteristics'!$C:$C,0)))</f>
        <v>1</v>
      </c>
      <c r="N1215" s="261">
        <f>IF(ISBLANK(INDEX('Policy Characteristics'!H:H,MATCH($C1215,'Policy Characteristics'!$C:$C,0))),"",INDEX('Policy Characteristics'!H:H,MATCH($C1215,'Policy Characteristics'!$C:$C,0)))</f>
        <v>0.01</v>
      </c>
      <c r="O1215" s="254" t="str">
        <f>IF(ISBLANK(INDEX('Policy Characteristics'!I:I,MATCH($C1215,'Policy Characteristics'!$C:$C,0))),"",INDEX('Policy Characteristics'!I:I,MATCH($C1215,'Policy Characteristics'!$C:$C,0)))</f>
        <v>% of potential achieved</v>
      </c>
      <c r="P1215" s="254" t="str">
        <f>IF(ISBLANK(INDEX('Policy Characteristics'!J:J,MATCH($C1215,'Policy Characteristics'!$C:$C,0))),"",INDEX('Policy Characteristics'!J:J,MATCH($C1215,'Policy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15" s="254" t="str">
        <f>IF(ISBLANK(INDEX('Policy Characteristics'!K:K,MATCH($C1215,'Policy Characteristics'!$C:$C,0))),"",INDEX('Policy Characteristics'!K:K,MATCH($C1215,'Policy Characteristics'!$C:$C,0)))</f>
        <v/>
      </c>
      <c r="R1215" s="254" t="str">
        <f>IF(ISBLANK(INDEX('Policy Characteristics'!L:L,MATCH($C1215,'Policy Characteristics'!$C:$C,0))),"",INDEX('Policy Characteristics'!L:L,MATCH($C1215,'Policy Characteristics'!$C:$C,0)))</f>
        <v/>
      </c>
    </row>
    <row r="1216" spans="1:18" s="2" customFormat="1" x14ac:dyDescent="0.25">
      <c r="A1216" s="254" t="str">
        <f>IF(ISBLANK(INDEX('Policy Characteristics'!A:A,MATCH($C1216,'Policy Characteristics'!$C:$C,0))),"",INDEX('Policy Characteristics'!A:A,MATCH($C1216,'Policy Characteristics'!$C:$C,0)))</f>
        <v>Industry</v>
      </c>
      <c r="B1216" s="262" t="str">
        <f>IF(ISBLANK(INDEX('Policy Characteristics'!B:B,MATCH($C1216,'Policy Characteristics'!$C:$C,0))),"",INDEX('Policy Characteristics'!B:B,MATCH($C1216,'Policy Characteristics'!$C:$C,0)))</f>
        <v>Feedstock Shifting</v>
      </c>
      <c r="C1216" s="254" t="str">
        <f t="shared" si="64"/>
        <v>Fraction of Feedstock Shifted</v>
      </c>
      <c r="D1216" s="6" t="s">
        <v>3016</v>
      </c>
      <c r="E1216" s="45" t="s">
        <v>2673</v>
      </c>
      <c r="F1216" t="s">
        <v>2725</v>
      </c>
      <c r="G1216" s="45" t="s">
        <v>2677</v>
      </c>
      <c r="H1216" s="47">
        <f t="shared" si="62"/>
        <v>1215</v>
      </c>
      <c r="I1216" s="324" t="s">
        <v>41</v>
      </c>
      <c r="J1216" s="255" t="str">
        <f>IF(ISBLANK(INDEX('Policy Characteristics'!D:D,MATCH($C1216,'Policy Characteristics'!$C:$C,0))),"",INDEX('Policy Characteristics'!D:D,MATCH($C1216,'Policy Characteristics'!$C:$C,0)))</f>
        <v>Feedstock Shifting</v>
      </c>
      <c r="K1216" s="254" t="str">
        <f>IF(ISBLANK(INDEX('Policy Characteristics'!E:E,MATCH($C1216,'Policy Characteristics'!$C:$C,0))),"",INDEX('Policy Characteristics'!E:E,MATCH($C1216,'Policy Characteristics'!$C:$C,0)))</f>
        <v>indst feedstock shifting</v>
      </c>
      <c r="L1216" s="261">
        <f>IF(ISBLANK(INDEX('Policy Characteristics'!F:F,MATCH($C1216,'Policy Characteristics'!$C:$C,0))),"",INDEX('Policy Characteristics'!F:F,MATCH($C1216,'Policy Characteristics'!$C:$C,0)))</f>
        <v>0</v>
      </c>
      <c r="M1216" s="261">
        <f>IF(ISBLANK(INDEX('Policy Characteristics'!G:G,MATCH($C1216,'Policy Characteristics'!$C:$C,0))),"",INDEX('Policy Characteristics'!G:G,MATCH($C1216,'Policy Characteristics'!$C:$C,0)))</f>
        <v>1</v>
      </c>
      <c r="N1216" s="261">
        <f>IF(ISBLANK(INDEX('Policy Characteristics'!H:H,MATCH($C1216,'Policy Characteristics'!$C:$C,0))),"",INDEX('Policy Characteristics'!H:H,MATCH($C1216,'Policy Characteristics'!$C:$C,0)))</f>
        <v>0.01</v>
      </c>
      <c r="O1216" s="254" t="str">
        <f>IF(ISBLANK(INDEX('Policy Characteristics'!I:I,MATCH($C1216,'Policy Characteristics'!$C:$C,0))),"",INDEX('Policy Characteristics'!I:I,MATCH($C1216,'Policy Characteristics'!$C:$C,0)))</f>
        <v>% of potential achieved</v>
      </c>
      <c r="P1216" s="254" t="str">
        <f>IF(ISBLANK(INDEX('Policy Characteristics'!J:J,MATCH($C1216,'Policy Characteristics'!$C:$C,0))),"",INDEX('Policy Characteristics'!J:J,MATCH($C1216,'Policy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16" s="254" t="str">
        <f>IF(ISBLANK(INDEX('Policy Characteristics'!K:K,MATCH($C1216,'Policy Characteristics'!$C:$C,0))),"",INDEX('Policy Characteristics'!K:K,MATCH($C1216,'Policy Characteristics'!$C:$C,0)))</f>
        <v/>
      </c>
      <c r="R1216" s="254" t="str">
        <f>IF(ISBLANK(INDEX('Policy Characteristics'!L:L,MATCH($C1216,'Policy Characteristics'!$C:$C,0))),"",INDEX('Policy Characteristics'!L:L,MATCH($C1216,'Policy Characteristics'!$C:$C,0)))</f>
        <v/>
      </c>
    </row>
    <row r="1217" spans="1:18" s="2" customFormat="1" x14ac:dyDescent="0.25">
      <c r="A1217" s="254" t="str">
        <f>IF(ISBLANK(INDEX('Policy Characteristics'!A:A,MATCH($C1217,'Policy Characteristics'!$C:$C,0))),"",INDEX('Policy Characteristics'!A:A,MATCH($C1217,'Policy Characteristics'!$C:$C,0)))</f>
        <v>Industry</v>
      </c>
      <c r="B1217" s="262" t="str">
        <f>IF(ISBLANK(INDEX('Policy Characteristics'!B:B,MATCH($C1217,'Policy Characteristics'!$C:$C,0))),"",INDEX('Policy Characteristics'!B:B,MATCH($C1217,'Policy Characteristics'!$C:$C,0)))</f>
        <v>Feedstock Shifting</v>
      </c>
      <c r="C1217" s="254" t="str">
        <f t="shared" si="64"/>
        <v>Fraction of Feedstock Shifted</v>
      </c>
      <c r="D1217" s="6" t="s">
        <v>3016</v>
      </c>
      <c r="E1217" s="45" t="s">
        <v>2674</v>
      </c>
      <c r="F1217" t="s">
        <v>2725</v>
      </c>
      <c r="G1217" s="45" t="s">
        <v>2678</v>
      </c>
      <c r="H1217" s="47">
        <f t="shared" si="62"/>
        <v>1216</v>
      </c>
      <c r="I1217" s="324" t="s">
        <v>41</v>
      </c>
      <c r="J1217" s="255" t="str">
        <f>IF(ISBLANK(INDEX('Policy Characteristics'!D:D,MATCH($C1217,'Policy Characteristics'!$C:$C,0))),"",INDEX('Policy Characteristics'!D:D,MATCH($C1217,'Policy Characteristics'!$C:$C,0)))</f>
        <v>Feedstock Shifting</v>
      </c>
      <c r="K1217" s="254" t="str">
        <f>IF(ISBLANK(INDEX('Policy Characteristics'!E:E,MATCH($C1217,'Policy Characteristics'!$C:$C,0))),"",INDEX('Policy Characteristics'!E:E,MATCH($C1217,'Policy Characteristics'!$C:$C,0)))</f>
        <v>indst feedstock shifting</v>
      </c>
      <c r="L1217" s="261">
        <f>IF(ISBLANK(INDEX('Policy Characteristics'!F:F,MATCH($C1217,'Policy Characteristics'!$C:$C,0))),"",INDEX('Policy Characteristics'!F:F,MATCH($C1217,'Policy Characteristics'!$C:$C,0)))</f>
        <v>0</v>
      </c>
      <c r="M1217" s="261">
        <f>IF(ISBLANK(INDEX('Policy Characteristics'!G:G,MATCH($C1217,'Policy Characteristics'!$C:$C,0))),"",INDEX('Policy Characteristics'!G:G,MATCH($C1217,'Policy Characteristics'!$C:$C,0)))</f>
        <v>1</v>
      </c>
      <c r="N1217" s="261">
        <f>IF(ISBLANK(INDEX('Policy Characteristics'!H:H,MATCH($C1217,'Policy Characteristics'!$C:$C,0))),"",INDEX('Policy Characteristics'!H:H,MATCH($C1217,'Policy Characteristics'!$C:$C,0)))</f>
        <v>0.01</v>
      </c>
      <c r="O1217" s="254" t="str">
        <f>IF(ISBLANK(INDEX('Policy Characteristics'!I:I,MATCH($C1217,'Policy Characteristics'!$C:$C,0))),"",INDEX('Policy Characteristics'!I:I,MATCH($C1217,'Policy Characteristics'!$C:$C,0)))</f>
        <v>% of potential achieved</v>
      </c>
      <c r="P1217" s="254" t="str">
        <f>IF(ISBLANK(INDEX('Policy Characteristics'!J:J,MATCH($C1217,'Policy Characteristics'!$C:$C,0))),"",INDEX('Policy Characteristics'!J:J,MATCH($C1217,'Policy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17" s="254" t="str">
        <f>IF(ISBLANK(INDEX('Policy Characteristics'!K:K,MATCH($C1217,'Policy Characteristics'!$C:$C,0))),"",INDEX('Policy Characteristics'!K:K,MATCH($C1217,'Policy Characteristics'!$C:$C,0)))</f>
        <v/>
      </c>
      <c r="R1217" s="254" t="str">
        <f>IF(ISBLANK(INDEX('Policy Characteristics'!L:L,MATCH($C1217,'Policy Characteristics'!$C:$C,0))),"",INDEX('Policy Characteristics'!L:L,MATCH($C1217,'Policy Characteristics'!$C:$C,0)))</f>
        <v/>
      </c>
    </row>
    <row r="1218" spans="1:18" s="2" customFormat="1" x14ac:dyDescent="0.25">
      <c r="A1218" s="254" t="str">
        <f>IF(ISBLANK(INDEX('Policy Characteristics'!A:A,MATCH($C1218,'Policy Characteristics'!$C:$C,0))),"",INDEX('Policy Characteristics'!A:A,MATCH($C1218,'Policy Characteristics'!$C:$C,0)))</f>
        <v>Industry</v>
      </c>
      <c r="B1218" s="262" t="str">
        <f>IF(ISBLANK(INDEX('Policy Characteristics'!B:B,MATCH($C1218,'Policy Characteristics'!$C:$C,0))),"",INDEX('Policy Characteristics'!B:B,MATCH($C1218,'Policy Characteristics'!$C:$C,0)))</f>
        <v>Feedstock Shifting</v>
      </c>
      <c r="C1218" s="254" t="str">
        <f t="shared" si="64"/>
        <v>Fraction of Feedstock Shifted</v>
      </c>
      <c r="D1218" s="6" t="s">
        <v>3016</v>
      </c>
      <c r="E1218" s="45" t="s">
        <v>2671</v>
      </c>
      <c r="F1218" t="s">
        <v>2725</v>
      </c>
      <c r="G1218" s="45" t="s">
        <v>2676</v>
      </c>
      <c r="H1218" s="47">
        <f t="shared" si="62"/>
        <v>1217</v>
      </c>
      <c r="I1218" s="324" t="s">
        <v>41</v>
      </c>
      <c r="J1218" s="255" t="str">
        <f>IF(ISBLANK(INDEX('Policy Characteristics'!D:D,MATCH($C1218,'Policy Characteristics'!$C:$C,0))),"",INDEX('Policy Characteristics'!D:D,MATCH($C1218,'Policy Characteristics'!$C:$C,0)))</f>
        <v>Feedstock Shifting</v>
      </c>
      <c r="K1218" s="254" t="str">
        <f>IF(ISBLANK(INDEX('Policy Characteristics'!E:E,MATCH($C1218,'Policy Characteristics'!$C:$C,0))),"",INDEX('Policy Characteristics'!E:E,MATCH($C1218,'Policy Characteristics'!$C:$C,0)))</f>
        <v>indst feedstock shifting</v>
      </c>
      <c r="L1218" s="261">
        <f>IF(ISBLANK(INDEX('Policy Characteristics'!F:F,MATCH($C1218,'Policy Characteristics'!$C:$C,0))),"",INDEX('Policy Characteristics'!F:F,MATCH($C1218,'Policy Characteristics'!$C:$C,0)))</f>
        <v>0</v>
      </c>
      <c r="M1218" s="261">
        <f>IF(ISBLANK(INDEX('Policy Characteristics'!G:G,MATCH($C1218,'Policy Characteristics'!$C:$C,0))),"",INDEX('Policy Characteristics'!G:G,MATCH($C1218,'Policy Characteristics'!$C:$C,0)))</f>
        <v>1</v>
      </c>
      <c r="N1218" s="261">
        <f>IF(ISBLANK(INDEX('Policy Characteristics'!H:H,MATCH($C1218,'Policy Characteristics'!$C:$C,0))),"",INDEX('Policy Characteristics'!H:H,MATCH($C1218,'Policy Characteristics'!$C:$C,0)))</f>
        <v>0.01</v>
      </c>
      <c r="O1218" s="254" t="str">
        <f>IF(ISBLANK(INDEX('Policy Characteristics'!I:I,MATCH($C1218,'Policy Characteristics'!$C:$C,0))),"",INDEX('Policy Characteristics'!I:I,MATCH($C1218,'Policy Characteristics'!$C:$C,0)))</f>
        <v>% of potential achieved</v>
      </c>
      <c r="P1218" s="254" t="str">
        <f>IF(ISBLANK(INDEX('Policy Characteristics'!J:J,MATCH($C1218,'Policy Characteristics'!$C:$C,0))),"",INDEX('Policy Characteristics'!J:J,MATCH($C1218,'Policy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18" s="254" t="str">
        <f>IF(ISBLANK(INDEX('Policy Characteristics'!K:K,MATCH($C1218,'Policy Characteristics'!$C:$C,0))),"",INDEX('Policy Characteristics'!K:K,MATCH($C1218,'Policy Characteristics'!$C:$C,0)))</f>
        <v/>
      </c>
      <c r="R1218" s="254" t="str">
        <f>IF(ISBLANK(INDEX('Policy Characteristics'!L:L,MATCH($C1218,'Policy Characteristics'!$C:$C,0))),"",INDEX('Policy Characteristics'!L:L,MATCH($C1218,'Policy Characteristics'!$C:$C,0)))</f>
        <v/>
      </c>
    </row>
    <row r="1219" spans="1:18" s="2" customFormat="1" x14ac:dyDescent="0.25">
      <c r="A1219" s="254" t="str">
        <f>IF(ISBLANK(INDEX('Policy Characteristics'!A:A,MATCH($C1219,'Policy Characteristics'!$C:$C,0))),"",INDEX('Policy Characteristics'!A:A,MATCH($C1219,'Policy Characteristics'!$C:$C,0)))</f>
        <v>Industry</v>
      </c>
      <c r="B1219" s="262" t="str">
        <f>IF(ISBLANK(INDEX('Policy Characteristics'!B:B,MATCH($C1219,'Policy Characteristics'!$C:$C,0))),"",INDEX('Policy Characteristics'!B:B,MATCH($C1219,'Policy Characteristics'!$C:$C,0)))</f>
        <v>Feedstock Shifting</v>
      </c>
      <c r="C1219" s="254" t="str">
        <f t="shared" si="64"/>
        <v>Fraction of Feedstock Shifted</v>
      </c>
      <c r="D1219" s="6" t="s">
        <v>3017</v>
      </c>
      <c r="E1219" s="45" t="s">
        <v>2375</v>
      </c>
      <c r="F1219" t="s">
        <v>2981</v>
      </c>
      <c r="G1219" s="45" t="s">
        <v>2381</v>
      </c>
      <c r="H1219" s="47">
        <f t="shared" ref="H1219:H1282" si="65">H1218+1</f>
        <v>1218</v>
      </c>
      <c r="I1219" s="324" t="s">
        <v>41</v>
      </c>
      <c r="J1219" s="255" t="str">
        <f>IF(ISBLANK(INDEX('Policy Characteristics'!D:D,MATCH($C1219,'Policy Characteristics'!$C:$C,0))),"",INDEX('Policy Characteristics'!D:D,MATCH($C1219,'Policy Characteristics'!$C:$C,0)))</f>
        <v>Feedstock Shifting</v>
      </c>
      <c r="K1219" s="254" t="str">
        <f>IF(ISBLANK(INDEX('Policy Characteristics'!E:E,MATCH($C1219,'Policy Characteristics'!$C:$C,0))),"",INDEX('Policy Characteristics'!E:E,MATCH($C1219,'Policy Characteristics'!$C:$C,0)))</f>
        <v>indst feedstock shifting</v>
      </c>
      <c r="L1219" s="261">
        <f>IF(ISBLANK(INDEX('Policy Characteristics'!F:F,MATCH($C1219,'Policy Characteristics'!$C:$C,0))),"",INDEX('Policy Characteristics'!F:F,MATCH($C1219,'Policy Characteristics'!$C:$C,0)))</f>
        <v>0</v>
      </c>
      <c r="M1219" s="261">
        <f>IF(ISBLANK(INDEX('Policy Characteristics'!G:G,MATCH($C1219,'Policy Characteristics'!$C:$C,0))),"",INDEX('Policy Characteristics'!G:G,MATCH($C1219,'Policy Characteristics'!$C:$C,0)))</f>
        <v>1</v>
      </c>
      <c r="N1219" s="261">
        <f>IF(ISBLANK(INDEX('Policy Characteristics'!H:H,MATCH($C1219,'Policy Characteristics'!$C:$C,0))),"",INDEX('Policy Characteristics'!H:H,MATCH($C1219,'Policy Characteristics'!$C:$C,0)))</f>
        <v>0.01</v>
      </c>
      <c r="O1219" s="254" t="str">
        <f>IF(ISBLANK(INDEX('Policy Characteristics'!I:I,MATCH($C1219,'Policy Characteristics'!$C:$C,0))),"",INDEX('Policy Characteristics'!I:I,MATCH($C1219,'Policy Characteristics'!$C:$C,0)))</f>
        <v>% of potential achieved</v>
      </c>
      <c r="P1219" s="254" t="str">
        <f>IF(ISBLANK(INDEX('Policy Characteristics'!J:J,MATCH($C1219,'Policy Characteristics'!$C:$C,0))),"",INDEX('Policy Characteristics'!J:J,MATCH($C1219,'Policy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19" s="254" t="str">
        <f>IF(ISBLANK(INDEX('Policy Characteristics'!K:K,MATCH($C1219,'Policy Characteristics'!$C:$C,0))),"",INDEX('Policy Characteristics'!K:K,MATCH($C1219,'Policy Characteristics'!$C:$C,0)))</f>
        <v/>
      </c>
      <c r="R1219" s="254" t="str">
        <f>IF(ISBLANK(INDEX('Policy Characteristics'!L:L,MATCH($C1219,'Policy Characteristics'!$C:$C,0))),"",INDEX('Policy Characteristics'!L:L,MATCH($C1219,'Policy Characteristics'!$C:$C,0)))</f>
        <v/>
      </c>
    </row>
    <row r="1220" spans="1:18" s="2" customFormat="1" x14ac:dyDescent="0.25">
      <c r="A1220" s="254" t="str">
        <f>IF(ISBLANK(INDEX('Policy Characteristics'!A:A,MATCH($C1220,'Policy Characteristics'!$C:$C,0))),"",INDEX('Policy Characteristics'!A:A,MATCH($C1220,'Policy Characteristics'!$C:$C,0)))</f>
        <v>Industry</v>
      </c>
      <c r="B1220" s="262" t="str">
        <f>IF(ISBLANK(INDEX('Policy Characteristics'!B:B,MATCH($C1220,'Policy Characteristics'!$C:$C,0))),"",INDEX('Policy Characteristics'!B:B,MATCH($C1220,'Policy Characteristics'!$C:$C,0)))</f>
        <v>Feedstock Shifting</v>
      </c>
      <c r="C1220" s="254" t="str">
        <f t="shared" si="64"/>
        <v>Fraction of Feedstock Shifted</v>
      </c>
      <c r="D1220" s="6" t="s">
        <v>3017</v>
      </c>
      <c r="E1220" s="45" t="s">
        <v>2376</v>
      </c>
      <c r="F1220" t="s">
        <v>2981</v>
      </c>
      <c r="G1220" s="45" t="s">
        <v>2384</v>
      </c>
      <c r="H1220" s="47">
        <f t="shared" si="65"/>
        <v>1219</v>
      </c>
      <c r="I1220" s="324" t="s">
        <v>41</v>
      </c>
      <c r="J1220" s="255" t="str">
        <f>IF(ISBLANK(INDEX('Policy Characteristics'!D:D,MATCH($C1220,'Policy Characteristics'!$C:$C,0))),"",INDEX('Policy Characteristics'!D:D,MATCH($C1220,'Policy Characteristics'!$C:$C,0)))</f>
        <v>Feedstock Shifting</v>
      </c>
      <c r="K1220" s="254" t="str">
        <f>IF(ISBLANK(INDEX('Policy Characteristics'!E:E,MATCH($C1220,'Policy Characteristics'!$C:$C,0))),"",INDEX('Policy Characteristics'!E:E,MATCH($C1220,'Policy Characteristics'!$C:$C,0)))</f>
        <v>indst feedstock shifting</v>
      </c>
      <c r="L1220" s="261">
        <f>IF(ISBLANK(INDEX('Policy Characteristics'!F:F,MATCH($C1220,'Policy Characteristics'!$C:$C,0))),"",INDEX('Policy Characteristics'!F:F,MATCH($C1220,'Policy Characteristics'!$C:$C,0)))</f>
        <v>0</v>
      </c>
      <c r="M1220" s="261">
        <f>IF(ISBLANK(INDEX('Policy Characteristics'!G:G,MATCH($C1220,'Policy Characteristics'!$C:$C,0))),"",INDEX('Policy Characteristics'!G:G,MATCH($C1220,'Policy Characteristics'!$C:$C,0)))</f>
        <v>1</v>
      </c>
      <c r="N1220" s="261">
        <f>IF(ISBLANK(INDEX('Policy Characteristics'!H:H,MATCH($C1220,'Policy Characteristics'!$C:$C,0))),"",INDEX('Policy Characteristics'!H:H,MATCH($C1220,'Policy Characteristics'!$C:$C,0)))</f>
        <v>0.01</v>
      </c>
      <c r="O1220" s="254" t="str">
        <f>IF(ISBLANK(INDEX('Policy Characteristics'!I:I,MATCH($C1220,'Policy Characteristics'!$C:$C,0))),"",INDEX('Policy Characteristics'!I:I,MATCH($C1220,'Policy Characteristics'!$C:$C,0)))</f>
        <v>% of potential achieved</v>
      </c>
      <c r="P1220" s="254" t="str">
        <f>IF(ISBLANK(INDEX('Policy Characteristics'!J:J,MATCH($C1220,'Policy Characteristics'!$C:$C,0))),"",INDEX('Policy Characteristics'!J:J,MATCH($C1220,'Policy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20" s="254" t="str">
        <f>IF(ISBLANK(INDEX('Policy Characteristics'!K:K,MATCH($C1220,'Policy Characteristics'!$C:$C,0))),"",INDEX('Policy Characteristics'!K:K,MATCH($C1220,'Policy Characteristics'!$C:$C,0)))</f>
        <v/>
      </c>
      <c r="R1220" s="254" t="str">
        <f>IF(ISBLANK(INDEX('Policy Characteristics'!L:L,MATCH($C1220,'Policy Characteristics'!$C:$C,0))),"",INDEX('Policy Characteristics'!L:L,MATCH($C1220,'Policy Characteristics'!$C:$C,0)))</f>
        <v/>
      </c>
    </row>
    <row r="1221" spans="1:18" s="2" customFormat="1" x14ac:dyDescent="0.25">
      <c r="A1221" s="254" t="str">
        <f>IF(ISBLANK(INDEX('Policy Characteristics'!A:A,MATCH($C1221,'Policy Characteristics'!$C:$C,0))),"",INDEX('Policy Characteristics'!A:A,MATCH($C1221,'Policy Characteristics'!$C:$C,0)))</f>
        <v>Industry</v>
      </c>
      <c r="B1221" s="262" t="str">
        <f>IF(ISBLANK(INDEX('Policy Characteristics'!B:B,MATCH($C1221,'Policy Characteristics'!$C:$C,0))),"",INDEX('Policy Characteristics'!B:B,MATCH($C1221,'Policy Characteristics'!$C:$C,0)))</f>
        <v>Feedstock Shifting</v>
      </c>
      <c r="C1221" s="254" t="str">
        <f t="shared" si="64"/>
        <v>Fraction of Feedstock Shifted</v>
      </c>
      <c r="D1221" s="6" t="s">
        <v>3017</v>
      </c>
      <c r="E1221" s="45" t="s">
        <v>2377</v>
      </c>
      <c r="F1221" t="s">
        <v>2981</v>
      </c>
      <c r="G1221" s="45" t="s">
        <v>2385</v>
      </c>
      <c r="H1221" s="47">
        <f t="shared" si="65"/>
        <v>1220</v>
      </c>
      <c r="I1221" s="324" t="s">
        <v>41</v>
      </c>
      <c r="J1221" s="255" t="str">
        <f>IF(ISBLANK(INDEX('Policy Characteristics'!D:D,MATCH($C1221,'Policy Characteristics'!$C:$C,0))),"",INDEX('Policy Characteristics'!D:D,MATCH($C1221,'Policy Characteristics'!$C:$C,0)))</f>
        <v>Feedstock Shifting</v>
      </c>
      <c r="K1221" s="254" t="str">
        <f>IF(ISBLANK(INDEX('Policy Characteristics'!E:E,MATCH($C1221,'Policy Characteristics'!$C:$C,0))),"",INDEX('Policy Characteristics'!E:E,MATCH($C1221,'Policy Characteristics'!$C:$C,0)))</f>
        <v>indst feedstock shifting</v>
      </c>
      <c r="L1221" s="261">
        <f>IF(ISBLANK(INDEX('Policy Characteristics'!F:F,MATCH($C1221,'Policy Characteristics'!$C:$C,0))),"",INDEX('Policy Characteristics'!F:F,MATCH($C1221,'Policy Characteristics'!$C:$C,0)))</f>
        <v>0</v>
      </c>
      <c r="M1221" s="261">
        <f>IF(ISBLANK(INDEX('Policy Characteristics'!G:G,MATCH($C1221,'Policy Characteristics'!$C:$C,0))),"",INDEX('Policy Characteristics'!G:G,MATCH($C1221,'Policy Characteristics'!$C:$C,0)))</f>
        <v>1</v>
      </c>
      <c r="N1221" s="261">
        <f>IF(ISBLANK(INDEX('Policy Characteristics'!H:H,MATCH($C1221,'Policy Characteristics'!$C:$C,0))),"",INDEX('Policy Characteristics'!H:H,MATCH($C1221,'Policy Characteristics'!$C:$C,0)))</f>
        <v>0.01</v>
      </c>
      <c r="O1221" s="254" t="str">
        <f>IF(ISBLANK(INDEX('Policy Characteristics'!I:I,MATCH($C1221,'Policy Characteristics'!$C:$C,0))),"",INDEX('Policy Characteristics'!I:I,MATCH($C1221,'Policy Characteristics'!$C:$C,0)))</f>
        <v>% of potential achieved</v>
      </c>
      <c r="P1221" s="254" t="str">
        <f>IF(ISBLANK(INDEX('Policy Characteristics'!J:J,MATCH($C1221,'Policy Characteristics'!$C:$C,0))),"",INDEX('Policy Characteristics'!J:J,MATCH($C1221,'Policy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21" s="254" t="str">
        <f>IF(ISBLANK(INDEX('Policy Characteristics'!K:K,MATCH($C1221,'Policy Characteristics'!$C:$C,0))),"",INDEX('Policy Characteristics'!K:K,MATCH($C1221,'Policy Characteristics'!$C:$C,0)))</f>
        <v/>
      </c>
      <c r="R1221" s="254" t="str">
        <f>IF(ISBLANK(INDEX('Policy Characteristics'!L:L,MATCH($C1221,'Policy Characteristics'!$C:$C,0))),"",INDEX('Policy Characteristics'!L:L,MATCH($C1221,'Policy Characteristics'!$C:$C,0)))</f>
        <v/>
      </c>
    </row>
    <row r="1222" spans="1:18" s="2" customFormat="1" x14ac:dyDescent="0.25">
      <c r="A1222" s="254" t="str">
        <f>IF(ISBLANK(INDEX('Policy Characteristics'!A:A,MATCH($C1222,'Policy Characteristics'!$C:$C,0))),"",INDEX('Policy Characteristics'!A:A,MATCH($C1222,'Policy Characteristics'!$C:$C,0)))</f>
        <v>Industry</v>
      </c>
      <c r="B1222" s="262" t="str">
        <f>IF(ISBLANK(INDEX('Policy Characteristics'!B:B,MATCH($C1222,'Policy Characteristics'!$C:$C,0))),"",INDEX('Policy Characteristics'!B:B,MATCH($C1222,'Policy Characteristics'!$C:$C,0)))</f>
        <v>Feedstock Shifting</v>
      </c>
      <c r="C1222" s="254" t="str">
        <f t="shared" si="64"/>
        <v>Fraction of Feedstock Shifted</v>
      </c>
      <c r="D1222" s="6" t="s">
        <v>3017</v>
      </c>
      <c r="E1222" s="45" t="s">
        <v>2378</v>
      </c>
      <c r="F1222" t="s">
        <v>2981</v>
      </c>
      <c r="G1222" s="45" t="s">
        <v>2382</v>
      </c>
      <c r="H1222" s="47">
        <f t="shared" si="65"/>
        <v>1221</v>
      </c>
      <c r="I1222" s="324" t="s">
        <v>41</v>
      </c>
      <c r="J1222" s="255" t="str">
        <f>IF(ISBLANK(INDEX('Policy Characteristics'!D:D,MATCH($C1222,'Policy Characteristics'!$C:$C,0))),"",INDEX('Policy Characteristics'!D:D,MATCH($C1222,'Policy Characteristics'!$C:$C,0)))</f>
        <v>Feedstock Shifting</v>
      </c>
      <c r="K1222" s="254" t="str">
        <f>IF(ISBLANK(INDEX('Policy Characteristics'!E:E,MATCH($C1222,'Policy Characteristics'!$C:$C,0))),"",INDEX('Policy Characteristics'!E:E,MATCH($C1222,'Policy Characteristics'!$C:$C,0)))</f>
        <v>indst feedstock shifting</v>
      </c>
      <c r="L1222" s="261">
        <f>IF(ISBLANK(INDEX('Policy Characteristics'!F:F,MATCH($C1222,'Policy Characteristics'!$C:$C,0))),"",INDEX('Policy Characteristics'!F:F,MATCH($C1222,'Policy Characteristics'!$C:$C,0)))</f>
        <v>0</v>
      </c>
      <c r="M1222" s="261">
        <f>IF(ISBLANK(INDEX('Policy Characteristics'!G:G,MATCH($C1222,'Policy Characteristics'!$C:$C,0))),"",INDEX('Policy Characteristics'!G:G,MATCH($C1222,'Policy Characteristics'!$C:$C,0)))</f>
        <v>1</v>
      </c>
      <c r="N1222" s="261">
        <f>IF(ISBLANK(INDEX('Policy Characteristics'!H:H,MATCH($C1222,'Policy Characteristics'!$C:$C,0))),"",INDEX('Policy Characteristics'!H:H,MATCH($C1222,'Policy Characteristics'!$C:$C,0)))</f>
        <v>0.01</v>
      </c>
      <c r="O1222" s="254" t="str">
        <f>IF(ISBLANK(INDEX('Policy Characteristics'!I:I,MATCH($C1222,'Policy Characteristics'!$C:$C,0))),"",INDEX('Policy Characteristics'!I:I,MATCH($C1222,'Policy Characteristics'!$C:$C,0)))</f>
        <v>% of potential achieved</v>
      </c>
      <c r="P1222" s="254" t="str">
        <f>IF(ISBLANK(INDEX('Policy Characteristics'!J:J,MATCH($C1222,'Policy Characteristics'!$C:$C,0))),"",INDEX('Policy Characteristics'!J:J,MATCH($C1222,'Policy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22" s="254" t="str">
        <f>IF(ISBLANK(INDEX('Policy Characteristics'!K:K,MATCH($C1222,'Policy Characteristics'!$C:$C,0))),"",INDEX('Policy Characteristics'!K:K,MATCH($C1222,'Policy Characteristics'!$C:$C,0)))</f>
        <v/>
      </c>
      <c r="R1222" s="254" t="str">
        <f>IF(ISBLANK(INDEX('Policy Characteristics'!L:L,MATCH($C1222,'Policy Characteristics'!$C:$C,0))),"",INDEX('Policy Characteristics'!L:L,MATCH($C1222,'Policy Characteristics'!$C:$C,0)))</f>
        <v/>
      </c>
    </row>
    <row r="1223" spans="1:18" s="2" customFormat="1" x14ac:dyDescent="0.25">
      <c r="A1223" s="254" t="str">
        <f>IF(ISBLANK(INDEX('Policy Characteristics'!A:A,MATCH($C1223,'Policy Characteristics'!$C:$C,0))),"",INDEX('Policy Characteristics'!A:A,MATCH($C1223,'Policy Characteristics'!$C:$C,0)))</f>
        <v>Industry</v>
      </c>
      <c r="B1223" s="262" t="str">
        <f>IF(ISBLANK(INDEX('Policy Characteristics'!B:B,MATCH($C1223,'Policy Characteristics'!$C:$C,0))),"",INDEX('Policy Characteristics'!B:B,MATCH($C1223,'Policy Characteristics'!$C:$C,0)))</f>
        <v>Feedstock Shifting</v>
      </c>
      <c r="C1223" s="254" t="str">
        <f t="shared" si="64"/>
        <v>Fraction of Feedstock Shifted</v>
      </c>
      <c r="D1223" s="6" t="s">
        <v>3017</v>
      </c>
      <c r="E1223" s="45" t="s">
        <v>2379</v>
      </c>
      <c r="F1223" t="s">
        <v>2981</v>
      </c>
      <c r="G1223" s="45" t="s">
        <v>2383</v>
      </c>
      <c r="H1223" s="47">
        <f t="shared" si="65"/>
        <v>1222</v>
      </c>
      <c r="I1223" s="324" t="s">
        <v>41</v>
      </c>
      <c r="J1223" s="255" t="str">
        <f>IF(ISBLANK(INDEX('Policy Characteristics'!D:D,MATCH($C1223,'Policy Characteristics'!$C:$C,0))),"",INDEX('Policy Characteristics'!D:D,MATCH($C1223,'Policy Characteristics'!$C:$C,0)))</f>
        <v>Feedstock Shifting</v>
      </c>
      <c r="K1223" s="254" t="str">
        <f>IF(ISBLANK(INDEX('Policy Characteristics'!E:E,MATCH($C1223,'Policy Characteristics'!$C:$C,0))),"",INDEX('Policy Characteristics'!E:E,MATCH($C1223,'Policy Characteristics'!$C:$C,0)))</f>
        <v>indst feedstock shifting</v>
      </c>
      <c r="L1223" s="261">
        <f>IF(ISBLANK(INDEX('Policy Characteristics'!F:F,MATCH($C1223,'Policy Characteristics'!$C:$C,0))),"",INDEX('Policy Characteristics'!F:F,MATCH($C1223,'Policy Characteristics'!$C:$C,0)))</f>
        <v>0</v>
      </c>
      <c r="M1223" s="261">
        <f>IF(ISBLANK(INDEX('Policy Characteristics'!G:G,MATCH($C1223,'Policy Characteristics'!$C:$C,0))),"",INDEX('Policy Characteristics'!G:G,MATCH($C1223,'Policy Characteristics'!$C:$C,0)))</f>
        <v>1</v>
      </c>
      <c r="N1223" s="261">
        <f>IF(ISBLANK(INDEX('Policy Characteristics'!H:H,MATCH($C1223,'Policy Characteristics'!$C:$C,0))),"",INDEX('Policy Characteristics'!H:H,MATCH($C1223,'Policy Characteristics'!$C:$C,0)))</f>
        <v>0.01</v>
      </c>
      <c r="O1223" s="254" t="str">
        <f>IF(ISBLANK(INDEX('Policy Characteristics'!I:I,MATCH($C1223,'Policy Characteristics'!$C:$C,0))),"",INDEX('Policy Characteristics'!I:I,MATCH($C1223,'Policy Characteristics'!$C:$C,0)))</f>
        <v>% of potential achieved</v>
      </c>
      <c r="P1223" s="254" t="str">
        <f>IF(ISBLANK(INDEX('Policy Characteristics'!J:J,MATCH($C1223,'Policy Characteristics'!$C:$C,0))),"",INDEX('Policy Characteristics'!J:J,MATCH($C1223,'Policy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23" s="254" t="str">
        <f>IF(ISBLANK(INDEX('Policy Characteristics'!K:K,MATCH($C1223,'Policy Characteristics'!$C:$C,0))),"",INDEX('Policy Characteristics'!K:K,MATCH($C1223,'Policy Characteristics'!$C:$C,0)))</f>
        <v/>
      </c>
      <c r="R1223" s="254" t="str">
        <f>IF(ISBLANK(INDEX('Policy Characteristics'!L:L,MATCH($C1223,'Policy Characteristics'!$C:$C,0))),"",INDEX('Policy Characteristics'!L:L,MATCH($C1223,'Policy Characteristics'!$C:$C,0)))</f>
        <v/>
      </c>
    </row>
    <row r="1224" spans="1:18" s="2" customFormat="1" x14ac:dyDescent="0.25">
      <c r="A1224" s="254" t="str">
        <f>IF(ISBLANK(INDEX('Policy Characteristics'!A:A,MATCH($C1224,'Policy Characteristics'!$C:$C,0))),"",INDEX('Policy Characteristics'!A:A,MATCH($C1224,'Policy Characteristics'!$C:$C,0)))</f>
        <v>Industry</v>
      </c>
      <c r="B1224" s="262" t="str">
        <f>IF(ISBLANK(INDEX('Policy Characteristics'!B:B,MATCH($C1224,'Policy Characteristics'!$C:$C,0))),"",INDEX('Policy Characteristics'!B:B,MATCH($C1224,'Policy Characteristics'!$C:$C,0)))</f>
        <v>Feedstock Shifting</v>
      </c>
      <c r="C1224" s="254" t="str">
        <f t="shared" si="64"/>
        <v>Fraction of Feedstock Shifted</v>
      </c>
      <c r="D1224" s="6" t="s">
        <v>3017</v>
      </c>
      <c r="E1224" s="45" t="s">
        <v>2380</v>
      </c>
      <c r="F1224" t="s">
        <v>2981</v>
      </c>
      <c r="G1224" s="45" t="s">
        <v>2386</v>
      </c>
      <c r="H1224" s="47">
        <f t="shared" si="65"/>
        <v>1223</v>
      </c>
      <c r="I1224" s="324" t="s">
        <v>41</v>
      </c>
      <c r="J1224" s="255" t="str">
        <f>IF(ISBLANK(INDEX('Policy Characteristics'!D:D,MATCH($C1224,'Policy Characteristics'!$C:$C,0))),"",INDEX('Policy Characteristics'!D:D,MATCH($C1224,'Policy Characteristics'!$C:$C,0)))</f>
        <v>Feedstock Shifting</v>
      </c>
      <c r="K1224" s="254" t="str">
        <f>IF(ISBLANK(INDEX('Policy Characteristics'!E:E,MATCH($C1224,'Policy Characteristics'!$C:$C,0))),"",INDEX('Policy Characteristics'!E:E,MATCH($C1224,'Policy Characteristics'!$C:$C,0)))</f>
        <v>indst feedstock shifting</v>
      </c>
      <c r="L1224" s="261">
        <f>IF(ISBLANK(INDEX('Policy Characteristics'!F:F,MATCH($C1224,'Policy Characteristics'!$C:$C,0))),"",INDEX('Policy Characteristics'!F:F,MATCH($C1224,'Policy Characteristics'!$C:$C,0)))</f>
        <v>0</v>
      </c>
      <c r="M1224" s="261">
        <f>IF(ISBLANK(INDEX('Policy Characteristics'!G:G,MATCH($C1224,'Policy Characteristics'!$C:$C,0))),"",INDEX('Policy Characteristics'!G:G,MATCH($C1224,'Policy Characteristics'!$C:$C,0)))</f>
        <v>1</v>
      </c>
      <c r="N1224" s="261">
        <f>IF(ISBLANK(INDEX('Policy Characteristics'!H:H,MATCH($C1224,'Policy Characteristics'!$C:$C,0))),"",INDEX('Policy Characteristics'!H:H,MATCH($C1224,'Policy Characteristics'!$C:$C,0)))</f>
        <v>0.01</v>
      </c>
      <c r="O1224" s="254" t="str">
        <f>IF(ISBLANK(INDEX('Policy Characteristics'!I:I,MATCH($C1224,'Policy Characteristics'!$C:$C,0))),"",INDEX('Policy Characteristics'!I:I,MATCH($C1224,'Policy Characteristics'!$C:$C,0)))</f>
        <v>% of potential achieved</v>
      </c>
      <c r="P1224" s="254" t="str">
        <f>IF(ISBLANK(INDEX('Policy Characteristics'!J:J,MATCH($C1224,'Policy Characteristics'!$C:$C,0))),"",INDEX('Policy Characteristics'!J:J,MATCH($C1224,'Policy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24" s="254" t="str">
        <f>IF(ISBLANK(INDEX('Policy Characteristics'!K:K,MATCH($C1224,'Policy Characteristics'!$C:$C,0))),"",INDEX('Policy Characteristics'!K:K,MATCH($C1224,'Policy Characteristics'!$C:$C,0)))</f>
        <v/>
      </c>
      <c r="R1224" s="254" t="str">
        <f>IF(ISBLANK(INDEX('Policy Characteristics'!L:L,MATCH($C1224,'Policy Characteristics'!$C:$C,0))),"",INDEX('Policy Characteristics'!L:L,MATCH($C1224,'Policy Characteristics'!$C:$C,0)))</f>
        <v/>
      </c>
    </row>
    <row r="1225" spans="1:18" s="2" customFormat="1" x14ac:dyDescent="0.25">
      <c r="A1225" s="254" t="str">
        <f>IF(ISBLANK(INDEX('Policy Characteristics'!A:A,MATCH($C1225,'Policy Characteristics'!$C:$C,0))),"",INDEX('Policy Characteristics'!A:A,MATCH($C1225,'Policy Characteristics'!$C:$C,0)))</f>
        <v>Industry</v>
      </c>
      <c r="B1225" s="262" t="str">
        <f>IF(ISBLANK(INDEX('Policy Characteristics'!B:B,MATCH($C1225,'Policy Characteristics'!$C:$C,0))),"",INDEX('Policy Characteristics'!B:B,MATCH($C1225,'Policy Characteristics'!$C:$C,0)))</f>
        <v>Feedstock Shifting</v>
      </c>
      <c r="C1225" s="254" t="str">
        <f t="shared" si="64"/>
        <v>Fraction of Feedstock Shifted</v>
      </c>
      <c r="D1225" s="6" t="s">
        <v>3017</v>
      </c>
      <c r="E1225" s="45" t="s">
        <v>2672</v>
      </c>
      <c r="F1225" t="s">
        <v>2981</v>
      </c>
      <c r="G1225" s="45" t="s">
        <v>2675</v>
      </c>
      <c r="H1225" s="47">
        <f t="shared" si="65"/>
        <v>1224</v>
      </c>
      <c r="I1225" s="324" t="s">
        <v>41</v>
      </c>
      <c r="J1225" s="255" t="str">
        <f>IF(ISBLANK(INDEX('Policy Characteristics'!D:D,MATCH($C1225,'Policy Characteristics'!$C:$C,0))),"",INDEX('Policy Characteristics'!D:D,MATCH($C1225,'Policy Characteristics'!$C:$C,0)))</f>
        <v>Feedstock Shifting</v>
      </c>
      <c r="K1225" s="254" t="str">
        <f>IF(ISBLANK(INDEX('Policy Characteristics'!E:E,MATCH($C1225,'Policy Characteristics'!$C:$C,0))),"",INDEX('Policy Characteristics'!E:E,MATCH($C1225,'Policy Characteristics'!$C:$C,0)))</f>
        <v>indst feedstock shifting</v>
      </c>
      <c r="L1225" s="261">
        <f>IF(ISBLANK(INDEX('Policy Characteristics'!F:F,MATCH($C1225,'Policy Characteristics'!$C:$C,0))),"",INDEX('Policy Characteristics'!F:F,MATCH($C1225,'Policy Characteristics'!$C:$C,0)))</f>
        <v>0</v>
      </c>
      <c r="M1225" s="261">
        <f>IF(ISBLANK(INDEX('Policy Characteristics'!G:G,MATCH($C1225,'Policy Characteristics'!$C:$C,0))),"",INDEX('Policy Characteristics'!G:G,MATCH($C1225,'Policy Characteristics'!$C:$C,0)))</f>
        <v>1</v>
      </c>
      <c r="N1225" s="261">
        <f>IF(ISBLANK(INDEX('Policy Characteristics'!H:H,MATCH($C1225,'Policy Characteristics'!$C:$C,0))),"",INDEX('Policy Characteristics'!H:H,MATCH($C1225,'Policy Characteristics'!$C:$C,0)))</f>
        <v>0.01</v>
      </c>
      <c r="O1225" s="254" t="str">
        <f>IF(ISBLANK(INDEX('Policy Characteristics'!I:I,MATCH($C1225,'Policy Characteristics'!$C:$C,0))),"",INDEX('Policy Characteristics'!I:I,MATCH($C1225,'Policy Characteristics'!$C:$C,0)))</f>
        <v>% of potential achieved</v>
      </c>
      <c r="P1225" s="254" t="str">
        <f>IF(ISBLANK(INDEX('Policy Characteristics'!J:J,MATCH($C1225,'Policy Characteristics'!$C:$C,0))),"",INDEX('Policy Characteristics'!J:J,MATCH($C1225,'Policy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25" s="254" t="str">
        <f>IF(ISBLANK(INDEX('Policy Characteristics'!K:K,MATCH($C1225,'Policy Characteristics'!$C:$C,0))),"",INDEX('Policy Characteristics'!K:K,MATCH($C1225,'Policy Characteristics'!$C:$C,0)))</f>
        <v/>
      </c>
      <c r="R1225" s="254" t="str">
        <f>IF(ISBLANK(INDEX('Policy Characteristics'!L:L,MATCH($C1225,'Policy Characteristics'!$C:$C,0))),"",INDEX('Policy Characteristics'!L:L,MATCH($C1225,'Policy Characteristics'!$C:$C,0)))</f>
        <v/>
      </c>
    </row>
    <row r="1226" spans="1:18" s="2" customFormat="1" x14ac:dyDescent="0.25">
      <c r="A1226" s="254" t="str">
        <f>IF(ISBLANK(INDEX('Policy Characteristics'!A:A,MATCH($C1226,'Policy Characteristics'!$C:$C,0))),"",INDEX('Policy Characteristics'!A:A,MATCH($C1226,'Policy Characteristics'!$C:$C,0)))</f>
        <v>Industry</v>
      </c>
      <c r="B1226" s="262" t="str">
        <f>IF(ISBLANK(INDEX('Policy Characteristics'!B:B,MATCH($C1226,'Policy Characteristics'!$C:$C,0))),"",INDEX('Policy Characteristics'!B:B,MATCH($C1226,'Policy Characteristics'!$C:$C,0)))</f>
        <v>Feedstock Shifting</v>
      </c>
      <c r="C1226" s="254" t="str">
        <f t="shared" si="64"/>
        <v>Fraction of Feedstock Shifted</v>
      </c>
      <c r="D1226" s="6" t="s">
        <v>3017</v>
      </c>
      <c r="E1226" s="45" t="s">
        <v>2673</v>
      </c>
      <c r="F1226" t="s">
        <v>2981</v>
      </c>
      <c r="G1226" s="45" t="s">
        <v>2677</v>
      </c>
      <c r="H1226" s="47">
        <f t="shared" si="65"/>
        <v>1225</v>
      </c>
      <c r="I1226" s="324" t="s">
        <v>41</v>
      </c>
      <c r="J1226" s="255" t="str">
        <f>IF(ISBLANK(INDEX('Policy Characteristics'!D:D,MATCH($C1226,'Policy Characteristics'!$C:$C,0))),"",INDEX('Policy Characteristics'!D:D,MATCH($C1226,'Policy Characteristics'!$C:$C,0)))</f>
        <v>Feedstock Shifting</v>
      </c>
      <c r="K1226" s="254" t="str">
        <f>IF(ISBLANK(INDEX('Policy Characteristics'!E:E,MATCH($C1226,'Policy Characteristics'!$C:$C,0))),"",INDEX('Policy Characteristics'!E:E,MATCH($C1226,'Policy Characteristics'!$C:$C,0)))</f>
        <v>indst feedstock shifting</v>
      </c>
      <c r="L1226" s="261">
        <f>IF(ISBLANK(INDEX('Policy Characteristics'!F:F,MATCH($C1226,'Policy Characteristics'!$C:$C,0))),"",INDEX('Policy Characteristics'!F:F,MATCH($C1226,'Policy Characteristics'!$C:$C,0)))</f>
        <v>0</v>
      </c>
      <c r="M1226" s="261">
        <f>IF(ISBLANK(INDEX('Policy Characteristics'!G:G,MATCH($C1226,'Policy Characteristics'!$C:$C,0))),"",INDEX('Policy Characteristics'!G:G,MATCH($C1226,'Policy Characteristics'!$C:$C,0)))</f>
        <v>1</v>
      </c>
      <c r="N1226" s="261">
        <f>IF(ISBLANK(INDEX('Policy Characteristics'!H:H,MATCH($C1226,'Policy Characteristics'!$C:$C,0))),"",INDEX('Policy Characteristics'!H:H,MATCH($C1226,'Policy Characteristics'!$C:$C,0)))</f>
        <v>0.01</v>
      </c>
      <c r="O1226" s="254" t="str">
        <f>IF(ISBLANK(INDEX('Policy Characteristics'!I:I,MATCH($C1226,'Policy Characteristics'!$C:$C,0))),"",INDEX('Policy Characteristics'!I:I,MATCH($C1226,'Policy Characteristics'!$C:$C,0)))</f>
        <v>% of potential achieved</v>
      </c>
      <c r="P1226" s="254" t="str">
        <f>IF(ISBLANK(INDEX('Policy Characteristics'!J:J,MATCH($C1226,'Policy Characteristics'!$C:$C,0))),"",INDEX('Policy Characteristics'!J:J,MATCH($C1226,'Policy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26" s="254" t="str">
        <f>IF(ISBLANK(INDEX('Policy Characteristics'!K:K,MATCH($C1226,'Policy Characteristics'!$C:$C,0))),"",INDEX('Policy Characteristics'!K:K,MATCH($C1226,'Policy Characteristics'!$C:$C,0)))</f>
        <v/>
      </c>
      <c r="R1226" s="254" t="str">
        <f>IF(ISBLANK(INDEX('Policy Characteristics'!L:L,MATCH($C1226,'Policy Characteristics'!$C:$C,0))),"",INDEX('Policy Characteristics'!L:L,MATCH($C1226,'Policy Characteristics'!$C:$C,0)))</f>
        <v/>
      </c>
    </row>
    <row r="1227" spans="1:18" s="2" customFormat="1" x14ac:dyDescent="0.25">
      <c r="A1227" s="254" t="str">
        <f>IF(ISBLANK(INDEX('Policy Characteristics'!A:A,MATCH($C1227,'Policy Characteristics'!$C:$C,0))),"",INDEX('Policy Characteristics'!A:A,MATCH($C1227,'Policy Characteristics'!$C:$C,0)))</f>
        <v>Industry</v>
      </c>
      <c r="B1227" s="262" t="str">
        <f>IF(ISBLANK(INDEX('Policy Characteristics'!B:B,MATCH($C1227,'Policy Characteristics'!$C:$C,0))),"",INDEX('Policy Characteristics'!B:B,MATCH($C1227,'Policy Characteristics'!$C:$C,0)))</f>
        <v>Feedstock Shifting</v>
      </c>
      <c r="C1227" s="254" t="str">
        <f t="shared" si="64"/>
        <v>Fraction of Feedstock Shifted</v>
      </c>
      <c r="D1227" s="6" t="s">
        <v>3017</v>
      </c>
      <c r="E1227" s="45" t="s">
        <v>2674</v>
      </c>
      <c r="F1227" t="s">
        <v>2981</v>
      </c>
      <c r="G1227" s="45" t="s">
        <v>2678</v>
      </c>
      <c r="H1227" s="47">
        <f t="shared" si="65"/>
        <v>1226</v>
      </c>
      <c r="I1227" s="324" t="s">
        <v>41</v>
      </c>
      <c r="J1227" s="255" t="str">
        <f>IF(ISBLANK(INDEX('Policy Characteristics'!D:D,MATCH($C1227,'Policy Characteristics'!$C:$C,0))),"",INDEX('Policy Characteristics'!D:D,MATCH($C1227,'Policy Characteristics'!$C:$C,0)))</f>
        <v>Feedstock Shifting</v>
      </c>
      <c r="K1227" s="254" t="str">
        <f>IF(ISBLANK(INDEX('Policy Characteristics'!E:E,MATCH($C1227,'Policy Characteristics'!$C:$C,0))),"",INDEX('Policy Characteristics'!E:E,MATCH($C1227,'Policy Characteristics'!$C:$C,0)))</f>
        <v>indst feedstock shifting</v>
      </c>
      <c r="L1227" s="261">
        <f>IF(ISBLANK(INDEX('Policy Characteristics'!F:F,MATCH($C1227,'Policy Characteristics'!$C:$C,0))),"",INDEX('Policy Characteristics'!F:F,MATCH($C1227,'Policy Characteristics'!$C:$C,0)))</f>
        <v>0</v>
      </c>
      <c r="M1227" s="261">
        <f>IF(ISBLANK(INDEX('Policy Characteristics'!G:G,MATCH($C1227,'Policy Characteristics'!$C:$C,0))),"",INDEX('Policy Characteristics'!G:G,MATCH($C1227,'Policy Characteristics'!$C:$C,0)))</f>
        <v>1</v>
      </c>
      <c r="N1227" s="261">
        <f>IF(ISBLANK(INDEX('Policy Characteristics'!H:H,MATCH($C1227,'Policy Characteristics'!$C:$C,0))),"",INDEX('Policy Characteristics'!H:H,MATCH($C1227,'Policy Characteristics'!$C:$C,0)))</f>
        <v>0.01</v>
      </c>
      <c r="O1227" s="254" t="str">
        <f>IF(ISBLANK(INDEX('Policy Characteristics'!I:I,MATCH($C1227,'Policy Characteristics'!$C:$C,0))),"",INDEX('Policy Characteristics'!I:I,MATCH($C1227,'Policy Characteristics'!$C:$C,0)))</f>
        <v>% of potential achieved</v>
      </c>
      <c r="P1227" s="254" t="str">
        <f>IF(ISBLANK(INDEX('Policy Characteristics'!J:J,MATCH($C1227,'Policy Characteristics'!$C:$C,0))),"",INDEX('Policy Characteristics'!J:J,MATCH($C1227,'Policy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27" s="254" t="str">
        <f>IF(ISBLANK(INDEX('Policy Characteristics'!K:K,MATCH($C1227,'Policy Characteristics'!$C:$C,0))),"",INDEX('Policy Characteristics'!K:K,MATCH($C1227,'Policy Characteristics'!$C:$C,0)))</f>
        <v/>
      </c>
      <c r="R1227" s="254" t="str">
        <f>IF(ISBLANK(INDEX('Policy Characteristics'!L:L,MATCH($C1227,'Policy Characteristics'!$C:$C,0))),"",INDEX('Policy Characteristics'!L:L,MATCH($C1227,'Policy Characteristics'!$C:$C,0)))</f>
        <v/>
      </c>
    </row>
    <row r="1228" spans="1:18" s="2" customFormat="1" x14ac:dyDescent="0.25">
      <c r="A1228" s="254" t="str">
        <f>IF(ISBLANK(INDEX('Policy Characteristics'!A:A,MATCH($C1228,'Policy Characteristics'!$C:$C,0))),"",INDEX('Policy Characteristics'!A:A,MATCH($C1228,'Policy Characteristics'!$C:$C,0)))</f>
        <v>Industry</v>
      </c>
      <c r="B1228" s="262" t="str">
        <f>IF(ISBLANK(INDEX('Policy Characteristics'!B:B,MATCH($C1228,'Policy Characteristics'!$C:$C,0))),"",INDEX('Policy Characteristics'!B:B,MATCH($C1228,'Policy Characteristics'!$C:$C,0)))</f>
        <v>Feedstock Shifting</v>
      </c>
      <c r="C1228" s="254" t="str">
        <f t="shared" si="64"/>
        <v>Fraction of Feedstock Shifted</v>
      </c>
      <c r="D1228" s="6" t="s">
        <v>3017</v>
      </c>
      <c r="E1228" s="45" t="s">
        <v>2671</v>
      </c>
      <c r="F1228" t="s">
        <v>2981</v>
      </c>
      <c r="G1228" s="45" t="s">
        <v>2676</v>
      </c>
      <c r="H1228" s="47">
        <f t="shared" si="65"/>
        <v>1227</v>
      </c>
      <c r="I1228" s="324" t="s">
        <v>41</v>
      </c>
      <c r="J1228" s="255" t="str">
        <f>IF(ISBLANK(INDEX('Policy Characteristics'!D:D,MATCH($C1228,'Policy Characteristics'!$C:$C,0))),"",INDEX('Policy Characteristics'!D:D,MATCH($C1228,'Policy Characteristics'!$C:$C,0)))</f>
        <v>Feedstock Shifting</v>
      </c>
      <c r="K1228" s="254" t="str">
        <f>IF(ISBLANK(INDEX('Policy Characteristics'!E:E,MATCH($C1228,'Policy Characteristics'!$C:$C,0))),"",INDEX('Policy Characteristics'!E:E,MATCH($C1228,'Policy Characteristics'!$C:$C,0)))</f>
        <v>indst feedstock shifting</v>
      </c>
      <c r="L1228" s="261">
        <f>IF(ISBLANK(INDEX('Policy Characteristics'!F:F,MATCH($C1228,'Policy Characteristics'!$C:$C,0))),"",INDEX('Policy Characteristics'!F:F,MATCH($C1228,'Policy Characteristics'!$C:$C,0)))</f>
        <v>0</v>
      </c>
      <c r="M1228" s="261">
        <f>IF(ISBLANK(INDEX('Policy Characteristics'!G:G,MATCH($C1228,'Policy Characteristics'!$C:$C,0))),"",INDEX('Policy Characteristics'!G:G,MATCH($C1228,'Policy Characteristics'!$C:$C,0)))</f>
        <v>1</v>
      </c>
      <c r="N1228" s="261">
        <f>IF(ISBLANK(INDEX('Policy Characteristics'!H:H,MATCH($C1228,'Policy Characteristics'!$C:$C,0))),"",INDEX('Policy Characteristics'!H:H,MATCH($C1228,'Policy Characteristics'!$C:$C,0)))</f>
        <v>0.01</v>
      </c>
      <c r="O1228" s="254" t="str">
        <f>IF(ISBLANK(INDEX('Policy Characteristics'!I:I,MATCH($C1228,'Policy Characteristics'!$C:$C,0))),"",INDEX('Policy Characteristics'!I:I,MATCH($C1228,'Policy Characteristics'!$C:$C,0)))</f>
        <v>% of potential achieved</v>
      </c>
      <c r="P1228" s="254" t="str">
        <f>IF(ISBLANK(INDEX('Policy Characteristics'!J:J,MATCH($C1228,'Policy Characteristics'!$C:$C,0))),"",INDEX('Policy Characteristics'!J:J,MATCH($C1228,'Policy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28" s="254" t="str">
        <f>IF(ISBLANK(INDEX('Policy Characteristics'!K:K,MATCH($C1228,'Policy Characteristics'!$C:$C,0))),"",INDEX('Policy Characteristics'!K:K,MATCH($C1228,'Policy Characteristics'!$C:$C,0)))</f>
        <v/>
      </c>
      <c r="R1228" s="254" t="str">
        <f>IF(ISBLANK(INDEX('Policy Characteristics'!L:L,MATCH($C1228,'Policy Characteristics'!$C:$C,0))),"",INDEX('Policy Characteristics'!L:L,MATCH($C1228,'Policy Characteristics'!$C:$C,0)))</f>
        <v/>
      </c>
    </row>
    <row r="1229" spans="1:18" s="2" customFormat="1" x14ac:dyDescent="0.25">
      <c r="A1229" s="254" t="str">
        <f>IF(ISBLANK(INDEX('Policy Characteristics'!A:A,MATCH($C1229,'Policy Characteristics'!$C:$C,0))),"",INDEX('Policy Characteristics'!A:A,MATCH($C1229,'Policy Characteristics'!$C:$C,0)))</f>
        <v>Industry</v>
      </c>
      <c r="B1229" s="262" t="str">
        <f>IF(ISBLANK(INDEX('Policy Characteristics'!B:B,MATCH($C1229,'Policy Characteristics'!$C:$C,0))),"",INDEX('Policy Characteristics'!B:B,MATCH($C1229,'Policy Characteristics'!$C:$C,0)))</f>
        <v>Feedstock Shifting</v>
      </c>
      <c r="C1229" s="254" t="str">
        <f t="shared" si="64"/>
        <v>Fraction of Feedstock Shifted</v>
      </c>
      <c r="D1229" s="6" t="s">
        <v>3018</v>
      </c>
      <c r="E1229" s="45" t="s">
        <v>2375</v>
      </c>
      <c r="F1229" t="s">
        <v>2982</v>
      </c>
      <c r="G1229" s="45" t="s">
        <v>2381</v>
      </c>
      <c r="H1229" s="47">
        <f t="shared" si="65"/>
        <v>1228</v>
      </c>
      <c r="I1229" s="324" t="s">
        <v>41</v>
      </c>
      <c r="J1229" s="255" t="str">
        <f>IF(ISBLANK(INDEX('Policy Characteristics'!D:D,MATCH($C1229,'Policy Characteristics'!$C:$C,0))),"",INDEX('Policy Characteristics'!D:D,MATCH($C1229,'Policy Characteristics'!$C:$C,0)))</f>
        <v>Feedstock Shifting</v>
      </c>
      <c r="K1229" s="254" t="str">
        <f>IF(ISBLANK(INDEX('Policy Characteristics'!E:E,MATCH($C1229,'Policy Characteristics'!$C:$C,0))),"",INDEX('Policy Characteristics'!E:E,MATCH($C1229,'Policy Characteristics'!$C:$C,0)))</f>
        <v>indst feedstock shifting</v>
      </c>
      <c r="L1229" s="261">
        <f>IF(ISBLANK(INDEX('Policy Characteristics'!F:F,MATCH($C1229,'Policy Characteristics'!$C:$C,0))),"",INDEX('Policy Characteristics'!F:F,MATCH($C1229,'Policy Characteristics'!$C:$C,0)))</f>
        <v>0</v>
      </c>
      <c r="M1229" s="261">
        <f>IF(ISBLANK(INDEX('Policy Characteristics'!G:G,MATCH($C1229,'Policy Characteristics'!$C:$C,0))),"",INDEX('Policy Characteristics'!G:G,MATCH($C1229,'Policy Characteristics'!$C:$C,0)))</f>
        <v>1</v>
      </c>
      <c r="N1229" s="261">
        <f>IF(ISBLANK(INDEX('Policy Characteristics'!H:H,MATCH($C1229,'Policy Characteristics'!$C:$C,0))),"",INDEX('Policy Characteristics'!H:H,MATCH($C1229,'Policy Characteristics'!$C:$C,0)))</f>
        <v>0.01</v>
      </c>
      <c r="O1229" s="254" t="str">
        <f>IF(ISBLANK(INDEX('Policy Characteristics'!I:I,MATCH($C1229,'Policy Characteristics'!$C:$C,0))),"",INDEX('Policy Characteristics'!I:I,MATCH($C1229,'Policy Characteristics'!$C:$C,0)))</f>
        <v>% of potential achieved</v>
      </c>
      <c r="P1229" s="254" t="str">
        <f>IF(ISBLANK(INDEX('Policy Characteristics'!J:J,MATCH($C1229,'Policy Characteristics'!$C:$C,0))),"",INDEX('Policy Characteristics'!J:J,MATCH($C1229,'Policy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29" s="254" t="str">
        <f>IF(ISBLANK(INDEX('Policy Characteristics'!K:K,MATCH($C1229,'Policy Characteristics'!$C:$C,0))),"",INDEX('Policy Characteristics'!K:K,MATCH($C1229,'Policy Characteristics'!$C:$C,0)))</f>
        <v/>
      </c>
      <c r="R1229" s="254" t="str">
        <f>IF(ISBLANK(INDEX('Policy Characteristics'!L:L,MATCH($C1229,'Policy Characteristics'!$C:$C,0))),"",INDEX('Policy Characteristics'!L:L,MATCH($C1229,'Policy Characteristics'!$C:$C,0)))</f>
        <v/>
      </c>
    </row>
    <row r="1230" spans="1:18" s="2" customFormat="1" x14ac:dyDescent="0.25">
      <c r="A1230" s="254" t="str">
        <f>IF(ISBLANK(INDEX('Policy Characteristics'!A:A,MATCH($C1230,'Policy Characteristics'!$C:$C,0))),"",INDEX('Policy Characteristics'!A:A,MATCH($C1230,'Policy Characteristics'!$C:$C,0)))</f>
        <v>Industry</v>
      </c>
      <c r="B1230" s="262" t="str">
        <f>IF(ISBLANK(INDEX('Policy Characteristics'!B:B,MATCH($C1230,'Policy Characteristics'!$C:$C,0))),"",INDEX('Policy Characteristics'!B:B,MATCH($C1230,'Policy Characteristics'!$C:$C,0)))</f>
        <v>Feedstock Shifting</v>
      </c>
      <c r="C1230" s="254" t="str">
        <f t="shared" si="64"/>
        <v>Fraction of Feedstock Shifted</v>
      </c>
      <c r="D1230" s="6" t="s">
        <v>3018</v>
      </c>
      <c r="E1230" s="45" t="s">
        <v>2376</v>
      </c>
      <c r="F1230" t="s">
        <v>2982</v>
      </c>
      <c r="G1230" s="45" t="s">
        <v>2384</v>
      </c>
      <c r="H1230" s="47">
        <f t="shared" si="65"/>
        <v>1229</v>
      </c>
      <c r="I1230" s="324" t="s">
        <v>41</v>
      </c>
      <c r="J1230" s="255" t="str">
        <f>IF(ISBLANK(INDEX('Policy Characteristics'!D:D,MATCH($C1230,'Policy Characteristics'!$C:$C,0))),"",INDEX('Policy Characteristics'!D:D,MATCH($C1230,'Policy Characteristics'!$C:$C,0)))</f>
        <v>Feedstock Shifting</v>
      </c>
      <c r="K1230" s="254" t="str">
        <f>IF(ISBLANK(INDEX('Policy Characteristics'!E:E,MATCH($C1230,'Policy Characteristics'!$C:$C,0))),"",INDEX('Policy Characteristics'!E:E,MATCH($C1230,'Policy Characteristics'!$C:$C,0)))</f>
        <v>indst feedstock shifting</v>
      </c>
      <c r="L1230" s="261">
        <f>IF(ISBLANK(INDEX('Policy Characteristics'!F:F,MATCH($C1230,'Policy Characteristics'!$C:$C,0))),"",INDEX('Policy Characteristics'!F:F,MATCH($C1230,'Policy Characteristics'!$C:$C,0)))</f>
        <v>0</v>
      </c>
      <c r="M1230" s="261">
        <f>IF(ISBLANK(INDEX('Policy Characteristics'!G:G,MATCH($C1230,'Policy Characteristics'!$C:$C,0))),"",INDEX('Policy Characteristics'!G:G,MATCH($C1230,'Policy Characteristics'!$C:$C,0)))</f>
        <v>1</v>
      </c>
      <c r="N1230" s="261">
        <f>IF(ISBLANK(INDEX('Policy Characteristics'!H:H,MATCH($C1230,'Policy Characteristics'!$C:$C,0))),"",INDEX('Policy Characteristics'!H:H,MATCH($C1230,'Policy Characteristics'!$C:$C,0)))</f>
        <v>0.01</v>
      </c>
      <c r="O1230" s="254" t="str">
        <f>IF(ISBLANK(INDEX('Policy Characteristics'!I:I,MATCH($C1230,'Policy Characteristics'!$C:$C,0))),"",INDEX('Policy Characteristics'!I:I,MATCH($C1230,'Policy Characteristics'!$C:$C,0)))</f>
        <v>% of potential achieved</v>
      </c>
      <c r="P1230" s="254" t="str">
        <f>IF(ISBLANK(INDEX('Policy Characteristics'!J:J,MATCH($C1230,'Policy Characteristics'!$C:$C,0))),"",INDEX('Policy Characteristics'!J:J,MATCH($C1230,'Policy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30" s="254" t="str">
        <f>IF(ISBLANK(INDEX('Policy Characteristics'!K:K,MATCH($C1230,'Policy Characteristics'!$C:$C,0))),"",INDEX('Policy Characteristics'!K:K,MATCH($C1230,'Policy Characteristics'!$C:$C,0)))</f>
        <v/>
      </c>
      <c r="R1230" s="254" t="str">
        <f>IF(ISBLANK(INDEX('Policy Characteristics'!L:L,MATCH($C1230,'Policy Characteristics'!$C:$C,0))),"",INDEX('Policy Characteristics'!L:L,MATCH($C1230,'Policy Characteristics'!$C:$C,0)))</f>
        <v/>
      </c>
    </row>
    <row r="1231" spans="1:18" s="2" customFormat="1" x14ac:dyDescent="0.25">
      <c r="A1231" s="254" t="str">
        <f>IF(ISBLANK(INDEX('Policy Characteristics'!A:A,MATCH($C1231,'Policy Characteristics'!$C:$C,0))),"",INDEX('Policy Characteristics'!A:A,MATCH($C1231,'Policy Characteristics'!$C:$C,0)))</f>
        <v>Industry</v>
      </c>
      <c r="B1231" s="262" t="str">
        <f>IF(ISBLANK(INDEX('Policy Characteristics'!B:B,MATCH($C1231,'Policy Characteristics'!$C:$C,0))),"",INDEX('Policy Characteristics'!B:B,MATCH($C1231,'Policy Characteristics'!$C:$C,0)))</f>
        <v>Feedstock Shifting</v>
      </c>
      <c r="C1231" s="254" t="str">
        <f t="shared" si="64"/>
        <v>Fraction of Feedstock Shifted</v>
      </c>
      <c r="D1231" s="6" t="s">
        <v>3018</v>
      </c>
      <c r="E1231" s="45" t="s">
        <v>2377</v>
      </c>
      <c r="F1231" t="s">
        <v>2982</v>
      </c>
      <c r="G1231" s="45" t="s">
        <v>2385</v>
      </c>
      <c r="H1231" s="47">
        <f t="shared" si="65"/>
        <v>1230</v>
      </c>
      <c r="I1231" s="324" t="s">
        <v>41</v>
      </c>
      <c r="J1231" s="255" t="str">
        <f>IF(ISBLANK(INDEX('Policy Characteristics'!D:D,MATCH($C1231,'Policy Characteristics'!$C:$C,0))),"",INDEX('Policy Characteristics'!D:D,MATCH($C1231,'Policy Characteristics'!$C:$C,0)))</f>
        <v>Feedstock Shifting</v>
      </c>
      <c r="K1231" s="254" t="str">
        <f>IF(ISBLANK(INDEX('Policy Characteristics'!E:E,MATCH($C1231,'Policy Characteristics'!$C:$C,0))),"",INDEX('Policy Characteristics'!E:E,MATCH($C1231,'Policy Characteristics'!$C:$C,0)))</f>
        <v>indst feedstock shifting</v>
      </c>
      <c r="L1231" s="261">
        <f>IF(ISBLANK(INDEX('Policy Characteristics'!F:F,MATCH($C1231,'Policy Characteristics'!$C:$C,0))),"",INDEX('Policy Characteristics'!F:F,MATCH($C1231,'Policy Characteristics'!$C:$C,0)))</f>
        <v>0</v>
      </c>
      <c r="M1231" s="261">
        <f>IF(ISBLANK(INDEX('Policy Characteristics'!G:G,MATCH($C1231,'Policy Characteristics'!$C:$C,0))),"",INDEX('Policy Characteristics'!G:G,MATCH($C1231,'Policy Characteristics'!$C:$C,0)))</f>
        <v>1</v>
      </c>
      <c r="N1231" s="261">
        <f>IF(ISBLANK(INDEX('Policy Characteristics'!H:H,MATCH($C1231,'Policy Characteristics'!$C:$C,0))),"",INDEX('Policy Characteristics'!H:H,MATCH($C1231,'Policy Characteristics'!$C:$C,0)))</f>
        <v>0.01</v>
      </c>
      <c r="O1231" s="254" t="str">
        <f>IF(ISBLANK(INDEX('Policy Characteristics'!I:I,MATCH($C1231,'Policy Characteristics'!$C:$C,0))),"",INDEX('Policy Characteristics'!I:I,MATCH($C1231,'Policy Characteristics'!$C:$C,0)))</f>
        <v>% of potential achieved</v>
      </c>
      <c r="P1231" s="254" t="str">
        <f>IF(ISBLANK(INDEX('Policy Characteristics'!J:J,MATCH($C1231,'Policy Characteristics'!$C:$C,0))),"",INDEX('Policy Characteristics'!J:J,MATCH($C1231,'Policy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31" s="254" t="str">
        <f>IF(ISBLANK(INDEX('Policy Characteristics'!K:K,MATCH($C1231,'Policy Characteristics'!$C:$C,0))),"",INDEX('Policy Characteristics'!K:K,MATCH($C1231,'Policy Characteristics'!$C:$C,0)))</f>
        <v/>
      </c>
      <c r="R1231" s="254" t="str">
        <f>IF(ISBLANK(INDEX('Policy Characteristics'!L:L,MATCH($C1231,'Policy Characteristics'!$C:$C,0))),"",INDEX('Policy Characteristics'!L:L,MATCH($C1231,'Policy Characteristics'!$C:$C,0)))</f>
        <v/>
      </c>
    </row>
    <row r="1232" spans="1:18" s="2" customFormat="1" x14ac:dyDescent="0.25">
      <c r="A1232" s="254" t="str">
        <f>IF(ISBLANK(INDEX('Policy Characteristics'!A:A,MATCH($C1232,'Policy Characteristics'!$C:$C,0))),"",INDEX('Policy Characteristics'!A:A,MATCH($C1232,'Policy Characteristics'!$C:$C,0)))</f>
        <v>Industry</v>
      </c>
      <c r="B1232" s="262" t="str">
        <f>IF(ISBLANK(INDEX('Policy Characteristics'!B:B,MATCH($C1232,'Policy Characteristics'!$C:$C,0))),"",INDEX('Policy Characteristics'!B:B,MATCH($C1232,'Policy Characteristics'!$C:$C,0)))</f>
        <v>Feedstock Shifting</v>
      </c>
      <c r="C1232" s="254" t="str">
        <f t="shared" si="64"/>
        <v>Fraction of Feedstock Shifted</v>
      </c>
      <c r="D1232" s="6" t="s">
        <v>3018</v>
      </c>
      <c r="E1232" s="45" t="s">
        <v>2378</v>
      </c>
      <c r="F1232" t="s">
        <v>2982</v>
      </c>
      <c r="G1232" s="45" t="s">
        <v>2382</v>
      </c>
      <c r="H1232" s="47">
        <f t="shared" si="65"/>
        <v>1231</v>
      </c>
      <c r="I1232" s="324" t="s">
        <v>41</v>
      </c>
      <c r="J1232" s="255" t="str">
        <f>IF(ISBLANK(INDEX('Policy Characteristics'!D:D,MATCH($C1232,'Policy Characteristics'!$C:$C,0))),"",INDEX('Policy Characteristics'!D:D,MATCH($C1232,'Policy Characteristics'!$C:$C,0)))</f>
        <v>Feedstock Shifting</v>
      </c>
      <c r="K1232" s="254" t="str">
        <f>IF(ISBLANK(INDEX('Policy Characteristics'!E:E,MATCH($C1232,'Policy Characteristics'!$C:$C,0))),"",INDEX('Policy Characteristics'!E:E,MATCH($C1232,'Policy Characteristics'!$C:$C,0)))</f>
        <v>indst feedstock shifting</v>
      </c>
      <c r="L1232" s="261">
        <f>IF(ISBLANK(INDEX('Policy Characteristics'!F:F,MATCH($C1232,'Policy Characteristics'!$C:$C,0))),"",INDEX('Policy Characteristics'!F:F,MATCH($C1232,'Policy Characteristics'!$C:$C,0)))</f>
        <v>0</v>
      </c>
      <c r="M1232" s="261">
        <f>IF(ISBLANK(INDEX('Policy Characteristics'!G:G,MATCH($C1232,'Policy Characteristics'!$C:$C,0))),"",INDEX('Policy Characteristics'!G:G,MATCH($C1232,'Policy Characteristics'!$C:$C,0)))</f>
        <v>1</v>
      </c>
      <c r="N1232" s="261">
        <f>IF(ISBLANK(INDEX('Policy Characteristics'!H:H,MATCH($C1232,'Policy Characteristics'!$C:$C,0))),"",INDEX('Policy Characteristics'!H:H,MATCH($C1232,'Policy Characteristics'!$C:$C,0)))</f>
        <v>0.01</v>
      </c>
      <c r="O1232" s="254" t="str">
        <f>IF(ISBLANK(INDEX('Policy Characteristics'!I:I,MATCH($C1232,'Policy Characteristics'!$C:$C,0))),"",INDEX('Policy Characteristics'!I:I,MATCH($C1232,'Policy Characteristics'!$C:$C,0)))</f>
        <v>% of potential achieved</v>
      </c>
      <c r="P1232" s="254" t="str">
        <f>IF(ISBLANK(INDEX('Policy Characteristics'!J:J,MATCH($C1232,'Policy Characteristics'!$C:$C,0))),"",INDEX('Policy Characteristics'!J:J,MATCH($C1232,'Policy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32" s="254" t="str">
        <f>IF(ISBLANK(INDEX('Policy Characteristics'!K:K,MATCH($C1232,'Policy Characteristics'!$C:$C,0))),"",INDEX('Policy Characteristics'!K:K,MATCH($C1232,'Policy Characteristics'!$C:$C,0)))</f>
        <v/>
      </c>
      <c r="R1232" s="254" t="str">
        <f>IF(ISBLANK(INDEX('Policy Characteristics'!L:L,MATCH($C1232,'Policy Characteristics'!$C:$C,0))),"",INDEX('Policy Characteristics'!L:L,MATCH($C1232,'Policy Characteristics'!$C:$C,0)))</f>
        <v/>
      </c>
    </row>
    <row r="1233" spans="1:18" s="2" customFormat="1" x14ac:dyDescent="0.25">
      <c r="A1233" s="254" t="str">
        <f>IF(ISBLANK(INDEX('Policy Characteristics'!A:A,MATCH($C1233,'Policy Characteristics'!$C:$C,0))),"",INDEX('Policy Characteristics'!A:A,MATCH($C1233,'Policy Characteristics'!$C:$C,0)))</f>
        <v>Industry</v>
      </c>
      <c r="B1233" s="262" t="str">
        <f>IF(ISBLANK(INDEX('Policy Characteristics'!B:B,MATCH($C1233,'Policy Characteristics'!$C:$C,0))),"",INDEX('Policy Characteristics'!B:B,MATCH($C1233,'Policy Characteristics'!$C:$C,0)))</f>
        <v>Feedstock Shifting</v>
      </c>
      <c r="C1233" s="254" t="str">
        <f t="shared" si="64"/>
        <v>Fraction of Feedstock Shifted</v>
      </c>
      <c r="D1233" s="6" t="s">
        <v>3018</v>
      </c>
      <c r="E1233" s="45" t="s">
        <v>2379</v>
      </c>
      <c r="F1233" t="s">
        <v>2982</v>
      </c>
      <c r="G1233" s="45" t="s">
        <v>2383</v>
      </c>
      <c r="H1233" s="47">
        <f t="shared" si="65"/>
        <v>1232</v>
      </c>
      <c r="I1233" s="324" t="s">
        <v>41</v>
      </c>
      <c r="J1233" s="255" t="str">
        <f>IF(ISBLANK(INDEX('Policy Characteristics'!D:D,MATCH($C1233,'Policy Characteristics'!$C:$C,0))),"",INDEX('Policy Characteristics'!D:D,MATCH($C1233,'Policy Characteristics'!$C:$C,0)))</f>
        <v>Feedstock Shifting</v>
      </c>
      <c r="K1233" s="254" t="str">
        <f>IF(ISBLANK(INDEX('Policy Characteristics'!E:E,MATCH($C1233,'Policy Characteristics'!$C:$C,0))),"",INDEX('Policy Characteristics'!E:E,MATCH($C1233,'Policy Characteristics'!$C:$C,0)))</f>
        <v>indst feedstock shifting</v>
      </c>
      <c r="L1233" s="261">
        <f>IF(ISBLANK(INDEX('Policy Characteristics'!F:F,MATCH($C1233,'Policy Characteristics'!$C:$C,0))),"",INDEX('Policy Characteristics'!F:F,MATCH($C1233,'Policy Characteristics'!$C:$C,0)))</f>
        <v>0</v>
      </c>
      <c r="M1233" s="261">
        <f>IF(ISBLANK(INDEX('Policy Characteristics'!G:G,MATCH($C1233,'Policy Characteristics'!$C:$C,0))),"",INDEX('Policy Characteristics'!G:G,MATCH($C1233,'Policy Characteristics'!$C:$C,0)))</f>
        <v>1</v>
      </c>
      <c r="N1233" s="261">
        <f>IF(ISBLANK(INDEX('Policy Characteristics'!H:H,MATCH($C1233,'Policy Characteristics'!$C:$C,0))),"",INDEX('Policy Characteristics'!H:H,MATCH($C1233,'Policy Characteristics'!$C:$C,0)))</f>
        <v>0.01</v>
      </c>
      <c r="O1233" s="254" t="str">
        <f>IF(ISBLANK(INDEX('Policy Characteristics'!I:I,MATCH($C1233,'Policy Characteristics'!$C:$C,0))),"",INDEX('Policy Characteristics'!I:I,MATCH($C1233,'Policy Characteristics'!$C:$C,0)))</f>
        <v>% of potential achieved</v>
      </c>
      <c r="P1233" s="254" t="str">
        <f>IF(ISBLANK(INDEX('Policy Characteristics'!J:J,MATCH($C1233,'Policy Characteristics'!$C:$C,0))),"",INDEX('Policy Characteristics'!J:J,MATCH($C1233,'Policy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33" s="254" t="str">
        <f>IF(ISBLANK(INDEX('Policy Characteristics'!K:K,MATCH($C1233,'Policy Characteristics'!$C:$C,0))),"",INDEX('Policy Characteristics'!K:K,MATCH($C1233,'Policy Characteristics'!$C:$C,0)))</f>
        <v/>
      </c>
      <c r="R1233" s="254" t="str">
        <f>IF(ISBLANK(INDEX('Policy Characteristics'!L:L,MATCH($C1233,'Policy Characteristics'!$C:$C,0))),"",INDEX('Policy Characteristics'!L:L,MATCH($C1233,'Policy Characteristics'!$C:$C,0)))</f>
        <v/>
      </c>
    </row>
    <row r="1234" spans="1:18" s="2" customFormat="1" x14ac:dyDescent="0.25">
      <c r="A1234" s="254" t="str">
        <f>IF(ISBLANK(INDEX('Policy Characteristics'!A:A,MATCH($C1234,'Policy Characteristics'!$C:$C,0))),"",INDEX('Policy Characteristics'!A:A,MATCH($C1234,'Policy Characteristics'!$C:$C,0)))</f>
        <v>Industry</v>
      </c>
      <c r="B1234" s="262" t="str">
        <f>IF(ISBLANK(INDEX('Policy Characteristics'!B:B,MATCH($C1234,'Policy Characteristics'!$C:$C,0))),"",INDEX('Policy Characteristics'!B:B,MATCH($C1234,'Policy Characteristics'!$C:$C,0)))</f>
        <v>Feedstock Shifting</v>
      </c>
      <c r="C1234" s="254" t="str">
        <f t="shared" si="64"/>
        <v>Fraction of Feedstock Shifted</v>
      </c>
      <c r="D1234" s="6" t="s">
        <v>3018</v>
      </c>
      <c r="E1234" s="45" t="s">
        <v>2380</v>
      </c>
      <c r="F1234" t="s">
        <v>2982</v>
      </c>
      <c r="G1234" s="45" t="s">
        <v>2386</v>
      </c>
      <c r="H1234" s="47">
        <f t="shared" si="65"/>
        <v>1233</v>
      </c>
      <c r="I1234" s="324" t="s">
        <v>41</v>
      </c>
      <c r="J1234" s="255" t="str">
        <f>IF(ISBLANK(INDEX('Policy Characteristics'!D:D,MATCH($C1234,'Policy Characteristics'!$C:$C,0))),"",INDEX('Policy Characteristics'!D:D,MATCH($C1234,'Policy Characteristics'!$C:$C,0)))</f>
        <v>Feedstock Shifting</v>
      </c>
      <c r="K1234" s="254" t="str">
        <f>IF(ISBLANK(INDEX('Policy Characteristics'!E:E,MATCH($C1234,'Policy Characteristics'!$C:$C,0))),"",INDEX('Policy Characteristics'!E:E,MATCH($C1234,'Policy Characteristics'!$C:$C,0)))</f>
        <v>indst feedstock shifting</v>
      </c>
      <c r="L1234" s="261">
        <f>IF(ISBLANK(INDEX('Policy Characteristics'!F:F,MATCH($C1234,'Policy Characteristics'!$C:$C,0))),"",INDEX('Policy Characteristics'!F:F,MATCH($C1234,'Policy Characteristics'!$C:$C,0)))</f>
        <v>0</v>
      </c>
      <c r="M1234" s="261">
        <f>IF(ISBLANK(INDEX('Policy Characteristics'!G:G,MATCH($C1234,'Policy Characteristics'!$C:$C,0))),"",INDEX('Policy Characteristics'!G:G,MATCH($C1234,'Policy Characteristics'!$C:$C,0)))</f>
        <v>1</v>
      </c>
      <c r="N1234" s="261">
        <f>IF(ISBLANK(INDEX('Policy Characteristics'!H:H,MATCH($C1234,'Policy Characteristics'!$C:$C,0))),"",INDEX('Policy Characteristics'!H:H,MATCH($C1234,'Policy Characteristics'!$C:$C,0)))</f>
        <v>0.01</v>
      </c>
      <c r="O1234" s="254" t="str">
        <f>IF(ISBLANK(INDEX('Policy Characteristics'!I:I,MATCH($C1234,'Policy Characteristics'!$C:$C,0))),"",INDEX('Policy Characteristics'!I:I,MATCH($C1234,'Policy Characteristics'!$C:$C,0)))</f>
        <v>% of potential achieved</v>
      </c>
      <c r="P1234" s="254" t="str">
        <f>IF(ISBLANK(INDEX('Policy Characteristics'!J:J,MATCH($C1234,'Policy Characteristics'!$C:$C,0))),"",INDEX('Policy Characteristics'!J:J,MATCH($C1234,'Policy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34" s="254" t="str">
        <f>IF(ISBLANK(INDEX('Policy Characteristics'!K:K,MATCH($C1234,'Policy Characteristics'!$C:$C,0))),"",INDEX('Policy Characteristics'!K:K,MATCH($C1234,'Policy Characteristics'!$C:$C,0)))</f>
        <v/>
      </c>
      <c r="R1234" s="254" t="str">
        <f>IF(ISBLANK(INDEX('Policy Characteristics'!L:L,MATCH($C1234,'Policy Characteristics'!$C:$C,0))),"",INDEX('Policy Characteristics'!L:L,MATCH($C1234,'Policy Characteristics'!$C:$C,0)))</f>
        <v/>
      </c>
    </row>
    <row r="1235" spans="1:18" s="2" customFormat="1" x14ac:dyDescent="0.25">
      <c r="A1235" s="254" t="str">
        <f>IF(ISBLANK(INDEX('Policy Characteristics'!A:A,MATCH($C1235,'Policy Characteristics'!$C:$C,0))),"",INDEX('Policy Characteristics'!A:A,MATCH($C1235,'Policy Characteristics'!$C:$C,0)))</f>
        <v>Industry</v>
      </c>
      <c r="B1235" s="262" t="str">
        <f>IF(ISBLANK(INDEX('Policy Characteristics'!B:B,MATCH($C1235,'Policy Characteristics'!$C:$C,0))),"",INDEX('Policy Characteristics'!B:B,MATCH($C1235,'Policy Characteristics'!$C:$C,0)))</f>
        <v>Feedstock Shifting</v>
      </c>
      <c r="C1235" s="254" t="str">
        <f t="shared" si="64"/>
        <v>Fraction of Feedstock Shifted</v>
      </c>
      <c r="D1235" s="6" t="s">
        <v>3018</v>
      </c>
      <c r="E1235" s="45" t="s">
        <v>2672</v>
      </c>
      <c r="F1235" t="s">
        <v>2982</v>
      </c>
      <c r="G1235" s="45" t="s">
        <v>2675</v>
      </c>
      <c r="H1235" s="47">
        <f t="shared" si="65"/>
        <v>1234</v>
      </c>
      <c r="I1235" s="324" t="s">
        <v>41</v>
      </c>
      <c r="J1235" s="255" t="str">
        <f>IF(ISBLANK(INDEX('Policy Characteristics'!D:D,MATCH($C1235,'Policy Characteristics'!$C:$C,0))),"",INDEX('Policy Characteristics'!D:D,MATCH($C1235,'Policy Characteristics'!$C:$C,0)))</f>
        <v>Feedstock Shifting</v>
      </c>
      <c r="K1235" s="254" t="str">
        <f>IF(ISBLANK(INDEX('Policy Characteristics'!E:E,MATCH($C1235,'Policy Characteristics'!$C:$C,0))),"",INDEX('Policy Characteristics'!E:E,MATCH($C1235,'Policy Characteristics'!$C:$C,0)))</f>
        <v>indst feedstock shifting</v>
      </c>
      <c r="L1235" s="261">
        <f>IF(ISBLANK(INDEX('Policy Characteristics'!F:F,MATCH($C1235,'Policy Characteristics'!$C:$C,0))),"",INDEX('Policy Characteristics'!F:F,MATCH($C1235,'Policy Characteristics'!$C:$C,0)))</f>
        <v>0</v>
      </c>
      <c r="M1235" s="261">
        <f>IF(ISBLANK(INDEX('Policy Characteristics'!G:G,MATCH($C1235,'Policy Characteristics'!$C:$C,0))),"",INDEX('Policy Characteristics'!G:G,MATCH($C1235,'Policy Characteristics'!$C:$C,0)))</f>
        <v>1</v>
      </c>
      <c r="N1235" s="261">
        <f>IF(ISBLANK(INDEX('Policy Characteristics'!H:H,MATCH($C1235,'Policy Characteristics'!$C:$C,0))),"",INDEX('Policy Characteristics'!H:H,MATCH($C1235,'Policy Characteristics'!$C:$C,0)))</f>
        <v>0.01</v>
      </c>
      <c r="O1235" s="254" t="str">
        <f>IF(ISBLANK(INDEX('Policy Characteristics'!I:I,MATCH($C1235,'Policy Characteristics'!$C:$C,0))),"",INDEX('Policy Characteristics'!I:I,MATCH($C1235,'Policy Characteristics'!$C:$C,0)))</f>
        <v>% of potential achieved</v>
      </c>
      <c r="P1235" s="254" t="str">
        <f>IF(ISBLANK(INDEX('Policy Characteristics'!J:J,MATCH($C1235,'Policy Characteristics'!$C:$C,0))),"",INDEX('Policy Characteristics'!J:J,MATCH($C1235,'Policy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35" s="254" t="str">
        <f>IF(ISBLANK(INDEX('Policy Characteristics'!K:K,MATCH($C1235,'Policy Characteristics'!$C:$C,0))),"",INDEX('Policy Characteristics'!K:K,MATCH($C1235,'Policy Characteristics'!$C:$C,0)))</f>
        <v/>
      </c>
      <c r="R1235" s="254" t="str">
        <f>IF(ISBLANK(INDEX('Policy Characteristics'!L:L,MATCH($C1235,'Policy Characteristics'!$C:$C,0))),"",INDEX('Policy Characteristics'!L:L,MATCH($C1235,'Policy Characteristics'!$C:$C,0)))</f>
        <v/>
      </c>
    </row>
    <row r="1236" spans="1:18" s="2" customFormat="1" x14ac:dyDescent="0.25">
      <c r="A1236" s="254" t="str">
        <f>IF(ISBLANK(INDEX('Policy Characteristics'!A:A,MATCH($C1236,'Policy Characteristics'!$C:$C,0))),"",INDEX('Policy Characteristics'!A:A,MATCH($C1236,'Policy Characteristics'!$C:$C,0)))</f>
        <v>Industry</v>
      </c>
      <c r="B1236" s="262" t="str">
        <f>IF(ISBLANK(INDEX('Policy Characteristics'!B:B,MATCH($C1236,'Policy Characteristics'!$C:$C,0))),"",INDEX('Policy Characteristics'!B:B,MATCH($C1236,'Policy Characteristics'!$C:$C,0)))</f>
        <v>Feedstock Shifting</v>
      </c>
      <c r="C1236" s="254" t="str">
        <f t="shared" si="64"/>
        <v>Fraction of Feedstock Shifted</v>
      </c>
      <c r="D1236" s="6" t="s">
        <v>3018</v>
      </c>
      <c r="E1236" s="45" t="s">
        <v>2673</v>
      </c>
      <c r="F1236" t="s">
        <v>2982</v>
      </c>
      <c r="G1236" s="45" t="s">
        <v>2677</v>
      </c>
      <c r="H1236" s="47">
        <f t="shared" si="65"/>
        <v>1235</v>
      </c>
      <c r="I1236" s="324" t="s">
        <v>41</v>
      </c>
      <c r="J1236" s="255" t="str">
        <f>IF(ISBLANK(INDEX('Policy Characteristics'!D:D,MATCH($C1236,'Policy Characteristics'!$C:$C,0))),"",INDEX('Policy Characteristics'!D:D,MATCH($C1236,'Policy Characteristics'!$C:$C,0)))</f>
        <v>Feedstock Shifting</v>
      </c>
      <c r="K1236" s="254" t="str">
        <f>IF(ISBLANK(INDEX('Policy Characteristics'!E:E,MATCH($C1236,'Policy Characteristics'!$C:$C,0))),"",INDEX('Policy Characteristics'!E:E,MATCH($C1236,'Policy Characteristics'!$C:$C,0)))</f>
        <v>indst feedstock shifting</v>
      </c>
      <c r="L1236" s="261">
        <f>IF(ISBLANK(INDEX('Policy Characteristics'!F:F,MATCH($C1236,'Policy Characteristics'!$C:$C,0))),"",INDEX('Policy Characteristics'!F:F,MATCH($C1236,'Policy Characteristics'!$C:$C,0)))</f>
        <v>0</v>
      </c>
      <c r="M1236" s="261">
        <f>IF(ISBLANK(INDEX('Policy Characteristics'!G:G,MATCH($C1236,'Policy Characteristics'!$C:$C,0))),"",INDEX('Policy Characteristics'!G:G,MATCH($C1236,'Policy Characteristics'!$C:$C,0)))</f>
        <v>1</v>
      </c>
      <c r="N1236" s="261">
        <f>IF(ISBLANK(INDEX('Policy Characteristics'!H:H,MATCH($C1236,'Policy Characteristics'!$C:$C,0))),"",INDEX('Policy Characteristics'!H:H,MATCH($C1236,'Policy Characteristics'!$C:$C,0)))</f>
        <v>0.01</v>
      </c>
      <c r="O1236" s="254" t="str">
        <f>IF(ISBLANK(INDEX('Policy Characteristics'!I:I,MATCH($C1236,'Policy Characteristics'!$C:$C,0))),"",INDEX('Policy Characteristics'!I:I,MATCH($C1236,'Policy Characteristics'!$C:$C,0)))</f>
        <v>% of potential achieved</v>
      </c>
      <c r="P1236" s="254" t="str">
        <f>IF(ISBLANK(INDEX('Policy Characteristics'!J:J,MATCH($C1236,'Policy Characteristics'!$C:$C,0))),"",INDEX('Policy Characteristics'!J:J,MATCH($C1236,'Policy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36" s="254" t="str">
        <f>IF(ISBLANK(INDEX('Policy Characteristics'!K:K,MATCH($C1236,'Policy Characteristics'!$C:$C,0))),"",INDEX('Policy Characteristics'!K:K,MATCH($C1236,'Policy Characteristics'!$C:$C,0)))</f>
        <v/>
      </c>
      <c r="R1236" s="254" t="str">
        <f>IF(ISBLANK(INDEX('Policy Characteristics'!L:L,MATCH($C1236,'Policy Characteristics'!$C:$C,0))),"",INDEX('Policy Characteristics'!L:L,MATCH($C1236,'Policy Characteristics'!$C:$C,0)))</f>
        <v/>
      </c>
    </row>
    <row r="1237" spans="1:18" s="2" customFormat="1" x14ac:dyDescent="0.25">
      <c r="A1237" s="254" t="str">
        <f>IF(ISBLANK(INDEX('Policy Characteristics'!A:A,MATCH($C1237,'Policy Characteristics'!$C:$C,0))),"",INDEX('Policy Characteristics'!A:A,MATCH($C1237,'Policy Characteristics'!$C:$C,0)))</f>
        <v>Industry</v>
      </c>
      <c r="B1237" s="262" t="str">
        <f>IF(ISBLANK(INDEX('Policy Characteristics'!B:B,MATCH($C1237,'Policy Characteristics'!$C:$C,0))),"",INDEX('Policy Characteristics'!B:B,MATCH($C1237,'Policy Characteristics'!$C:$C,0)))</f>
        <v>Feedstock Shifting</v>
      </c>
      <c r="C1237" s="254" t="str">
        <f t="shared" si="64"/>
        <v>Fraction of Feedstock Shifted</v>
      </c>
      <c r="D1237" s="6" t="s">
        <v>3018</v>
      </c>
      <c r="E1237" s="45" t="s">
        <v>2674</v>
      </c>
      <c r="F1237" t="s">
        <v>2982</v>
      </c>
      <c r="G1237" s="45" t="s">
        <v>2678</v>
      </c>
      <c r="H1237" s="47">
        <f t="shared" si="65"/>
        <v>1236</v>
      </c>
      <c r="I1237" s="324" t="s">
        <v>41</v>
      </c>
      <c r="J1237" s="255" t="str">
        <f>IF(ISBLANK(INDEX('Policy Characteristics'!D:D,MATCH($C1237,'Policy Characteristics'!$C:$C,0))),"",INDEX('Policy Characteristics'!D:D,MATCH($C1237,'Policy Characteristics'!$C:$C,0)))</f>
        <v>Feedstock Shifting</v>
      </c>
      <c r="K1237" s="254" t="str">
        <f>IF(ISBLANK(INDEX('Policy Characteristics'!E:E,MATCH($C1237,'Policy Characteristics'!$C:$C,0))),"",INDEX('Policy Characteristics'!E:E,MATCH($C1237,'Policy Characteristics'!$C:$C,0)))</f>
        <v>indst feedstock shifting</v>
      </c>
      <c r="L1237" s="261">
        <f>IF(ISBLANK(INDEX('Policy Characteristics'!F:F,MATCH($C1237,'Policy Characteristics'!$C:$C,0))),"",INDEX('Policy Characteristics'!F:F,MATCH($C1237,'Policy Characteristics'!$C:$C,0)))</f>
        <v>0</v>
      </c>
      <c r="M1237" s="261">
        <f>IF(ISBLANK(INDEX('Policy Characteristics'!G:G,MATCH($C1237,'Policy Characteristics'!$C:$C,0))),"",INDEX('Policy Characteristics'!G:G,MATCH($C1237,'Policy Characteristics'!$C:$C,0)))</f>
        <v>1</v>
      </c>
      <c r="N1237" s="261">
        <f>IF(ISBLANK(INDEX('Policy Characteristics'!H:H,MATCH($C1237,'Policy Characteristics'!$C:$C,0))),"",INDEX('Policy Characteristics'!H:H,MATCH($C1237,'Policy Characteristics'!$C:$C,0)))</f>
        <v>0.01</v>
      </c>
      <c r="O1237" s="254" t="str">
        <f>IF(ISBLANK(INDEX('Policy Characteristics'!I:I,MATCH($C1237,'Policy Characteristics'!$C:$C,0))),"",INDEX('Policy Characteristics'!I:I,MATCH($C1237,'Policy Characteristics'!$C:$C,0)))</f>
        <v>% of potential achieved</v>
      </c>
      <c r="P1237" s="254" t="str">
        <f>IF(ISBLANK(INDEX('Policy Characteristics'!J:J,MATCH($C1237,'Policy Characteristics'!$C:$C,0))),"",INDEX('Policy Characteristics'!J:J,MATCH($C1237,'Policy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37" s="254" t="str">
        <f>IF(ISBLANK(INDEX('Policy Characteristics'!K:K,MATCH($C1237,'Policy Characteristics'!$C:$C,0))),"",INDEX('Policy Characteristics'!K:K,MATCH($C1237,'Policy Characteristics'!$C:$C,0)))</f>
        <v/>
      </c>
      <c r="R1237" s="254" t="str">
        <f>IF(ISBLANK(INDEX('Policy Characteristics'!L:L,MATCH($C1237,'Policy Characteristics'!$C:$C,0))),"",INDEX('Policy Characteristics'!L:L,MATCH($C1237,'Policy Characteristics'!$C:$C,0)))</f>
        <v/>
      </c>
    </row>
    <row r="1238" spans="1:18" s="2" customFormat="1" x14ac:dyDescent="0.25">
      <c r="A1238" s="254" t="str">
        <f>IF(ISBLANK(INDEX('Policy Characteristics'!A:A,MATCH($C1238,'Policy Characteristics'!$C:$C,0))),"",INDEX('Policy Characteristics'!A:A,MATCH($C1238,'Policy Characteristics'!$C:$C,0)))</f>
        <v>Industry</v>
      </c>
      <c r="B1238" s="262" t="str">
        <f>IF(ISBLANK(INDEX('Policy Characteristics'!B:B,MATCH($C1238,'Policy Characteristics'!$C:$C,0))),"",INDEX('Policy Characteristics'!B:B,MATCH($C1238,'Policy Characteristics'!$C:$C,0)))</f>
        <v>Feedstock Shifting</v>
      </c>
      <c r="C1238" s="254" t="str">
        <f t="shared" si="64"/>
        <v>Fraction of Feedstock Shifted</v>
      </c>
      <c r="D1238" s="6" t="s">
        <v>3018</v>
      </c>
      <c r="E1238" s="45" t="s">
        <v>2671</v>
      </c>
      <c r="F1238" t="s">
        <v>2982</v>
      </c>
      <c r="G1238" s="45" t="s">
        <v>2676</v>
      </c>
      <c r="H1238" s="47">
        <f t="shared" si="65"/>
        <v>1237</v>
      </c>
      <c r="I1238" s="324" t="s">
        <v>41</v>
      </c>
      <c r="J1238" s="255" t="str">
        <f>IF(ISBLANK(INDEX('Policy Characteristics'!D:D,MATCH($C1238,'Policy Characteristics'!$C:$C,0))),"",INDEX('Policy Characteristics'!D:D,MATCH($C1238,'Policy Characteristics'!$C:$C,0)))</f>
        <v>Feedstock Shifting</v>
      </c>
      <c r="K1238" s="254" t="str">
        <f>IF(ISBLANK(INDEX('Policy Characteristics'!E:E,MATCH($C1238,'Policy Characteristics'!$C:$C,0))),"",INDEX('Policy Characteristics'!E:E,MATCH($C1238,'Policy Characteristics'!$C:$C,0)))</f>
        <v>indst feedstock shifting</v>
      </c>
      <c r="L1238" s="261">
        <f>IF(ISBLANK(INDEX('Policy Characteristics'!F:F,MATCH($C1238,'Policy Characteristics'!$C:$C,0))),"",INDEX('Policy Characteristics'!F:F,MATCH($C1238,'Policy Characteristics'!$C:$C,0)))</f>
        <v>0</v>
      </c>
      <c r="M1238" s="261">
        <f>IF(ISBLANK(INDEX('Policy Characteristics'!G:G,MATCH($C1238,'Policy Characteristics'!$C:$C,0))),"",INDEX('Policy Characteristics'!G:G,MATCH($C1238,'Policy Characteristics'!$C:$C,0)))</f>
        <v>1</v>
      </c>
      <c r="N1238" s="261">
        <f>IF(ISBLANK(INDEX('Policy Characteristics'!H:H,MATCH($C1238,'Policy Characteristics'!$C:$C,0))),"",INDEX('Policy Characteristics'!H:H,MATCH($C1238,'Policy Characteristics'!$C:$C,0)))</f>
        <v>0.01</v>
      </c>
      <c r="O1238" s="254" t="str">
        <f>IF(ISBLANK(INDEX('Policy Characteristics'!I:I,MATCH($C1238,'Policy Characteristics'!$C:$C,0))),"",INDEX('Policy Characteristics'!I:I,MATCH($C1238,'Policy Characteristics'!$C:$C,0)))</f>
        <v>% of potential achieved</v>
      </c>
      <c r="P1238" s="254" t="str">
        <f>IF(ISBLANK(INDEX('Policy Characteristics'!J:J,MATCH($C1238,'Policy Characteristics'!$C:$C,0))),"",INDEX('Policy Characteristics'!J:J,MATCH($C1238,'Policy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38" s="254" t="str">
        <f>IF(ISBLANK(INDEX('Policy Characteristics'!K:K,MATCH($C1238,'Policy Characteristics'!$C:$C,0))),"",INDEX('Policy Characteristics'!K:K,MATCH($C1238,'Policy Characteristics'!$C:$C,0)))</f>
        <v/>
      </c>
      <c r="R1238" s="254" t="str">
        <f>IF(ISBLANK(INDEX('Policy Characteristics'!L:L,MATCH($C1238,'Policy Characteristics'!$C:$C,0))),"",INDEX('Policy Characteristics'!L:L,MATCH($C1238,'Policy Characteristics'!$C:$C,0)))</f>
        <v/>
      </c>
    </row>
    <row r="1239" spans="1:18" s="2" customFormat="1" x14ac:dyDescent="0.25">
      <c r="A1239" s="254" t="str">
        <f>IF(ISBLANK(INDEX('Policy Characteristics'!A:A,MATCH($C1239,'Policy Characteristics'!$C:$C,0))),"",INDEX('Policy Characteristics'!A:A,MATCH($C1239,'Policy Characteristics'!$C:$C,0)))</f>
        <v>Industry</v>
      </c>
      <c r="B1239" s="262" t="str">
        <f>IF(ISBLANK(INDEX('Policy Characteristics'!B:B,MATCH($C1239,'Policy Characteristics'!$C:$C,0))),"",INDEX('Policy Characteristics'!B:B,MATCH($C1239,'Policy Characteristics'!$C:$C,0)))</f>
        <v>Feedstock Shifting</v>
      </c>
      <c r="C1239" s="254" t="str">
        <f t="shared" si="64"/>
        <v>Fraction of Feedstock Shifted</v>
      </c>
      <c r="D1239" s="6" t="s">
        <v>3019</v>
      </c>
      <c r="E1239" s="45" t="s">
        <v>2375</v>
      </c>
      <c r="F1239" t="s">
        <v>2983</v>
      </c>
      <c r="G1239" s="45" t="s">
        <v>2381</v>
      </c>
      <c r="H1239" s="47">
        <f t="shared" si="65"/>
        <v>1238</v>
      </c>
      <c r="I1239" s="324" t="s">
        <v>41</v>
      </c>
      <c r="J1239" s="255" t="str">
        <f>IF(ISBLANK(INDEX('Policy Characteristics'!D:D,MATCH($C1239,'Policy Characteristics'!$C:$C,0))),"",INDEX('Policy Characteristics'!D:D,MATCH($C1239,'Policy Characteristics'!$C:$C,0)))</f>
        <v>Feedstock Shifting</v>
      </c>
      <c r="K1239" s="254" t="str">
        <f>IF(ISBLANK(INDEX('Policy Characteristics'!E:E,MATCH($C1239,'Policy Characteristics'!$C:$C,0))),"",INDEX('Policy Characteristics'!E:E,MATCH($C1239,'Policy Characteristics'!$C:$C,0)))</f>
        <v>indst feedstock shifting</v>
      </c>
      <c r="L1239" s="261">
        <f>IF(ISBLANK(INDEX('Policy Characteristics'!F:F,MATCH($C1239,'Policy Characteristics'!$C:$C,0))),"",INDEX('Policy Characteristics'!F:F,MATCH($C1239,'Policy Characteristics'!$C:$C,0)))</f>
        <v>0</v>
      </c>
      <c r="M1239" s="261">
        <f>IF(ISBLANK(INDEX('Policy Characteristics'!G:G,MATCH($C1239,'Policy Characteristics'!$C:$C,0))),"",INDEX('Policy Characteristics'!G:G,MATCH($C1239,'Policy Characteristics'!$C:$C,0)))</f>
        <v>1</v>
      </c>
      <c r="N1239" s="261">
        <f>IF(ISBLANK(INDEX('Policy Characteristics'!H:H,MATCH($C1239,'Policy Characteristics'!$C:$C,0))),"",INDEX('Policy Characteristics'!H:H,MATCH($C1239,'Policy Characteristics'!$C:$C,0)))</f>
        <v>0.01</v>
      </c>
      <c r="O1239" s="254" t="str">
        <f>IF(ISBLANK(INDEX('Policy Characteristics'!I:I,MATCH($C1239,'Policy Characteristics'!$C:$C,0))),"",INDEX('Policy Characteristics'!I:I,MATCH($C1239,'Policy Characteristics'!$C:$C,0)))</f>
        <v>% of potential achieved</v>
      </c>
      <c r="P1239" s="254" t="str">
        <f>IF(ISBLANK(INDEX('Policy Characteristics'!J:J,MATCH($C1239,'Policy Characteristics'!$C:$C,0))),"",INDEX('Policy Characteristics'!J:J,MATCH($C1239,'Policy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39" s="254" t="str">
        <f>IF(ISBLANK(INDEX('Policy Characteristics'!K:K,MATCH($C1239,'Policy Characteristics'!$C:$C,0))),"",INDEX('Policy Characteristics'!K:K,MATCH($C1239,'Policy Characteristics'!$C:$C,0)))</f>
        <v/>
      </c>
      <c r="R1239" s="254" t="str">
        <f>IF(ISBLANK(INDEX('Policy Characteristics'!L:L,MATCH($C1239,'Policy Characteristics'!$C:$C,0))),"",INDEX('Policy Characteristics'!L:L,MATCH($C1239,'Policy Characteristics'!$C:$C,0)))</f>
        <v/>
      </c>
    </row>
    <row r="1240" spans="1:18" s="2" customFormat="1" x14ac:dyDescent="0.25">
      <c r="A1240" s="254" t="str">
        <f>IF(ISBLANK(INDEX('Policy Characteristics'!A:A,MATCH($C1240,'Policy Characteristics'!$C:$C,0))),"",INDEX('Policy Characteristics'!A:A,MATCH($C1240,'Policy Characteristics'!$C:$C,0)))</f>
        <v>Industry</v>
      </c>
      <c r="B1240" s="262" t="str">
        <f>IF(ISBLANK(INDEX('Policy Characteristics'!B:B,MATCH($C1240,'Policy Characteristics'!$C:$C,0))),"",INDEX('Policy Characteristics'!B:B,MATCH($C1240,'Policy Characteristics'!$C:$C,0)))</f>
        <v>Feedstock Shifting</v>
      </c>
      <c r="C1240" s="254" t="str">
        <f t="shared" si="64"/>
        <v>Fraction of Feedstock Shifted</v>
      </c>
      <c r="D1240" s="6" t="s">
        <v>3019</v>
      </c>
      <c r="E1240" s="45" t="s">
        <v>2376</v>
      </c>
      <c r="F1240" t="s">
        <v>2983</v>
      </c>
      <c r="G1240" s="45" t="s">
        <v>2384</v>
      </c>
      <c r="H1240" s="47">
        <f t="shared" si="65"/>
        <v>1239</v>
      </c>
      <c r="I1240" s="324" t="s">
        <v>41</v>
      </c>
      <c r="J1240" s="255" t="str">
        <f>IF(ISBLANK(INDEX('Policy Characteristics'!D:D,MATCH($C1240,'Policy Characteristics'!$C:$C,0))),"",INDEX('Policy Characteristics'!D:D,MATCH($C1240,'Policy Characteristics'!$C:$C,0)))</f>
        <v>Feedstock Shifting</v>
      </c>
      <c r="K1240" s="254" t="str">
        <f>IF(ISBLANK(INDEX('Policy Characteristics'!E:E,MATCH($C1240,'Policy Characteristics'!$C:$C,0))),"",INDEX('Policy Characteristics'!E:E,MATCH($C1240,'Policy Characteristics'!$C:$C,0)))</f>
        <v>indst feedstock shifting</v>
      </c>
      <c r="L1240" s="261">
        <f>IF(ISBLANK(INDEX('Policy Characteristics'!F:F,MATCH($C1240,'Policy Characteristics'!$C:$C,0))),"",INDEX('Policy Characteristics'!F:F,MATCH($C1240,'Policy Characteristics'!$C:$C,0)))</f>
        <v>0</v>
      </c>
      <c r="M1240" s="261">
        <f>IF(ISBLANK(INDEX('Policy Characteristics'!G:G,MATCH($C1240,'Policy Characteristics'!$C:$C,0))),"",INDEX('Policy Characteristics'!G:G,MATCH($C1240,'Policy Characteristics'!$C:$C,0)))</f>
        <v>1</v>
      </c>
      <c r="N1240" s="261">
        <f>IF(ISBLANK(INDEX('Policy Characteristics'!H:H,MATCH($C1240,'Policy Characteristics'!$C:$C,0))),"",INDEX('Policy Characteristics'!H:H,MATCH($C1240,'Policy Characteristics'!$C:$C,0)))</f>
        <v>0.01</v>
      </c>
      <c r="O1240" s="254" t="str">
        <f>IF(ISBLANK(INDEX('Policy Characteristics'!I:I,MATCH($C1240,'Policy Characteristics'!$C:$C,0))),"",INDEX('Policy Characteristics'!I:I,MATCH($C1240,'Policy Characteristics'!$C:$C,0)))</f>
        <v>% of potential achieved</v>
      </c>
      <c r="P1240" s="254" t="str">
        <f>IF(ISBLANK(INDEX('Policy Characteristics'!J:J,MATCH($C1240,'Policy Characteristics'!$C:$C,0))),"",INDEX('Policy Characteristics'!J:J,MATCH($C1240,'Policy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40" s="254" t="str">
        <f>IF(ISBLANK(INDEX('Policy Characteristics'!K:K,MATCH($C1240,'Policy Characteristics'!$C:$C,0))),"",INDEX('Policy Characteristics'!K:K,MATCH($C1240,'Policy Characteristics'!$C:$C,0)))</f>
        <v/>
      </c>
      <c r="R1240" s="254" t="str">
        <f>IF(ISBLANK(INDEX('Policy Characteristics'!L:L,MATCH($C1240,'Policy Characteristics'!$C:$C,0))),"",INDEX('Policy Characteristics'!L:L,MATCH($C1240,'Policy Characteristics'!$C:$C,0)))</f>
        <v/>
      </c>
    </row>
    <row r="1241" spans="1:18" s="2" customFormat="1" x14ac:dyDescent="0.25">
      <c r="A1241" s="254" t="str">
        <f>IF(ISBLANK(INDEX('Policy Characteristics'!A:A,MATCH($C1241,'Policy Characteristics'!$C:$C,0))),"",INDEX('Policy Characteristics'!A:A,MATCH($C1241,'Policy Characteristics'!$C:$C,0)))</f>
        <v>Industry</v>
      </c>
      <c r="B1241" s="262" t="str">
        <f>IF(ISBLANK(INDEX('Policy Characteristics'!B:B,MATCH($C1241,'Policy Characteristics'!$C:$C,0))),"",INDEX('Policy Characteristics'!B:B,MATCH($C1241,'Policy Characteristics'!$C:$C,0)))</f>
        <v>Feedstock Shifting</v>
      </c>
      <c r="C1241" s="254" t="str">
        <f t="shared" si="64"/>
        <v>Fraction of Feedstock Shifted</v>
      </c>
      <c r="D1241" s="6" t="s">
        <v>3019</v>
      </c>
      <c r="E1241" s="45" t="s">
        <v>2377</v>
      </c>
      <c r="F1241" t="s">
        <v>2983</v>
      </c>
      <c r="G1241" s="45" t="s">
        <v>2385</v>
      </c>
      <c r="H1241" s="47">
        <f t="shared" si="65"/>
        <v>1240</v>
      </c>
      <c r="I1241" s="324" t="s">
        <v>41</v>
      </c>
      <c r="J1241" s="255" t="str">
        <f>IF(ISBLANK(INDEX('Policy Characteristics'!D:D,MATCH($C1241,'Policy Characteristics'!$C:$C,0))),"",INDEX('Policy Characteristics'!D:D,MATCH($C1241,'Policy Characteristics'!$C:$C,0)))</f>
        <v>Feedstock Shifting</v>
      </c>
      <c r="K1241" s="254" t="str">
        <f>IF(ISBLANK(INDEX('Policy Characteristics'!E:E,MATCH($C1241,'Policy Characteristics'!$C:$C,0))),"",INDEX('Policy Characteristics'!E:E,MATCH($C1241,'Policy Characteristics'!$C:$C,0)))</f>
        <v>indst feedstock shifting</v>
      </c>
      <c r="L1241" s="261">
        <f>IF(ISBLANK(INDEX('Policy Characteristics'!F:F,MATCH($C1241,'Policy Characteristics'!$C:$C,0))),"",INDEX('Policy Characteristics'!F:F,MATCH($C1241,'Policy Characteristics'!$C:$C,0)))</f>
        <v>0</v>
      </c>
      <c r="M1241" s="261">
        <f>IF(ISBLANK(INDEX('Policy Characteristics'!G:G,MATCH($C1241,'Policy Characteristics'!$C:$C,0))),"",INDEX('Policy Characteristics'!G:G,MATCH($C1241,'Policy Characteristics'!$C:$C,0)))</f>
        <v>1</v>
      </c>
      <c r="N1241" s="261">
        <f>IF(ISBLANK(INDEX('Policy Characteristics'!H:H,MATCH($C1241,'Policy Characteristics'!$C:$C,0))),"",INDEX('Policy Characteristics'!H:H,MATCH($C1241,'Policy Characteristics'!$C:$C,0)))</f>
        <v>0.01</v>
      </c>
      <c r="O1241" s="254" t="str">
        <f>IF(ISBLANK(INDEX('Policy Characteristics'!I:I,MATCH($C1241,'Policy Characteristics'!$C:$C,0))),"",INDEX('Policy Characteristics'!I:I,MATCH($C1241,'Policy Characteristics'!$C:$C,0)))</f>
        <v>% of potential achieved</v>
      </c>
      <c r="P1241" s="254" t="str">
        <f>IF(ISBLANK(INDEX('Policy Characteristics'!J:J,MATCH($C1241,'Policy Characteristics'!$C:$C,0))),"",INDEX('Policy Characteristics'!J:J,MATCH($C1241,'Policy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41" s="254" t="str">
        <f>IF(ISBLANK(INDEX('Policy Characteristics'!K:K,MATCH($C1241,'Policy Characteristics'!$C:$C,0))),"",INDEX('Policy Characteristics'!K:K,MATCH($C1241,'Policy Characteristics'!$C:$C,0)))</f>
        <v/>
      </c>
      <c r="R1241" s="254" t="str">
        <f>IF(ISBLANK(INDEX('Policy Characteristics'!L:L,MATCH($C1241,'Policy Characteristics'!$C:$C,0))),"",INDEX('Policy Characteristics'!L:L,MATCH($C1241,'Policy Characteristics'!$C:$C,0)))</f>
        <v/>
      </c>
    </row>
    <row r="1242" spans="1:18" s="2" customFormat="1" x14ac:dyDescent="0.25">
      <c r="A1242" s="254" t="str">
        <f>IF(ISBLANK(INDEX('Policy Characteristics'!A:A,MATCH($C1242,'Policy Characteristics'!$C:$C,0))),"",INDEX('Policy Characteristics'!A:A,MATCH($C1242,'Policy Characteristics'!$C:$C,0)))</f>
        <v>Industry</v>
      </c>
      <c r="B1242" s="262" t="str">
        <f>IF(ISBLANK(INDEX('Policy Characteristics'!B:B,MATCH($C1242,'Policy Characteristics'!$C:$C,0))),"",INDEX('Policy Characteristics'!B:B,MATCH($C1242,'Policy Characteristics'!$C:$C,0)))</f>
        <v>Feedstock Shifting</v>
      </c>
      <c r="C1242" s="254" t="str">
        <f t="shared" si="64"/>
        <v>Fraction of Feedstock Shifted</v>
      </c>
      <c r="D1242" s="6" t="s">
        <v>3019</v>
      </c>
      <c r="E1242" s="45" t="s">
        <v>2378</v>
      </c>
      <c r="F1242" t="s">
        <v>2983</v>
      </c>
      <c r="G1242" s="45" t="s">
        <v>2382</v>
      </c>
      <c r="H1242" s="47">
        <f t="shared" si="65"/>
        <v>1241</v>
      </c>
      <c r="I1242" s="324" t="s">
        <v>41</v>
      </c>
      <c r="J1242" s="255" t="str">
        <f>IF(ISBLANK(INDEX('Policy Characteristics'!D:D,MATCH($C1242,'Policy Characteristics'!$C:$C,0))),"",INDEX('Policy Characteristics'!D:D,MATCH($C1242,'Policy Characteristics'!$C:$C,0)))</f>
        <v>Feedstock Shifting</v>
      </c>
      <c r="K1242" s="254" t="str">
        <f>IF(ISBLANK(INDEX('Policy Characteristics'!E:E,MATCH($C1242,'Policy Characteristics'!$C:$C,0))),"",INDEX('Policy Characteristics'!E:E,MATCH($C1242,'Policy Characteristics'!$C:$C,0)))</f>
        <v>indst feedstock shifting</v>
      </c>
      <c r="L1242" s="261">
        <f>IF(ISBLANK(INDEX('Policy Characteristics'!F:F,MATCH($C1242,'Policy Characteristics'!$C:$C,0))),"",INDEX('Policy Characteristics'!F:F,MATCH($C1242,'Policy Characteristics'!$C:$C,0)))</f>
        <v>0</v>
      </c>
      <c r="M1242" s="261">
        <f>IF(ISBLANK(INDEX('Policy Characteristics'!G:G,MATCH($C1242,'Policy Characteristics'!$C:$C,0))),"",INDEX('Policy Characteristics'!G:G,MATCH($C1242,'Policy Characteristics'!$C:$C,0)))</f>
        <v>1</v>
      </c>
      <c r="N1242" s="261">
        <f>IF(ISBLANK(INDEX('Policy Characteristics'!H:H,MATCH($C1242,'Policy Characteristics'!$C:$C,0))),"",INDEX('Policy Characteristics'!H:H,MATCH($C1242,'Policy Characteristics'!$C:$C,0)))</f>
        <v>0.01</v>
      </c>
      <c r="O1242" s="254" t="str">
        <f>IF(ISBLANK(INDEX('Policy Characteristics'!I:I,MATCH($C1242,'Policy Characteristics'!$C:$C,0))),"",INDEX('Policy Characteristics'!I:I,MATCH($C1242,'Policy Characteristics'!$C:$C,0)))</f>
        <v>% of potential achieved</v>
      </c>
      <c r="P1242" s="254" t="str">
        <f>IF(ISBLANK(INDEX('Policy Characteristics'!J:J,MATCH($C1242,'Policy Characteristics'!$C:$C,0))),"",INDEX('Policy Characteristics'!J:J,MATCH($C1242,'Policy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42" s="254" t="str">
        <f>IF(ISBLANK(INDEX('Policy Characteristics'!K:K,MATCH($C1242,'Policy Characteristics'!$C:$C,0))),"",INDEX('Policy Characteristics'!K:K,MATCH($C1242,'Policy Characteristics'!$C:$C,0)))</f>
        <v/>
      </c>
      <c r="R1242" s="254" t="str">
        <f>IF(ISBLANK(INDEX('Policy Characteristics'!L:L,MATCH($C1242,'Policy Characteristics'!$C:$C,0))),"",INDEX('Policy Characteristics'!L:L,MATCH($C1242,'Policy Characteristics'!$C:$C,0)))</f>
        <v/>
      </c>
    </row>
    <row r="1243" spans="1:18" s="2" customFormat="1" x14ac:dyDescent="0.25">
      <c r="A1243" s="254" t="str">
        <f>IF(ISBLANK(INDEX('Policy Characteristics'!A:A,MATCH($C1243,'Policy Characteristics'!$C:$C,0))),"",INDEX('Policy Characteristics'!A:A,MATCH($C1243,'Policy Characteristics'!$C:$C,0)))</f>
        <v>Industry</v>
      </c>
      <c r="B1243" s="262" t="str">
        <f>IF(ISBLANK(INDEX('Policy Characteristics'!B:B,MATCH($C1243,'Policy Characteristics'!$C:$C,0))),"",INDEX('Policy Characteristics'!B:B,MATCH($C1243,'Policy Characteristics'!$C:$C,0)))</f>
        <v>Feedstock Shifting</v>
      </c>
      <c r="C1243" s="254" t="str">
        <f t="shared" si="64"/>
        <v>Fraction of Feedstock Shifted</v>
      </c>
      <c r="D1243" s="6" t="s">
        <v>3019</v>
      </c>
      <c r="E1243" s="45" t="s">
        <v>2379</v>
      </c>
      <c r="F1243" t="s">
        <v>2983</v>
      </c>
      <c r="G1243" s="45" t="s">
        <v>2383</v>
      </c>
      <c r="H1243" s="47">
        <f t="shared" si="65"/>
        <v>1242</v>
      </c>
      <c r="I1243" s="324" t="s">
        <v>41</v>
      </c>
      <c r="J1243" s="255" t="str">
        <f>IF(ISBLANK(INDEX('Policy Characteristics'!D:D,MATCH($C1243,'Policy Characteristics'!$C:$C,0))),"",INDEX('Policy Characteristics'!D:D,MATCH($C1243,'Policy Characteristics'!$C:$C,0)))</f>
        <v>Feedstock Shifting</v>
      </c>
      <c r="K1243" s="254" t="str">
        <f>IF(ISBLANK(INDEX('Policy Characteristics'!E:E,MATCH($C1243,'Policy Characteristics'!$C:$C,0))),"",INDEX('Policy Characteristics'!E:E,MATCH($C1243,'Policy Characteristics'!$C:$C,0)))</f>
        <v>indst feedstock shifting</v>
      </c>
      <c r="L1243" s="261">
        <f>IF(ISBLANK(INDEX('Policy Characteristics'!F:F,MATCH($C1243,'Policy Characteristics'!$C:$C,0))),"",INDEX('Policy Characteristics'!F:F,MATCH($C1243,'Policy Characteristics'!$C:$C,0)))</f>
        <v>0</v>
      </c>
      <c r="M1243" s="261">
        <f>IF(ISBLANK(INDEX('Policy Characteristics'!G:G,MATCH($C1243,'Policy Characteristics'!$C:$C,0))),"",INDEX('Policy Characteristics'!G:G,MATCH($C1243,'Policy Characteristics'!$C:$C,0)))</f>
        <v>1</v>
      </c>
      <c r="N1243" s="261">
        <f>IF(ISBLANK(INDEX('Policy Characteristics'!H:H,MATCH($C1243,'Policy Characteristics'!$C:$C,0))),"",INDEX('Policy Characteristics'!H:H,MATCH($C1243,'Policy Characteristics'!$C:$C,0)))</f>
        <v>0.01</v>
      </c>
      <c r="O1243" s="254" t="str">
        <f>IF(ISBLANK(INDEX('Policy Characteristics'!I:I,MATCH($C1243,'Policy Characteristics'!$C:$C,0))),"",INDEX('Policy Characteristics'!I:I,MATCH($C1243,'Policy Characteristics'!$C:$C,0)))</f>
        <v>% of potential achieved</v>
      </c>
      <c r="P1243" s="254" t="str">
        <f>IF(ISBLANK(INDEX('Policy Characteristics'!J:J,MATCH($C1243,'Policy Characteristics'!$C:$C,0))),"",INDEX('Policy Characteristics'!J:J,MATCH($C1243,'Policy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43" s="254" t="str">
        <f>IF(ISBLANK(INDEX('Policy Characteristics'!K:K,MATCH($C1243,'Policy Characteristics'!$C:$C,0))),"",INDEX('Policy Characteristics'!K:K,MATCH($C1243,'Policy Characteristics'!$C:$C,0)))</f>
        <v/>
      </c>
      <c r="R1243" s="254" t="str">
        <f>IF(ISBLANK(INDEX('Policy Characteristics'!L:L,MATCH($C1243,'Policy Characteristics'!$C:$C,0))),"",INDEX('Policy Characteristics'!L:L,MATCH($C1243,'Policy Characteristics'!$C:$C,0)))</f>
        <v/>
      </c>
    </row>
    <row r="1244" spans="1:18" s="2" customFormat="1" x14ac:dyDescent="0.25">
      <c r="A1244" s="254" t="str">
        <f>IF(ISBLANK(INDEX('Policy Characteristics'!A:A,MATCH($C1244,'Policy Characteristics'!$C:$C,0))),"",INDEX('Policy Characteristics'!A:A,MATCH($C1244,'Policy Characteristics'!$C:$C,0)))</f>
        <v>Industry</v>
      </c>
      <c r="B1244" s="262" t="str">
        <f>IF(ISBLANK(INDEX('Policy Characteristics'!B:B,MATCH($C1244,'Policy Characteristics'!$C:$C,0))),"",INDEX('Policy Characteristics'!B:B,MATCH($C1244,'Policy Characteristics'!$C:$C,0)))</f>
        <v>Feedstock Shifting</v>
      </c>
      <c r="C1244" s="254" t="str">
        <f t="shared" si="64"/>
        <v>Fraction of Feedstock Shifted</v>
      </c>
      <c r="D1244" s="6" t="s">
        <v>3019</v>
      </c>
      <c r="E1244" s="45" t="s">
        <v>2380</v>
      </c>
      <c r="F1244" t="s">
        <v>2983</v>
      </c>
      <c r="G1244" s="45" t="s">
        <v>2386</v>
      </c>
      <c r="H1244" s="47">
        <f t="shared" si="65"/>
        <v>1243</v>
      </c>
      <c r="I1244" s="324" t="s">
        <v>41</v>
      </c>
      <c r="J1244" s="255" t="str">
        <f>IF(ISBLANK(INDEX('Policy Characteristics'!D:D,MATCH($C1244,'Policy Characteristics'!$C:$C,0))),"",INDEX('Policy Characteristics'!D:D,MATCH($C1244,'Policy Characteristics'!$C:$C,0)))</f>
        <v>Feedstock Shifting</v>
      </c>
      <c r="K1244" s="254" t="str">
        <f>IF(ISBLANK(INDEX('Policy Characteristics'!E:E,MATCH($C1244,'Policy Characteristics'!$C:$C,0))),"",INDEX('Policy Characteristics'!E:E,MATCH($C1244,'Policy Characteristics'!$C:$C,0)))</f>
        <v>indst feedstock shifting</v>
      </c>
      <c r="L1244" s="261">
        <f>IF(ISBLANK(INDEX('Policy Characteristics'!F:F,MATCH($C1244,'Policy Characteristics'!$C:$C,0))),"",INDEX('Policy Characteristics'!F:F,MATCH($C1244,'Policy Characteristics'!$C:$C,0)))</f>
        <v>0</v>
      </c>
      <c r="M1244" s="261">
        <f>IF(ISBLANK(INDEX('Policy Characteristics'!G:G,MATCH($C1244,'Policy Characteristics'!$C:$C,0))),"",INDEX('Policy Characteristics'!G:G,MATCH($C1244,'Policy Characteristics'!$C:$C,0)))</f>
        <v>1</v>
      </c>
      <c r="N1244" s="261">
        <f>IF(ISBLANK(INDEX('Policy Characteristics'!H:H,MATCH($C1244,'Policy Characteristics'!$C:$C,0))),"",INDEX('Policy Characteristics'!H:H,MATCH($C1244,'Policy Characteristics'!$C:$C,0)))</f>
        <v>0.01</v>
      </c>
      <c r="O1244" s="254" t="str">
        <f>IF(ISBLANK(INDEX('Policy Characteristics'!I:I,MATCH($C1244,'Policy Characteristics'!$C:$C,0))),"",INDEX('Policy Characteristics'!I:I,MATCH($C1244,'Policy Characteristics'!$C:$C,0)))</f>
        <v>% of potential achieved</v>
      </c>
      <c r="P1244" s="254" t="str">
        <f>IF(ISBLANK(INDEX('Policy Characteristics'!J:J,MATCH($C1244,'Policy Characteristics'!$C:$C,0))),"",INDEX('Policy Characteristics'!J:J,MATCH($C1244,'Policy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44" s="254" t="str">
        <f>IF(ISBLANK(INDEX('Policy Characteristics'!K:K,MATCH($C1244,'Policy Characteristics'!$C:$C,0))),"",INDEX('Policy Characteristics'!K:K,MATCH($C1244,'Policy Characteristics'!$C:$C,0)))</f>
        <v/>
      </c>
      <c r="R1244" s="254" t="str">
        <f>IF(ISBLANK(INDEX('Policy Characteristics'!L:L,MATCH($C1244,'Policy Characteristics'!$C:$C,0))),"",INDEX('Policy Characteristics'!L:L,MATCH($C1244,'Policy Characteristics'!$C:$C,0)))</f>
        <v/>
      </c>
    </row>
    <row r="1245" spans="1:18" s="2" customFormat="1" x14ac:dyDescent="0.25">
      <c r="A1245" s="254" t="str">
        <f>IF(ISBLANK(INDEX('Policy Characteristics'!A:A,MATCH($C1245,'Policy Characteristics'!$C:$C,0))),"",INDEX('Policy Characteristics'!A:A,MATCH($C1245,'Policy Characteristics'!$C:$C,0)))</f>
        <v>Industry</v>
      </c>
      <c r="B1245" s="262" t="str">
        <f>IF(ISBLANK(INDEX('Policy Characteristics'!B:B,MATCH($C1245,'Policy Characteristics'!$C:$C,0))),"",INDEX('Policy Characteristics'!B:B,MATCH($C1245,'Policy Characteristics'!$C:$C,0)))</f>
        <v>Feedstock Shifting</v>
      </c>
      <c r="C1245" s="254" t="str">
        <f t="shared" si="64"/>
        <v>Fraction of Feedstock Shifted</v>
      </c>
      <c r="D1245" s="6" t="s">
        <v>3019</v>
      </c>
      <c r="E1245" s="45" t="s">
        <v>2672</v>
      </c>
      <c r="F1245" t="s">
        <v>2983</v>
      </c>
      <c r="G1245" s="45" t="s">
        <v>2675</v>
      </c>
      <c r="H1245" s="47">
        <f t="shared" si="65"/>
        <v>1244</v>
      </c>
      <c r="I1245" s="324" t="s">
        <v>41</v>
      </c>
      <c r="J1245" s="255" t="str">
        <f>IF(ISBLANK(INDEX('Policy Characteristics'!D:D,MATCH($C1245,'Policy Characteristics'!$C:$C,0))),"",INDEX('Policy Characteristics'!D:D,MATCH($C1245,'Policy Characteristics'!$C:$C,0)))</f>
        <v>Feedstock Shifting</v>
      </c>
      <c r="K1245" s="254" t="str">
        <f>IF(ISBLANK(INDEX('Policy Characteristics'!E:E,MATCH($C1245,'Policy Characteristics'!$C:$C,0))),"",INDEX('Policy Characteristics'!E:E,MATCH($C1245,'Policy Characteristics'!$C:$C,0)))</f>
        <v>indst feedstock shifting</v>
      </c>
      <c r="L1245" s="261">
        <f>IF(ISBLANK(INDEX('Policy Characteristics'!F:F,MATCH($C1245,'Policy Characteristics'!$C:$C,0))),"",INDEX('Policy Characteristics'!F:F,MATCH($C1245,'Policy Characteristics'!$C:$C,0)))</f>
        <v>0</v>
      </c>
      <c r="M1245" s="261">
        <f>IF(ISBLANK(INDEX('Policy Characteristics'!G:G,MATCH($C1245,'Policy Characteristics'!$C:$C,0))),"",INDEX('Policy Characteristics'!G:G,MATCH($C1245,'Policy Characteristics'!$C:$C,0)))</f>
        <v>1</v>
      </c>
      <c r="N1245" s="261">
        <f>IF(ISBLANK(INDEX('Policy Characteristics'!H:H,MATCH($C1245,'Policy Characteristics'!$C:$C,0))),"",INDEX('Policy Characteristics'!H:H,MATCH($C1245,'Policy Characteristics'!$C:$C,0)))</f>
        <v>0.01</v>
      </c>
      <c r="O1245" s="254" t="str">
        <f>IF(ISBLANK(INDEX('Policy Characteristics'!I:I,MATCH($C1245,'Policy Characteristics'!$C:$C,0))),"",INDEX('Policy Characteristics'!I:I,MATCH($C1245,'Policy Characteristics'!$C:$C,0)))</f>
        <v>% of potential achieved</v>
      </c>
      <c r="P1245" s="254" t="str">
        <f>IF(ISBLANK(INDEX('Policy Characteristics'!J:J,MATCH($C1245,'Policy Characteristics'!$C:$C,0))),"",INDEX('Policy Characteristics'!J:J,MATCH($C1245,'Policy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45" s="254" t="str">
        <f>IF(ISBLANK(INDEX('Policy Characteristics'!K:K,MATCH($C1245,'Policy Characteristics'!$C:$C,0))),"",INDEX('Policy Characteristics'!K:K,MATCH($C1245,'Policy Characteristics'!$C:$C,0)))</f>
        <v/>
      </c>
      <c r="R1245" s="254" t="str">
        <f>IF(ISBLANK(INDEX('Policy Characteristics'!L:L,MATCH($C1245,'Policy Characteristics'!$C:$C,0))),"",INDEX('Policy Characteristics'!L:L,MATCH($C1245,'Policy Characteristics'!$C:$C,0)))</f>
        <v/>
      </c>
    </row>
    <row r="1246" spans="1:18" s="2" customFormat="1" x14ac:dyDescent="0.25">
      <c r="A1246" s="254" t="str">
        <f>IF(ISBLANK(INDEX('Policy Characteristics'!A:A,MATCH($C1246,'Policy Characteristics'!$C:$C,0))),"",INDEX('Policy Characteristics'!A:A,MATCH($C1246,'Policy Characteristics'!$C:$C,0)))</f>
        <v>Industry</v>
      </c>
      <c r="B1246" s="262" t="str">
        <f>IF(ISBLANK(INDEX('Policy Characteristics'!B:B,MATCH($C1246,'Policy Characteristics'!$C:$C,0))),"",INDEX('Policy Characteristics'!B:B,MATCH($C1246,'Policy Characteristics'!$C:$C,0)))</f>
        <v>Feedstock Shifting</v>
      </c>
      <c r="C1246" s="254" t="str">
        <f t="shared" si="64"/>
        <v>Fraction of Feedstock Shifted</v>
      </c>
      <c r="D1246" s="6" t="s">
        <v>3019</v>
      </c>
      <c r="E1246" s="45" t="s">
        <v>2673</v>
      </c>
      <c r="F1246" t="s">
        <v>2983</v>
      </c>
      <c r="G1246" s="45" t="s">
        <v>2677</v>
      </c>
      <c r="H1246" s="47">
        <f t="shared" si="65"/>
        <v>1245</v>
      </c>
      <c r="I1246" s="324" t="s">
        <v>41</v>
      </c>
      <c r="J1246" s="255" t="str">
        <f>IF(ISBLANK(INDEX('Policy Characteristics'!D:D,MATCH($C1246,'Policy Characteristics'!$C:$C,0))),"",INDEX('Policy Characteristics'!D:D,MATCH($C1246,'Policy Characteristics'!$C:$C,0)))</f>
        <v>Feedstock Shifting</v>
      </c>
      <c r="K1246" s="254" t="str">
        <f>IF(ISBLANK(INDEX('Policy Characteristics'!E:E,MATCH($C1246,'Policy Characteristics'!$C:$C,0))),"",INDEX('Policy Characteristics'!E:E,MATCH($C1246,'Policy Characteristics'!$C:$C,0)))</f>
        <v>indst feedstock shifting</v>
      </c>
      <c r="L1246" s="261">
        <f>IF(ISBLANK(INDEX('Policy Characteristics'!F:F,MATCH($C1246,'Policy Characteristics'!$C:$C,0))),"",INDEX('Policy Characteristics'!F:F,MATCH($C1246,'Policy Characteristics'!$C:$C,0)))</f>
        <v>0</v>
      </c>
      <c r="M1246" s="261">
        <f>IF(ISBLANK(INDEX('Policy Characteristics'!G:G,MATCH($C1246,'Policy Characteristics'!$C:$C,0))),"",INDEX('Policy Characteristics'!G:G,MATCH($C1246,'Policy Characteristics'!$C:$C,0)))</f>
        <v>1</v>
      </c>
      <c r="N1246" s="261">
        <f>IF(ISBLANK(INDEX('Policy Characteristics'!H:H,MATCH($C1246,'Policy Characteristics'!$C:$C,0))),"",INDEX('Policy Characteristics'!H:H,MATCH($C1246,'Policy Characteristics'!$C:$C,0)))</f>
        <v>0.01</v>
      </c>
      <c r="O1246" s="254" t="str">
        <f>IF(ISBLANK(INDEX('Policy Characteristics'!I:I,MATCH($C1246,'Policy Characteristics'!$C:$C,0))),"",INDEX('Policy Characteristics'!I:I,MATCH($C1246,'Policy Characteristics'!$C:$C,0)))</f>
        <v>% of potential achieved</v>
      </c>
      <c r="P1246" s="254" t="str">
        <f>IF(ISBLANK(INDEX('Policy Characteristics'!J:J,MATCH($C1246,'Policy Characteristics'!$C:$C,0))),"",INDEX('Policy Characteristics'!J:J,MATCH($C1246,'Policy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46" s="254" t="str">
        <f>IF(ISBLANK(INDEX('Policy Characteristics'!K:K,MATCH($C1246,'Policy Characteristics'!$C:$C,0))),"",INDEX('Policy Characteristics'!K:K,MATCH($C1246,'Policy Characteristics'!$C:$C,0)))</f>
        <v/>
      </c>
      <c r="R1246" s="254" t="str">
        <f>IF(ISBLANK(INDEX('Policy Characteristics'!L:L,MATCH($C1246,'Policy Characteristics'!$C:$C,0))),"",INDEX('Policy Characteristics'!L:L,MATCH($C1246,'Policy Characteristics'!$C:$C,0)))</f>
        <v/>
      </c>
    </row>
    <row r="1247" spans="1:18" s="2" customFormat="1" x14ac:dyDescent="0.25">
      <c r="A1247" s="254" t="str">
        <f>IF(ISBLANK(INDEX('Policy Characteristics'!A:A,MATCH($C1247,'Policy Characteristics'!$C:$C,0))),"",INDEX('Policy Characteristics'!A:A,MATCH($C1247,'Policy Characteristics'!$C:$C,0)))</f>
        <v>Industry</v>
      </c>
      <c r="B1247" s="262" t="str">
        <f>IF(ISBLANK(INDEX('Policy Characteristics'!B:B,MATCH($C1247,'Policy Characteristics'!$C:$C,0))),"",INDEX('Policy Characteristics'!B:B,MATCH($C1247,'Policy Characteristics'!$C:$C,0)))</f>
        <v>Feedstock Shifting</v>
      </c>
      <c r="C1247" s="254" t="str">
        <f t="shared" si="64"/>
        <v>Fraction of Feedstock Shifted</v>
      </c>
      <c r="D1247" s="6" t="s">
        <v>3019</v>
      </c>
      <c r="E1247" s="45" t="s">
        <v>2674</v>
      </c>
      <c r="F1247" t="s">
        <v>2983</v>
      </c>
      <c r="G1247" s="45" t="s">
        <v>2678</v>
      </c>
      <c r="H1247" s="47">
        <f t="shared" si="65"/>
        <v>1246</v>
      </c>
      <c r="I1247" s="324" t="s">
        <v>41</v>
      </c>
      <c r="J1247" s="255" t="str">
        <f>IF(ISBLANK(INDEX('Policy Characteristics'!D:D,MATCH($C1247,'Policy Characteristics'!$C:$C,0))),"",INDEX('Policy Characteristics'!D:D,MATCH($C1247,'Policy Characteristics'!$C:$C,0)))</f>
        <v>Feedstock Shifting</v>
      </c>
      <c r="K1247" s="254" t="str">
        <f>IF(ISBLANK(INDEX('Policy Characteristics'!E:E,MATCH($C1247,'Policy Characteristics'!$C:$C,0))),"",INDEX('Policy Characteristics'!E:E,MATCH($C1247,'Policy Characteristics'!$C:$C,0)))</f>
        <v>indst feedstock shifting</v>
      </c>
      <c r="L1247" s="261">
        <f>IF(ISBLANK(INDEX('Policy Characteristics'!F:F,MATCH($C1247,'Policy Characteristics'!$C:$C,0))),"",INDEX('Policy Characteristics'!F:F,MATCH($C1247,'Policy Characteristics'!$C:$C,0)))</f>
        <v>0</v>
      </c>
      <c r="M1247" s="261">
        <f>IF(ISBLANK(INDEX('Policy Characteristics'!G:G,MATCH($C1247,'Policy Characteristics'!$C:$C,0))),"",INDEX('Policy Characteristics'!G:G,MATCH($C1247,'Policy Characteristics'!$C:$C,0)))</f>
        <v>1</v>
      </c>
      <c r="N1247" s="261">
        <f>IF(ISBLANK(INDEX('Policy Characteristics'!H:H,MATCH($C1247,'Policy Characteristics'!$C:$C,0))),"",INDEX('Policy Characteristics'!H:H,MATCH($C1247,'Policy Characteristics'!$C:$C,0)))</f>
        <v>0.01</v>
      </c>
      <c r="O1247" s="254" t="str">
        <f>IF(ISBLANK(INDEX('Policy Characteristics'!I:I,MATCH($C1247,'Policy Characteristics'!$C:$C,0))),"",INDEX('Policy Characteristics'!I:I,MATCH($C1247,'Policy Characteristics'!$C:$C,0)))</f>
        <v>% of potential achieved</v>
      </c>
      <c r="P1247" s="254" t="str">
        <f>IF(ISBLANK(INDEX('Policy Characteristics'!J:J,MATCH($C1247,'Policy Characteristics'!$C:$C,0))),"",INDEX('Policy Characteristics'!J:J,MATCH($C1247,'Policy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47" s="254" t="str">
        <f>IF(ISBLANK(INDEX('Policy Characteristics'!K:K,MATCH($C1247,'Policy Characteristics'!$C:$C,0))),"",INDEX('Policy Characteristics'!K:K,MATCH($C1247,'Policy Characteristics'!$C:$C,0)))</f>
        <v/>
      </c>
      <c r="R1247" s="254" t="str">
        <f>IF(ISBLANK(INDEX('Policy Characteristics'!L:L,MATCH($C1247,'Policy Characteristics'!$C:$C,0))),"",INDEX('Policy Characteristics'!L:L,MATCH($C1247,'Policy Characteristics'!$C:$C,0)))</f>
        <v/>
      </c>
    </row>
    <row r="1248" spans="1:18" s="2" customFormat="1" x14ac:dyDescent="0.25">
      <c r="A1248" s="254" t="str">
        <f>IF(ISBLANK(INDEX('Policy Characteristics'!A:A,MATCH($C1248,'Policy Characteristics'!$C:$C,0))),"",INDEX('Policy Characteristics'!A:A,MATCH($C1248,'Policy Characteristics'!$C:$C,0)))</f>
        <v>Industry</v>
      </c>
      <c r="B1248" s="262" t="str">
        <f>IF(ISBLANK(INDEX('Policy Characteristics'!B:B,MATCH($C1248,'Policy Characteristics'!$C:$C,0))),"",INDEX('Policy Characteristics'!B:B,MATCH($C1248,'Policy Characteristics'!$C:$C,0)))</f>
        <v>Feedstock Shifting</v>
      </c>
      <c r="C1248" s="254" t="str">
        <f t="shared" si="64"/>
        <v>Fraction of Feedstock Shifted</v>
      </c>
      <c r="D1248" s="6" t="s">
        <v>3019</v>
      </c>
      <c r="E1248" s="45" t="s">
        <v>2671</v>
      </c>
      <c r="F1248" t="s">
        <v>2983</v>
      </c>
      <c r="G1248" s="45" t="s">
        <v>2676</v>
      </c>
      <c r="H1248" s="47">
        <f t="shared" si="65"/>
        <v>1247</v>
      </c>
      <c r="I1248" s="324" t="s">
        <v>41</v>
      </c>
      <c r="J1248" s="255" t="str">
        <f>IF(ISBLANK(INDEX('Policy Characteristics'!D:D,MATCH($C1248,'Policy Characteristics'!$C:$C,0))),"",INDEX('Policy Characteristics'!D:D,MATCH($C1248,'Policy Characteristics'!$C:$C,0)))</f>
        <v>Feedstock Shifting</v>
      </c>
      <c r="K1248" s="254" t="str">
        <f>IF(ISBLANK(INDEX('Policy Characteristics'!E:E,MATCH($C1248,'Policy Characteristics'!$C:$C,0))),"",INDEX('Policy Characteristics'!E:E,MATCH($C1248,'Policy Characteristics'!$C:$C,0)))</f>
        <v>indst feedstock shifting</v>
      </c>
      <c r="L1248" s="261">
        <f>IF(ISBLANK(INDEX('Policy Characteristics'!F:F,MATCH($C1248,'Policy Characteristics'!$C:$C,0))),"",INDEX('Policy Characteristics'!F:F,MATCH($C1248,'Policy Characteristics'!$C:$C,0)))</f>
        <v>0</v>
      </c>
      <c r="M1248" s="261">
        <f>IF(ISBLANK(INDEX('Policy Characteristics'!G:G,MATCH($C1248,'Policy Characteristics'!$C:$C,0))),"",INDEX('Policy Characteristics'!G:G,MATCH($C1248,'Policy Characteristics'!$C:$C,0)))</f>
        <v>1</v>
      </c>
      <c r="N1248" s="261">
        <f>IF(ISBLANK(INDEX('Policy Characteristics'!H:H,MATCH($C1248,'Policy Characteristics'!$C:$C,0))),"",INDEX('Policy Characteristics'!H:H,MATCH($C1248,'Policy Characteristics'!$C:$C,0)))</f>
        <v>0.01</v>
      </c>
      <c r="O1248" s="254" t="str">
        <f>IF(ISBLANK(INDEX('Policy Characteristics'!I:I,MATCH($C1248,'Policy Characteristics'!$C:$C,0))),"",INDEX('Policy Characteristics'!I:I,MATCH($C1248,'Policy Characteristics'!$C:$C,0)))</f>
        <v>% of potential achieved</v>
      </c>
      <c r="P1248" s="254" t="str">
        <f>IF(ISBLANK(INDEX('Policy Characteristics'!J:J,MATCH($C1248,'Policy Characteristics'!$C:$C,0))),"",INDEX('Policy Characteristics'!J:J,MATCH($C1248,'Policy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48" s="254" t="str">
        <f>IF(ISBLANK(INDEX('Policy Characteristics'!K:K,MATCH($C1248,'Policy Characteristics'!$C:$C,0))),"",INDEX('Policy Characteristics'!K:K,MATCH($C1248,'Policy Characteristics'!$C:$C,0)))</f>
        <v/>
      </c>
      <c r="R1248" s="254" t="str">
        <f>IF(ISBLANK(INDEX('Policy Characteristics'!L:L,MATCH($C1248,'Policy Characteristics'!$C:$C,0))),"",INDEX('Policy Characteristics'!L:L,MATCH($C1248,'Policy Characteristics'!$C:$C,0)))</f>
        <v/>
      </c>
    </row>
    <row r="1249" spans="1:18" s="2" customFormat="1" x14ac:dyDescent="0.25">
      <c r="A1249" s="254" t="str">
        <f>IF(ISBLANK(INDEX('Policy Characteristics'!A:A,MATCH($C1249,'Policy Characteristics'!$C:$C,0))),"",INDEX('Policy Characteristics'!A:A,MATCH($C1249,'Policy Characteristics'!$C:$C,0)))</f>
        <v>Industry</v>
      </c>
      <c r="B1249" s="262" t="str">
        <f>IF(ISBLANK(INDEX('Policy Characteristics'!B:B,MATCH($C1249,'Policy Characteristics'!$C:$C,0))),"",INDEX('Policy Characteristics'!B:B,MATCH($C1249,'Policy Characteristics'!$C:$C,0)))</f>
        <v>Feedstock Shifting</v>
      </c>
      <c r="C1249" s="254" t="str">
        <f t="shared" si="64"/>
        <v>Fraction of Feedstock Shifted</v>
      </c>
      <c r="D1249" s="6" t="s">
        <v>3020</v>
      </c>
      <c r="E1249" s="45" t="s">
        <v>2375</v>
      </c>
      <c r="F1249" t="s">
        <v>2984</v>
      </c>
      <c r="G1249" s="45" t="s">
        <v>2381</v>
      </c>
      <c r="H1249" s="47">
        <f t="shared" si="65"/>
        <v>1248</v>
      </c>
      <c r="I1249" s="324" t="s">
        <v>41</v>
      </c>
      <c r="J1249" s="255" t="str">
        <f>IF(ISBLANK(INDEX('Policy Characteristics'!D:D,MATCH($C1249,'Policy Characteristics'!$C:$C,0))),"",INDEX('Policy Characteristics'!D:D,MATCH($C1249,'Policy Characteristics'!$C:$C,0)))</f>
        <v>Feedstock Shifting</v>
      </c>
      <c r="K1249" s="254" t="str">
        <f>IF(ISBLANK(INDEX('Policy Characteristics'!E:E,MATCH($C1249,'Policy Characteristics'!$C:$C,0))),"",INDEX('Policy Characteristics'!E:E,MATCH($C1249,'Policy Characteristics'!$C:$C,0)))</f>
        <v>indst feedstock shifting</v>
      </c>
      <c r="L1249" s="261">
        <f>IF(ISBLANK(INDEX('Policy Characteristics'!F:F,MATCH($C1249,'Policy Characteristics'!$C:$C,0))),"",INDEX('Policy Characteristics'!F:F,MATCH($C1249,'Policy Characteristics'!$C:$C,0)))</f>
        <v>0</v>
      </c>
      <c r="M1249" s="261">
        <f>IF(ISBLANK(INDEX('Policy Characteristics'!G:G,MATCH($C1249,'Policy Characteristics'!$C:$C,0))),"",INDEX('Policy Characteristics'!G:G,MATCH($C1249,'Policy Characteristics'!$C:$C,0)))</f>
        <v>1</v>
      </c>
      <c r="N1249" s="261">
        <f>IF(ISBLANK(INDEX('Policy Characteristics'!H:H,MATCH($C1249,'Policy Characteristics'!$C:$C,0))),"",INDEX('Policy Characteristics'!H:H,MATCH($C1249,'Policy Characteristics'!$C:$C,0)))</f>
        <v>0.01</v>
      </c>
      <c r="O1249" s="254" t="str">
        <f>IF(ISBLANK(INDEX('Policy Characteristics'!I:I,MATCH($C1249,'Policy Characteristics'!$C:$C,0))),"",INDEX('Policy Characteristics'!I:I,MATCH($C1249,'Policy Characteristics'!$C:$C,0)))</f>
        <v>% of potential achieved</v>
      </c>
      <c r="P1249" s="254" t="str">
        <f>IF(ISBLANK(INDEX('Policy Characteristics'!J:J,MATCH($C1249,'Policy Characteristics'!$C:$C,0))),"",INDEX('Policy Characteristics'!J:J,MATCH($C1249,'Policy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49" s="254" t="str">
        <f>IF(ISBLANK(INDEX('Policy Characteristics'!K:K,MATCH($C1249,'Policy Characteristics'!$C:$C,0))),"",INDEX('Policy Characteristics'!K:K,MATCH($C1249,'Policy Characteristics'!$C:$C,0)))</f>
        <v/>
      </c>
      <c r="R1249" s="254" t="str">
        <f>IF(ISBLANK(INDEX('Policy Characteristics'!L:L,MATCH($C1249,'Policy Characteristics'!$C:$C,0))),"",INDEX('Policy Characteristics'!L:L,MATCH($C1249,'Policy Characteristics'!$C:$C,0)))</f>
        <v/>
      </c>
    </row>
    <row r="1250" spans="1:18" s="2" customFormat="1" x14ac:dyDescent="0.25">
      <c r="A1250" s="254" t="str">
        <f>IF(ISBLANK(INDEX('Policy Characteristics'!A:A,MATCH($C1250,'Policy Characteristics'!$C:$C,0))),"",INDEX('Policy Characteristics'!A:A,MATCH($C1250,'Policy Characteristics'!$C:$C,0)))</f>
        <v>Industry</v>
      </c>
      <c r="B1250" s="262" t="str">
        <f>IF(ISBLANK(INDEX('Policy Characteristics'!B:B,MATCH($C1250,'Policy Characteristics'!$C:$C,0))),"",INDEX('Policy Characteristics'!B:B,MATCH($C1250,'Policy Characteristics'!$C:$C,0)))</f>
        <v>Feedstock Shifting</v>
      </c>
      <c r="C1250" s="254" t="str">
        <f t="shared" si="64"/>
        <v>Fraction of Feedstock Shifted</v>
      </c>
      <c r="D1250" s="6" t="s">
        <v>3020</v>
      </c>
      <c r="E1250" s="45" t="s">
        <v>2376</v>
      </c>
      <c r="F1250" t="s">
        <v>2984</v>
      </c>
      <c r="G1250" s="45" t="s">
        <v>2384</v>
      </c>
      <c r="H1250" s="47">
        <f t="shared" si="65"/>
        <v>1249</v>
      </c>
      <c r="I1250" s="324" t="s">
        <v>41</v>
      </c>
      <c r="J1250" s="255" t="str">
        <f>IF(ISBLANK(INDEX('Policy Characteristics'!D:D,MATCH($C1250,'Policy Characteristics'!$C:$C,0))),"",INDEX('Policy Characteristics'!D:D,MATCH($C1250,'Policy Characteristics'!$C:$C,0)))</f>
        <v>Feedstock Shifting</v>
      </c>
      <c r="K1250" s="254" t="str">
        <f>IF(ISBLANK(INDEX('Policy Characteristics'!E:E,MATCH($C1250,'Policy Characteristics'!$C:$C,0))),"",INDEX('Policy Characteristics'!E:E,MATCH($C1250,'Policy Characteristics'!$C:$C,0)))</f>
        <v>indst feedstock shifting</v>
      </c>
      <c r="L1250" s="261">
        <f>IF(ISBLANK(INDEX('Policy Characteristics'!F:F,MATCH($C1250,'Policy Characteristics'!$C:$C,0))),"",INDEX('Policy Characteristics'!F:F,MATCH($C1250,'Policy Characteristics'!$C:$C,0)))</f>
        <v>0</v>
      </c>
      <c r="M1250" s="261">
        <f>IF(ISBLANK(INDEX('Policy Characteristics'!G:G,MATCH($C1250,'Policy Characteristics'!$C:$C,0))),"",INDEX('Policy Characteristics'!G:G,MATCH($C1250,'Policy Characteristics'!$C:$C,0)))</f>
        <v>1</v>
      </c>
      <c r="N1250" s="261">
        <f>IF(ISBLANK(INDEX('Policy Characteristics'!H:H,MATCH($C1250,'Policy Characteristics'!$C:$C,0))),"",INDEX('Policy Characteristics'!H:H,MATCH($C1250,'Policy Characteristics'!$C:$C,0)))</f>
        <v>0.01</v>
      </c>
      <c r="O1250" s="254" t="str">
        <f>IF(ISBLANK(INDEX('Policy Characteristics'!I:I,MATCH($C1250,'Policy Characteristics'!$C:$C,0))),"",INDEX('Policy Characteristics'!I:I,MATCH($C1250,'Policy Characteristics'!$C:$C,0)))</f>
        <v>% of potential achieved</v>
      </c>
      <c r="P1250" s="254" t="str">
        <f>IF(ISBLANK(INDEX('Policy Characteristics'!J:J,MATCH($C1250,'Policy Characteristics'!$C:$C,0))),"",INDEX('Policy Characteristics'!J:J,MATCH($C1250,'Policy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50" s="254" t="str">
        <f>IF(ISBLANK(INDEX('Policy Characteristics'!K:K,MATCH($C1250,'Policy Characteristics'!$C:$C,0))),"",INDEX('Policy Characteristics'!K:K,MATCH($C1250,'Policy Characteristics'!$C:$C,0)))</f>
        <v/>
      </c>
      <c r="R1250" s="254" t="str">
        <f>IF(ISBLANK(INDEX('Policy Characteristics'!L:L,MATCH($C1250,'Policy Characteristics'!$C:$C,0))),"",INDEX('Policy Characteristics'!L:L,MATCH($C1250,'Policy Characteristics'!$C:$C,0)))</f>
        <v/>
      </c>
    </row>
    <row r="1251" spans="1:18" s="2" customFormat="1" x14ac:dyDescent="0.25">
      <c r="A1251" s="254" t="str">
        <f>IF(ISBLANK(INDEX('Policy Characteristics'!A:A,MATCH($C1251,'Policy Characteristics'!$C:$C,0))),"",INDEX('Policy Characteristics'!A:A,MATCH($C1251,'Policy Characteristics'!$C:$C,0)))</f>
        <v>Industry</v>
      </c>
      <c r="B1251" s="262" t="str">
        <f>IF(ISBLANK(INDEX('Policy Characteristics'!B:B,MATCH($C1251,'Policy Characteristics'!$C:$C,0))),"",INDEX('Policy Characteristics'!B:B,MATCH($C1251,'Policy Characteristics'!$C:$C,0)))</f>
        <v>Feedstock Shifting</v>
      </c>
      <c r="C1251" s="254" t="str">
        <f t="shared" si="64"/>
        <v>Fraction of Feedstock Shifted</v>
      </c>
      <c r="D1251" s="6" t="s">
        <v>3020</v>
      </c>
      <c r="E1251" s="45" t="s">
        <v>2377</v>
      </c>
      <c r="F1251" t="s">
        <v>2984</v>
      </c>
      <c r="G1251" s="45" t="s">
        <v>2385</v>
      </c>
      <c r="H1251" s="47">
        <f t="shared" si="65"/>
        <v>1250</v>
      </c>
      <c r="I1251" s="324" t="s">
        <v>41</v>
      </c>
      <c r="J1251" s="255" t="str">
        <f>IF(ISBLANK(INDEX('Policy Characteristics'!D:D,MATCH($C1251,'Policy Characteristics'!$C:$C,0))),"",INDEX('Policy Characteristics'!D:D,MATCH($C1251,'Policy Characteristics'!$C:$C,0)))</f>
        <v>Feedstock Shifting</v>
      </c>
      <c r="K1251" s="254" t="str">
        <f>IF(ISBLANK(INDEX('Policy Characteristics'!E:E,MATCH($C1251,'Policy Characteristics'!$C:$C,0))),"",INDEX('Policy Characteristics'!E:E,MATCH($C1251,'Policy Characteristics'!$C:$C,0)))</f>
        <v>indst feedstock shifting</v>
      </c>
      <c r="L1251" s="261">
        <f>IF(ISBLANK(INDEX('Policy Characteristics'!F:F,MATCH($C1251,'Policy Characteristics'!$C:$C,0))),"",INDEX('Policy Characteristics'!F:F,MATCH($C1251,'Policy Characteristics'!$C:$C,0)))</f>
        <v>0</v>
      </c>
      <c r="M1251" s="261">
        <f>IF(ISBLANK(INDEX('Policy Characteristics'!G:G,MATCH($C1251,'Policy Characteristics'!$C:$C,0))),"",INDEX('Policy Characteristics'!G:G,MATCH($C1251,'Policy Characteristics'!$C:$C,0)))</f>
        <v>1</v>
      </c>
      <c r="N1251" s="261">
        <f>IF(ISBLANK(INDEX('Policy Characteristics'!H:H,MATCH($C1251,'Policy Characteristics'!$C:$C,0))),"",INDEX('Policy Characteristics'!H:H,MATCH($C1251,'Policy Characteristics'!$C:$C,0)))</f>
        <v>0.01</v>
      </c>
      <c r="O1251" s="254" t="str">
        <f>IF(ISBLANK(INDEX('Policy Characteristics'!I:I,MATCH($C1251,'Policy Characteristics'!$C:$C,0))),"",INDEX('Policy Characteristics'!I:I,MATCH($C1251,'Policy Characteristics'!$C:$C,0)))</f>
        <v>% of potential achieved</v>
      </c>
      <c r="P1251" s="254" t="str">
        <f>IF(ISBLANK(INDEX('Policy Characteristics'!J:J,MATCH($C1251,'Policy Characteristics'!$C:$C,0))),"",INDEX('Policy Characteristics'!J:J,MATCH($C1251,'Policy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51" s="254" t="str">
        <f>IF(ISBLANK(INDEX('Policy Characteristics'!K:K,MATCH($C1251,'Policy Characteristics'!$C:$C,0))),"",INDEX('Policy Characteristics'!K:K,MATCH($C1251,'Policy Characteristics'!$C:$C,0)))</f>
        <v/>
      </c>
      <c r="R1251" s="254" t="str">
        <f>IF(ISBLANK(INDEX('Policy Characteristics'!L:L,MATCH($C1251,'Policy Characteristics'!$C:$C,0))),"",INDEX('Policy Characteristics'!L:L,MATCH($C1251,'Policy Characteristics'!$C:$C,0)))</f>
        <v/>
      </c>
    </row>
    <row r="1252" spans="1:18" s="2" customFormat="1" x14ac:dyDescent="0.25">
      <c r="A1252" s="254" t="str">
        <f>IF(ISBLANK(INDEX('Policy Characteristics'!A:A,MATCH($C1252,'Policy Characteristics'!$C:$C,0))),"",INDEX('Policy Characteristics'!A:A,MATCH($C1252,'Policy Characteristics'!$C:$C,0)))</f>
        <v>Industry</v>
      </c>
      <c r="B1252" s="262" t="str">
        <f>IF(ISBLANK(INDEX('Policy Characteristics'!B:B,MATCH($C1252,'Policy Characteristics'!$C:$C,0))),"",INDEX('Policy Characteristics'!B:B,MATCH($C1252,'Policy Characteristics'!$C:$C,0)))</f>
        <v>Feedstock Shifting</v>
      </c>
      <c r="C1252" s="254" t="str">
        <f t="shared" si="64"/>
        <v>Fraction of Feedstock Shifted</v>
      </c>
      <c r="D1252" s="6" t="s">
        <v>3020</v>
      </c>
      <c r="E1252" s="45" t="s">
        <v>2378</v>
      </c>
      <c r="F1252" t="s">
        <v>2984</v>
      </c>
      <c r="G1252" s="45" t="s">
        <v>2382</v>
      </c>
      <c r="H1252" s="47">
        <f t="shared" si="65"/>
        <v>1251</v>
      </c>
      <c r="I1252" s="324" t="s">
        <v>41</v>
      </c>
      <c r="J1252" s="255" t="str">
        <f>IF(ISBLANK(INDEX('Policy Characteristics'!D:D,MATCH($C1252,'Policy Characteristics'!$C:$C,0))),"",INDEX('Policy Characteristics'!D:D,MATCH($C1252,'Policy Characteristics'!$C:$C,0)))</f>
        <v>Feedstock Shifting</v>
      </c>
      <c r="K1252" s="254" t="str">
        <f>IF(ISBLANK(INDEX('Policy Characteristics'!E:E,MATCH($C1252,'Policy Characteristics'!$C:$C,0))),"",INDEX('Policy Characteristics'!E:E,MATCH($C1252,'Policy Characteristics'!$C:$C,0)))</f>
        <v>indst feedstock shifting</v>
      </c>
      <c r="L1252" s="261">
        <f>IF(ISBLANK(INDEX('Policy Characteristics'!F:F,MATCH($C1252,'Policy Characteristics'!$C:$C,0))),"",INDEX('Policy Characteristics'!F:F,MATCH($C1252,'Policy Characteristics'!$C:$C,0)))</f>
        <v>0</v>
      </c>
      <c r="M1252" s="261">
        <f>IF(ISBLANK(INDEX('Policy Characteristics'!G:G,MATCH($C1252,'Policy Characteristics'!$C:$C,0))),"",INDEX('Policy Characteristics'!G:G,MATCH($C1252,'Policy Characteristics'!$C:$C,0)))</f>
        <v>1</v>
      </c>
      <c r="N1252" s="261">
        <f>IF(ISBLANK(INDEX('Policy Characteristics'!H:H,MATCH($C1252,'Policy Characteristics'!$C:$C,0))),"",INDEX('Policy Characteristics'!H:H,MATCH($C1252,'Policy Characteristics'!$C:$C,0)))</f>
        <v>0.01</v>
      </c>
      <c r="O1252" s="254" t="str">
        <f>IF(ISBLANK(INDEX('Policy Characteristics'!I:I,MATCH($C1252,'Policy Characteristics'!$C:$C,0))),"",INDEX('Policy Characteristics'!I:I,MATCH($C1252,'Policy Characteristics'!$C:$C,0)))</f>
        <v>% of potential achieved</v>
      </c>
      <c r="P1252" s="254" t="str">
        <f>IF(ISBLANK(INDEX('Policy Characteristics'!J:J,MATCH($C1252,'Policy Characteristics'!$C:$C,0))),"",INDEX('Policy Characteristics'!J:J,MATCH($C1252,'Policy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52" s="254" t="str">
        <f>IF(ISBLANK(INDEX('Policy Characteristics'!K:K,MATCH($C1252,'Policy Characteristics'!$C:$C,0))),"",INDEX('Policy Characteristics'!K:K,MATCH($C1252,'Policy Characteristics'!$C:$C,0)))</f>
        <v/>
      </c>
      <c r="R1252" s="254" t="str">
        <f>IF(ISBLANK(INDEX('Policy Characteristics'!L:L,MATCH($C1252,'Policy Characteristics'!$C:$C,0))),"",INDEX('Policy Characteristics'!L:L,MATCH($C1252,'Policy Characteristics'!$C:$C,0)))</f>
        <v/>
      </c>
    </row>
    <row r="1253" spans="1:18" s="2" customFormat="1" x14ac:dyDescent="0.25">
      <c r="A1253" s="254" t="str">
        <f>IF(ISBLANK(INDEX('Policy Characteristics'!A:A,MATCH($C1253,'Policy Characteristics'!$C:$C,0))),"",INDEX('Policy Characteristics'!A:A,MATCH($C1253,'Policy Characteristics'!$C:$C,0)))</f>
        <v>Industry</v>
      </c>
      <c r="B1253" s="262" t="str">
        <f>IF(ISBLANK(INDEX('Policy Characteristics'!B:B,MATCH($C1253,'Policy Characteristics'!$C:$C,0))),"",INDEX('Policy Characteristics'!B:B,MATCH($C1253,'Policy Characteristics'!$C:$C,0)))</f>
        <v>Feedstock Shifting</v>
      </c>
      <c r="C1253" s="254" t="str">
        <f t="shared" si="64"/>
        <v>Fraction of Feedstock Shifted</v>
      </c>
      <c r="D1253" s="6" t="s">
        <v>3020</v>
      </c>
      <c r="E1253" s="45" t="s">
        <v>2379</v>
      </c>
      <c r="F1253" t="s">
        <v>2984</v>
      </c>
      <c r="G1253" s="45" t="s">
        <v>2383</v>
      </c>
      <c r="H1253" s="47">
        <f t="shared" si="65"/>
        <v>1252</v>
      </c>
      <c r="I1253" s="324" t="s">
        <v>41</v>
      </c>
      <c r="J1253" s="255" t="str">
        <f>IF(ISBLANK(INDEX('Policy Characteristics'!D:D,MATCH($C1253,'Policy Characteristics'!$C:$C,0))),"",INDEX('Policy Characteristics'!D:D,MATCH($C1253,'Policy Characteristics'!$C:$C,0)))</f>
        <v>Feedstock Shifting</v>
      </c>
      <c r="K1253" s="254" t="str">
        <f>IF(ISBLANK(INDEX('Policy Characteristics'!E:E,MATCH($C1253,'Policy Characteristics'!$C:$C,0))),"",INDEX('Policy Characteristics'!E:E,MATCH($C1253,'Policy Characteristics'!$C:$C,0)))</f>
        <v>indst feedstock shifting</v>
      </c>
      <c r="L1253" s="261">
        <f>IF(ISBLANK(INDEX('Policy Characteristics'!F:F,MATCH($C1253,'Policy Characteristics'!$C:$C,0))),"",INDEX('Policy Characteristics'!F:F,MATCH($C1253,'Policy Characteristics'!$C:$C,0)))</f>
        <v>0</v>
      </c>
      <c r="M1253" s="261">
        <f>IF(ISBLANK(INDEX('Policy Characteristics'!G:G,MATCH($C1253,'Policy Characteristics'!$C:$C,0))),"",INDEX('Policy Characteristics'!G:G,MATCH($C1253,'Policy Characteristics'!$C:$C,0)))</f>
        <v>1</v>
      </c>
      <c r="N1253" s="261">
        <f>IF(ISBLANK(INDEX('Policy Characteristics'!H:H,MATCH($C1253,'Policy Characteristics'!$C:$C,0))),"",INDEX('Policy Characteristics'!H:H,MATCH($C1253,'Policy Characteristics'!$C:$C,0)))</f>
        <v>0.01</v>
      </c>
      <c r="O1253" s="254" t="str">
        <f>IF(ISBLANK(INDEX('Policy Characteristics'!I:I,MATCH($C1253,'Policy Characteristics'!$C:$C,0))),"",INDEX('Policy Characteristics'!I:I,MATCH($C1253,'Policy Characteristics'!$C:$C,0)))</f>
        <v>% of potential achieved</v>
      </c>
      <c r="P1253" s="254" t="str">
        <f>IF(ISBLANK(INDEX('Policy Characteristics'!J:J,MATCH($C1253,'Policy Characteristics'!$C:$C,0))),"",INDEX('Policy Characteristics'!J:J,MATCH($C1253,'Policy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53" s="254" t="str">
        <f>IF(ISBLANK(INDEX('Policy Characteristics'!K:K,MATCH($C1253,'Policy Characteristics'!$C:$C,0))),"",INDEX('Policy Characteristics'!K:K,MATCH($C1253,'Policy Characteristics'!$C:$C,0)))</f>
        <v/>
      </c>
      <c r="R1253" s="254" t="str">
        <f>IF(ISBLANK(INDEX('Policy Characteristics'!L:L,MATCH($C1253,'Policy Characteristics'!$C:$C,0))),"",INDEX('Policy Characteristics'!L:L,MATCH($C1253,'Policy Characteristics'!$C:$C,0)))</f>
        <v/>
      </c>
    </row>
    <row r="1254" spans="1:18" s="2" customFormat="1" x14ac:dyDescent="0.25">
      <c r="A1254" s="254" t="str">
        <f>IF(ISBLANK(INDEX('Policy Characteristics'!A:A,MATCH($C1254,'Policy Characteristics'!$C:$C,0))),"",INDEX('Policy Characteristics'!A:A,MATCH($C1254,'Policy Characteristics'!$C:$C,0)))</f>
        <v>Industry</v>
      </c>
      <c r="B1254" s="262" t="str">
        <f>IF(ISBLANK(INDEX('Policy Characteristics'!B:B,MATCH($C1254,'Policy Characteristics'!$C:$C,0))),"",INDEX('Policy Characteristics'!B:B,MATCH($C1254,'Policy Characteristics'!$C:$C,0)))</f>
        <v>Feedstock Shifting</v>
      </c>
      <c r="C1254" s="254" t="str">
        <f t="shared" si="64"/>
        <v>Fraction of Feedstock Shifted</v>
      </c>
      <c r="D1254" s="6" t="s">
        <v>3020</v>
      </c>
      <c r="E1254" s="45" t="s">
        <v>2380</v>
      </c>
      <c r="F1254" t="s">
        <v>2984</v>
      </c>
      <c r="G1254" s="45" t="s">
        <v>2386</v>
      </c>
      <c r="H1254" s="47">
        <f t="shared" si="65"/>
        <v>1253</v>
      </c>
      <c r="I1254" s="324" t="s">
        <v>41</v>
      </c>
      <c r="J1254" s="255" t="str">
        <f>IF(ISBLANK(INDEX('Policy Characteristics'!D:D,MATCH($C1254,'Policy Characteristics'!$C:$C,0))),"",INDEX('Policy Characteristics'!D:D,MATCH($C1254,'Policy Characteristics'!$C:$C,0)))</f>
        <v>Feedstock Shifting</v>
      </c>
      <c r="K1254" s="254" t="str">
        <f>IF(ISBLANK(INDEX('Policy Characteristics'!E:E,MATCH($C1254,'Policy Characteristics'!$C:$C,0))),"",INDEX('Policy Characteristics'!E:E,MATCH($C1254,'Policy Characteristics'!$C:$C,0)))</f>
        <v>indst feedstock shifting</v>
      </c>
      <c r="L1254" s="261">
        <f>IF(ISBLANK(INDEX('Policy Characteristics'!F:F,MATCH($C1254,'Policy Characteristics'!$C:$C,0))),"",INDEX('Policy Characteristics'!F:F,MATCH($C1254,'Policy Characteristics'!$C:$C,0)))</f>
        <v>0</v>
      </c>
      <c r="M1254" s="261">
        <f>IF(ISBLANK(INDEX('Policy Characteristics'!G:G,MATCH($C1254,'Policy Characteristics'!$C:$C,0))),"",INDEX('Policy Characteristics'!G:G,MATCH($C1254,'Policy Characteristics'!$C:$C,0)))</f>
        <v>1</v>
      </c>
      <c r="N1254" s="261">
        <f>IF(ISBLANK(INDEX('Policy Characteristics'!H:H,MATCH($C1254,'Policy Characteristics'!$C:$C,0))),"",INDEX('Policy Characteristics'!H:H,MATCH($C1254,'Policy Characteristics'!$C:$C,0)))</f>
        <v>0.01</v>
      </c>
      <c r="O1254" s="254" t="str">
        <f>IF(ISBLANK(INDEX('Policy Characteristics'!I:I,MATCH($C1254,'Policy Characteristics'!$C:$C,0))),"",INDEX('Policy Characteristics'!I:I,MATCH($C1254,'Policy Characteristics'!$C:$C,0)))</f>
        <v>% of potential achieved</v>
      </c>
      <c r="P1254" s="254" t="str">
        <f>IF(ISBLANK(INDEX('Policy Characteristics'!J:J,MATCH($C1254,'Policy Characteristics'!$C:$C,0))),"",INDEX('Policy Characteristics'!J:J,MATCH($C1254,'Policy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54" s="254" t="str">
        <f>IF(ISBLANK(INDEX('Policy Characteristics'!K:K,MATCH($C1254,'Policy Characteristics'!$C:$C,0))),"",INDEX('Policy Characteristics'!K:K,MATCH($C1254,'Policy Characteristics'!$C:$C,0)))</f>
        <v/>
      </c>
      <c r="R1254" s="254" t="str">
        <f>IF(ISBLANK(INDEX('Policy Characteristics'!L:L,MATCH($C1254,'Policy Characteristics'!$C:$C,0))),"",INDEX('Policy Characteristics'!L:L,MATCH($C1254,'Policy Characteristics'!$C:$C,0)))</f>
        <v/>
      </c>
    </row>
    <row r="1255" spans="1:18" s="2" customFormat="1" x14ac:dyDescent="0.25">
      <c r="A1255" s="254" t="str">
        <f>IF(ISBLANK(INDEX('Policy Characteristics'!A:A,MATCH($C1255,'Policy Characteristics'!$C:$C,0))),"",INDEX('Policy Characteristics'!A:A,MATCH($C1255,'Policy Characteristics'!$C:$C,0)))</f>
        <v>Industry</v>
      </c>
      <c r="B1255" s="262" t="str">
        <f>IF(ISBLANK(INDEX('Policy Characteristics'!B:B,MATCH($C1255,'Policy Characteristics'!$C:$C,0))),"",INDEX('Policy Characteristics'!B:B,MATCH($C1255,'Policy Characteristics'!$C:$C,0)))</f>
        <v>Feedstock Shifting</v>
      </c>
      <c r="C1255" s="254" t="str">
        <f t="shared" si="64"/>
        <v>Fraction of Feedstock Shifted</v>
      </c>
      <c r="D1255" s="6" t="s">
        <v>3020</v>
      </c>
      <c r="E1255" s="45" t="s">
        <v>2672</v>
      </c>
      <c r="F1255" t="s">
        <v>2984</v>
      </c>
      <c r="G1255" s="45" t="s">
        <v>2675</v>
      </c>
      <c r="H1255" s="47">
        <f t="shared" si="65"/>
        <v>1254</v>
      </c>
      <c r="I1255" s="324" t="s">
        <v>41</v>
      </c>
      <c r="J1255" s="255" t="str">
        <f>IF(ISBLANK(INDEX('Policy Characteristics'!D:D,MATCH($C1255,'Policy Characteristics'!$C:$C,0))),"",INDEX('Policy Characteristics'!D:D,MATCH($C1255,'Policy Characteristics'!$C:$C,0)))</f>
        <v>Feedstock Shifting</v>
      </c>
      <c r="K1255" s="254" t="str">
        <f>IF(ISBLANK(INDEX('Policy Characteristics'!E:E,MATCH($C1255,'Policy Characteristics'!$C:$C,0))),"",INDEX('Policy Characteristics'!E:E,MATCH($C1255,'Policy Characteristics'!$C:$C,0)))</f>
        <v>indst feedstock shifting</v>
      </c>
      <c r="L1255" s="261">
        <f>IF(ISBLANK(INDEX('Policy Characteristics'!F:F,MATCH($C1255,'Policy Characteristics'!$C:$C,0))),"",INDEX('Policy Characteristics'!F:F,MATCH($C1255,'Policy Characteristics'!$C:$C,0)))</f>
        <v>0</v>
      </c>
      <c r="M1255" s="261">
        <f>IF(ISBLANK(INDEX('Policy Characteristics'!G:G,MATCH($C1255,'Policy Characteristics'!$C:$C,0))),"",INDEX('Policy Characteristics'!G:G,MATCH($C1255,'Policy Characteristics'!$C:$C,0)))</f>
        <v>1</v>
      </c>
      <c r="N1255" s="261">
        <f>IF(ISBLANK(INDEX('Policy Characteristics'!H:H,MATCH($C1255,'Policy Characteristics'!$C:$C,0))),"",INDEX('Policy Characteristics'!H:H,MATCH($C1255,'Policy Characteristics'!$C:$C,0)))</f>
        <v>0.01</v>
      </c>
      <c r="O1255" s="254" t="str">
        <f>IF(ISBLANK(INDEX('Policy Characteristics'!I:I,MATCH($C1255,'Policy Characteristics'!$C:$C,0))),"",INDEX('Policy Characteristics'!I:I,MATCH($C1255,'Policy Characteristics'!$C:$C,0)))</f>
        <v>% of potential achieved</v>
      </c>
      <c r="P1255" s="254" t="str">
        <f>IF(ISBLANK(INDEX('Policy Characteristics'!J:J,MATCH($C1255,'Policy Characteristics'!$C:$C,0))),"",INDEX('Policy Characteristics'!J:J,MATCH($C1255,'Policy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55" s="254" t="str">
        <f>IF(ISBLANK(INDEX('Policy Characteristics'!K:K,MATCH($C1255,'Policy Characteristics'!$C:$C,0))),"",INDEX('Policy Characteristics'!K:K,MATCH($C1255,'Policy Characteristics'!$C:$C,0)))</f>
        <v/>
      </c>
      <c r="R1255" s="254" t="str">
        <f>IF(ISBLANK(INDEX('Policy Characteristics'!L:L,MATCH($C1255,'Policy Characteristics'!$C:$C,0))),"",INDEX('Policy Characteristics'!L:L,MATCH($C1255,'Policy Characteristics'!$C:$C,0)))</f>
        <v/>
      </c>
    </row>
    <row r="1256" spans="1:18" s="2" customFormat="1" x14ac:dyDescent="0.25">
      <c r="A1256" s="254" t="str">
        <f>IF(ISBLANK(INDEX('Policy Characteristics'!A:A,MATCH($C1256,'Policy Characteristics'!$C:$C,0))),"",INDEX('Policy Characteristics'!A:A,MATCH($C1256,'Policy Characteristics'!$C:$C,0)))</f>
        <v>Industry</v>
      </c>
      <c r="B1256" s="262" t="str">
        <f>IF(ISBLANK(INDEX('Policy Characteristics'!B:B,MATCH($C1256,'Policy Characteristics'!$C:$C,0))),"",INDEX('Policy Characteristics'!B:B,MATCH($C1256,'Policy Characteristics'!$C:$C,0)))</f>
        <v>Feedstock Shifting</v>
      </c>
      <c r="C1256" s="254" t="str">
        <f t="shared" si="64"/>
        <v>Fraction of Feedstock Shifted</v>
      </c>
      <c r="D1256" s="6" t="s">
        <v>3020</v>
      </c>
      <c r="E1256" s="45" t="s">
        <v>2673</v>
      </c>
      <c r="F1256" t="s">
        <v>2984</v>
      </c>
      <c r="G1256" s="45" t="s">
        <v>2677</v>
      </c>
      <c r="H1256" s="47">
        <f t="shared" si="65"/>
        <v>1255</v>
      </c>
      <c r="I1256" s="324" t="s">
        <v>41</v>
      </c>
      <c r="J1256" s="255" t="str">
        <f>IF(ISBLANK(INDEX('Policy Characteristics'!D:D,MATCH($C1256,'Policy Characteristics'!$C:$C,0))),"",INDEX('Policy Characteristics'!D:D,MATCH($C1256,'Policy Characteristics'!$C:$C,0)))</f>
        <v>Feedstock Shifting</v>
      </c>
      <c r="K1256" s="254" t="str">
        <f>IF(ISBLANK(INDEX('Policy Characteristics'!E:E,MATCH($C1256,'Policy Characteristics'!$C:$C,0))),"",INDEX('Policy Characteristics'!E:E,MATCH($C1256,'Policy Characteristics'!$C:$C,0)))</f>
        <v>indst feedstock shifting</v>
      </c>
      <c r="L1256" s="261">
        <f>IF(ISBLANK(INDEX('Policy Characteristics'!F:F,MATCH($C1256,'Policy Characteristics'!$C:$C,0))),"",INDEX('Policy Characteristics'!F:F,MATCH($C1256,'Policy Characteristics'!$C:$C,0)))</f>
        <v>0</v>
      </c>
      <c r="M1256" s="261">
        <f>IF(ISBLANK(INDEX('Policy Characteristics'!G:G,MATCH($C1256,'Policy Characteristics'!$C:$C,0))),"",INDEX('Policy Characteristics'!G:G,MATCH($C1256,'Policy Characteristics'!$C:$C,0)))</f>
        <v>1</v>
      </c>
      <c r="N1256" s="261">
        <f>IF(ISBLANK(INDEX('Policy Characteristics'!H:H,MATCH($C1256,'Policy Characteristics'!$C:$C,0))),"",INDEX('Policy Characteristics'!H:H,MATCH($C1256,'Policy Characteristics'!$C:$C,0)))</f>
        <v>0.01</v>
      </c>
      <c r="O1256" s="254" t="str">
        <f>IF(ISBLANK(INDEX('Policy Characteristics'!I:I,MATCH($C1256,'Policy Characteristics'!$C:$C,0))),"",INDEX('Policy Characteristics'!I:I,MATCH($C1256,'Policy Characteristics'!$C:$C,0)))</f>
        <v>% of potential achieved</v>
      </c>
      <c r="P1256" s="254" t="str">
        <f>IF(ISBLANK(INDEX('Policy Characteristics'!J:J,MATCH($C1256,'Policy Characteristics'!$C:$C,0))),"",INDEX('Policy Characteristics'!J:J,MATCH($C1256,'Policy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56" s="254" t="str">
        <f>IF(ISBLANK(INDEX('Policy Characteristics'!K:K,MATCH($C1256,'Policy Characteristics'!$C:$C,0))),"",INDEX('Policy Characteristics'!K:K,MATCH($C1256,'Policy Characteristics'!$C:$C,0)))</f>
        <v/>
      </c>
      <c r="R1256" s="254" t="str">
        <f>IF(ISBLANK(INDEX('Policy Characteristics'!L:L,MATCH($C1256,'Policy Characteristics'!$C:$C,0))),"",INDEX('Policy Characteristics'!L:L,MATCH($C1256,'Policy Characteristics'!$C:$C,0)))</f>
        <v/>
      </c>
    </row>
    <row r="1257" spans="1:18" s="2" customFormat="1" x14ac:dyDescent="0.25">
      <c r="A1257" s="254" t="str">
        <f>IF(ISBLANK(INDEX('Policy Characteristics'!A:A,MATCH($C1257,'Policy Characteristics'!$C:$C,0))),"",INDEX('Policy Characteristics'!A:A,MATCH($C1257,'Policy Characteristics'!$C:$C,0)))</f>
        <v>Industry</v>
      </c>
      <c r="B1257" s="262" t="str">
        <f>IF(ISBLANK(INDEX('Policy Characteristics'!B:B,MATCH($C1257,'Policy Characteristics'!$C:$C,0))),"",INDEX('Policy Characteristics'!B:B,MATCH($C1257,'Policy Characteristics'!$C:$C,0)))</f>
        <v>Feedstock Shifting</v>
      </c>
      <c r="C1257" s="254" t="str">
        <f t="shared" si="64"/>
        <v>Fraction of Feedstock Shifted</v>
      </c>
      <c r="D1257" s="6" t="s">
        <v>3020</v>
      </c>
      <c r="E1257" s="45" t="s">
        <v>2674</v>
      </c>
      <c r="F1257" t="s">
        <v>2984</v>
      </c>
      <c r="G1257" s="45" t="s">
        <v>2678</v>
      </c>
      <c r="H1257" s="47">
        <f t="shared" si="65"/>
        <v>1256</v>
      </c>
      <c r="I1257" s="324" t="s">
        <v>41</v>
      </c>
      <c r="J1257" s="255" t="str">
        <f>IF(ISBLANK(INDEX('Policy Characteristics'!D:D,MATCH($C1257,'Policy Characteristics'!$C:$C,0))),"",INDEX('Policy Characteristics'!D:D,MATCH($C1257,'Policy Characteristics'!$C:$C,0)))</f>
        <v>Feedstock Shifting</v>
      </c>
      <c r="K1257" s="254" t="str">
        <f>IF(ISBLANK(INDEX('Policy Characteristics'!E:E,MATCH($C1257,'Policy Characteristics'!$C:$C,0))),"",INDEX('Policy Characteristics'!E:E,MATCH($C1257,'Policy Characteristics'!$C:$C,0)))</f>
        <v>indst feedstock shifting</v>
      </c>
      <c r="L1257" s="261">
        <f>IF(ISBLANK(INDEX('Policy Characteristics'!F:F,MATCH($C1257,'Policy Characteristics'!$C:$C,0))),"",INDEX('Policy Characteristics'!F:F,MATCH($C1257,'Policy Characteristics'!$C:$C,0)))</f>
        <v>0</v>
      </c>
      <c r="M1257" s="261">
        <f>IF(ISBLANK(INDEX('Policy Characteristics'!G:G,MATCH($C1257,'Policy Characteristics'!$C:$C,0))),"",INDEX('Policy Characteristics'!G:G,MATCH($C1257,'Policy Characteristics'!$C:$C,0)))</f>
        <v>1</v>
      </c>
      <c r="N1257" s="261">
        <f>IF(ISBLANK(INDEX('Policy Characteristics'!H:H,MATCH($C1257,'Policy Characteristics'!$C:$C,0))),"",INDEX('Policy Characteristics'!H:H,MATCH($C1257,'Policy Characteristics'!$C:$C,0)))</f>
        <v>0.01</v>
      </c>
      <c r="O1257" s="254" t="str">
        <f>IF(ISBLANK(INDEX('Policy Characteristics'!I:I,MATCH($C1257,'Policy Characteristics'!$C:$C,0))),"",INDEX('Policy Characteristics'!I:I,MATCH($C1257,'Policy Characteristics'!$C:$C,0)))</f>
        <v>% of potential achieved</v>
      </c>
      <c r="P1257" s="254" t="str">
        <f>IF(ISBLANK(INDEX('Policy Characteristics'!J:J,MATCH($C1257,'Policy Characteristics'!$C:$C,0))),"",INDEX('Policy Characteristics'!J:J,MATCH($C1257,'Policy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57" s="254" t="str">
        <f>IF(ISBLANK(INDEX('Policy Characteristics'!K:K,MATCH($C1257,'Policy Characteristics'!$C:$C,0))),"",INDEX('Policy Characteristics'!K:K,MATCH($C1257,'Policy Characteristics'!$C:$C,0)))</f>
        <v/>
      </c>
      <c r="R1257" s="254" t="str">
        <f>IF(ISBLANK(INDEX('Policy Characteristics'!L:L,MATCH($C1257,'Policy Characteristics'!$C:$C,0))),"",INDEX('Policy Characteristics'!L:L,MATCH($C1257,'Policy Characteristics'!$C:$C,0)))</f>
        <v/>
      </c>
    </row>
    <row r="1258" spans="1:18" s="2" customFormat="1" x14ac:dyDescent="0.25">
      <c r="A1258" s="254" t="str">
        <f>IF(ISBLANK(INDEX('Policy Characteristics'!A:A,MATCH($C1258,'Policy Characteristics'!$C:$C,0))),"",INDEX('Policy Characteristics'!A:A,MATCH($C1258,'Policy Characteristics'!$C:$C,0)))</f>
        <v>Industry</v>
      </c>
      <c r="B1258" s="262" t="str">
        <f>IF(ISBLANK(INDEX('Policy Characteristics'!B:B,MATCH($C1258,'Policy Characteristics'!$C:$C,0))),"",INDEX('Policy Characteristics'!B:B,MATCH($C1258,'Policy Characteristics'!$C:$C,0)))</f>
        <v>Feedstock Shifting</v>
      </c>
      <c r="C1258" s="254" t="str">
        <f t="shared" si="64"/>
        <v>Fraction of Feedstock Shifted</v>
      </c>
      <c r="D1258" s="6" t="s">
        <v>3020</v>
      </c>
      <c r="E1258" s="45" t="s">
        <v>2671</v>
      </c>
      <c r="F1258" t="s">
        <v>2984</v>
      </c>
      <c r="G1258" s="45" t="s">
        <v>2676</v>
      </c>
      <c r="H1258" s="47">
        <f t="shared" si="65"/>
        <v>1257</v>
      </c>
      <c r="I1258" s="324" t="s">
        <v>41</v>
      </c>
      <c r="J1258" s="255" t="str">
        <f>IF(ISBLANK(INDEX('Policy Characteristics'!D:D,MATCH($C1258,'Policy Characteristics'!$C:$C,0))),"",INDEX('Policy Characteristics'!D:D,MATCH($C1258,'Policy Characteristics'!$C:$C,0)))</f>
        <v>Feedstock Shifting</v>
      </c>
      <c r="K1258" s="254" t="str">
        <f>IF(ISBLANK(INDEX('Policy Characteristics'!E:E,MATCH($C1258,'Policy Characteristics'!$C:$C,0))),"",INDEX('Policy Characteristics'!E:E,MATCH($C1258,'Policy Characteristics'!$C:$C,0)))</f>
        <v>indst feedstock shifting</v>
      </c>
      <c r="L1258" s="261">
        <f>IF(ISBLANK(INDEX('Policy Characteristics'!F:F,MATCH($C1258,'Policy Characteristics'!$C:$C,0))),"",INDEX('Policy Characteristics'!F:F,MATCH($C1258,'Policy Characteristics'!$C:$C,0)))</f>
        <v>0</v>
      </c>
      <c r="M1258" s="261">
        <f>IF(ISBLANK(INDEX('Policy Characteristics'!G:G,MATCH($C1258,'Policy Characteristics'!$C:$C,0))),"",INDEX('Policy Characteristics'!G:G,MATCH($C1258,'Policy Characteristics'!$C:$C,0)))</f>
        <v>1</v>
      </c>
      <c r="N1258" s="261">
        <f>IF(ISBLANK(INDEX('Policy Characteristics'!H:H,MATCH($C1258,'Policy Characteristics'!$C:$C,0))),"",INDEX('Policy Characteristics'!H:H,MATCH($C1258,'Policy Characteristics'!$C:$C,0)))</f>
        <v>0.01</v>
      </c>
      <c r="O1258" s="254" t="str">
        <f>IF(ISBLANK(INDEX('Policy Characteristics'!I:I,MATCH($C1258,'Policy Characteristics'!$C:$C,0))),"",INDEX('Policy Characteristics'!I:I,MATCH($C1258,'Policy Characteristics'!$C:$C,0)))</f>
        <v>% of potential achieved</v>
      </c>
      <c r="P1258" s="254" t="str">
        <f>IF(ISBLANK(INDEX('Policy Characteristics'!J:J,MATCH($C1258,'Policy Characteristics'!$C:$C,0))),"",INDEX('Policy Characteristics'!J:J,MATCH($C1258,'Policy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58" s="254" t="str">
        <f>IF(ISBLANK(INDEX('Policy Characteristics'!K:K,MATCH($C1258,'Policy Characteristics'!$C:$C,0))),"",INDEX('Policy Characteristics'!K:K,MATCH($C1258,'Policy Characteristics'!$C:$C,0)))</f>
        <v/>
      </c>
      <c r="R1258" s="254" t="str">
        <f>IF(ISBLANK(INDEX('Policy Characteristics'!L:L,MATCH($C1258,'Policy Characteristics'!$C:$C,0))),"",INDEX('Policy Characteristics'!L:L,MATCH($C1258,'Policy Characteristics'!$C:$C,0)))</f>
        <v/>
      </c>
    </row>
    <row r="1259" spans="1:18" s="2" customFormat="1" x14ac:dyDescent="0.25">
      <c r="A1259" s="254" t="str">
        <f>IF(ISBLANK(INDEX('Policy Characteristics'!A:A,MATCH($C1259,'Policy Characteristics'!$C:$C,0))),"",INDEX('Policy Characteristics'!A:A,MATCH($C1259,'Policy Characteristics'!$C:$C,0)))</f>
        <v>Industry</v>
      </c>
      <c r="B1259" s="262" t="str">
        <f>IF(ISBLANK(INDEX('Policy Characteristics'!B:B,MATCH($C1259,'Policy Characteristics'!$C:$C,0))),"",INDEX('Policy Characteristics'!B:B,MATCH($C1259,'Policy Characteristics'!$C:$C,0)))</f>
        <v>Feedstock Shifting</v>
      </c>
      <c r="C1259" s="254" t="str">
        <f t="shared" si="64"/>
        <v>Fraction of Feedstock Shifted</v>
      </c>
      <c r="D1259" s="6" t="s">
        <v>3021</v>
      </c>
      <c r="E1259" s="45" t="s">
        <v>2375</v>
      </c>
      <c r="F1259" t="s">
        <v>2985</v>
      </c>
      <c r="G1259" s="45" t="s">
        <v>2381</v>
      </c>
      <c r="H1259" s="47">
        <f t="shared" si="65"/>
        <v>1258</v>
      </c>
      <c r="I1259" s="324" t="s">
        <v>41</v>
      </c>
      <c r="J1259" s="255" t="str">
        <f>IF(ISBLANK(INDEX('Policy Characteristics'!D:D,MATCH($C1259,'Policy Characteristics'!$C:$C,0))),"",INDEX('Policy Characteristics'!D:D,MATCH($C1259,'Policy Characteristics'!$C:$C,0)))</f>
        <v>Feedstock Shifting</v>
      </c>
      <c r="K1259" s="254" t="str">
        <f>IF(ISBLANK(INDEX('Policy Characteristics'!E:E,MATCH($C1259,'Policy Characteristics'!$C:$C,0))),"",INDEX('Policy Characteristics'!E:E,MATCH($C1259,'Policy Characteristics'!$C:$C,0)))</f>
        <v>indst feedstock shifting</v>
      </c>
      <c r="L1259" s="261">
        <f>IF(ISBLANK(INDEX('Policy Characteristics'!F:F,MATCH($C1259,'Policy Characteristics'!$C:$C,0))),"",INDEX('Policy Characteristics'!F:F,MATCH($C1259,'Policy Characteristics'!$C:$C,0)))</f>
        <v>0</v>
      </c>
      <c r="M1259" s="261">
        <f>IF(ISBLANK(INDEX('Policy Characteristics'!G:G,MATCH($C1259,'Policy Characteristics'!$C:$C,0))),"",INDEX('Policy Characteristics'!G:G,MATCH($C1259,'Policy Characteristics'!$C:$C,0)))</f>
        <v>1</v>
      </c>
      <c r="N1259" s="261">
        <f>IF(ISBLANK(INDEX('Policy Characteristics'!H:H,MATCH($C1259,'Policy Characteristics'!$C:$C,0))),"",INDEX('Policy Characteristics'!H:H,MATCH($C1259,'Policy Characteristics'!$C:$C,0)))</f>
        <v>0.01</v>
      </c>
      <c r="O1259" s="254" t="str">
        <f>IF(ISBLANK(INDEX('Policy Characteristics'!I:I,MATCH($C1259,'Policy Characteristics'!$C:$C,0))),"",INDEX('Policy Characteristics'!I:I,MATCH($C1259,'Policy Characteristics'!$C:$C,0)))</f>
        <v>% of potential achieved</v>
      </c>
      <c r="P1259" s="254" t="str">
        <f>IF(ISBLANK(INDEX('Policy Characteristics'!J:J,MATCH($C1259,'Policy Characteristics'!$C:$C,0))),"",INDEX('Policy Characteristics'!J:J,MATCH($C1259,'Policy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59" s="254" t="str">
        <f>IF(ISBLANK(INDEX('Policy Characteristics'!K:K,MATCH($C1259,'Policy Characteristics'!$C:$C,0))),"",INDEX('Policy Characteristics'!K:K,MATCH($C1259,'Policy Characteristics'!$C:$C,0)))</f>
        <v/>
      </c>
      <c r="R1259" s="254" t="str">
        <f>IF(ISBLANK(INDEX('Policy Characteristics'!L:L,MATCH($C1259,'Policy Characteristics'!$C:$C,0))),"",INDEX('Policy Characteristics'!L:L,MATCH($C1259,'Policy Characteristics'!$C:$C,0)))</f>
        <v/>
      </c>
    </row>
    <row r="1260" spans="1:18" s="2" customFormat="1" x14ac:dyDescent="0.25">
      <c r="A1260" s="254" t="str">
        <f>IF(ISBLANK(INDEX('Policy Characteristics'!A:A,MATCH($C1260,'Policy Characteristics'!$C:$C,0))),"",INDEX('Policy Characteristics'!A:A,MATCH($C1260,'Policy Characteristics'!$C:$C,0)))</f>
        <v>Industry</v>
      </c>
      <c r="B1260" s="262" t="str">
        <f>IF(ISBLANK(INDEX('Policy Characteristics'!B:B,MATCH($C1260,'Policy Characteristics'!$C:$C,0))),"",INDEX('Policy Characteristics'!B:B,MATCH($C1260,'Policy Characteristics'!$C:$C,0)))</f>
        <v>Feedstock Shifting</v>
      </c>
      <c r="C1260" s="254" t="str">
        <f t="shared" si="64"/>
        <v>Fraction of Feedstock Shifted</v>
      </c>
      <c r="D1260" s="6" t="s">
        <v>3021</v>
      </c>
      <c r="E1260" s="45" t="s">
        <v>2376</v>
      </c>
      <c r="F1260" t="s">
        <v>2985</v>
      </c>
      <c r="G1260" s="45" t="s">
        <v>2384</v>
      </c>
      <c r="H1260" s="47">
        <f t="shared" si="65"/>
        <v>1259</v>
      </c>
      <c r="I1260" s="324" t="s">
        <v>41</v>
      </c>
      <c r="J1260" s="255" t="str">
        <f>IF(ISBLANK(INDEX('Policy Characteristics'!D:D,MATCH($C1260,'Policy Characteristics'!$C:$C,0))),"",INDEX('Policy Characteristics'!D:D,MATCH($C1260,'Policy Characteristics'!$C:$C,0)))</f>
        <v>Feedstock Shifting</v>
      </c>
      <c r="K1260" s="254" t="str">
        <f>IF(ISBLANK(INDEX('Policy Characteristics'!E:E,MATCH($C1260,'Policy Characteristics'!$C:$C,0))),"",INDEX('Policy Characteristics'!E:E,MATCH($C1260,'Policy Characteristics'!$C:$C,0)))</f>
        <v>indst feedstock shifting</v>
      </c>
      <c r="L1260" s="261">
        <f>IF(ISBLANK(INDEX('Policy Characteristics'!F:F,MATCH($C1260,'Policy Characteristics'!$C:$C,0))),"",INDEX('Policy Characteristics'!F:F,MATCH($C1260,'Policy Characteristics'!$C:$C,0)))</f>
        <v>0</v>
      </c>
      <c r="M1260" s="261">
        <f>IF(ISBLANK(INDEX('Policy Characteristics'!G:G,MATCH($C1260,'Policy Characteristics'!$C:$C,0))),"",INDEX('Policy Characteristics'!G:G,MATCH($C1260,'Policy Characteristics'!$C:$C,0)))</f>
        <v>1</v>
      </c>
      <c r="N1260" s="261">
        <f>IF(ISBLANK(INDEX('Policy Characteristics'!H:H,MATCH($C1260,'Policy Characteristics'!$C:$C,0))),"",INDEX('Policy Characteristics'!H:H,MATCH($C1260,'Policy Characteristics'!$C:$C,0)))</f>
        <v>0.01</v>
      </c>
      <c r="O1260" s="254" t="str">
        <f>IF(ISBLANK(INDEX('Policy Characteristics'!I:I,MATCH($C1260,'Policy Characteristics'!$C:$C,0))),"",INDEX('Policy Characteristics'!I:I,MATCH($C1260,'Policy Characteristics'!$C:$C,0)))</f>
        <v>% of potential achieved</v>
      </c>
      <c r="P1260" s="254" t="str">
        <f>IF(ISBLANK(INDEX('Policy Characteristics'!J:J,MATCH($C1260,'Policy Characteristics'!$C:$C,0))),"",INDEX('Policy Characteristics'!J:J,MATCH($C1260,'Policy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60" s="254" t="str">
        <f>IF(ISBLANK(INDEX('Policy Characteristics'!K:K,MATCH($C1260,'Policy Characteristics'!$C:$C,0))),"",INDEX('Policy Characteristics'!K:K,MATCH($C1260,'Policy Characteristics'!$C:$C,0)))</f>
        <v/>
      </c>
      <c r="R1260" s="254" t="str">
        <f>IF(ISBLANK(INDEX('Policy Characteristics'!L:L,MATCH($C1260,'Policy Characteristics'!$C:$C,0))),"",INDEX('Policy Characteristics'!L:L,MATCH($C1260,'Policy Characteristics'!$C:$C,0)))</f>
        <v/>
      </c>
    </row>
    <row r="1261" spans="1:18" s="2" customFormat="1" x14ac:dyDescent="0.25">
      <c r="A1261" s="254" t="str">
        <f>IF(ISBLANK(INDEX('Policy Characteristics'!A:A,MATCH($C1261,'Policy Characteristics'!$C:$C,0))),"",INDEX('Policy Characteristics'!A:A,MATCH($C1261,'Policy Characteristics'!$C:$C,0)))</f>
        <v>Industry</v>
      </c>
      <c r="B1261" s="262" t="str">
        <f>IF(ISBLANK(INDEX('Policy Characteristics'!B:B,MATCH($C1261,'Policy Characteristics'!$C:$C,0))),"",INDEX('Policy Characteristics'!B:B,MATCH($C1261,'Policy Characteristics'!$C:$C,0)))</f>
        <v>Feedstock Shifting</v>
      </c>
      <c r="C1261" s="254" t="str">
        <f t="shared" si="64"/>
        <v>Fraction of Feedstock Shifted</v>
      </c>
      <c r="D1261" s="6" t="s">
        <v>3021</v>
      </c>
      <c r="E1261" s="45" t="s">
        <v>2377</v>
      </c>
      <c r="F1261" t="s">
        <v>2985</v>
      </c>
      <c r="G1261" s="45" t="s">
        <v>2385</v>
      </c>
      <c r="H1261" s="47">
        <f t="shared" si="65"/>
        <v>1260</v>
      </c>
      <c r="I1261" s="324" t="s">
        <v>41</v>
      </c>
      <c r="J1261" s="255" t="str">
        <f>IF(ISBLANK(INDEX('Policy Characteristics'!D:D,MATCH($C1261,'Policy Characteristics'!$C:$C,0))),"",INDEX('Policy Characteristics'!D:D,MATCH($C1261,'Policy Characteristics'!$C:$C,0)))</f>
        <v>Feedstock Shifting</v>
      </c>
      <c r="K1261" s="254" t="str">
        <f>IF(ISBLANK(INDEX('Policy Characteristics'!E:E,MATCH($C1261,'Policy Characteristics'!$C:$C,0))),"",INDEX('Policy Characteristics'!E:E,MATCH($C1261,'Policy Characteristics'!$C:$C,0)))</f>
        <v>indst feedstock shifting</v>
      </c>
      <c r="L1261" s="261">
        <f>IF(ISBLANK(INDEX('Policy Characteristics'!F:F,MATCH($C1261,'Policy Characteristics'!$C:$C,0))),"",INDEX('Policy Characteristics'!F:F,MATCH($C1261,'Policy Characteristics'!$C:$C,0)))</f>
        <v>0</v>
      </c>
      <c r="M1261" s="261">
        <f>IF(ISBLANK(INDEX('Policy Characteristics'!G:G,MATCH($C1261,'Policy Characteristics'!$C:$C,0))),"",INDEX('Policy Characteristics'!G:G,MATCH($C1261,'Policy Characteristics'!$C:$C,0)))</f>
        <v>1</v>
      </c>
      <c r="N1261" s="261">
        <f>IF(ISBLANK(INDEX('Policy Characteristics'!H:H,MATCH($C1261,'Policy Characteristics'!$C:$C,0))),"",INDEX('Policy Characteristics'!H:H,MATCH($C1261,'Policy Characteristics'!$C:$C,0)))</f>
        <v>0.01</v>
      </c>
      <c r="O1261" s="254" t="str">
        <f>IF(ISBLANK(INDEX('Policy Characteristics'!I:I,MATCH($C1261,'Policy Characteristics'!$C:$C,0))),"",INDEX('Policy Characteristics'!I:I,MATCH($C1261,'Policy Characteristics'!$C:$C,0)))</f>
        <v>% of potential achieved</v>
      </c>
      <c r="P1261" s="254" t="str">
        <f>IF(ISBLANK(INDEX('Policy Characteristics'!J:J,MATCH($C1261,'Policy Characteristics'!$C:$C,0))),"",INDEX('Policy Characteristics'!J:J,MATCH($C1261,'Policy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61" s="254" t="str">
        <f>IF(ISBLANK(INDEX('Policy Characteristics'!K:K,MATCH($C1261,'Policy Characteristics'!$C:$C,0))),"",INDEX('Policy Characteristics'!K:K,MATCH($C1261,'Policy Characteristics'!$C:$C,0)))</f>
        <v/>
      </c>
      <c r="R1261" s="254" t="str">
        <f>IF(ISBLANK(INDEX('Policy Characteristics'!L:L,MATCH($C1261,'Policy Characteristics'!$C:$C,0))),"",INDEX('Policy Characteristics'!L:L,MATCH($C1261,'Policy Characteristics'!$C:$C,0)))</f>
        <v/>
      </c>
    </row>
    <row r="1262" spans="1:18" s="2" customFormat="1" x14ac:dyDescent="0.25">
      <c r="A1262" s="254" t="str">
        <f>IF(ISBLANK(INDEX('Policy Characteristics'!A:A,MATCH($C1262,'Policy Characteristics'!$C:$C,0))),"",INDEX('Policy Characteristics'!A:A,MATCH($C1262,'Policy Characteristics'!$C:$C,0)))</f>
        <v>Industry</v>
      </c>
      <c r="B1262" s="262" t="str">
        <f>IF(ISBLANK(INDEX('Policy Characteristics'!B:B,MATCH($C1262,'Policy Characteristics'!$C:$C,0))),"",INDEX('Policy Characteristics'!B:B,MATCH($C1262,'Policy Characteristics'!$C:$C,0)))</f>
        <v>Feedstock Shifting</v>
      </c>
      <c r="C1262" s="254" t="str">
        <f t="shared" si="64"/>
        <v>Fraction of Feedstock Shifted</v>
      </c>
      <c r="D1262" s="6" t="s">
        <v>3021</v>
      </c>
      <c r="E1262" s="45" t="s">
        <v>2378</v>
      </c>
      <c r="F1262" t="s">
        <v>2985</v>
      </c>
      <c r="G1262" s="45" t="s">
        <v>2382</v>
      </c>
      <c r="H1262" s="47">
        <f t="shared" si="65"/>
        <v>1261</v>
      </c>
      <c r="I1262" s="324" t="s">
        <v>41</v>
      </c>
      <c r="J1262" s="255" t="str">
        <f>IF(ISBLANK(INDEX('Policy Characteristics'!D:D,MATCH($C1262,'Policy Characteristics'!$C:$C,0))),"",INDEX('Policy Characteristics'!D:D,MATCH($C1262,'Policy Characteristics'!$C:$C,0)))</f>
        <v>Feedstock Shifting</v>
      </c>
      <c r="K1262" s="254" t="str">
        <f>IF(ISBLANK(INDEX('Policy Characteristics'!E:E,MATCH($C1262,'Policy Characteristics'!$C:$C,0))),"",INDEX('Policy Characteristics'!E:E,MATCH($C1262,'Policy Characteristics'!$C:$C,0)))</f>
        <v>indst feedstock shifting</v>
      </c>
      <c r="L1262" s="261">
        <f>IF(ISBLANK(INDEX('Policy Characteristics'!F:F,MATCH($C1262,'Policy Characteristics'!$C:$C,0))),"",INDEX('Policy Characteristics'!F:F,MATCH($C1262,'Policy Characteristics'!$C:$C,0)))</f>
        <v>0</v>
      </c>
      <c r="M1262" s="261">
        <f>IF(ISBLANK(INDEX('Policy Characteristics'!G:G,MATCH($C1262,'Policy Characteristics'!$C:$C,0))),"",INDEX('Policy Characteristics'!G:G,MATCH($C1262,'Policy Characteristics'!$C:$C,0)))</f>
        <v>1</v>
      </c>
      <c r="N1262" s="261">
        <f>IF(ISBLANK(INDEX('Policy Characteristics'!H:H,MATCH($C1262,'Policy Characteristics'!$C:$C,0))),"",INDEX('Policy Characteristics'!H:H,MATCH($C1262,'Policy Characteristics'!$C:$C,0)))</f>
        <v>0.01</v>
      </c>
      <c r="O1262" s="254" t="str">
        <f>IF(ISBLANK(INDEX('Policy Characteristics'!I:I,MATCH($C1262,'Policy Characteristics'!$C:$C,0))),"",INDEX('Policy Characteristics'!I:I,MATCH($C1262,'Policy Characteristics'!$C:$C,0)))</f>
        <v>% of potential achieved</v>
      </c>
      <c r="P1262" s="254" t="str">
        <f>IF(ISBLANK(INDEX('Policy Characteristics'!J:J,MATCH($C1262,'Policy Characteristics'!$C:$C,0))),"",INDEX('Policy Characteristics'!J:J,MATCH($C1262,'Policy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62" s="254" t="str">
        <f>IF(ISBLANK(INDEX('Policy Characteristics'!K:K,MATCH($C1262,'Policy Characteristics'!$C:$C,0))),"",INDEX('Policy Characteristics'!K:K,MATCH($C1262,'Policy Characteristics'!$C:$C,0)))</f>
        <v/>
      </c>
      <c r="R1262" s="254" t="str">
        <f>IF(ISBLANK(INDEX('Policy Characteristics'!L:L,MATCH($C1262,'Policy Characteristics'!$C:$C,0))),"",INDEX('Policy Characteristics'!L:L,MATCH($C1262,'Policy Characteristics'!$C:$C,0)))</f>
        <v/>
      </c>
    </row>
    <row r="1263" spans="1:18" s="2" customFormat="1" x14ac:dyDescent="0.25">
      <c r="A1263" s="254" t="str">
        <f>IF(ISBLANK(INDEX('Policy Characteristics'!A:A,MATCH($C1263,'Policy Characteristics'!$C:$C,0))),"",INDEX('Policy Characteristics'!A:A,MATCH($C1263,'Policy Characteristics'!$C:$C,0)))</f>
        <v>Industry</v>
      </c>
      <c r="B1263" s="262" t="str">
        <f>IF(ISBLANK(INDEX('Policy Characteristics'!B:B,MATCH($C1263,'Policy Characteristics'!$C:$C,0))),"",INDEX('Policy Characteristics'!B:B,MATCH($C1263,'Policy Characteristics'!$C:$C,0)))</f>
        <v>Feedstock Shifting</v>
      </c>
      <c r="C1263" s="254" t="str">
        <f t="shared" si="64"/>
        <v>Fraction of Feedstock Shifted</v>
      </c>
      <c r="D1263" s="6" t="s">
        <v>3021</v>
      </c>
      <c r="E1263" s="45" t="s">
        <v>2379</v>
      </c>
      <c r="F1263" t="s">
        <v>2985</v>
      </c>
      <c r="G1263" s="45" t="s">
        <v>2383</v>
      </c>
      <c r="H1263" s="47">
        <f t="shared" si="65"/>
        <v>1262</v>
      </c>
      <c r="I1263" s="324" t="s">
        <v>41</v>
      </c>
      <c r="J1263" s="255" t="str">
        <f>IF(ISBLANK(INDEX('Policy Characteristics'!D:D,MATCH($C1263,'Policy Characteristics'!$C:$C,0))),"",INDEX('Policy Characteristics'!D:D,MATCH($C1263,'Policy Characteristics'!$C:$C,0)))</f>
        <v>Feedstock Shifting</v>
      </c>
      <c r="K1263" s="254" t="str">
        <f>IF(ISBLANK(INDEX('Policy Characteristics'!E:E,MATCH($C1263,'Policy Characteristics'!$C:$C,0))),"",INDEX('Policy Characteristics'!E:E,MATCH($C1263,'Policy Characteristics'!$C:$C,0)))</f>
        <v>indst feedstock shifting</v>
      </c>
      <c r="L1263" s="261">
        <f>IF(ISBLANK(INDEX('Policy Characteristics'!F:F,MATCH($C1263,'Policy Characteristics'!$C:$C,0))),"",INDEX('Policy Characteristics'!F:F,MATCH($C1263,'Policy Characteristics'!$C:$C,0)))</f>
        <v>0</v>
      </c>
      <c r="M1263" s="261">
        <f>IF(ISBLANK(INDEX('Policy Characteristics'!G:G,MATCH($C1263,'Policy Characteristics'!$C:$C,0))),"",INDEX('Policy Characteristics'!G:G,MATCH($C1263,'Policy Characteristics'!$C:$C,0)))</f>
        <v>1</v>
      </c>
      <c r="N1263" s="261">
        <f>IF(ISBLANK(INDEX('Policy Characteristics'!H:H,MATCH($C1263,'Policy Characteristics'!$C:$C,0))),"",INDEX('Policy Characteristics'!H:H,MATCH($C1263,'Policy Characteristics'!$C:$C,0)))</f>
        <v>0.01</v>
      </c>
      <c r="O1263" s="254" t="str">
        <f>IF(ISBLANK(INDEX('Policy Characteristics'!I:I,MATCH($C1263,'Policy Characteristics'!$C:$C,0))),"",INDEX('Policy Characteristics'!I:I,MATCH($C1263,'Policy Characteristics'!$C:$C,0)))</f>
        <v>% of potential achieved</v>
      </c>
      <c r="P1263" s="254" t="str">
        <f>IF(ISBLANK(INDEX('Policy Characteristics'!J:J,MATCH($C1263,'Policy Characteristics'!$C:$C,0))),"",INDEX('Policy Characteristics'!J:J,MATCH($C1263,'Policy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63" s="254" t="str">
        <f>IF(ISBLANK(INDEX('Policy Characteristics'!K:K,MATCH($C1263,'Policy Characteristics'!$C:$C,0))),"",INDEX('Policy Characteristics'!K:K,MATCH($C1263,'Policy Characteristics'!$C:$C,0)))</f>
        <v/>
      </c>
      <c r="R1263" s="254" t="str">
        <f>IF(ISBLANK(INDEX('Policy Characteristics'!L:L,MATCH($C1263,'Policy Characteristics'!$C:$C,0))),"",INDEX('Policy Characteristics'!L:L,MATCH($C1263,'Policy Characteristics'!$C:$C,0)))</f>
        <v/>
      </c>
    </row>
    <row r="1264" spans="1:18" s="2" customFormat="1" x14ac:dyDescent="0.25">
      <c r="A1264" s="254" t="str">
        <f>IF(ISBLANK(INDEX('Policy Characteristics'!A:A,MATCH($C1264,'Policy Characteristics'!$C:$C,0))),"",INDEX('Policy Characteristics'!A:A,MATCH($C1264,'Policy Characteristics'!$C:$C,0)))</f>
        <v>Industry</v>
      </c>
      <c r="B1264" s="262" t="str">
        <f>IF(ISBLANK(INDEX('Policy Characteristics'!B:B,MATCH($C1264,'Policy Characteristics'!$C:$C,0))),"",INDEX('Policy Characteristics'!B:B,MATCH($C1264,'Policy Characteristics'!$C:$C,0)))</f>
        <v>Feedstock Shifting</v>
      </c>
      <c r="C1264" s="254" t="str">
        <f t="shared" si="64"/>
        <v>Fraction of Feedstock Shifted</v>
      </c>
      <c r="D1264" s="6" t="s">
        <v>3021</v>
      </c>
      <c r="E1264" s="45" t="s">
        <v>2380</v>
      </c>
      <c r="F1264" t="s">
        <v>2985</v>
      </c>
      <c r="G1264" s="45" t="s">
        <v>2386</v>
      </c>
      <c r="H1264" s="47">
        <f t="shared" si="65"/>
        <v>1263</v>
      </c>
      <c r="I1264" s="324" t="s">
        <v>41</v>
      </c>
      <c r="J1264" s="255" t="str">
        <f>IF(ISBLANK(INDEX('Policy Characteristics'!D:D,MATCH($C1264,'Policy Characteristics'!$C:$C,0))),"",INDEX('Policy Characteristics'!D:D,MATCH($C1264,'Policy Characteristics'!$C:$C,0)))</f>
        <v>Feedstock Shifting</v>
      </c>
      <c r="K1264" s="254" t="str">
        <f>IF(ISBLANK(INDEX('Policy Characteristics'!E:E,MATCH($C1264,'Policy Characteristics'!$C:$C,0))),"",INDEX('Policy Characteristics'!E:E,MATCH($C1264,'Policy Characteristics'!$C:$C,0)))</f>
        <v>indst feedstock shifting</v>
      </c>
      <c r="L1264" s="261">
        <f>IF(ISBLANK(INDEX('Policy Characteristics'!F:F,MATCH($C1264,'Policy Characteristics'!$C:$C,0))),"",INDEX('Policy Characteristics'!F:F,MATCH($C1264,'Policy Characteristics'!$C:$C,0)))</f>
        <v>0</v>
      </c>
      <c r="M1264" s="261">
        <f>IF(ISBLANK(INDEX('Policy Characteristics'!G:G,MATCH($C1264,'Policy Characteristics'!$C:$C,0))),"",INDEX('Policy Characteristics'!G:G,MATCH($C1264,'Policy Characteristics'!$C:$C,0)))</f>
        <v>1</v>
      </c>
      <c r="N1264" s="261">
        <f>IF(ISBLANK(INDEX('Policy Characteristics'!H:H,MATCH($C1264,'Policy Characteristics'!$C:$C,0))),"",INDEX('Policy Characteristics'!H:H,MATCH($C1264,'Policy Characteristics'!$C:$C,0)))</f>
        <v>0.01</v>
      </c>
      <c r="O1264" s="254" t="str">
        <f>IF(ISBLANK(INDEX('Policy Characteristics'!I:I,MATCH($C1264,'Policy Characteristics'!$C:$C,0))),"",INDEX('Policy Characteristics'!I:I,MATCH($C1264,'Policy Characteristics'!$C:$C,0)))</f>
        <v>% of potential achieved</v>
      </c>
      <c r="P1264" s="254" t="str">
        <f>IF(ISBLANK(INDEX('Policy Characteristics'!J:J,MATCH($C1264,'Policy Characteristics'!$C:$C,0))),"",INDEX('Policy Characteristics'!J:J,MATCH($C1264,'Policy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64" s="254" t="str">
        <f>IF(ISBLANK(INDEX('Policy Characteristics'!K:K,MATCH($C1264,'Policy Characteristics'!$C:$C,0))),"",INDEX('Policy Characteristics'!K:K,MATCH($C1264,'Policy Characteristics'!$C:$C,0)))</f>
        <v/>
      </c>
      <c r="R1264" s="254" t="str">
        <f>IF(ISBLANK(INDEX('Policy Characteristics'!L:L,MATCH($C1264,'Policy Characteristics'!$C:$C,0))),"",INDEX('Policy Characteristics'!L:L,MATCH($C1264,'Policy Characteristics'!$C:$C,0)))</f>
        <v/>
      </c>
    </row>
    <row r="1265" spans="1:18" s="2" customFormat="1" x14ac:dyDescent="0.25">
      <c r="A1265" s="254" t="str">
        <f>IF(ISBLANK(INDEX('Policy Characteristics'!A:A,MATCH($C1265,'Policy Characteristics'!$C:$C,0))),"",INDEX('Policy Characteristics'!A:A,MATCH($C1265,'Policy Characteristics'!$C:$C,0)))</f>
        <v>Industry</v>
      </c>
      <c r="B1265" s="262" t="str">
        <f>IF(ISBLANK(INDEX('Policy Characteristics'!B:B,MATCH($C1265,'Policy Characteristics'!$C:$C,0))),"",INDEX('Policy Characteristics'!B:B,MATCH($C1265,'Policy Characteristics'!$C:$C,0)))</f>
        <v>Feedstock Shifting</v>
      </c>
      <c r="C1265" s="254" t="str">
        <f t="shared" ref="C1265:C1328" si="66">C$1199</f>
        <v>Fraction of Feedstock Shifted</v>
      </c>
      <c r="D1265" s="6" t="s">
        <v>3021</v>
      </c>
      <c r="E1265" s="45" t="s">
        <v>2672</v>
      </c>
      <c r="F1265" t="s">
        <v>2985</v>
      </c>
      <c r="G1265" s="45" t="s">
        <v>2675</v>
      </c>
      <c r="H1265" s="47">
        <f t="shared" si="65"/>
        <v>1264</v>
      </c>
      <c r="I1265" s="324" t="s">
        <v>41</v>
      </c>
      <c r="J1265" s="255" t="str">
        <f>IF(ISBLANK(INDEX('Policy Characteristics'!D:D,MATCH($C1265,'Policy Characteristics'!$C:$C,0))),"",INDEX('Policy Characteristics'!D:D,MATCH($C1265,'Policy Characteristics'!$C:$C,0)))</f>
        <v>Feedstock Shifting</v>
      </c>
      <c r="K1265" s="254" t="str">
        <f>IF(ISBLANK(INDEX('Policy Characteristics'!E:E,MATCH($C1265,'Policy Characteristics'!$C:$C,0))),"",INDEX('Policy Characteristics'!E:E,MATCH($C1265,'Policy Characteristics'!$C:$C,0)))</f>
        <v>indst feedstock shifting</v>
      </c>
      <c r="L1265" s="261">
        <f>IF(ISBLANK(INDEX('Policy Characteristics'!F:F,MATCH($C1265,'Policy Characteristics'!$C:$C,0))),"",INDEX('Policy Characteristics'!F:F,MATCH($C1265,'Policy Characteristics'!$C:$C,0)))</f>
        <v>0</v>
      </c>
      <c r="M1265" s="261">
        <f>IF(ISBLANK(INDEX('Policy Characteristics'!G:G,MATCH($C1265,'Policy Characteristics'!$C:$C,0))),"",INDEX('Policy Characteristics'!G:G,MATCH($C1265,'Policy Characteristics'!$C:$C,0)))</f>
        <v>1</v>
      </c>
      <c r="N1265" s="261">
        <f>IF(ISBLANK(INDEX('Policy Characteristics'!H:H,MATCH($C1265,'Policy Characteristics'!$C:$C,0))),"",INDEX('Policy Characteristics'!H:H,MATCH($C1265,'Policy Characteristics'!$C:$C,0)))</f>
        <v>0.01</v>
      </c>
      <c r="O1265" s="254" t="str">
        <f>IF(ISBLANK(INDEX('Policy Characteristics'!I:I,MATCH($C1265,'Policy Characteristics'!$C:$C,0))),"",INDEX('Policy Characteristics'!I:I,MATCH($C1265,'Policy Characteristics'!$C:$C,0)))</f>
        <v>% of potential achieved</v>
      </c>
      <c r="P1265" s="254" t="str">
        <f>IF(ISBLANK(INDEX('Policy Characteristics'!J:J,MATCH($C1265,'Policy Characteristics'!$C:$C,0))),"",INDEX('Policy Characteristics'!J:J,MATCH($C1265,'Policy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65" s="254" t="str">
        <f>IF(ISBLANK(INDEX('Policy Characteristics'!K:K,MATCH($C1265,'Policy Characteristics'!$C:$C,0))),"",INDEX('Policy Characteristics'!K:K,MATCH($C1265,'Policy Characteristics'!$C:$C,0)))</f>
        <v/>
      </c>
      <c r="R1265" s="254" t="str">
        <f>IF(ISBLANK(INDEX('Policy Characteristics'!L:L,MATCH($C1265,'Policy Characteristics'!$C:$C,0))),"",INDEX('Policy Characteristics'!L:L,MATCH($C1265,'Policy Characteristics'!$C:$C,0)))</f>
        <v/>
      </c>
    </row>
    <row r="1266" spans="1:18" s="2" customFormat="1" x14ac:dyDescent="0.25">
      <c r="A1266" s="254" t="str">
        <f>IF(ISBLANK(INDEX('Policy Characteristics'!A:A,MATCH($C1266,'Policy Characteristics'!$C:$C,0))),"",INDEX('Policy Characteristics'!A:A,MATCH($C1266,'Policy Characteristics'!$C:$C,0)))</f>
        <v>Industry</v>
      </c>
      <c r="B1266" s="262" t="str">
        <f>IF(ISBLANK(INDEX('Policy Characteristics'!B:B,MATCH($C1266,'Policy Characteristics'!$C:$C,0))),"",INDEX('Policy Characteristics'!B:B,MATCH($C1266,'Policy Characteristics'!$C:$C,0)))</f>
        <v>Feedstock Shifting</v>
      </c>
      <c r="C1266" s="254" t="str">
        <f t="shared" si="66"/>
        <v>Fraction of Feedstock Shifted</v>
      </c>
      <c r="D1266" s="6" t="s">
        <v>3021</v>
      </c>
      <c r="E1266" s="45" t="s">
        <v>2673</v>
      </c>
      <c r="F1266" t="s">
        <v>2985</v>
      </c>
      <c r="G1266" s="45" t="s">
        <v>2677</v>
      </c>
      <c r="H1266" s="47">
        <f t="shared" si="65"/>
        <v>1265</v>
      </c>
      <c r="I1266" s="324" t="s">
        <v>41</v>
      </c>
      <c r="J1266" s="255" t="str">
        <f>IF(ISBLANK(INDEX('Policy Characteristics'!D:D,MATCH($C1266,'Policy Characteristics'!$C:$C,0))),"",INDEX('Policy Characteristics'!D:D,MATCH($C1266,'Policy Characteristics'!$C:$C,0)))</f>
        <v>Feedstock Shifting</v>
      </c>
      <c r="K1266" s="254" t="str">
        <f>IF(ISBLANK(INDEX('Policy Characteristics'!E:E,MATCH($C1266,'Policy Characteristics'!$C:$C,0))),"",INDEX('Policy Characteristics'!E:E,MATCH($C1266,'Policy Characteristics'!$C:$C,0)))</f>
        <v>indst feedstock shifting</v>
      </c>
      <c r="L1266" s="261">
        <f>IF(ISBLANK(INDEX('Policy Characteristics'!F:F,MATCH($C1266,'Policy Characteristics'!$C:$C,0))),"",INDEX('Policy Characteristics'!F:F,MATCH($C1266,'Policy Characteristics'!$C:$C,0)))</f>
        <v>0</v>
      </c>
      <c r="M1266" s="261">
        <f>IF(ISBLANK(INDEX('Policy Characteristics'!G:G,MATCH($C1266,'Policy Characteristics'!$C:$C,0))),"",INDEX('Policy Characteristics'!G:G,MATCH($C1266,'Policy Characteristics'!$C:$C,0)))</f>
        <v>1</v>
      </c>
      <c r="N1266" s="261">
        <f>IF(ISBLANK(INDEX('Policy Characteristics'!H:H,MATCH($C1266,'Policy Characteristics'!$C:$C,0))),"",INDEX('Policy Characteristics'!H:H,MATCH($C1266,'Policy Characteristics'!$C:$C,0)))</f>
        <v>0.01</v>
      </c>
      <c r="O1266" s="254" t="str">
        <f>IF(ISBLANK(INDEX('Policy Characteristics'!I:I,MATCH($C1266,'Policy Characteristics'!$C:$C,0))),"",INDEX('Policy Characteristics'!I:I,MATCH($C1266,'Policy Characteristics'!$C:$C,0)))</f>
        <v>% of potential achieved</v>
      </c>
      <c r="P1266" s="254" t="str">
        <f>IF(ISBLANK(INDEX('Policy Characteristics'!J:J,MATCH($C1266,'Policy Characteristics'!$C:$C,0))),"",INDEX('Policy Characteristics'!J:J,MATCH($C1266,'Policy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66" s="254" t="str">
        <f>IF(ISBLANK(INDEX('Policy Characteristics'!K:K,MATCH($C1266,'Policy Characteristics'!$C:$C,0))),"",INDEX('Policy Characteristics'!K:K,MATCH($C1266,'Policy Characteristics'!$C:$C,0)))</f>
        <v/>
      </c>
      <c r="R1266" s="254" t="str">
        <f>IF(ISBLANK(INDEX('Policy Characteristics'!L:L,MATCH($C1266,'Policy Characteristics'!$C:$C,0))),"",INDEX('Policy Characteristics'!L:L,MATCH($C1266,'Policy Characteristics'!$C:$C,0)))</f>
        <v/>
      </c>
    </row>
    <row r="1267" spans="1:18" s="2" customFormat="1" x14ac:dyDescent="0.25">
      <c r="A1267" s="254" t="str">
        <f>IF(ISBLANK(INDEX('Policy Characteristics'!A:A,MATCH($C1267,'Policy Characteristics'!$C:$C,0))),"",INDEX('Policy Characteristics'!A:A,MATCH($C1267,'Policy Characteristics'!$C:$C,0)))</f>
        <v>Industry</v>
      </c>
      <c r="B1267" s="262" t="str">
        <f>IF(ISBLANK(INDEX('Policy Characteristics'!B:B,MATCH($C1267,'Policy Characteristics'!$C:$C,0))),"",INDEX('Policy Characteristics'!B:B,MATCH($C1267,'Policy Characteristics'!$C:$C,0)))</f>
        <v>Feedstock Shifting</v>
      </c>
      <c r="C1267" s="254" t="str">
        <f t="shared" si="66"/>
        <v>Fraction of Feedstock Shifted</v>
      </c>
      <c r="D1267" s="6" t="s">
        <v>3021</v>
      </c>
      <c r="E1267" s="45" t="s">
        <v>2674</v>
      </c>
      <c r="F1267" t="s">
        <v>2985</v>
      </c>
      <c r="G1267" s="45" t="s">
        <v>2678</v>
      </c>
      <c r="H1267" s="47">
        <f t="shared" si="65"/>
        <v>1266</v>
      </c>
      <c r="I1267" s="324" t="s">
        <v>41</v>
      </c>
      <c r="J1267" s="255" t="str">
        <f>IF(ISBLANK(INDEX('Policy Characteristics'!D:D,MATCH($C1267,'Policy Characteristics'!$C:$C,0))),"",INDEX('Policy Characteristics'!D:D,MATCH($C1267,'Policy Characteristics'!$C:$C,0)))</f>
        <v>Feedstock Shifting</v>
      </c>
      <c r="K1267" s="254" t="str">
        <f>IF(ISBLANK(INDEX('Policy Characteristics'!E:E,MATCH($C1267,'Policy Characteristics'!$C:$C,0))),"",INDEX('Policy Characteristics'!E:E,MATCH($C1267,'Policy Characteristics'!$C:$C,0)))</f>
        <v>indst feedstock shifting</v>
      </c>
      <c r="L1267" s="261">
        <f>IF(ISBLANK(INDEX('Policy Characteristics'!F:F,MATCH($C1267,'Policy Characteristics'!$C:$C,0))),"",INDEX('Policy Characteristics'!F:F,MATCH($C1267,'Policy Characteristics'!$C:$C,0)))</f>
        <v>0</v>
      </c>
      <c r="M1267" s="261">
        <f>IF(ISBLANK(INDEX('Policy Characteristics'!G:G,MATCH($C1267,'Policy Characteristics'!$C:$C,0))),"",INDEX('Policy Characteristics'!G:G,MATCH($C1267,'Policy Characteristics'!$C:$C,0)))</f>
        <v>1</v>
      </c>
      <c r="N1267" s="261">
        <f>IF(ISBLANK(INDEX('Policy Characteristics'!H:H,MATCH($C1267,'Policy Characteristics'!$C:$C,0))),"",INDEX('Policy Characteristics'!H:H,MATCH($C1267,'Policy Characteristics'!$C:$C,0)))</f>
        <v>0.01</v>
      </c>
      <c r="O1267" s="254" t="str">
        <f>IF(ISBLANK(INDEX('Policy Characteristics'!I:I,MATCH($C1267,'Policy Characteristics'!$C:$C,0))),"",INDEX('Policy Characteristics'!I:I,MATCH($C1267,'Policy Characteristics'!$C:$C,0)))</f>
        <v>% of potential achieved</v>
      </c>
      <c r="P1267" s="254" t="str">
        <f>IF(ISBLANK(INDEX('Policy Characteristics'!J:J,MATCH($C1267,'Policy Characteristics'!$C:$C,0))),"",INDEX('Policy Characteristics'!J:J,MATCH($C1267,'Policy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67" s="254" t="str">
        <f>IF(ISBLANK(INDEX('Policy Characteristics'!K:K,MATCH($C1267,'Policy Characteristics'!$C:$C,0))),"",INDEX('Policy Characteristics'!K:K,MATCH($C1267,'Policy Characteristics'!$C:$C,0)))</f>
        <v/>
      </c>
      <c r="R1267" s="254" t="str">
        <f>IF(ISBLANK(INDEX('Policy Characteristics'!L:L,MATCH($C1267,'Policy Characteristics'!$C:$C,0))),"",INDEX('Policy Characteristics'!L:L,MATCH($C1267,'Policy Characteristics'!$C:$C,0)))</f>
        <v/>
      </c>
    </row>
    <row r="1268" spans="1:18" s="2" customFormat="1" x14ac:dyDescent="0.25">
      <c r="A1268" s="254" t="str">
        <f>IF(ISBLANK(INDEX('Policy Characteristics'!A:A,MATCH($C1268,'Policy Characteristics'!$C:$C,0))),"",INDEX('Policy Characteristics'!A:A,MATCH($C1268,'Policy Characteristics'!$C:$C,0)))</f>
        <v>Industry</v>
      </c>
      <c r="B1268" s="262" t="str">
        <f>IF(ISBLANK(INDEX('Policy Characteristics'!B:B,MATCH($C1268,'Policy Characteristics'!$C:$C,0))),"",INDEX('Policy Characteristics'!B:B,MATCH($C1268,'Policy Characteristics'!$C:$C,0)))</f>
        <v>Feedstock Shifting</v>
      </c>
      <c r="C1268" s="254" t="str">
        <f t="shared" si="66"/>
        <v>Fraction of Feedstock Shifted</v>
      </c>
      <c r="D1268" s="6" t="s">
        <v>3021</v>
      </c>
      <c r="E1268" s="45" t="s">
        <v>2671</v>
      </c>
      <c r="F1268" t="s">
        <v>2985</v>
      </c>
      <c r="G1268" s="45" t="s">
        <v>2676</v>
      </c>
      <c r="H1268" s="47">
        <f t="shared" si="65"/>
        <v>1267</v>
      </c>
      <c r="I1268" s="324" t="s">
        <v>41</v>
      </c>
      <c r="J1268" s="255" t="str">
        <f>IF(ISBLANK(INDEX('Policy Characteristics'!D:D,MATCH($C1268,'Policy Characteristics'!$C:$C,0))),"",INDEX('Policy Characteristics'!D:D,MATCH($C1268,'Policy Characteristics'!$C:$C,0)))</f>
        <v>Feedstock Shifting</v>
      </c>
      <c r="K1268" s="254" t="str">
        <f>IF(ISBLANK(INDEX('Policy Characteristics'!E:E,MATCH($C1268,'Policy Characteristics'!$C:$C,0))),"",INDEX('Policy Characteristics'!E:E,MATCH($C1268,'Policy Characteristics'!$C:$C,0)))</f>
        <v>indst feedstock shifting</v>
      </c>
      <c r="L1268" s="261">
        <f>IF(ISBLANK(INDEX('Policy Characteristics'!F:F,MATCH($C1268,'Policy Characteristics'!$C:$C,0))),"",INDEX('Policy Characteristics'!F:F,MATCH($C1268,'Policy Characteristics'!$C:$C,0)))</f>
        <v>0</v>
      </c>
      <c r="M1268" s="261">
        <f>IF(ISBLANK(INDEX('Policy Characteristics'!G:G,MATCH($C1268,'Policy Characteristics'!$C:$C,0))),"",INDEX('Policy Characteristics'!G:G,MATCH($C1268,'Policy Characteristics'!$C:$C,0)))</f>
        <v>1</v>
      </c>
      <c r="N1268" s="261">
        <f>IF(ISBLANK(INDEX('Policy Characteristics'!H:H,MATCH($C1268,'Policy Characteristics'!$C:$C,0))),"",INDEX('Policy Characteristics'!H:H,MATCH($C1268,'Policy Characteristics'!$C:$C,0)))</f>
        <v>0.01</v>
      </c>
      <c r="O1268" s="254" t="str">
        <f>IF(ISBLANK(INDEX('Policy Characteristics'!I:I,MATCH($C1268,'Policy Characteristics'!$C:$C,0))),"",INDEX('Policy Characteristics'!I:I,MATCH($C1268,'Policy Characteristics'!$C:$C,0)))</f>
        <v>% of potential achieved</v>
      </c>
      <c r="P1268" s="254" t="str">
        <f>IF(ISBLANK(INDEX('Policy Characteristics'!J:J,MATCH($C1268,'Policy Characteristics'!$C:$C,0))),"",INDEX('Policy Characteristics'!J:J,MATCH($C1268,'Policy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68" s="254" t="str">
        <f>IF(ISBLANK(INDEX('Policy Characteristics'!K:K,MATCH($C1268,'Policy Characteristics'!$C:$C,0))),"",INDEX('Policy Characteristics'!K:K,MATCH($C1268,'Policy Characteristics'!$C:$C,0)))</f>
        <v/>
      </c>
      <c r="R1268" s="254" t="str">
        <f>IF(ISBLANK(INDEX('Policy Characteristics'!L:L,MATCH($C1268,'Policy Characteristics'!$C:$C,0))),"",INDEX('Policy Characteristics'!L:L,MATCH($C1268,'Policy Characteristics'!$C:$C,0)))</f>
        <v/>
      </c>
    </row>
    <row r="1269" spans="1:18" s="2" customFormat="1" x14ac:dyDescent="0.25">
      <c r="A1269" s="254" t="str">
        <f>IF(ISBLANK(INDEX('Policy Characteristics'!A:A,MATCH($C1269,'Policy Characteristics'!$C:$C,0))),"",INDEX('Policy Characteristics'!A:A,MATCH($C1269,'Policy Characteristics'!$C:$C,0)))</f>
        <v>Industry</v>
      </c>
      <c r="B1269" s="262" t="str">
        <f>IF(ISBLANK(INDEX('Policy Characteristics'!B:B,MATCH($C1269,'Policy Characteristics'!$C:$C,0))),"",INDEX('Policy Characteristics'!B:B,MATCH($C1269,'Policy Characteristics'!$C:$C,0)))</f>
        <v>Feedstock Shifting</v>
      </c>
      <c r="C1269" s="254" t="str">
        <f t="shared" si="66"/>
        <v>Fraction of Feedstock Shifted</v>
      </c>
      <c r="D1269" s="6" t="s">
        <v>3022</v>
      </c>
      <c r="E1269" s="45" t="s">
        <v>2375</v>
      </c>
      <c r="F1269" t="s">
        <v>2986</v>
      </c>
      <c r="G1269" s="45" t="s">
        <v>2381</v>
      </c>
      <c r="H1269" s="47">
        <f t="shared" si="65"/>
        <v>1268</v>
      </c>
      <c r="I1269" s="324" t="s">
        <v>41</v>
      </c>
      <c r="J1269" s="255" t="str">
        <f>IF(ISBLANK(INDEX('Policy Characteristics'!D:D,MATCH($C1269,'Policy Characteristics'!$C:$C,0))),"",INDEX('Policy Characteristics'!D:D,MATCH($C1269,'Policy Characteristics'!$C:$C,0)))</f>
        <v>Feedstock Shifting</v>
      </c>
      <c r="K1269" s="254" t="str">
        <f>IF(ISBLANK(INDEX('Policy Characteristics'!E:E,MATCH($C1269,'Policy Characteristics'!$C:$C,0))),"",INDEX('Policy Characteristics'!E:E,MATCH($C1269,'Policy Characteristics'!$C:$C,0)))</f>
        <v>indst feedstock shifting</v>
      </c>
      <c r="L1269" s="261">
        <f>IF(ISBLANK(INDEX('Policy Characteristics'!F:F,MATCH($C1269,'Policy Characteristics'!$C:$C,0))),"",INDEX('Policy Characteristics'!F:F,MATCH($C1269,'Policy Characteristics'!$C:$C,0)))</f>
        <v>0</v>
      </c>
      <c r="M1269" s="261">
        <f>IF(ISBLANK(INDEX('Policy Characteristics'!G:G,MATCH($C1269,'Policy Characteristics'!$C:$C,0))),"",INDEX('Policy Characteristics'!G:G,MATCH($C1269,'Policy Characteristics'!$C:$C,0)))</f>
        <v>1</v>
      </c>
      <c r="N1269" s="261">
        <f>IF(ISBLANK(INDEX('Policy Characteristics'!H:H,MATCH($C1269,'Policy Characteristics'!$C:$C,0))),"",INDEX('Policy Characteristics'!H:H,MATCH($C1269,'Policy Characteristics'!$C:$C,0)))</f>
        <v>0.01</v>
      </c>
      <c r="O1269" s="254" t="str">
        <f>IF(ISBLANK(INDEX('Policy Characteristics'!I:I,MATCH($C1269,'Policy Characteristics'!$C:$C,0))),"",INDEX('Policy Characteristics'!I:I,MATCH($C1269,'Policy Characteristics'!$C:$C,0)))</f>
        <v>% of potential achieved</v>
      </c>
      <c r="P1269" s="254" t="str">
        <f>IF(ISBLANK(INDEX('Policy Characteristics'!J:J,MATCH($C1269,'Policy Characteristics'!$C:$C,0))),"",INDEX('Policy Characteristics'!J:J,MATCH($C1269,'Policy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69" s="254" t="str">
        <f>IF(ISBLANK(INDEX('Policy Characteristics'!K:K,MATCH($C1269,'Policy Characteristics'!$C:$C,0))),"",INDEX('Policy Characteristics'!K:K,MATCH($C1269,'Policy Characteristics'!$C:$C,0)))</f>
        <v/>
      </c>
      <c r="R1269" s="254" t="str">
        <f>IF(ISBLANK(INDEX('Policy Characteristics'!L:L,MATCH($C1269,'Policy Characteristics'!$C:$C,0))),"",INDEX('Policy Characteristics'!L:L,MATCH($C1269,'Policy Characteristics'!$C:$C,0)))</f>
        <v/>
      </c>
    </row>
    <row r="1270" spans="1:18" s="2" customFormat="1" x14ac:dyDescent="0.25">
      <c r="A1270" s="254" t="str">
        <f>IF(ISBLANK(INDEX('Policy Characteristics'!A:A,MATCH($C1270,'Policy Characteristics'!$C:$C,0))),"",INDEX('Policy Characteristics'!A:A,MATCH($C1270,'Policy Characteristics'!$C:$C,0)))</f>
        <v>Industry</v>
      </c>
      <c r="B1270" s="262" t="str">
        <f>IF(ISBLANK(INDEX('Policy Characteristics'!B:B,MATCH($C1270,'Policy Characteristics'!$C:$C,0))),"",INDEX('Policy Characteristics'!B:B,MATCH($C1270,'Policy Characteristics'!$C:$C,0)))</f>
        <v>Feedstock Shifting</v>
      </c>
      <c r="C1270" s="254" t="str">
        <f t="shared" si="66"/>
        <v>Fraction of Feedstock Shifted</v>
      </c>
      <c r="D1270" s="6" t="s">
        <v>3022</v>
      </c>
      <c r="E1270" s="45" t="s">
        <v>2376</v>
      </c>
      <c r="F1270" t="s">
        <v>2986</v>
      </c>
      <c r="G1270" s="45" t="s">
        <v>2384</v>
      </c>
      <c r="H1270" s="47">
        <f t="shared" si="65"/>
        <v>1269</v>
      </c>
      <c r="I1270" s="324" t="s">
        <v>41</v>
      </c>
      <c r="J1270" s="255" t="str">
        <f>IF(ISBLANK(INDEX('Policy Characteristics'!D:D,MATCH($C1270,'Policy Characteristics'!$C:$C,0))),"",INDEX('Policy Characteristics'!D:D,MATCH($C1270,'Policy Characteristics'!$C:$C,0)))</f>
        <v>Feedstock Shifting</v>
      </c>
      <c r="K1270" s="254" t="str">
        <f>IF(ISBLANK(INDEX('Policy Characteristics'!E:E,MATCH($C1270,'Policy Characteristics'!$C:$C,0))),"",INDEX('Policy Characteristics'!E:E,MATCH($C1270,'Policy Characteristics'!$C:$C,0)))</f>
        <v>indst feedstock shifting</v>
      </c>
      <c r="L1270" s="261">
        <f>IF(ISBLANK(INDEX('Policy Characteristics'!F:F,MATCH($C1270,'Policy Characteristics'!$C:$C,0))),"",INDEX('Policy Characteristics'!F:F,MATCH($C1270,'Policy Characteristics'!$C:$C,0)))</f>
        <v>0</v>
      </c>
      <c r="M1270" s="261">
        <f>IF(ISBLANK(INDEX('Policy Characteristics'!G:G,MATCH($C1270,'Policy Characteristics'!$C:$C,0))),"",INDEX('Policy Characteristics'!G:G,MATCH($C1270,'Policy Characteristics'!$C:$C,0)))</f>
        <v>1</v>
      </c>
      <c r="N1270" s="261">
        <f>IF(ISBLANK(INDEX('Policy Characteristics'!H:H,MATCH($C1270,'Policy Characteristics'!$C:$C,0))),"",INDEX('Policy Characteristics'!H:H,MATCH($C1270,'Policy Characteristics'!$C:$C,0)))</f>
        <v>0.01</v>
      </c>
      <c r="O1270" s="254" t="str">
        <f>IF(ISBLANK(INDEX('Policy Characteristics'!I:I,MATCH($C1270,'Policy Characteristics'!$C:$C,0))),"",INDEX('Policy Characteristics'!I:I,MATCH($C1270,'Policy Characteristics'!$C:$C,0)))</f>
        <v>% of potential achieved</v>
      </c>
      <c r="P1270" s="254" t="str">
        <f>IF(ISBLANK(INDEX('Policy Characteristics'!J:J,MATCH($C1270,'Policy Characteristics'!$C:$C,0))),"",INDEX('Policy Characteristics'!J:J,MATCH($C1270,'Policy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70" s="254" t="str">
        <f>IF(ISBLANK(INDEX('Policy Characteristics'!K:K,MATCH($C1270,'Policy Characteristics'!$C:$C,0))),"",INDEX('Policy Characteristics'!K:K,MATCH($C1270,'Policy Characteristics'!$C:$C,0)))</f>
        <v/>
      </c>
      <c r="R1270" s="254" t="str">
        <f>IF(ISBLANK(INDEX('Policy Characteristics'!L:L,MATCH($C1270,'Policy Characteristics'!$C:$C,0))),"",INDEX('Policy Characteristics'!L:L,MATCH($C1270,'Policy Characteristics'!$C:$C,0)))</f>
        <v/>
      </c>
    </row>
    <row r="1271" spans="1:18" s="2" customFormat="1" x14ac:dyDescent="0.25">
      <c r="A1271" s="254" t="str">
        <f>IF(ISBLANK(INDEX('Policy Characteristics'!A:A,MATCH($C1271,'Policy Characteristics'!$C:$C,0))),"",INDEX('Policy Characteristics'!A:A,MATCH($C1271,'Policy Characteristics'!$C:$C,0)))</f>
        <v>Industry</v>
      </c>
      <c r="B1271" s="262" t="str">
        <f>IF(ISBLANK(INDEX('Policy Characteristics'!B:B,MATCH($C1271,'Policy Characteristics'!$C:$C,0))),"",INDEX('Policy Characteristics'!B:B,MATCH($C1271,'Policy Characteristics'!$C:$C,0)))</f>
        <v>Feedstock Shifting</v>
      </c>
      <c r="C1271" s="254" t="str">
        <f t="shared" si="66"/>
        <v>Fraction of Feedstock Shifted</v>
      </c>
      <c r="D1271" s="6" t="s">
        <v>3022</v>
      </c>
      <c r="E1271" s="45" t="s">
        <v>2377</v>
      </c>
      <c r="F1271" t="s">
        <v>2986</v>
      </c>
      <c r="G1271" s="45" t="s">
        <v>2385</v>
      </c>
      <c r="H1271" s="47">
        <f t="shared" si="65"/>
        <v>1270</v>
      </c>
      <c r="I1271" s="324" t="s">
        <v>41</v>
      </c>
      <c r="J1271" s="255" t="str">
        <f>IF(ISBLANK(INDEX('Policy Characteristics'!D:D,MATCH($C1271,'Policy Characteristics'!$C:$C,0))),"",INDEX('Policy Characteristics'!D:D,MATCH($C1271,'Policy Characteristics'!$C:$C,0)))</f>
        <v>Feedstock Shifting</v>
      </c>
      <c r="K1271" s="254" t="str">
        <f>IF(ISBLANK(INDEX('Policy Characteristics'!E:E,MATCH($C1271,'Policy Characteristics'!$C:$C,0))),"",INDEX('Policy Characteristics'!E:E,MATCH($C1271,'Policy Characteristics'!$C:$C,0)))</f>
        <v>indst feedstock shifting</v>
      </c>
      <c r="L1271" s="261">
        <f>IF(ISBLANK(INDEX('Policy Characteristics'!F:F,MATCH($C1271,'Policy Characteristics'!$C:$C,0))),"",INDEX('Policy Characteristics'!F:F,MATCH($C1271,'Policy Characteristics'!$C:$C,0)))</f>
        <v>0</v>
      </c>
      <c r="M1271" s="261">
        <f>IF(ISBLANK(INDEX('Policy Characteristics'!G:G,MATCH($C1271,'Policy Characteristics'!$C:$C,0))),"",INDEX('Policy Characteristics'!G:G,MATCH($C1271,'Policy Characteristics'!$C:$C,0)))</f>
        <v>1</v>
      </c>
      <c r="N1271" s="261">
        <f>IF(ISBLANK(INDEX('Policy Characteristics'!H:H,MATCH($C1271,'Policy Characteristics'!$C:$C,0))),"",INDEX('Policy Characteristics'!H:H,MATCH($C1271,'Policy Characteristics'!$C:$C,0)))</f>
        <v>0.01</v>
      </c>
      <c r="O1271" s="254" t="str">
        <f>IF(ISBLANK(INDEX('Policy Characteristics'!I:I,MATCH($C1271,'Policy Characteristics'!$C:$C,0))),"",INDEX('Policy Characteristics'!I:I,MATCH($C1271,'Policy Characteristics'!$C:$C,0)))</f>
        <v>% of potential achieved</v>
      </c>
      <c r="P1271" s="254" t="str">
        <f>IF(ISBLANK(INDEX('Policy Characteristics'!J:J,MATCH($C1271,'Policy Characteristics'!$C:$C,0))),"",INDEX('Policy Characteristics'!J:J,MATCH($C1271,'Policy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71" s="254" t="str">
        <f>IF(ISBLANK(INDEX('Policy Characteristics'!K:K,MATCH($C1271,'Policy Characteristics'!$C:$C,0))),"",INDEX('Policy Characteristics'!K:K,MATCH($C1271,'Policy Characteristics'!$C:$C,0)))</f>
        <v/>
      </c>
      <c r="R1271" s="254" t="str">
        <f>IF(ISBLANK(INDEX('Policy Characteristics'!L:L,MATCH($C1271,'Policy Characteristics'!$C:$C,0))),"",INDEX('Policy Characteristics'!L:L,MATCH($C1271,'Policy Characteristics'!$C:$C,0)))</f>
        <v/>
      </c>
    </row>
    <row r="1272" spans="1:18" s="2" customFormat="1" x14ac:dyDescent="0.25">
      <c r="A1272" s="254" t="str">
        <f>IF(ISBLANK(INDEX('Policy Characteristics'!A:A,MATCH($C1272,'Policy Characteristics'!$C:$C,0))),"",INDEX('Policy Characteristics'!A:A,MATCH($C1272,'Policy Characteristics'!$C:$C,0)))</f>
        <v>Industry</v>
      </c>
      <c r="B1272" s="262" t="str">
        <f>IF(ISBLANK(INDEX('Policy Characteristics'!B:B,MATCH($C1272,'Policy Characteristics'!$C:$C,0))),"",INDEX('Policy Characteristics'!B:B,MATCH($C1272,'Policy Characteristics'!$C:$C,0)))</f>
        <v>Feedstock Shifting</v>
      </c>
      <c r="C1272" s="254" t="str">
        <f t="shared" si="66"/>
        <v>Fraction of Feedstock Shifted</v>
      </c>
      <c r="D1272" s="6" t="s">
        <v>3022</v>
      </c>
      <c r="E1272" s="45" t="s">
        <v>2378</v>
      </c>
      <c r="F1272" t="s">
        <v>2986</v>
      </c>
      <c r="G1272" s="45" t="s">
        <v>2382</v>
      </c>
      <c r="H1272" s="47">
        <f t="shared" si="65"/>
        <v>1271</v>
      </c>
      <c r="I1272" s="324" t="s">
        <v>41</v>
      </c>
      <c r="J1272" s="255" t="str">
        <f>IF(ISBLANK(INDEX('Policy Characteristics'!D:D,MATCH($C1272,'Policy Characteristics'!$C:$C,0))),"",INDEX('Policy Characteristics'!D:D,MATCH($C1272,'Policy Characteristics'!$C:$C,0)))</f>
        <v>Feedstock Shifting</v>
      </c>
      <c r="K1272" s="254" t="str">
        <f>IF(ISBLANK(INDEX('Policy Characteristics'!E:E,MATCH($C1272,'Policy Characteristics'!$C:$C,0))),"",INDEX('Policy Characteristics'!E:E,MATCH($C1272,'Policy Characteristics'!$C:$C,0)))</f>
        <v>indst feedstock shifting</v>
      </c>
      <c r="L1272" s="261">
        <f>IF(ISBLANK(INDEX('Policy Characteristics'!F:F,MATCH($C1272,'Policy Characteristics'!$C:$C,0))),"",INDEX('Policy Characteristics'!F:F,MATCH($C1272,'Policy Characteristics'!$C:$C,0)))</f>
        <v>0</v>
      </c>
      <c r="M1272" s="261">
        <f>IF(ISBLANK(INDEX('Policy Characteristics'!G:G,MATCH($C1272,'Policy Characteristics'!$C:$C,0))),"",INDEX('Policy Characteristics'!G:G,MATCH($C1272,'Policy Characteristics'!$C:$C,0)))</f>
        <v>1</v>
      </c>
      <c r="N1272" s="261">
        <f>IF(ISBLANK(INDEX('Policy Characteristics'!H:H,MATCH($C1272,'Policy Characteristics'!$C:$C,0))),"",INDEX('Policy Characteristics'!H:H,MATCH($C1272,'Policy Characteristics'!$C:$C,0)))</f>
        <v>0.01</v>
      </c>
      <c r="O1272" s="254" t="str">
        <f>IF(ISBLANK(INDEX('Policy Characteristics'!I:I,MATCH($C1272,'Policy Characteristics'!$C:$C,0))),"",INDEX('Policy Characteristics'!I:I,MATCH($C1272,'Policy Characteristics'!$C:$C,0)))</f>
        <v>% of potential achieved</v>
      </c>
      <c r="P1272" s="254" t="str">
        <f>IF(ISBLANK(INDEX('Policy Characteristics'!J:J,MATCH($C1272,'Policy Characteristics'!$C:$C,0))),"",INDEX('Policy Characteristics'!J:J,MATCH($C1272,'Policy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72" s="254" t="str">
        <f>IF(ISBLANK(INDEX('Policy Characteristics'!K:K,MATCH($C1272,'Policy Characteristics'!$C:$C,0))),"",INDEX('Policy Characteristics'!K:K,MATCH($C1272,'Policy Characteristics'!$C:$C,0)))</f>
        <v/>
      </c>
      <c r="R1272" s="254" t="str">
        <f>IF(ISBLANK(INDEX('Policy Characteristics'!L:L,MATCH($C1272,'Policy Characteristics'!$C:$C,0))),"",INDEX('Policy Characteristics'!L:L,MATCH($C1272,'Policy Characteristics'!$C:$C,0)))</f>
        <v/>
      </c>
    </row>
    <row r="1273" spans="1:18" s="2" customFormat="1" x14ac:dyDescent="0.25">
      <c r="A1273" s="254" t="str">
        <f>IF(ISBLANK(INDEX('Policy Characteristics'!A:A,MATCH($C1273,'Policy Characteristics'!$C:$C,0))),"",INDEX('Policy Characteristics'!A:A,MATCH($C1273,'Policy Characteristics'!$C:$C,0)))</f>
        <v>Industry</v>
      </c>
      <c r="B1273" s="262" t="str">
        <f>IF(ISBLANK(INDEX('Policy Characteristics'!B:B,MATCH($C1273,'Policy Characteristics'!$C:$C,0))),"",INDEX('Policy Characteristics'!B:B,MATCH($C1273,'Policy Characteristics'!$C:$C,0)))</f>
        <v>Feedstock Shifting</v>
      </c>
      <c r="C1273" s="254" t="str">
        <f t="shared" si="66"/>
        <v>Fraction of Feedstock Shifted</v>
      </c>
      <c r="D1273" s="6" t="s">
        <v>3022</v>
      </c>
      <c r="E1273" s="45" t="s">
        <v>2379</v>
      </c>
      <c r="F1273" t="s">
        <v>2986</v>
      </c>
      <c r="G1273" s="45" t="s">
        <v>2383</v>
      </c>
      <c r="H1273" s="47">
        <f t="shared" si="65"/>
        <v>1272</v>
      </c>
      <c r="I1273" s="324" t="s">
        <v>41</v>
      </c>
      <c r="J1273" s="255" t="str">
        <f>IF(ISBLANK(INDEX('Policy Characteristics'!D:D,MATCH($C1273,'Policy Characteristics'!$C:$C,0))),"",INDEX('Policy Characteristics'!D:D,MATCH($C1273,'Policy Characteristics'!$C:$C,0)))</f>
        <v>Feedstock Shifting</v>
      </c>
      <c r="K1273" s="254" t="str">
        <f>IF(ISBLANK(INDEX('Policy Characteristics'!E:E,MATCH($C1273,'Policy Characteristics'!$C:$C,0))),"",INDEX('Policy Characteristics'!E:E,MATCH($C1273,'Policy Characteristics'!$C:$C,0)))</f>
        <v>indst feedstock shifting</v>
      </c>
      <c r="L1273" s="261">
        <f>IF(ISBLANK(INDEX('Policy Characteristics'!F:F,MATCH($C1273,'Policy Characteristics'!$C:$C,0))),"",INDEX('Policy Characteristics'!F:F,MATCH($C1273,'Policy Characteristics'!$C:$C,0)))</f>
        <v>0</v>
      </c>
      <c r="M1273" s="261">
        <f>IF(ISBLANK(INDEX('Policy Characteristics'!G:G,MATCH($C1273,'Policy Characteristics'!$C:$C,0))),"",INDEX('Policy Characteristics'!G:G,MATCH($C1273,'Policy Characteristics'!$C:$C,0)))</f>
        <v>1</v>
      </c>
      <c r="N1273" s="261">
        <f>IF(ISBLANK(INDEX('Policy Characteristics'!H:H,MATCH($C1273,'Policy Characteristics'!$C:$C,0))),"",INDEX('Policy Characteristics'!H:H,MATCH($C1273,'Policy Characteristics'!$C:$C,0)))</f>
        <v>0.01</v>
      </c>
      <c r="O1273" s="254" t="str">
        <f>IF(ISBLANK(INDEX('Policy Characteristics'!I:I,MATCH($C1273,'Policy Characteristics'!$C:$C,0))),"",INDEX('Policy Characteristics'!I:I,MATCH($C1273,'Policy Characteristics'!$C:$C,0)))</f>
        <v>% of potential achieved</v>
      </c>
      <c r="P1273" s="254" t="str">
        <f>IF(ISBLANK(INDEX('Policy Characteristics'!J:J,MATCH($C1273,'Policy Characteristics'!$C:$C,0))),"",INDEX('Policy Characteristics'!J:J,MATCH($C1273,'Policy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73" s="254" t="str">
        <f>IF(ISBLANK(INDEX('Policy Characteristics'!K:K,MATCH($C1273,'Policy Characteristics'!$C:$C,0))),"",INDEX('Policy Characteristics'!K:K,MATCH($C1273,'Policy Characteristics'!$C:$C,0)))</f>
        <v/>
      </c>
      <c r="R1273" s="254" t="str">
        <f>IF(ISBLANK(INDEX('Policy Characteristics'!L:L,MATCH($C1273,'Policy Characteristics'!$C:$C,0))),"",INDEX('Policy Characteristics'!L:L,MATCH($C1273,'Policy Characteristics'!$C:$C,0)))</f>
        <v/>
      </c>
    </row>
    <row r="1274" spans="1:18" s="2" customFormat="1" x14ac:dyDescent="0.25">
      <c r="A1274" s="254" t="str">
        <f>IF(ISBLANK(INDEX('Policy Characteristics'!A:A,MATCH($C1274,'Policy Characteristics'!$C:$C,0))),"",INDEX('Policy Characteristics'!A:A,MATCH($C1274,'Policy Characteristics'!$C:$C,0)))</f>
        <v>Industry</v>
      </c>
      <c r="B1274" s="262" t="str">
        <f>IF(ISBLANK(INDEX('Policy Characteristics'!B:B,MATCH($C1274,'Policy Characteristics'!$C:$C,0))),"",INDEX('Policy Characteristics'!B:B,MATCH($C1274,'Policy Characteristics'!$C:$C,0)))</f>
        <v>Feedstock Shifting</v>
      </c>
      <c r="C1274" s="254" t="str">
        <f t="shared" si="66"/>
        <v>Fraction of Feedstock Shifted</v>
      </c>
      <c r="D1274" s="6" t="s">
        <v>3022</v>
      </c>
      <c r="E1274" s="45" t="s">
        <v>2380</v>
      </c>
      <c r="F1274" t="s">
        <v>2986</v>
      </c>
      <c r="G1274" s="45" t="s">
        <v>2386</v>
      </c>
      <c r="H1274" s="47">
        <f t="shared" si="65"/>
        <v>1273</v>
      </c>
      <c r="I1274" s="324" t="s">
        <v>41</v>
      </c>
      <c r="J1274" s="255" t="str">
        <f>IF(ISBLANK(INDEX('Policy Characteristics'!D:D,MATCH($C1274,'Policy Characteristics'!$C:$C,0))),"",INDEX('Policy Characteristics'!D:D,MATCH($C1274,'Policy Characteristics'!$C:$C,0)))</f>
        <v>Feedstock Shifting</v>
      </c>
      <c r="K1274" s="254" t="str">
        <f>IF(ISBLANK(INDEX('Policy Characteristics'!E:E,MATCH($C1274,'Policy Characteristics'!$C:$C,0))),"",INDEX('Policy Characteristics'!E:E,MATCH($C1274,'Policy Characteristics'!$C:$C,0)))</f>
        <v>indst feedstock shifting</v>
      </c>
      <c r="L1274" s="261">
        <f>IF(ISBLANK(INDEX('Policy Characteristics'!F:F,MATCH($C1274,'Policy Characteristics'!$C:$C,0))),"",INDEX('Policy Characteristics'!F:F,MATCH($C1274,'Policy Characteristics'!$C:$C,0)))</f>
        <v>0</v>
      </c>
      <c r="M1274" s="261">
        <f>IF(ISBLANK(INDEX('Policy Characteristics'!G:G,MATCH($C1274,'Policy Characteristics'!$C:$C,0))),"",INDEX('Policy Characteristics'!G:G,MATCH($C1274,'Policy Characteristics'!$C:$C,0)))</f>
        <v>1</v>
      </c>
      <c r="N1274" s="261">
        <f>IF(ISBLANK(INDEX('Policy Characteristics'!H:H,MATCH($C1274,'Policy Characteristics'!$C:$C,0))),"",INDEX('Policy Characteristics'!H:H,MATCH($C1274,'Policy Characteristics'!$C:$C,0)))</f>
        <v>0.01</v>
      </c>
      <c r="O1274" s="254" t="str">
        <f>IF(ISBLANK(INDEX('Policy Characteristics'!I:I,MATCH($C1274,'Policy Characteristics'!$C:$C,0))),"",INDEX('Policy Characteristics'!I:I,MATCH($C1274,'Policy Characteristics'!$C:$C,0)))</f>
        <v>% of potential achieved</v>
      </c>
      <c r="P1274" s="254" t="str">
        <f>IF(ISBLANK(INDEX('Policy Characteristics'!J:J,MATCH($C1274,'Policy Characteristics'!$C:$C,0))),"",INDEX('Policy Characteristics'!J:J,MATCH($C1274,'Policy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74" s="254" t="str">
        <f>IF(ISBLANK(INDEX('Policy Characteristics'!K:K,MATCH($C1274,'Policy Characteristics'!$C:$C,0))),"",INDEX('Policy Characteristics'!K:K,MATCH($C1274,'Policy Characteristics'!$C:$C,0)))</f>
        <v/>
      </c>
      <c r="R1274" s="254" t="str">
        <f>IF(ISBLANK(INDEX('Policy Characteristics'!L:L,MATCH($C1274,'Policy Characteristics'!$C:$C,0))),"",INDEX('Policy Characteristics'!L:L,MATCH($C1274,'Policy Characteristics'!$C:$C,0)))</f>
        <v/>
      </c>
    </row>
    <row r="1275" spans="1:18" s="2" customFormat="1" x14ac:dyDescent="0.25">
      <c r="A1275" s="254" t="str">
        <f>IF(ISBLANK(INDEX('Policy Characteristics'!A:A,MATCH($C1275,'Policy Characteristics'!$C:$C,0))),"",INDEX('Policy Characteristics'!A:A,MATCH($C1275,'Policy Characteristics'!$C:$C,0)))</f>
        <v>Industry</v>
      </c>
      <c r="B1275" s="262" t="str">
        <f>IF(ISBLANK(INDEX('Policy Characteristics'!B:B,MATCH($C1275,'Policy Characteristics'!$C:$C,0))),"",INDEX('Policy Characteristics'!B:B,MATCH($C1275,'Policy Characteristics'!$C:$C,0)))</f>
        <v>Feedstock Shifting</v>
      </c>
      <c r="C1275" s="254" t="str">
        <f t="shared" si="66"/>
        <v>Fraction of Feedstock Shifted</v>
      </c>
      <c r="D1275" s="6" t="s">
        <v>3022</v>
      </c>
      <c r="E1275" s="45" t="s">
        <v>2672</v>
      </c>
      <c r="F1275" t="s">
        <v>2986</v>
      </c>
      <c r="G1275" s="45" t="s">
        <v>2675</v>
      </c>
      <c r="H1275" s="47">
        <f t="shared" si="65"/>
        <v>1274</v>
      </c>
      <c r="I1275" s="324" t="s">
        <v>41</v>
      </c>
      <c r="J1275" s="255" t="str">
        <f>IF(ISBLANK(INDEX('Policy Characteristics'!D:D,MATCH($C1275,'Policy Characteristics'!$C:$C,0))),"",INDEX('Policy Characteristics'!D:D,MATCH($C1275,'Policy Characteristics'!$C:$C,0)))</f>
        <v>Feedstock Shifting</v>
      </c>
      <c r="K1275" s="254" t="str">
        <f>IF(ISBLANK(INDEX('Policy Characteristics'!E:E,MATCH($C1275,'Policy Characteristics'!$C:$C,0))),"",INDEX('Policy Characteristics'!E:E,MATCH($C1275,'Policy Characteristics'!$C:$C,0)))</f>
        <v>indst feedstock shifting</v>
      </c>
      <c r="L1275" s="261">
        <f>IF(ISBLANK(INDEX('Policy Characteristics'!F:F,MATCH($C1275,'Policy Characteristics'!$C:$C,0))),"",INDEX('Policy Characteristics'!F:F,MATCH($C1275,'Policy Characteristics'!$C:$C,0)))</f>
        <v>0</v>
      </c>
      <c r="M1275" s="261">
        <f>IF(ISBLANK(INDEX('Policy Characteristics'!G:G,MATCH($C1275,'Policy Characteristics'!$C:$C,0))),"",INDEX('Policy Characteristics'!G:G,MATCH($C1275,'Policy Characteristics'!$C:$C,0)))</f>
        <v>1</v>
      </c>
      <c r="N1275" s="261">
        <f>IF(ISBLANK(INDEX('Policy Characteristics'!H:H,MATCH($C1275,'Policy Characteristics'!$C:$C,0))),"",INDEX('Policy Characteristics'!H:H,MATCH($C1275,'Policy Characteristics'!$C:$C,0)))</f>
        <v>0.01</v>
      </c>
      <c r="O1275" s="254" t="str">
        <f>IF(ISBLANK(INDEX('Policy Characteristics'!I:I,MATCH($C1275,'Policy Characteristics'!$C:$C,0))),"",INDEX('Policy Characteristics'!I:I,MATCH($C1275,'Policy Characteristics'!$C:$C,0)))</f>
        <v>% of potential achieved</v>
      </c>
      <c r="P1275" s="254" t="str">
        <f>IF(ISBLANK(INDEX('Policy Characteristics'!J:J,MATCH($C1275,'Policy Characteristics'!$C:$C,0))),"",INDEX('Policy Characteristics'!J:J,MATCH($C1275,'Policy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75" s="254" t="str">
        <f>IF(ISBLANK(INDEX('Policy Characteristics'!K:K,MATCH($C1275,'Policy Characteristics'!$C:$C,0))),"",INDEX('Policy Characteristics'!K:K,MATCH($C1275,'Policy Characteristics'!$C:$C,0)))</f>
        <v/>
      </c>
      <c r="R1275" s="254" t="str">
        <f>IF(ISBLANK(INDEX('Policy Characteristics'!L:L,MATCH($C1275,'Policy Characteristics'!$C:$C,0))),"",INDEX('Policy Characteristics'!L:L,MATCH($C1275,'Policy Characteristics'!$C:$C,0)))</f>
        <v/>
      </c>
    </row>
    <row r="1276" spans="1:18" s="2" customFormat="1" x14ac:dyDescent="0.25">
      <c r="A1276" s="254" t="str">
        <f>IF(ISBLANK(INDEX('Policy Characteristics'!A:A,MATCH($C1276,'Policy Characteristics'!$C:$C,0))),"",INDEX('Policy Characteristics'!A:A,MATCH($C1276,'Policy Characteristics'!$C:$C,0)))</f>
        <v>Industry</v>
      </c>
      <c r="B1276" s="262" t="str">
        <f>IF(ISBLANK(INDEX('Policy Characteristics'!B:B,MATCH($C1276,'Policy Characteristics'!$C:$C,0))),"",INDEX('Policy Characteristics'!B:B,MATCH($C1276,'Policy Characteristics'!$C:$C,0)))</f>
        <v>Feedstock Shifting</v>
      </c>
      <c r="C1276" s="254" t="str">
        <f t="shared" si="66"/>
        <v>Fraction of Feedstock Shifted</v>
      </c>
      <c r="D1276" s="6" t="s">
        <v>3022</v>
      </c>
      <c r="E1276" s="45" t="s">
        <v>2673</v>
      </c>
      <c r="F1276" t="s">
        <v>2986</v>
      </c>
      <c r="G1276" s="45" t="s">
        <v>2677</v>
      </c>
      <c r="H1276" s="47">
        <f t="shared" si="65"/>
        <v>1275</v>
      </c>
      <c r="I1276" s="324" t="s">
        <v>41</v>
      </c>
      <c r="J1276" s="255" t="str">
        <f>IF(ISBLANK(INDEX('Policy Characteristics'!D:D,MATCH($C1276,'Policy Characteristics'!$C:$C,0))),"",INDEX('Policy Characteristics'!D:D,MATCH($C1276,'Policy Characteristics'!$C:$C,0)))</f>
        <v>Feedstock Shifting</v>
      </c>
      <c r="K1276" s="254" t="str">
        <f>IF(ISBLANK(INDEX('Policy Characteristics'!E:E,MATCH($C1276,'Policy Characteristics'!$C:$C,0))),"",INDEX('Policy Characteristics'!E:E,MATCH($C1276,'Policy Characteristics'!$C:$C,0)))</f>
        <v>indst feedstock shifting</v>
      </c>
      <c r="L1276" s="261">
        <f>IF(ISBLANK(INDEX('Policy Characteristics'!F:F,MATCH($C1276,'Policy Characteristics'!$C:$C,0))),"",INDEX('Policy Characteristics'!F:F,MATCH($C1276,'Policy Characteristics'!$C:$C,0)))</f>
        <v>0</v>
      </c>
      <c r="M1276" s="261">
        <f>IF(ISBLANK(INDEX('Policy Characteristics'!G:G,MATCH($C1276,'Policy Characteristics'!$C:$C,0))),"",INDEX('Policy Characteristics'!G:G,MATCH($C1276,'Policy Characteristics'!$C:$C,0)))</f>
        <v>1</v>
      </c>
      <c r="N1276" s="261">
        <f>IF(ISBLANK(INDEX('Policy Characteristics'!H:H,MATCH($C1276,'Policy Characteristics'!$C:$C,0))),"",INDEX('Policy Characteristics'!H:H,MATCH($C1276,'Policy Characteristics'!$C:$C,0)))</f>
        <v>0.01</v>
      </c>
      <c r="O1276" s="254" t="str">
        <f>IF(ISBLANK(INDEX('Policy Characteristics'!I:I,MATCH($C1276,'Policy Characteristics'!$C:$C,0))),"",INDEX('Policy Characteristics'!I:I,MATCH($C1276,'Policy Characteristics'!$C:$C,0)))</f>
        <v>% of potential achieved</v>
      </c>
      <c r="P1276" s="254" t="str">
        <f>IF(ISBLANK(INDEX('Policy Characteristics'!J:J,MATCH($C1276,'Policy Characteristics'!$C:$C,0))),"",INDEX('Policy Characteristics'!J:J,MATCH($C1276,'Policy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76" s="254" t="str">
        <f>IF(ISBLANK(INDEX('Policy Characteristics'!K:K,MATCH($C1276,'Policy Characteristics'!$C:$C,0))),"",INDEX('Policy Characteristics'!K:K,MATCH($C1276,'Policy Characteristics'!$C:$C,0)))</f>
        <v/>
      </c>
      <c r="R1276" s="254" t="str">
        <f>IF(ISBLANK(INDEX('Policy Characteristics'!L:L,MATCH($C1276,'Policy Characteristics'!$C:$C,0))),"",INDEX('Policy Characteristics'!L:L,MATCH($C1276,'Policy Characteristics'!$C:$C,0)))</f>
        <v/>
      </c>
    </row>
    <row r="1277" spans="1:18" s="2" customFormat="1" x14ac:dyDescent="0.25">
      <c r="A1277" s="254" t="str">
        <f>IF(ISBLANK(INDEX('Policy Characteristics'!A:A,MATCH($C1277,'Policy Characteristics'!$C:$C,0))),"",INDEX('Policy Characteristics'!A:A,MATCH($C1277,'Policy Characteristics'!$C:$C,0)))</f>
        <v>Industry</v>
      </c>
      <c r="B1277" s="262" t="str">
        <f>IF(ISBLANK(INDEX('Policy Characteristics'!B:B,MATCH($C1277,'Policy Characteristics'!$C:$C,0))),"",INDEX('Policy Characteristics'!B:B,MATCH($C1277,'Policy Characteristics'!$C:$C,0)))</f>
        <v>Feedstock Shifting</v>
      </c>
      <c r="C1277" s="254" t="str">
        <f t="shared" si="66"/>
        <v>Fraction of Feedstock Shifted</v>
      </c>
      <c r="D1277" s="6" t="s">
        <v>3022</v>
      </c>
      <c r="E1277" s="45" t="s">
        <v>2674</v>
      </c>
      <c r="F1277" t="s">
        <v>2986</v>
      </c>
      <c r="G1277" s="45" t="s">
        <v>2678</v>
      </c>
      <c r="H1277" s="47">
        <f t="shared" si="65"/>
        <v>1276</v>
      </c>
      <c r="I1277" s="324" t="s">
        <v>41</v>
      </c>
      <c r="J1277" s="255" t="str">
        <f>IF(ISBLANK(INDEX('Policy Characteristics'!D:D,MATCH($C1277,'Policy Characteristics'!$C:$C,0))),"",INDEX('Policy Characteristics'!D:D,MATCH($C1277,'Policy Characteristics'!$C:$C,0)))</f>
        <v>Feedstock Shifting</v>
      </c>
      <c r="K1277" s="254" t="str">
        <f>IF(ISBLANK(INDEX('Policy Characteristics'!E:E,MATCH($C1277,'Policy Characteristics'!$C:$C,0))),"",INDEX('Policy Characteristics'!E:E,MATCH($C1277,'Policy Characteristics'!$C:$C,0)))</f>
        <v>indst feedstock shifting</v>
      </c>
      <c r="L1277" s="261">
        <f>IF(ISBLANK(INDEX('Policy Characteristics'!F:F,MATCH($C1277,'Policy Characteristics'!$C:$C,0))),"",INDEX('Policy Characteristics'!F:F,MATCH($C1277,'Policy Characteristics'!$C:$C,0)))</f>
        <v>0</v>
      </c>
      <c r="M1277" s="261">
        <f>IF(ISBLANK(INDEX('Policy Characteristics'!G:G,MATCH($C1277,'Policy Characteristics'!$C:$C,0))),"",INDEX('Policy Characteristics'!G:G,MATCH($C1277,'Policy Characteristics'!$C:$C,0)))</f>
        <v>1</v>
      </c>
      <c r="N1277" s="261">
        <f>IF(ISBLANK(INDEX('Policy Characteristics'!H:H,MATCH($C1277,'Policy Characteristics'!$C:$C,0))),"",INDEX('Policy Characteristics'!H:H,MATCH($C1277,'Policy Characteristics'!$C:$C,0)))</f>
        <v>0.01</v>
      </c>
      <c r="O1277" s="254" t="str">
        <f>IF(ISBLANK(INDEX('Policy Characteristics'!I:I,MATCH($C1277,'Policy Characteristics'!$C:$C,0))),"",INDEX('Policy Characteristics'!I:I,MATCH($C1277,'Policy Characteristics'!$C:$C,0)))</f>
        <v>% of potential achieved</v>
      </c>
      <c r="P1277" s="254" t="str">
        <f>IF(ISBLANK(INDEX('Policy Characteristics'!J:J,MATCH($C1277,'Policy Characteristics'!$C:$C,0))),"",INDEX('Policy Characteristics'!J:J,MATCH($C1277,'Policy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77" s="254" t="str">
        <f>IF(ISBLANK(INDEX('Policy Characteristics'!K:K,MATCH($C1277,'Policy Characteristics'!$C:$C,0))),"",INDEX('Policy Characteristics'!K:K,MATCH($C1277,'Policy Characteristics'!$C:$C,0)))</f>
        <v/>
      </c>
      <c r="R1277" s="254" t="str">
        <f>IF(ISBLANK(INDEX('Policy Characteristics'!L:L,MATCH($C1277,'Policy Characteristics'!$C:$C,0))),"",INDEX('Policy Characteristics'!L:L,MATCH($C1277,'Policy Characteristics'!$C:$C,0)))</f>
        <v/>
      </c>
    </row>
    <row r="1278" spans="1:18" s="2" customFormat="1" x14ac:dyDescent="0.25">
      <c r="A1278" s="254" t="str">
        <f>IF(ISBLANK(INDEX('Policy Characteristics'!A:A,MATCH($C1278,'Policy Characteristics'!$C:$C,0))),"",INDEX('Policy Characteristics'!A:A,MATCH($C1278,'Policy Characteristics'!$C:$C,0)))</f>
        <v>Industry</v>
      </c>
      <c r="B1278" s="262" t="str">
        <f>IF(ISBLANK(INDEX('Policy Characteristics'!B:B,MATCH($C1278,'Policy Characteristics'!$C:$C,0))),"",INDEX('Policy Characteristics'!B:B,MATCH($C1278,'Policy Characteristics'!$C:$C,0)))</f>
        <v>Feedstock Shifting</v>
      </c>
      <c r="C1278" s="254" t="str">
        <f t="shared" si="66"/>
        <v>Fraction of Feedstock Shifted</v>
      </c>
      <c r="D1278" s="6" t="s">
        <v>3022</v>
      </c>
      <c r="E1278" s="45" t="s">
        <v>2671</v>
      </c>
      <c r="F1278" t="s">
        <v>2986</v>
      </c>
      <c r="G1278" s="45" t="s">
        <v>2676</v>
      </c>
      <c r="H1278" s="47">
        <f t="shared" si="65"/>
        <v>1277</v>
      </c>
      <c r="I1278" s="324" t="s">
        <v>41</v>
      </c>
      <c r="J1278" s="255" t="str">
        <f>IF(ISBLANK(INDEX('Policy Characteristics'!D:D,MATCH($C1278,'Policy Characteristics'!$C:$C,0))),"",INDEX('Policy Characteristics'!D:D,MATCH($C1278,'Policy Characteristics'!$C:$C,0)))</f>
        <v>Feedstock Shifting</v>
      </c>
      <c r="K1278" s="254" t="str">
        <f>IF(ISBLANK(INDEX('Policy Characteristics'!E:E,MATCH($C1278,'Policy Characteristics'!$C:$C,0))),"",INDEX('Policy Characteristics'!E:E,MATCH($C1278,'Policy Characteristics'!$C:$C,0)))</f>
        <v>indst feedstock shifting</v>
      </c>
      <c r="L1278" s="261">
        <f>IF(ISBLANK(INDEX('Policy Characteristics'!F:F,MATCH($C1278,'Policy Characteristics'!$C:$C,0))),"",INDEX('Policy Characteristics'!F:F,MATCH($C1278,'Policy Characteristics'!$C:$C,0)))</f>
        <v>0</v>
      </c>
      <c r="M1278" s="261">
        <f>IF(ISBLANK(INDEX('Policy Characteristics'!G:G,MATCH($C1278,'Policy Characteristics'!$C:$C,0))),"",INDEX('Policy Characteristics'!G:G,MATCH($C1278,'Policy Characteristics'!$C:$C,0)))</f>
        <v>1</v>
      </c>
      <c r="N1278" s="261">
        <f>IF(ISBLANK(INDEX('Policy Characteristics'!H:H,MATCH($C1278,'Policy Characteristics'!$C:$C,0))),"",INDEX('Policy Characteristics'!H:H,MATCH($C1278,'Policy Characteristics'!$C:$C,0)))</f>
        <v>0.01</v>
      </c>
      <c r="O1278" s="254" t="str">
        <f>IF(ISBLANK(INDEX('Policy Characteristics'!I:I,MATCH($C1278,'Policy Characteristics'!$C:$C,0))),"",INDEX('Policy Characteristics'!I:I,MATCH($C1278,'Policy Characteristics'!$C:$C,0)))</f>
        <v>% of potential achieved</v>
      </c>
      <c r="P1278" s="254" t="str">
        <f>IF(ISBLANK(INDEX('Policy Characteristics'!J:J,MATCH($C1278,'Policy Characteristics'!$C:$C,0))),"",INDEX('Policy Characteristics'!J:J,MATCH($C1278,'Policy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78" s="254" t="str">
        <f>IF(ISBLANK(INDEX('Policy Characteristics'!K:K,MATCH($C1278,'Policy Characteristics'!$C:$C,0))),"",INDEX('Policy Characteristics'!K:K,MATCH($C1278,'Policy Characteristics'!$C:$C,0)))</f>
        <v/>
      </c>
      <c r="R1278" s="254" t="str">
        <f>IF(ISBLANK(INDEX('Policy Characteristics'!L:L,MATCH($C1278,'Policy Characteristics'!$C:$C,0))),"",INDEX('Policy Characteristics'!L:L,MATCH($C1278,'Policy Characteristics'!$C:$C,0)))</f>
        <v/>
      </c>
    </row>
    <row r="1279" spans="1:18" s="2" customFormat="1" x14ac:dyDescent="0.25">
      <c r="A1279" s="254" t="str">
        <f>IF(ISBLANK(INDEX('Policy Characteristics'!A:A,MATCH($C1279,'Policy Characteristics'!$C:$C,0))),"",INDEX('Policy Characteristics'!A:A,MATCH($C1279,'Policy Characteristics'!$C:$C,0)))</f>
        <v>Industry</v>
      </c>
      <c r="B1279" s="262" t="str">
        <f>IF(ISBLANK(INDEX('Policy Characteristics'!B:B,MATCH($C1279,'Policy Characteristics'!$C:$C,0))),"",INDEX('Policy Characteristics'!B:B,MATCH($C1279,'Policy Characteristics'!$C:$C,0)))</f>
        <v>Feedstock Shifting</v>
      </c>
      <c r="C1279" s="254" t="str">
        <f t="shared" si="66"/>
        <v>Fraction of Feedstock Shifted</v>
      </c>
      <c r="D1279" s="6" t="s">
        <v>3023</v>
      </c>
      <c r="E1279" s="45" t="s">
        <v>2375</v>
      </c>
      <c r="F1279" t="s">
        <v>2987</v>
      </c>
      <c r="G1279" s="45" t="s">
        <v>2381</v>
      </c>
      <c r="H1279" s="47">
        <f t="shared" si="65"/>
        <v>1278</v>
      </c>
      <c r="I1279" s="324" t="s">
        <v>41</v>
      </c>
      <c r="J1279" s="255" t="str">
        <f>IF(ISBLANK(INDEX('Policy Characteristics'!D:D,MATCH($C1279,'Policy Characteristics'!$C:$C,0))),"",INDEX('Policy Characteristics'!D:D,MATCH($C1279,'Policy Characteristics'!$C:$C,0)))</f>
        <v>Feedstock Shifting</v>
      </c>
      <c r="K1279" s="254" t="str">
        <f>IF(ISBLANK(INDEX('Policy Characteristics'!E:E,MATCH($C1279,'Policy Characteristics'!$C:$C,0))),"",INDEX('Policy Characteristics'!E:E,MATCH($C1279,'Policy Characteristics'!$C:$C,0)))</f>
        <v>indst feedstock shifting</v>
      </c>
      <c r="L1279" s="261">
        <f>IF(ISBLANK(INDEX('Policy Characteristics'!F:F,MATCH($C1279,'Policy Characteristics'!$C:$C,0))),"",INDEX('Policy Characteristics'!F:F,MATCH($C1279,'Policy Characteristics'!$C:$C,0)))</f>
        <v>0</v>
      </c>
      <c r="M1279" s="261">
        <f>IF(ISBLANK(INDEX('Policy Characteristics'!G:G,MATCH($C1279,'Policy Characteristics'!$C:$C,0))),"",INDEX('Policy Characteristics'!G:G,MATCH($C1279,'Policy Characteristics'!$C:$C,0)))</f>
        <v>1</v>
      </c>
      <c r="N1279" s="261">
        <f>IF(ISBLANK(INDEX('Policy Characteristics'!H:H,MATCH($C1279,'Policy Characteristics'!$C:$C,0))),"",INDEX('Policy Characteristics'!H:H,MATCH($C1279,'Policy Characteristics'!$C:$C,0)))</f>
        <v>0.01</v>
      </c>
      <c r="O1279" s="254" t="str">
        <f>IF(ISBLANK(INDEX('Policy Characteristics'!I:I,MATCH($C1279,'Policy Characteristics'!$C:$C,0))),"",INDEX('Policy Characteristics'!I:I,MATCH($C1279,'Policy Characteristics'!$C:$C,0)))</f>
        <v>% of potential achieved</v>
      </c>
      <c r="P1279" s="254" t="str">
        <f>IF(ISBLANK(INDEX('Policy Characteristics'!J:J,MATCH($C1279,'Policy Characteristics'!$C:$C,0))),"",INDEX('Policy Characteristics'!J:J,MATCH($C1279,'Policy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79" s="254" t="str">
        <f>IF(ISBLANK(INDEX('Policy Characteristics'!K:K,MATCH($C1279,'Policy Characteristics'!$C:$C,0))),"",INDEX('Policy Characteristics'!K:K,MATCH($C1279,'Policy Characteristics'!$C:$C,0)))</f>
        <v/>
      </c>
      <c r="R1279" s="254" t="str">
        <f>IF(ISBLANK(INDEX('Policy Characteristics'!L:L,MATCH($C1279,'Policy Characteristics'!$C:$C,0))),"",INDEX('Policy Characteristics'!L:L,MATCH($C1279,'Policy Characteristics'!$C:$C,0)))</f>
        <v/>
      </c>
    </row>
    <row r="1280" spans="1:18" s="2" customFormat="1" x14ac:dyDescent="0.25">
      <c r="A1280" s="254" t="str">
        <f>IF(ISBLANK(INDEX('Policy Characteristics'!A:A,MATCH($C1280,'Policy Characteristics'!$C:$C,0))),"",INDEX('Policy Characteristics'!A:A,MATCH($C1280,'Policy Characteristics'!$C:$C,0)))</f>
        <v>Industry</v>
      </c>
      <c r="B1280" s="262" t="str">
        <f>IF(ISBLANK(INDEX('Policy Characteristics'!B:B,MATCH($C1280,'Policy Characteristics'!$C:$C,0))),"",INDEX('Policy Characteristics'!B:B,MATCH($C1280,'Policy Characteristics'!$C:$C,0)))</f>
        <v>Feedstock Shifting</v>
      </c>
      <c r="C1280" s="254" t="str">
        <f t="shared" si="66"/>
        <v>Fraction of Feedstock Shifted</v>
      </c>
      <c r="D1280" s="6" t="s">
        <v>3023</v>
      </c>
      <c r="E1280" s="45" t="s">
        <v>2376</v>
      </c>
      <c r="F1280" t="s">
        <v>2987</v>
      </c>
      <c r="G1280" s="45" t="s">
        <v>2384</v>
      </c>
      <c r="H1280" s="47">
        <f t="shared" si="65"/>
        <v>1279</v>
      </c>
      <c r="I1280" s="324" t="s">
        <v>41</v>
      </c>
      <c r="J1280" s="255" t="str">
        <f>IF(ISBLANK(INDEX('Policy Characteristics'!D:D,MATCH($C1280,'Policy Characteristics'!$C:$C,0))),"",INDEX('Policy Characteristics'!D:D,MATCH($C1280,'Policy Characteristics'!$C:$C,0)))</f>
        <v>Feedstock Shifting</v>
      </c>
      <c r="K1280" s="254" t="str">
        <f>IF(ISBLANK(INDEX('Policy Characteristics'!E:E,MATCH($C1280,'Policy Characteristics'!$C:$C,0))),"",INDEX('Policy Characteristics'!E:E,MATCH($C1280,'Policy Characteristics'!$C:$C,0)))</f>
        <v>indst feedstock shifting</v>
      </c>
      <c r="L1280" s="261">
        <f>IF(ISBLANK(INDEX('Policy Characteristics'!F:F,MATCH($C1280,'Policy Characteristics'!$C:$C,0))),"",INDEX('Policy Characteristics'!F:F,MATCH($C1280,'Policy Characteristics'!$C:$C,0)))</f>
        <v>0</v>
      </c>
      <c r="M1280" s="261">
        <f>IF(ISBLANK(INDEX('Policy Characteristics'!G:G,MATCH($C1280,'Policy Characteristics'!$C:$C,0))),"",INDEX('Policy Characteristics'!G:G,MATCH($C1280,'Policy Characteristics'!$C:$C,0)))</f>
        <v>1</v>
      </c>
      <c r="N1280" s="261">
        <f>IF(ISBLANK(INDEX('Policy Characteristics'!H:H,MATCH($C1280,'Policy Characteristics'!$C:$C,0))),"",INDEX('Policy Characteristics'!H:H,MATCH($C1280,'Policy Characteristics'!$C:$C,0)))</f>
        <v>0.01</v>
      </c>
      <c r="O1280" s="254" t="str">
        <f>IF(ISBLANK(INDEX('Policy Characteristics'!I:I,MATCH($C1280,'Policy Characteristics'!$C:$C,0))),"",INDEX('Policy Characteristics'!I:I,MATCH($C1280,'Policy Characteristics'!$C:$C,0)))</f>
        <v>% of potential achieved</v>
      </c>
      <c r="P1280" s="254" t="str">
        <f>IF(ISBLANK(INDEX('Policy Characteristics'!J:J,MATCH($C1280,'Policy Characteristics'!$C:$C,0))),"",INDEX('Policy Characteristics'!J:J,MATCH($C1280,'Policy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80" s="254" t="str">
        <f>IF(ISBLANK(INDEX('Policy Characteristics'!K:K,MATCH($C1280,'Policy Characteristics'!$C:$C,0))),"",INDEX('Policy Characteristics'!K:K,MATCH($C1280,'Policy Characteristics'!$C:$C,0)))</f>
        <v/>
      </c>
      <c r="R1280" s="254" t="str">
        <f>IF(ISBLANK(INDEX('Policy Characteristics'!L:L,MATCH($C1280,'Policy Characteristics'!$C:$C,0))),"",INDEX('Policy Characteristics'!L:L,MATCH($C1280,'Policy Characteristics'!$C:$C,0)))</f>
        <v/>
      </c>
    </row>
    <row r="1281" spans="1:18" s="2" customFormat="1" x14ac:dyDescent="0.25">
      <c r="A1281" s="254" t="str">
        <f>IF(ISBLANK(INDEX('Policy Characteristics'!A:A,MATCH($C1281,'Policy Characteristics'!$C:$C,0))),"",INDEX('Policy Characteristics'!A:A,MATCH($C1281,'Policy Characteristics'!$C:$C,0)))</f>
        <v>Industry</v>
      </c>
      <c r="B1281" s="262" t="str">
        <f>IF(ISBLANK(INDEX('Policy Characteristics'!B:B,MATCH($C1281,'Policy Characteristics'!$C:$C,0))),"",INDEX('Policy Characteristics'!B:B,MATCH($C1281,'Policy Characteristics'!$C:$C,0)))</f>
        <v>Feedstock Shifting</v>
      </c>
      <c r="C1281" s="254" t="str">
        <f t="shared" si="66"/>
        <v>Fraction of Feedstock Shifted</v>
      </c>
      <c r="D1281" s="6" t="s">
        <v>3023</v>
      </c>
      <c r="E1281" s="45" t="s">
        <v>2377</v>
      </c>
      <c r="F1281" t="s">
        <v>2987</v>
      </c>
      <c r="G1281" s="45" t="s">
        <v>2385</v>
      </c>
      <c r="H1281" s="47">
        <f t="shared" si="65"/>
        <v>1280</v>
      </c>
      <c r="I1281" s="324" t="s">
        <v>40</v>
      </c>
      <c r="J1281" s="255" t="str">
        <f>IF(ISBLANK(INDEX('Policy Characteristics'!D:D,MATCH($C1281,'Policy Characteristics'!$C:$C,0))),"",INDEX('Policy Characteristics'!D:D,MATCH($C1281,'Policy Characteristics'!$C:$C,0)))</f>
        <v>Feedstock Shifting</v>
      </c>
      <c r="K1281" s="254" t="str">
        <f>IF(ISBLANK(INDEX('Policy Characteristics'!E:E,MATCH($C1281,'Policy Characteristics'!$C:$C,0))),"",INDEX('Policy Characteristics'!E:E,MATCH($C1281,'Policy Characteristics'!$C:$C,0)))</f>
        <v>indst feedstock shifting</v>
      </c>
      <c r="L1281" s="261">
        <f>IF(ISBLANK(INDEX('Policy Characteristics'!F:F,MATCH($C1281,'Policy Characteristics'!$C:$C,0))),"",INDEX('Policy Characteristics'!F:F,MATCH($C1281,'Policy Characteristics'!$C:$C,0)))</f>
        <v>0</v>
      </c>
      <c r="M1281" s="261">
        <f>IF(ISBLANK(INDEX('Policy Characteristics'!G:G,MATCH($C1281,'Policy Characteristics'!$C:$C,0))),"",INDEX('Policy Characteristics'!G:G,MATCH($C1281,'Policy Characteristics'!$C:$C,0)))</f>
        <v>1</v>
      </c>
      <c r="N1281" s="261">
        <f>IF(ISBLANK(INDEX('Policy Characteristics'!H:H,MATCH($C1281,'Policy Characteristics'!$C:$C,0))),"",INDEX('Policy Characteristics'!H:H,MATCH($C1281,'Policy Characteristics'!$C:$C,0)))</f>
        <v>0.01</v>
      </c>
      <c r="O1281" s="254" t="str">
        <f>IF(ISBLANK(INDEX('Policy Characteristics'!I:I,MATCH($C1281,'Policy Characteristics'!$C:$C,0))),"",INDEX('Policy Characteristics'!I:I,MATCH($C1281,'Policy Characteristics'!$C:$C,0)))</f>
        <v>% of potential achieved</v>
      </c>
      <c r="P1281" s="254" t="str">
        <f>IF(ISBLANK(INDEX('Policy Characteristics'!J:J,MATCH($C1281,'Policy Characteristics'!$C:$C,0))),"",INDEX('Policy Characteristics'!J:J,MATCH($C1281,'Policy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81" s="254" t="str">
        <f>IF(ISBLANK(INDEX('Policy Characteristics'!K:K,MATCH($C1281,'Policy Characteristics'!$C:$C,0))),"",INDEX('Policy Characteristics'!K:K,MATCH($C1281,'Policy Characteristics'!$C:$C,0)))</f>
        <v/>
      </c>
      <c r="R1281" s="254" t="str">
        <f>IF(ISBLANK(INDEX('Policy Characteristics'!L:L,MATCH($C1281,'Policy Characteristics'!$C:$C,0))),"",INDEX('Policy Characteristics'!L:L,MATCH($C1281,'Policy Characteristics'!$C:$C,0)))</f>
        <v/>
      </c>
    </row>
    <row r="1282" spans="1:18" s="2" customFormat="1" x14ac:dyDescent="0.25">
      <c r="A1282" s="254" t="str">
        <f>IF(ISBLANK(INDEX('Policy Characteristics'!A:A,MATCH($C1282,'Policy Characteristics'!$C:$C,0))),"",INDEX('Policy Characteristics'!A:A,MATCH($C1282,'Policy Characteristics'!$C:$C,0)))</f>
        <v>Industry</v>
      </c>
      <c r="B1282" s="262" t="str">
        <f>IF(ISBLANK(INDEX('Policy Characteristics'!B:B,MATCH($C1282,'Policy Characteristics'!$C:$C,0))),"",INDEX('Policy Characteristics'!B:B,MATCH($C1282,'Policy Characteristics'!$C:$C,0)))</f>
        <v>Feedstock Shifting</v>
      </c>
      <c r="C1282" s="254" t="str">
        <f t="shared" si="66"/>
        <v>Fraction of Feedstock Shifted</v>
      </c>
      <c r="D1282" s="6" t="s">
        <v>3023</v>
      </c>
      <c r="E1282" s="45" t="s">
        <v>2378</v>
      </c>
      <c r="F1282" t="s">
        <v>2987</v>
      </c>
      <c r="G1282" s="45" t="s">
        <v>2382</v>
      </c>
      <c r="H1282" s="47">
        <f t="shared" si="65"/>
        <v>1281</v>
      </c>
      <c r="I1282" s="324" t="s">
        <v>41</v>
      </c>
      <c r="J1282" s="255" t="str">
        <f>IF(ISBLANK(INDEX('Policy Characteristics'!D:D,MATCH($C1282,'Policy Characteristics'!$C:$C,0))),"",INDEX('Policy Characteristics'!D:D,MATCH($C1282,'Policy Characteristics'!$C:$C,0)))</f>
        <v>Feedstock Shifting</v>
      </c>
      <c r="K1282" s="254" t="str">
        <f>IF(ISBLANK(INDEX('Policy Characteristics'!E:E,MATCH($C1282,'Policy Characteristics'!$C:$C,0))),"",INDEX('Policy Characteristics'!E:E,MATCH($C1282,'Policy Characteristics'!$C:$C,0)))</f>
        <v>indst feedstock shifting</v>
      </c>
      <c r="L1282" s="261">
        <f>IF(ISBLANK(INDEX('Policy Characteristics'!F:F,MATCH($C1282,'Policy Characteristics'!$C:$C,0))),"",INDEX('Policy Characteristics'!F:F,MATCH($C1282,'Policy Characteristics'!$C:$C,0)))</f>
        <v>0</v>
      </c>
      <c r="M1282" s="261">
        <f>IF(ISBLANK(INDEX('Policy Characteristics'!G:G,MATCH($C1282,'Policy Characteristics'!$C:$C,0))),"",INDEX('Policy Characteristics'!G:G,MATCH($C1282,'Policy Characteristics'!$C:$C,0)))</f>
        <v>1</v>
      </c>
      <c r="N1282" s="261">
        <f>IF(ISBLANK(INDEX('Policy Characteristics'!H:H,MATCH($C1282,'Policy Characteristics'!$C:$C,0))),"",INDEX('Policy Characteristics'!H:H,MATCH($C1282,'Policy Characteristics'!$C:$C,0)))</f>
        <v>0.01</v>
      </c>
      <c r="O1282" s="254" t="str">
        <f>IF(ISBLANK(INDEX('Policy Characteristics'!I:I,MATCH($C1282,'Policy Characteristics'!$C:$C,0))),"",INDEX('Policy Characteristics'!I:I,MATCH($C1282,'Policy Characteristics'!$C:$C,0)))</f>
        <v>% of potential achieved</v>
      </c>
      <c r="P1282" s="254" t="str">
        <f>IF(ISBLANK(INDEX('Policy Characteristics'!J:J,MATCH($C1282,'Policy Characteristics'!$C:$C,0))),"",INDEX('Policy Characteristics'!J:J,MATCH($C1282,'Policy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82" s="254" t="str">
        <f>IF(ISBLANK(INDEX('Policy Characteristics'!K:K,MATCH($C1282,'Policy Characteristics'!$C:$C,0))),"",INDEX('Policy Characteristics'!K:K,MATCH($C1282,'Policy Characteristics'!$C:$C,0)))</f>
        <v/>
      </c>
      <c r="R1282" s="254" t="str">
        <f>IF(ISBLANK(INDEX('Policy Characteristics'!L:L,MATCH($C1282,'Policy Characteristics'!$C:$C,0))),"",INDEX('Policy Characteristics'!L:L,MATCH($C1282,'Policy Characteristics'!$C:$C,0)))</f>
        <v/>
      </c>
    </row>
    <row r="1283" spans="1:18" s="2" customFormat="1" x14ac:dyDescent="0.25">
      <c r="A1283" s="254" t="str">
        <f>IF(ISBLANK(INDEX('Policy Characteristics'!A:A,MATCH($C1283,'Policy Characteristics'!$C:$C,0))),"",INDEX('Policy Characteristics'!A:A,MATCH($C1283,'Policy Characteristics'!$C:$C,0)))</f>
        <v>Industry</v>
      </c>
      <c r="B1283" s="262" t="str">
        <f>IF(ISBLANK(INDEX('Policy Characteristics'!B:B,MATCH($C1283,'Policy Characteristics'!$C:$C,0))),"",INDEX('Policy Characteristics'!B:B,MATCH($C1283,'Policy Characteristics'!$C:$C,0)))</f>
        <v>Feedstock Shifting</v>
      </c>
      <c r="C1283" s="254" t="str">
        <f t="shared" si="66"/>
        <v>Fraction of Feedstock Shifted</v>
      </c>
      <c r="D1283" s="6" t="s">
        <v>3023</v>
      </c>
      <c r="E1283" s="45" t="s">
        <v>2379</v>
      </c>
      <c r="F1283" t="s">
        <v>2987</v>
      </c>
      <c r="G1283" s="45" t="s">
        <v>2383</v>
      </c>
      <c r="H1283" s="47">
        <f t="shared" ref="H1283:H1346" si="67">H1282+1</f>
        <v>1282</v>
      </c>
      <c r="I1283" s="324" t="s">
        <v>41</v>
      </c>
      <c r="J1283" s="255" t="str">
        <f>IF(ISBLANK(INDEX('Policy Characteristics'!D:D,MATCH($C1283,'Policy Characteristics'!$C:$C,0))),"",INDEX('Policy Characteristics'!D:D,MATCH($C1283,'Policy Characteristics'!$C:$C,0)))</f>
        <v>Feedstock Shifting</v>
      </c>
      <c r="K1283" s="254" t="str">
        <f>IF(ISBLANK(INDEX('Policy Characteristics'!E:E,MATCH($C1283,'Policy Characteristics'!$C:$C,0))),"",INDEX('Policy Characteristics'!E:E,MATCH($C1283,'Policy Characteristics'!$C:$C,0)))</f>
        <v>indst feedstock shifting</v>
      </c>
      <c r="L1283" s="261">
        <f>IF(ISBLANK(INDEX('Policy Characteristics'!F:F,MATCH($C1283,'Policy Characteristics'!$C:$C,0))),"",INDEX('Policy Characteristics'!F:F,MATCH($C1283,'Policy Characteristics'!$C:$C,0)))</f>
        <v>0</v>
      </c>
      <c r="M1283" s="261">
        <f>IF(ISBLANK(INDEX('Policy Characteristics'!G:G,MATCH($C1283,'Policy Characteristics'!$C:$C,0))),"",INDEX('Policy Characteristics'!G:G,MATCH($C1283,'Policy Characteristics'!$C:$C,0)))</f>
        <v>1</v>
      </c>
      <c r="N1283" s="261">
        <f>IF(ISBLANK(INDEX('Policy Characteristics'!H:H,MATCH($C1283,'Policy Characteristics'!$C:$C,0))),"",INDEX('Policy Characteristics'!H:H,MATCH($C1283,'Policy Characteristics'!$C:$C,0)))</f>
        <v>0.01</v>
      </c>
      <c r="O1283" s="254" t="str">
        <f>IF(ISBLANK(INDEX('Policy Characteristics'!I:I,MATCH($C1283,'Policy Characteristics'!$C:$C,0))),"",INDEX('Policy Characteristics'!I:I,MATCH($C1283,'Policy Characteristics'!$C:$C,0)))</f>
        <v>% of potential achieved</v>
      </c>
      <c r="P1283" s="254" t="str">
        <f>IF(ISBLANK(INDEX('Policy Characteristics'!J:J,MATCH($C1283,'Policy Characteristics'!$C:$C,0))),"",INDEX('Policy Characteristics'!J:J,MATCH($C1283,'Policy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83" s="254" t="str">
        <f>IF(ISBLANK(INDEX('Policy Characteristics'!K:K,MATCH($C1283,'Policy Characteristics'!$C:$C,0))),"",INDEX('Policy Characteristics'!K:K,MATCH($C1283,'Policy Characteristics'!$C:$C,0)))</f>
        <v/>
      </c>
      <c r="R1283" s="254" t="str">
        <f>IF(ISBLANK(INDEX('Policy Characteristics'!L:L,MATCH($C1283,'Policy Characteristics'!$C:$C,0))),"",INDEX('Policy Characteristics'!L:L,MATCH($C1283,'Policy Characteristics'!$C:$C,0)))</f>
        <v/>
      </c>
    </row>
    <row r="1284" spans="1:18" s="2" customFormat="1" x14ac:dyDescent="0.25">
      <c r="A1284" s="254" t="str">
        <f>IF(ISBLANK(INDEX('Policy Characteristics'!A:A,MATCH($C1284,'Policy Characteristics'!$C:$C,0))),"",INDEX('Policy Characteristics'!A:A,MATCH($C1284,'Policy Characteristics'!$C:$C,0)))</f>
        <v>Industry</v>
      </c>
      <c r="B1284" s="262" t="str">
        <f>IF(ISBLANK(INDEX('Policy Characteristics'!B:B,MATCH($C1284,'Policy Characteristics'!$C:$C,0))),"",INDEX('Policy Characteristics'!B:B,MATCH($C1284,'Policy Characteristics'!$C:$C,0)))</f>
        <v>Feedstock Shifting</v>
      </c>
      <c r="C1284" s="254" t="str">
        <f t="shared" si="66"/>
        <v>Fraction of Feedstock Shifted</v>
      </c>
      <c r="D1284" s="6" t="s">
        <v>3023</v>
      </c>
      <c r="E1284" s="45" t="s">
        <v>2380</v>
      </c>
      <c r="F1284" t="s">
        <v>2987</v>
      </c>
      <c r="G1284" s="45" t="s">
        <v>2386</v>
      </c>
      <c r="H1284" s="47">
        <f t="shared" si="67"/>
        <v>1283</v>
      </c>
      <c r="I1284" s="324" t="s">
        <v>41</v>
      </c>
      <c r="J1284" s="255" t="str">
        <f>IF(ISBLANK(INDEX('Policy Characteristics'!D:D,MATCH($C1284,'Policy Characteristics'!$C:$C,0))),"",INDEX('Policy Characteristics'!D:D,MATCH($C1284,'Policy Characteristics'!$C:$C,0)))</f>
        <v>Feedstock Shifting</v>
      </c>
      <c r="K1284" s="254" t="str">
        <f>IF(ISBLANK(INDEX('Policy Characteristics'!E:E,MATCH($C1284,'Policy Characteristics'!$C:$C,0))),"",INDEX('Policy Characteristics'!E:E,MATCH($C1284,'Policy Characteristics'!$C:$C,0)))</f>
        <v>indst feedstock shifting</v>
      </c>
      <c r="L1284" s="261">
        <f>IF(ISBLANK(INDEX('Policy Characteristics'!F:F,MATCH($C1284,'Policy Characteristics'!$C:$C,0))),"",INDEX('Policy Characteristics'!F:F,MATCH($C1284,'Policy Characteristics'!$C:$C,0)))</f>
        <v>0</v>
      </c>
      <c r="M1284" s="261">
        <f>IF(ISBLANK(INDEX('Policy Characteristics'!G:G,MATCH($C1284,'Policy Characteristics'!$C:$C,0))),"",INDEX('Policy Characteristics'!G:G,MATCH($C1284,'Policy Characteristics'!$C:$C,0)))</f>
        <v>1</v>
      </c>
      <c r="N1284" s="261">
        <f>IF(ISBLANK(INDEX('Policy Characteristics'!H:H,MATCH($C1284,'Policy Characteristics'!$C:$C,0))),"",INDEX('Policy Characteristics'!H:H,MATCH($C1284,'Policy Characteristics'!$C:$C,0)))</f>
        <v>0.01</v>
      </c>
      <c r="O1284" s="254" t="str">
        <f>IF(ISBLANK(INDEX('Policy Characteristics'!I:I,MATCH($C1284,'Policy Characteristics'!$C:$C,0))),"",INDEX('Policy Characteristics'!I:I,MATCH($C1284,'Policy Characteristics'!$C:$C,0)))</f>
        <v>% of potential achieved</v>
      </c>
      <c r="P1284" s="254" t="str">
        <f>IF(ISBLANK(INDEX('Policy Characteristics'!J:J,MATCH($C1284,'Policy Characteristics'!$C:$C,0))),"",INDEX('Policy Characteristics'!J:J,MATCH($C1284,'Policy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84" s="254" t="str">
        <f>IF(ISBLANK(INDEX('Policy Characteristics'!K:K,MATCH($C1284,'Policy Characteristics'!$C:$C,0))),"",INDEX('Policy Characteristics'!K:K,MATCH($C1284,'Policy Characteristics'!$C:$C,0)))</f>
        <v/>
      </c>
      <c r="R1284" s="254" t="str">
        <f>IF(ISBLANK(INDEX('Policy Characteristics'!L:L,MATCH($C1284,'Policy Characteristics'!$C:$C,0))),"",INDEX('Policy Characteristics'!L:L,MATCH($C1284,'Policy Characteristics'!$C:$C,0)))</f>
        <v/>
      </c>
    </row>
    <row r="1285" spans="1:18" s="2" customFormat="1" x14ac:dyDescent="0.25">
      <c r="A1285" s="254" t="str">
        <f>IF(ISBLANK(INDEX('Policy Characteristics'!A:A,MATCH($C1285,'Policy Characteristics'!$C:$C,0))),"",INDEX('Policy Characteristics'!A:A,MATCH($C1285,'Policy Characteristics'!$C:$C,0)))</f>
        <v>Industry</v>
      </c>
      <c r="B1285" s="262" t="str">
        <f>IF(ISBLANK(INDEX('Policy Characteristics'!B:B,MATCH($C1285,'Policy Characteristics'!$C:$C,0))),"",INDEX('Policy Characteristics'!B:B,MATCH($C1285,'Policy Characteristics'!$C:$C,0)))</f>
        <v>Feedstock Shifting</v>
      </c>
      <c r="C1285" s="254" t="str">
        <f t="shared" si="66"/>
        <v>Fraction of Feedstock Shifted</v>
      </c>
      <c r="D1285" s="6" t="s">
        <v>3023</v>
      </c>
      <c r="E1285" s="45" t="s">
        <v>2672</v>
      </c>
      <c r="F1285" t="s">
        <v>2987</v>
      </c>
      <c r="G1285" s="45" t="s">
        <v>2675</v>
      </c>
      <c r="H1285" s="47">
        <f t="shared" si="67"/>
        <v>1284</v>
      </c>
      <c r="I1285" s="324" t="s">
        <v>41</v>
      </c>
      <c r="J1285" s="255" t="str">
        <f>IF(ISBLANK(INDEX('Policy Characteristics'!D:D,MATCH($C1285,'Policy Characteristics'!$C:$C,0))),"",INDEX('Policy Characteristics'!D:D,MATCH($C1285,'Policy Characteristics'!$C:$C,0)))</f>
        <v>Feedstock Shifting</v>
      </c>
      <c r="K1285" s="254" t="str">
        <f>IF(ISBLANK(INDEX('Policy Characteristics'!E:E,MATCH($C1285,'Policy Characteristics'!$C:$C,0))),"",INDEX('Policy Characteristics'!E:E,MATCH($C1285,'Policy Characteristics'!$C:$C,0)))</f>
        <v>indst feedstock shifting</v>
      </c>
      <c r="L1285" s="261">
        <f>IF(ISBLANK(INDEX('Policy Characteristics'!F:F,MATCH($C1285,'Policy Characteristics'!$C:$C,0))),"",INDEX('Policy Characteristics'!F:F,MATCH($C1285,'Policy Characteristics'!$C:$C,0)))</f>
        <v>0</v>
      </c>
      <c r="M1285" s="261">
        <f>IF(ISBLANK(INDEX('Policy Characteristics'!G:G,MATCH($C1285,'Policy Characteristics'!$C:$C,0))),"",INDEX('Policy Characteristics'!G:G,MATCH($C1285,'Policy Characteristics'!$C:$C,0)))</f>
        <v>1</v>
      </c>
      <c r="N1285" s="261">
        <f>IF(ISBLANK(INDEX('Policy Characteristics'!H:H,MATCH($C1285,'Policy Characteristics'!$C:$C,0))),"",INDEX('Policy Characteristics'!H:H,MATCH($C1285,'Policy Characteristics'!$C:$C,0)))</f>
        <v>0.01</v>
      </c>
      <c r="O1285" s="254" t="str">
        <f>IF(ISBLANK(INDEX('Policy Characteristics'!I:I,MATCH($C1285,'Policy Characteristics'!$C:$C,0))),"",INDEX('Policy Characteristics'!I:I,MATCH($C1285,'Policy Characteristics'!$C:$C,0)))</f>
        <v>% of potential achieved</v>
      </c>
      <c r="P1285" s="254" t="str">
        <f>IF(ISBLANK(INDEX('Policy Characteristics'!J:J,MATCH($C1285,'Policy Characteristics'!$C:$C,0))),"",INDEX('Policy Characteristics'!J:J,MATCH($C1285,'Policy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85" s="254" t="str">
        <f>IF(ISBLANK(INDEX('Policy Characteristics'!K:K,MATCH($C1285,'Policy Characteristics'!$C:$C,0))),"",INDEX('Policy Characteristics'!K:K,MATCH($C1285,'Policy Characteristics'!$C:$C,0)))</f>
        <v/>
      </c>
      <c r="R1285" s="254" t="str">
        <f>IF(ISBLANK(INDEX('Policy Characteristics'!L:L,MATCH($C1285,'Policy Characteristics'!$C:$C,0))),"",INDEX('Policy Characteristics'!L:L,MATCH($C1285,'Policy Characteristics'!$C:$C,0)))</f>
        <v/>
      </c>
    </row>
    <row r="1286" spans="1:18" s="2" customFormat="1" x14ac:dyDescent="0.25">
      <c r="A1286" s="254" t="str">
        <f>IF(ISBLANK(INDEX('Policy Characteristics'!A:A,MATCH($C1286,'Policy Characteristics'!$C:$C,0))),"",INDEX('Policy Characteristics'!A:A,MATCH($C1286,'Policy Characteristics'!$C:$C,0)))</f>
        <v>Industry</v>
      </c>
      <c r="B1286" s="262" t="str">
        <f>IF(ISBLANK(INDEX('Policy Characteristics'!B:B,MATCH($C1286,'Policy Characteristics'!$C:$C,0))),"",INDEX('Policy Characteristics'!B:B,MATCH($C1286,'Policy Characteristics'!$C:$C,0)))</f>
        <v>Feedstock Shifting</v>
      </c>
      <c r="C1286" s="254" t="str">
        <f t="shared" si="66"/>
        <v>Fraction of Feedstock Shifted</v>
      </c>
      <c r="D1286" s="6" t="s">
        <v>3023</v>
      </c>
      <c r="E1286" s="45" t="s">
        <v>2673</v>
      </c>
      <c r="F1286" t="s">
        <v>2987</v>
      </c>
      <c r="G1286" s="45" t="s">
        <v>2677</v>
      </c>
      <c r="H1286" s="47">
        <f t="shared" si="67"/>
        <v>1285</v>
      </c>
      <c r="I1286" s="324" t="s">
        <v>41</v>
      </c>
      <c r="J1286" s="255" t="str">
        <f>IF(ISBLANK(INDEX('Policy Characteristics'!D:D,MATCH($C1286,'Policy Characteristics'!$C:$C,0))),"",INDEX('Policy Characteristics'!D:D,MATCH($C1286,'Policy Characteristics'!$C:$C,0)))</f>
        <v>Feedstock Shifting</v>
      </c>
      <c r="K1286" s="254" t="str">
        <f>IF(ISBLANK(INDEX('Policy Characteristics'!E:E,MATCH($C1286,'Policy Characteristics'!$C:$C,0))),"",INDEX('Policy Characteristics'!E:E,MATCH($C1286,'Policy Characteristics'!$C:$C,0)))</f>
        <v>indst feedstock shifting</v>
      </c>
      <c r="L1286" s="261">
        <f>IF(ISBLANK(INDEX('Policy Characteristics'!F:F,MATCH($C1286,'Policy Characteristics'!$C:$C,0))),"",INDEX('Policy Characteristics'!F:F,MATCH($C1286,'Policy Characteristics'!$C:$C,0)))</f>
        <v>0</v>
      </c>
      <c r="M1286" s="261">
        <f>IF(ISBLANK(INDEX('Policy Characteristics'!G:G,MATCH($C1286,'Policy Characteristics'!$C:$C,0))),"",INDEX('Policy Characteristics'!G:G,MATCH($C1286,'Policy Characteristics'!$C:$C,0)))</f>
        <v>1</v>
      </c>
      <c r="N1286" s="261">
        <f>IF(ISBLANK(INDEX('Policy Characteristics'!H:H,MATCH($C1286,'Policy Characteristics'!$C:$C,0))),"",INDEX('Policy Characteristics'!H:H,MATCH($C1286,'Policy Characteristics'!$C:$C,0)))</f>
        <v>0.01</v>
      </c>
      <c r="O1286" s="254" t="str">
        <f>IF(ISBLANK(INDEX('Policy Characteristics'!I:I,MATCH($C1286,'Policy Characteristics'!$C:$C,0))),"",INDEX('Policy Characteristics'!I:I,MATCH($C1286,'Policy Characteristics'!$C:$C,0)))</f>
        <v>% of potential achieved</v>
      </c>
      <c r="P1286" s="254" t="str">
        <f>IF(ISBLANK(INDEX('Policy Characteristics'!J:J,MATCH($C1286,'Policy Characteristics'!$C:$C,0))),"",INDEX('Policy Characteristics'!J:J,MATCH($C1286,'Policy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86" s="254" t="str">
        <f>IF(ISBLANK(INDEX('Policy Characteristics'!K:K,MATCH($C1286,'Policy Characteristics'!$C:$C,0))),"",INDEX('Policy Characteristics'!K:K,MATCH($C1286,'Policy Characteristics'!$C:$C,0)))</f>
        <v/>
      </c>
      <c r="R1286" s="254" t="str">
        <f>IF(ISBLANK(INDEX('Policy Characteristics'!L:L,MATCH($C1286,'Policy Characteristics'!$C:$C,0))),"",INDEX('Policy Characteristics'!L:L,MATCH($C1286,'Policy Characteristics'!$C:$C,0)))</f>
        <v/>
      </c>
    </row>
    <row r="1287" spans="1:18" s="2" customFormat="1" x14ac:dyDescent="0.25">
      <c r="A1287" s="254" t="str">
        <f>IF(ISBLANK(INDEX('Policy Characteristics'!A:A,MATCH($C1287,'Policy Characteristics'!$C:$C,0))),"",INDEX('Policy Characteristics'!A:A,MATCH($C1287,'Policy Characteristics'!$C:$C,0)))</f>
        <v>Industry</v>
      </c>
      <c r="B1287" s="262" t="str">
        <f>IF(ISBLANK(INDEX('Policy Characteristics'!B:B,MATCH($C1287,'Policy Characteristics'!$C:$C,0))),"",INDEX('Policy Characteristics'!B:B,MATCH($C1287,'Policy Characteristics'!$C:$C,0)))</f>
        <v>Feedstock Shifting</v>
      </c>
      <c r="C1287" s="254" t="str">
        <f t="shared" si="66"/>
        <v>Fraction of Feedstock Shifted</v>
      </c>
      <c r="D1287" s="6" t="s">
        <v>3023</v>
      </c>
      <c r="E1287" s="45" t="s">
        <v>2674</v>
      </c>
      <c r="F1287" t="s">
        <v>2987</v>
      </c>
      <c r="G1287" s="45" t="s">
        <v>2678</v>
      </c>
      <c r="H1287" s="47">
        <f t="shared" si="67"/>
        <v>1286</v>
      </c>
      <c r="I1287" s="324" t="s">
        <v>41</v>
      </c>
      <c r="J1287" s="255" t="str">
        <f>IF(ISBLANK(INDEX('Policy Characteristics'!D:D,MATCH($C1287,'Policy Characteristics'!$C:$C,0))),"",INDEX('Policy Characteristics'!D:D,MATCH($C1287,'Policy Characteristics'!$C:$C,0)))</f>
        <v>Feedstock Shifting</v>
      </c>
      <c r="K1287" s="254" t="str">
        <f>IF(ISBLANK(INDEX('Policy Characteristics'!E:E,MATCH($C1287,'Policy Characteristics'!$C:$C,0))),"",INDEX('Policy Characteristics'!E:E,MATCH($C1287,'Policy Characteristics'!$C:$C,0)))</f>
        <v>indst feedstock shifting</v>
      </c>
      <c r="L1287" s="261">
        <f>IF(ISBLANK(INDEX('Policy Characteristics'!F:F,MATCH($C1287,'Policy Characteristics'!$C:$C,0))),"",INDEX('Policy Characteristics'!F:F,MATCH($C1287,'Policy Characteristics'!$C:$C,0)))</f>
        <v>0</v>
      </c>
      <c r="M1287" s="261">
        <f>IF(ISBLANK(INDEX('Policy Characteristics'!G:G,MATCH($C1287,'Policy Characteristics'!$C:$C,0))),"",INDEX('Policy Characteristics'!G:G,MATCH($C1287,'Policy Characteristics'!$C:$C,0)))</f>
        <v>1</v>
      </c>
      <c r="N1287" s="261">
        <f>IF(ISBLANK(INDEX('Policy Characteristics'!H:H,MATCH($C1287,'Policy Characteristics'!$C:$C,0))),"",INDEX('Policy Characteristics'!H:H,MATCH($C1287,'Policy Characteristics'!$C:$C,0)))</f>
        <v>0.01</v>
      </c>
      <c r="O1287" s="254" t="str">
        <f>IF(ISBLANK(INDEX('Policy Characteristics'!I:I,MATCH($C1287,'Policy Characteristics'!$C:$C,0))),"",INDEX('Policy Characteristics'!I:I,MATCH($C1287,'Policy Characteristics'!$C:$C,0)))</f>
        <v>% of potential achieved</v>
      </c>
      <c r="P1287" s="254" t="str">
        <f>IF(ISBLANK(INDEX('Policy Characteristics'!J:J,MATCH($C1287,'Policy Characteristics'!$C:$C,0))),"",INDEX('Policy Characteristics'!J:J,MATCH($C1287,'Policy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87" s="254" t="str">
        <f>IF(ISBLANK(INDEX('Policy Characteristics'!K:K,MATCH($C1287,'Policy Characteristics'!$C:$C,0))),"",INDEX('Policy Characteristics'!K:K,MATCH($C1287,'Policy Characteristics'!$C:$C,0)))</f>
        <v/>
      </c>
      <c r="R1287" s="254" t="str">
        <f>IF(ISBLANK(INDEX('Policy Characteristics'!L:L,MATCH($C1287,'Policy Characteristics'!$C:$C,0))),"",INDEX('Policy Characteristics'!L:L,MATCH($C1287,'Policy Characteristics'!$C:$C,0)))</f>
        <v/>
      </c>
    </row>
    <row r="1288" spans="1:18" s="2" customFormat="1" x14ac:dyDescent="0.25">
      <c r="A1288" s="254" t="str">
        <f>IF(ISBLANK(INDEX('Policy Characteristics'!A:A,MATCH($C1288,'Policy Characteristics'!$C:$C,0))),"",INDEX('Policy Characteristics'!A:A,MATCH($C1288,'Policy Characteristics'!$C:$C,0)))</f>
        <v>Industry</v>
      </c>
      <c r="B1288" s="262" t="str">
        <f>IF(ISBLANK(INDEX('Policy Characteristics'!B:B,MATCH($C1288,'Policy Characteristics'!$C:$C,0))),"",INDEX('Policy Characteristics'!B:B,MATCH($C1288,'Policy Characteristics'!$C:$C,0)))</f>
        <v>Feedstock Shifting</v>
      </c>
      <c r="C1288" s="254" t="str">
        <f t="shared" si="66"/>
        <v>Fraction of Feedstock Shifted</v>
      </c>
      <c r="D1288" s="6" t="s">
        <v>3023</v>
      </c>
      <c r="E1288" s="45" t="s">
        <v>2671</v>
      </c>
      <c r="F1288" t="s">
        <v>2987</v>
      </c>
      <c r="G1288" s="45" t="s">
        <v>2676</v>
      </c>
      <c r="H1288" s="47">
        <f t="shared" si="67"/>
        <v>1287</v>
      </c>
      <c r="I1288" s="324" t="s">
        <v>41</v>
      </c>
      <c r="J1288" s="255" t="str">
        <f>IF(ISBLANK(INDEX('Policy Characteristics'!D:D,MATCH($C1288,'Policy Characteristics'!$C:$C,0))),"",INDEX('Policy Characteristics'!D:D,MATCH($C1288,'Policy Characteristics'!$C:$C,0)))</f>
        <v>Feedstock Shifting</v>
      </c>
      <c r="K1288" s="254" t="str">
        <f>IF(ISBLANK(INDEX('Policy Characteristics'!E:E,MATCH($C1288,'Policy Characteristics'!$C:$C,0))),"",INDEX('Policy Characteristics'!E:E,MATCH($C1288,'Policy Characteristics'!$C:$C,0)))</f>
        <v>indst feedstock shifting</v>
      </c>
      <c r="L1288" s="261">
        <f>IF(ISBLANK(INDEX('Policy Characteristics'!F:F,MATCH($C1288,'Policy Characteristics'!$C:$C,0))),"",INDEX('Policy Characteristics'!F:F,MATCH($C1288,'Policy Characteristics'!$C:$C,0)))</f>
        <v>0</v>
      </c>
      <c r="M1288" s="261">
        <f>IF(ISBLANK(INDEX('Policy Characteristics'!G:G,MATCH($C1288,'Policy Characteristics'!$C:$C,0))),"",INDEX('Policy Characteristics'!G:G,MATCH($C1288,'Policy Characteristics'!$C:$C,0)))</f>
        <v>1</v>
      </c>
      <c r="N1288" s="261">
        <f>IF(ISBLANK(INDEX('Policy Characteristics'!H:H,MATCH($C1288,'Policy Characteristics'!$C:$C,0))),"",INDEX('Policy Characteristics'!H:H,MATCH($C1288,'Policy Characteristics'!$C:$C,0)))</f>
        <v>0.01</v>
      </c>
      <c r="O1288" s="254" t="str">
        <f>IF(ISBLANK(INDEX('Policy Characteristics'!I:I,MATCH($C1288,'Policy Characteristics'!$C:$C,0))),"",INDEX('Policy Characteristics'!I:I,MATCH($C1288,'Policy Characteristics'!$C:$C,0)))</f>
        <v>% of potential achieved</v>
      </c>
      <c r="P1288" s="254" t="str">
        <f>IF(ISBLANK(INDEX('Policy Characteristics'!J:J,MATCH($C1288,'Policy Characteristics'!$C:$C,0))),"",INDEX('Policy Characteristics'!J:J,MATCH($C1288,'Policy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88" s="254" t="str">
        <f>IF(ISBLANK(INDEX('Policy Characteristics'!K:K,MATCH($C1288,'Policy Characteristics'!$C:$C,0))),"",INDEX('Policy Characteristics'!K:K,MATCH($C1288,'Policy Characteristics'!$C:$C,0)))</f>
        <v/>
      </c>
      <c r="R1288" s="254" t="str">
        <f>IF(ISBLANK(INDEX('Policy Characteristics'!L:L,MATCH($C1288,'Policy Characteristics'!$C:$C,0))),"",INDEX('Policy Characteristics'!L:L,MATCH($C1288,'Policy Characteristics'!$C:$C,0)))</f>
        <v/>
      </c>
    </row>
    <row r="1289" spans="1:18" s="2" customFormat="1" x14ac:dyDescent="0.25">
      <c r="A1289" s="254" t="str">
        <f>IF(ISBLANK(INDEX('Policy Characteristics'!A:A,MATCH($C1289,'Policy Characteristics'!$C:$C,0))),"",INDEX('Policy Characteristics'!A:A,MATCH($C1289,'Policy Characteristics'!$C:$C,0)))</f>
        <v>Industry</v>
      </c>
      <c r="B1289" s="262" t="str">
        <f>IF(ISBLANK(INDEX('Policy Characteristics'!B:B,MATCH($C1289,'Policy Characteristics'!$C:$C,0))),"",INDEX('Policy Characteristics'!B:B,MATCH($C1289,'Policy Characteristics'!$C:$C,0)))</f>
        <v>Feedstock Shifting</v>
      </c>
      <c r="C1289" s="254" t="str">
        <f t="shared" si="66"/>
        <v>Fraction of Feedstock Shifted</v>
      </c>
      <c r="D1289" s="6" t="s">
        <v>3024</v>
      </c>
      <c r="E1289" s="45" t="s">
        <v>2375</v>
      </c>
      <c r="F1289" t="s">
        <v>2546</v>
      </c>
      <c r="G1289" s="45" t="s">
        <v>2381</v>
      </c>
      <c r="H1289" s="47">
        <f t="shared" si="67"/>
        <v>1288</v>
      </c>
      <c r="I1289" s="324" t="s">
        <v>41</v>
      </c>
      <c r="J1289" s="255" t="str">
        <f>IF(ISBLANK(INDEX('Policy Characteristics'!D:D,MATCH($C1289,'Policy Characteristics'!$C:$C,0))),"",INDEX('Policy Characteristics'!D:D,MATCH($C1289,'Policy Characteristics'!$C:$C,0)))</f>
        <v>Feedstock Shifting</v>
      </c>
      <c r="K1289" s="254" t="str">
        <f>IF(ISBLANK(INDEX('Policy Characteristics'!E:E,MATCH($C1289,'Policy Characteristics'!$C:$C,0))),"",INDEX('Policy Characteristics'!E:E,MATCH($C1289,'Policy Characteristics'!$C:$C,0)))</f>
        <v>indst feedstock shifting</v>
      </c>
      <c r="L1289" s="261">
        <f>IF(ISBLANK(INDEX('Policy Characteristics'!F:F,MATCH($C1289,'Policy Characteristics'!$C:$C,0))),"",INDEX('Policy Characteristics'!F:F,MATCH($C1289,'Policy Characteristics'!$C:$C,0)))</f>
        <v>0</v>
      </c>
      <c r="M1289" s="261">
        <f>IF(ISBLANK(INDEX('Policy Characteristics'!G:G,MATCH($C1289,'Policy Characteristics'!$C:$C,0))),"",INDEX('Policy Characteristics'!G:G,MATCH($C1289,'Policy Characteristics'!$C:$C,0)))</f>
        <v>1</v>
      </c>
      <c r="N1289" s="261">
        <f>IF(ISBLANK(INDEX('Policy Characteristics'!H:H,MATCH($C1289,'Policy Characteristics'!$C:$C,0))),"",INDEX('Policy Characteristics'!H:H,MATCH($C1289,'Policy Characteristics'!$C:$C,0)))</f>
        <v>0.01</v>
      </c>
      <c r="O1289" s="254" t="str">
        <f>IF(ISBLANK(INDEX('Policy Characteristics'!I:I,MATCH($C1289,'Policy Characteristics'!$C:$C,0))),"",INDEX('Policy Characteristics'!I:I,MATCH($C1289,'Policy Characteristics'!$C:$C,0)))</f>
        <v>% of potential achieved</v>
      </c>
      <c r="P1289" s="254" t="str">
        <f>IF(ISBLANK(INDEX('Policy Characteristics'!J:J,MATCH($C1289,'Policy Characteristics'!$C:$C,0))),"",INDEX('Policy Characteristics'!J:J,MATCH($C1289,'Policy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89" s="254" t="str">
        <f>IF(ISBLANK(INDEX('Policy Characteristics'!K:K,MATCH($C1289,'Policy Characteristics'!$C:$C,0))),"",INDEX('Policy Characteristics'!K:K,MATCH($C1289,'Policy Characteristics'!$C:$C,0)))</f>
        <v/>
      </c>
      <c r="R1289" s="254" t="str">
        <f>IF(ISBLANK(INDEX('Policy Characteristics'!L:L,MATCH($C1289,'Policy Characteristics'!$C:$C,0))),"",INDEX('Policy Characteristics'!L:L,MATCH($C1289,'Policy Characteristics'!$C:$C,0)))</f>
        <v/>
      </c>
    </row>
    <row r="1290" spans="1:18" s="2" customFormat="1" x14ac:dyDescent="0.25">
      <c r="A1290" s="254" t="str">
        <f>IF(ISBLANK(INDEX('Policy Characteristics'!A:A,MATCH($C1290,'Policy Characteristics'!$C:$C,0))),"",INDEX('Policy Characteristics'!A:A,MATCH($C1290,'Policy Characteristics'!$C:$C,0)))</f>
        <v>Industry</v>
      </c>
      <c r="B1290" s="262" t="str">
        <f>IF(ISBLANK(INDEX('Policy Characteristics'!B:B,MATCH($C1290,'Policy Characteristics'!$C:$C,0))),"",INDEX('Policy Characteristics'!B:B,MATCH($C1290,'Policy Characteristics'!$C:$C,0)))</f>
        <v>Feedstock Shifting</v>
      </c>
      <c r="C1290" s="254" t="str">
        <f t="shared" si="66"/>
        <v>Fraction of Feedstock Shifted</v>
      </c>
      <c r="D1290" s="6" t="s">
        <v>3024</v>
      </c>
      <c r="E1290" s="45" t="s">
        <v>2376</v>
      </c>
      <c r="F1290" t="s">
        <v>2546</v>
      </c>
      <c r="G1290" s="45" t="s">
        <v>2384</v>
      </c>
      <c r="H1290" s="47">
        <f t="shared" si="67"/>
        <v>1289</v>
      </c>
      <c r="I1290" s="324" t="s">
        <v>41</v>
      </c>
      <c r="J1290" s="255" t="str">
        <f>IF(ISBLANK(INDEX('Policy Characteristics'!D:D,MATCH($C1290,'Policy Characteristics'!$C:$C,0))),"",INDEX('Policy Characteristics'!D:D,MATCH($C1290,'Policy Characteristics'!$C:$C,0)))</f>
        <v>Feedstock Shifting</v>
      </c>
      <c r="K1290" s="254" t="str">
        <f>IF(ISBLANK(INDEX('Policy Characteristics'!E:E,MATCH($C1290,'Policy Characteristics'!$C:$C,0))),"",INDEX('Policy Characteristics'!E:E,MATCH($C1290,'Policy Characteristics'!$C:$C,0)))</f>
        <v>indst feedstock shifting</v>
      </c>
      <c r="L1290" s="261">
        <f>IF(ISBLANK(INDEX('Policy Characteristics'!F:F,MATCH($C1290,'Policy Characteristics'!$C:$C,0))),"",INDEX('Policy Characteristics'!F:F,MATCH($C1290,'Policy Characteristics'!$C:$C,0)))</f>
        <v>0</v>
      </c>
      <c r="M1290" s="261">
        <f>IF(ISBLANK(INDEX('Policy Characteristics'!G:G,MATCH($C1290,'Policy Characteristics'!$C:$C,0))),"",INDEX('Policy Characteristics'!G:G,MATCH($C1290,'Policy Characteristics'!$C:$C,0)))</f>
        <v>1</v>
      </c>
      <c r="N1290" s="261">
        <f>IF(ISBLANK(INDEX('Policy Characteristics'!H:H,MATCH($C1290,'Policy Characteristics'!$C:$C,0))),"",INDEX('Policy Characteristics'!H:H,MATCH($C1290,'Policy Characteristics'!$C:$C,0)))</f>
        <v>0.01</v>
      </c>
      <c r="O1290" s="254" t="str">
        <f>IF(ISBLANK(INDEX('Policy Characteristics'!I:I,MATCH($C1290,'Policy Characteristics'!$C:$C,0))),"",INDEX('Policy Characteristics'!I:I,MATCH($C1290,'Policy Characteristics'!$C:$C,0)))</f>
        <v>% of potential achieved</v>
      </c>
      <c r="P1290" s="254" t="str">
        <f>IF(ISBLANK(INDEX('Policy Characteristics'!J:J,MATCH($C1290,'Policy Characteristics'!$C:$C,0))),"",INDEX('Policy Characteristics'!J:J,MATCH($C1290,'Policy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90" s="254" t="str">
        <f>IF(ISBLANK(INDEX('Policy Characteristics'!K:K,MATCH($C1290,'Policy Characteristics'!$C:$C,0))),"",INDEX('Policy Characteristics'!K:K,MATCH($C1290,'Policy Characteristics'!$C:$C,0)))</f>
        <v/>
      </c>
      <c r="R1290" s="254" t="str">
        <f>IF(ISBLANK(INDEX('Policy Characteristics'!L:L,MATCH($C1290,'Policy Characteristics'!$C:$C,0))),"",INDEX('Policy Characteristics'!L:L,MATCH($C1290,'Policy Characteristics'!$C:$C,0)))</f>
        <v/>
      </c>
    </row>
    <row r="1291" spans="1:18" s="2" customFormat="1" x14ac:dyDescent="0.25">
      <c r="A1291" s="254" t="str">
        <f>IF(ISBLANK(INDEX('Policy Characteristics'!A:A,MATCH($C1291,'Policy Characteristics'!$C:$C,0))),"",INDEX('Policy Characteristics'!A:A,MATCH($C1291,'Policy Characteristics'!$C:$C,0)))</f>
        <v>Industry</v>
      </c>
      <c r="B1291" s="262" t="str">
        <f>IF(ISBLANK(INDEX('Policy Characteristics'!B:B,MATCH($C1291,'Policy Characteristics'!$C:$C,0))),"",INDEX('Policy Characteristics'!B:B,MATCH($C1291,'Policy Characteristics'!$C:$C,0)))</f>
        <v>Feedstock Shifting</v>
      </c>
      <c r="C1291" s="254" t="str">
        <f t="shared" si="66"/>
        <v>Fraction of Feedstock Shifted</v>
      </c>
      <c r="D1291" s="6" t="s">
        <v>3024</v>
      </c>
      <c r="E1291" s="45" t="s">
        <v>2377</v>
      </c>
      <c r="F1291" t="s">
        <v>2546</v>
      </c>
      <c r="G1291" s="45" t="s">
        <v>2385</v>
      </c>
      <c r="H1291" s="47">
        <f t="shared" si="67"/>
        <v>1290</v>
      </c>
      <c r="I1291" s="324" t="s">
        <v>40</v>
      </c>
      <c r="J1291" s="255" t="str">
        <f>IF(ISBLANK(INDEX('Policy Characteristics'!D:D,MATCH($C1291,'Policy Characteristics'!$C:$C,0))),"",INDEX('Policy Characteristics'!D:D,MATCH($C1291,'Policy Characteristics'!$C:$C,0)))</f>
        <v>Feedstock Shifting</v>
      </c>
      <c r="K1291" s="254" t="str">
        <f>IF(ISBLANK(INDEX('Policy Characteristics'!E:E,MATCH($C1291,'Policy Characteristics'!$C:$C,0))),"",INDEX('Policy Characteristics'!E:E,MATCH($C1291,'Policy Characteristics'!$C:$C,0)))</f>
        <v>indst feedstock shifting</v>
      </c>
      <c r="L1291" s="261">
        <f>IF(ISBLANK(INDEX('Policy Characteristics'!F:F,MATCH($C1291,'Policy Characteristics'!$C:$C,0))),"",INDEX('Policy Characteristics'!F:F,MATCH($C1291,'Policy Characteristics'!$C:$C,0)))</f>
        <v>0</v>
      </c>
      <c r="M1291" s="261">
        <f>IF(ISBLANK(INDEX('Policy Characteristics'!G:G,MATCH($C1291,'Policy Characteristics'!$C:$C,0))),"",INDEX('Policy Characteristics'!G:G,MATCH($C1291,'Policy Characteristics'!$C:$C,0)))</f>
        <v>1</v>
      </c>
      <c r="N1291" s="261">
        <f>IF(ISBLANK(INDEX('Policy Characteristics'!H:H,MATCH($C1291,'Policy Characteristics'!$C:$C,0))),"",INDEX('Policy Characteristics'!H:H,MATCH($C1291,'Policy Characteristics'!$C:$C,0)))</f>
        <v>0.01</v>
      </c>
      <c r="O1291" s="254" t="str">
        <f>IF(ISBLANK(INDEX('Policy Characteristics'!I:I,MATCH($C1291,'Policy Characteristics'!$C:$C,0))),"",INDEX('Policy Characteristics'!I:I,MATCH($C1291,'Policy Characteristics'!$C:$C,0)))</f>
        <v>% of potential achieved</v>
      </c>
      <c r="P1291" s="254" t="str">
        <f>IF(ISBLANK(INDEX('Policy Characteristics'!J:J,MATCH($C1291,'Policy Characteristics'!$C:$C,0))),"",INDEX('Policy Characteristics'!J:J,MATCH($C1291,'Policy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91" s="254" t="str">
        <f>IF(ISBLANK(INDEX('Policy Characteristics'!K:K,MATCH($C1291,'Policy Characteristics'!$C:$C,0))),"",INDEX('Policy Characteristics'!K:K,MATCH($C1291,'Policy Characteristics'!$C:$C,0)))</f>
        <v/>
      </c>
      <c r="R1291" s="254" t="str">
        <f>IF(ISBLANK(INDEX('Policy Characteristics'!L:L,MATCH($C1291,'Policy Characteristics'!$C:$C,0))),"",INDEX('Policy Characteristics'!L:L,MATCH($C1291,'Policy Characteristics'!$C:$C,0)))</f>
        <v/>
      </c>
    </row>
    <row r="1292" spans="1:18" s="2" customFormat="1" x14ac:dyDescent="0.25">
      <c r="A1292" s="254" t="str">
        <f>IF(ISBLANK(INDEX('Policy Characteristics'!A:A,MATCH($C1292,'Policy Characteristics'!$C:$C,0))),"",INDEX('Policy Characteristics'!A:A,MATCH($C1292,'Policy Characteristics'!$C:$C,0)))</f>
        <v>Industry</v>
      </c>
      <c r="B1292" s="262" t="str">
        <f>IF(ISBLANK(INDEX('Policy Characteristics'!B:B,MATCH($C1292,'Policy Characteristics'!$C:$C,0))),"",INDEX('Policy Characteristics'!B:B,MATCH($C1292,'Policy Characteristics'!$C:$C,0)))</f>
        <v>Feedstock Shifting</v>
      </c>
      <c r="C1292" s="254" t="str">
        <f t="shared" si="66"/>
        <v>Fraction of Feedstock Shifted</v>
      </c>
      <c r="D1292" s="6" t="s">
        <v>3024</v>
      </c>
      <c r="E1292" s="45" t="s">
        <v>2378</v>
      </c>
      <c r="F1292" t="s">
        <v>2546</v>
      </c>
      <c r="G1292" s="45" t="s">
        <v>2382</v>
      </c>
      <c r="H1292" s="47">
        <f t="shared" si="67"/>
        <v>1291</v>
      </c>
      <c r="I1292" s="324" t="s">
        <v>41</v>
      </c>
      <c r="J1292" s="255" t="str">
        <f>IF(ISBLANK(INDEX('Policy Characteristics'!D:D,MATCH($C1292,'Policy Characteristics'!$C:$C,0))),"",INDEX('Policy Characteristics'!D:D,MATCH($C1292,'Policy Characteristics'!$C:$C,0)))</f>
        <v>Feedstock Shifting</v>
      </c>
      <c r="K1292" s="254" t="str">
        <f>IF(ISBLANK(INDEX('Policy Characteristics'!E:E,MATCH($C1292,'Policy Characteristics'!$C:$C,0))),"",INDEX('Policy Characteristics'!E:E,MATCH($C1292,'Policy Characteristics'!$C:$C,0)))</f>
        <v>indst feedstock shifting</v>
      </c>
      <c r="L1292" s="261">
        <f>IF(ISBLANK(INDEX('Policy Characteristics'!F:F,MATCH($C1292,'Policy Characteristics'!$C:$C,0))),"",INDEX('Policy Characteristics'!F:F,MATCH($C1292,'Policy Characteristics'!$C:$C,0)))</f>
        <v>0</v>
      </c>
      <c r="M1292" s="261">
        <f>IF(ISBLANK(INDEX('Policy Characteristics'!G:G,MATCH($C1292,'Policy Characteristics'!$C:$C,0))),"",INDEX('Policy Characteristics'!G:G,MATCH($C1292,'Policy Characteristics'!$C:$C,0)))</f>
        <v>1</v>
      </c>
      <c r="N1292" s="261">
        <f>IF(ISBLANK(INDEX('Policy Characteristics'!H:H,MATCH($C1292,'Policy Characteristics'!$C:$C,0))),"",INDEX('Policy Characteristics'!H:H,MATCH($C1292,'Policy Characteristics'!$C:$C,0)))</f>
        <v>0.01</v>
      </c>
      <c r="O1292" s="254" t="str">
        <f>IF(ISBLANK(INDEX('Policy Characteristics'!I:I,MATCH($C1292,'Policy Characteristics'!$C:$C,0))),"",INDEX('Policy Characteristics'!I:I,MATCH($C1292,'Policy Characteristics'!$C:$C,0)))</f>
        <v>% of potential achieved</v>
      </c>
      <c r="P1292" s="254" t="str">
        <f>IF(ISBLANK(INDEX('Policy Characteristics'!J:J,MATCH($C1292,'Policy Characteristics'!$C:$C,0))),"",INDEX('Policy Characteristics'!J:J,MATCH($C1292,'Policy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92" s="254" t="str">
        <f>IF(ISBLANK(INDEX('Policy Characteristics'!K:K,MATCH($C1292,'Policy Characteristics'!$C:$C,0))),"",INDEX('Policy Characteristics'!K:K,MATCH($C1292,'Policy Characteristics'!$C:$C,0)))</f>
        <v/>
      </c>
      <c r="R1292" s="254" t="str">
        <f>IF(ISBLANK(INDEX('Policy Characteristics'!L:L,MATCH($C1292,'Policy Characteristics'!$C:$C,0))),"",INDEX('Policy Characteristics'!L:L,MATCH($C1292,'Policy Characteristics'!$C:$C,0)))</f>
        <v/>
      </c>
    </row>
    <row r="1293" spans="1:18" s="2" customFormat="1" x14ac:dyDescent="0.25">
      <c r="A1293" s="254" t="str">
        <f>IF(ISBLANK(INDEX('Policy Characteristics'!A:A,MATCH($C1293,'Policy Characteristics'!$C:$C,0))),"",INDEX('Policy Characteristics'!A:A,MATCH($C1293,'Policy Characteristics'!$C:$C,0)))</f>
        <v>Industry</v>
      </c>
      <c r="B1293" s="262" t="str">
        <f>IF(ISBLANK(INDEX('Policy Characteristics'!B:B,MATCH($C1293,'Policy Characteristics'!$C:$C,0))),"",INDEX('Policy Characteristics'!B:B,MATCH($C1293,'Policy Characteristics'!$C:$C,0)))</f>
        <v>Feedstock Shifting</v>
      </c>
      <c r="C1293" s="254" t="str">
        <f t="shared" si="66"/>
        <v>Fraction of Feedstock Shifted</v>
      </c>
      <c r="D1293" s="6" t="s">
        <v>3024</v>
      </c>
      <c r="E1293" s="45" t="s">
        <v>2379</v>
      </c>
      <c r="F1293" t="s">
        <v>2546</v>
      </c>
      <c r="G1293" s="45" t="s">
        <v>2383</v>
      </c>
      <c r="H1293" s="47">
        <f t="shared" si="67"/>
        <v>1292</v>
      </c>
      <c r="I1293" s="324" t="s">
        <v>41</v>
      </c>
      <c r="J1293" s="255" t="str">
        <f>IF(ISBLANK(INDEX('Policy Characteristics'!D:D,MATCH($C1293,'Policy Characteristics'!$C:$C,0))),"",INDEX('Policy Characteristics'!D:D,MATCH($C1293,'Policy Characteristics'!$C:$C,0)))</f>
        <v>Feedstock Shifting</v>
      </c>
      <c r="K1293" s="254" t="str">
        <f>IF(ISBLANK(INDEX('Policy Characteristics'!E:E,MATCH($C1293,'Policy Characteristics'!$C:$C,0))),"",INDEX('Policy Characteristics'!E:E,MATCH($C1293,'Policy Characteristics'!$C:$C,0)))</f>
        <v>indst feedstock shifting</v>
      </c>
      <c r="L1293" s="261">
        <f>IF(ISBLANK(INDEX('Policy Characteristics'!F:F,MATCH($C1293,'Policy Characteristics'!$C:$C,0))),"",INDEX('Policy Characteristics'!F:F,MATCH($C1293,'Policy Characteristics'!$C:$C,0)))</f>
        <v>0</v>
      </c>
      <c r="M1293" s="261">
        <f>IF(ISBLANK(INDEX('Policy Characteristics'!G:G,MATCH($C1293,'Policy Characteristics'!$C:$C,0))),"",INDEX('Policy Characteristics'!G:G,MATCH($C1293,'Policy Characteristics'!$C:$C,0)))</f>
        <v>1</v>
      </c>
      <c r="N1293" s="261">
        <f>IF(ISBLANK(INDEX('Policy Characteristics'!H:H,MATCH($C1293,'Policy Characteristics'!$C:$C,0))),"",INDEX('Policy Characteristics'!H:H,MATCH($C1293,'Policy Characteristics'!$C:$C,0)))</f>
        <v>0.01</v>
      </c>
      <c r="O1293" s="254" t="str">
        <f>IF(ISBLANK(INDEX('Policy Characteristics'!I:I,MATCH($C1293,'Policy Characteristics'!$C:$C,0))),"",INDEX('Policy Characteristics'!I:I,MATCH($C1293,'Policy Characteristics'!$C:$C,0)))</f>
        <v>% of potential achieved</v>
      </c>
      <c r="P1293" s="254" t="str">
        <f>IF(ISBLANK(INDEX('Policy Characteristics'!J:J,MATCH($C1293,'Policy Characteristics'!$C:$C,0))),"",INDEX('Policy Characteristics'!J:J,MATCH($C1293,'Policy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93" s="254" t="str">
        <f>IF(ISBLANK(INDEX('Policy Characteristics'!K:K,MATCH($C1293,'Policy Characteristics'!$C:$C,0))),"",INDEX('Policy Characteristics'!K:K,MATCH($C1293,'Policy Characteristics'!$C:$C,0)))</f>
        <v/>
      </c>
      <c r="R1293" s="254" t="str">
        <f>IF(ISBLANK(INDEX('Policy Characteristics'!L:L,MATCH($C1293,'Policy Characteristics'!$C:$C,0))),"",INDEX('Policy Characteristics'!L:L,MATCH($C1293,'Policy Characteristics'!$C:$C,0)))</f>
        <v/>
      </c>
    </row>
    <row r="1294" spans="1:18" s="2" customFormat="1" x14ac:dyDescent="0.25">
      <c r="A1294" s="254" t="str">
        <f>IF(ISBLANK(INDEX('Policy Characteristics'!A:A,MATCH($C1294,'Policy Characteristics'!$C:$C,0))),"",INDEX('Policy Characteristics'!A:A,MATCH($C1294,'Policy Characteristics'!$C:$C,0)))</f>
        <v>Industry</v>
      </c>
      <c r="B1294" s="262" t="str">
        <f>IF(ISBLANK(INDEX('Policy Characteristics'!B:B,MATCH($C1294,'Policy Characteristics'!$C:$C,0))),"",INDEX('Policy Characteristics'!B:B,MATCH($C1294,'Policy Characteristics'!$C:$C,0)))</f>
        <v>Feedstock Shifting</v>
      </c>
      <c r="C1294" s="254" t="str">
        <f t="shared" si="66"/>
        <v>Fraction of Feedstock Shifted</v>
      </c>
      <c r="D1294" s="6" t="s">
        <v>3024</v>
      </c>
      <c r="E1294" s="45" t="s">
        <v>2380</v>
      </c>
      <c r="F1294" t="s">
        <v>2546</v>
      </c>
      <c r="G1294" s="45" t="s">
        <v>2386</v>
      </c>
      <c r="H1294" s="47">
        <f t="shared" si="67"/>
        <v>1293</v>
      </c>
      <c r="I1294" s="324" t="s">
        <v>41</v>
      </c>
      <c r="J1294" s="255" t="str">
        <f>IF(ISBLANK(INDEX('Policy Characteristics'!D:D,MATCH($C1294,'Policy Characteristics'!$C:$C,0))),"",INDEX('Policy Characteristics'!D:D,MATCH($C1294,'Policy Characteristics'!$C:$C,0)))</f>
        <v>Feedstock Shifting</v>
      </c>
      <c r="K1294" s="254" t="str">
        <f>IF(ISBLANK(INDEX('Policy Characteristics'!E:E,MATCH($C1294,'Policy Characteristics'!$C:$C,0))),"",INDEX('Policy Characteristics'!E:E,MATCH($C1294,'Policy Characteristics'!$C:$C,0)))</f>
        <v>indst feedstock shifting</v>
      </c>
      <c r="L1294" s="261">
        <f>IF(ISBLANK(INDEX('Policy Characteristics'!F:F,MATCH($C1294,'Policy Characteristics'!$C:$C,0))),"",INDEX('Policy Characteristics'!F:F,MATCH($C1294,'Policy Characteristics'!$C:$C,0)))</f>
        <v>0</v>
      </c>
      <c r="M1294" s="261">
        <f>IF(ISBLANK(INDEX('Policy Characteristics'!G:G,MATCH($C1294,'Policy Characteristics'!$C:$C,0))),"",INDEX('Policy Characteristics'!G:G,MATCH($C1294,'Policy Characteristics'!$C:$C,0)))</f>
        <v>1</v>
      </c>
      <c r="N1294" s="261">
        <f>IF(ISBLANK(INDEX('Policy Characteristics'!H:H,MATCH($C1294,'Policy Characteristics'!$C:$C,0))),"",INDEX('Policy Characteristics'!H:H,MATCH($C1294,'Policy Characteristics'!$C:$C,0)))</f>
        <v>0.01</v>
      </c>
      <c r="O1294" s="254" t="str">
        <f>IF(ISBLANK(INDEX('Policy Characteristics'!I:I,MATCH($C1294,'Policy Characteristics'!$C:$C,0))),"",INDEX('Policy Characteristics'!I:I,MATCH($C1294,'Policy Characteristics'!$C:$C,0)))</f>
        <v>% of potential achieved</v>
      </c>
      <c r="P1294" s="254" t="str">
        <f>IF(ISBLANK(INDEX('Policy Characteristics'!J:J,MATCH($C1294,'Policy Characteristics'!$C:$C,0))),"",INDEX('Policy Characteristics'!J:J,MATCH($C1294,'Policy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94" s="254" t="str">
        <f>IF(ISBLANK(INDEX('Policy Characteristics'!K:K,MATCH($C1294,'Policy Characteristics'!$C:$C,0))),"",INDEX('Policy Characteristics'!K:K,MATCH($C1294,'Policy Characteristics'!$C:$C,0)))</f>
        <v/>
      </c>
      <c r="R1294" s="254" t="str">
        <f>IF(ISBLANK(INDEX('Policy Characteristics'!L:L,MATCH($C1294,'Policy Characteristics'!$C:$C,0))),"",INDEX('Policy Characteristics'!L:L,MATCH($C1294,'Policy Characteristics'!$C:$C,0)))</f>
        <v/>
      </c>
    </row>
    <row r="1295" spans="1:18" s="2" customFormat="1" x14ac:dyDescent="0.25">
      <c r="A1295" s="254" t="str">
        <f>IF(ISBLANK(INDEX('Policy Characteristics'!A:A,MATCH($C1295,'Policy Characteristics'!$C:$C,0))),"",INDEX('Policy Characteristics'!A:A,MATCH($C1295,'Policy Characteristics'!$C:$C,0)))</f>
        <v>Industry</v>
      </c>
      <c r="B1295" s="262" t="str">
        <f>IF(ISBLANK(INDEX('Policy Characteristics'!B:B,MATCH($C1295,'Policy Characteristics'!$C:$C,0))),"",INDEX('Policy Characteristics'!B:B,MATCH($C1295,'Policy Characteristics'!$C:$C,0)))</f>
        <v>Feedstock Shifting</v>
      </c>
      <c r="C1295" s="254" t="str">
        <f t="shared" si="66"/>
        <v>Fraction of Feedstock Shifted</v>
      </c>
      <c r="D1295" s="6" t="s">
        <v>3024</v>
      </c>
      <c r="E1295" s="45" t="s">
        <v>2672</v>
      </c>
      <c r="F1295" t="s">
        <v>2546</v>
      </c>
      <c r="G1295" s="45" t="s">
        <v>2675</v>
      </c>
      <c r="H1295" s="47">
        <f t="shared" si="67"/>
        <v>1294</v>
      </c>
      <c r="I1295" s="324" t="s">
        <v>41</v>
      </c>
      <c r="J1295" s="255" t="str">
        <f>IF(ISBLANK(INDEX('Policy Characteristics'!D:D,MATCH($C1295,'Policy Characteristics'!$C:$C,0))),"",INDEX('Policy Characteristics'!D:D,MATCH($C1295,'Policy Characteristics'!$C:$C,0)))</f>
        <v>Feedstock Shifting</v>
      </c>
      <c r="K1295" s="254" t="str">
        <f>IF(ISBLANK(INDEX('Policy Characteristics'!E:E,MATCH($C1295,'Policy Characteristics'!$C:$C,0))),"",INDEX('Policy Characteristics'!E:E,MATCH($C1295,'Policy Characteristics'!$C:$C,0)))</f>
        <v>indst feedstock shifting</v>
      </c>
      <c r="L1295" s="261">
        <f>IF(ISBLANK(INDEX('Policy Characteristics'!F:F,MATCH($C1295,'Policy Characteristics'!$C:$C,0))),"",INDEX('Policy Characteristics'!F:F,MATCH($C1295,'Policy Characteristics'!$C:$C,0)))</f>
        <v>0</v>
      </c>
      <c r="M1295" s="261">
        <f>IF(ISBLANK(INDEX('Policy Characteristics'!G:G,MATCH($C1295,'Policy Characteristics'!$C:$C,0))),"",INDEX('Policy Characteristics'!G:G,MATCH($C1295,'Policy Characteristics'!$C:$C,0)))</f>
        <v>1</v>
      </c>
      <c r="N1295" s="261">
        <f>IF(ISBLANK(INDEX('Policy Characteristics'!H:H,MATCH($C1295,'Policy Characteristics'!$C:$C,0))),"",INDEX('Policy Characteristics'!H:H,MATCH($C1295,'Policy Characteristics'!$C:$C,0)))</f>
        <v>0.01</v>
      </c>
      <c r="O1295" s="254" t="str">
        <f>IF(ISBLANK(INDEX('Policy Characteristics'!I:I,MATCH($C1295,'Policy Characteristics'!$C:$C,0))),"",INDEX('Policy Characteristics'!I:I,MATCH($C1295,'Policy Characteristics'!$C:$C,0)))</f>
        <v>% of potential achieved</v>
      </c>
      <c r="P1295" s="254" t="str">
        <f>IF(ISBLANK(INDEX('Policy Characteristics'!J:J,MATCH($C1295,'Policy Characteristics'!$C:$C,0))),"",INDEX('Policy Characteristics'!J:J,MATCH($C1295,'Policy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95" s="254" t="str">
        <f>IF(ISBLANK(INDEX('Policy Characteristics'!K:K,MATCH($C1295,'Policy Characteristics'!$C:$C,0))),"",INDEX('Policy Characteristics'!K:K,MATCH($C1295,'Policy Characteristics'!$C:$C,0)))</f>
        <v/>
      </c>
      <c r="R1295" s="254" t="str">
        <f>IF(ISBLANK(INDEX('Policy Characteristics'!L:L,MATCH($C1295,'Policy Characteristics'!$C:$C,0))),"",INDEX('Policy Characteristics'!L:L,MATCH($C1295,'Policy Characteristics'!$C:$C,0)))</f>
        <v/>
      </c>
    </row>
    <row r="1296" spans="1:18" s="2" customFormat="1" x14ac:dyDescent="0.25">
      <c r="A1296" s="254" t="str">
        <f>IF(ISBLANK(INDEX('Policy Characteristics'!A:A,MATCH($C1296,'Policy Characteristics'!$C:$C,0))),"",INDEX('Policy Characteristics'!A:A,MATCH($C1296,'Policy Characteristics'!$C:$C,0)))</f>
        <v>Industry</v>
      </c>
      <c r="B1296" s="262" t="str">
        <f>IF(ISBLANK(INDEX('Policy Characteristics'!B:B,MATCH($C1296,'Policy Characteristics'!$C:$C,0))),"",INDEX('Policy Characteristics'!B:B,MATCH($C1296,'Policy Characteristics'!$C:$C,0)))</f>
        <v>Feedstock Shifting</v>
      </c>
      <c r="C1296" s="254" t="str">
        <f t="shared" si="66"/>
        <v>Fraction of Feedstock Shifted</v>
      </c>
      <c r="D1296" s="6" t="s">
        <v>3024</v>
      </c>
      <c r="E1296" s="45" t="s">
        <v>2673</v>
      </c>
      <c r="F1296" t="s">
        <v>2546</v>
      </c>
      <c r="G1296" s="45" t="s">
        <v>2677</v>
      </c>
      <c r="H1296" s="47">
        <f t="shared" si="67"/>
        <v>1295</v>
      </c>
      <c r="I1296" s="324" t="s">
        <v>41</v>
      </c>
      <c r="J1296" s="255" t="str">
        <f>IF(ISBLANK(INDEX('Policy Characteristics'!D:D,MATCH($C1296,'Policy Characteristics'!$C:$C,0))),"",INDEX('Policy Characteristics'!D:D,MATCH($C1296,'Policy Characteristics'!$C:$C,0)))</f>
        <v>Feedstock Shifting</v>
      </c>
      <c r="K1296" s="254" t="str">
        <f>IF(ISBLANK(INDEX('Policy Characteristics'!E:E,MATCH($C1296,'Policy Characteristics'!$C:$C,0))),"",INDEX('Policy Characteristics'!E:E,MATCH($C1296,'Policy Characteristics'!$C:$C,0)))</f>
        <v>indst feedstock shifting</v>
      </c>
      <c r="L1296" s="261">
        <f>IF(ISBLANK(INDEX('Policy Characteristics'!F:F,MATCH($C1296,'Policy Characteristics'!$C:$C,0))),"",INDEX('Policy Characteristics'!F:F,MATCH($C1296,'Policy Characteristics'!$C:$C,0)))</f>
        <v>0</v>
      </c>
      <c r="M1296" s="261">
        <f>IF(ISBLANK(INDEX('Policy Characteristics'!G:G,MATCH($C1296,'Policy Characteristics'!$C:$C,0))),"",INDEX('Policy Characteristics'!G:G,MATCH($C1296,'Policy Characteristics'!$C:$C,0)))</f>
        <v>1</v>
      </c>
      <c r="N1296" s="261">
        <f>IF(ISBLANK(INDEX('Policy Characteristics'!H:H,MATCH($C1296,'Policy Characteristics'!$C:$C,0))),"",INDEX('Policy Characteristics'!H:H,MATCH($C1296,'Policy Characteristics'!$C:$C,0)))</f>
        <v>0.01</v>
      </c>
      <c r="O1296" s="254" t="str">
        <f>IF(ISBLANK(INDEX('Policy Characteristics'!I:I,MATCH($C1296,'Policy Characteristics'!$C:$C,0))),"",INDEX('Policy Characteristics'!I:I,MATCH($C1296,'Policy Characteristics'!$C:$C,0)))</f>
        <v>% of potential achieved</v>
      </c>
      <c r="P1296" s="254" t="str">
        <f>IF(ISBLANK(INDEX('Policy Characteristics'!J:J,MATCH($C1296,'Policy Characteristics'!$C:$C,0))),"",INDEX('Policy Characteristics'!J:J,MATCH($C1296,'Policy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96" s="254" t="str">
        <f>IF(ISBLANK(INDEX('Policy Characteristics'!K:K,MATCH($C1296,'Policy Characteristics'!$C:$C,0))),"",INDEX('Policy Characteristics'!K:K,MATCH($C1296,'Policy Characteristics'!$C:$C,0)))</f>
        <v/>
      </c>
      <c r="R1296" s="254" t="str">
        <f>IF(ISBLANK(INDEX('Policy Characteristics'!L:L,MATCH($C1296,'Policy Characteristics'!$C:$C,0))),"",INDEX('Policy Characteristics'!L:L,MATCH($C1296,'Policy Characteristics'!$C:$C,0)))</f>
        <v/>
      </c>
    </row>
    <row r="1297" spans="1:18" s="2" customFormat="1" x14ac:dyDescent="0.25">
      <c r="A1297" s="254" t="str">
        <f>IF(ISBLANK(INDEX('Policy Characteristics'!A:A,MATCH($C1297,'Policy Characteristics'!$C:$C,0))),"",INDEX('Policy Characteristics'!A:A,MATCH($C1297,'Policy Characteristics'!$C:$C,0)))</f>
        <v>Industry</v>
      </c>
      <c r="B1297" s="262" t="str">
        <f>IF(ISBLANK(INDEX('Policy Characteristics'!B:B,MATCH($C1297,'Policy Characteristics'!$C:$C,0))),"",INDEX('Policy Characteristics'!B:B,MATCH($C1297,'Policy Characteristics'!$C:$C,0)))</f>
        <v>Feedstock Shifting</v>
      </c>
      <c r="C1297" s="254" t="str">
        <f t="shared" si="66"/>
        <v>Fraction of Feedstock Shifted</v>
      </c>
      <c r="D1297" s="6" t="s">
        <v>3024</v>
      </c>
      <c r="E1297" s="45" t="s">
        <v>2674</v>
      </c>
      <c r="F1297" t="s">
        <v>2546</v>
      </c>
      <c r="G1297" s="45" t="s">
        <v>2678</v>
      </c>
      <c r="H1297" s="47">
        <f t="shared" si="67"/>
        <v>1296</v>
      </c>
      <c r="I1297" s="324" t="s">
        <v>41</v>
      </c>
      <c r="J1297" s="255" t="str">
        <f>IF(ISBLANK(INDEX('Policy Characteristics'!D:D,MATCH($C1297,'Policy Characteristics'!$C:$C,0))),"",INDEX('Policy Characteristics'!D:D,MATCH($C1297,'Policy Characteristics'!$C:$C,0)))</f>
        <v>Feedstock Shifting</v>
      </c>
      <c r="K1297" s="254" t="str">
        <f>IF(ISBLANK(INDEX('Policy Characteristics'!E:E,MATCH($C1297,'Policy Characteristics'!$C:$C,0))),"",INDEX('Policy Characteristics'!E:E,MATCH($C1297,'Policy Characteristics'!$C:$C,0)))</f>
        <v>indst feedstock shifting</v>
      </c>
      <c r="L1297" s="261">
        <f>IF(ISBLANK(INDEX('Policy Characteristics'!F:F,MATCH($C1297,'Policy Characteristics'!$C:$C,0))),"",INDEX('Policy Characteristics'!F:F,MATCH($C1297,'Policy Characteristics'!$C:$C,0)))</f>
        <v>0</v>
      </c>
      <c r="M1297" s="261">
        <f>IF(ISBLANK(INDEX('Policy Characteristics'!G:G,MATCH($C1297,'Policy Characteristics'!$C:$C,0))),"",INDEX('Policy Characteristics'!G:G,MATCH($C1297,'Policy Characteristics'!$C:$C,0)))</f>
        <v>1</v>
      </c>
      <c r="N1297" s="261">
        <f>IF(ISBLANK(INDEX('Policy Characteristics'!H:H,MATCH($C1297,'Policy Characteristics'!$C:$C,0))),"",INDEX('Policy Characteristics'!H:H,MATCH($C1297,'Policy Characteristics'!$C:$C,0)))</f>
        <v>0.01</v>
      </c>
      <c r="O1297" s="254" t="str">
        <f>IF(ISBLANK(INDEX('Policy Characteristics'!I:I,MATCH($C1297,'Policy Characteristics'!$C:$C,0))),"",INDEX('Policy Characteristics'!I:I,MATCH($C1297,'Policy Characteristics'!$C:$C,0)))</f>
        <v>% of potential achieved</v>
      </c>
      <c r="P1297" s="254" t="str">
        <f>IF(ISBLANK(INDEX('Policy Characteristics'!J:J,MATCH($C1297,'Policy Characteristics'!$C:$C,0))),"",INDEX('Policy Characteristics'!J:J,MATCH($C1297,'Policy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97" s="254" t="str">
        <f>IF(ISBLANK(INDEX('Policy Characteristics'!K:K,MATCH($C1297,'Policy Characteristics'!$C:$C,0))),"",INDEX('Policy Characteristics'!K:K,MATCH($C1297,'Policy Characteristics'!$C:$C,0)))</f>
        <v/>
      </c>
      <c r="R1297" s="254" t="str">
        <f>IF(ISBLANK(INDEX('Policy Characteristics'!L:L,MATCH($C1297,'Policy Characteristics'!$C:$C,0))),"",INDEX('Policy Characteristics'!L:L,MATCH($C1297,'Policy Characteristics'!$C:$C,0)))</f>
        <v/>
      </c>
    </row>
    <row r="1298" spans="1:18" s="2" customFormat="1" x14ac:dyDescent="0.25">
      <c r="A1298" s="254" t="str">
        <f>IF(ISBLANK(INDEX('Policy Characteristics'!A:A,MATCH($C1298,'Policy Characteristics'!$C:$C,0))),"",INDEX('Policy Characteristics'!A:A,MATCH($C1298,'Policy Characteristics'!$C:$C,0)))</f>
        <v>Industry</v>
      </c>
      <c r="B1298" s="262" t="str">
        <f>IF(ISBLANK(INDEX('Policy Characteristics'!B:B,MATCH($C1298,'Policy Characteristics'!$C:$C,0))),"",INDEX('Policy Characteristics'!B:B,MATCH($C1298,'Policy Characteristics'!$C:$C,0)))</f>
        <v>Feedstock Shifting</v>
      </c>
      <c r="C1298" s="254" t="str">
        <f t="shared" si="66"/>
        <v>Fraction of Feedstock Shifted</v>
      </c>
      <c r="D1298" s="6" t="s">
        <v>3024</v>
      </c>
      <c r="E1298" s="45" t="s">
        <v>2671</v>
      </c>
      <c r="F1298" t="s">
        <v>2546</v>
      </c>
      <c r="G1298" s="45" t="s">
        <v>2676</v>
      </c>
      <c r="H1298" s="47">
        <f t="shared" si="67"/>
        <v>1297</v>
      </c>
      <c r="I1298" s="324" t="s">
        <v>41</v>
      </c>
      <c r="J1298" s="255" t="str">
        <f>IF(ISBLANK(INDEX('Policy Characteristics'!D:D,MATCH($C1298,'Policy Characteristics'!$C:$C,0))),"",INDEX('Policy Characteristics'!D:D,MATCH($C1298,'Policy Characteristics'!$C:$C,0)))</f>
        <v>Feedstock Shifting</v>
      </c>
      <c r="K1298" s="254" t="str">
        <f>IF(ISBLANK(INDEX('Policy Characteristics'!E:E,MATCH($C1298,'Policy Characteristics'!$C:$C,0))),"",INDEX('Policy Characteristics'!E:E,MATCH($C1298,'Policy Characteristics'!$C:$C,0)))</f>
        <v>indst feedstock shifting</v>
      </c>
      <c r="L1298" s="261">
        <f>IF(ISBLANK(INDEX('Policy Characteristics'!F:F,MATCH($C1298,'Policy Characteristics'!$C:$C,0))),"",INDEX('Policy Characteristics'!F:F,MATCH($C1298,'Policy Characteristics'!$C:$C,0)))</f>
        <v>0</v>
      </c>
      <c r="M1298" s="261">
        <f>IF(ISBLANK(INDEX('Policy Characteristics'!G:G,MATCH($C1298,'Policy Characteristics'!$C:$C,0))),"",INDEX('Policy Characteristics'!G:G,MATCH($C1298,'Policy Characteristics'!$C:$C,0)))</f>
        <v>1</v>
      </c>
      <c r="N1298" s="261">
        <f>IF(ISBLANK(INDEX('Policy Characteristics'!H:H,MATCH($C1298,'Policy Characteristics'!$C:$C,0))),"",INDEX('Policy Characteristics'!H:H,MATCH($C1298,'Policy Characteristics'!$C:$C,0)))</f>
        <v>0.01</v>
      </c>
      <c r="O1298" s="254" t="str">
        <f>IF(ISBLANK(INDEX('Policy Characteristics'!I:I,MATCH($C1298,'Policy Characteristics'!$C:$C,0))),"",INDEX('Policy Characteristics'!I:I,MATCH($C1298,'Policy Characteristics'!$C:$C,0)))</f>
        <v>% of potential achieved</v>
      </c>
      <c r="P1298" s="254" t="str">
        <f>IF(ISBLANK(INDEX('Policy Characteristics'!J:J,MATCH($C1298,'Policy Characteristics'!$C:$C,0))),"",INDEX('Policy Characteristics'!J:J,MATCH($C1298,'Policy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98" s="254" t="str">
        <f>IF(ISBLANK(INDEX('Policy Characteristics'!K:K,MATCH($C1298,'Policy Characteristics'!$C:$C,0))),"",INDEX('Policy Characteristics'!K:K,MATCH($C1298,'Policy Characteristics'!$C:$C,0)))</f>
        <v/>
      </c>
      <c r="R1298" s="254" t="str">
        <f>IF(ISBLANK(INDEX('Policy Characteristics'!L:L,MATCH($C1298,'Policy Characteristics'!$C:$C,0))),"",INDEX('Policy Characteristics'!L:L,MATCH($C1298,'Policy Characteristics'!$C:$C,0)))</f>
        <v/>
      </c>
    </row>
    <row r="1299" spans="1:18" s="2" customFormat="1" x14ac:dyDescent="0.25">
      <c r="A1299" s="254" t="str">
        <f>IF(ISBLANK(INDEX('Policy Characteristics'!A:A,MATCH($C1299,'Policy Characteristics'!$C:$C,0))),"",INDEX('Policy Characteristics'!A:A,MATCH($C1299,'Policy Characteristics'!$C:$C,0)))</f>
        <v>Industry</v>
      </c>
      <c r="B1299" s="262" t="str">
        <f>IF(ISBLANK(INDEX('Policy Characteristics'!B:B,MATCH($C1299,'Policy Characteristics'!$C:$C,0))),"",INDEX('Policy Characteristics'!B:B,MATCH($C1299,'Policy Characteristics'!$C:$C,0)))</f>
        <v>Feedstock Shifting</v>
      </c>
      <c r="C1299" s="254" t="str">
        <f t="shared" si="66"/>
        <v>Fraction of Feedstock Shifted</v>
      </c>
      <c r="D1299" s="6" t="s">
        <v>3025</v>
      </c>
      <c r="E1299" s="45" t="s">
        <v>2375</v>
      </c>
      <c r="F1299" t="s">
        <v>2988</v>
      </c>
      <c r="G1299" s="45" t="s">
        <v>2381</v>
      </c>
      <c r="H1299" s="47">
        <f t="shared" si="67"/>
        <v>1298</v>
      </c>
      <c r="I1299" s="324" t="s">
        <v>41</v>
      </c>
      <c r="J1299" s="255" t="str">
        <f>IF(ISBLANK(INDEX('Policy Characteristics'!D:D,MATCH($C1299,'Policy Characteristics'!$C:$C,0))),"",INDEX('Policy Characteristics'!D:D,MATCH($C1299,'Policy Characteristics'!$C:$C,0)))</f>
        <v>Feedstock Shifting</v>
      </c>
      <c r="K1299" s="254" t="str">
        <f>IF(ISBLANK(INDEX('Policy Characteristics'!E:E,MATCH($C1299,'Policy Characteristics'!$C:$C,0))),"",INDEX('Policy Characteristics'!E:E,MATCH($C1299,'Policy Characteristics'!$C:$C,0)))</f>
        <v>indst feedstock shifting</v>
      </c>
      <c r="L1299" s="261">
        <f>IF(ISBLANK(INDEX('Policy Characteristics'!F:F,MATCH($C1299,'Policy Characteristics'!$C:$C,0))),"",INDEX('Policy Characteristics'!F:F,MATCH($C1299,'Policy Characteristics'!$C:$C,0)))</f>
        <v>0</v>
      </c>
      <c r="M1299" s="261">
        <f>IF(ISBLANK(INDEX('Policy Characteristics'!G:G,MATCH($C1299,'Policy Characteristics'!$C:$C,0))),"",INDEX('Policy Characteristics'!G:G,MATCH($C1299,'Policy Characteristics'!$C:$C,0)))</f>
        <v>1</v>
      </c>
      <c r="N1299" s="261">
        <f>IF(ISBLANK(INDEX('Policy Characteristics'!H:H,MATCH($C1299,'Policy Characteristics'!$C:$C,0))),"",INDEX('Policy Characteristics'!H:H,MATCH($C1299,'Policy Characteristics'!$C:$C,0)))</f>
        <v>0.01</v>
      </c>
      <c r="O1299" s="254" t="str">
        <f>IF(ISBLANK(INDEX('Policy Characteristics'!I:I,MATCH($C1299,'Policy Characteristics'!$C:$C,0))),"",INDEX('Policy Characteristics'!I:I,MATCH($C1299,'Policy Characteristics'!$C:$C,0)))</f>
        <v>% of potential achieved</v>
      </c>
      <c r="P1299" s="254" t="str">
        <f>IF(ISBLANK(INDEX('Policy Characteristics'!J:J,MATCH($C1299,'Policy Characteristics'!$C:$C,0))),"",INDEX('Policy Characteristics'!J:J,MATCH($C1299,'Policy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299" s="254" t="str">
        <f>IF(ISBLANK(INDEX('Policy Characteristics'!K:K,MATCH($C1299,'Policy Characteristics'!$C:$C,0))),"",INDEX('Policy Characteristics'!K:K,MATCH($C1299,'Policy Characteristics'!$C:$C,0)))</f>
        <v/>
      </c>
      <c r="R1299" s="254" t="str">
        <f>IF(ISBLANK(INDEX('Policy Characteristics'!L:L,MATCH($C1299,'Policy Characteristics'!$C:$C,0))),"",INDEX('Policy Characteristics'!L:L,MATCH($C1299,'Policy Characteristics'!$C:$C,0)))</f>
        <v/>
      </c>
    </row>
    <row r="1300" spans="1:18" s="2" customFormat="1" x14ac:dyDescent="0.25">
      <c r="A1300" s="254" t="str">
        <f>IF(ISBLANK(INDEX('Policy Characteristics'!A:A,MATCH($C1300,'Policy Characteristics'!$C:$C,0))),"",INDEX('Policy Characteristics'!A:A,MATCH($C1300,'Policy Characteristics'!$C:$C,0)))</f>
        <v>Industry</v>
      </c>
      <c r="B1300" s="262" t="str">
        <f>IF(ISBLANK(INDEX('Policy Characteristics'!B:B,MATCH($C1300,'Policy Characteristics'!$C:$C,0))),"",INDEX('Policy Characteristics'!B:B,MATCH($C1300,'Policy Characteristics'!$C:$C,0)))</f>
        <v>Feedstock Shifting</v>
      </c>
      <c r="C1300" s="254" t="str">
        <f t="shared" si="66"/>
        <v>Fraction of Feedstock Shifted</v>
      </c>
      <c r="D1300" s="6" t="s">
        <v>3025</v>
      </c>
      <c r="E1300" s="45" t="s">
        <v>2376</v>
      </c>
      <c r="F1300" t="s">
        <v>2988</v>
      </c>
      <c r="G1300" s="45" t="s">
        <v>2384</v>
      </c>
      <c r="H1300" s="47">
        <f t="shared" si="67"/>
        <v>1299</v>
      </c>
      <c r="I1300" s="324" t="s">
        <v>41</v>
      </c>
      <c r="J1300" s="255" t="str">
        <f>IF(ISBLANK(INDEX('Policy Characteristics'!D:D,MATCH($C1300,'Policy Characteristics'!$C:$C,0))),"",INDEX('Policy Characteristics'!D:D,MATCH($C1300,'Policy Characteristics'!$C:$C,0)))</f>
        <v>Feedstock Shifting</v>
      </c>
      <c r="K1300" s="254" t="str">
        <f>IF(ISBLANK(INDEX('Policy Characteristics'!E:E,MATCH($C1300,'Policy Characteristics'!$C:$C,0))),"",INDEX('Policy Characteristics'!E:E,MATCH($C1300,'Policy Characteristics'!$C:$C,0)))</f>
        <v>indst feedstock shifting</v>
      </c>
      <c r="L1300" s="261">
        <f>IF(ISBLANK(INDEX('Policy Characteristics'!F:F,MATCH($C1300,'Policy Characteristics'!$C:$C,0))),"",INDEX('Policy Characteristics'!F:F,MATCH($C1300,'Policy Characteristics'!$C:$C,0)))</f>
        <v>0</v>
      </c>
      <c r="M1300" s="261">
        <f>IF(ISBLANK(INDEX('Policy Characteristics'!G:G,MATCH($C1300,'Policy Characteristics'!$C:$C,0))),"",INDEX('Policy Characteristics'!G:G,MATCH($C1300,'Policy Characteristics'!$C:$C,0)))</f>
        <v>1</v>
      </c>
      <c r="N1300" s="261">
        <f>IF(ISBLANK(INDEX('Policy Characteristics'!H:H,MATCH($C1300,'Policy Characteristics'!$C:$C,0))),"",INDEX('Policy Characteristics'!H:H,MATCH($C1300,'Policy Characteristics'!$C:$C,0)))</f>
        <v>0.01</v>
      </c>
      <c r="O1300" s="254" t="str">
        <f>IF(ISBLANK(INDEX('Policy Characteristics'!I:I,MATCH($C1300,'Policy Characteristics'!$C:$C,0))),"",INDEX('Policy Characteristics'!I:I,MATCH($C1300,'Policy Characteristics'!$C:$C,0)))</f>
        <v>% of potential achieved</v>
      </c>
      <c r="P1300" s="254" t="str">
        <f>IF(ISBLANK(INDEX('Policy Characteristics'!J:J,MATCH($C1300,'Policy Characteristics'!$C:$C,0))),"",INDEX('Policy Characteristics'!J:J,MATCH($C1300,'Policy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00" s="254" t="str">
        <f>IF(ISBLANK(INDEX('Policy Characteristics'!K:K,MATCH($C1300,'Policy Characteristics'!$C:$C,0))),"",INDEX('Policy Characteristics'!K:K,MATCH($C1300,'Policy Characteristics'!$C:$C,0)))</f>
        <v/>
      </c>
      <c r="R1300" s="254" t="str">
        <f>IF(ISBLANK(INDEX('Policy Characteristics'!L:L,MATCH($C1300,'Policy Characteristics'!$C:$C,0))),"",INDEX('Policy Characteristics'!L:L,MATCH($C1300,'Policy Characteristics'!$C:$C,0)))</f>
        <v/>
      </c>
    </row>
    <row r="1301" spans="1:18" s="2" customFormat="1" x14ac:dyDescent="0.25">
      <c r="A1301" s="254" t="str">
        <f>IF(ISBLANK(INDEX('Policy Characteristics'!A:A,MATCH($C1301,'Policy Characteristics'!$C:$C,0))),"",INDEX('Policy Characteristics'!A:A,MATCH($C1301,'Policy Characteristics'!$C:$C,0)))</f>
        <v>Industry</v>
      </c>
      <c r="B1301" s="262" t="str">
        <f>IF(ISBLANK(INDEX('Policy Characteristics'!B:B,MATCH($C1301,'Policy Characteristics'!$C:$C,0))),"",INDEX('Policy Characteristics'!B:B,MATCH($C1301,'Policy Characteristics'!$C:$C,0)))</f>
        <v>Feedstock Shifting</v>
      </c>
      <c r="C1301" s="254" t="str">
        <f t="shared" si="66"/>
        <v>Fraction of Feedstock Shifted</v>
      </c>
      <c r="D1301" s="6" t="s">
        <v>3025</v>
      </c>
      <c r="E1301" s="45" t="s">
        <v>2377</v>
      </c>
      <c r="F1301" t="s">
        <v>2988</v>
      </c>
      <c r="G1301" s="45" t="s">
        <v>2385</v>
      </c>
      <c r="H1301" s="47">
        <f t="shared" si="67"/>
        <v>1300</v>
      </c>
      <c r="I1301" s="324" t="s">
        <v>41</v>
      </c>
      <c r="J1301" s="255" t="str">
        <f>IF(ISBLANK(INDEX('Policy Characteristics'!D:D,MATCH($C1301,'Policy Characteristics'!$C:$C,0))),"",INDEX('Policy Characteristics'!D:D,MATCH($C1301,'Policy Characteristics'!$C:$C,0)))</f>
        <v>Feedstock Shifting</v>
      </c>
      <c r="K1301" s="254" t="str">
        <f>IF(ISBLANK(INDEX('Policy Characteristics'!E:E,MATCH($C1301,'Policy Characteristics'!$C:$C,0))),"",INDEX('Policy Characteristics'!E:E,MATCH($C1301,'Policy Characteristics'!$C:$C,0)))</f>
        <v>indst feedstock shifting</v>
      </c>
      <c r="L1301" s="261">
        <f>IF(ISBLANK(INDEX('Policy Characteristics'!F:F,MATCH($C1301,'Policy Characteristics'!$C:$C,0))),"",INDEX('Policy Characteristics'!F:F,MATCH($C1301,'Policy Characteristics'!$C:$C,0)))</f>
        <v>0</v>
      </c>
      <c r="M1301" s="261">
        <f>IF(ISBLANK(INDEX('Policy Characteristics'!G:G,MATCH($C1301,'Policy Characteristics'!$C:$C,0))),"",INDEX('Policy Characteristics'!G:G,MATCH($C1301,'Policy Characteristics'!$C:$C,0)))</f>
        <v>1</v>
      </c>
      <c r="N1301" s="261">
        <f>IF(ISBLANK(INDEX('Policy Characteristics'!H:H,MATCH($C1301,'Policy Characteristics'!$C:$C,0))),"",INDEX('Policy Characteristics'!H:H,MATCH($C1301,'Policy Characteristics'!$C:$C,0)))</f>
        <v>0.01</v>
      </c>
      <c r="O1301" s="254" t="str">
        <f>IF(ISBLANK(INDEX('Policy Characteristics'!I:I,MATCH($C1301,'Policy Characteristics'!$C:$C,0))),"",INDEX('Policy Characteristics'!I:I,MATCH($C1301,'Policy Characteristics'!$C:$C,0)))</f>
        <v>% of potential achieved</v>
      </c>
      <c r="P1301" s="254" t="str">
        <f>IF(ISBLANK(INDEX('Policy Characteristics'!J:J,MATCH($C1301,'Policy Characteristics'!$C:$C,0))),"",INDEX('Policy Characteristics'!J:J,MATCH($C1301,'Policy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01" s="254" t="str">
        <f>IF(ISBLANK(INDEX('Policy Characteristics'!K:K,MATCH($C1301,'Policy Characteristics'!$C:$C,0))),"",INDEX('Policy Characteristics'!K:K,MATCH($C1301,'Policy Characteristics'!$C:$C,0)))</f>
        <v/>
      </c>
      <c r="R1301" s="254" t="str">
        <f>IF(ISBLANK(INDEX('Policy Characteristics'!L:L,MATCH($C1301,'Policy Characteristics'!$C:$C,0))),"",INDEX('Policy Characteristics'!L:L,MATCH($C1301,'Policy Characteristics'!$C:$C,0)))</f>
        <v/>
      </c>
    </row>
    <row r="1302" spans="1:18" s="2" customFormat="1" x14ac:dyDescent="0.25">
      <c r="A1302" s="254" t="str">
        <f>IF(ISBLANK(INDEX('Policy Characteristics'!A:A,MATCH($C1302,'Policy Characteristics'!$C:$C,0))),"",INDEX('Policy Characteristics'!A:A,MATCH($C1302,'Policy Characteristics'!$C:$C,0)))</f>
        <v>Industry</v>
      </c>
      <c r="B1302" s="262" t="str">
        <f>IF(ISBLANK(INDEX('Policy Characteristics'!B:B,MATCH($C1302,'Policy Characteristics'!$C:$C,0))),"",INDEX('Policy Characteristics'!B:B,MATCH($C1302,'Policy Characteristics'!$C:$C,0)))</f>
        <v>Feedstock Shifting</v>
      </c>
      <c r="C1302" s="254" t="str">
        <f t="shared" si="66"/>
        <v>Fraction of Feedstock Shifted</v>
      </c>
      <c r="D1302" s="6" t="s">
        <v>3025</v>
      </c>
      <c r="E1302" s="45" t="s">
        <v>2378</v>
      </c>
      <c r="F1302" t="s">
        <v>2988</v>
      </c>
      <c r="G1302" s="45" t="s">
        <v>2382</v>
      </c>
      <c r="H1302" s="47">
        <f t="shared" si="67"/>
        <v>1301</v>
      </c>
      <c r="I1302" s="324" t="s">
        <v>41</v>
      </c>
      <c r="J1302" s="255" t="str">
        <f>IF(ISBLANK(INDEX('Policy Characteristics'!D:D,MATCH($C1302,'Policy Characteristics'!$C:$C,0))),"",INDEX('Policy Characteristics'!D:D,MATCH($C1302,'Policy Characteristics'!$C:$C,0)))</f>
        <v>Feedstock Shifting</v>
      </c>
      <c r="K1302" s="254" t="str">
        <f>IF(ISBLANK(INDEX('Policy Characteristics'!E:E,MATCH($C1302,'Policy Characteristics'!$C:$C,0))),"",INDEX('Policy Characteristics'!E:E,MATCH($C1302,'Policy Characteristics'!$C:$C,0)))</f>
        <v>indst feedstock shifting</v>
      </c>
      <c r="L1302" s="261">
        <f>IF(ISBLANK(INDEX('Policy Characteristics'!F:F,MATCH($C1302,'Policy Characteristics'!$C:$C,0))),"",INDEX('Policy Characteristics'!F:F,MATCH($C1302,'Policy Characteristics'!$C:$C,0)))</f>
        <v>0</v>
      </c>
      <c r="M1302" s="261">
        <f>IF(ISBLANK(INDEX('Policy Characteristics'!G:G,MATCH($C1302,'Policy Characteristics'!$C:$C,0))),"",INDEX('Policy Characteristics'!G:G,MATCH($C1302,'Policy Characteristics'!$C:$C,0)))</f>
        <v>1</v>
      </c>
      <c r="N1302" s="261">
        <f>IF(ISBLANK(INDEX('Policy Characteristics'!H:H,MATCH($C1302,'Policy Characteristics'!$C:$C,0))),"",INDEX('Policy Characteristics'!H:H,MATCH($C1302,'Policy Characteristics'!$C:$C,0)))</f>
        <v>0.01</v>
      </c>
      <c r="O1302" s="254" t="str">
        <f>IF(ISBLANK(INDEX('Policy Characteristics'!I:I,MATCH($C1302,'Policy Characteristics'!$C:$C,0))),"",INDEX('Policy Characteristics'!I:I,MATCH($C1302,'Policy Characteristics'!$C:$C,0)))</f>
        <v>% of potential achieved</v>
      </c>
      <c r="P1302" s="254" t="str">
        <f>IF(ISBLANK(INDEX('Policy Characteristics'!J:J,MATCH($C1302,'Policy Characteristics'!$C:$C,0))),"",INDEX('Policy Characteristics'!J:J,MATCH($C1302,'Policy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02" s="254" t="str">
        <f>IF(ISBLANK(INDEX('Policy Characteristics'!K:K,MATCH($C1302,'Policy Characteristics'!$C:$C,0))),"",INDEX('Policy Characteristics'!K:K,MATCH($C1302,'Policy Characteristics'!$C:$C,0)))</f>
        <v/>
      </c>
      <c r="R1302" s="254" t="str">
        <f>IF(ISBLANK(INDEX('Policy Characteristics'!L:L,MATCH($C1302,'Policy Characteristics'!$C:$C,0))),"",INDEX('Policy Characteristics'!L:L,MATCH($C1302,'Policy Characteristics'!$C:$C,0)))</f>
        <v/>
      </c>
    </row>
    <row r="1303" spans="1:18" s="2" customFormat="1" x14ac:dyDescent="0.25">
      <c r="A1303" s="254" t="str">
        <f>IF(ISBLANK(INDEX('Policy Characteristics'!A:A,MATCH($C1303,'Policy Characteristics'!$C:$C,0))),"",INDEX('Policy Characteristics'!A:A,MATCH($C1303,'Policy Characteristics'!$C:$C,0)))</f>
        <v>Industry</v>
      </c>
      <c r="B1303" s="262" t="str">
        <f>IF(ISBLANK(INDEX('Policy Characteristics'!B:B,MATCH($C1303,'Policy Characteristics'!$C:$C,0))),"",INDEX('Policy Characteristics'!B:B,MATCH($C1303,'Policy Characteristics'!$C:$C,0)))</f>
        <v>Feedstock Shifting</v>
      </c>
      <c r="C1303" s="254" t="str">
        <f t="shared" si="66"/>
        <v>Fraction of Feedstock Shifted</v>
      </c>
      <c r="D1303" s="6" t="s">
        <v>3025</v>
      </c>
      <c r="E1303" s="45" t="s">
        <v>2379</v>
      </c>
      <c r="F1303" t="s">
        <v>2988</v>
      </c>
      <c r="G1303" s="45" t="s">
        <v>2383</v>
      </c>
      <c r="H1303" s="47">
        <f t="shared" si="67"/>
        <v>1302</v>
      </c>
      <c r="I1303" s="324" t="s">
        <v>41</v>
      </c>
      <c r="J1303" s="255" t="str">
        <f>IF(ISBLANK(INDEX('Policy Characteristics'!D:D,MATCH($C1303,'Policy Characteristics'!$C:$C,0))),"",INDEX('Policy Characteristics'!D:D,MATCH($C1303,'Policy Characteristics'!$C:$C,0)))</f>
        <v>Feedstock Shifting</v>
      </c>
      <c r="K1303" s="254" t="str">
        <f>IF(ISBLANK(INDEX('Policy Characteristics'!E:E,MATCH($C1303,'Policy Characteristics'!$C:$C,0))),"",INDEX('Policy Characteristics'!E:E,MATCH($C1303,'Policy Characteristics'!$C:$C,0)))</f>
        <v>indst feedstock shifting</v>
      </c>
      <c r="L1303" s="261">
        <f>IF(ISBLANK(INDEX('Policy Characteristics'!F:F,MATCH($C1303,'Policy Characteristics'!$C:$C,0))),"",INDEX('Policy Characteristics'!F:F,MATCH($C1303,'Policy Characteristics'!$C:$C,0)))</f>
        <v>0</v>
      </c>
      <c r="M1303" s="261">
        <f>IF(ISBLANK(INDEX('Policy Characteristics'!G:G,MATCH($C1303,'Policy Characteristics'!$C:$C,0))),"",INDEX('Policy Characteristics'!G:G,MATCH($C1303,'Policy Characteristics'!$C:$C,0)))</f>
        <v>1</v>
      </c>
      <c r="N1303" s="261">
        <f>IF(ISBLANK(INDEX('Policy Characteristics'!H:H,MATCH($C1303,'Policy Characteristics'!$C:$C,0))),"",INDEX('Policy Characteristics'!H:H,MATCH($C1303,'Policy Characteristics'!$C:$C,0)))</f>
        <v>0.01</v>
      </c>
      <c r="O1303" s="254" t="str">
        <f>IF(ISBLANK(INDEX('Policy Characteristics'!I:I,MATCH($C1303,'Policy Characteristics'!$C:$C,0))),"",INDEX('Policy Characteristics'!I:I,MATCH($C1303,'Policy Characteristics'!$C:$C,0)))</f>
        <v>% of potential achieved</v>
      </c>
      <c r="P1303" s="254" t="str">
        <f>IF(ISBLANK(INDEX('Policy Characteristics'!J:J,MATCH($C1303,'Policy Characteristics'!$C:$C,0))),"",INDEX('Policy Characteristics'!J:J,MATCH($C1303,'Policy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03" s="254" t="str">
        <f>IF(ISBLANK(INDEX('Policy Characteristics'!K:K,MATCH($C1303,'Policy Characteristics'!$C:$C,0))),"",INDEX('Policy Characteristics'!K:K,MATCH($C1303,'Policy Characteristics'!$C:$C,0)))</f>
        <v/>
      </c>
      <c r="R1303" s="254" t="str">
        <f>IF(ISBLANK(INDEX('Policy Characteristics'!L:L,MATCH($C1303,'Policy Characteristics'!$C:$C,0))),"",INDEX('Policy Characteristics'!L:L,MATCH($C1303,'Policy Characteristics'!$C:$C,0)))</f>
        <v/>
      </c>
    </row>
    <row r="1304" spans="1:18" s="2" customFormat="1" x14ac:dyDescent="0.25">
      <c r="A1304" s="254" t="str">
        <f>IF(ISBLANK(INDEX('Policy Characteristics'!A:A,MATCH($C1304,'Policy Characteristics'!$C:$C,0))),"",INDEX('Policy Characteristics'!A:A,MATCH($C1304,'Policy Characteristics'!$C:$C,0)))</f>
        <v>Industry</v>
      </c>
      <c r="B1304" s="262" t="str">
        <f>IF(ISBLANK(INDEX('Policy Characteristics'!B:B,MATCH($C1304,'Policy Characteristics'!$C:$C,0))),"",INDEX('Policy Characteristics'!B:B,MATCH($C1304,'Policy Characteristics'!$C:$C,0)))</f>
        <v>Feedstock Shifting</v>
      </c>
      <c r="C1304" s="254" t="str">
        <f t="shared" si="66"/>
        <v>Fraction of Feedstock Shifted</v>
      </c>
      <c r="D1304" s="6" t="s">
        <v>3025</v>
      </c>
      <c r="E1304" s="45" t="s">
        <v>2380</v>
      </c>
      <c r="F1304" t="s">
        <v>2988</v>
      </c>
      <c r="G1304" s="45" t="s">
        <v>2386</v>
      </c>
      <c r="H1304" s="47">
        <f t="shared" si="67"/>
        <v>1303</v>
      </c>
      <c r="I1304" s="324" t="s">
        <v>41</v>
      </c>
      <c r="J1304" s="255" t="str">
        <f>IF(ISBLANK(INDEX('Policy Characteristics'!D:D,MATCH($C1304,'Policy Characteristics'!$C:$C,0))),"",INDEX('Policy Characteristics'!D:D,MATCH($C1304,'Policy Characteristics'!$C:$C,0)))</f>
        <v>Feedstock Shifting</v>
      </c>
      <c r="K1304" s="254" t="str">
        <f>IF(ISBLANK(INDEX('Policy Characteristics'!E:E,MATCH($C1304,'Policy Characteristics'!$C:$C,0))),"",INDEX('Policy Characteristics'!E:E,MATCH($C1304,'Policy Characteristics'!$C:$C,0)))</f>
        <v>indst feedstock shifting</v>
      </c>
      <c r="L1304" s="261">
        <f>IF(ISBLANK(INDEX('Policy Characteristics'!F:F,MATCH($C1304,'Policy Characteristics'!$C:$C,0))),"",INDEX('Policy Characteristics'!F:F,MATCH($C1304,'Policy Characteristics'!$C:$C,0)))</f>
        <v>0</v>
      </c>
      <c r="M1304" s="261">
        <f>IF(ISBLANK(INDEX('Policy Characteristics'!G:G,MATCH($C1304,'Policy Characteristics'!$C:$C,0))),"",INDEX('Policy Characteristics'!G:G,MATCH($C1304,'Policy Characteristics'!$C:$C,0)))</f>
        <v>1</v>
      </c>
      <c r="N1304" s="261">
        <f>IF(ISBLANK(INDEX('Policy Characteristics'!H:H,MATCH($C1304,'Policy Characteristics'!$C:$C,0))),"",INDEX('Policy Characteristics'!H:H,MATCH($C1304,'Policy Characteristics'!$C:$C,0)))</f>
        <v>0.01</v>
      </c>
      <c r="O1304" s="254" t="str">
        <f>IF(ISBLANK(INDEX('Policy Characteristics'!I:I,MATCH($C1304,'Policy Characteristics'!$C:$C,0))),"",INDEX('Policy Characteristics'!I:I,MATCH($C1304,'Policy Characteristics'!$C:$C,0)))</f>
        <v>% of potential achieved</v>
      </c>
      <c r="P1304" s="254" t="str">
        <f>IF(ISBLANK(INDEX('Policy Characteristics'!J:J,MATCH($C1304,'Policy Characteristics'!$C:$C,0))),"",INDEX('Policy Characteristics'!J:J,MATCH($C1304,'Policy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04" s="254" t="str">
        <f>IF(ISBLANK(INDEX('Policy Characteristics'!K:K,MATCH($C1304,'Policy Characteristics'!$C:$C,0))),"",INDEX('Policy Characteristics'!K:K,MATCH($C1304,'Policy Characteristics'!$C:$C,0)))</f>
        <v/>
      </c>
      <c r="R1304" s="254" t="str">
        <f>IF(ISBLANK(INDEX('Policy Characteristics'!L:L,MATCH($C1304,'Policy Characteristics'!$C:$C,0))),"",INDEX('Policy Characteristics'!L:L,MATCH($C1304,'Policy Characteristics'!$C:$C,0)))</f>
        <v/>
      </c>
    </row>
    <row r="1305" spans="1:18" s="2" customFormat="1" x14ac:dyDescent="0.25">
      <c r="A1305" s="254" t="str">
        <f>IF(ISBLANK(INDEX('Policy Characteristics'!A:A,MATCH($C1305,'Policy Characteristics'!$C:$C,0))),"",INDEX('Policy Characteristics'!A:A,MATCH($C1305,'Policy Characteristics'!$C:$C,0)))</f>
        <v>Industry</v>
      </c>
      <c r="B1305" s="262" t="str">
        <f>IF(ISBLANK(INDEX('Policy Characteristics'!B:B,MATCH($C1305,'Policy Characteristics'!$C:$C,0))),"",INDEX('Policy Characteristics'!B:B,MATCH($C1305,'Policy Characteristics'!$C:$C,0)))</f>
        <v>Feedstock Shifting</v>
      </c>
      <c r="C1305" s="254" t="str">
        <f t="shared" si="66"/>
        <v>Fraction of Feedstock Shifted</v>
      </c>
      <c r="D1305" s="6" t="s">
        <v>3025</v>
      </c>
      <c r="E1305" s="45" t="s">
        <v>2672</v>
      </c>
      <c r="F1305" t="s">
        <v>2988</v>
      </c>
      <c r="G1305" s="45" t="s">
        <v>2675</v>
      </c>
      <c r="H1305" s="47">
        <f t="shared" si="67"/>
        <v>1304</v>
      </c>
      <c r="I1305" s="324" t="s">
        <v>41</v>
      </c>
      <c r="J1305" s="255" t="str">
        <f>IF(ISBLANK(INDEX('Policy Characteristics'!D:D,MATCH($C1305,'Policy Characteristics'!$C:$C,0))),"",INDEX('Policy Characteristics'!D:D,MATCH($C1305,'Policy Characteristics'!$C:$C,0)))</f>
        <v>Feedstock Shifting</v>
      </c>
      <c r="K1305" s="254" t="str">
        <f>IF(ISBLANK(INDEX('Policy Characteristics'!E:E,MATCH($C1305,'Policy Characteristics'!$C:$C,0))),"",INDEX('Policy Characteristics'!E:E,MATCH($C1305,'Policy Characteristics'!$C:$C,0)))</f>
        <v>indst feedstock shifting</v>
      </c>
      <c r="L1305" s="261">
        <f>IF(ISBLANK(INDEX('Policy Characteristics'!F:F,MATCH($C1305,'Policy Characteristics'!$C:$C,0))),"",INDEX('Policy Characteristics'!F:F,MATCH($C1305,'Policy Characteristics'!$C:$C,0)))</f>
        <v>0</v>
      </c>
      <c r="M1305" s="261">
        <f>IF(ISBLANK(INDEX('Policy Characteristics'!G:G,MATCH($C1305,'Policy Characteristics'!$C:$C,0))),"",INDEX('Policy Characteristics'!G:G,MATCH($C1305,'Policy Characteristics'!$C:$C,0)))</f>
        <v>1</v>
      </c>
      <c r="N1305" s="261">
        <f>IF(ISBLANK(INDEX('Policy Characteristics'!H:H,MATCH($C1305,'Policy Characteristics'!$C:$C,0))),"",INDEX('Policy Characteristics'!H:H,MATCH($C1305,'Policy Characteristics'!$C:$C,0)))</f>
        <v>0.01</v>
      </c>
      <c r="O1305" s="254" t="str">
        <f>IF(ISBLANK(INDEX('Policy Characteristics'!I:I,MATCH($C1305,'Policy Characteristics'!$C:$C,0))),"",INDEX('Policy Characteristics'!I:I,MATCH($C1305,'Policy Characteristics'!$C:$C,0)))</f>
        <v>% of potential achieved</v>
      </c>
      <c r="P1305" s="254" t="str">
        <f>IF(ISBLANK(INDEX('Policy Characteristics'!J:J,MATCH($C1305,'Policy Characteristics'!$C:$C,0))),"",INDEX('Policy Characteristics'!J:J,MATCH($C1305,'Policy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05" s="254" t="str">
        <f>IF(ISBLANK(INDEX('Policy Characteristics'!K:K,MATCH($C1305,'Policy Characteristics'!$C:$C,0))),"",INDEX('Policy Characteristics'!K:K,MATCH($C1305,'Policy Characteristics'!$C:$C,0)))</f>
        <v/>
      </c>
      <c r="R1305" s="254" t="str">
        <f>IF(ISBLANK(INDEX('Policy Characteristics'!L:L,MATCH($C1305,'Policy Characteristics'!$C:$C,0))),"",INDEX('Policy Characteristics'!L:L,MATCH($C1305,'Policy Characteristics'!$C:$C,0)))</f>
        <v/>
      </c>
    </row>
    <row r="1306" spans="1:18" s="2" customFormat="1" x14ac:dyDescent="0.25">
      <c r="A1306" s="254" t="str">
        <f>IF(ISBLANK(INDEX('Policy Characteristics'!A:A,MATCH($C1306,'Policy Characteristics'!$C:$C,0))),"",INDEX('Policy Characteristics'!A:A,MATCH($C1306,'Policy Characteristics'!$C:$C,0)))</f>
        <v>Industry</v>
      </c>
      <c r="B1306" s="262" t="str">
        <f>IF(ISBLANK(INDEX('Policy Characteristics'!B:B,MATCH($C1306,'Policy Characteristics'!$C:$C,0))),"",INDEX('Policy Characteristics'!B:B,MATCH($C1306,'Policy Characteristics'!$C:$C,0)))</f>
        <v>Feedstock Shifting</v>
      </c>
      <c r="C1306" s="254" t="str">
        <f t="shared" si="66"/>
        <v>Fraction of Feedstock Shifted</v>
      </c>
      <c r="D1306" s="6" t="s">
        <v>3025</v>
      </c>
      <c r="E1306" s="45" t="s">
        <v>2673</v>
      </c>
      <c r="F1306" t="s">
        <v>2988</v>
      </c>
      <c r="G1306" s="45" t="s">
        <v>2677</v>
      </c>
      <c r="H1306" s="47">
        <f t="shared" si="67"/>
        <v>1305</v>
      </c>
      <c r="I1306" s="324" t="s">
        <v>41</v>
      </c>
      <c r="J1306" s="255" t="str">
        <f>IF(ISBLANK(INDEX('Policy Characteristics'!D:D,MATCH($C1306,'Policy Characteristics'!$C:$C,0))),"",INDEX('Policy Characteristics'!D:D,MATCH($C1306,'Policy Characteristics'!$C:$C,0)))</f>
        <v>Feedstock Shifting</v>
      </c>
      <c r="K1306" s="254" t="str">
        <f>IF(ISBLANK(INDEX('Policy Characteristics'!E:E,MATCH($C1306,'Policy Characteristics'!$C:$C,0))),"",INDEX('Policy Characteristics'!E:E,MATCH($C1306,'Policy Characteristics'!$C:$C,0)))</f>
        <v>indst feedstock shifting</v>
      </c>
      <c r="L1306" s="261">
        <f>IF(ISBLANK(INDEX('Policy Characteristics'!F:F,MATCH($C1306,'Policy Characteristics'!$C:$C,0))),"",INDEX('Policy Characteristics'!F:F,MATCH($C1306,'Policy Characteristics'!$C:$C,0)))</f>
        <v>0</v>
      </c>
      <c r="M1306" s="261">
        <f>IF(ISBLANK(INDEX('Policy Characteristics'!G:G,MATCH($C1306,'Policy Characteristics'!$C:$C,0))),"",INDEX('Policy Characteristics'!G:G,MATCH($C1306,'Policy Characteristics'!$C:$C,0)))</f>
        <v>1</v>
      </c>
      <c r="N1306" s="261">
        <f>IF(ISBLANK(INDEX('Policy Characteristics'!H:H,MATCH($C1306,'Policy Characteristics'!$C:$C,0))),"",INDEX('Policy Characteristics'!H:H,MATCH($C1306,'Policy Characteristics'!$C:$C,0)))</f>
        <v>0.01</v>
      </c>
      <c r="O1306" s="254" t="str">
        <f>IF(ISBLANK(INDEX('Policy Characteristics'!I:I,MATCH($C1306,'Policy Characteristics'!$C:$C,0))),"",INDEX('Policy Characteristics'!I:I,MATCH($C1306,'Policy Characteristics'!$C:$C,0)))</f>
        <v>% of potential achieved</v>
      </c>
      <c r="P1306" s="254" t="str">
        <f>IF(ISBLANK(INDEX('Policy Characteristics'!J:J,MATCH($C1306,'Policy Characteristics'!$C:$C,0))),"",INDEX('Policy Characteristics'!J:J,MATCH($C1306,'Policy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06" s="254" t="str">
        <f>IF(ISBLANK(INDEX('Policy Characteristics'!K:K,MATCH($C1306,'Policy Characteristics'!$C:$C,0))),"",INDEX('Policy Characteristics'!K:K,MATCH($C1306,'Policy Characteristics'!$C:$C,0)))</f>
        <v/>
      </c>
      <c r="R1306" s="254" t="str">
        <f>IF(ISBLANK(INDEX('Policy Characteristics'!L:L,MATCH($C1306,'Policy Characteristics'!$C:$C,0))),"",INDEX('Policy Characteristics'!L:L,MATCH($C1306,'Policy Characteristics'!$C:$C,0)))</f>
        <v/>
      </c>
    </row>
    <row r="1307" spans="1:18" s="2" customFormat="1" x14ac:dyDescent="0.25">
      <c r="A1307" s="254" t="str">
        <f>IF(ISBLANK(INDEX('Policy Characteristics'!A:A,MATCH($C1307,'Policy Characteristics'!$C:$C,0))),"",INDEX('Policy Characteristics'!A:A,MATCH($C1307,'Policy Characteristics'!$C:$C,0)))</f>
        <v>Industry</v>
      </c>
      <c r="B1307" s="262" t="str">
        <f>IF(ISBLANK(INDEX('Policy Characteristics'!B:B,MATCH($C1307,'Policy Characteristics'!$C:$C,0))),"",INDEX('Policy Characteristics'!B:B,MATCH($C1307,'Policy Characteristics'!$C:$C,0)))</f>
        <v>Feedstock Shifting</v>
      </c>
      <c r="C1307" s="254" t="str">
        <f t="shared" si="66"/>
        <v>Fraction of Feedstock Shifted</v>
      </c>
      <c r="D1307" s="6" t="s">
        <v>3025</v>
      </c>
      <c r="E1307" s="45" t="s">
        <v>2674</v>
      </c>
      <c r="F1307" t="s">
        <v>2988</v>
      </c>
      <c r="G1307" s="45" t="s">
        <v>2678</v>
      </c>
      <c r="H1307" s="47">
        <f t="shared" si="67"/>
        <v>1306</v>
      </c>
      <c r="I1307" s="324" t="s">
        <v>41</v>
      </c>
      <c r="J1307" s="255" t="str">
        <f>IF(ISBLANK(INDEX('Policy Characteristics'!D:D,MATCH($C1307,'Policy Characteristics'!$C:$C,0))),"",INDEX('Policy Characteristics'!D:D,MATCH($C1307,'Policy Characteristics'!$C:$C,0)))</f>
        <v>Feedstock Shifting</v>
      </c>
      <c r="K1307" s="254" t="str">
        <f>IF(ISBLANK(INDEX('Policy Characteristics'!E:E,MATCH($C1307,'Policy Characteristics'!$C:$C,0))),"",INDEX('Policy Characteristics'!E:E,MATCH($C1307,'Policy Characteristics'!$C:$C,0)))</f>
        <v>indst feedstock shifting</v>
      </c>
      <c r="L1307" s="261">
        <f>IF(ISBLANK(INDEX('Policy Characteristics'!F:F,MATCH($C1307,'Policy Characteristics'!$C:$C,0))),"",INDEX('Policy Characteristics'!F:F,MATCH($C1307,'Policy Characteristics'!$C:$C,0)))</f>
        <v>0</v>
      </c>
      <c r="M1307" s="261">
        <f>IF(ISBLANK(INDEX('Policy Characteristics'!G:G,MATCH($C1307,'Policy Characteristics'!$C:$C,0))),"",INDEX('Policy Characteristics'!G:G,MATCH($C1307,'Policy Characteristics'!$C:$C,0)))</f>
        <v>1</v>
      </c>
      <c r="N1307" s="261">
        <f>IF(ISBLANK(INDEX('Policy Characteristics'!H:H,MATCH($C1307,'Policy Characteristics'!$C:$C,0))),"",INDEX('Policy Characteristics'!H:H,MATCH($C1307,'Policy Characteristics'!$C:$C,0)))</f>
        <v>0.01</v>
      </c>
      <c r="O1307" s="254" t="str">
        <f>IF(ISBLANK(INDEX('Policy Characteristics'!I:I,MATCH($C1307,'Policy Characteristics'!$C:$C,0))),"",INDEX('Policy Characteristics'!I:I,MATCH($C1307,'Policy Characteristics'!$C:$C,0)))</f>
        <v>% of potential achieved</v>
      </c>
      <c r="P1307" s="254" t="str">
        <f>IF(ISBLANK(INDEX('Policy Characteristics'!J:J,MATCH($C1307,'Policy Characteristics'!$C:$C,0))),"",INDEX('Policy Characteristics'!J:J,MATCH($C1307,'Policy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07" s="254" t="str">
        <f>IF(ISBLANK(INDEX('Policy Characteristics'!K:K,MATCH($C1307,'Policy Characteristics'!$C:$C,0))),"",INDEX('Policy Characteristics'!K:K,MATCH($C1307,'Policy Characteristics'!$C:$C,0)))</f>
        <v/>
      </c>
      <c r="R1307" s="254" t="str">
        <f>IF(ISBLANK(INDEX('Policy Characteristics'!L:L,MATCH($C1307,'Policy Characteristics'!$C:$C,0))),"",INDEX('Policy Characteristics'!L:L,MATCH($C1307,'Policy Characteristics'!$C:$C,0)))</f>
        <v/>
      </c>
    </row>
    <row r="1308" spans="1:18" s="2" customFormat="1" x14ac:dyDescent="0.25">
      <c r="A1308" s="254" t="str">
        <f>IF(ISBLANK(INDEX('Policy Characteristics'!A:A,MATCH($C1308,'Policy Characteristics'!$C:$C,0))),"",INDEX('Policy Characteristics'!A:A,MATCH($C1308,'Policy Characteristics'!$C:$C,0)))</f>
        <v>Industry</v>
      </c>
      <c r="B1308" s="262" t="str">
        <f>IF(ISBLANK(INDEX('Policy Characteristics'!B:B,MATCH($C1308,'Policy Characteristics'!$C:$C,0))),"",INDEX('Policy Characteristics'!B:B,MATCH($C1308,'Policy Characteristics'!$C:$C,0)))</f>
        <v>Feedstock Shifting</v>
      </c>
      <c r="C1308" s="254" t="str">
        <f t="shared" si="66"/>
        <v>Fraction of Feedstock Shifted</v>
      </c>
      <c r="D1308" s="6" t="s">
        <v>3025</v>
      </c>
      <c r="E1308" s="45" t="s">
        <v>2671</v>
      </c>
      <c r="F1308" t="s">
        <v>2988</v>
      </c>
      <c r="G1308" s="45" t="s">
        <v>2676</v>
      </c>
      <c r="H1308" s="47">
        <f t="shared" si="67"/>
        <v>1307</v>
      </c>
      <c r="I1308" s="324" t="s">
        <v>41</v>
      </c>
      <c r="J1308" s="255" t="str">
        <f>IF(ISBLANK(INDEX('Policy Characteristics'!D:D,MATCH($C1308,'Policy Characteristics'!$C:$C,0))),"",INDEX('Policy Characteristics'!D:D,MATCH($C1308,'Policy Characteristics'!$C:$C,0)))</f>
        <v>Feedstock Shifting</v>
      </c>
      <c r="K1308" s="254" t="str">
        <f>IF(ISBLANK(INDEX('Policy Characteristics'!E:E,MATCH($C1308,'Policy Characteristics'!$C:$C,0))),"",INDEX('Policy Characteristics'!E:E,MATCH($C1308,'Policy Characteristics'!$C:$C,0)))</f>
        <v>indst feedstock shifting</v>
      </c>
      <c r="L1308" s="261">
        <f>IF(ISBLANK(INDEX('Policy Characteristics'!F:F,MATCH($C1308,'Policy Characteristics'!$C:$C,0))),"",INDEX('Policy Characteristics'!F:F,MATCH($C1308,'Policy Characteristics'!$C:$C,0)))</f>
        <v>0</v>
      </c>
      <c r="M1308" s="261">
        <f>IF(ISBLANK(INDEX('Policy Characteristics'!G:G,MATCH($C1308,'Policy Characteristics'!$C:$C,0))),"",INDEX('Policy Characteristics'!G:G,MATCH($C1308,'Policy Characteristics'!$C:$C,0)))</f>
        <v>1</v>
      </c>
      <c r="N1308" s="261">
        <f>IF(ISBLANK(INDEX('Policy Characteristics'!H:H,MATCH($C1308,'Policy Characteristics'!$C:$C,0))),"",INDEX('Policy Characteristics'!H:H,MATCH($C1308,'Policy Characteristics'!$C:$C,0)))</f>
        <v>0.01</v>
      </c>
      <c r="O1308" s="254" t="str">
        <f>IF(ISBLANK(INDEX('Policy Characteristics'!I:I,MATCH($C1308,'Policy Characteristics'!$C:$C,0))),"",INDEX('Policy Characteristics'!I:I,MATCH($C1308,'Policy Characteristics'!$C:$C,0)))</f>
        <v>% of potential achieved</v>
      </c>
      <c r="P1308" s="254" t="str">
        <f>IF(ISBLANK(INDEX('Policy Characteristics'!J:J,MATCH($C1308,'Policy Characteristics'!$C:$C,0))),"",INDEX('Policy Characteristics'!J:J,MATCH($C1308,'Policy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08" s="254" t="str">
        <f>IF(ISBLANK(INDEX('Policy Characteristics'!K:K,MATCH($C1308,'Policy Characteristics'!$C:$C,0))),"",INDEX('Policy Characteristics'!K:K,MATCH($C1308,'Policy Characteristics'!$C:$C,0)))</f>
        <v/>
      </c>
      <c r="R1308" s="254" t="str">
        <f>IF(ISBLANK(INDEX('Policy Characteristics'!L:L,MATCH($C1308,'Policy Characteristics'!$C:$C,0))),"",INDEX('Policy Characteristics'!L:L,MATCH($C1308,'Policy Characteristics'!$C:$C,0)))</f>
        <v/>
      </c>
    </row>
    <row r="1309" spans="1:18" s="2" customFormat="1" x14ac:dyDescent="0.25">
      <c r="A1309" s="254" t="str">
        <f>IF(ISBLANK(INDEX('Policy Characteristics'!A:A,MATCH($C1309,'Policy Characteristics'!$C:$C,0))),"",INDEX('Policy Characteristics'!A:A,MATCH($C1309,'Policy Characteristics'!$C:$C,0)))</f>
        <v>Industry</v>
      </c>
      <c r="B1309" s="262" t="str">
        <f>IF(ISBLANK(INDEX('Policy Characteristics'!B:B,MATCH($C1309,'Policy Characteristics'!$C:$C,0))),"",INDEX('Policy Characteristics'!B:B,MATCH($C1309,'Policy Characteristics'!$C:$C,0)))</f>
        <v>Feedstock Shifting</v>
      </c>
      <c r="C1309" s="254" t="str">
        <f t="shared" si="66"/>
        <v>Fraction of Feedstock Shifted</v>
      </c>
      <c r="D1309" s="6" t="s">
        <v>3026</v>
      </c>
      <c r="E1309" s="45" t="s">
        <v>2375</v>
      </c>
      <c r="F1309" t="s">
        <v>2989</v>
      </c>
      <c r="G1309" s="45" t="s">
        <v>2381</v>
      </c>
      <c r="H1309" s="47">
        <f t="shared" si="67"/>
        <v>1308</v>
      </c>
      <c r="I1309" s="324" t="s">
        <v>41</v>
      </c>
      <c r="J1309" s="255" t="str">
        <f>IF(ISBLANK(INDEX('Policy Characteristics'!D:D,MATCH($C1309,'Policy Characteristics'!$C:$C,0))),"",INDEX('Policy Characteristics'!D:D,MATCH($C1309,'Policy Characteristics'!$C:$C,0)))</f>
        <v>Feedstock Shifting</v>
      </c>
      <c r="K1309" s="254" t="str">
        <f>IF(ISBLANK(INDEX('Policy Characteristics'!E:E,MATCH($C1309,'Policy Characteristics'!$C:$C,0))),"",INDEX('Policy Characteristics'!E:E,MATCH($C1309,'Policy Characteristics'!$C:$C,0)))</f>
        <v>indst feedstock shifting</v>
      </c>
      <c r="L1309" s="261">
        <f>IF(ISBLANK(INDEX('Policy Characteristics'!F:F,MATCH($C1309,'Policy Characteristics'!$C:$C,0))),"",INDEX('Policy Characteristics'!F:F,MATCH($C1309,'Policy Characteristics'!$C:$C,0)))</f>
        <v>0</v>
      </c>
      <c r="M1309" s="261">
        <f>IF(ISBLANK(INDEX('Policy Characteristics'!G:G,MATCH($C1309,'Policy Characteristics'!$C:$C,0))),"",INDEX('Policy Characteristics'!G:G,MATCH($C1309,'Policy Characteristics'!$C:$C,0)))</f>
        <v>1</v>
      </c>
      <c r="N1309" s="261">
        <f>IF(ISBLANK(INDEX('Policy Characteristics'!H:H,MATCH($C1309,'Policy Characteristics'!$C:$C,0))),"",INDEX('Policy Characteristics'!H:H,MATCH($C1309,'Policy Characteristics'!$C:$C,0)))</f>
        <v>0.01</v>
      </c>
      <c r="O1309" s="254" t="str">
        <f>IF(ISBLANK(INDEX('Policy Characteristics'!I:I,MATCH($C1309,'Policy Characteristics'!$C:$C,0))),"",INDEX('Policy Characteristics'!I:I,MATCH($C1309,'Policy Characteristics'!$C:$C,0)))</f>
        <v>% of potential achieved</v>
      </c>
      <c r="P1309" s="254" t="str">
        <f>IF(ISBLANK(INDEX('Policy Characteristics'!J:J,MATCH($C1309,'Policy Characteristics'!$C:$C,0))),"",INDEX('Policy Characteristics'!J:J,MATCH($C1309,'Policy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09" s="254" t="str">
        <f>IF(ISBLANK(INDEX('Policy Characteristics'!K:K,MATCH($C1309,'Policy Characteristics'!$C:$C,0))),"",INDEX('Policy Characteristics'!K:K,MATCH($C1309,'Policy Characteristics'!$C:$C,0)))</f>
        <v/>
      </c>
      <c r="R1309" s="254" t="str">
        <f>IF(ISBLANK(INDEX('Policy Characteristics'!L:L,MATCH($C1309,'Policy Characteristics'!$C:$C,0))),"",INDEX('Policy Characteristics'!L:L,MATCH($C1309,'Policy Characteristics'!$C:$C,0)))</f>
        <v/>
      </c>
    </row>
    <row r="1310" spans="1:18" s="2" customFormat="1" x14ac:dyDescent="0.25">
      <c r="A1310" s="254" t="str">
        <f>IF(ISBLANK(INDEX('Policy Characteristics'!A:A,MATCH($C1310,'Policy Characteristics'!$C:$C,0))),"",INDEX('Policy Characteristics'!A:A,MATCH($C1310,'Policy Characteristics'!$C:$C,0)))</f>
        <v>Industry</v>
      </c>
      <c r="B1310" s="262" t="str">
        <f>IF(ISBLANK(INDEX('Policy Characteristics'!B:B,MATCH($C1310,'Policy Characteristics'!$C:$C,0))),"",INDEX('Policy Characteristics'!B:B,MATCH($C1310,'Policy Characteristics'!$C:$C,0)))</f>
        <v>Feedstock Shifting</v>
      </c>
      <c r="C1310" s="254" t="str">
        <f t="shared" si="66"/>
        <v>Fraction of Feedstock Shifted</v>
      </c>
      <c r="D1310" s="6" t="s">
        <v>3026</v>
      </c>
      <c r="E1310" s="45" t="s">
        <v>2376</v>
      </c>
      <c r="F1310" t="s">
        <v>2989</v>
      </c>
      <c r="G1310" s="45" t="s">
        <v>2384</v>
      </c>
      <c r="H1310" s="47">
        <f t="shared" si="67"/>
        <v>1309</v>
      </c>
      <c r="I1310" s="324" t="s">
        <v>41</v>
      </c>
      <c r="J1310" s="255" t="str">
        <f>IF(ISBLANK(INDEX('Policy Characteristics'!D:D,MATCH($C1310,'Policy Characteristics'!$C:$C,0))),"",INDEX('Policy Characteristics'!D:D,MATCH($C1310,'Policy Characteristics'!$C:$C,0)))</f>
        <v>Feedstock Shifting</v>
      </c>
      <c r="K1310" s="254" t="str">
        <f>IF(ISBLANK(INDEX('Policy Characteristics'!E:E,MATCH($C1310,'Policy Characteristics'!$C:$C,0))),"",INDEX('Policy Characteristics'!E:E,MATCH($C1310,'Policy Characteristics'!$C:$C,0)))</f>
        <v>indst feedstock shifting</v>
      </c>
      <c r="L1310" s="261">
        <f>IF(ISBLANK(INDEX('Policy Characteristics'!F:F,MATCH($C1310,'Policy Characteristics'!$C:$C,0))),"",INDEX('Policy Characteristics'!F:F,MATCH($C1310,'Policy Characteristics'!$C:$C,0)))</f>
        <v>0</v>
      </c>
      <c r="M1310" s="261">
        <f>IF(ISBLANK(INDEX('Policy Characteristics'!G:G,MATCH($C1310,'Policy Characteristics'!$C:$C,0))),"",INDEX('Policy Characteristics'!G:G,MATCH($C1310,'Policy Characteristics'!$C:$C,0)))</f>
        <v>1</v>
      </c>
      <c r="N1310" s="261">
        <f>IF(ISBLANK(INDEX('Policy Characteristics'!H:H,MATCH($C1310,'Policy Characteristics'!$C:$C,0))),"",INDEX('Policy Characteristics'!H:H,MATCH($C1310,'Policy Characteristics'!$C:$C,0)))</f>
        <v>0.01</v>
      </c>
      <c r="O1310" s="254" t="str">
        <f>IF(ISBLANK(INDEX('Policy Characteristics'!I:I,MATCH($C1310,'Policy Characteristics'!$C:$C,0))),"",INDEX('Policy Characteristics'!I:I,MATCH($C1310,'Policy Characteristics'!$C:$C,0)))</f>
        <v>% of potential achieved</v>
      </c>
      <c r="P1310" s="254" t="str">
        <f>IF(ISBLANK(INDEX('Policy Characteristics'!J:J,MATCH($C1310,'Policy Characteristics'!$C:$C,0))),"",INDEX('Policy Characteristics'!J:J,MATCH($C1310,'Policy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10" s="254" t="str">
        <f>IF(ISBLANK(INDEX('Policy Characteristics'!K:K,MATCH($C1310,'Policy Characteristics'!$C:$C,0))),"",INDEX('Policy Characteristics'!K:K,MATCH($C1310,'Policy Characteristics'!$C:$C,0)))</f>
        <v/>
      </c>
      <c r="R1310" s="254" t="str">
        <f>IF(ISBLANK(INDEX('Policy Characteristics'!L:L,MATCH($C1310,'Policy Characteristics'!$C:$C,0))),"",INDEX('Policy Characteristics'!L:L,MATCH($C1310,'Policy Characteristics'!$C:$C,0)))</f>
        <v/>
      </c>
    </row>
    <row r="1311" spans="1:18" s="2" customFormat="1" x14ac:dyDescent="0.25">
      <c r="A1311" s="254" t="str">
        <f>IF(ISBLANK(INDEX('Policy Characteristics'!A:A,MATCH($C1311,'Policy Characteristics'!$C:$C,0))),"",INDEX('Policy Characteristics'!A:A,MATCH($C1311,'Policy Characteristics'!$C:$C,0)))</f>
        <v>Industry</v>
      </c>
      <c r="B1311" s="262" t="str">
        <f>IF(ISBLANK(INDEX('Policy Characteristics'!B:B,MATCH($C1311,'Policy Characteristics'!$C:$C,0))),"",INDEX('Policy Characteristics'!B:B,MATCH($C1311,'Policy Characteristics'!$C:$C,0)))</f>
        <v>Feedstock Shifting</v>
      </c>
      <c r="C1311" s="254" t="str">
        <f t="shared" si="66"/>
        <v>Fraction of Feedstock Shifted</v>
      </c>
      <c r="D1311" s="6" t="s">
        <v>3026</v>
      </c>
      <c r="E1311" s="45" t="s">
        <v>2377</v>
      </c>
      <c r="F1311" t="s">
        <v>2989</v>
      </c>
      <c r="G1311" s="45" t="s">
        <v>2385</v>
      </c>
      <c r="H1311" s="47">
        <f t="shared" si="67"/>
        <v>1310</v>
      </c>
      <c r="I1311" s="324" t="s">
        <v>41</v>
      </c>
      <c r="J1311" s="255" t="str">
        <f>IF(ISBLANK(INDEX('Policy Characteristics'!D:D,MATCH($C1311,'Policy Characteristics'!$C:$C,0))),"",INDEX('Policy Characteristics'!D:D,MATCH($C1311,'Policy Characteristics'!$C:$C,0)))</f>
        <v>Feedstock Shifting</v>
      </c>
      <c r="K1311" s="254" t="str">
        <f>IF(ISBLANK(INDEX('Policy Characteristics'!E:E,MATCH($C1311,'Policy Characteristics'!$C:$C,0))),"",INDEX('Policy Characteristics'!E:E,MATCH($C1311,'Policy Characteristics'!$C:$C,0)))</f>
        <v>indst feedstock shifting</v>
      </c>
      <c r="L1311" s="261">
        <f>IF(ISBLANK(INDEX('Policy Characteristics'!F:F,MATCH($C1311,'Policy Characteristics'!$C:$C,0))),"",INDEX('Policy Characteristics'!F:F,MATCH($C1311,'Policy Characteristics'!$C:$C,0)))</f>
        <v>0</v>
      </c>
      <c r="M1311" s="261">
        <f>IF(ISBLANK(INDEX('Policy Characteristics'!G:G,MATCH($C1311,'Policy Characteristics'!$C:$C,0))),"",INDEX('Policy Characteristics'!G:G,MATCH($C1311,'Policy Characteristics'!$C:$C,0)))</f>
        <v>1</v>
      </c>
      <c r="N1311" s="261">
        <f>IF(ISBLANK(INDEX('Policy Characteristics'!H:H,MATCH($C1311,'Policy Characteristics'!$C:$C,0))),"",INDEX('Policy Characteristics'!H:H,MATCH($C1311,'Policy Characteristics'!$C:$C,0)))</f>
        <v>0.01</v>
      </c>
      <c r="O1311" s="254" t="str">
        <f>IF(ISBLANK(INDEX('Policy Characteristics'!I:I,MATCH($C1311,'Policy Characteristics'!$C:$C,0))),"",INDEX('Policy Characteristics'!I:I,MATCH($C1311,'Policy Characteristics'!$C:$C,0)))</f>
        <v>% of potential achieved</v>
      </c>
      <c r="P1311" s="254" t="str">
        <f>IF(ISBLANK(INDEX('Policy Characteristics'!J:J,MATCH($C1311,'Policy Characteristics'!$C:$C,0))),"",INDEX('Policy Characteristics'!J:J,MATCH($C1311,'Policy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11" s="254" t="str">
        <f>IF(ISBLANK(INDEX('Policy Characteristics'!K:K,MATCH($C1311,'Policy Characteristics'!$C:$C,0))),"",INDEX('Policy Characteristics'!K:K,MATCH($C1311,'Policy Characteristics'!$C:$C,0)))</f>
        <v/>
      </c>
      <c r="R1311" s="254" t="str">
        <f>IF(ISBLANK(INDEX('Policy Characteristics'!L:L,MATCH($C1311,'Policy Characteristics'!$C:$C,0))),"",INDEX('Policy Characteristics'!L:L,MATCH($C1311,'Policy Characteristics'!$C:$C,0)))</f>
        <v/>
      </c>
    </row>
    <row r="1312" spans="1:18" s="2" customFormat="1" x14ac:dyDescent="0.25">
      <c r="A1312" s="254" t="str">
        <f>IF(ISBLANK(INDEX('Policy Characteristics'!A:A,MATCH($C1312,'Policy Characteristics'!$C:$C,0))),"",INDEX('Policy Characteristics'!A:A,MATCH($C1312,'Policy Characteristics'!$C:$C,0)))</f>
        <v>Industry</v>
      </c>
      <c r="B1312" s="262" t="str">
        <f>IF(ISBLANK(INDEX('Policy Characteristics'!B:B,MATCH($C1312,'Policy Characteristics'!$C:$C,0))),"",INDEX('Policy Characteristics'!B:B,MATCH($C1312,'Policy Characteristics'!$C:$C,0)))</f>
        <v>Feedstock Shifting</v>
      </c>
      <c r="C1312" s="254" t="str">
        <f t="shared" si="66"/>
        <v>Fraction of Feedstock Shifted</v>
      </c>
      <c r="D1312" s="6" t="s">
        <v>3026</v>
      </c>
      <c r="E1312" s="45" t="s">
        <v>2378</v>
      </c>
      <c r="F1312" t="s">
        <v>2989</v>
      </c>
      <c r="G1312" s="45" t="s">
        <v>2382</v>
      </c>
      <c r="H1312" s="47">
        <f t="shared" si="67"/>
        <v>1311</v>
      </c>
      <c r="I1312" s="324" t="s">
        <v>41</v>
      </c>
      <c r="J1312" s="255" t="str">
        <f>IF(ISBLANK(INDEX('Policy Characteristics'!D:D,MATCH($C1312,'Policy Characteristics'!$C:$C,0))),"",INDEX('Policy Characteristics'!D:D,MATCH($C1312,'Policy Characteristics'!$C:$C,0)))</f>
        <v>Feedstock Shifting</v>
      </c>
      <c r="K1312" s="254" t="str">
        <f>IF(ISBLANK(INDEX('Policy Characteristics'!E:E,MATCH($C1312,'Policy Characteristics'!$C:$C,0))),"",INDEX('Policy Characteristics'!E:E,MATCH($C1312,'Policy Characteristics'!$C:$C,0)))</f>
        <v>indst feedstock shifting</v>
      </c>
      <c r="L1312" s="261">
        <f>IF(ISBLANK(INDEX('Policy Characteristics'!F:F,MATCH($C1312,'Policy Characteristics'!$C:$C,0))),"",INDEX('Policy Characteristics'!F:F,MATCH($C1312,'Policy Characteristics'!$C:$C,0)))</f>
        <v>0</v>
      </c>
      <c r="M1312" s="261">
        <f>IF(ISBLANK(INDEX('Policy Characteristics'!G:G,MATCH($C1312,'Policy Characteristics'!$C:$C,0))),"",INDEX('Policy Characteristics'!G:G,MATCH($C1312,'Policy Characteristics'!$C:$C,0)))</f>
        <v>1</v>
      </c>
      <c r="N1312" s="261">
        <f>IF(ISBLANK(INDEX('Policy Characteristics'!H:H,MATCH($C1312,'Policy Characteristics'!$C:$C,0))),"",INDEX('Policy Characteristics'!H:H,MATCH($C1312,'Policy Characteristics'!$C:$C,0)))</f>
        <v>0.01</v>
      </c>
      <c r="O1312" s="254" t="str">
        <f>IF(ISBLANK(INDEX('Policy Characteristics'!I:I,MATCH($C1312,'Policy Characteristics'!$C:$C,0))),"",INDEX('Policy Characteristics'!I:I,MATCH($C1312,'Policy Characteristics'!$C:$C,0)))</f>
        <v>% of potential achieved</v>
      </c>
      <c r="P1312" s="254" t="str">
        <f>IF(ISBLANK(INDEX('Policy Characteristics'!J:J,MATCH($C1312,'Policy Characteristics'!$C:$C,0))),"",INDEX('Policy Characteristics'!J:J,MATCH($C1312,'Policy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12" s="254" t="str">
        <f>IF(ISBLANK(INDEX('Policy Characteristics'!K:K,MATCH($C1312,'Policy Characteristics'!$C:$C,0))),"",INDEX('Policy Characteristics'!K:K,MATCH($C1312,'Policy Characteristics'!$C:$C,0)))</f>
        <v/>
      </c>
      <c r="R1312" s="254" t="str">
        <f>IF(ISBLANK(INDEX('Policy Characteristics'!L:L,MATCH($C1312,'Policy Characteristics'!$C:$C,0))),"",INDEX('Policy Characteristics'!L:L,MATCH($C1312,'Policy Characteristics'!$C:$C,0)))</f>
        <v/>
      </c>
    </row>
    <row r="1313" spans="1:18" s="2" customFormat="1" x14ac:dyDescent="0.25">
      <c r="A1313" s="254" t="str">
        <f>IF(ISBLANK(INDEX('Policy Characteristics'!A:A,MATCH($C1313,'Policy Characteristics'!$C:$C,0))),"",INDEX('Policy Characteristics'!A:A,MATCH($C1313,'Policy Characteristics'!$C:$C,0)))</f>
        <v>Industry</v>
      </c>
      <c r="B1313" s="262" t="str">
        <f>IF(ISBLANK(INDEX('Policy Characteristics'!B:B,MATCH($C1313,'Policy Characteristics'!$C:$C,0))),"",INDEX('Policy Characteristics'!B:B,MATCH($C1313,'Policy Characteristics'!$C:$C,0)))</f>
        <v>Feedstock Shifting</v>
      </c>
      <c r="C1313" s="254" t="str">
        <f t="shared" si="66"/>
        <v>Fraction of Feedstock Shifted</v>
      </c>
      <c r="D1313" s="6" t="s">
        <v>3026</v>
      </c>
      <c r="E1313" s="45" t="s">
        <v>2379</v>
      </c>
      <c r="F1313" t="s">
        <v>2989</v>
      </c>
      <c r="G1313" s="45" t="s">
        <v>2383</v>
      </c>
      <c r="H1313" s="47">
        <f t="shared" si="67"/>
        <v>1312</v>
      </c>
      <c r="I1313" s="324" t="s">
        <v>41</v>
      </c>
      <c r="J1313" s="255" t="str">
        <f>IF(ISBLANK(INDEX('Policy Characteristics'!D:D,MATCH($C1313,'Policy Characteristics'!$C:$C,0))),"",INDEX('Policy Characteristics'!D:D,MATCH($C1313,'Policy Characteristics'!$C:$C,0)))</f>
        <v>Feedstock Shifting</v>
      </c>
      <c r="K1313" s="254" t="str">
        <f>IF(ISBLANK(INDEX('Policy Characteristics'!E:E,MATCH($C1313,'Policy Characteristics'!$C:$C,0))),"",INDEX('Policy Characteristics'!E:E,MATCH($C1313,'Policy Characteristics'!$C:$C,0)))</f>
        <v>indst feedstock shifting</v>
      </c>
      <c r="L1313" s="261">
        <f>IF(ISBLANK(INDEX('Policy Characteristics'!F:F,MATCH($C1313,'Policy Characteristics'!$C:$C,0))),"",INDEX('Policy Characteristics'!F:F,MATCH($C1313,'Policy Characteristics'!$C:$C,0)))</f>
        <v>0</v>
      </c>
      <c r="M1313" s="261">
        <f>IF(ISBLANK(INDEX('Policy Characteristics'!G:G,MATCH($C1313,'Policy Characteristics'!$C:$C,0))),"",INDEX('Policy Characteristics'!G:G,MATCH($C1313,'Policy Characteristics'!$C:$C,0)))</f>
        <v>1</v>
      </c>
      <c r="N1313" s="261">
        <f>IF(ISBLANK(INDEX('Policy Characteristics'!H:H,MATCH($C1313,'Policy Characteristics'!$C:$C,0))),"",INDEX('Policy Characteristics'!H:H,MATCH($C1313,'Policy Characteristics'!$C:$C,0)))</f>
        <v>0.01</v>
      </c>
      <c r="O1313" s="254" t="str">
        <f>IF(ISBLANK(INDEX('Policy Characteristics'!I:I,MATCH($C1313,'Policy Characteristics'!$C:$C,0))),"",INDEX('Policy Characteristics'!I:I,MATCH($C1313,'Policy Characteristics'!$C:$C,0)))</f>
        <v>% of potential achieved</v>
      </c>
      <c r="P1313" s="254" t="str">
        <f>IF(ISBLANK(INDEX('Policy Characteristics'!J:J,MATCH($C1313,'Policy Characteristics'!$C:$C,0))),"",INDEX('Policy Characteristics'!J:J,MATCH($C1313,'Policy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13" s="254" t="str">
        <f>IF(ISBLANK(INDEX('Policy Characteristics'!K:K,MATCH($C1313,'Policy Characteristics'!$C:$C,0))),"",INDEX('Policy Characteristics'!K:K,MATCH($C1313,'Policy Characteristics'!$C:$C,0)))</f>
        <v/>
      </c>
      <c r="R1313" s="254" t="str">
        <f>IF(ISBLANK(INDEX('Policy Characteristics'!L:L,MATCH($C1313,'Policy Characteristics'!$C:$C,0))),"",INDEX('Policy Characteristics'!L:L,MATCH($C1313,'Policy Characteristics'!$C:$C,0)))</f>
        <v/>
      </c>
    </row>
    <row r="1314" spans="1:18" s="2" customFormat="1" x14ac:dyDescent="0.25">
      <c r="A1314" s="254" t="str">
        <f>IF(ISBLANK(INDEX('Policy Characteristics'!A:A,MATCH($C1314,'Policy Characteristics'!$C:$C,0))),"",INDEX('Policy Characteristics'!A:A,MATCH($C1314,'Policy Characteristics'!$C:$C,0)))</f>
        <v>Industry</v>
      </c>
      <c r="B1314" s="262" t="str">
        <f>IF(ISBLANK(INDEX('Policy Characteristics'!B:B,MATCH($C1314,'Policy Characteristics'!$C:$C,0))),"",INDEX('Policy Characteristics'!B:B,MATCH($C1314,'Policy Characteristics'!$C:$C,0)))</f>
        <v>Feedstock Shifting</v>
      </c>
      <c r="C1314" s="254" t="str">
        <f t="shared" si="66"/>
        <v>Fraction of Feedstock Shifted</v>
      </c>
      <c r="D1314" s="6" t="s">
        <v>3026</v>
      </c>
      <c r="E1314" s="45" t="s">
        <v>2380</v>
      </c>
      <c r="F1314" t="s">
        <v>2989</v>
      </c>
      <c r="G1314" s="45" t="s">
        <v>2386</v>
      </c>
      <c r="H1314" s="47">
        <f t="shared" si="67"/>
        <v>1313</v>
      </c>
      <c r="I1314" s="324" t="s">
        <v>41</v>
      </c>
      <c r="J1314" s="255" t="str">
        <f>IF(ISBLANK(INDEX('Policy Characteristics'!D:D,MATCH($C1314,'Policy Characteristics'!$C:$C,0))),"",INDEX('Policy Characteristics'!D:D,MATCH($C1314,'Policy Characteristics'!$C:$C,0)))</f>
        <v>Feedstock Shifting</v>
      </c>
      <c r="K1314" s="254" t="str">
        <f>IF(ISBLANK(INDEX('Policy Characteristics'!E:E,MATCH($C1314,'Policy Characteristics'!$C:$C,0))),"",INDEX('Policy Characteristics'!E:E,MATCH($C1314,'Policy Characteristics'!$C:$C,0)))</f>
        <v>indst feedstock shifting</v>
      </c>
      <c r="L1314" s="261">
        <f>IF(ISBLANK(INDEX('Policy Characteristics'!F:F,MATCH($C1314,'Policy Characteristics'!$C:$C,0))),"",INDEX('Policy Characteristics'!F:F,MATCH($C1314,'Policy Characteristics'!$C:$C,0)))</f>
        <v>0</v>
      </c>
      <c r="M1314" s="261">
        <f>IF(ISBLANK(INDEX('Policy Characteristics'!G:G,MATCH($C1314,'Policy Characteristics'!$C:$C,0))),"",INDEX('Policy Characteristics'!G:G,MATCH($C1314,'Policy Characteristics'!$C:$C,0)))</f>
        <v>1</v>
      </c>
      <c r="N1314" s="261">
        <f>IF(ISBLANK(INDEX('Policy Characteristics'!H:H,MATCH($C1314,'Policy Characteristics'!$C:$C,0))),"",INDEX('Policy Characteristics'!H:H,MATCH($C1314,'Policy Characteristics'!$C:$C,0)))</f>
        <v>0.01</v>
      </c>
      <c r="O1314" s="254" t="str">
        <f>IF(ISBLANK(INDEX('Policy Characteristics'!I:I,MATCH($C1314,'Policy Characteristics'!$C:$C,0))),"",INDEX('Policy Characteristics'!I:I,MATCH($C1314,'Policy Characteristics'!$C:$C,0)))</f>
        <v>% of potential achieved</v>
      </c>
      <c r="P1314" s="254" t="str">
        <f>IF(ISBLANK(INDEX('Policy Characteristics'!J:J,MATCH($C1314,'Policy Characteristics'!$C:$C,0))),"",INDEX('Policy Characteristics'!J:J,MATCH($C1314,'Policy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14" s="254" t="str">
        <f>IF(ISBLANK(INDEX('Policy Characteristics'!K:K,MATCH($C1314,'Policy Characteristics'!$C:$C,0))),"",INDEX('Policy Characteristics'!K:K,MATCH($C1314,'Policy Characteristics'!$C:$C,0)))</f>
        <v/>
      </c>
      <c r="R1314" s="254" t="str">
        <f>IF(ISBLANK(INDEX('Policy Characteristics'!L:L,MATCH($C1314,'Policy Characteristics'!$C:$C,0))),"",INDEX('Policy Characteristics'!L:L,MATCH($C1314,'Policy Characteristics'!$C:$C,0)))</f>
        <v/>
      </c>
    </row>
    <row r="1315" spans="1:18" s="2" customFormat="1" x14ac:dyDescent="0.25">
      <c r="A1315" s="254" t="str">
        <f>IF(ISBLANK(INDEX('Policy Characteristics'!A:A,MATCH($C1315,'Policy Characteristics'!$C:$C,0))),"",INDEX('Policy Characteristics'!A:A,MATCH($C1315,'Policy Characteristics'!$C:$C,0)))</f>
        <v>Industry</v>
      </c>
      <c r="B1315" s="262" t="str">
        <f>IF(ISBLANK(INDEX('Policy Characteristics'!B:B,MATCH($C1315,'Policy Characteristics'!$C:$C,0))),"",INDEX('Policy Characteristics'!B:B,MATCH($C1315,'Policy Characteristics'!$C:$C,0)))</f>
        <v>Feedstock Shifting</v>
      </c>
      <c r="C1315" s="254" t="str">
        <f t="shared" si="66"/>
        <v>Fraction of Feedstock Shifted</v>
      </c>
      <c r="D1315" s="6" t="s">
        <v>3026</v>
      </c>
      <c r="E1315" s="45" t="s">
        <v>2672</v>
      </c>
      <c r="F1315" t="s">
        <v>2989</v>
      </c>
      <c r="G1315" s="45" t="s">
        <v>2675</v>
      </c>
      <c r="H1315" s="47">
        <f t="shared" si="67"/>
        <v>1314</v>
      </c>
      <c r="I1315" s="324" t="s">
        <v>41</v>
      </c>
      <c r="J1315" s="255" t="str">
        <f>IF(ISBLANK(INDEX('Policy Characteristics'!D:D,MATCH($C1315,'Policy Characteristics'!$C:$C,0))),"",INDEX('Policy Characteristics'!D:D,MATCH($C1315,'Policy Characteristics'!$C:$C,0)))</f>
        <v>Feedstock Shifting</v>
      </c>
      <c r="K1315" s="254" t="str">
        <f>IF(ISBLANK(INDEX('Policy Characteristics'!E:E,MATCH($C1315,'Policy Characteristics'!$C:$C,0))),"",INDEX('Policy Characteristics'!E:E,MATCH($C1315,'Policy Characteristics'!$C:$C,0)))</f>
        <v>indst feedstock shifting</v>
      </c>
      <c r="L1315" s="261">
        <f>IF(ISBLANK(INDEX('Policy Characteristics'!F:F,MATCH($C1315,'Policy Characteristics'!$C:$C,0))),"",INDEX('Policy Characteristics'!F:F,MATCH($C1315,'Policy Characteristics'!$C:$C,0)))</f>
        <v>0</v>
      </c>
      <c r="M1315" s="261">
        <f>IF(ISBLANK(INDEX('Policy Characteristics'!G:G,MATCH($C1315,'Policy Characteristics'!$C:$C,0))),"",INDEX('Policy Characteristics'!G:G,MATCH($C1315,'Policy Characteristics'!$C:$C,0)))</f>
        <v>1</v>
      </c>
      <c r="N1315" s="261">
        <f>IF(ISBLANK(INDEX('Policy Characteristics'!H:H,MATCH($C1315,'Policy Characteristics'!$C:$C,0))),"",INDEX('Policy Characteristics'!H:H,MATCH($C1315,'Policy Characteristics'!$C:$C,0)))</f>
        <v>0.01</v>
      </c>
      <c r="O1315" s="254" t="str">
        <f>IF(ISBLANK(INDEX('Policy Characteristics'!I:I,MATCH($C1315,'Policy Characteristics'!$C:$C,0))),"",INDEX('Policy Characteristics'!I:I,MATCH($C1315,'Policy Characteristics'!$C:$C,0)))</f>
        <v>% of potential achieved</v>
      </c>
      <c r="P1315" s="254" t="str">
        <f>IF(ISBLANK(INDEX('Policy Characteristics'!J:J,MATCH($C1315,'Policy Characteristics'!$C:$C,0))),"",INDEX('Policy Characteristics'!J:J,MATCH($C1315,'Policy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15" s="254" t="str">
        <f>IF(ISBLANK(INDEX('Policy Characteristics'!K:K,MATCH($C1315,'Policy Characteristics'!$C:$C,0))),"",INDEX('Policy Characteristics'!K:K,MATCH($C1315,'Policy Characteristics'!$C:$C,0)))</f>
        <v/>
      </c>
      <c r="R1315" s="254" t="str">
        <f>IF(ISBLANK(INDEX('Policy Characteristics'!L:L,MATCH($C1315,'Policy Characteristics'!$C:$C,0))),"",INDEX('Policy Characteristics'!L:L,MATCH($C1315,'Policy Characteristics'!$C:$C,0)))</f>
        <v/>
      </c>
    </row>
    <row r="1316" spans="1:18" s="2" customFormat="1" x14ac:dyDescent="0.25">
      <c r="A1316" s="254" t="str">
        <f>IF(ISBLANK(INDEX('Policy Characteristics'!A:A,MATCH($C1316,'Policy Characteristics'!$C:$C,0))),"",INDEX('Policy Characteristics'!A:A,MATCH($C1316,'Policy Characteristics'!$C:$C,0)))</f>
        <v>Industry</v>
      </c>
      <c r="B1316" s="262" t="str">
        <f>IF(ISBLANK(INDEX('Policy Characteristics'!B:B,MATCH($C1316,'Policy Characteristics'!$C:$C,0))),"",INDEX('Policy Characteristics'!B:B,MATCH($C1316,'Policy Characteristics'!$C:$C,0)))</f>
        <v>Feedstock Shifting</v>
      </c>
      <c r="C1316" s="254" t="str">
        <f t="shared" si="66"/>
        <v>Fraction of Feedstock Shifted</v>
      </c>
      <c r="D1316" s="6" t="s">
        <v>3026</v>
      </c>
      <c r="E1316" s="45" t="s">
        <v>2673</v>
      </c>
      <c r="F1316" t="s">
        <v>2989</v>
      </c>
      <c r="G1316" s="45" t="s">
        <v>2677</v>
      </c>
      <c r="H1316" s="47">
        <f t="shared" si="67"/>
        <v>1315</v>
      </c>
      <c r="I1316" s="324" t="s">
        <v>41</v>
      </c>
      <c r="J1316" s="255" t="str">
        <f>IF(ISBLANK(INDEX('Policy Characteristics'!D:D,MATCH($C1316,'Policy Characteristics'!$C:$C,0))),"",INDEX('Policy Characteristics'!D:D,MATCH($C1316,'Policy Characteristics'!$C:$C,0)))</f>
        <v>Feedstock Shifting</v>
      </c>
      <c r="K1316" s="254" t="str">
        <f>IF(ISBLANK(INDEX('Policy Characteristics'!E:E,MATCH($C1316,'Policy Characteristics'!$C:$C,0))),"",INDEX('Policy Characteristics'!E:E,MATCH($C1316,'Policy Characteristics'!$C:$C,0)))</f>
        <v>indst feedstock shifting</v>
      </c>
      <c r="L1316" s="261">
        <f>IF(ISBLANK(INDEX('Policy Characteristics'!F:F,MATCH($C1316,'Policy Characteristics'!$C:$C,0))),"",INDEX('Policy Characteristics'!F:F,MATCH($C1316,'Policy Characteristics'!$C:$C,0)))</f>
        <v>0</v>
      </c>
      <c r="M1316" s="261">
        <f>IF(ISBLANK(INDEX('Policy Characteristics'!G:G,MATCH($C1316,'Policy Characteristics'!$C:$C,0))),"",INDEX('Policy Characteristics'!G:G,MATCH($C1316,'Policy Characteristics'!$C:$C,0)))</f>
        <v>1</v>
      </c>
      <c r="N1316" s="261">
        <f>IF(ISBLANK(INDEX('Policy Characteristics'!H:H,MATCH($C1316,'Policy Characteristics'!$C:$C,0))),"",INDEX('Policy Characteristics'!H:H,MATCH($C1316,'Policy Characteristics'!$C:$C,0)))</f>
        <v>0.01</v>
      </c>
      <c r="O1316" s="254" t="str">
        <f>IF(ISBLANK(INDEX('Policy Characteristics'!I:I,MATCH($C1316,'Policy Characteristics'!$C:$C,0))),"",INDEX('Policy Characteristics'!I:I,MATCH($C1316,'Policy Characteristics'!$C:$C,0)))</f>
        <v>% of potential achieved</v>
      </c>
      <c r="P1316" s="254" t="str">
        <f>IF(ISBLANK(INDEX('Policy Characteristics'!J:J,MATCH($C1316,'Policy Characteristics'!$C:$C,0))),"",INDEX('Policy Characteristics'!J:J,MATCH($C1316,'Policy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16" s="254" t="str">
        <f>IF(ISBLANK(INDEX('Policy Characteristics'!K:K,MATCH($C1316,'Policy Characteristics'!$C:$C,0))),"",INDEX('Policy Characteristics'!K:K,MATCH($C1316,'Policy Characteristics'!$C:$C,0)))</f>
        <v/>
      </c>
      <c r="R1316" s="254" t="str">
        <f>IF(ISBLANK(INDEX('Policy Characteristics'!L:L,MATCH($C1316,'Policy Characteristics'!$C:$C,0))),"",INDEX('Policy Characteristics'!L:L,MATCH($C1316,'Policy Characteristics'!$C:$C,0)))</f>
        <v/>
      </c>
    </row>
    <row r="1317" spans="1:18" s="2" customFormat="1" x14ac:dyDescent="0.25">
      <c r="A1317" s="254" t="str">
        <f>IF(ISBLANK(INDEX('Policy Characteristics'!A:A,MATCH($C1317,'Policy Characteristics'!$C:$C,0))),"",INDEX('Policy Characteristics'!A:A,MATCH($C1317,'Policy Characteristics'!$C:$C,0)))</f>
        <v>Industry</v>
      </c>
      <c r="B1317" s="262" t="str">
        <f>IF(ISBLANK(INDEX('Policy Characteristics'!B:B,MATCH($C1317,'Policy Characteristics'!$C:$C,0))),"",INDEX('Policy Characteristics'!B:B,MATCH($C1317,'Policy Characteristics'!$C:$C,0)))</f>
        <v>Feedstock Shifting</v>
      </c>
      <c r="C1317" s="254" t="str">
        <f t="shared" si="66"/>
        <v>Fraction of Feedstock Shifted</v>
      </c>
      <c r="D1317" s="6" t="s">
        <v>3026</v>
      </c>
      <c r="E1317" s="45" t="s">
        <v>2674</v>
      </c>
      <c r="F1317" t="s">
        <v>2989</v>
      </c>
      <c r="G1317" s="45" t="s">
        <v>2678</v>
      </c>
      <c r="H1317" s="47">
        <f t="shared" si="67"/>
        <v>1316</v>
      </c>
      <c r="I1317" s="324" t="s">
        <v>41</v>
      </c>
      <c r="J1317" s="255" t="str">
        <f>IF(ISBLANK(INDEX('Policy Characteristics'!D:D,MATCH($C1317,'Policy Characteristics'!$C:$C,0))),"",INDEX('Policy Characteristics'!D:D,MATCH($C1317,'Policy Characteristics'!$C:$C,0)))</f>
        <v>Feedstock Shifting</v>
      </c>
      <c r="K1317" s="254" t="str">
        <f>IF(ISBLANK(INDEX('Policy Characteristics'!E:E,MATCH($C1317,'Policy Characteristics'!$C:$C,0))),"",INDEX('Policy Characteristics'!E:E,MATCH($C1317,'Policy Characteristics'!$C:$C,0)))</f>
        <v>indst feedstock shifting</v>
      </c>
      <c r="L1317" s="261">
        <f>IF(ISBLANK(INDEX('Policy Characteristics'!F:F,MATCH($C1317,'Policy Characteristics'!$C:$C,0))),"",INDEX('Policy Characteristics'!F:F,MATCH($C1317,'Policy Characteristics'!$C:$C,0)))</f>
        <v>0</v>
      </c>
      <c r="M1317" s="261">
        <f>IF(ISBLANK(INDEX('Policy Characteristics'!G:G,MATCH($C1317,'Policy Characteristics'!$C:$C,0))),"",INDEX('Policy Characteristics'!G:G,MATCH($C1317,'Policy Characteristics'!$C:$C,0)))</f>
        <v>1</v>
      </c>
      <c r="N1317" s="261">
        <f>IF(ISBLANK(INDEX('Policy Characteristics'!H:H,MATCH($C1317,'Policy Characteristics'!$C:$C,0))),"",INDEX('Policy Characteristics'!H:H,MATCH($C1317,'Policy Characteristics'!$C:$C,0)))</f>
        <v>0.01</v>
      </c>
      <c r="O1317" s="254" t="str">
        <f>IF(ISBLANK(INDEX('Policy Characteristics'!I:I,MATCH($C1317,'Policy Characteristics'!$C:$C,0))),"",INDEX('Policy Characteristics'!I:I,MATCH($C1317,'Policy Characteristics'!$C:$C,0)))</f>
        <v>% of potential achieved</v>
      </c>
      <c r="P1317" s="254" t="str">
        <f>IF(ISBLANK(INDEX('Policy Characteristics'!J:J,MATCH($C1317,'Policy Characteristics'!$C:$C,0))),"",INDEX('Policy Characteristics'!J:J,MATCH($C1317,'Policy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17" s="254" t="str">
        <f>IF(ISBLANK(INDEX('Policy Characteristics'!K:K,MATCH($C1317,'Policy Characteristics'!$C:$C,0))),"",INDEX('Policy Characteristics'!K:K,MATCH($C1317,'Policy Characteristics'!$C:$C,0)))</f>
        <v/>
      </c>
      <c r="R1317" s="254" t="str">
        <f>IF(ISBLANK(INDEX('Policy Characteristics'!L:L,MATCH($C1317,'Policy Characteristics'!$C:$C,0))),"",INDEX('Policy Characteristics'!L:L,MATCH($C1317,'Policy Characteristics'!$C:$C,0)))</f>
        <v/>
      </c>
    </row>
    <row r="1318" spans="1:18" s="2" customFormat="1" x14ac:dyDescent="0.25">
      <c r="A1318" s="254" t="str">
        <f>IF(ISBLANK(INDEX('Policy Characteristics'!A:A,MATCH($C1318,'Policy Characteristics'!$C:$C,0))),"",INDEX('Policy Characteristics'!A:A,MATCH($C1318,'Policy Characteristics'!$C:$C,0)))</f>
        <v>Industry</v>
      </c>
      <c r="B1318" s="262" t="str">
        <f>IF(ISBLANK(INDEX('Policy Characteristics'!B:B,MATCH($C1318,'Policy Characteristics'!$C:$C,0))),"",INDEX('Policy Characteristics'!B:B,MATCH($C1318,'Policy Characteristics'!$C:$C,0)))</f>
        <v>Feedstock Shifting</v>
      </c>
      <c r="C1318" s="254" t="str">
        <f t="shared" si="66"/>
        <v>Fraction of Feedstock Shifted</v>
      </c>
      <c r="D1318" s="6" t="s">
        <v>3026</v>
      </c>
      <c r="E1318" s="45" t="s">
        <v>2671</v>
      </c>
      <c r="F1318" t="s">
        <v>2989</v>
      </c>
      <c r="G1318" s="45" t="s">
        <v>2676</v>
      </c>
      <c r="H1318" s="47">
        <f t="shared" si="67"/>
        <v>1317</v>
      </c>
      <c r="I1318" s="324" t="s">
        <v>41</v>
      </c>
      <c r="J1318" s="255" t="str">
        <f>IF(ISBLANK(INDEX('Policy Characteristics'!D:D,MATCH($C1318,'Policy Characteristics'!$C:$C,0))),"",INDEX('Policy Characteristics'!D:D,MATCH($C1318,'Policy Characteristics'!$C:$C,0)))</f>
        <v>Feedstock Shifting</v>
      </c>
      <c r="K1318" s="254" t="str">
        <f>IF(ISBLANK(INDEX('Policy Characteristics'!E:E,MATCH($C1318,'Policy Characteristics'!$C:$C,0))),"",INDEX('Policy Characteristics'!E:E,MATCH($C1318,'Policy Characteristics'!$C:$C,0)))</f>
        <v>indst feedstock shifting</v>
      </c>
      <c r="L1318" s="261">
        <f>IF(ISBLANK(INDEX('Policy Characteristics'!F:F,MATCH($C1318,'Policy Characteristics'!$C:$C,0))),"",INDEX('Policy Characteristics'!F:F,MATCH($C1318,'Policy Characteristics'!$C:$C,0)))</f>
        <v>0</v>
      </c>
      <c r="M1318" s="261">
        <f>IF(ISBLANK(INDEX('Policy Characteristics'!G:G,MATCH($C1318,'Policy Characteristics'!$C:$C,0))),"",INDEX('Policy Characteristics'!G:G,MATCH($C1318,'Policy Characteristics'!$C:$C,0)))</f>
        <v>1</v>
      </c>
      <c r="N1318" s="261">
        <f>IF(ISBLANK(INDEX('Policy Characteristics'!H:H,MATCH($C1318,'Policy Characteristics'!$C:$C,0))),"",INDEX('Policy Characteristics'!H:H,MATCH($C1318,'Policy Characteristics'!$C:$C,0)))</f>
        <v>0.01</v>
      </c>
      <c r="O1318" s="254" t="str">
        <f>IF(ISBLANK(INDEX('Policy Characteristics'!I:I,MATCH($C1318,'Policy Characteristics'!$C:$C,0))),"",INDEX('Policy Characteristics'!I:I,MATCH($C1318,'Policy Characteristics'!$C:$C,0)))</f>
        <v>% of potential achieved</v>
      </c>
      <c r="P1318" s="254" t="str">
        <f>IF(ISBLANK(INDEX('Policy Characteristics'!J:J,MATCH($C1318,'Policy Characteristics'!$C:$C,0))),"",INDEX('Policy Characteristics'!J:J,MATCH($C1318,'Policy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18" s="254" t="str">
        <f>IF(ISBLANK(INDEX('Policy Characteristics'!K:K,MATCH($C1318,'Policy Characteristics'!$C:$C,0))),"",INDEX('Policy Characteristics'!K:K,MATCH($C1318,'Policy Characteristics'!$C:$C,0)))</f>
        <v/>
      </c>
      <c r="R1318" s="254" t="str">
        <f>IF(ISBLANK(INDEX('Policy Characteristics'!L:L,MATCH($C1318,'Policy Characteristics'!$C:$C,0))),"",INDEX('Policy Characteristics'!L:L,MATCH($C1318,'Policy Characteristics'!$C:$C,0)))</f>
        <v/>
      </c>
    </row>
    <row r="1319" spans="1:18" s="2" customFormat="1" x14ac:dyDescent="0.25">
      <c r="A1319" s="254" t="str">
        <f>IF(ISBLANK(INDEX('Policy Characteristics'!A:A,MATCH($C1319,'Policy Characteristics'!$C:$C,0))),"",INDEX('Policy Characteristics'!A:A,MATCH($C1319,'Policy Characteristics'!$C:$C,0)))</f>
        <v>Industry</v>
      </c>
      <c r="B1319" s="262" t="str">
        <f>IF(ISBLANK(INDEX('Policy Characteristics'!B:B,MATCH($C1319,'Policy Characteristics'!$C:$C,0))),"",INDEX('Policy Characteristics'!B:B,MATCH($C1319,'Policy Characteristics'!$C:$C,0)))</f>
        <v>Feedstock Shifting</v>
      </c>
      <c r="C1319" s="254" t="str">
        <f t="shared" si="66"/>
        <v>Fraction of Feedstock Shifted</v>
      </c>
      <c r="D1319" s="6" t="s">
        <v>3027</v>
      </c>
      <c r="E1319" s="45" t="s">
        <v>2375</v>
      </c>
      <c r="F1319" t="s">
        <v>2990</v>
      </c>
      <c r="G1319" s="45" t="s">
        <v>2381</v>
      </c>
      <c r="H1319" s="47">
        <f t="shared" si="67"/>
        <v>1318</v>
      </c>
      <c r="I1319" s="324" t="s">
        <v>41</v>
      </c>
      <c r="J1319" s="255" t="str">
        <f>IF(ISBLANK(INDEX('Policy Characteristics'!D:D,MATCH($C1319,'Policy Characteristics'!$C:$C,0))),"",INDEX('Policy Characteristics'!D:D,MATCH($C1319,'Policy Characteristics'!$C:$C,0)))</f>
        <v>Feedstock Shifting</v>
      </c>
      <c r="K1319" s="254" t="str">
        <f>IF(ISBLANK(INDEX('Policy Characteristics'!E:E,MATCH($C1319,'Policy Characteristics'!$C:$C,0))),"",INDEX('Policy Characteristics'!E:E,MATCH($C1319,'Policy Characteristics'!$C:$C,0)))</f>
        <v>indst feedstock shifting</v>
      </c>
      <c r="L1319" s="261">
        <f>IF(ISBLANK(INDEX('Policy Characteristics'!F:F,MATCH($C1319,'Policy Characteristics'!$C:$C,0))),"",INDEX('Policy Characteristics'!F:F,MATCH($C1319,'Policy Characteristics'!$C:$C,0)))</f>
        <v>0</v>
      </c>
      <c r="M1319" s="261">
        <f>IF(ISBLANK(INDEX('Policy Characteristics'!G:G,MATCH($C1319,'Policy Characteristics'!$C:$C,0))),"",INDEX('Policy Characteristics'!G:G,MATCH($C1319,'Policy Characteristics'!$C:$C,0)))</f>
        <v>1</v>
      </c>
      <c r="N1319" s="261">
        <f>IF(ISBLANK(INDEX('Policy Characteristics'!H:H,MATCH($C1319,'Policy Characteristics'!$C:$C,0))),"",INDEX('Policy Characteristics'!H:H,MATCH($C1319,'Policy Characteristics'!$C:$C,0)))</f>
        <v>0.01</v>
      </c>
      <c r="O1319" s="254" t="str">
        <f>IF(ISBLANK(INDEX('Policy Characteristics'!I:I,MATCH($C1319,'Policy Characteristics'!$C:$C,0))),"",INDEX('Policy Characteristics'!I:I,MATCH($C1319,'Policy Characteristics'!$C:$C,0)))</f>
        <v>% of potential achieved</v>
      </c>
      <c r="P1319" s="254" t="str">
        <f>IF(ISBLANK(INDEX('Policy Characteristics'!J:J,MATCH($C1319,'Policy Characteristics'!$C:$C,0))),"",INDEX('Policy Characteristics'!J:J,MATCH($C1319,'Policy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19" s="254" t="str">
        <f>IF(ISBLANK(INDEX('Policy Characteristics'!K:K,MATCH($C1319,'Policy Characteristics'!$C:$C,0))),"",INDEX('Policy Characteristics'!K:K,MATCH($C1319,'Policy Characteristics'!$C:$C,0)))</f>
        <v/>
      </c>
      <c r="R1319" s="254" t="str">
        <f>IF(ISBLANK(INDEX('Policy Characteristics'!L:L,MATCH($C1319,'Policy Characteristics'!$C:$C,0))),"",INDEX('Policy Characteristics'!L:L,MATCH($C1319,'Policy Characteristics'!$C:$C,0)))</f>
        <v/>
      </c>
    </row>
    <row r="1320" spans="1:18" s="2" customFormat="1" x14ac:dyDescent="0.25">
      <c r="A1320" s="254" t="str">
        <f>IF(ISBLANK(INDEX('Policy Characteristics'!A:A,MATCH($C1320,'Policy Characteristics'!$C:$C,0))),"",INDEX('Policy Characteristics'!A:A,MATCH($C1320,'Policy Characteristics'!$C:$C,0)))</f>
        <v>Industry</v>
      </c>
      <c r="B1320" s="262" t="str">
        <f>IF(ISBLANK(INDEX('Policy Characteristics'!B:B,MATCH($C1320,'Policy Characteristics'!$C:$C,0))),"",INDEX('Policy Characteristics'!B:B,MATCH($C1320,'Policy Characteristics'!$C:$C,0)))</f>
        <v>Feedstock Shifting</v>
      </c>
      <c r="C1320" s="254" t="str">
        <f t="shared" si="66"/>
        <v>Fraction of Feedstock Shifted</v>
      </c>
      <c r="D1320" s="6" t="s">
        <v>3027</v>
      </c>
      <c r="E1320" s="45" t="s">
        <v>2376</v>
      </c>
      <c r="F1320" t="s">
        <v>2990</v>
      </c>
      <c r="G1320" s="45" t="s">
        <v>2384</v>
      </c>
      <c r="H1320" s="47">
        <f t="shared" si="67"/>
        <v>1319</v>
      </c>
      <c r="I1320" s="324" t="s">
        <v>41</v>
      </c>
      <c r="J1320" s="255" t="str">
        <f>IF(ISBLANK(INDEX('Policy Characteristics'!D:D,MATCH($C1320,'Policy Characteristics'!$C:$C,0))),"",INDEX('Policy Characteristics'!D:D,MATCH($C1320,'Policy Characteristics'!$C:$C,0)))</f>
        <v>Feedstock Shifting</v>
      </c>
      <c r="K1320" s="254" t="str">
        <f>IF(ISBLANK(INDEX('Policy Characteristics'!E:E,MATCH($C1320,'Policy Characteristics'!$C:$C,0))),"",INDEX('Policy Characteristics'!E:E,MATCH($C1320,'Policy Characteristics'!$C:$C,0)))</f>
        <v>indst feedstock shifting</v>
      </c>
      <c r="L1320" s="261">
        <f>IF(ISBLANK(INDEX('Policy Characteristics'!F:F,MATCH($C1320,'Policy Characteristics'!$C:$C,0))),"",INDEX('Policy Characteristics'!F:F,MATCH($C1320,'Policy Characteristics'!$C:$C,0)))</f>
        <v>0</v>
      </c>
      <c r="M1320" s="261">
        <f>IF(ISBLANK(INDEX('Policy Characteristics'!G:G,MATCH($C1320,'Policy Characteristics'!$C:$C,0))),"",INDEX('Policy Characteristics'!G:G,MATCH($C1320,'Policy Characteristics'!$C:$C,0)))</f>
        <v>1</v>
      </c>
      <c r="N1320" s="261">
        <f>IF(ISBLANK(INDEX('Policy Characteristics'!H:H,MATCH($C1320,'Policy Characteristics'!$C:$C,0))),"",INDEX('Policy Characteristics'!H:H,MATCH($C1320,'Policy Characteristics'!$C:$C,0)))</f>
        <v>0.01</v>
      </c>
      <c r="O1320" s="254" t="str">
        <f>IF(ISBLANK(INDEX('Policy Characteristics'!I:I,MATCH($C1320,'Policy Characteristics'!$C:$C,0))),"",INDEX('Policy Characteristics'!I:I,MATCH($C1320,'Policy Characteristics'!$C:$C,0)))</f>
        <v>% of potential achieved</v>
      </c>
      <c r="P1320" s="254" t="str">
        <f>IF(ISBLANK(INDEX('Policy Characteristics'!J:J,MATCH($C1320,'Policy Characteristics'!$C:$C,0))),"",INDEX('Policy Characteristics'!J:J,MATCH($C1320,'Policy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20" s="254" t="str">
        <f>IF(ISBLANK(INDEX('Policy Characteristics'!K:K,MATCH($C1320,'Policy Characteristics'!$C:$C,0))),"",INDEX('Policy Characteristics'!K:K,MATCH($C1320,'Policy Characteristics'!$C:$C,0)))</f>
        <v/>
      </c>
      <c r="R1320" s="254" t="str">
        <f>IF(ISBLANK(INDEX('Policy Characteristics'!L:L,MATCH($C1320,'Policy Characteristics'!$C:$C,0))),"",INDEX('Policy Characteristics'!L:L,MATCH($C1320,'Policy Characteristics'!$C:$C,0)))</f>
        <v/>
      </c>
    </row>
    <row r="1321" spans="1:18" s="2" customFormat="1" x14ac:dyDescent="0.25">
      <c r="A1321" s="254" t="str">
        <f>IF(ISBLANK(INDEX('Policy Characteristics'!A:A,MATCH($C1321,'Policy Characteristics'!$C:$C,0))),"",INDEX('Policy Characteristics'!A:A,MATCH($C1321,'Policy Characteristics'!$C:$C,0)))</f>
        <v>Industry</v>
      </c>
      <c r="B1321" s="262" t="str">
        <f>IF(ISBLANK(INDEX('Policy Characteristics'!B:B,MATCH($C1321,'Policy Characteristics'!$C:$C,0))),"",INDEX('Policy Characteristics'!B:B,MATCH($C1321,'Policy Characteristics'!$C:$C,0)))</f>
        <v>Feedstock Shifting</v>
      </c>
      <c r="C1321" s="254" t="str">
        <f t="shared" si="66"/>
        <v>Fraction of Feedstock Shifted</v>
      </c>
      <c r="D1321" s="6" t="s">
        <v>3027</v>
      </c>
      <c r="E1321" s="45" t="s">
        <v>2377</v>
      </c>
      <c r="F1321" t="s">
        <v>2990</v>
      </c>
      <c r="G1321" s="45" t="s">
        <v>2385</v>
      </c>
      <c r="H1321" s="47">
        <f t="shared" si="67"/>
        <v>1320</v>
      </c>
      <c r="I1321" s="324" t="s">
        <v>41</v>
      </c>
      <c r="J1321" s="255" t="str">
        <f>IF(ISBLANK(INDEX('Policy Characteristics'!D:D,MATCH($C1321,'Policy Characteristics'!$C:$C,0))),"",INDEX('Policy Characteristics'!D:D,MATCH($C1321,'Policy Characteristics'!$C:$C,0)))</f>
        <v>Feedstock Shifting</v>
      </c>
      <c r="K1321" s="254" t="str">
        <f>IF(ISBLANK(INDEX('Policy Characteristics'!E:E,MATCH($C1321,'Policy Characteristics'!$C:$C,0))),"",INDEX('Policy Characteristics'!E:E,MATCH($C1321,'Policy Characteristics'!$C:$C,0)))</f>
        <v>indst feedstock shifting</v>
      </c>
      <c r="L1321" s="261">
        <f>IF(ISBLANK(INDEX('Policy Characteristics'!F:F,MATCH($C1321,'Policy Characteristics'!$C:$C,0))),"",INDEX('Policy Characteristics'!F:F,MATCH($C1321,'Policy Characteristics'!$C:$C,0)))</f>
        <v>0</v>
      </c>
      <c r="M1321" s="261">
        <f>IF(ISBLANK(INDEX('Policy Characteristics'!G:G,MATCH($C1321,'Policy Characteristics'!$C:$C,0))),"",INDEX('Policy Characteristics'!G:G,MATCH($C1321,'Policy Characteristics'!$C:$C,0)))</f>
        <v>1</v>
      </c>
      <c r="N1321" s="261">
        <f>IF(ISBLANK(INDEX('Policy Characteristics'!H:H,MATCH($C1321,'Policy Characteristics'!$C:$C,0))),"",INDEX('Policy Characteristics'!H:H,MATCH($C1321,'Policy Characteristics'!$C:$C,0)))</f>
        <v>0.01</v>
      </c>
      <c r="O1321" s="254" t="str">
        <f>IF(ISBLANK(INDEX('Policy Characteristics'!I:I,MATCH($C1321,'Policy Characteristics'!$C:$C,0))),"",INDEX('Policy Characteristics'!I:I,MATCH($C1321,'Policy Characteristics'!$C:$C,0)))</f>
        <v>% of potential achieved</v>
      </c>
      <c r="P1321" s="254" t="str">
        <f>IF(ISBLANK(INDEX('Policy Characteristics'!J:J,MATCH($C1321,'Policy Characteristics'!$C:$C,0))),"",INDEX('Policy Characteristics'!J:J,MATCH($C1321,'Policy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21" s="254" t="str">
        <f>IF(ISBLANK(INDEX('Policy Characteristics'!K:K,MATCH($C1321,'Policy Characteristics'!$C:$C,0))),"",INDEX('Policy Characteristics'!K:K,MATCH($C1321,'Policy Characteristics'!$C:$C,0)))</f>
        <v/>
      </c>
      <c r="R1321" s="254" t="str">
        <f>IF(ISBLANK(INDEX('Policy Characteristics'!L:L,MATCH($C1321,'Policy Characteristics'!$C:$C,0))),"",INDEX('Policy Characteristics'!L:L,MATCH($C1321,'Policy Characteristics'!$C:$C,0)))</f>
        <v/>
      </c>
    </row>
    <row r="1322" spans="1:18" s="2" customFormat="1" x14ac:dyDescent="0.25">
      <c r="A1322" s="254" t="str">
        <f>IF(ISBLANK(INDEX('Policy Characteristics'!A:A,MATCH($C1322,'Policy Characteristics'!$C:$C,0))),"",INDEX('Policy Characteristics'!A:A,MATCH($C1322,'Policy Characteristics'!$C:$C,0)))</f>
        <v>Industry</v>
      </c>
      <c r="B1322" s="262" t="str">
        <f>IF(ISBLANK(INDEX('Policy Characteristics'!B:B,MATCH($C1322,'Policy Characteristics'!$C:$C,0))),"",INDEX('Policy Characteristics'!B:B,MATCH($C1322,'Policy Characteristics'!$C:$C,0)))</f>
        <v>Feedstock Shifting</v>
      </c>
      <c r="C1322" s="254" t="str">
        <f t="shared" si="66"/>
        <v>Fraction of Feedstock Shifted</v>
      </c>
      <c r="D1322" s="6" t="s">
        <v>3027</v>
      </c>
      <c r="E1322" s="45" t="s">
        <v>2378</v>
      </c>
      <c r="F1322" t="s">
        <v>2990</v>
      </c>
      <c r="G1322" s="45" t="s">
        <v>2382</v>
      </c>
      <c r="H1322" s="47">
        <f t="shared" si="67"/>
        <v>1321</v>
      </c>
      <c r="I1322" s="324" t="s">
        <v>41</v>
      </c>
      <c r="J1322" s="255" t="str">
        <f>IF(ISBLANK(INDEX('Policy Characteristics'!D:D,MATCH($C1322,'Policy Characteristics'!$C:$C,0))),"",INDEX('Policy Characteristics'!D:D,MATCH($C1322,'Policy Characteristics'!$C:$C,0)))</f>
        <v>Feedstock Shifting</v>
      </c>
      <c r="K1322" s="254" t="str">
        <f>IF(ISBLANK(INDEX('Policy Characteristics'!E:E,MATCH($C1322,'Policy Characteristics'!$C:$C,0))),"",INDEX('Policy Characteristics'!E:E,MATCH($C1322,'Policy Characteristics'!$C:$C,0)))</f>
        <v>indst feedstock shifting</v>
      </c>
      <c r="L1322" s="261">
        <f>IF(ISBLANK(INDEX('Policy Characteristics'!F:F,MATCH($C1322,'Policy Characteristics'!$C:$C,0))),"",INDEX('Policy Characteristics'!F:F,MATCH($C1322,'Policy Characteristics'!$C:$C,0)))</f>
        <v>0</v>
      </c>
      <c r="M1322" s="261">
        <f>IF(ISBLANK(INDEX('Policy Characteristics'!G:G,MATCH($C1322,'Policy Characteristics'!$C:$C,0))),"",INDEX('Policy Characteristics'!G:G,MATCH($C1322,'Policy Characteristics'!$C:$C,0)))</f>
        <v>1</v>
      </c>
      <c r="N1322" s="261">
        <f>IF(ISBLANK(INDEX('Policy Characteristics'!H:H,MATCH($C1322,'Policy Characteristics'!$C:$C,0))),"",INDEX('Policy Characteristics'!H:H,MATCH($C1322,'Policy Characteristics'!$C:$C,0)))</f>
        <v>0.01</v>
      </c>
      <c r="O1322" s="254" t="str">
        <f>IF(ISBLANK(INDEX('Policy Characteristics'!I:I,MATCH($C1322,'Policy Characteristics'!$C:$C,0))),"",INDEX('Policy Characteristics'!I:I,MATCH($C1322,'Policy Characteristics'!$C:$C,0)))</f>
        <v>% of potential achieved</v>
      </c>
      <c r="P1322" s="254" t="str">
        <f>IF(ISBLANK(INDEX('Policy Characteristics'!J:J,MATCH($C1322,'Policy Characteristics'!$C:$C,0))),"",INDEX('Policy Characteristics'!J:J,MATCH($C1322,'Policy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22" s="254" t="str">
        <f>IF(ISBLANK(INDEX('Policy Characteristics'!K:K,MATCH($C1322,'Policy Characteristics'!$C:$C,0))),"",INDEX('Policy Characteristics'!K:K,MATCH($C1322,'Policy Characteristics'!$C:$C,0)))</f>
        <v/>
      </c>
      <c r="R1322" s="254" t="str">
        <f>IF(ISBLANK(INDEX('Policy Characteristics'!L:L,MATCH($C1322,'Policy Characteristics'!$C:$C,0))),"",INDEX('Policy Characteristics'!L:L,MATCH($C1322,'Policy Characteristics'!$C:$C,0)))</f>
        <v/>
      </c>
    </row>
    <row r="1323" spans="1:18" s="2" customFormat="1" x14ac:dyDescent="0.25">
      <c r="A1323" s="254" t="str">
        <f>IF(ISBLANK(INDEX('Policy Characteristics'!A:A,MATCH($C1323,'Policy Characteristics'!$C:$C,0))),"",INDEX('Policy Characteristics'!A:A,MATCH($C1323,'Policy Characteristics'!$C:$C,0)))</f>
        <v>Industry</v>
      </c>
      <c r="B1323" s="262" t="str">
        <f>IF(ISBLANK(INDEX('Policy Characteristics'!B:B,MATCH($C1323,'Policy Characteristics'!$C:$C,0))),"",INDEX('Policy Characteristics'!B:B,MATCH($C1323,'Policy Characteristics'!$C:$C,0)))</f>
        <v>Feedstock Shifting</v>
      </c>
      <c r="C1323" s="254" t="str">
        <f t="shared" si="66"/>
        <v>Fraction of Feedstock Shifted</v>
      </c>
      <c r="D1323" s="6" t="s">
        <v>3027</v>
      </c>
      <c r="E1323" s="45" t="s">
        <v>2379</v>
      </c>
      <c r="F1323" t="s">
        <v>2990</v>
      </c>
      <c r="G1323" s="45" t="s">
        <v>2383</v>
      </c>
      <c r="H1323" s="47">
        <f t="shared" si="67"/>
        <v>1322</v>
      </c>
      <c r="I1323" s="324" t="s">
        <v>41</v>
      </c>
      <c r="J1323" s="255" t="str">
        <f>IF(ISBLANK(INDEX('Policy Characteristics'!D:D,MATCH($C1323,'Policy Characteristics'!$C:$C,0))),"",INDEX('Policy Characteristics'!D:D,MATCH($C1323,'Policy Characteristics'!$C:$C,0)))</f>
        <v>Feedstock Shifting</v>
      </c>
      <c r="K1323" s="254" t="str">
        <f>IF(ISBLANK(INDEX('Policy Characteristics'!E:E,MATCH($C1323,'Policy Characteristics'!$C:$C,0))),"",INDEX('Policy Characteristics'!E:E,MATCH($C1323,'Policy Characteristics'!$C:$C,0)))</f>
        <v>indst feedstock shifting</v>
      </c>
      <c r="L1323" s="261">
        <f>IF(ISBLANK(INDEX('Policy Characteristics'!F:F,MATCH($C1323,'Policy Characteristics'!$C:$C,0))),"",INDEX('Policy Characteristics'!F:F,MATCH($C1323,'Policy Characteristics'!$C:$C,0)))</f>
        <v>0</v>
      </c>
      <c r="M1323" s="261">
        <f>IF(ISBLANK(INDEX('Policy Characteristics'!G:G,MATCH($C1323,'Policy Characteristics'!$C:$C,0))),"",INDEX('Policy Characteristics'!G:G,MATCH($C1323,'Policy Characteristics'!$C:$C,0)))</f>
        <v>1</v>
      </c>
      <c r="N1323" s="261">
        <f>IF(ISBLANK(INDEX('Policy Characteristics'!H:H,MATCH($C1323,'Policy Characteristics'!$C:$C,0))),"",INDEX('Policy Characteristics'!H:H,MATCH($C1323,'Policy Characteristics'!$C:$C,0)))</f>
        <v>0.01</v>
      </c>
      <c r="O1323" s="254" t="str">
        <f>IF(ISBLANK(INDEX('Policy Characteristics'!I:I,MATCH($C1323,'Policy Characteristics'!$C:$C,0))),"",INDEX('Policy Characteristics'!I:I,MATCH($C1323,'Policy Characteristics'!$C:$C,0)))</f>
        <v>% of potential achieved</v>
      </c>
      <c r="P1323" s="254" t="str">
        <f>IF(ISBLANK(INDEX('Policy Characteristics'!J:J,MATCH($C1323,'Policy Characteristics'!$C:$C,0))),"",INDEX('Policy Characteristics'!J:J,MATCH($C1323,'Policy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23" s="254" t="str">
        <f>IF(ISBLANK(INDEX('Policy Characteristics'!K:K,MATCH($C1323,'Policy Characteristics'!$C:$C,0))),"",INDEX('Policy Characteristics'!K:K,MATCH($C1323,'Policy Characteristics'!$C:$C,0)))</f>
        <v/>
      </c>
      <c r="R1323" s="254" t="str">
        <f>IF(ISBLANK(INDEX('Policy Characteristics'!L:L,MATCH($C1323,'Policy Characteristics'!$C:$C,0))),"",INDEX('Policy Characteristics'!L:L,MATCH($C1323,'Policy Characteristics'!$C:$C,0)))</f>
        <v/>
      </c>
    </row>
    <row r="1324" spans="1:18" s="2" customFormat="1" x14ac:dyDescent="0.25">
      <c r="A1324" s="254" t="str">
        <f>IF(ISBLANK(INDEX('Policy Characteristics'!A:A,MATCH($C1324,'Policy Characteristics'!$C:$C,0))),"",INDEX('Policy Characteristics'!A:A,MATCH($C1324,'Policy Characteristics'!$C:$C,0)))</f>
        <v>Industry</v>
      </c>
      <c r="B1324" s="262" t="str">
        <f>IF(ISBLANK(INDEX('Policy Characteristics'!B:B,MATCH($C1324,'Policy Characteristics'!$C:$C,0))),"",INDEX('Policy Characteristics'!B:B,MATCH($C1324,'Policy Characteristics'!$C:$C,0)))</f>
        <v>Feedstock Shifting</v>
      </c>
      <c r="C1324" s="254" t="str">
        <f t="shared" si="66"/>
        <v>Fraction of Feedstock Shifted</v>
      </c>
      <c r="D1324" s="6" t="s">
        <v>3027</v>
      </c>
      <c r="E1324" s="45" t="s">
        <v>2380</v>
      </c>
      <c r="F1324" t="s">
        <v>2990</v>
      </c>
      <c r="G1324" s="45" t="s">
        <v>2386</v>
      </c>
      <c r="H1324" s="47">
        <f t="shared" si="67"/>
        <v>1323</v>
      </c>
      <c r="I1324" s="324" t="s">
        <v>41</v>
      </c>
      <c r="J1324" s="255" t="str">
        <f>IF(ISBLANK(INDEX('Policy Characteristics'!D:D,MATCH($C1324,'Policy Characteristics'!$C:$C,0))),"",INDEX('Policy Characteristics'!D:D,MATCH($C1324,'Policy Characteristics'!$C:$C,0)))</f>
        <v>Feedstock Shifting</v>
      </c>
      <c r="K1324" s="254" t="str">
        <f>IF(ISBLANK(INDEX('Policy Characteristics'!E:E,MATCH($C1324,'Policy Characteristics'!$C:$C,0))),"",INDEX('Policy Characteristics'!E:E,MATCH($C1324,'Policy Characteristics'!$C:$C,0)))</f>
        <v>indst feedstock shifting</v>
      </c>
      <c r="L1324" s="261">
        <f>IF(ISBLANK(INDEX('Policy Characteristics'!F:F,MATCH($C1324,'Policy Characteristics'!$C:$C,0))),"",INDEX('Policy Characteristics'!F:F,MATCH($C1324,'Policy Characteristics'!$C:$C,0)))</f>
        <v>0</v>
      </c>
      <c r="M1324" s="261">
        <f>IF(ISBLANK(INDEX('Policy Characteristics'!G:G,MATCH($C1324,'Policy Characteristics'!$C:$C,0))),"",INDEX('Policy Characteristics'!G:G,MATCH($C1324,'Policy Characteristics'!$C:$C,0)))</f>
        <v>1</v>
      </c>
      <c r="N1324" s="261">
        <f>IF(ISBLANK(INDEX('Policy Characteristics'!H:H,MATCH($C1324,'Policy Characteristics'!$C:$C,0))),"",INDEX('Policy Characteristics'!H:H,MATCH($C1324,'Policy Characteristics'!$C:$C,0)))</f>
        <v>0.01</v>
      </c>
      <c r="O1324" s="254" t="str">
        <f>IF(ISBLANK(INDEX('Policy Characteristics'!I:I,MATCH($C1324,'Policy Characteristics'!$C:$C,0))),"",INDEX('Policy Characteristics'!I:I,MATCH($C1324,'Policy Characteristics'!$C:$C,0)))</f>
        <v>% of potential achieved</v>
      </c>
      <c r="P1324" s="254" t="str">
        <f>IF(ISBLANK(INDEX('Policy Characteristics'!J:J,MATCH($C1324,'Policy Characteristics'!$C:$C,0))),"",INDEX('Policy Characteristics'!J:J,MATCH($C1324,'Policy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24" s="254" t="str">
        <f>IF(ISBLANK(INDEX('Policy Characteristics'!K:K,MATCH($C1324,'Policy Characteristics'!$C:$C,0))),"",INDEX('Policy Characteristics'!K:K,MATCH($C1324,'Policy Characteristics'!$C:$C,0)))</f>
        <v/>
      </c>
      <c r="R1324" s="254" t="str">
        <f>IF(ISBLANK(INDEX('Policy Characteristics'!L:L,MATCH($C1324,'Policy Characteristics'!$C:$C,0))),"",INDEX('Policy Characteristics'!L:L,MATCH($C1324,'Policy Characteristics'!$C:$C,0)))</f>
        <v/>
      </c>
    </row>
    <row r="1325" spans="1:18" s="2" customFormat="1" x14ac:dyDescent="0.25">
      <c r="A1325" s="254" t="str">
        <f>IF(ISBLANK(INDEX('Policy Characteristics'!A:A,MATCH($C1325,'Policy Characteristics'!$C:$C,0))),"",INDEX('Policy Characteristics'!A:A,MATCH($C1325,'Policy Characteristics'!$C:$C,0)))</f>
        <v>Industry</v>
      </c>
      <c r="B1325" s="262" t="str">
        <f>IF(ISBLANK(INDEX('Policy Characteristics'!B:B,MATCH($C1325,'Policy Characteristics'!$C:$C,0))),"",INDEX('Policy Characteristics'!B:B,MATCH($C1325,'Policy Characteristics'!$C:$C,0)))</f>
        <v>Feedstock Shifting</v>
      </c>
      <c r="C1325" s="254" t="str">
        <f t="shared" si="66"/>
        <v>Fraction of Feedstock Shifted</v>
      </c>
      <c r="D1325" s="6" t="s">
        <v>3027</v>
      </c>
      <c r="E1325" s="45" t="s">
        <v>2672</v>
      </c>
      <c r="F1325" t="s">
        <v>2990</v>
      </c>
      <c r="G1325" s="45" t="s">
        <v>2675</v>
      </c>
      <c r="H1325" s="47">
        <f t="shared" si="67"/>
        <v>1324</v>
      </c>
      <c r="I1325" s="324" t="s">
        <v>41</v>
      </c>
      <c r="J1325" s="255" t="str">
        <f>IF(ISBLANK(INDEX('Policy Characteristics'!D:D,MATCH($C1325,'Policy Characteristics'!$C:$C,0))),"",INDEX('Policy Characteristics'!D:D,MATCH($C1325,'Policy Characteristics'!$C:$C,0)))</f>
        <v>Feedstock Shifting</v>
      </c>
      <c r="K1325" s="254" t="str">
        <f>IF(ISBLANK(INDEX('Policy Characteristics'!E:E,MATCH($C1325,'Policy Characteristics'!$C:$C,0))),"",INDEX('Policy Characteristics'!E:E,MATCH($C1325,'Policy Characteristics'!$C:$C,0)))</f>
        <v>indst feedstock shifting</v>
      </c>
      <c r="L1325" s="261">
        <f>IF(ISBLANK(INDEX('Policy Characteristics'!F:F,MATCH($C1325,'Policy Characteristics'!$C:$C,0))),"",INDEX('Policy Characteristics'!F:F,MATCH($C1325,'Policy Characteristics'!$C:$C,0)))</f>
        <v>0</v>
      </c>
      <c r="M1325" s="261">
        <f>IF(ISBLANK(INDEX('Policy Characteristics'!G:G,MATCH($C1325,'Policy Characteristics'!$C:$C,0))),"",INDEX('Policy Characteristics'!G:G,MATCH($C1325,'Policy Characteristics'!$C:$C,0)))</f>
        <v>1</v>
      </c>
      <c r="N1325" s="261">
        <f>IF(ISBLANK(INDEX('Policy Characteristics'!H:H,MATCH($C1325,'Policy Characteristics'!$C:$C,0))),"",INDEX('Policy Characteristics'!H:H,MATCH($C1325,'Policy Characteristics'!$C:$C,0)))</f>
        <v>0.01</v>
      </c>
      <c r="O1325" s="254" t="str">
        <f>IF(ISBLANK(INDEX('Policy Characteristics'!I:I,MATCH($C1325,'Policy Characteristics'!$C:$C,0))),"",INDEX('Policy Characteristics'!I:I,MATCH($C1325,'Policy Characteristics'!$C:$C,0)))</f>
        <v>% of potential achieved</v>
      </c>
      <c r="P1325" s="254" t="str">
        <f>IF(ISBLANK(INDEX('Policy Characteristics'!J:J,MATCH($C1325,'Policy Characteristics'!$C:$C,0))),"",INDEX('Policy Characteristics'!J:J,MATCH($C1325,'Policy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25" s="254" t="str">
        <f>IF(ISBLANK(INDEX('Policy Characteristics'!K:K,MATCH($C1325,'Policy Characteristics'!$C:$C,0))),"",INDEX('Policy Characteristics'!K:K,MATCH($C1325,'Policy Characteristics'!$C:$C,0)))</f>
        <v/>
      </c>
      <c r="R1325" s="254" t="str">
        <f>IF(ISBLANK(INDEX('Policy Characteristics'!L:L,MATCH($C1325,'Policy Characteristics'!$C:$C,0))),"",INDEX('Policy Characteristics'!L:L,MATCH($C1325,'Policy Characteristics'!$C:$C,0)))</f>
        <v/>
      </c>
    </row>
    <row r="1326" spans="1:18" s="2" customFormat="1" x14ac:dyDescent="0.25">
      <c r="A1326" s="254" t="str">
        <f>IF(ISBLANK(INDEX('Policy Characteristics'!A:A,MATCH($C1326,'Policy Characteristics'!$C:$C,0))),"",INDEX('Policy Characteristics'!A:A,MATCH($C1326,'Policy Characteristics'!$C:$C,0)))</f>
        <v>Industry</v>
      </c>
      <c r="B1326" s="262" t="str">
        <f>IF(ISBLANK(INDEX('Policy Characteristics'!B:B,MATCH($C1326,'Policy Characteristics'!$C:$C,0))),"",INDEX('Policy Characteristics'!B:B,MATCH($C1326,'Policy Characteristics'!$C:$C,0)))</f>
        <v>Feedstock Shifting</v>
      </c>
      <c r="C1326" s="254" t="str">
        <f t="shared" si="66"/>
        <v>Fraction of Feedstock Shifted</v>
      </c>
      <c r="D1326" s="6" t="s">
        <v>3027</v>
      </c>
      <c r="E1326" s="45" t="s">
        <v>2673</v>
      </c>
      <c r="F1326" t="s">
        <v>2990</v>
      </c>
      <c r="G1326" s="45" t="s">
        <v>2677</v>
      </c>
      <c r="H1326" s="47">
        <f t="shared" si="67"/>
        <v>1325</v>
      </c>
      <c r="I1326" s="324" t="s">
        <v>41</v>
      </c>
      <c r="J1326" s="255" t="str">
        <f>IF(ISBLANK(INDEX('Policy Characteristics'!D:D,MATCH($C1326,'Policy Characteristics'!$C:$C,0))),"",INDEX('Policy Characteristics'!D:D,MATCH($C1326,'Policy Characteristics'!$C:$C,0)))</f>
        <v>Feedstock Shifting</v>
      </c>
      <c r="K1326" s="254" t="str">
        <f>IF(ISBLANK(INDEX('Policy Characteristics'!E:E,MATCH($C1326,'Policy Characteristics'!$C:$C,0))),"",INDEX('Policy Characteristics'!E:E,MATCH($C1326,'Policy Characteristics'!$C:$C,0)))</f>
        <v>indst feedstock shifting</v>
      </c>
      <c r="L1326" s="261">
        <f>IF(ISBLANK(INDEX('Policy Characteristics'!F:F,MATCH($C1326,'Policy Characteristics'!$C:$C,0))),"",INDEX('Policy Characteristics'!F:F,MATCH($C1326,'Policy Characteristics'!$C:$C,0)))</f>
        <v>0</v>
      </c>
      <c r="M1326" s="261">
        <f>IF(ISBLANK(INDEX('Policy Characteristics'!G:G,MATCH($C1326,'Policy Characteristics'!$C:$C,0))),"",INDEX('Policy Characteristics'!G:G,MATCH($C1326,'Policy Characteristics'!$C:$C,0)))</f>
        <v>1</v>
      </c>
      <c r="N1326" s="261">
        <f>IF(ISBLANK(INDEX('Policy Characteristics'!H:H,MATCH($C1326,'Policy Characteristics'!$C:$C,0))),"",INDEX('Policy Characteristics'!H:H,MATCH($C1326,'Policy Characteristics'!$C:$C,0)))</f>
        <v>0.01</v>
      </c>
      <c r="O1326" s="254" t="str">
        <f>IF(ISBLANK(INDEX('Policy Characteristics'!I:I,MATCH($C1326,'Policy Characteristics'!$C:$C,0))),"",INDEX('Policy Characteristics'!I:I,MATCH($C1326,'Policy Characteristics'!$C:$C,0)))</f>
        <v>% of potential achieved</v>
      </c>
      <c r="P1326" s="254" t="str">
        <f>IF(ISBLANK(INDEX('Policy Characteristics'!J:J,MATCH($C1326,'Policy Characteristics'!$C:$C,0))),"",INDEX('Policy Characteristics'!J:J,MATCH($C1326,'Policy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26" s="254" t="str">
        <f>IF(ISBLANK(INDEX('Policy Characteristics'!K:K,MATCH($C1326,'Policy Characteristics'!$C:$C,0))),"",INDEX('Policy Characteristics'!K:K,MATCH($C1326,'Policy Characteristics'!$C:$C,0)))</f>
        <v/>
      </c>
      <c r="R1326" s="254" t="str">
        <f>IF(ISBLANK(INDEX('Policy Characteristics'!L:L,MATCH($C1326,'Policy Characteristics'!$C:$C,0))),"",INDEX('Policy Characteristics'!L:L,MATCH($C1326,'Policy Characteristics'!$C:$C,0)))</f>
        <v/>
      </c>
    </row>
    <row r="1327" spans="1:18" s="2" customFormat="1" x14ac:dyDescent="0.25">
      <c r="A1327" s="254" t="str">
        <f>IF(ISBLANK(INDEX('Policy Characteristics'!A:A,MATCH($C1327,'Policy Characteristics'!$C:$C,0))),"",INDEX('Policy Characteristics'!A:A,MATCH($C1327,'Policy Characteristics'!$C:$C,0)))</f>
        <v>Industry</v>
      </c>
      <c r="B1327" s="262" t="str">
        <f>IF(ISBLANK(INDEX('Policy Characteristics'!B:B,MATCH($C1327,'Policy Characteristics'!$C:$C,0))),"",INDEX('Policy Characteristics'!B:B,MATCH($C1327,'Policy Characteristics'!$C:$C,0)))</f>
        <v>Feedstock Shifting</v>
      </c>
      <c r="C1327" s="254" t="str">
        <f t="shared" si="66"/>
        <v>Fraction of Feedstock Shifted</v>
      </c>
      <c r="D1327" s="6" t="s">
        <v>3027</v>
      </c>
      <c r="E1327" s="45" t="s">
        <v>2674</v>
      </c>
      <c r="F1327" t="s">
        <v>2990</v>
      </c>
      <c r="G1327" s="45" t="s">
        <v>2678</v>
      </c>
      <c r="H1327" s="47">
        <f t="shared" si="67"/>
        <v>1326</v>
      </c>
      <c r="I1327" s="324" t="s">
        <v>41</v>
      </c>
      <c r="J1327" s="255" t="str">
        <f>IF(ISBLANK(INDEX('Policy Characteristics'!D:D,MATCH($C1327,'Policy Characteristics'!$C:$C,0))),"",INDEX('Policy Characteristics'!D:D,MATCH($C1327,'Policy Characteristics'!$C:$C,0)))</f>
        <v>Feedstock Shifting</v>
      </c>
      <c r="K1327" s="254" t="str">
        <f>IF(ISBLANK(INDEX('Policy Characteristics'!E:E,MATCH($C1327,'Policy Characteristics'!$C:$C,0))),"",INDEX('Policy Characteristics'!E:E,MATCH($C1327,'Policy Characteristics'!$C:$C,0)))</f>
        <v>indst feedstock shifting</v>
      </c>
      <c r="L1327" s="261">
        <f>IF(ISBLANK(INDEX('Policy Characteristics'!F:F,MATCH($C1327,'Policy Characteristics'!$C:$C,0))),"",INDEX('Policy Characteristics'!F:F,MATCH($C1327,'Policy Characteristics'!$C:$C,0)))</f>
        <v>0</v>
      </c>
      <c r="M1327" s="261">
        <f>IF(ISBLANK(INDEX('Policy Characteristics'!G:G,MATCH($C1327,'Policy Characteristics'!$C:$C,0))),"",INDEX('Policy Characteristics'!G:G,MATCH($C1327,'Policy Characteristics'!$C:$C,0)))</f>
        <v>1</v>
      </c>
      <c r="N1327" s="261">
        <f>IF(ISBLANK(INDEX('Policy Characteristics'!H:H,MATCH($C1327,'Policy Characteristics'!$C:$C,0))),"",INDEX('Policy Characteristics'!H:H,MATCH($C1327,'Policy Characteristics'!$C:$C,0)))</f>
        <v>0.01</v>
      </c>
      <c r="O1327" s="254" t="str">
        <f>IF(ISBLANK(INDEX('Policy Characteristics'!I:I,MATCH($C1327,'Policy Characteristics'!$C:$C,0))),"",INDEX('Policy Characteristics'!I:I,MATCH($C1327,'Policy Characteristics'!$C:$C,0)))</f>
        <v>% of potential achieved</v>
      </c>
      <c r="P1327" s="254" t="str">
        <f>IF(ISBLANK(INDEX('Policy Characteristics'!J:J,MATCH($C1327,'Policy Characteristics'!$C:$C,0))),"",INDEX('Policy Characteristics'!J:J,MATCH($C1327,'Policy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27" s="254" t="str">
        <f>IF(ISBLANK(INDEX('Policy Characteristics'!K:K,MATCH($C1327,'Policy Characteristics'!$C:$C,0))),"",INDEX('Policy Characteristics'!K:K,MATCH($C1327,'Policy Characteristics'!$C:$C,0)))</f>
        <v/>
      </c>
      <c r="R1327" s="254" t="str">
        <f>IF(ISBLANK(INDEX('Policy Characteristics'!L:L,MATCH($C1327,'Policy Characteristics'!$C:$C,0))),"",INDEX('Policy Characteristics'!L:L,MATCH($C1327,'Policy Characteristics'!$C:$C,0)))</f>
        <v/>
      </c>
    </row>
    <row r="1328" spans="1:18" s="2" customFormat="1" x14ac:dyDescent="0.25">
      <c r="A1328" s="254" t="str">
        <f>IF(ISBLANK(INDEX('Policy Characteristics'!A:A,MATCH($C1328,'Policy Characteristics'!$C:$C,0))),"",INDEX('Policy Characteristics'!A:A,MATCH($C1328,'Policy Characteristics'!$C:$C,0)))</f>
        <v>Industry</v>
      </c>
      <c r="B1328" s="262" t="str">
        <f>IF(ISBLANK(INDEX('Policy Characteristics'!B:B,MATCH($C1328,'Policy Characteristics'!$C:$C,0))),"",INDEX('Policy Characteristics'!B:B,MATCH($C1328,'Policy Characteristics'!$C:$C,0)))</f>
        <v>Feedstock Shifting</v>
      </c>
      <c r="C1328" s="254" t="str">
        <f t="shared" si="66"/>
        <v>Fraction of Feedstock Shifted</v>
      </c>
      <c r="D1328" s="6" t="s">
        <v>3027</v>
      </c>
      <c r="E1328" s="45" t="s">
        <v>2671</v>
      </c>
      <c r="F1328" t="s">
        <v>2990</v>
      </c>
      <c r="G1328" s="45" t="s">
        <v>2676</v>
      </c>
      <c r="H1328" s="47">
        <f t="shared" si="67"/>
        <v>1327</v>
      </c>
      <c r="I1328" s="324" t="s">
        <v>41</v>
      </c>
      <c r="J1328" s="255" t="str">
        <f>IF(ISBLANK(INDEX('Policy Characteristics'!D:D,MATCH($C1328,'Policy Characteristics'!$C:$C,0))),"",INDEX('Policy Characteristics'!D:D,MATCH($C1328,'Policy Characteristics'!$C:$C,0)))</f>
        <v>Feedstock Shifting</v>
      </c>
      <c r="K1328" s="254" t="str">
        <f>IF(ISBLANK(INDEX('Policy Characteristics'!E:E,MATCH($C1328,'Policy Characteristics'!$C:$C,0))),"",INDEX('Policy Characteristics'!E:E,MATCH($C1328,'Policy Characteristics'!$C:$C,0)))</f>
        <v>indst feedstock shifting</v>
      </c>
      <c r="L1328" s="261">
        <f>IF(ISBLANK(INDEX('Policy Characteristics'!F:F,MATCH($C1328,'Policy Characteristics'!$C:$C,0))),"",INDEX('Policy Characteristics'!F:F,MATCH($C1328,'Policy Characteristics'!$C:$C,0)))</f>
        <v>0</v>
      </c>
      <c r="M1328" s="261">
        <f>IF(ISBLANK(INDEX('Policy Characteristics'!G:G,MATCH($C1328,'Policy Characteristics'!$C:$C,0))),"",INDEX('Policy Characteristics'!G:G,MATCH($C1328,'Policy Characteristics'!$C:$C,0)))</f>
        <v>1</v>
      </c>
      <c r="N1328" s="261">
        <f>IF(ISBLANK(INDEX('Policy Characteristics'!H:H,MATCH($C1328,'Policy Characteristics'!$C:$C,0))),"",INDEX('Policy Characteristics'!H:H,MATCH($C1328,'Policy Characteristics'!$C:$C,0)))</f>
        <v>0.01</v>
      </c>
      <c r="O1328" s="254" t="str">
        <f>IF(ISBLANK(INDEX('Policy Characteristics'!I:I,MATCH($C1328,'Policy Characteristics'!$C:$C,0))),"",INDEX('Policy Characteristics'!I:I,MATCH($C1328,'Policy Characteristics'!$C:$C,0)))</f>
        <v>% of potential achieved</v>
      </c>
      <c r="P1328" s="254" t="str">
        <f>IF(ISBLANK(INDEX('Policy Characteristics'!J:J,MATCH($C1328,'Policy Characteristics'!$C:$C,0))),"",INDEX('Policy Characteristics'!J:J,MATCH($C1328,'Policy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28" s="254" t="str">
        <f>IF(ISBLANK(INDEX('Policy Characteristics'!K:K,MATCH($C1328,'Policy Characteristics'!$C:$C,0))),"",INDEX('Policy Characteristics'!K:K,MATCH($C1328,'Policy Characteristics'!$C:$C,0)))</f>
        <v/>
      </c>
      <c r="R1328" s="254" t="str">
        <f>IF(ISBLANK(INDEX('Policy Characteristics'!L:L,MATCH($C1328,'Policy Characteristics'!$C:$C,0))),"",INDEX('Policy Characteristics'!L:L,MATCH($C1328,'Policy Characteristics'!$C:$C,0)))</f>
        <v/>
      </c>
    </row>
    <row r="1329" spans="1:18" s="2" customFormat="1" x14ac:dyDescent="0.25">
      <c r="A1329" s="254" t="str">
        <f>IF(ISBLANK(INDEX('Policy Characteristics'!A:A,MATCH($C1329,'Policy Characteristics'!$C:$C,0))),"",INDEX('Policy Characteristics'!A:A,MATCH($C1329,'Policy Characteristics'!$C:$C,0)))</f>
        <v>Industry</v>
      </c>
      <c r="B1329" s="262" t="str">
        <f>IF(ISBLANK(INDEX('Policy Characteristics'!B:B,MATCH($C1329,'Policy Characteristics'!$C:$C,0))),"",INDEX('Policy Characteristics'!B:B,MATCH($C1329,'Policy Characteristics'!$C:$C,0)))</f>
        <v>Feedstock Shifting</v>
      </c>
      <c r="C1329" s="254" t="str">
        <f t="shared" ref="C1329:C1392" si="68">C$1199</f>
        <v>Fraction of Feedstock Shifted</v>
      </c>
      <c r="D1329" s="6" t="s">
        <v>3028</v>
      </c>
      <c r="E1329" s="45" t="s">
        <v>2375</v>
      </c>
      <c r="F1329" t="s">
        <v>2547</v>
      </c>
      <c r="G1329" s="45" t="s">
        <v>2381</v>
      </c>
      <c r="H1329" s="47">
        <f t="shared" si="67"/>
        <v>1328</v>
      </c>
      <c r="I1329" s="324" t="s">
        <v>41</v>
      </c>
      <c r="J1329" s="255" t="str">
        <f>IF(ISBLANK(INDEX('Policy Characteristics'!D:D,MATCH($C1329,'Policy Characteristics'!$C:$C,0))),"",INDEX('Policy Characteristics'!D:D,MATCH($C1329,'Policy Characteristics'!$C:$C,0)))</f>
        <v>Feedstock Shifting</v>
      </c>
      <c r="K1329" s="254" t="str">
        <f>IF(ISBLANK(INDEX('Policy Characteristics'!E:E,MATCH($C1329,'Policy Characteristics'!$C:$C,0))),"",INDEX('Policy Characteristics'!E:E,MATCH($C1329,'Policy Characteristics'!$C:$C,0)))</f>
        <v>indst feedstock shifting</v>
      </c>
      <c r="L1329" s="261">
        <f>IF(ISBLANK(INDEX('Policy Characteristics'!F:F,MATCH($C1329,'Policy Characteristics'!$C:$C,0))),"",INDEX('Policy Characteristics'!F:F,MATCH($C1329,'Policy Characteristics'!$C:$C,0)))</f>
        <v>0</v>
      </c>
      <c r="M1329" s="261">
        <f>IF(ISBLANK(INDEX('Policy Characteristics'!G:G,MATCH($C1329,'Policy Characteristics'!$C:$C,0))),"",INDEX('Policy Characteristics'!G:G,MATCH($C1329,'Policy Characteristics'!$C:$C,0)))</f>
        <v>1</v>
      </c>
      <c r="N1329" s="261">
        <f>IF(ISBLANK(INDEX('Policy Characteristics'!H:H,MATCH($C1329,'Policy Characteristics'!$C:$C,0))),"",INDEX('Policy Characteristics'!H:H,MATCH($C1329,'Policy Characteristics'!$C:$C,0)))</f>
        <v>0.01</v>
      </c>
      <c r="O1329" s="254" t="str">
        <f>IF(ISBLANK(INDEX('Policy Characteristics'!I:I,MATCH($C1329,'Policy Characteristics'!$C:$C,0))),"",INDEX('Policy Characteristics'!I:I,MATCH($C1329,'Policy Characteristics'!$C:$C,0)))</f>
        <v>% of potential achieved</v>
      </c>
      <c r="P1329" s="254" t="str">
        <f>IF(ISBLANK(INDEX('Policy Characteristics'!J:J,MATCH($C1329,'Policy Characteristics'!$C:$C,0))),"",INDEX('Policy Characteristics'!J:J,MATCH($C1329,'Policy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29" s="254" t="str">
        <f>IF(ISBLANK(INDEX('Policy Characteristics'!K:K,MATCH($C1329,'Policy Characteristics'!$C:$C,0))),"",INDEX('Policy Characteristics'!K:K,MATCH($C1329,'Policy Characteristics'!$C:$C,0)))</f>
        <v/>
      </c>
      <c r="R1329" s="254" t="str">
        <f>IF(ISBLANK(INDEX('Policy Characteristics'!L:L,MATCH($C1329,'Policy Characteristics'!$C:$C,0))),"",INDEX('Policy Characteristics'!L:L,MATCH($C1329,'Policy Characteristics'!$C:$C,0)))</f>
        <v/>
      </c>
    </row>
    <row r="1330" spans="1:18" s="2" customFormat="1" x14ac:dyDescent="0.25">
      <c r="A1330" s="254" t="str">
        <f>IF(ISBLANK(INDEX('Policy Characteristics'!A:A,MATCH($C1330,'Policy Characteristics'!$C:$C,0))),"",INDEX('Policy Characteristics'!A:A,MATCH($C1330,'Policy Characteristics'!$C:$C,0)))</f>
        <v>Industry</v>
      </c>
      <c r="B1330" s="262" t="str">
        <f>IF(ISBLANK(INDEX('Policy Characteristics'!B:B,MATCH($C1330,'Policy Characteristics'!$C:$C,0))),"",INDEX('Policy Characteristics'!B:B,MATCH($C1330,'Policy Characteristics'!$C:$C,0)))</f>
        <v>Feedstock Shifting</v>
      </c>
      <c r="C1330" s="254" t="str">
        <f t="shared" si="68"/>
        <v>Fraction of Feedstock Shifted</v>
      </c>
      <c r="D1330" s="6" t="s">
        <v>3028</v>
      </c>
      <c r="E1330" s="45" t="s">
        <v>2376</v>
      </c>
      <c r="F1330" t="s">
        <v>2547</v>
      </c>
      <c r="G1330" s="45" t="s">
        <v>2384</v>
      </c>
      <c r="H1330" s="47">
        <f t="shared" si="67"/>
        <v>1329</v>
      </c>
      <c r="I1330" s="324" t="s">
        <v>40</v>
      </c>
      <c r="J1330" s="255" t="str">
        <f>IF(ISBLANK(INDEX('Policy Characteristics'!D:D,MATCH($C1330,'Policy Characteristics'!$C:$C,0))),"",INDEX('Policy Characteristics'!D:D,MATCH($C1330,'Policy Characteristics'!$C:$C,0)))</f>
        <v>Feedstock Shifting</v>
      </c>
      <c r="K1330" s="254" t="str">
        <f>IF(ISBLANK(INDEX('Policy Characteristics'!E:E,MATCH($C1330,'Policy Characteristics'!$C:$C,0))),"",INDEX('Policy Characteristics'!E:E,MATCH($C1330,'Policy Characteristics'!$C:$C,0)))</f>
        <v>indst feedstock shifting</v>
      </c>
      <c r="L1330" s="261">
        <f>IF(ISBLANK(INDEX('Policy Characteristics'!F:F,MATCH($C1330,'Policy Characteristics'!$C:$C,0))),"",INDEX('Policy Characteristics'!F:F,MATCH($C1330,'Policy Characteristics'!$C:$C,0)))</f>
        <v>0</v>
      </c>
      <c r="M1330" s="261">
        <f>IF(ISBLANK(INDEX('Policy Characteristics'!G:G,MATCH($C1330,'Policy Characteristics'!$C:$C,0))),"",INDEX('Policy Characteristics'!G:G,MATCH($C1330,'Policy Characteristics'!$C:$C,0)))</f>
        <v>1</v>
      </c>
      <c r="N1330" s="261">
        <f>IF(ISBLANK(INDEX('Policy Characteristics'!H:H,MATCH($C1330,'Policy Characteristics'!$C:$C,0))),"",INDEX('Policy Characteristics'!H:H,MATCH($C1330,'Policy Characteristics'!$C:$C,0)))</f>
        <v>0.01</v>
      </c>
      <c r="O1330" s="254" t="str">
        <f>IF(ISBLANK(INDEX('Policy Characteristics'!I:I,MATCH($C1330,'Policy Characteristics'!$C:$C,0))),"",INDEX('Policy Characteristics'!I:I,MATCH($C1330,'Policy Characteristics'!$C:$C,0)))</f>
        <v>% of potential achieved</v>
      </c>
      <c r="P1330" s="254" t="str">
        <f>IF(ISBLANK(INDEX('Policy Characteristics'!J:J,MATCH($C1330,'Policy Characteristics'!$C:$C,0))),"",INDEX('Policy Characteristics'!J:J,MATCH($C1330,'Policy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30" s="254" t="str">
        <f>IF(ISBLANK(INDEX('Policy Characteristics'!K:K,MATCH($C1330,'Policy Characteristics'!$C:$C,0))),"",INDEX('Policy Characteristics'!K:K,MATCH($C1330,'Policy Characteristics'!$C:$C,0)))</f>
        <v/>
      </c>
      <c r="R1330" s="254" t="str">
        <f>IF(ISBLANK(INDEX('Policy Characteristics'!L:L,MATCH($C1330,'Policy Characteristics'!$C:$C,0))),"",INDEX('Policy Characteristics'!L:L,MATCH($C1330,'Policy Characteristics'!$C:$C,0)))</f>
        <v/>
      </c>
    </row>
    <row r="1331" spans="1:18" s="2" customFormat="1" x14ac:dyDescent="0.25">
      <c r="A1331" s="254" t="str">
        <f>IF(ISBLANK(INDEX('Policy Characteristics'!A:A,MATCH($C1331,'Policy Characteristics'!$C:$C,0))),"",INDEX('Policy Characteristics'!A:A,MATCH($C1331,'Policy Characteristics'!$C:$C,0)))</f>
        <v>Industry</v>
      </c>
      <c r="B1331" s="262" t="str">
        <f>IF(ISBLANK(INDEX('Policy Characteristics'!B:B,MATCH($C1331,'Policy Characteristics'!$C:$C,0))),"",INDEX('Policy Characteristics'!B:B,MATCH($C1331,'Policy Characteristics'!$C:$C,0)))</f>
        <v>Feedstock Shifting</v>
      </c>
      <c r="C1331" s="254" t="str">
        <f t="shared" si="68"/>
        <v>Fraction of Feedstock Shifted</v>
      </c>
      <c r="D1331" s="6" t="s">
        <v>3028</v>
      </c>
      <c r="E1331" s="45" t="s">
        <v>2377</v>
      </c>
      <c r="F1331" t="s">
        <v>2547</v>
      </c>
      <c r="G1331" s="45" t="s">
        <v>2385</v>
      </c>
      <c r="H1331" s="47">
        <f t="shared" si="67"/>
        <v>1330</v>
      </c>
      <c r="I1331" s="324" t="s">
        <v>40</v>
      </c>
      <c r="J1331" s="255" t="str">
        <f>IF(ISBLANK(INDEX('Policy Characteristics'!D:D,MATCH($C1331,'Policy Characteristics'!$C:$C,0))),"",INDEX('Policy Characteristics'!D:D,MATCH($C1331,'Policy Characteristics'!$C:$C,0)))</f>
        <v>Feedstock Shifting</v>
      </c>
      <c r="K1331" s="254" t="str">
        <f>IF(ISBLANK(INDEX('Policy Characteristics'!E:E,MATCH($C1331,'Policy Characteristics'!$C:$C,0))),"",INDEX('Policy Characteristics'!E:E,MATCH($C1331,'Policy Characteristics'!$C:$C,0)))</f>
        <v>indst feedstock shifting</v>
      </c>
      <c r="L1331" s="261">
        <f>IF(ISBLANK(INDEX('Policy Characteristics'!F:F,MATCH($C1331,'Policy Characteristics'!$C:$C,0))),"",INDEX('Policy Characteristics'!F:F,MATCH($C1331,'Policy Characteristics'!$C:$C,0)))</f>
        <v>0</v>
      </c>
      <c r="M1331" s="261">
        <f>IF(ISBLANK(INDEX('Policy Characteristics'!G:G,MATCH($C1331,'Policy Characteristics'!$C:$C,0))),"",INDEX('Policy Characteristics'!G:G,MATCH($C1331,'Policy Characteristics'!$C:$C,0)))</f>
        <v>1</v>
      </c>
      <c r="N1331" s="261">
        <f>IF(ISBLANK(INDEX('Policy Characteristics'!H:H,MATCH($C1331,'Policy Characteristics'!$C:$C,0))),"",INDEX('Policy Characteristics'!H:H,MATCH($C1331,'Policy Characteristics'!$C:$C,0)))</f>
        <v>0.01</v>
      </c>
      <c r="O1331" s="254" t="str">
        <f>IF(ISBLANK(INDEX('Policy Characteristics'!I:I,MATCH($C1331,'Policy Characteristics'!$C:$C,0))),"",INDEX('Policy Characteristics'!I:I,MATCH($C1331,'Policy Characteristics'!$C:$C,0)))</f>
        <v>% of potential achieved</v>
      </c>
      <c r="P1331" s="254" t="str">
        <f>IF(ISBLANK(INDEX('Policy Characteristics'!J:J,MATCH($C1331,'Policy Characteristics'!$C:$C,0))),"",INDEX('Policy Characteristics'!J:J,MATCH($C1331,'Policy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31" s="254" t="str">
        <f>IF(ISBLANK(INDEX('Policy Characteristics'!K:K,MATCH($C1331,'Policy Characteristics'!$C:$C,0))),"",INDEX('Policy Characteristics'!K:K,MATCH($C1331,'Policy Characteristics'!$C:$C,0)))</f>
        <v/>
      </c>
      <c r="R1331" s="254" t="str">
        <f>IF(ISBLANK(INDEX('Policy Characteristics'!L:L,MATCH($C1331,'Policy Characteristics'!$C:$C,0))),"",INDEX('Policy Characteristics'!L:L,MATCH($C1331,'Policy Characteristics'!$C:$C,0)))</f>
        <v/>
      </c>
    </row>
    <row r="1332" spans="1:18" s="2" customFormat="1" x14ac:dyDescent="0.25">
      <c r="A1332" s="254" t="str">
        <f>IF(ISBLANK(INDEX('Policy Characteristics'!A:A,MATCH($C1332,'Policy Characteristics'!$C:$C,0))),"",INDEX('Policy Characteristics'!A:A,MATCH($C1332,'Policy Characteristics'!$C:$C,0)))</f>
        <v>Industry</v>
      </c>
      <c r="B1332" s="262" t="str">
        <f>IF(ISBLANK(INDEX('Policy Characteristics'!B:B,MATCH($C1332,'Policy Characteristics'!$C:$C,0))),"",INDEX('Policy Characteristics'!B:B,MATCH($C1332,'Policy Characteristics'!$C:$C,0)))</f>
        <v>Feedstock Shifting</v>
      </c>
      <c r="C1332" s="254" t="str">
        <f t="shared" si="68"/>
        <v>Fraction of Feedstock Shifted</v>
      </c>
      <c r="D1332" s="6" t="s">
        <v>3028</v>
      </c>
      <c r="E1332" s="45" t="s">
        <v>2378</v>
      </c>
      <c r="F1332" t="s">
        <v>2547</v>
      </c>
      <c r="G1332" s="45" t="s">
        <v>2382</v>
      </c>
      <c r="H1332" s="47">
        <f t="shared" si="67"/>
        <v>1331</v>
      </c>
      <c r="I1332" s="324" t="s">
        <v>41</v>
      </c>
      <c r="J1332" s="255" t="str">
        <f>IF(ISBLANK(INDEX('Policy Characteristics'!D:D,MATCH($C1332,'Policy Characteristics'!$C:$C,0))),"",INDEX('Policy Characteristics'!D:D,MATCH($C1332,'Policy Characteristics'!$C:$C,0)))</f>
        <v>Feedstock Shifting</v>
      </c>
      <c r="K1332" s="254" t="str">
        <f>IF(ISBLANK(INDEX('Policy Characteristics'!E:E,MATCH($C1332,'Policy Characteristics'!$C:$C,0))),"",INDEX('Policy Characteristics'!E:E,MATCH($C1332,'Policy Characteristics'!$C:$C,0)))</f>
        <v>indst feedstock shifting</v>
      </c>
      <c r="L1332" s="261">
        <f>IF(ISBLANK(INDEX('Policy Characteristics'!F:F,MATCH($C1332,'Policy Characteristics'!$C:$C,0))),"",INDEX('Policy Characteristics'!F:F,MATCH($C1332,'Policy Characteristics'!$C:$C,0)))</f>
        <v>0</v>
      </c>
      <c r="M1332" s="261">
        <f>IF(ISBLANK(INDEX('Policy Characteristics'!G:G,MATCH($C1332,'Policy Characteristics'!$C:$C,0))),"",INDEX('Policy Characteristics'!G:G,MATCH($C1332,'Policy Characteristics'!$C:$C,0)))</f>
        <v>1</v>
      </c>
      <c r="N1332" s="261">
        <f>IF(ISBLANK(INDEX('Policy Characteristics'!H:H,MATCH($C1332,'Policy Characteristics'!$C:$C,0))),"",INDEX('Policy Characteristics'!H:H,MATCH($C1332,'Policy Characteristics'!$C:$C,0)))</f>
        <v>0.01</v>
      </c>
      <c r="O1332" s="254" t="str">
        <f>IF(ISBLANK(INDEX('Policy Characteristics'!I:I,MATCH($C1332,'Policy Characteristics'!$C:$C,0))),"",INDEX('Policy Characteristics'!I:I,MATCH($C1332,'Policy Characteristics'!$C:$C,0)))</f>
        <v>% of potential achieved</v>
      </c>
      <c r="P1332" s="254" t="str">
        <f>IF(ISBLANK(INDEX('Policy Characteristics'!J:J,MATCH($C1332,'Policy Characteristics'!$C:$C,0))),"",INDEX('Policy Characteristics'!J:J,MATCH($C1332,'Policy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32" s="254" t="str">
        <f>IF(ISBLANK(INDEX('Policy Characteristics'!K:K,MATCH($C1332,'Policy Characteristics'!$C:$C,0))),"",INDEX('Policy Characteristics'!K:K,MATCH($C1332,'Policy Characteristics'!$C:$C,0)))</f>
        <v/>
      </c>
      <c r="R1332" s="254" t="str">
        <f>IF(ISBLANK(INDEX('Policy Characteristics'!L:L,MATCH($C1332,'Policy Characteristics'!$C:$C,0))),"",INDEX('Policy Characteristics'!L:L,MATCH($C1332,'Policy Characteristics'!$C:$C,0)))</f>
        <v/>
      </c>
    </row>
    <row r="1333" spans="1:18" s="2" customFormat="1" x14ac:dyDescent="0.25">
      <c r="A1333" s="254" t="str">
        <f>IF(ISBLANK(INDEX('Policy Characteristics'!A:A,MATCH($C1333,'Policy Characteristics'!$C:$C,0))),"",INDEX('Policy Characteristics'!A:A,MATCH($C1333,'Policy Characteristics'!$C:$C,0)))</f>
        <v>Industry</v>
      </c>
      <c r="B1333" s="262" t="str">
        <f>IF(ISBLANK(INDEX('Policy Characteristics'!B:B,MATCH($C1333,'Policy Characteristics'!$C:$C,0))),"",INDEX('Policy Characteristics'!B:B,MATCH($C1333,'Policy Characteristics'!$C:$C,0)))</f>
        <v>Feedstock Shifting</v>
      </c>
      <c r="C1333" s="254" t="str">
        <f t="shared" si="68"/>
        <v>Fraction of Feedstock Shifted</v>
      </c>
      <c r="D1333" s="6" t="s">
        <v>3028</v>
      </c>
      <c r="E1333" s="45" t="s">
        <v>2379</v>
      </c>
      <c r="F1333" t="s">
        <v>2547</v>
      </c>
      <c r="G1333" s="45" t="s">
        <v>2383</v>
      </c>
      <c r="H1333" s="47">
        <f t="shared" si="67"/>
        <v>1332</v>
      </c>
      <c r="I1333" s="324" t="s">
        <v>41</v>
      </c>
      <c r="J1333" s="255" t="str">
        <f>IF(ISBLANK(INDEX('Policy Characteristics'!D:D,MATCH($C1333,'Policy Characteristics'!$C:$C,0))),"",INDEX('Policy Characteristics'!D:D,MATCH($C1333,'Policy Characteristics'!$C:$C,0)))</f>
        <v>Feedstock Shifting</v>
      </c>
      <c r="K1333" s="254" t="str">
        <f>IF(ISBLANK(INDEX('Policy Characteristics'!E:E,MATCH($C1333,'Policy Characteristics'!$C:$C,0))),"",INDEX('Policy Characteristics'!E:E,MATCH($C1333,'Policy Characteristics'!$C:$C,0)))</f>
        <v>indst feedstock shifting</v>
      </c>
      <c r="L1333" s="261">
        <f>IF(ISBLANK(INDEX('Policy Characteristics'!F:F,MATCH($C1333,'Policy Characteristics'!$C:$C,0))),"",INDEX('Policy Characteristics'!F:F,MATCH($C1333,'Policy Characteristics'!$C:$C,0)))</f>
        <v>0</v>
      </c>
      <c r="M1333" s="261">
        <f>IF(ISBLANK(INDEX('Policy Characteristics'!G:G,MATCH($C1333,'Policy Characteristics'!$C:$C,0))),"",INDEX('Policy Characteristics'!G:G,MATCH($C1333,'Policy Characteristics'!$C:$C,0)))</f>
        <v>1</v>
      </c>
      <c r="N1333" s="261">
        <f>IF(ISBLANK(INDEX('Policy Characteristics'!H:H,MATCH($C1333,'Policy Characteristics'!$C:$C,0))),"",INDEX('Policy Characteristics'!H:H,MATCH($C1333,'Policy Characteristics'!$C:$C,0)))</f>
        <v>0.01</v>
      </c>
      <c r="O1333" s="254" t="str">
        <f>IF(ISBLANK(INDEX('Policy Characteristics'!I:I,MATCH($C1333,'Policy Characteristics'!$C:$C,0))),"",INDEX('Policy Characteristics'!I:I,MATCH($C1333,'Policy Characteristics'!$C:$C,0)))</f>
        <v>% of potential achieved</v>
      </c>
      <c r="P1333" s="254" t="str">
        <f>IF(ISBLANK(INDEX('Policy Characteristics'!J:J,MATCH($C1333,'Policy Characteristics'!$C:$C,0))),"",INDEX('Policy Characteristics'!J:J,MATCH($C1333,'Policy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33" s="254" t="str">
        <f>IF(ISBLANK(INDEX('Policy Characteristics'!K:K,MATCH($C1333,'Policy Characteristics'!$C:$C,0))),"",INDEX('Policy Characteristics'!K:K,MATCH($C1333,'Policy Characteristics'!$C:$C,0)))</f>
        <v/>
      </c>
      <c r="R1333" s="254" t="str">
        <f>IF(ISBLANK(INDEX('Policy Characteristics'!L:L,MATCH($C1333,'Policy Characteristics'!$C:$C,0))),"",INDEX('Policy Characteristics'!L:L,MATCH($C1333,'Policy Characteristics'!$C:$C,0)))</f>
        <v/>
      </c>
    </row>
    <row r="1334" spans="1:18" s="2" customFormat="1" x14ac:dyDescent="0.25">
      <c r="A1334" s="254" t="str">
        <f>IF(ISBLANK(INDEX('Policy Characteristics'!A:A,MATCH($C1334,'Policy Characteristics'!$C:$C,0))),"",INDEX('Policy Characteristics'!A:A,MATCH($C1334,'Policy Characteristics'!$C:$C,0)))</f>
        <v>Industry</v>
      </c>
      <c r="B1334" s="262" t="str">
        <f>IF(ISBLANK(INDEX('Policy Characteristics'!B:B,MATCH($C1334,'Policy Characteristics'!$C:$C,0))),"",INDEX('Policy Characteristics'!B:B,MATCH($C1334,'Policy Characteristics'!$C:$C,0)))</f>
        <v>Feedstock Shifting</v>
      </c>
      <c r="C1334" s="254" t="str">
        <f t="shared" si="68"/>
        <v>Fraction of Feedstock Shifted</v>
      </c>
      <c r="D1334" s="6" t="s">
        <v>3028</v>
      </c>
      <c r="E1334" s="45" t="s">
        <v>2380</v>
      </c>
      <c r="F1334" t="s">
        <v>2547</v>
      </c>
      <c r="G1334" s="45" t="s">
        <v>2386</v>
      </c>
      <c r="H1334" s="47">
        <f t="shared" si="67"/>
        <v>1333</v>
      </c>
      <c r="I1334" s="324" t="s">
        <v>41</v>
      </c>
      <c r="J1334" s="255" t="str">
        <f>IF(ISBLANK(INDEX('Policy Characteristics'!D:D,MATCH($C1334,'Policy Characteristics'!$C:$C,0))),"",INDEX('Policy Characteristics'!D:D,MATCH($C1334,'Policy Characteristics'!$C:$C,0)))</f>
        <v>Feedstock Shifting</v>
      </c>
      <c r="K1334" s="254" t="str">
        <f>IF(ISBLANK(INDEX('Policy Characteristics'!E:E,MATCH($C1334,'Policy Characteristics'!$C:$C,0))),"",INDEX('Policy Characteristics'!E:E,MATCH($C1334,'Policy Characteristics'!$C:$C,0)))</f>
        <v>indst feedstock shifting</v>
      </c>
      <c r="L1334" s="261">
        <f>IF(ISBLANK(INDEX('Policy Characteristics'!F:F,MATCH($C1334,'Policy Characteristics'!$C:$C,0))),"",INDEX('Policy Characteristics'!F:F,MATCH($C1334,'Policy Characteristics'!$C:$C,0)))</f>
        <v>0</v>
      </c>
      <c r="M1334" s="261">
        <f>IF(ISBLANK(INDEX('Policy Characteristics'!G:G,MATCH($C1334,'Policy Characteristics'!$C:$C,0))),"",INDEX('Policy Characteristics'!G:G,MATCH($C1334,'Policy Characteristics'!$C:$C,0)))</f>
        <v>1</v>
      </c>
      <c r="N1334" s="261">
        <f>IF(ISBLANK(INDEX('Policy Characteristics'!H:H,MATCH($C1334,'Policy Characteristics'!$C:$C,0))),"",INDEX('Policy Characteristics'!H:H,MATCH($C1334,'Policy Characteristics'!$C:$C,0)))</f>
        <v>0.01</v>
      </c>
      <c r="O1334" s="254" t="str">
        <f>IF(ISBLANK(INDEX('Policy Characteristics'!I:I,MATCH($C1334,'Policy Characteristics'!$C:$C,0))),"",INDEX('Policy Characteristics'!I:I,MATCH($C1334,'Policy Characteristics'!$C:$C,0)))</f>
        <v>% of potential achieved</v>
      </c>
      <c r="P1334" s="254" t="str">
        <f>IF(ISBLANK(INDEX('Policy Characteristics'!J:J,MATCH($C1334,'Policy Characteristics'!$C:$C,0))),"",INDEX('Policy Characteristics'!J:J,MATCH($C1334,'Policy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34" s="254" t="str">
        <f>IF(ISBLANK(INDEX('Policy Characteristics'!K:K,MATCH($C1334,'Policy Characteristics'!$C:$C,0))),"",INDEX('Policy Characteristics'!K:K,MATCH($C1334,'Policy Characteristics'!$C:$C,0)))</f>
        <v/>
      </c>
      <c r="R1334" s="254" t="str">
        <f>IF(ISBLANK(INDEX('Policy Characteristics'!L:L,MATCH($C1334,'Policy Characteristics'!$C:$C,0))),"",INDEX('Policy Characteristics'!L:L,MATCH($C1334,'Policy Characteristics'!$C:$C,0)))</f>
        <v/>
      </c>
    </row>
    <row r="1335" spans="1:18" s="2" customFormat="1" x14ac:dyDescent="0.25">
      <c r="A1335" s="254" t="str">
        <f>IF(ISBLANK(INDEX('Policy Characteristics'!A:A,MATCH($C1335,'Policy Characteristics'!$C:$C,0))),"",INDEX('Policy Characteristics'!A:A,MATCH($C1335,'Policy Characteristics'!$C:$C,0)))</f>
        <v>Industry</v>
      </c>
      <c r="B1335" s="262" t="str">
        <f>IF(ISBLANK(INDEX('Policy Characteristics'!B:B,MATCH($C1335,'Policy Characteristics'!$C:$C,0))),"",INDEX('Policy Characteristics'!B:B,MATCH($C1335,'Policy Characteristics'!$C:$C,0)))</f>
        <v>Feedstock Shifting</v>
      </c>
      <c r="C1335" s="254" t="str">
        <f t="shared" si="68"/>
        <v>Fraction of Feedstock Shifted</v>
      </c>
      <c r="D1335" s="6" t="s">
        <v>3028</v>
      </c>
      <c r="E1335" s="45" t="s">
        <v>2672</v>
      </c>
      <c r="F1335" t="s">
        <v>2547</v>
      </c>
      <c r="G1335" s="45" t="s">
        <v>2675</v>
      </c>
      <c r="H1335" s="47">
        <f t="shared" si="67"/>
        <v>1334</v>
      </c>
      <c r="I1335" s="324" t="s">
        <v>41</v>
      </c>
      <c r="J1335" s="255" t="str">
        <f>IF(ISBLANK(INDEX('Policy Characteristics'!D:D,MATCH($C1335,'Policy Characteristics'!$C:$C,0))),"",INDEX('Policy Characteristics'!D:D,MATCH($C1335,'Policy Characteristics'!$C:$C,0)))</f>
        <v>Feedstock Shifting</v>
      </c>
      <c r="K1335" s="254" t="str">
        <f>IF(ISBLANK(INDEX('Policy Characteristics'!E:E,MATCH($C1335,'Policy Characteristics'!$C:$C,0))),"",INDEX('Policy Characteristics'!E:E,MATCH($C1335,'Policy Characteristics'!$C:$C,0)))</f>
        <v>indst feedstock shifting</v>
      </c>
      <c r="L1335" s="261">
        <f>IF(ISBLANK(INDEX('Policy Characteristics'!F:F,MATCH($C1335,'Policy Characteristics'!$C:$C,0))),"",INDEX('Policy Characteristics'!F:F,MATCH($C1335,'Policy Characteristics'!$C:$C,0)))</f>
        <v>0</v>
      </c>
      <c r="M1335" s="261">
        <f>IF(ISBLANK(INDEX('Policy Characteristics'!G:G,MATCH($C1335,'Policy Characteristics'!$C:$C,0))),"",INDEX('Policy Characteristics'!G:G,MATCH($C1335,'Policy Characteristics'!$C:$C,0)))</f>
        <v>1</v>
      </c>
      <c r="N1335" s="261">
        <f>IF(ISBLANK(INDEX('Policy Characteristics'!H:H,MATCH($C1335,'Policy Characteristics'!$C:$C,0))),"",INDEX('Policy Characteristics'!H:H,MATCH($C1335,'Policy Characteristics'!$C:$C,0)))</f>
        <v>0.01</v>
      </c>
      <c r="O1335" s="254" t="str">
        <f>IF(ISBLANK(INDEX('Policy Characteristics'!I:I,MATCH($C1335,'Policy Characteristics'!$C:$C,0))),"",INDEX('Policy Characteristics'!I:I,MATCH($C1335,'Policy Characteristics'!$C:$C,0)))</f>
        <v>% of potential achieved</v>
      </c>
      <c r="P1335" s="254" t="str">
        <f>IF(ISBLANK(INDEX('Policy Characteristics'!J:J,MATCH($C1335,'Policy Characteristics'!$C:$C,0))),"",INDEX('Policy Characteristics'!J:J,MATCH($C1335,'Policy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35" s="254" t="str">
        <f>IF(ISBLANK(INDEX('Policy Characteristics'!K:K,MATCH($C1335,'Policy Characteristics'!$C:$C,0))),"",INDEX('Policy Characteristics'!K:K,MATCH($C1335,'Policy Characteristics'!$C:$C,0)))</f>
        <v/>
      </c>
      <c r="R1335" s="254" t="str">
        <f>IF(ISBLANK(INDEX('Policy Characteristics'!L:L,MATCH($C1335,'Policy Characteristics'!$C:$C,0))),"",INDEX('Policy Characteristics'!L:L,MATCH($C1335,'Policy Characteristics'!$C:$C,0)))</f>
        <v/>
      </c>
    </row>
    <row r="1336" spans="1:18" s="2" customFormat="1" x14ac:dyDescent="0.25">
      <c r="A1336" s="254" t="str">
        <f>IF(ISBLANK(INDEX('Policy Characteristics'!A:A,MATCH($C1336,'Policy Characteristics'!$C:$C,0))),"",INDEX('Policy Characteristics'!A:A,MATCH($C1336,'Policy Characteristics'!$C:$C,0)))</f>
        <v>Industry</v>
      </c>
      <c r="B1336" s="262" t="str">
        <f>IF(ISBLANK(INDEX('Policy Characteristics'!B:B,MATCH($C1336,'Policy Characteristics'!$C:$C,0))),"",INDEX('Policy Characteristics'!B:B,MATCH($C1336,'Policy Characteristics'!$C:$C,0)))</f>
        <v>Feedstock Shifting</v>
      </c>
      <c r="C1336" s="254" t="str">
        <f t="shared" si="68"/>
        <v>Fraction of Feedstock Shifted</v>
      </c>
      <c r="D1336" s="6" t="s">
        <v>3028</v>
      </c>
      <c r="E1336" s="45" t="s">
        <v>2673</v>
      </c>
      <c r="F1336" t="s">
        <v>2547</v>
      </c>
      <c r="G1336" s="45" t="s">
        <v>2677</v>
      </c>
      <c r="H1336" s="47">
        <f t="shared" si="67"/>
        <v>1335</v>
      </c>
      <c r="I1336" s="324" t="s">
        <v>41</v>
      </c>
      <c r="J1336" s="255" t="str">
        <f>IF(ISBLANK(INDEX('Policy Characteristics'!D:D,MATCH($C1336,'Policy Characteristics'!$C:$C,0))),"",INDEX('Policy Characteristics'!D:D,MATCH($C1336,'Policy Characteristics'!$C:$C,0)))</f>
        <v>Feedstock Shifting</v>
      </c>
      <c r="K1336" s="254" t="str">
        <f>IF(ISBLANK(INDEX('Policy Characteristics'!E:E,MATCH($C1336,'Policy Characteristics'!$C:$C,0))),"",INDEX('Policy Characteristics'!E:E,MATCH($C1336,'Policy Characteristics'!$C:$C,0)))</f>
        <v>indst feedstock shifting</v>
      </c>
      <c r="L1336" s="261">
        <f>IF(ISBLANK(INDEX('Policy Characteristics'!F:F,MATCH($C1336,'Policy Characteristics'!$C:$C,0))),"",INDEX('Policy Characteristics'!F:F,MATCH($C1336,'Policy Characteristics'!$C:$C,0)))</f>
        <v>0</v>
      </c>
      <c r="M1336" s="261">
        <f>IF(ISBLANK(INDEX('Policy Characteristics'!G:G,MATCH($C1336,'Policy Characteristics'!$C:$C,0))),"",INDEX('Policy Characteristics'!G:G,MATCH($C1336,'Policy Characteristics'!$C:$C,0)))</f>
        <v>1</v>
      </c>
      <c r="N1336" s="261">
        <f>IF(ISBLANK(INDEX('Policy Characteristics'!H:H,MATCH($C1336,'Policy Characteristics'!$C:$C,0))),"",INDEX('Policy Characteristics'!H:H,MATCH($C1336,'Policy Characteristics'!$C:$C,0)))</f>
        <v>0.01</v>
      </c>
      <c r="O1336" s="254" t="str">
        <f>IF(ISBLANK(INDEX('Policy Characteristics'!I:I,MATCH($C1336,'Policy Characteristics'!$C:$C,0))),"",INDEX('Policy Characteristics'!I:I,MATCH($C1336,'Policy Characteristics'!$C:$C,0)))</f>
        <v>% of potential achieved</v>
      </c>
      <c r="P1336" s="254" t="str">
        <f>IF(ISBLANK(INDEX('Policy Characteristics'!J:J,MATCH($C1336,'Policy Characteristics'!$C:$C,0))),"",INDEX('Policy Characteristics'!J:J,MATCH($C1336,'Policy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36" s="254" t="str">
        <f>IF(ISBLANK(INDEX('Policy Characteristics'!K:K,MATCH($C1336,'Policy Characteristics'!$C:$C,0))),"",INDEX('Policy Characteristics'!K:K,MATCH($C1336,'Policy Characteristics'!$C:$C,0)))</f>
        <v/>
      </c>
      <c r="R1336" s="254" t="str">
        <f>IF(ISBLANK(INDEX('Policy Characteristics'!L:L,MATCH($C1336,'Policy Characteristics'!$C:$C,0))),"",INDEX('Policy Characteristics'!L:L,MATCH($C1336,'Policy Characteristics'!$C:$C,0)))</f>
        <v/>
      </c>
    </row>
    <row r="1337" spans="1:18" s="2" customFormat="1" x14ac:dyDescent="0.25">
      <c r="A1337" s="254" t="str">
        <f>IF(ISBLANK(INDEX('Policy Characteristics'!A:A,MATCH($C1337,'Policy Characteristics'!$C:$C,0))),"",INDEX('Policy Characteristics'!A:A,MATCH($C1337,'Policy Characteristics'!$C:$C,0)))</f>
        <v>Industry</v>
      </c>
      <c r="B1337" s="262" t="str">
        <f>IF(ISBLANK(INDEX('Policy Characteristics'!B:B,MATCH($C1337,'Policy Characteristics'!$C:$C,0))),"",INDEX('Policy Characteristics'!B:B,MATCH($C1337,'Policy Characteristics'!$C:$C,0)))</f>
        <v>Feedstock Shifting</v>
      </c>
      <c r="C1337" s="254" t="str">
        <f t="shared" si="68"/>
        <v>Fraction of Feedstock Shifted</v>
      </c>
      <c r="D1337" s="6" t="s">
        <v>3028</v>
      </c>
      <c r="E1337" s="45" t="s">
        <v>2674</v>
      </c>
      <c r="F1337" t="s">
        <v>2547</v>
      </c>
      <c r="G1337" s="45" t="s">
        <v>2678</v>
      </c>
      <c r="H1337" s="47">
        <f t="shared" si="67"/>
        <v>1336</v>
      </c>
      <c r="I1337" s="324" t="s">
        <v>41</v>
      </c>
      <c r="J1337" s="255" t="str">
        <f>IF(ISBLANK(INDEX('Policy Characteristics'!D:D,MATCH($C1337,'Policy Characteristics'!$C:$C,0))),"",INDEX('Policy Characteristics'!D:D,MATCH($C1337,'Policy Characteristics'!$C:$C,0)))</f>
        <v>Feedstock Shifting</v>
      </c>
      <c r="K1337" s="254" t="str">
        <f>IF(ISBLANK(INDEX('Policy Characteristics'!E:E,MATCH($C1337,'Policy Characteristics'!$C:$C,0))),"",INDEX('Policy Characteristics'!E:E,MATCH($C1337,'Policy Characteristics'!$C:$C,0)))</f>
        <v>indst feedstock shifting</v>
      </c>
      <c r="L1337" s="261">
        <f>IF(ISBLANK(INDEX('Policy Characteristics'!F:F,MATCH($C1337,'Policy Characteristics'!$C:$C,0))),"",INDEX('Policy Characteristics'!F:F,MATCH($C1337,'Policy Characteristics'!$C:$C,0)))</f>
        <v>0</v>
      </c>
      <c r="M1337" s="261">
        <f>IF(ISBLANK(INDEX('Policy Characteristics'!G:G,MATCH($C1337,'Policy Characteristics'!$C:$C,0))),"",INDEX('Policy Characteristics'!G:G,MATCH($C1337,'Policy Characteristics'!$C:$C,0)))</f>
        <v>1</v>
      </c>
      <c r="N1337" s="261">
        <f>IF(ISBLANK(INDEX('Policy Characteristics'!H:H,MATCH($C1337,'Policy Characteristics'!$C:$C,0))),"",INDEX('Policy Characteristics'!H:H,MATCH($C1337,'Policy Characteristics'!$C:$C,0)))</f>
        <v>0.01</v>
      </c>
      <c r="O1337" s="254" t="str">
        <f>IF(ISBLANK(INDEX('Policy Characteristics'!I:I,MATCH($C1337,'Policy Characteristics'!$C:$C,0))),"",INDEX('Policy Characteristics'!I:I,MATCH($C1337,'Policy Characteristics'!$C:$C,0)))</f>
        <v>% of potential achieved</v>
      </c>
      <c r="P1337" s="254" t="str">
        <f>IF(ISBLANK(INDEX('Policy Characteristics'!J:J,MATCH($C1337,'Policy Characteristics'!$C:$C,0))),"",INDEX('Policy Characteristics'!J:J,MATCH($C1337,'Policy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37" s="254" t="str">
        <f>IF(ISBLANK(INDEX('Policy Characteristics'!K:K,MATCH($C1337,'Policy Characteristics'!$C:$C,0))),"",INDEX('Policy Characteristics'!K:K,MATCH($C1337,'Policy Characteristics'!$C:$C,0)))</f>
        <v/>
      </c>
      <c r="R1337" s="254" t="str">
        <f>IF(ISBLANK(INDEX('Policy Characteristics'!L:L,MATCH($C1337,'Policy Characteristics'!$C:$C,0))),"",INDEX('Policy Characteristics'!L:L,MATCH($C1337,'Policy Characteristics'!$C:$C,0)))</f>
        <v/>
      </c>
    </row>
    <row r="1338" spans="1:18" s="2" customFormat="1" x14ac:dyDescent="0.25">
      <c r="A1338" s="254" t="str">
        <f>IF(ISBLANK(INDEX('Policy Characteristics'!A:A,MATCH($C1338,'Policy Characteristics'!$C:$C,0))),"",INDEX('Policy Characteristics'!A:A,MATCH($C1338,'Policy Characteristics'!$C:$C,0)))</f>
        <v>Industry</v>
      </c>
      <c r="B1338" s="262" t="str">
        <f>IF(ISBLANK(INDEX('Policy Characteristics'!B:B,MATCH($C1338,'Policy Characteristics'!$C:$C,0))),"",INDEX('Policy Characteristics'!B:B,MATCH($C1338,'Policy Characteristics'!$C:$C,0)))</f>
        <v>Feedstock Shifting</v>
      </c>
      <c r="C1338" s="254" t="str">
        <f t="shared" si="68"/>
        <v>Fraction of Feedstock Shifted</v>
      </c>
      <c r="D1338" s="6" t="s">
        <v>3028</v>
      </c>
      <c r="E1338" s="45" t="s">
        <v>2671</v>
      </c>
      <c r="F1338" t="s">
        <v>2547</v>
      </c>
      <c r="G1338" s="45" t="s">
        <v>2676</v>
      </c>
      <c r="H1338" s="47">
        <f t="shared" si="67"/>
        <v>1337</v>
      </c>
      <c r="I1338" s="324" t="s">
        <v>41</v>
      </c>
      <c r="J1338" s="255" t="str">
        <f>IF(ISBLANK(INDEX('Policy Characteristics'!D:D,MATCH($C1338,'Policy Characteristics'!$C:$C,0))),"",INDEX('Policy Characteristics'!D:D,MATCH($C1338,'Policy Characteristics'!$C:$C,0)))</f>
        <v>Feedstock Shifting</v>
      </c>
      <c r="K1338" s="254" t="str">
        <f>IF(ISBLANK(INDEX('Policy Characteristics'!E:E,MATCH($C1338,'Policy Characteristics'!$C:$C,0))),"",INDEX('Policy Characteristics'!E:E,MATCH($C1338,'Policy Characteristics'!$C:$C,0)))</f>
        <v>indst feedstock shifting</v>
      </c>
      <c r="L1338" s="261">
        <f>IF(ISBLANK(INDEX('Policy Characteristics'!F:F,MATCH($C1338,'Policy Characteristics'!$C:$C,0))),"",INDEX('Policy Characteristics'!F:F,MATCH($C1338,'Policy Characteristics'!$C:$C,0)))</f>
        <v>0</v>
      </c>
      <c r="M1338" s="261">
        <f>IF(ISBLANK(INDEX('Policy Characteristics'!G:G,MATCH($C1338,'Policy Characteristics'!$C:$C,0))),"",INDEX('Policy Characteristics'!G:G,MATCH($C1338,'Policy Characteristics'!$C:$C,0)))</f>
        <v>1</v>
      </c>
      <c r="N1338" s="261">
        <f>IF(ISBLANK(INDEX('Policy Characteristics'!H:H,MATCH($C1338,'Policy Characteristics'!$C:$C,0))),"",INDEX('Policy Characteristics'!H:H,MATCH($C1338,'Policy Characteristics'!$C:$C,0)))</f>
        <v>0.01</v>
      </c>
      <c r="O1338" s="254" t="str">
        <f>IF(ISBLANK(INDEX('Policy Characteristics'!I:I,MATCH($C1338,'Policy Characteristics'!$C:$C,0))),"",INDEX('Policy Characteristics'!I:I,MATCH($C1338,'Policy Characteristics'!$C:$C,0)))</f>
        <v>% of potential achieved</v>
      </c>
      <c r="P1338" s="254" t="str">
        <f>IF(ISBLANK(INDEX('Policy Characteristics'!J:J,MATCH($C1338,'Policy Characteristics'!$C:$C,0))),"",INDEX('Policy Characteristics'!J:J,MATCH($C1338,'Policy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38" s="254" t="str">
        <f>IF(ISBLANK(INDEX('Policy Characteristics'!K:K,MATCH($C1338,'Policy Characteristics'!$C:$C,0))),"",INDEX('Policy Characteristics'!K:K,MATCH($C1338,'Policy Characteristics'!$C:$C,0)))</f>
        <v/>
      </c>
      <c r="R1338" s="254" t="str">
        <f>IF(ISBLANK(INDEX('Policy Characteristics'!L:L,MATCH($C1338,'Policy Characteristics'!$C:$C,0))),"",INDEX('Policy Characteristics'!L:L,MATCH($C1338,'Policy Characteristics'!$C:$C,0)))</f>
        <v/>
      </c>
    </row>
    <row r="1339" spans="1:18" s="2" customFormat="1" x14ac:dyDescent="0.25">
      <c r="A1339" s="254" t="str">
        <f>IF(ISBLANK(INDEX('Policy Characteristics'!A:A,MATCH($C1339,'Policy Characteristics'!$C:$C,0))),"",INDEX('Policy Characteristics'!A:A,MATCH($C1339,'Policy Characteristics'!$C:$C,0)))</f>
        <v>Industry</v>
      </c>
      <c r="B1339" s="262" t="str">
        <f>IF(ISBLANK(INDEX('Policy Characteristics'!B:B,MATCH($C1339,'Policy Characteristics'!$C:$C,0))),"",INDEX('Policy Characteristics'!B:B,MATCH($C1339,'Policy Characteristics'!$C:$C,0)))</f>
        <v>Feedstock Shifting</v>
      </c>
      <c r="C1339" s="254" t="str">
        <f t="shared" si="68"/>
        <v>Fraction of Feedstock Shifted</v>
      </c>
      <c r="D1339" s="6" t="s">
        <v>3029</v>
      </c>
      <c r="E1339" s="45" t="s">
        <v>2375</v>
      </c>
      <c r="F1339" t="s">
        <v>2991</v>
      </c>
      <c r="G1339" s="45" t="s">
        <v>2381</v>
      </c>
      <c r="H1339" s="47">
        <f t="shared" si="67"/>
        <v>1338</v>
      </c>
      <c r="I1339" s="324" t="s">
        <v>41</v>
      </c>
      <c r="J1339" s="255" t="str">
        <f>IF(ISBLANK(INDEX('Policy Characteristics'!D:D,MATCH($C1339,'Policy Characteristics'!$C:$C,0))),"",INDEX('Policy Characteristics'!D:D,MATCH($C1339,'Policy Characteristics'!$C:$C,0)))</f>
        <v>Feedstock Shifting</v>
      </c>
      <c r="K1339" s="254" t="str">
        <f>IF(ISBLANK(INDEX('Policy Characteristics'!E:E,MATCH($C1339,'Policy Characteristics'!$C:$C,0))),"",INDEX('Policy Characteristics'!E:E,MATCH($C1339,'Policy Characteristics'!$C:$C,0)))</f>
        <v>indst feedstock shifting</v>
      </c>
      <c r="L1339" s="261">
        <f>IF(ISBLANK(INDEX('Policy Characteristics'!F:F,MATCH($C1339,'Policy Characteristics'!$C:$C,0))),"",INDEX('Policy Characteristics'!F:F,MATCH($C1339,'Policy Characteristics'!$C:$C,0)))</f>
        <v>0</v>
      </c>
      <c r="M1339" s="261">
        <f>IF(ISBLANK(INDEX('Policy Characteristics'!G:G,MATCH($C1339,'Policy Characteristics'!$C:$C,0))),"",INDEX('Policy Characteristics'!G:G,MATCH($C1339,'Policy Characteristics'!$C:$C,0)))</f>
        <v>1</v>
      </c>
      <c r="N1339" s="261">
        <f>IF(ISBLANK(INDEX('Policy Characteristics'!H:H,MATCH($C1339,'Policy Characteristics'!$C:$C,0))),"",INDEX('Policy Characteristics'!H:H,MATCH($C1339,'Policy Characteristics'!$C:$C,0)))</f>
        <v>0.01</v>
      </c>
      <c r="O1339" s="254" t="str">
        <f>IF(ISBLANK(INDEX('Policy Characteristics'!I:I,MATCH($C1339,'Policy Characteristics'!$C:$C,0))),"",INDEX('Policy Characteristics'!I:I,MATCH($C1339,'Policy Characteristics'!$C:$C,0)))</f>
        <v>% of potential achieved</v>
      </c>
      <c r="P1339" s="254" t="str">
        <f>IF(ISBLANK(INDEX('Policy Characteristics'!J:J,MATCH($C1339,'Policy Characteristics'!$C:$C,0))),"",INDEX('Policy Characteristics'!J:J,MATCH($C1339,'Policy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39" s="254" t="str">
        <f>IF(ISBLANK(INDEX('Policy Characteristics'!K:K,MATCH($C1339,'Policy Characteristics'!$C:$C,0))),"",INDEX('Policy Characteristics'!K:K,MATCH($C1339,'Policy Characteristics'!$C:$C,0)))</f>
        <v/>
      </c>
      <c r="R1339" s="254" t="str">
        <f>IF(ISBLANK(INDEX('Policy Characteristics'!L:L,MATCH($C1339,'Policy Characteristics'!$C:$C,0))),"",INDEX('Policy Characteristics'!L:L,MATCH($C1339,'Policy Characteristics'!$C:$C,0)))</f>
        <v/>
      </c>
    </row>
    <row r="1340" spans="1:18" s="2" customFormat="1" x14ac:dyDescent="0.25">
      <c r="A1340" s="254" t="str">
        <f>IF(ISBLANK(INDEX('Policy Characteristics'!A:A,MATCH($C1340,'Policy Characteristics'!$C:$C,0))),"",INDEX('Policy Characteristics'!A:A,MATCH($C1340,'Policy Characteristics'!$C:$C,0)))</f>
        <v>Industry</v>
      </c>
      <c r="B1340" s="262" t="str">
        <f>IF(ISBLANK(INDEX('Policy Characteristics'!B:B,MATCH($C1340,'Policy Characteristics'!$C:$C,0))),"",INDEX('Policy Characteristics'!B:B,MATCH($C1340,'Policy Characteristics'!$C:$C,0)))</f>
        <v>Feedstock Shifting</v>
      </c>
      <c r="C1340" s="254" t="str">
        <f t="shared" si="68"/>
        <v>Fraction of Feedstock Shifted</v>
      </c>
      <c r="D1340" s="6" t="s">
        <v>3029</v>
      </c>
      <c r="E1340" s="45" t="s">
        <v>2376</v>
      </c>
      <c r="F1340" t="s">
        <v>2991</v>
      </c>
      <c r="G1340" s="45" t="s">
        <v>2384</v>
      </c>
      <c r="H1340" s="47">
        <f t="shared" si="67"/>
        <v>1339</v>
      </c>
      <c r="I1340" s="324" t="s">
        <v>41</v>
      </c>
      <c r="J1340" s="255" t="str">
        <f>IF(ISBLANK(INDEX('Policy Characteristics'!D:D,MATCH($C1340,'Policy Characteristics'!$C:$C,0))),"",INDEX('Policy Characteristics'!D:D,MATCH($C1340,'Policy Characteristics'!$C:$C,0)))</f>
        <v>Feedstock Shifting</v>
      </c>
      <c r="K1340" s="254" t="str">
        <f>IF(ISBLANK(INDEX('Policy Characteristics'!E:E,MATCH($C1340,'Policy Characteristics'!$C:$C,0))),"",INDEX('Policy Characteristics'!E:E,MATCH($C1340,'Policy Characteristics'!$C:$C,0)))</f>
        <v>indst feedstock shifting</v>
      </c>
      <c r="L1340" s="261">
        <f>IF(ISBLANK(INDEX('Policy Characteristics'!F:F,MATCH($C1340,'Policy Characteristics'!$C:$C,0))),"",INDEX('Policy Characteristics'!F:F,MATCH($C1340,'Policy Characteristics'!$C:$C,0)))</f>
        <v>0</v>
      </c>
      <c r="M1340" s="261">
        <f>IF(ISBLANK(INDEX('Policy Characteristics'!G:G,MATCH($C1340,'Policy Characteristics'!$C:$C,0))),"",INDEX('Policy Characteristics'!G:G,MATCH($C1340,'Policy Characteristics'!$C:$C,0)))</f>
        <v>1</v>
      </c>
      <c r="N1340" s="261">
        <f>IF(ISBLANK(INDEX('Policy Characteristics'!H:H,MATCH($C1340,'Policy Characteristics'!$C:$C,0))),"",INDEX('Policy Characteristics'!H:H,MATCH($C1340,'Policy Characteristics'!$C:$C,0)))</f>
        <v>0.01</v>
      </c>
      <c r="O1340" s="254" t="str">
        <f>IF(ISBLANK(INDEX('Policy Characteristics'!I:I,MATCH($C1340,'Policy Characteristics'!$C:$C,0))),"",INDEX('Policy Characteristics'!I:I,MATCH($C1340,'Policy Characteristics'!$C:$C,0)))</f>
        <v>% of potential achieved</v>
      </c>
      <c r="P1340" s="254" t="str">
        <f>IF(ISBLANK(INDEX('Policy Characteristics'!J:J,MATCH($C1340,'Policy Characteristics'!$C:$C,0))),"",INDEX('Policy Characteristics'!J:J,MATCH($C1340,'Policy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40" s="254" t="str">
        <f>IF(ISBLANK(INDEX('Policy Characteristics'!K:K,MATCH($C1340,'Policy Characteristics'!$C:$C,0))),"",INDEX('Policy Characteristics'!K:K,MATCH($C1340,'Policy Characteristics'!$C:$C,0)))</f>
        <v/>
      </c>
      <c r="R1340" s="254" t="str">
        <f>IF(ISBLANK(INDEX('Policy Characteristics'!L:L,MATCH($C1340,'Policy Characteristics'!$C:$C,0))),"",INDEX('Policy Characteristics'!L:L,MATCH($C1340,'Policy Characteristics'!$C:$C,0)))</f>
        <v/>
      </c>
    </row>
    <row r="1341" spans="1:18" s="2" customFormat="1" x14ac:dyDescent="0.25">
      <c r="A1341" s="254" t="str">
        <f>IF(ISBLANK(INDEX('Policy Characteristics'!A:A,MATCH($C1341,'Policy Characteristics'!$C:$C,0))),"",INDEX('Policy Characteristics'!A:A,MATCH($C1341,'Policy Characteristics'!$C:$C,0)))</f>
        <v>Industry</v>
      </c>
      <c r="B1341" s="262" t="str">
        <f>IF(ISBLANK(INDEX('Policy Characteristics'!B:B,MATCH($C1341,'Policy Characteristics'!$C:$C,0))),"",INDEX('Policy Characteristics'!B:B,MATCH($C1341,'Policy Characteristics'!$C:$C,0)))</f>
        <v>Feedstock Shifting</v>
      </c>
      <c r="C1341" s="254" t="str">
        <f t="shared" si="68"/>
        <v>Fraction of Feedstock Shifted</v>
      </c>
      <c r="D1341" s="6" t="s">
        <v>3029</v>
      </c>
      <c r="E1341" s="45" t="s">
        <v>2377</v>
      </c>
      <c r="F1341" t="s">
        <v>2991</v>
      </c>
      <c r="G1341" s="45" t="s">
        <v>2385</v>
      </c>
      <c r="H1341" s="47">
        <f t="shared" si="67"/>
        <v>1340</v>
      </c>
      <c r="I1341" s="324" t="s">
        <v>41</v>
      </c>
      <c r="J1341" s="255" t="str">
        <f>IF(ISBLANK(INDEX('Policy Characteristics'!D:D,MATCH($C1341,'Policy Characteristics'!$C:$C,0))),"",INDEX('Policy Characteristics'!D:D,MATCH($C1341,'Policy Characteristics'!$C:$C,0)))</f>
        <v>Feedstock Shifting</v>
      </c>
      <c r="K1341" s="254" t="str">
        <f>IF(ISBLANK(INDEX('Policy Characteristics'!E:E,MATCH($C1341,'Policy Characteristics'!$C:$C,0))),"",INDEX('Policy Characteristics'!E:E,MATCH($C1341,'Policy Characteristics'!$C:$C,0)))</f>
        <v>indst feedstock shifting</v>
      </c>
      <c r="L1341" s="261">
        <f>IF(ISBLANK(INDEX('Policy Characteristics'!F:F,MATCH($C1341,'Policy Characteristics'!$C:$C,0))),"",INDEX('Policy Characteristics'!F:F,MATCH($C1341,'Policy Characteristics'!$C:$C,0)))</f>
        <v>0</v>
      </c>
      <c r="M1341" s="261">
        <f>IF(ISBLANK(INDEX('Policy Characteristics'!G:G,MATCH($C1341,'Policy Characteristics'!$C:$C,0))),"",INDEX('Policy Characteristics'!G:G,MATCH($C1341,'Policy Characteristics'!$C:$C,0)))</f>
        <v>1</v>
      </c>
      <c r="N1341" s="261">
        <f>IF(ISBLANK(INDEX('Policy Characteristics'!H:H,MATCH($C1341,'Policy Characteristics'!$C:$C,0))),"",INDEX('Policy Characteristics'!H:H,MATCH($C1341,'Policy Characteristics'!$C:$C,0)))</f>
        <v>0.01</v>
      </c>
      <c r="O1341" s="254" t="str">
        <f>IF(ISBLANK(INDEX('Policy Characteristics'!I:I,MATCH($C1341,'Policy Characteristics'!$C:$C,0))),"",INDEX('Policy Characteristics'!I:I,MATCH($C1341,'Policy Characteristics'!$C:$C,0)))</f>
        <v>% of potential achieved</v>
      </c>
      <c r="P1341" s="254" t="str">
        <f>IF(ISBLANK(INDEX('Policy Characteristics'!J:J,MATCH($C1341,'Policy Characteristics'!$C:$C,0))),"",INDEX('Policy Characteristics'!J:J,MATCH($C1341,'Policy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41" s="254" t="str">
        <f>IF(ISBLANK(INDEX('Policy Characteristics'!K:K,MATCH($C1341,'Policy Characteristics'!$C:$C,0))),"",INDEX('Policy Characteristics'!K:K,MATCH($C1341,'Policy Characteristics'!$C:$C,0)))</f>
        <v/>
      </c>
      <c r="R1341" s="254" t="str">
        <f>IF(ISBLANK(INDEX('Policy Characteristics'!L:L,MATCH($C1341,'Policy Characteristics'!$C:$C,0))),"",INDEX('Policy Characteristics'!L:L,MATCH($C1341,'Policy Characteristics'!$C:$C,0)))</f>
        <v/>
      </c>
    </row>
    <row r="1342" spans="1:18" s="2" customFormat="1" x14ac:dyDescent="0.25">
      <c r="A1342" s="254" t="str">
        <f>IF(ISBLANK(INDEX('Policy Characteristics'!A:A,MATCH($C1342,'Policy Characteristics'!$C:$C,0))),"",INDEX('Policy Characteristics'!A:A,MATCH($C1342,'Policy Characteristics'!$C:$C,0)))</f>
        <v>Industry</v>
      </c>
      <c r="B1342" s="262" t="str">
        <f>IF(ISBLANK(INDEX('Policy Characteristics'!B:B,MATCH($C1342,'Policy Characteristics'!$C:$C,0))),"",INDEX('Policy Characteristics'!B:B,MATCH($C1342,'Policy Characteristics'!$C:$C,0)))</f>
        <v>Feedstock Shifting</v>
      </c>
      <c r="C1342" s="254" t="str">
        <f t="shared" si="68"/>
        <v>Fraction of Feedstock Shifted</v>
      </c>
      <c r="D1342" s="6" t="s">
        <v>3029</v>
      </c>
      <c r="E1342" s="45" t="s">
        <v>2378</v>
      </c>
      <c r="F1342" t="s">
        <v>2991</v>
      </c>
      <c r="G1342" s="45" t="s">
        <v>2382</v>
      </c>
      <c r="H1342" s="47">
        <f t="shared" si="67"/>
        <v>1341</v>
      </c>
      <c r="I1342" s="324" t="s">
        <v>41</v>
      </c>
      <c r="J1342" s="255" t="str">
        <f>IF(ISBLANK(INDEX('Policy Characteristics'!D:D,MATCH($C1342,'Policy Characteristics'!$C:$C,0))),"",INDEX('Policy Characteristics'!D:D,MATCH($C1342,'Policy Characteristics'!$C:$C,0)))</f>
        <v>Feedstock Shifting</v>
      </c>
      <c r="K1342" s="254" t="str">
        <f>IF(ISBLANK(INDEX('Policy Characteristics'!E:E,MATCH($C1342,'Policy Characteristics'!$C:$C,0))),"",INDEX('Policy Characteristics'!E:E,MATCH($C1342,'Policy Characteristics'!$C:$C,0)))</f>
        <v>indst feedstock shifting</v>
      </c>
      <c r="L1342" s="261">
        <f>IF(ISBLANK(INDEX('Policy Characteristics'!F:F,MATCH($C1342,'Policy Characteristics'!$C:$C,0))),"",INDEX('Policy Characteristics'!F:F,MATCH($C1342,'Policy Characteristics'!$C:$C,0)))</f>
        <v>0</v>
      </c>
      <c r="M1342" s="261">
        <f>IF(ISBLANK(INDEX('Policy Characteristics'!G:G,MATCH($C1342,'Policy Characteristics'!$C:$C,0))),"",INDEX('Policy Characteristics'!G:G,MATCH($C1342,'Policy Characteristics'!$C:$C,0)))</f>
        <v>1</v>
      </c>
      <c r="N1342" s="261">
        <f>IF(ISBLANK(INDEX('Policy Characteristics'!H:H,MATCH($C1342,'Policy Characteristics'!$C:$C,0))),"",INDEX('Policy Characteristics'!H:H,MATCH($C1342,'Policy Characteristics'!$C:$C,0)))</f>
        <v>0.01</v>
      </c>
      <c r="O1342" s="254" t="str">
        <f>IF(ISBLANK(INDEX('Policy Characteristics'!I:I,MATCH($C1342,'Policy Characteristics'!$C:$C,0))),"",INDEX('Policy Characteristics'!I:I,MATCH($C1342,'Policy Characteristics'!$C:$C,0)))</f>
        <v>% of potential achieved</v>
      </c>
      <c r="P1342" s="254" t="str">
        <f>IF(ISBLANK(INDEX('Policy Characteristics'!J:J,MATCH($C1342,'Policy Characteristics'!$C:$C,0))),"",INDEX('Policy Characteristics'!J:J,MATCH($C1342,'Policy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42" s="254" t="str">
        <f>IF(ISBLANK(INDEX('Policy Characteristics'!K:K,MATCH($C1342,'Policy Characteristics'!$C:$C,0))),"",INDEX('Policy Characteristics'!K:K,MATCH($C1342,'Policy Characteristics'!$C:$C,0)))</f>
        <v/>
      </c>
      <c r="R1342" s="254" t="str">
        <f>IF(ISBLANK(INDEX('Policy Characteristics'!L:L,MATCH($C1342,'Policy Characteristics'!$C:$C,0))),"",INDEX('Policy Characteristics'!L:L,MATCH($C1342,'Policy Characteristics'!$C:$C,0)))</f>
        <v/>
      </c>
    </row>
    <row r="1343" spans="1:18" s="2" customFormat="1" x14ac:dyDescent="0.25">
      <c r="A1343" s="254" t="str">
        <f>IF(ISBLANK(INDEX('Policy Characteristics'!A:A,MATCH($C1343,'Policy Characteristics'!$C:$C,0))),"",INDEX('Policy Characteristics'!A:A,MATCH($C1343,'Policy Characteristics'!$C:$C,0)))</f>
        <v>Industry</v>
      </c>
      <c r="B1343" s="262" t="str">
        <f>IF(ISBLANK(INDEX('Policy Characteristics'!B:B,MATCH($C1343,'Policy Characteristics'!$C:$C,0))),"",INDEX('Policy Characteristics'!B:B,MATCH($C1343,'Policy Characteristics'!$C:$C,0)))</f>
        <v>Feedstock Shifting</v>
      </c>
      <c r="C1343" s="254" t="str">
        <f t="shared" si="68"/>
        <v>Fraction of Feedstock Shifted</v>
      </c>
      <c r="D1343" s="6" t="s">
        <v>3029</v>
      </c>
      <c r="E1343" s="45" t="s">
        <v>2379</v>
      </c>
      <c r="F1343" t="s">
        <v>2991</v>
      </c>
      <c r="G1343" s="45" t="s">
        <v>2383</v>
      </c>
      <c r="H1343" s="47">
        <f t="shared" si="67"/>
        <v>1342</v>
      </c>
      <c r="I1343" s="324" t="s">
        <v>41</v>
      </c>
      <c r="J1343" s="255" t="str">
        <f>IF(ISBLANK(INDEX('Policy Characteristics'!D:D,MATCH($C1343,'Policy Characteristics'!$C:$C,0))),"",INDEX('Policy Characteristics'!D:D,MATCH($C1343,'Policy Characteristics'!$C:$C,0)))</f>
        <v>Feedstock Shifting</v>
      </c>
      <c r="K1343" s="254" t="str">
        <f>IF(ISBLANK(INDEX('Policy Characteristics'!E:E,MATCH($C1343,'Policy Characteristics'!$C:$C,0))),"",INDEX('Policy Characteristics'!E:E,MATCH($C1343,'Policy Characteristics'!$C:$C,0)))</f>
        <v>indst feedstock shifting</v>
      </c>
      <c r="L1343" s="261">
        <f>IF(ISBLANK(INDEX('Policy Characteristics'!F:F,MATCH($C1343,'Policy Characteristics'!$C:$C,0))),"",INDEX('Policy Characteristics'!F:F,MATCH($C1343,'Policy Characteristics'!$C:$C,0)))</f>
        <v>0</v>
      </c>
      <c r="M1343" s="261">
        <f>IF(ISBLANK(INDEX('Policy Characteristics'!G:G,MATCH($C1343,'Policy Characteristics'!$C:$C,0))),"",INDEX('Policy Characteristics'!G:G,MATCH($C1343,'Policy Characteristics'!$C:$C,0)))</f>
        <v>1</v>
      </c>
      <c r="N1343" s="261">
        <f>IF(ISBLANK(INDEX('Policy Characteristics'!H:H,MATCH($C1343,'Policy Characteristics'!$C:$C,0))),"",INDEX('Policy Characteristics'!H:H,MATCH($C1343,'Policy Characteristics'!$C:$C,0)))</f>
        <v>0.01</v>
      </c>
      <c r="O1343" s="254" t="str">
        <f>IF(ISBLANK(INDEX('Policy Characteristics'!I:I,MATCH($C1343,'Policy Characteristics'!$C:$C,0))),"",INDEX('Policy Characteristics'!I:I,MATCH($C1343,'Policy Characteristics'!$C:$C,0)))</f>
        <v>% of potential achieved</v>
      </c>
      <c r="P1343" s="254" t="str">
        <f>IF(ISBLANK(INDEX('Policy Characteristics'!J:J,MATCH($C1343,'Policy Characteristics'!$C:$C,0))),"",INDEX('Policy Characteristics'!J:J,MATCH($C1343,'Policy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43" s="254" t="str">
        <f>IF(ISBLANK(INDEX('Policy Characteristics'!K:K,MATCH($C1343,'Policy Characteristics'!$C:$C,0))),"",INDEX('Policy Characteristics'!K:K,MATCH($C1343,'Policy Characteristics'!$C:$C,0)))</f>
        <v/>
      </c>
      <c r="R1343" s="254" t="str">
        <f>IF(ISBLANK(INDEX('Policy Characteristics'!L:L,MATCH($C1343,'Policy Characteristics'!$C:$C,0))),"",INDEX('Policy Characteristics'!L:L,MATCH($C1343,'Policy Characteristics'!$C:$C,0)))</f>
        <v/>
      </c>
    </row>
    <row r="1344" spans="1:18" s="2" customFormat="1" x14ac:dyDescent="0.25">
      <c r="A1344" s="254" t="str">
        <f>IF(ISBLANK(INDEX('Policy Characteristics'!A:A,MATCH($C1344,'Policy Characteristics'!$C:$C,0))),"",INDEX('Policy Characteristics'!A:A,MATCH($C1344,'Policy Characteristics'!$C:$C,0)))</f>
        <v>Industry</v>
      </c>
      <c r="B1344" s="262" t="str">
        <f>IF(ISBLANK(INDEX('Policy Characteristics'!B:B,MATCH($C1344,'Policy Characteristics'!$C:$C,0))),"",INDEX('Policy Characteristics'!B:B,MATCH($C1344,'Policy Characteristics'!$C:$C,0)))</f>
        <v>Feedstock Shifting</v>
      </c>
      <c r="C1344" s="254" t="str">
        <f t="shared" si="68"/>
        <v>Fraction of Feedstock Shifted</v>
      </c>
      <c r="D1344" s="6" t="s">
        <v>3029</v>
      </c>
      <c r="E1344" s="45" t="s">
        <v>2380</v>
      </c>
      <c r="F1344" t="s">
        <v>2991</v>
      </c>
      <c r="G1344" s="45" t="s">
        <v>2386</v>
      </c>
      <c r="H1344" s="47">
        <f t="shared" si="67"/>
        <v>1343</v>
      </c>
      <c r="I1344" s="324" t="s">
        <v>41</v>
      </c>
      <c r="J1344" s="255" t="str">
        <f>IF(ISBLANK(INDEX('Policy Characteristics'!D:D,MATCH($C1344,'Policy Characteristics'!$C:$C,0))),"",INDEX('Policy Characteristics'!D:D,MATCH($C1344,'Policy Characteristics'!$C:$C,0)))</f>
        <v>Feedstock Shifting</v>
      </c>
      <c r="K1344" s="254" t="str">
        <f>IF(ISBLANK(INDEX('Policy Characteristics'!E:E,MATCH($C1344,'Policy Characteristics'!$C:$C,0))),"",INDEX('Policy Characteristics'!E:E,MATCH($C1344,'Policy Characteristics'!$C:$C,0)))</f>
        <v>indst feedstock shifting</v>
      </c>
      <c r="L1344" s="261">
        <f>IF(ISBLANK(INDEX('Policy Characteristics'!F:F,MATCH($C1344,'Policy Characteristics'!$C:$C,0))),"",INDEX('Policy Characteristics'!F:F,MATCH($C1344,'Policy Characteristics'!$C:$C,0)))</f>
        <v>0</v>
      </c>
      <c r="M1344" s="261">
        <f>IF(ISBLANK(INDEX('Policy Characteristics'!G:G,MATCH($C1344,'Policy Characteristics'!$C:$C,0))),"",INDEX('Policy Characteristics'!G:G,MATCH($C1344,'Policy Characteristics'!$C:$C,0)))</f>
        <v>1</v>
      </c>
      <c r="N1344" s="261">
        <f>IF(ISBLANK(INDEX('Policy Characteristics'!H:H,MATCH($C1344,'Policy Characteristics'!$C:$C,0))),"",INDEX('Policy Characteristics'!H:H,MATCH($C1344,'Policy Characteristics'!$C:$C,0)))</f>
        <v>0.01</v>
      </c>
      <c r="O1344" s="254" t="str">
        <f>IF(ISBLANK(INDEX('Policy Characteristics'!I:I,MATCH($C1344,'Policy Characteristics'!$C:$C,0))),"",INDEX('Policy Characteristics'!I:I,MATCH($C1344,'Policy Characteristics'!$C:$C,0)))</f>
        <v>% of potential achieved</v>
      </c>
      <c r="P1344" s="254" t="str">
        <f>IF(ISBLANK(INDEX('Policy Characteristics'!J:J,MATCH($C1344,'Policy Characteristics'!$C:$C,0))),"",INDEX('Policy Characteristics'!J:J,MATCH($C1344,'Policy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44" s="254" t="str">
        <f>IF(ISBLANK(INDEX('Policy Characteristics'!K:K,MATCH($C1344,'Policy Characteristics'!$C:$C,0))),"",INDEX('Policy Characteristics'!K:K,MATCH($C1344,'Policy Characteristics'!$C:$C,0)))</f>
        <v/>
      </c>
      <c r="R1344" s="254" t="str">
        <f>IF(ISBLANK(INDEX('Policy Characteristics'!L:L,MATCH($C1344,'Policy Characteristics'!$C:$C,0))),"",INDEX('Policy Characteristics'!L:L,MATCH($C1344,'Policy Characteristics'!$C:$C,0)))</f>
        <v/>
      </c>
    </row>
    <row r="1345" spans="1:18" s="2" customFormat="1" x14ac:dyDescent="0.25">
      <c r="A1345" s="254" t="str">
        <f>IF(ISBLANK(INDEX('Policy Characteristics'!A:A,MATCH($C1345,'Policy Characteristics'!$C:$C,0))),"",INDEX('Policy Characteristics'!A:A,MATCH($C1345,'Policy Characteristics'!$C:$C,0)))</f>
        <v>Industry</v>
      </c>
      <c r="B1345" s="262" t="str">
        <f>IF(ISBLANK(INDEX('Policy Characteristics'!B:B,MATCH($C1345,'Policy Characteristics'!$C:$C,0))),"",INDEX('Policy Characteristics'!B:B,MATCH($C1345,'Policy Characteristics'!$C:$C,0)))</f>
        <v>Feedstock Shifting</v>
      </c>
      <c r="C1345" s="254" t="str">
        <f t="shared" si="68"/>
        <v>Fraction of Feedstock Shifted</v>
      </c>
      <c r="D1345" s="6" t="s">
        <v>3029</v>
      </c>
      <c r="E1345" s="45" t="s">
        <v>2672</v>
      </c>
      <c r="F1345" t="s">
        <v>2991</v>
      </c>
      <c r="G1345" s="45" t="s">
        <v>2675</v>
      </c>
      <c r="H1345" s="47">
        <f t="shared" si="67"/>
        <v>1344</v>
      </c>
      <c r="I1345" s="324" t="s">
        <v>41</v>
      </c>
      <c r="J1345" s="255" t="str">
        <f>IF(ISBLANK(INDEX('Policy Characteristics'!D:D,MATCH($C1345,'Policy Characteristics'!$C:$C,0))),"",INDEX('Policy Characteristics'!D:D,MATCH($C1345,'Policy Characteristics'!$C:$C,0)))</f>
        <v>Feedstock Shifting</v>
      </c>
      <c r="K1345" s="254" t="str">
        <f>IF(ISBLANK(INDEX('Policy Characteristics'!E:E,MATCH($C1345,'Policy Characteristics'!$C:$C,0))),"",INDEX('Policy Characteristics'!E:E,MATCH($C1345,'Policy Characteristics'!$C:$C,0)))</f>
        <v>indst feedstock shifting</v>
      </c>
      <c r="L1345" s="261">
        <f>IF(ISBLANK(INDEX('Policy Characteristics'!F:F,MATCH($C1345,'Policy Characteristics'!$C:$C,0))),"",INDEX('Policy Characteristics'!F:F,MATCH($C1345,'Policy Characteristics'!$C:$C,0)))</f>
        <v>0</v>
      </c>
      <c r="M1345" s="261">
        <f>IF(ISBLANK(INDEX('Policy Characteristics'!G:G,MATCH($C1345,'Policy Characteristics'!$C:$C,0))),"",INDEX('Policy Characteristics'!G:G,MATCH($C1345,'Policy Characteristics'!$C:$C,0)))</f>
        <v>1</v>
      </c>
      <c r="N1345" s="261">
        <f>IF(ISBLANK(INDEX('Policy Characteristics'!H:H,MATCH($C1345,'Policy Characteristics'!$C:$C,0))),"",INDEX('Policy Characteristics'!H:H,MATCH($C1345,'Policy Characteristics'!$C:$C,0)))</f>
        <v>0.01</v>
      </c>
      <c r="O1345" s="254" t="str">
        <f>IF(ISBLANK(INDEX('Policy Characteristics'!I:I,MATCH($C1345,'Policy Characteristics'!$C:$C,0))),"",INDEX('Policy Characteristics'!I:I,MATCH($C1345,'Policy Characteristics'!$C:$C,0)))</f>
        <v>% of potential achieved</v>
      </c>
      <c r="P1345" s="254" t="str">
        <f>IF(ISBLANK(INDEX('Policy Characteristics'!J:J,MATCH($C1345,'Policy Characteristics'!$C:$C,0))),"",INDEX('Policy Characteristics'!J:J,MATCH($C1345,'Policy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45" s="254" t="str">
        <f>IF(ISBLANK(INDEX('Policy Characteristics'!K:K,MATCH($C1345,'Policy Characteristics'!$C:$C,0))),"",INDEX('Policy Characteristics'!K:K,MATCH($C1345,'Policy Characteristics'!$C:$C,0)))</f>
        <v/>
      </c>
      <c r="R1345" s="254" t="str">
        <f>IF(ISBLANK(INDEX('Policy Characteristics'!L:L,MATCH($C1345,'Policy Characteristics'!$C:$C,0))),"",INDEX('Policy Characteristics'!L:L,MATCH($C1345,'Policy Characteristics'!$C:$C,0)))</f>
        <v/>
      </c>
    </row>
    <row r="1346" spans="1:18" s="2" customFormat="1" x14ac:dyDescent="0.25">
      <c r="A1346" s="254" t="str">
        <f>IF(ISBLANK(INDEX('Policy Characteristics'!A:A,MATCH($C1346,'Policy Characteristics'!$C:$C,0))),"",INDEX('Policy Characteristics'!A:A,MATCH($C1346,'Policy Characteristics'!$C:$C,0)))</f>
        <v>Industry</v>
      </c>
      <c r="B1346" s="262" t="str">
        <f>IF(ISBLANK(INDEX('Policy Characteristics'!B:B,MATCH($C1346,'Policy Characteristics'!$C:$C,0))),"",INDEX('Policy Characteristics'!B:B,MATCH($C1346,'Policy Characteristics'!$C:$C,0)))</f>
        <v>Feedstock Shifting</v>
      </c>
      <c r="C1346" s="254" t="str">
        <f t="shared" si="68"/>
        <v>Fraction of Feedstock Shifted</v>
      </c>
      <c r="D1346" s="6" t="s">
        <v>3029</v>
      </c>
      <c r="E1346" s="45" t="s">
        <v>2673</v>
      </c>
      <c r="F1346" t="s">
        <v>2991</v>
      </c>
      <c r="G1346" s="45" t="s">
        <v>2677</v>
      </c>
      <c r="H1346" s="47">
        <f t="shared" si="67"/>
        <v>1345</v>
      </c>
      <c r="I1346" s="324" t="s">
        <v>41</v>
      </c>
      <c r="J1346" s="255" t="str">
        <f>IF(ISBLANK(INDEX('Policy Characteristics'!D:D,MATCH($C1346,'Policy Characteristics'!$C:$C,0))),"",INDEX('Policy Characteristics'!D:D,MATCH($C1346,'Policy Characteristics'!$C:$C,0)))</f>
        <v>Feedstock Shifting</v>
      </c>
      <c r="K1346" s="254" t="str">
        <f>IF(ISBLANK(INDEX('Policy Characteristics'!E:E,MATCH($C1346,'Policy Characteristics'!$C:$C,0))),"",INDEX('Policy Characteristics'!E:E,MATCH($C1346,'Policy Characteristics'!$C:$C,0)))</f>
        <v>indst feedstock shifting</v>
      </c>
      <c r="L1346" s="261">
        <f>IF(ISBLANK(INDEX('Policy Characteristics'!F:F,MATCH($C1346,'Policy Characteristics'!$C:$C,0))),"",INDEX('Policy Characteristics'!F:F,MATCH($C1346,'Policy Characteristics'!$C:$C,0)))</f>
        <v>0</v>
      </c>
      <c r="M1346" s="261">
        <f>IF(ISBLANK(INDEX('Policy Characteristics'!G:G,MATCH($C1346,'Policy Characteristics'!$C:$C,0))),"",INDEX('Policy Characteristics'!G:G,MATCH($C1346,'Policy Characteristics'!$C:$C,0)))</f>
        <v>1</v>
      </c>
      <c r="N1346" s="261">
        <f>IF(ISBLANK(INDEX('Policy Characteristics'!H:H,MATCH($C1346,'Policy Characteristics'!$C:$C,0))),"",INDEX('Policy Characteristics'!H:H,MATCH($C1346,'Policy Characteristics'!$C:$C,0)))</f>
        <v>0.01</v>
      </c>
      <c r="O1346" s="254" t="str">
        <f>IF(ISBLANK(INDEX('Policy Characteristics'!I:I,MATCH($C1346,'Policy Characteristics'!$C:$C,0))),"",INDEX('Policy Characteristics'!I:I,MATCH($C1346,'Policy Characteristics'!$C:$C,0)))</f>
        <v>% of potential achieved</v>
      </c>
      <c r="P1346" s="254" t="str">
        <f>IF(ISBLANK(INDEX('Policy Characteristics'!J:J,MATCH($C1346,'Policy Characteristics'!$C:$C,0))),"",INDEX('Policy Characteristics'!J:J,MATCH($C1346,'Policy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46" s="254" t="str">
        <f>IF(ISBLANK(INDEX('Policy Characteristics'!K:K,MATCH($C1346,'Policy Characteristics'!$C:$C,0))),"",INDEX('Policy Characteristics'!K:K,MATCH($C1346,'Policy Characteristics'!$C:$C,0)))</f>
        <v/>
      </c>
      <c r="R1346" s="254" t="str">
        <f>IF(ISBLANK(INDEX('Policy Characteristics'!L:L,MATCH($C1346,'Policy Characteristics'!$C:$C,0))),"",INDEX('Policy Characteristics'!L:L,MATCH($C1346,'Policy Characteristics'!$C:$C,0)))</f>
        <v/>
      </c>
    </row>
    <row r="1347" spans="1:18" s="2" customFormat="1" x14ac:dyDescent="0.25">
      <c r="A1347" s="254" t="str">
        <f>IF(ISBLANK(INDEX('Policy Characteristics'!A:A,MATCH($C1347,'Policy Characteristics'!$C:$C,0))),"",INDEX('Policy Characteristics'!A:A,MATCH($C1347,'Policy Characteristics'!$C:$C,0)))</f>
        <v>Industry</v>
      </c>
      <c r="B1347" s="262" t="str">
        <f>IF(ISBLANK(INDEX('Policy Characteristics'!B:B,MATCH($C1347,'Policy Characteristics'!$C:$C,0))),"",INDEX('Policy Characteristics'!B:B,MATCH($C1347,'Policy Characteristics'!$C:$C,0)))</f>
        <v>Feedstock Shifting</v>
      </c>
      <c r="C1347" s="254" t="str">
        <f t="shared" si="68"/>
        <v>Fraction of Feedstock Shifted</v>
      </c>
      <c r="D1347" s="6" t="s">
        <v>3029</v>
      </c>
      <c r="E1347" s="45" t="s">
        <v>2674</v>
      </c>
      <c r="F1347" t="s">
        <v>2991</v>
      </c>
      <c r="G1347" s="45" t="s">
        <v>2678</v>
      </c>
      <c r="H1347" s="47">
        <f t="shared" ref="H1347:H1410" si="69">H1346+1</f>
        <v>1346</v>
      </c>
      <c r="I1347" s="324" t="s">
        <v>41</v>
      </c>
      <c r="J1347" s="255" t="str">
        <f>IF(ISBLANK(INDEX('Policy Characteristics'!D:D,MATCH($C1347,'Policy Characteristics'!$C:$C,0))),"",INDEX('Policy Characteristics'!D:D,MATCH($C1347,'Policy Characteristics'!$C:$C,0)))</f>
        <v>Feedstock Shifting</v>
      </c>
      <c r="K1347" s="254" t="str">
        <f>IF(ISBLANK(INDEX('Policy Characteristics'!E:E,MATCH($C1347,'Policy Characteristics'!$C:$C,0))),"",INDEX('Policy Characteristics'!E:E,MATCH($C1347,'Policy Characteristics'!$C:$C,0)))</f>
        <v>indst feedstock shifting</v>
      </c>
      <c r="L1347" s="261">
        <f>IF(ISBLANK(INDEX('Policy Characteristics'!F:F,MATCH($C1347,'Policy Characteristics'!$C:$C,0))),"",INDEX('Policy Characteristics'!F:F,MATCH($C1347,'Policy Characteristics'!$C:$C,0)))</f>
        <v>0</v>
      </c>
      <c r="M1347" s="261">
        <f>IF(ISBLANK(INDEX('Policy Characteristics'!G:G,MATCH($C1347,'Policy Characteristics'!$C:$C,0))),"",INDEX('Policy Characteristics'!G:G,MATCH($C1347,'Policy Characteristics'!$C:$C,0)))</f>
        <v>1</v>
      </c>
      <c r="N1347" s="261">
        <f>IF(ISBLANK(INDEX('Policy Characteristics'!H:H,MATCH($C1347,'Policy Characteristics'!$C:$C,0))),"",INDEX('Policy Characteristics'!H:H,MATCH($C1347,'Policy Characteristics'!$C:$C,0)))</f>
        <v>0.01</v>
      </c>
      <c r="O1347" s="254" t="str">
        <f>IF(ISBLANK(INDEX('Policy Characteristics'!I:I,MATCH($C1347,'Policy Characteristics'!$C:$C,0))),"",INDEX('Policy Characteristics'!I:I,MATCH($C1347,'Policy Characteristics'!$C:$C,0)))</f>
        <v>% of potential achieved</v>
      </c>
      <c r="P1347" s="254" t="str">
        <f>IF(ISBLANK(INDEX('Policy Characteristics'!J:J,MATCH($C1347,'Policy Characteristics'!$C:$C,0))),"",INDEX('Policy Characteristics'!J:J,MATCH($C1347,'Policy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47" s="254" t="str">
        <f>IF(ISBLANK(INDEX('Policy Characteristics'!K:K,MATCH($C1347,'Policy Characteristics'!$C:$C,0))),"",INDEX('Policy Characteristics'!K:K,MATCH($C1347,'Policy Characteristics'!$C:$C,0)))</f>
        <v/>
      </c>
      <c r="R1347" s="254" t="str">
        <f>IF(ISBLANK(INDEX('Policy Characteristics'!L:L,MATCH($C1347,'Policy Characteristics'!$C:$C,0))),"",INDEX('Policy Characteristics'!L:L,MATCH($C1347,'Policy Characteristics'!$C:$C,0)))</f>
        <v/>
      </c>
    </row>
    <row r="1348" spans="1:18" s="2" customFormat="1" x14ac:dyDescent="0.25">
      <c r="A1348" s="254" t="str">
        <f>IF(ISBLANK(INDEX('Policy Characteristics'!A:A,MATCH($C1348,'Policy Characteristics'!$C:$C,0))),"",INDEX('Policy Characteristics'!A:A,MATCH($C1348,'Policy Characteristics'!$C:$C,0)))</f>
        <v>Industry</v>
      </c>
      <c r="B1348" s="262" t="str">
        <f>IF(ISBLANK(INDEX('Policy Characteristics'!B:B,MATCH($C1348,'Policy Characteristics'!$C:$C,0))),"",INDEX('Policy Characteristics'!B:B,MATCH($C1348,'Policy Characteristics'!$C:$C,0)))</f>
        <v>Feedstock Shifting</v>
      </c>
      <c r="C1348" s="254" t="str">
        <f t="shared" si="68"/>
        <v>Fraction of Feedstock Shifted</v>
      </c>
      <c r="D1348" s="6" t="s">
        <v>3029</v>
      </c>
      <c r="E1348" s="45" t="s">
        <v>2671</v>
      </c>
      <c r="F1348" t="s">
        <v>2991</v>
      </c>
      <c r="G1348" s="45" t="s">
        <v>2676</v>
      </c>
      <c r="H1348" s="47">
        <f t="shared" si="69"/>
        <v>1347</v>
      </c>
      <c r="I1348" s="324" t="s">
        <v>41</v>
      </c>
      <c r="J1348" s="255" t="str">
        <f>IF(ISBLANK(INDEX('Policy Characteristics'!D:D,MATCH($C1348,'Policy Characteristics'!$C:$C,0))),"",INDEX('Policy Characteristics'!D:D,MATCH($C1348,'Policy Characteristics'!$C:$C,0)))</f>
        <v>Feedstock Shifting</v>
      </c>
      <c r="K1348" s="254" t="str">
        <f>IF(ISBLANK(INDEX('Policy Characteristics'!E:E,MATCH($C1348,'Policy Characteristics'!$C:$C,0))),"",INDEX('Policy Characteristics'!E:E,MATCH($C1348,'Policy Characteristics'!$C:$C,0)))</f>
        <v>indst feedstock shifting</v>
      </c>
      <c r="L1348" s="261">
        <f>IF(ISBLANK(INDEX('Policy Characteristics'!F:F,MATCH($C1348,'Policy Characteristics'!$C:$C,0))),"",INDEX('Policy Characteristics'!F:F,MATCH($C1348,'Policy Characteristics'!$C:$C,0)))</f>
        <v>0</v>
      </c>
      <c r="M1348" s="261">
        <f>IF(ISBLANK(INDEX('Policy Characteristics'!G:G,MATCH($C1348,'Policy Characteristics'!$C:$C,0))),"",INDEX('Policy Characteristics'!G:G,MATCH($C1348,'Policy Characteristics'!$C:$C,0)))</f>
        <v>1</v>
      </c>
      <c r="N1348" s="261">
        <f>IF(ISBLANK(INDEX('Policy Characteristics'!H:H,MATCH($C1348,'Policy Characteristics'!$C:$C,0))),"",INDEX('Policy Characteristics'!H:H,MATCH($C1348,'Policy Characteristics'!$C:$C,0)))</f>
        <v>0.01</v>
      </c>
      <c r="O1348" s="254" t="str">
        <f>IF(ISBLANK(INDEX('Policy Characteristics'!I:I,MATCH($C1348,'Policy Characteristics'!$C:$C,0))),"",INDEX('Policy Characteristics'!I:I,MATCH($C1348,'Policy Characteristics'!$C:$C,0)))</f>
        <v>% of potential achieved</v>
      </c>
      <c r="P1348" s="254" t="str">
        <f>IF(ISBLANK(INDEX('Policy Characteristics'!J:J,MATCH($C1348,'Policy Characteristics'!$C:$C,0))),"",INDEX('Policy Characteristics'!J:J,MATCH($C1348,'Policy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48" s="254" t="str">
        <f>IF(ISBLANK(INDEX('Policy Characteristics'!K:K,MATCH($C1348,'Policy Characteristics'!$C:$C,0))),"",INDEX('Policy Characteristics'!K:K,MATCH($C1348,'Policy Characteristics'!$C:$C,0)))</f>
        <v/>
      </c>
      <c r="R1348" s="254" t="str">
        <f>IF(ISBLANK(INDEX('Policy Characteristics'!L:L,MATCH($C1348,'Policy Characteristics'!$C:$C,0))),"",INDEX('Policy Characteristics'!L:L,MATCH($C1348,'Policy Characteristics'!$C:$C,0)))</f>
        <v/>
      </c>
    </row>
    <row r="1349" spans="1:18" s="2" customFormat="1" x14ac:dyDescent="0.25">
      <c r="A1349" s="254" t="str">
        <f>IF(ISBLANK(INDEX('Policy Characteristics'!A:A,MATCH($C1349,'Policy Characteristics'!$C:$C,0))),"",INDEX('Policy Characteristics'!A:A,MATCH($C1349,'Policy Characteristics'!$C:$C,0)))</f>
        <v>Industry</v>
      </c>
      <c r="B1349" s="262" t="str">
        <f>IF(ISBLANK(INDEX('Policy Characteristics'!B:B,MATCH($C1349,'Policy Characteristics'!$C:$C,0))),"",INDEX('Policy Characteristics'!B:B,MATCH($C1349,'Policy Characteristics'!$C:$C,0)))</f>
        <v>Feedstock Shifting</v>
      </c>
      <c r="C1349" s="254" t="str">
        <f t="shared" si="68"/>
        <v>Fraction of Feedstock Shifted</v>
      </c>
      <c r="D1349" s="6" t="s">
        <v>3030</v>
      </c>
      <c r="E1349" s="45" t="s">
        <v>2375</v>
      </c>
      <c r="F1349" t="s">
        <v>2992</v>
      </c>
      <c r="G1349" s="45" t="s">
        <v>2381</v>
      </c>
      <c r="H1349" s="47">
        <f t="shared" si="69"/>
        <v>1348</v>
      </c>
      <c r="I1349" s="324" t="s">
        <v>41</v>
      </c>
      <c r="J1349" s="255" t="str">
        <f>IF(ISBLANK(INDEX('Policy Characteristics'!D:D,MATCH($C1349,'Policy Characteristics'!$C:$C,0))),"",INDEX('Policy Characteristics'!D:D,MATCH($C1349,'Policy Characteristics'!$C:$C,0)))</f>
        <v>Feedstock Shifting</v>
      </c>
      <c r="K1349" s="254" t="str">
        <f>IF(ISBLANK(INDEX('Policy Characteristics'!E:E,MATCH($C1349,'Policy Characteristics'!$C:$C,0))),"",INDEX('Policy Characteristics'!E:E,MATCH($C1349,'Policy Characteristics'!$C:$C,0)))</f>
        <v>indst feedstock shifting</v>
      </c>
      <c r="L1349" s="261">
        <f>IF(ISBLANK(INDEX('Policy Characteristics'!F:F,MATCH($C1349,'Policy Characteristics'!$C:$C,0))),"",INDEX('Policy Characteristics'!F:F,MATCH($C1349,'Policy Characteristics'!$C:$C,0)))</f>
        <v>0</v>
      </c>
      <c r="M1349" s="261">
        <f>IF(ISBLANK(INDEX('Policy Characteristics'!G:G,MATCH($C1349,'Policy Characteristics'!$C:$C,0))),"",INDEX('Policy Characteristics'!G:G,MATCH($C1349,'Policy Characteristics'!$C:$C,0)))</f>
        <v>1</v>
      </c>
      <c r="N1349" s="261">
        <f>IF(ISBLANK(INDEX('Policy Characteristics'!H:H,MATCH($C1349,'Policy Characteristics'!$C:$C,0))),"",INDEX('Policy Characteristics'!H:H,MATCH($C1349,'Policy Characteristics'!$C:$C,0)))</f>
        <v>0.01</v>
      </c>
      <c r="O1349" s="254" t="str">
        <f>IF(ISBLANK(INDEX('Policy Characteristics'!I:I,MATCH($C1349,'Policy Characteristics'!$C:$C,0))),"",INDEX('Policy Characteristics'!I:I,MATCH($C1349,'Policy Characteristics'!$C:$C,0)))</f>
        <v>% of potential achieved</v>
      </c>
      <c r="P1349" s="254" t="str">
        <f>IF(ISBLANK(INDEX('Policy Characteristics'!J:J,MATCH($C1349,'Policy Characteristics'!$C:$C,0))),"",INDEX('Policy Characteristics'!J:J,MATCH($C1349,'Policy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49" s="254" t="str">
        <f>IF(ISBLANK(INDEX('Policy Characteristics'!K:K,MATCH($C1349,'Policy Characteristics'!$C:$C,0))),"",INDEX('Policy Characteristics'!K:K,MATCH($C1349,'Policy Characteristics'!$C:$C,0)))</f>
        <v/>
      </c>
      <c r="R1349" s="254" t="str">
        <f>IF(ISBLANK(INDEX('Policy Characteristics'!L:L,MATCH($C1349,'Policy Characteristics'!$C:$C,0))),"",INDEX('Policy Characteristics'!L:L,MATCH($C1349,'Policy Characteristics'!$C:$C,0)))</f>
        <v/>
      </c>
    </row>
    <row r="1350" spans="1:18" s="2" customFormat="1" x14ac:dyDescent="0.25">
      <c r="A1350" s="254" t="str">
        <f>IF(ISBLANK(INDEX('Policy Characteristics'!A:A,MATCH($C1350,'Policy Characteristics'!$C:$C,0))),"",INDEX('Policy Characteristics'!A:A,MATCH($C1350,'Policy Characteristics'!$C:$C,0)))</f>
        <v>Industry</v>
      </c>
      <c r="B1350" s="262" t="str">
        <f>IF(ISBLANK(INDEX('Policy Characteristics'!B:B,MATCH($C1350,'Policy Characteristics'!$C:$C,0))),"",INDEX('Policy Characteristics'!B:B,MATCH($C1350,'Policy Characteristics'!$C:$C,0)))</f>
        <v>Feedstock Shifting</v>
      </c>
      <c r="C1350" s="254" t="str">
        <f t="shared" si="68"/>
        <v>Fraction of Feedstock Shifted</v>
      </c>
      <c r="D1350" s="6" t="s">
        <v>3030</v>
      </c>
      <c r="E1350" s="45" t="s">
        <v>2376</v>
      </c>
      <c r="F1350" t="s">
        <v>2992</v>
      </c>
      <c r="G1350" s="45" t="s">
        <v>2384</v>
      </c>
      <c r="H1350" s="47">
        <f t="shared" si="69"/>
        <v>1349</v>
      </c>
      <c r="I1350" s="324" t="s">
        <v>41</v>
      </c>
      <c r="J1350" s="255" t="str">
        <f>IF(ISBLANK(INDEX('Policy Characteristics'!D:D,MATCH($C1350,'Policy Characteristics'!$C:$C,0))),"",INDEX('Policy Characteristics'!D:D,MATCH($C1350,'Policy Characteristics'!$C:$C,0)))</f>
        <v>Feedstock Shifting</v>
      </c>
      <c r="K1350" s="254" t="str">
        <f>IF(ISBLANK(INDEX('Policy Characteristics'!E:E,MATCH($C1350,'Policy Characteristics'!$C:$C,0))),"",INDEX('Policy Characteristics'!E:E,MATCH($C1350,'Policy Characteristics'!$C:$C,0)))</f>
        <v>indst feedstock shifting</v>
      </c>
      <c r="L1350" s="261">
        <f>IF(ISBLANK(INDEX('Policy Characteristics'!F:F,MATCH($C1350,'Policy Characteristics'!$C:$C,0))),"",INDEX('Policy Characteristics'!F:F,MATCH($C1350,'Policy Characteristics'!$C:$C,0)))</f>
        <v>0</v>
      </c>
      <c r="M1350" s="261">
        <f>IF(ISBLANK(INDEX('Policy Characteristics'!G:G,MATCH($C1350,'Policy Characteristics'!$C:$C,0))),"",INDEX('Policy Characteristics'!G:G,MATCH($C1350,'Policy Characteristics'!$C:$C,0)))</f>
        <v>1</v>
      </c>
      <c r="N1350" s="261">
        <f>IF(ISBLANK(INDEX('Policy Characteristics'!H:H,MATCH($C1350,'Policy Characteristics'!$C:$C,0))),"",INDEX('Policy Characteristics'!H:H,MATCH($C1350,'Policy Characteristics'!$C:$C,0)))</f>
        <v>0.01</v>
      </c>
      <c r="O1350" s="254" t="str">
        <f>IF(ISBLANK(INDEX('Policy Characteristics'!I:I,MATCH($C1350,'Policy Characteristics'!$C:$C,0))),"",INDEX('Policy Characteristics'!I:I,MATCH($C1350,'Policy Characteristics'!$C:$C,0)))</f>
        <v>% of potential achieved</v>
      </c>
      <c r="P1350" s="254" t="str">
        <f>IF(ISBLANK(INDEX('Policy Characteristics'!J:J,MATCH($C1350,'Policy Characteristics'!$C:$C,0))),"",INDEX('Policy Characteristics'!J:J,MATCH($C1350,'Policy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50" s="254" t="str">
        <f>IF(ISBLANK(INDEX('Policy Characteristics'!K:K,MATCH($C1350,'Policy Characteristics'!$C:$C,0))),"",INDEX('Policy Characteristics'!K:K,MATCH($C1350,'Policy Characteristics'!$C:$C,0)))</f>
        <v/>
      </c>
      <c r="R1350" s="254" t="str">
        <f>IF(ISBLANK(INDEX('Policy Characteristics'!L:L,MATCH($C1350,'Policy Characteristics'!$C:$C,0))),"",INDEX('Policy Characteristics'!L:L,MATCH($C1350,'Policy Characteristics'!$C:$C,0)))</f>
        <v/>
      </c>
    </row>
    <row r="1351" spans="1:18" s="2" customFormat="1" x14ac:dyDescent="0.25">
      <c r="A1351" s="254" t="str">
        <f>IF(ISBLANK(INDEX('Policy Characteristics'!A:A,MATCH($C1351,'Policy Characteristics'!$C:$C,0))),"",INDEX('Policy Characteristics'!A:A,MATCH($C1351,'Policy Characteristics'!$C:$C,0)))</f>
        <v>Industry</v>
      </c>
      <c r="B1351" s="262" t="str">
        <f>IF(ISBLANK(INDEX('Policy Characteristics'!B:B,MATCH($C1351,'Policy Characteristics'!$C:$C,0))),"",INDEX('Policy Characteristics'!B:B,MATCH($C1351,'Policy Characteristics'!$C:$C,0)))</f>
        <v>Feedstock Shifting</v>
      </c>
      <c r="C1351" s="254" t="str">
        <f t="shared" si="68"/>
        <v>Fraction of Feedstock Shifted</v>
      </c>
      <c r="D1351" s="6" t="s">
        <v>3030</v>
      </c>
      <c r="E1351" s="45" t="s">
        <v>2377</v>
      </c>
      <c r="F1351" t="s">
        <v>2992</v>
      </c>
      <c r="G1351" s="45" t="s">
        <v>2385</v>
      </c>
      <c r="H1351" s="47">
        <f t="shared" si="69"/>
        <v>1350</v>
      </c>
      <c r="I1351" s="324" t="s">
        <v>41</v>
      </c>
      <c r="J1351" s="255" t="str">
        <f>IF(ISBLANK(INDEX('Policy Characteristics'!D:D,MATCH($C1351,'Policy Characteristics'!$C:$C,0))),"",INDEX('Policy Characteristics'!D:D,MATCH($C1351,'Policy Characteristics'!$C:$C,0)))</f>
        <v>Feedstock Shifting</v>
      </c>
      <c r="K1351" s="254" t="str">
        <f>IF(ISBLANK(INDEX('Policy Characteristics'!E:E,MATCH($C1351,'Policy Characteristics'!$C:$C,0))),"",INDEX('Policy Characteristics'!E:E,MATCH($C1351,'Policy Characteristics'!$C:$C,0)))</f>
        <v>indst feedstock shifting</v>
      </c>
      <c r="L1351" s="261">
        <f>IF(ISBLANK(INDEX('Policy Characteristics'!F:F,MATCH($C1351,'Policy Characteristics'!$C:$C,0))),"",INDEX('Policy Characteristics'!F:F,MATCH($C1351,'Policy Characteristics'!$C:$C,0)))</f>
        <v>0</v>
      </c>
      <c r="M1351" s="261">
        <f>IF(ISBLANK(INDEX('Policy Characteristics'!G:G,MATCH($C1351,'Policy Characteristics'!$C:$C,0))),"",INDEX('Policy Characteristics'!G:G,MATCH($C1351,'Policy Characteristics'!$C:$C,0)))</f>
        <v>1</v>
      </c>
      <c r="N1351" s="261">
        <f>IF(ISBLANK(INDEX('Policy Characteristics'!H:H,MATCH($C1351,'Policy Characteristics'!$C:$C,0))),"",INDEX('Policy Characteristics'!H:H,MATCH($C1351,'Policy Characteristics'!$C:$C,0)))</f>
        <v>0.01</v>
      </c>
      <c r="O1351" s="254" t="str">
        <f>IF(ISBLANK(INDEX('Policy Characteristics'!I:I,MATCH($C1351,'Policy Characteristics'!$C:$C,0))),"",INDEX('Policy Characteristics'!I:I,MATCH($C1351,'Policy Characteristics'!$C:$C,0)))</f>
        <v>% of potential achieved</v>
      </c>
      <c r="P1351" s="254" t="str">
        <f>IF(ISBLANK(INDEX('Policy Characteristics'!J:J,MATCH($C1351,'Policy Characteristics'!$C:$C,0))),"",INDEX('Policy Characteristics'!J:J,MATCH($C1351,'Policy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51" s="254" t="str">
        <f>IF(ISBLANK(INDEX('Policy Characteristics'!K:K,MATCH($C1351,'Policy Characteristics'!$C:$C,0))),"",INDEX('Policy Characteristics'!K:K,MATCH($C1351,'Policy Characteristics'!$C:$C,0)))</f>
        <v/>
      </c>
      <c r="R1351" s="254" t="str">
        <f>IF(ISBLANK(INDEX('Policy Characteristics'!L:L,MATCH($C1351,'Policy Characteristics'!$C:$C,0))),"",INDEX('Policy Characteristics'!L:L,MATCH($C1351,'Policy Characteristics'!$C:$C,0)))</f>
        <v/>
      </c>
    </row>
    <row r="1352" spans="1:18" s="2" customFormat="1" x14ac:dyDescent="0.25">
      <c r="A1352" s="254" t="str">
        <f>IF(ISBLANK(INDEX('Policy Characteristics'!A:A,MATCH($C1352,'Policy Characteristics'!$C:$C,0))),"",INDEX('Policy Characteristics'!A:A,MATCH($C1352,'Policy Characteristics'!$C:$C,0)))</f>
        <v>Industry</v>
      </c>
      <c r="B1352" s="262" t="str">
        <f>IF(ISBLANK(INDEX('Policy Characteristics'!B:B,MATCH($C1352,'Policy Characteristics'!$C:$C,0))),"",INDEX('Policy Characteristics'!B:B,MATCH($C1352,'Policy Characteristics'!$C:$C,0)))</f>
        <v>Feedstock Shifting</v>
      </c>
      <c r="C1352" s="254" t="str">
        <f t="shared" si="68"/>
        <v>Fraction of Feedstock Shifted</v>
      </c>
      <c r="D1352" s="6" t="s">
        <v>3030</v>
      </c>
      <c r="E1352" s="45" t="s">
        <v>2378</v>
      </c>
      <c r="F1352" t="s">
        <v>2992</v>
      </c>
      <c r="G1352" s="45" t="s">
        <v>2382</v>
      </c>
      <c r="H1352" s="47">
        <f t="shared" si="69"/>
        <v>1351</v>
      </c>
      <c r="I1352" s="324" t="s">
        <v>41</v>
      </c>
      <c r="J1352" s="255" t="str">
        <f>IF(ISBLANK(INDEX('Policy Characteristics'!D:D,MATCH($C1352,'Policy Characteristics'!$C:$C,0))),"",INDEX('Policy Characteristics'!D:D,MATCH($C1352,'Policy Characteristics'!$C:$C,0)))</f>
        <v>Feedstock Shifting</v>
      </c>
      <c r="K1352" s="254" t="str">
        <f>IF(ISBLANK(INDEX('Policy Characteristics'!E:E,MATCH($C1352,'Policy Characteristics'!$C:$C,0))),"",INDEX('Policy Characteristics'!E:E,MATCH($C1352,'Policy Characteristics'!$C:$C,0)))</f>
        <v>indst feedstock shifting</v>
      </c>
      <c r="L1352" s="261">
        <f>IF(ISBLANK(INDEX('Policy Characteristics'!F:F,MATCH($C1352,'Policy Characteristics'!$C:$C,0))),"",INDEX('Policy Characteristics'!F:F,MATCH($C1352,'Policy Characteristics'!$C:$C,0)))</f>
        <v>0</v>
      </c>
      <c r="M1352" s="261">
        <f>IF(ISBLANK(INDEX('Policy Characteristics'!G:G,MATCH($C1352,'Policy Characteristics'!$C:$C,0))),"",INDEX('Policy Characteristics'!G:G,MATCH($C1352,'Policy Characteristics'!$C:$C,0)))</f>
        <v>1</v>
      </c>
      <c r="N1352" s="261">
        <f>IF(ISBLANK(INDEX('Policy Characteristics'!H:H,MATCH($C1352,'Policy Characteristics'!$C:$C,0))),"",INDEX('Policy Characteristics'!H:H,MATCH($C1352,'Policy Characteristics'!$C:$C,0)))</f>
        <v>0.01</v>
      </c>
      <c r="O1352" s="254" t="str">
        <f>IF(ISBLANK(INDEX('Policy Characteristics'!I:I,MATCH($C1352,'Policy Characteristics'!$C:$C,0))),"",INDEX('Policy Characteristics'!I:I,MATCH($C1352,'Policy Characteristics'!$C:$C,0)))</f>
        <v>% of potential achieved</v>
      </c>
      <c r="P1352" s="254" t="str">
        <f>IF(ISBLANK(INDEX('Policy Characteristics'!J:J,MATCH($C1352,'Policy Characteristics'!$C:$C,0))),"",INDEX('Policy Characteristics'!J:J,MATCH($C1352,'Policy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52" s="254" t="str">
        <f>IF(ISBLANK(INDEX('Policy Characteristics'!K:K,MATCH($C1352,'Policy Characteristics'!$C:$C,0))),"",INDEX('Policy Characteristics'!K:K,MATCH($C1352,'Policy Characteristics'!$C:$C,0)))</f>
        <v/>
      </c>
      <c r="R1352" s="254" t="str">
        <f>IF(ISBLANK(INDEX('Policy Characteristics'!L:L,MATCH($C1352,'Policy Characteristics'!$C:$C,0))),"",INDEX('Policy Characteristics'!L:L,MATCH($C1352,'Policy Characteristics'!$C:$C,0)))</f>
        <v/>
      </c>
    </row>
    <row r="1353" spans="1:18" s="2" customFormat="1" x14ac:dyDescent="0.25">
      <c r="A1353" s="254" t="str">
        <f>IF(ISBLANK(INDEX('Policy Characteristics'!A:A,MATCH($C1353,'Policy Characteristics'!$C:$C,0))),"",INDEX('Policy Characteristics'!A:A,MATCH($C1353,'Policy Characteristics'!$C:$C,0)))</f>
        <v>Industry</v>
      </c>
      <c r="B1353" s="262" t="str">
        <f>IF(ISBLANK(INDEX('Policy Characteristics'!B:B,MATCH($C1353,'Policy Characteristics'!$C:$C,0))),"",INDEX('Policy Characteristics'!B:B,MATCH($C1353,'Policy Characteristics'!$C:$C,0)))</f>
        <v>Feedstock Shifting</v>
      </c>
      <c r="C1353" s="254" t="str">
        <f t="shared" si="68"/>
        <v>Fraction of Feedstock Shifted</v>
      </c>
      <c r="D1353" s="6" t="s">
        <v>3030</v>
      </c>
      <c r="E1353" s="45" t="s">
        <v>2379</v>
      </c>
      <c r="F1353" t="s">
        <v>2992</v>
      </c>
      <c r="G1353" s="45" t="s">
        <v>2383</v>
      </c>
      <c r="H1353" s="47">
        <f t="shared" si="69"/>
        <v>1352</v>
      </c>
      <c r="I1353" s="324" t="s">
        <v>41</v>
      </c>
      <c r="J1353" s="255" t="str">
        <f>IF(ISBLANK(INDEX('Policy Characteristics'!D:D,MATCH($C1353,'Policy Characteristics'!$C:$C,0))),"",INDEX('Policy Characteristics'!D:D,MATCH($C1353,'Policy Characteristics'!$C:$C,0)))</f>
        <v>Feedstock Shifting</v>
      </c>
      <c r="K1353" s="254" t="str">
        <f>IF(ISBLANK(INDEX('Policy Characteristics'!E:E,MATCH($C1353,'Policy Characteristics'!$C:$C,0))),"",INDEX('Policy Characteristics'!E:E,MATCH($C1353,'Policy Characteristics'!$C:$C,0)))</f>
        <v>indst feedstock shifting</v>
      </c>
      <c r="L1353" s="261">
        <f>IF(ISBLANK(INDEX('Policy Characteristics'!F:F,MATCH($C1353,'Policy Characteristics'!$C:$C,0))),"",INDEX('Policy Characteristics'!F:F,MATCH($C1353,'Policy Characteristics'!$C:$C,0)))</f>
        <v>0</v>
      </c>
      <c r="M1353" s="261">
        <f>IF(ISBLANK(INDEX('Policy Characteristics'!G:G,MATCH($C1353,'Policy Characteristics'!$C:$C,0))),"",INDEX('Policy Characteristics'!G:G,MATCH($C1353,'Policy Characteristics'!$C:$C,0)))</f>
        <v>1</v>
      </c>
      <c r="N1353" s="261">
        <f>IF(ISBLANK(INDEX('Policy Characteristics'!H:H,MATCH($C1353,'Policy Characteristics'!$C:$C,0))),"",INDEX('Policy Characteristics'!H:H,MATCH($C1353,'Policy Characteristics'!$C:$C,0)))</f>
        <v>0.01</v>
      </c>
      <c r="O1353" s="254" t="str">
        <f>IF(ISBLANK(INDEX('Policy Characteristics'!I:I,MATCH($C1353,'Policy Characteristics'!$C:$C,0))),"",INDEX('Policy Characteristics'!I:I,MATCH($C1353,'Policy Characteristics'!$C:$C,0)))</f>
        <v>% of potential achieved</v>
      </c>
      <c r="P1353" s="254" t="str">
        <f>IF(ISBLANK(INDEX('Policy Characteristics'!J:J,MATCH($C1353,'Policy Characteristics'!$C:$C,0))),"",INDEX('Policy Characteristics'!J:J,MATCH($C1353,'Policy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53" s="254" t="str">
        <f>IF(ISBLANK(INDEX('Policy Characteristics'!K:K,MATCH($C1353,'Policy Characteristics'!$C:$C,0))),"",INDEX('Policy Characteristics'!K:K,MATCH($C1353,'Policy Characteristics'!$C:$C,0)))</f>
        <v/>
      </c>
      <c r="R1353" s="254" t="str">
        <f>IF(ISBLANK(INDEX('Policy Characteristics'!L:L,MATCH($C1353,'Policy Characteristics'!$C:$C,0))),"",INDEX('Policy Characteristics'!L:L,MATCH($C1353,'Policy Characteristics'!$C:$C,0)))</f>
        <v/>
      </c>
    </row>
    <row r="1354" spans="1:18" s="2" customFormat="1" x14ac:dyDescent="0.25">
      <c r="A1354" s="254" t="str">
        <f>IF(ISBLANK(INDEX('Policy Characteristics'!A:A,MATCH($C1354,'Policy Characteristics'!$C:$C,0))),"",INDEX('Policy Characteristics'!A:A,MATCH($C1354,'Policy Characteristics'!$C:$C,0)))</f>
        <v>Industry</v>
      </c>
      <c r="B1354" s="262" t="str">
        <f>IF(ISBLANK(INDEX('Policy Characteristics'!B:B,MATCH($C1354,'Policy Characteristics'!$C:$C,0))),"",INDEX('Policy Characteristics'!B:B,MATCH($C1354,'Policy Characteristics'!$C:$C,0)))</f>
        <v>Feedstock Shifting</v>
      </c>
      <c r="C1354" s="254" t="str">
        <f t="shared" si="68"/>
        <v>Fraction of Feedstock Shifted</v>
      </c>
      <c r="D1354" s="6" t="s">
        <v>3030</v>
      </c>
      <c r="E1354" s="45" t="s">
        <v>2380</v>
      </c>
      <c r="F1354" t="s">
        <v>2992</v>
      </c>
      <c r="G1354" s="45" t="s">
        <v>2386</v>
      </c>
      <c r="H1354" s="47">
        <f t="shared" si="69"/>
        <v>1353</v>
      </c>
      <c r="I1354" s="324" t="s">
        <v>41</v>
      </c>
      <c r="J1354" s="255" t="str">
        <f>IF(ISBLANK(INDEX('Policy Characteristics'!D:D,MATCH($C1354,'Policy Characteristics'!$C:$C,0))),"",INDEX('Policy Characteristics'!D:D,MATCH($C1354,'Policy Characteristics'!$C:$C,0)))</f>
        <v>Feedstock Shifting</v>
      </c>
      <c r="K1354" s="254" t="str">
        <f>IF(ISBLANK(INDEX('Policy Characteristics'!E:E,MATCH($C1354,'Policy Characteristics'!$C:$C,0))),"",INDEX('Policy Characteristics'!E:E,MATCH($C1354,'Policy Characteristics'!$C:$C,0)))</f>
        <v>indst feedstock shifting</v>
      </c>
      <c r="L1354" s="261">
        <f>IF(ISBLANK(INDEX('Policy Characteristics'!F:F,MATCH($C1354,'Policy Characteristics'!$C:$C,0))),"",INDEX('Policy Characteristics'!F:F,MATCH($C1354,'Policy Characteristics'!$C:$C,0)))</f>
        <v>0</v>
      </c>
      <c r="M1354" s="261">
        <f>IF(ISBLANK(INDEX('Policy Characteristics'!G:G,MATCH($C1354,'Policy Characteristics'!$C:$C,0))),"",INDEX('Policy Characteristics'!G:G,MATCH($C1354,'Policy Characteristics'!$C:$C,0)))</f>
        <v>1</v>
      </c>
      <c r="N1354" s="261">
        <f>IF(ISBLANK(INDEX('Policy Characteristics'!H:H,MATCH($C1354,'Policy Characteristics'!$C:$C,0))),"",INDEX('Policy Characteristics'!H:H,MATCH($C1354,'Policy Characteristics'!$C:$C,0)))</f>
        <v>0.01</v>
      </c>
      <c r="O1354" s="254" t="str">
        <f>IF(ISBLANK(INDEX('Policy Characteristics'!I:I,MATCH($C1354,'Policy Characteristics'!$C:$C,0))),"",INDEX('Policy Characteristics'!I:I,MATCH($C1354,'Policy Characteristics'!$C:$C,0)))</f>
        <v>% of potential achieved</v>
      </c>
      <c r="P1354" s="254" t="str">
        <f>IF(ISBLANK(INDEX('Policy Characteristics'!J:J,MATCH($C1354,'Policy Characteristics'!$C:$C,0))),"",INDEX('Policy Characteristics'!J:J,MATCH($C1354,'Policy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54" s="254" t="str">
        <f>IF(ISBLANK(INDEX('Policy Characteristics'!K:K,MATCH($C1354,'Policy Characteristics'!$C:$C,0))),"",INDEX('Policy Characteristics'!K:K,MATCH($C1354,'Policy Characteristics'!$C:$C,0)))</f>
        <v/>
      </c>
      <c r="R1354" s="254" t="str">
        <f>IF(ISBLANK(INDEX('Policy Characteristics'!L:L,MATCH($C1354,'Policy Characteristics'!$C:$C,0))),"",INDEX('Policy Characteristics'!L:L,MATCH($C1354,'Policy Characteristics'!$C:$C,0)))</f>
        <v/>
      </c>
    </row>
    <row r="1355" spans="1:18" s="2" customFormat="1" x14ac:dyDescent="0.25">
      <c r="A1355" s="254" t="str">
        <f>IF(ISBLANK(INDEX('Policy Characteristics'!A:A,MATCH($C1355,'Policy Characteristics'!$C:$C,0))),"",INDEX('Policy Characteristics'!A:A,MATCH($C1355,'Policy Characteristics'!$C:$C,0)))</f>
        <v>Industry</v>
      </c>
      <c r="B1355" s="262" t="str">
        <f>IF(ISBLANK(INDEX('Policy Characteristics'!B:B,MATCH($C1355,'Policy Characteristics'!$C:$C,0))),"",INDEX('Policy Characteristics'!B:B,MATCH($C1355,'Policy Characteristics'!$C:$C,0)))</f>
        <v>Feedstock Shifting</v>
      </c>
      <c r="C1355" s="254" t="str">
        <f t="shared" si="68"/>
        <v>Fraction of Feedstock Shifted</v>
      </c>
      <c r="D1355" s="6" t="s">
        <v>3030</v>
      </c>
      <c r="E1355" s="45" t="s">
        <v>2672</v>
      </c>
      <c r="F1355" t="s">
        <v>2992</v>
      </c>
      <c r="G1355" s="45" t="s">
        <v>2675</v>
      </c>
      <c r="H1355" s="47">
        <f t="shared" si="69"/>
        <v>1354</v>
      </c>
      <c r="I1355" s="324" t="s">
        <v>41</v>
      </c>
      <c r="J1355" s="255" t="str">
        <f>IF(ISBLANK(INDEX('Policy Characteristics'!D:D,MATCH($C1355,'Policy Characteristics'!$C:$C,0))),"",INDEX('Policy Characteristics'!D:D,MATCH($C1355,'Policy Characteristics'!$C:$C,0)))</f>
        <v>Feedstock Shifting</v>
      </c>
      <c r="K1355" s="254" t="str">
        <f>IF(ISBLANK(INDEX('Policy Characteristics'!E:E,MATCH($C1355,'Policy Characteristics'!$C:$C,0))),"",INDEX('Policy Characteristics'!E:E,MATCH($C1355,'Policy Characteristics'!$C:$C,0)))</f>
        <v>indst feedstock shifting</v>
      </c>
      <c r="L1355" s="261">
        <f>IF(ISBLANK(INDEX('Policy Characteristics'!F:F,MATCH($C1355,'Policy Characteristics'!$C:$C,0))),"",INDEX('Policy Characteristics'!F:F,MATCH($C1355,'Policy Characteristics'!$C:$C,0)))</f>
        <v>0</v>
      </c>
      <c r="M1355" s="261">
        <f>IF(ISBLANK(INDEX('Policy Characteristics'!G:G,MATCH($C1355,'Policy Characteristics'!$C:$C,0))),"",INDEX('Policy Characteristics'!G:G,MATCH($C1355,'Policy Characteristics'!$C:$C,0)))</f>
        <v>1</v>
      </c>
      <c r="N1355" s="261">
        <f>IF(ISBLANK(INDEX('Policy Characteristics'!H:H,MATCH($C1355,'Policy Characteristics'!$C:$C,0))),"",INDEX('Policy Characteristics'!H:H,MATCH($C1355,'Policy Characteristics'!$C:$C,0)))</f>
        <v>0.01</v>
      </c>
      <c r="O1355" s="254" t="str">
        <f>IF(ISBLANK(INDEX('Policy Characteristics'!I:I,MATCH($C1355,'Policy Characteristics'!$C:$C,0))),"",INDEX('Policy Characteristics'!I:I,MATCH($C1355,'Policy Characteristics'!$C:$C,0)))</f>
        <v>% of potential achieved</v>
      </c>
      <c r="P1355" s="254" t="str">
        <f>IF(ISBLANK(INDEX('Policy Characteristics'!J:J,MATCH($C1355,'Policy Characteristics'!$C:$C,0))),"",INDEX('Policy Characteristics'!J:J,MATCH($C1355,'Policy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55" s="254" t="str">
        <f>IF(ISBLANK(INDEX('Policy Characteristics'!K:K,MATCH($C1355,'Policy Characteristics'!$C:$C,0))),"",INDEX('Policy Characteristics'!K:K,MATCH($C1355,'Policy Characteristics'!$C:$C,0)))</f>
        <v/>
      </c>
      <c r="R1355" s="254" t="str">
        <f>IF(ISBLANK(INDEX('Policy Characteristics'!L:L,MATCH($C1355,'Policy Characteristics'!$C:$C,0))),"",INDEX('Policy Characteristics'!L:L,MATCH($C1355,'Policy Characteristics'!$C:$C,0)))</f>
        <v/>
      </c>
    </row>
    <row r="1356" spans="1:18" s="2" customFormat="1" x14ac:dyDescent="0.25">
      <c r="A1356" s="254" t="str">
        <f>IF(ISBLANK(INDEX('Policy Characteristics'!A:A,MATCH($C1356,'Policy Characteristics'!$C:$C,0))),"",INDEX('Policy Characteristics'!A:A,MATCH($C1356,'Policy Characteristics'!$C:$C,0)))</f>
        <v>Industry</v>
      </c>
      <c r="B1356" s="262" t="str">
        <f>IF(ISBLANK(INDEX('Policy Characteristics'!B:B,MATCH($C1356,'Policy Characteristics'!$C:$C,0))),"",INDEX('Policy Characteristics'!B:B,MATCH($C1356,'Policy Characteristics'!$C:$C,0)))</f>
        <v>Feedstock Shifting</v>
      </c>
      <c r="C1356" s="254" t="str">
        <f t="shared" si="68"/>
        <v>Fraction of Feedstock Shifted</v>
      </c>
      <c r="D1356" s="6" t="s">
        <v>3030</v>
      </c>
      <c r="E1356" s="45" t="s">
        <v>2673</v>
      </c>
      <c r="F1356" t="s">
        <v>2992</v>
      </c>
      <c r="G1356" s="45" t="s">
        <v>2677</v>
      </c>
      <c r="H1356" s="47">
        <f t="shared" si="69"/>
        <v>1355</v>
      </c>
      <c r="I1356" s="324" t="s">
        <v>41</v>
      </c>
      <c r="J1356" s="255" t="str">
        <f>IF(ISBLANK(INDEX('Policy Characteristics'!D:D,MATCH($C1356,'Policy Characteristics'!$C:$C,0))),"",INDEX('Policy Characteristics'!D:D,MATCH($C1356,'Policy Characteristics'!$C:$C,0)))</f>
        <v>Feedstock Shifting</v>
      </c>
      <c r="K1356" s="254" t="str">
        <f>IF(ISBLANK(INDEX('Policy Characteristics'!E:E,MATCH($C1356,'Policy Characteristics'!$C:$C,0))),"",INDEX('Policy Characteristics'!E:E,MATCH($C1356,'Policy Characteristics'!$C:$C,0)))</f>
        <v>indst feedstock shifting</v>
      </c>
      <c r="L1356" s="261">
        <f>IF(ISBLANK(INDEX('Policy Characteristics'!F:F,MATCH($C1356,'Policy Characteristics'!$C:$C,0))),"",INDEX('Policy Characteristics'!F:F,MATCH($C1356,'Policy Characteristics'!$C:$C,0)))</f>
        <v>0</v>
      </c>
      <c r="M1356" s="261">
        <f>IF(ISBLANK(INDEX('Policy Characteristics'!G:G,MATCH($C1356,'Policy Characteristics'!$C:$C,0))),"",INDEX('Policy Characteristics'!G:G,MATCH($C1356,'Policy Characteristics'!$C:$C,0)))</f>
        <v>1</v>
      </c>
      <c r="N1356" s="261">
        <f>IF(ISBLANK(INDEX('Policy Characteristics'!H:H,MATCH($C1356,'Policy Characteristics'!$C:$C,0))),"",INDEX('Policy Characteristics'!H:H,MATCH($C1356,'Policy Characteristics'!$C:$C,0)))</f>
        <v>0.01</v>
      </c>
      <c r="O1356" s="254" t="str">
        <f>IF(ISBLANK(INDEX('Policy Characteristics'!I:I,MATCH($C1356,'Policy Characteristics'!$C:$C,0))),"",INDEX('Policy Characteristics'!I:I,MATCH($C1356,'Policy Characteristics'!$C:$C,0)))</f>
        <v>% of potential achieved</v>
      </c>
      <c r="P1356" s="254" t="str">
        <f>IF(ISBLANK(INDEX('Policy Characteristics'!J:J,MATCH($C1356,'Policy Characteristics'!$C:$C,0))),"",INDEX('Policy Characteristics'!J:J,MATCH($C1356,'Policy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56" s="254" t="str">
        <f>IF(ISBLANK(INDEX('Policy Characteristics'!K:K,MATCH($C1356,'Policy Characteristics'!$C:$C,0))),"",INDEX('Policy Characteristics'!K:K,MATCH($C1356,'Policy Characteristics'!$C:$C,0)))</f>
        <v/>
      </c>
      <c r="R1356" s="254" t="str">
        <f>IF(ISBLANK(INDEX('Policy Characteristics'!L:L,MATCH($C1356,'Policy Characteristics'!$C:$C,0))),"",INDEX('Policy Characteristics'!L:L,MATCH($C1356,'Policy Characteristics'!$C:$C,0)))</f>
        <v/>
      </c>
    </row>
    <row r="1357" spans="1:18" s="2" customFormat="1" x14ac:dyDescent="0.25">
      <c r="A1357" s="254" t="str">
        <f>IF(ISBLANK(INDEX('Policy Characteristics'!A:A,MATCH($C1357,'Policy Characteristics'!$C:$C,0))),"",INDEX('Policy Characteristics'!A:A,MATCH($C1357,'Policy Characteristics'!$C:$C,0)))</f>
        <v>Industry</v>
      </c>
      <c r="B1357" s="262" t="str">
        <f>IF(ISBLANK(INDEX('Policy Characteristics'!B:B,MATCH($C1357,'Policy Characteristics'!$C:$C,0))),"",INDEX('Policy Characteristics'!B:B,MATCH($C1357,'Policy Characteristics'!$C:$C,0)))</f>
        <v>Feedstock Shifting</v>
      </c>
      <c r="C1357" s="254" t="str">
        <f t="shared" si="68"/>
        <v>Fraction of Feedstock Shifted</v>
      </c>
      <c r="D1357" s="6" t="s">
        <v>3030</v>
      </c>
      <c r="E1357" s="45" t="s">
        <v>2674</v>
      </c>
      <c r="F1357" t="s">
        <v>2992</v>
      </c>
      <c r="G1357" s="45" t="s">
        <v>2678</v>
      </c>
      <c r="H1357" s="47">
        <f t="shared" si="69"/>
        <v>1356</v>
      </c>
      <c r="I1357" s="324" t="s">
        <v>41</v>
      </c>
      <c r="J1357" s="255" t="str">
        <f>IF(ISBLANK(INDEX('Policy Characteristics'!D:D,MATCH($C1357,'Policy Characteristics'!$C:$C,0))),"",INDEX('Policy Characteristics'!D:D,MATCH($C1357,'Policy Characteristics'!$C:$C,0)))</f>
        <v>Feedstock Shifting</v>
      </c>
      <c r="K1357" s="254" t="str">
        <f>IF(ISBLANK(INDEX('Policy Characteristics'!E:E,MATCH($C1357,'Policy Characteristics'!$C:$C,0))),"",INDEX('Policy Characteristics'!E:E,MATCH($C1357,'Policy Characteristics'!$C:$C,0)))</f>
        <v>indst feedstock shifting</v>
      </c>
      <c r="L1357" s="261">
        <f>IF(ISBLANK(INDEX('Policy Characteristics'!F:F,MATCH($C1357,'Policy Characteristics'!$C:$C,0))),"",INDEX('Policy Characteristics'!F:F,MATCH($C1357,'Policy Characteristics'!$C:$C,0)))</f>
        <v>0</v>
      </c>
      <c r="M1357" s="261">
        <f>IF(ISBLANK(INDEX('Policy Characteristics'!G:G,MATCH($C1357,'Policy Characteristics'!$C:$C,0))),"",INDEX('Policy Characteristics'!G:G,MATCH($C1357,'Policy Characteristics'!$C:$C,0)))</f>
        <v>1</v>
      </c>
      <c r="N1357" s="261">
        <f>IF(ISBLANK(INDEX('Policy Characteristics'!H:H,MATCH($C1357,'Policy Characteristics'!$C:$C,0))),"",INDEX('Policy Characteristics'!H:H,MATCH($C1357,'Policy Characteristics'!$C:$C,0)))</f>
        <v>0.01</v>
      </c>
      <c r="O1357" s="254" t="str">
        <f>IF(ISBLANK(INDEX('Policy Characteristics'!I:I,MATCH($C1357,'Policy Characteristics'!$C:$C,0))),"",INDEX('Policy Characteristics'!I:I,MATCH($C1357,'Policy Characteristics'!$C:$C,0)))</f>
        <v>% of potential achieved</v>
      </c>
      <c r="P1357" s="254" t="str">
        <f>IF(ISBLANK(INDEX('Policy Characteristics'!J:J,MATCH($C1357,'Policy Characteristics'!$C:$C,0))),"",INDEX('Policy Characteristics'!J:J,MATCH($C1357,'Policy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57" s="254" t="str">
        <f>IF(ISBLANK(INDEX('Policy Characteristics'!K:K,MATCH($C1357,'Policy Characteristics'!$C:$C,0))),"",INDEX('Policy Characteristics'!K:K,MATCH($C1357,'Policy Characteristics'!$C:$C,0)))</f>
        <v/>
      </c>
      <c r="R1357" s="254" t="str">
        <f>IF(ISBLANK(INDEX('Policy Characteristics'!L:L,MATCH($C1357,'Policy Characteristics'!$C:$C,0))),"",INDEX('Policy Characteristics'!L:L,MATCH($C1357,'Policy Characteristics'!$C:$C,0)))</f>
        <v/>
      </c>
    </row>
    <row r="1358" spans="1:18" s="2" customFormat="1" x14ac:dyDescent="0.25">
      <c r="A1358" s="254" t="str">
        <f>IF(ISBLANK(INDEX('Policy Characteristics'!A:A,MATCH($C1358,'Policy Characteristics'!$C:$C,0))),"",INDEX('Policy Characteristics'!A:A,MATCH($C1358,'Policy Characteristics'!$C:$C,0)))</f>
        <v>Industry</v>
      </c>
      <c r="B1358" s="262" t="str">
        <f>IF(ISBLANK(INDEX('Policy Characteristics'!B:B,MATCH($C1358,'Policy Characteristics'!$C:$C,0))),"",INDEX('Policy Characteristics'!B:B,MATCH($C1358,'Policy Characteristics'!$C:$C,0)))</f>
        <v>Feedstock Shifting</v>
      </c>
      <c r="C1358" s="254" t="str">
        <f t="shared" si="68"/>
        <v>Fraction of Feedstock Shifted</v>
      </c>
      <c r="D1358" s="6" t="s">
        <v>3030</v>
      </c>
      <c r="E1358" s="45" t="s">
        <v>2671</v>
      </c>
      <c r="F1358" t="s">
        <v>2992</v>
      </c>
      <c r="G1358" s="45" t="s">
        <v>2676</v>
      </c>
      <c r="H1358" s="47">
        <f t="shared" si="69"/>
        <v>1357</v>
      </c>
      <c r="I1358" s="324" t="s">
        <v>41</v>
      </c>
      <c r="J1358" s="255" t="str">
        <f>IF(ISBLANK(INDEX('Policy Characteristics'!D:D,MATCH($C1358,'Policy Characteristics'!$C:$C,0))),"",INDEX('Policy Characteristics'!D:D,MATCH($C1358,'Policy Characteristics'!$C:$C,0)))</f>
        <v>Feedstock Shifting</v>
      </c>
      <c r="K1358" s="254" t="str">
        <f>IF(ISBLANK(INDEX('Policy Characteristics'!E:E,MATCH($C1358,'Policy Characteristics'!$C:$C,0))),"",INDEX('Policy Characteristics'!E:E,MATCH($C1358,'Policy Characteristics'!$C:$C,0)))</f>
        <v>indst feedstock shifting</v>
      </c>
      <c r="L1358" s="261">
        <f>IF(ISBLANK(INDEX('Policy Characteristics'!F:F,MATCH($C1358,'Policy Characteristics'!$C:$C,0))),"",INDEX('Policy Characteristics'!F:F,MATCH($C1358,'Policy Characteristics'!$C:$C,0)))</f>
        <v>0</v>
      </c>
      <c r="M1358" s="261">
        <f>IF(ISBLANK(INDEX('Policy Characteristics'!G:G,MATCH($C1358,'Policy Characteristics'!$C:$C,0))),"",INDEX('Policy Characteristics'!G:G,MATCH($C1358,'Policy Characteristics'!$C:$C,0)))</f>
        <v>1</v>
      </c>
      <c r="N1358" s="261">
        <f>IF(ISBLANK(INDEX('Policy Characteristics'!H:H,MATCH($C1358,'Policy Characteristics'!$C:$C,0))),"",INDEX('Policy Characteristics'!H:H,MATCH($C1358,'Policy Characteristics'!$C:$C,0)))</f>
        <v>0.01</v>
      </c>
      <c r="O1358" s="254" t="str">
        <f>IF(ISBLANK(INDEX('Policy Characteristics'!I:I,MATCH($C1358,'Policy Characteristics'!$C:$C,0))),"",INDEX('Policy Characteristics'!I:I,MATCH($C1358,'Policy Characteristics'!$C:$C,0)))</f>
        <v>% of potential achieved</v>
      </c>
      <c r="P1358" s="254" t="str">
        <f>IF(ISBLANK(INDEX('Policy Characteristics'!J:J,MATCH($C1358,'Policy Characteristics'!$C:$C,0))),"",INDEX('Policy Characteristics'!J:J,MATCH($C1358,'Policy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58" s="254" t="str">
        <f>IF(ISBLANK(INDEX('Policy Characteristics'!K:K,MATCH($C1358,'Policy Characteristics'!$C:$C,0))),"",INDEX('Policy Characteristics'!K:K,MATCH($C1358,'Policy Characteristics'!$C:$C,0)))</f>
        <v/>
      </c>
      <c r="R1358" s="254" t="str">
        <f>IF(ISBLANK(INDEX('Policy Characteristics'!L:L,MATCH($C1358,'Policy Characteristics'!$C:$C,0))),"",INDEX('Policy Characteristics'!L:L,MATCH($C1358,'Policy Characteristics'!$C:$C,0)))</f>
        <v/>
      </c>
    </row>
    <row r="1359" spans="1:18" s="2" customFormat="1" x14ac:dyDescent="0.25">
      <c r="A1359" s="254" t="str">
        <f>IF(ISBLANK(INDEX('Policy Characteristics'!A:A,MATCH($C1359,'Policy Characteristics'!$C:$C,0))),"",INDEX('Policy Characteristics'!A:A,MATCH($C1359,'Policy Characteristics'!$C:$C,0)))</f>
        <v>Industry</v>
      </c>
      <c r="B1359" s="262" t="str">
        <f>IF(ISBLANK(INDEX('Policy Characteristics'!B:B,MATCH($C1359,'Policy Characteristics'!$C:$C,0))),"",INDEX('Policy Characteristics'!B:B,MATCH($C1359,'Policy Characteristics'!$C:$C,0)))</f>
        <v>Feedstock Shifting</v>
      </c>
      <c r="C1359" s="254" t="str">
        <f t="shared" si="68"/>
        <v>Fraction of Feedstock Shifted</v>
      </c>
      <c r="D1359" s="6" t="s">
        <v>3031</v>
      </c>
      <c r="E1359" s="45" t="s">
        <v>2375</v>
      </c>
      <c r="F1359" t="s">
        <v>2993</v>
      </c>
      <c r="G1359" s="45" t="s">
        <v>2381</v>
      </c>
      <c r="H1359" s="47">
        <f t="shared" si="69"/>
        <v>1358</v>
      </c>
      <c r="I1359" s="324" t="s">
        <v>41</v>
      </c>
      <c r="J1359" s="255" t="str">
        <f>IF(ISBLANK(INDEX('Policy Characteristics'!D:D,MATCH($C1359,'Policy Characteristics'!$C:$C,0))),"",INDEX('Policy Characteristics'!D:D,MATCH($C1359,'Policy Characteristics'!$C:$C,0)))</f>
        <v>Feedstock Shifting</v>
      </c>
      <c r="K1359" s="254" t="str">
        <f>IF(ISBLANK(INDEX('Policy Characteristics'!E:E,MATCH($C1359,'Policy Characteristics'!$C:$C,0))),"",INDEX('Policy Characteristics'!E:E,MATCH($C1359,'Policy Characteristics'!$C:$C,0)))</f>
        <v>indst feedstock shifting</v>
      </c>
      <c r="L1359" s="261">
        <f>IF(ISBLANK(INDEX('Policy Characteristics'!F:F,MATCH($C1359,'Policy Characteristics'!$C:$C,0))),"",INDEX('Policy Characteristics'!F:F,MATCH($C1359,'Policy Characteristics'!$C:$C,0)))</f>
        <v>0</v>
      </c>
      <c r="M1359" s="261">
        <f>IF(ISBLANK(INDEX('Policy Characteristics'!G:G,MATCH($C1359,'Policy Characteristics'!$C:$C,0))),"",INDEX('Policy Characteristics'!G:G,MATCH($C1359,'Policy Characteristics'!$C:$C,0)))</f>
        <v>1</v>
      </c>
      <c r="N1359" s="261">
        <f>IF(ISBLANK(INDEX('Policy Characteristics'!H:H,MATCH($C1359,'Policy Characteristics'!$C:$C,0))),"",INDEX('Policy Characteristics'!H:H,MATCH($C1359,'Policy Characteristics'!$C:$C,0)))</f>
        <v>0.01</v>
      </c>
      <c r="O1359" s="254" t="str">
        <f>IF(ISBLANK(INDEX('Policy Characteristics'!I:I,MATCH($C1359,'Policy Characteristics'!$C:$C,0))),"",INDEX('Policy Characteristics'!I:I,MATCH($C1359,'Policy Characteristics'!$C:$C,0)))</f>
        <v>% of potential achieved</v>
      </c>
      <c r="P1359" s="254" t="str">
        <f>IF(ISBLANK(INDEX('Policy Characteristics'!J:J,MATCH($C1359,'Policy Characteristics'!$C:$C,0))),"",INDEX('Policy Characteristics'!J:J,MATCH($C1359,'Policy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59" s="254" t="str">
        <f>IF(ISBLANK(INDEX('Policy Characteristics'!K:K,MATCH($C1359,'Policy Characteristics'!$C:$C,0))),"",INDEX('Policy Characteristics'!K:K,MATCH($C1359,'Policy Characteristics'!$C:$C,0)))</f>
        <v/>
      </c>
      <c r="R1359" s="254" t="str">
        <f>IF(ISBLANK(INDEX('Policy Characteristics'!L:L,MATCH($C1359,'Policy Characteristics'!$C:$C,0))),"",INDEX('Policy Characteristics'!L:L,MATCH($C1359,'Policy Characteristics'!$C:$C,0)))</f>
        <v/>
      </c>
    </row>
    <row r="1360" spans="1:18" s="2" customFormat="1" x14ac:dyDescent="0.25">
      <c r="A1360" s="254" t="str">
        <f>IF(ISBLANK(INDEX('Policy Characteristics'!A:A,MATCH($C1360,'Policy Characteristics'!$C:$C,0))),"",INDEX('Policy Characteristics'!A:A,MATCH($C1360,'Policy Characteristics'!$C:$C,0)))</f>
        <v>Industry</v>
      </c>
      <c r="B1360" s="262" t="str">
        <f>IF(ISBLANK(INDEX('Policy Characteristics'!B:B,MATCH($C1360,'Policy Characteristics'!$C:$C,0))),"",INDEX('Policy Characteristics'!B:B,MATCH($C1360,'Policy Characteristics'!$C:$C,0)))</f>
        <v>Feedstock Shifting</v>
      </c>
      <c r="C1360" s="254" t="str">
        <f t="shared" si="68"/>
        <v>Fraction of Feedstock Shifted</v>
      </c>
      <c r="D1360" s="6" t="s">
        <v>3031</v>
      </c>
      <c r="E1360" s="45" t="s">
        <v>2376</v>
      </c>
      <c r="F1360" t="s">
        <v>2993</v>
      </c>
      <c r="G1360" s="45" t="s">
        <v>2384</v>
      </c>
      <c r="H1360" s="47">
        <f t="shared" si="69"/>
        <v>1359</v>
      </c>
      <c r="I1360" s="324" t="s">
        <v>41</v>
      </c>
      <c r="J1360" s="255" t="str">
        <f>IF(ISBLANK(INDEX('Policy Characteristics'!D:D,MATCH($C1360,'Policy Characteristics'!$C:$C,0))),"",INDEX('Policy Characteristics'!D:D,MATCH($C1360,'Policy Characteristics'!$C:$C,0)))</f>
        <v>Feedstock Shifting</v>
      </c>
      <c r="K1360" s="254" t="str">
        <f>IF(ISBLANK(INDEX('Policy Characteristics'!E:E,MATCH($C1360,'Policy Characteristics'!$C:$C,0))),"",INDEX('Policy Characteristics'!E:E,MATCH($C1360,'Policy Characteristics'!$C:$C,0)))</f>
        <v>indst feedstock shifting</v>
      </c>
      <c r="L1360" s="261">
        <f>IF(ISBLANK(INDEX('Policy Characteristics'!F:F,MATCH($C1360,'Policy Characteristics'!$C:$C,0))),"",INDEX('Policy Characteristics'!F:F,MATCH($C1360,'Policy Characteristics'!$C:$C,0)))</f>
        <v>0</v>
      </c>
      <c r="M1360" s="261">
        <f>IF(ISBLANK(INDEX('Policy Characteristics'!G:G,MATCH($C1360,'Policy Characteristics'!$C:$C,0))),"",INDEX('Policy Characteristics'!G:G,MATCH($C1360,'Policy Characteristics'!$C:$C,0)))</f>
        <v>1</v>
      </c>
      <c r="N1360" s="261">
        <f>IF(ISBLANK(INDEX('Policy Characteristics'!H:H,MATCH($C1360,'Policy Characteristics'!$C:$C,0))),"",INDEX('Policy Characteristics'!H:H,MATCH($C1360,'Policy Characteristics'!$C:$C,0)))</f>
        <v>0.01</v>
      </c>
      <c r="O1360" s="254" t="str">
        <f>IF(ISBLANK(INDEX('Policy Characteristics'!I:I,MATCH($C1360,'Policy Characteristics'!$C:$C,0))),"",INDEX('Policy Characteristics'!I:I,MATCH($C1360,'Policy Characteristics'!$C:$C,0)))</f>
        <v>% of potential achieved</v>
      </c>
      <c r="P1360" s="254" t="str">
        <f>IF(ISBLANK(INDEX('Policy Characteristics'!J:J,MATCH($C1360,'Policy Characteristics'!$C:$C,0))),"",INDEX('Policy Characteristics'!J:J,MATCH($C1360,'Policy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60" s="254" t="str">
        <f>IF(ISBLANK(INDEX('Policy Characteristics'!K:K,MATCH($C1360,'Policy Characteristics'!$C:$C,0))),"",INDEX('Policy Characteristics'!K:K,MATCH($C1360,'Policy Characteristics'!$C:$C,0)))</f>
        <v/>
      </c>
      <c r="R1360" s="254" t="str">
        <f>IF(ISBLANK(INDEX('Policy Characteristics'!L:L,MATCH($C1360,'Policy Characteristics'!$C:$C,0))),"",INDEX('Policy Characteristics'!L:L,MATCH($C1360,'Policy Characteristics'!$C:$C,0)))</f>
        <v/>
      </c>
    </row>
    <row r="1361" spans="1:18" s="2" customFormat="1" x14ac:dyDescent="0.25">
      <c r="A1361" s="254" t="str">
        <f>IF(ISBLANK(INDEX('Policy Characteristics'!A:A,MATCH($C1361,'Policy Characteristics'!$C:$C,0))),"",INDEX('Policy Characteristics'!A:A,MATCH($C1361,'Policy Characteristics'!$C:$C,0)))</f>
        <v>Industry</v>
      </c>
      <c r="B1361" s="262" t="str">
        <f>IF(ISBLANK(INDEX('Policy Characteristics'!B:B,MATCH($C1361,'Policy Characteristics'!$C:$C,0))),"",INDEX('Policy Characteristics'!B:B,MATCH($C1361,'Policy Characteristics'!$C:$C,0)))</f>
        <v>Feedstock Shifting</v>
      </c>
      <c r="C1361" s="254" t="str">
        <f t="shared" si="68"/>
        <v>Fraction of Feedstock Shifted</v>
      </c>
      <c r="D1361" s="6" t="s">
        <v>3031</v>
      </c>
      <c r="E1361" s="45" t="s">
        <v>2377</v>
      </c>
      <c r="F1361" t="s">
        <v>2993</v>
      </c>
      <c r="G1361" s="45" t="s">
        <v>2385</v>
      </c>
      <c r="H1361" s="47">
        <f t="shared" si="69"/>
        <v>1360</v>
      </c>
      <c r="I1361" s="324" t="s">
        <v>41</v>
      </c>
      <c r="J1361" s="255" t="str">
        <f>IF(ISBLANK(INDEX('Policy Characteristics'!D:D,MATCH($C1361,'Policy Characteristics'!$C:$C,0))),"",INDEX('Policy Characteristics'!D:D,MATCH($C1361,'Policy Characteristics'!$C:$C,0)))</f>
        <v>Feedstock Shifting</v>
      </c>
      <c r="K1361" s="254" t="str">
        <f>IF(ISBLANK(INDEX('Policy Characteristics'!E:E,MATCH($C1361,'Policy Characteristics'!$C:$C,0))),"",INDEX('Policy Characteristics'!E:E,MATCH($C1361,'Policy Characteristics'!$C:$C,0)))</f>
        <v>indst feedstock shifting</v>
      </c>
      <c r="L1361" s="261">
        <f>IF(ISBLANK(INDEX('Policy Characteristics'!F:F,MATCH($C1361,'Policy Characteristics'!$C:$C,0))),"",INDEX('Policy Characteristics'!F:F,MATCH($C1361,'Policy Characteristics'!$C:$C,0)))</f>
        <v>0</v>
      </c>
      <c r="M1361" s="261">
        <f>IF(ISBLANK(INDEX('Policy Characteristics'!G:G,MATCH($C1361,'Policy Characteristics'!$C:$C,0))),"",INDEX('Policy Characteristics'!G:G,MATCH($C1361,'Policy Characteristics'!$C:$C,0)))</f>
        <v>1</v>
      </c>
      <c r="N1361" s="261">
        <f>IF(ISBLANK(INDEX('Policy Characteristics'!H:H,MATCH($C1361,'Policy Characteristics'!$C:$C,0))),"",INDEX('Policy Characteristics'!H:H,MATCH($C1361,'Policy Characteristics'!$C:$C,0)))</f>
        <v>0.01</v>
      </c>
      <c r="O1361" s="254" t="str">
        <f>IF(ISBLANK(INDEX('Policy Characteristics'!I:I,MATCH($C1361,'Policy Characteristics'!$C:$C,0))),"",INDEX('Policy Characteristics'!I:I,MATCH($C1361,'Policy Characteristics'!$C:$C,0)))</f>
        <v>% of potential achieved</v>
      </c>
      <c r="P1361" s="254" t="str">
        <f>IF(ISBLANK(INDEX('Policy Characteristics'!J:J,MATCH($C1361,'Policy Characteristics'!$C:$C,0))),"",INDEX('Policy Characteristics'!J:J,MATCH($C1361,'Policy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61" s="254" t="str">
        <f>IF(ISBLANK(INDEX('Policy Characteristics'!K:K,MATCH($C1361,'Policy Characteristics'!$C:$C,0))),"",INDEX('Policy Characteristics'!K:K,MATCH($C1361,'Policy Characteristics'!$C:$C,0)))</f>
        <v/>
      </c>
      <c r="R1361" s="254" t="str">
        <f>IF(ISBLANK(INDEX('Policy Characteristics'!L:L,MATCH($C1361,'Policy Characteristics'!$C:$C,0))),"",INDEX('Policy Characteristics'!L:L,MATCH($C1361,'Policy Characteristics'!$C:$C,0)))</f>
        <v/>
      </c>
    </row>
    <row r="1362" spans="1:18" s="2" customFormat="1" x14ac:dyDescent="0.25">
      <c r="A1362" s="254" t="str">
        <f>IF(ISBLANK(INDEX('Policy Characteristics'!A:A,MATCH($C1362,'Policy Characteristics'!$C:$C,0))),"",INDEX('Policy Characteristics'!A:A,MATCH($C1362,'Policy Characteristics'!$C:$C,0)))</f>
        <v>Industry</v>
      </c>
      <c r="B1362" s="262" t="str">
        <f>IF(ISBLANK(INDEX('Policy Characteristics'!B:B,MATCH($C1362,'Policy Characteristics'!$C:$C,0))),"",INDEX('Policy Characteristics'!B:B,MATCH($C1362,'Policy Characteristics'!$C:$C,0)))</f>
        <v>Feedstock Shifting</v>
      </c>
      <c r="C1362" s="254" t="str">
        <f t="shared" si="68"/>
        <v>Fraction of Feedstock Shifted</v>
      </c>
      <c r="D1362" s="6" t="s">
        <v>3031</v>
      </c>
      <c r="E1362" s="45" t="s">
        <v>2378</v>
      </c>
      <c r="F1362" t="s">
        <v>2993</v>
      </c>
      <c r="G1362" s="45" t="s">
        <v>2382</v>
      </c>
      <c r="H1362" s="47">
        <f t="shared" si="69"/>
        <v>1361</v>
      </c>
      <c r="I1362" s="324" t="s">
        <v>41</v>
      </c>
      <c r="J1362" s="255" t="str">
        <f>IF(ISBLANK(INDEX('Policy Characteristics'!D:D,MATCH($C1362,'Policy Characteristics'!$C:$C,0))),"",INDEX('Policy Characteristics'!D:D,MATCH($C1362,'Policy Characteristics'!$C:$C,0)))</f>
        <v>Feedstock Shifting</v>
      </c>
      <c r="K1362" s="254" t="str">
        <f>IF(ISBLANK(INDEX('Policy Characteristics'!E:E,MATCH($C1362,'Policy Characteristics'!$C:$C,0))),"",INDEX('Policy Characteristics'!E:E,MATCH($C1362,'Policy Characteristics'!$C:$C,0)))</f>
        <v>indst feedstock shifting</v>
      </c>
      <c r="L1362" s="261">
        <f>IF(ISBLANK(INDEX('Policy Characteristics'!F:F,MATCH($C1362,'Policy Characteristics'!$C:$C,0))),"",INDEX('Policy Characteristics'!F:F,MATCH($C1362,'Policy Characteristics'!$C:$C,0)))</f>
        <v>0</v>
      </c>
      <c r="M1362" s="261">
        <f>IF(ISBLANK(INDEX('Policy Characteristics'!G:G,MATCH($C1362,'Policy Characteristics'!$C:$C,0))),"",INDEX('Policy Characteristics'!G:G,MATCH($C1362,'Policy Characteristics'!$C:$C,0)))</f>
        <v>1</v>
      </c>
      <c r="N1362" s="261">
        <f>IF(ISBLANK(INDEX('Policy Characteristics'!H:H,MATCH($C1362,'Policy Characteristics'!$C:$C,0))),"",INDEX('Policy Characteristics'!H:H,MATCH($C1362,'Policy Characteristics'!$C:$C,0)))</f>
        <v>0.01</v>
      </c>
      <c r="O1362" s="254" t="str">
        <f>IF(ISBLANK(INDEX('Policy Characteristics'!I:I,MATCH($C1362,'Policy Characteristics'!$C:$C,0))),"",INDEX('Policy Characteristics'!I:I,MATCH($C1362,'Policy Characteristics'!$C:$C,0)))</f>
        <v>% of potential achieved</v>
      </c>
      <c r="P1362" s="254" t="str">
        <f>IF(ISBLANK(INDEX('Policy Characteristics'!J:J,MATCH($C1362,'Policy Characteristics'!$C:$C,0))),"",INDEX('Policy Characteristics'!J:J,MATCH($C1362,'Policy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62" s="254" t="str">
        <f>IF(ISBLANK(INDEX('Policy Characteristics'!K:K,MATCH($C1362,'Policy Characteristics'!$C:$C,0))),"",INDEX('Policy Characteristics'!K:K,MATCH($C1362,'Policy Characteristics'!$C:$C,0)))</f>
        <v/>
      </c>
      <c r="R1362" s="254" t="str">
        <f>IF(ISBLANK(INDEX('Policy Characteristics'!L:L,MATCH($C1362,'Policy Characteristics'!$C:$C,0))),"",INDEX('Policy Characteristics'!L:L,MATCH($C1362,'Policy Characteristics'!$C:$C,0)))</f>
        <v/>
      </c>
    </row>
    <row r="1363" spans="1:18" s="2" customFormat="1" x14ac:dyDescent="0.25">
      <c r="A1363" s="254" t="str">
        <f>IF(ISBLANK(INDEX('Policy Characteristics'!A:A,MATCH($C1363,'Policy Characteristics'!$C:$C,0))),"",INDEX('Policy Characteristics'!A:A,MATCH($C1363,'Policy Characteristics'!$C:$C,0)))</f>
        <v>Industry</v>
      </c>
      <c r="B1363" s="262" t="str">
        <f>IF(ISBLANK(INDEX('Policy Characteristics'!B:B,MATCH($C1363,'Policy Characteristics'!$C:$C,0))),"",INDEX('Policy Characteristics'!B:B,MATCH($C1363,'Policy Characteristics'!$C:$C,0)))</f>
        <v>Feedstock Shifting</v>
      </c>
      <c r="C1363" s="254" t="str">
        <f t="shared" si="68"/>
        <v>Fraction of Feedstock Shifted</v>
      </c>
      <c r="D1363" s="6" t="s">
        <v>3031</v>
      </c>
      <c r="E1363" s="45" t="s">
        <v>2379</v>
      </c>
      <c r="F1363" t="s">
        <v>2993</v>
      </c>
      <c r="G1363" s="45" t="s">
        <v>2383</v>
      </c>
      <c r="H1363" s="47">
        <f t="shared" si="69"/>
        <v>1362</v>
      </c>
      <c r="I1363" s="324" t="s">
        <v>41</v>
      </c>
      <c r="J1363" s="255" t="str">
        <f>IF(ISBLANK(INDEX('Policy Characteristics'!D:D,MATCH($C1363,'Policy Characteristics'!$C:$C,0))),"",INDEX('Policy Characteristics'!D:D,MATCH($C1363,'Policy Characteristics'!$C:$C,0)))</f>
        <v>Feedstock Shifting</v>
      </c>
      <c r="K1363" s="254" t="str">
        <f>IF(ISBLANK(INDEX('Policy Characteristics'!E:E,MATCH($C1363,'Policy Characteristics'!$C:$C,0))),"",INDEX('Policy Characteristics'!E:E,MATCH($C1363,'Policy Characteristics'!$C:$C,0)))</f>
        <v>indst feedstock shifting</v>
      </c>
      <c r="L1363" s="261">
        <f>IF(ISBLANK(INDEX('Policy Characteristics'!F:F,MATCH($C1363,'Policy Characteristics'!$C:$C,0))),"",INDEX('Policy Characteristics'!F:F,MATCH($C1363,'Policy Characteristics'!$C:$C,0)))</f>
        <v>0</v>
      </c>
      <c r="M1363" s="261">
        <f>IF(ISBLANK(INDEX('Policy Characteristics'!G:G,MATCH($C1363,'Policy Characteristics'!$C:$C,0))),"",INDEX('Policy Characteristics'!G:G,MATCH($C1363,'Policy Characteristics'!$C:$C,0)))</f>
        <v>1</v>
      </c>
      <c r="N1363" s="261">
        <f>IF(ISBLANK(INDEX('Policy Characteristics'!H:H,MATCH($C1363,'Policy Characteristics'!$C:$C,0))),"",INDEX('Policy Characteristics'!H:H,MATCH($C1363,'Policy Characteristics'!$C:$C,0)))</f>
        <v>0.01</v>
      </c>
      <c r="O1363" s="254" t="str">
        <f>IF(ISBLANK(INDEX('Policy Characteristics'!I:I,MATCH($C1363,'Policy Characteristics'!$C:$C,0))),"",INDEX('Policy Characteristics'!I:I,MATCH($C1363,'Policy Characteristics'!$C:$C,0)))</f>
        <v>% of potential achieved</v>
      </c>
      <c r="P1363" s="254" t="str">
        <f>IF(ISBLANK(INDEX('Policy Characteristics'!J:J,MATCH($C1363,'Policy Characteristics'!$C:$C,0))),"",INDEX('Policy Characteristics'!J:J,MATCH($C1363,'Policy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63" s="254" t="str">
        <f>IF(ISBLANK(INDEX('Policy Characteristics'!K:K,MATCH($C1363,'Policy Characteristics'!$C:$C,0))),"",INDEX('Policy Characteristics'!K:K,MATCH($C1363,'Policy Characteristics'!$C:$C,0)))</f>
        <v/>
      </c>
      <c r="R1363" s="254" t="str">
        <f>IF(ISBLANK(INDEX('Policy Characteristics'!L:L,MATCH($C1363,'Policy Characteristics'!$C:$C,0))),"",INDEX('Policy Characteristics'!L:L,MATCH($C1363,'Policy Characteristics'!$C:$C,0)))</f>
        <v/>
      </c>
    </row>
    <row r="1364" spans="1:18" s="2" customFormat="1" x14ac:dyDescent="0.25">
      <c r="A1364" s="254" t="str">
        <f>IF(ISBLANK(INDEX('Policy Characteristics'!A:A,MATCH($C1364,'Policy Characteristics'!$C:$C,0))),"",INDEX('Policy Characteristics'!A:A,MATCH($C1364,'Policy Characteristics'!$C:$C,0)))</f>
        <v>Industry</v>
      </c>
      <c r="B1364" s="262" t="str">
        <f>IF(ISBLANK(INDEX('Policy Characteristics'!B:B,MATCH($C1364,'Policy Characteristics'!$C:$C,0))),"",INDEX('Policy Characteristics'!B:B,MATCH($C1364,'Policy Characteristics'!$C:$C,0)))</f>
        <v>Feedstock Shifting</v>
      </c>
      <c r="C1364" s="254" t="str">
        <f t="shared" si="68"/>
        <v>Fraction of Feedstock Shifted</v>
      </c>
      <c r="D1364" s="6" t="s">
        <v>3031</v>
      </c>
      <c r="E1364" s="45" t="s">
        <v>2380</v>
      </c>
      <c r="F1364" t="s">
        <v>2993</v>
      </c>
      <c r="G1364" s="45" t="s">
        <v>2386</v>
      </c>
      <c r="H1364" s="47">
        <f t="shared" si="69"/>
        <v>1363</v>
      </c>
      <c r="I1364" s="324" t="s">
        <v>41</v>
      </c>
      <c r="J1364" s="255" t="str">
        <f>IF(ISBLANK(INDEX('Policy Characteristics'!D:D,MATCH($C1364,'Policy Characteristics'!$C:$C,0))),"",INDEX('Policy Characteristics'!D:D,MATCH($C1364,'Policy Characteristics'!$C:$C,0)))</f>
        <v>Feedstock Shifting</v>
      </c>
      <c r="K1364" s="254" t="str">
        <f>IF(ISBLANK(INDEX('Policy Characteristics'!E:E,MATCH($C1364,'Policy Characteristics'!$C:$C,0))),"",INDEX('Policy Characteristics'!E:E,MATCH($C1364,'Policy Characteristics'!$C:$C,0)))</f>
        <v>indst feedstock shifting</v>
      </c>
      <c r="L1364" s="261">
        <f>IF(ISBLANK(INDEX('Policy Characteristics'!F:F,MATCH($C1364,'Policy Characteristics'!$C:$C,0))),"",INDEX('Policy Characteristics'!F:F,MATCH($C1364,'Policy Characteristics'!$C:$C,0)))</f>
        <v>0</v>
      </c>
      <c r="M1364" s="261">
        <f>IF(ISBLANK(INDEX('Policy Characteristics'!G:G,MATCH($C1364,'Policy Characteristics'!$C:$C,0))),"",INDEX('Policy Characteristics'!G:G,MATCH($C1364,'Policy Characteristics'!$C:$C,0)))</f>
        <v>1</v>
      </c>
      <c r="N1364" s="261">
        <f>IF(ISBLANK(INDEX('Policy Characteristics'!H:H,MATCH($C1364,'Policy Characteristics'!$C:$C,0))),"",INDEX('Policy Characteristics'!H:H,MATCH($C1364,'Policy Characteristics'!$C:$C,0)))</f>
        <v>0.01</v>
      </c>
      <c r="O1364" s="254" t="str">
        <f>IF(ISBLANK(INDEX('Policy Characteristics'!I:I,MATCH($C1364,'Policy Characteristics'!$C:$C,0))),"",INDEX('Policy Characteristics'!I:I,MATCH($C1364,'Policy Characteristics'!$C:$C,0)))</f>
        <v>% of potential achieved</v>
      </c>
      <c r="P1364" s="254" t="str">
        <f>IF(ISBLANK(INDEX('Policy Characteristics'!J:J,MATCH($C1364,'Policy Characteristics'!$C:$C,0))),"",INDEX('Policy Characteristics'!J:J,MATCH($C1364,'Policy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64" s="254" t="str">
        <f>IF(ISBLANK(INDEX('Policy Characteristics'!K:K,MATCH($C1364,'Policy Characteristics'!$C:$C,0))),"",INDEX('Policy Characteristics'!K:K,MATCH($C1364,'Policy Characteristics'!$C:$C,0)))</f>
        <v/>
      </c>
      <c r="R1364" s="254" t="str">
        <f>IF(ISBLANK(INDEX('Policy Characteristics'!L:L,MATCH($C1364,'Policy Characteristics'!$C:$C,0))),"",INDEX('Policy Characteristics'!L:L,MATCH($C1364,'Policy Characteristics'!$C:$C,0)))</f>
        <v/>
      </c>
    </row>
    <row r="1365" spans="1:18" s="2" customFormat="1" x14ac:dyDescent="0.25">
      <c r="A1365" s="254" t="str">
        <f>IF(ISBLANK(INDEX('Policy Characteristics'!A:A,MATCH($C1365,'Policy Characteristics'!$C:$C,0))),"",INDEX('Policy Characteristics'!A:A,MATCH($C1365,'Policy Characteristics'!$C:$C,0)))</f>
        <v>Industry</v>
      </c>
      <c r="B1365" s="262" t="str">
        <f>IF(ISBLANK(INDEX('Policy Characteristics'!B:B,MATCH($C1365,'Policy Characteristics'!$C:$C,0))),"",INDEX('Policy Characteristics'!B:B,MATCH($C1365,'Policy Characteristics'!$C:$C,0)))</f>
        <v>Feedstock Shifting</v>
      </c>
      <c r="C1365" s="254" t="str">
        <f t="shared" si="68"/>
        <v>Fraction of Feedstock Shifted</v>
      </c>
      <c r="D1365" s="6" t="s">
        <v>3031</v>
      </c>
      <c r="E1365" s="45" t="s">
        <v>2672</v>
      </c>
      <c r="F1365" t="s">
        <v>2993</v>
      </c>
      <c r="G1365" s="45" t="s">
        <v>2675</v>
      </c>
      <c r="H1365" s="47">
        <f t="shared" si="69"/>
        <v>1364</v>
      </c>
      <c r="I1365" s="324" t="s">
        <v>41</v>
      </c>
      <c r="J1365" s="255" t="str">
        <f>IF(ISBLANK(INDEX('Policy Characteristics'!D:D,MATCH($C1365,'Policy Characteristics'!$C:$C,0))),"",INDEX('Policy Characteristics'!D:D,MATCH($C1365,'Policy Characteristics'!$C:$C,0)))</f>
        <v>Feedstock Shifting</v>
      </c>
      <c r="K1365" s="254" t="str">
        <f>IF(ISBLANK(INDEX('Policy Characteristics'!E:E,MATCH($C1365,'Policy Characteristics'!$C:$C,0))),"",INDEX('Policy Characteristics'!E:E,MATCH($C1365,'Policy Characteristics'!$C:$C,0)))</f>
        <v>indst feedstock shifting</v>
      </c>
      <c r="L1365" s="261">
        <f>IF(ISBLANK(INDEX('Policy Characteristics'!F:F,MATCH($C1365,'Policy Characteristics'!$C:$C,0))),"",INDEX('Policy Characteristics'!F:F,MATCH($C1365,'Policy Characteristics'!$C:$C,0)))</f>
        <v>0</v>
      </c>
      <c r="M1365" s="261">
        <f>IF(ISBLANK(INDEX('Policy Characteristics'!G:G,MATCH($C1365,'Policy Characteristics'!$C:$C,0))),"",INDEX('Policy Characteristics'!G:G,MATCH($C1365,'Policy Characteristics'!$C:$C,0)))</f>
        <v>1</v>
      </c>
      <c r="N1365" s="261">
        <f>IF(ISBLANK(INDEX('Policy Characteristics'!H:H,MATCH($C1365,'Policy Characteristics'!$C:$C,0))),"",INDEX('Policy Characteristics'!H:H,MATCH($C1365,'Policy Characteristics'!$C:$C,0)))</f>
        <v>0.01</v>
      </c>
      <c r="O1365" s="254" t="str">
        <f>IF(ISBLANK(INDEX('Policy Characteristics'!I:I,MATCH($C1365,'Policy Characteristics'!$C:$C,0))),"",INDEX('Policy Characteristics'!I:I,MATCH($C1365,'Policy Characteristics'!$C:$C,0)))</f>
        <v>% of potential achieved</v>
      </c>
      <c r="P1365" s="254" t="str">
        <f>IF(ISBLANK(INDEX('Policy Characteristics'!J:J,MATCH($C1365,'Policy Characteristics'!$C:$C,0))),"",INDEX('Policy Characteristics'!J:J,MATCH($C1365,'Policy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65" s="254" t="str">
        <f>IF(ISBLANK(INDEX('Policy Characteristics'!K:K,MATCH($C1365,'Policy Characteristics'!$C:$C,0))),"",INDEX('Policy Characteristics'!K:K,MATCH($C1365,'Policy Characteristics'!$C:$C,0)))</f>
        <v/>
      </c>
      <c r="R1365" s="254" t="str">
        <f>IF(ISBLANK(INDEX('Policy Characteristics'!L:L,MATCH($C1365,'Policy Characteristics'!$C:$C,0))),"",INDEX('Policy Characteristics'!L:L,MATCH($C1365,'Policy Characteristics'!$C:$C,0)))</f>
        <v/>
      </c>
    </row>
    <row r="1366" spans="1:18" s="2" customFormat="1" x14ac:dyDescent="0.25">
      <c r="A1366" s="254" t="str">
        <f>IF(ISBLANK(INDEX('Policy Characteristics'!A:A,MATCH($C1366,'Policy Characteristics'!$C:$C,0))),"",INDEX('Policy Characteristics'!A:A,MATCH($C1366,'Policy Characteristics'!$C:$C,0)))</f>
        <v>Industry</v>
      </c>
      <c r="B1366" s="262" t="str">
        <f>IF(ISBLANK(INDEX('Policy Characteristics'!B:B,MATCH($C1366,'Policy Characteristics'!$C:$C,0))),"",INDEX('Policy Characteristics'!B:B,MATCH($C1366,'Policy Characteristics'!$C:$C,0)))</f>
        <v>Feedstock Shifting</v>
      </c>
      <c r="C1366" s="254" t="str">
        <f t="shared" si="68"/>
        <v>Fraction of Feedstock Shifted</v>
      </c>
      <c r="D1366" s="6" t="s">
        <v>3031</v>
      </c>
      <c r="E1366" s="45" t="s">
        <v>2673</v>
      </c>
      <c r="F1366" t="s">
        <v>2993</v>
      </c>
      <c r="G1366" s="45" t="s">
        <v>2677</v>
      </c>
      <c r="H1366" s="47">
        <f t="shared" si="69"/>
        <v>1365</v>
      </c>
      <c r="I1366" s="324" t="s">
        <v>41</v>
      </c>
      <c r="J1366" s="255" t="str">
        <f>IF(ISBLANK(INDEX('Policy Characteristics'!D:D,MATCH($C1366,'Policy Characteristics'!$C:$C,0))),"",INDEX('Policy Characteristics'!D:D,MATCH($C1366,'Policy Characteristics'!$C:$C,0)))</f>
        <v>Feedstock Shifting</v>
      </c>
      <c r="K1366" s="254" t="str">
        <f>IF(ISBLANK(INDEX('Policy Characteristics'!E:E,MATCH($C1366,'Policy Characteristics'!$C:$C,0))),"",INDEX('Policy Characteristics'!E:E,MATCH($C1366,'Policy Characteristics'!$C:$C,0)))</f>
        <v>indst feedstock shifting</v>
      </c>
      <c r="L1366" s="261">
        <f>IF(ISBLANK(INDEX('Policy Characteristics'!F:F,MATCH($C1366,'Policy Characteristics'!$C:$C,0))),"",INDEX('Policy Characteristics'!F:F,MATCH($C1366,'Policy Characteristics'!$C:$C,0)))</f>
        <v>0</v>
      </c>
      <c r="M1366" s="261">
        <f>IF(ISBLANK(INDEX('Policy Characteristics'!G:G,MATCH($C1366,'Policy Characteristics'!$C:$C,0))),"",INDEX('Policy Characteristics'!G:G,MATCH($C1366,'Policy Characteristics'!$C:$C,0)))</f>
        <v>1</v>
      </c>
      <c r="N1366" s="261">
        <f>IF(ISBLANK(INDEX('Policy Characteristics'!H:H,MATCH($C1366,'Policy Characteristics'!$C:$C,0))),"",INDEX('Policy Characteristics'!H:H,MATCH($C1366,'Policy Characteristics'!$C:$C,0)))</f>
        <v>0.01</v>
      </c>
      <c r="O1366" s="254" t="str">
        <f>IF(ISBLANK(INDEX('Policy Characteristics'!I:I,MATCH($C1366,'Policy Characteristics'!$C:$C,0))),"",INDEX('Policy Characteristics'!I:I,MATCH($C1366,'Policy Characteristics'!$C:$C,0)))</f>
        <v>% of potential achieved</v>
      </c>
      <c r="P1366" s="254" t="str">
        <f>IF(ISBLANK(INDEX('Policy Characteristics'!J:J,MATCH($C1366,'Policy Characteristics'!$C:$C,0))),"",INDEX('Policy Characteristics'!J:J,MATCH($C1366,'Policy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66" s="254" t="str">
        <f>IF(ISBLANK(INDEX('Policy Characteristics'!K:K,MATCH($C1366,'Policy Characteristics'!$C:$C,0))),"",INDEX('Policy Characteristics'!K:K,MATCH($C1366,'Policy Characteristics'!$C:$C,0)))</f>
        <v/>
      </c>
      <c r="R1366" s="254" t="str">
        <f>IF(ISBLANK(INDEX('Policy Characteristics'!L:L,MATCH($C1366,'Policy Characteristics'!$C:$C,0))),"",INDEX('Policy Characteristics'!L:L,MATCH($C1366,'Policy Characteristics'!$C:$C,0)))</f>
        <v/>
      </c>
    </row>
    <row r="1367" spans="1:18" s="2" customFormat="1" x14ac:dyDescent="0.25">
      <c r="A1367" s="254" t="str">
        <f>IF(ISBLANK(INDEX('Policy Characteristics'!A:A,MATCH($C1367,'Policy Characteristics'!$C:$C,0))),"",INDEX('Policy Characteristics'!A:A,MATCH($C1367,'Policy Characteristics'!$C:$C,0)))</f>
        <v>Industry</v>
      </c>
      <c r="B1367" s="262" t="str">
        <f>IF(ISBLANK(INDEX('Policy Characteristics'!B:B,MATCH($C1367,'Policy Characteristics'!$C:$C,0))),"",INDEX('Policy Characteristics'!B:B,MATCH($C1367,'Policy Characteristics'!$C:$C,0)))</f>
        <v>Feedstock Shifting</v>
      </c>
      <c r="C1367" s="254" t="str">
        <f t="shared" si="68"/>
        <v>Fraction of Feedstock Shifted</v>
      </c>
      <c r="D1367" s="6" t="s">
        <v>3031</v>
      </c>
      <c r="E1367" s="45" t="s">
        <v>2674</v>
      </c>
      <c r="F1367" t="s">
        <v>2993</v>
      </c>
      <c r="G1367" s="45" t="s">
        <v>2678</v>
      </c>
      <c r="H1367" s="47">
        <f t="shared" si="69"/>
        <v>1366</v>
      </c>
      <c r="I1367" s="324" t="s">
        <v>41</v>
      </c>
      <c r="J1367" s="255" t="str">
        <f>IF(ISBLANK(INDEX('Policy Characteristics'!D:D,MATCH($C1367,'Policy Characteristics'!$C:$C,0))),"",INDEX('Policy Characteristics'!D:D,MATCH($C1367,'Policy Characteristics'!$C:$C,0)))</f>
        <v>Feedstock Shifting</v>
      </c>
      <c r="K1367" s="254" t="str">
        <f>IF(ISBLANK(INDEX('Policy Characteristics'!E:E,MATCH($C1367,'Policy Characteristics'!$C:$C,0))),"",INDEX('Policy Characteristics'!E:E,MATCH($C1367,'Policy Characteristics'!$C:$C,0)))</f>
        <v>indst feedstock shifting</v>
      </c>
      <c r="L1367" s="261">
        <f>IF(ISBLANK(INDEX('Policy Characteristics'!F:F,MATCH($C1367,'Policy Characteristics'!$C:$C,0))),"",INDEX('Policy Characteristics'!F:F,MATCH($C1367,'Policy Characteristics'!$C:$C,0)))</f>
        <v>0</v>
      </c>
      <c r="M1367" s="261">
        <f>IF(ISBLANK(INDEX('Policy Characteristics'!G:G,MATCH($C1367,'Policy Characteristics'!$C:$C,0))),"",INDEX('Policy Characteristics'!G:G,MATCH($C1367,'Policy Characteristics'!$C:$C,0)))</f>
        <v>1</v>
      </c>
      <c r="N1367" s="261">
        <f>IF(ISBLANK(INDEX('Policy Characteristics'!H:H,MATCH($C1367,'Policy Characteristics'!$C:$C,0))),"",INDEX('Policy Characteristics'!H:H,MATCH($C1367,'Policy Characteristics'!$C:$C,0)))</f>
        <v>0.01</v>
      </c>
      <c r="O1367" s="254" t="str">
        <f>IF(ISBLANK(INDEX('Policy Characteristics'!I:I,MATCH($C1367,'Policy Characteristics'!$C:$C,0))),"",INDEX('Policy Characteristics'!I:I,MATCH($C1367,'Policy Characteristics'!$C:$C,0)))</f>
        <v>% of potential achieved</v>
      </c>
      <c r="P1367" s="254" t="str">
        <f>IF(ISBLANK(INDEX('Policy Characteristics'!J:J,MATCH($C1367,'Policy Characteristics'!$C:$C,0))),"",INDEX('Policy Characteristics'!J:J,MATCH($C1367,'Policy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67" s="254" t="str">
        <f>IF(ISBLANK(INDEX('Policy Characteristics'!K:K,MATCH($C1367,'Policy Characteristics'!$C:$C,0))),"",INDEX('Policy Characteristics'!K:K,MATCH($C1367,'Policy Characteristics'!$C:$C,0)))</f>
        <v/>
      </c>
      <c r="R1367" s="254" t="str">
        <f>IF(ISBLANK(INDEX('Policy Characteristics'!L:L,MATCH($C1367,'Policy Characteristics'!$C:$C,0))),"",INDEX('Policy Characteristics'!L:L,MATCH($C1367,'Policy Characteristics'!$C:$C,0)))</f>
        <v/>
      </c>
    </row>
    <row r="1368" spans="1:18" s="2" customFormat="1" x14ac:dyDescent="0.25">
      <c r="A1368" s="254" t="str">
        <f>IF(ISBLANK(INDEX('Policy Characteristics'!A:A,MATCH($C1368,'Policy Characteristics'!$C:$C,0))),"",INDEX('Policy Characteristics'!A:A,MATCH($C1368,'Policy Characteristics'!$C:$C,0)))</f>
        <v>Industry</v>
      </c>
      <c r="B1368" s="262" t="str">
        <f>IF(ISBLANK(INDEX('Policy Characteristics'!B:B,MATCH($C1368,'Policy Characteristics'!$C:$C,0))),"",INDEX('Policy Characteristics'!B:B,MATCH($C1368,'Policy Characteristics'!$C:$C,0)))</f>
        <v>Feedstock Shifting</v>
      </c>
      <c r="C1368" s="254" t="str">
        <f t="shared" si="68"/>
        <v>Fraction of Feedstock Shifted</v>
      </c>
      <c r="D1368" s="6" t="s">
        <v>3031</v>
      </c>
      <c r="E1368" s="45" t="s">
        <v>2671</v>
      </c>
      <c r="F1368" t="s">
        <v>2993</v>
      </c>
      <c r="G1368" s="45" t="s">
        <v>2676</v>
      </c>
      <c r="H1368" s="47">
        <f t="shared" si="69"/>
        <v>1367</v>
      </c>
      <c r="I1368" s="324" t="s">
        <v>41</v>
      </c>
      <c r="J1368" s="255" t="str">
        <f>IF(ISBLANK(INDEX('Policy Characteristics'!D:D,MATCH($C1368,'Policy Characteristics'!$C:$C,0))),"",INDEX('Policy Characteristics'!D:D,MATCH($C1368,'Policy Characteristics'!$C:$C,0)))</f>
        <v>Feedstock Shifting</v>
      </c>
      <c r="K1368" s="254" t="str">
        <f>IF(ISBLANK(INDEX('Policy Characteristics'!E:E,MATCH($C1368,'Policy Characteristics'!$C:$C,0))),"",INDEX('Policy Characteristics'!E:E,MATCH($C1368,'Policy Characteristics'!$C:$C,0)))</f>
        <v>indst feedstock shifting</v>
      </c>
      <c r="L1368" s="261">
        <f>IF(ISBLANK(INDEX('Policy Characteristics'!F:F,MATCH($C1368,'Policy Characteristics'!$C:$C,0))),"",INDEX('Policy Characteristics'!F:F,MATCH($C1368,'Policy Characteristics'!$C:$C,0)))</f>
        <v>0</v>
      </c>
      <c r="M1368" s="261">
        <f>IF(ISBLANK(INDEX('Policy Characteristics'!G:G,MATCH($C1368,'Policy Characteristics'!$C:$C,0))),"",INDEX('Policy Characteristics'!G:G,MATCH($C1368,'Policy Characteristics'!$C:$C,0)))</f>
        <v>1</v>
      </c>
      <c r="N1368" s="261">
        <f>IF(ISBLANK(INDEX('Policy Characteristics'!H:H,MATCH($C1368,'Policy Characteristics'!$C:$C,0))),"",INDEX('Policy Characteristics'!H:H,MATCH($C1368,'Policy Characteristics'!$C:$C,0)))</f>
        <v>0.01</v>
      </c>
      <c r="O1368" s="254" t="str">
        <f>IF(ISBLANK(INDEX('Policy Characteristics'!I:I,MATCH($C1368,'Policy Characteristics'!$C:$C,0))),"",INDEX('Policy Characteristics'!I:I,MATCH($C1368,'Policy Characteristics'!$C:$C,0)))</f>
        <v>% of potential achieved</v>
      </c>
      <c r="P1368" s="254" t="str">
        <f>IF(ISBLANK(INDEX('Policy Characteristics'!J:J,MATCH($C1368,'Policy Characteristics'!$C:$C,0))),"",INDEX('Policy Characteristics'!J:J,MATCH($C1368,'Policy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68" s="254" t="str">
        <f>IF(ISBLANK(INDEX('Policy Characteristics'!K:K,MATCH($C1368,'Policy Characteristics'!$C:$C,0))),"",INDEX('Policy Characteristics'!K:K,MATCH($C1368,'Policy Characteristics'!$C:$C,0)))</f>
        <v/>
      </c>
      <c r="R1368" s="254" t="str">
        <f>IF(ISBLANK(INDEX('Policy Characteristics'!L:L,MATCH($C1368,'Policy Characteristics'!$C:$C,0))),"",INDEX('Policy Characteristics'!L:L,MATCH($C1368,'Policy Characteristics'!$C:$C,0)))</f>
        <v/>
      </c>
    </row>
    <row r="1369" spans="1:18" s="2" customFormat="1" x14ac:dyDescent="0.25">
      <c r="A1369" s="254" t="str">
        <f>IF(ISBLANK(INDEX('Policy Characteristics'!A:A,MATCH($C1369,'Policy Characteristics'!$C:$C,0))),"",INDEX('Policy Characteristics'!A:A,MATCH($C1369,'Policy Characteristics'!$C:$C,0)))</f>
        <v>Industry</v>
      </c>
      <c r="B1369" s="262" t="str">
        <f>IF(ISBLANK(INDEX('Policy Characteristics'!B:B,MATCH($C1369,'Policy Characteristics'!$C:$C,0))),"",INDEX('Policy Characteristics'!B:B,MATCH($C1369,'Policy Characteristics'!$C:$C,0)))</f>
        <v>Feedstock Shifting</v>
      </c>
      <c r="C1369" s="254" t="str">
        <f t="shared" si="68"/>
        <v>Fraction of Feedstock Shifted</v>
      </c>
      <c r="D1369" s="6" t="s">
        <v>3032</v>
      </c>
      <c r="E1369" s="45" t="s">
        <v>2375</v>
      </c>
      <c r="F1369" t="s">
        <v>2994</v>
      </c>
      <c r="G1369" s="45" t="s">
        <v>2381</v>
      </c>
      <c r="H1369" s="47">
        <f t="shared" si="69"/>
        <v>1368</v>
      </c>
      <c r="I1369" s="324" t="s">
        <v>41</v>
      </c>
      <c r="J1369" s="255" t="str">
        <f>IF(ISBLANK(INDEX('Policy Characteristics'!D:D,MATCH($C1369,'Policy Characteristics'!$C:$C,0))),"",INDEX('Policy Characteristics'!D:D,MATCH($C1369,'Policy Characteristics'!$C:$C,0)))</f>
        <v>Feedstock Shifting</v>
      </c>
      <c r="K1369" s="254" t="str">
        <f>IF(ISBLANK(INDEX('Policy Characteristics'!E:E,MATCH($C1369,'Policy Characteristics'!$C:$C,0))),"",INDEX('Policy Characteristics'!E:E,MATCH($C1369,'Policy Characteristics'!$C:$C,0)))</f>
        <v>indst feedstock shifting</v>
      </c>
      <c r="L1369" s="261">
        <f>IF(ISBLANK(INDEX('Policy Characteristics'!F:F,MATCH($C1369,'Policy Characteristics'!$C:$C,0))),"",INDEX('Policy Characteristics'!F:F,MATCH($C1369,'Policy Characteristics'!$C:$C,0)))</f>
        <v>0</v>
      </c>
      <c r="M1369" s="261">
        <f>IF(ISBLANK(INDEX('Policy Characteristics'!G:G,MATCH($C1369,'Policy Characteristics'!$C:$C,0))),"",INDEX('Policy Characteristics'!G:G,MATCH($C1369,'Policy Characteristics'!$C:$C,0)))</f>
        <v>1</v>
      </c>
      <c r="N1369" s="261">
        <f>IF(ISBLANK(INDEX('Policy Characteristics'!H:H,MATCH($C1369,'Policy Characteristics'!$C:$C,0))),"",INDEX('Policy Characteristics'!H:H,MATCH($C1369,'Policy Characteristics'!$C:$C,0)))</f>
        <v>0.01</v>
      </c>
      <c r="O1369" s="254" t="str">
        <f>IF(ISBLANK(INDEX('Policy Characteristics'!I:I,MATCH($C1369,'Policy Characteristics'!$C:$C,0))),"",INDEX('Policy Characteristics'!I:I,MATCH($C1369,'Policy Characteristics'!$C:$C,0)))</f>
        <v>% of potential achieved</v>
      </c>
      <c r="P1369" s="254" t="str">
        <f>IF(ISBLANK(INDEX('Policy Characteristics'!J:J,MATCH($C1369,'Policy Characteristics'!$C:$C,0))),"",INDEX('Policy Characteristics'!J:J,MATCH($C1369,'Policy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69" s="254" t="str">
        <f>IF(ISBLANK(INDEX('Policy Characteristics'!K:K,MATCH($C1369,'Policy Characteristics'!$C:$C,0))),"",INDEX('Policy Characteristics'!K:K,MATCH($C1369,'Policy Characteristics'!$C:$C,0)))</f>
        <v/>
      </c>
      <c r="R1369" s="254" t="str">
        <f>IF(ISBLANK(INDEX('Policy Characteristics'!L:L,MATCH($C1369,'Policy Characteristics'!$C:$C,0))),"",INDEX('Policy Characteristics'!L:L,MATCH($C1369,'Policy Characteristics'!$C:$C,0)))</f>
        <v/>
      </c>
    </row>
    <row r="1370" spans="1:18" s="2" customFormat="1" x14ac:dyDescent="0.25">
      <c r="A1370" s="254" t="str">
        <f>IF(ISBLANK(INDEX('Policy Characteristics'!A:A,MATCH($C1370,'Policy Characteristics'!$C:$C,0))),"",INDEX('Policy Characteristics'!A:A,MATCH($C1370,'Policy Characteristics'!$C:$C,0)))</f>
        <v>Industry</v>
      </c>
      <c r="B1370" s="262" t="str">
        <f>IF(ISBLANK(INDEX('Policy Characteristics'!B:B,MATCH($C1370,'Policy Characteristics'!$C:$C,0))),"",INDEX('Policy Characteristics'!B:B,MATCH($C1370,'Policy Characteristics'!$C:$C,0)))</f>
        <v>Feedstock Shifting</v>
      </c>
      <c r="C1370" s="254" t="str">
        <f t="shared" si="68"/>
        <v>Fraction of Feedstock Shifted</v>
      </c>
      <c r="D1370" s="6" t="s">
        <v>3032</v>
      </c>
      <c r="E1370" s="45" t="s">
        <v>2376</v>
      </c>
      <c r="F1370" t="s">
        <v>2994</v>
      </c>
      <c r="G1370" s="45" t="s">
        <v>2384</v>
      </c>
      <c r="H1370" s="47">
        <f t="shared" si="69"/>
        <v>1369</v>
      </c>
      <c r="I1370" s="324" t="s">
        <v>41</v>
      </c>
      <c r="J1370" s="255" t="str">
        <f>IF(ISBLANK(INDEX('Policy Characteristics'!D:D,MATCH($C1370,'Policy Characteristics'!$C:$C,0))),"",INDEX('Policy Characteristics'!D:D,MATCH($C1370,'Policy Characteristics'!$C:$C,0)))</f>
        <v>Feedstock Shifting</v>
      </c>
      <c r="K1370" s="254" t="str">
        <f>IF(ISBLANK(INDEX('Policy Characteristics'!E:E,MATCH($C1370,'Policy Characteristics'!$C:$C,0))),"",INDEX('Policy Characteristics'!E:E,MATCH($C1370,'Policy Characteristics'!$C:$C,0)))</f>
        <v>indst feedstock shifting</v>
      </c>
      <c r="L1370" s="261">
        <f>IF(ISBLANK(INDEX('Policy Characteristics'!F:F,MATCH($C1370,'Policy Characteristics'!$C:$C,0))),"",INDEX('Policy Characteristics'!F:F,MATCH($C1370,'Policy Characteristics'!$C:$C,0)))</f>
        <v>0</v>
      </c>
      <c r="M1370" s="261">
        <f>IF(ISBLANK(INDEX('Policy Characteristics'!G:G,MATCH($C1370,'Policy Characteristics'!$C:$C,0))),"",INDEX('Policy Characteristics'!G:G,MATCH($C1370,'Policy Characteristics'!$C:$C,0)))</f>
        <v>1</v>
      </c>
      <c r="N1370" s="261">
        <f>IF(ISBLANK(INDEX('Policy Characteristics'!H:H,MATCH($C1370,'Policy Characteristics'!$C:$C,0))),"",INDEX('Policy Characteristics'!H:H,MATCH($C1370,'Policy Characteristics'!$C:$C,0)))</f>
        <v>0.01</v>
      </c>
      <c r="O1370" s="254" t="str">
        <f>IF(ISBLANK(INDEX('Policy Characteristics'!I:I,MATCH($C1370,'Policy Characteristics'!$C:$C,0))),"",INDEX('Policy Characteristics'!I:I,MATCH($C1370,'Policy Characteristics'!$C:$C,0)))</f>
        <v>% of potential achieved</v>
      </c>
      <c r="P1370" s="254" t="str">
        <f>IF(ISBLANK(INDEX('Policy Characteristics'!J:J,MATCH($C1370,'Policy Characteristics'!$C:$C,0))),"",INDEX('Policy Characteristics'!J:J,MATCH($C1370,'Policy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70" s="254" t="str">
        <f>IF(ISBLANK(INDEX('Policy Characteristics'!K:K,MATCH($C1370,'Policy Characteristics'!$C:$C,0))),"",INDEX('Policy Characteristics'!K:K,MATCH($C1370,'Policy Characteristics'!$C:$C,0)))</f>
        <v/>
      </c>
      <c r="R1370" s="254" t="str">
        <f>IF(ISBLANK(INDEX('Policy Characteristics'!L:L,MATCH($C1370,'Policy Characteristics'!$C:$C,0))),"",INDEX('Policy Characteristics'!L:L,MATCH($C1370,'Policy Characteristics'!$C:$C,0)))</f>
        <v/>
      </c>
    </row>
    <row r="1371" spans="1:18" s="2" customFormat="1" x14ac:dyDescent="0.25">
      <c r="A1371" s="254" t="str">
        <f>IF(ISBLANK(INDEX('Policy Characteristics'!A:A,MATCH($C1371,'Policy Characteristics'!$C:$C,0))),"",INDEX('Policy Characteristics'!A:A,MATCH($C1371,'Policy Characteristics'!$C:$C,0)))</f>
        <v>Industry</v>
      </c>
      <c r="B1371" s="262" t="str">
        <f>IF(ISBLANK(INDEX('Policy Characteristics'!B:B,MATCH($C1371,'Policy Characteristics'!$C:$C,0))),"",INDEX('Policy Characteristics'!B:B,MATCH($C1371,'Policy Characteristics'!$C:$C,0)))</f>
        <v>Feedstock Shifting</v>
      </c>
      <c r="C1371" s="254" t="str">
        <f t="shared" si="68"/>
        <v>Fraction of Feedstock Shifted</v>
      </c>
      <c r="D1371" s="6" t="s">
        <v>3032</v>
      </c>
      <c r="E1371" s="45" t="s">
        <v>2377</v>
      </c>
      <c r="F1371" t="s">
        <v>2994</v>
      </c>
      <c r="G1371" s="45" t="s">
        <v>2385</v>
      </c>
      <c r="H1371" s="47">
        <f t="shared" si="69"/>
        <v>1370</v>
      </c>
      <c r="I1371" s="324" t="s">
        <v>41</v>
      </c>
      <c r="J1371" s="255" t="str">
        <f>IF(ISBLANK(INDEX('Policy Characteristics'!D:D,MATCH($C1371,'Policy Characteristics'!$C:$C,0))),"",INDEX('Policy Characteristics'!D:D,MATCH($C1371,'Policy Characteristics'!$C:$C,0)))</f>
        <v>Feedstock Shifting</v>
      </c>
      <c r="K1371" s="254" t="str">
        <f>IF(ISBLANK(INDEX('Policy Characteristics'!E:E,MATCH($C1371,'Policy Characteristics'!$C:$C,0))),"",INDEX('Policy Characteristics'!E:E,MATCH($C1371,'Policy Characteristics'!$C:$C,0)))</f>
        <v>indst feedstock shifting</v>
      </c>
      <c r="L1371" s="261">
        <f>IF(ISBLANK(INDEX('Policy Characteristics'!F:F,MATCH($C1371,'Policy Characteristics'!$C:$C,0))),"",INDEX('Policy Characteristics'!F:F,MATCH($C1371,'Policy Characteristics'!$C:$C,0)))</f>
        <v>0</v>
      </c>
      <c r="M1371" s="261">
        <f>IF(ISBLANK(INDEX('Policy Characteristics'!G:G,MATCH($C1371,'Policy Characteristics'!$C:$C,0))),"",INDEX('Policy Characteristics'!G:G,MATCH($C1371,'Policy Characteristics'!$C:$C,0)))</f>
        <v>1</v>
      </c>
      <c r="N1371" s="261">
        <f>IF(ISBLANK(INDEX('Policy Characteristics'!H:H,MATCH($C1371,'Policy Characteristics'!$C:$C,0))),"",INDEX('Policy Characteristics'!H:H,MATCH($C1371,'Policy Characteristics'!$C:$C,0)))</f>
        <v>0.01</v>
      </c>
      <c r="O1371" s="254" t="str">
        <f>IF(ISBLANK(INDEX('Policy Characteristics'!I:I,MATCH($C1371,'Policy Characteristics'!$C:$C,0))),"",INDEX('Policy Characteristics'!I:I,MATCH($C1371,'Policy Characteristics'!$C:$C,0)))</f>
        <v>% of potential achieved</v>
      </c>
      <c r="P1371" s="254" t="str">
        <f>IF(ISBLANK(INDEX('Policy Characteristics'!J:J,MATCH($C1371,'Policy Characteristics'!$C:$C,0))),"",INDEX('Policy Characteristics'!J:J,MATCH($C1371,'Policy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71" s="254" t="str">
        <f>IF(ISBLANK(INDEX('Policy Characteristics'!K:K,MATCH($C1371,'Policy Characteristics'!$C:$C,0))),"",INDEX('Policy Characteristics'!K:K,MATCH($C1371,'Policy Characteristics'!$C:$C,0)))</f>
        <v/>
      </c>
      <c r="R1371" s="254" t="str">
        <f>IF(ISBLANK(INDEX('Policy Characteristics'!L:L,MATCH($C1371,'Policy Characteristics'!$C:$C,0))),"",INDEX('Policy Characteristics'!L:L,MATCH($C1371,'Policy Characteristics'!$C:$C,0)))</f>
        <v/>
      </c>
    </row>
    <row r="1372" spans="1:18" s="2" customFormat="1" x14ac:dyDescent="0.25">
      <c r="A1372" s="254" t="str">
        <f>IF(ISBLANK(INDEX('Policy Characteristics'!A:A,MATCH($C1372,'Policy Characteristics'!$C:$C,0))),"",INDEX('Policy Characteristics'!A:A,MATCH($C1372,'Policy Characteristics'!$C:$C,0)))</f>
        <v>Industry</v>
      </c>
      <c r="B1372" s="262" t="str">
        <f>IF(ISBLANK(INDEX('Policy Characteristics'!B:B,MATCH($C1372,'Policy Characteristics'!$C:$C,0))),"",INDEX('Policy Characteristics'!B:B,MATCH($C1372,'Policy Characteristics'!$C:$C,0)))</f>
        <v>Feedstock Shifting</v>
      </c>
      <c r="C1372" s="254" t="str">
        <f t="shared" si="68"/>
        <v>Fraction of Feedstock Shifted</v>
      </c>
      <c r="D1372" s="6" t="s">
        <v>3032</v>
      </c>
      <c r="E1372" s="45" t="s">
        <v>2378</v>
      </c>
      <c r="F1372" t="s">
        <v>2994</v>
      </c>
      <c r="G1372" s="45" t="s">
        <v>2382</v>
      </c>
      <c r="H1372" s="47">
        <f t="shared" si="69"/>
        <v>1371</v>
      </c>
      <c r="I1372" s="324" t="s">
        <v>41</v>
      </c>
      <c r="J1372" s="255" t="str">
        <f>IF(ISBLANK(INDEX('Policy Characteristics'!D:D,MATCH($C1372,'Policy Characteristics'!$C:$C,0))),"",INDEX('Policy Characteristics'!D:D,MATCH($C1372,'Policy Characteristics'!$C:$C,0)))</f>
        <v>Feedstock Shifting</v>
      </c>
      <c r="K1372" s="254" t="str">
        <f>IF(ISBLANK(INDEX('Policy Characteristics'!E:E,MATCH($C1372,'Policy Characteristics'!$C:$C,0))),"",INDEX('Policy Characteristics'!E:E,MATCH($C1372,'Policy Characteristics'!$C:$C,0)))</f>
        <v>indst feedstock shifting</v>
      </c>
      <c r="L1372" s="261">
        <f>IF(ISBLANK(INDEX('Policy Characteristics'!F:F,MATCH($C1372,'Policy Characteristics'!$C:$C,0))),"",INDEX('Policy Characteristics'!F:F,MATCH($C1372,'Policy Characteristics'!$C:$C,0)))</f>
        <v>0</v>
      </c>
      <c r="M1372" s="261">
        <f>IF(ISBLANK(INDEX('Policy Characteristics'!G:G,MATCH($C1372,'Policy Characteristics'!$C:$C,0))),"",INDEX('Policy Characteristics'!G:G,MATCH($C1372,'Policy Characteristics'!$C:$C,0)))</f>
        <v>1</v>
      </c>
      <c r="N1372" s="261">
        <f>IF(ISBLANK(INDEX('Policy Characteristics'!H:H,MATCH($C1372,'Policy Characteristics'!$C:$C,0))),"",INDEX('Policy Characteristics'!H:H,MATCH($C1372,'Policy Characteristics'!$C:$C,0)))</f>
        <v>0.01</v>
      </c>
      <c r="O1372" s="254" t="str">
        <f>IF(ISBLANK(INDEX('Policy Characteristics'!I:I,MATCH($C1372,'Policy Characteristics'!$C:$C,0))),"",INDEX('Policy Characteristics'!I:I,MATCH($C1372,'Policy Characteristics'!$C:$C,0)))</f>
        <v>% of potential achieved</v>
      </c>
      <c r="P1372" s="254" t="str">
        <f>IF(ISBLANK(INDEX('Policy Characteristics'!J:J,MATCH($C1372,'Policy Characteristics'!$C:$C,0))),"",INDEX('Policy Characteristics'!J:J,MATCH($C1372,'Policy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72" s="254" t="str">
        <f>IF(ISBLANK(INDEX('Policy Characteristics'!K:K,MATCH($C1372,'Policy Characteristics'!$C:$C,0))),"",INDEX('Policy Characteristics'!K:K,MATCH($C1372,'Policy Characteristics'!$C:$C,0)))</f>
        <v/>
      </c>
      <c r="R1372" s="254" t="str">
        <f>IF(ISBLANK(INDEX('Policy Characteristics'!L:L,MATCH($C1372,'Policy Characteristics'!$C:$C,0))),"",INDEX('Policy Characteristics'!L:L,MATCH($C1372,'Policy Characteristics'!$C:$C,0)))</f>
        <v/>
      </c>
    </row>
    <row r="1373" spans="1:18" s="2" customFormat="1" x14ac:dyDescent="0.25">
      <c r="A1373" s="254" t="str">
        <f>IF(ISBLANK(INDEX('Policy Characteristics'!A:A,MATCH($C1373,'Policy Characteristics'!$C:$C,0))),"",INDEX('Policy Characteristics'!A:A,MATCH($C1373,'Policy Characteristics'!$C:$C,0)))</f>
        <v>Industry</v>
      </c>
      <c r="B1373" s="262" t="str">
        <f>IF(ISBLANK(INDEX('Policy Characteristics'!B:B,MATCH($C1373,'Policy Characteristics'!$C:$C,0))),"",INDEX('Policy Characteristics'!B:B,MATCH($C1373,'Policy Characteristics'!$C:$C,0)))</f>
        <v>Feedstock Shifting</v>
      </c>
      <c r="C1373" s="254" t="str">
        <f t="shared" si="68"/>
        <v>Fraction of Feedstock Shifted</v>
      </c>
      <c r="D1373" s="6" t="s">
        <v>3032</v>
      </c>
      <c r="E1373" s="45" t="s">
        <v>2379</v>
      </c>
      <c r="F1373" t="s">
        <v>2994</v>
      </c>
      <c r="G1373" s="45" t="s">
        <v>2383</v>
      </c>
      <c r="H1373" s="47">
        <f t="shared" si="69"/>
        <v>1372</v>
      </c>
      <c r="I1373" s="324" t="s">
        <v>41</v>
      </c>
      <c r="J1373" s="255" t="str">
        <f>IF(ISBLANK(INDEX('Policy Characteristics'!D:D,MATCH($C1373,'Policy Characteristics'!$C:$C,0))),"",INDEX('Policy Characteristics'!D:D,MATCH($C1373,'Policy Characteristics'!$C:$C,0)))</f>
        <v>Feedstock Shifting</v>
      </c>
      <c r="K1373" s="254" t="str">
        <f>IF(ISBLANK(INDEX('Policy Characteristics'!E:E,MATCH($C1373,'Policy Characteristics'!$C:$C,0))),"",INDEX('Policy Characteristics'!E:E,MATCH($C1373,'Policy Characteristics'!$C:$C,0)))</f>
        <v>indst feedstock shifting</v>
      </c>
      <c r="L1373" s="261">
        <f>IF(ISBLANK(INDEX('Policy Characteristics'!F:F,MATCH($C1373,'Policy Characteristics'!$C:$C,0))),"",INDEX('Policy Characteristics'!F:F,MATCH($C1373,'Policy Characteristics'!$C:$C,0)))</f>
        <v>0</v>
      </c>
      <c r="M1373" s="261">
        <f>IF(ISBLANK(INDEX('Policy Characteristics'!G:G,MATCH($C1373,'Policy Characteristics'!$C:$C,0))),"",INDEX('Policy Characteristics'!G:G,MATCH($C1373,'Policy Characteristics'!$C:$C,0)))</f>
        <v>1</v>
      </c>
      <c r="N1373" s="261">
        <f>IF(ISBLANK(INDEX('Policy Characteristics'!H:H,MATCH($C1373,'Policy Characteristics'!$C:$C,0))),"",INDEX('Policy Characteristics'!H:H,MATCH($C1373,'Policy Characteristics'!$C:$C,0)))</f>
        <v>0.01</v>
      </c>
      <c r="O1373" s="254" t="str">
        <f>IF(ISBLANK(INDEX('Policy Characteristics'!I:I,MATCH($C1373,'Policy Characteristics'!$C:$C,0))),"",INDEX('Policy Characteristics'!I:I,MATCH($C1373,'Policy Characteristics'!$C:$C,0)))</f>
        <v>% of potential achieved</v>
      </c>
      <c r="P1373" s="254" t="str">
        <f>IF(ISBLANK(INDEX('Policy Characteristics'!J:J,MATCH($C1373,'Policy Characteristics'!$C:$C,0))),"",INDEX('Policy Characteristics'!J:J,MATCH($C1373,'Policy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73" s="254" t="str">
        <f>IF(ISBLANK(INDEX('Policy Characteristics'!K:K,MATCH($C1373,'Policy Characteristics'!$C:$C,0))),"",INDEX('Policy Characteristics'!K:K,MATCH($C1373,'Policy Characteristics'!$C:$C,0)))</f>
        <v/>
      </c>
      <c r="R1373" s="254" t="str">
        <f>IF(ISBLANK(INDEX('Policy Characteristics'!L:L,MATCH($C1373,'Policy Characteristics'!$C:$C,0))),"",INDEX('Policy Characteristics'!L:L,MATCH($C1373,'Policy Characteristics'!$C:$C,0)))</f>
        <v/>
      </c>
    </row>
    <row r="1374" spans="1:18" s="2" customFormat="1" x14ac:dyDescent="0.25">
      <c r="A1374" s="254" t="str">
        <f>IF(ISBLANK(INDEX('Policy Characteristics'!A:A,MATCH($C1374,'Policy Characteristics'!$C:$C,0))),"",INDEX('Policy Characteristics'!A:A,MATCH($C1374,'Policy Characteristics'!$C:$C,0)))</f>
        <v>Industry</v>
      </c>
      <c r="B1374" s="262" t="str">
        <f>IF(ISBLANK(INDEX('Policy Characteristics'!B:B,MATCH($C1374,'Policy Characteristics'!$C:$C,0))),"",INDEX('Policy Characteristics'!B:B,MATCH($C1374,'Policy Characteristics'!$C:$C,0)))</f>
        <v>Feedstock Shifting</v>
      </c>
      <c r="C1374" s="254" t="str">
        <f t="shared" si="68"/>
        <v>Fraction of Feedstock Shifted</v>
      </c>
      <c r="D1374" s="6" t="s">
        <v>3032</v>
      </c>
      <c r="E1374" s="45" t="s">
        <v>2380</v>
      </c>
      <c r="F1374" t="s">
        <v>2994</v>
      </c>
      <c r="G1374" s="45" t="s">
        <v>2386</v>
      </c>
      <c r="H1374" s="47">
        <f t="shared" si="69"/>
        <v>1373</v>
      </c>
      <c r="I1374" s="324" t="s">
        <v>41</v>
      </c>
      <c r="J1374" s="255" t="str">
        <f>IF(ISBLANK(INDEX('Policy Characteristics'!D:D,MATCH($C1374,'Policy Characteristics'!$C:$C,0))),"",INDEX('Policy Characteristics'!D:D,MATCH($C1374,'Policy Characteristics'!$C:$C,0)))</f>
        <v>Feedstock Shifting</v>
      </c>
      <c r="K1374" s="254" t="str">
        <f>IF(ISBLANK(INDEX('Policy Characteristics'!E:E,MATCH($C1374,'Policy Characteristics'!$C:$C,0))),"",INDEX('Policy Characteristics'!E:E,MATCH($C1374,'Policy Characteristics'!$C:$C,0)))</f>
        <v>indst feedstock shifting</v>
      </c>
      <c r="L1374" s="261">
        <f>IF(ISBLANK(INDEX('Policy Characteristics'!F:F,MATCH($C1374,'Policy Characteristics'!$C:$C,0))),"",INDEX('Policy Characteristics'!F:F,MATCH($C1374,'Policy Characteristics'!$C:$C,0)))</f>
        <v>0</v>
      </c>
      <c r="M1374" s="261">
        <f>IF(ISBLANK(INDEX('Policy Characteristics'!G:G,MATCH($C1374,'Policy Characteristics'!$C:$C,0))),"",INDEX('Policy Characteristics'!G:G,MATCH($C1374,'Policy Characteristics'!$C:$C,0)))</f>
        <v>1</v>
      </c>
      <c r="N1374" s="261">
        <f>IF(ISBLANK(INDEX('Policy Characteristics'!H:H,MATCH($C1374,'Policy Characteristics'!$C:$C,0))),"",INDEX('Policy Characteristics'!H:H,MATCH($C1374,'Policy Characteristics'!$C:$C,0)))</f>
        <v>0.01</v>
      </c>
      <c r="O1374" s="254" t="str">
        <f>IF(ISBLANK(INDEX('Policy Characteristics'!I:I,MATCH($C1374,'Policy Characteristics'!$C:$C,0))),"",INDEX('Policy Characteristics'!I:I,MATCH($C1374,'Policy Characteristics'!$C:$C,0)))</f>
        <v>% of potential achieved</v>
      </c>
      <c r="P1374" s="254" t="str">
        <f>IF(ISBLANK(INDEX('Policy Characteristics'!J:J,MATCH($C1374,'Policy Characteristics'!$C:$C,0))),"",INDEX('Policy Characteristics'!J:J,MATCH($C1374,'Policy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74" s="254" t="str">
        <f>IF(ISBLANK(INDEX('Policy Characteristics'!K:K,MATCH($C1374,'Policy Characteristics'!$C:$C,0))),"",INDEX('Policy Characteristics'!K:K,MATCH($C1374,'Policy Characteristics'!$C:$C,0)))</f>
        <v/>
      </c>
      <c r="R1374" s="254" t="str">
        <f>IF(ISBLANK(INDEX('Policy Characteristics'!L:L,MATCH($C1374,'Policy Characteristics'!$C:$C,0))),"",INDEX('Policy Characteristics'!L:L,MATCH($C1374,'Policy Characteristics'!$C:$C,0)))</f>
        <v/>
      </c>
    </row>
    <row r="1375" spans="1:18" s="2" customFormat="1" x14ac:dyDescent="0.25">
      <c r="A1375" s="254" t="str">
        <f>IF(ISBLANK(INDEX('Policy Characteristics'!A:A,MATCH($C1375,'Policy Characteristics'!$C:$C,0))),"",INDEX('Policy Characteristics'!A:A,MATCH($C1375,'Policy Characteristics'!$C:$C,0)))</f>
        <v>Industry</v>
      </c>
      <c r="B1375" s="262" t="str">
        <f>IF(ISBLANK(INDEX('Policy Characteristics'!B:B,MATCH($C1375,'Policy Characteristics'!$C:$C,0))),"",INDEX('Policy Characteristics'!B:B,MATCH($C1375,'Policy Characteristics'!$C:$C,0)))</f>
        <v>Feedstock Shifting</v>
      </c>
      <c r="C1375" s="254" t="str">
        <f t="shared" si="68"/>
        <v>Fraction of Feedstock Shifted</v>
      </c>
      <c r="D1375" s="6" t="s">
        <v>3032</v>
      </c>
      <c r="E1375" s="45" t="s">
        <v>2672</v>
      </c>
      <c r="F1375" t="s">
        <v>2994</v>
      </c>
      <c r="G1375" s="45" t="s">
        <v>2675</v>
      </c>
      <c r="H1375" s="47">
        <f t="shared" si="69"/>
        <v>1374</v>
      </c>
      <c r="I1375" s="324" t="s">
        <v>41</v>
      </c>
      <c r="J1375" s="255" t="str">
        <f>IF(ISBLANK(INDEX('Policy Characteristics'!D:D,MATCH($C1375,'Policy Characteristics'!$C:$C,0))),"",INDEX('Policy Characteristics'!D:D,MATCH($C1375,'Policy Characteristics'!$C:$C,0)))</f>
        <v>Feedstock Shifting</v>
      </c>
      <c r="K1375" s="254" t="str">
        <f>IF(ISBLANK(INDEX('Policy Characteristics'!E:E,MATCH($C1375,'Policy Characteristics'!$C:$C,0))),"",INDEX('Policy Characteristics'!E:E,MATCH($C1375,'Policy Characteristics'!$C:$C,0)))</f>
        <v>indst feedstock shifting</v>
      </c>
      <c r="L1375" s="261">
        <f>IF(ISBLANK(INDEX('Policy Characteristics'!F:F,MATCH($C1375,'Policy Characteristics'!$C:$C,0))),"",INDEX('Policy Characteristics'!F:F,MATCH($C1375,'Policy Characteristics'!$C:$C,0)))</f>
        <v>0</v>
      </c>
      <c r="M1375" s="261">
        <f>IF(ISBLANK(INDEX('Policy Characteristics'!G:G,MATCH($C1375,'Policy Characteristics'!$C:$C,0))),"",INDEX('Policy Characteristics'!G:G,MATCH($C1375,'Policy Characteristics'!$C:$C,0)))</f>
        <v>1</v>
      </c>
      <c r="N1375" s="261">
        <f>IF(ISBLANK(INDEX('Policy Characteristics'!H:H,MATCH($C1375,'Policy Characteristics'!$C:$C,0))),"",INDEX('Policy Characteristics'!H:H,MATCH($C1375,'Policy Characteristics'!$C:$C,0)))</f>
        <v>0.01</v>
      </c>
      <c r="O1375" s="254" t="str">
        <f>IF(ISBLANK(INDEX('Policy Characteristics'!I:I,MATCH($C1375,'Policy Characteristics'!$C:$C,0))),"",INDEX('Policy Characteristics'!I:I,MATCH($C1375,'Policy Characteristics'!$C:$C,0)))</f>
        <v>% of potential achieved</v>
      </c>
      <c r="P1375" s="254" t="str">
        <f>IF(ISBLANK(INDEX('Policy Characteristics'!J:J,MATCH($C1375,'Policy Characteristics'!$C:$C,0))),"",INDEX('Policy Characteristics'!J:J,MATCH($C1375,'Policy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75" s="254" t="str">
        <f>IF(ISBLANK(INDEX('Policy Characteristics'!K:K,MATCH($C1375,'Policy Characteristics'!$C:$C,0))),"",INDEX('Policy Characteristics'!K:K,MATCH($C1375,'Policy Characteristics'!$C:$C,0)))</f>
        <v/>
      </c>
      <c r="R1375" s="254" t="str">
        <f>IF(ISBLANK(INDEX('Policy Characteristics'!L:L,MATCH($C1375,'Policy Characteristics'!$C:$C,0))),"",INDEX('Policy Characteristics'!L:L,MATCH($C1375,'Policy Characteristics'!$C:$C,0)))</f>
        <v/>
      </c>
    </row>
    <row r="1376" spans="1:18" s="2" customFormat="1" x14ac:dyDescent="0.25">
      <c r="A1376" s="254" t="str">
        <f>IF(ISBLANK(INDEX('Policy Characteristics'!A:A,MATCH($C1376,'Policy Characteristics'!$C:$C,0))),"",INDEX('Policy Characteristics'!A:A,MATCH($C1376,'Policy Characteristics'!$C:$C,0)))</f>
        <v>Industry</v>
      </c>
      <c r="B1376" s="262" t="str">
        <f>IF(ISBLANK(INDEX('Policy Characteristics'!B:B,MATCH($C1376,'Policy Characteristics'!$C:$C,0))),"",INDEX('Policy Characteristics'!B:B,MATCH($C1376,'Policy Characteristics'!$C:$C,0)))</f>
        <v>Feedstock Shifting</v>
      </c>
      <c r="C1376" s="254" t="str">
        <f t="shared" si="68"/>
        <v>Fraction of Feedstock Shifted</v>
      </c>
      <c r="D1376" s="6" t="s">
        <v>3032</v>
      </c>
      <c r="E1376" s="45" t="s">
        <v>2673</v>
      </c>
      <c r="F1376" t="s">
        <v>2994</v>
      </c>
      <c r="G1376" s="45" t="s">
        <v>2677</v>
      </c>
      <c r="H1376" s="47">
        <f t="shared" si="69"/>
        <v>1375</v>
      </c>
      <c r="I1376" s="324" t="s">
        <v>41</v>
      </c>
      <c r="J1376" s="255" t="str">
        <f>IF(ISBLANK(INDEX('Policy Characteristics'!D:D,MATCH($C1376,'Policy Characteristics'!$C:$C,0))),"",INDEX('Policy Characteristics'!D:D,MATCH($C1376,'Policy Characteristics'!$C:$C,0)))</f>
        <v>Feedstock Shifting</v>
      </c>
      <c r="K1376" s="254" t="str">
        <f>IF(ISBLANK(INDEX('Policy Characteristics'!E:E,MATCH($C1376,'Policy Characteristics'!$C:$C,0))),"",INDEX('Policy Characteristics'!E:E,MATCH($C1376,'Policy Characteristics'!$C:$C,0)))</f>
        <v>indst feedstock shifting</v>
      </c>
      <c r="L1376" s="261">
        <f>IF(ISBLANK(INDEX('Policy Characteristics'!F:F,MATCH($C1376,'Policy Characteristics'!$C:$C,0))),"",INDEX('Policy Characteristics'!F:F,MATCH($C1376,'Policy Characteristics'!$C:$C,0)))</f>
        <v>0</v>
      </c>
      <c r="M1376" s="261">
        <f>IF(ISBLANK(INDEX('Policy Characteristics'!G:G,MATCH($C1376,'Policy Characteristics'!$C:$C,0))),"",INDEX('Policy Characteristics'!G:G,MATCH($C1376,'Policy Characteristics'!$C:$C,0)))</f>
        <v>1</v>
      </c>
      <c r="N1376" s="261">
        <f>IF(ISBLANK(INDEX('Policy Characteristics'!H:H,MATCH($C1376,'Policy Characteristics'!$C:$C,0))),"",INDEX('Policy Characteristics'!H:H,MATCH($C1376,'Policy Characteristics'!$C:$C,0)))</f>
        <v>0.01</v>
      </c>
      <c r="O1376" s="254" t="str">
        <f>IF(ISBLANK(INDEX('Policy Characteristics'!I:I,MATCH($C1376,'Policy Characteristics'!$C:$C,0))),"",INDEX('Policy Characteristics'!I:I,MATCH($C1376,'Policy Characteristics'!$C:$C,0)))</f>
        <v>% of potential achieved</v>
      </c>
      <c r="P1376" s="254" t="str">
        <f>IF(ISBLANK(INDEX('Policy Characteristics'!J:J,MATCH($C1376,'Policy Characteristics'!$C:$C,0))),"",INDEX('Policy Characteristics'!J:J,MATCH($C1376,'Policy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76" s="254" t="str">
        <f>IF(ISBLANK(INDEX('Policy Characteristics'!K:K,MATCH($C1376,'Policy Characteristics'!$C:$C,0))),"",INDEX('Policy Characteristics'!K:K,MATCH($C1376,'Policy Characteristics'!$C:$C,0)))</f>
        <v/>
      </c>
      <c r="R1376" s="254" t="str">
        <f>IF(ISBLANK(INDEX('Policy Characteristics'!L:L,MATCH($C1376,'Policy Characteristics'!$C:$C,0))),"",INDEX('Policy Characteristics'!L:L,MATCH($C1376,'Policy Characteristics'!$C:$C,0)))</f>
        <v/>
      </c>
    </row>
    <row r="1377" spans="1:18" s="2" customFormat="1" x14ac:dyDescent="0.25">
      <c r="A1377" s="254" t="str">
        <f>IF(ISBLANK(INDEX('Policy Characteristics'!A:A,MATCH($C1377,'Policy Characteristics'!$C:$C,0))),"",INDEX('Policy Characteristics'!A:A,MATCH($C1377,'Policy Characteristics'!$C:$C,0)))</f>
        <v>Industry</v>
      </c>
      <c r="B1377" s="262" t="str">
        <f>IF(ISBLANK(INDEX('Policy Characteristics'!B:B,MATCH($C1377,'Policy Characteristics'!$C:$C,0))),"",INDEX('Policy Characteristics'!B:B,MATCH($C1377,'Policy Characteristics'!$C:$C,0)))</f>
        <v>Feedstock Shifting</v>
      </c>
      <c r="C1377" s="254" t="str">
        <f t="shared" si="68"/>
        <v>Fraction of Feedstock Shifted</v>
      </c>
      <c r="D1377" s="6" t="s">
        <v>3032</v>
      </c>
      <c r="E1377" s="45" t="s">
        <v>2674</v>
      </c>
      <c r="F1377" t="s">
        <v>2994</v>
      </c>
      <c r="G1377" s="45" t="s">
        <v>2678</v>
      </c>
      <c r="H1377" s="47">
        <f t="shared" si="69"/>
        <v>1376</v>
      </c>
      <c r="I1377" s="324" t="s">
        <v>41</v>
      </c>
      <c r="J1377" s="255" t="str">
        <f>IF(ISBLANK(INDEX('Policy Characteristics'!D:D,MATCH($C1377,'Policy Characteristics'!$C:$C,0))),"",INDEX('Policy Characteristics'!D:D,MATCH($C1377,'Policy Characteristics'!$C:$C,0)))</f>
        <v>Feedstock Shifting</v>
      </c>
      <c r="K1377" s="254" t="str">
        <f>IF(ISBLANK(INDEX('Policy Characteristics'!E:E,MATCH($C1377,'Policy Characteristics'!$C:$C,0))),"",INDEX('Policy Characteristics'!E:E,MATCH($C1377,'Policy Characteristics'!$C:$C,0)))</f>
        <v>indst feedstock shifting</v>
      </c>
      <c r="L1377" s="261">
        <f>IF(ISBLANK(INDEX('Policy Characteristics'!F:F,MATCH($C1377,'Policy Characteristics'!$C:$C,0))),"",INDEX('Policy Characteristics'!F:F,MATCH($C1377,'Policy Characteristics'!$C:$C,0)))</f>
        <v>0</v>
      </c>
      <c r="M1377" s="261">
        <f>IF(ISBLANK(INDEX('Policy Characteristics'!G:G,MATCH($C1377,'Policy Characteristics'!$C:$C,0))),"",INDEX('Policy Characteristics'!G:G,MATCH($C1377,'Policy Characteristics'!$C:$C,0)))</f>
        <v>1</v>
      </c>
      <c r="N1377" s="261">
        <f>IF(ISBLANK(INDEX('Policy Characteristics'!H:H,MATCH($C1377,'Policy Characteristics'!$C:$C,0))),"",INDEX('Policy Characteristics'!H:H,MATCH($C1377,'Policy Characteristics'!$C:$C,0)))</f>
        <v>0.01</v>
      </c>
      <c r="O1377" s="254" t="str">
        <f>IF(ISBLANK(INDEX('Policy Characteristics'!I:I,MATCH($C1377,'Policy Characteristics'!$C:$C,0))),"",INDEX('Policy Characteristics'!I:I,MATCH($C1377,'Policy Characteristics'!$C:$C,0)))</f>
        <v>% of potential achieved</v>
      </c>
      <c r="P1377" s="254" t="str">
        <f>IF(ISBLANK(INDEX('Policy Characteristics'!J:J,MATCH($C1377,'Policy Characteristics'!$C:$C,0))),"",INDEX('Policy Characteristics'!J:J,MATCH($C1377,'Policy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77" s="254" t="str">
        <f>IF(ISBLANK(INDEX('Policy Characteristics'!K:K,MATCH($C1377,'Policy Characteristics'!$C:$C,0))),"",INDEX('Policy Characteristics'!K:K,MATCH($C1377,'Policy Characteristics'!$C:$C,0)))</f>
        <v/>
      </c>
      <c r="R1377" s="254" t="str">
        <f>IF(ISBLANK(INDEX('Policy Characteristics'!L:L,MATCH($C1377,'Policy Characteristics'!$C:$C,0))),"",INDEX('Policy Characteristics'!L:L,MATCH($C1377,'Policy Characteristics'!$C:$C,0)))</f>
        <v/>
      </c>
    </row>
    <row r="1378" spans="1:18" s="2" customFormat="1" x14ac:dyDescent="0.25">
      <c r="A1378" s="254" t="str">
        <f>IF(ISBLANK(INDEX('Policy Characteristics'!A:A,MATCH($C1378,'Policy Characteristics'!$C:$C,0))),"",INDEX('Policy Characteristics'!A:A,MATCH($C1378,'Policy Characteristics'!$C:$C,0)))</f>
        <v>Industry</v>
      </c>
      <c r="B1378" s="262" t="str">
        <f>IF(ISBLANK(INDEX('Policy Characteristics'!B:B,MATCH($C1378,'Policy Characteristics'!$C:$C,0))),"",INDEX('Policy Characteristics'!B:B,MATCH($C1378,'Policy Characteristics'!$C:$C,0)))</f>
        <v>Feedstock Shifting</v>
      </c>
      <c r="C1378" s="254" t="str">
        <f t="shared" si="68"/>
        <v>Fraction of Feedstock Shifted</v>
      </c>
      <c r="D1378" s="6" t="s">
        <v>3032</v>
      </c>
      <c r="E1378" s="45" t="s">
        <v>2671</v>
      </c>
      <c r="F1378" t="s">
        <v>2994</v>
      </c>
      <c r="G1378" s="45" t="s">
        <v>2676</v>
      </c>
      <c r="H1378" s="47">
        <f t="shared" si="69"/>
        <v>1377</v>
      </c>
      <c r="I1378" s="324" t="s">
        <v>41</v>
      </c>
      <c r="J1378" s="255" t="str">
        <f>IF(ISBLANK(INDEX('Policy Characteristics'!D:D,MATCH($C1378,'Policy Characteristics'!$C:$C,0))),"",INDEX('Policy Characteristics'!D:D,MATCH($C1378,'Policy Characteristics'!$C:$C,0)))</f>
        <v>Feedstock Shifting</v>
      </c>
      <c r="K1378" s="254" t="str">
        <f>IF(ISBLANK(INDEX('Policy Characteristics'!E:E,MATCH($C1378,'Policy Characteristics'!$C:$C,0))),"",INDEX('Policy Characteristics'!E:E,MATCH($C1378,'Policy Characteristics'!$C:$C,0)))</f>
        <v>indst feedstock shifting</v>
      </c>
      <c r="L1378" s="261">
        <f>IF(ISBLANK(INDEX('Policy Characteristics'!F:F,MATCH($C1378,'Policy Characteristics'!$C:$C,0))),"",INDEX('Policy Characteristics'!F:F,MATCH($C1378,'Policy Characteristics'!$C:$C,0)))</f>
        <v>0</v>
      </c>
      <c r="M1378" s="261">
        <f>IF(ISBLANK(INDEX('Policy Characteristics'!G:G,MATCH($C1378,'Policy Characteristics'!$C:$C,0))),"",INDEX('Policy Characteristics'!G:G,MATCH($C1378,'Policy Characteristics'!$C:$C,0)))</f>
        <v>1</v>
      </c>
      <c r="N1378" s="261">
        <f>IF(ISBLANK(INDEX('Policy Characteristics'!H:H,MATCH($C1378,'Policy Characteristics'!$C:$C,0))),"",INDEX('Policy Characteristics'!H:H,MATCH($C1378,'Policy Characteristics'!$C:$C,0)))</f>
        <v>0.01</v>
      </c>
      <c r="O1378" s="254" t="str">
        <f>IF(ISBLANK(INDEX('Policy Characteristics'!I:I,MATCH($C1378,'Policy Characteristics'!$C:$C,0))),"",INDEX('Policy Characteristics'!I:I,MATCH($C1378,'Policy Characteristics'!$C:$C,0)))</f>
        <v>% of potential achieved</v>
      </c>
      <c r="P1378" s="254" t="str">
        <f>IF(ISBLANK(INDEX('Policy Characteristics'!J:J,MATCH($C1378,'Policy Characteristics'!$C:$C,0))),"",INDEX('Policy Characteristics'!J:J,MATCH($C1378,'Policy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78" s="254" t="str">
        <f>IF(ISBLANK(INDEX('Policy Characteristics'!K:K,MATCH($C1378,'Policy Characteristics'!$C:$C,0))),"",INDEX('Policy Characteristics'!K:K,MATCH($C1378,'Policy Characteristics'!$C:$C,0)))</f>
        <v/>
      </c>
      <c r="R1378" s="254" t="str">
        <f>IF(ISBLANK(INDEX('Policy Characteristics'!L:L,MATCH($C1378,'Policy Characteristics'!$C:$C,0))),"",INDEX('Policy Characteristics'!L:L,MATCH($C1378,'Policy Characteristics'!$C:$C,0)))</f>
        <v/>
      </c>
    </row>
    <row r="1379" spans="1:18" s="2" customFormat="1" x14ac:dyDescent="0.25">
      <c r="A1379" s="254" t="str">
        <f>IF(ISBLANK(INDEX('Policy Characteristics'!A:A,MATCH($C1379,'Policy Characteristics'!$C:$C,0))),"",INDEX('Policy Characteristics'!A:A,MATCH($C1379,'Policy Characteristics'!$C:$C,0)))</f>
        <v>Industry</v>
      </c>
      <c r="B1379" s="262" t="str">
        <f>IF(ISBLANK(INDEX('Policy Characteristics'!B:B,MATCH($C1379,'Policy Characteristics'!$C:$C,0))),"",INDEX('Policy Characteristics'!B:B,MATCH($C1379,'Policy Characteristics'!$C:$C,0)))</f>
        <v>Feedstock Shifting</v>
      </c>
      <c r="C1379" s="254" t="str">
        <f t="shared" si="68"/>
        <v>Fraction of Feedstock Shifted</v>
      </c>
      <c r="D1379" s="6" t="s">
        <v>3033</v>
      </c>
      <c r="E1379" s="45" t="s">
        <v>2375</v>
      </c>
      <c r="F1379" t="s">
        <v>2995</v>
      </c>
      <c r="G1379" s="45" t="s">
        <v>2381</v>
      </c>
      <c r="H1379" s="47">
        <f t="shared" si="69"/>
        <v>1378</v>
      </c>
      <c r="I1379" s="324" t="s">
        <v>41</v>
      </c>
      <c r="J1379" s="255" t="str">
        <f>IF(ISBLANK(INDEX('Policy Characteristics'!D:D,MATCH($C1379,'Policy Characteristics'!$C:$C,0))),"",INDEX('Policy Characteristics'!D:D,MATCH($C1379,'Policy Characteristics'!$C:$C,0)))</f>
        <v>Feedstock Shifting</v>
      </c>
      <c r="K1379" s="254" t="str">
        <f>IF(ISBLANK(INDEX('Policy Characteristics'!E:E,MATCH($C1379,'Policy Characteristics'!$C:$C,0))),"",INDEX('Policy Characteristics'!E:E,MATCH($C1379,'Policy Characteristics'!$C:$C,0)))</f>
        <v>indst feedstock shifting</v>
      </c>
      <c r="L1379" s="261">
        <f>IF(ISBLANK(INDEX('Policy Characteristics'!F:F,MATCH($C1379,'Policy Characteristics'!$C:$C,0))),"",INDEX('Policy Characteristics'!F:F,MATCH($C1379,'Policy Characteristics'!$C:$C,0)))</f>
        <v>0</v>
      </c>
      <c r="M1379" s="261">
        <f>IF(ISBLANK(INDEX('Policy Characteristics'!G:G,MATCH($C1379,'Policy Characteristics'!$C:$C,0))),"",INDEX('Policy Characteristics'!G:G,MATCH($C1379,'Policy Characteristics'!$C:$C,0)))</f>
        <v>1</v>
      </c>
      <c r="N1379" s="261">
        <f>IF(ISBLANK(INDEX('Policy Characteristics'!H:H,MATCH($C1379,'Policy Characteristics'!$C:$C,0))),"",INDEX('Policy Characteristics'!H:H,MATCH($C1379,'Policy Characteristics'!$C:$C,0)))</f>
        <v>0.01</v>
      </c>
      <c r="O1379" s="254" t="str">
        <f>IF(ISBLANK(INDEX('Policy Characteristics'!I:I,MATCH($C1379,'Policy Characteristics'!$C:$C,0))),"",INDEX('Policy Characteristics'!I:I,MATCH($C1379,'Policy Characteristics'!$C:$C,0)))</f>
        <v>% of potential achieved</v>
      </c>
      <c r="P1379" s="254" t="str">
        <f>IF(ISBLANK(INDEX('Policy Characteristics'!J:J,MATCH($C1379,'Policy Characteristics'!$C:$C,0))),"",INDEX('Policy Characteristics'!J:J,MATCH($C1379,'Policy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79" s="254" t="str">
        <f>IF(ISBLANK(INDEX('Policy Characteristics'!K:K,MATCH($C1379,'Policy Characteristics'!$C:$C,0))),"",INDEX('Policy Characteristics'!K:K,MATCH($C1379,'Policy Characteristics'!$C:$C,0)))</f>
        <v/>
      </c>
      <c r="R1379" s="254" t="str">
        <f>IF(ISBLANK(INDEX('Policy Characteristics'!L:L,MATCH($C1379,'Policy Characteristics'!$C:$C,0))),"",INDEX('Policy Characteristics'!L:L,MATCH($C1379,'Policy Characteristics'!$C:$C,0)))</f>
        <v/>
      </c>
    </row>
    <row r="1380" spans="1:18" s="2" customFormat="1" x14ac:dyDescent="0.25">
      <c r="A1380" s="254" t="str">
        <f>IF(ISBLANK(INDEX('Policy Characteristics'!A:A,MATCH($C1380,'Policy Characteristics'!$C:$C,0))),"",INDEX('Policy Characteristics'!A:A,MATCH($C1380,'Policy Characteristics'!$C:$C,0)))</f>
        <v>Industry</v>
      </c>
      <c r="B1380" s="262" t="str">
        <f>IF(ISBLANK(INDEX('Policy Characteristics'!B:B,MATCH($C1380,'Policy Characteristics'!$C:$C,0))),"",INDEX('Policy Characteristics'!B:B,MATCH($C1380,'Policy Characteristics'!$C:$C,0)))</f>
        <v>Feedstock Shifting</v>
      </c>
      <c r="C1380" s="254" t="str">
        <f t="shared" si="68"/>
        <v>Fraction of Feedstock Shifted</v>
      </c>
      <c r="D1380" s="6" t="s">
        <v>3033</v>
      </c>
      <c r="E1380" s="45" t="s">
        <v>2376</v>
      </c>
      <c r="F1380" t="s">
        <v>2995</v>
      </c>
      <c r="G1380" s="45" t="s">
        <v>2384</v>
      </c>
      <c r="H1380" s="47">
        <f t="shared" si="69"/>
        <v>1379</v>
      </c>
      <c r="I1380" s="324" t="s">
        <v>41</v>
      </c>
      <c r="J1380" s="255" t="str">
        <f>IF(ISBLANK(INDEX('Policy Characteristics'!D:D,MATCH($C1380,'Policy Characteristics'!$C:$C,0))),"",INDEX('Policy Characteristics'!D:D,MATCH($C1380,'Policy Characteristics'!$C:$C,0)))</f>
        <v>Feedstock Shifting</v>
      </c>
      <c r="K1380" s="254" t="str">
        <f>IF(ISBLANK(INDEX('Policy Characteristics'!E:E,MATCH($C1380,'Policy Characteristics'!$C:$C,0))),"",INDEX('Policy Characteristics'!E:E,MATCH($C1380,'Policy Characteristics'!$C:$C,0)))</f>
        <v>indst feedstock shifting</v>
      </c>
      <c r="L1380" s="261">
        <f>IF(ISBLANK(INDEX('Policy Characteristics'!F:F,MATCH($C1380,'Policy Characteristics'!$C:$C,0))),"",INDEX('Policy Characteristics'!F:F,MATCH($C1380,'Policy Characteristics'!$C:$C,0)))</f>
        <v>0</v>
      </c>
      <c r="M1380" s="261">
        <f>IF(ISBLANK(INDEX('Policy Characteristics'!G:G,MATCH($C1380,'Policy Characteristics'!$C:$C,0))),"",INDEX('Policy Characteristics'!G:G,MATCH($C1380,'Policy Characteristics'!$C:$C,0)))</f>
        <v>1</v>
      </c>
      <c r="N1380" s="261">
        <f>IF(ISBLANK(INDEX('Policy Characteristics'!H:H,MATCH($C1380,'Policy Characteristics'!$C:$C,0))),"",INDEX('Policy Characteristics'!H:H,MATCH($C1380,'Policy Characteristics'!$C:$C,0)))</f>
        <v>0.01</v>
      </c>
      <c r="O1380" s="254" t="str">
        <f>IF(ISBLANK(INDEX('Policy Characteristics'!I:I,MATCH($C1380,'Policy Characteristics'!$C:$C,0))),"",INDEX('Policy Characteristics'!I:I,MATCH($C1380,'Policy Characteristics'!$C:$C,0)))</f>
        <v>% of potential achieved</v>
      </c>
      <c r="P1380" s="254" t="str">
        <f>IF(ISBLANK(INDEX('Policy Characteristics'!J:J,MATCH($C1380,'Policy Characteristics'!$C:$C,0))),"",INDEX('Policy Characteristics'!J:J,MATCH($C1380,'Policy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80" s="254" t="str">
        <f>IF(ISBLANK(INDEX('Policy Characteristics'!K:K,MATCH($C1380,'Policy Characteristics'!$C:$C,0))),"",INDEX('Policy Characteristics'!K:K,MATCH($C1380,'Policy Characteristics'!$C:$C,0)))</f>
        <v/>
      </c>
      <c r="R1380" s="254" t="str">
        <f>IF(ISBLANK(INDEX('Policy Characteristics'!L:L,MATCH($C1380,'Policy Characteristics'!$C:$C,0))),"",INDEX('Policy Characteristics'!L:L,MATCH($C1380,'Policy Characteristics'!$C:$C,0)))</f>
        <v/>
      </c>
    </row>
    <row r="1381" spans="1:18" s="2" customFormat="1" x14ac:dyDescent="0.25">
      <c r="A1381" s="254" t="str">
        <f>IF(ISBLANK(INDEX('Policy Characteristics'!A:A,MATCH($C1381,'Policy Characteristics'!$C:$C,0))),"",INDEX('Policy Characteristics'!A:A,MATCH($C1381,'Policy Characteristics'!$C:$C,0)))</f>
        <v>Industry</v>
      </c>
      <c r="B1381" s="262" t="str">
        <f>IF(ISBLANK(INDEX('Policy Characteristics'!B:B,MATCH($C1381,'Policy Characteristics'!$C:$C,0))),"",INDEX('Policy Characteristics'!B:B,MATCH($C1381,'Policy Characteristics'!$C:$C,0)))</f>
        <v>Feedstock Shifting</v>
      </c>
      <c r="C1381" s="254" t="str">
        <f t="shared" si="68"/>
        <v>Fraction of Feedstock Shifted</v>
      </c>
      <c r="D1381" s="6" t="s">
        <v>3033</v>
      </c>
      <c r="E1381" s="45" t="s">
        <v>2377</v>
      </c>
      <c r="F1381" t="s">
        <v>2995</v>
      </c>
      <c r="G1381" s="45" t="s">
        <v>2385</v>
      </c>
      <c r="H1381" s="47">
        <f t="shared" si="69"/>
        <v>1380</v>
      </c>
      <c r="I1381" s="324" t="s">
        <v>41</v>
      </c>
      <c r="J1381" s="255" t="str">
        <f>IF(ISBLANK(INDEX('Policy Characteristics'!D:D,MATCH($C1381,'Policy Characteristics'!$C:$C,0))),"",INDEX('Policy Characteristics'!D:D,MATCH($C1381,'Policy Characteristics'!$C:$C,0)))</f>
        <v>Feedstock Shifting</v>
      </c>
      <c r="K1381" s="254" t="str">
        <f>IF(ISBLANK(INDEX('Policy Characteristics'!E:E,MATCH($C1381,'Policy Characteristics'!$C:$C,0))),"",INDEX('Policy Characteristics'!E:E,MATCH($C1381,'Policy Characteristics'!$C:$C,0)))</f>
        <v>indst feedstock shifting</v>
      </c>
      <c r="L1381" s="261">
        <f>IF(ISBLANK(INDEX('Policy Characteristics'!F:F,MATCH($C1381,'Policy Characteristics'!$C:$C,0))),"",INDEX('Policy Characteristics'!F:F,MATCH($C1381,'Policy Characteristics'!$C:$C,0)))</f>
        <v>0</v>
      </c>
      <c r="M1381" s="261">
        <f>IF(ISBLANK(INDEX('Policy Characteristics'!G:G,MATCH($C1381,'Policy Characteristics'!$C:$C,0))),"",INDEX('Policy Characteristics'!G:G,MATCH($C1381,'Policy Characteristics'!$C:$C,0)))</f>
        <v>1</v>
      </c>
      <c r="N1381" s="261">
        <f>IF(ISBLANK(INDEX('Policy Characteristics'!H:H,MATCH($C1381,'Policy Characteristics'!$C:$C,0))),"",INDEX('Policy Characteristics'!H:H,MATCH($C1381,'Policy Characteristics'!$C:$C,0)))</f>
        <v>0.01</v>
      </c>
      <c r="O1381" s="254" t="str">
        <f>IF(ISBLANK(INDEX('Policy Characteristics'!I:I,MATCH($C1381,'Policy Characteristics'!$C:$C,0))),"",INDEX('Policy Characteristics'!I:I,MATCH($C1381,'Policy Characteristics'!$C:$C,0)))</f>
        <v>% of potential achieved</v>
      </c>
      <c r="P1381" s="254" t="str">
        <f>IF(ISBLANK(INDEX('Policy Characteristics'!J:J,MATCH($C1381,'Policy Characteristics'!$C:$C,0))),"",INDEX('Policy Characteristics'!J:J,MATCH($C1381,'Policy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81" s="254" t="str">
        <f>IF(ISBLANK(INDEX('Policy Characteristics'!K:K,MATCH($C1381,'Policy Characteristics'!$C:$C,0))),"",INDEX('Policy Characteristics'!K:K,MATCH($C1381,'Policy Characteristics'!$C:$C,0)))</f>
        <v/>
      </c>
      <c r="R1381" s="254" t="str">
        <f>IF(ISBLANK(INDEX('Policy Characteristics'!L:L,MATCH($C1381,'Policy Characteristics'!$C:$C,0))),"",INDEX('Policy Characteristics'!L:L,MATCH($C1381,'Policy Characteristics'!$C:$C,0)))</f>
        <v/>
      </c>
    </row>
    <row r="1382" spans="1:18" s="2" customFormat="1" x14ac:dyDescent="0.25">
      <c r="A1382" s="254" t="str">
        <f>IF(ISBLANK(INDEX('Policy Characteristics'!A:A,MATCH($C1382,'Policy Characteristics'!$C:$C,0))),"",INDEX('Policy Characteristics'!A:A,MATCH($C1382,'Policy Characteristics'!$C:$C,0)))</f>
        <v>Industry</v>
      </c>
      <c r="B1382" s="262" t="str">
        <f>IF(ISBLANK(INDEX('Policy Characteristics'!B:B,MATCH($C1382,'Policy Characteristics'!$C:$C,0))),"",INDEX('Policy Characteristics'!B:B,MATCH($C1382,'Policy Characteristics'!$C:$C,0)))</f>
        <v>Feedstock Shifting</v>
      </c>
      <c r="C1382" s="254" t="str">
        <f t="shared" si="68"/>
        <v>Fraction of Feedstock Shifted</v>
      </c>
      <c r="D1382" s="6" t="s">
        <v>3033</v>
      </c>
      <c r="E1382" s="45" t="s">
        <v>2378</v>
      </c>
      <c r="F1382" t="s">
        <v>2995</v>
      </c>
      <c r="G1382" s="45" t="s">
        <v>2382</v>
      </c>
      <c r="H1382" s="47">
        <f t="shared" si="69"/>
        <v>1381</v>
      </c>
      <c r="I1382" s="324" t="s">
        <v>41</v>
      </c>
      <c r="J1382" s="255" t="str">
        <f>IF(ISBLANK(INDEX('Policy Characteristics'!D:D,MATCH($C1382,'Policy Characteristics'!$C:$C,0))),"",INDEX('Policy Characteristics'!D:D,MATCH($C1382,'Policy Characteristics'!$C:$C,0)))</f>
        <v>Feedstock Shifting</v>
      </c>
      <c r="K1382" s="254" t="str">
        <f>IF(ISBLANK(INDEX('Policy Characteristics'!E:E,MATCH($C1382,'Policy Characteristics'!$C:$C,0))),"",INDEX('Policy Characteristics'!E:E,MATCH($C1382,'Policy Characteristics'!$C:$C,0)))</f>
        <v>indst feedstock shifting</v>
      </c>
      <c r="L1382" s="261">
        <f>IF(ISBLANK(INDEX('Policy Characteristics'!F:F,MATCH($C1382,'Policy Characteristics'!$C:$C,0))),"",INDEX('Policy Characteristics'!F:F,MATCH($C1382,'Policy Characteristics'!$C:$C,0)))</f>
        <v>0</v>
      </c>
      <c r="M1382" s="261">
        <f>IF(ISBLANK(INDEX('Policy Characteristics'!G:G,MATCH($C1382,'Policy Characteristics'!$C:$C,0))),"",INDEX('Policy Characteristics'!G:G,MATCH($C1382,'Policy Characteristics'!$C:$C,0)))</f>
        <v>1</v>
      </c>
      <c r="N1382" s="261">
        <f>IF(ISBLANK(INDEX('Policy Characteristics'!H:H,MATCH($C1382,'Policy Characteristics'!$C:$C,0))),"",INDEX('Policy Characteristics'!H:H,MATCH($C1382,'Policy Characteristics'!$C:$C,0)))</f>
        <v>0.01</v>
      </c>
      <c r="O1382" s="254" t="str">
        <f>IF(ISBLANK(INDEX('Policy Characteristics'!I:I,MATCH($C1382,'Policy Characteristics'!$C:$C,0))),"",INDEX('Policy Characteristics'!I:I,MATCH($C1382,'Policy Characteristics'!$C:$C,0)))</f>
        <v>% of potential achieved</v>
      </c>
      <c r="P1382" s="254" t="str">
        <f>IF(ISBLANK(INDEX('Policy Characteristics'!J:J,MATCH($C1382,'Policy Characteristics'!$C:$C,0))),"",INDEX('Policy Characteristics'!J:J,MATCH($C1382,'Policy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82" s="254" t="str">
        <f>IF(ISBLANK(INDEX('Policy Characteristics'!K:K,MATCH($C1382,'Policy Characteristics'!$C:$C,0))),"",INDEX('Policy Characteristics'!K:K,MATCH($C1382,'Policy Characteristics'!$C:$C,0)))</f>
        <v/>
      </c>
      <c r="R1382" s="254" t="str">
        <f>IF(ISBLANK(INDEX('Policy Characteristics'!L:L,MATCH($C1382,'Policy Characteristics'!$C:$C,0))),"",INDEX('Policy Characteristics'!L:L,MATCH($C1382,'Policy Characteristics'!$C:$C,0)))</f>
        <v/>
      </c>
    </row>
    <row r="1383" spans="1:18" s="2" customFormat="1" x14ac:dyDescent="0.25">
      <c r="A1383" s="254" t="str">
        <f>IF(ISBLANK(INDEX('Policy Characteristics'!A:A,MATCH($C1383,'Policy Characteristics'!$C:$C,0))),"",INDEX('Policy Characteristics'!A:A,MATCH($C1383,'Policy Characteristics'!$C:$C,0)))</f>
        <v>Industry</v>
      </c>
      <c r="B1383" s="262" t="str">
        <f>IF(ISBLANK(INDEX('Policy Characteristics'!B:B,MATCH($C1383,'Policy Characteristics'!$C:$C,0))),"",INDEX('Policy Characteristics'!B:B,MATCH($C1383,'Policy Characteristics'!$C:$C,0)))</f>
        <v>Feedstock Shifting</v>
      </c>
      <c r="C1383" s="254" t="str">
        <f t="shared" si="68"/>
        <v>Fraction of Feedstock Shifted</v>
      </c>
      <c r="D1383" s="6" t="s">
        <v>3033</v>
      </c>
      <c r="E1383" s="45" t="s">
        <v>2379</v>
      </c>
      <c r="F1383" t="s">
        <v>2995</v>
      </c>
      <c r="G1383" s="45" t="s">
        <v>2383</v>
      </c>
      <c r="H1383" s="47">
        <f t="shared" si="69"/>
        <v>1382</v>
      </c>
      <c r="I1383" s="324" t="s">
        <v>41</v>
      </c>
      <c r="J1383" s="255" t="str">
        <f>IF(ISBLANK(INDEX('Policy Characteristics'!D:D,MATCH($C1383,'Policy Characteristics'!$C:$C,0))),"",INDEX('Policy Characteristics'!D:D,MATCH($C1383,'Policy Characteristics'!$C:$C,0)))</f>
        <v>Feedstock Shifting</v>
      </c>
      <c r="K1383" s="254" t="str">
        <f>IF(ISBLANK(INDEX('Policy Characteristics'!E:E,MATCH($C1383,'Policy Characteristics'!$C:$C,0))),"",INDEX('Policy Characteristics'!E:E,MATCH($C1383,'Policy Characteristics'!$C:$C,0)))</f>
        <v>indst feedstock shifting</v>
      </c>
      <c r="L1383" s="261">
        <f>IF(ISBLANK(INDEX('Policy Characteristics'!F:F,MATCH($C1383,'Policy Characteristics'!$C:$C,0))),"",INDEX('Policy Characteristics'!F:F,MATCH($C1383,'Policy Characteristics'!$C:$C,0)))</f>
        <v>0</v>
      </c>
      <c r="M1383" s="261">
        <f>IF(ISBLANK(INDEX('Policy Characteristics'!G:G,MATCH($C1383,'Policy Characteristics'!$C:$C,0))),"",INDEX('Policy Characteristics'!G:G,MATCH($C1383,'Policy Characteristics'!$C:$C,0)))</f>
        <v>1</v>
      </c>
      <c r="N1383" s="261">
        <f>IF(ISBLANK(INDEX('Policy Characteristics'!H:H,MATCH($C1383,'Policy Characteristics'!$C:$C,0))),"",INDEX('Policy Characteristics'!H:H,MATCH($C1383,'Policy Characteristics'!$C:$C,0)))</f>
        <v>0.01</v>
      </c>
      <c r="O1383" s="254" t="str">
        <f>IF(ISBLANK(INDEX('Policy Characteristics'!I:I,MATCH($C1383,'Policy Characteristics'!$C:$C,0))),"",INDEX('Policy Characteristics'!I:I,MATCH($C1383,'Policy Characteristics'!$C:$C,0)))</f>
        <v>% of potential achieved</v>
      </c>
      <c r="P1383" s="254" t="str">
        <f>IF(ISBLANK(INDEX('Policy Characteristics'!J:J,MATCH($C1383,'Policy Characteristics'!$C:$C,0))),"",INDEX('Policy Characteristics'!J:J,MATCH($C1383,'Policy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83" s="254" t="str">
        <f>IF(ISBLANK(INDEX('Policy Characteristics'!K:K,MATCH($C1383,'Policy Characteristics'!$C:$C,0))),"",INDEX('Policy Characteristics'!K:K,MATCH($C1383,'Policy Characteristics'!$C:$C,0)))</f>
        <v/>
      </c>
      <c r="R1383" s="254" t="str">
        <f>IF(ISBLANK(INDEX('Policy Characteristics'!L:L,MATCH($C1383,'Policy Characteristics'!$C:$C,0))),"",INDEX('Policy Characteristics'!L:L,MATCH($C1383,'Policy Characteristics'!$C:$C,0)))</f>
        <v/>
      </c>
    </row>
    <row r="1384" spans="1:18" s="2" customFormat="1" x14ac:dyDescent="0.25">
      <c r="A1384" s="254" t="str">
        <f>IF(ISBLANK(INDEX('Policy Characteristics'!A:A,MATCH($C1384,'Policy Characteristics'!$C:$C,0))),"",INDEX('Policy Characteristics'!A:A,MATCH($C1384,'Policy Characteristics'!$C:$C,0)))</f>
        <v>Industry</v>
      </c>
      <c r="B1384" s="262" t="str">
        <f>IF(ISBLANK(INDEX('Policy Characteristics'!B:B,MATCH($C1384,'Policy Characteristics'!$C:$C,0))),"",INDEX('Policy Characteristics'!B:B,MATCH($C1384,'Policy Characteristics'!$C:$C,0)))</f>
        <v>Feedstock Shifting</v>
      </c>
      <c r="C1384" s="254" t="str">
        <f t="shared" si="68"/>
        <v>Fraction of Feedstock Shifted</v>
      </c>
      <c r="D1384" s="6" t="s">
        <v>3033</v>
      </c>
      <c r="E1384" s="45" t="s">
        <v>2380</v>
      </c>
      <c r="F1384" t="s">
        <v>2995</v>
      </c>
      <c r="G1384" s="45" t="s">
        <v>2386</v>
      </c>
      <c r="H1384" s="47">
        <f t="shared" si="69"/>
        <v>1383</v>
      </c>
      <c r="I1384" s="324" t="s">
        <v>41</v>
      </c>
      <c r="J1384" s="255" t="str">
        <f>IF(ISBLANK(INDEX('Policy Characteristics'!D:D,MATCH($C1384,'Policy Characteristics'!$C:$C,0))),"",INDEX('Policy Characteristics'!D:D,MATCH($C1384,'Policy Characteristics'!$C:$C,0)))</f>
        <v>Feedstock Shifting</v>
      </c>
      <c r="K1384" s="254" t="str">
        <f>IF(ISBLANK(INDEX('Policy Characteristics'!E:E,MATCH($C1384,'Policy Characteristics'!$C:$C,0))),"",INDEX('Policy Characteristics'!E:E,MATCH($C1384,'Policy Characteristics'!$C:$C,0)))</f>
        <v>indst feedstock shifting</v>
      </c>
      <c r="L1384" s="261">
        <f>IF(ISBLANK(INDEX('Policy Characteristics'!F:F,MATCH($C1384,'Policy Characteristics'!$C:$C,0))),"",INDEX('Policy Characteristics'!F:F,MATCH($C1384,'Policy Characteristics'!$C:$C,0)))</f>
        <v>0</v>
      </c>
      <c r="M1384" s="261">
        <f>IF(ISBLANK(INDEX('Policy Characteristics'!G:G,MATCH($C1384,'Policy Characteristics'!$C:$C,0))),"",INDEX('Policy Characteristics'!G:G,MATCH($C1384,'Policy Characteristics'!$C:$C,0)))</f>
        <v>1</v>
      </c>
      <c r="N1384" s="261">
        <f>IF(ISBLANK(INDEX('Policy Characteristics'!H:H,MATCH($C1384,'Policy Characteristics'!$C:$C,0))),"",INDEX('Policy Characteristics'!H:H,MATCH($C1384,'Policy Characteristics'!$C:$C,0)))</f>
        <v>0.01</v>
      </c>
      <c r="O1384" s="254" t="str">
        <f>IF(ISBLANK(INDEX('Policy Characteristics'!I:I,MATCH($C1384,'Policy Characteristics'!$C:$C,0))),"",INDEX('Policy Characteristics'!I:I,MATCH($C1384,'Policy Characteristics'!$C:$C,0)))</f>
        <v>% of potential achieved</v>
      </c>
      <c r="P1384" s="254" t="str">
        <f>IF(ISBLANK(INDEX('Policy Characteristics'!J:J,MATCH($C1384,'Policy Characteristics'!$C:$C,0))),"",INDEX('Policy Characteristics'!J:J,MATCH($C1384,'Policy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84" s="254" t="str">
        <f>IF(ISBLANK(INDEX('Policy Characteristics'!K:K,MATCH($C1384,'Policy Characteristics'!$C:$C,0))),"",INDEX('Policy Characteristics'!K:K,MATCH($C1384,'Policy Characteristics'!$C:$C,0)))</f>
        <v/>
      </c>
      <c r="R1384" s="254" t="str">
        <f>IF(ISBLANK(INDEX('Policy Characteristics'!L:L,MATCH($C1384,'Policy Characteristics'!$C:$C,0))),"",INDEX('Policy Characteristics'!L:L,MATCH($C1384,'Policy Characteristics'!$C:$C,0)))</f>
        <v/>
      </c>
    </row>
    <row r="1385" spans="1:18" s="2" customFormat="1" x14ac:dyDescent="0.25">
      <c r="A1385" s="254" t="str">
        <f>IF(ISBLANK(INDEX('Policy Characteristics'!A:A,MATCH($C1385,'Policy Characteristics'!$C:$C,0))),"",INDEX('Policy Characteristics'!A:A,MATCH($C1385,'Policy Characteristics'!$C:$C,0)))</f>
        <v>Industry</v>
      </c>
      <c r="B1385" s="262" t="str">
        <f>IF(ISBLANK(INDEX('Policy Characteristics'!B:B,MATCH($C1385,'Policy Characteristics'!$C:$C,0))),"",INDEX('Policy Characteristics'!B:B,MATCH($C1385,'Policy Characteristics'!$C:$C,0)))</f>
        <v>Feedstock Shifting</v>
      </c>
      <c r="C1385" s="254" t="str">
        <f t="shared" si="68"/>
        <v>Fraction of Feedstock Shifted</v>
      </c>
      <c r="D1385" s="6" t="s">
        <v>3033</v>
      </c>
      <c r="E1385" s="45" t="s">
        <v>2672</v>
      </c>
      <c r="F1385" t="s">
        <v>2995</v>
      </c>
      <c r="G1385" s="45" t="s">
        <v>2675</v>
      </c>
      <c r="H1385" s="47">
        <f t="shared" si="69"/>
        <v>1384</v>
      </c>
      <c r="I1385" s="324" t="s">
        <v>41</v>
      </c>
      <c r="J1385" s="255" t="str">
        <f>IF(ISBLANK(INDEX('Policy Characteristics'!D:D,MATCH($C1385,'Policy Characteristics'!$C:$C,0))),"",INDEX('Policy Characteristics'!D:D,MATCH($C1385,'Policy Characteristics'!$C:$C,0)))</f>
        <v>Feedstock Shifting</v>
      </c>
      <c r="K1385" s="254" t="str">
        <f>IF(ISBLANK(INDEX('Policy Characteristics'!E:E,MATCH($C1385,'Policy Characteristics'!$C:$C,0))),"",INDEX('Policy Characteristics'!E:E,MATCH($C1385,'Policy Characteristics'!$C:$C,0)))</f>
        <v>indst feedstock shifting</v>
      </c>
      <c r="L1385" s="261">
        <f>IF(ISBLANK(INDEX('Policy Characteristics'!F:F,MATCH($C1385,'Policy Characteristics'!$C:$C,0))),"",INDEX('Policy Characteristics'!F:F,MATCH($C1385,'Policy Characteristics'!$C:$C,0)))</f>
        <v>0</v>
      </c>
      <c r="M1385" s="261">
        <f>IF(ISBLANK(INDEX('Policy Characteristics'!G:G,MATCH($C1385,'Policy Characteristics'!$C:$C,0))),"",INDEX('Policy Characteristics'!G:G,MATCH($C1385,'Policy Characteristics'!$C:$C,0)))</f>
        <v>1</v>
      </c>
      <c r="N1385" s="261">
        <f>IF(ISBLANK(INDEX('Policy Characteristics'!H:H,MATCH($C1385,'Policy Characteristics'!$C:$C,0))),"",INDEX('Policy Characteristics'!H:H,MATCH($C1385,'Policy Characteristics'!$C:$C,0)))</f>
        <v>0.01</v>
      </c>
      <c r="O1385" s="254" t="str">
        <f>IF(ISBLANK(INDEX('Policy Characteristics'!I:I,MATCH($C1385,'Policy Characteristics'!$C:$C,0))),"",INDEX('Policy Characteristics'!I:I,MATCH($C1385,'Policy Characteristics'!$C:$C,0)))</f>
        <v>% of potential achieved</v>
      </c>
      <c r="P1385" s="254" t="str">
        <f>IF(ISBLANK(INDEX('Policy Characteristics'!J:J,MATCH($C1385,'Policy Characteristics'!$C:$C,0))),"",INDEX('Policy Characteristics'!J:J,MATCH($C1385,'Policy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85" s="254" t="str">
        <f>IF(ISBLANK(INDEX('Policy Characteristics'!K:K,MATCH($C1385,'Policy Characteristics'!$C:$C,0))),"",INDEX('Policy Characteristics'!K:K,MATCH($C1385,'Policy Characteristics'!$C:$C,0)))</f>
        <v/>
      </c>
      <c r="R1385" s="254" t="str">
        <f>IF(ISBLANK(INDEX('Policy Characteristics'!L:L,MATCH($C1385,'Policy Characteristics'!$C:$C,0))),"",INDEX('Policy Characteristics'!L:L,MATCH($C1385,'Policy Characteristics'!$C:$C,0)))</f>
        <v/>
      </c>
    </row>
    <row r="1386" spans="1:18" s="2" customFormat="1" x14ac:dyDescent="0.25">
      <c r="A1386" s="254" t="str">
        <f>IF(ISBLANK(INDEX('Policy Characteristics'!A:A,MATCH($C1386,'Policy Characteristics'!$C:$C,0))),"",INDEX('Policy Characteristics'!A:A,MATCH($C1386,'Policy Characteristics'!$C:$C,0)))</f>
        <v>Industry</v>
      </c>
      <c r="B1386" s="262" t="str">
        <f>IF(ISBLANK(INDEX('Policy Characteristics'!B:B,MATCH($C1386,'Policy Characteristics'!$C:$C,0))),"",INDEX('Policy Characteristics'!B:B,MATCH($C1386,'Policy Characteristics'!$C:$C,0)))</f>
        <v>Feedstock Shifting</v>
      </c>
      <c r="C1386" s="254" t="str">
        <f t="shared" si="68"/>
        <v>Fraction of Feedstock Shifted</v>
      </c>
      <c r="D1386" s="6" t="s">
        <v>3033</v>
      </c>
      <c r="E1386" s="45" t="s">
        <v>2673</v>
      </c>
      <c r="F1386" t="s">
        <v>2995</v>
      </c>
      <c r="G1386" s="45" t="s">
        <v>2677</v>
      </c>
      <c r="H1386" s="47">
        <f t="shared" si="69"/>
        <v>1385</v>
      </c>
      <c r="I1386" s="324" t="s">
        <v>41</v>
      </c>
      <c r="J1386" s="255" t="str">
        <f>IF(ISBLANK(INDEX('Policy Characteristics'!D:D,MATCH($C1386,'Policy Characteristics'!$C:$C,0))),"",INDEX('Policy Characteristics'!D:D,MATCH($C1386,'Policy Characteristics'!$C:$C,0)))</f>
        <v>Feedstock Shifting</v>
      </c>
      <c r="K1386" s="254" t="str">
        <f>IF(ISBLANK(INDEX('Policy Characteristics'!E:E,MATCH($C1386,'Policy Characteristics'!$C:$C,0))),"",INDEX('Policy Characteristics'!E:E,MATCH($C1386,'Policy Characteristics'!$C:$C,0)))</f>
        <v>indst feedstock shifting</v>
      </c>
      <c r="L1386" s="261">
        <f>IF(ISBLANK(INDEX('Policy Characteristics'!F:F,MATCH($C1386,'Policy Characteristics'!$C:$C,0))),"",INDEX('Policy Characteristics'!F:F,MATCH($C1386,'Policy Characteristics'!$C:$C,0)))</f>
        <v>0</v>
      </c>
      <c r="M1386" s="261">
        <f>IF(ISBLANK(INDEX('Policy Characteristics'!G:G,MATCH($C1386,'Policy Characteristics'!$C:$C,0))),"",INDEX('Policy Characteristics'!G:G,MATCH($C1386,'Policy Characteristics'!$C:$C,0)))</f>
        <v>1</v>
      </c>
      <c r="N1386" s="261">
        <f>IF(ISBLANK(INDEX('Policy Characteristics'!H:H,MATCH($C1386,'Policy Characteristics'!$C:$C,0))),"",INDEX('Policy Characteristics'!H:H,MATCH($C1386,'Policy Characteristics'!$C:$C,0)))</f>
        <v>0.01</v>
      </c>
      <c r="O1386" s="254" t="str">
        <f>IF(ISBLANK(INDEX('Policy Characteristics'!I:I,MATCH($C1386,'Policy Characteristics'!$C:$C,0))),"",INDEX('Policy Characteristics'!I:I,MATCH($C1386,'Policy Characteristics'!$C:$C,0)))</f>
        <v>% of potential achieved</v>
      </c>
      <c r="P1386" s="254" t="str">
        <f>IF(ISBLANK(INDEX('Policy Characteristics'!J:J,MATCH($C1386,'Policy Characteristics'!$C:$C,0))),"",INDEX('Policy Characteristics'!J:J,MATCH($C1386,'Policy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86" s="254" t="str">
        <f>IF(ISBLANK(INDEX('Policy Characteristics'!K:K,MATCH($C1386,'Policy Characteristics'!$C:$C,0))),"",INDEX('Policy Characteristics'!K:K,MATCH($C1386,'Policy Characteristics'!$C:$C,0)))</f>
        <v/>
      </c>
      <c r="R1386" s="254" t="str">
        <f>IF(ISBLANK(INDEX('Policy Characteristics'!L:L,MATCH($C1386,'Policy Characteristics'!$C:$C,0))),"",INDEX('Policy Characteristics'!L:L,MATCH($C1386,'Policy Characteristics'!$C:$C,0)))</f>
        <v/>
      </c>
    </row>
    <row r="1387" spans="1:18" s="2" customFormat="1" x14ac:dyDescent="0.25">
      <c r="A1387" s="254" t="str">
        <f>IF(ISBLANK(INDEX('Policy Characteristics'!A:A,MATCH($C1387,'Policy Characteristics'!$C:$C,0))),"",INDEX('Policy Characteristics'!A:A,MATCH($C1387,'Policy Characteristics'!$C:$C,0)))</f>
        <v>Industry</v>
      </c>
      <c r="B1387" s="262" t="str">
        <f>IF(ISBLANK(INDEX('Policy Characteristics'!B:B,MATCH($C1387,'Policy Characteristics'!$C:$C,0))),"",INDEX('Policy Characteristics'!B:B,MATCH($C1387,'Policy Characteristics'!$C:$C,0)))</f>
        <v>Feedstock Shifting</v>
      </c>
      <c r="C1387" s="254" t="str">
        <f t="shared" si="68"/>
        <v>Fraction of Feedstock Shifted</v>
      </c>
      <c r="D1387" s="6" t="s">
        <v>3033</v>
      </c>
      <c r="E1387" s="45" t="s">
        <v>2674</v>
      </c>
      <c r="F1387" t="s">
        <v>2995</v>
      </c>
      <c r="G1387" s="45" t="s">
        <v>2678</v>
      </c>
      <c r="H1387" s="47">
        <f t="shared" si="69"/>
        <v>1386</v>
      </c>
      <c r="I1387" s="324" t="s">
        <v>41</v>
      </c>
      <c r="J1387" s="255" t="str">
        <f>IF(ISBLANK(INDEX('Policy Characteristics'!D:D,MATCH($C1387,'Policy Characteristics'!$C:$C,0))),"",INDEX('Policy Characteristics'!D:D,MATCH($C1387,'Policy Characteristics'!$C:$C,0)))</f>
        <v>Feedstock Shifting</v>
      </c>
      <c r="K1387" s="254" t="str">
        <f>IF(ISBLANK(INDEX('Policy Characteristics'!E:E,MATCH($C1387,'Policy Characteristics'!$C:$C,0))),"",INDEX('Policy Characteristics'!E:E,MATCH($C1387,'Policy Characteristics'!$C:$C,0)))</f>
        <v>indst feedstock shifting</v>
      </c>
      <c r="L1387" s="261">
        <f>IF(ISBLANK(INDEX('Policy Characteristics'!F:F,MATCH($C1387,'Policy Characteristics'!$C:$C,0))),"",INDEX('Policy Characteristics'!F:F,MATCH($C1387,'Policy Characteristics'!$C:$C,0)))</f>
        <v>0</v>
      </c>
      <c r="M1387" s="261">
        <f>IF(ISBLANK(INDEX('Policy Characteristics'!G:G,MATCH($C1387,'Policy Characteristics'!$C:$C,0))),"",INDEX('Policy Characteristics'!G:G,MATCH($C1387,'Policy Characteristics'!$C:$C,0)))</f>
        <v>1</v>
      </c>
      <c r="N1387" s="261">
        <f>IF(ISBLANK(INDEX('Policy Characteristics'!H:H,MATCH($C1387,'Policy Characteristics'!$C:$C,0))),"",INDEX('Policy Characteristics'!H:H,MATCH($C1387,'Policy Characteristics'!$C:$C,0)))</f>
        <v>0.01</v>
      </c>
      <c r="O1387" s="254" t="str">
        <f>IF(ISBLANK(INDEX('Policy Characteristics'!I:I,MATCH($C1387,'Policy Characteristics'!$C:$C,0))),"",INDEX('Policy Characteristics'!I:I,MATCH($C1387,'Policy Characteristics'!$C:$C,0)))</f>
        <v>% of potential achieved</v>
      </c>
      <c r="P1387" s="254" t="str">
        <f>IF(ISBLANK(INDEX('Policy Characteristics'!J:J,MATCH($C1387,'Policy Characteristics'!$C:$C,0))),"",INDEX('Policy Characteristics'!J:J,MATCH($C1387,'Policy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87" s="254" t="str">
        <f>IF(ISBLANK(INDEX('Policy Characteristics'!K:K,MATCH($C1387,'Policy Characteristics'!$C:$C,0))),"",INDEX('Policy Characteristics'!K:K,MATCH($C1387,'Policy Characteristics'!$C:$C,0)))</f>
        <v/>
      </c>
      <c r="R1387" s="254" t="str">
        <f>IF(ISBLANK(INDEX('Policy Characteristics'!L:L,MATCH($C1387,'Policy Characteristics'!$C:$C,0))),"",INDEX('Policy Characteristics'!L:L,MATCH($C1387,'Policy Characteristics'!$C:$C,0)))</f>
        <v/>
      </c>
    </row>
    <row r="1388" spans="1:18" s="2" customFormat="1" x14ac:dyDescent="0.25">
      <c r="A1388" s="254" t="str">
        <f>IF(ISBLANK(INDEX('Policy Characteristics'!A:A,MATCH($C1388,'Policy Characteristics'!$C:$C,0))),"",INDEX('Policy Characteristics'!A:A,MATCH($C1388,'Policy Characteristics'!$C:$C,0)))</f>
        <v>Industry</v>
      </c>
      <c r="B1388" s="262" t="str">
        <f>IF(ISBLANK(INDEX('Policy Characteristics'!B:B,MATCH($C1388,'Policy Characteristics'!$C:$C,0))),"",INDEX('Policy Characteristics'!B:B,MATCH($C1388,'Policy Characteristics'!$C:$C,0)))</f>
        <v>Feedstock Shifting</v>
      </c>
      <c r="C1388" s="254" t="str">
        <f t="shared" si="68"/>
        <v>Fraction of Feedstock Shifted</v>
      </c>
      <c r="D1388" s="6" t="s">
        <v>3033</v>
      </c>
      <c r="E1388" s="45" t="s">
        <v>2671</v>
      </c>
      <c r="F1388" t="s">
        <v>2995</v>
      </c>
      <c r="G1388" s="45" t="s">
        <v>2676</v>
      </c>
      <c r="H1388" s="47">
        <f t="shared" si="69"/>
        <v>1387</v>
      </c>
      <c r="I1388" s="324" t="s">
        <v>41</v>
      </c>
      <c r="J1388" s="255" t="str">
        <f>IF(ISBLANK(INDEX('Policy Characteristics'!D:D,MATCH($C1388,'Policy Characteristics'!$C:$C,0))),"",INDEX('Policy Characteristics'!D:D,MATCH($C1388,'Policy Characteristics'!$C:$C,0)))</f>
        <v>Feedstock Shifting</v>
      </c>
      <c r="K1388" s="254" t="str">
        <f>IF(ISBLANK(INDEX('Policy Characteristics'!E:E,MATCH($C1388,'Policy Characteristics'!$C:$C,0))),"",INDEX('Policy Characteristics'!E:E,MATCH($C1388,'Policy Characteristics'!$C:$C,0)))</f>
        <v>indst feedstock shifting</v>
      </c>
      <c r="L1388" s="261">
        <f>IF(ISBLANK(INDEX('Policy Characteristics'!F:F,MATCH($C1388,'Policy Characteristics'!$C:$C,0))),"",INDEX('Policy Characteristics'!F:F,MATCH($C1388,'Policy Characteristics'!$C:$C,0)))</f>
        <v>0</v>
      </c>
      <c r="M1388" s="261">
        <f>IF(ISBLANK(INDEX('Policy Characteristics'!G:G,MATCH($C1388,'Policy Characteristics'!$C:$C,0))),"",INDEX('Policy Characteristics'!G:G,MATCH($C1388,'Policy Characteristics'!$C:$C,0)))</f>
        <v>1</v>
      </c>
      <c r="N1388" s="261">
        <f>IF(ISBLANK(INDEX('Policy Characteristics'!H:H,MATCH($C1388,'Policy Characteristics'!$C:$C,0))),"",INDEX('Policy Characteristics'!H:H,MATCH($C1388,'Policy Characteristics'!$C:$C,0)))</f>
        <v>0.01</v>
      </c>
      <c r="O1388" s="254" t="str">
        <f>IF(ISBLANK(INDEX('Policy Characteristics'!I:I,MATCH($C1388,'Policy Characteristics'!$C:$C,0))),"",INDEX('Policy Characteristics'!I:I,MATCH($C1388,'Policy Characteristics'!$C:$C,0)))</f>
        <v>% of potential achieved</v>
      </c>
      <c r="P1388" s="254" t="str">
        <f>IF(ISBLANK(INDEX('Policy Characteristics'!J:J,MATCH($C1388,'Policy Characteristics'!$C:$C,0))),"",INDEX('Policy Characteristics'!J:J,MATCH($C1388,'Policy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88" s="254" t="str">
        <f>IF(ISBLANK(INDEX('Policy Characteristics'!K:K,MATCH($C1388,'Policy Characteristics'!$C:$C,0))),"",INDEX('Policy Characteristics'!K:K,MATCH($C1388,'Policy Characteristics'!$C:$C,0)))</f>
        <v/>
      </c>
      <c r="R1388" s="254" t="str">
        <f>IF(ISBLANK(INDEX('Policy Characteristics'!L:L,MATCH($C1388,'Policy Characteristics'!$C:$C,0))),"",INDEX('Policy Characteristics'!L:L,MATCH($C1388,'Policy Characteristics'!$C:$C,0)))</f>
        <v/>
      </c>
    </row>
    <row r="1389" spans="1:18" s="2" customFormat="1" x14ac:dyDescent="0.25">
      <c r="A1389" s="254" t="str">
        <f>IF(ISBLANK(INDEX('Policy Characteristics'!A:A,MATCH($C1389,'Policy Characteristics'!$C:$C,0))),"",INDEX('Policy Characteristics'!A:A,MATCH($C1389,'Policy Characteristics'!$C:$C,0)))</f>
        <v>Industry</v>
      </c>
      <c r="B1389" s="262" t="str">
        <f>IF(ISBLANK(INDEX('Policy Characteristics'!B:B,MATCH($C1389,'Policy Characteristics'!$C:$C,0))),"",INDEX('Policy Characteristics'!B:B,MATCH($C1389,'Policy Characteristics'!$C:$C,0)))</f>
        <v>Feedstock Shifting</v>
      </c>
      <c r="C1389" s="254" t="str">
        <f t="shared" si="68"/>
        <v>Fraction of Feedstock Shifted</v>
      </c>
      <c r="D1389" s="6" t="s">
        <v>3034</v>
      </c>
      <c r="E1389" s="45" t="s">
        <v>2375</v>
      </c>
      <c r="F1389" t="s">
        <v>2996</v>
      </c>
      <c r="G1389" s="45" t="s">
        <v>2381</v>
      </c>
      <c r="H1389" s="47">
        <f t="shared" si="69"/>
        <v>1388</v>
      </c>
      <c r="I1389" s="324" t="s">
        <v>41</v>
      </c>
      <c r="J1389" s="255" t="str">
        <f>IF(ISBLANK(INDEX('Policy Characteristics'!D:D,MATCH($C1389,'Policy Characteristics'!$C:$C,0))),"",INDEX('Policy Characteristics'!D:D,MATCH($C1389,'Policy Characteristics'!$C:$C,0)))</f>
        <v>Feedstock Shifting</v>
      </c>
      <c r="K1389" s="254" t="str">
        <f>IF(ISBLANK(INDEX('Policy Characteristics'!E:E,MATCH($C1389,'Policy Characteristics'!$C:$C,0))),"",INDEX('Policy Characteristics'!E:E,MATCH($C1389,'Policy Characteristics'!$C:$C,0)))</f>
        <v>indst feedstock shifting</v>
      </c>
      <c r="L1389" s="261">
        <f>IF(ISBLANK(INDEX('Policy Characteristics'!F:F,MATCH($C1389,'Policy Characteristics'!$C:$C,0))),"",INDEX('Policy Characteristics'!F:F,MATCH($C1389,'Policy Characteristics'!$C:$C,0)))</f>
        <v>0</v>
      </c>
      <c r="M1389" s="261">
        <f>IF(ISBLANK(INDEX('Policy Characteristics'!G:G,MATCH($C1389,'Policy Characteristics'!$C:$C,0))),"",INDEX('Policy Characteristics'!G:G,MATCH($C1389,'Policy Characteristics'!$C:$C,0)))</f>
        <v>1</v>
      </c>
      <c r="N1389" s="261">
        <f>IF(ISBLANK(INDEX('Policy Characteristics'!H:H,MATCH($C1389,'Policy Characteristics'!$C:$C,0))),"",INDEX('Policy Characteristics'!H:H,MATCH($C1389,'Policy Characteristics'!$C:$C,0)))</f>
        <v>0.01</v>
      </c>
      <c r="O1389" s="254" t="str">
        <f>IF(ISBLANK(INDEX('Policy Characteristics'!I:I,MATCH($C1389,'Policy Characteristics'!$C:$C,0))),"",INDEX('Policy Characteristics'!I:I,MATCH($C1389,'Policy Characteristics'!$C:$C,0)))</f>
        <v>% of potential achieved</v>
      </c>
      <c r="P1389" s="254" t="str">
        <f>IF(ISBLANK(INDEX('Policy Characteristics'!J:J,MATCH($C1389,'Policy Characteristics'!$C:$C,0))),"",INDEX('Policy Characteristics'!J:J,MATCH($C1389,'Policy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89" s="254" t="str">
        <f>IF(ISBLANK(INDEX('Policy Characteristics'!K:K,MATCH($C1389,'Policy Characteristics'!$C:$C,0))),"",INDEX('Policy Characteristics'!K:K,MATCH($C1389,'Policy Characteristics'!$C:$C,0)))</f>
        <v/>
      </c>
      <c r="R1389" s="254" t="str">
        <f>IF(ISBLANK(INDEX('Policy Characteristics'!L:L,MATCH($C1389,'Policy Characteristics'!$C:$C,0))),"",INDEX('Policy Characteristics'!L:L,MATCH($C1389,'Policy Characteristics'!$C:$C,0)))</f>
        <v/>
      </c>
    </row>
    <row r="1390" spans="1:18" s="2" customFormat="1" x14ac:dyDescent="0.25">
      <c r="A1390" s="254" t="str">
        <f>IF(ISBLANK(INDEX('Policy Characteristics'!A:A,MATCH($C1390,'Policy Characteristics'!$C:$C,0))),"",INDEX('Policy Characteristics'!A:A,MATCH($C1390,'Policy Characteristics'!$C:$C,0)))</f>
        <v>Industry</v>
      </c>
      <c r="B1390" s="262" t="str">
        <f>IF(ISBLANK(INDEX('Policy Characteristics'!B:B,MATCH($C1390,'Policy Characteristics'!$C:$C,0))),"",INDEX('Policy Characteristics'!B:B,MATCH($C1390,'Policy Characteristics'!$C:$C,0)))</f>
        <v>Feedstock Shifting</v>
      </c>
      <c r="C1390" s="254" t="str">
        <f t="shared" si="68"/>
        <v>Fraction of Feedstock Shifted</v>
      </c>
      <c r="D1390" s="6" t="s">
        <v>3034</v>
      </c>
      <c r="E1390" s="45" t="s">
        <v>2376</v>
      </c>
      <c r="F1390" t="s">
        <v>2996</v>
      </c>
      <c r="G1390" s="45" t="s">
        <v>2384</v>
      </c>
      <c r="H1390" s="47">
        <f t="shared" si="69"/>
        <v>1389</v>
      </c>
      <c r="I1390" s="324" t="s">
        <v>41</v>
      </c>
      <c r="J1390" s="255" t="str">
        <f>IF(ISBLANK(INDEX('Policy Characteristics'!D:D,MATCH($C1390,'Policy Characteristics'!$C:$C,0))),"",INDEX('Policy Characteristics'!D:D,MATCH($C1390,'Policy Characteristics'!$C:$C,0)))</f>
        <v>Feedstock Shifting</v>
      </c>
      <c r="K1390" s="254" t="str">
        <f>IF(ISBLANK(INDEX('Policy Characteristics'!E:E,MATCH($C1390,'Policy Characteristics'!$C:$C,0))),"",INDEX('Policy Characteristics'!E:E,MATCH($C1390,'Policy Characteristics'!$C:$C,0)))</f>
        <v>indst feedstock shifting</v>
      </c>
      <c r="L1390" s="261">
        <f>IF(ISBLANK(INDEX('Policy Characteristics'!F:F,MATCH($C1390,'Policy Characteristics'!$C:$C,0))),"",INDEX('Policy Characteristics'!F:F,MATCH($C1390,'Policy Characteristics'!$C:$C,0)))</f>
        <v>0</v>
      </c>
      <c r="M1390" s="261">
        <f>IF(ISBLANK(INDEX('Policy Characteristics'!G:G,MATCH($C1390,'Policy Characteristics'!$C:$C,0))),"",INDEX('Policy Characteristics'!G:G,MATCH($C1390,'Policy Characteristics'!$C:$C,0)))</f>
        <v>1</v>
      </c>
      <c r="N1390" s="261">
        <f>IF(ISBLANK(INDEX('Policy Characteristics'!H:H,MATCH($C1390,'Policy Characteristics'!$C:$C,0))),"",INDEX('Policy Characteristics'!H:H,MATCH($C1390,'Policy Characteristics'!$C:$C,0)))</f>
        <v>0.01</v>
      </c>
      <c r="O1390" s="254" t="str">
        <f>IF(ISBLANK(INDEX('Policy Characteristics'!I:I,MATCH($C1390,'Policy Characteristics'!$C:$C,0))),"",INDEX('Policy Characteristics'!I:I,MATCH($C1390,'Policy Characteristics'!$C:$C,0)))</f>
        <v>% of potential achieved</v>
      </c>
      <c r="P1390" s="254" t="str">
        <f>IF(ISBLANK(INDEX('Policy Characteristics'!J:J,MATCH($C1390,'Policy Characteristics'!$C:$C,0))),"",INDEX('Policy Characteristics'!J:J,MATCH($C1390,'Policy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90" s="254" t="str">
        <f>IF(ISBLANK(INDEX('Policy Characteristics'!K:K,MATCH($C1390,'Policy Characteristics'!$C:$C,0))),"",INDEX('Policy Characteristics'!K:K,MATCH($C1390,'Policy Characteristics'!$C:$C,0)))</f>
        <v/>
      </c>
      <c r="R1390" s="254" t="str">
        <f>IF(ISBLANK(INDEX('Policy Characteristics'!L:L,MATCH($C1390,'Policy Characteristics'!$C:$C,0))),"",INDEX('Policy Characteristics'!L:L,MATCH($C1390,'Policy Characteristics'!$C:$C,0)))</f>
        <v/>
      </c>
    </row>
    <row r="1391" spans="1:18" s="2" customFormat="1" x14ac:dyDescent="0.25">
      <c r="A1391" s="254" t="str">
        <f>IF(ISBLANK(INDEX('Policy Characteristics'!A:A,MATCH($C1391,'Policy Characteristics'!$C:$C,0))),"",INDEX('Policy Characteristics'!A:A,MATCH($C1391,'Policy Characteristics'!$C:$C,0)))</f>
        <v>Industry</v>
      </c>
      <c r="B1391" s="262" t="str">
        <f>IF(ISBLANK(INDEX('Policy Characteristics'!B:B,MATCH($C1391,'Policy Characteristics'!$C:$C,0))),"",INDEX('Policy Characteristics'!B:B,MATCH($C1391,'Policy Characteristics'!$C:$C,0)))</f>
        <v>Feedstock Shifting</v>
      </c>
      <c r="C1391" s="254" t="str">
        <f t="shared" si="68"/>
        <v>Fraction of Feedstock Shifted</v>
      </c>
      <c r="D1391" s="6" t="s">
        <v>3034</v>
      </c>
      <c r="E1391" s="45" t="s">
        <v>2377</v>
      </c>
      <c r="F1391" t="s">
        <v>2996</v>
      </c>
      <c r="G1391" s="45" t="s">
        <v>2385</v>
      </c>
      <c r="H1391" s="47">
        <f t="shared" si="69"/>
        <v>1390</v>
      </c>
      <c r="I1391" s="324" t="s">
        <v>41</v>
      </c>
      <c r="J1391" s="255" t="str">
        <f>IF(ISBLANK(INDEX('Policy Characteristics'!D:D,MATCH($C1391,'Policy Characteristics'!$C:$C,0))),"",INDEX('Policy Characteristics'!D:D,MATCH($C1391,'Policy Characteristics'!$C:$C,0)))</f>
        <v>Feedstock Shifting</v>
      </c>
      <c r="K1391" s="254" t="str">
        <f>IF(ISBLANK(INDEX('Policy Characteristics'!E:E,MATCH($C1391,'Policy Characteristics'!$C:$C,0))),"",INDEX('Policy Characteristics'!E:E,MATCH($C1391,'Policy Characteristics'!$C:$C,0)))</f>
        <v>indst feedstock shifting</v>
      </c>
      <c r="L1391" s="261">
        <f>IF(ISBLANK(INDEX('Policy Characteristics'!F:F,MATCH($C1391,'Policy Characteristics'!$C:$C,0))),"",INDEX('Policy Characteristics'!F:F,MATCH($C1391,'Policy Characteristics'!$C:$C,0)))</f>
        <v>0</v>
      </c>
      <c r="M1391" s="261">
        <f>IF(ISBLANK(INDEX('Policy Characteristics'!G:G,MATCH($C1391,'Policy Characteristics'!$C:$C,0))),"",INDEX('Policy Characteristics'!G:G,MATCH($C1391,'Policy Characteristics'!$C:$C,0)))</f>
        <v>1</v>
      </c>
      <c r="N1391" s="261">
        <f>IF(ISBLANK(INDEX('Policy Characteristics'!H:H,MATCH($C1391,'Policy Characteristics'!$C:$C,0))),"",INDEX('Policy Characteristics'!H:H,MATCH($C1391,'Policy Characteristics'!$C:$C,0)))</f>
        <v>0.01</v>
      </c>
      <c r="O1391" s="254" t="str">
        <f>IF(ISBLANK(INDEX('Policy Characteristics'!I:I,MATCH($C1391,'Policy Characteristics'!$C:$C,0))),"",INDEX('Policy Characteristics'!I:I,MATCH($C1391,'Policy Characteristics'!$C:$C,0)))</f>
        <v>% of potential achieved</v>
      </c>
      <c r="P1391" s="254" t="str">
        <f>IF(ISBLANK(INDEX('Policy Characteristics'!J:J,MATCH($C1391,'Policy Characteristics'!$C:$C,0))),"",INDEX('Policy Characteristics'!J:J,MATCH($C1391,'Policy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91" s="254" t="str">
        <f>IF(ISBLANK(INDEX('Policy Characteristics'!K:K,MATCH($C1391,'Policy Characteristics'!$C:$C,0))),"",INDEX('Policy Characteristics'!K:K,MATCH($C1391,'Policy Characteristics'!$C:$C,0)))</f>
        <v/>
      </c>
      <c r="R1391" s="254" t="str">
        <f>IF(ISBLANK(INDEX('Policy Characteristics'!L:L,MATCH($C1391,'Policy Characteristics'!$C:$C,0))),"",INDEX('Policy Characteristics'!L:L,MATCH($C1391,'Policy Characteristics'!$C:$C,0)))</f>
        <v/>
      </c>
    </row>
    <row r="1392" spans="1:18" s="2" customFormat="1" x14ac:dyDescent="0.25">
      <c r="A1392" s="254" t="str">
        <f>IF(ISBLANK(INDEX('Policy Characteristics'!A:A,MATCH($C1392,'Policy Characteristics'!$C:$C,0))),"",INDEX('Policy Characteristics'!A:A,MATCH($C1392,'Policy Characteristics'!$C:$C,0)))</f>
        <v>Industry</v>
      </c>
      <c r="B1392" s="262" t="str">
        <f>IF(ISBLANK(INDEX('Policy Characteristics'!B:B,MATCH($C1392,'Policy Characteristics'!$C:$C,0))),"",INDEX('Policy Characteristics'!B:B,MATCH($C1392,'Policy Characteristics'!$C:$C,0)))</f>
        <v>Feedstock Shifting</v>
      </c>
      <c r="C1392" s="254" t="str">
        <f t="shared" si="68"/>
        <v>Fraction of Feedstock Shifted</v>
      </c>
      <c r="D1392" s="6" t="s">
        <v>3034</v>
      </c>
      <c r="E1392" s="45" t="s">
        <v>2378</v>
      </c>
      <c r="F1392" t="s">
        <v>2996</v>
      </c>
      <c r="G1392" s="45" t="s">
        <v>2382</v>
      </c>
      <c r="H1392" s="47">
        <f t="shared" si="69"/>
        <v>1391</v>
      </c>
      <c r="I1392" s="324" t="s">
        <v>41</v>
      </c>
      <c r="J1392" s="255" t="str">
        <f>IF(ISBLANK(INDEX('Policy Characteristics'!D:D,MATCH($C1392,'Policy Characteristics'!$C:$C,0))),"",INDEX('Policy Characteristics'!D:D,MATCH($C1392,'Policy Characteristics'!$C:$C,0)))</f>
        <v>Feedstock Shifting</v>
      </c>
      <c r="K1392" s="254" t="str">
        <f>IF(ISBLANK(INDEX('Policy Characteristics'!E:E,MATCH($C1392,'Policy Characteristics'!$C:$C,0))),"",INDEX('Policy Characteristics'!E:E,MATCH($C1392,'Policy Characteristics'!$C:$C,0)))</f>
        <v>indst feedstock shifting</v>
      </c>
      <c r="L1392" s="261">
        <f>IF(ISBLANK(INDEX('Policy Characteristics'!F:F,MATCH($C1392,'Policy Characteristics'!$C:$C,0))),"",INDEX('Policy Characteristics'!F:F,MATCH($C1392,'Policy Characteristics'!$C:$C,0)))</f>
        <v>0</v>
      </c>
      <c r="M1392" s="261">
        <f>IF(ISBLANK(INDEX('Policy Characteristics'!G:G,MATCH($C1392,'Policy Characteristics'!$C:$C,0))),"",INDEX('Policy Characteristics'!G:G,MATCH($C1392,'Policy Characteristics'!$C:$C,0)))</f>
        <v>1</v>
      </c>
      <c r="N1392" s="261">
        <f>IF(ISBLANK(INDEX('Policy Characteristics'!H:H,MATCH($C1392,'Policy Characteristics'!$C:$C,0))),"",INDEX('Policy Characteristics'!H:H,MATCH($C1392,'Policy Characteristics'!$C:$C,0)))</f>
        <v>0.01</v>
      </c>
      <c r="O1392" s="254" t="str">
        <f>IF(ISBLANK(INDEX('Policy Characteristics'!I:I,MATCH($C1392,'Policy Characteristics'!$C:$C,0))),"",INDEX('Policy Characteristics'!I:I,MATCH($C1392,'Policy Characteristics'!$C:$C,0)))</f>
        <v>% of potential achieved</v>
      </c>
      <c r="P1392" s="254" t="str">
        <f>IF(ISBLANK(INDEX('Policy Characteristics'!J:J,MATCH($C1392,'Policy Characteristics'!$C:$C,0))),"",INDEX('Policy Characteristics'!J:J,MATCH($C1392,'Policy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92" s="254" t="str">
        <f>IF(ISBLANK(INDEX('Policy Characteristics'!K:K,MATCH($C1392,'Policy Characteristics'!$C:$C,0))),"",INDEX('Policy Characteristics'!K:K,MATCH($C1392,'Policy Characteristics'!$C:$C,0)))</f>
        <v/>
      </c>
      <c r="R1392" s="254" t="str">
        <f>IF(ISBLANK(INDEX('Policy Characteristics'!L:L,MATCH($C1392,'Policy Characteristics'!$C:$C,0))),"",INDEX('Policy Characteristics'!L:L,MATCH($C1392,'Policy Characteristics'!$C:$C,0)))</f>
        <v/>
      </c>
    </row>
    <row r="1393" spans="1:18" s="2" customFormat="1" x14ac:dyDescent="0.25">
      <c r="A1393" s="254" t="str">
        <f>IF(ISBLANK(INDEX('Policy Characteristics'!A:A,MATCH($C1393,'Policy Characteristics'!$C:$C,0))),"",INDEX('Policy Characteristics'!A:A,MATCH($C1393,'Policy Characteristics'!$C:$C,0)))</f>
        <v>Industry</v>
      </c>
      <c r="B1393" s="262" t="str">
        <f>IF(ISBLANK(INDEX('Policy Characteristics'!B:B,MATCH($C1393,'Policy Characteristics'!$C:$C,0))),"",INDEX('Policy Characteristics'!B:B,MATCH($C1393,'Policy Characteristics'!$C:$C,0)))</f>
        <v>Feedstock Shifting</v>
      </c>
      <c r="C1393" s="254" t="str">
        <f t="shared" ref="C1393:C1448" si="70">C$1199</f>
        <v>Fraction of Feedstock Shifted</v>
      </c>
      <c r="D1393" s="6" t="s">
        <v>3034</v>
      </c>
      <c r="E1393" s="45" t="s">
        <v>2379</v>
      </c>
      <c r="F1393" t="s">
        <v>2996</v>
      </c>
      <c r="G1393" s="45" t="s">
        <v>2383</v>
      </c>
      <c r="H1393" s="47">
        <f t="shared" si="69"/>
        <v>1392</v>
      </c>
      <c r="I1393" s="324" t="s">
        <v>41</v>
      </c>
      <c r="J1393" s="255" t="str">
        <f>IF(ISBLANK(INDEX('Policy Characteristics'!D:D,MATCH($C1393,'Policy Characteristics'!$C:$C,0))),"",INDEX('Policy Characteristics'!D:D,MATCH($C1393,'Policy Characteristics'!$C:$C,0)))</f>
        <v>Feedstock Shifting</v>
      </c>
      <c r="K1393" s="254" t="str">
        <f>IF(ISBLANK(INDEX('Policy Characteristics'!E:E,MATCH($C1393,'Policy Characteristics'!$C:$C,0))),"",INDEX('Policy Characteristics'!E:E,MATCH($C1393,'Policy Characteristics'!$C:$C,0)))</f>
        <v>indst feedstock shifting</v>
      </c>
      <c r="L1393" s="261">
        <f>IF(ISBLANK(INDEX('Policy Characteristics'!F:F,MATCH($C1393,'Policy Characteristics'!$C:$C,0))),"",INDEX('Policy Characteristics'!F:F,MATCH($C1393,'Policy Characteristics'!$C:$C,0)))</f>
        <v>0</v>
      </c>
      <c r="M1393" s="261">
        <f>IF(ISBLANK(INDEX('Policy Characteristics'!G:G,MATCH($C1393,'Policy Characteristics'!$C:$C,0))),"",INDEX('Policy Characteristics'!G:G,MATCH($C1393,'Policy Characteristics'!$C:$C,0)))</f>
        <v>1</v>
      </c>
      <c r="N1393" s="261">
        <f>IF(ISBLANK(INDEX('Policy Characteristics'!H:H,MATCH($C1393,'Policy Characteristics'!$C:$C,0))),"",INDEX('Policy Characteristics'!H:H,MATCH($C1393,'Policy Characteristics'!$C:$C,0)))</f>
        <v>0.01</v>
      </c>
      <c r="O1393" s="254" t="str">
        <f>IF(ISBLANK(INDEX('Policy Characteristics'!I:I,MATCH($C1393,'Policy Characteristics'!$C:$C,0))),"",INDEX('Policy Characteristics'!I:I,MATCH($C1393,'Policy Characteristics'!$C:$C,0)))</f>
        <v>% of potential achieved</v>
      </c>
      <c r="P1393" s="254" t="str">
        <f>IF(ISBLANK(INDEX('Policy Characteristics'!J:J,MATCH($C1393,'Policy Characteristics'!$C:$C,0))),"",INDEX('Policy Characteristics'!J:J,MATCH($C1393,'Policy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93" s="254" t="str">
        <f>IF(ISBLANK(INDEX('Policy Characteristics'!K:K,MATCH($C1393,'Policy Characteristics'!$C:$C,0))),"",INDEX('Policy Characteristics'!K:K,MATCH($C1393,'Policy Characteristics'!$C:$C,0)))</f>
        <v/>
      </c>
      <c r="R1393" s="254" t="str">
        <f>IF(ISBLANK(INDEX('Policy Characteristics'!L:L,MATCH($C1393,'Policy Characteristics'!$C:$C,0))),"",INDEX('Policy Characteristics'!L:L,MATCH($C1393,'Policy Characteristics'!$C:$C,0)))</f>
        <v/>
      </c>
    </row>
    <row r="1394" spans="1:18" s="2" customFormat="1" x14ac:dyDescent="0.25">
      <c r="A1394" s="254" t="str">
        <f>IF(ISBLANK(INDEX('Policy Characteristics'!A:A,MATCH($C1394,'Policy Characteristics'!$C:$C,0))),"",INDEX('Policy Characteristics'!A:A,MATCH($C1394,'Policy Characteristics'!$C:$C,0)))</f>
        <v>Industry</v>
      </c>
      <c r="B1394" s="262" t="str">
        <f>IF(ISBLANK(INDEX('Policy Characteristics'!B:B,MATCH($C1394,'Policy Characteristics'!$C:$C,0))),"",INDEX('Policy Characteristics'!B:B,MATCH($C1394,'Policy Characteristics'!$C:$C,0)))</f>
        <v>Feedstock Shifting</v>
      </c>
      <c r="C1394" s="254" t="str">
        <f t="shared" si="70"/>
        <v>Fraction of Feedstock Shifted</v>
      </c>
      <c r="D1394" s="6" t="s">
        <v>3034</v>
      </c>
      <c r="E1394" s="45" t="s">
        <v>2380</v>
      </c>
      <c r="F1394" t="s">
        <v>2996</v>
      </c>
      <c r="G1394" s="45" t="s">
        <v>2386</v>
      </c>
      <c r="H1394" s="47">
        <f t="shared" si="69"/>
        <v>1393</v>
      </c>
      <c r="I1394" s="324" t="s">
        <v>41</v>
      </c>
      <c r="J1394" s="255" t="str">
        <f>IF(ISBLANK(INDEX('Policy Characteristics'!D:D,MATCH($C1394,'Policy Characteristics'!$C:$C,0))),"",INDEX('Policy Characteristics'!D:D,MATCH($C1394,'Policy Characteristics'!$C:$C,0)))</f>
        <v>Feedstock Shifting</v>
      </c>
      <c r="K1394" s="254" t="str">
        <f>IF(ISBLANK(INDEX('Policy Characteristics'!E:E,MATCH($C1394,'Policy Characteristics'!$C:$C,0))),"",INDEX('Policy Characteristics'!E:E,MATCH($C1394,'Policy Characteristics'!$C:$C,0)))</f>
        <v>indst feedstock shifting</v>
      </c>
      <c r="L1394" s="261">
        <f>IF(ISBLANK(INDEX('Policy Characteristics'!F:F,MATCH($C1394,'Policy Characteristics'!$C:$C,0))),"",INDEX('Policy Characteristics'!F:F,MATCH($C1394,'Policy Characteristics'!$C:$C,0)))</f>
        <v>0</v>
      </c>
      <c r="M1394" s="261">
        <f>IF(ISBLANK(INDEX('Policy Characteristics'!G:G,MATCH($C1394,'Policy Characteristics'!$C:$C,0))),"",INDEX('Policy Characteristics'!G:G,MATCH($C1394,'Policy Characteristics'!$C:$C,0)))</f>
        <v>1</v>
      </c>
      <c r="N1394" s="261">
        <f>IF(ISBLANK(INDEX('Policy Characteristics'!H:H,MATCH($C1394,'Policy Characteristics'!$C:$C,0))),"",INDEX('Policy Characteristics'!H:H,MATCH($C1394,'Policy Characteristics'!$C:$C,0)))</f>
        <v>0.01</v>
      </c>
      <c r="O1394" s="254" t="str">
        <f>IF(ISBLANK(INDEX('Policy Characteristics'!I:I,MATCH($C1394,'Policy Characteristics'!$C:$C,0))),"",INDEX('Policy Characteristics'!I:I,MATCH($C1394,'Policy Characteristics'!$C:$C,0)))</f>
        <v>% of potential achieved</v>
      </c>
      <c r="P1394" s="254" t="str">
        <f>IF(ISBLANK(INDEX('Policy Characteristics'!J:J,MATCH($C1394,'Policy Characteristics'!$C:$C,0))),"",INDEX('Policy Characteristics'!J:J,MATCH($C1394,'Policy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94" s="254" t="str">
        <f>IF(ISBLANK(INDEX('Policy Characteristics'!K:K,MATCH($C1394,'Policy Characteristics'!$C:$C,0))),"",INDEX('Policy Characteristics'!K:K,MATCH($C1394,'Policy Characteristics'!$C:$C,0)))</f>
        <v/>
      </c>
      <c r="R1394" s="254" t="str">
        <f>IF(ISBLANK(INDEX('Policy Characteristics'!L:L,MATCH($C1394,'Policy Characteristics'!$C:$C,0))),"",INDEX('Policy Characteristics'!L:L,MATCH($C1394,'Policy Characteristics'!$C:$C,0)))</f>
        <v/>
      </c>
    </row>
    <row r="1395" spans="1:18" s="2" customFormat="1" x14ac:dyDescent="0.25">
      <c r="A1395" s="254" t="str">
        <f>IF(ISBLANK(INDEX('Policy Characteristics'!A:A,MATCH($C1395,'Policy Characteristics'!$C:$C,0))),"",INDEX('Policy Characteristics'!A:A,MATCH($C1395,'Policy Characteristics'!$C:$C,0)))</f>
        <v>Industry</v>
      </c>
      <c r="B1395" s="262" t="str">
        <f>IF(ISBLANK(INDEX('Policy Characteristics'!B:B,MATCH($C1395,'Policy Characteristics'!$C:$C,0))),"",INDEX('Policy Characteristics'!B:B,MATCH($C1395,'Policy Characteristics'!$C:$C,0)))</f>
        <v>Feedstock Shifting</v>
      </c>
      <c r="C1395" s="254" t="str">
        <f t="shared" si="70"/>
        <v>Fraction of Feedstock Shifted</v>
      </c>
      <c r="D1395" s="6" t="s">
        <v>3034</v>
      </c>
      <c r="E1395" s="45" t="s">
        <v>2672</v>
      </c>
      <c r="F1395" t="s">
        <v>2996</v>
      </c>
      <c r="G1395" s="45" t="s">
        <v>2675</v>
      </c>
      <c r="H1395" s="47">
        <f t="shared" si="69"/>
        <v>1394</v>
      </c>
      <c r="I1395" s="324" t="s">
        <v>41</v>
      </c>
      <c r="J1395" s="255" t="str">
        <f>IF(ISBLANK(INDEX('Policy Characteristics'!D:D,MATCH($C1395,'Policy Characteristics'!$C:$C,0))),"",INDEX('Policy Characteristics'!D:D,MATCH($C1395,'Policy Characteristics'!$C:$C,0)))</f>
        <v>Feedstock Shifting</v>
      </c>
      <c r="K1395" s="254" t="str">
        <f>IF(ISBLANK(INDEX('Policy Characteristics'!E:E,MATCH($C1395,'Policy Characteristics'!$C:$C,0))),"",INDEX('Policy Characteristics'!E:E,MATCH($C1395,'Policy Characteristics'!$C:$C,0)))</f>
        <v>indst feedstock shifting</v>
      </c>
      <c r="L1395" s="261">
        <f>IF(ISBLANK(INDEX('Policy Characteristics'!F:F,MATCH($C1395,'Policy Characteristics'!$C:$C,0))),"",INDEX('Policy Characteristics'!F:F,MATCH($C1395,'Policy Characteristics'!$C:$C,0)))</f>
        <v>0</v>
      </c>
      <c r="M1395" s="261">
        <f>IF(ISBLANK(INDEX('Policy Characteristics'!G:G,MATCH($C1395,'Policy Characteristics'!$C:$C,0))),"",INDEX('Policy Characteristics'!G:G,MATCH($C1395,'Policy Characteristics'!$C:$C,0)))</f>
        <v>1</v>
      </c>
      <c r="N1395" s="261">
        <f>IF(ISBLANK(INDEX('Policy Characteristics'!H:H,MATCH($C1395,'Policy Characteristics'!$C:$C,0))),"",INDEX('Policy Characteristics'!H:H,MATCH($C1395,'Policy Characteristics'!$C:$C,0)))</f>
        <v>0.01</v>
      </c>
      <c r="O1395" s="254" t="str">
        <f>IF(ISBLANK(INDEX('Policy Characteristics'!I:I,MATCH($C1395,'Policy Characteristics'!$C:$C,0))),"",INDEX('Policy Characteristics'!I:I,MATCH($C1395,'Policy Characteristics'!$C:$C,0)))</f>
        <v>% of potential achieved</v>
      </c>
      <c r="P1395" s="254" t="str">
        <f>IF(ISBLANK(INDEX('Policy Characteristics'!J:J,MATCH($C1395,'Policy Characteristics'!$C:$C,0))),"",INDEX('Policy Characteristics'!J:J,MATCH($C1395,'Policy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95" s="254" t="str">
        <f>IF(ISBLANK(INDEX('Policy Characteristics'!K:K,MATCH($C1395,'Policy Characteristics'!$C:$C,0))),"",INDEX('Policy Characteristics'!K:K,MATCH($C1395,'Policy Characteristics'!$C:$C,0)))</f>
        <v/>
      </c>
      <c r="R1395" s="254" t="str">
        <f>IF(ISBLANK(INDEX('Policy Characteristics'!L:L,MATCH($C1395,'Policy Characteristics'!$C:$C,0))),"",INDEX('Policy Characteristics'!L:L,MATCH($C1395,'Policy Characteristics'!$C:$C,0)))</f>
        <v/>
      </c>
    </row>
    <row r="1396" spans="1:18" s="2" customFormat="1" x14ac:dyDescent="0.25">
      <c r="A1396" s="254" t="str">
        <f>IF(ISBLANK(INDEX('Policy Characteristics'!A:A,MATCH($C1396,'Policy Characteristics'!$C:$C,0))),"",INDEX('Policy Characteristics'!A:A,MATCH($C1396,'Policy Characteristics'!$C:$C,0)))</f>
        <v>Industry</v>
      </c>
      <c r="B1396" s="262" t="str">
        <f>IF(ISBLANK(INDEX('Policy Characteristics'!B:B,MATCH($C1396,'Policy Characteristics'!$C:$C,0))),"",INDEX('Policy Characteristics'!B:B,MATCH($C1396,'Policy Characteristics'!$C:$C,0)))</f>
        <v>Feedstock Shifting</v>
      </c>
      <c r="C1396" s="254" t="str">
        <f t="shared" si="70"/>
        <v>Fraction of Feedstock Shifted</v>
      </c>
      <c r="D1396" s="6" t="s">
        <v>3034</v>
      </c>
      <c r="E1396" s="45" t="s">
        <v>2673</v>
      </c>
      <c r="F1396" t="s">
        <v>2996</v>
      </c>
      <c r="G1396" s="45" t="s">
        <v>2677</v>
      </c>
      <c r="H1396" s="47">
        <f t="shared" si="69"/>
        <v>1395</v>
      </c>
      <c r="I1396" s="324" t="s">
        <v>41</v>
      </c>
      <c r="J1396" s="255" t="str">
        <f>IF(ISBLANK(INDEX('Policy Characteristics'!D:D,MATCH($C1396,'Policy Characteristics'!$C:$C,0))),"",INDEX('Policy Characteristics'!D:D,MATCH($C1396,'Policy Characteristics'!$C:$C,0)))</f>
        <v>Feedstock Shifting</v>
      </c>
      <c r="K1396" s="254" t="str">
        <f>IF(ISBLANK(INDEX('Policy Characteristics'!E:E,MATCH($C1396,'Policy Characteristics'!$C:$C,0))),"",INDEX('Policy Characteristics'!E:E,MATCH($C1396,'Policy Characteristics'!$C:$C,0)))</f>
        <v>indst feedstock shifting</v>
      </c>
      <c r="L1396" s="261">
        <f>IF(ISBLANK(INDEX('Policy Characteristics'!F:F,MATCH($C1396,'Policy Characteristics'!$C:$C,0))),"",INDEX('Policy Characteristics'!F:F,MATCH($C1396,'Policy Characteristics'!$C:$C,0)))</f>
        <v>0</v>
      </c>
      <c r="M1396" s="261">
        <f>IF(ISBLANK(INDEX('Policy Characteristics'!G:G,MATCH($C1396,'Policy Characteristics'!$C:$C,0))),"",INDEX('Policy Characteristics'!G:G,MATCH($C1396,'Policy Characteristics'!$C:$C,0)))</f>
        <v>1</v>
      </c>
      <c r="N1396" s="261">
        <f>IF(ISBLANK(INDEX('Policy Characteristics'!H:H,MATCH($C1396,'Policy Characteristics'!$C:$C,0))),"",INDEX('Policy Characteristics'!H:H,MATCH($C1396,'Policy Characteristics'!$C:$C,0)))</f>
        <v>0.01</v>
      </c>
      <c r="O1396" s="254" t="str">
        <f>IF(ISBLANK(INDEX('Policy Characteristics'!I:I,MATCH($C1396,'Policy Characteristics'!$C:$C,0))),"",INDEX('Policy Characteristics'!I:I,MATCH($C1396,'Policy Characteristics'!$C:$C,0)))</f>
        <v>% of potential achieved</v>
      </c>
      <c r="P1396" s="254" t="str">
        <f>IF(ISBLANK(INDEX('Policy Characteristics'!J:J,MATCH($C1396,'Policy Characteristics'!$C:$C,0))),"",INDEX('Policy Characteristics'!J:J,MATCH($C1396,'Policy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96" s="254" t="str">
        <f>IF(ISBLANK(INDEX('Policy Characteristics'!K:K,MATCH($C1396,'Policy Characteristics'!$C:$C,0))),"",INDEX('Policy Characteristics'!K:K,MATCH($C1396,'Policy Characteristics'!$C:$C,0)))</f>
        <v/>
      </c>
      <c r="R1396" s="254" t="str">
        <f>IF(ISBLANK(INDEX('Policy Characteristics'!L:L,MATCH($C1396,'Policy Characteristics'!$C:$C,0))),"",INDEX('Policy Characteristics'!L:L,MATCH($C1396,'Policy Characteristics'!$C:$C,0)))</f>
        <v/>
      </c>
    </row>
    <row r="1397" spans="1:18" s="2" customFormat="1" x14ac:dyDescent="0.25">
      <c r="A1397" s="254" t="str">
        <f>IF(ISBLANK(INDEX('Policy Characteristics'!A:A,MATCH($C1397,'Policy Characteristics'!$C:$C,0))),"",INDEX('Policy Characteristics'!A:A,MATCH($C1397,'Policy Characteristics'!$C:$C,0)))</f>
        <v>Industry</v>
      </c>
      <c r="B1397" s="262" t="str">
        <f>IF(ISBLANK(INDEX('Policy Characteristics'!B:B,MATCH($C1397,'Policy Characteristics'!$C:$C,0))),"",INDEX('Policy Characteristics'!B:B,MATCH($C1397,'Policy Characteristics'!$C:$C,0)))</f>
        <v>Feedstock Shifting</v>
      </c>
      <c r="C1397" s="254" t="str">
        <f t="shared" si="70"/>
        <v>Fraction of Feedstock Shifted</v>
      </c>
      <c r="D1397" s="6" t="s">
        <v>3034</v>
      </c>
      <c r="E1397" s="45" t="s">
        <v>2674</v>
      </c>
      <c r="F1397" t="s">
        <v>2996</v>
      </c>
      <c r="G1397" s="45" t="s">
        <v>2678</v>
      </c>
      <c r="H1397" s="47">
        <f t="shared" si="69"/>
        <v>1396</v>
      </c>
      <c r="I1397" s="324" t="s">
        <v>41</v>
      </c>
      <c r="J1397" s="255" t="str">
        <f>IF(ISBLANK(INDEX('Policy Characteristics'!D:D,MATCH($C1397,'Policy Characteristics'!$C:$C,0))),"",INDEX('Policy Characteristics'!D:D,MATCH($C1397,'Policy Characteristics'!$C:$C,0)))</f>
        <v>Feedstock Shifting</v>
      </c>
      <c r="K1397" s="254" t="str">
        <f>IF(ISBLANK(INDEX('Policy Characteristics'!E:E,MATCH($C1397,'Policy Characteristics'!$C:$C,0))),"",INDEX('Policy Characteristics'!E:E,MATCH($C1397,'Policy Characteristics'!$C:$C,0)))</f>
        <v>indst feedstock shifting</v>
      </c>
      <c r="L1397" s="261">
        <f>IF(ISBLANK(INDEX('Policy Characteristics'!F:F,MATCH($C1397,'Policy Characteristics'!$C:$C,0))),"",INDEX('Policy Characteristics'!F:F,MATCH($C1397,'Policy Characteristics'!$C:$C,0)))</f>
        <v>0</v>
      </c>
      <c r="M1397" s="261">
        <f>IF(ISBLANK(INDEX('Policy Characteristics'!G:G,MATCH($C1397,'Policy Characteristics'!$C:$C,0))),"",INDEX('Policy Characteristics'!G:G,MATCH($C1397,'Policy Characteristics'!$C:$C,0)))</f>
        <v>1</v>
      </c>
      <c r="N1397" s="261">
        <f>IF(ISBLANK(INDEX('Policy Characteristics'!H:H,MATCH($C1397,'Policy Characteristics'!$C:$C,0))),"",INDEX('Policy Characteristics'!H:H,MATCH($C1397,'Policy Characteristics'!$C:$C,0)))</f>
        <v>0.01</v>
      </c>
      <c r="O1397" s="254" t="str">
        <f>IF(ISBLANK(INDEX('Policy Characteristics'!I:I,MATCH($C1397,'Policy Characteristics'!$C:$C,0))),"",INDEX('Policy Characteristics'!I:I,MATCH($C1397,'Policy Characteristics'!$C:$C,0)))</f>
        <v>% of potential achieved</v>
      </c>
      <c r="P1397" s="254" t="str">
        <f>IF(ISBLANK(INDEX('Policy Characteristics'!J:J,MATCH($C1397,'Policy Characteristics'!$C:$C,0))),"",INDEX('Policy Characteristics'!J:J,MATCH($C1397,'Policy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97" s="254" t="str">
        <f>IF(ISBLANK(INDEX('Policy Characteristics'!K:K,MATCH($C1397,'Policy Characteristics'!$C:$C,0))),"",INDEX('Policy Characteristics'!K:K,MATCH($C1397,'Policy Characteristics'!$C:$C,0)))</f>
        <v/>
      </c>
      <c r="R1397" s="254" t="str">
        <f>IF(ISBLANK(INDEX('Policy Characteristics'!L:L,MATCH($C1397,'Policy Characteristics'!$C:$C,0))),"",INDEX('Policy Characteristics'!L:L,MATCH($C1397,'Policy Characteristics'!$C:$C,0)))</f>
        <v/>
      </c>
    </row>
    <row r="1398" spans="1:18" s="2" customFormat="1" x14ac:dyDescent="0.25">
      <c r="A1398" s="254" t="str">
        <f>IF(ISBLANK(INDEX('Policy Characteristics'!A:A,MATCH($C1398,'Policy Characteristics'!$C:$C,0))),"",INDEX('Policy Characteristics'!A:A,MATCH($C1398,'Policy Characteristics'!$C:$C,0)))</f>
        <v>Industry</v>
      </c>
      <c r="B1398" s="262" t="str">
        <f>IF(ISBLANK(INDEX('Policy Characteristics'!B:B,MATCH($C1398,'Policy Characteristics'!$C:$C,0))),"",INDEX('Policy Characteristics'!B:B,MATCH($C1398,'Policy Characteristics'!$C:$C,0)))</f>
        <v>Feedstock Shifting</v>
      </c>
      <c r="C1398" s="254" t="str">
        <f t="shared" si="70"/>
        <v>Fraction of Feedstock Shifted</v>
      </c>
      <c r="D1398" s="6" t="s">
        <v>3034</v>
      </c>
      <c r="E1398" s="45" t="s">
        <v>2671</v>
      </c>
      <c r="F1398" t="s">
        <v>2996</v>
      </c>
      <c r="G1398" s="45" t="s">
        <v>2676</v>
      </c>
      <c r="H1398" s="47">
        <f t="shared" si="69"/>
        <v>1397</v>
      </c>
      <c r="I1398" s="324" t="s">
        <v>41</v>
      </c>
      <c r="J1398" s="255" t="str">
        <f>IF(ISBLANK(INDEX('Policy Characteristics'!D:D,MATCH($C1398,'Policy Characteristics'!$C:$C,0))),"",INDEX('Policy Characteristics'!D:D,MATCH($C1398,'Policy Characteristics'!$C:$C,0)))</f>
        <v>Feedstock Shifting</v>
      </c>
      <c r="K1398" s="254" t="str">
        <f>IF(ISBLANK(INDEX('Policy Characteristics'!E:E,MATCH($C1398,'Policy Characteristics'!$C:$C,0))),"",INDEX('Policy Characteristics'!E:E,MATCH($C1398,'Policy Characteristics'!$C:$C,0)))</f>
        <v>indst feedstock shifting</v>
      </c>
      <c r="L1398" s="261">
        <f>IF(ISBLANK(INDEX('Policy Characteristics'!F:F,MATCH($C1398,'Policy Characteristics'!$C:$C,0))),"",INDEX('Policy Characteristics'!F:F,MATCH($C1398,'Policy Characteristics'!$C:$C,0)))</f>
        <v>0</v>
      </c>
      <c r="M1398" s="261">
        <f>IF(ISBLANK(INDEX('Policy Characteristics'!G:G,MATCH($C1398,'Policy Characteristics'!$C:$C,0))),"",INDEX('Policy Characteristics'!G:G,MATCH($C1398,'Policy Characteristics'!$C:$C,0)))</f>
        <v>1</v>
      </c>
      <c r="N1398" s="261">
        <f>IF(ISBLANK(INDEX('Policy Characteristics'!H:H,MATCH($C1398,'Policy Characteristics'!$C:$C,0))),"",INDEX('Policy Characteristics'!H:H,MATCH($C1398,'Policy Characteristics'!$C:$C,0)))</f>
        <v>0.01</v>
      </c>
      <c r="O1398" s="254" t="str">
        <f>IF(ISBLANK(INDEX('Policy Characteristics'!I:I,MATCH($C1398,'Policy Characteristics'!$C:$C,0))),"",INDEX('Policy Characteristics'!I:I,MATCH($C1398,'Policy Characteristics'!$C:$C,0)))</f>
        <v>% of potential achieved</v>
      </c>
      <c r="P1398" s="254" t="str">
        <f>IF(ISBLANK(INDEX('Policy Characteristics'!J:J,MATCH($C1398,'Policy Characteristics'!$C:$C,0))),"",INDEX('Policy Characteristics'!J:J,MATCH($C1398,'Policy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98" s="254" t="str">
        <f>IF(ISBLANK(INDEX('Policy Characteristics'!K:K,MATCH($C1398,'Policy Characteristics'!$C:$C,0))),"",INDEX('Policy Characteristics'!K:K,MATCH($C1398,'Policy Characteristics'!$C:$C,0)))</f>
        <v/>
      </c>
      <c r="R1398" s="254" t="str">
        <f>IF(ISBLANK(INDEX('Policy Characteristics'!L:L,MATCH($C1398,'Policy Characteristics'!$C:$C,0))),"",INDEX('Policy Characteristics'!L:L,MATCH($C1398,'Policy Characteristics'!$C:$C,0)))</f>
        <v/>
      </c>
    </row>
    <row r="1399" spans="1:18" s="2" customFormat="1" x14ac:dyDescent="0.25">
      <c r="A1399" s="254" t="str">
        <f>IF(ISBLANK(INDEX('Policy Characteristics'!A:A,MATCH($C1399,'Policy Characteristics'!$C:$C,0))),"",INDEX('Policy Characteristics'!A:A,MATCH($C1399,'Policy Characteristics'!$C:$C,0)))</f>
        <v>Industry</v>
      </c>
      <c r="B1399" s="262" t="str">
        <f>IF(ISBLANK(INDEX('Policy Characteristics'!B:B,MATCH($C1399,'Policy Characteristics'!$C:$C,0))),"",INDEX('Policy Characteristics'!B:B,MATCH($C1399,'Policy Characteristics'!$C:$C,0)))</f>
        <v>Feedstock Shifting</v>
      </c>
      <c r="C1399" s="254" t="str">
        <f t="shared" si="70"/>
        <v>Fraction of Feedstock Shifted</v>
      </c>
      <c r="D1399" s="6" t="s">
        <v>3035</v>
      </c>
      <c r="E1399" s="45" t="s">
        <v>2375</v>
      </c>
      <c r="F1399" t="s">
        <v>2997</v>
      </c>
      <c r="G1399" s="45" t="s">
        <v>2381</v>
      </c>
      <c r="H1399" s="47">
        <f t="shared" si="69"/>
        <v>1398</v>
      </c>
      <c r="I1399" s="324" t="s">
        <v>41</v>
      </c>
      <c r="J1399" s="255" t="str">
        <f>IF(ISBLANK(INDEX('Policy Characteristics'!D:D,MATCH($C1399,'Policy Characteristics'!$C:$C,0))),"",INDEX('Policy Characteristics'!D:D,MATCH($C1399,'Policy Characteristics'!$C:$C,0)))</f>
        <v>Feedstock Shifting</v>
      </c>
      <c r="K1399" s="254" t="str">
        <f>IF(ISBLANK(INDEX('Policy Characteristics'!E:E,MATCH($C1399,'Policy Characteristics'!$C:$C,0))),"",INDEX('Policy Characteristics'!E:E,MATCH($C1399,'Policy Characteristics'!$C:$C,0)))</f>
        <v>indst feedstock shifting</v>
      </c>
      <c r="L1399" s="261">
        <f>IF(ISBLANK(INDEX('Policy Characteristics'!F:F,MATCH($C1399,'Policy Characteristics'!$C:$C,0))),"",INDEX('Policy Characteristics'!F:F,MATCH($C1399,'Policy Characteristics'!$C:$C,0)))</f>
        <v>0</v>
      </c>
      <c r="M1399" s="261">
        <f>IF(ISBLANK(INDEX('Policy Characteristics'!G:G,MATCH($C1399,'Policy Characteristics'!$C:$C,0))),"",INDEX('Policy Characteristics'!G:G,MATCH($C1399,'Policy Characteristics'!$C:$C,0)))</f>
        <v>1</v>
      </c>
      <c r="N1399" s="261">
        <f>IF(ISBLANK(INDEX('Policy Characteristics'!H:H,MATCH($C1399,'Policy Characteristics'!$C:$C,0))),"",INDEX('Policy Characteristics'!H:H,MATCH($C1399,'Policy Characteristics'!$C:$C,0)))</f>
        <v>0.01</v>
      </c>
      <c r="O1399" s="254" t="str">
        <f>IF(ISBLANK(INDEX('Policy Characteristics'!I:I,MATCH($C1399,'Policy Characteristics'!$C:$C,0))),"",INDEX('Policy Characteristics'!I:I,MATCH($C1399,'Policy Characteristics'!$C:$C,0)))</f>
        <v>% of potential achieved</v>
      </c>
      <c r="P1399" s="254" t="str">
        <f>IF(ISBLANK(INDEX('Policy Characteristics'!J:J,MATCH($C1399,'Policy Characteristics'!$C:$C,0))),"",INDEX('Policy Characteristics'!J:J,MATCH($C1399,'Policy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399" s="254" t="str">
        <f>IF(ISBLANK(INDEX('Policy Characteristics'!K:K,MATCH($C1399,'Policy Characteristics'!$C:$C,0))),"",INDEX('Policy Characteristics'!K:K,MATCH($C1399,'Policy Characteristics'!$C:$C,0)))</f>
        <v/>
      </c>
      <c r="R1399" s="254" t="str">
        <f>IF(ISBLANK(INDEX('Policy Characteristics'!L:L,MATCH($C1399,'Policy Characteristics'!$C:$C,0))),"",INDEX('Policy Characteristics'!L:L,MATCH($C1399,'Policy Characteristics'!$C:$C,0)))</f>
        <v/>
      </c>
    </row>
    <row r="1400" spans="1:18" s="2" customFormat="1" x14ac:dyDescent="0.25">
      <c r="A1400" s="254" t="str">
        <f>IF(ISBLANK(INDEX('Policy Characteristics'!A:A,MATCH($C1400,'Policy Characteristics'!$C:$C,0))),"",INDEX('Policy Characteristics'!A:A,MATCH($C1400,'Policy Characteristics'!$C:$C,0)))</f>
        <v>Industry</v>
      </c>
      <c r="B1400" s="262" t="str">
        <f>IF(ISBLANK(INDEX('Policy Characteristics'!B:B,MATCH($C1400,'Policy Characteristics'!$C:$C,0))),"",INDEX('Policy Characteristics'!B:B,MATCH($C1400,'Policy Characteristics'!$C:$C,0)))</f>
        <v>Feedstock Shifting</v>
      </c>
      <c r="C1400" s="254" t="str">
        <f t="shared" si="70"/>
        <v>Fraction of Feedstock Shifted</v>
      </c>
      <c r="D1400" s="6" t="s">
        <v>3035</v>
      </c>
      <c r="E1400" s="45" t="s">
        <v>2376</v>
      </c>
      <c r="F1400" t="s">
        <v>2997</v>
      </c>
      <c r="G1400" s="45" t="s">
        <v>2384</v>
      </c>
      <c r="H1400" s="47">
        <f t="shared" si="69"/>
        <v>1399</v>
      </c>
      <c r="I1400" s="324" t="s">
        <v>41</v>
      </c>
      <c r="J1400" s="255" t="str">
        <f>IF(ISBLANK(INDEX('Policy Characteristics'!D:D,MATCH($C1400,'Policy Characteristics'!$C:$C,0))),"",INDEX('Policy Characteristics'!D:D,MATCH($C1400,'Policy Characteristics'!$C:$C,0)))</f>
        <v>Feedstock Shifting</v>
      </c>
      <c r="K1400" s="254" t="str">
        <f>IF(ISBLANK(INDEX('Policy Characteristics'!E:E,MATCH($C1400,'Policy Characteristics'!$C:$C,0))),"",INDEX('Policy Characteristics'!E:E,MATCH($C1400,'Policy Characteristics'!$C:$C,0)))</f>
        <v>indst feedstock shifting</v>
      </c>
      <c r="L1400" s="261">
        <f>IF(ISBLANK(INDEX('Policy Characteristics'!F:F,MATCH($C1400,'Policy Characteristics'!$C:$C,0))),"",INDEX('Policy Characteristics'!F:F,MATCH($C1400,'Policy Characteristics'!$C:$C,0)))</f>
        <v>0</v>
      </c>
      <c r="M1400" s="261">
        <f>IF(ISBLANK(INDEX('Policy Characteristics'!G:G,MATCH($C1400,'Policy Characteristics'!$C:$C,0))),"",INDEX('Policy Characteristics'!G:G,MATCH($C1400,'Policy Characteristics'!$C:$C,0)))</f>
        <v>1</v>
      </c>
      <c r="N1400" s="261">
        <f>IF(ISBLANK(INDEX('Policy Characteristics'!H:H,MATCH($C1400,'Policy Characteristics'!$C:$C,0))),"",INDEX('Policy Characteristics'!H:H,MATCH($C1400,'Policy Characteristics'!$C:$C,0)))</f>
        <v>0.01</v>
      </c>
      <c r="O1400" s="254" t="str">
        <f>IF(ISBLANK(INDEX('Policy Characteristics'!I:I,MATCH($C1400,'Policy Characteristics'!$C:$C,0))),"",INDEX('Policy Characteristics'!I:I,MATCH($C1400,'Policy Characteristics'!$C:$C,0)))</f>
        <v>% of potential achieved</v>
      </c>
      <c r="P1400" s="254" t="str">
        <f>IF(ISBLANK(INDEX('Policy Characteristics'!J:J,MATCH($C1400,'Policy Characteristics'!$C:$C,0))),"",INDEX('Policy Characteristics'!J:J,MATCH($C1400,'Policy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00" s="254" t="str">
        <f>IF(ISBLANK(INDEX('Policy Characteristics'!K:K,MATCH($C1400,'Policy Characteristics'!$C:$C,0))),"",INDEX('Policy Characteristics'!K:K,MATCH($C1400,'Policy Characteristics'!$C:$C,0)))</f>
        <v/>
      </c>
      <c r="R1400" s="254" t="str">
        <f>IF(ISBLANK(INDEX('Policy Characteristics'!L:L,MATCH($C1400,'Policy Characteristics'!$C:$C,0))),"",INDEX('Policy Characteristics'!L:L,MATCH($C1400,'Policy Characteristics'!$C:$C,0)))</f>
        <v/>
      </c>
    </row>
    <row r="1401" spans="1:18" s="2" customFormat="1" x14ac:dyDescent="0.25">
      <c r="A1401" s="254" t="str">
        <f>IF(ISBLANK(INDEX('Policy Characteristics'!A:A,MATCH($C1401,'Policy Characteristics'!$C:$C,0))),"",INDEX('Policy Characteristics'!A:A,MATCH($C1401,'Policy Characteristics'!$C:$C,0)))</f>
        <v>Industry</v>
      </c>
      <c r="B1401" s="262" t="str">
        <f>IF(ISBLANK(INDEX('Policy Characteristics'!B:B,MATCH($C1401,'Policy Characteristics'!$C:$C,0))),"",INDEX('Policy Characteristics'!B:B,MATCH($C1401,'Policy Characteristics'!$C:$C,0)))</f>
        <v>Feedstock Shifting</v>
      </c>
      <c r="C1401" s="254" t="str">
        <f t="shared" si="70"/>
        <v>Fraction of Feedstock Shifted</v>
      </c>
      <c r="D1401" s="6" t="s">
        <v>3035</v>
      </c>
      <c r="E1401" s="45" t="s">
        <v>2377</v>
      </c>
      <c r="F1401" t="s">
        <v>2997</v>
      </c>
      <c r="G1401" s="45" t="s">
        <v>2385</v>
      </c>
      <c r="H1401" s="47">
        <f t="shared" si="69"/>
        <v>1400</v>
      </c>
      <c r="I1401" s="324" t="s">
        <v>41</v>
      </c>
      <c r="J1401" s="255" t="str">
        <f>IF(ISBLANK(INDEX('Policy Characteristics'!D:D,MATCH($C1401,'Policy Characteristics'!$C:$C,0))),"",INDEX('Policy Characteristics'!D:D,MATCH($C1401,'Policy Characteristics'!$C:$C,0)))</f>
        <v>Feedstock Shifting</v>
      </c>
      <c r="K1401" s="254" t="str">
        <f>IF(ISBLANK(INDEX('Policy Characteristics'!E:E,MATCH($C1401,'Policy Characteristics'!$C:$C,0))),"",INDEX('Policy Characteristics'!E:E,MATCH($C1401,'Policy Characteristics'!$C:$C,0)))</f>
        <v>indst feedstock shifting</v>
      </c>
      <c r="L1401" s="261">
        <f>IF(ISBLANK(INDEX('Policy Characteristics'!F:F,MATCH($C1401,'Policy Characteristics'!$C:$C,0))),"",INDEX('Policy Characteristics'!F:F,MATCH($C1401,'Policy Characteristics'!$C:$C,0)))</f>
        <v>0</v>
      </c>
      <c r="M1401" s="261">
        <f>IF(ISBLANK(INDEX('Policy Characteristics'!G:G,MATCH($C1401,'Policy Characteristics'!$C:$C,0))),"",INDEX('Policy Characteristics'!G:G,MATCH($C1401,'Policy Characteristics'!$C:$C,0)))</f>
        <v>1</v>
      </c>
      <c r="N1401" s="261">
        <f>IF(ISBLANK(INDEX('Policy Characteristics'!H:H,MATCH($C1401,'Policy Characteristics'!$C:$C,0))),"",INDEX('Policy Characteristics'!H:H,MATCH($C1401,'Policy Characteristics'!$C:$C,0)))</f>
        <v>0.01</v>
      </c>
      <c r="O1401" s="254" t="str">
        <f>IF(ISBLANK(INDEX('Policy Characteristics'!I:I,MATCH($C1401,'Policy Characteristics'!$C:$C,0))),"",INDEX('Policy Characteristics'!I:I,MATCH($C1401,'Policy Characteristics'!$C:$C,0)))</f>
        <v>% of potential achieved</v>
      </c>
      <c r="P1401" s="254" t="str">
        <f>IF(ISBLANK(INDEX('Policy Characteristics'!J:J,MATCH($C1401,'Policy Characteristics'!$C:$C,0))),"",INDEX('Policy Characteristics'!J:J,MATCH($C1401,'Policy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01" s="254" t="str">
        <f>IF(ISBLANK(INDEX('Policy Characteristics'!K:K,MATCH($C1401,'Policy Characteristics'!$C:$C,0))),"",INDEX('Policy Characteristics'!K:K,MATCH($C1401,'Policy Characteristics'!$C:$C,0)))</f>
        <v/>
      </c>
      <c r="R1401" s="254" t="str">
        <f>IF(ISBLANK(INDEX('Policy Characteristics'!L:L,MATCH($C1401,'Policy Characteristics'!$C:$C,0))),"",INDEX('Policy Characteristics'!L:L,MATCH($C1401,'Policy Characteristics'!$C:$C,0)))</f>
        <v/>
      </c>
    </row>
    <row r="1402" spans="1:18" s="2" customFormat="1" x14ac:dyDescent="0.25">
      <c r="A1402" s="254" t="str">
        <f>IF(ISBLANK(INDEX('Policy Characteristics'!A:A,MATCH($C1402,'Policy Characteristics'!$C:$C,0))),"",INDEX('Policy Characteristics'!A:A,MATCH($C1402,'Policy Characteristics'!$C:$C,0)))</f>
        <v>Industry</v>
      </c>
      <c r="B1402" s="262" t="str">
        <f>IF(ISBLANK(INDEX('Policy Characteristics'!B:B,MATCH($C1402,'Policy Characteristics'!$C:$C,0))),"",INDEX('Policy Characteristics'!B:B,MATCH($C1402,'Policy Characteristics'!$C:$C,0)))</f>
        <v>Feedstock Shifting</v>
      </c>
      <c r="C1402" s="254" t="str">
        <f t="shared" si="70"/>
        <v>Fraction of Feedstock Shifted</v>
      </c>
      <c r="D1402" s="6" t="s">
        <v>3035</v>
      </c>
      <c r="E1402" s="45" t="s">
        <v>2378</v>
      </c>
      <c r="F1402" t="s">
        <v>2997</v>
      </c>
      <c r="G1402" s="45" t="s">
        <v>2382</v>
      </c>
      <c r="H1402" s="47">
        <f t="shared" si="69"/>
        <v>1401</v>
      </c>
      <c r="I1402" s="324" t="s">
        <v>41</v>
      </c>
      <c r="J1402" s="255" t="str">
        <f>IF(ISBLANK(INDEX('Policy Characteristics'!D:D,MATCH($C1402,'Policy Characteristics'!$C:$C,0))),"",INDEX('Policy Characteristics'!D:D,MATCH($C1402,'Policy Characteristics'!$C:$C,0)))</f>
        <v>Feedstock Shifting</v>
      </c>
      <c r="K1402" s="254" t="str">
        <f>IF(ISBLANK(INDEX('Policy Characteristics'!E:E,MATCH($C1402,'Policy Characteristics'!$C:$C,0))),"",INDEX('Policy Characteristics'!E:E,MATCH($C1402,'Policy Characteristics'!$C:$C,0)))</f>
        <v>indst feedstock shifting</v>
      </c>
      <c r="L1402" s="261">
        <f>IF(ISBLANK(INDEX('Policy Characteristics'!F:F,MATCH($C1402,'Policy Characteristics'!$C:$C,0))),"",INDEX('Policy Characteristics'!F:F,MATCH($C1402,'Policy Characteristics'!$C:$C,0)))</f>
        <v>0</v>
      </c>
      <c r="M1402" s="261">
        <f>IF(ISBLANK(INDEX('Policy Characteristics'!G:G,MATCH($C1402,'Policy Characteristics'!$C:$C,0))),"",INDEX('Policy Characteristics'!G:G,MATCH($C1402,'Policy Characteristics'!$C:$C,0)))</f>
        <v>1</v>
      </c>
      <c r="N1402" s="261">
        <f>IF(ISBLANK(INDEX('Policy Characteristics'!H:H,MATCH($C1402,'Policy Characteristics'!$C:$C,0))),"",INDEX('Policy Characteristics'!H:H,MATCH($C1402,'Policy Characteristics'!$C:$C,0)))</f>
        <v>0.01</v>
      </c>
      <c r="O1402" s="254" t="str">
        <f>IF(ISBLANK(INDEX('Policy Characteristics'!I:I,MATCH($C1402,'Policy Characteristics'!$C:$C,0))),"",INDEX('Policy Characteristics'!I:I,MATCH($C1402,'Policy Characteristics'!$C:$C,0)))</f>
        <v>% of potential achieved</v>
      </c>
      <c r="P1402" s="254" t="str">
        <f>IF(ISBLANK(INDEX('Policy Characteristics'!J:J,MATCH($C1402,'Policy Characteristics'!$C:$C,0))),"",INDEX('Policy Characteristics'!J:J,MATCH($C1402,'Policy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02" s="254" t="str">
        <f>IF(ISBLANK(INDEX('Policy Characteristics'!K:K,MATCH($C1402,'Policy Characteristics'!$C:$C,0))),"",INDEX('Policy Characteristics'!K:K,MATCH($C1402,'Policy Characteristics'!$C:$C,0)))</f>
        <v/>
      </c>
      <c r="R1402" s="254" t="str">
        <f>IF(ISBLANK(INDEX('Policy Characteristics'!L:L,MATCH($C1402,'Policy Characteristics'!$C:$C,0))),"",INDEX('Policy Characteristics'!L:L,MATCH($C1402,'Policy Characteristics'!$C:$C,0)))</f>
        <v/>
      </c>
    </row>
    <row r="1403" spans="1:18" s="2" customFormat="1" x14ac:dyDescent="0.25">
      <c r="A1403" s="254" t="str">
        <f>IF(ISBLANK(INDEX('Policy Characteristics'!A:A,MATCH($C1403,'Policy Characteristics'!$C:$C,0))),"",INDEX('Policy Characteristics'!A:A,MATCH($C1403,'Policy Characteristics'!$C:$C,0)))</f>
        <v>Industry</v>
      </c>
      <c r="B1403" s="262" t="str">
        <f>IF(ISBLANK(INDEX('Policy Characteristics'!B:B,MATCH($C1403,'Policy Characteristics'!$C:$C,0))),"",INDEX('Policy Characteristics'!B:B,MATCH($C1403,'Policy Characteristics'!$C:$C,0)))</f>
        <v>Feedstock Shifting</v>
      </c>
      <c r="C1403" s="254" t="str">
        <f t="shared" si="70"/>
        <v>Fraction of Feedstock Shifted</v>
      </c>
      <c r="D1403" s="6" t="s">
        <v>3035</v>
      </c>
      <c r="E1403" s="45" t="s">
        <v>2379</v>
      </c>
      <c r="F1403" t="s">
        <v>2997</v>
      </c>
      <c r="G1403" s="45" t="s">
        <v>2383</v>
      </c>
      <c r="H1403" s="47">
        <f t="shared" si="69"/>
        <v>1402</v>
      </c>
      <c r="I1403" s="324" t="s">
        <v>41</v>
      </c>
      <c r="J1403" s="255" t="str">
        <f>IF(ISBLANK(INDEX('Policy Characteristics'!D:D,MATCH($C1403,'Policy Characteristics'!$C:$C,0))),"",INDEX('Policy Characteristics'!D:D,MATCH($C1403,'Policy Characteristics'!$C:$C,0)))</f>
        <v>Feedstock Shifting</v>
      </c>
      <c r="K1403" s="254" t="str">
        <f>IF(ISBLANK(INDEX('Policy Characteristics'!E:E,MATCH($C1403,'Policy Characteristics'!$C:$C,0))),"",INDEX('Policy Characteristics'!E:E,MATCH($C1403,'Policy Characteristics'!$C:$C,0)))</f>
        <v>indst feedstock shifting</v>
      </c>
      <c r="L1403" s="261">
        <f>IF(ISBLANK(INDEX('Policy Characteristics'!F:F,MATCH($C1403,'Policy Characteristics'!$C:$C,0))),"",INDEX('Policy Characteristics'!F:F,MATCH($C1403,'Policy Characteristics'!$C:$C,0)))</f>
        <v>0</v>
      </c>
      <c r="M1403" s="261">
        <f>IF(ISBLANK(INDEX('Policy Characteristics'!G:G,MATCH($C1403,'Policy Characteristics'!$C:$C,0))),"",INDEX('Policy Characteristics'!G:G,MATCH($C1403,'Policy Characteristics'!$C:$C,0)))</f>
        <v>1</v>
      </c>
      <c r="N1403" s="261">
        <f>IF(ISBLANK(INDEX('Policy Characteristics'!H:H,MATCH($C1403,'Policy Characteristics'!$C:$C,0))),"",INDEX('Policy Characteristics'!H:H,MATCH($C1403,'Policy Characteristics'!$C:$C,0)))</f>
        <v>0.01</v>
      </c>
      <c r="O1403" s="254" t="str">
        <f>IF(ISBLANK(INDEX('Policy Characteristics'!I:I,MATCH($C1403,'Policy Characteristics'!$C:$C,0))),"",INDEX('Policy Characteristics'!I:I,MATCH($C1403,'Policy Characteristics'!$C:$C,0)))</f>
        <v>% of potential achieved</v>
      </c>
      <c r="P1403" s="254" t="str">
        <f>IF(ISBLANK(INDEX('Policy Characteristics'!J:J,MATCH($C1403,'Policy Characteristics'!$C:$C,0))),"",INDEX('Policy Characteristics'!J:J,MATCH($C1403,'Policy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03" s="254" t="str">
        <f>IF(ISBLANK(INDEX('Policy Characteristics'!K:K,MATCH($C1403,'Policy Characteristics'!$C:$C,0))),"",INDEX('Policy Characteristics'!K:K,MATCH($C1403,'Policy Characteristics'!$C:$C,0)))</f>
        <v/>
      </c>
      <c r="R1403" s="254" t="str">
        <f>IF(ISBLANK(INDEX('Policy Characteristics'!L:L,MATCH($C1403,'Policy Characteristics'!$C:$C,0))),"",INDEX('Policy Characteristics'!L:L,MATCH($C1403,'Policy Characteristics'!$C:$C,0)))</f>
        <v/>
      </c>
    </row>
    <row r="1404" spans="1:18" s="2" customFormat="1" x14ac:dyDescent="0.25">
      <c r="A1404" s="254" t="str">
        <f>IF(ISBLANK(INDEX('Policy Characteristics'!A:A,MATCH($C1404,'Policy Characteristics'!$C:$C,0))),"",INDEX('Policy Characteristics'!A:A,MATCH($C1404,'Policy Characteristics'!$C:$C,0)))</f>
        <v>Industry</v>
      </c>
      <c r="B1404" s="262" t="str">
        <f>IF(ISBLANK(INDEX('Policy Characteristics'!B:B,MATCH($C1404,'Policy Characteristics'!$C:$C,0))),"",INDEX('Policy Characteristics'!B:B,MATCH($C1404,'Policy Characteristics'!$C:$C,0)))</f>
        <v>Feedstock Shifting</v>
      </c>
      <c r="C1404" s="254" t="str">
        <f t="shared" si="70"/>
        <v>Fraction of Feedstock Shifted</v>
      </c>
      <c r="D1404" s="6" t="s">
        <v>3035</v>
      </c>
      <c r="E1404" s="45" t="s">
        <v>2380</v>
      </c>
      <c r="F1404" t="s">
        <v>2997</v>
      </c>
      <c r="G1404" s="45" t="s">
        <v>2386</v>
      </c>
      <c r="H1404" s="47">
        <f t="shared" si="69"/>
        <v>1403</v>
      </c>
      <c r="I1404" s="324" t="s">
        <v>41</v>
      </c>
      <c r="J1404" s="255" t="str">
        <f>IF(ISBLANK(INDEX('Policy Characteristics'!D:D,MATCH($C1404,'Policy Characteristics'!$C:$C,0))),"",INDEX('Policy Characteristics'!D:D,MATCH($C1404,'Policy Characteristics'!$C:$C,0)))</f>
        <v>Feedstock Shifting</v>
      </c>
      <c r="K1404" s="254" t="str">
        <f>IF(ISBLANK(INDEX('Policy Characteristics'!E:E,MATCH($C1404,'Policy Characteristics'!$C:$C,0))),"",INDEX('Policy Characteristics'!E:E,MATCH($C1404,'Policy Characteristics'!$C:$C,0)))</f>
        <v>indst feedstock shifting</v>
      </c>
      <c r="L1404" s="261">
        <f>IF(ISBLANK(INDEX('Policy Characteristics'!F:F,MATCH($C1404,'Policy Characteristics'!$C:$C,0))),"",INDEX('Policy Characteristics'!F:F,MATCH($C1404,'Policy Characteristics'!$C:$C,0)))</f>
        <v>0</v>
      </c>
      <c r="M1404" s="261">
        <f>IF(ISBLANK(INDEX('Policy Characteristics'!G:G,MATCH($C1404,'Policy Characteristics'!$C:$C,0))),"",INDEX('Policy Characteristics'!G:G,MATCH($C1404,'Policy Characteristics'!$C:$C,0)))</f>
        <v>1</v>
      </c>
      <c r="N1404" s="261">
        <f>IF(ISBLANK(INDEX('Policy Characteristics'!H:H,MATCH($C1404,'Policy Characteristics'!$C:$C,0))),"",INDEX('Policy Characteristics'!H:H,MATCH($C1404,'Policy Characteristics'!$C:$C,0)))</f>
        <v>0.01</v>
      </c>
      <c r="O1404" s="254" t="str">
        <f>IF(ISBLANK(INDEX('Policy Characteristics'!I:I,MATCH($C1404,'Policy Characteristics'!$C:$C,0))),"",INDEX('Policy Characteristics'!I:I,MATCH($C1404,'Policy Characteristics'!$C:$C,0)))</f>
        <v>% of potential achieved</v>
      </c>
      <c r="P1404" s="254" t="str">
        <f>IF(ISBLANK(INDEX('Policy Characteristics'!J:J,MATCH($C1404,'Policy Characteristics'!$C:$C,0))),"",INDEX('Policy Characteristics'!J:J,MATCH($C1404,'Policy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04" s="254" t="str">
        <f>IF(ISBLANK(INDEX('Policy Characteristics'!K:K,MATCH($C1404,'Policy Characteristics'!$C:$C,0))),"",INDEX('Policy Characteristics'!K:K,MATCH($C1404,'Policy Characteristics'!$C:$C,0)))</f>
        <v/>
      </c>
      <c r="R1404" s="254" t="str">
        <f>IF(ISBLANK(INDEX('Policy Characteristics'!L:L,MATCH($C1404,'Policy Characteristics'!$C:$C,0))),"",INDEX('Policy Characteristics'!L:L,MATCH($C1404,'Policy Characteristics'!$C:$C,0)))</f>
        <v/>
      </c>
    </row>
    <row r="1405" spans="1:18" s="2" customFormat="1" x14ac:dyDescent="0.25">
      <c r="A1405" s="254" t="str">
        <f>IF(ISBLANK(INDEX('Policy Characteristics'!A:A,MATCH($C1405,'Policy Characteristics'!$C:$C,0))),"",INDEX('Policy Characteristics'!A:A,MATCH($C1405,'Policy Characteristics'!$C:$C,0)))</f>
        <v>Industry</v>
      </c>
      <c r="B1405" s="262" t="str">
        <f>IF(ISBLANK(INDEX('Policy Characteristics'!B:B,MATCH($C1405,'Policy Characteristics'!$C:$C,0))),"",INDEX('Policy Characteristics'!B:B,MATCH($C1405,'Policy Characteristics'!$C:$C,0)))</f>
        <v>Feedstock Shifting</v>
      </c>
      <c r="C1405" s="254" t="str">
        <f t="shared" si="70"/>
        <v>Fraction of Feedstock Shifted</v>
      </c>
      <c r="D1405" s="6" t="s">
        <v>3035</v>
      </c>
      <c r="E1405" s="45" t="s">
        <v>2672</v>
      </c>
      <c r="F1405" t="s">
        <v>2997</v>
      </c>
      <c r="G1405" s="45" t="s">
        <v>2675</v>
      </c>
      <c r="H1405" s="47">
        <f t="shared" si="69"/>
        <v>1404</v>
      </c>
      <c r="I1405" s="324" t="s">
        <v>41</v>
      </c>
      <c r="J1405" s="255" t="str">
        <f>IF(ISBLANK(INDEX('Policy Characteristics'!D:D,MATCH($C1405,'Policy Characteristics'!$C:$C,0))),"",INDEX('Policy Characteristics'!D:D,MATCH($C1405,'Policy Characteristics'!$C:$C,0)))</f>
        <v>Feedstock Shifting</v>
      </c>
      <c r="K1405" s="254" t="str">
        <f>IF(ISBLANK(INDEX('Policy Characteristics'!E:E,MATCH($C1405,'Policy Characteristics'!$C:$C,0))),"",INDEX('Policy Characteristics'!E:E,MATCH($C1405,'Policy Characteristics'!$C:$C,0)))</f>
        <v>indst feedstock shifting</v>
      </c>
      <c r="L1405" s="261">
        <f>IF(ISBLANK(INDEX('Policy Characteristics'!F:F,MATCH($C1405,'Policy Characteristics'!$C:$C,0))),"",INDEX('Policy Characteristics'!F:F,MATCH($C1405,'Policy Characteristics'!$C:$C,0)))</f>
        <v>0</v>
      </c>
      <c r="M1405" s="261">
        <f>IF(ISBLANK(INDEX('Policy Characteristics'!G:G,MATCH($C1405,'Policy Characteristics'!$C:$C,0))),"",INDEX('Policy Characteristics'!G:G,MATCH($C1405,'Policy Characteristics'!$C:$C,0)))</f>
        <v>1</v>
      </c>
      <c r="N1405" s="261">
        <f>IF(ISBLANK(INDEX('Policy Characteristics'!H:H,MATCH($C1405,'Policy Characteristics'!$C:$C,0))),"",INDEX('Policy Characteristics'!H:H,MATCH($C1405,'Policy Characteristics'!$C:$C,0)))</f>
        <v>0.01</v>
      </c>
      <c r="O1405" s="254" t="str">
        <f>IF(ISBLANK(INDEX('Policy Characteristics'!I:I,MATCH($C1405,'Policy Characteristics'!$C:$C,0))),"",INDEX('Policy Characteristics'!I:I,MATCH($C1405,'Policy Characteristics'!$C:$C,0)))</f>
        <v>% of potential achieved</v>
      </c>
      <c r="P1405" s="254" t="str">
        <f>IF(ISBLANK(INDEX('Policy Characteristics'!J:J,MATCH($C1405,'Policy Characteristics'!$C:$C,0))),"",INDEX('Policy Characteristics'!J:J,MATCH($C1405,'Policy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05" s="254" t="str">
        <f>IF(ISBLANK(INDEX('Policy Characteristics'!K:K,MATCH($C1405,'Policy Characteristics'!$C:$C,0))),"",INDEX('Policy Characteristics'!K:K,MATCH($C1405,'Policy Characteristics'!$C:$C,0)))</f>
        <v/>
      </c>
      <c r="R1405" s="254" t="str">
        <f>IF(ISBLANK(INDEX('Policy Characteristics'!L:L,MATCH($C1405,'Policy Characteristics'!$C:$C,0))),"",INDEX('Policy Characteristics'!L:L,MATCH($C1405,'Policy Characteristics'!$C:$C,0)))</f>
        <v/>
      </c>
    </row>
    <row r="1406" spans="1:18" s="2" customFormat="1" x14ac:dyDescent="0.25">
      <c r="A1406" s="254" t="str">
        <f>IF(ISBLANK(INDEX('Policy Characteristics'!A:A,MATCH($C1406,'Policy Characteristics'!$C:$C,0))),"",INDEX('Policy Characteristics'!A:A,MATCH($C1406,'Policy Characteristics'!$C:$C,0)))</f>
        <v>Industry</v>
      </c>
      <c r="B1406" s="262" t="str">
        <f>IF(ISBLANK(INDEX('Policy Characteristics'!B:B,MATCH($C1406,'Policy Characteristics'!$C:$C,0))),"",INDEX('Policy Characteristics'!B:B,MATCH($C1406,'Policy Characteristics'!$C:$C,0)))</f>
        <v>Feedstock Shifting</v>
      </c>
      <c r="C1406" s="254" t="str">
        <f t="shared" si="70"/>
        <v>Fraction of Feedstock Shifted</v>
      </c>
      <c r="D1406" s="6" t="s">
        <v>3035</v>
      </c>
      <c r="E1406" s="45" t="s">
        <v>2673</v>
      </c>
      <c r="F1406" t="s">
        <v>2997</v>
      </c>
      <c r="G1406" s="45" t="s">
        <v>2677</v>
      </c>
      <c r="H1406" s="47">
        <f t="shared" si="69"/>
        <v>1405</v>
      </c>
      <c r="I1406" s="324" t="s">
        <v>41</v>
      </c>
      <c r="J1406" s="255" t="str">
        <f>IF(ISBLANK(INDEX('Policy Characteristics'!D:D,MATCH($C1406,'Policy Characteristics'!$C:$C,0))),"",INDEX('Policy Characteristics'!D:D,MATCH($C1406,'Policy Characteristics'!$C:$C,0)))</f>
        <v>Feedstock Shifting</v>
      </c>
      <c r="K1406" s="254" t="str">
        <f>IF(ISBLANK(INDEX('Policy Characteristics'!E:E,MATCH($C1406,'Policy Characteristics'!$C:$C,0))),"",INDEX('Policy Characteristics'!E:E,MATCH($C1406,'Policy Characteristics'!$C:$C,0)))</f>
        <v>indst feedstock shifting</v>
      </c>
      <c r="L1406" s="261">
        <f>IF(ISBLANK(INDEX('Policy Characteristics'!F:F,MATCH($C1406,'Policy Characteristics'!$C:$C,0))),"",INDEX('Policy Characteristics'!F:F,MATCH($C1406,'Policy Characteristics'!$C:$C,0)))</f>
        <v>0</v>
      </c>
      <c r="M1406" s="261">
        <f>IF(ISBLANK(INDEX('Policy Characteristics'!G:G,MATCH($C1406,'Policy Characteristics'!$C:$C,0))),"",INDEX('Policy Characteristics'!G:G,MATCH($C1406,'Policy Characteristics'!$C:$C,0)))</f>
        <v>1</v>
      </c>
      <c r="N1406" s="261">
        <f>IF(ISBLANK(INDEX('Policy Characteristics'!H:H,MATCH($C1406,'Policy Characteristics'!$C:$C,0))),"",INDEX('Policy Characteristics'!H:H,MATCH($C1406,'Policy Characteristics'!$C:$C,0)))</f>
        <v>0.01</v>
      </c>
      <c r="O1406" s="254" t="str">
        <f>IF(ISBLANK(INDEX('Policy Characteristics'!I:I,MATCH($C1406,'Policy Characteristics'!$C:$C,0))),"",INDEX('Policy Characteristics'!I:I,MATCH($C1406,'Policy Characteristics'!$C:$C,0)))</f>
        <v>% of potential achieved</v>
      </c>
      <c r="P1406" s="254" t="str">
        <f>IF(ISBLANK(INDEX('Policy Characteristics'!J:J,MATCH($C1406,'Policy Characteristics'!$C:$C,0))),"",INDEX('Policy Characteristics'!J:J,MATCH($C1406,'Policy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06" s="254" t="str">
        <f>IF(ISBLANK(INDEX('Policy Characteristics'!K:K,MATCH($C1406,'Policy Characteristics'!$C:$C,0))),"",INDEX('Policy Characteristics'!K:K,MATCH($C1406,'Policy Characteristics'!$C:$C,0)))</f>
        <v/>
      </c>
      <c r="R1406" s="254" t="str">
        <f>IF(ISBLANK(INDEX('Policy Characteristics'!L:L,MATCH($C1406,'Policy Characteristics'!$C:$C,0))),"",INDEX('Policy Characteristics'!L:L,MATCH($C1406,'Policy Characteristics'!$C:$C,0)))</f>
        <v/>
      </c>
    </row>
    <row r="1407" spans="1:18" s="2" customFormat="1" x14ac:dyDescent="0.25">
      <c r="A1407" s="254" t="str">
        <f>IF(ISBLANK(INDEX('Policy Characteristics'!A:A,MATCH($C1407,'Policy Characteristics'!$C:$C,0))),"",INDEX('Policy Characteristics'!A:A,MATCH($C1407,'Policy Characteristics'!$C:$C,0)))</f>
        <v>Industry</v>
      </c>
      <c r="B1407" s="262" t="str">
        <f>IF(ISBLANK(INDEX('Policy Characteristics'!B:B,MATCH($C1407,'Policy Characteristics'!$C:$C,0))),"",INDEX('Policy Characteristics'!B:B,MATCH($C1407,'Policy Characteristics'!$C:$C,0)))</f>
        <v>Feedstock Shifting</v>
      </c>
      <c r="C1407" s="254" t="str">
        <f t="shared" si="70"/>
        <v>Fraction of Feedstock Shifted</v>
      </c>
      <c r="D1407" s="6" t="s">
        <v>3035</v>
      </c>
      <c r="E1407" s="45" t="s">
        <v>2674</v>
      </c>
      <c r="F1407" t="s">
        <v>2997</v>
      </c>
      <c r="G1407" s="45" t="s">
        <v>2678</v>
      </c>
      <c r="H1407" s="47">
        <f t="shared" si="69"/>
        <v>1406</v>
      </c>
      <c r="I1407" s="324" t="s">
        <v>41</v>
      </c>
      <c r="J1407" s="255" t="str">
        <f>IF(ISBLANK(INDEX('Policy Characteristics'!D:D,MATCH($C1407,'Policy Characteristics'!$C:$C,0))),"",INDEX('Policy Characteristics'!D:D,MATCH($C1407,'Policy Characteristics'!$C:$C,0)))</f>
        <v>Feedstock Shifting</v>
      </c>
      <c r="K1407" s="254" t="str">
        <f>IF(ISBLANK(INDEX('Policy Characteristics'!E:E,MATCH($C1407,'Policy Characteristics'!$C:$C,0))),"",INDEX('Policy Characteristics'!E:E,MATCH($C1407,'Policy Characteristics'!$C:$C,0)))</f>
        <v>indst feedstock shifting</v>
      </c>
      <c r="L1407" s="261">
        <f>IF(ISBLANK(INDEX('Policy Characteristics'!F:F,MATCH($C1407,'Policy Characteristics'!$C:$C,0))),"",INDEX('Policy Characteristics'!F:F,MATCH($C1407,'Policy Characteristics'!$C:$C,0)))</f>
        <v>0</v>
      </c>
      <c r="M1407" s="261">
        <f>IF(ISBLANK(INDEX('Policy Characteristics'!G:G,MATCH($C1407,'Policy Characteristics'!$C:$C,0))),"",INDEX('Policy Characteristics'!G:G,MATCH($C1407,'Policy Characteristics'!$C:$C,0)))</f>
        <v>1</v>
      </c>
      <c r="N1407" s="261">
        <f>IF(ISBLANK(INDEX('Policy Characteristics'!H:H,MATCH($C1407,'Policy Characteristics'!$C:$C,0))),"",INDEX('Policy Characteristics'!H:H,MATCH($C1407,'Policy Characteristics'!$C:$C,0)))</f>
        <v>0.01</v>
      </c>
      <c r="O1407" s="254" t="str">
        <f>IF(ISBLANK(INDEX('Policy Characteristics'!I:I,MATCH($C1407,'Policy Characteristics'!$C:$C,0))),"",INDEX('Policy Characteristics'!I:I,MATCH($C1407,'Policy Characteristics'!$C:$C,0)))</f>
        <v>% of potential achieved</v>
      </c>
      <c r="P1407" s="254" t="str">
        <f>IF(ISBLANK(INDEX('Policy Characteristics'!J:J,MATCH($C1407,'Policy Characteristics'!$C:$C,0))),"",INDEX('Policy Characteristics'!J:J,MATCH($C1407,'Policy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07" s="254" t="str">
        <f>IF(ISBLANK(INDEX('Policy Characteristics'!K:K,MATCH($C1407,'Policy Characteristics'!$C:$C,0))),"",INDEX('Policy Characteristics'!K:K,MATCH($C1407,'Policy Characteristics'!$C:$C,0)))</f>
        <v/>
      </c>
      <c r="R1407" s="254" t="str">
        <f>IF(ISBLANK(INDEX('Policy Characteristics'!L:L,MATCH($C1407,'Policy Characteristics'!$C:$C,0))),"",INDEX('Policy Characteristics'!L:L,MATCH($C1407,'Policy Characteristics'!$C:$C,0)))</f>
        <v/>
      </c>
    </row>
    <row r="1408" spans="1:18" s="2" customFormat="1" x14ac:dyDescent="0.25">
      <c r="A1408" s="254" t="str">
        <f>IF(ISBLANK(INDEX('Policy Characteristics'!A:A,MATCH($C1408,'Policy Characteristics'!$C:$C,0))),"",INDEX('Policy Characteristics'!A:A,MATCH($C1408,'Policy Characteristics'!$C:$C,0)))</f>
        <v>Industry</v>
      </c>
      <c r="B1408" s="262" t="str">
        <f>IF(ISBLANK(INDEX('Policy Characteristics'!B:B,MATCH($C1408,'Policy Characteristics'!$C:$C,0))),"",INDEX('Policy Characteristics'!B:B,MATCH($C1408,'Policy Characteristics'!$C:$C,0)))</f>
        <v>Feedstock Shifting</v>
      </c>
      <c r="C1408" s="254" t="str">
        <f t="shared" si="70"/>
        <v>Fraction of Feedstock Shifted</v>
      </c>
      <c r="D1408" s="6" t="s">
        <v>3035</v>
      </c>
      <c r="E1408" s="45" t="s">
        <v>2671</v>
      </c>
      <c r="F1408" t="s">
        <v>2997</v>
      </c>
      <c r="G1408" s="45" t="s">
        <v>2676</v>
      </c>
      <c r="H1408" s="47">
        <f t="shared" si="69"/>
        <v>1407</v>
      </c>
      <c r="I1408" s="324" t="s">
        <v>41</v>
      </c>
      <c r="J1408" s="255" t="str">
        <f>IF(ISBLANK(INDEX('Policy Characteristics'!D:D,MATCH($C1408,'Policy Characteristics'!$C:$C,0))),"",INDEX('Policy Characteristics'!D:D,MATCH($C1408,'Policy Characteristics'!$C:$C,0)))</f>
        <v>Feedstock Shifting</v>
      </c>
      <c r="K1408" s="254" t="str">
        <f>IF(ISBLANK(INDEX('Policy Characteristics'!E:E,MATCH($C1408,'Policy Characteristics'!$C:$C,0))),"",INDEX('Policy Characteristics'!E:E,MATCH($C1408,'Policy Characteristics'!$C:$C,0)))</f>
        <v>indst feedstock shifting</v>
      </c>
      <c r="L1408" s="261">
        <f>IF(ISBLANK(INDEX('Policy Characteristics'!F:F,MATCH($C1408,'Policy Characteristics'!$C:$C,0))),"",INDEX('Policy Characteristics'!F:F,MATCH($C1408,'Policy Characteristics'!$C:$C,0)))</f>
        <v>0</v>
      </c>
      <c r="M1408" s="261">
        <f>IF(ISBLANK(INDEX('Policy Characteristics'!G:G,MATCH($C1408,'Policy Characteristics'!$C:$C,0))),"",INDEX('Policy Characteristics'!G:G,MATCH($C1408,'Policy Characteristics'!$C:$C,0)))</f>
        <v>1</v>
      </c>
      <c r="N1408" s="261">
        <f>IF(ISBLANK(INDEX('Policy Characteristics'!H:H,MATCH($C1408,'Policy Characteristics'!$C:$C,0))),"",INDEX('Policy Characteristics'!H:H,MATCH($C1408,'Policy Characteristics'!$C:$C,0)))</f>
        <v>0.01</v>
      </c>
      <c r="O1408" s="254" t="str">
        <f>IF(ISBLANK(INDEX('Policy Characteristics'!I:I,MATCH($C1408,'Policy Characteristics'!$C:$C,0))),"",INDEX('Policy Characteristics'!I:I,MATCH($C1408,'Policy Characteristics'!$C:$C,0)))</f>
        <v>% of potential achieved</v>
      </c>
      <c r="P1408" s="254" t="str">
        <f>IF(ISBLANK(INDEX('Policy Characteristics'!J:J,MATCH($C1408,'Policy Characteristics'!$C:$C,0))),"",INDEX('Policy Characteristics'!J:J,MATCH($C1408,'Policy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08" s="254" t="str">
        <f>IF(ISBLANK(INDEX('Policy Characteristics'!K:K,MATCH($C1408,'Policy Characteristics'!$C:$C,0))),"",INDEX('Policy Characteristics'!K:K,MATCH($C1408,'Policy Characteristics'!$C:$C,0)))</f>
        <v/>
      </c>
      <c r="R1408" s="254" t="str">
        <f>IF(ISBLANK(INDEX('Policy Characteristics'!L:L,MATCH($C1408,'Policy Characteristics'!$C:$C,0))),"",INDEX('Policy Characteristics'!L:L,MATCH($C1408,'Policy Characteristics'!$C:$C,0)))</f>
        <v/>
      </c>
    </row>
    <row r="1409" spans="1:18" s="2" customFormat="1" x14ac:dyDescent="0.25">
      <c r="A1409" s="254" t="str">
        <f>IF(ISBLANK(INDEX('Policy Characteristics'!A:A,MATCH($C1409,'Policy Characteristics'!$C:$C,0))),"",INDEX('Policy Characteristics'!A:A,MATCH($C1409,'Policy Characteristics'!$C:$C,0)))</f>
        <v>Industry</v>
      </c>
      <c r="B1409" s="262" t="str">
        <f>IF(ISBLANK(INDEX('Policy Characteristics'!B:B,MATCH($C1409,'Policy Characteristics'!$C:$C,0))),"",INDEX('Policy Characteristics'!B:B,MATCH($C1409,'Policy Characteristics'!$C:$C,0)))</f>
        <v>Feedstock Shifting</v>
      </c>
      <c r="C1409" s="254" t="str">
        <f t="shared" si="70"/>
        <v>Fraction of Feedstock Shifted</v>
      </c>
      <c r="D1409" s="6" t="s">
        <v>3036</v>
      </c>
      <c r="E1409" s="45" t="s">
        <v>2375</v>
      </c>
      <c r="F1409" t="s">
        <v>2998</v>
      </c>
      <c r="G1409" s="45" t="s">
        <v>2381</v>
      </c>
      <c r="H1409" s="47">
        <f t="shared" si="69"/>
        <v>1408</v>
      </c>
      <c r="I1409" s="324" t="s">
        <v>41</v>
      </c>
      <c r="J1409" s="255" t="str">
        <f>IF(ISBLANK(INDEX('Policy Characteristics'!D:D,MATCH($C1409,'Policy Characteristics'!$C:$C,0))),"",INDEX('Policy Characteristics'!D:D,MATCH($C1409,'Policy Characteristics'!$C:$C,0)))</f>
        <v>Feedstock Shifting</v>
      </c>
      <c r="K1409" s="254" t="str">
        <f>IF(ISBLANK(INDEX('Policy Characteristics'!E:E,MATCH($C1409,'Policy Characteristics'!$C:$C,0))),"",INDEX('Policy Characteristics'!E:E,MATCH($C1409,'Policy Characteristics'!$C:$C,0)))</f>
        <v>indst feedstock shifting</v>
      </c>
      <c r="L1409" s="261">
        <f>IF(ISBLANK(INDEX('Policy Characteristics'!F:F,MATCH($C1409,'Policy Characteristics'!$C:$C,0))),"",INDEX('Policy Characteristics'!F:F,MATCH($C1409,'Policy Characteristics'!$C:$C,0)))</f>
        <v>0</v>
      </c>
      <c r="M1409" s="261">
        <f>IF(ISBLANK(INDEX('Policy Characteristics'!G:G,MATCH($C1409,'Policy Characteristics'!$C:$C,0))),"",INDEX('Policy Characteristics'!G:G,MATCH($C1409,'Policy Characteristics'!$C:$C,0)))</f>
        <v>1</v>
      </c>
      <c r="N1409" s="261">
        <f>IF(ISBLANK(INDEX('Policy Characteristics'!H:H,MATCH($C1409,'Policy Characteristics'!$C:$C,0))),"",INDEX('Policy Characteristics'!H:H,MATCH($C1409,'Policy Characteristics'!$C:$C,0)))</f>
        <v>0.01</v>
      </c>
      <c r="O1409" s="254" t="str">
        <f>IF(ISBLANK(INDEX('Policy Characteristics'!I:I,MATCH($C1409,'Policy Characteristics'!$C:$C,0))),"",INDEX('Policy Characteristics'!I:I,MATCH($C1409,'Policy Characteristics'!$C:$C,0)))</f>
        <v>% of potential achieved</v>
      </c>
      <c r="P1409" s="254" t="str">
        <f>IF(ISBLANK(INDEX('Policy Characteristics'!J:J,MATCH($C1409,'Policy Characteristics'!$C:$C,0))),"",INDEX('Policy Characteristics'!J:J,MATCH($C1409,'Policy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09" s="254" t="str">
        <f>IF(ISBLANK(INDEX('Policy Characteristics'!K:K,MATCH($C1409,'Policy Characteristics'!$C:$C,0))),"",INDEX('Policy Characteristics'!K:K,MATCH($C1409,'Policy Characteristics'!$C:$C,0)))</f>
        <v/>
      </c>
      <c r="R1409" s="254" t="str">
        <f>IF(ISBLANK(INDEX('Policy Characteristics'!L:L,MATCH($C1409,'Policy Characteristics'!$C:$C,0))),"",INDEX('Policy Characteristics'!L:L,MATCH($C1409,'Policy Characteristics'!$C:$C,0)))</f>
        <v/>
      </c>
    </row>
    <row r="1410" spans="1:18" s="2" customFormat="1" x14ac:dyDescent="0.25">
      <c r="A1410" s="254" t="str">
        <f>IF(ISBLANK(INDEX('Policy Characteristics'!A:A,MATCH($C1410,'Policy Characteristics'!$C:$C,0))),"",INDEX('Policy Characteristics'!A:A,MATCH($C1410,'Policy Characteristics'!$C:$C,0)))</f>
        <v>Industry</v>
      </c>
      <c r="B1410" s="262" t="str">
        <f>IF(ISBLANK(INDEX('Policy Characteristics'!B:B,MATCH($C1410,'Policy Characteristics'!$C:$C,0))),"",INDEX('Policy Characteristics'!B:B,MATCH($C1410,'Policy Characteristics'!$C:$C,0)))</f>
        <v>Feedstock Shifting</v>
      </c>
      <c r="C1410" s="254" t="str">
        <f t="shared" si="70"/>
        <v>Fraction of Feedstock Shifted</v>
      </c>
      <c r="D1410" s="6" t="s">
        <v>3036</v>
      </c>
      <c r="E1410" s="45" t="s">
        <v>2376</v>
      </c>
      <c r="F1410" t="s">
        <v>2998</v>
      </c>
      <c r="G1410" s="45" t="s">
        <v>2384</v>
      </c>
      <c r="H1410" s="47">
        <f t="shared" si="69"/>
        <v>1409</v>
      </c>
      <c r="I1410" s="324" t="s">
        <v>41</v>
      </c>
      <c r="J1410" s="255" t="str">
        <f>IF(ISBLANK(INDEX('Policy Characteristics'!D:D,MATCH($C1410,'Policy Characteristics'!$C:$C,0))),"",INDEX('Policy Characteristics'!D:D,MATCH($C1410,'Policy Characteristics'!$C:$C,0)))</f>
        <v>Feedstock Shifting</v>
      </c>
      <c r="K1410" s="254" t="str">
        <f>IF(ISBLANK(INDEX('Policy Characteristics'!E:E,MATCH($C1410,'Policy Characteristics'!$C:$C,0))),"",INDEX('Policy Characteristics'!E:E,MATCH($C1410,'Policy Characteristics'!$C:$C,0)))</f>
        <v>indst feedstock shifting</v>
      </c>
      <c r="L1410" s="261">
        <f>IF(ISBLANK(INDEX('Policy Characteristics'!F:F,MATCH($C1410,'Policy Characteristics'!$C:$C,0))),"",INDEX('Policy Characteristics'!F:F,MATCH($C1410,'Policy Characteristics'!$C:$C,0)))</f>
        <v>0</v>
      </c>
      <c r="M1410" s="261">
        <f>IF(ISBLANK(INDEX('Policy Characteristics'!G:G,MATCH($C1410,'Policy Characteristics'!$C:$C,0))),"",INDEX('Policy Characteristics'!G:G,MATCH($C1410,'Policy Characteristics'!$C:$C,0)))</f>
        <v>1</v>
      </c>
      <c r="N1410" s="261">
        <f>IF(ISBLANK(INDEX('Policy Characteristics'!H:H,MATCH($C1410,'Policy Characteristics'!$C:$C,0))),"",INDEX('Policy Characteristics'!H:H,MATCH($C1410,'Policy Characteristics'!$C:$C,0)))</f>
        <v>0.01</v>
      </c>
      <c r="O1410" s="254" t="str">
        <f>IF(ISBLANK(INDEX('Policy Characteristics'!I:I,MATCH($C1410,'Policy Characteristics'!$C:$C,0))),"",INDEX('Policy Characteristics'!I:I,MATCH($C1410,'Policy Characteristics'!$C:$C,0)))</f>
        <v>% of potential achieved</v>
      </c>
      <c r="P1410" s="254" t="str">
        <f>IF(ISBLANK(INDEX('Policy Characteristics'!J:J,MATCH($C1410,'Policy Characteristics'!$C:$C,0))),"",INDEX('Policy Characteristics'!J:J,MATCH($C1410,'Policy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10" s="254" t="str">
        <f>IF(ISBLANK(INDEX('Policy Characteristics'!K:K,MATCH($C1410,'Policy Characteristics'!$C:$C,0))),"",INDEX('Policy Characteristics'!K:K,MATCH($C1410,'Policy Characteristics'!$C:$C,0)))</f>
        <v/>
      </c>
      <c r="R1410" s="254" t="str">
        <f>IF(ISBLANK(INDEX('Policy Characteristics'!L:L,MATCH($C1410,'Policy Characteristics'!$C:$C,0))),"",INDEX('Policy Characteristics'!L:L,MATCH($C1410,'Policy Characteristics'!$C:$C,0)))</f>
        <v/>
      </c>
    </row>
    <row r="1411" spans="1:18" s="2" customFormat="1" x14ac:dyDescent="0.25">
      <c r="A1411" s="254" t="str">
        <f>IF(ISBLANK(INDEX('Policy Characteristics'!A:A,MATCH($C1411,'Policy Characteristics'!$C:$C,0))),"",INDEX('Policy Characteristics'!A:A,MATCH($C1411,'Policy Characteristics'!$C:$C,0)))</f>
        <v>Industry</v>
      </c>
      <c r="B1411" s="262" t="str">
        <f>IF(ISBLANK(INDEX('Policy Characteristics'!B:B,MATCH($C1411,'Policy Characteristics'!$C:$C,0))),"",INDEX('Policy Characteristics'!B:B,MATCH($C1411,'Policy Characteristics'!$C:$C,0)))</f>
        <v>Feedstock Shifting</v>
      </c>
      <c r="C1411" s="254" t="str">
        <f t="shared" si="70"/>
        <v>Fraction of Feedstock Shifted</v>
      </c>
      <c r="D1411" s="6" t="s">
        <v>3036</v>
      </c>
      <c r="E1411" s="45" t="s">
        <v>2377</v>
      </c>
      <c r="F1411" t="s">
        <v>2998</v>
      </c>
      <c r="G1411" s="45" t="s">
        <v>2385</v>
      </c>
      <c r="H1411" s="47">
        <f t="shared" ref="H1411:H1474" si="71">H1410+1</f>
        <v>1410</v>
      </c>
      <c r="I1411" s="324" t="s">
        <v>41</v>
      </c>
      <c r="J1411" s="255" t="str">
        <f>IF(ISBLANK(INDEX('Policy Characteristics'!D:D,MATCH($C1411,'Policy Characteristics'!$C:$C,0))),"",INDEX('Policy Characteristics'!D:D,MATCH($C1411,'Policy Characteristics'!$C:$C,0)))</f>
        <v>Feedstock Shifting</v>
      </c>
      <c r="K1411" s="254" t="str">
        <f>IF(ISBLANK(INDEX('Policy Characteristics'!E:E,MATCH($C1411,'Policy Characteristics'!$C:$C,0))),"",INDEX('Policy Characteristics'!E:E,MATCH($C1411,'Policy Characteristics'!$C:$C,0)))</f>
        <v>indst feedstock shifting</v>
      </c>
      <c r="L1411" s="261">
        <f>IF(ISBLANK(INDEX('Policy Characteristics'!F:F,MATCH($C1411,'Policy Characteristics'!$C:$C,0))),"",INDEX('Policy Characteristics'!F:F,MATCH($C1411,'Policy Characteristics'!$C:$C,0)))</f>
        <v>0</v>
      </c>
      <c r="M1411" s="261">
        <f>IF(ISBLANK(INDEX('Policy Characteristics'!G:G,MATCH($C1411,'Policy Characteristics'!$C:$C,0))),"",INDEX('Policy Characteristics'!G:G,MATCH($C1411,'Policy Characteristics'!$C:$C,0)))</f>
        <v>1</v>
      </c>
      <c r="N1411" s="261">
        <f>IF(ISBLANK(INDEX('Policy Characteristics'!H:H,MATCH($C1411,'Policy Characteristics'!$C:$C,0))),"",INDEX('Policy Characteristics'!H:H,MATCH($C1411,'Policy Characteristics'!$C:$C,0)))</f>
        <v>0.01</v>
      </c>
      <c r="O1411" s="254" t="str">
        <f>IF(ISBLANK(INDEX('Policy Characteristics'!I:I,MATCH($C1411,'Policy Characteristics'!$C:$C,0))),"",INDEX('Policy Characteristics'!I:I,MATCH($C1411,'Policy Characteristics'!$C:$C,0)))</f>
        <v>% of potential achieved</v>
      </c>
      <c r="P1411" s="254" t="str">
        <f>IF(ISBLANK(INDEX('Policy Characteristics'!J:J,MATCH($C1411,'Policy Characteristics'!$C:$C,0))),"",INDEX('Policy Characteristics'!J:J,MATCH($C1411,'Policy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11" s="254" t="str">
        <f>IF(ISBLANK(INDEX('Policy Characteristics'!K:K,MATCH($C1411,'Policy Characteristics'!$C:$C,0))),"",INDEX('Policy Characteristics'!K:K,MATCH($C1411,'Policy Characteristics'!$C:$C,0)))</f>
        <v/>
      </c>
      <c r="R1411" s="254" t="str">
        <f>IF(ISBLANK(INDEX('Policy Characteristics'!L:L,MATCH($C1411,'Policy Characteristics'!$C:$C,0))),"",INDEX('Policy Characteristics'!L:L,MATCH($C1411,'Policy Characteristics'!$C:$C,0)))</f>
        <v/>
      </c>
    </row>
    <row r="1412" spans="1:18" s="2" customFormat="1" x14ac:dyDescent="0.25">
      <c r="A1412" s="254" t="str">
        <f>IF(ISBLANK(INDEX('Policy Characteristics'!A:A,MATCH($C1412,'Policy Characteristics'!$C:$C,0))),"",INDEX('Policy Characteristics'!A:A,MATCH($C1412,'Policy Characteristics'!$C:$C,0)))</f>
        <v>Industry</v>
      </c>
      <c r="B1412" s="262" t="str">
        <f>IF(ISBLANK(INDEX('Policy Characteristics'!B:B,MATCH($C1412,'Policy Characteristics'!$C:$C,0))),"",INDEX('Policy Characteristics'!B:B,MATCH($C1412,'Policy Characteristics'!$C:$C,0)))</f>
        <v>Feedstock Shifting</v>
      </c>
      <c r="C1412" s="254" t="str">
        <f t="shared" si="70"/>
        <v>Fraction of Feedstock Shifted</v>
      </c>
      <c r="D1412" s="6" t="s">
        <v>3036</v>
      </c>
      <c r="E1412" s="45" t="s">
        <v>2378</v>
      </c>
      <c r="F1412" t="s">
        <v>2998</v>
      </c>
      <c r="G1412" s="45" t="s">
        <v>2382</v>
      </c>
      <c r="H1412" s="47">
        <f t="shared" si="71"/>
        <v>1411</v>
      </c>
      <c r="I1412" s="324" t="s">
        <v>41</v>
      </c>
      <c r="J1412" s="255" t="str">
        <f>IF(ISBLANK(INDEX('Policy Characteristics'!D:D,MATCH($C1412,'Policy Characteristics'!$C:$C,0))),"",INDEX('Policy Characteristics'!D:D,MATCH($C1412,'Policy Characteristics'!$C:$C,0)))</f>
        <v>Feedstock Shifting</v>
      </c>
      <c r="K1412" s="254" t="str">
        <f>IF(ISBLANK(INDEX('Policy Characteristics'!E:E,MATCH($C1412,'Policy Characteristics'!$C:$C,0))),"",INDEX('Policy Characteristics'!E:E,MATCH($C1412,'Policy Characteristics'!$C:$C,0)))</f>
        <v>indst feedstock shifting</v>
      </c>
      <c r="L1412" s="261">
        <f>IF(ISBLANK(INDEX('Policy Characteristics'!F:F,MATCH($C1412,'Policy Characteristics'!$C:$C,0))),"",INDEX('Policy Characteristics'!F:F,MATCH($C1412,'Policy Characteristics'!$C:$C,0)))</f>
        <v>0</v>
      </c>
      <c r="M1412" s="261">
        <f>IF(ISBLANK(INDEX('Policy Characteristics'!G:G,MATCH($C1412,'Policy Characteristics'!$C:$C,0))),"",INDEX('Policy Characteristics'!G:G,MATCH($C1412,'Policy Characteristics'!$C:$C,0)))</f>
        <v>1</v>
      </c>
      <c r="N1412" s="261">
        <f>IF(ISBLANK(INDEX('Policy Characteristics'!H:H,MATCH($C1412,'Policy Characteristics'!$C:$C,0))),"",INDEX('Policy Characteristics'!H:H,MATCH($C1412,'Policy Characteristics'!$C:$C,0)))</f>
        <v>0.01</v>
      </c>
      <c r="O1412" s="254" t="str">
        <f>IF(ISBLANK(INDEX('Policy Characteristics'!I:I,MATCH($C1412,'Policy Characteristics'!$C:$C,0))),"",INDEX('Policy Characteristics'!I:I,MATCH($C1412,'Policy Characteristics'!$C:$C,0)))</f>
        <v>% of potential achieved</v>
      </c>
      <c r="P1412" s="254" t="str">
        <f>IF(ISBLANK(INDEX('Policy Characteristics'!J:J,MATCH($C1412,'Policy Characteristics'!$C:$C,0))),"",INDEX('Policy Characteristics'!J:J,MATCH($C1412,'Policy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12" s="254" t="str">
        <f>IF(ISBLANK(INDEX('Policy Characteristics'!K:K,MATCH($C1412,'Policy Characteristics'!$C:$C,0))),"",INDEX('Policy Characteristics'!K:K,MATCH($C1412,'Policy Characteristics'!$C:$C,0)))</f>
        <v/>
      </c>
      <c r="R1412" s="254" t="str">
        <f>IF(ISBLANK(INDEX('Policy Characteristics'!L:L,MATCH($C1412,'Policy Characteristics'!$C:$C,0))),"",INDEX('Policy Characteristics'!L:L,MATCH($C1412,'Policy Characteristics'!$C:$C,0)))</f>
        <v/>
      </c>
    </row>
    <row r="1413" spans="1:18" s="2" customFormat="1" x14ac:dyDescent="0.25">
      <c r="A1413" s="254" t="str">
        <f>IF(ISBLANK(INDEX('Policy Characteristics'!A:A,MATCH($C1413,'Policy Characteristics'!$C:$C,0))),"",INDEX('Policy Characteristics'!A:A,MATCH($C1413,'Policy Characteristics'!$C:$C,0)))</f>
        <v>Industry</v>
      </c>
      <c r="B1413" s="262" t="str">
        <f>IF(ISBLANK(INDEX('Policy Characteristics'!B:B,MATCH($C1413,'Policy Characteristics'!$C:$C,0))),"",INDEX('Policy Characteristics'!B:B,MATCH($C1413,'Policy Characteristics'!$C:$C,0)))</f>
        <v>Feedstock Shifting</v>
      </c>
      <c r="C1413" s="254" t="str">
        <f t="shared" si="70"/>
        <v>Fraction of Feedstock Shifted</v>
      </c>
      <c r="D1413" s="6" t="s">
        <v>3036</v>
      </c>
      <c r="E1413" s="45" t="s">
        <v>2379</v>
      </c>
      <c r="F1413" t="s">
        <v>2998</v>
      </c>
      <c r="G1413" s="45" t="s">
        <v>2383</v>
      </c>
      <c r="H1413" s="47">
        <f t="shared" si="71"/>
        <v>1412</v>
      </c>
      <c r="I1413" s="324" t="s">
        <v>41</v>
      </c>
      <c r="J1413" s="255" t="str">
        <f>IF(ISBLANK(INDEX('Policy Characteristics'!D:D,MATCH($C1413,'Policy Characteristics'!$C:$C,0))),"",INDEX('Policy Characteristics'!D:D,MATCH($C1413,'Policy Characteristics'!$C:$C,0)))</f>
        <v>Feedstock Shifting</v>
      </c>
      <c r="K1413" s="254" t="str">
        <f>IF(ISBLANK(INDEX('Policy Characteristics'!E:E,MATCH($C1413,'Policy Characteristics'!$C:$C,0))),"",INDEX('Policy Characteristics'!E:E,MATCH($C1413,'Policy Characteristics'!$C:$C,0)))</f>
        <v>indst feedstock shifting</v>
      </c>
      <c r="L1413" s="261">
        <f>IF(ISBLANK(INDEX('Policy Characteristics'!F:F,MATCH($C1413,'Policy Characteristics'!$C:$C,0))),"",INDEX('Policy Characteristics'!F:F,MATCH($C1413,'Policy Characteristics'!$C:$C,0)))</f>
        <v>0</v>
      </c>
      <c r="M1413" s="261">
        <f>IF(ISBLANK(INDEX('Policy Characteristics'!G:G,MATCH($C1413,'Policy Characteristics'!$C:$C,0))),"",INDEX('Policy Characteristics'!G:G,MATCH($C1413,'Policy Characteristics'!$C:$C,0)))</f>
        <v>1</v>
      </c>
      <c r="N1413" s="261">
        <f>IF(ISBLANK(INDEX('Policy Characteristics'!H:H,MATCH($C1413,'Policy Characteristics'!$C:$C,0))),"",INDEX('Policy Characteristics'!H:H,MATCH($C1413,'Policy Characteristics'!$C:$C,0)))</f>
        <v>0.01</v>
      </c>
      <c r="O1413" s="254" t="str">
        <f>IF(ISBLANK(INDEX('Policy Characteristics'!I:I,MATCH($C1413,'Policy Characteristics'!$C:$C,0))),"",INDEX('Policy Characteristics'!I:I,MATCH($C1413,'Policy Characteristics'!$C:$C,0)))</f>
        <v>% of potential achieved</v>
      </c>
      <c r="P1413" s="254" t="str">
        <f>IF(ISBLANK(INDEX('Policy Characteristics'!J:J,MATCH($C1413,'Policy Characteristics'!$C:$C,0))),"",INDEX('Policy Characteristics'!J:J,MATCH($C1413,'Policy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13" s="254" t="str">
        <f>IF(ISBLANK(INDEX('Policy Characteristics'!K:K,MATCH($C1413,'Policy Characteristics'!$C:$C,0))),"",INDEX('Policy Characteristics'!K:K,MATCH($C1413,'Policy Characteristics'!$C:$C,0)))</f>
        <v/>
      </c>
      <c r="R1413" s="254" t="str">
        <f>IF(ISBLANK(INDEX('Policy Characteristics'!L:L,MATCH($C1413,'Policy Characteristics'!$C:$C,0))),"",INDEX('Policy Characteristics'!L:L,MATCH($C1413,'Policy Characteristics'!$C:$C,0)))</f>
        <v/>
      </c>
    </row>
    <row r="1414" spans="1:18" s="2" customFormat="1" x14ac:dyDescent="0.25">
      <c r="A1414" s="254" t="str">
        <f>IF(ISBLANK(INDEX('Policy Characteristics'!A:A,MATCH($C1414,'Policy Characteristics'!$C:$C,0))),"",INDEX('Policy Characteristics'!A:A,MATCH($C1414,'Policy Characteristics'!$C:$C,0)))</f>
        <v>Industry</v>
      </c>
      <c r="B1414" s="262" t="str">
        <f>IF(ISBLANK(INDEX('Policy Characteristics'!B:B,MATCH($C1414,'Policy Characteristics'!$C:$C,0))),"",INDEX('Policy Characteristics'!B:B,MATCH($C1414,'Policy Characteristics'!$C:$C,0)))</f>
        <v>Feedstock Shifting</v>
      </c>
      <c r="C1414" s="254" t="str">
        <f t="shared" si="70"/>
        <v>Fraction of Feedstock Shifted</v>
      </c>
      <c r="D1414" s="6" t="s">
        <v>3036</v>
      </c>
      <c r="E1414" s="45" t="s">
        <v>2380</v>
      </c>
      <c r="F1414" t="s">
        <v>2998</v>
      </c>
      <c r="G1414" s="45" t="s">
        <v>2386</v>
      </c>
      <c r="H1414" s="47">
        <f t="shared" si="71"/>
        <v>1413</v>
      </c>
      <c r="I1414" s="324" t="s">
        <v>41</v>
      </c>
      <c r="J1414" s="255" t="str">
        <f>IF(ISBLANK(INDEX('Policy Characteristics'!D:D,MATCH($C1414,'Policy Characteristics'!$C:$C,0))),"",INDEX('Policy Characteristics'!D:D,MATCH($C1414,'Policy Characteristics'!$C:$C,0)))</f>
        <v>Feedstock Shifting</v>
      </c>
      <c r="K1414" s="254" t="str">
        <f>IF(ISBLANK(INDEX('Policy Characteristics'!E:E,MATCH($C1414,'Policy Characteristics'!$C:$C,0))),"",INDEX('Policy Characteristics'!E:E,MATCH($C1414,'Policy Characteristics'!$C:$C,0)))</f>
        <v>indst feedstock shifting</v>
      </c>
      <c r="L1414" s="261">
        <f>IF(ISBLANK(INDEX('Policy Characteristics'!F:F,MATCH($C1414,'Policy Characteristics'!$C:$C,0))),"",INDEX('Policy Characteristics'!F:F,MATCH($C1414,'Policy Characteristics'!$C:$C,0)))</f>
        <v>0</v>
      </c>
      <c r="M1414" s="261">
        <f>IF(ISBLANK(INDEX('Policy Characteristics'!G:G,MATCH($C1414,'Policy Characteristics'!$C:$C,0))),"",INDEX('Policy Characteristics'!G:G,MATCH($C1414,'Policy Characteristics'!$C:$C,0)))</f>
        <v>1</v>
      </c>
      <c r="N1414" s="261">
        <f>IF(ISBLANK(INDEX('Policy Characteristics'!H:H,MATCH($C1414,'Policy Characteristics'!$C:$C,0))),"",INDEX('Policy Characteristics'!H:H,MATCH($C1414,'Policy Characteristics'!$C:$C,0)))</f>
        <v>0.01</v>
      </c>
      <c r="O1414" s="254" t="str">
        <f>IF(ISBLANK(INDEX('Policy Characteristics'!I:I,MATCH($C1414,'Policy Characteristics'!$C:$C,0))),"",INDEX('Policy Characteristics'!I:I,MATCH($C1414,'Policy Characteristics'!$C:$C,0)))</f>
        <v>% of potential achieved</v>
      </c>
      <c r="P1414" s="254" t="str">
        <f>IF(ISBLANK(INDEX('Policy Characteristics'!J:J,MATCH($C1414,'Policy Characteristics'!$C:$C,0))),"",INDEX('Policy Characteristics'!J:J,MATCH($C1414,'Policy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14" s="254" t="str">
        <f>IF(ISBLANK(INDEX('Policy Characteristics'!K:K,MATCH($C1414,'Policy Characteristics'!$C:$C,0))),"",INDEX('Policy Characteristics'!K:K,MATCH($C1414,'Policy Characteristics'!$C:$C,0)))</f>
        <v/>
      </c>
      <c r="R1414" s="254" t="str">
        <f>IF(ISBLANK(INDEX('Policy Characteristics'!L:L,MATCH($C1414,'Policy Characteristics'!$C:$C,0))),"",INDEX('Policy Characteristics'!L:L,MATCH($C1414,'Policy Characteristics'!$C:$C,0)))</f>
        <v/>
      </c>
    </row>
    <row r="1415" spans="1:18" s="2" customFormat="1" x14ac:dyDescent="0.25">
      <c r="A1415" s="254" t="str">
        <f>IF(ISBLANK(INDEX('Policy Characteristics'!A:A,MATCH($C1415,'Policy Characteristics'!$C:$C,0))),"",INDEX('Policy Characteristics'!A:A,MATCH($C1415,'Policy Characteristics'!$C:$C,0)))</f>
        <v>Industry</v>
      </c>
      <c r="B1415" s="262" t="str">
        <f>IF(ISBLANK(INDEX('Policy Characteristics'!B:B,MATCH($C1415,'Policy Characteristics'!$C:$C,0))),"",INDEX('Policy Characteristics'!B:B,MATCH($C1415,'Policy Characteristics'!$C:$C,0)))</f>
        <v>Feedstock Shifting</v>
      </c>
      <c r="C1415" s="254" t="str">
        <f t="shared" si="70"/>
        <v>Fraction of Feedstock Shifted</v>
      </c>
      <c r="D1415" s="6" t="s">
        <v>3036</v>
      </c>
      <c r="E1415" s="45" t="s">
        <v>2672</v>
      </c>
      <c r="F1415" t="s">
        <v>2998</v>
      </c>
      <c r="G1415" s="45" t="s">
        <v>2675</v>
      </c>
      <c r="H1415" s="47">
        <f t="shared" si="71"/>
        <v>1414</v>
      </c>
      <c r="I1415" s="324" t="s">
        <v>41</v>
      </c>
      <c r="J1415" s="255" t="str">
        <f>IF(ISBLANK(INDEX('Policy Characteristics'!D:D,MATCH($C1415,'Policy Characteristics'!$C:$C,0))),"",INDEX('Policy Characteristics'!D:D,MATCH($C1415,'Policy Characteristics'!$C:$C,0)))</f>
        <v>Feedstock Shifting</v>
      </c>
      <c r="K1415" s="254" t="str">
        <f>IF(ISBLANK(INDEX('Policy Characteristics'!E:E,MATCH($C1415,'Policy Characteristics'!$C:$C,0))),"",INDEX('Policy Characteristics'!E:E,MATCH($C1415,'Policy Characteristics'!$C:$C,0)))</f>
        <v>indst feedstock shifting</v>
      </c>
      <c r="L1415" s="261">
        <f>IF(ISBLANK(INDEX('Policy Characteristics'!F:F,MATCH($C1415,'Policy Characteristics'!$C:$C,0))),"",INDEX('Policy Characteristics'!F:F,MATCH($C1415,'Policy Characteristics'!$C:$C,0)))</f>
        <v>0</v>
      </c>
      <c r="M1415" s="261">
        <f>IF(ISBLANK(INDEX('Policy Characteristics'!G:G,MATCH($C1415,'Policy Characteristics'!$C:$C,0))),"",INDEX('Policy Characteristics'!G:G,MATCH($C1415,'Policy Characteristics'!$C:$C,0)))</f>
        <v>1</v>
      </c>
      <c r="N1415" s="261">
        <f>IF(ISBLANK(INDEX('Policy Characteristics'!H:H,MATCH($C1415,'Policy Characteristics'!$C:$C,0))),"",INDEX('Policy Characteristics'!H:H,MATCH($C1415,'Policy Characteristics'!$C:$C,0)))</f>
        <v>0.01</v>
      </c>
      <c r="O1415" s="254" t="str">
        <f>IF(ISBLANK(INDEX('Policy Characteristics'!I:I,MATCH($C1415,'Policy Characteristics'!$C:$C,0))),"",INDEX('Policy Characteristics'!I:I,MATCH($C1415,'Policy Characteristics'!$C:$C,0)))</f>
        <v>% of potential achieved</v>
      </c>
      <c r="P1415" s="254" t="str">
        <f>IF(ISBLANK(INDEX('Policy Characteristics'!J:J,MATCH($C1415,'Policy Characteristics'!$C:$C,0))),"",INDEX('Policy Characteristics'!J:J,MATCH($C1415,'Policy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15" s="254" t="str">
        <f>IF(ISBLANK(INDEX('Policy Characteristics'!K:K,MATCH($C1415,'Policy Characteristics'!$C:$C,0))),"",INDEX('Policy Characteristics'!K:K,MATCH($C1415,'Policy Characteristics'!$C:$C,0)))</f>
        <v/>
      </c>
      <c r="R1415" s="254" t="str">
        <f>IF(ISBLANK(INDEX('Policy Characteristics'!L:L,MATCH($C1415,'Policy Characteristics'!$C:$C,0))),"",INDEX('Policy Characteristics'!L:L,MATCH($C1415,'Policy Characteristics'!$C:$C,0)))</f>
        <v/>
      </c>
    </row>
    <row r="1416" spans="1:18" s="2" customFormat="1" x14ac:dyDescent="0.25">
      <c r="A1416" s="254" t="str">
        <f>IF(ISBLANK(INDEX('Policy Characteristics'!A:A,MATCH($C1416,'Policy Characteristics'!$C:$C,0))),"",INDEX('Policy Characteristics'!A:A,MATCH($C1416,'Policy Characteristics'!$C:$C,0)))</f>
        <v>Industry</v>
      </c>
      <c r="B1416" s="262" t="str">
        <f>IF(ISBLANK(INDEX('Policy Characteristics'!B:B,MATCH($C1416,'Policy Characteristics'!$C:$C,0))),"",INDEX('Policy Characteristics'!B:B,MATCH($C1416,'Policy Characteristics'!$C:$C,0)))</f>
        <v>Feedstock Shifting</v>
      </c>
      <c r="C1416" s="254" t="str">
        <f t="shared" si="70"/>
        <v>Fraction of Feedstock Shifted</v>
      </c>
      <c r="D1416" s="6" t="s">
        <v>3036</v>
      </c>
      <c r="E1416" s="45" t="s">
        <v>2673</v>
      </c>
      <c r="F1416" t="s">
        <v>2998</v>
      </c>
      <c r="G1416" s="45" t="s">
        <v>2677</v>
      </c>
      <c r="H1416" s="47">
        <f t="shared" si="71"/>
        <v>1415</v>
      </c>
      <c r="I1416" s="324" t="s">
        <v>41</v>
      </c>
      <c r="J1416" s="255" t="str">
        <f>IF(ISBLANK(INDEX('Policy Characteristics'!D:D,MATCH($C1416,'Policy Characteristics'!$C:$C,0))),"",INDEX('Policy Characteristics'!D:D,MATCH($C1416,'Policy Characteristics'!$C:$C,0)))</f>
        <v>Feedstock Shifting</v>
      </c>
      <c r="K1416" s="254" t="str">
        <f>IF(ISBLANK(INDEX('Policy Characteristics'!E:E,MATCH($C1416,'Policy Characteristics'!$C:$C,0))),"",INDEX('Policy Characteristics'!E:E,MATCH($C1416,'Policy Characteristics'!$C:$C,0)))</f>
        <v>indst feedstock shifting</v>
      </c>
      <c r="L1416" s="261">
        <f>IF(ISBLANK(INDEX('Policy Characteristics'!F:F,MATCH($C1416,'Policy Characteristics'!$C:$C,0))),"",INDEX('Policy Characteristics'!F:F,MATCH($C1416,'Policy Characteristics'!$C:$C,0)))</f>
        <v>0</v>
      </c>
      <c r="M1416" s="261">
        <f>IF(ISBLANK(INDEX('Policy Characteristics'!G:G,MATCH($C1416,'Policy Characteristics'!$C:$C,0))),"",INDEX('Policy Characteristics'!G:G,MATCH($C1416,'Policy Characteristics'!$C:$C,0)))</f>
        <v>1</v>
      </c>
      <c r="N1416" s="261">
        <f>IF(ISBLANK(INDEX('Policy Characteristics'!H:H,MATCH($C1416,'Policy Characteristics'!$C:$C,0))),"",INDEX('Policy Characteristics'!H:H,MATCH($C1416,'Policy Characteristics'!$C:$C,0)))</f>
        <v>0.01</v>
      </c>
      <c r="O1416" s="254" t="str">
        <f>IF(ISBLANK(INDEX('Policy Characteristics'!I:I,MATCH($C1416,'Policy Characteristics'!$C:$C,0))),"",INDEX('Policy Characteristics'!I:I,MATCH($C1416,'Policy Characteristics'!$C:$C,0)))</f>
        <v>% of potential achieved</v>
      </c>
      <c r="P1416" s="254" t="str">
        <f>IF(ISBLANK(INDEX('Policy Characteristics'!J:J,MATCH($C1416,'Policy Characteristics'!$C:$C,0))),"",INDEX('Policy Characteristics'!J:J,MATCH($C1416,'Policy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16" s="254" t="str">
        <f>IF(ISBLANK(INDEX('Policy Characteristics'!K:K,MATCH($C1416,'Policy Characteristics'!$C:$C,0))),"",INDEX('Policy Characteristics'!K:K,MATCH($C1416,'Policy Characteristics'!$C:$C,0)))</f>
        <v/>
      </c>
      <c r="R1416" s="254" t="str">
        <f>IF(ISBLANK(INDEX('Policy Characteristics'!L:L,MATCH($C1416,'Policy Characteristics'!$C:$C,0))),"",INDEX('Policy Characteristics'!L:L,MATCH($C1416,'Policy Characteristics'!$C:$C,0)))</f>
        <v/>
      </c>
    </row>
    <row r="1417" spans="1:18" s="2" customFormat="1" x14ac:dyDescent="0.25">
      <c r="A1417" s="254" t="str">
        <f>IF(ISBLANK(INDEX('Policy Characteristics'!A:A,MATCH($C1417,'Policy Characteristics'!$C:$C,0))),"",INDEX('Policy Characteristics'!A:A,MATCH($C1417,'Policy Characteristics'!$C:$C,0)))</f>
        <v>Industry</v>
      </c>
      <c r="B1417" s="262" t="str">
        <f>IF(ISBLANK(INDEX('Policy Characteristics'!B:B,MATCH($C1417,'Policy Characteristics'!$C:$C,0))),"",INDEX('Policy Characteristics'!B:B,MATCH($C1417,'Policy Characteristics'!$C:$C,0)))</f>
        <v>Feedstock Shifting</v>
      </c>
      <c r="C1417" s="254" t="str">
        <f t="shared" si="70"/>
        <v>Fraction of Feedstock Shifted</v>
      </c>
      <c r="D1417" s="6" t="s">
        <v>3036</v>
      </c>
      <c r="E1417" s="45" t="s">
        <v>2674</v>
      </c>
      <c r="F1417" t="s">
        <v>2998</v>
      </c>
      <c r="G1417" s="45" t="s">
        <v>2678</v>
      </c>
      <c r="H1417" s="47">
        <f t="shared" si="71"/>
        <v>1416</v>
      </c>
      <c r="I1417" s="324" t="s">
        <v>41</v>
      </c>
      <c r="J1417" s="255" t="str">
        <f>IF(ISBLANK(INDEX('Policy Characteristics'!D:D,MATCH($C1417,'Policy Characteristics'!$C:$C,0))),"",INDEX('Policy Characteristics'!D:D,MATCH($C1417,'Policy Characteristics'!$C:$C,0)))</f>
        <v>Feedstock Shifting</v>
      </c>
      <c r="K1417" s="254" t="str">
        <f>IF(ISBLANK(INDEX('Policy Characteristics'!E:E,MATCH($C1417,'Policy Characteristics'!$C:$C,0))),"",INDEX('Policy Characteristics'!E:E,MATCH($C1417,'Policy Characteristics'!$C:$C,0)))</f>
        <v>indst feedstock shifting</v>
      </c>
      <c r="L1417" s="261">
        <f>IF(ISBLANK(INDEX('Policy Characteristics'!F:F,MATCH($C1417,'Policy Characteristics'!$C:$C,0))),"",INDEX('Policy Characteristics'!F:F,MATCH($C1417,'Policy Characteristics'!$C:$C,0)))</f>
        <v>0</v>
      </c>
      <c r="M1417" s="261">
        <f>IF(ISBLANK(INDEX('Policy Characteristics'!G:G,MATCH($C1417,'Policy Characteristics'!$C:$C,0))),"",INDEX('Policy Characteristics'!G:G,MATCH($C1417,'Policy Characteristics'!$C:$C,0)))</f>
        <v>1</v>
      </c>
      <c r="N1417" s="261">
        <f>IF(ISBLANK(INDEX('Policy Characteristics'!H:H,MATCH($C1417,'Policy Characteristics'!$C:$C,0))),"",INDEX('Policy Characteristics'!H:H,MATCH($C1417,'Policy Characteristics'!$C:$C,0)))</f>
        <v>0.01</v>
      </c>
      <c r="O1417" s="254" t="str">
        <f>IF(ISBLANK(INDEX('Policy Characteristics'!I:I,MATCH($C1417,'Policy Characteristics'!$C:$C,0))),"",INDEX('Policy Characteristics'!I:I,MATCH($C1417,'Policy Characteristics'!$C:$C,0)))</f>
        <v>% of potential achieved</v>
      </c>
      <c r="P1417" s="254" t="str">
        <f>IF(ISBLANK(INDEX('Policy Characteristics'!J:J,MATCH($C1417,'Policy Characteristics'!$C:$C,0))),"",INDEX('Policy Characteristics'!J:J,MATCH($C1417,'Policy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17" s="254" t="str">
        <f>IF(ISBLANK(INDEX('Policy Characteristics'!K:K,MATCH($C1417,'Policy Characteristics'!$C:$C,0))),"",INDEX('Policy Characteristics'!K:K,MATCH($C1417,'Policy Characteristics'!$C:$C,0)))</f>
        <v/>
      </c>
      <c r="R1417" s="254" t="str">
        <f>IF(ISBLANK(INDEX('Policy Characteristics'!L:L,MATCH($C1417,'Policy Characteristics'!$C:$C,0))),"",INDEX('Policy Characteristics'!L:L,MATCH($C1417,'Policy Characteristics'!$C:$C,0)))</f>
        <v/>
      </c>
    </row>
    <row r="1418" spans="1:18" s="2" customFormat="1" x14ac:dyDescent="0.25">
      <c r="A1418" s="254" t="str">
        <f>IF(ISBLANK(INDEX('Policy Characteristics'!A:A,MATCH($C1418,'Policy Characteristics'!$C:$C,0))),"",INDEX('Policy Characteristics'!A:A,MATCH($C1418,'Policy Characteristics'!$C:$C,0)))</f>
        <v>Industry</v>
      </c>
      <c r="B1418" s="262" t="str">
        <f>IF(ISBLANK(INDEX('Policy Characteristics'!B:B,MATCH($C1418,'Policy Characteristics'!$C:$C,0))),"",INDEX('Policy Characteristics'!B:B,MATCH($C1418,'Policy Characteristics'!$C:$C,0)))</f>
        <v>Feedstock Shifting</v>
      </c>
      <c r="C1418" s="254" t="str">
        <f t="shared" si="70"/>
        <v>Fraction of Feedstock Shifted</v>
      </c>
      <c r="D1418" s="6" t="s">
        <v>3036</v>
      </c>
      <c r="E1418" s="45" t="s">
        <v>2671</v>
      </c>
      <c r="F1418" t="s">
        <v>2998</v>
      </c>
      <c r="G1418" s="45" t="s">
        <v>2676</v>
      </c>
      <c r="H1418" s="47">
        <f t="shared" si="71"/>
        <v>1417</v>
      </c>
      <c r="I1418" s="324" t="s">
        <v>41</v>
      </c>
      <c r="J1418" s="255" t="str">
        <f>IF(ISBLANK(INDEX('Policy Characteristics'!D:D,MATCH($C1418,'Policy Characteristics'!$C:$C,0))),"",INDEX('Policy Characteristics'!D:D,MATCH($C1418,'Policy Characteristics'!$C:$C,0)))</f>
        <v>Feedstock Shifting</v>
      </c>
      <c r="K1418" s="254" t="str">
        <f>IF(ISBLANK(INDEX('Policy Characteristics'!E:E,MATCH($C1418,'Policy Characteristics'!$C:$C,0))),"",INDEX('Policy Characteristics'!E:E,MATCH($C1418,'Policy Characteristics'!$C:$C,0)))</f>
        <v>indst feedstock shifting</v>
      </c>
      <c r="L1418" s="261">
        <f>IF(ISBLANK(INDEX('Policy Characteristics'!F:F,MATCH($C1418,'Policy Characteristics'!$C:$C,0))),"",INDEX('Policy Characteristics'!F:F,MATCH($C1418,'Policy Characteristics'!$C:$C,0)))</f>
        <v>0</v>
      </c>
      <c r="M1418" s="261">
        <f>IF(ISBLANK(INDEX('Policy Characteristics'!G:G,MATCH($C1418,'Policy Characteristics'!$C:$C,0))),"",INDEX('Policy Characteristics'!G:G,MATCH($C1418,'Policy Characteristics'!$C:$C,0)))</f>
        <v>1</v>
      </c>
      <c r="N1418" s="261">
        <f>IF(ISBLANK(INDEX('Policy Characteristics'!H:H,MATCH($C1418,'Policy Characteristics'!$C:$C,0))),"",INDEX('Policy Characteristics'!H:H,MATCH($C1418,'Policy Characteristics'!$C:$C,0)))</f>
        <v>0.01</v>
      </c>
      <c r="O1418" s="254" t="str">
        <f>IF(ISBLANK(INDEX('Policy Characteristics'!I:I,MATCH($C1418,'Policy Characteristics'!$C:$C,0))),"",INDEX('Policy Characteristics'!I:I,MATCH($C1418,'Policy Characteristics'!$C:$C,0)))</f>
        <v>% of potential achieved</v>
      </c>
      <c r="P1418" s="254" t="str">
        <f>IF(ISBLANK(INDEX('Policy Characteristics'!J:J,MATCH($C1418,'Policy Characteristics'!$C:$C,0))),"",INDEX('Policy Characteristics'!J:J,MATCH($C1418,'Policy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18" s="254" t="str">
        <f>IF(ISBLANK(INDEX('Policy Characteristics'!K:K,MATCH($C1418,'Policy Characteristics'!$C:$C,0))),"",INDEX('Policy Characteristics'!K:K,MATCH($C1418,'Policy Characteristics'!$C:$C,0)))</f>
        <v/>
      </c>
      <c r="R1418" s="254" t="str">
        <f>IF(ISBLANK(INDEX('Policy Characteristics'!L:L,MATCH($C1418,'Policy Characteristics'!$C:$C,0))),"",INDEX('Policy Characteristics'!L:L,MATCH($C1418,'Policy Characteristics'!$C:$C,0)))</f>
        <v/>
      </c>
    </row>
    <row r="1419" spans="1:18" s="2" customFormat="1" x14ac:dyDescent="0.25">
      <c r="A1419" s="254" t="str">
        <f>IF(ISBLANK(INDEX('Policy Characteristics'!A:A,MATCH($C1419,'Policy Characteristics'!$C:$C,0))),"",INDEX('Policy Characteristics'!A:A,MATCH($C1419,'Policy Characteristics'!$C:$C,0)))</f>
        <v>Industry</v>
      </c>
      <c r="B1419" s="262" t="str">
        <f>IF(ISBLANK(INDEX('Policy Characteristics'!B:B,MATCH($C1419,'Policy Characteristics'!$C:$C,0))),"",INDEX('Policy Characteristics'!B:B,MATCH($C1419,'Policy Characteristics'!$C:$C,0)))</f>
        <v>Feedstock Shifting</v>
      </c>
      <c r="C1419" s="254" t="str">
        <f t="shared" si="70"/>
        <v>Fraction of Feedstock Shifted</v>
      </c>
      <c r="D1419" s="6" t="s">
        <v>3037</v>
      </c>
      <c r="E1419" s="45" t="s">
        <v>2375</v>
      </c>
      <c r="F1419" t="s">
        <v>2999</v>
      </c>
      <c r="G1419" s="45" t="s">
        <v>2381</v>
      </c>
      <c r="H1419" s="47">
        <f t="shared" si="71"/>
        <v>1418</v>
      </c>
      <c r="I1419" s="324" t="s">
        <v>41</v>
      </c>
      <c r="J1419" s="255" t="str">
        <f>IF(ISBLANK(INDEX('Policy Characteristics'!D:D,MATCH($C1419,'Policy Characteristics'!$C:$C,0))),"",INDEX('Policy Characteristics'!D:D,MATCH($C1419,'Policy Characteristics'!$C:$C,0)))</f>
        <v>Feedstock Shifting</v>
      </c>
      <c r="K1419" s="254" t="str">
        <f>IF(ISBLANK(INDEX('Policy Characteristics'!E:E,MATCH($C1419,'Policy Characteristics'!$C:$C,0))),"",INDEX('Policy Characteristics'!E:E,MATCH($C1419,'Policy Characteristics'!$C:$C,0)))</f>
        <v>indst feedstock shifting</v>
      </c>
      <c r="L1419" s="261">
        <f>IF(ISBLANK(INDEX('Policy Characteristics'!F:F,MATCH($C1419,'Policy Characteristics'!$C:$C,0))),"",INDEX('Policy Characteristics'!F:F,MATCH($C1419,'Policy Characteristics'!$C:$C,0)))</f>
        <v>0</v>
      </c>
      <c r="M1419" s="261">
        <f>IF(ISBLANK(INDEX('Policy Characteristics'!G:G,MATCH($C1419,'Policy Characteristics'!$C:$C,0))),"",INDEX('Policy Characteristics'!G:G,MATCH($C1419,'Policy Characteristics'!$C:$C,0)))</f>
        <v>1</v>
      </c>
      <c r="N1419" s="261">
        <f>IF(ISBLANK(INDEX('Policy Characteristics'!H:H,MATCH($C1419,'Policy Characteristics'!$C:$C,0))),"",INDEX('Policy Characteristics'!H:H,MATCH($C1419,'Policy Characteristics'!$C:$C,0)))</f>
        <v>0.01</v>
      </c>
      <c r="O1419" s="254" t="str">
        <f>IF(ISBLANK(INDEX('Policy Characteristics'!I:I,MATCH($C1419,'Policy Characteristics'!$C:$C,0))),"",INDEX('Policy Characteristics'!I:I,MATCH($C1419,'Policy Characteristics'!$C:$C,0)))</f>
        <v>% of potential achieved</v>
      </c>
      <c r="P1419" s="254" t="str">
        <f>IF(ISBLANK(INDEX('Policy Characteristics'!J:J,MATCH($C1419,'Policy Characteristics'!$C:$C,0))),"",INDEX('Policy Characteristics'!J:J,MATCH($C1419,'Policy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19" s="254" t="str">
        <f>IF(ISBLANK(INDEX('Policy Characteristics'!K:K,MATCH($C1419,'Policy Characteristics'!$C:$C,0))),"",INDEX('Policy Characteristics'!K:K,MATCH($C1419,'Policy Characteristics'!$C:$C,0)))</f>
        <v/>
      </c>
      <c r="R1419" s="254" t="str">
        <f>IF(ISBLANK(INDEX('Policy Characteristics'!L:L,MATCH($C1419,'Policy Characteristics'!$C:$C,0))),"",INDEX('Policy Characteristics'!L:L,MATCH($C1419,'Policy Characteristics'!$C:$C,0)))</f>
        <v/>
      </c>
    </row>
    <row r="1420" spans="1:18" s="2" customFormat="1" x14ac:dyDescent="0.25">
      <c r="A1420" s="254" t="str">
        <f>IF(ISBLANK(INDEX('Policy Characteristics'!A:A,MATCH($C1420,'Policy Characteristics'!$C:$C,0))),"",INDEX('Policy Characteristics'!A:A,MATCH($C1420,'Policy Characteristics'!$C:$C,0)))</f>
        <v>Industry</v>
      </c>
      <c r="B1420" s="262" t="str">
        <f>IF(ISBLANK(INDEX('Policy Characteristics'!B:B,MATCH($C1420,'Policy Characteristics'!$C:$C,0))),"",INDEX('Policy Characteristics'!B:B,MATCH($C1420,'Policy Characteristics'!$C:$C,0)))</f>
        <v>Feedstock Shifting</v>
      </c>
      <c r="C1420" s="254" t="str">
        <f t="shared" si="70"/>
        <v>Fraction of Feedstock Shifted</v>
      </c>
      <c r="D1420" s="6" t="s">
        <v>3037</v>
      </c>
      <c r="E1420" s="45" t="s">
        <v>2376</v>
      </c>
      <c r="F1420" t="s">
        <v>2999</v>
      </c>
      <c r="G1420" s="45" t="s">
        <v>2384</v>
      </c>
      <c r="H1420" s="47">
        <f t="shared" si="71"/>
        <v>1419</v>
      </c>
      <c r="I1420" s="324" t="s">
        <v>41</v>
      </c>
      <c r="J1420" s="255" t="str">
        <f>IF(ISBLANK(INDEX('Policy Characteristics'!D:D,MATCH($C1420,'Policy Characteristics'!$C:$C,0))),"",INDEX('Policy Characteristics'!D:D,MATCH($C1420,'Policy Characteristics'!$C:$C,0)))</f>
        <v>Feedstock Shifting</v>
      </c>
      <c r="K1420" s="254" t="str">
        <f>IF(ISBLANK(INDEX('Policy Characteristics'!E:E,MATCH($C1420,'Policy Characteristics'!$C:$C,0))),"",INDEX('Policy Characteristics'!E:E,MATCH($C1420,'Policy Characteristics'!$C:$C,0)))</f>
        <v>indst feedstock shifting</v>
      </c>
      <c r="L1420" s="261">
        <f>IF(ISBLANK(INDEX('Policy Characteristics'!F:F,MATCH($C1420,'Policy Characteristics'!$C:$C,0))),"",INDEX('Policy Characteristics'!F:F,MATCH($C1420,'Policy Characteristics'!$C:$C,0)))</f>
        <v>0</v>
      </c>
      <c r="M1420" s="261">
        <f>IF(ISBLANK(INDEX('Policy Characteristics'!G:G,MATCH($C1420,'Policy Characteristics'!$C:$C,0))),"",INDEX('Policy Characteristics'!G:G,MATCH($C1420,'Policy Characteristics'!$C:$C,0)))</f>
        <v>1</v>
      </c>
      <c r="N1420" s="261">
        <f>IF(ISBLANK(INDEX('Policy Characteristics'!H:H,MATCH($C1420,'Policy Characteristics'!$C:$C,0))),"",INDEX('Policy Characteristics'!H:H,MATCH($C1420,'Policy Characteristics'!$C:$C,0)))</f>
        <v>0.01</v>
      </c>
      <c r="O1420" s="254" t="str">
        <f>IF(ISBLANK(INDEX('Policy Characteristics'!I:I,MATCH($C1420,'Policy Characteristics'!$C:$C,0))),"",INDEX('Policy Characteristics'!I:I,MATCH($C1420,'Policy Characteristics'!$C:$C,0)))</f>
        <v>% of potential achieved</v>
      </c>
      <c r="P1420" s="254" t="str">
        <f>IF(ISBLANK(INDEX('Policy Characteristics'!J:J,MATCH($C1420,'Policy Characteristics'!$C:$C,0))),"",INDEX('Policy Characteristics'!J:J,MATCH($C1420,'Policy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20" s="254" t="str">
        <f>IF(ISBLANK(INDEX('Policy Characteristics'!K:K,MATCH($C1420,'Policy Characteristics'!$C:$C,0))),"",INDEX('Policy Characteristics'!K:K,MATCH($C1420,'Policy Characteristics'!$C:$C,0)))</f>
        <v/>
      </c>
      <c r="R1420" s="254" t="str">
        <f>IF(ISBLANK(INDEX('Policy Characteristics'!L:L,MATCH($C1420,'Policy Characteristics'!$C:$C,0))),"",INDEX('Policy Characteristics'!L:L,MATCH($C1420,'Policy Characteristics'!$C:$C,0)))</f>
        <v/>
      </c>
    </row>
    <row r="1421" spans="1:18" s="2" customFormat="1" x14ac:dyDescent="0.25">
      <c r="A1421" s="254" t="str">
        <f>IF(ISBLANK(INDEX('Policy Characteristics'!A:A,MATCH($C1421,'Policy Characteristics'!$C:$C,0))),"",INDEX('Policy Characteristics'!A:A,MATCH($C1421,'Policy Characteristics'!$C:$C,0)))</f>
        <v>Industry</v>
      </c>
      <c r="B1421" s="262" t="str">
        <f>IF(ISBLANK(INDEX('Policy Characteristics'!B:B,MATCH($C1421,'Policy Characteristics'!$C:$C,0))),"",INDEX('Policy Characteristics'!B:B,MATCH($C1421,'Policy Characteristics'!$C:$C,0)))</f>
        <v>Feedstock Shifting</v>
      </c>
      <c r="C1421" s="254" t="str">
        <f t="shared" si="70"/>
        <v>Fraction of Feedstock Shifted</v>
      </c>
      <c r="D1421" s="6" t="s">
        <v>3037</v>
      </c>
      <c r="E1421" s="45" t="s">
        <v>2377</v>
      </c>
      <c r="F1421" t="s">
        <v>2999</v>
      </c>
      <c r="G1421" s="45" t="s">
        <v>2385</v>
      </c>
      <c r="H1421" s="47">
        <f t="shared" si="71"/>
        <v>1420</v>
      </c>
      <c r="I1421" s="324" t="s">
        <v>41</v>
      </c>
      <c r="J1421" s="255" t="str">
        <f>IF(ISBLANK(INDEX('Policy Characteristics'!D:D,MATCH($C1421,'Policy Characteristics'!$C:$C,0))),"",INDEX('Policy Characteristics'!D:D,MATCH($C1421,'Policy Characteristics'!$C:$C,0)))</f>
        <v>Feedstock Shifting</v>
      </c>
      <c r="K1421" s="254" t="str">
        <f>IF(ISBLANK(INDEX('Policy Characteristics'!E:E,MATCH($C1421,'Policy Characteristics'!$C:$C,0))),"",INDEX('Policy Characteristics'!E:E,MATCH($C1421,'Policy Characteristics'!$C:$C,0)))</f>
        <v>indst feedstock shifting</v>
      </c>
      <c r="L1421" s="261">
        <f>IF(ISBLANK(INDEX('Policy Characteristics'!F:F,MATCH($C1421,'Policy Characteristics'!$C:$C,0))),"",INDEX('Policy Characteristics'!F:F,MATCH($C1421,'Policy Characteristics'!$C:$C,0)))</f>
        <v>0</v>
      </c>
      <c r="M1421" s="261">
        <f>IF(ISBLANK(INDEX('Policy Characteristics'!G:G,MATCH($C1421,'Policy Characteristics'!$C:$C,0))),"",INDEX('Policy Characteristics'!G:G,MATCH($C1421,'Policy Characteristics'!$C:$C,0)))</f>
        <v>1</v>
      </c>
      <c r="N1421" s="261">
        <f>IF(ISBLANK(INDEX('Policy Characteristics'!H:H,MATCH($C1421,'Policy Characteristics'!$C:$C,0))),"",INDEX('Policy Characteristics'!H:H,MATCH($C1421,'Policy Characteristics'!$C:$C,0)))</f>
        <v>0.01</v>
      </c>
      <c r="O1421" s="254" t="str">
        <f>IF(ISBLANK(INDEX('Policy Characteristics'!I:I,MATCH($C1421,'Policy Characteristics'!$C:$C,0))),"",INDEX('Policy Characteristics'!I:I,MATCH($C1421,'Policy Characteristics'!$C:$C,0)))</f>
        <v>% of potential achieved</v>
      </c>
      <c r="P1421" s="254" t="str">
        <f>IF(ISBLANK(INDEX('Policy Characteristics'!J:J,MATCH($C1421,'Policy Characteristics'!$C:$C,0))),"",INDEX('Policy Characteristics'!J:J,MATCH($C1421,'Policy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21" s="254" t="str">
        <f>IF(ISBLANK(INDEX('Policy Characteristics'!K:K,MATCH($C1421,'Policy Characteristics'!$C:$C,0))),"",INDEX('Policy Characteristics'!K:K,MATCH($C1421,'Policy Characteristics'!$C:$C,0)))</f>
        <v/>
      </c>
      <c r="R1421" s="254" t="str">
        <f>IF(ISBLANK(INDEX('Policy Characteristics'!L:L,MATCH($C1421,'Policy Characteristics'!$C:$C,0))),"",INDEX('Policy Characteristics'!L:L,MATCH($C1421,'Policy Characteristics'!$C:$C,0)))</f>
        <v/>
      </c>
    </row>
    <row r="1422" spans="1:18" s="2" customFormat="1" x14ac:dyDescent="0.25">
      <c r="A1422" s="254" t="str">
        <f>IF(ISBLANK(INDEX('Policy Characteristics'!A:A,MATCH($C1422,'Policy Characteristics'!$C:$C,0))),"",INDEX('Policy Characteristics'!A:A,MATCH($C1422,'Policy Characteristics'!$C:$C,0)))</f>
        <v>Industry</v>
      </c>
      <c r="B1422" s="262" t="str">
        <f>IF(ISBLANK(INDEX('Policy Characteristics'!B:B,MATCH($C1422,'Policy Characteristics'!$C:$C,0))),"",INDEX('Policy Characteristics'!B:B,MATCH($C1422,'Policy Characteristics'!$C:$C,0)))</f>
        <v>Feedstock Shifting</v>
      </c>
      <c r="C1422" s="254" t="str">
        <f t="shared" si="70"/>
        <v>Fraction of Feedstock Shifted</v>
      </c>
      <c r="D1422" s="6" t="s">
        <v>3037</v>
      </c>
      <c r="E1422" s="45" t="s">
        <v>2378</v>
      </c>
      <c r="F1422" t="s">
        <v>2999</v>
      </c>
      <c r="G1422" s="45" t="s">
        <v>2382</v>
      </c>
      <c r="H1422" s="47">
        <f t="shared" si="71"/>
        <v>1421</v>
      </c>
      <c r="I1422" s="324" t="s">
        <v>41</v>
      </c>
      <c r="J1422" s="255" t="str">
        <f>IF(ISBLANK(INDEX('Policy Characteristics'!D:D,MATCH($C1422,'Policy Characteristics'!$C:$C,0))),"",INDEX('Policy Characteristics'!D:D,MATCH($C1422,'Policy Characteristics'!$C:$C,0)))</f>
        <v>Feedstock Shifting</v>
      </c>
      <c r="K1422" s="254" t="str">
        <f>IF(ISBLANK(INDEX('Policy Characteristics'!E:E,MATCH($C1422,'Policy Characteristics'!$C:$C,0))),"",INDEX('Policy Characteristics'!E:E,MATCH($C1422,'Policy Characteristics'!$C:$C,0)))</f>
        <v>indst feedstock shifting</v>
      </c>
      <c r="L1422" s="261">
        <f>IF(ISBLANK(INDEX('Policy Characteristics'!F:F,MATCH($C1422,'Policy Characteristics'!$C:$C,0))),"",INDEX('Policy Characteristics'!F:F,MATCH($C1422,'Policy Characteristics'!$C:$C,0)))</f>
        <v>0</v>
      </c>
      <c r="M1422" s="261">
        <f>IF(ISBLANK(INDEX('Policy Characteristics'!G:G,MATCH($C1422,'Policy Characteristics'!$C:$C,0))),"",INDEX('Policy Characteristics'!G:G,MATCH($C1422,'Policy Characteristics'!$C:$C,0)))</f>
        <v>1</v>
      </c>
      <c r="N1422" s="261">
        <f>IF(ISBLANK(INDEX('Policy Characteristics'!H:H,MATCH($C1422,'Policy Characteristics'!$C:$C,0))),"",INDEX('Policy Characteristics'!H:H,MATCH($C1422,'Policy Characteristics'!$C:$C,0)))</f>
        <v>0.01</v>
      </c>
      <c r="O1422" s="254" t="str">
        <f>IF(ISBLANK(INDEX('Policy Characteristics'!I:I,MATCH($C1422,'Policy Characteristics'!$C:$C,0))),"",INDEX('Policy Characteristics'!I:I,MATCH($C1422,'Policy Characteristics'!$C:$C,0)))</f>
        <v>% of potential achieved</v>
      </c>
      <c r="P1422" s="254" t="str">
        <f>IF(ISBLANK(INDEX('Policy Characteristics'!J:J,MATCH($C1422,'Policy Characteristics'!$C:$C,0))),"",INDEX('Policy Characteristics'!J:J,MATCH($C1422,'Policy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22" s="254" t="str">
        <f>IF(ISBLANK(INDEX('Policy Characteristics'!K:K,MATCH($C1422,'Policy Characteristics'!$C:$C,0))),"",INDEX('Policy Characteristics'!K:K,MATCH($C1422,'Policy Characteristics'!$C:$C,0)))</f>
        <v/>
      </c>
      <c r="R1422" s="254" t="str">
        <f>IF(ISBLANK(INDEX('Policy Characteristics'!L:L,MATCH($C1422,'Policy Characteristics'!$C:$C,0))),"",INDEX('Policy Characteristics'!L:L,MATCH($C1422,'Policy Characteristics'!$C:$C,0)))</f>
        <v/>
      </c>
    </row>
    <row r="1423" spans="1:18" s="2" customFormat="1" x14ac:dyDescent="0.25">
      <c r="A1423" s="254" t="str">
        <f>IF(ISBLANK(INDEX('Policy Characteristics'!A:A,MATCH($C1423,'Policy Characteristics'!$C:$C,0))),"",INDEX('Policy Characteristics'!A:A,MATCH($C1423,'Policy Characteristics'!$C:$C,0)))</f>
        <v>Industry</v>
      </c>
      <c r="B1423" s="262" t="str">
        <f>IF(ISBLANK(INDEX('Policy Characteristics'!B:B,MATCH($C1423,'Policy Characteristics'!$C:$C,0))),"",INDEX('Policy Characteristics'!B:B,MATCH($C1423,'Policy Characteristics'!$C:$C,0)))</f>
        <v>Feedstock Shifting</v>
      </c>
      <c r="C1423" s="254" t="str">
        <f t="shared" si="70"/>
        <v>Fraction of Feedstock Shifted</v>
      </c>
      <c r="D1423" s="6" t="s">
        <v>3037</v>
      </c>
      <c r="E1423" s="45" t="s">
        <v>2379</v>
      </c>
      <c r="F1423" t="s">
        <v>2999</v>
      </c>
      <c r="G1423" s="45" t="s">
        <v>2383</v>
      </c>
      <c r="H1423" s="47">
        <f t="shared" si="71"/>
        <v>1422</v>
      </c>
      <c r="I1423" s="324" t="s">
        <v>41</v>
      </c>
      <c r="J1423" s="255" t="str">
        <f>IF(ISBLANK(INDEX('Policy Characteristics'!D:D,MATCH($C1423,'Policy Characteristics'!$C:$C,0))),"",INDEX('Policy Characteristics'!D:D,MATCH($C1423,'Policy Characteristics'!$C:$C,0)))</f>
        <v>Feedstock Shifting</v>
      </c>
      <c r="K1423" s="254" t="str">
        <f>IF(ISBLANK(INDEX('Policy Characteristics'!E:E,MATCH($C1423,'Policy Characteristics'!$C:$C,0))),"",INDEX('Policy Characteristics'!E:E,MATCH($C1423,'Policy Characteristics'!$C:$C,0)))</f>
        <v>indst feedstock shifting</v>
      </c>
      <c r="L1423" s="261">
        <f>IF(ISBLANK(INDEX('Policy Characteristics'!F:F,MATCH($C1423,'Policy Characteristics'!$C:$C,0))),"",INDEX('Policy Characteristics'!F:F,MATCH($C1423,'Policy Characteristics'!$C:$C,0)))</f>
        <v>0</v>
      </c>
      <c r="M1423" s="261">
        <f>IF(ISBLANK(INDEX('Policy Characteristics'!G:G,MATCH($C1423,'Policy Characteristics'!$C:$C,0))),"",INDEX('Policy Characteristics'!G:G,MATCH($C1423,'Policy Characteristics'!$C:$C,0)))</f>
        <v>1</v>
      </c>
      <c r="N1423" s="261">
        <f>IF(ISBLANK(INDEX('Policy Characteristics'!H:H,MATCH($C1423,'Policy Characteristics'!$C:$C,0))),"",INDEX('Policy Characteristics'!H:H,MATCH($C1423,'Policy Characteristics'!$C:$C,0)))</f>
        <v>0.01</v>
      </c>
      <c r="O1423" s="254" t="str">
        <f>IF(ISBLANK(INDEX('Policy Characteristics'!I:I,MATCH($C1423,'Policy Characteristics'!$C:$C,0))),"",INDEX('Policy Characteristics'!I:I,MATCH($C1423,'Policy Characteristics'!$C:$C,0)))</f>
        <v>% of potential achieved</v>
      </c>
      <c r="P1423" s="254" t="str">
        <f>IF(ISBLANK(INDEX('Policy Characteristics'!J:J,MATCH($C1423,'Policy Characteristics'!$C:$C,0))),"",INDEX('Policy Characteristics'!J:J,MATCH($C1423,'Policy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23" s="254" t="str">
        <f>IF(ISBLANK(INDEX('Policy Characteristics'!K:K,MATCH($C1423,'Policy Characteristics'!$C:$C,0))),"",INDEX('Policy Characteristics'!K:K,MATCH($C1423,'Policy Characteristics'!$C:$C,0)))</f>
        <v/>
      </c>
      <c r="R1423" s="254" t="str">
        <f>IF(ISBLANK(INDEX('Policy Characteristics'!L:L,MATCH($C1423,'Policy Characteristics'!$C:$C,0))),"",INDEX('Policy Characteristics'!L:L,MATCH($C1423,'Policy Characteristics'!$C:$C,0)))</f>
        <v/>
      </c>
    </row>
    <row r="1424" spans="1:18" s="2" customFormat="1" x14ac:dyDescent="0.25">
      <c r="A1424" s="254" t="str">
        <f>IF(ISBLANK(INDEX('Policy Characteristics'!A:A,MATCH($C1424,'Policy Characteristics'!$C:$C,0))),"",INDEX('Policy Characteristics'!A:A,MATCH($C1424,'Policy Characteristics'!$C:$C,0)))</f>
        <v>Industry</v>
      </c>
      <c r="B1424" s="262" t="str">
        <f>IF(ISBLANK(INDEX('Policy Characteristics'!B:B,MATCH($C1424,'Policy Characteristics'!$C:$C,0))),"",INDEX('Policy Characteristics'!B:B,MATCH($C1424,'Policy Characteristics'!$C:$C,0)))</f>
        <v>Feedstock Shifting</v>
      </c>
      <c r="C1424" s="254" t="str">
        <f t="shared" si="70"/>
        <v>Fraction of Feedstock Shifted</v>
      </c>
      <c r="D1424" s="6" t="s">
        <v>3037</v>
      </c>
      <c r="E1424" s="45" t="s">
        <v>2380</v>
      </c>
      <c r="F1424" t="s">
        <v>2999</v>
      </c>
      <c r="G1424" s="45" t="s">
        <v>2386</v>
      </c>
      <c r="H1424" s="47">
        <f t="shared" si="71"/>
        <v>1423</v>
      </c>
      <c r="I1424" s="324" t="s">
        <v>41</v>
      </c>
      <c r="J1424" s="255" t="str">
        <f>IF(ISBLANK(INDEX('Policy Characteristics'!D:D,MATCH($C1424,'Policy Characteristics'!$C:$C,0))),"",INDEX('Policy Characteristics'!D:D,MATCH($C1424,'Policy Characteristics'!$C:$C,0)))</f>
        <v>Feedstock Shifting</v>
      </c>
      <c r="K1424" s="254" t="str">
        <f>IF(ISBLANK(INDEX('Policy Characteristics'!E:E,MATCH($C1424,'Policy Characteristics'!$C:$C,0))),"",INDEX('Policy Characteristics'!E:E,MATCH($C1424,'Policy Characteristics'!$C:$C,0)))</f>
        <v>indst feedstock shifting</v>
      </c>
      <c r="L1424" s="261">
        <f>IF(ISBLANK(INDEX('Policy Characteristics'!F:F,MATCH($C1424,'Policy Characteristics'!$C:$C,0))),"",INDEX('Policy Characteristics'!F:F,MATCH($C1424,'Policy Characteristics'!$C:$C,0)))</f>
        <v>0</v>
      </c>
      <c r="M1424" s="261">
        <f>IF(ISBLANK(INDEX('Policy Characteristics'!G:G,MATCH($C1424,'Policy Characteristics'!$C:$C,0))),"",INDEX('Policy Characteristics'!G:G,MATCH($C1424,'Policy Characteristics'!$C:$C,0)))</f>
        <v>1</v>
      </c>
      <c r="N1424" s="261">
        <f>IF(ISBLANK(INDEX('Policy Characteristics'!H:H,MATCH($C1424,'Policy Characteristics'!$C:$C,0))),"",INDEX('Policy Characteristics'!H:H,MATCH($C1424,'Policy Characteristics'!$C:$C,0)))</f>
        <v>0.01</v>
      </c>
      <c r="O1424" s="254" t="str">
        <f>IF(ISBLANK(INDEX('Policy Characteristics'!I:I,MATCH($C1424,'Policy Characteristics'!$C:$C,0))),"",INDEX('Policy Characteristics'!I:I,MATCH($C1424,'Policy Characteristics'!$C:$C,0)))</f>
        <v>% of potential achieved</v>
      </c>
      <c r="P1424" s="254" t="str">
        <f>IF(ISBLANK(INDEX('Policy Characteristics'!J:J,MATCH($C1424,'Policy Characteristics'!$C:$C,0))),"",INDEX('Policy Characteristics'!J:J,MATCH($C1424,'Policy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24" s="254" t="str">
        <f>IF(ISBLANK(INDEX('Policy Characteristics'!K:K,MATCH($C1424,'Policy Characteristics'!$C:$C,0))),"",INDEX('Policy Characteristics'!K:K,MATCH($C1424,'Policy Characteristics'!$C:$C,0)))</f>
        <v/>
      </c>
      <c r="R1424" s="254" t="str">
        <f>IF(ISBLANK(INDEX('Policy Characteristics'!L:L,MATCH($C1424,'Policy Characteristics'!$C:$C,0))),"",INDEX('Policy Characteristics'!L:L,MATCH($C1424,'Policy Characteristics'!$C:$C,0)))</f>
        <v/>
      </c>
    </row>
    <row r="1425" spans="1:18" s="2" customFormat="1" x14ac:dyDescent="0.25">
      <c r="A1425" s="254" t="str">
        <f>IF(ISBLANK(INDEX('Policy Characteristics'!A:A,MATCH($C1425,'Policy Characteristics'!$C:$C,0))),"",INDEX('Policy Characteristics'!A:A,MATCH($C1425,'Policy Characteristics'!$C:$C,0)))</f>
        <v>Industry</v>
      </c>
      <c r="B1425" s="262" t="str">
        <f>IF(ISBLANK(INDEX('Policy Characteristics'!B:B,MATCH($C1425,'Policy Characteristics'!$C:$C,0))),"",INDEX('Policy Characteristics'!B:B,MATCH($C1425,'Policy Characteristics'!$C:$C,0)))</f>
        <v>Feedstock Shifting</v>
      </c>
      <c r="C1425" s="254" t="str">
        <f t="shared" si="70"/>
        <v>Fraction of Feedstock Shifted</v>
      </c>
      <c r="D1425" s="6" t="s">
        <v>3037</v>
      </c>
      <c r="E1425" s="45" t="s">
        <v>2672</v>
      </c>
      <c r="F1425" t="s">
        <v>2999</v>
      </c>
      <c r="G1425" s="45" t="s">
        <v>2675</v>
      </c>
      <c r="H1425" s="47">
        <f t="shared" si="71"/>
        <v>1424</v>
      </c>
      <c r="I1425" s="324" t="s">
        <v>41</v>
      </c>
      <c r="J1425" s="255" t="str">
        <f>IF(ISBLANK(INDEX('Policy Characteristics'!D:D,MATCH($C1425,'Policy Characteristics'!$C:$C,0))),"",INDEX('Policy Characteristics'!D:D,MATCH($C1425,'Policy Characteristics'!$C:$C,0)))</f>
        <v>Feedstock Shifting</v>
      </c>
      <c r="K1425" s="254" t="str">
        <f>IF(ISBLANK(INDEX('Policy Characteristics'!E:E,MATCH($C1425,'Policy Characteristics'!$C:$C,0))),"",INDEX('Policy Characteristics'!E:E,MATCH($C1425,'Policy Characteristics'!$C:$C,0)))</f>
        <v>indst feedstock shifting</v>
      </c>
      <c r="L1425" s="261">
        <f>IF(ISBLANK(INDEX('Policy Characteristics'!F:F,MATCH($C1425,'Policy Characteristics'!$C:$C,0))),"",INDEX('Policy Characteristics'!F:F,MATCH($C1425,'Policy Characteristics'!$C:$C,0)))</f>
        <v>0</v>
      </c>
      <c r="M1425" s="261">
        <f>IF(ISBLANK(INDEX('Policy Characteristics'!G:G,MATCH($C1425,'Policy Characteristics'!$C:$C,0))),"",INDEX('Policy Characteristics'!G:G,MATCH($C1425,'Policy Characteristics'!$C:$C,0)))</f>
        <v>1</v>
      </c>
      <c r="N1425" s="261">
        <f>IF(ISBLANK(INDEX('Policy Characteristics'!H:H,MATCH($C1425,'Policy Characteristics'!$C:$C,0))),"",INDEX('Policy Characteristics'!H:H,MATCH($C1425,'Policy Characteristics'!$C:$C,0)))</f>
        <v>0.01</v>
      </c>
      <c r="O1425" s="254" t="str">
        <f>IF(ISBLANK(INDEX('Policy Characteristics'!I:I,MATCH($C1425,'Policy Characteristics'!$C:$C,0))),"",INDEX('Policy Characteristics'!I:I,MATCH($C1425,'Policy Characteristics'!$C:$C,0)))</f>
        <v>% of potential achieved</v>
      </c>
      <c r="P1425" s="254" t="str">
        <f>IF(ISBLANK(INDEX('Policy Characteristics'!J:J,MATCH($C1425,'Policy Characteristics'!$C:$C,0))),"",INDEX('Policy Characteristics'!J:J,MATCH($C1425,'Policy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25" s="254" t="str">
        <f>IF(ISBLANK(INDEX('Policy Characteristics'!K:K,MATCH($C1425,'Policy Characteristics'!$C:$C,0))),"",INDEX('Policy Characteristics'!K:K,MATCH($C1425,'Policy Characteristics'!$C:$C,0)))</f>
        <v/>
      </c>
      <c r="R1425" s="254" t="str">
        <f>IF(ISBLANK(INDEX('Policy Characteristics'!L:L,MATCH($C1425,'Policy Characteristics'!$C:$C,0))),"",INDEX('Policy Characteristics'!L:L,MATCH($C1425,'Policy Characteristics'!$C:$C,0)))</f>
        <v/>
      </c>
    </row>
    <row r="1426" spans="1:18" s="2" customFormat="1" x14ac:dyDescent="0.25">
      <c r="A1426" s="254" t="str">
        <f>IF(ISBLANK(INDEX('Policy Characteristics'!A:A,MATCH($C1426,'Policy Characteristics'!$C:$C,0))),"",INDEX('Policy Characteristics'!A:A,MATCH($C1426,'Policy Characteristics'!$C:$C,0)))</f>
        <v>Industry</v>
      </c>
      <c r="B1426" s="262" t="str">
        <f>IF(ISBLANK(INDEX('Policy Characteristics'!B:B,MATCH($C1426,'Policy Characteristics'!$C:$C,0))),"",INDEX('Policy Characteristics'!B:B,MATCH($C1426,'Policy Characteristics'!$C:$C,0)))</f>
        <v>Feedstock Shifting</v>
      </c>
      <c r="C1426" s="254" t="str">
        <f t="shared" si="70"/>
        <v>Fraction of Feedstock Shifted</v>
      </c>
      <c r="D1426" s="6" t="s">
        <v>3037</v>
      </c>
      <c r="E1426" s="45" t="s">
        <v>2673</v>
      </c>
      <c r="F1426" t="s">
        <v>2999</v>
      </c>
      <c r="G1426" s="45" t="s">
        <v>2677</v>
      </c>
      <c r="H1426" s="47">
        <f t="shared" si="71"/>
        <v>1425</v>
      </c>
      <c r="I1426" s="324" t="s">
        <v>41</v>
      </c>
      <c r="J1426" s="255" t="str">
        <f>IF(ISBLANK(INDEX('Policy Characteristics'!D:D,MATCH($C1426,'Policy Characteristics'!$C:$C,0))),"",INDEX('Policy Characteristics'!D:D,MATCH($C1426,'Policy Characteristics'!$C:$C,0)))</f>
        <v>Feedstock Shifting</v>
      </c>
      <c r="K1426" s="254" t="str">
        <f>IF(ISBLANK(INDEX('Policy Characteristics'!E:E,MATCH($C1426,'Policy Characteristics'!$C:$C,0))),"",INDEX('Policy Characteristics'!E:E,MATCH($C1426,'Policy Characteristics'!$C:$C,0)))</f>
        <v>indst feedstock shifting</v>
      </c>
      <c r="L1426" s="261">
        <f>IF(ISBLANK(INDEX('Policy Characteristics'!F:F,MATCH($C1426,'Policy Characteristics'!$C:$C,0))),"",INDEX('Policy Characteristics'!F:F,MATCH($C1426,'Policy Characteristics'!$C:$C,0)))</f>
        <v>0</v>
      </c>
      <c r="M1426" s="261">
        <f>IF(ISBLANK(INDEX('Policy Characteristics'!G:G,MATCH($C1426,'Policy Characteristics'!$C:$C,0))),"",INDEX('Policy Characteristics'!G:G,MATCH($C1426,'Policy Characteristics'!$C:$C,0)))</f>
        <v>1</v>
      </c>
      <c r="N1426" s="261">
        <f>IF(ISBLANK(INDEX('Policy Characteristics'!H:H,MATCH($C1426,'Policy Characteristics'!$C:$C,0))),"",INDEX('Policy Characteristics'!H:H,MATCH($C1426,'Policy Characteristics'!$C:$C,0)))</f>
        <v>0.01</v>
      </c>
      <c r="O1426" s="254" t="str">
        <f>IF(ISBLANK(INDEX('Policy Characteristics'!I:I,MATCH($C1426,'Policy Characteristics'!$C:$C,0))),"",INDEX('Policy Characteristics'!I:I,MATCH($C1426,'Policy Characteristics'!$C:$C,0)))</f>
        <v>% of potential achieved</v>
      </c>
      <c r="P1426" s="254" t="str">
        <f>IF(ISBLANK(INDEX('Policy Characteristics'!J:J,MATCH($C1426,'Policy Characteristics'!$C:$C,0))),"",INDEX('Policy Characteristics'!J:J,MATCH($C1426,'Policy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26" s="254" t="str">
        <f>IF(ISBLANK(INDEX('Policy Characteristics'!K:K,MATCH($C1426,'Policy Characteristics'!$C:$C,0))),"",INDEX('Policy Characteristics'!K:K,MATCH($C1426,'Policy Characteristics'!$C:$C,0)))</f>
        <v/>
      </c>
      <c r="R1426" s="254" t="str">
        <f>IF(ISBLANK(INDEX('Policy Characteristics'!L:L,MATCH($C1426,'Policy Characteristics'!$C:$C,0))),"",INDEX('Policy Characteristics'!L:L,MATCH($C1426,'Policy Characteristics'!$C:$C,0)))</f>
        <v/>
      </c>
    </row>
    <row r="1427" spans="1:18" s="2" customFormat="1" x14ac:dyDescent="0.25">
      <c r="A1427" s="254" t="str">
        <f>IF(ISBLANK(INDEX('Policy Characteristics'!A:A,MATCH($C1427,'Policy Characteristics'!$C:$C,0))),"",INDEX('Policy Characteristics'!A:A,MATCH($C1427,'Policy Characteristics'!$C:$C,0)))</f>
        <v>Industry</v>
      </c>
      <c r="B1427" s="262" t="str">
        <f>IF(ISBLANK(INDEX('Policy Characteristics'!B:B,MATCH($C1427,'Policy Characteristics'!$C:$C,0))),"",INDEX('Policy Characteristics'!B:B,MATCH($C1427,'Policy Characteristics'!$C:$C,0)))</f>
        <v>Feedstock Shifting</v>
      </c>
      <c r="C1427" s="254" t="str">
        <f t="shared" si="70"/>
        <v>Fraction of Feedstock Shifted</v>
      </c>
      <c r="D1427" s="6" t="s">
        <v>3037</v>
      </c>
      <c r="E1427" s="45" t="s">
        <v>2674</v>
      </c>
      <c r="F1427" t="s">
        <v>2999</v>
      </c>
      <c r="G1427" s="45" t="s">
        <v>2678</v>
      </c>
      <c r="H1427" s="47">
        <f t="shared" si="71"/>
        <v>1426</v>
      </c>
      <c r="I1427" s="324" t="s">
        <v>41</v>
      </c>
      <c r="J1427" s="255" t="str">
        <f>IF(ISBLANK(INDEX('Policy Characteristics'!D:D,MATCH($C1427,'Policy Characteristics'!$C:$C,0))),"",INDEX('Policy Characteristics'!D:D,MATCH($C1427,'Policy Characteristics'!$C:$C,0)))</f>
        <v>Feedstock Shifting</v>
      </c>
      <c r="K1427" s="254" t="str">
        <f>IF(ISBLANK(INDEX('Policy Characteristics'!E:E,MATCH($C1427,'Policy Characteristics'!$C:$C,0))),"",INDEX('Policy Characteristics'!E:E,MATCH($C1427,'Policy Characteristics'!$C:$C,0)))</f>
        <v>indst feedstock shifting</v>
      </c>
      <c r="L1427" s="261">
        <f>IF(ISBLANK(INDEX('Policy Characteristics'!F:F,MATCH($C1427,'Policy Characteristics'!$C:$C,0))),"",INDEX('Policy Characteristics'!F:F,MATCH($C1427,'Policy Characteristics'!$C:$C,0)))</f>
        <v>0</v>
      </c>
      <c r="M1427" s="261">
        <f>IF(ISBLANK(INDEX('Policy Characteristics'!G:G,MATCH($C1427,'Policy Characteristics'!$C:$C,0))),"",INDEX('Policy Characteristics'!G:G,MATCH($C1427,'Policy Characteristics'!$C:$C,0)))</f>
        <v>1</v>
      </c>
      <c r="N1427" s="261">
        <f>IF(ISBLANK(INDEX('Policy Characteristics'!H:H,MATCH($C1427,'Policy Characteristics'!$C:$C,0))),"",INDEX('Policy Characteristics'!H:H,MATCH($C1427,'Policy Characteristics'!$C:$C,0)))</f>
        <v>0.01</v>
      </c>
      <c r="O1427" s="254" t="str">
        <f>IF(ISBLANK(INDEX('Policy Characteristics'!I:I,MATCH($C1427,'Policy Characteristics'!$C:$C,0))),"",INDEX('Policy Characteristics'!I:I,MATCH($C1427,'Policy Characteristics'!$C:$C,0)))</f>
        <v>% of potential achieved</v>
      </c>
      <c r="P1427" s="254" t="str">
        <f>IF(ISBLANK(INDEX('Policy Characteristics'!J:J,MATCH($C1427,'Policy Characteristics'!$C:$C,0))),"",INDEX('Policy Characteristics'!J:J,MATCH($C1427,'Policy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27" s="254" t="str">
        <f>IF(ISBLANK(INDEX('Policy Characteristics'!K:K,MATCH($C1427,'Policy Characteristics'!$C:$C,0))),"",INDEX('Policy Characteristics'!K:K,MATCH($C1427,'Policy Characteristics'!$C:$C,0)))</f>
        <v/>
      </c>
      <c r="R1427" s="254" t="str">
        <f>IF(ISBLANK(INDEX('Policy Characteristics'!L:L,MATCH($C1427,'Policy Characteristics'!$C:$C,0))),"",INDEX('Policy Characteristics'!L:L,MATCH($C1427,'Policy Characteristics'!$C:$C,0)))</f>
        <v/>
      </c>
    </row>
    <row r="1428" spans="1:18" s="2" customFormat="1" x14ac:dyDescent="0.25">
      <c r="A1428" s="254" t="str">
        <f>IF(ISBLANK(INDEX('Policy Characteristics'!A:A,MATCH($C1428,'Policy Characteristics'!$C:$C,0))),"",INDEX('Policy Characteristics'!A:A,MATCH($C1428,'Policy Characteristics'!$C:$C,0)))</f>
        <v>Industry</v>
      </c>
      <c r="B1428" s="262" t="str">
        <f>IF(ISBLANK(INDEX('Policy Characteristics'!B:B,MATCH($C1428,'Policy Characteristics'!$C:$C,0))),"",INDEX('Policy Characteristics'!B:B,MATCH($C1428,'Policy Characteristics'!$C:$C,0)))</f>
        <v>Feedstock Shifting</v>
      </c>
      <c r="C1428" s="254" t="str">
        <f t="shared" si="70"/>
        <v>Fraction of Feedstock Shifted</v>
      </c>
      <c r="D1428" s="6" t="s">
        <v>3037</v>
      </c>
      <c r="E1428" s="45" t="s">
        <v>2671</v>
      </c>
      <c r="F1428" t="s">
        <v>2999</v>
      </c>
      <c r="G1428" s="45" t="s">
        <v>2676</v>
      </c>
      <c r="H1428" s="47">
        <f t="shared" si="71"/>
        <v>1427</v>
      </c>
      <c r="I1428" s="324" t="s">
        <v>41</v>
      </c>
      <c r="J1428" s="255" t="str">
        <f>IF(ISBLANK(INDEX('Policy Characteristics'!D:D,MATCH($C1428,'Policy Characteristics'!$C:$C,0))),"",INDEX('Policy Characteristics'!D:D,MATCH($C1428,'Policy Characteristics'!$C:$C,0)))</f>
        <v>Feedstock Shifting</v>
      </c>
      <c r="K1428" s="254" t="str">
        <f>IF(ISBLANK(INDEX('Policy Characteristics'!E:E,MATCH($C1428,'Policy Characteristics'!$C:$C,0))),"",INDEX('Policy Characteristics'!E:E,MATCH($C1428,'Policy Characteristics'!$C:$C,0)))</f>
        <v>indst feedstock shifting</v>
      </c>
      <c r="L1428" s="261">
        <f>IF(ISBLANK(INDEX('Policy Characteristics'!F:F,MATCH($C1428,'Policy Characteristics'!$C:$C,0))),"",INDEX('Policy Characteristics'!F:F,MATCH($C1428,'Policy Characteristics'!$C:$C,0)))</f>
        <v>0</v>
      </c>
      <c r="M1428" s="261">
        <f>IF(ISBLANK(INDEX('Policy Characteristics'!G:G,MATCH($C1428,'Policy Characteristics'!$C:$C,0))),"",INDEX('Policy Characteristics'!G:G,MATCH($C1428,'Policy Characteristics'!$C:$C,0)))</f>
        <v>1</v>
      </c>
      <c r="N1428" s="261">
        <f>IF(ISBLANK(INDEX('Policy Characteristics'!H:H,MATCH($C1428,'Policy Characteristics'!$C:$C,0))),"",INDEX('Policy Characteristics'!H:H,MATCH($C1428,'Policy Characteristics'!$C:$C,0)))</f>
        <v>0.01</v>
      </c>
      <c r="O1428" s="254" t="str">
        <f>IF(ISBLANK(INDEX('Policy Characteristics'!I:I,MATCH($C1428,'Policy Characteristics'!$C:$C,0))),"",INDEX('Policy Characteristics'!I:I,MATCH($C1428,'Policy Characteristics'!$C:$C,0)))</f>
        <v>% of potential achieved</v>
      </c>
      <c r="P1428" s="254" t="str">
        <f>IF(ISBLANK(INDEX('Policy Characteristics'!J:J,MATCH($C1428,'Policy Characteristics'!$C:$C,0))),"",INDEX('Policy Characteristics'!J:J,MATCH($C1428,'Policy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28" s="254" t="str">
        <f>IF(ISBLANK(INDEX('Policy Characteristics'!K:K,MATCH($C1428,'Policy Characteristics'!$C:$C,0))),"",INDEX('Policy Characteristics'!K:K,MATCH($C1428,'Policy Characteristics'!$C:$C,0)))</f>
        <v/>
      </c>
      <c r="R1428" s="254" t="str">
        <f>IF(ISBLANK(INDEX('Policy Characteristics'!L:L,MATCH($C1428,'Policy Characteristics'!$C:$C,0))),"",INDEX('Policy Characteristics'!L:L,MATCH($C1428,'Policy Characteristics'!$C:$C,0)))</f>
        <v/>
      </c>
    </row>
    <row r="1429" spans="1:18" s="2" customFormat="1" x14ac:dyDescent="0.25">
      <c r="A1429" s="254" t="str">
        <f>IF(ISBLANK(INDEX('Policy Characteristics'!A:A,MATCH($C1429,'Policy Characteristics'!$C:$C,0))),"",INDEX('Policy Characteristics'!A:A,MATCH($C1429,'Policy Characteristics'!$C:$C,0)))</f>
        <v>Industry</v>
      </c>
      <c r="B1429" s="262" t="str">
        <f>IF(ISBLANK(INDEX('Policy Characteristics'!B:B,MATCH($C1429,'Policy Characteristics'!$C:$C,0))),"",INDEX('Policy Characteristics'!B:B,MATCH($C1429,'Policy Characteristics'!$C:$C,0)))</f>
        <v>Feedstock Shifting</v>
      </c>
      <c r="C1429" s="254" t="str">
        <f t="shared" si="70"/>
        <v>Fraction of Feedstock Shifted</v>
      </c>
      <c r="D1429" s="6" t="s">
        <v>3038</v>
      </c>
      <c r="E1429" s="45" t="s">
        <v>2375</v>
      </c>
      <c r="F1429" t="s">
        <v>3041</v>
      </c>
      <c r="G1429" s="45" t="s">
        <v>2381</v>
      </c>
      <c r="H1429" s="47">
        <f t="shared" si="71"/>
        <v>1428</v>
      </c>
      <c r="I1429" s="324" t="s">
        <v>41</v>
      </c>
      <c r="J1429" s="255" t="str">
        <f>IF(ISBLANK(INDEX('Policy Characteristics'!D:D,MATCH($C1429,'Policy Characteristics'!$C:$C,0))),"",INDEX('Policy Characteristics'!D:D,MATCH($C1429,'Policy Characteristics'!$C:$C,0)))</f>
        <v>Feedstock Shifting</v>
      </c>
      <c r="K1429" s="254" t="str">
        <f>IF(ISBLANK(INDEX('Policy Characteristics'!E:E,MATCH($C1429,'Policy Characteristics'!$C:$C,0))),"",INDEX('Policy Characteristics'!E:E,MATCH($C1429,'Policy Characteristics'!$C:$C,0)))</f>
        <v>indst feedstock shifting</v>
      </c>
      <c r="L1429" s="261">
        <f>IF(ISBLANK(INDEX('Policy Characteristics'!F:F,MATCH($C1429,'Policy Characteristics'!$C:$C,0))),"",INDEX('Policy Characteristics'!F:F,MATCH($C1429,'Policy Characteristics'!$C:$C,0)))</f>
        <v>0</v>
      </c>
      <c r="M1429" s="261">
        <f>IF(ISBLANK(INDEX('Policy Characteristics'!G:G,MATCH($C1429,'Policy Characteristics'!$C:$C,0))),"",INDEX('Policy Characteristics'!G:G,MATCH($C1429,'Policy Characteristics'!$C:$C,0)))</f>
        <v>1</v>
      </c>
      <c r="N1429" s="261">
        <f>IF(ISBLANK(INDEX('Policy Characteristics'!H:H,MATCH($C1429,'Policy Characteristics'!$C:$C,0))),"",INDEX('Policy Characteristics'!H:H,MATCH($C1429,'Policy Characteristics'!$C:$C,0)))</f>
        <v>0.01</v>
      </c>
      <c r="O1429" s="254" t="str">
        <f>IF(ISBLANK(INDEX('Policy Characteristics'!I:I,MATCH($C1429,'Policy Characteristics'!$C:$C,0))),"",INDEX('Policy Characteristics'!I:I,MATCH($C1429,'Policy Characteristics'!$C:$C,0)))</f>
        <v>% of potential achieved</v>
      </c>
      <c r="P1429" s="254" t="str">
        <f>IF(ISBLANK(INDEX('Policy Characteristics'!J:J,MATCH($C1429,'Policy Characteristics'!$C:$C,0))),"",INDEX('Policy Characteristics'!J:J,MATCH($C1429,'Policy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29" s="254" t="str">
        <f>IF(ISBLANK(INDEX('Policy Characteristics'!K:K,MATCH($C1429,'Policy Characteristics'!$C:$C,0))),"",INDEX('Policy Characteristics'!K:K,MATCH($C1429,'Policy Characteristics'!$C:$C,0)))</f>
        <v/>
      </c>
      <c r="R1429" s="254" t="str">
        <f>IF(ISBLANK(INDEX('Policy Characteristics'!L:L,MATCH($C1429,'Policy Characteristics'!$C:$C,0))),"",INDEX('Policy Characteristics'!L:L,MATCH($C1429,'Policy Characteristics'!$C:$C,0)))</f>
        <v/>
      </c>
    </row>
    <row r="1430" spans="1:18" s="2" customFormat="1" x14ac:dyDescent="0.25">
      <c r="A1430" s="254" t="str">
        <f>IF(ISBLANK(INDEX('Policy Characteristics'!A:A,MATCH($C1430,'Policy Characteristics'!$C:$C,0))),"",INDEX('Policy Characteristics'!A:A,MATCH($C1430,'Policy Characteristics'!$C:$C,0)))</f>
        <v>Industry</v>
      </c>
      <c r="B1430" s="262" t="str">
        <f>IF(ISBLANK(INDEX('Policy Characteristics'!B:B,MATCH($C1430,'Policy Characteristics'!$C:$C,0))),"",INDEX('Policy Characteristics'!B:B,MATCH($C1430,'Policy Characteristics'!$C:$C,0)))</f>
        <v>Feedstock Shifting</v>
      </c>
      <c r="C1430" s="254" t="str">
        <f t="shared" si="70"/>
        <v>Fraction of Feedstock Shifted</v>
      </c>
      <c r="D1430" s="6" t="s">
        <v>3038</v>
      </c>
      <c r="E1430" s="45" t="s">
        <v>2376</v>
      </c>
      <c r="F1430" t="s">
        <v>3041</v>
      </c>
      <c r="G1430" s="45" t="s">
        <v>2384</v>
      </c>
      <c r="H1430" s="47">
        <f t="shared" si="71"/>
        <v>1429</v>
      </c>
      <c r="I1430" s="324" t="s">
        <v>41</v>
      </c>
      <c r="J1430" s="255" t="str">
        <f>IF(ISBLANK(INDEX('Policy Characteristics'!D:D,MATCH($C1430,'Policy Characteristics'!$C:$C,0))),"",INDEX('Policy Characteristics'!D:D,MATCH($C1430,'Policy Characteristics'!$C:$C,0)))</f>
        <v>Feedstock Shifting</v>
      </c>
      <c r="K1430" s="254" t="str">
        <f>IF(ISBLANK(INDEX('Policy Characteristics'!E:E,MATCH($C1430,'Policy Characteristics'!$C:$C,0))),"",INDEX('Policy Characteristics'!E:E,MATCH($C1430,'Policy Characteristics'!$C:$C,0)))</f>
        <v>indst feedstock shifting</v>
      </c>
      <c r="L1430" s="261">
        <f>IF(ISBLANK(INDEX('Policy Characteristics'!F:F,MATCH($C1430,'Policy Characteristics'!$C:$C,0))),"",INDEX('Policy Characteristics'!F:F,MATCH($C1430,'Policy Characteristics'!$C:$C,0)))</f>
        <v>0</v>
      </c>
      <c r="M1430" s="261">
        <f>IF(ISBLANK(INDEX('Policy Characteristics'!G:G,MATCH($C1430,'Policy Characteristics'!$C:$C,0))),"",INDEX('Policy Characteristics'!G:G,MATCH($C1430,'Policy Characteristics'!$C:$C,0)))</f>
        <v>1</v>
      </c>
      <c r="N1430" s="261">
        <f>IF(ISBLANK(INDEX('Policy Characteristics'!H:H,MATCH($C1430,'Policy Characteristics'!$C:$C,0))),"",INDEX('Policy Characteristics'!H:H,MATCH($C1430,'Policy Characteristics'!$C:$C,0)))</f>
        <v>0.01</v>
      </c>
      <c r="O1430" s="254" t="str">
        <f>IF(ISBLANK(INDEX('Policy Characteristics'!I:I,MATCH($C1430,'Policy Characteristics'!$C:$C,0))),"",INDEX('Policy Characteristics'!I:I,MATCH($C1430,'Policy Characteristics'!$C:$C,0)))</f>
        <v>% of potential achieved</v>
      </c>
      <c r="P1430" s="254" t="str">
        <f>IF(ISBLANK(INDEX('Policy Characteristics'!J:J,MATCH($C1430,'Policy Characteristics'!$C:$C,0))),"",INDEX('Policy Characteristics'!J:J,MATCH($C1430,'Policy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30" s="254" t="str">
        <f>IF(ISBLANK(INDEX('Policy Characteristics'!K:K,MATCH($C1430,'Policy Characteristics'!$C:$C,0))),"",INDEX('Policy Characteristics'!K:K,MATCH($C1430,'Policy Characteristics'!$C:$C,0)))</f>
        <v/>
      </c>
      <c r="R1430" s="254" t="str">
        <f>IF(ISBLANK(INDEX('Policy Characteristics'!L:L,MATCH($C1430,'Policy Characteristics'!$C:$C,0))),"",INDEX('Policy Characteristics'!L:L,MATCH($C1430,'Policy Characteristics'!$C:$C,0)))</f>
        <v/>
      </c>
    </row>
    <row r="1431" spans="1:18" s="2" customFormat="1" x14ac:dyDescent="0.25">
      <c r="A1431" s="254" t="str">
        <f>IF(ISBLANK(INDEX('Policy Characteristics'!A:A,MATCH($C1431,'Policy Characteristics'!$C:$C,0))),"",INDEX('Policy Characteristics'!A:A,MATCH($C1431,'Policy Characteristics'!$C:$C,0)))</f>
        <v>Industry</v>
      </c>
      <c r="B1431" s="262" t="str">
        <f>IF(ISBLANK(INDEX('Policy Characteristics'!B:B,MATCH($C1431,'Policy Characteristics'!$C:$C,0))),"",INDEX('Policy Characteristics'!B:B,MATCH($C1431,'Policy Characteristics'!$C:$C,0)))</f>
        <v>Feedstock Shifting</v>
      </c>
      <c r="C1431" s="254" t="str">
        <f t="shared" si="70"/>
        <v>Fraction of Feedstock Shifted</v>
      </c>
      <c r="D1431" s="6" t="s">
        <v>3038</v>
      </c>
      <c r="E1431" s="45" t="s">
        <v>2377</v>
      </c>
      <c r="F1431" t="s">
        <v>3041</v>
      </c>
      <c r="G1431" s="45" t="s">
        <v>2385</v>
      </c>
      <c r="H1431" s="47">
        <f t="shared" si="71"/>
        <v>1430</v>
      </c>
      <c r="I1431" s="324" t="s">
        <v>41</v>
      </c>
      <c r="J1431" s="255" t="str">
        <f>IF(ISBLANK(INDEX('Policy Characteristics'!D:D,MATCH($C1431,'Policy Characteristics'!$C:$C,0))),"",INDEX('Policy Characteristics'!D:D,MATCH($C1431,'Policy Characteristics'!$C:$C,0)))</f>
        <v>Feedstock Shifting</v>
      </c>
      <c r="K1431" s="254" t="str">
        <f>IF(ISBLANK(INDEX('Policy Characteristics'!E:E,MATCH($C1431,'Policy Characteristics'!$C:$C,0))),"",INDEX('Policy Characteristics'!E:E,MATCH($C1431,'Policy Characteristics'!$C:$C,0)))</f>
        <v>indst feedstock shifting</v>
      </c>
      <c r="L1431" s="261">
        <f>IF(ISBLANK(INDEX('Policy Characteristics'!F:F,MATCH($C1431,'Policy Characteristics'!$C:$C,0))),"",INDEX('Policy Characteristics'!F:F,MATCH($C1431,'Policy Characteristics'!$C:$C,0)))</f>
        <v>0</v>
      </c>
      <c r="M1431" s="261">
        <f>IF(ISBLANK(INDEX('Policy Characteristics'!G:G,MATCH($C1431,'Policy Characteristics'!$C:$C,0))),"",INDEX('Policy Characteristics'!G:G,MATCH($C1431,'Policy Characteristics'!$C:$C,0)))</f>
        <v>1</v>
      </c>
      <c r="N1431" s="261">
        <f>IF(ISBLANK(INDEX('Policy Characteristics'!H:H,MATCH($C1431,'Policy Characteristics'!$C:$C,0))),"",INDEX('Policy Characteristics'!H:H,MATCH($C1431,'Policy Characteristics'!$C:$C,0)))</f>
        <v>0.01</v>
      </c>
      <c r="O1431" s="254" t="str">
        <f>IF(ISBLANK(INDEX('Policy Characteristics'!I:I,MATCH($C1431,'Policy Characteristics'!$C:$C,0))),"",INDEX('Policy Characteristics'!I:I,MATCH($C1431,'Policy Characteristics'!$C:$C,0)))</f>
        <v>% of potential achieved</v>
      </c>
      <c r="P1431" s="254" t="str">
        <f>IF(ISBLANK(INDEX('Policy Characteristics'!J:J,MATCH($C1431,'Policy Characteristics'!$C:$C,0))),"",INDEX('Policy Characteristics'!J:J,MATCH($C1431,'Policy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31" s="254" t="str">
        <f>IF(ISBLANK(INDEX('Policy Characteristics'!K:K,MATCH($C1431,'Policy Characteristics'!$C:$C,0))),"",INDEX('Policy Characteristics'!K:K,MATCH($C1431,'Policy Characteristics'!$C:$C,0)))</f>
        <v/>
      </c>
      <c r="R1431" s="254" t="str">
        <f>IF(ISBLANK(INDEX('Policy Characteristics'!L:L,MATCH($C1431,'Policy Characteristics'!$C:$C,0))),"",INDEX('Policy Characteristics'!L:L,MATCH($C1431,'Policy Characteristics'!$C:$C,0)))</f>
        <v/>
      </c>
    </row>
    <row r="1432" spans="1:18" s="2" customFormat="1" x14ac:dyDescent="0.25">
      <c r="A1432" s="254" t="str">
        <f>IF(ISBLANK(INDEX('Policy Characteristics'!A:A,MATCH($C1432,'Policy Characteristics'!$C:$C,0))),"",INDEX('Policy Characteristics'!A:A,MATCH($C1432,'Policy Characteristics'!$C:$C,0)))</f>
        <v>Industry</v>
      </c>
      <c r="B1432" s="262" t="str">
        <f>IF(ISBLANK(INDEX('Policy Characteristics'!B:B,MATCH($C1432,'Policy Characteristics'!$C:$C,0))),"",INDEX('Policy Characteristics'!B:B,MATCH($C1432,'Policy Characteristics'!$C:$C,0)))</f>
        <v>Feedstock Shifting</v>
      </c>
      <c r="C1432" s="254" t="str">
        <f t="shared" si="70"/>
        <v>Fraction of Feedstock Shifted</v>
      </c>
      <c r="D1432" s="6" t="s">
        <v>3038</v>
      </c>
      <c r="E1432" s="45" t="s">
        <v>2378</v>
      </c>
      <c r="F1432" t="s">
        <v>3041</v>
      </c>
      <c r="G1432" s="45" t="s">
        <v>2382</v>
      </c>
      <c r="H1432" s="47">
        <f t="shared" si="71"/>
        <v>1431</v>
      </c>
      <c r="I1432" s="324" t="s">
        <v>41</v>
      </c>
      <c r="J1432" s="255" t="str">
        <f>IF(ISBLANK(INDEX('Policy Characteristics'!D:D,MATCH($C1432,'Policy Characteristics'!$C:$C,0))),"",INDEX('Policy Characteristics'!D:D,MATCH($C1432,'Policy Characteristics'!$C:$C,0)))</f>
        <v>Feedstock Shifting</v>
      </c>
      <c r="K1432" s="254" t="str">
        <f>IF(ISBLANK(INDEX('Policy Characteristics'!E:E,MATCH($C1432,'Policy Characteristics'!$C:$C,0))),"",INDEX('Policy Characteristics'!E:E,MATCH($C1432,'Policy Characteristics'!$C:$C,0)))</f>
        <v>indst feedstock shifting</v>
      </c>
      <c r="L1432" s="261">
        <f>IF(ISBLANK(INDEX('Policy Characteristics'!F:F,MATCH($C1432,'Policy Characteristics'!$C:$C,0))),"",INDEX('Policy Characteristics'!F:F,MATCH($C1432,'Policy Characteristics'!$C:$C,0)))</f>
        <v>0</v>
      </c>
      <c r="M1432" s="261">
        <f>IF(ISBLANK(INDEX('Policy Characteristics'!G:G,MATCH($C1432,'Policy Characteristics'!$C:$C,0))),"",INDEX('Policy Characteristics'!G:G,MATCH($C1432,'Policy Characteristics'!$C:$C,0)))</f>
        <v>1</v>
      </c>
      <c r="N1432" s="261">
        <f>IF(ISBLANK(INDEX('Policy Characteristics'!H:H,MATCH($C1432,'Policy Characteristics'!$C:$C,0))),"",INDEX('Policy Characteristics'!H:H,MATCH($C1432,'Policy Characteristics'!$C:$C,0)))</f>
        <v>0.01</v>
      </c>
      <c r="O1432" s="254" t="str">
        <f>IF(ISBLANK(INDEX('Policy Characteristics'!I:I,MATCH($C1432,'Policy Characteristics'!$C:$C,0))),"",INDEX('Policy Characteristics'!I:I,MATCH($C1432,'Policy Characteristics'!$C:$C,0)))</f>
        <v>% of potential achieved</v>
      </c>
      <c r="P1432" s="254" t="str">
        <f>IF(ISBLANK(INDEX('Policy Characteristics'!J:J,MATCH($C1432,'Policy Characteristics'!$C:$C,0))),"",INDEX('Policy Characteristics'!J:J,MATCH($C1432,'Policy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32" s="254" t="str">
        <f>IF(ISBLANK(INDEX('Policy Characteristics'!K:K,MATCH($C1432,'Policy Characteristics'!$C:$C,0))),"",INDEX('Policy Characteristics'!K:K,MATCH($C1432,'Policy Characteristics'!$C:$C,0)))</f>
        <v/>
      </c>
      <c r="R1432" s="254" t="str">
        <f>IF(ISBLANK(INDEX('Policy Characteristics'!L:L,MATCH($C1432,'Policy Characteristics'!$C:$C,0))),"",INDEX('Policy Characteristics'!L:L,MATCH($C1432,'Policy Characteristics'!$C:$C,0)))</f>
        <v/>
      </c>
    </row>
    <row r="1433" spans="1:18" s="2" customFormat="1" x14ac:dyDescent="0.25">
      <c r="A1433" s="254" t="str">
        <f>IF(ISBLANK(INDEX('Policy Characteristics'!A:A,MATCH($C1433,'Policy Characteristics'!$C:$C,0))),"",INDEX('Policy Characteristics'!A:A,MATCH($C1433,'Policy Characteristics'!$C:$C,0)))</f>
        <v>Industry</v>
      </c>
      <c r="B1433" s="262" t="str">
        <f>IF(ISBLANK(INDEX('Policy Characteristics'!B:B,MATCH($C1433,'Policy Characteristics'!$C:$C,0))),"",INDEX('Policy Characteristics'!B:B,MATCH($C1433,'Policy Characteristics'!$C:$C,0)))</f>
        <v>Feedstock Shifting</v>
      </c>
      <c r="C1433" s="254" t="str">
        <f t="shared" si="70"/>
        <v>Fraction of Feedstock Shifted</v>
      </c>
      <c r="D1433" s="6" t="s">
        <v>3038</v>
      </c>
      <c r="E1433" s="45" t="s">
        <v>2379</v>
      </c>
      <c r="F1433" t="s">
        <v>3041</v>
      </c>
      <c r="G1433" s="45" t="s">
        <v>2383</v>
      </c>
      <c r="H1433" s="47">
        <f t="shared" si="71"/>
        <v>1432</v>
      </c>
      <c r="I1433" s="324" t="s">
        <v>41</v>
      </c>
      <c r="J1433" s="255" t="str">
        <f>IF(ISBLANK(INDEX('Policy Characteristics'!D:D,MATCH($C1433,'Policy Characteristics'!$C:$C,0))),"",INDEX('Policy Characteristics'!D:D,MATCH($C1433,'Policy Characteristics'!$C:$C,0)))</f>
        <v>Feedstock Shifting</v>
      </c>
      <c r="K1433" s="254" t="str">
        <f>IF(ISBLANK(INDEX('Policy Characteristics'!E:E,MATCH($C1433,'Policy Characteristics'!$C:$C,0))),"",INDEX('Policy Characteristics'!E:E,MATCH($C1433,'Policy Characteristics'!$C:$C,0)))</f>
        <v>indst feedstock shifting</v>
      </c>
      <c r="L1433" s="261">
        <f>IF(ISBLANK(INDEX('Policy Characteristics'!F:F,MATCH($C1433,'Policy Characteristics'!$C:$C,0))),"",INDEX('Policy Characteristics'!F:F,MATCH($C1433,'Policy Characteristics'!$C:$C,0)))</f>
        <v>0</v>
      </c>
      <c r="M1433" s="261">
        <f>IF(ISBLANK(INDEX('Policy Characteristics'!G:G,MATCH($C1433,'Policy Characteristics'!$C:$C,0))),"",INDEX('Policy Characteristics'!G:G,MATCH($C1433,'Policy Characteristics'!$C:$C,0)))</f>
        <v>1</v>
      </c>
      <c r="N1433" s="261">
        <f>IF(ISBLANK(INDEX('Policy Characteristics'!H:H,MATCH($C1433,'Policy Characteristics'!$C:$C,0))),"",INDEX('Policy Characteristics'!H:H,MATCH($C1433,'Policy Characteristics'!$C:$C,0)))</f>
        <v>0.01</v>
      </c>
      <c r="O1433" s="254" t="str">
        <f>IF(ISBLANK(INDEX('Policy Characteristics'!I:I,MATCH($C1433,'Policy Characteristics'!$C:$C,0))),"",INDEX('Policy Characteristics'!I:I,MATCH($C1433,'Policy Characteristics'!$C:$C,0)))</f>
        <v>% of potential achieved</v>
      </c>
      <c r="P1433" s="254" t="str">
        <f>IF(ISBLANK(INDEX('Policy Characteristics'!J:J,MATCH($C1433,'Policy Characteristics'!$C:$C,0))),"",INDEX('Policy Characteristics'!J:J,MATCH($C1433,'Policy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33" s="254" t="str">
        <f>IF(ISBLANK(INDEX('Policy Characteristics'!K:K,MATCH($C1433,'Policy Characteristics'!$C:$C,0))),"",INDEX('Policy Characteristics'!K:K,MATCH($C1433,'Policy Characteristics'!$C:$C,0)))</f>
        <v/>
      </c>
      <c r="R1433" s="254" t="str">
        <f>IF(ISBLANK(INDEX('Policy Characteristics'!L:L,MATCH($C1433,'Policy Characteristics'!$C:$C,0))),"",INDEX('Policy Characteristics'!L:L,MATCH($C1433,'Policy Characteristics'!$C:$C,0)))</f>
        <v/>
      </c>
    </row>
    <row r="1434" spans="1:18" s="2" customFormat="1" x14ac:dyDescent="0.25">
      <c r="A1434" s="254" t="str">
        <f>IF(ISBLANK(INDEX('Policy Characteristics'!A:A,MATCH($C1434,'Policy Characteristics'!$C:$C,0))),"",INDEX('Policy Characteristics'!A:A,MATCH($C1434,'Policy Characteristics'!$C:$C,0)))</f>
        <v>Industry</v>
      </c>
      <c r="B1434" s="262" t="str">
        <f>IF(ISBLANK(INDEX('Policy Characteristics'!B:B,MATCH($C1434,'Policy Characteristics'!$C:$C,0))),"",INDEX('Policy Characteristics'!B:B,MATCH($C1434,'Policy Characteristics'!$C:$C,0)))</f>
        <v>Feedstock Shifting</v>
      </c>
      <c r="C1434" s="254" t="str">
        <f t="shared" si="70"/>
        <v>Fraction of Feedstock Shifted</v>
      </c>
      <c r="D1434" s="6" t="s">
        <v>3038</v>
      </c>
      <c r="E1434" s="45" t="s">
        <v>2380</v>
      </c>
      <c r="F1434" t="s">
        <v>3041</v>
      </c>
      <c r="G1434" s="45" t="s">
        <v>2386</v>
      </c>
      <c r="H1434" s="47">
        <f t="shared" si="71"/>
        <v>1433</v>
      </c>
      <c r="I1434" s="324" t="s">
        <v>41</v>
      </c>
      <c r="J1434" s="255" t="str">
        <f>IF(ISBLANK(INDEX('Policy Characteristics'!D:D,MATCH($C1434,'Policy Characteristics'!$C:$C,0))),"",INDEX('Policy Characteristics'!D:D,MATCH($C1434,'Policy Characteristics'!$C:$C,0)))</f>
        <v>Feedstock Shifting</v>
      </c>
      <c r="K1434" s="254" t="str">
        <f>IF(ISBLANK(INDEX('Policy Characteristics'!E:E,MATCH($C1434,'Policy Characteristics'!$C:$C,0))),"",INDEX('Policy Characteristics'!E:E,MATCH($C1434,'Policy Characteristics'!$C:$C,0)))</f>
        <v>indst feedstock shifting</v>
      </c>
      <c r="L1434" s="261">
        <f>IF(ISBLANK(INDEX('Policy Characteristics'!F:F,MATCH($C1434,'Policy Characteristics'!$C:$C,0))),"",INDEX('Policy Characteristics'!F:F,MATCH($C1434,'Policy Characteristics'!$C:$C,0)))</f>
        <v>0</v>
      </c>
      <c r="M1434" s="261">
        <f>IF(ISBLANK(INDEX('Policy Characteristics'!G:G,MATCH($C1434,'Policy Characteristics'!$C:$C,0))),"",INDEX('Policy Characteristics'!G:G,MATCH($C1434,'Policy Characteristics'!$C:$C,0)))</f>
        <v>1</v>
      </c>
      <c r="N1434" s="261">
        <f>IF(ISBLANK(INDEX('Policy Characteristics'!H:H,MATCH($C1434,'Policy Characteristics'!$C:$C,0))),"",INDEX('Policy Characteristics'!H:H,MATCH($C1434,'Policy Characteristics'!$C:$C,0)))</f>
        <v>0.01</v>
      </c>
      <c r="O1434" s="254" t="str">
        <f>IF(ISBLANK(INDEX('Policy Characteristics'!I:I,MATCH($C1434,'Policy Characteristics'!$C:$C,0))),"",INDEX('Policy Characteristics'!I:I,MATCH($C1434,'Policy Characteristics'!$C:$C,0)))</f>
        <v>% of potential achieved</v>
      </c>
      <c r="P1434" s="254" t="str">
        <f>IF(ISBLANK(INDEX('Policy Characteristics'!J:J,MATCH($C1434,'Policy Characteristics'!$C:$C,0))),"",INDEX('Policy Characteristics'!J:J,MATCH($C1434,'Policy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34" s="254" t="str">
        <f>IF(ISBLANK(INDEX('Policy Characteristics'!K:K,MATCH($C1434,'Policy Characteristics'!$C:$C,0))),"",INDEX('Policy Characteristics'!K:K,MATCH($C1434,'Policy Characteristics'!$C:$C,0)))</f>
        <v/>
      </c>
      <c r="R1434" s="254" t="str">
        <f>IF(ISBLANK(INDEX('Policy Characteristics'!L:L,MATCH($C1434,'Policy Characteristics'!$C:$C,0))),"",INDEX('Policy Characteristics'!L:L,MATCH($C1434,'Policy Characteristics'!$C:$C,0)))</f>
        <v/>
      </c>
    </row>
    <row r="1435" spans="1:18" s="2" customFormat="1" x14ac:dyDescent="0.25">
      <c r="A1435" s="254" t="str">
        <f>IF(ISBLANK(INDEX('Policy Characteristics'!A:A,MATCH($C1435,'Policy Characteristics'!$C:$C,0))),"",INDEX('Policy Characteristics'!A:A,MATCH($C1435,'Policy Characteristics'!$C:$C,0)))</f>
        <v>Industry</v>
      </c>
      <c r="B1435" s="262" t="str">
        <f>IF(ISBLANK(INDEX('Policy Characteristics'!B:B,MATCH($C1435,'Policy Characteristics'!$C:$C,0))),"",INDEX('Policy Characteristics'!B:B,MATCH($C1435,'Policy Characteristics'!$C:$C,0)))</f>
        <v>Feedstock Shifting</v>
      </c>
      <c r="C1435" s="254" t="str">
        <f t="shared" si="70"/>
        <v>Fraction of Feedstock Shifted</v>
      </c>
      <c r="D1435" s="6" t="s">
        <v>3038</v>
      </c>
      <c r="E1435" s="45" t="s">
        <v>2672</v>
      </c>
      <c r="F1435" t="s">
        <v>3041</v>
      </c>
      <c r="G1435" s="45" t="s">
        <v>2675</v>
      </c>
      <c r="H1435" s="47">
        <f t="shared" si="71"/>
        <v>1434</v>
      </c>
      <c r="I1435" s="324" t="s">
        <v>41</v>
      </c>
      <c r="J1435" s="255" t="str">
        <f>IF(ISBLANK(INDEX('Policy Characteristics'!D:D,MATCH($C1435,'Policy Characteristics'!$C:$C,0))),"",INDEX('Policy Characteristics'!D:D,MATCH($C1435,'Policy Characteristics'!$C:$C,0)))</f>
        <v>Feedstock Shifting</v>
      </c>
      <c r="K1435" s="254" t="str">
        <f>IF(ISBLANK(INDEX('Policy Characteristics'!E:E,MATCH($C1435,'Policy Characteristics'!$C:$C,0))),"",INDEX('Policy Characteristics'!E:E,MATCH($C1435,'Policy Characteristics'!$C:$C,0)))</f>
        <v>indst feedstock shifting</v>
      </c>
      <c r="L1435" s="261">
        <f>IF(ISBLANK(INDEX('Policy Characteristics'!F:F,MATCH($C1435,'Policy Characteristics'!$C:$C,0))),"",INDEX('Policy Characteristics'!F:F,MATCH($C1435,'Policy Characteristics'!$C:$C,0)))</f>
        <v>0</v>
      </c>
      <c r="M1435" s="261">
        <f>IF(ISBLANK(INDEX('Policy Characteristics'!G:G,MATCH($C1435,'Policy Characteristics'!$C:$C,0))),"",INDEX('Policy Characteristics'!G:G,MATCH($C1435,'Policy Characteristics'!$C:$C,0)))</f>
        <v>1</v>
      </c>
      <c r="N1435" s="261">
        <f>IF(ISBLANK(INDEX('Policy Characteristics'!H:H,MATCH($C1435,'Policy Characteristics'!$C:$C,0))),"",INDEX('Policy Characteristics'!H:H,MATCH($C1435,'Policy Characteristics'!$C:$C,0)))</f>
        <v>0.01</v>
      </c>
      <c r="O1435" s="254" t="str">
        <f>IF(ISBLANK(INDEX('Policy Characteristics'!I:I,MATCH($C1435,'Policy Characteristics'!$C:$C,0))),"",INDEX('Policy Characteristics'!I:I,MATCH($C1435,'Policy Characteristics'!$C:$C,0)))</f>
        <v>% of potential achieved</v>
      </c>
      <c r="P1435" s="254" t="str">
        <f>IF(ISBLANK(INDEX('Policy Characteristics'!J:J,MATCH($C1435,'Policy Characteristics'!$C:$C,0))),"",INDEX('Policy Characteristics'!J:J,MATCH($C1435,'Policy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35" s="254" t="str">
        <f>IF(ISBLANK(INDEX('Policy Characteristics'!K:K,MATCH($C1435,'Policy Characteristics'!$C:$C,0))),"",INDEX('Policy Characteristics'!K:K,MATCH($C1435,'Policy Characteristics'!$C:$C,0)))</f>
        <v/>
      </c>
      <c r="R1435" s="254" t="str">
        <f>IF(ISBLANK(INDEX('Policy Characteristics'!L:L,MATCH($C1435,'Policy Characteristics'!$C:$C,0))),"",INDEX('Policy Characteristics'!L:L,MATCH($C1435,'Policy Characteristics'!$C:$C,0)))</f>
        <v/>
      </c>
    </row>
    <row r="1436" spans="1:18" s="2" customFormat="1" x14ac:dyDescent="0.25">
      <c r="A1436" s="254" t="str">
        <f>IF(ISBLANK(INDEX('Policy Characteristics'!A:A,MATCH($C1436,'Policy Characteristics'!$C:$C,0))),"",INDEX('Policy Characteristics'!A:A,MATCH($C1436,'Policy Characteristics'!$C:$C,0)))</f>
        <v>Industry</v>
      </c>
      <c r="B1436" s="262" t="str">
        <f>IF(ISBLANK(INDEX('Policy Characteristics'!B:B,MATCH($C1436,'Policy Characteristics'!$C:$C,0))),"",INDEX('Policy Characteristics'!B:B,MATCH($C1436,'Policy Characteristics'!$C:$C,0)))</f>
        <v>Feedstock Shifting</v>
      </c>
      <c r="C1436" s="254" t="str">
        <f t="shared" si="70"/>
        <v>Fraction of Feedstock Shifted</v>
      </c>
      <c r="D1436" s="6" t="s">
        <v>3038</v>
      </c>
      <c r="E1436" s="45" t="s">
        <v>2673</v>
      </c>
      <c r="F1436" t="s">
        <v>3041</v>
      </c>
      <c r="G1436" s="45" t="s">
        <v>2677</v>
      </c>
      <c r="H1436" s="47">
        <f t="shared" si="71"/>
        <v>1435</v>
      </c>
      <c r="I1436" s="324" t="s">
        <v>41</v>
      </c>
      <c r="J1436" s="255" t="str">
        <f>IF(ISBLANK(INDEX('Policy Characteristics'!D:D,MATCH($C1436,'Policy Characteristics'!$C:$C,0))),"",INDEX('Policy Characteristics'!D:D,MATCH($C1436,'Policy Characteristics'!$C:$C,0)))</f>
        <v>Feedstock Shifting</v>
      </c>
      <c r="K1436" s="254" t="str">
        <f>IF(ISBLANK(INDEX('Policy Characteristics'!E:E,MATCH($C1436,'Policy Characteristics'!$C:$C,0))),"",INDEX('Policy Characteristics'!E:E,MATCH($C1436,'Policy Characteristics'!$C:$C,0)))</f>
        <v>indst feedstock shifting</v>
      </c>
      <c r="L1436" s="261">
        <f>IF(ISBLANK(INDEX('Policy Characteristics'!F:F,MATCH($C1436,'Policy Characteristics'!$C:$C,0))),"",INDEX('Policy Characteristics'!F:F,MATCH($C1436,'Policy Characteristics'!$C:$C,0)))</f>
        <v>0</v>
      </c>
      <c r="M1436" s="261">
        <f>IF(ISBLANK(INDEX('Policy Characteristics'!G:G,MATCH($C1436,'Policy Characteristics'!$C:$C,0))),"",INDEX('Policy Characteristics'!G:G,MATCH($C1436,'Policy Characteristics'!$C:$C,0)))</f>
        <v>1</v>
      </c>
      <c r="N1436" s="261">
        <f>IF(ISBLANK(INDEX('Policy Characteristics'!H:H,MATCH($C1436,'Policy Characteristics'!$C:$C,0))),"",INDEX('Policy Characteristics'!H:H,MATCH($C1436,'Policy Characteristics'!$C:$C,0)))</f>
        <v>0.01</v>
      </c>
      <c r="O1436" s="254" t="str">
        <f>IF(ISBLANK(INDEX('Policy Characteristics'!I:I,MATCH($C1436,'Policy Characteristics'!$C:$C,0))),"",INDEX('Policy Characteristics'!I:I,MATCH($C1436,'Policy Characteristics'!$C:$C,0)))</f>
        <v>% of potential achieved</v>
      </c>
      <c r="P1436" s="254" t="str">
        <f>IF(ISBLANK(INDEX('Policy Characteristics'!J:J,MATCH($C1436,'Policy Characteristics'!$C:$C,0))),"",INDEX('Policy Characteristics'!J:J,MATCH($C1436,'Policy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36" s="254" t="str">
        <f>IF(ISBLANK(INDEX('Policy Characteristics'!K:K,MATCH($C1436,'Policy Characteristics'!$C:$C,0))),"",INDEX('Policy Characteristics'!K:K,MATCH($C1436,'Policy Characteristics'!$C:$C,0)))</f>
        <v/>
      </c>
      <c r="R1436" s="254" t="str">
        <f>IF(ISBLANK(INDEX('Policy Characteristics'!L:L,MATCH($C1436,'Policy Characteristics'!$C:$C,0))),"",INDEX('Policy Characteristics'!L:L,MATCH($C1436,'Policy Characteristics'!$C:$C,0)))</f>
        <v/>
      </c>
    </row>
    <row r="1437" spans="1:18" s="2" customFormat="1" x14ac:dyDescent="0.25">
      <c r="A1437" s="254" t="str">
        <f>IF(ISBLANK(INDEX('Policy Characteristics'!A:A,MATCH($C1437,'Policy Characteristics'!$C:$C,0))),"",INDEX('Policy Characteristics'!A:A,MATCH($C1437,'Policy Characteristics'!$C:$C,0)))</f>
        <v>Industry</v>
      </c>
      <c r="B1437" s="262" t="str">
        <f>IF(ISBLANK(INDEX('Policy Characteristics'!B:B,MATCH($C1437,'Policy Characteristics'!$C:$C,0))),"",INDEX('Policy Characteristics'!B:B,MATCH($C1437,'Policy Characteristics'!$C:$C,0)))</f>
        <v>Feedstock Shifting</v>
      </c>
      <c r="C1437" s="254" t="str">
        <f t="shared" si="70"/>
        <v>Fraction of Feedstock Shifted</v>
      </c>
      <c r="D1437" s="6" t="s">
        <v>3038</v>
      </c>
      <c r="E1437" s="45" t="s">
        <v>2674</v>
      </c>
      <c r="F1437" t="s">
        <v>3041</v>
      </c>
      <c r="G1437" s="45" t="s">
        <v>2678</v>
      </c>
      <c r="H1437" s="47">
        <f t="shared" si="71"/>
        <v>1436</v>
      </c>
      <c r="I1437" s="324" t="s">
        <v>41</v>
      </c>
      <c r="J1437" s="255" t="str">
        <f>IF(ISBLANK(INDEX('Policy Characteristics'!D:D,MATCH($C1437,'Policy Characteristics'!$C:$C,0))),"",INDEX('Policy Characteristics'!D:D,MATCH($C1437,'Policy Characteristics'!$C:$C,0)))</f>
        <v>Feedstock Shifting</v>
      </c>
      <c r="K1437" s="254" t="str">
        <f>IF(ISBLANK(INDEX('Policy Characteristics'!E:E,MATCH($C1437,'Policy Characteristics'!$C:$C,0))),"",INDEX('Policy Characteristics'!E:E,MATCH($C1437,'Policy Characteristics'!$C:$C,0)))</f>
        <v>indst feedstock shifting</v>
      </c>
      <c r="L1437" s="261">
        <f>IF(ISBLANK(INDEX('Policy Characteristics'!F:F,MATCH($C1437,'Policy Characteristics'!$C:$C,0))),"",INDEX('Policy Characteristics'!F:F,MATCH($C1437,'Policy Characteristics'!$C:$C,0)))</f>
        <v>0</v>
      </c>
      <c r="M1437" s="261">
        <f>IF(ISBLANK(INDEX('Policy Characteristics'!G:G,MATCH($C1437,'Policy Characteristics'!$C:$C,0))),"",INDEX('Policy Characteristics'!G:G,MATCH($C1437,'Policy Characteristics'!$C:$C,0)))</f>
        <v>1</v>
      </c>
      <c r="N1437" s="261">
        <f>IF(ISBLANK(INDEX('Policy Characteristics'!H:H,MATCH($C1437,'Policy Characteristics'!$C:$C,0))),"",INDEX('Policy Characteristics'!H:H,MATCH($C1437,'Policy Characteristics'!$C:$C,0)))</f>
        <v>0.01</v>
      </c>
      <c r="O1437" s="254" t="str">
        <f>IF(ISBLANK(INDEX('Policy Characteristics'!I:I,MATCH($C1437,'Policy Characteristics'!$C:$C,0))),"",INDEX('Policy Characteristics'!I:I,MATCH($C1437,'Policy Characteristics'!$C:$C,0)))</f>
        <v>% of potential achieved</v>
      </c>
      <c r="P1437" s="254" t="str">
        <f>IF(ISBLANK(INDEX('Policy Characteristics'!J:J,MATCH($C1437,'Policy Characteristics'!$C:$C,0))),"",INDEX('Policy Characteristics'!J:J,MATCH($C1437,'Policy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37" s="254" t="str">
        <f>IF(ISBLANK(INDEX('Policy Characteristics'!K:K,MATCH($C1437,'Policy Characteristics'!$C:$C,0))),"",INDEX('Policy Characteristics'!K:K,MATCH($C1437,'Policy Characteristics'!$C:$C,0)))</f>
        <v/>
      </c>
      <c r="R1437" s="254" t="str">
        <f>IF(ISBLANK(INDEX('Policy Characteristics'!L:L,MATCH($C1437,'Policy Characteristics'!$C:$C,0))),"",INDEX('Policy Characteristics'!L:L,MATCH($C1437,'Policy Characteristics'!$C:$C,0)))</f>
        <v/>
      </c>
    </row>
    <row r="1438" spans="1:18" s="2" customFormat="1" x14ac:dyDescent="0.25">
      <c r="A1438" s="254" t="str">
        <f>IF(ISBLANK(INDEX('Policy Characteristics'!A:A,MATCH($C1438,'Policy Characteristics'!$C:$C,0))),"",INDEX('Policy Characteristics'!A:A,MATCH($C1438,'Policy Characteristics'!$C:$C,0)))</f>
        <v>Industry</v>
      </c>
      <c r="B1438" s="262" t="str">
        <f>IF(ISBLANK(INDEX('Policy Characteristics'!B:B,MATCH($C1438,'Policy Characteristics'!$C:$C,0))),"",INDEX('Policy Characteristics'!B:B,MATCH($C1438,'Policy Characteristics'!$C:$C,0)))</f>
        <v>Feedstock Shifting</v>
      </c>
      <c r="C1438" s="254" t="str">
        <f t="shared" si="70"/>
        <v>Fraction of Feedstock Shifted</v>
      </c>
      <c r="D1438" s="6" t="s">
        <v>3038</v>
      </c>
      <c r="E1438" s="45" t="s">
        <v>2671</v>
      </c>
      <c r="F1438" t="s">
        <v>3041</v>
      </c>
      <c r="G1438" s="45" t="s">
        <v>2676</v>
      </c>
      <c r="H1438" s="47">
        <f t="shared" si="71"/>
        <v>1437</v>
      </c>
      <c r="I1438" s="324" t="s">
        <v>41</v>
      </c>
      <c r="J1438" s="255" t="str">
        <f>IF(ISBLANK(INDEX('Policy Characteristics'!D:D,MATCH($C1438,'Policy Characteristics'!$C:$C,0))),"",INDEX('Policy Characteristics'!D:D,MATCH($C1438,'Policy Characteristics'!$C:$C,0)))</f>
        <v>Feedstock Shifting</v>
      </c>
      <c r="K1438" s="254" t="str">
        <f>IF(ISBLANK(INDEX('Policy Characteristics'!E:E,MATCH($C1438,'Policy Characteristics'!$C:$C,0))),"",INDEX('Policy Characteristics'!E:E,MATCH($C1438,'Policy Characteristics'!$C:$C,0)))</f>
        <v>indst feedstock shifting</v>
      </c>
      <c r="L1438" s="261">
        <f>IF(ISBLANK(INDEX('Policy Characteristics'!F:F,MATCH($C1438,'Policy Characteristics'!$C:$C,0))),"",INDEX('Policy Characteristics'!F:F,MATCH($C1438,'Policy Characteristics'!$C:$C,0)))</f>
        <v>0</v>
      </c>
      <c r="M1438" s="261">
        <f>IF(ISBLANK(INDEX('Policy Characteristics'!G:G,MATCH($C1438,'Policy Characteristics'!$C:$C,0))),"",INDEX('Policy Characteristics'!G:G,MATCH($C1438,'Policy Characteristics'!$C:$C,0)))</f>
        <v>1</v>
      </c>
      <c r="N1438" s="261">
        <f>IF(ISBLANK(INDEX('Policy Characteristics'!H:H,MATCH($C1438,'Policy Characteristics'!$C:$C,0))),"",INDEX('Policy Characteristics'!H:H,MATCH($C1438,'Policy Characteristics'!$C:$C,0)))</f>
        <v>0.01</v>
      </c>
      <c r="O1438" s="254" t="str">
        <f>IF(ISBLANK(INDEX('Policy Characteristics'!I:I,MATCH($C1438,'Policy Characteristics'!$C:$C,0))),"",INDEX('Policy Characteristics'!I:I,MATCH($C1438,'Policy Characteristics'!$C:$C,0)))</f>
        <v>% of potential achieved</v>
      </c>
      <c r="P1438" s="254" t="str">
        <f>IF(ISBLANK(INDEX('Policy Characteristics'!J:J,MATCH($C1438,'Policy Characteristics'!$C:$C,0))),"",INDEX('Policy Characteristics'!J:J,MATCH($C1438,'Policy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38" s="254" t="str">
        <f>IF(ISBLANK(INDEX('Policy Characteristics'!K:K,MATCH($C1438,'Policy Characteristics'!$C:$C,0))),"",INDEX('Policy Characteristics'!K:K,MATCH($C1438,'Policy Characteristics'!$C:$C,0)))</f>
        <v/>
      </c>
      <c r="R1438" s="254" t="str">
        <f>IF(ISBLANK(INDEX('Policy Characteristics'!L:L,MATCH($C1438,'Policy Characteristics'!$C:$C,0))),"",INDEX('Policy Characteristics'!L:L,MATCH($C1438,'Policy Characteristics'!$C:$C,0)))</f>
        <v/>
      </c>
    </row>
    <row r="1439" spans="1:18" s="2" customFormat="1" x14ac:dyDescent="0.25">
      <c r="A1439" s="254" t="str">
        <f>IF(ISBLANK(INDEX('Policy Characteristics'!A:A,MATCH($C1439,'Policy Characteristics'!$C:$C,0))),"",INDEX('Policy Characteristics'!A:A,MATCH($C1439,'Policy Characteristics'!$C:$C,0)))</f>
        <v>Industry</v>
      </c>
      <c r="B1439" s="262" t="str">
        <f>IF(ISBLANK(INDEX('Policy Characteristics'!B:B,MATCH($C1439,'Policy Characteristics'!$C:$C,0))),"",INDEX('Policy Characteristics'!B:B,MATCH($C1439,'Policy Characteristics'!$C:$C,0)))</f>
        <v>Feedstock Shifting</v>
      </c>
      <c r="C1439" s="254" t="str">
        <f t="shared" si="70"/>
        <v>Fraction of Feedstock Shifted</v>
      </c>
      <c r="D1439" s="6" t="s">
        <v>3039</v>
      </c>
      <c r="E1439" s="45" t="s">
        <v>2375</v>
      </c>
      <c r="F1439" t="s">
        <v>3000</v>
      </c>
      <c r="G1439" s="45" t="s">
        <v>2381</v>
      </c>
      <c r="H1439" s="47">
        <f t="shared" si="71"/>
        <v>1438</v>
      </c>
      <c r="I1439" s="324" t="s">
        <v>41</v>
      </c>
      <c r="J1439" s="255" t="str">
        <f>IF(ISBLANK(INDEX('Policy Characteristics'!D:D,MATCH($C1439,'Policy Characteristics'!$C:$C,0))),"",INDEX('Policy Characteristics'!D:D,MATCH($C1439,'Policy Characteristics'!$C:$C,0)))</f>
        <v>Feedstock Shifting</v>
      </c>
      <c r="K1439" s="254" t="str">
        <f>IF(ISBLANK(INDEX('Policy Characteristics'!E:E,MATCH($C1439,'Policy Characteristics'!$C:$C,0))),"",INDEX('Policy Characteristics'!E:E,MATCH($C1439,'Policy Characteristics'!$C:$C,0)))</f>
        <v>indst feedstock shifting</v>
      </c>
      <c r="L1439" s="261">
        <f>IF(ISBLANK(INDEX('Policy Characteristics'!F:F,MATCH($C1439,'Policy Characteristics'!$C:$C,0))),"",INDEX('Policy Characteristics'!F:F,MATCH($C1439,'Policy Characteristics'!$C:$C,0)))</f>
        <v>0</v>
      </c>
      <c r="M1439" s="261">
        <f>IF(ISBLANK(INDEX('Policy Characteristics'!G:G,MATCH($C1439,'Policy Characteristics'!$C:$C,0))),"",INDEX('Policy Characteristics'!G:G,MATCH($C1439,'Policy Characteristics'!$C:$C,0)))</f>
        <v>1</v>
      </c>
      <c r="N1439" s="261">
        <f>IF(ISBLANK(INDEX('Policy Characteristics'!H:H,MATCH($C1439,'Policy Characteristics'!$C:$C,0))),"",INDEX('Policy Characteristics'!H:H,MATCH($C1439,'Policy Characteristics'!$C:$C,0)))</f>
        <v>0.01</v>
      </c>
      <c r="O1439" s="254" t="str">
        <f>IF(ISBLANK(INDEX('Policy Characteristics'!I:I,MATCH($C1439,'Policy Characteristics'!$C:$C,0))),"",INDEX('Policy Characteristics'!I:I,MATCH($C1439,'Policy Characteristics'!$C:$C,0)))</f>
        <v>% of potential achieved</v>
      </c>
      <c r="P1439" s="254" t="str">
        <f>IF(ISBLANK(INDEX('Policy Characteristics'!J:J,MATCH($C1439,'Policy Characteristics'!$C:$C,0))),"",INDEX('Policy Characteristics'!J:J,MATCH($C1439,'Policy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39" s="254" t="str">
        <f>IF(ISBLANK(INDEX('Policy Characteristics'!K:K,MATCH($C1439,'Policy Characteristics'!$C:$C,0))),"",INDEX('Policy Characteristics'!K:K,MATCH($C1439,'Policy Characteristics'!$C:$C,0)))</f>
        <v/>
      </c>
      <c r="R1439" s="254" t="str">
        <f>IF(ISBLANK(INDEX('Policy Characteristics'!L:L,MATCH($C1439,'Policy Characteristics'!$C:$C,0))),"",INDEX('Policy Characteristics'!L:L,MATCH($C1439,'Policy Characteristics'!$C:$C,0)))</f>
        <v/>
      </c>
    </row>
    <row r="1440" spans="1:18" s="2" customFormat="1" x14ac:dyDescent="0.25">
      <c r="A1440" s="254" t="str">
        <f>IF(ISBLANK(INDEX('Policy Characteristics'!A:A,MATCH($C1440,'Policy Characteristics'!$C:$C,0))),"",INDEX('Policy Characteristics'!A:A,MATCH($C1440,'Policy Characteristics'!$C:$C,0)))</f>
        <v>Industry</v>
      </c>
      <c r="B1440" s="262" t="str">
        <f>IF(ISBLANK(INDEX('Policy Characteristics'!B:B,MATCH($C1440,'Policy Characteristics'!$C:$C,0))),"",INDEX('Policy Characteristics'!B:B,MATCH($C1440,'Policy Characteristics'!$C:$C,0)))</f>
        <v>Feedstock Shifting</v>
      </c>
      <c r="C1440" s="254" t="str">
        <f t="shared" si="70"/>
        <v>Fraction of Feedstock Shifted</v>
      </c>
      <c r="D1440" s="6" t="s">
        <v>3039</v>
      </c>
      <c r="E1440" s="45" t="s">
        <v>2376</v>
      </c>
      <c r="F1440" t="s">
        <v>3000</v>
      </c>
      <c r="G1440" s="45" t="s">
        <v>2384</v>
      </c>
      <c r="H1440" s="47">
        <f t="shared" si="71"/>
        <v>1439</v>
      </c>
      <c r="I1440" s="324" t="s">
        <v>41</v>
      </c>
      <c r="J1440" s="255" t="str">
        <f>IF(ISBLANK(INDEX('Policy Characteristics'!D:D,MATCH($C1440,'Policy Characteristics'!$C:$C,0))),"",INDEX('Policy Characteristics'!D:D,MATCH($C1440,'Policy Characteristics'!$C:$C,0)))</f>
        <v>Feedstock Shifting</v>
      </c>
      <c r="K1440" s="254" t="str">
        <f>IF(ISBLANK(INDEX('Policy Characteristics'!E:E,MATCH($C1440,'Policy Characteristics'!$C:$C,0))),"",INDEX('Policy Characteristics'!E:E,MATCH($C1440,'Policy Characteristics'!$C:$C,0)))</f>
        <v>indst feedstock shifting</v>
      </c>
      <c r="L1440" s="261">
        <f>IF(ISBLANK(INDEX('Policy Characteristics'!F:F,MATCH($C1440,'Policy Characteristics'!$C:$C,0))),"",INDEX('Policy Characteristics'!F:F,MATCH($C1440,'Policy Characteristics'!$C:$C,0)))</f>
        <v>0</v>
      </c>
      <c r="M1440" s="261">
        <f>IF(ISBLANK(INDEX('Policy Characteristics'!G:G,MATCH($C1440,'Policy Characteristics'!$C:$C,0))),"",INDEX('Policy Characteristics'!G:G,MATCH($C1440,'Policy Characteristics'!$C:$C,0)))</f>
        <v>1</v>
      </c>
      <c r="N1440" s="261">
        <f>IF(ISBLANK(INDEX('Policy Characteristics'!H:H,MATCH($C1440,'Policy Characteristics'!$C:$C,0))),"",INDEX('Policy Characteristics'!H:H,MATCH($C1440,'Policy Characteristics'!$C:$C,0)))</f>
        <v>0.01</v>
      </c>
      <c r="O1440" s="254" t="str">
        <f>IF(ISBLANK(INDEX('Policy Characteristics'!I:I,MATCH($C1440,'Policy Characteristics'!$C:$C,0))),"",INDEX('Policy Characteristics'!I:I,MATCH($C1440,'Policy Characteristics'!$C:$C,0)))</f>
        <v>% of potential achieved</v>
      </c>
      <c r="P1440" s="254" t="str">
        <f>IF(ISBLANK(INDEX('Policy Characteristics'!J:J,MATCH($C1440,'Policy Characteristics'!$C:$C,0))),"",INDEX('Policy Characteristics'!J:J,MATCH($C1440,'Policy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40" s="254" t="str">
        <f>IF(ISBLANK(INDEX('Policy Characteristics'!K:K,MATCH($C1440,'Policy Characteristics'!$C:$C,0))),"",INDEX('Policy Characteristics'!K:K,MATCH($C1440,'Policy Characteristics'!$C:$C,0)))</f>
        <v/>
      </c>
      <c r="R1440" s="254" t="str">
        <f>IF(ISBLANK(INDEX('Policy Characteristics'!L:L,MATCH($C1440,'Policy Characteristics'!$C:$C,0))),"",INDEX('Policy Characteristics'!L:L,MATCH($C1440,'Policy Characteristics'!$C:$C,0)))</f>
        <v/>
      </c>
    </row>
    <row r="1441" spans="1:18" s="2" customFormat="1" x14ac:dyDescent="0.25">
      <c r="A1441" s="254" t="str">
        <f>IF(ISBLANK(INDEX('Policy Characteristics'!A:A,MATCH($C1441,'Policy Characteristics'!$C:$C,0))),"",INDEX('Policy Characteristics'!A:A,MATCH($C1441,'Policy Characteristics'!$C:$C,0)))</f>
        <v>Industry</v>
      </c>
      <c r="B1441" s="262" t="str">
        <f>IF(ISBLANK(INDEX('Policy Characteristics'!B:B,MATCH($C1441,'Policy Characteristics'!$C:$C,0))),"",INDEX('Policy Characteristics'!B:B,MATCH($C1441,'Policy Characteristics'!$C:$C,0)))</f>
        <v>Feedstock Shifting</v>
      </c>
      <c r="C1441" s="254" t="str">
        <f t="shared" si="70"/>
        <v>Fraction of Feedstock Shifted</v>
      </c>
      <c r="D1441" s="6" t="s">
        <v>3039</v>
      </c>
      <c r="E1441" s="45" t="s">
        <v>2377</v>
      </c>
      <c r="F1441" t="s">
        <v>3000</v>
      </c>
      <c r="G1441" s="45" t="s">
        <v>2385</v>
      </c>
      <c r="H1441" s="47">
        <f t="shared" si="71"/>
        <v>1440</v>
      </c>
      <c r="I1441" s="324" t="s">
        <v>41</v>
      </c>
      <c r="J1441" s="255" t="str">
        <f>IF(ISBLANK(INDEX('Policy Characteristics'!D:D,MATCH($C1441,'Policy Characteristics'!$C:$C,0))),"",INDEX('Policy Characteristics'!D:D,MATCH($C1441,'Policy Characteristics'!$C:$C,0)))</f>
        <v>Feedstock Shifting</v>
      </c>
      <c r="K1441" s="254" t="str">
        <f>IF(ISBLANK(INDEX('Policy Characteristics'!E:E,MATCH($C1441,'Policy Characteristics'!$C:$C,0))),"",INDEX('Policy Characteristics'!E:E,MATCH($C1441,'Policy Characteristics'!$C:$C,0)))</f>
        <v>indst feedstock shifting</v>
      </c>
      <c r="L1441" s="261">
        <f>IF(ISBLANK(INDEX('Policy Characteristics'!F:F,MATCH($C1441,'Policy Characteristics'!$C:$C,0))),"",INDEX('Policy Characteristics'!F:F,MATCH($C1441,'Policy Characteristics'!$C:$C,0)))</f>
        <v>0</v>
      </c>
      <c r="M1441" s="261">
        <f>IF(ISBLANK(INDEX('Policy Characteristics'!G:G,MATCH($C1441,'Policy Characteristics'!$C:$C,0))),"",INDEX('Policy Characteristics'!G:G,MATCH($C1441,'Policy Characteristics'!$C:$C,0)))</f>
        <v>1</v>
      </c>
      <c r="N1441" s="261">
        <f>IF(ISBLANK(INDEX('Policy Characteristics'!H:H,MATCH($C1441,'Policy Characteristics'!$C:$C,0))),"",INDEX('Policy Characteristics'!H:H,MATCH($C1441,'Policy Characteristics'!$C:$C,0)))</f>
        <v>0.01</v>
      </c>
      <c r="O1441" s="254" t="str">
        <f>IF(ISBLANK(INDEX('Policy Characteristics'!I:I,MATCH($C1441,'Policy Characteristics'!$C:$C,0))),"",INDEX('Policy Characteristics'!I:I,MATCH($C1441,'Policy Characteristics'!$C:$C,0)))</f>
        <v>% of potential achieved</v>
      </c>
      <c r="P1441" s="254" t="str">
        <f>IF(ISBLANK(INDEX('Policy Characteristics'!J:J,MATCH($C1441,'Policy Characteristics'!$C:$C,0))),"",INDEX('Policy Characteristics'!J:J,MATCH($C1441,'Policy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41" s="254" t="str">
        <f>IF(ISBLANK(INDEX('Policy Characteristics'!K:K,MATCH($C1441,'Policy Characteristics'!$C:$C,0))),"",INDEX('Policy Characteristics'!K:K,MATCH($C1441,'Policy Characteristics'!$C:$C,0)))</f>
        <v/>
      </c>
      <c r="R1441" s="254" t="str">
        <f>IF(ISBLANK(INDEX('Policy Characteristics'!L:L,MATCH($C1441,'Policy Characteristics'!$C:$C,0))),"",INDEX('Policy Characteristics'!L:L,MATCH($C1441,'Policy Characteristics'!$C:$C,0)))</f>
        <v/>
      </c>
    </row>
    <row r="1442" spans="1:18" s="2" customFormat="1" x14ac:dyDescent="0.25">
      <c r="A1442" s="254" t="str">
        <f>IF(ISBLANK(INDEX('Policy Characteristics'!A:A,MATCH($C1442,'Policy Characteristics'!$C:$C,0))),"",INDEX('Policy Characteristics'!A:A,MATCH($C1442,'Policy Characteristics'!$C:$C,0)))</f>
        <v>Industry</v>
      </c>
      <c r="B1442" s="262" t="str">
        <f>IF(ISBLANK(INDEX('Policy Characteristics'!B:B,MATCH($C1442,'Policy Characteristics'!$C:$C,0))),"",INDEX('Policy Characteristics'!B:B,MATCH($C1442,'Policy Characteristics'!$C:$C,0)))</f>
        <v>Feedstock Shifting</v>
      </c>
      <c r="C1442" s="254" t="str">
        <f t="shared" si="70"/>
        <v>Fraction of Feedstock Shifted</v>
      </c>
      <c r="D1442" s="6" t="s">
        <v>3039</v>
      </c>
      <c r="E1442" s="45" t="s">
        <v>2378</v>
      </c>
      <c r="F1442" t="s">
        <v>3000</v>
      </c>
      <c r="G1442" s="45" t="s">
        <v>2382</v>
      </c>
      <c r="H1442" s="47">
        <f t="shared" si="71"/>
        <v>1441</v>
      </c>
      <c r="I1442" s="324" t="s">
        <v>41</v>
      </c>
      <c r="J1442" s="255" t="str">
        <f>IF(ISBLANK(INDEX('Policy Characteristics'!D:D,MATCH($C1442,'Policy Characteristics'!$C:$C,0))),"",INDEX('Policy Characteristics'!D:D,MATCH($C1442,'Policy Characteristics'!$C:$C,0)))</f>
        <v>Feedstock Shifting</v>
      </c>
      <c r="K1442" s="254" t="str">
        <f>IF(ISBLANK(INDEX('Policy Characteristics'!E:E,MATCH($C1442,'Policy Characteristics'!$C:$C,0))),"",INDEX('Policy Characteristics'!E:E,MATCH($C1442,'Policy Characteristics'!$C:$C,0)))</f>
        <v>indst feedstock shifting</v>
      </c>
      <c r="L1442" s="261">
        <f>IF(ISBLANK(INDEX('Policy Characteristics'!F:F,MATCH($C1442,'Policy Characteristics'!$C:$C,0))),"",INDEX('Policy Characteristics'!F:F,MATCH($C1442,'Policy Characteristics'!$C:$C,0)))</f>
        <v>0</v>
      </c>
      <c r="M1442" s="261">
        <f>IF(ISBLANK(INDEX('Policy Characteristics'!G:G,MATCH($C1442,'Policy Characteristics'!$C:$C,0))),"",INDEX('Policy Characteristics'!G:G,MATCH($C1442,'Policy Characteristics'!$C:$C,0)))</f>
        <v>1</v>
      </c>
      <c r="N1442" s="261">
        <f>IF(ISBLANK(INDEX('Policy Characteristics'!H:H,MATCH($C1442,'Policy Characteristics'!$C:$C,0))),"",INDEX('Policy Characteristics'!H:H,MATCH($C1442,'Policy Characteristics'!$C:$C,0)))</f>
        <v>0.01</v>
      </c>
      <c r="O1442" s="254" t="str">
        <f>IF(ISBLANK(INDEX('Policy Characteristics'!I:I,MATCH($C1442,'Policy Characteristics'!$C:$C,0))),"",INDEX('Policy Characteristics'!I:I,MATCH($C1442,'Policy Characteristics'!$C:$C,0)))</f>
        <v>% of potential achieved</v>
      </c>
      <c r="P1442" s="254" t="str">
        <f>IF(ISBLANK(INDEX('Policy Characteristics'!J:J,MATCH($C1442,'Policy Characteristics'!$C:$C,0))),"",INDEX('Policy Characteristics'!J:J,MATCH($C1442,'Policy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42" s="254" t="str">
        <f>IF(ISBLANK(INDEX('Policy Characteristics'!K:K,MATCH($C1442,'Policy Characteristics'!$C:$C,0))),"",INDEX('Policy Characteristics'!K:K,MATCH($C1442,'Policy Characteristics'!$C:$C,0)))</f>
        <v/>
      </c>
      <c r="R1442" s="254" t="str">
        <f>IF(ISBLANK(INDEX('Policy Characteristics'!L:L,MATCH($C1442,'Policy Characteristics'!$C:$C,0))),"",INDEX('Policy Characteristics'!L:L,MATCH($C1442,'Policy Characteristics'!$C:$C,0)))</f>
        <v/>
      </c>
    </row>
    <row r="1443" spans="1:18" s="2" customFormat="1" x14ac:dyDescent="0.25">
      <c r="A1443" s="254" t="str">
        <f>IF(ISBLANK(INDEX('Policy Characteristics'!A:A,MATCH($C1443,'Policy Characteristics'!$C:$C,0))),"",INDEX('Policy Characteristics'!A:A,MATCH($C1443,'Policy Characteristics'!$C:$C,0)))</f>
        <v>Industry</v>
      </c>
      <c r="B1443" s="262" t="str">
        <f>IF(ISBLANK(INDEX('Policy Characteristics'!B:B,MATCH($C1443,'Policy Characteristics'!$C:$C,0))),"",INDEX('Policy Characteristics'!B:B,MATCH($C1443,'Policy Characteristics'!$C:$C,0)))</f>
        <v>Feedstock Shifting</v>
      </c>
      <c r="C1443" s="254" t="str">
        <f t="shared" si="70"/>
        <v>Fraction of Feedstock Shifted</v>
      </c>
      <c r="D1443" s="6" t="s">
        <v>3039</v>
      </c>
      <c r="E1443" s="45" t="s">
        <v>2379</v>
      </c>
      <c r="F1443" t="s">
        <v>3000</v>
      </c>
      <c r="G1443" s="45" t="s">
        <v>2383</v>
      </c>
      <c r="H1443" s="47">
        <f t="shared" si="71"/>
        <v>1442</v>
      </c>
      <c r="I1443" s="324" t="s">
        <v>41</v>
      </c>
      <c r="J1443" s="255" t="str">
        <f>IF(ISBLANK(INDEX('Policy Characteristics'!D:D,MATCH($C1443,'Policy Characteristics'!$C:$C,0))),"",INDEX('Policy Characteristics'!D:D,MATCH($C1443,'Policy Characteristics'!$C:$C,0)))</f>
        <v>Feedstock Shifting</v>
      </c>
      <c r="K1443" s="254" t="str">
        <f>IF(ISBLANK(INDEX('Policy Characteristics'!E:E,MATCH($C1443,'Policy Characteristics'!$C:$C,0))),"",INDEX('Policy Characteristics'!E:E,MATCH($C1443,'Policy Characteristics'!$C:$C,0)))</f>
        <v>indst feedstock shifting</v>
      </c>
      <c r="L1443" s="261">
        <f>IF(ISBLANK(INDEX('Policy Characteristics'!F:F,MATCH($C1443,'Policy Characteristics'!$C:$C,0))),"",INDEX('Policy Characteristics'!F:F,MATCH($C1443,'Policy Characteristics'!$C:$C,0)))</f>
        <v>0</v>
      </c>
      <c r="M1443" s="261">
        <f>IF(ISBLANK(INDEX('Policy Characteristics'!G:G,MATCH($C1443,'Policy Characteristics'!$C:$C,0))),"",INDEX('Policy Characteristics'!G:G,MATCH($C1443,'Policy Characteristics'!$C:$C,0)))</f>
        <v>1</v>
      </c>
      <c r="N1443" s="261">
        <f>IF(ISBLANK(INDEX('Policy Characteristics'!H:H,MATCH($C1443,'Policy Characteristics'!$C:$C,0))),"",INDEX('Policy Characteristics'!H:H,MATCH($C1443,'Policy Characteristics'!$C:$C,0)))</f>
        <v>0.01</v>
      </c>
      <c r="O1443" s="254" t="str">
        <f>IF(ISBLANK(INDEX('Policy Characteristics'!I:I,MATCH($C1443,'Policy Characteristics'!$C:$C,0))),"",INDEX('Policy Characteristics'!I:I,MATCH($C1443,'Policy Characteristics'!$C:$C,0)))</f>
        <v>% of potential achieved</v>
      </c>
      <c r="P1443" s="254" t="str">
        <f>IF(ISBLANK(INDEX('Policy Characteristics'!J:J,MATCH($C1443,'Policy Characteristics'!$C:$C,0))),"",INDEX('Policy Characteristics'!J:J,MATCH($C1443,'Policy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43" s="254" t="str">
        <f>IF(ISBLANK(INDEX('Policy Characteristics'!K:K,MATCH($C1443,'Policy Characteristics'!$C:$C,0))),"",INDEX('Policy Characteristics'!K:K,MATCH($C1443,'Policy Characteristics'!$C:$C,0)))</f>
        <v/>
      </c>
      <c r="R1443" s="254" t="str">
        <f>IF(ISBLANK(INDEX('Policy Characteristics'!L:L,MATCH($C1443,'Policy Characteristics'!$C:$C,0))),"",INDEX('Policy Characteristics'!L:L,MATCH($C1443,'Policy Characteristics'!$C:$C,0)))</f>
        <v/>
      </c>
    </row>
    <row r="1444" spans="1:18" s="2" customFormat="1" x14ac:dyDescent="0.25">
      <c r="A1444" s="254" t="str">
        <f>IF(ISBLANK(INDEX('Policy Characteristics'!A:A,MATCH($C1444,'Policy Characteristics'!$C:$C,0))),"",INDEX('Policy Characteristics'!A:A,MATCH($C1444,'Policy Characteristics'!$C:$C,0)))</f>
        <v>Industry</v>
      </c>
      <c r="B1444" s="262" t="str">
        <f>IF(ISBLANK(INDEX('Policy Characteristics'!B:B,MATCH($C1444,'Policy Characteristics'!$C:$C,0))),"",INDEX('Policy Characteristics'!B:B,MATCH($C1444,'Policy Characteristics'!$C:$C,0)))</f>
        <v>Feedstock Shifting</v>
      </c>
      <c r="C1444" s="254" t="str">
        <f t="shared" si="70"/>
        <v>Fraction of Feedstock Shifted</v>
      </c>
      <c r="D1444" s="6" t="s">
        <v>3039</v>
      </c>
      <c r="E1444" s="45" t="s">
        <v>2380</v>
      </c>
      <c r="F1444" t="s">
        <v>3000</v>
      </c>
      <c r="G1444" s="45" t="s">
        <v>2386</v>
      </c>
      <c r="H1444" s="47">
        <f t="shared" si="71"/>
        <v>1443</v>
      </c>
      <c r="I1444" s="324" t="s">
        <v>41</v>
      </c>
      <c r="J1444" s="255" t="str">
        <f>IF(ISBLANK(INDEX('Policy Characteristics'!D:D,MATCH($C1444,'Policy Characteristics'!$C:$C,0))),"",INDEX('Policy Characteristics'!D:D,MATCH($C1444,'Policy Characteristics'!$C:$C,0)))</f>
        <v>Feedstock Shifting</v>
      </c>
      <c r="K1444" s="254" t="str">
        <f>IF(ISBLANK(INDEX('Policy Characteristics'!E:E,MATCH($C1444,'Policy Characteristics'!$C:$C,0))),"",INDEX('Policy Characteristics'!E:E,MATCH($C1444,'Policy Characteristics'!$C:$C,0)))</f>
        <v>indst feedstock shifting</v>
      </c>
      <c r="L1444" s="261">
        <f>IF(ISBLANK(INDEX('Policy Characteristics'!F:F,MATCH($C1444,'Policy Characteristics'!$C:$C,0))),"",INDEX('Policy Characteristics'!F:F,MATCH($C1444,'Policy Characteristics'!$C:$C,0)))</f>
        <v>0</v>
      </c>
      <c r="M1444" s="261">
        <f>IF(ISBLANK(INDEX('Policy Characteristics'!G:G,MATCH($C1444,'Policy Characteristics'!$C:$C,0))),"",INDEX('Policy Characteristics'!G:G,MATCH($C1444,'Policy Characteristics'!$C:$C,0)))</f>
        <v>1</v>
      </c>
      <c r="N1444" s="261">
        <f>IF(ISBLANK(INDEX('Policy Characteristics'!H:H,MATCH($C1444,'Policy Characteristics'!$C:$C,0))),"",INDEX('Policy Characteristics'!H:H,MATCH($C1444,'Policy Characteristics'!$C:$C,0)))</f>
        <v>0.01</v>
      </c>
      <c r="O1444" s="254" t="str">
        <f>IF(ISBLANK(INDEX('Policy Characteristics'!I:I,MATCH($C1444,'Policy Characteristics'!$C:$C,0))),"",INDEX('Policy Characteristics'!I:I,MATCH($C1444,'Policy Characteristics'!$C:$C,0)))</f>
        <v>% of potential achieved</v>
      </c>
      <c r="P1444" s="254" t="str">
        <f>IF(ISBLANK(INDEX('Policy Characteristics'!J:J,MATCH($C1444,'Policy Characteristics'!$C:$C,0))),"",INDEX('Policy Characteristics'!J:J,MATCH($C1444,'Policy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44" s="254" t="str">
        <f>IF(ISBLANK(INDEX('Policy Characteristics'!K:K,MATCH($C1444,'Policy Characteristics'!$C:$C,0))),"",INDEX('Policy Characteristics'!K:K,MATCH($C1444,'Policy Characteristics'!$C:$C,0)))</f>
        <v/>
      </c>
      <c r="R1444" s="254" t="str">
        <f>IF(ISBLANK(INDEX('Policy Characteristics'!L:L,MATCH($C1444,'Policy Characteristics'!$C:$C,0))),"",INDEX('Policy Characteristics'!L:L,MATCH($C1444,'Policy Characteristics'!$C:$C,0)))</f>
        <v/>
      </c>
    </row>
    <row r="1445" spans="1:18" s="2" customFormat="1" x14ac:dyDescent="0.25">
      <c r="A1445" s="254" t="str">
        <f>IF(ISBLANK(INDEX('Policy Characteristics'!A:A,MATCH($C1445,'Policy Characteristics'!$C:$C,0))),"",INDEX('Policy Characteristics'!A:A,MATCH($C1445,'Policy Characteristics'!$C:$C,0)))</f>
        <v>Industry</v>
      </c>
      <c r="B1445" s="262" t="str">
        <f>IF(ISBLANK(INDEX('Policy Characteristics'!B:B,MATCH($C1445,'Policy Characteristics'!$C:$C,0))),"",INDEX('Policy Characteristics'!B:B,MATCH($C1445,'Policy Characteristics'!$C:$C,0)))</f>
        <v>Feedstock Shifting</v>
      </c>
      <c r="C1445" s="254" t="str">
        <f t="shared" si="70"/>
        <v>Fraction of Feedstock Shifted</v>
      </c>
      <c r="D1445" s="6" t="s">
        <v>3039</v>
      </c>
      <c r="E1445" s="45" t="s">
        <v>2672</v>
      </c>
      <c r="F1445" t="s">
        <v>3000</v>
      </c>
      <c r="G1445" s="45" t="s">
        <v>2675</v>
      </c>
      <c r="H1445" s="47">
        <f t="shared" si="71"/>
        <v>1444</v>
      </c>
      <c r="I1445" s="324" t="s">
        <v>41</v>
      </c>
      <c r="J1445" s="255" t="str">
        <f>IF(ISBLANK(INDEX('Policy Characteristics'!D:D,MATCH($C1445,'Policy Characteristics'!$C:$C,0))),"",INDEX('Policy Characteristics'!D:D,MATCH($C1445,'Policy Characteristics'!$C:$C,0)))</f>
        <v>Feedstock Shifting</v>
      </c>
      <c r="K1445" s="254" t="str">
        <f>IF(ISBLANK(INDEX('Policy Characteristics'!E:E,MATCH($C1445,'Policy Characteristics'!$C:$C,0))),"",INDEX('Policy Characteristics'!E:E,MATCH($C1445,'Policy Characteristics'!$C:$C,0)))</f>
        <v>indst feedstock shifting</v>
      </c>
      <c r="L1445" s="261">
        <f>IF(ISBLANK(INDEX('Policy Characteristics'!F:F,MATCH($C1445,'Policy Characteristics'!$C:$C,0))),"",INDEX('Policy Characteristics'!F:F,MATCH($C1445,'Policy Characteristics'!$C:$C,0)))</f>
        <v>0</v>
      </c>
      <c r="M1445" s="261">
        <f>IF(ISBLANK(INDEX('Policy Characteristics'!G:G,MATCH($C1445,'Policy Characteristics'!$C:$C,0))),"",INDEX('Policy Characteristics'!G:G,MATCH($C1445,'Policy Characteristics'!$C:$C,0)))</f>
        <v>1</v>
      </c>
      <c r="N1445" s="261">
        <f>IF(ISBLANK(INDEX('Policy Characteristics'!H:H,MATCH($C1445,'Policy Characteristics'!$C:$C,0))),"",INDEX('Policy Characteristics'!H:H,MATCH($C1445,'Policy Characteristics'!$C:$C,0)))</f>
        <v>0.01</v>
      </c>
      <c r="O1445" s="254" t="str">
        <f>IF(ISBLANK(INDEX('Policy Characteristics'!I:I,MATCH($C1445,'Policy Characteristics'!$C:$C,0))),"",INDEX('Policy Characteristics'!I:I,MATCH($C1445,'Policy Characteristics'!$C:$C,0)))</f>
        <v>% of potential achieved</v>
      </c>
      <c r="P1445" s="254" t="str">
        <f>IF(ISBLANK(INDEX('Policy Characteristics'!J:J,MATCH($C1445,'Policy Characteristics'!$C:$C,0))),"",INDEX('Policy Characteristics'!J:J,MATCH($C1445,'Policy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45" s="254" t="str">
        <f>IF(ISBLANK(INDEX('Policy Characteristics'!K:K,MATCH($C1445,'Policy Characteristics'!$C:$C,0))),"",INDEX('Policy Characteristics'!K:K,MATCH($C1445,'Policy Characteristics'!$C:$C,0)))</f>
        <v/>
      </c>
      <c r="R1445" s="254" t="str">
        <f>IF(ISBLANK(INDEX('Policy Characteristics'!L:L,MATCH($C1445,'Policy Characteristics'!$C:$C,0))),"",INDEX('Policy Characteristics'!L:L,MATCH($C1445,'Policy Characteristics'!$C:$C,0)))</f>
        <v/>
      </c>
    </row>
    <row r="1446" spans="1:18" s="2" customFormat="1" x14ac:dyDescent="0.25">
      <c r="A1446" s="254" t="str">
        <f>IF(ISBLANK(INDEX('Policy Characteristics'!A:A,MATCH($C1446,'Policy Characteristics'!$C:$C,0))),"",INDEX('Policy Characteristics'!A:A,MATCH($C1446,'Policy Characteristics'!$C:$C,0)))</f>
        <v>Industry</v>
      </c>
      <c r="B1446" s="262" t="str">
        <f>IF(ISBLANK(INDEX('Policy Characteristics'!B:B,MATCH($C1446,'Policy Characteristics'!$C:$C,0))),"",INDEX('Policy Characteristics'!B:B,MATCH($C1446,'Policy Characteristics'!$C:$C,0)))</f>
        <v>Feedstock Shifting</v>
      </c>
      <c r="C1446" s="254" t="str">
        <f t="shared" si="70"/>
        <v>Fraction of Feedstock Shifted</v>
      </c>
      <c r="D1446" s="6" t="s">
        <v>3039</v>
      </c>
      <c r="E1446" s="45" t="s">
        <v>2673</v>
      </c>
      <c r="F1446" t="s">
        <v>3000</v>
      </c>
      <c r="G1446" s="45" t="s">
        <v>2677</v>
      </c>
      <c r="H1446" s="47">
        <f t="shared" si="71"/>
        <v>1445</v>
      </c>
      <c r="I1446" s="324" t="s">
        <v>41</v>
      </c>
      <c r="J1446" s="255" t="str">
        <f>IF(ISBLANK(INDEX('Policy Characteristics'!D:D,MATCH($C1446,'Policy Characteristics'!$C:$C,0))),"",INDEX('Policy Characteristics'!D:D,MATCH($C1446,'Policy Characteristics'!$C:$C,0)))</f>
        <v>Feedstock Shifting</v>
      </c>
      <c r="K1446" s="254" t="str">
        <f>IF(ISBLANK(INDEX('Policy Characteristics'!E:E,MATCH($C1446,'Policy Characteristics'!$C:$C,0))),"",INDEX('Policy Characteristics'!E:E,MATCH($C1446,'Policy Characteristics'!$C:$C,0)))</f>
        <v>indst feedstock shifting</v>
      </c>
      <c r="L1446" s="261">
        <f>IF(ISBLANK(INDEX('Policy Characteristics'!F:F,MATCH($C1446,'Policy Characteristics'!$C:$C,0))),"",INDEX('Policy Characteristics'!F:F,MATCH($C1446,'Policy Characteristics'!$C:$C,0)))</f>
        <v>0</v>
      </c>
      <c r="M1446" s="261">
        <f>IF(ISBLANK(INDEX('Policy Characteristics'!G:G,MATCH($C1446,'Policy Characteristics'!$C:$C,0))),"",INDEX('Policy Characteristics'!G:G,MATCH($C1446,'Policy Characteristics'!$C:$C,0)))</f>
        <v>1</v>
      </c>
      <c r="N1446" s="261">
        <f>IF(ISBLANK(INDEX('Policy Characteristics'!H:H,MATCH($C1446,'Policy Characteristics'!$C:$C,0))),"",INDEX('Policy Characteristics'!H:H,MATCH($C1446,'Policy Characteristics'!$C:$C,0)))</f>
        <v>0.01</v>
      </c>
      <c r="O1446" s="254" t="str">
        <f>IF(ISBLANK(INDEX('Policy Characteristics'!I:I,MATCH($C1446,'Policy Characteristics'!$C:$C,0))),"",INDEX('Policy Characteristics'!I:I,MATCH($C1446,'Policy Characteristics'!$C:$C,0)))</f>
        <v>% of potential achieved</v>
      </c>
      <c r="P1446" s="254" t="str">
        <f>IF(ISBLANK(INDEX('Policy Characteristics'!J:J,MATCH($C1446,'Policy Characteristics'!$C:$C,0))),"",INDEX('Policy Characteristics'!J:J,MATCH($C1446,'Policy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46" s="254" t="str">
        <f>IF(ISBLANK(INDEX('Policy Characteristics'!K:K,MATCH($C1446,'Policy Characteristics'!$C:$C,0))),"",INDEX('Policy Characteristics'!K:K,MATCH($C1446,'Policy Characteristics'!$C:$C,0)))</f>
        <v/>
      </c>
      <c r="R1446" s="254" t="str">
        <f>IF(ISBLANK(INDEX('Policy Characteristics'!L:L,MATCH($C1446,'Policy Characteristics'!$C:$C,0))),"",INDEX('Policy Characteristics'!L:L,MATCH($C1446,'Policy Characteristics'!$C:$C,0)))</f>
        <v/>
      </c>
    </row>
    <row r="1447" spans="1:18" s="2" customFormat="1" x14ac:dyDescent="0.25">
      <c r="A1447" s="254" t="str">
        <f>IF(ISBLANK(INDEX('Policy Characteristics'!A:A,MATCH($C1447,'Policy Characteristics'!$C:$C,0))),"",INDEX('Policy Characteristics'!A:A,MATCH($C1447,'Policy Characteristics'!$C:$C,0)))</f>
        <v>Industry</v>
      </c>
      <c r="B1447" s="262" t="str">
        <f>IF(ISBLANK(INDEX('Policy Characteristics'!B:B,MATCH($C1447,'Policy Characteristics'!$C:$C,0))),"",INDEX('Policy Characteristics'!B:B,MATCH($C1447,'Policy Characteristics'!$C:$C,0)))</f>
        <v>Feedstock Shifting</v>
      </c>
      <c r="C1447" s="254" t="str">
        <f t="shared" si="70"/>
        <v>Fraction of Feedstock Shifted</v>
      </c>
      <c r="D1447" s="6" t="s">
        <v>3039</v>
      </c>
      <c r="E1447" s="45" t="s">
        <v>2674</v>
      </c>
      <c r="F1447" t="s">
        <v>3000</v>
      </c>
      <c r="G1447" s="45" t="s">
        <v>2678</v>
      </c>
      <c r="H1447" s="47">
        <f t="shared" si="71"/>
        <v>1446</v>
      </c>
      <c r="I1447" s="324" t="s">
        <v>41</v>
      </c>
      <c r="J1447" s="255" t="str">
        <f>IF(ISBLANK(INDEX('Policy Characteristics'!D:D,MATCH($C1447,'Policy Characteristics'!$C:$C,0))),"",INDEX('Policy Characteristics'!D:D,MATCH($C1447,'Policy Characteristics'!$C:$C,0)))</f>
        <v>Feedstock Shifting</v>
      </c>
      <c r="K1447" s="254" t="str">
        <f>IF(ISBLANK(INDEX('Policy Characteristics'!E:E,MATCH($C1447,'Policy Characteristics'!$C:$C,0))),"",INDEX('Policy Characteristics'!E:E,MATCH($C1447,'Policy Characteristics'!$C:$C,0)))</f>
        <v>indst feedstock shifting</v>
      </c>
      <c r="L1447" s="261">
        <f>IF(ISBLANK(INDEX('Policy Characteristics'!F:F,MATCH($C1447,'Policy Characteristics'!$C:$C,0))),"",INDEX('Policy Characteristics'!F:F,MATCH($C1447,'Policy Characteristics'!$C:$C,0)))</f>
        <v>0</v>
      </c>
      <c r="M1447" s="261">
        <f>IF(ISBLANK(INDEX('Policy Characteristics'!G:G,MATCH($C1447,'Policy Characteristics'!$C:$C,0))),"",INDEX('Policy Characteristics'!G:G,MATCH($C1447,'Policy Characteristics'!$C:$C,0)))</f>
        <v>1</v>
      </c>
      <c r="N1447" s="261">
        <f>IF(ISBLANK(INDEX('Policy Characteristics'!H:H,MATCH($C1447,'Policy Characteristics'!$C:$C,0))),"",INDEX('Policy Characteristics'!H:H,MATCH($C1447,'Policy Characteristics'!$C:$C,0)))</f>
        <v>0.01</v>
      </c>
      <c r="O1447" s="254" t="str">
        <f>IF(ISBLANK(INDEX('Policy Characteristics'!I:I,MATCH($C1447,'Policy Characteristics'!$C:$C,0))),"",INDEX('Policy Characteristics'!I:I,MATCH($C1447,'Policy Characteristics'!$C:$C,0)))</f>
        <v>% of potential achieved</v>
      </c>
      <c r="P1447" s="254" t="str">
        <f>IF(ISBLANK(INDEX('Policy Characteristics'!J:J,MATCH($C1447,'Policy Characteristics'!$C:$C,0))),"",INDEX('Policy Characteristics'!J:J,MATCH($C1447,'Policy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47" s="254" t="str">
        <f>IF(ISBLANK(INDEX('Policy Characteristics'!K:K,MATCH($C1447,'Policy Characteristics'!$C:$C,0))),"",INDEX('Policy Characteristics'!K:K,MATCH($C1447,'Policy Characteristics'!$C:$C,0)))</f>
        <v/>
      </c>
      <c r="R1447" s="254" t="str">
        <f>IF(ISBLANK(INDEX('Policy Characteristics'!L:L,MATCH($C1447,'Policy Characteristics'!$C:$C,0))),"",INDEX('Policy Characteristics'!L:L,MATCH($C1447,'Policy Characteristics'!$C:$C,0)))</f>
        <v/>
      </c>
    </row>
    <row r="1448" spans="1:18" s="2" customFormat="1" x14ac:dyDescent="0.25">
      <c r="A1448" s="254" t="str">
        <f>IF(ISBLANK(INDEX('Policy Characteristics'!A:A,MATCH($C1448,'Policy Characteristics'!$C:$C,0))),"",INDEX('Policy Characteristics'!A:A,MATCH($C1448,'Policy Characteristics'!$C:$C,0)))</f>
        <v>Industry</v>
      </c>
      <c r="B1448" s="262" t="str">
        <f>IF(ISBLANK(INDEX('Policy Characteristics'!B:B,MATCH($C1448,'Policy Characteristics'!$C:$C,0))),"",INDEX('Policy Characteristics'!B:B,MATCH($C1448,'Policy Characteristics'!$C:$C,0)))</f>
        <v>Feedstock Shifting</v>
      </c>
      <c r="C1448" s="254" t="str">
        <f t="shared" si="70"/>
        <v>Fraction of Feedstock Shifted</v>
      </c>
      <c r="D1448" s="6" t="s">
        <v>3039</v>
      </c>
      <c r="E1448" s="45" t="s">
        <v>2671</v>
      </c>
      <c r="F1448" t="s">
        <v>3000</v>
      </c>
      <c r="G1448" s="45" t="s">
        <v>2676</v>
      </c>
      <c r="H1448" s="47">
        <f t="shared" si="71"/>
        <v>1447</v>
      </c>
      <c r="I1448" s="324" t="s">
        <v>41</v>
      </c>
      <c r="J1448" s="255" t="str">
        <f>IF(ISBLANK(INDEX('Policy Characteristics'!D:D,MATCH($C1448,'Policy Characteristics'!$C:$C,0))),"",INDEX('Policy Characteristics'!D:D,MATCH($C1448,'Policy Characteristics'!$C:$C,0)))</f>
        <v>Feedstock Shifting</v>
      </c>
      <c r="K1448" s="254" t="str">
        <f>IF(ISBLANK(INDEX('Policy Characteristics'!E:E,MATCH($C1448,'Policy Characteristics'!$C:$C,0))),"",INDEX('Policy Characteristics'!E:E,MATCH($C1448,'Policy Characteristics'!$C:$C,0)))</f>
        <v>indst feedstock shifting</v>
      </c>
      <c r="L1448" s="261">
        <f>IF(ISBLANK(INDEX('Policy Characteristics'!F:F,MATCH($C1448,'Policy Characteristics'!$C:$C,0))),"",INDEX('Policy Characteristics'!F:F,MATCH($C1448,'Policy Characteristics'!$C:$C,0)))</f>
        <v>0</v>
      </c>
      <c r="M1448" s="261">
        <f>IF(ISBLANK(INDEX('Policy Characteristics'!G:G,MATCH($C1448,'Policy Characteristics'!$C:$C,0))),"",INDEX('Policy Characteristics'!G:G,MATCH($C1448,'Policy Characteristics'!$C:$C,0)))</f>
        <v>1</v>
      </c>
      <c r="N1448" s="261">
        <f>IF(ISBLANK(INDEX('Policy Characteristics'!H:H,MATCH($C1448,'Policy Characteristics'!$C:$C,0))),"",INDEX('Policy Characteristics'!H:H,MATCH($C1448,'Policy Characteristics'!$C:$C,0)))</f>
        <v>0.01</v>
      </c>
      <c r="O1448" s="254" t="str">
        <f>IF(ISBLANK(INDEX('Policy Characteristics'!I:I,MATCH($C1448,'Policy Characteristics'!$C:$C,0))),"",INDEX('Policy Characteristics'!I:I,MATCH($C1448,'Policy Characteristics'!$C:$C,0)))</f>
        <v>% of potential achieved</v>
      </c>
      <c r="P1448" s="254" t="str">
        <f>IF(ISBLANK(INDEX('Policy Characteristics'!J:J,MATCH($C1448,'Policy Characteristics'!$C:$C,0))),"",INDEX('Policy Characteristics'!J:J,MATCH($C1448,'Policy Characteristics'!$C:$C,0)))</f>
        <v xml:space="preserve">**Description:** This policy shifts the use of fossil-fuel feedstocks to hydrogen. The shifted feedstock is met with ordinary hydrogen unless the Required Green or Low Carbon Share of Hydrogen Demand levers, or hydrogen prices, make it green or low carbon. Those requirements apply to all of a sector's hydrogen use, not only the shifted feedstock.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448" s="254" t="str">
        <f>IF(ISBLANK(INDEX('Policy Characteristics'!K:K,MATCH($C1448,'Policy Characteristics'!$C:$C,0))),"",INDEX('Policy Characteristics'!K:K,MATCH($C1448,'Policy Characteristics'!$C:$C,0)))</f>
        <v/>
      </c>
      <c r="R1448" s="254" t="str">
        <f>IF(ISBLANK(INDEX('Policy Characteristics'!L:L,MATCH($C1448,'Policy Characteristics'!$C:$C,0))),"",INDEX('Policy Characteristics'!L:L,MATCH($C1448,'Policy Characteristics'!$C:$C,0)))</f>
        <v/>
      </c>
    </row>
    <row r="1449" spans="1:18" s="2" customFormat="1" x14ac:dyDescent="0.25">
      <c r="A1449" s="254" t="str">
        <f>IF(ISBLANK(INDEX('Policy Characteristics'!A:A,MATCH($C1449,'Policy Characteristics'!$C:$C,0))),"",INDEX('Policy Characteristics'!A:A,MATCH($C1449,'Policy Characteristics'!$C:$C,0)))</f>
        <v>Industry</v>
      </c>
      <c r="B1449" s="262" t="str">
        <f>IF(ISBLANK(INDEX('Policy Characteristics'!B:B,MATCH($C1449,'Policy Characteristics'!$C:$C,0))),"",INDEX('Policy Characteristics'!B:B,MATCH($C1449,'Policy Characteristics'!$C:$C,0)))</f>
        <v>Alternative Fuel Shifting</v>
      </c>
      <c r="C1449" t="s">
        <v>3886</v>
      </c>
      <c r="D1449" s="45" t="s">
        <v>3015</v>
      </c>
      <c r="E1449" s="1" t="s">
        <v>3459</v>
      </c>
      <c r="F1449" t="s">
        <v>3040</v>
      </c>
      <c r="G1449" s="45" t="s">
        <v>3465</v>
      </c>
      <c r="H1449" s="47">
        <f t="shared" si="71"/>
        <v>1448</v>
      </c>
      <c r="I1449" s="324" t="s">
        <v>41</v>
      </c>
      <c r="J1449" s="255" t="str">
        <f>IF(ISBLANK(INDEX('Policy Characteristics'!D:D,MATCH($C1449,'Policy Characteristics'!$C:$C,0))),"",INDEX('Policy Characteristics'!D:D,MATCH($C1449,'Policy Characteristics'!$C:$C,0)))</f>
        <v>Alternate Fuel Shifting</v>
      </c>
      <c r="K1449" s="254" t="str">
        <f>IF(ISBLANK(INDEX('Policy Characteristics'!E:E,MATCH($C1449,'Policy Characteristics'!$C:$C,0))),"",INDEX('Policy Characteristics'!E:E,MATCH($C1449,'Policy Characteristics'!$C:$C,0)))</f>
        <v>indst shift to alt fuel</v>
      </c>
      <c r="L1449" s="261">
        <f>IF(ISBLANK(INDEX('Policy Characteristics'!F:F,MATCH($C1449,'Policy Characteristics'!$C:$C,0))),"",INDEX('Policy Characteristics'!F:F,MATCH($C1449,'Policy Characteristics'!$C:$C,0)))</f>
        <v>0</v>
      </c>
      <c r="M1449" s="261">
        <f>IF(ISBLANK(INDEX('Policy Characteristics'!G:G,MATCH($C1449,'Policy Characteristics'!$C:$C,0))),"",INDEX('Policy Characteristics'!G:G,MATCH($C1449,'Policy Characteristics'!$C:$C,0)))</f>
        <v>1</v>
      </c>
      <c r="N1449" s="261">
        <f>IF(ISBLANK(INDEX('Policy Characteristics'!H:H,MATCH($C1449,'Policy Characteristics'!$C:$C,0))),"",INDEX('Policy Characteristics'!H:H,MATCH($C1449,'Policy Characteristics'!$C:$C,0)))</f>
        <v>0.01</v>
      </c>
      <c r="O1449" s="254" t="str">
        <f>IF(ISBLANK(INDEX('Policy Characteristics'!I:I,MATCH($C1449,'Policy Characteristics'!$C:$C,0))),"",INDEX('Policy Characteristics'!I:I,MATCH($C1449,'Policy Characteristics'!$C:$C,0)))</f>
        <v>% of fuel shifted</v>
      </c>
      <c r="P1449" s="254" t="str">
        <f>IF(ISBLANK(INDEX('Policy Characteristics'!J:J,MATCH($C1449,'Policy Characteristics'!$C:$C,0))),"",INDEX('Policy Characteristics'!J:J,MATCH($C1449,'Policy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49" s="254" t="str">
        <f>IF(ISBLANK(INDEX('Policy Characteristics'!K:K,MATCH($C1449,'Policy Characteristics'!$C:$C,0))),"",INDEX('Policy Characteristics'!K:K,MATCH($C1449,'Policy Characteristics'!$C:$C,0)))</f>
        <v>industry-ag-main.html#fuel-switching</v>
      </c>
      <c r="R1449" s="254" t="str">
        <f>IF(ISBLANK(INDEX('Policy Characteristics'!L:L,MATCH($C1449,'Policy Characteristics'!$C:$C,0))),"",INDEX('Policy Characteristics'!L:L,MATCH($C1449,'Policy Characteristics'!$C:$C,0)))</f>
        <v>industry-elec-and-hydrogen.html</v>
      </c>
    </row>
    <row r="1450" spans="1:18" s="2" customFormat="1" x14ac:dyDescent="0.25">
      <c r="A1450" s="254" t="str">
        <f>IF(ISBLANK(INDEX('Policy Characteristics'!A:A,MATCH($C1450,'Policy Characteristics'!$C:$C,0))),"",INDEX('Policy Characteristics'!A:A,MATCH($C1450,'Policy Characteristics'!$C:$C,0)))</f>
        <v>Industry</v>
      </c>
      <c r="B1450" s="262" t="str">
        <f>IF(ISBLANK(INDEX('Policy Characteristics'!B:B,MATCH($C1450,'Policy Characteristics'!$C:$C,0))),"",INDEX('Policy Characteristics'!B:B,MATCH($C1450,'Policy Characteristics'!$C:$C,0)))</f>
        <v>Alternative Fuel Shifting</v>
      </c>
      <c r="C1450" s="254" t="str">
        <f>C$1449</f>
        <v>Fraction of Eligible Industrial Energy Use Shifted to Alternate Fuel</v>
      </c>
      <c r="D1450" s="45" t="s">
        <v>3015</v>
      </c>
      <c r="E1450" s="1" t="s">
        <v>3460</v>
      </c>
      <c r="F1450" t="s">
        <v>3040</v>
      </c>
      <c r="G1450" s="45" t="s">
        <v>3466</v>
      </c>
      <c r="H1450" s="47">
        <f t="shared" si="71"/>
        <v>1449</v>
      </c>
      <c r="I1450" s="324" t="s">
        <v>41</v>
      </c>
      <c r="J1450" s="255" t="str">
        <f>IF(ISBLANK(INDEX('Policy Characteristics'!D:D,MATCH($C1450,'Policy Characteristics'!$C:$C,0))),"",INDEX('Policy Characteristics'!D:D,MATCH($C1450,'Policy Characteristics'!$C:$C,0)))</f>
        <v>Alternate Fuel Shifting</v>
      </c>
      <c r="K1450" s="254" t="str">
        <f>IF(ISBLANK(INDEX('Policy Characteristics'!E:E,MATCH($C1450,'Policy Characteristics'!$C:$C,0))),"",INDEX('Policy Characteristics'!E:E,MATCH($C1450,'Policy Characteristics'!$C:$C,0)))</f>
        <v>indst shift to alt fuel</v>
      </c>
      <c r="L1450" s="261">
        <f>IF(ISBLANK(INDEX('Policy Characteristics'!F:F,MATCH($C1450,'Policy Characteristics'!$C:$C,0))),"",INDEX('Policy Characteristics'!F:F,MATCH($C1450,'Policy Characteristics'!$C:$C,0)))</f>
        <v>0</v>
      </c>
      <c r="M1450" s="261">
        <f>IF(ISBLANK(INDEX('Policy Characteristics'!G:G,MATCH($C1450,'Policy Characteristics'!$C:$C,0))),"",INDEX('Policy Characteristics'!G:G,MATCH($C1450,'Policy Characteristics'!$C:$C,0)))</f>
        <v>1</v>
      </c>
      <c r="N1450" s="261">
        <f>IF(ISBLANK(INDEX('Policy Characteristics'!H:H,MATCH($C1450,'Policy Characteristics'!$C:$C,0))),"",INDEX('Policy Characteristics'!H:H,MATCH($C1450,'Policy Characteristics'!$C:$C,0)))</f>
        <v>0.01</v>
      </c>
      <c r="O1450" s="254" t="str">
        <f>IF(ISBLANK(INDEX('Policy Characteristics'!I:I,MATCH($C1450,'Policy Characteristics'!$C:$C,0))),"",INDEX('Policy Characteristics'!I:I,MATCH($C1450,'Policy Characteristics'!$C:$C,0)))</f>
        <v>% of fuel shifted</v>
      </c>
      <c r="P1450" s="254" t="str">
        <f>IF(ISBLANK(INDEX('Policy Characteristics'!J:J,MATCH($C1450,'Policy Characteristics'!$C:$C,0))),"",INDEX('Policy Characteristics'!J:J,MATCH($C1450,'Policy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50" s="254" t="str">
        <f>IF(ISBLANK(INDEX('Policy Characteristics'!K:K,MATCH($C1450,'Policy Characteristics'!$C:$C,0))),"",INDEX('Policy Characteristics'!K:K,MATCH($C1450,'Policy Characteristics'!$C:$C,0)))</f>
        <v>industry-ag-main.html#fuel-switching</v>
      </c>
      <c r="R1450" s="254" t="str">
        <f>IF(ISBLANK(INDEX('Policy Characteristics'!L:L,MATCH($C1450,'Policy Characteristics'!$C:$C,0))),"",INDEX('Policy Characteristics'!L:L,MATCH($C1450,'Policy Characteristics'!$C:$C,0)))</f>
        <v>industry-elec-and-hydrogen.html</v>
      </c>
    </row>
    <row r="1451" spans="1:18" s="2" customFormat="1" x14ac:dyDescent="0.25">
      <c r="A1451" s="254" t="str">
        <f>IF(ISBLANK(INDEX('Policy Characteristics'!A:A,MATCH($C1451,'Policy Characteristics'!$C:$C,0))),"",INDEX('Policy Characteristics'!A:A,MATCH($C1451,'Policy Characteristics'!$C:$C,0)))</f>
        <v>Industry</v>
      </c>
      <c r="B1451" s="262" t="str">
        <f>IF(ISBLANK(INDEX('Policy Characteristics'!B:B,MATCH($C1451,'Policy Characteristics'!$C:$C,0))),"",INDEX('Policy Characteristics'!B:B,MATCH($C1451,'Policy Characteristics'!$C:$C,0)))</f>
        <v>Alternative Fuel Shifting</v>
      </c>
      <c r="C1451" s="254" t="str">
        <f t="shared" ref="C1451:C1514" si="72">C$1449</f>
        <v>Fraction of Eligible Industrial Energy Use Shifted to Alternate Fuel</v>
      </c>
      <c r="D1451" s="45" t="s">
        <v>3015</v>
      </c>
      <c r="E1451" s="1" t="s">
        <v>3461</v>
      </c>
      <c r="F1451" t="s">
        <v>3040</v>
      </c>
      <c r="G1451" s="45" t="s">
        <v>3467</v>
      </c>
      <c r="H1451" s="47">
        <f t="shared" si="71"/>
        <v>1450</v>
      </c>
      <c r="I1451" s="324" t="s">
        <v>41</v>
      </c>
      <c r="J1451" s="255" t="str">
        <f>IF(ISBLANK(INDEX('Policy Characteristics'!D:D,MATCH($C1451,'Policy Characteristics'!$C:$C,0))),"",INDEX('Policy Characteristics'!D:D,MATCH($C1451,'Policy Characteristics'!$C:$C,0)))</f>
        <v>Alternate Fuel Shifting</v>
      </c>
      <c r="K1451" s="254" t="str">
        <f>IF(ISBLANK(INDEX('Policy Characteristics'!E:E,MATCH($C1451,'Policy Characteristics'!$C:$C,0))),"",INDEX('Policy Characteristics'!E:E,MATCH($C1451,'Policy Characteristics'!$C:$C,0)))</f>
        <v>indst shift to alt fuel</v>
      </c>
      <c r="L1451" s="261">
        <f>IF(ISBLANK(INDEX('Policy Characteristics'!F:F,MATCH($C1451,'Policy Characteristics'!$C:$C,0))),"",INDEX('Policy Characteristics'!F:F,MATCH($C1451,'Policy Characteristics'!$C:$C,0)))</f>
        <v>0</v>
      </c>
      <c r="M1451" s="261">
        <f>IF(ISBLANK(INDEX('Policy Characteristics'!G:G,MATCH($C1451,'Policy Characteristics'!$C:$C,0))),"",INDEX('Policy Characteristics'!G:G,MATCH($C1451,'Policy Characteristics'!$C:$C,0)))</f>
        <v>1</v>
      </c>
      <c r="N1451" s="261">
        <f>IF(ISBLANK(INDEX('Policy Characteristics'!H:H,MATCH($C1451,'Policy Characteristics'!$C:$C,0))),"",INDEX('Policy Characteristics'!H:H,MATCH($C1451,'Policy Characteristics'!$C:$C,0)))</f>
        <v>0.01</v>
      </c>
      <c r="O1451" s="254" t="str">
        <f>IF(ISBLANK(INDEX('Policy Characteristics'!I:I,MATCH($C1451,'Policy Characteristics'!$C:$C,0))),"",INDEX('Policy Characteristics'!I:I,MATCH($C1451,'Policy Characteristics'!$C:$C,0)))</f>
        <v>% of fuel shifted</v>
      </c>
      <c r="P1451" s="254" t="str">
        <f>IF(ISBLANK(INDEX('Policy Characteristics'!J:J,MATCH($C1451,'Policy Characteristics'!$C:$C,0))),"",INDEX('Policy Characteristics'!J:J,MATCH($C1451,'Policy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51" s="254" t="str">
        <f>IF(ISBLANK(INDEX('Policy Characteristics'!K:K,MATCH($C1451,'Policy Characteristics'!$C:$C,0))),"",INDEX('Policy Characteristics'!K:K,MATCH($C1451,'Policy Characteristics'!$C:$C,0)))</f>
        <v>industry-ag-main.html#fuel-switching</v>
      </c>
      <c r="R1451" s="254" t="str">
        <f>IF(ISBLANK(INDEX('Policy Characteristics'!L:L,MATCH($C1451,'Policy Characteristics'!$C:$C,0))),"",INDEX('Policy Characteristics'!L:L,MATCH($C1451,'Policy Characteristics'!$C:$C,0)))</f>
        <v>industry-elec-and-hydrogen.html</v>
      </c>
    </row>
    <row r="1452" spans="1:18" s="2" customFormat="1" x14ac:dyDescent="0.25">
      <c r="A1452" s="254" t="str">
        <f>IF(ISBLANK(INDEX('Policy Characteristics'!A:A,MATCH($C1452,'Policy Characteristics'!$C:$C,0))),"",INDEX('Policy Characteristics'!A:A,MATCH($C1452,'Policy Characteristics'!$C:$C,0)))</f>
        <v>Industry</v>
      </c>
      <c r="B1452" s="262" t="str">
        <f>IF(ISBLANK(INDEX('Policy Characteristics'!B:B,MATCH($C1452,'Policy Characteristics'!$C:$C,0))),"",INDEX('Policy Characteristics'!B:B,MATCH($C1452,'Policy Characteristics'!$C:$C,0)))</f>
        <v>Alternative Fuel Shifting</v>
      </c>
      <c r="C1452" s="254" t="str">
        <f t="shared" si="72"/>
        <v>Fraction of Eligible Industrial Energy Use Shifted to Alternate Fuel</v>
      </c>
      <c r="D1452" s="45" t="s">
        <v>3015</v>
      </c>
      <c r="E1452" s="1" t="s">
        <v>3462</v>
      </c>
      <c r="F1452" t="s">
        <v>3040</v>
      </c>
      <c r="G1452" s="45" t="s">
        <v>3468</v>
      </c>
      <c r="H1452" s="47">
        <f t="shared" si="71"/>
        <v>1451</v>
      </c>
      <c r="I1452" s="324" t="s">
        <v>40</v>
      </c>
      <c r="J1452" s="255" t="str">
        <f>IF(ISBLANK(INDEX('Policy Characteristics'!D:D,MATCH($C1452,'Policy Characteristics'!$C:$C,0))),"",INDEX('Policy Characteristics'!D:D,MATCH($C1452,'Policy Characteristics'!$C:$C,0)))</f>
        <v>Alternate Fuel Shifting</v>
      </c>
      <c r="K1452" s="254" t="str">
        <f>IF(ISBLANK(INDEX('Policy Characteristics'!E:E,MATCH($C1452,'Policy Characteristics'!$C:$C,0))),"",INDEX('Policy Characteristics'!E:E,MATCH($C1452,'Policy Characteristics'!$C:$C,0)))</f>
        <v>indst shift to alt fuel</v>
      </c>
      <c r="L1452" s="261">
        <f>IF(ISBLANK(INDEX('Policy Characteristics'!F:F,MATCH($C1452,'Policy Characteristics'!$C:$C,0))),"",INDEX('Policy Characteristics'!F:F,MATCH($C1452,'Policy Characteristics'!$C:$C,0)))</f>
        <v>0</v>
      </c>
      <c r="M1452" s="261">
        <f>IF(ISBLANK(INDEX('Policy Characteristics'!G:G,MATCH($C1452,'Policy Characteristics'!$C:$C,0))),"",INDEX('Policy Characteristics'!G:G,MATCH($C1452,'Policy Characteristics'!$C:$C,0)))</f>
        <v>1</v>
      </c>
      <c r="N1452" s="261">
        <f>IF(ISBLANK(INDEX('Policy Characteristics'!H:H,MATCH($C1452,'Policy Characteristics'!$C:$C,0))),"",INDEX('Policy Characteristics'!H:H,MATCH($C1452,'Policy Characteristics'!$C:$C,0)))</f>
        <v>0.01</v>
      </c>
      <c r="O1452" s="254" t="str">
        <f>IF(ISBLANK(INDEX('Policy Characteristics'!I:I,MATCH($C1452,'Policy Characteristics'!$C:$C,0))),"",INDEX('Policy Characteristics'!I:I,MATCH($C1452,'Policy Characteristics'!$C:$C,0)))</f>
        <v>% of fuel shifted</v>
      </c>
      <c r="P1452" s="254" t="str">
        <f>IF(ISBLANK(INDEX('Policy Characteristics'!J:J,MATCH($C1452,'Policy Characteristics'!$C:$C,0))),"",INDEX('Policy Characteristics'!J:J,MATCH($C1452,'Policy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52" s="254" t="str">
        <f>IF(ISBLANK(INDEX('Policy Characteristics'!K:K,MATCH($C1452,'Policy Characteristics'!$C:$C,0))),"",INDEX('Policy Characteristics'!K:K,MATCH($C1452,'Policy Characteristics'!$C:$C,0)))</f>
        <v>industry-ag-main.html#fuel-switching</v>
      </c>
      <c r="R1452" s="254" t="str">
        <f>IF(ISBLANK(INDEX('Policy Characteristics'!L:L,MATCH($C1452,'Policy Characteristics'!$C:$C,0))),"",INDEX('Policy Characteristics'!L:L,MATCH($C1452,'Policy Characteristics'!$C:$C,0)))</f>
        <v>industry-elec-and-hydrogen.html</v>
      </c>
    </row>
    <row r="1453" spans="1:18" s="2" customFormat="1" x14ac:dyDescent="0.25">
      <c r="A1453" s="254" t="str">
        <f>IF(ISBLANK(INDEX('Policy Characteristics'!A:A,MATCH($C1453,'Policy Characteristics'!$C:$C,0))),"",INDEX('Policy Characteristics'!A:A,MATCH($C1453,'Policy Characteristics'!$C:$C,0)))</f>
        <v>Industry</v>
      </c>
      <c r="B1453" s="262" t="str">
        <f>IF(ISBLANK(INDEX('Policy Characteristics'!B:B,MATCH($C1453,'Policy Characteristics'!$C:$C,0))),"",INDEX('Policy Characteristics'!B:B,MATCH($C1453,'Policy Characteristics'!$C:$C,0)))</f>
        <v>Alternative Fuel Shifting</v>
      </c>
      <c r="C1453" s="254" t="str">
        <f t="shared" si="72"/>
        <v>Fraction of Eligible Industrial Energy Use Shifted to Alternate Fuel</v>
      </c>
      <c r="D1453" s="45" t="s">
        <v>3015</v>
      </c>
      <c r="E1453" s="1" t="s">
        <v>3463</v>
      </c>
      <c r="F1453" t="s">
        <v>3040</v>
      </c>
      <c r="G1453" s="45" t="s">
        <v>3469</v>
      </c>
      <c r="H1453" s="47">
        <f t="shared" si="71"/>
        <v>1452</v>
      </c>
      <c r="I1453" s="324" t="s">
        <v>41</v>
      </c>
      <c r="J1453" s="255" t="str">
        <f>IF(ISBLANK(INDEX('Policy Characteristics'!D:D,MATCH($C1453,'Policy Characteristics'!$C:$C,0))),"",INDEX('Policy Characteristics'!D:D,MATCH($C1453,'Policy Characteristics'!$C:$C,0)))</f>
        <v>Alternate Fuel Shifting</v>
      </c>
      <c r="K1453" s="254" t="str">
        <f>IF(ISBLANK(INDEX('Policy Characteristics'!E:E,MATCH($C1453,'Policy Characteristics'!$C:$C,0))),"",INDEX('Policy Characteristics'!E:E,MATCH($C1453,'Policy Characteristics'!$C:$C,0)))</f>
        <v>indst shift to alt fuel</v>
      </c>
      <c r="L1453" s="261">
        <f>IF(ISBLANK(INDEX('Policy Characteristics'!F:F,MATCH($C1453,'Policy Characteristics'!$C:$C,0))),"",INDEX('Policy Characteristics'!F:F,MATCH($C1453,'Policy Characteristics'!$C:$C,0)))</f>
        <v>0</v>
      </c>
      <c r="M1453" s="261">
        <f>IF(ISBLANK(INDEX('Policy Characteristics'!G:G,MATCH($C1453,'Policy Characteristics'!$C:$C,0))),"",INDEX('Policy Characteristics'!G:G,MATCH($C1453,'Policy Characteristics'!$C:$C,0)))</f>
        <v>1</v>
      </c>
      <c r="N1453" s="261">
        <f>IF(ISBLANK(INDEX('Policy Characteristics'!H:H,MATCH($C1453,'Policy Characteristics'!$C:$C,0))),"",INDEX('Policy Characteristics'!H:H,MATCH($C1453,'Policy Characteristics'!$C:$C,0)))</f>
        <v>0.01</v>
      </c>
      <c r="O1453" s="254" t="str">
        <f>IF(ISBLANK(INDEX('Policy Characteristics'!I:I,MATCH($C1453,'Policy Characteristics'!$C:$C,0))),"",INDEX('Policy Characteristics'!I:I,MATCH($C1453,'Policy Characteristics'!$C:$C,0)))</f>
        <v>% of fuel shifted</v>
      </c>
      <c r="P1453" s="254" t="str">
        <f>IF(ISBLANK(INDEX('Policy Characteristics'!J:J,MATCH($C1453,'Policy Characteristics'!$C:$C,0))),"",INDEX('Policy Characteristics'!J:J,MATCH($C1453,'Policy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53" s="254" t="str">
        <f>IF(ISBLANK(INDEX('Policy Characteristics'!K:K,MATCH($C1453,'Policy Characteristics'!$C:$C,0))),"",INDEX('Policy Characteristics'!K:K,MATCH($C1453,'Policy Characteristics'!$C:$C,0)))</f>
        <v>industry-ag-main.html#fuel-switching</v>
      </c>
      <c r="R1453" s="254" t="str">
        <f>IF(ISBLANK(INDEX('Policy Characteristics'!L:L,MATCH($C1453,'Policy Characteristics'!$C:$C,0))),"",INDEX('Policy Characteristics'!L:L,MATCH($C1453,'Policy Characteristics'!$C:$C,0)))</f>
        <v>industry-elec-and-hydrogen.html</v>
      </c>
    </row>
    <row r="1454" spans="1:18" s="2" customFormat="1" x14ac:dyDescent="0.25">
      <c r="A1454" s="254" t="str">
        <f>IF(ISBLANK(INDEX('Policy Characteristics'!A:A,MATCH($C1454,'Policy Characteristics'!$C:$C,0))),"",INDEX('Policy Characteristics'!A:A,MATCH($C1454,'Policy Characteristics'!$C:$C,0)))</f>
        <v>Industry</v>
      </c>
      <c r="B1454" s="262" t="str">
        <f>IF(ISBLANK(INDEX('Policy Characteristics'!B:B,MATCH($C1454,'Policy Characteristics'!$C:$C,0))),"",INDEX('Policy Characteristics'!B:B,MATCH($C1454,'Policy Characteristics'!$C:$C,0)))</f>
        <v>Alternative Fuel Shifting</v>
      </c>
      <c r="C1454" s="254" t="str">
        <f t="shared" si="72"/>
        <v>Fraction of Eligible Industrial Energy Use Shifted to Alternate Fuel</v>
      </c>
      <c r="D1454" s="45" t="s">
        <v>3015</v>
      </c>
      <c r="E1454" s="1" t="s">
        <v>3464</v>
      </c>
      <c r="F1454" t="s">
        <v>3040</v>
      </c>
      <c r="G1454" s="45" t="s">
        <v>3470</v>
      </c>
      <c r="H1454" s="47">
        <f t="shared" si="71"/>
        <v>1453</v>
      </c>
      <c r="I1454" s="324" t="s">
        <v>41</v>
      </c>
      <c r="J1454" s="255" t="str">
        <f>IF(ISBLANK(INDEX('Policy Characteristics'!D:D,MATCH($C1454,'Policy Characteristics'!$C:$C,0))),"",INDEX('Policy Characteristics'!D:D,MATCH($C1454,'Policy Characteristics'!$C:$C,0)))</f>
        <v>Alternate Fuel Shifting</v>
      </c>
      <c r="K1454" s="254" t="str">
        <f>IF(ISBLANK(INDEX('Policy Characteristics'!E:E,MATCH($C1454,'Policy Characteristics'!$C:$C,0))),"",INDEX('Policy Characteristics'!E:E,MATCH($C1454,'Policy Characteristics'!$C:$C,0)))</f>
        <v>indst shift to alt fuel</v>
      </c>
      <c r="L1454" s="261">
        <f>IF(ISBLANK(INDEX('Policy Characteristics'!F:F,MATCH($C1454,'Policy Characteristics'!$C:$C,0))),"",INDEX('Policy Characteristics'!F:F,MATCH($C1454,'Policy Characteristics'!$C:$C,0)))</f>
        <v>0</v>
      </c>
      <c r="M1454" s="261">
        <f>IF(ISBLANK(INDEX('Policy Characteristics'!G:G,MATCH($C1454,'Policy Characteristics'!$C:$C,0))),"",INDEX('Policy Characteristics'!G:G,MATCH($C1454,'Policy Characteristics'!$C:$C,0)))</f>
        <v>1</v>
      </c>
      <c r="N1454" s="261">
        <f>IF(ISBLANK(INDEX('Policy Characteristics'!H:H,MATCH($C1454,'Policy Characteristics'!$C:$C,0))),"",INDEX('Policy Characteristics'!H:H,MATCH($C1454,'Policy Characteristics'!$C:$C,0)))</f>
        <v>0.01</v>
      </c>
      <c r="O1454" s="254" t="str">
        <f>IF(ISBLANK(INDEX('Policy Characteristics'!I:I,MATCH($C1454,'Policy Characteristics'!$C:$C,0))),"",INDEX('Policy Characteristics'!I:I,MATCH($C1454,'Policy Characteristics'!$C:$C,0)))</f>
        <v>% of fuel shifted</v>
      </c>
      <c r="P1454" s="254" t="str">
        <f>IF(ISBLANK(INDEX('Policy Characteristics'!J:J,MATCH($C1454,'Policy Characteristics'!$C:$C,0))),"",INDEX('Policy Characteristics'!J:J,MATCH($C1454,'Policy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54" s="254" t="str">
        <f>IF(ISBLANK(INDEX('Policy Characteristics'!K:K,MATCH($C1454,'Policy Characteristics'!$C:$C,0))),"",INDEX('Policy Characteristics'!K:K,MATCH($C1454,'Policy Characteristics'!$C:$C,0)))</f>
        <v>industry-ag-main.html#fuel-switching</v>
      </c>
      <c r="R1454" s="254" t="str">
        <f>IF(ISBLANK(INDEX('Policy Characteristics'!L:L,MATCH($C1454,'Policy Characteristics'!$C:$C,0))),"",INDEX('Policy Characteristics'!L:L,MATCH($C1454,'Policy Characteristics'!$C:$C,0)))</f>
        <v>industry-elec-and-hydrogen.html</v>
      </c>
    </row>
    <row r="1455" spans="1:18" s="2" customFormat="1" x14ac:dyDescent="0.25">
      <c r="A1455" s="254" t="str">
        <f>IF(ISBLANK(INDEX('Policy Characteristics'!A:A,MATCH($C1455,'Policy Characteristics'!$C:$C,0))),"",INDEX('Policy Characteristics'!A:A,MATCH($C1455,'Policy Characteristics'!$C:$C,0)))</f>
        <v>Industry</v>
      </c>
      <c r="B1455" s="262" t="str">
        <f>IF(ISBLANK(INDEX('Policy Characteristics'!B:B,MATCH($C1455,'Policy Characteristics'!$C:$C,0))),"",INDEX('Policy Characteristics'!B:B,MATCH($C1455,'Policy Characteristics'!$C:$C,0)))</f>
        <v>Alternative Fuel Shifting</v>
      </c>
      <c r="C1455" s="254" t="str">
        <f t="shared" si="72"/>
        <v>Fraction of Eligible Industrial Energy Use Shifted to Alternate Fuel</v>
      </c>
      <c r="D1455" s="45" t="s">
        <v>3015</v>
      </c>
      <c r="E1455" s="1" t="s">
        <v>3570</v>
      </c>
      <c r="F1455" t="s">
        <v>3040</v>
      </c>
      <c r="G1455" s="45" t="s">
        <v>3471</v>
      </c>
      <c r="H1455" s="47">
        <f t="shared" si="71"/>
        <v>1454</v>
      </c>
      <c r="I1455" s="324" t="s">
        <v>41</v>
      </c>
      <c r="J1455" s="255" t="str">
        <f>IF(ISBLANK(INDEX('Policy Characteristics'!D:D,MATCH($C1455,'Policy Characteristics'!$C:$C,0))),"",INDEX('Policy Characteristics'!D:D,MATCH($C1455,'Policy Characteristics'!$C:$C,0)))</f>
        <v>Alternate Fuel Shifting</v>
      </c>
      <c r="K1455" s="254" t="str">
        <f>IF(ISBLANK(INDEX('Policy Characteristics'!E:E,MATCH($C1455,'Policy Characteristics'!$C:$C,0))),"",INDEX('Policy Characteristics'!E:E,MATCH($C1455,'Policy Characteristics'!$C:$C,0)))</f>
        <v>indst shift to alt fuel</v>
      </c>
      <c r="L1455" s="261">
        <f>IF(ISBLANK(INDEX('Policy Characteristics'!F:F,MATCH($C1455,'Policy Characteristics'!$C:$C,0))),"",INDEX('Policy Characteristics'!F:F,MATCH($C1455,'Policy Characteristics'!$C:$C,0)))</f>
        <v>0</v>
      </c>
      <c r="M1455" s="261">
        <f>IF(ISBLANK(INDEX('Policy Characteristics'!G:G,MATCH($C1455,'Policy Characteristics'!$C:$C,0))),"",INDEX('Policy Characteristics'!G:G,MATCH($C1455,'Policy Characteristics'!$C:$C,0)))</f>
        <v>1</v>
      </c>
      <c r="N1455" s="261">
        <f>IF(ISBLANK(INDEX('Policy Characteristics'!H:H,MATCH($C1455,'Policy Characteristics'!$C:$C,0))),"",INDEX('Policy Characteristics'!H:H,MATCH($C1455,'Policy Characteristics'!$C:$C,0)))</f>
        <v>0.01</v>
      </c>
      <c r="O1455" s="254" t="str">
        <f>IF(ISBLANK(INDEX('Policy Characteristics'!I:I,MATCH($C1455,'Policy Characteristics'!$C:$C,0))),"",INDEX('Policy Characteristics'!I:I,MATCH($C1455,'Policy Characteristics'!$C:$C,0)))</f>
        <v>% of fuel shifted</v>
      </c>
      <c r="P1455" s="254" t="str">
        <f>IF(ISBLANK(INDEX('Policy Characteristics'!J:J,MATCH($C1455,'Policy Characteristics'!$C:$C,0))),"",INDEX('Policy Characteristics'!J:J,MATCH($C1455,'Policy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55" s="254" t="str">
        <f>IF(ISBLANK(INDEX('Policy Characteristics'!K:K,MATCH($C1455,'Policy Characteristics'!$C:$C,0))),"",INDEX('Policy Characteristics'!K:K,MATCH($C1455,'Policy Characteristics'!$C:$C,0)))</f>
        <v>industry-ag-main.html#fuel-switching</v>
      </c>
      <c r="R1455" s="254" t="str">
        <f>IF(ISBLANK(INDEX('Policy Characteristics'!L:L,MATCH($C1455,'Policy Characteristics'!$C:$C,0))),"",INDEX('Policy Characteristics'!L:L,MATCH($C1455,'Policy Characteristics'!$C:$C,0)))</f>
        <v>industry-elec-and-hydrogen.html</v>
      </c>
    </row>
    <row r="1456" spans="1:18" s="2" customFormat="1" x14ac:dyDescent="0.25">
      <c r="A1456" s="254" t="str">
        <f>IF(ISBLANK(INDEX('Policy Characteristics'!A:A,MATCH($C1456,'Policy Characteristics'!$C:$C,0))),"",INDEX('Policy Characteristics'!A:A,MATCH($C1456,'Policy Characteristics'!$C:$C,0)))</f>
        <v>Industry</v>
      </c>
      <c r="B1456" s="262" t="str">
        <f>IF(ISBLANK(INDEX('Policy Characteristics'!B:B,MATCH($C1456,'Policy Characteristics'!$C:$C,0))),"",INDEX('Policy Characteristics'!B:B,MATCH($C1456,'Policy Characteristics'!$C:$C,0)))</f>
        <v>Alternative Fuel Shifting</v>
      </c>
      <c r="C1456" s="254" t="str">
        <f t="shared" si="72"/>
        <v>Fraction of Eligible Industrial Energy Use Shifted to Alternate Fuel</v>
      </c>
      <c r="D1456" s="45" t="s">
        <v>3015</v>
      </c>
      <c r="E1456" s="1" t="s">
        <v>3915</v>
      </c>
      <c r="F1456" t="s">
        <v>3040</v>
      </c>
      <c r="G1456" s="45" t="s">
        <v>3891</v>
      </c>
      <c r="H1456" s="47">
        <f t="shared" si="71"/>
        <v>1455</v>
      </c>
      <c r="I1456" s="324" t="s">
        <v>41</v>
      </c>
      <c r="J1456" s="255" t="str">
        <f>IF(ISBLANK(INDEX('Policy Characteristics'!D:D,MATCH($C1456,'Policy Characteristics'!$C:$C,0))),"",INDEX('Policy Characteristics'!D:D,MATCH($C1456,'Policy Characteristics'!$C:$C,0)))</f>
        <v>Alternate Fuel Shifting</v>
      </c>
      <c r="K1456" s="254" t="str">
        <f>IF(ISBLANK(INDEX('Policy Characteristics'!E:E,MATCH($C1456,'Policy Characteristics'!$C:$C,0))),"",INDEX('Policy Characteristics'!E:E,MATCH($C1456,'Policy Characteristics'!$C:$C,0)))</f>
        <v>indst shift to alt fuel</v>
      </c>
      <c r="L1456" s="261">
        <f>IF(ISBLANK(INDEX('Policy Characteristics'!F:F,MATCH($C1456,'Policy Characteristics'!$C:$C,0))),"",INDEX('Policy Characteristics'!F:F,MATCH($C1456,'Policy Characteristics'!$C:$C,0)))</f>
        <v>0</v>
      </c>
      <c r="M1456" s="261">
        <f>IF(ISBLANK(INDEX('Policy Characteristics'!G:G,MATCH($C1456,'Policy Characteristics'!$C:$C,0))),"",INDEX('Policy Characteristics'!G:G,MATCH($C1456,'Policy Characteristics'!$C:$C,0)))</f>
        <v>1</v>
      </c>
      <c r="N1456" s="261">
        <f>IF(ISBLANK(INDEX('Policy Characteristics'!H:H,MATCH($C1456,'Policy Characteristics'!$C:$C,0))),"",INDEX('Policy Characteristics'!H:H,MATCH($C1456,'Policy Characteristics'!$C:$C,0)))</f>
        <v>0.01</v>
      </c>
      <c r="O1456" s="254" t="str">
        <f>IF(ISBLANK(INDEX('Policy Characteristics'!I:I,MATCH($C1456,'Policy Characteristics'!$C:$C,0))),"",INDEX('Policy Characteristics'!I:I,MATCH($C1456,'Policy Characteristics'!$C:$C,0)))</f>
        <v>% of fuel shifted</v>
      </c>
      <c r="P1456" s="254" t="str">
        <f>IF(ISBLANK(INDEX('Policy Characteristics'!J:J,MATCH($C1456,'Policy Characteristics'!$C:$C,0))),"",INDEX('Policy Characteristics'!J:J,MATCH($C1456,'Policy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56" s="254" t="str">
        <f>IF(ISBLANK(INDEX('Policy Characteristics'!K:K,MATCH($C1456,'Policy Characteristics'!$C:$C,0))),"",INDEX('Policy Characteristics'!K:K,MATCH($C1456,'Policy Characteristics'!$C:$C,0)))</f>
        <v>industry-ag-main.html#fuel-switching</v>
      </c>
      <c r="R1456" s="254" t="str">
        <f>IF(ISBLANK(INDEX('Policy Characteristics'!L:L,MATCH($C1456,'Policy Characteristics'!$C:$C,0))),"",INDEX('Policy Characteristics'!L:L,MATCH($C1456,'Policy Characteristics'!$C:$C,0)))</f>
        <v>industry-elec-and-hydrogen.html</v>
      </c>
    </row>
    <row r="1457" spans="1:18" s="2" customFormat="1" x14ac:dyDescent="0.25">
      <c r="A1457" s="254" t="str">
        <f>IF(ISBLANK(INDEX('Policy Characteristics'!A:A,MATCH($C1457,'Policy Characteristics'!$C:$C,0))),"",INDEX('Policy Characteristics'!A:A,MATCH($C1457,'Policy Characteristics'!$C:$C,0)))</f>
        <v>Industry</v>
      </c>
      <c r="B1457" s="262" t="str">
        <f>IF(ISBLANK(INDEX('Policy Characteristics'!B:B,MATCH($C1457,'Policy Characteristics'!$C:$C,0))),"",INDEX('Policy Characteristics'!B:B,MATCH($C1457,'Policy Characteristics'!$C:$C,0)))</f>
        <v>Alternative Fuel Shifting</v>
      </c>
      <c r="C1457" s="254" t="str">
        <f t="shared" si="72"/>
        <v>Fraction of Eligible Industrial Energy Use Shifted to Alternate Fuel</v>
      </c>
      <c r="D1457" s="45" t="s">
        <v>3015</v>
      </c>
      <c r="E1457" s="1" t="s">
        <v>3916</v>
      </c>
      <c r="F1457" t="s">
        <v>3040</v>
      </c>
      <c r="G1457" s="45" t="s">
        <v>3890</v>
      </c>
      <c r="H1457" s="47">
        <f t="shared" si="71"/>
        <v>1456</v>
      </c>
      <c r="I1457" s="324" t="s">
        <v>41</v>
      </c>
      <c r="J1457" s="255" t="str">
        <f>IF(ISBLANK(INDEX('Policy Characteristics'!D:D,MATCH($C1457,'Policy Characteristics'!$C:$C,0))),"",INDEX('Policy Characteristics'!D:D,MATCH($C1457,'Policy Characteristics'!$C:$C,0)))</f>
        <v>Alternate Fuel Shifting</v>
      </c>
      <c r="K1457" s="254" t="str">
        <f>IF(ISBLANK(INDEX('Policy Characteristics'!E:E,MATCH($C1457,'Policy Characteristics'!$C:$C,0))),"",INDEX('Policy Characteristics'!E:E,MATCH($C1457,'Policy Characteristics'!$C:$C,0)))</f>
        <v>indst shift to alt fuel</v>
      </c>
      <c r="L1457" s="261">
        <f>IF(ISBLANK(INDEX('Policy Characteristics'!F:F,MATCH($C1457,'Policy Characteristics'!$C:$C,0))),"",INDEX('Policy Characteristics'!F:F,MATCH($C1457,'Policy Characteristics'!$C:$C,0)))</f>
        <v>0</v>
      </c>
      <c r="M1457" s="261">
        <f>IF(ISBLANK(INDEX('Policy Characteristics'!G:G,MATCH($C1457,'Policy Characteristics'!$C:$C,0))),"",INDEX('Policy Characteristics'!G:G,MATCH($C1457,'Policy Characteristics'!$C:$C,0)))</f>
        <v>1</v>
      </c>
      <c r="N1457" s="261">
        <f>IF(ISBLANK(INDEX('Policy Characteristics'!H:H,MATCH($C1457,'Policy Characteristics'!$C:$C,0))),"",INDEX('Policy Characteristics'!H:H,MATCH($C1457,'Policy Characteristics'!$C:$C,0)))</f>
        <v>0.01</v>
      </c>
      <c r="O1457" s="254" t="str">
        <f>IF(ISBLANK(INDEX('Policy Characteristics'!I:I,MATCH($C1457,'Policy Characteristics'!$C:$C,0))),"",INDEX('Policy Characteristics'!I:I,MATCH($C1457,'Policy Characteristics'!$C:$C,0)))</f>
        <v>% of fuel shifted</v>
      </c>
      <c r="P1457" s="254" t="str">
        <f>IF(ISBLANK(INDEX('Policy Characteristics'!J:J,MATCH($C1457,'Policy Characteristics'!$C:$C,0))),"",INDEX('Policy Characteristics'!J:J,MATCH($C1457,'Policy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57" s="254" t="str">
        <f>IF(ISBLANK(INDEX('Policy Characteristics'!K:K,MATCH($C1457,'Policy Characteristics'!$C:$C,0))),"",INDEX('Policy Characteristics'!K:K,MATCH($C1457,'Policy Characteristics'!$C:$C,0)))</f>
        <v>industry-ag-main.html#fuel-switching</v>
      </c>
      <c r="R1457" s="254" t="str">
        <f>IF(ISBLANK(INDEX('Policy Characteristics'!L:L,MATCH($C1457,'Policy Characteristics'!$C:$C,0))),"",INDEX('Policy Characteristics'!L:L,MATCH($C1457,'Policy Characteristics'!$C:$C,0)))</f>
        <v>industry-elec-and-hydrogen.html</v>
      </c>
    </row>
    <row r="1458" spans="1:18" s="2" customFormat="1" x14ac:dyDescent="0.25">
      <c r="A1458" s="254" t="str">
        <f>IF(ISBLANK(INDEX('Policy Characteristics'!A:A,MATCH($C1458,'Policy Characteristics'!$C:$C,0))),"",INDEX('Policy Characteristics'!A:A,MATCH($C1458,'Policy Characteristics'!$C:$C,0)))</f>
        <v>Industry</v>
      </c>
      <c r="B1458" s="262" t="str">
        <f>IF(ISBLANK(INDEX('Policy Characteristics'!B:B,MATCH($C1458,'Policy Characteristics'!$C:$C,0))),"",INDEX('Policy Characteristics'!B:B,MATCH($C1458,'Policy Characteristics'!$C:$C,0)))</f>
        <v>Alternative Fuel Shifting</v>
      </c>
      <c r="C1458" s="254" t="str">
        <f t="shared" si="72"/>
        <v>Fraction of Eligible Industrial Energy Use Shifted to Alternate Fuel</v>
      </c>
      <c r="D1458" s="45" t="s">
        <v>3015</v>
      </c>
      <c r="E1458" s="1" t="s">
        <v>3917</v>
      </c>
      <c r="F1458" t="s">
        <v>3040</v>
      </c>
      <c r="G1458" s="45" t="s">
        <v>3892</v>
      </c>
      <c r="H1458" s="47">
        <f t="shared" si="71"/>
        <v>1457</v>
      </c>
      <c r="I1458" s="324" t="s">
        <v>41</v>
      </c>
      <c r="J1458" s="255" t="str">
        <f>IF(ISBLANK(INDEX('Policy Characteristics'!D:D,MATCH($C1458,'Policy Characteristics'!$C:$C,0))),"",INDEX('Policy Characteristics'!D:D,MATCH($C1458,'Policy Characteristics'!$C:$C,0)))</f>
        <v>Alternate Fuel Shifting</v>
      </c>
      <c r="K1458" s="254" t="str">
        <f>IF(ISBLANK(INDEX('Policy Characteristics'!E:E,MATCH($C1458,'Policy Characteristics'!$C:$C,0))),"",INDEX('Policy Characteristics'!E:E,MATCH($C1458,'Policy Characteristics'!$C:$C,0)))</f>
        <v>indst shift to alt fuel</v>
      </c>
      <c r="L1458" s="261">
        <f>IF(ISBLANK(INDEX('Policy Characteristics'!F:F,MATCH($C1458,'Policy Characteristics'!$C:$C,0))),"",INDEX('Policy Characteristics'!F:F,MATCH($C1458,'Policy Characteristics'!$C:$C,0)))</f>
        <v>0</v>
      </c>
      <c r="M1458" s="261">
        <f>IF(ISBLANK(INDEX('Policy Characteristics'!G:G,MATCH($C1458,'Policy Characteristics'!$C:$C,0))),"",INDEX('Policy Characteristics'!G:G,MATCH($C1458,'Policy Characteristics'!$C:$C,0)))</f>
        <v>1</v>
      </c>
      <c r="N1458" s="261">
        <f>IF(ISBLANK(INDEX('Policy Characteristics'!H:H,MATCH($C1458,'Policy Characteristics'!$C:$C,0))),"",INDEX('Policy Characteristics'!H:H,MATCH($C1458,'Policy Characteristics'!$C:$C,0)))</f>
        <v>0.01</v>
      </c>
      <c r="O1458" s="254" t="str">
        <f>IF(ISBLANK(INDEX('Policy Characteristics'!I:I,MATCH($C1458,'Policy Characteristics'!$C:$C,0))),"",INDEX('Policy Characteristics'!I:I,MATCH($C1458,'Policy Characteristics'!$C:$C,0)))</f>
        <v>% of fuel shifted</v>
      </c>
      <c r="P1458" s="254" t="str">
        <f>IF(ISBLANK(INDEX('Policy Characteristics'!J:J,MATCH($C1458,'Policy Characteristics'!$C:$C,0))),"",INDEX('Policy Characteristics'!J:J,MATCH($C1458,'Policy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58" s="254" t="str">
        <f>IF(ISBLANK(INDEX('Policy Characteristics'!K:K,MATCH($C1458,'Policy Characteristics'!$C:$C,0))),"",INDEX('Policy Characteristics'!K:K,MATCH($C1458,'Policy Characteristics'!$C:$C,0)))</f>
        <v>industry-ag-main.html#fuel-switching</v>
      </c>
      <c r="R1458" s="254" t="str">
        <f>IF(ISBLANK(INDEX('Policy Characteristics'!L:L,MATCH($C1458,'Policy Characteristics'!$C:$C,0))),"",INDEX('Policy Characteristics'!L:L,MATCH($C1458,'Policy Characteristics'!$C:$C,0)))</f>
        <v>industry-elec-and-hydrogen.html</v>
      </c>
    </row>
    <row r="1459" spans="1:18" s="2" customFormat="1" x14ac:dyDescent="0.25">
      <c r="A1459" s="254" t="str">
        <f>IF(ISBLANK(INDEX('Policy Characteristics'!A:A,MATCH($C1459,'Policy Characteristics'!$C:$C,0))),"",INDEX('Policy Characteristics'!A:A,MATCH($C1459,'Policy Characteristics'!$C:$C,0)))</f>
        <v>Industry</v>
      </c>
      <c r="B1459" s="262" t="str">
        <f>IF(ISBLANK(INDEX('Policy Characteristics'!B:B,MATCH($C1459,'Policy Characteristics'!$C:$C,0))),"",INDEX('Policy Characteristics'!B:B,MATCH($C1459,'Policy Characteristics'!$C:$C,0)))</f>
        <v>Alternative Fuel Shifting</v>
      </c>
      <c r="C1459" s="254" t="str">
        <f t="shared" si="72"/>
        <v>Fraction of Eligible Industrial Energy Use Shifted to Alternate Fuel</v>
      </c>
      <c r="D1459" s="6" t="s">
        <v>3016</v>
      </c>
      <c r="E1459" s="1" t="s">
        <v>3459</v>
      </c>
      <c r="F1459" t="s">
        <v>2725</v>
      </c>
      <c r="G1459" s="45" t="s">
        <v>3465</v>
      </c>
      <c r="H1459" s="47">
        <f t="shared" si="71"/>
        <v>1458</v>
      </c>
      <c r="I1459" s="324" t="s">
        <v>41</v>
      </c>
      <c r="J1459" s="255" t="str">
        <f>IF(ISBLANK(INDEX('Policy Characteristics'!D:D,MATCH($C1459,'Policy Characteristics'!$C:$C,0))),"",INDEX('Policy Characteristics'!D:D,MATCH($C1459,'Policy Characteristics'!$C:$C,0)))</f>
        <v>Alternate Fuel Shifting</v>
      </c>
      <c r="K1459" s="254" t="str">
        <f>IF(ISBLANK(INDEX('Policy Characteristics'!E:E,MATCH($C1459,'Policy Characteristics'!$C:$C,0))),"",INDEX('Policy Characteristics'!E:E,MATCH($C1459,'Policy Characteristics'!$C:$C,0)))</f>
        <v>indst shift to alt fuel</v>
      </c>
      <c r="L1459" s="261">
        <f>IF(ISBLANK(INDEX('Policy Characteristics'!F:F,MATCH($C1459,'Policy Characteristics'!$C:$C,0))),"",INDEX('Policy Characteristics'!F:F,MATCH($C1459,'Policy Characteristics'!$C:$C,0)))</f>
        <v>0</v>
      </c>
      <c r="M1459" s="261">
        <f>IF(ISBLANK(INDEX('Policy Characteristics'!G:G,MATCH($C1459,'Policy Characteristics'!$C:$C,0))),"",INDEX('Policy Characteristics'!G:G,MATCH($C1459,'Policy Characteristics'!$C:$C,0)))</f>
        <v>1</v>
      </c>
      <c r="N1459" s="261">
        <f>IF(ISBLANK(INDEX('Policy Characteristics'!H:H,MATCH($C1459,'Policy Characteristics'!$C:$C,0))),"",INDEX('Policy Characteristics'!H:H,MATCH($C1459,'Policy Characteristics'!$C:$C,0)))</f>
        <v>0.01</v>
      </c>
      <c r="O1459" s="254" t="str">
        <f>IF(ISBLANK(INDEX('Policy Characteristics'!I:I,MATCH($C1459,'Policy Characteristics'!$C:$C,0))),"",INDEX('Policy Characteristics'!I:I,MATCH($C1459,'Policy Characteristics'!$C:$C,0)))</f>
        <v>% of fuel shifted</v>
      </c>
      <c r="P1459" s="254" t="str">
        <f>IF(ISBLANK(INDEX('Policy Characteristics'!J:J,MATCH($C1459,'Policy Characteristics'!$C:$C,0))),"",INDEX('Policy Characteristics'!J:J,MATCH($C1459,'Policy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59" s="254" t="str">
        <f>IF(ISBLANK(INDEX('Policy Characteristics'!K:K,MATCH($C1459,'Policy Characteristics'!$C:$C,0))),"",INDEX('Policy Characteristics'!K:K,MATCH($C1459,'Policy Characteristics'!$C:$C,0)))</f>
        <v>industry-ag-main.html#fuel-switching</v>
      </c>
      <c r="R1459" s="254" t="str">
        <f>IF(ISBLANK(INDEX('Policy Characteristics'!L:L,MATCH($C1459,'Policy Characteristics'!$C:$C,0))),"",INDEX('Policy Characteristics'!L:L,MATCH($C1459,'Policy Characteristics'!$C:$C,0)))</f>
        <v>industry-elec-and-hydrogen.html</v>
      </c>
    </row>
    <row r="1460" spans="1:18" s="2" customFormat="1" x14ac:dyDescent="0.25">
      <c r="A1460" s="254" t="str">
        <f>IF(ISBLANK(INDEX('Policy Characteristics'!A:A,MATCH($C1460,'Policy Characteristics'!$C:$C,0))),"",INDEX('Policy Characteristics'!A:A,MATCH($C1460,'Policy Characteristics'!$C:$C,0)))</f>
        <v>Industry</v>
      </c>
      <c r="B1460" s="262" t="str">
        <f>IF(ISBLANK(INDEX('Policy Characteristics'!B:B,MATCH($C1460,'Policy Characteristics'!$C:$C,0))),"",INDEX('Policy Characteristics'!B:B,MATCH($C1460,'Policy Characteristics'!$C:$C,0)))</f>
        <v>Alternative Fuel Shifting</v>
      </c>
      <c r="C1460" s="254" t="str">
        <f t="shared" si="72"/>
        <v>Fraction of Eligible Industrial Energy Use Shifted to Alternate Fuel</v>
      </c>
      <c r="D1460" s="6" t="s">
        <v>3016</v>
      </c>
      <c r="E1460" s="1" t="s">
        <v>3460</v>
      </c>
      <c r="F1460" t="s">
        <v>2725</v>
      </c>
      <c r="G1460" s="45" t="s">
        <v>3466</v>
      </c>
      <c r="H1460" s="47">
        <f t="shared" si="71"/>
        <v>1459</v>
      </c>
      <c r="I1460" s="324" t="s">
        <v>41</v>
      </c>
      <c r="J1460" s="255" t="str">
        <f>IF(ISBLANK(INDEX('Policy Characteristics'!D:D,MATCH($C1460,'Policy Characteristics'!$C:$C,0))),"",INDEX('Policy Characteristics'!D:D,MATCH($C1460,'Policy Characteristics'!$C:$C,0)))</f>
        <v>Alternate Fuel Shifting</v>
      </c>
      <c r="K1460" s="254" t="str">
        <f>IF(ISBLANK(INDEX('Policy Characteristics'!E:E,MATCH($C1460,'Policy Characteristics'!$C:$C,0))),"",INDEX('Policy Characteristics'!E:E,MATCH($C1460,'Policy Characteristics'!$C:$C,0)))</f>
        <v>indst shift to alt fuel</v>
      </c>
      <c r="L1460" s="261">
        <f>IF(ISBLANK(INDEX('Policy Characteristics'!F:F,MATCH($C1460,'Policy Characteristics'!$C:$C,0))),"",INDEX('Policy Characteristics'!F:F,MATCH($C1460,'Policy Characteristics'!$C:$C,0)))</f>
        <v>0</v>
      </c>
      <c r="M1460" s="261">
        <f>IF(ISBLANK(INDEX('Policy Characteristics'!G:G,MATCH($C1460,'Policy Characteristics'!$C:$C,0))),"",INDEX('Policy Characteristics'!G:G,MATCH($C1460,'Policy Characteristics'!$C:$C,0)))</f>
        <v>1</v>
      </c>
      <c r="N1460" s="261">
        <f>IF(ISBLANK(INDEX('Policy Characteristics'!H:H,MATCH($C1460,'Policy Characteristics'!$C:$C,0))),"",INDEX('Policy Characteristics'!H:H,MATCH($C1460,'Policy Characteristics'!$C:$C,0)))</f>
        <v>0.01</v>
      </c>
      <c r="O1460" s="254" t="str">
        <f>IF(ISBLANK(INDEX('Policy Characteristics'!I:I,MATCH($C1460,'Policy Characteristics'!$C:$C,0))),"",INDEX('Policy Characteristics'!I:I,MATCH($C1460,'Policy Characteristics'!$C:$C,0)))</f>
        <v>% of fuel shifted</v>
      </c>
      <c r="P1460" s="254" t="str">
        <f>IF(ISBLANK(INDEX('Policy Characteristics'!J:J,MATCH($C1460,'Policy Characteristics'!$C:$C,0))),"",INDEX('Policy Characteristics'!J:J,MATCH($C1460,'Policy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60" s="254" t="str">
        <f>IF(ISBLANK(INDEX('Policy Characteristics'!K:K,MATCH($C1460,'Policy Characteristics'!$C:$C,0))),"",INDEX('Policy Characteristics'!K:K,MATCH($C1460,'Policy Characteristics'!$C:$C,0)))</f>
        <v>industry-ag-main.html#fuel-switching</v>
      </c>
      <c r="R1460" s="254" t="str">
        <f>IF(ISBLANK(INDEX('Policy Characteristics'!L:L,MATCH($C1460,'Policy Characteristics'!$C:$C,0))),"",INDEX('Policy Characteristics'!L:L,MATCH($C1460,'Policy Characteristics'!$C:$C,0)))</f>
        <v>industry-elec-and-hydrogen.html</v>
      </c>
    </row>
    <row r="1461" spans="1:18" s="2" customFormat="1" x14ac:dyDescent="0.25">
      <c r="A1461" s="254" t="str">
        <f>IF(ISBLANK(INDEX('Policy Characteristics'!A:A,MATCH($C1461,'Policy Characteristics'!$C:$C,0))),"",INDEX('Policy Characteristics'!A:A,MATCH($C1461,'Policy Characteristics'!$C:$C,0)))</f>
        <v>Industry</v>
      </c>
      <c r="B1461" s="262" t="str">
        <f>IF(ISBLANK(INDEX('Policy Characteristics'!B:B,MATCH($C1461,'Policy Characteristics'!$C:$C,0))),"",INDEX('Policy Characteristics'!B:B,MATCH($C1461,'Policy Characteristics'!$C:$C,0)))</f>
        <v>Alternative Fuel Shifting</v>
      </c>
      <c r="C1461" s="254" t="str">
        <f t="shared" si="72"/>
        <v>Fraction of Eligible Industrial Energy Use Shifted to Alternate Fuel</v>
      </c>
      <c r="D1461" s="6" t="s">
        <v>3016</v>
      </c>
      <c r="E1461" s="1" t="s">
        <v>3461</v>
      </c>
      <c r="F1461" t="s">
        <v>2725</v>
      </c>
      <c r="G1461" s="45" t="s">
        <v>3467</v>
      </c>
      <c r="H1461" s="47">
        <f t="shared" si="71"/>
        <v>1460</v>
      </c>
      <c r="I1461" s="324" t="s">
        <v>41</v>
      </c>
      <c r="J1461" s="255" t="str">
        <f>IF(ISBLANK(INDEX('Policy Characteristics'!D:D,MATCH($C1461,'Policy Characteristics'!$C:$C,0))),"",INDEX('Policy Characteristics'!D:D,MATCH($C1461,'Policy Characteristics'!$C:$C,0)))</f>
        <v>Alternate Fuel Shifting</v>
      </c>
      <c r="K1461" s="254" t="str">
        <f>IF(ISBLANK(INDEX('Policy Characteristics'!E:E,MATCH($C1461,'Policy Characteristics'!$C:$C,0))),"",INDEX('Policy Characteristics'!E:E,MATCH($C1461,'Policy Characteristics'!$C:$C,0)))</f>
        <v>indst shift to alt fuel</v>
      </c>
      <c r="L1461" s="261">
        <f>IF(ISBLANK(INDEX('Policy Characteristics'!F:F,MATCH($C1461,'Policy Characteristics'!$C:$C,0))),"",INDEX('Policy Characteristics'!F:F,MATCH($C1461,'Policy Characteristics'!$C:$C,0)))</f>
        <v>0</v>
      </c>
      <c r="M1461" s="261">
        <f>IF(ISBLANK(INDEX('Policy Characteristics'!G:G,MATCH($C1461,'Policy Characteristics'!$C:$C,0))),"",INDEX('Policy Characteristics'!G:G,MATCH($C1461,'Policy Characteristics'!$C:$C,0)))</f>
        <v>1</v>
      </c>
      <c r="N1461" s="261">
        <f>IF(ISBLANK(INDEX('Policy Characteristics'!H:H,MATCH($C1461,'Policy Characteristics'!$C:$C,0))),"",INDEX('Policy Characteristics'!H:H,MATCH($C1461,'Policy Characteristics'!$C:$C,0)))</f>
        <v>0.01</v>
      </c>
      <c r="O1461" s="254" t="str">
        <f>IF(ISBLANK(INDEX('Policy Characteristics'!I:I,MATCH($C1461,'Policy Characteristics'!$C:$C,0))),"",INDEX('Policy Characteristics'!I:I,MATCH($C1461,'Policy Characteristics'!$C:$C,0)))</f>
        <v>% of fuel shifted</v>
      </c>
      <c r="P1461" s="254" t="str">
        <f>IF(ISBLANK(INDEX('Policy Characteristics'!J:J,MATCH($C1461,'Policy Characteristics'!$C:$C,0))),"",INDEX('Policy Characteristics'!J:J,MATCH($C1461,'Policy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61" s="254" t="str">
        <f>IF(ISBLANK(INDEX('Policy Characteristics'!K:K,MATCH($C1461,'Policy Characteristics'!$C:$C,0))),"",INDEX('Policy Characteristics'!K:K,MATCH($C1461,'Policy Characteristics'!$C:$C,0)))</f>
        <v>industry-ag-main.html#fuel-switching</v>
      </c>
      <c r="R1461" s="254" t="str">
        <f>IF(ISBLANK(INDEX('Policy Characteristics'!L:L,MATCH($C1461,'Policy Characteristics'!$C:$C,0))),"",INDEX('Policy Characteristics'!L:L,MATCH($C1461,'Policy Characteristics'!$C:$C,0)))</f>
        <v>industry-elec-and-hydrogen.html</v>
      </c>
    </row>
    <row r="1462" spans="1:18" s="2" customFormat="1" x14ac:dyDescent="0.25">
      <c r="A1462" s="254" t="str">
        <f>IF(ISBLANK(INDEX('Policy Characteristics'!A:A,MATCH($C1462,'Policy Characteristics'!$C:$C,0))),"",INDEX('Policy Characteristics'!A:A,MATCH($C1462,'Policy Characteristics'!$C:$C,0)))</f>
        <v>Industry</v>
      </c>
      <c r="B1462" s="262" t="str">
        <f>IF(ISBLANK(INDEX('Policy Characteristics'!B:B,MATCH($C1462,'Policy Characteristics'!$C:$C,0))),"",INDEX('Policy Characteristics'!B:B,MATCH($C1462,'Policy Characteristics'!$C:$C,0)))</f>
        <v>Alternative Fuel Shifting</v>
      </c>
      <c r="C1462" s="254" t="str">
        <f t="shared" si="72"/>
        <v>Fraction of Eligible Industrial Energy Use Shifted to Alternate Fuel</v>
      </c>
      <c r="D1462" s="6" t="s">
        <v>3016</v>
      </c>
      <c r="E1462" s="1" t="s">
        <v>3462</v>
      </c>
      <c r="F1462" t="s">
        <v>2725</v>
      </c>
      <c r="G1462" s="45" t="s">
        <v>3468</v>
      </c>
      <c r="H1462" s="47">
        <f t="shared" si="71"/>
        <v>1461</v>
      </c>
      <c r="I1462" s="324" t="s">
        <v>40</v>
      </c>
      <c r="J1462" s="255" t="str">
        <f>IF(ISBLANK(INDEX('Policy Characteristics'!D:D,MATCH($C1462,'Policy Characteristics'!$C:$C,0))),"",INDEX('Policy Characteristics'!D:D,MATCH($C1462,'Policy Characteristics'!$C:$C,0)))</f>
        <v>Alternate Fuel Shifting</v>
      </c>
      <c r="K1462" s="254" t="str">
        <f>IF(ISBLANK(INDEX('Policy Characteristics'!E:E,MATCH($C1462,'Policy Characteristics'!$C:$C,0))),"",INDEX('Policy Characteristics'!E:E,MATCH($C1462,'Policy Characteristics'!$C:$C,0)))</f>
        <v>indst shift to alt fuel</v>
      </c>
      <c r="L1462" s="261">
        <f>IF(ISBLANK(INDEX('Policy Characteristics'!F:F,MATCH($C1462,'Policy Characteristics'!$C:$C,0))),"",INDEX('Policy Characteristics'!F:F,MATCH($C1462,'Policy Characteristics'!$C:$C,0)))</f>
        <v>0</v>
      </c>
      <c r="M1462" s="261">
        <f>IF(ISBLANK(INDEX('Policy Characteristics'!G:G,MATCH($C1462,'Policy Characteristics'!$C:$C,0))),"",INDEX('Policy Characteristics'!G:G,MATCH($C1462,'Policy Characteristics'!$C:$C,0)))</f>
        <v>1</v>
      </c>
      <c r="N1462" s="261">
        <f>IF(ISBLANK(INDEX('Policy Characteristics'!H:H,MATCH($C1462,'Policy Characteristics'!$C:$C,0))),"",INDEX('Policy Characteristics'!H:H,MATCH($C1462,'Policy Characteristics'!$C:$C,0)))</f>
        <v>0.01</v>
      </c>
      <c r="O1462" s="254" t="str">
        <f>IF(ISBLANK(INDEX('Policy Characteristics'!I:I,MATCH($C1462,'Policy Characteristics'!$C:$C,0))),"",INDEX('Policy Characteristics'!I:I,MATCH($C1462,'Policy Characteristics'!$C:$C,0)))</f>
        <v>% of fuel shifted</v>
      </c>
      <c r="P1462" s="254" t="str">
        <f>IF(ISBLANK(INDEX('Policy Characteristics'!J:J,MATCH($C1462,'Policy Characteristics'!$C:$C,0))),"",INDEX('Policy Characteristics'!J:J,MATCH($C1462,'Policy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62" s="254" t="str">
        <f>IF(ISBLANK(INDEX('Policy Characteristics'!K:K,MATCH($C1462,'Policy Characteristics'!$C:$C,0))),"",INDEX('Policy Characteristics'!K:K,MATCH($C1462,'Policy Characteristics'!$C:$C,0)))</f>
        <v>industry-ag-main.html#fuel-switching</v>
      </c>
      <c r="R1462" s="254" t="str">
        <f>IF(ISBLANK(INDEX('Policy Characteristics'!L:L,MATCH($C1462,'Policy Characteristics'!$C:$C,0))),"",INDEX('Policy Characteristics'!L:L,MATCH($C1462,'Policy Characteristics'!$C:$C,0)))</f>
        <v>industry-elec-and-hydrogen.html</v>
      </c>
    </row>
    <row r="1463" spans="1:18" s="2" customFormat="1" x14ac:dyDescent="0.25">
      <c r="A1463" s="254" t="str">
        <f>IF(ISBLANK(INDEX('Policy Characteristics'!A:A,MATCH($C1463,'Policy Characteristics'!$C:$C,0))),"",INDEX('Policy Characteristics'!A:A,MATCH($C1463,'Policy Characteristics'!$C:$C,0)))</f>
        <v>Industry</v>
      </c>
      <c r="B1463" s="262" t="str">
        <f>IF(ISBLANK(INDEX('Policy Characteristics'!B:B,MATCH($C1463,'Policy Characteristics'!$C:$C,0))),"",INDEX('Policy Characteristics'!B:B,MATCH($C1463,'Policy Characteristics'!$C:$C,0)))</f>
        <v>Alternative Fuel Shifting</v>
      </c>
      <c r="C1463" s="254" t="str">
        <f t="shared" si="72"/>
        <v>Fraction of Eligible Industrial Energy Use Shifted to Alternate Fuel</v>
      </c>
      <c r="D1463" s="6" t="s">
        <v>3016</v>
      </c>
      <c r="E1463" s="1" t="s">
        <v>3463</v>
      </c>
      <c r="F1463" t="s">
        <v>2725</v>
      </c>
      <c r="G1463" s="45" t="s">
        <v>3469</v>
      </c>
      <c r="H1463" s="47">
        <f t="shared" si="71"/>
        <v>1462</v>
      </c>
      <c r="I1463" s="324" t="s">
        <v>41</v>
      </c>
      <c r="J1463" s="255" t="str">
        <f>IF(ISBLANK(INDEX('Policy Characteristics'!D:D,MATCH($C1463,'Policy Characteristics'!$C:$C,0))),"",INDEX('Policy Characteristics'!D:D,MATCH($C1463,'Policy Characteristics'!$C:$C,0)))</f>
        <v>Alternate Fuel Shifting</v>
      </c>
      <c r="K1463" s="254" t="str">
        <f>IF(ISBLANK(INDEX('Policy Characteristics'!E:E,MATCH($C1463,'Policy Characteristics'!$C:$C,0))),"",INDEX('Policy Characteristics'!E:E,MATCH($C1463,'Policy Characteristics'!$C:$C,0)))</f>
        <v>indst shift to alt fuel</v>
      </c>
      <c r="L1463" s="261">
        <f>IF(ISBLANK(INDEX('Policy Characteristics'!F:F,MATCH($C1463,'Policy Characteristics'!$C:$C,0))),"",INDEX('Policy Characteristics'!F:F,MATCH($C1463,'Policy Characteristics'!$C:$C,0)))</f>
        <v>0</v>
      </c>
      <c r="M1463" s="261">
        <f>IF(ISBLANK(INDEX('Policy Characteristics'!G:G,MATCH($C1463,'Policy Characteristics'!$C:$C,0))),"",INDEX('Policy Characteristics'!G:G,MATCH($C1463,'Policy Characteristics'!$C:$C,0)))</f>
        <v>1</v>
      </c>
      <c r="N1463" s="261">
        <f>IF(ISBLANK(INDEX('Policy Characteristics'!H:H,MATCH($C1463,'Policy Characteristics'!$C:$C,0))),"",INDEX('Policy Characteristics'!H:H,MATCH($C1463,'Policy Characteristics'!$C:$C,0)))</f>
        <v>0.01</v>
      </c>
      <c r="O1463" s="254" t="str">
        <f>IF(ISBLANK(INDEX('Policy Characteristics'!I:I,MATCH($C1463,'Policy Characteristics'!$C:$C,0))),"",INDEX('Policy Characteristics'!I:I,MATCH($C1463,'Policy Characteristics'!$C:$C,0)))</f>
        <v>% of fuel shifted</v>
      </c>
      <c r="P1463" s="254" t="str">
        <f>IF(ISBLANK(INDEX('Policy Characteristics'!J:J,MATCH($C1463,'Policy Characteristics'!$C:$C,0))),"",INDEX('Policy Characteristics'!J:J,MATCH($C1463,'Policy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63" s="254" t="str">
        <f>IF(ISBLANK(INDEX('Policy Characteristics'!K:K,MATCH($C1463,'Policy Characteristics'!$C:$C,0))),"",INDEX('Policy Characteristics'!K:K,MATCH($C1463,'Policy Characteristics'!$C:$C,0)))</f>
        <v>industry-ag-main.html#fuel-switching</v>
      </c>
      <c r="R1463" s="254" t="str">
        <f>IF(ISBLANK(INDEX('Policy Characteristics'!L:L,MATCH($C1463,'Policy Characteristics'!$C:$C,0))),"",INDEX('Policy Characteristics'!L:L,MATCH($C1463,'Policy Characteristics'!$C:$C,0)))</f>
        <v>industry-elec-and-hydrogen.html</v>
      </c>
    </row>
    <row r="1464" spans="1:18" s="2" customFormat="1" x14ac:dyDescent="0.25">
      <c r="A1464" s="254" t="str">
        <f>IF(ISBLANK(INDEX('Policy Characteristics'!A:A,MATCH($C1464,'Policy Characteristics'!$C:$C,0))),"",INDEX('Policy Characteristics'!A:A,MATCH($C1464,'Policy Characteristics'!$C:$C,0)))</f>
        <v>Industry</v>
      </c>
      <c r="B1464" s="262" t="str">
        <f>IF(ISBLANK(INDEX('Policy Characteristics'!B:B,MATCH($C1464,'Policy Characteristics'!$C:$C,0))),"",INDEX('Policy Characteristics'!B:B,MATCH($C1464,'Policy Characteristics'!$C:$C,0)))</f>
        <v>Alternative Fuel Shifting</v>
      </c>
      <c r="C1464" s="254" t="str">
        <f t="shared" si="72"/>
        <v>Fraction of Eligible Industrial Energy Use Shifted to Alternate Fuel</v>
      </c>
      <c r="D1464" s="6" t="s">
        <v>3016</v>
      </c>
      <c r="E1464" s="1" t="s">
        <v>3464</v>
      </c>
      <c r="F1464" t="s">
        <v>2725</v>
      </c>
      <c r="G1464" s="45" t="s">
        <v>3470</v>
      </c>
      <c r="H1464" s="47">
        <f t="shared" si="71"/>
        <v>1463</v>
      </c>
      <c r="I1464" s="324" t="s">
        <v>41</v>
      </c>
      <c r="J1464" s="255" t="str">
        <f>IF(ISBLANK(INDEX('Policy Characteristics'!D:D,MATCH($C1464,'Policy Characteristics'!$C:$C,0))),"",INDEX('Policy Characteristics'!D:D,MATCH($C1464,'Policy Characteristics'!$C:$C,0)))</f>
        <v>Alternate Fuel Shifting</v>
      </c>
      <c r="K1464" s="254" t="str">
        <f>IF(ISBLANK(INDEX('Policy Characteristics'!E:E,MATCH($C1464,'Policy Characteristics'!$C:$C,0))),"",INDEX('Policy Characteristics'!E:E,MATCH($C1464,'Policy Characteristics'!$C:$C,0)))</f>
        <v>indst shift to alt fuel</v>
      </c>
      <c r="L1464" s="261">
        <f>IF(ISBLANK(INDEX('Policy Characteristics'!F:F,MATCH($C1464,'Policy Characteristics'!$C:$C,0))),"",INDEX('Policy Characteristics'!F:F,MATCH($C1464,'Policy Characteristics'!$C:$C,0)))</f>
        <v>0</v>
      </c>
      <c r="M1464" s="261">
        <f>IF(ISBLANK(INDEX('Policy Characteristics'!G:G,MATCH($C1464,'Policy Characteristics'!$C:$C,0))),"",INDEX('Policy Characteristics'!G:G,MATCH($C1464,'Policy Characteristics'!$C:$C,0)))</f>
        <v>1</v>
      </c>
      <c r="N1464" s="261">
        <f>IF(ISBLANK(INDEX('Policy Characteristics'!H:H,MATCH($C1464,'Policy Characteristics'!$C:$C,0))),"",INDEX('Policy Characteristics'!H:H,MATCH($C1464,'Policy Characteristics'!$C:$C,0)))</f>
        <v>0.01</v>
      </c>
      <c r="O1464" s="254" t="str">
        <f>IF(ISBLANK(INDEX('Policy Characteristics'!I:I,MATCH($C1464,'Policy Characteristics'!$C:$C,0))),"",INDEX('Policy Characteristics'!I:I,MATCH($C1464,'Policy Characteristics'!$C:$C,0)))</f>
        <v>% of fuel shifted</v>
      </c>
      <c r="P1464" s="254" t="str">
        <f>IF(ISBLANK(INDEX('Policy Characteristics'!J:J,MATCH($C1464,'Policy Characteristics'!$C:$C,0))),"",INDEX('Policy Characteristics'!J:J,MATCH($C1464,'Policy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64" s="254" t="str">
        <f>IF(ISBLANK(INDEX('Policy Characteristics'!K:K,MATCH($C1464,'Policy Characteristics'!$C:$C,0))),"",INDEX('Policy Characteristics'!K:K,MATCH($C1464,'Policy Characteristics'!$C:$C,0)))</f>
        <v>industry-ag-main.html#fuel-switching</v>
      </c>
      <c r="R1464" s="254" t="str">
        <f>IF(ISBLANK(INDEX('Policy Characteristics'!L:L,MATCH($C1464,'Policy Characteristics'!$C:$C,0))),"",INDEX('Policy Characteristics'!L:L,MATCH($C1464,'Policy Characteristics'!$C:$C,0)))</f>
        <v>industry-elec-and-hydrogen.html</v>
      </c>
    </row>
    <row r="1465" spans="1:18" s="2" customFormat="1" x14ac:dyDescent="0.25">
      <c r="A1465" s="254" t="str">
        <f>IF(ISBLANK(INDEX('Policy Characteristics'!A:A,MATCH($C1465,'Policy Characteristics'!$C:$C,0))),"",INDEX('Policy Characteristics'!A:A,MATCH($C1465,'Policy Characteristics'!$C:$C,0)))</f>
        <v>Industry</v>
      </c>
      <c r="B1465" s="262" t="str">
        <f>IF(ISBLANK(INDEX('Policy Characteristics'!B:B,MATCH($C1465,'Policy Characteristics'!$C:$C,0))),"",INDEX('Policy Characteristics'!B:B,MATCH($C1465,'Policy Characteristics'!$C:$C,0)))</f>
        <v>Alternative Fuel Shifting</v>
      </c>
      <c r="C1465" s="254" t="str">
        <f t="shared" si="72"/>
        <v>Fraction of Eligible Industrial Energy Use Shifted to Alternate Fuel</v>
      </c>
      <c r="D1465" s="6" t="s">
        <v>3016</v>
      </c>
      <c r="E1465" s="1" t="s">
        <v>3570</v>
      </c>
      <c r="F1465" t="s">
        <v>2725</v>
      </c>
      <c r="G1465" s="45" t="s">
        <v>3471</v>
      </c>
      <c r="H1465" s="47">
        <f t="shared" si="71"/>
        <v>1464</v>
      </c>
      <c r="I1465" s="324" t="s">
        <v>41</v>
      </c>
      <c r="J1465" s="255" t="str">
        <f>IF(ISBLANK(INDEX('Policy Characteristics'!D:D,MATCH($C1465,'Policy Characteristics'!$C:$C,0))),"",INDEX('Policy Characteristics'!D:D,MATCH($C1465,'Policy Characteristics'!$C:$C,0)))</f>
        <v>Alternate Fuel Shifting</v>
      </c>
      <c r="K1465" s="254" t="str">
        <f>IF(ISBLANK(INDEX('Policy Characteristics'!E:E,MATCH($C1465,'Policy Characteristics'!$C:$C,0))),"",INDEX('Policy Characteristics'!E:E,MATCH($C1465,'Policy Characteristics'!$C:$C,0)))</f>
        <v>indst shift to alt fuel</v>
      </c>
      <c r="L1465" s="261">
        <f>IF(ISBLANK(INDEX('Policy Characteristics'!F:F,MATCH($C1465,'Policy Characteristics'!$C:$C,0))),"",INDEX('Policy Characteristics'!F:F,MATCH($C1465,'Policy Characteristics'!$C:$C,0)))</f>
        <v>0</v>
      </c>
      <c r="M1465" s="261">
        <f>IF(ISBLANK(INDEX('Policy Characteristics'!G:G,MATCH($C1465,'Policy Characteristics'!$C:$C,0))),"",INDEX('Policy Characteristics'!G:G,MATCH($C1465,'Policy Characteristics'!$C:$C,0)))</f>
        <v>1</v>
      </c>
      <c r="N1465" s="261">
        <f>IF(ISBLANK(INDEX('Policy Characteristics'!H:H,MATCH($C1465,'Policy Characteristics'!$C:$C,0))),"",INDEX('Policy Characteristics'!H:H,MATCH($C1465,'Policy Characteristics'!$C:$C,0)))</f>
        <v>0.01</v>
      </c>
      <c r="O1465" s="254" t="str">
        <f>IF(ISBLANK(INDEX('Policy Characteristics'!I:I,MATCH($C1465,'Policy Characteristics'!$C:$C,0))),"",INDEX('Policy Characteristics'!I:I,MATCH($C1465,'Policy Characteristics'!$C:$C,0)))</f>
        <v>% of fuel shifted</v>
      </c>
      <c r="P1465" s="254" t="str">
        <f>IF(ISBLANK(INDEX('Policy Characteristics'!J:J,MATCH($C1465,'Policy Characteristics'!$C:$C,0))),"",INDEX('Policy Characteristics'!J:J,MATCH($C1465,'Policy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65" s="254" t="str">
        <f>IF(ISBLANK(INDEX('Policy Characteristics'!K:K,MATCH($C1465,'Policy Characteristics'!$C:$C,0))),"",INDEX('Policy Characteristics'!K:K,MATCH($C1465,'Policy Characteristics'!$C:$C,0)))</f>
        <v>industry-ag-main.html#fuel-switching</v>
      </c>
      <c r="R1465" s="254" t="str">
        <f>IF(ISBLANK(INDEX('Policy Characteristics'!L:L,MATCH($C1465,'Policy Characteristics'!$C:$C,0))),"",INDEX('Policy Characteristics'!L:L,MATCH($C1465,'Policy Characteristics'!$C:$C,0)))</f>
        <v>industry-elec-and-hydrogen.html</v>
      </c>
    </row>
    <row r="1466" spans="1:18" s="2" customFormat="1" x14ac:dyDescent="0.25">
      <c r="A1466" s="254" t="str">
        <f>IF(ISBLANK(INDEX('Policy Characteristics'!A:A,MATCH($C1466,'Policy Characteristics'!$C:$C,0))),"",INDEX('Policy Characteristics'!A:A,MATCH($C1466,'Policy Characteristics'!$C:$C,0)))</f>
        <v>Industry</v>
      </c>
      <c r="B1466" s="262" t="str">
        <f>IF(ISBLANK(INDEX('Policy Characteristics'!B:B,MATCH($C1466,'Policy Characteristics'!$C:$C,0))),"",INDEX('Policy Characteristics'!B:B,MATCH($C1466,'Policy Characteristics'!$C:$C,0)))</f>
        <v>Alternative Fuel Shifting</v>
      </c>
      <c r="C1466" s="254" t="str">
        <f t="shared" si="72"/>
        <v>Fraction of Eligible Industrial Energy Use Shifted to Alternate Fuel</v>
      </c>
      <c r="D1466" s="6" t="s">
        <v>3016</v>
      </c>
      <c r="E1466" s="1" t="s">
        <v>3915</v>
      </c>
      <c r="F1466" t="s">
        <v>2725</v>
      </c>
      <c r="G1466" s="45" t="s">
        <v>3891</v>
      </c>
      <c r="H1466" s="47">
        <f t="shared" si="71"/>
        <v>1465</v>
      </c>
      <c r="I1466" s="324" t="s">
        <v>41</v>
      </c>
      <c r="J1466" s="255" t="str">
        <f>IF(ISBLANK(INDEX('Policy Characteristics'!D:D,MATCH($C1466,'Policy Characteristics'!$C:$C,0))),"",INDEX('Policy Characteristics'!D:D,MATCH($C1466,'Policy Characteristics'!$C:$C,0)))</f>
        <v>Alternate Fuel Shifting</v>
      </c>
      <c r="K1466" s="254" t="str">
        <f>IF(ISBLANK(INDEX('Policy Characteristics'!E:E,MATCH($C1466,'Policy Characteristics'!$C:$C,0))),"",INDEX('Policy Characteristics'!E:E,MATCH($C1466,'Policy Characteristics'!$C:$C,0)))</f>
        <v>indst shift to alt fuel</v>
      </c>
      <c r="L1466" s="261">
        <f>IF(ISBLANK(INDEX('Policy Characteristics'!F:F,MATCH($C1466,'Policy Characteristics'!$C:$C,0))),"",INDEX('Policy Characteristics'!F:F,MATCH($C1466,'Policy Characteristics'!$C:$C,0)))</f>
        <v>0</v>
      </c>
      <c r="M1466" s="261">
        <f>IF(ISBLANK(INDEX('Policy Characteristics'!G:G,MATCH($C1466,'Policy Characteristics'!$C:$C,0))),"",INDEX('Policy Characteristics'!G:G,MATCH($C1466,'Policy Characteristics'!$C:$C,0)))</f>
        <v>1</v>
      </c>
      <c r="N1466" s="261">
        <f>IF(ISBLANK(INDEX('Policy Characteristics'!H:H,MATCH($C1466,'Policy Characteristics'!$C:$C,0))),"",INDEX('Policy Characteristics'!H:H,MATCH($C1466,'Policy Characteristics'!$C:$C,0)))</f>
        <v>0.01</v>
      </c>
      <c r="O1466" s="254" t="str">
        <f>IF(ISBLANK(INDEX('Policy Characteristics'!I:I,MATCH($C1466,'Policy Characteristics'!$C:$C,0))),"",INDEX('Policy Characteristics'!I:I,MATCH($C1466,'Policy Characteristics'!$C:$C,0)))</f>
        <v>% of fuel shifted</v>
      </c>
      <c r="P1466" s="254" t="str">
        <f>IF(ISBLANK(INDEX('Policy Characteristics'!J:J,MATCH($C1466,'Policy Characteristics'!$C:$C,0))),"",INDEX('Policy Characteristics'!J:J,MATCH($C1466,'Policy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66" s="254" t="str">
        <f>IF(ISBLANK(INDEX('Policy Characteristics'!K:K,MATCH($C1466,'Policy Characteristics'!$C:$C,0))),"",INDEX('Policy Characteristics'!K:K,MATCH($C1466,'Policy Characteristics'!$C:$C,0)))</f>
        <v>industry-ag-main.html#fuel-switching</v>
      </c>
      <c r="R1466" s="254" t="str">
        <f>IF(ISBLANK(INDEX('Policy Characteristics'!L:L,MATCH($C1466,'Policy Characteristics'!$C:$C,0))),"",INDEX('Policy Characteristics'!L:L,MATCH($C1466,'Policy Characteristics'!$C:$C,0)))</f>
        <v>industry-elec-and-hydrogen.html</v>
      </c>
    </row>
    <row r="1467" spans="1:18" s="2" customFormat="1" x14ac:dyDescent="0.25">
      <c r="A1467" s="254" t="str">
        <f>IF(ISBLANK(INDEX('Policy Characteristics'!A:A,MATCH($C1467,'Policy Characteristics'!$C:$C,0))),"",INDEX('Policy Characteristics'!A:A,MATCH($C1467,'Policy Characteristics'!$C:$C,0)))</f>
        <v>Industry</v>
      </c>
      <c r="B1467" s="262" t="str">
        <f>IF(ISBLANK(INDEX('Policy Characteristics'!B:B,MATCH($C1467,'Policy Characteristics'!$C:$C,0))),"",INDEX('Policy Characteristics'!B:B,MATCH($C1467,'Policy Characteristics'!$C:$C,0)))</f>
        <v>Alternative Fuel Shifting</v>
      </c>
      <c r="C1467" s="254" t="str">
        <f t="shared" si="72"/>
        <v>Fraction of Eligible Industrial Energy Use Shifted to Alternate Fuel</v>
      </c>
      <c r="D1467" s="6" t="s">
        <v>3016</v>
      </c>
      <c r="E1467" s="1" t="s">
        <v>3916</v>
      </c>
      <c r="F1467" t="s">
        <v>2725</v>
      </c>
      <c r="G1467" s="45" t="s">
        <v>3890</v>
      </c>
      <c r="H1467" s="47">
        <f t="shared" si="71"/>
        <v>1466</v>
      </c>
      <c r="I1467" s="324" t="s">
        <v>41</v>
      </c>
      <c r="J1467" s="255" t="str">
        <f>IF(ISBLANK(INDEX('Policy Characteristics'!D:D,MATCH($C1467,'Policy Characteristics'!$C:$C,0))),"",INDEX('Policy Characteristics'!D:D,MATCH($C1467,'Policy Characteristics'!$C:$C,0)))</f>
        <v>Alternate Fuel Shifting</v>
      </c>
      <c r="K1467" s="254" t="str">
        <f>IF(ISBLANK(INDEX('Policy Characteristics'!E:E,MATCH($C1467,'Policy Characteristics'!$C:$C,0))),"",INDEX('Policy Characteristics'!E:E,MATCH($C1467,'Policy Characteristics'!$C:$C,0)))</f>
        <v>indst shift to alt fuel</v>
      </c>
      <c r="L1467" s="261">
        <f>IF(ISBLANK(INDEX('Policy Characteristics'!F:F,MATCH($C1467,'Policy Characteristics'!$C:$C,0))),"",INDEX('Policy Characteristics'!F:F,MATCH($C1467,'Policy Characteristics'!$C:$C,0)))</f>
        <v>0</v>
      </c>
      <c r="M1467" s="261">
        <f>IF(ISBLANK(INDEX('Policy Characteristics'!G:G,MATCH($C1467,'Policy Characteristics'!$C:$C,0))),"",INDEX('Policy Characteristics'!G:G,MATCH($C1467,'Policy Characteristics'!$C:$C,0)))</f>
        <v>1</v>
      </c>
      <c r="N1467" s="261">
        <f>IF(ISBLANK(INDEX('Policy Characteristics'!H:H,MATCH($C1467,'Policy Characteristics'!$C:$C,0))),"",INDEX('Policy Characteristics'!H:H,MATCH($C1467,'Policy Characteristics'!$C:$C,0)))</f>
        <v>0.01</v>
      </c>
      <c r="O1467" s="254" t="str">
        <f>IF(ISBLANK(INDEX('Policy Characteristics'!I:I,MATCH($C1467,'Policy Characteristics'!$C:$C,0))),"",INDEX('Policy Characteristics'!I:I,MATCH($C1467,'Policy Characteristics'!$C:$C,0)))</f>
        <v>% of fuel shifted</v>
      </c>
      <c r="P1467" s="254" t="str">
        <f>IF(ISBLANK(INDEX('Policy Characteristics'!J:J,MATCH($C1467,'Policy Characteristics'!$C:$C,0))),"",INDEX('Policy Characteristics'!J:J,MATCH($C1467,'Policy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67" s="254" t="str">
        <f>IF(ISBLANK(INDEX('Policy Characteristics'!K:K,MATCH($C1467,'Policy Characteristics'!$C:$C,0))),"",INDEX('Policy Characteristics'!K:K,MATCH($C1467,'Policy Characteristics'!$C:$C,0)))</f>
        <v>industry-ag-main.html#fuel-switching</v>
      </c>
      <c r="R1467" s="254" t="str">
        <f>IF(ISBLANK(INDEX('Policy Characteristics'!L:L,MATCH($C1467,'Policy Characteristics'!$C:$C,0))),"",INDEX('Policy Characteristics'!L:L,MATCH($C1467,'Policy Characteristics'!$C:$C,0)))</f>
        <v>industry-elec-and-hydrogen.html</v>
      </c>
    </row>
    <row r="1468" spans="1:18" s="2" customFormat="1" x14ac:dyDescent="0.25">
      <c r="A1468" s="254" t="str">
        <f>IF(ISBLANK(INDEX('Policy Characteristics'!A:A,MATCH($C1468,'Policy Characteristics'!$C:$C,0))),"",INDEX('Policy Characteristics'!A:A,MATCH($C1468,'Policy Characteristics'!$C:$C,0)))</f>
        <v>Industry</v>
      </c>
      <c r="B1468" s="262" t="str">
        <f>IF(ISBLANK(INDEX('Policy Characteristics'!B:B,MATCH($C1468,'Policy Characteristics'!$C:$C,0))),"",INDEX('Policy Characteristics'!B:B,MATCH($C1468,'Policy Characteristics'!$C:$C,0)))</f>
        <v>Alternative Fuel Shifting</v>
      </c>
      <c r="C1468" s="254" t="str">
        <f t="shared" si="72"/>
        <v>Fraction of Eligible Industrial Energy Use Shifted to Alternate Fuel</v>
      </c>
      <c r="D1468" s="6" t="s">
        <v>3016</v>
      </c>
      <c r="E1468" s="1" t="s">
        <v>3917</v>
      </c>
      <c r="F1468" t="s">
        <v>2725</v>
      </c>
      <c r="G1468" s="45" t="s">
        <v>3892</v>
      </c>
      <c r="H1468" s="47">
        <f t="shared" si="71"/>
        <v>1467</v>
      </c>
      <c r="I1468" s="324" t="s">
        <v>41</v>
      </c>
      <c r="J1468" s="255" t="str">
        <f>IF(ISBLANK(INDEX('Policy Characteristics'!D:D,MATCH($C1468,'Policy Characteristics'!$C:$C,0))),"",INDEX('Policy Characteristics'!D:D,MATCH($C1468,'Policy Characteristics'!$C:$C,0)))</f>
        <v>Alternate Fuel Shifting</v>
      </c>
      <c r="K1468" s="254" t="str">
        <f>IF(ISBLANK(INDEX('Policy Characteristics'!E:E,MATCH($C1468,'Policy Characteristics'!$C:$C,0))),"",INDEX('Policy Characteristics'!E:E,MATCH($C1468,'Policy Characteristics'!$C:$C,0)))</f>
        <v>indst shift to alt fuel</v>
      </c>
      <c r="L1468" s="261">
        <f>IF(ISBLANK(INDEX('Policy Characteristics'!F:F,MATCH($C1468,'Policy Characteristics'!$C:$C,0))),"",INDEX('Policy Characteristics'!F:F,MATCH($C1468,'Policy Characteristics'!$C:$C,0)))</f>
        <v>0</v>
      </c>
      <c r="M1468" s="261">
        <f>IF(ISBLANK(INDEX('Policy Characteristics'!G:G,MATCH($C1468,'Policy Characteristics'!$C:$C,0))),"",INDEX('Policy Characteristics'!G:G,MATCH($C1468,'Policy Characteristics'!$C:$C,0)))</f>
        <v>1</v>
      </c>
      <c r="N1468" s="261">
        <f>IF(ISBLANK(INDEX('Policy Characteristics'!H:H,MATCH($C1468,'Policy Characteristics'!$C:$C,0))),"",INDEX('Policy Characteristics'!H:H,MATCH($C1468,'Policy Characteristics'!$C:$C,0)))</f>
        <v>0.01</v>
      </c>
      <c r="O1468" s="254" t="str">
        <f>IF(ISBLANK(INDEX('Policy Characteristics'!I:I,MATCH($C1468,'Policy Characteristics'!$C:$C,0))),"",INDEX('Policy Characteristics'!I:I,MATCH($C1468,'Policy Characteristics'!$C:$C,0)))</f>
        <v>% of fuel shifted</v>
      </c>
      <c r="P1468" s="254" t="str">
        <f>IF(ISBLANK(INDEX('Policy Characteristics'!J:J,MATCH($C1468,'Policy Characteristics'!$C:$C,0))),"",INDEX('Policy Characteristics'!J:J,MATCH($C1468,'Policy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68" s="254" t="str">
        <f>IF(ISBLANK(INDEX('Policy Characteristics'!K:K,MATCH($C1468,'Policy Characteristics'!$C:$C,0))),"",INDEX('Policy Characteristics'!K:K,MATCH($C1468,'Policy Characteristics'!$C:$C,0)))</f>
        <v>industry-ag-main.html#fuel-switching</v>
      </c>
      <c r="R1468" s="254" t="str">
        <f>IF(ISBLANK(INDEX('Policy Characteristics'!L:L,MATCH($C1468,'Policy Characteristics'!$C:$C,0))),"",INDEX('Policy Characteristics'!L:L,MATCH($C1468,'Policy Characteristics'!$C:$C,0)))</f>
        <v>industry-elec-and-hydrogen.html</v>
      </c>
    </row>
    <row r="1469" spans="1:18" s="2" customFormat="1" x14ac:dyDescent="0.25">
      <c r="A1469" s="254" t="str">
        <f>IF(ISBLANK(INDEX('Policy Characteristics'!A:A,MATCH($C1469,'Policy Characteristics'!$C:$C,0))),"",INDEX('Policy Characteristics'!A:A,MATCH($C1469,'Policy Characteristics'!$C:$C,0)))</f>
        <v>Industry</v>
      </c>
      <c r="B1469" s="262" t="str">
        <f>IF(ISBLANK(INDEX('Policy Characteristics'!B:B,MATCH($C1469,'Policy Characteristics'!$C:$C,0))),"",INDEX('Policy Characteristics'!B:B,MATCH($C1469,'Policy Characteristics'!$C:$C,0)))</f>
        <v>Alternative Fuel Shifting</v>
      </c>
      <c r="C1469" s="254" t="str">
        <f t="shared" si="72"/>
        <v>Fraction of Eligible Industrial Energy Use Shifted to Alternate Fuel</v>
      </c>
      <c r="D1469" s="6" t="s">
        <v>3017</v>
      </c>
      <c r="E1469" s="1" t="s">
        <v>3459</v>
      </c>
      <c r="F1469" t="s">
        <v>2981</v>
      </c>
      <c r="G1469" s="45" t="s">
        <v>3465</v>
      </c>
      <c r="H1469" s="47">
        <f t="shared" si="71"/>
        <v>1468</v>
      </c>
      <c r="I1469" s="324" t="s">
        <v>41</v>
      </c>
      <c r="J1469" s="255" t="str">
        <f>IF(ISBLANK(INDEX('Policy Characteristics'!D:D,MATCH($C1469,'Policy Characteristics'!$C:$C,0))),"",INDEX('Policy Characteristics'!D:D,MATCH($C1469,'Policy Characteristics'!$C:$C,0)))</f>
        <v>Alternate Fuel Shifting</v>
      </c>
      <c r="K1469" s="254" t="str">
        <f>IF(ISBLANK(INDEX('Policy Characteristics'!E:E,MATCH($C1469,'Policy Characteristics'!$C:$C,0))),"",INDEX('Policy Characteristics'!E:E,MATCH($C1469,'Policy Characteristics'!$C:$C,0)))</f>
        <v>indst shift to alt fuel</v>
      </c>
      <c r="L1469" s="261">
        <f>IF(ISBLANK(INDEX('Policy Characteristics'!F:F,MATCH($C1469,'Policy Characteristics'!$C:$C,0))),"",INDEX('Policy Characteristics'!F:F,MATCH($C1469,'Policy Characteristics'!$C:$C,0)))</f>
        <v>0</v>
      </c>
      <c r="M1469" s="261">
        <f>IF(ISBLANK(INDEX('Policy Characteristics'!G:G,MATCH($C1469,'Policy Characteristics'!$C:$C,0))),"",INDEX('Policy Characteristics'!G:G,MATCH($C1469,'Policy Characteristics'!$C:$C,0)))</f>
        <v>1</v>
      </c>
      <c r="N1469" s="261">
        <f>IF(ISBLANK(INDEX('Policy Characteristics'!H:H,MATCH($C1469,'Policy Characteristics'!$C:$C,0))),"",INDEX('Policy Characteristics'!H:H,MATCH($C1469,'Policy Characteristics'!$C:$C,0)))</f>
        <v>0.01</v>
      </c>
      <c r="O1469" s="254" t="str">
        <f>IF(ISBLANK(INDEX('Policy Characteristics'!I:I,MATCH($C1469,'Policy Characteristics'!$C:$C,0))),"",INDEX('Policy Characteristics'!I:I,MATCH($C1469,'Policy Characteristics'!$C:$C,0)))</f>
        <v>% of fuel shifted</v>
      </c>
      <c r="P1469" s="254" t="str">
        <f>IF(ISBLANK(INDEX('Policy Characteristics'!J:J,MATCH($C1469,'Policy Characteristics'!$C:$C,0))),"",INDEX('Policy Characteristics'!J:J,MATCH($C1469,'Policy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69" s="254" t="str">
        <f>IF(ISBLANK(INDEX('Policy Characteristics'!K:K,MATCH($C1469,'Policy Characteristics'!$C:$C,0))),"",INDEX('Policy Characteristics'!K:K,MATCH($C1469,'Policy Characteristics'!$C:$C,0)))</f>
        <v>industry-ag-main.html#fuel-switching</v>
      </c>
      <c r="R1469" s="254" t="str">
        <f>IF(ISBLANK(INDEX('Policy Characteristics'!L:L,MATCH($C1469,'Policy Characteristics'!$C:$C,0))),"",INDEX('Policy Characteristics'!L:L,MATCH($C1469,'Policy Characteristics'!$C:$C,0)))</f>
        <v>industry-elec-and-hydrogen.html</v>
      </c>
    </row>
    <row r="1470" spans="1:18" s="2" customFormat="1" x14ac:dyDescent="0.25">
      <c r="A1470" s="254" t="str">
        <f>IF(ISBLANK(INDEX('Policy Characteristics'!A:A,MATCH($C1470,'Policy Characteristics'!$C:$C,0))),"",INDEX('Policy Characteristics'!A:A,MATCH($C1470,'Policy Characteristics'!$C:$C,0)))</f>
        <v>Industry</v>
      </c>
      <c r="B1470" s="262" t="str">
        <f>IF(ISBLANK(INDEX('Policy Characteristics'!B:B,MATCH($C1470,'Policy Characteristics'!$C:$C,0))),"",INDEX('Policy Characteristics'!B:B,MATCH($C1470,'Policy Characteristics'!$C:$C,0)))</f>
        <v>Alternative Fuel Shifting</v>
      </c>
      <c r="C1470" s="254" t="str">
        <f t="shared" si="72"/>
        <v>Fraction of Eligible Industrial Energy Use Shifted to Alternate Fuel</v>
      </c>
      <c r="D1470" s="6" t="s">
        <v>3017</v>
      </c>
      <c r="E1470" s="1" t="s">
        <v>3460</v>
      </c>
      <c r="F1470" t="s">
        <v>2981</v>
      </c>
      <c r="G1470" s="45" t="s">
        <v>3466</v>
      </c>
      <c r="H1470" s="47">
        <f t="shared" si="71"/>
        <v>1469</v>
      </c>
      <c r="I1470" s="324" t="s">
        <v>41</v>
      </c>
      <c r="J1470" s="255" t="str">
        <f>IF(ISBLANK(INDEX('Policy Characteristics'!D:D,MATCH($C1470,'Policy Characteristics'!$C:$C,0))),"",INDEX('Policy Characteristics'!D:D,MATCH($C1470,'Policy Characteristics'!$C:$C,0)))</f>
        <v>Alternate Fuel Shifting</v>
      </c>
      <c r="K1470" s="254" t="str">
        <f>IF(ISBLANK(INDEX('Policy Characteristics'!E:E,MATCH($C1470,'Policy Characteristics'!$C:$C,0))),"",INDEX('Policy Characteristics'!E:E,MATCH($C1470,'Policy Characteristics'!$C:$C,0)))</f>
        <v>indst shift to alt fuel</v>
      </c>
      <c r="L1470" s="261">
        <f>IF(ISBLANK(INDEX('Policy Characteristics'!F:F,MATCH($C1470,'Policy Characteristics'!$C:$C,0))),"",INDEX('Policy Characteristics'!F:F,MATCH($C1470,'Policy Characteristics'!$C:$C,0)))</f>
        <v>0</v>
      </c>
      <c r="M1470" s="261">
        <f>IF(ISBLANK(INDEX('Policy Characteristics'!G:G,MATCH($C1470,'Policy Characteristics'!$C:$C,0))),"",INDEX('Policy Characteristics'!G:G,MATCH($C1470,'Policy Characteristics'!$C:$C,0)))</f>
        <v>1</v>
      </c>
      <c r="N1470" s="261">
        <f>IF(ISBLANK(INDEX('Policy Characteristics'!H:H,MATCH($C1470,'Policy Characteristics'!$C:$C,0))),"",INDEX('Policy Characteristics'!H:H,MATCH($C1470,'Policy Characteristics'!$C:$C,0)))</f>
        <v>0.01</v>
      </c>
      <c r="O1470" s="254" t="str">
        <f>IF(ISBLANK(INDEX('Policy Characteristics'!I:I,MATCH($C1470,'Policy Characteristics'!$C:$C,0))),"",INDEX('Policy Characteristics'!I:I,MATCH($C1470,'Policy Characteristics'!$C:$C,0)))</f>
        <v>% of fuel shifted</v>
      </c>
      <c r="P1470" s="254" t="str">
        <f>IF(ISBLANK(INDEX('Policy Characteristics'!J:J,MATCH($C1470,'Policy Characteristics'!$C:$C,0))),"",INDEX('Policy Characteristics'!J:J,MATCH($C1470,'Policy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70" s="254" t="str">
        <f>IF(ISBLANK(INDEX('Policy Characteristics'!K:K,MATCH($C1470,'Policy Characteristics'!$C:$C,0))),"",INDEX('Policy Characteristics'!K:K,MATCH($C1470,'Policy Characteristics'!$C:$C,0)))</f>
        <v>industry-ag-main.html#fuel-switching</v>
      </c>
      <c r="R1470" s="254" t="str">
        <f>IF(ISBLANK(INDEX('Policy Characteristics'!L:L,MATCH($C1470,'Policy Characteristics'!$C:$C,0))),"",INDEX('Policy Characteristics'!L:L,MATCH($C1470,'Policy Characteristics'!$C:$C,0)))</f>
        <v>industry-elec-and-hydrogen.html</v>
      </c>
    </row>
    <row r="1471" spans="1:18" s="2" customFormat="1" x14ac:dyDescent="0.25">
      <c r="A1471" s="254" t="str">
        <f>IF(ISBLANK(INDEX('Policy Characteristics'!A:A,MATCH($C1471,'Policy Characteristics'!$C:$C,0))),"",INDEX('Policy Characteristics'!A:A,MATCH($C1471,'Policy Characteristics'!$C:$C,0)))</f>
        <v>Industry</v>
      </c>
      <c r="B1471" s="262" t="str">
        <f>IF(ISBLANK(INDEX('Policy Characteristics'!B:B,MATCH($C1471,'Policy Characteristics'!$C:$C,0))),"",INDEX('Policy Characteristics'!B:B,MATCH($C1471,'Policy Characteristics'!$C:$C,0)))</f>
        <v>Alternative Fuel Shifting</v>
      </c>
      <c r="C1471" s="254" t="str">
        <f t="shared" si="72"/>
        <v>Fraction of Eligible Industrial Energy Use Shifted to Alternate Fuel</v>
      </c>
      <c r="D1471" s="6" t="s">
        <v>3017</v>
      </c>
      <c r="E1471" s="1" t="s">
        <v>3461</v>
      </c>
      <c r="F1471" t="s">
        <v>2981</v>
      </c>
      <c r="G1471" s="45" t="s">
        <v>3467</v>
      </c>
      <c r="H1471" s="47">
        <f t="shared" si="71"/>
        <v>1470</v>
      </c>
      <c r="I1471" s="324" t="s">
        <v>41</v>
      </c>
      <c r="J1471" s="255" t="str">
        <f>IF(ISBLANK(INDEX('Policy Characteristics'!D:D,MATCH($C1471,'Policy Characteristics'!$C:$C,0))),"",INDEX('Policy Characteristics'!D:D,MATCH($C1471,'Policy Characteristics'!$C:$C,0)))</f>
        <v>Alternate Fuel Shifting</v>
      </c>
      <c r="K1471" s="254" t="str">
        <f>IF(ISBLANK(INDEX('Policy Characteristics'!E:E,MATCH($C1471,'Policy Characteristics'!$C:$C,0))),"",INDEX('Policy Characteristics'!E:E,MATCH($C1471,'Policy Characteristics'!$C:$C,0)))</f>
        <v>indst shift to alt fuel</v>
      </c>
      <c r="L1471" s="261">
        <f>IF(ISBLANK(INDEX('Policy Characteristics'!F:F,MATCH($C1471,'Policy Characteristics'!$C:$C,0))),"",INDEX('Policy Characteristics'!F:F,MATCH($C1471,'Policy Characteristics'!$C:$C,0)))</f>
        <v>0</v>
      </c>
      <c r="M1471" s="261">
        <f>IF(ISBLANK(INDEX('Policy Characteristics'!G:G,MATCH($C1471,'Policy Characteristics'!$C:$C,0))),"",INDEX('Policy Characteristics'!G:G,MATCH($C1471,'Policy Characteristics'!$C:$C,0)))</f>
        <v>1</v>
      </c>
      <c r="N1471" s="261">
        <f>IF(ISBLANK(INDEX('Policy Characteristics'!H:H,MATCH($C1471,'Policy Characteristics'!$C:$C,0))),"",INDEX('Policy Characteristics'!H:H,MATCH($C1471,'Policy Characteristics'!$C:$C,0)))</f>
        <v>0.01</v>
      </c>
      <c r="O1471" s="254" t="str">
        <f>IF(ISBLANK(INDEX('Policy Characteristics'!I:I,MATCH($C1471,'Policy Characteristics'!$C:$C,0))),"",INDEX('Policy Characteristics'!I:I,MATCH($C1471,'Policy Characteristics'!$C:$C,0)))</f>
        <v>% of fuel shifted</v>
      </c>
      <c r="P1471" s="254" t="str">
        <f>IF(ISBLANK(INDEX('Policy Characteristics'!J:J,MATCH($C1471,'Policy Characteristics'!$C:$C,0))),"",INDEX('Policy Characteristics'!J:J,MATCH($C1471,'Policy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71" s="254" t="str">
        <f>IF(ISBLANK(INDEX('Policy Characteristics'!K:K,MATCH($C1471,'Policy Characteristics'!$C:$C,0))),"",INDEX('Policy Characteristics'!K:K,MATCH($C1471,'Policy Characteristics'!$C:$C,0)))</f>
        <v>industry-ag-main.html#fuel-switching</v>
      </c>
      <c r="R1471" s="254" t="str">
        <f>IF(ISBLANK(INDEX('Policy Characteristics'!L:L,MATCH($C1471,'Policy Characteristics'!$C:$C,0))),"",INDEX('Policy Characteristics'!L:L,MATCH($C1471,'Policy Characteristics'!$C:$C,0)))</f>
        <v>industry-elec-and-hydrogen.html</v>
      </c>
    </row>
    <row r="1472" spans="1:18" s="2" customFormat="1" x14ac:dyDescent="0.25">
      <c r="A1472" s="254" t="str">
        <f>IF(ISBLANK(INDEX('Policy Characteristics'!A:A,MATCH($C1472,'Policy Characteristics'!$C:$C,0))),"",INDEX('Policy Characteristics'!A:A,MATCH($C1472,'Policy Characteristics'!$C:$C,0)))</f>
        <v>Industry</v>
      </c>
      <c r="B1472" s="262" t="str">
        <f>IF(ISBLANK(INDEX('Policy Characteristics'!B:B,MATCH($C1472,'Policy Characteristics'!$C:$C,0))),"",INDEX('Policy Characteristics'!B:B,MATCH($C1472,'Policy Characteristics'!$C:$C,0)))</f>
        <v>Alternative Fuel Shifting</v>
      </c>
      <c r="C1472" s="254" t="str">
        <f t="shared" si="72"/>
        <v>Fraction of Eligible Industrial Energy Use Shifted to Alternate Fuel</v>
      </c>
      <c r="D1472" s="6" t="s">
        <v>3017</v>
      </c>
      <c r="E1472" s="1" t="s">
        <v>3462</v>
      </c>
      <c r="F1472" t="s">
        <v>2981</v>
      </c>
      <c r="G1472" s="45" t="s">
        <v>3468</v>
      </c>
      <c r="H1472" s="47">
        <f t="shared" si="71"/>
        <v>1471</v>
      </c>
      <c r="I1472" s="324" t="s">
        <v>40</v>
      </c>
      <c r="J1472" s="255" t="str">
        <f>IF(ISBLANK(INDEX('Policy Characteristics'!D:D,MATCH($C1472,'Policy Characteristics'!$C:$C,0))),"",INDEX('Policy Characteristics'!D:D,MATCH($C1472,'Policy Characteristics'!$C:$C,0)))</f>
        <v>Alternate Fuel Shifting</v>
      </c>
      <c r="K1472" s="254" t="str">
        <f>IF(ISBLANK(INDEX('Policy Characteristics'!E:E,MATCH($C1472,'Policy Characteristics'!$C:$C,0))),"",INDEX('Policy Characteristics'!E:E,MATCH($C1472,'Policy Characteristics'!$C:$C,0)))</f>
        <v>indst shift to alt fuel</v>
      </c>
      <c r="L1472" s="261">
        <f>IF(ISBLANK(INDEX('Policy Characteristics'!F:F,MATCH($C1472,'Policy Characteristics'!$C:$C,0))),"",INDEX('Policy Characteristics'!F:F,MATCH($C1472,'Policy Characteristics'!$C:$C,0)))</f>
        <v>0</v>
      </c>
      <c r="M1472" s="261">
        <f>IF(ISBLANK(INDEX('Policy Characteristics'!G:G,MATCH($C1472,'Policy Characteristics'!$C:$C,0))),"",INDEX('Policy Characteristics'!G:G,MATCH($C1472,'Policy Characteristics'!$C:$C,0)))</f>
        <v>1</v>
      </c>
      <c r="N1472" s="261">
        <f>IF(ISBLANK(INDEX('Policy Characteristics'!H:H,MATCH($C1472,'Policy Characteristics'!$C:$C,0))),"",INDEX('Policy Characteristics'!H:H,MATCH($C1472,'Policy Characteristics'!$C:$C,0)))</f>
        <v>0.01</v>
      </c>
      <c r="O1472" s="254" t="str">
        <f>IF(ISBLANK(INDEX('Policy Characteristics'!I:I,MATCH($C1472,'Policy Characteristics'!$C:$C,0))),"",INDEX('Policy Characteristics'!I:I,MATCH($C1472,'Policy Characteristics'!$C:$C,0)))</f>
        <v>% of fuel shifted</v>
      </c>
      <c r="P1472" s="254" t="str">
        <f>IF(ISBLANK(INDEX('Policy Characteristics'!J:J,MATCH($C1472,'Policy Characteristics'!$C:$C,0))),"",INDEX('Policy Characteristics'!J:J,MATCH($C1472,'Policy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72" s="254" t="str">
        <f>IF(ISBLANK(INDEX('Policy Characteristics'!K:K,MATCH($C1472,'Policy Characteristics'!$C:$C,0))),"",INDEX('Policy Characteristics'!K:K,MATCH($C1472,'Policy Characteristics'!$C:$C,0)))</f>
        <v>industry-ag-main.html#fuel-switching</v>
      </c>
      <c r="R1472" s="254" t="str">
        <f>IF(ISBLANK(INDEX('Policy Characteristics'!L:L,MATCH($C1472,'Policy Characteristics'!$C:$C,0))),"",INDEX('Policy Characteristics'!L:L,MATCH($C1472,'Policy Characteristics'!$C:$C,0)))</f>
        <v>industry-elec-and-hydrogen.html</v>
      </c>
    </row>
    <row r="1473" spans="1:18" s="2" customFormat="1" x14ac:dyDescent="0.25">
      <c r="A1473" s="254" t="str">
        <f>IF(ISBLANK(INDEX('Policy Characteristics'!A:A,MATCH($C1473,'Policy Characteristics'!$C:$C,0))),"",INDEX('Policy Characteristics'!A:A,MATCH($C1473,'Policy Characteristics'!$C:$C,0)))</f>
        <v>Industry</v>
      </c>
      <c r="B1473" s="262" t="str">
        <f>IF(ISBLANK(INDEX('Policy Characteristics'!B:B,MATCH($C1473,'Policy Characteristics'!$C:$C,0))),"",INDEX('Policy Characteristics'!B:B,MATCH($C1473,'Policy Characteristics'!$C:$C,0)))</f>
        <v>Alternative Fuel Shifting</v>
      </c>
      <c r="C1473" s="254" t="str">
        <f t="shared" si="72"/>
        <v>Fraction of Eligible Industrial Energy Use Shifted to Alternate Fuel</v>
      </c>
      <c r="D1473" s="6" t="s">
        <v>3017</v>
      </c>
      <c r="E1473" s="1" t="s">
        <v>3463</v>
      </c>
      <c r="F1473" t="s">
        <v>2981</v>
      </c>
      <c r="G1473" s="45" t="s">
        <v>3469</v>
      </c>
      <c r="H1473" s="47">
        <f t="shared" si="71"/>
        <v>1472</v>
      </c>
      <c r="I1473" s="324" t="s">
        <v>41</v>
      </c>
      <c r="J1473" s="255" t="str">
        <f>IF(ISBLANK(INDEX('Policy Characteristics'!D:D,MATCH($C1473,'Policy Characteristics'!$C:$C,0))),"",INDEX('Policy Characteristics'!D:D,MATCH($C1473,'Policy Characteristics'!$C:$C,0)))</f>
        <v>Alternate Fuel Shifting</v>
      </c>
      <c r="K1473" s="254" t="str">
        <f>IF(ISBLANK(INDEX('Policy Characteristics'!E:E,MATCH($C1473,'Policy Characteristics'!$C:$C,0))),"",INDEX('Policy Characteristics'!E:E,MATCH($C1473,'Policy Characteristics'!$C:$C,0)))</f>
        <v>indst shift to alt fuel</v>
      </c>
      <c r="L1473" s="261">
        <f>IF(ISBLANK(INDEX('Policy Characteristics'!F:F,MATCH($C1473,'Policy Characteristics'!$C:$C,0))),"",INDEX('Policy Characteristics'!F:F,MATCH($C1473,'Policy Characteristics'!$C:$C,0)))</f>
        <v>0</v>
      </c>
      <c r="M1473" s="261">
        <f>IF(ISBLANK(INDEX('Policy Characteristics'!G:G,MATCH($C1473,'Policy Characteristics'!$C:$C,0))),"",INDEX('Policy Characteristics'!G:G,MATCH($C1473,'Policy Characteristics'!$C:$C,0)))</f>
        <v>1</v>
      </c>
      <c r="N1473" s="261">
        <f>IF(ISBLANK(INDEX('Policy Characteristics'!H:H,MATCH($C1473,'Policy Characteristics'!$C:$C,0))),"",INDEX('Policy Characteristics'!H:H,MATCH($C1473,'Policy Characteristics'!$C:$C,0)))</f>
        <v>0.01</v>
      </c>
      <c r="O1473" s="254" t="str">
        <f>IF(ISBLANK(INDEX('Policy Characteristics'!I:I,MATCH($C1473,'Policy Characteristics'!$C:$C,0))),"",INDEX('Policy Characteristics'!I:I,MATCH($C1473,'Policy Characteristics'!$C:$C,0)))</f>
        <v>% of fuel shifted</v>
      </c>
      <c r="P1473" s="254" t="str">
        <f>IF(ISBLANK(INDEX('Policy Characteristics'!J:J,MATCH($C1473,'Policy Characteristics'!$C:$C,0))),"",INDEX('Policy Characteristics'!J:J,MATCH($C1473,'Policy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73" s="254" t="str">
        <f>IF(ISBLANK(INDEX('Policy Characteristics'!K:K,MATCH($C1473,'Policy Characteristics'!$C:$C,0))),"",INDEX('Policy Characteristics'!K:K,MATCH($C1473,'Policy Characteristics'!$C:$C,0)))</f>
        <v>industry-ag-main.html#fuel-switching</v>
      </c>
      <c r="R1473" s="254" t="str">
        <f>IF(ISBLANK(INDEX('Policy Characteristics'!L:L,MATCH($C1473,'Policy Characteristics'!$C:$C,0))),"",INDEX('Policy Characteristics'!L:L,MATCH($C1473,'Policy Characteristics'!$C:$C,0)))</f>
        <v>industry-elec-and-hydrogen.html</v>
      </c>
    </row>
    <row r="1474" spans="1:18" s="2" customFormat="1" x14ac:dyDescent="0.25">
      <c r="A1474" s="254" t="str">
        <f>IF(ISBLANK(INDEX('Policy Characteristics'!A:A,MATCH($C1474,'Policy Characteristics'!$C:$C,0))),"",INDEX('Policy Characteristics'!A:A,MATCH($C1474,'Policy Characteristics'!$C:$C,0)))</f>
        <v>Industry</v>
      </c>
      <c r="B1474" s="262" t="str">
        <f>IF(ISBLANK(INDEX('Policy Characteristics'!B:B,MATCH($C1474,'Policy Characteristics'!$C:$C,0))),"",INDEX('Policy Characteristics'!B:B,MATCH($C1474,'Policy Characteristics'!$C:$C,0)))</f>
        <v>Alternative Fuel Shifting</v>
      </c>
      <c r="C1474" s="254" t="str">
        <f t="shared" si="72"/>
        <v>Fraction of Eligible Industrial Energy Use Shifted to Alternate Fuel</v>
      </c>
      <c r="D1474" s="6" t="s">
        <v>3017</v>
      </c>
      <c r="E1474" s="1" t="s">
        <v>3464</v>
      </c>
      <c r="F1474" t="s">
        <v>2981</v>
      </c>
      <c r="G1474" s="45" t="s">
        <v>3470</v>
      </c>
      <c r="H1474" s="47">
        <f t="shared" si="71"/>
        <v>1473</v>
      </c>
      <c r="I1474" s="324" t="s">
        <v>41</v>
      </c>
      <c r="J1474" s="255" t="str">
        <f>IF(ISBLANK(INDEX('Policy Characteristics'!D:D,MATCH($C1474,'Policy Characteristics'!$C:$C,0))),"",INDEX('Policy Characteristics'!D:D,MATCH($C1474,'Policy Characteristics'!$C:$C,0)))</f>
        <v>Alternate Fuel Shifting</v>
      </c>
      <c r="K1474" s="254" t="str">
        <f>IF(ISBLANK(INDEX('Policy Characteristics'!E:E,MATCH($C1474,'Policy Characteristics'!$C:$C,0))),"",INDEX('Policy Characteristics'!E:E,MATCH($C1474,'Policy Characteristics'!$C:$C,0)))</f>
        <v>indst shift to alt fuel</v>
      </c>
      <c r="L1474" s="261">
        <f>IF(ISBLANK(INDEX('Policy Characteristics'!F:F,MATCH($C1474,'Policy Characteristics'!$C:$C,0))),"",INDEX('Policy Characteristics'!F:F,MATCH($C1474,'Policy Characteristics'!$C:$C,0)))</f>
        <v>0</v>
      </c>
      <c r="M1474" s="261">
        <f>IF(ISBLANK(INDEX('Policy Characteristics'!G:G,MATCH($C1474,'Policy Characteristics'!$C:$C,0))),"",INDEX('Policy Characteristics'!G:G,MATCH($C1474,'Policy Characteristics'!$C:$C,0)))</f>
        <v>1</v>
      </c>
      <c r="N1474" s="261">
        <f>IF(ISBLANK(INDEX('Policy Characteristics'!H:H,MATCH($C1474,'Policy Characteristics'!$C:$C,0))),"",INDEX('Policy Characteristics'!H:H,MATCH($C1474,'Policy Characteristics'!$C:$C,0)))</f>
        <v>0.01</v>
      </c>
      <c r="O1474" s="254" t="str">
        <f>IF(ISBLANK(INDEX('Policy Characteristics'!I:I,MATCH($C1474,'Policy Characteristics'!$C:$C,0))),"",INDEX('Policy Characteristics'!I:I,MATCH($C1474,'Policy Characteristics'!$C:$C,0)))</f>
        <v>% of fuel shifted</v>
      </c>
      <c r="P1474" s="254" t="str">
        <f>IF(ISBLANK(INDEX('Policy Characteristics'!J:J,MATCH($C1474,'Policy Characteristics'!$C:$C,0))),"",INDEX('Policy Characteristics'!J:J,MATCH($C1474,'Policy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74" s="254" t="str">
        <f>IF(ISBLANK(INDEX('Policy Characteristics'!K:K,MATCH($C1474,'Policy Characteristics'!$C:$C,0))),"",INDEX('Policy Characteristics'!K:K,MATCH($C1474,'Policy Characteristics'!$C:$C,0)))</f>
        <v>industry-ag-main.html#fuel-switching</v>
      </c>
      <c r="R1474" s="254" t="str">
        <f>IF(ISBLANK(INDEX('Policy Characteristics'!L:L,MATCH($C1474,'Policy Characteristics'!$C:$C,0))),"",INDEX('Policy Characteristics'!L:L,MATCH($C1474,'Policy Characteristics'!$C:$C,0)))</f>
        <v>industry-elec-and-hydrogen.html</v>
      </c>
    </row>
    <row r="1475" spans="1:18" s="2" customFormat="1" x14ac:dyDescent="0.25">
      <c r="A1475" s="254" t="str">
        <f>IF(ISBLANK(INDEX('Policy Characteristics'!A:A,MATCH($C1475,'Policy Characteristics'!$C:$C,0))),"",INDEX('Policy Characteristics'!A:A,MATCH($C1475,'Policy Characteristics'!$C:$C,0)))</f>
        <v>Industry</v>
      </c>
      <c r="B1475" s="262" t="str">
        <f>IF(ISBLANK(INDEX('Policy Characteristics'!B:B,MATCH($C1475,'Policy Characteristics'!$C:$C,0))),"",INDEX('Policy Characteristics'!B:B,MATCH($C1475,'Policy Characteristics'!$C:$C,0)))</f>
        <v>Alternative Fuel Shifting</v>
      </c>
      <c r="C1475" s="254" t="str">
        <f t="shared" si="72"/>
        <v>Fraction of Eligible Industrial Energy Use Shifted to Alternate Fuel</v>
      </c>
      <c r="D1475" s="6" t="s">
        <v>3017</v>
      </c>
      <c r="E1475" s="1" t="s">
        <v>3570</v>
      </c>
      <c r="F1475" t="s">
        <v>2981</v>
      </c>
      <c r="G1475" s="45" t="s">
        <v>3471</v>
      </c>
      <c r="H1475" s="47">
        <f t="shared" ref="H1475:H1538" si="73">H1474+1</f>
        <v>1474</v>
      </c>
      <c r="I1475" s="324" t="s">
        <v>41</v>
      </c>
      <c r="J1475" s="255" t="str">
        <f>IF(ISBLANK(INDEX('Policy Characteristics'!D:D,MATCH($C1475,'Policy Characteristics'!$C:$C,0))),"",INDEX('Policy Characteristics'!D:D,MATCH($C1475,'Policy Characteristics'!$C:$C,0)))</f>
        <v>Alternate Fuel Shifting</v>
      </c>
      <c r="K1475" s="254" t="str">
        <f>IF(ISBLANK(INDEX('Policy Characteristics'!E:E,MATCH($C1475,'Policy Characteristics'!$C:$C,0))),"",INDEX('Policy Characteristics'!E:E,MATCH($C1475,'Policy Characteristics'!$C:$C,0)))</f>
        <v>indst shift to alt fuel</v>
      </c>
      <c r="L1475" s="261">
        <f>IF(ISBLANK(INDEX('Policy Characteristics'!F:F,MATCH($C1475,'Policy Characteristics'!$C:$C,0))),"",INDEX('Policy Characteristics'!F:F,MATCH($C1475,'Policy Characteristics'!$C:$C,0)))</f>
        <v>0</v>
      </c>
      <c r="M1475" s="261">
        <f>IF(ISBLANK(INDEX('Policy Characteristics'!G:G,MATCH($C1475,'Policy Characteristics'!$C:$C,0))),"",INDEX('Policy Characteristics'!G:G,MATCH($C1475,'Policy Characteristics'!$C:$C,0)))</f>
        <v>1</v>
      </c>
      <c r="N1475" s="261">
        <f>IF(ISBLANK(INDEX('Policy Characteristics'!H:H,MATCH($C1475,'Policy Characteristics'!$C:$C,0))),"",INDEX('Policy Characteristics'!H:H,MATCH($C1475,'Policy Characteristics'!$C:$C,0)))</f>
        <v>0.01</v>
      </c>
      <c r="O1475" s="254" t="str">
        <f>IF(ISBLANK(INDEX('Policy Characteristics'!I:I,MATCH($C1475,'Policy Characteristics'!$C:$C,0))),"",INDEX('Policy Characteristics'!I:I,MATCH($C1475,'Policy Characteristics'!$C:$C,0)))</f>
        <v>% of fuel shifted</v>
      </c>
      <c r="P1475" s="254" t="str">
        <f>IF(ISBLANK(INDEX('Policy Characteristics'!J:J,MATCH($C1475,'Policy Characteristics'!$C:$C,0))),"",INDEX('Policy Characteristics'!J:J,MATCH($C1475,'Policy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75" s="254" t="str">
        <f>IF(ISBLANK(INDEX('Policy Characteristics'!K:K,MATCH($C1475,'Policy Characteristics'!$C:$C,0))),"",INDEX('Policy Characteristics'!K:K,MATCH($C1475,'Policy Characteristics'!$C:$C,0)))</f>
        <v>industry-ag-main.html#fuel-switching</v>
      </c>
      <c r="R1475" s="254" t="str">
        <f>IF(ISBLANK(INDEX('Policy Characteristics'!L:L,MATCH($C1475,'Policy Characteristics'!$C:$C,0))),"",INDEX('Policy Characteristics'!L:L,MATCH($C1475,'Policy Characteristics'!$C:$C,0)))</f>
        <v>industry-elec-and-hydrogen.html</v>
      </c>
    </row>
    <row r="1476" spans="1:18" s="2" customFormat="1" x14ac:dyDescent="0.25">
      <c r="A1476" s="254" t="str">
        <f>IF(ISBLANK(INDEX('Policy Characteristics'!A:A,MATCH($C1476,'Policy Characteristics'!$C:$C,0))),"",INDEX('Policy Characteristics'!A:A,MATCH($C1476,'Policy Characteristics'!$C:$C,0)))</f>
        <v>Industry</v>
      </c>
      <c r="B1476" s="262" t="str">
        <f>IF(ISBLANK(INDEX('Policy Characteristics'!B:B,MATCH($C1476,'Policy Characteristics'!$C:$C,0))),"",INDEX('Policy Characteristics'!B:B,MATCH($C1476,'Policy Characteristics'!$C:$C,0)))</f>
        <v>Alternative Fuel Shifting</v>
      </c>
      <c r="C1476" s="254" t="str">
        <f t="shared" si="72"/>
        <v>Fraction of Eligible Industrial Energy Use Shifted to Alternate Fuel</v>
      </c>
      <c r="D1476" s="6" t="s">
        <v>3017</v>
      </c>
      <c r="E1476" s="1" t="s">
        <v>3915</v>
      </c>
      <c r="F1476" t="s">
        <v>2981</v>
      </c>
      <c r="G1476" s="45" t="s">
        <v>3891</v>
      </c>
      <c r="H1476" s="47">
        <f t="shared" si="73"/>
        <v>1475</v>
      </c>
      <c r="I1476" s="324" t="s">
        <v>41</v>
      </c>
      <c r="J1476" s="255" t="str">
        <f>IF(ISBLANK(INDEX('Policy Characteristics'!D:D,MATCH($C1476,'Policy Characteristics'!$C:$C,0))),"",INDEX('Policy Characteristics'!D:D,MATCH($C1476,'Policy Characteristics'!$C:$C,0)))</f>
        <v>Alternate Fuel Shifting</v>
      </c>
      <c r="K1476" s="254" t="str">
        <f>IF(ISBLANK(INDEX('Policy Characteristics'!E:E,MATCH($C1476,'Policy Characteristics'!$C:$C,0))),"",INDEX('Policy Characteristics'!E:E,MATCH($C1476,'Policy Characteristics'!$C:$C,0)))</f>
        <v>indst shift to alt fuel</v>
      </c>
      <c r="L1476" s="261">
        <f>IF(ISBLANK(INDEX('Policy Characteristics'!F:F,MATCH($C1476,'Policy Characteristics'!$C:$C,0))),"",INDEX('Policy Characteristics'!F:F,MATCH($C1476,'Policy Characteristics'!$C:$C,0)))</f>
        <v>0</v>
      </c>
      <c r="M1476" s="261">
        <f>IF(ISBLANK(INDEX('Policy Characteristics'!G:G,MATCH($C1476,'Policy Characteristics'!$C:$C,0))),"",INDEX('Policy Characteristics'!G:G,MATCH($C1476,'Policy Characteristics'!$C:$C,0)))</f>
        <v>1</v>
      </c>
      <c r="N1476" s="261">
        <f>IF(ISBLANK(INDEX('Policy Characteristics'!H:H,MATCH($C1476,'Policy Characteristics'!$C:$C,0))),"",INDEX('Policy Characteristics'!H:H,MATCH($C1476,'Policy Characteristics'!$C:$C,0)))</f>
        <v>0.01</v>
      </c>
      <c r="O1476" s="254" t="str">
        <f>IF(ISBLANK(INDEX('Policy Characteristics'!I:I,MATCH($C1476,'Policy Characteristics'!$C:$C,0))),"",INDEX('Policy Characteristics'!I:I,MATCH($C1476,'Policy Characteristics'!$C:$C,0)))</f>
        <v>% of fuel shifted</v>
      </c>
      <c r="P1476" s="254" t="str">
        <f>IF(ISBLANK(INDEX('Policy Characteristics'!J:J,MATCH($C1476,'Policy Characteristics'!$C:$C,0))),"",INDEX('Policy Characteristics'!J:J,MATCH($C1476,'Policy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76" s="254" t="str">
        <f>IF(ISBLANK(INDEX('Policy Characteristics'!K:K,MATCH($C1476,'Policy Characteristics'!$C:$C,0))),"",INDEX('Policy Characteristics'!K:K,MATCH($C1476,'Policy Characteristics'!$C:$C,0)))</f>
        <v>industry-ag-main.html#fuel-switching</v>
      </c>
      <c r="R1476" s="254" t="str">
        <f>IF(ISBLANK(INDEX('Policy Characteristics'!L:L,MATCH($C1476,'Policy Characteristics'!$C:$C,0))),"",INDEX('Policy Characteristics'!L:L,MATCH($C1476,'Policy Characteristics'!$C:$C,0)))</f>
        <v>industry-elec-and-hydrogen.html</v>
      </c>
    </row>
    <row r="1477" spans="1:18" s="2" customFormat="1" x14ac:dyDescent="0.25">
      <c r="A1477" s="254" t="str">
        <f>IF(ISBLANK(INDEX('Policy Characteristics'!A:A,MATCH($C1477,'Policy Characteristics'!$C:$C,0))),"",INDEX('Policy Characteristics'!A:A,MATCH($C1477,'Policy Characteristics'!$C:$C,0)))</f>
        <v>Industry</v>
      </c>
      <c r="B1477" s="262" t="str">
        <f>IF(ISBLANK(INDEX('Policy Characteristics'!B:B,MATCH($C1477,'Policy Characteristics'!$C:$C,0))),"",INDEX('Policy Characteristics'!B:B,MATCH($C1477,'Policy Characteristics'!$C:$C,0)))</f>
        <v>Alternative Fuel Shifting</v>
      </c>
      <c r="C1477" s="254" t="str">
        <f t="shared" si="72"/>
        <v>Fraction of Eligible Industrial Energy Use Shifted to Alternate Fuel</v>
      </c>
      <c r="D1477" s="6" t="s">
        <v>3017</v>
      </c>
      <c r="E1477" s="1" t="s">
        <v>3916</v>
      </c>
      <c r="F1477" t="s">
        <v>2981</v>
      </c>
      <c r="G1477" s="45" t="s">
        <v>3890</v>
      </c>
      <c r="H1477" s="47">
        <f t="shared" si="73"/>
        <v>1476</v>
      </c>
      <c r="I1477" s="324" t="s">
        <v>41</v>
      </c>
      <c r="J1477" s="255" t="str">
        <f>IF(ISBLANK(INDEX('Policy Characteristics'!D:D,MATCH($C1477,'Policy Characteristics'!$C:$C,0))),"",INDEX('Policy Characteristics'!D:D,MATCH($C1477,'Policy Characteristics'!$C:$C,0)))</f>
        <v>Alternate Fuel Shifting</v>
      </c>
      <c r="K1477" s="254" t="str">
        <f>IF(ISBLANK(INDEX('Policy Characteristics'!E:E,MATCH($C1477,'Policy Characteristics'!$C:$C,0))),"",INDEX('Policy Characteristics'!E:E,MATCH($C1477,'Policy Characteristics'!$C:$C,0)))</f>
        <v>indst shift to alt fuel</v>
      </c>
      <c r="L1477" s="261">
        <f>IF(ISBLANK(INDEX('Policy Characteristics'!F:F,MATCH($C1477,'Policy Characteristics'!$C:$C,0))),"",INDEX('Policy Characteristics'!F:F,MATCH($C1477,'Policy Characteristics'!$C:$C,0)))</f>
        <v>0</v>
      </c>
      <c r="M1477" s="261">
        <f>IF(ISBLANK(INDEX('Policy Characteristics'!G:G,MATCH($C1477,'Policy Characteristics'!$C:$C,0))),"",INDEX('Policy Characteristics'!G:G,MATCH($C1477,'Policy Characteristics'!$C:$C,0)))</f>
        <v>1</v>
      </c>
      <c r="N1477" s="261">
        <f>IF(ISBLANK(INDEX('Policy Characteristics'!H:H,MATCH($C1477,'Policy Characteristics'!$C:$C,0))),"",INDEX('Policy Characteristics'!H:H,MATCH($C1477,'Policy Characteristics'!$C:$C,0)))</f>
        <v>0.01</v>
      </c>
      <c r="O1477" s="254" t="str">
        <f>IF(ISBLANK(INDEX('Policy Characteristics'!I:I,MATCH($C1477,'Policy Characteristics'!$C:$C,0))),"",INDEX('Policy Characteristics'!I:I,MATCH($C1477,'Policy Characteristics'!$C:$C,0)))</f>
        <v>% of fuel shifted</v>
      </c>
      <c r="P1477" s="254" t="str">
        <f>IF(ISBLANK(INDEX('Policy Characteristics'!J:J,MATCH($C1477,'Policy Characteristics'!$C:$C,0))),"",INDEX('Policy Characteristics'!J:J,MATCH($C1477,'Policy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77" s="254" t="str">
        <f>IF(ISBLANK(INDEX('Policy Characteristics'!K:K,MATCH($C1477,'Policy Characteristics'!$C:$C,0))),"",INDEX('Policy Characteristics'!K:K,MATCH($C1477,'Policy Characteristics'!$C:$C,0)))</f>
        <v>industry-ag-main.html#fuel-switching</v>
      </c>
      <c r="R1477" s="254" t="str">
        <f>IF(ISBLANK(INDEX('Policy Characteristics'!L:L,MATCH($C1477,'Policy Characteristics'!$C:$C,0))),"",INDEX('Policy Characteristics'!L:L,MATCH($C1477,'Policy Characteristics'!$C:$C,0)))</f>
        <v>industry-elec-and-hydrogen.html</v>
      </c>
    </row>
    <row r="1478" spans="1:18" s="2" customFormat="1" x14ac:dyDescent="0.25">
      <c r="A1478" s="254" t="str">
        <f>IF(ISBLANK(INDEX('Policy Characteristics'!A:A,MATCH($C1478,'Policy Characteristics'!$C:$C,0))),"",INDEX('Policy Characteristics'!A:A,MATCH($C1478,'Policy Characteristics'!$C:$C,0)))</f>
        <v>Industry</v>
      </c>
      <c r="B1478" s="262" t="str">
        <f>IF(ISBLANK(INDEX('Policy Characteristics'!B:B,MATCH($C1478,'Policy Characteristics'!$C:$C,0))),"",INDEX('Policy Characteristics'!B:B,MATCH($C1478,'Policy Characteristics'!$C:$C,0)))</f>
        <v>Alternative Fuel Shifting</v>
      </c>
      <c r="C1478" s="254" t="str">
        <f t="shared" si="72"/>
        <v>Fraction of Eligible Industrial Energy Use Shifted to Alternate Fuel</v>
      </c>
      <c r="D1478" s="6" t="s">
        <v>3017</v>
      </c>
      <c r="E1478" s="1" t="s">
        <v>3917</v>
      </c>
      <c r="F1478" t="s">
        <v>2981</v>
      </c>
      <c r="G1478" s="45" t="s">
        <v>3892</v>
      </c>
      <c r="H1478" s="47">
        <f t="shared" si="73"/>
        <v>1477</v>
      </c>
      <c r="I1478" s="324" t="s">
        <v>41</v>
      </c>
      <c r="J1478" s="255" t="str">
        <f>IF(ISBLANK(INDEX('Policy Characteristics'!D:D,MATCH($C1478,'Policy Characteristics'!$C:$C,0))),"",INDEX('Policy Characteristics'!D:D,MATCH($C1478,'Policy Characteristics'!$C:$C,0)))</f>
        <v>Alternate Fuel Shifting</v>
      </c>
      <c r="K1478" s="254" t="str">
        <f>IF(ISBLANK(INDEX('Policy Characteristics'!E:E,MATCH($C1478,'Policy Characteristics'!$C:$C,0))),"",INDEX('Policy Characteristics'!E:E,MATCH($C1478,'Policy Characteristics'!$C:$C,0)))</f>
        <v>indst shift to alt fuel</v>
      </c>
      <c r="L1478" s="261">
        <f>IF(ISBLANK(INDEX('Policy Characteristics'!F:F,MATCH($C1478,'Policy Characteristics'!$C:$C,0))),"",INDEX('Policy Characteristics'!F:F,MATCH($C1478,'Policy Characteristics'!$C:$C,0)))</f>
        <v>0</v>
      </c>
      <c r="M1478" s="261">
        <f>IF(ISBLANK(INDEX('Policy Characteristics'!G:G,MATCH($C1478,'Policy Characteristics'!$C:$C,0))),"",INDEX('Policy Characteristics'!G:G,MATCH($C1478,'Policy Characteristics'!$C:$C,0)))</f>
        <v>1</v>
      </c>
      <c r="N1478" s="261">
        <f>IF(ISBLANK(INDEX('Policy Characteristics'!H:H,MATCH($C1478,'Policy Characteristics'!$C:$C,0))),"",INDEX('Policy Characteristics'!H:H,MATCH($C1478,'Policy Characteristics'!$C:$C,0)))</f>
        <v>0.01</v>
      </c>
      <c r="O1478" s="254" t="str">
        <f>IF(ISBLANK(INDEX('Policy Characteristics'!I:I,MATCH($C1478,'Policy Characteristics'!$C:$C,0))),"",INDEX('Policy Characteristics'!I:I,MATCH($C1478,'Policy Characteristics'!$C:$C,0)))</f>
        <v>% of fuel shifted</v>
      </c>
      <c r="P1478" s="254" t="str">
        <f>IF(ISBLANK(INDEX('Policy Characteristics'!J:J,MATCH($C1478,'Policy Characteristics'!$C:$C,0))),"",INDEX('Policy Characteristics'!J:J,MATCH($C1478,'Policy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78" s="254" t="str">
        <f>IF(ISBLANK(INDEX('Policy Characteristics'!K:K,MATCH($C1478,'Policy Characteristics'!$C:$C,0))),"",INDEX('Policy Characteristics'!K:K,MATCH($C1478,'Policy Characteristics'!$C:$C,0)))</f>
        <v>industry-ag-main.html#fuel-switching</v>
      </c>
      <c r="R1478" s="254" t="str">
        <f>IF(ISBLANK(INDEX('Policy Characteristics'!L:L,MATCH($C1478,'Policy Characteristics'!$C:$C,0))),"",INDEX('Policy Characteristics'!L:L,MATCH($C1478,'Policy Characteristics'!$C:$C,0)))</f>
        <v>industry-elec-and-hydrogen.html</v>
      </c>
    </row>
    <row r="1479" spans="1:18" s="2" customFormat="1" x14ac:dyDescent="0.25">
      <c r="A1479" s="254" t="str">
        <f>IF(ISBLANK(INDEX('Policy Characteristics'!A:A,MATCH($C1479,'Policy Characteristics'!$C:$C,0))),"",INDEX('Policy Characteristics'!A:A,MATCH($C1479,'Policy Characteristics'!$C:$C,0)))</f>
        <v>Industry</v>
      </c>
      <c r="B1479" s="262" t="str">
        <f>IF(ISBLANK(INDEX('Policy Characteristics'!B:B,MATCH($C1479,'Policy Characteristics'!$C:$C,0))),"",INDEX('Policy Characteristics'!B:B,MATCH($C1479,'Policy Characteristics'!$C:$C,0)))</f>
        <v>Alternative Fuel Shifting</v>
      </c>
      <c r="C1479" s="254" t="str">
        <f t="shared" si="72"/>
        <v>Fraction of Eligible Industrial Energy Use Shifted to Alternate Fuel</v>
      </c>
      <c r="D1479" s="6" t="s">
        <v>3018</v>
      </c>
      <c r="E1479" s="1" t="s">
        <v>3459</v>
      </c>
      <c r="F1479" t="s">
        <v>2982</v>
      </c>
      <c r="G1479" s="45" t="s">
        <v>3465</v>
      </c>
      <c r="H1479" s="47">
        <f t="shared" si="73"/>
        <v>1478</v>
      </c>
      <c r="I1479" s="324" t="s">
        <v>41</v>
      </c>
      <c r="J1479" s="255" t="str">
        <f>IF(ISBLANK(INDEX('Policy Characteristics'!D:D,MATCH($C1479,'Policy Characteristics'!$C:$C,0))),"",INDEX('Policy Characteristics'!D:D,MATCH($C1479,'Policy Characteristics'!$C:$C,0)))</f>
        <v>Alternate Fuel Shifting</v>
      </c>
      <c r="K1479" s="254" t="str">
        <f>IF(ISBLANK(INDEX('Policy Characteristics'!E:E,MATCH($C1479,'Policy Characteristics'!$C:$C,0))),"",INDEX('Policy Characteristics'!E:E,MATCH($C1479,'Policy Characteristics'!$C:$C,0)))</f>
        <v>indst shift to alt fuel</v>
      </c>
      <c r="L1479" s="261">
        <f>IF(ISBLANK(INDEX('Policy Characteristics'!F:F,MATCH($C1479,'Policy Characteristics'!$C:$C,0))),"",INDEX('Policy Characteristics'!F:F,MATCH($C1479,'Policy Characteristics'!$C:$C,0)))</f>
        <v>0</v>
      </c>
      <c r="M1479" s="261">
        <f>IF(ISBLANK(INDEX('Policy Characteristics'!G:G,MATCH($C1479,'Policy Characteristics'!$C:$C,0))),"",INDEX('Policy Characteristics'!G:G,MATCH($C1479,'Policy Characteristics'!$C:$C,0)))</f>
        <v>1</v>
      </c>
      <c r="N1479" s="261">
        <f>IF(ISBLANK(INDEX('Policy Characteristics'!H:H,MATCH($C1479,'Policy Characteristics'!$C:$C,0))),"",INDEX('Policy Characteristics'!H:H,MATCH($C1479,'Policy Characteristics'!$C:$C,0)))</f>
        <v>0.01</v>
      </c>
      <c r="O1479" s="254" t="str">
        <f>IF(ISBLANK(INDEX('Policy Characteristics'!I:I,MATCH($C1479,'Policy Characteristics'!$C:$C,0))),"",INDEX('Policy Characteristics'!I:I,MATCH($C1479,'Policy Characteristics'!$C:$C,0)))</f>
        <v>% of fuel shifted</v>
      </c>
      <c r="P1479" s="254" t="str">
        <f>IF(ISBLANK(INDEX('Policy Characteristics'!J:J,MATCH($C1479,'Policy Characteristics'!$C:$C,0))),"",INDEX('Policy Characteristics'!J:J,MATCH($C1479,'Policy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79" s="254" t="str">
        <f>IF(ISBLANK(INDEX('Policy Characteristics'!K:K,MATCH($C1479,'Policy Characteristics'!$C:$C,0))),"",INDEX('Policy Characteristics'!K:K,MATCH($C1479,'Policy Characteristics'!$C:$C,0)))</f>
        <v>industry-ag-main.html#fuel-switching</v>
      </c>
      <c r="R1479" s="254" t="str">
        <f>IF(ISBLANK(INDEX('Policy Characteristics'!L:L,MATCH($C1479,'Policy Characteristics'!$C:$C,0))),"",INDEX('Policy Characteristics'!L:L,MATCH($C1479,'Policy Characteristics'!$C:$C,0)))</f>
        <v>industry-elec-and-hydrogen.html</v>
      </c>
    </row>
    <row r="1480" spans="1:18" s="2" customFormat="1" x14ac:dyDescent="0.25">
      <c r="A1480" s="254" t="str">
        <f>IF(ISBLANK(INDEX('Policy Characteristics'!A:A,MATCH($C1480,'Policy Characteristics'!$C:$C,0))),"",INDEX('Policy Characteristics'!A:A,MATCH($C1480,'Policy Characteristics'!$C:$C,0)))</f>
        <v>Industry</v>
      </c>
      <c r="B1480" s="262" t="str">
        <f>IF(ISBLANK(INDEX('Policy Characteristics'!B:B,MATCH($C1480,'Policy Characteristics'!$C:$C,0))),"",INDEX('Policy Characteristics'!B:B,MATCH($C1480,'Policy Characteristics'!$C:$C,0)))</f>
        <v>Alternative Fuel Shifting</v>
      </c>
      <c r="C1480" s="254" t="str">
        <f t="shared" si="72"/>
        <v>Fraction of Eligible Industrial Energy Use Shifted to Alternate Fuel</v>
      </c>
      <c r="D1480" s="6" t="s">
        <v>3018</v>
      </c>
      <c r="E1480" s="1" t="s">
        <v>3460</v>
      </c>
      <c r="F1480" t="s">
        <v>2982</v>
      </c>
      <c r="G1480" s="45" t="s">
        <v>3466</v>
      </c>
      <c r="H1480" s="47">
        <f t="shared" si="73"/>
        <v>1479</v>
      </c>
      <c r="I1480" s="324" t="s">
        <v>41</v>
      </c>
      <c r="J1480" s="255" t="str">
        <f>IF(ISBLANK(INDEX('Policy Characteristics'!D:D,MATCH($C1480,'Policy Characteristics'!$C:$C,0))),"",INDEX('Policy Characteristics'!D:D,MATCH($C1480,'Policy Characteristics'!$C:$C,0)))</f>
        <v>Alternate Fuel Shifting</v>
      </c>
      <c r="K1480" s="254" t="str">
        <f>IF(ISBLANK(INDEX('Policy Characteristics'!E:E,MATCH($C1480,'Policy Characteristics'!$C:$C,0))),"",INDEX('Policy Characteristics'!E:E,MATCH($C1480,'Policy Characteristics'!$C:$C,0)))</f>
        <v>indst shift to alt fuel</v>
      </c>
      <c r="L1480" s="261">
        <f>IF(ISBLANK(INDEX('Policy Characteristics'!F:F,MATCH($C1480,'Policy Characteristics'!$C:$C,0))),"",INDEX('Policy Characteristics'!F:F,MATCH($C1480,'Policy Characteristics'!$C:$C,0)))</f>
        <v>0</v>
      </c>
      <c r="M1480" s="261">
        <f>IF(ISBLANK(INDEX('Policy Characteristics'!G:G,MATCH($C1480,'Policy Characteristics'!$C:$C,0))),"",INDEX('Policy Characteristics'!G:G,MATCH($C1480,'Policy Characteristics'!$C:$C,0)))</f>
        <v>1</v>
      </c>
      <c r="N1480" s="261">
        <f>IF(ISBLANK(INDEX('Policy Characteristics'!H:H,MATCH($C1480,'Policy Characteristics'!$C:$C,0))),"",INDEX('Policy Characteristics'!H:H,MATCH($C1480,'Policy Characteristics'!$C:$C,0)))</f>
        <v>0.01</v>
      </c>
      <c r="O1480" s="254" t="str">
        <f>IF(ISBLANK(INDEX('Policy Characteristics'!I:I,MATCH($C1480,'Policy Characteristics'!$C:$C,0))),"",INDEX('Policy Characteristics'!I:I,MATCH($C1480,'Policy Characteristics'!$C:$C,0)))</f>
        <v>% of fuel shifted</v>
      </c>
      <c r="P1480" s="254" t="str">
        <f>IF(ISBLANK(INDEX('Policy Characteristics'!J:J,MATCH($C1480,'Policy Characteristics'!$C:$C,0))),"",INDEX('Policy Characteristics'!J:J,MATCH($C1480,'Policy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80" s="254" t="str">
        <f>IF(ISBLANK(INDEX('Policy Characteristics'!K:K,MATCH($C1480,'Policy Characteristics'!$C:$C,0))),"",INDEX('Policy Characteristics'!K:K,MATCH($C1480,'Policy Characteristics'!$C:$C,0)))</f>
        <v>industry-ag-main.html#fuel-switching</v>
      </c>
      <c r="R1480" s="254" t="str">
        <f>IF(ISBLANK(INDEX('Policy Characteristics'!L:L,MATCH($C1480,'Policy Characteristics'!$C:$C,0))),"",INDEX('Policy Characteristics'!L:L,MATCH($C1480,'Policy Characteristics'!$C:$C,0)))</f>
        <v>industry-elec-and-hydrogen.html</v>
      </c>
    </row>
    <row r="1481" spans="1:18" s="2" customFormat="1" x14ac:dyDescent="0.25">
      <c r="A1481" s="254" t="str">
        <f>IF(ISBLANK(INDEX('Policy Characteristics'!A:A,MATCH($C1481,'Policy Characteristics'!$C:$C,0))),"",INDEX('Policy Characteristics'!A:A,MATCH($C1481,'Policy Characteristics'!$C:$C,0)))</f>
        <v>Industry</v>
      </c>
      <c r="B1481" s="262" t="str">
        <f>IF(ISBLANK(INDEX('Policy Characteristics'!B:B,MATCH($C1481,'Policy Characteristics'!$C:$C,0))),"",INDEX('Policy Characteristics'!B:B,MATCH($C1481,'Policy Characteristics'!$C:$C,0)))</f>
        <v>Alternative Fuel Shifting</v>
      </c>
      <c r="C1481" s="254" t="str">
        <f t="shared" si="72"/>
        <v>Fraction of Eligible Industrial Energy Use Shifted to Alternate Fuel</v>
      </c>
      <c r="D1481" s="6" t="s">
        <v>3018</v>
      </c>
      <c r="E1481" s="1" t="s">
        <v>3461</v>
      </c>
      <c r="F1481" t="s">
        <v>2982</v>
      </c>
      <c r="G1481" s="45" t="s">
        <v>3467</v>
      </c>
      <c r="H1481" s="47">
        <f t="shared" si="73"/>
        <v>1480</v>
      </c>
      <c r="I1481" s="324" t="s">
        <v>41</v>
      </c>
      <c r="J1481" s="255" t="str">
        <f>IF(ISBLANK(INDEX('Policy Characteristics'!D:D,MATCH($C1481,'Policy Characteristics'!$C:$C,0))),"",INDEX('Policy Characteristics'!D:D,MATCH($C1481,'Policy Characteristics'!$C:$C,0)))</f>
        <v>Alternate Fuel Shifting</v>
      </c>
      <c r="K1481" s="254" t="str">
        <f>IF(ISBLANK(INDEX('Policy Characteristics'!E:E,MATCH($C1481,'Policy Characteristics'!$C:$C,0))),"",INDEX('Policy Characteristics'!E:E,MATCH($C1481,'Policy Characteristics'!$C:$C,0)))</f>
        <v>indst shift to alt fuel</v>
      </c>
      <c r="L1481" s="261">
        <f>IF(ISBLANK(INDEX('Policy Characteristics'!F:F,MATCH($C1481,'Policy Characteristics'!$C:$C,0))),"",INDEX('Policy Characteristics'!F:F,MATCH($C1481,'Policy Characteristics'!$C:$C,0)))</f>
        <v>0</v>
      </c>
      <c r="M1481" s="261">
        <f>IF(ISBLANK(INDEX('Policy Characteristics'!G:G,MATCH($C1481,'Policy Characteristics'!$C:$C,0))),"",INDEX('Policy Characteristics'!G:G,MATCH($C1481,'Policy Characteristics'!$C:$C,0)))</f>
        <v>1</v>
      </c>
      <c r="N1481" s="261">
        <f>IF(ISBLANK(INDEX('Policy Characteristics'!H:H,MATCH($C1481,'Policy Characteristics'!$C:$C,0))),"",INDEX('Policy Characteristics'!H:H,MATCH($C1481,'Policy Characteristics'!$C:$C,0)))</f>
        <v>0.01</v>
      </c>
      <c r="O1481" s="254" t="str">
        <f>IF(ISBLANK(INDEX('Policy Characteristics'!I:I,MATCH($C1481,'Policy Characteristics'!$C:$C,0))),"",INDEX('Policy Characteristics'!I:I,MATCH($C1481,'Policy Characteristics'!$C:$C,0)))</f>
        <v>% of fuel shifted</v>
      </c>
      <c r="P1481" s="254" t="str">
        <f>IF(ISBLANK(INDEX('Policy Characteristics'!J:J,MATCH($C1481,'Policy Characteristics'!$C:$C,0))),"",INDEX('Policy Characteristics'!J:J,MATCH($C1481,'Policy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81" s="254" t="str">
        <f>IF(ISBLANK(INDEX('Policy Characteristics'!K:K,MATCH($C1481,'Policy Characteristics'!$C:$C,0))),"",INDEX('Policy Characteristics'!K:K,MATCH($C1481,'Policy Characteristics'!$C:$C,0)))</f>
        <v>industry-ag-main.html#fuel-switching</v>
      </c>
      <c r="R1481" s="254" t="str">
        <f>IF(ISBLANK(INDEX('Policy Characteristics'!L:L,MATCH($C1481,'Policy Characteristics'!$C:$C,0))),"",INDEX('Policy Characteristics'!L:L,MATCH($C1481,'Policy Characteristics'!$C:$C,0)))</f>
        <v>industry-elec-and-hydrogen.html</v>
      </c>
    </row>
    <row r="1482" spans="1:18" s="2" customFormat="1" x14ac:dyDescent="0.25">
      <c r="A1482" s="254" t="str">
        <f>IF(ISBLANK(INDEX('Policy Characteristics'!A:A,MATCH($C1482,'Policy Characteristics'!$C:$C,0))),"",INDEX('Policy Characteristics'!A:A,MATCH($C1482,'Policy Characteristics'!$C:$C,0)))</f>
        <v>Industry</v>
      </c>
      <c r="B1482" s="262" t="str">
        <f>IF(ISBLANK(INDEX('Policy Characteristics'!B:B,MATCH($C1482,'Policy Characteristics'!$C:$C,0))),"",INDEX('Policy Characteristics'!B:B,MATCH($C1482,'Policy Characteristics'!$C:$C,0)))</f>
        <v>Alternative Fuel Shifting</v>
      </c>
      <c r="C1482" s="254" t="str">
        <f t="shared" si="72"/>
        <v>Fraction of Eligible Industrial Energy Use Shifted to Alternate Fuel</v>
      </c>
      <c r="D1482" s="6" t="s">
        <v>3018</v>
      </c>
      <c r="E1482" s="1" t="s">
        <v>3462</v>
      </c>
      <c r="F1482" t="s">
        <v>2982</v>
      </c>
      <c r="G1482" s="45" t="s">
        <v>3468</v>
      </c>
      <c r="H1482" s="47">
        <f t="shared" si="73"/>
        <v>1481</v>
      </c>
      <c r="I1482" s="324" t="s">
        <v>40</v>
      </c>
      <c r="J1482" s="255" t="str">
        <f>IF(ISBLANK(INDEX('Policy Characteristics'!D:D,MATCH($C1482,'Policy Characteristics'!$C:$C,0))),"",INDEX('Policy Characteristics'!D:D,MATCH($C1482,'Policy Characteristics'!$C:$C,0)))</f>
        <v>Alternate Fuel Shifting</v>
      </c>
      <c r="K1482" s="254" t="str">
        <f>IF(ISBLANK(INDEX('Policy Characteristics'!E:E,MATCH($C1482,'Policy Characteristics'!$C:$C,0))),"",INDEX('Policy Characteristics'!E:E,MATCH($C1482,'Policy Characteristics'!$C:$C,0)))</f>
        <v>indst shift to alt fuel</v>
      </c>
      <c r="L1482" s="261">
        <f>IF(ISBLANK(INDEX('Policy Characteristics'!F:F,MATCH($C1482,'Policy Characteristics'!$C:$C,0))),"",INDEX('Policy Characteristics'!F:F,MATCH($C1482,'Policy Characteristics'!$C:$C,0)))</f>
        <v>0</v>
      </c>
      <c r="M1482" s="261">
        <f>IF(ISBLANK(INDEX('Policy Characteristics'!G:G,MATCH($C1482,'Policy Characteristics'!$C:$C,0))),"",INDEX('Policy Characteristics'!G:G,MATCH($C1482,'Policy Characteristics'!$C:$C,0)))</f>
        <v>1</v>
      </c>
      <c r="N1482" s="261">
        <f>IF(ISBLANK(INDEX('Policy Characteristics'!H:H,MATCH($C1482,'Policy Characteristics'!$C:$C,0))),"",INDEX('Policy Characteristics'!H:H,MATCH($C1482,'Policy Characteristics'!$C:$C,0)))</f>
        <v>0.01</v>
      </c>
      <c r="O1482" s="254" t="str">
        <f>IF(ISBLANK(INDEX('Policy Characteristics'!I:I,MATCH($C1482,'Policy Characteristics'!$C:$C,0))),"",INDEX('Policy Characteristics'!I:I,MATCH($C1482,'Policy Characteristics'!$C:$C,0)))</f>
        <v>% of fuel shifted</v>
      </c>
      <c r="P1482" s="254" t="str">
        <f>IF(ISBLANK(INDEX('Policy Characteristics'!J:J,MATCH($C1482,'Policy Characteristics'!$C:$C,0))),"",INDEX('Policy Characteristics'!J:J,MATCH($C1482,'Policy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82" s="254" t="str">
        <f>IF(ISBLANK(INDEX('Policy Characteristics'!K:K,MATCH($C1482,'Policy Characteristics'!$C:$C,0))),"",INDEX('Policy Characteristics'!K:K,MATCH($C1482,'Policy Characteristics'!$C:$C,0)))</f>
        <v>industry-ag-main.html#fuel-switching</v>
      </c>
      <c r="R1482" s="254" t="str">
        <f>IF(ISBLANK(INDEX('Policy Characteristics'!L:L,MATCH($C1482,'Policy Characteristics'!$C:$C,0))),"",INDEX('Policy Characteristics'!L:L,MATCH($C1482,'Policy Characteristics'!$C:$C,0)))</f>
        <v>industry-elec-and-hydrogen.html</v>
      </c>
    </row>
    <row r="1483" spans="1:18" s="2" customFormat="1" x14ac:dyDescent="0.25">
      <c r="A1483" s="254" t="str">
        <f>IF(ISBLANK(INDEX('Policy Characteristics'!A:A,MATCH($C1483,'Policy Characteristics'!$C:$C,0))),"",INDEX('Policy Characteristics'!A:A,MATCH($C1483,'Policy Characteristics'!$C:$C,0)))</f>
        <v>Industry</v>
      </c>
      <c r="B1483" s="262" t="str">
        <f>IF(ISBLANK(INDEX('Policy Characteristics'!B:B,MATCH($C1483,'Policy Characteristics'!$C:$C,0))),"",INDEX('Policy Characteristics'!B:B,MATCH($C1483,'Policy Characteristics'!$C:$C,0)))</f>
        <v>Alternative Fuel Shifting</v>
      </c>
      <c r="C1483" s="254" t="str">
        <f t="shared" si="72"/>
        <v>Fraction of Eligible Industrial Energy Use Shifted to Alternate Fuel</v>
      </c>
      <c r="D1483" s="6" t="s">
        <v>3018</v>
      </c>
      <c r="E1483" s="1" t="s">
        <v>3463</v>
      </c>
      <c r="F1483" t="s">
        <v>2982</v>
      </c>
      <c r="G1483" s="45" t="s">
        <v>3469</v>
      </c>
      <c r="H1483" s="47">
        <f t="shared" si="73"/>
        <v>1482</v>
      </c>
      <c r="I1483" s="324" t="s">
        <v>41</v>
      </c>
      <c r="J1483" s="255" t="str">
        <f>IF(ISBLANK(INDEX('Policy Characteristics'!D:D,MATCH($C1483,'Policy Characteristics'!$C:$C,0))),"",INDEX('Policy Characteristics'!D:D,MATCH($C1483,'Policy Characteristics'!$C:$C,0)))</f>
        <v>Alternate Fuel Shifting</v>
      </c>
      <c r="K1483" s="254" t="str">
        <f>IF(ISBLANK(INDEX('Policy Characteristics'!E:E,MATCH($C1483,'Policy Characteristics'!$C:$C,0))),"",INDEX('Policy Characteristics'!E:E,MATCH($C1483,'Policy Characteristics'!$C:$C,0)))</f>
        <v>indst shift to alt fuel</v>
      </c>
      <c r="L1483" s="261">
        <f>IF(ISBLANK(INDEX('Policy Characteristics'!F:F,MATCH($C1483,'Policy Characteristics'!$C:$C,0))),"",INDEX('Policy Characteristics'!F:F,MATCH($C1483,'Policy Characteristics'!$C:$C,0)))</f>
        <v>0</v>
      </c>
      <c r="M1483" s="261">
        <f>IF(ISBLANK(INDEX('Policy Characteristics'!G:G,MATCH($C1483,'Policy Characteristics'!$C:$C,0))),"",INDEX('Policy Characteristics'!G:G,MATCH($C1483,'Policy Characteristics'!$C:$C,0)))</f>
        <v>1</v>
      </c>
      <c r="N1483" s="261">
        <f>IF(ISBLANK(INDEX('Policy Characteristics'!H:H,MATCH($C1483,'Policy Characteristics'!$C:$C,0))),"",INDEX('Policy Characteristics'!H:H,MATCH($C1483,'Policy Characteristics'!$C:$C,0)))</f>
        <v>0.01</v>
      </c>
      <c r="O1483" s="254" t="str">
        <f>IF(ISBLANK(INDEX('Policy Characteristics'!I:I,MATCH($C1483,'Policy Characteristics'!$C:$C,0))),"",INDEX('Policy Characteristics'!I:I,MATCH($C1483,'Policy Characteristics'!$C:$C,0)))</f>
        <v>% of fuel shifted</v>
      </c>
      <c r="P1483" s="254" t="str">
        <f>IF(ISBLANK(INDEX('Policy Characteristics'!J:J,MATCH($C1483,'Policy Characteristics'!$C:$C,0))),"",INDEX('Policy Characteristics'!J:J,MATCH($C1483,'Policy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83" s="254" t="str">
        <f>IF(ISBLANK(INDEX('Policy Characteristics'!K:K,MATCH($C1483,'Policy Characteristics'!$C:$C,0))),"",INDEX('Policy Characteristics'!K:K,MATCH($C1483,'Policy Characteristics'!$C:$C,0)))</f>
        <v>industry-ag-main.html#fuel-switching</v>
      </c>
      <c r="R1483" s="254" t="str">
        <f>IF(ISBLANK(INDEX('Policy Characteristics'!L:L,MATCH($C1483,'Policy Characteristics'!$C:$C,0))),"",INDEX('Policy Characteristics'!L:L,MATCH($C1483,'Policy Characteristics'!$C:$C,0)))</f>
        <v>industry-elec-and-hydrogen.html</v>
      </c>
    </row>
    <row r="1484" spans="1:18" s="2" customFormat="1" x14ac:dyDescent="0.25">
      <c r="A1484" s="254" t="str">
        <f>IF(ISBLANK(INDEX('Policy Characteristics'!A:A,MATCH($C1484,'Policy Characteristics'!$C:$C,0))),"",INDEX('Policy Characteristics'!A:A,MATCH($C1484,'Policy Characteristics'!$C:$C,0)))</f>
        <v>Industry</v>
      </c>
      <c r="B1484" s="262" t="str">
        <f>IF(ISBLANK(INDEX('Policy Characteristics'!B:B,MATCH($C1484,'Policy Characteristics'!$C:$C,0))),"",INDEX('Policy Characteristics'!B:B,MATCH($C1484,'Policy Characteristics'!$C:$C,0)))</f>
        <v>Alternative Fuel Shifting</v>
      </c>
      <c r="C1484" s="254" t="str">
        <f t="shared" si="72"/>
        <v>Fraction of Eligible Industrial Energy Use Shifted to Alternate Fuel</v>
      </c>
      <c r="D1484" s="6" t="s">
        <v>3018</v>
      </c>
      <c r="E1484" s="1" t="s">
        <v>3464</v>
      </c>
      <c r="F1484" t="s">
        <v>2982</v>
      </c>
      <c r="G1484" s="45" t="s">
        <v>3470</v>
      </c>
      <c r="H1484" s="47">
        <f t="shared" si="73"/>
        <v>1483</v>
      </c>
      <c r="I1484" s="324" t="s">
        <v>41</v>
      </c>
      <c r="J1484" s="255" t="str">
        <f>IF(ISBLANK(INDEX('Policy Characteristics'!D:D,MATCH($C1484,'Policy Characteristics'!$C:$C,0))),"",INDEX('Policy Characteristics'!D:D,MATCH($C1484,'Policy Characteristics'!$C:$C,0)))</f>
        <v>Alternate Fuel Shifting</v>
      </c>
      <c r="K1484" s="254" t="str">
        <f>IF(ISBLANK(INDEX('Policy Characteristics'!E:E,MATCH($C1484,'Policy Characteristics'!$C:$C,0))),"",INDEX('Policy Characteristics'!E:E,MATCH($C1484,'Policy Characteristics'!$C:$C,0)))</f>
        <v>indst shift to alt fuel</v>
      </c>
      <c r="L1484" s="261">
        <f>IF(ISBLANK(INDEX('Policy Characteristics'!F:F,MATCH($C1484,'Policy Characteristics'!$C:$C,0))),"",INDEX('Policy Characteristics'!F:F,MATCH($C1484,'Policy Characteristics'!$C:$C,0)))</f>
        <v>0</v>
      </c>
      <c r="M1484" s="261">
        <f>IF(ISBLANK(INDEX('Policy Characteristics'!G:G,MATCH($C1484,'Policy Characteristics'!$C:$C,0))),"",INDEX('Policy Characteristics'!G:G,MATCH($C1484,'Policy Characteristics'!$C:$C,0)))</f>
        <v>1</v>
      </c>
      <c r="N1484" s="261">
        <f>IF(ISBLANK(INDEX('Policy Characteristics'!H:H,MATCH($C1484,'Policy Characteristics'!$C:$C,0))),"",INDEX('Policy Characteristics'!H:H,MATCH($C1484,'Policy Characteristics'!$C:$C,0)))</f>
        <v>0.01</v>
      </c>
      <c r="O1484" s="254" t="str">
        <f>IF(ISBLANK(INDEX('Policy Characteristics'!I:I,MATCH($C1484,'Policy Characteristics'!$C:$C,0))),"",INDEX('Policy Characteristics'!I:I,MATCH($C1484,'Policy Characteristics'!$C:$C,0)))</f>
        <v>% of fuel shifted</v>
      </c>
      <c r="P1484" s="254" t="str">
        <f>IF(ISBLANK(INDEX('Policy Characteristics'!J:J,MATCH($C1484,'Policy Characteristics'!$C:$C,0))),"",INDEX('Policy Characteristics'!J:J,MATCH($C1484,'Policy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84" s="254" t="str">
        <f>IF(ISBLANK(INDEX('Policy Characteristics'!K:K,MATCH($C1484,'Policy Characteristics'!$C:$C,0))),"",INDEX('Policy Characteristics'!K:K,MATCH($C1484,'Policy Characteristics'!$C:$C,0)))</f>
        <v>industry-ag-main.html#fuel-switching</v>
      </c>
      <c r="R1484" s="254" t="str">
        <f>IF(ISBLANK(INDEX('Policy Characteristics'!L:L,MATCH($C1484,'Policy Characteristics'!$C:$C,0))),"",INDEX('Policy Characteristics'!L:L,MATCH($C1484,'Policy Characteristics'!$C:$C,0)))</f>
        <v>industry-elec-and-hydrogen.html</v>
      </c>
    </row>
    <row r="1485" spans="1:18" s="2" customFormat="1" x14ac:dyDescent="0.25">
      <c r="A1485" s="254" t="str">
        <f>IF(ISBLANK(INDEX('Policy Characteristics'!A:A,MATCH($C1485,'Policy Characteristics'!$C:$C,0))),"",INDEX('Policy Characteristics'!A:A,MATCH($C1485,'Policy Characteristics'!$C:$C,0)))</f>
        <v>Industry</v>
      </c>
      <c r="B1485" s="262" t="str">
        <f>IF(ISBLANK(INDEX('Policy Characteristics'!B:B,MATCH($C1485,'Policy Characteristics'!$C:$C,0))),"",INDEX('Policy Characteristics'!B:B,MATCH($C1485,'Policy Characteristics'!$C:$C,0)))</f>
        <v>Alternative Fuel Shifting</v>
      </c>
      <c r="C1485" s="254" t="str">
        <f t="shared" si="72"/>
        <v>Fraction of Eligible Industrial Energy Use Shifted to Alternate Fuel</v>
      </c>
      <c r="D1485" s="6" t="s">
        <v>3018</v>
      </c>
      <c r="E1485" s="1" t="s">
        <v>3570</v>
      </c>
      <c r="F1485" t="s">
        <v>2982</v>
      </c>
      <c r="G1485" s="45" t="s">
        <v>3471</v>
      </c>
      <c r="H1485" s="47">
        <f t="shared" si="73"/>
        <v>1484</v>
      </c>
      <c r="I1485" s="324" t="s">
        <v>41</v>
      </c>
      <c r="J1485" s="255" t="str">
        <f>IF(ISBLANK(INDEX('Policy Characteristics'!D:D,MATCH($C1485,'Policy Characteristics'!$C:$C,0))),"",INDEX('Policy Characteristics'!D:D,MATCH($C1485,'Policy Characteristics'!$C:$C,0)))</f>
        <v>Alternate Fuel Shifting</v>
      </c>
      <c r="K1485" s="254" t="str">
        <f>IF(ISBLANK(INDEX('Policy Characteristics'!E:E,MATCH($C1485,'Policy Characteristics'!$C:$C,0))),"",INDEX('Policy Characteristics'!E:E,MATCH($C1485,'Policy Characteristics'!$C:$C,0)))</f>
        <v>indst shift to alt fuel</v>
      </c>
      <c r="L1485" s="261">
        <f>IF(ISBLANK(INDEX('Policy Characteristics'!F:F,MATCH($C1485,'Policy Characteristics'!$C:$C,0))),"",INDEX('Policy Characteristics'!F:F,MATCH($C1485,'Policy Characteristics'!$C:$C,0)))</f>
        <v>0</v>
      </c>
      <c r="M1485" s="261">
        <f>IF(ISBLANK(INDEX('Policy Characteristics'!G:G,MATCH($C1485,'Policy Characteristics'!$C:$C,0))),"",INDEX('Policy Characteristics'!G:G,MATCH($C1485,'Policy Characteristics'!$C:$C,0)))</f>
        <v>1</v>
      </c>
      <c r="N1485" s="261">
        <f>IF(ISBLANK(INDEX('Policy Characteristics'!H:H,MATCH($C1485,'Policy Characteristics'!$C:$C,0))),"",INDEX('Policy Characteristics'!H:H,MATCH($C1485,'Policy Characteristics'!$C:$C,0)))</f>
        <v>0.01</v>
      </c>
      <c r="O1485" s="254" t="str">
        <f>IF(ISBLANK(INDEX('Policy Characteristics'!I:I,MATCH($C1485,'Policy Characteristics'!$C:$C,0))),"",INDEX('Policy Characteristics'!I:I,MATCH($C1485,'Policy Characteristics'!$C:$C,0)))</f>
        <v>% of fuel shifted</v>
      </c>
      <c r="P1485" s="254" t="str">
        <f>IF(ISBLANK(INDEX('Policy Characteristics'!J:J,MATCH($C1485,'Policy Characteristics'!$C:$C,0))),"",INDEX('Policy Characteristics'!J:J,MATCH($C1485,'Policy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85" s="254" t="str">
        <f>IF(ISBLANK(INDEX('Policy Characteristics'!K:K,MATCH($C1485,'Policy Characteristics'!$C:$C,0))),"",INDEX('Policy Characteristics'!K:K,MATCH($C1485,'Policy Characteristics'!$C:$C,0)))</f>
        <v>industry-ag-main.html#fuel-switching</v>
      </c>
      <c r="R1485" s="254" t="str">
        <f>IF(ISBLANK(INDEX('Policy Characteristics'!L:L,MATCH($C1485,'Policy Characteristics'!$C:$C,0))),"",INDEX('Policy Characteristics'!L:L,MATCH($C1485,'Policy Characteristics'!$C:$C,0)))</f>
        <v>industry-elec-and-hydrogen.html</v>
      </c>
    </row>
    <row r="1486" spans="1:18" s="2" customFormat="1" x14ac:dyDescent="0.25">
      <c r="A1486" s="254" t="str">
        <f>IF(ISBLANK(INDEX('Policy Characteristics'!A:A,MATCH($C1486,'Policy Characteristics'!$C:$C,0))),"",INDEX('Policy Characteristics'!A:A,MATCH($C1486,'Policy Characteristics'!$C:$C,0)))</f>
        <v>Industry</v>
      </c>
      <c r="B1486" s="262" t="str">
        <f>IF(ISBLANK(INDEX('Policy Characteristics'!B:B,MATCH($C1486,'Policy Characteristics'!$C:$C,0))),"",INDEX('Policy Characteristics'!B:B,MATCH($C1486,'Policy Characteristics'!$C:$C,0)))</f>
        <v>Alternative Fuel Shifting</v>
      </c>
      <c r="C1486" s="254" t="str">
        <f t="shared" si="72"/>
        <v>Fraction of Eligible Industrial Energy Use Shifted to Alternate Fuel</v>
      </c>
      <c r="D1486" s="6" t="s">
        <v>3018</v>
      </c>
      <c r="E1486" s="1" t="s">
        <v>3915</v>
      </c>
      <c r="F1486" t="s">
        <v>2982</v>
      </c>
      <c r="G1486" s="45" t="s">
        <v>3891</v>
      </c>
      <c r="H1486" s="47">
        <f t="shared" si="73"/>
        <v>1485</v>
      </c>
      <c r="I1486" s="324" t="s">
        <v>41</v>
      </c>
      <c r="J1486" s="255" t="str">
        <f>IF(ISBLANK(INDEX('Policy Characteristics'!D:D,MATCH($C1486,'Policy Characteristics'!$C:$C,0))),"",INDEX('Policy Characteristics'!D:D,MATCH($C1486,'Policy Characteristics'!$C:$C,0)))</f>
        <v>Alternate Fuel Shifting</v>
      </c>
      <c r="K1486" s="254" t="str">
        <f>IF(ISBLANK(INDEX('Policy Characteristics'!E:E,MATCH($C1486,'Policy Characteristics'!$C:$C,0))),"",INDEX('Policy Characteristics'!E:E,MATCH($C1486,'Policy Characteristics'!$C:$C,0)))</f>
        <v>indst shift to alt fuel</v>
      </c>
      <c r="L1486" s="261">
        <f>IF(ISBLANK(INDEX('Policy Characteristics'!F:F,MATCH($C1486,'Policy Characteristics'!$C:$C,0))),"",INDEX('Policy Characteristics'!F:F,MATCH($C1486,'Policy Characteristics'!$C:$C,0)))</f>
        <v>0</v>
      </c>
      <c r="M1486" s="261">
        <f>IF(ISBLANK(INDEX('Policy Characteristics'!G:G,MATCH($C1486,'Policy Characteristics'!$C:$C,0))),"",INDEX('Policy Characteristics'!G:G,MATCH($C1486,'Policy Characteristics'!$C:$C,0)))</f>
        <v>1</v>
      </c>
      <c r="N1486" s="261">
        <f>IF(ISBLANK(INDEX('Policy Characteristics'!H:H,MATCH($C1486,'Policy Characteristics'!$C:$C,0))),"",INDEX('Policy Characteristics'!H:H,MATCH($C1486,'Policy Characteristics'!$C:$C,0)))</f>
        <v>0.01</v>
      </c>
      <c r="O1486" s="254" t="str">
        <f>IF(ISBLANK(INDEX('Policy Characteristics'!I:I,MATCH($C1486,'Policy Characteristics'!$C:$C,0))),"",INDEX('Policy Characteristics'!I:I,MATCH($C1486,'Policy Characteristics'!$C:$C,0)))</f>
        <v>% of fuel shifted</v>
      </c>
      <c r="P1486" s="254" t="str">
        <f>IF(ISBLANK(INDEX('Policy Characteristics'!J:J,MATCH($C1486,'Policy Characteristics'!$C:$C,0))),"",INDEX('Policy Characteristics'!J:J,MATCH($C1486,'Policy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86" s="254" t="str">
        <f>IF(ISBLANK(INDEX('Policy Characteristics'!K:K,MATCH($C1486,'Policy Characteristics'!$C:$C,0))),"",INDEX('Policy Characteristics'!K:K,MATCH($C1486,'Policy Characteristics'!$C:$C,0)))</f>
        <v>industry-ag-main.html#fuel-switching</v>
      </c>
      <c r="R1486" s="254" t="str">
        <f>IF(ISBLANK(INDEX('Policy Characteristics'!L:L,MATCH($C1486,'Policy Characteristics'!$C:$C,0))),"",INDEX('Policy Characteristics'!L:L,MATCH($C1486,'Policy Characteristics'!$C:$C,0)))</f>
        <v>industry-elec-and-hydrogen.html</v>
      </c>
    </row>
    <row r="1487" spans="1:18" s="2" customFormat="1" x14ac:dyDescent="0.25">
      <c r="A1487" s="254" t="str">
        <f>IF(ISBLANK(INDEX('Policy Characteristics'!A:A,MATCH($C1487,'Policy Characteristics'!$C:$C,0))),"",INDEX('Policy Characteristics'!A:A,MATCH($C1487,'Policy Characteristics'!$C:$C,0)))</f>
        <v>Industry</v>
      </c>
      <c r="B1487" s="262" t="str">
        <f>IF(ISBLANK(INDEX('Policy Characteristics'!B:B,MATCH($C1487,'Policy Characteristics'!$C:$C,0))),"",INDEX('Policy Characteristics'!B:B,MATCH($C1487,'Policy Characteristics'!$C:$C,0)))</f>
        <v>Alternative Fuel Shifting</v>
      </c>
      <c r="C1487" s="254" t="str">
        <f t="shared" si="72"/>
        <v>Fraction of Eligible Industrial Energy Use Shifted to Alternate Fuel</v>
      </c>
      <c r="D1487" s="6" t="s">
        <v>3018</v>
      </c>
      <c r="E1487" s="1" t="s">
        <v>3916</v>
      </c>
      <c r="F1487" t="s">
        <v>2982</v>
      </c>
      <c r="G1487" s="45" t="s">
        <v>3890</v>
      </c>
      <c r="H1487" s="47">
        <f t="shared" si="73"/>
        <v>1486</v>
      </c>
      <c r="I1487" s="324" t="s">
        <v>41</v>
      </c>
      <c r="J1487" s="255" t="str">
        <f>IF(ISBLANK(INDEX('Policy Characteristics'!D:D,MATCH($C1487,'Policy Characteristics'!$C:$C,0))),"",INDEX('Policy Characteristics'!D:D,MATCH($C1487,'Policy Characteristics'!$C:$C,0)))</f>
        <v>Alternate Fuel Shifting</v>
      </c>
      <c r="K1487" s="254" t="str">
        <f>IF(ISBLANK(INDEX('Policy Characteristics'!E:E,MATCH($C1487,'Policy Characteristics'!$C:$C,0))),"",INDEX('Policy Characteristics'!E:E,MATCH($C1487,'Policy Characteristics'!$C:$C,0)))</f>
        <v>indst shift to alt fuel</v>
      </c>
      <c r="L1487" s="261">
        <f>IF(ISBLANK(INDEX('Policy Characteristics'!F:F,MATCH($C1487,'Policy Characteristics'!$C:$C,0))),"",INDEX('Policy Characteristics'!F:F,MATCH($C1487,'Policy Characteristics'!$C:$C,0)))</f>
        <v>0</v>
      </c>
      <c r="M1487" s="261">
        <f>IF(ISBLANK(INDEX('Policy Characteristics'!G:G,MATCH($C1487,'Policy Characteristics'!$C:$C,0))),"",INDEX('Policy Characteristics'!G:G,MATCH($C1487,'Policy Characteristics'!$C:$C,0)))</f>
        <v>1</v>
      </c>
      <c r="N1487" s="261">
        <f>IF(ISBLANK(INDEX('Policy Characteristics'!H:H,MATCH($C1487,'Policy Characteristics'!$C:$C,0))),"",INDEX('Policy Characteristics'!H:H,MATCH($C1487,'Policy Characteristics'!$C:$C,0)))</f>
        <v>0.01</v>
      </c>
      <c r="O1487" s="254" t="str">
        <f>IF(ISBLANK(INDEX('Policy Characteristics'!I:I,MATCH($C1487,'Policy Characteristics'!$C:$C,0))),"",INDEX('Policy Characteristics'!I:I,MATCH($C1487,'Policy Characteristics'!$C:$C,0)))</f>
        <v>% of fuel shifted</v>
      </c>
      <c r="P1487" s="254" t="str">
        <f>IF(ISBLANK(INDEX('Policy Characteristics'!J:J,MATCH($C1487,'Policy Characteristics'!$C:$C,0))),"",INDEX('Policy Characteristics'!J:J,MATCH($C1487,'Policy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87" s="254" t="str">
        <f>IF(ISBLANK(INDEX('Policy Characteristics'!K:K,MATCH($C1487,'Policy Characteristics'!$C:$C,0))),"",INDEX('Policy Characteristics'!K:K,MATCH($C1487,'Policy Characteristics'!$C:$C,0)))</f>
        <v>industry-ag-main.html#fuel-switching</v>
      </c>
      <c r="R1487" s="254" t="str">
        <f>IF(ISBLANK(INDEX('Policy Characteristics'!L:L,MATCH($C1487,'Policy Characteristics'!$C:$C,0))),"",INDEX('Policy Characteristics'!L:L,MATCH($C1487,'Policy Characteristics'!$C:$C,0)))</f>
        <v>industry-elec-and-hydrogen.html</v>
      </c>
    </row>
    <row r="1488" spans="1:18" s="2" customFormat="1" x14ac:dyDescent="0.25">
      <c r="A1488" s="254" t="str">
        <f>IF(ISBLANK(INDEX('Policy Characteristics'!A:A,MATCH($C1488,'Policy Characteristics'!$C:$C,0))),"",INDEX('Policy Characteristics'!A:A,MATCH($C1488,'Policy Characteristics'!$C:$C,0)))</f>
        <v>Industry</v>
      </c>
      <c r="B1488" s="262" t="str">
        <f>IF(ISBLANK(INDEX('Policy Characteristics'!B:B,MATCH($C1488,'Policy Characteristics'!$C:$C,0))),"",INDEX('Policy Characteristics'!B:B,MATCH($C1488,'Policy Characteristics'!$C:$C,0)))</f>
        <v>Alternative Fuel Shifting</v>
      </c>
      <c r="C1488" s="254" t="str">
        <f t="shared" si="72"/>
        <v>Fraction of Eligible Industrial Energy Use Shifted to Alternate Fuel</v>
      </c>
      <c r="D1488" s="6" t="s">
        <v>3018</v>
      </c>
      <c r="E1488" s="1" t="s">
        <v>3917</v>
      </c>
      <c r="F1488" t="s">
        <v>2982</v>
      </c>
      <c r="G1488" s="45" t="s">
        <v>3892</v>
      </c>
      <c r="H1488" s="47">
        <f t="shared" si="73"/>
        <v>1487</v>
      </c>
      <c r="I1488" s="324" t="s">
        <v>41</v>
      </c>
      <c r="J1488" s="255" t="str">
        <f>IF(ISBLANK(INDEX('Policy Characteristics'!D:D,MATCH($C1488,'Policy Characteristics'!$C:$C,0))),"",INDEX('Policy Characteristics'!D:D,MATCH($C1488,'Policy Characteristics'!$C:$C,0)))</f>
        <v>Alternate Fuel Shifting</v>
      </c>
      <c r="K1488" s="254" t="str">
        <f>IF(ISBLANK(INDEX('Policy Characteristics'!E:E,MATCH($C1488,'Policy Characteristics'!$C:$C,0))),"",INDEX('Policy Characteristics'!E:E,MATCH($C1488,'Policy Characteristics'!$C:$C,0)))</f>
        <v>indst shift to alt fuel</v>
      </c>
      <c r="L1488" s="261">
        <f>IF(ISBLANK(INDEX('Policy Characteristics'!F:F,MATCH($C1488,'Policy Characteristics'!$C:$C,0))),"",INDEX('Policy Characteristics'!F:F,MATCH($C1488,'Policy Characteristics'!$C:$C,0)))</f>
        <v>0</v>
      </c>
      <c r="M1488" s="261">
        <f>IF(ISBLANK(INDEX('Policy Characteristics'!G:G,MATCH($C1488,'Policy Characteristics'!$C:$C,0))),"",INDEX('Policy Characteristics'!G:G,MATCH($C1488,'Policy Characteristics'!$C:$C,0)))</f>
        <v>1</v>
      </c>
      <c r="N1488" s="261">
        <f>IF(ISBLANK(INDEX('Policy Characteristics'!H:H,MATCH($C1488,'Policy Characteristics'!$C:$C,0))),"",INDEX('Policy Characteristics'!H:H,MATCH($C1488,'Policy Characteristics'!$C:$C,0)))</f>
        <v>0.01</v>
      </c>
      <c r="O1488" s="254" t="str">
        <f>IF(ISBLANK(INDEX('Policy Characteristics'!I:I,MATCH($C1488,'Policy Characteristics'!$C:$C,0))),"",INDEX('Policy Characteristics'!I:I,MATCH($C1488,'Policy Characteristics'!$C:$C,0)))</f>
        <v>% of fuel shifted</v>
      </c>
      <c r="P1488" s="254" t="str">
        <f>IF(ISBLANK(INDEX('Policy Characteristics'!J:J,MATCH($C1488,'Policy Characteristics'!$C:$C,0))),"",INDEX('Policy Characteristics'!J:J,MATCH($C1488,'Policy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88" s="254" t="str">
        <f>IF(ISBLANK(INDEX('Policy Characteristics'!K:K,MATCH($C1488,'Policy Characteristics'!$C:$C,0))),"",INDEX('Policy Characteristics'!K:K,MATCH($C1488,'Policy Characteristics'!$C:$C,0)))</f>
        <v>industry-ag-main.html#fuel-switching</v>
      </c>
      <c r="R1488" s="254" t="str">
        <f>IF(ISBLANK(INDEX('Policy Characteristics'!L:L,MATCH($C1488,'Policy Characteristics'!$C:$C,0))),"",INDEX('Policy Characteristics'!L:L,MATCH($C1488,'Policy Characteristics'!$C:$C,0)))</f>
        <v>industry-elec-and-hydrogen.html</v>
      </c>
    </row>
    <row r="1489" spans="1:18" s="2" customFormat="1" x14ac:dyDescent="0.25">
      <c r="A1489" s="254" t="str">
        <f>IF(ISBLANK(INDEX('Policy Characteristics'!A:A,MATCH($C1489,'Policy Characteristics'!$C:$C,0))),"",INDEX('Policy Characteristics'!A:A,MATCH($C1489,'Policy Characteristics'!$C:$C,0)))</f>
        <v>Industry</v>
      </c>
      <c r="B1489" s="262" t="str">
        <f>IF(ISBLANK(INDEX('Policy Characteristics'!B:B,MATCH($C1489,'Policy Characteristics'!$C:$C,0))),"",INDEX('Policy Characteristics'!B:B,MATCH($C1489,'Policy Characteristics'!$C:$C,0)))</f>
        <v>Alternative Fuel Shifting</v>
      </c>
      <c r="C1489" s="254" t="str">
        <f t="shared" si="72"/>
        <v>Fraction of Eligible Industrial Energy Use Shifted to Alternate Fuel</v>
      </c>
      <c r="D1489" s="6" t="s">
        <v>3019</v>
      </c>
      <c r="E1489" s="1" t="s">
        <v>3459</v>
      </c>
      <c r="F1489" t="s">
        <v>2983</v>
      </c>
      <c r="G1489" s="45" t="s">
        <v>3465</v>
      </c>
      <c r="H1489" s="47">
        <f t="shared" si="73"/>
        <v>1488</v>
      </c>
      <c r="I1489" s="324" t="s">
        <v>41</v>
      </c>
      <c r="J1489" s="255" t="str">
        <f>IF(ISBLANK(INDEX('Policy Characteristics'!D:D,MATCH($C1489,'Policy Characteristics'!$C:$C,0))),"",INDEX('Policy Characteristics'!D:D,MATCH($C1489,'Policy Characteristics'!$C:$C,0)))</f>
        <v>Alternate Fuel Shifting</v>
      </c>
      <c r="K1489" s="254" t="str">
        <f>IF(ISBLANK(INDEX('Policy Characteristics'!E:E,MATCH($C1489,'Policy Characteristics'!$C:$C,0))),"",INDEX('Policy Characteristics'!E:E,MATCH($C1489,'Policy Characteristics'!$C:$C,0)))</f>
        <v>indst shift to alt fuel</v>
      </c>
      <c r="L1489" s="261">
        <f>IF(ISBLANK(INDEX('Policy Characteristics'!F:F,MATCH($C1489,'Policy Characteristics'!$C:$C,0))),"",INDEX('Policy Characteristics'!F:F,MATCH($C1489,'Policy Characteristics'!$C:$C,0)))</f>
        <v>0</v>
      </c>
      <c r="M1489" s="261">
        <f>IF(ISBLANK(INDEX('Policy Characteristics'!G:G,MATCH($C1489,'Policy Characteristics'!$C:$C,0))),"",INDEX('Policy Characteristics'!G:G,MATCH($C1489,'Policy Characteristics'!$C:$C,0)))</f>
        <v>1</v>
      </c>
      <c r="N1489" s="261">
        <f>IF(ISBLANK(INDEX('Policy Characteristics'!H:H,MATCH($C1489,'Policy Characteristics'!$C:$C,0))),"",INDEX('Policy Characteristics'!H:H,MATCH($C1489,'Policy Characteristics'!$C:$C,0)))</f>
        <v>0.01</v>
      </c>
      <c r="O1489" s="254" t="str">
        <f>IF(ISBLANK(INDEX('Policy Characteristics'!I:I,MATCH($C1489,'Policy Characteristics'!$C:$C,0))),"",INDEX('Policy Characteristics'!I:I,MATCH($C1489,'Policy Characteristics'!$C:$C,0)))</f>
        <v>% of fuel shifted</v>
      </c>
      <c r="P1489" s="254" t="str">
        <f>IF(ISBLANK(INDEX('Policy Characteristics'!J:J,MATCH($C1489,'Policy Characteristics'!$C:$C,0))),"",INDEX('Policy Characteristics'!J:J,MATCH($C1489,'Policy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89" s="254" t="str">
        <f>IF(ISBLANK(INDEX('Policy Characteristics'!K:K,MATCH($C1489,'Policy Characteristics'!$C:$C,0))),"",INDEX('Policy Characteristics'!K:K,MATCH($C1489,'Policy Characteristics'!$C:$C,0)))</f>
        <v>industry-ag-main.html#fuel-switching</v>
      </c>
      <c r="R1489" s="254" t="str">
        <f>IF(ISBLANK(INDEX('Policy Characteristics'!L:L,MATCH($C1489,'Policy Characteristics'!$C:$C,0))),"",INDEX('Policy Characteristics'!L:L,MATCH($C1489,'Policy Characteristics'!$C:$C,0)))</f>
        <v>industry-elec-and-hydrogen.html</v>
      </c>
    </row>
    <row r="1490" spans="1:18" s="2" customFormat="1" x14ac:dyDescent="0.25">
      <c r="A1490" s="254" t="str">
        <f>IF(ISBLANK(INDEX('Policy Characteristics'!A:A,MATCH($C1490,'Policy Characteristics'!$C:$C,0))),"",INDEX('Policy Characteristics'!A:A,MATCH($C1490,'Policy Characteristics'!$C:$C,0)))</f>
        <v>Industry</v>
      </c>
      <c r="B1490" s="262" t="str">
        <f>IF(ISBLANK(INDEX('Policy Characteristics'!B:B,MATCH($C1490,'Policy Characteristics'!$C:$C,0))),"",INDEX('Policy Characteristics'!B:B,MATCH($C1490,'Policy Characteristics'!$C:$C,0)))</f>
        <v>Alternative Fuel Shifting</v>
      </c>
      <c r="C1490" s="254" t="str">
        <f t="shared" si="72"/>
        <v>Fraction of Eligible Industrial Energy Use Shifted to Alternate Fuel</v>
      </c>
      <c r="D1490" s="6" t="s">
        <v>3019</v>
      </c>
      <c r="E1490" s="1" t="s">
        <v>3460</v>
      </c>
      <c r="F1490" t="s">
        <v>2983</v>
      </c>
      <c r="G1490" s="45" t="s">
        <v>3466</v>
      </c>
      <c r="H1490" s="47">
        <f t="shared" si="73"/>
        <v>1489</v>
      </c>
      <c r="I1490" s="324" t="s">
        <v>41</v>
      </c>
      <c r="J1490" s="255" t="str">
        <f>IF(ISBLANK(INDEX('Policy Characteristics'!D:D,MATCH($C1490,'Policy Characteristics'!$C:$C,0))),"",INDEX('Policy Characteristics'!D:D,MATCH($C1490,'Policy Characteristics'!$C:$C,0)))</f>
        <v>Alternate Fuel Shifting</v>
      </c>
      <c r="K1490" s="254" t="str">
        <f>IF(ISBLANK(INDEX('Policy Characteristics'!E:E,MATCH($C1490,'Policy Characteristics'!$C:$C,0))),"",INDEX('Policy Characteristics'!E:E,MATCH($C1490,'Policy Characteristics'!$C:$C,0)))</f>
        <v>indst shift to alt fuel</v>
      </c>
      <c r="L1490" s="261">
        <f>IF(ISBLANK(INDEX('Policy Characteristics'!F:F,MATCH($C1490,'Policy Characteristics'!$C:$C,0))),"",INDEX('Policy Characteristics'!F:F,MATCH($C1490,'Policy Characteristics'!$C:$C,0)))</f>
        <v>0</v>
      </c>
      <c r="M1490" s="261">
        <f>IF(ISBLANK(INDEX('Policy Characteristics'!G:G,MATCH($C1490,'Policy Characteristics'!$C:$C,0))),"",INDEX('Policy Characteristics'!G:G,MATCH($C1490,'Policy Characteristics'!$C:$C,0)))</f>
        <v>1</v>
      </c>
      <c r="N1490" s="261">
        <f>IF(ISBLANK(INDEX('Policy Characteristics'!H:H,MATCH($C1490,'Policy Characteristics'!$C:$C,0))),"",INDEX('Policy Characteristics'!H:H,MATCH($C1490,'Policy Characteristics'!$C:$C,0)))</f>
        <v>0.01</v>
      </c>
      <c r="O1490" s="254" t="str">
        <f>IF(ISBLANK(INDEX('Policy Characteristics'!I:I,MATCH($C1490,'Policy Characteristics'!$C:$C,0))),"",INDEX('Policy Characteristics'!I:I,MATCH($C1490,'Policy Characteristics'!$C:$C,0)))</f>
        <v>% of fuel shifted</v>
      </c>
      <c r="P1490" s="254" t="str">
        <f>IF(ISBLANK(INDEX('Policy Characteristics'!J:J,MATCH($C1490,'Policy Characteristics'!$C:$C,0))),"",INDEX('Policy Characteristics'!J:J,MATCH($C1490,'Policy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90" s="254" t="str">
        <f>IF(ISBLANK(INDEX('Policy Characteristics'!K:K,MATCH($C1490,'Policy Characteristics'!$C:$C,0))),"",INDEX('Policy Characteristics'!K:K,MATCH($C1490,'Policy Characteristics'!$C:$C,0)))</f>
        <v>industry-ag-main.html#fuel-switching</v>
      </c>
      <c r="R1490" s="254" t="str">
        <f>IF(ISBLANK(INDEX('Policy Characteristics'!L:L,MATCH($C1490,'Policy Characteristics'!$C:$C,0))),"",INDEX('Policy Characteristics'!L:L,MATCH($C1490,'Policy Characteristics'!$C:$C,0)))</f>
        <v>industry-elec-and-hydrogen.html</v>
      </c>
    </row>
    <row r="1491" spans="1:18" s="2" customFormat="1" x14ac:dyDescent="0.25">
      <c r="A1491" s="254" t="str">
        <f>IF(ISBLANK(INDEX('Policy Characteristics'!A:A,MATCH($C1491,'Policy Characteristics'!$C:$C,0))),"",INDEX('Policy Characteristics'!A:A,MATCH($C1491,'Policy Characteristics'!$C:$C,0)))</f>
        <v>Industry</v>
      </c>
      <c r="B1491" s="262" t="str">
        <f>IF(ISBLANK(INDEX('Policy Characteristics'!B:B,MATCH($C1491,'Policy Characteristics'!$C:$C,0))),"",INDEX('Policy Characteristics'!B:B,MATCH($C1491,'Policy Characteristics'!$C:$C,0)))</f>
        <v>Alternative Fuel Shifting</v>
      </c>
      <c r="C1491" s="254" t="str">
        <f t="shared" si="72"/>
        <v>Fraction of Eligible Industrial Energy Use Shifted to Alternate Fuel</v>
      </c>
      <c r="D1491" s="6" t="s">
        <v>3019</v>
      </c>
      <c r="E1491" s="1" t="s">
        <v>3461</v>
      </c>
      <c r="F1491" t="s">
        <v>2983</v>
      </c>
      <c r="G1491" s="45" t="s">
        <v>3467</v>
      </c>
      <c r="H1491" s="47">
        <f t="shared" si="73"/>
        <v>1490</v>
      </c>
      <c r="I1491" s="324" t="s">
        <v>41</v>
      </c>
      <c r="J1491" s="255" t="str">
        <f>IF(ISBLANK(INDEX('Policy Characteristics'!D:D,MATCH($C1491,'Policy Characteristics'!$C:$C,0))),"",INDEX('Policy Characteristics'!D:D,MATCH($C1491,'Policy Characteristics'!$C:$C,0)))</f>
        <v>Alternate Fuel Shifting</v>
      </c>
      <c r="K1491" s="254" t="str">
        <f>IF(ISBLANK(INDEX('Policy Characteristics'!E:E,MATCH($C1491,'Policy Characteristics'!$C:$C,0))),"",INDEX('Policy Characteristics'!E:E,MATCH($C1491,'Policy Characteristics'!$C:$C,0)))</f>
        <v>indst shift to alt fuel</v>
      </c>
      <c r="L1491" s="261">
        <f>IF(ISBLANK(INDEX('Policy Characteristics'!F:F,MATCH($C1491,'Policy Characteristics'!$C:$C,0))),"",INDEX('Policy Characteristics'!F:F,MATCH($C1491,'Policy Characteristics'!$C:$C,0)))</f>
        <v>0</v>
      </c>
      <c r="M1491" s="261">
        <f>IF(ISBLANK(INDEX('Policy Characteristics'!G:G,MATCH($C1491,'Policy Characteristics'!$C:$C,0))),"",INDEX('Policy Characteristics'!G:G,MATCH($C1491,'Policy Characteristics'!$C:$C,0)))</f>
        <v>1</v>
      </c>
      <c r="N1491" s="261">
        <f>IF(ISBLANK(INDEX('Policy Characteristics'!H:H,MATCH($C1491,'Policy Characteristics'!$C:$C,0))),"",INDEX('Policy Characteristics'!H:H,MATCH($C1491,'Policy Characteristics'!$C:$C,0)))</f>
        <v>0.01</v>
      </c>
      <c r="O1491" s="254" t="str">
        <f>IF(ISBLANK(INDEX('Policy Characteristics'!I:I,MATCH($C1491,'Policy Characteristics'!$C:$C,0))),"",INDEX('Policy Characteristics'!I:I,MATCH($C1491,'Policy Characteristics'!$C:$C,0)))</f>
        <v>% of fuel shifted</v>
      </c>
      <c r="P1491" s="254" t="str">
        <f>IF(ISBLANK(INDEX('Policy Characteristics'!J:J,MATCH($C1491,'Policy Characteristics'!$C:$C,0))),"",INDEX('Policy Characteristics'!J:J,MATCH($C1491,'Policy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91" s="254" t="str">
        <f>IF(ISBLANK(INDEX('Policy Characteristics'!K:K,MATCH($C1491,'Policy Characteristics'!$C:$C,0))),"",INDEX('Policy Characteristics'!K:K,MATCH($C1491,'Policy Characteristics'!$C:$C,0)))</f>
        <v>industry-ag-main.html#fuel-switching</v>
      </c>
      <c r="R1491" s="254" t="str">
        <f>IF(ISBLANK(INDEX('Policy Characteristics'!L:L,MATCH($C1491,'Policy Characteristics'!$C:$C,0))),"",INDEX('Policy Characteristics'!L:L,MATCH($C1491,'Policy Characteristics'!$C:$C,0)))</f>
        <v>industry-elec-and-hydrogen.html</v>
      </c>
    </row>
    <row r="1492" spans="1:18" s="2" customFormat="1" x14ac:dyDescent="0.25">
      <c r="A1492" s="254" t="str">
        <f>IF(ISBLANK(INDEX('Policy Characteristics'!A:A,MATCH($C1492,'Policy Characteristics'!$C:$C,0))),"",INDEX('Policy Characteristics'!A:A,MATCH($C1492,'Policy Characteristics'!$C:$C,0)))</f>
        <v>Industry</v>
      </c>
      <c r="B1492" s="262" t="str">
        <f>IF(ISBLANK(INDEX('Policy Characteristics'!B:B,MATCH($C1492,'Policy Characteristics'!$C:$C,0))),"",INDEX('Policy Characteristics'!B:B,MATCH($C1492,'Policy Characteristics'!$C:$C,0)))</f>
        <v>Alternative Fuel Shifting</v>
      </c>
      <c r="C1492" s="254" t="str">
        <f t="shared" si="72"/>
        <v>Fraction of Eligible Industrial Energy Use Shifted to Alternate Fuel</v>
      </c>
      <c r="D1492" s="6" t="s">
        <v>3019</v>
      </c>
      <c r="E1492" s="1" t="s">
        <v>3462</v>
      </c>
      <c r="F1492" t="s">
        <v>2983</v>
      </c>
      <c r="G1492" s="45" t="s">
        <v>3468</v>
      </c>
      <c r="H1492" s="47">
        <f t="shared" si="73"/>
        <v>1491</v>
      </c>
      <c r="I1492" s="324" t="s">
        <v>40</v>
      </c>
      <c r="J1492" s="255" t="str">
        <f>IF(ISBLANK(INDEX('Policy Characteristics'!D:D,MATCH($C1492,'Policy Characteristics'!$C:$C,0))),"",INDEX('Policy Characteristics'!D:D,MATCH($C1492,'Policy Characteristics'!$C:$C,0)))</f>
        <v>Alternate Fuel Shifting</v>
      </c>
      <c r="K1492" s="254" t="str">
        <f>IF(ISBLANK(INDEX('Policy Characteristics'!E:E,MATCH($C1492,'Policy Characteristics'!$C:$C,0))),"",INDEX('Policy Characteristics'!E:E,MATCH($C1492,'Policy Characteristics'!$C:$C,0)))</f>
        <v>indst shift to alt fuel</v>
      </c>
      <c r="L1492" s="261">
        <f>IF(ISBLANK(INDEX('Policy Characteristics'!F:F,MATCH($C1492,'Policy Characteristics'!$C:$C,0))),"",INDEX('Policy Characteristics'!F:F,MATCH($C1492,'Policy Characteristics'!$C:$C,0)))</f>
        <v>0</v>
      </c>
      <c r="M1492" s="261">
        <f>IF(ISBLANK(INDEX('Policy Characteristics'!G:G,MATCH($C1492,'Policy Characteristics'!$C:$C,0))),"",INDEX('Policy Characteristics'!G:G,MATCH($C1492,'Policy Characteristics'!$C:$C,0)))</f>
        <v>1</v>
      </c>
      <c r="N1492" s="261">
        <f>IF(ISBLANK(INDEX('Policy Characteristics'!H:H,MATCH($C1492,'Policy Characteristics'!$C:$C,0))),"",INDEX('Policy Characteristics'!H:H,MATCH($C1492,'Policy Characteristics'!$C:$C,0)))</f>
        <v>0.01</v>
      </c>
      <c r="O1492" s="254" t="str">
        <f>IF(ISBLANK(INDEX('Policy Characteristics'!I:I,MATCH($C1492,'Policy Characteristics'!$C:$C,0))),"",INDEX('Policy Characteristics'!I:I,MATCH($C1492,'Policy Characteristics'!$C:$C,0)))</f>
        <v>% of fuel shifted</v>
      </c>
      <c r="P1492" s="254" t="str">
        <f>IF(ISBLANK(INDEX('Policy Characteristics'!J:J,MATCH($C1492,'Policy Characteristics'!$C:$C,0))),"",INDEX('Policy Characteristics'!J:J,MATCH($C1492,'Policy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92" s="254" t="str">
        <f>IF(ISBLANK(INDEX('Policy Characteristics'!K:K,MATCH($C1492,'Policy Characteristics'!$C:$C,0))),"",INDEX('Policy Characteristics'!K:K,MATCH($C1492,'Policy Characteristics'!$C:$C,0)))</f>
        <v>industry-ag-main.html#fuel-switching</v>
      </c>
      <c r="R1492" s="254" t="str">
        <f>IF(ISBLANK(INDEX('Policy Characteristics'!L:L,MATCH($C1492,'Policy Characteristics'!$C:$C,0))),"",INDEX('Policy Characteristics'!L:L,MATCH($C1492,'Policy Characteristics'!$C:$C,0)))</f>
        <v>industry-elec-and-hydrogen.html</v>
      </c>
    </row>
    <row r="1493" spans="1:18" s="2" customFormat="1" x14ac:dyDescent="0.25">
      <c r="A1493" s="254" t="str">
        <f>IF(ISBLANK(INDEX('Policy Characteristics'!A:A,MATCH($C1493,'Policy Characteristics'!$C:$C,0))),"",INDEX('Policy Characteristics'!A:A,MATCH($C1493,'Policy Characteristics'!$C:$C,0)))</f>
        <v>Industry</v>
      </c>
      <c r="B1493" s="262" t="str">
        <f>IF(ISBLANK(INDEX('Policy Characteristics'!B:B,MATCH($C1493,'Policy Characteristics'!$C:$C,0))),"",INDEX('Policy Characteristics'!B:B,MATCH($C1493,'Policy Characteristics'!$C:$C,0)))</f>
        <v>Alternative Fuel Shifting</v>
      </c>
      <c r="C1493" s="254" t="str">
        <f t="shared" si="72"/>
        <v>Fraction of Eligible Industrial Energy Use Shifted to Alternate Fuel</v>
      </c>
      <c r="D1493" s="6" t="s">
        <v>3019</v>
      </c>
      <c r="E1493" s="1" t="s">
        <v>3463</v>
      </c>
      <c r="F1493" t="s">
        <v>2983</v>
      </c>
      <c r="G1493" s="45" t="s">
        <v>3469</v>
      </c>
      <c r="H1493" s="47">
        <f t="shared" si="73"/>
        <v>1492</v>
      </c>
      <c r="I1493" s="324" t="s">
        <v>41</v>
      </c>
      <c r="J1493" s="255" t="str">
        <f>IF(ISBLANK(INDEX('Policy Characteristics'!D:D,MATCH($C1493,'Policy Characteristics'!$C:$C,0))),"",INDEX('Policy Characteristics'!D:D,MATCH($C1493,'Policy Characteristics'!$C:$C,0)))</f>
        <v>Alternate Fuel Shifting</v>
      </c>
      <c r="K1493" s="254" t="str">
        <f>IF(ISBLANK(INDEX('Policy Characteristics'!E:E,MATCH($C1493,'Policy Characteristics'!$C:$C,0))),"",INDEX('Policy Characteristics'!E:E,MATCH($C1493,'Policy Characteristics'!$C:$C,0)))</f>
        <v>indst shift to alt fuel</v>
      </c>
      <c r="L1493" s="261">
        <f>IF(ISBLANK(INDEX('Policy Characteristics'!F:F,MATCH($C1493,'Policy Characteristics'!$C:$C,0))),"",INDEX('Policy Characteristics'!F:F,MATCH($C1493,'Policy Characteristics'!$C:$C,0)))</f>
        <v>0</v>
      </c>
      <c r="M1493" s="261">
        <f>IF(ISBLANK(INDEX('Policy Characteristics'!G:G,MATCH($C1493,'Policy Characteristics'!$C:$C,0))),"",INDEX('Policy Characteristics'!G:G,MATCH($C1493,'Policy Characteristics'!$C:$C,0)))</f>
        <v>1</v>
      </c>
      <c r="N1493" s="261">
        <f>IF(ISBLANK(INDEX('Policy Characteristics'!H:H,MATCH($C1493,'Policy Characteristics'!$C:$C,0))),"",INDEX('Policy Characteristics'!H:H,MATCH($C1493,'Policy Characteristics'!$C:$C,0)))</f>
        <v>0.01</v>
      </c>
      <c r="O1493" s="254" t="str">
        <f>IF(ISBLANK(INDEX('Policy Characteristics'!I:I,MATCH($C1493,'Policy Characteristics'!$C:$C,0))),"",INDEX('Policy Characteristics'!I:I,MATCH($C1493,'Policy Characteristics'!$C:$C,0)))</f>
        <v>% of fuel shifted</v>
      </c>
      <c r="P1493" s="254" t="str">
        <f>IF(ISBLANK(INDEX('Policy Characteristics'!J:J,MATCH($C1493,'Policy Characteristics'!$C:$C,0))),"",INDEX('Policy Characteristics'!J:J,MATCH($C1493,'Policy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93" s="254" t="str">
        <f>IF(ISBLANK(INDEX('Policy Characteristics'!K:K,MATCH($C1493,'Policy Characteristics'!$C:$C,0))),"",INDEX('Policy Characteristics'!K:K,MATCH($C1493,'Policy Characteristics'!$C:$C,0)))</f>
        <v>industry-ag-main.html#fuel-switching</v>
      </c>
      <c r="R1493" s="254" t="str">
        <f>IF(ISBLANK(INDEX('Policy Characteristics'!L:L,MATCH($C1493,'Policy Characteristics'!$C:$C,0))),"",INDEX('Policy Characteristics'!L:L,MATCH($C1493,'Policy Characteristics'!$C:$C,0)))</f>
        <v>industry-elec-and-hydrogen.html</v>
      </c>
    </row>
    <row r="1494" spans="1:18" s="2" customFormat="1" x14ac:dyDescent="0.25">
      <c r="A1494" s="254" t="str">
        <f>IF(ISBLANK(INDEX('Policy Characteristics'!A:A,MATCH($C1494,'Policy Characteristics'!$C:$C,0))),"",INDEX('Policy Characteristics'!A:A,MATCH($C1494,'Policy Characteristics'!$C:$C,0)))</f>
        <v>Industry</v>
      </c>
      <c r="B1494" s="262" t="str">
        <f>IF(ISBLANK(INDEX('Policy Characteristics'!B:B,MATCH($C1494,'Policy Characteristics'!$C:$C,0))),"",INDEX('Policy Characteristics'!B:B,MATCH($C1494,'Policy Characteristics'!$C:$C,0)))</f>
        <v>Alternative Fuel Shifting</v>
      </c>
      <c r="C1494" s="254" t="str">
        <f t="shared" si="72"/>
        <v>Fraction of Eligible Industrial Energy Use Shifted to Alternate Fuel</v>
      </c>
      <c r="D1494" s="6" t="s">
        <v>3019</v>
      </c>
      <c r="E1494" s="1" t="s">
        <v>3464</v>
      </c>
      <c r="F1494" t="s">
        <v>2983</v>
      </c>
      <c r="G1494" s="45" t="s">
        <v>3470</v>
      </c>
      <c r="H1494" s="47">
        <f t="shared" si="73"/>
        <v>1493</v>
      </c>
      <c r="I1494" s="324" t="s">
        <v>41</v>
      </c>
      <c r="J1494" s="255" t="str">
        <f>IF(ISBLANK(INDEX('Policy Characteristics'!D:D,MATCH($C1494,'Policy Characteristics'!$C:$C,0))),"",INDEX('Policy Characteristics'!D:D,MATCH($C1494,'Policy Characteristics'!$C:$C,0)))</f>
        <v>Alternate Fuel Shifting</v>
      </c>
      <c r="K1494" s="254" t="str">
        <f>IF(ISBLANK(INDEX('Policy Characteristics'!E:E,MATCH($C1494,'Policy Characteristics'!$C:$C,0))),"",INDEX('Policy Characteristics'!E:E,MATCH($C1494,'Policy Characteristics'!$C:$C,0)))</f>
        <v>indst shift to alt fuel</v>
      </c>
      <c r="L1494" s="261">
        <f>IF(ISBLANK(INDEX('Policy Characteristics'!F:F,MATCH($C1494,'Policy Characteristics'!$C:$C,0))),"",INDEX('Policy Characteristics'!F:F,MATCH($C1494,'Policy Characteristics'!$C:$C,0)))</f>
        <v>0</v>
      </c>
      <c r="M1494" s="261">
        <f>IF(ISBLANK(INDEX('Policy Characteristics'!G:G,MATCH($C1494,'Policy Characteristics'!$C:$C,0))),"",INDEX('Policy Characteristics'!G:G,MATCH($C1494,'Policy Characteristics'!$C:$C,0)))</f>
        <v>1</v>
      </c>
      <c r="N1494" s="261">
        <f>IF(ISBLANK(INDEX('Policy Characteristics'!H:H,MATCH($C1494,'Policy Characteristics'!$C:$C,0))),"",INDEX('Policy Characteristics'!H:H,MATCH($C1494,'Policy Characteristics'!$C:$C,0)))</f>
        <v>0.01</v>
      </c>
      <c r="O1494" s="254" t="str">
        <f>IF(ISBLANK(INDEX('Policy Characteristics'!I:I,MATCH($C1494,'Policy Characteristics'!$C:$C,0))),"",INDEX('Policy Characteristics'!I:I,MATCH($C1494,'Policy Characteristics'!$C:$C,0)))</f>
        <v>% of fuel shifted</v>
      </c>
      <c r="P1494" s="254" t="str">
        <f>IF(ISBLANK(INDEX('Policy Characteristics'!J:J,MATCH($C1494,'Policy Characteristics'!$C:$C,0))),"",INDEX('Policy Characteristics'!J:J,MATCH($C1494,'Policy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94" s="254" t="str">
        <f>IF(ISBLANK(INDEX('Policy Characteristics'!K:K,MATCH($C1494,'Policy Characteristics'!$C:$C,0))),"",INDEX('Policy Characteristics'!K:K,MATCH($C1494,'Policy Characteristics'!$C:$C,0)))</f>
        <v>industry-ag-main.html#fuel-switching</v>
      </c>
      <c r="R1494" s="254" t="str">
        <f>IF(ISBLANK(INDEX('Policy Characteristics'!L:L,MATCH($C1494,'Policy Characteristics'!$C:$C,0))),"",INDEX('Policy Characteristics'!L:L,MATCH($C1494,'Policy Characteristics'!$C:$C,0)))</f>
        <v>industry-elec-and-hydrogen.html</v>
      </c>
    </row>
    <row r="1495" spans="1:18" s="2" customFormat="1" x14ac:dyDescent="0.25">
      <c r="A1495" s="254" t="str">
        <f>IF(ISBLANK(INDEX('Policy Characteristics'!A:A,MATCH($C1495,'Policy Characteristics'!$C:$C,0))),"",INDEX('Policy Characteristics'!A:A,MATCH($C1495,'Policy Characteristics'!$C:$C,0)))</f>
        <v>Industry</v>
      </c>
      <c r="B1495" s="262" t="str">
        <f>IF(ISBLANK(INDEX('Policy Characteristics'!B:B,MATCH($C1495,'Policy Characteristics'!$C:$C,0))),"",INDEX('Policy Characteristics'!B:B,MATCH($C1495,'Policy Characteristics'!$C:$C,0)))</f>
        <v>Alternative Fuel Shifting</v>
      </c>
      <c r="C1495" s="254" t="str">
        <f t="shared" si="72"/>
        <v>Fraction of Eligible Industrial Energy Use Shifted to Alternate Fuel</v>
      </c>
      <c r="D1495" s="6" t="s">
        <v>3019</v>
      </c>
      <c r="E1495" s="1" t="s">
        <v>3570</v>
      </c>
      <c r="F1495" t="s">
        <v>2983</v>
      </c>
      <c r="G1495" s="45" t="s">
        <v>3471</v>
      </c>
      <c r="H1495" s="47">
        <f t="shared" si="73"/>
        <v>1494</v>
      </c>
      <c r="I1495" s="324" t="s">
        <v>41</v>
      </c>
      <c r="J1495" s="255" t="str">
        <f>IF(ISBLANK(INDEX('Policy Characteristics'!D:D,MATCH($C1495,'Policy Characteristics'!$C:$C,0))),"",INDEX('Policy Characteristics'!D:D,MATCH($C1495,'Policy Characteristics'!$C:$C,0)))</f>
        <v>Alternate Fuel Shifting</v>
      </c>
      <c r="K1495" s="254" t="str">
        <f>IF(ISBLANK(INDEX('Policy Characteristics'!E:E,MATCH($C1495,'Policy Characteristics'!$C:$C,0))),"",INDEX('Policy Characteristics'!E:E,MATCH($C1495,'Policy Characteristics'!$C:$C,0)))</f>
        <v>indst shift to alt fuel</v>
      </c>
      <c r="L1495" s="261">
        <f>IF(ISBLANK(INDEX('Policy Characteristics'!F:F,MATCH($C1495,'Policy Characteristics'!$C:$C,0))),"",INDEX('Policy Characteristics'!F:F,MATCH($C1495,'Policy Characteristics'!$C:$C,0)))</f>
        <v>0</v>
      </c>
      <c r="M1495" s="261">
        <f>IF(ISBLANK(INDEX('Policy Characteristics'!G:G,MATCH($C1495,'Policy Characteristics'!$C:$C,0))),"",INDEX('Policy Characteristics'!G:G,MATCH($C1495,'Policy Characteristics'!$C:$C,0)))</f>
        <v>1</v>
      </c>
      <c r="N1495" s="261">
        <f>IF(ISBLANK(INDEX('Policy Characteristics'!H:H,MATCH($C1495,'Policy Characteristics'!$C:$C,0))),"",INDEX('Policy Characteristics'!H:H,MATCH($C1495,'Policy Characteristics'!$C:$C,0)))</f>
        <v>0.01</v>
      </c>
      <c r="O1495" s="254" t="str">
        <f>IF(ISBLANK(INDEX('Policy Characteristics'!I:I,MATCH($C1495,'Policy Characteristics'!$C:$C,0))),"",INDEX('Policy Characteristics'!I:I,MATCH($C1495,'Policy Characteristics'!$C:$C,0)))</f>
        <v>% of fuel shifted</v>
      </c>
      <c r="P1495" s="254" t="str">
        <f>IF(ISBLANK(INDEX('Policy Characteristics'!J:J,MATCH($C1495,'Policy Characteristics'!$C:$C,0))),"",INDEX('Policy Characteristics'!J:J,MATCH($C1495,'Policy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95" s="254" t="str">
        <f>IF(ISBLANK(INDEX('Policy Characteristics'!K:K,MATCH($C1495,'Policy Characteristics'!$C:$C,0))),"",INDEX('Policy Characteristics'!K:K,MATCH($C1495,'Policy Characteristics'!$C:$C,0)))</f>
        <v>industry-ag-main.html#fuel-switching</v>
      </c>
      <c r="R1495" s="254" t="str">
        <f>IF(ISBLANK(INDEX('Policy Characteristics'!L:L,MATCH($C1495,'Policy Characteristics'!$C:$C,0))),"",INDEX('Policy Characteristics'!L:L,MATCH($C1495,'Policy Characteristics'!$C:$C,0)))</f>
        <v>industry-elec-and-hydrogen.html</v>
      </c>
    </row>
    <row r="1496" spans="1:18" s="2" customFormat="1" x14ac:dyDescent="0.25">
      <c r="A1496" s="254" t="str">
        <f>IF(ISBLANK(INDEX('Policy Characteristics'!A:A,MATCH($C1496,'Policy Characteristics'!$C:$C,0))),"",INDEX('Policy Characteristics'!A:A,MATCH($C1496,'Policy Characteristics'!$C:$C,0)))</f>
        <v>Industry</v>
      </c>
      <c r="B1496" s="262" t="str">
        <f>IF(ISBLANK(INDEX('Policy Characteristics'!B:B,MATCH($C1496,'Policy Characteristics'!$C:$C,0))),"",INDEX('Policy Characteristics'!B:B,MATCH($C1496,'Policy Characteristics'!$C:$C,0)))</f>
        <v>Alternative Fuel Shifting</v>
      </c>
      <c r="C1496" s="254" t="str">
        <f t="shared" si="72"/>
        <v>Fraction of Eligible Industrial Energy Use Shifted to Alternate Fuel</v>
      </c>
      <c r="D1496" s="6" t="s">
        <v>3019</v>
      </c>
      <c r="E1496" s="1" t="s">
        <v>3915</v>
      </c>
      <c r="F1496" t="s">
        <v>2983</v>
      </c>
      <c r="G1496" s="45" t="s">
        <v>3891</v>
      </c>
      <c r="H1496" s="47">
        <f t="shared" si="73"/>
        <v>1495</v>
      </c>
      <c r="I1496" s="324" t="s">
        <v>41</v>
      </c>
      <c r="J1496" s="255" t="str">
        <f>IF(ISBLANK(INDEX('Policy Characteristics'!D:D,MATCH($C1496,'Policy Characteristics'!$C:$C,0))),"",INDEX('Policy Characteristics'!D:D,MATCH($C1496,'Policy Characteristics'!$C:$C,0)))</f>
        <v>Alternate Fuel Shifting</v>
      </c>
      <c r="K1496" s="254" t="str">
        <f>IF(ISBLANK(INDEX('Policy Characteristics'!E:E,MATCH($C1496,'Policy Characteristics'!$C:$C,0))),"",INDEX('Policy Characteristics'!E:E,MATCH($C1496,'Policy Characteristics'!$C:$C,0)))</f>
        <v>indst shift to alt fuel</v>
      </c>
      <c r="L1496" s="261">
        <f>IF(ISBLANK(INDEX('Policy Characteristics'!F:F,MATCH($C1496,'Policy Characteristics'!$C:$C,0))),"",INDEX('Policy Characteristics'!F:F,MATCH($C1496,'Policy Characteristics'!$C:$C,0)))</f>
        <v>0</v>
      </c>
      <c r="M1496" s="261">
        <f>IF(ISBLANK(INDEX('Policy Characteristics'!G:G,MATCH($C1496,'Policy Characteristics'!$C:$C,0))),"",INDEX('Policy Characteristics'!G:G,MATCH($C1496,'Policy Characteristics'!$C:$C,0)))</f>
        <v>1</v>
      </c>
      <c r="N1496" s="261">
        <f>IF(ISBLANK(INDEX('Policy Characteristics'!H:H,MATCH($C1496,'Policy Characteristics'!$C:$C,0))),"",INDEX('Policy Characteristics'!H:H,MATCH($C1496,'Policy Characteristics'!$C:$C,0)))</f>
        <v>0.01</v>
      </c>
      <c r="O1496" s="254" t="str">
        <f>IF(ISBLANK(INDEX('Policy Characteristics'!I:I,MATCH($C1496,'Policy Characteristics'!$C:$C,0))),"",INDEX('Policy Characteristics'!I:I,MATCH($C1496,'Policy Characteristics'!$C:$C,0)))</f>
        <v>% of fuel shifted</v>
      </c>
      <c r="P1496" s="254" t="str">
        <f>IF(ISBLANK(INDEX('Policy Characteristics'!J:J,MATCH($C1496,'Policy Characteristics'!$C:$C,0))),"",INDEX('Policy Characteristics'!J:J,MATCH($C1496,'Policy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96" s="254" t="str">
        <f>IF(ISBLANK(INDEX('Policy Characteristics'!K:K,MATCH($C1496,'Policy Characteristics'!$C:$C,0))),"",INDEX('Policy Characteristics'!K:K,MATCH($C1496,'Policy Characteristics'!$C:$C,0)))</f>
        <v>industry-ag-main.html#fuel-switching</v>
      </c>
      <c r="R1496" s="254" t="str">
        <f>IF(ISBLANK(INDEX('Policy Characteristics'!L:L,MATCH($C1496,'Policy Characteristics'!$C:$C,0))),"",INDEX('Policy Characteristics'!L:L,MATCH($C1496,'Policy Characteristics'!$C:$C,0)))</f>
        <v>industry-elec-and-hydrogen.html</v>
      </c>
    </row>
    <row r="1497" spans="1:18" s="2" customFormat="1" x14ac:dyDescent="0.25">
      <c r="A1497" s="254" t="str">
        <f>IF(ISBLANK(INDEX('Policy Characteristics'!A:A,MATCH($C1497,'Policy Characteristics'!$C:$C,0))),"",INDEX('Policy Characteristics'!A:A,MATCH($C1497,'Policy Characteristics'!$C:$C,0)))</f>
        <v>Industry</v>
      </c>
      <c r="B1497" s="262" t="str">
        <f>IF(ISBLANK(INDEX('Policy Characteristics'!B:B,MATCH($C1497,'Policy Characteristics'!$C:$C,0))),"",INDEX('Policy Characteristics'!B:B,MATCH($C1497,'Policy Characteristics'!$C:$C,0)))</f>
        <v>Alternative Fuel Shifting</v>
      </c>
      <c r="C1497" s="254" t="str">
        <f t="shared" si="72"/>
        <v>Fraction of Eligible Industrial Energy Use Shifted to Alternate Fuel</v>
      </c>
      <c r="D1497" s="6" t="s">
        <v>3019</v>
      </c>
      <c r="E1497" s="1" t="s">
        <v>3916</v>
      </c>
      <c r="F1497" t="s">
        <v>2983</v>
      </c>
      <c r="G1497" s="45" t="s">
        <v>3890</v>
      </c>
      <c r="H1497" s="47">
        <f t="shared" si="73"/>
        <v>1496</v>
      </c>
      <c r="I1497" s="324" t="s">
        <v>41</v>
      </c>
      <c r="J1497" s="255" t="str">
        <f>IF(ISBLANK(INDEX('Policy Characteristics'!D:D,MATCH($C1497,'Policy Characteristics'!$C:$C,0))),"",INDEX('Policy Characteristics'!D:D,MATCH($C1497,'Policy Characteristics'!$C:$C,0)))</f>
        <v>Alternate Fuel Shifting</v>
      </c>
      <c r="K1497" s="254" t="str">
        <f>IF(ISBLANK(INDEX('Policy Characteristics'!E:E,MATCH($C1497,'Policy Characteristics'!$C:$C,0))),"",INDEX('Policy Characteristics'!E:E,MATCH($C1497,'Policy Characteristics'!$C:$C,0)))</f>
        <v>indst shift to alt fuel</v>
      </c>
      <c r="L1497" s="261">
        <f>IF(ISBLANK(INDEX('Policy Characteristics'!F:F,MATCH($C1497,'Policy Characteristics'!$C:$C,0))),"",INDEX('Policy Characteristics'!F:F,MATCH($C1497,'Policy Characteristics'!$C:$C,0)))</f>
        <v>0</v>
      </c>
      <c r="M1497" s="261">
        <f>IF(ISBLANK(INDEX('Policy Characteristics'!G:G,MATCH($C1497,'Policy Characteristics'!$C:$C,0))),"",INDEX('Policy Characteristics'!G:G,MATCH($C1497,'Policy Characteristics'!$C:$C,0)))</f>
        <v>1</v>
      </c>
      <c r="N1497" s="261">
        <f>IF(ISBLANK(INDEX('Policy Characteristics'!H:H,MATCH($C1497,'Policy Characteristics'!$C:$C,0))),"",INDEX('Policy Characteristics'!H:H,MATCH($C1497,'Policy Characteristics'!$C:$C,0)))</f>
        <v>0.01</v>
      </c>
      <c r="O1497" s="254" t="str">
        <f>IF(ISBLANK(INDEX('Policy Characteristics'!I:I,MATCH($C1497,'Policy Characteristics'!$C:$C,0))),"",INDEX('Policy Characteristics'!I:I,MATCH($C1497,'Policy Characteristics'!$C:$C,0)))</f>
        <v>% of fuel shifted</v>
      </c>
      <c r="P1497" s="254" t="str">
        <f>IF(ISBLANK(INDEX('Policy Characteristics'!J:J,MATCH($C1497,'Policy Characteristics'!$C:$C,0))),"",INDEX('Policy Characteristics'!J:J,MATCH($C1497,'Policy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97" s="254" t="str">
        <f>IF(ISBLANK(INDEX('Policy Characteristics'!K:K,MATCH($C1497,'Policy Characteristics'!$C:$C,0))),"",INDEX('Policy Characteristics'!K:K,MATCH($C1497,'Policy Characteristics'!$C:$C,0)))</f>
        <v>industry-ag-main.html#fuel-switching</v>
      </c>
      <c r="R1497" s="254" t="str">
        <f>IF(ISBLANK(INDEX('Policy Characteristics'!L:L,MATCH($C1497,'Policy Characteristics'!$C:$C,0))),"",INDEX('Policy Characteristics'!L:L,MATCH($C1497,'Policy Characteristics'!$C:$C,0)))</f>
        <v>industry-elec-and-hydrogen.html</v>
      </c>
    </row>
    <row r="1498" spans="1:18" s="2" customFormat="1" x14ac:dyDescent="0.25">
      <c r="A1498" s="254" t="str">
        <f>IF(ISBLANK(INDEX('Policy Characteristics'!A:A,MATCH($C1498,'Policy Characteristics'!$C:$C,0))),"",INDEX('Policy Characteristics'!A:A,MATCH($C1498,'Policy Characteristics'!$C:$C,0)))</f>
        <v>Industry</v>
      </c>
      <c r="B1498" s="262" t="str">
        <f>IF(ISBLANK(INDEX('Policy Characteristics'!B:B,MATCH($C1498,'Policy Characteristics'!$C:$C,0))),"",INDEX('Policy Characteristics'!B:B,MATCH($C1498,'Policy Characteristics'!$C:$C,0)))</f>
        <v>Alternative Fuel Shifting</v>
      </c>
      <c r="C1498" s="254" t="str">
        <f t="shared" si="72"/>
        <v>Fraction of Eligible Industrial Energy Use Shifted to Alternate Fuel</v>
      </c>
      <c r="D1498" s="6" t="s">
        <v>3019</v>
      </c>
      <c r="E1498" s="1" t="s">
        <v>3917</v>
      </c>
      <c r="F1498" t="s">
        <v>2983</v>
      </c>
      <c r="G1498" s="45" t="s">
        <v>3892</v>
      </c>
      <c r="H1498" s="47">
        <f t="shared" si="73"/>
        <v>1497</v>
      </c>
      <c r="I1498" s="324" t="s">
        <v>41</v>
      </c>
      <c r="J1498" s="255" t="str">
        <f>IF(ISBLANK(INDEX('Policy Characteristics'!D:D,MATCH($C1498,'Policy Characteristics'!$C:$C,0))),"",INDEX('Policy Characteristics'!D:D,MATCH($C1498,'Policy Characteristics'!$C:$C,0)))</f>
        <v>Alternate Fuel Shifting</v>
      </c>
      <c r="K1498" s="254" t="str">
        <f>IF(ISBLANK(INDEX('Policy Characteristics'!E:E,MATCH($C1498,'Policy Characteristics'!$C:$C,0))),"",INDEX('Policy Characteristics'!E:E,MATCH($C1498,'Policy Characteristics'!$C:$C,0)))</f>
        <v>indst shift to alt fuel</v>
      </c>
      <c r="L1498" s="261">
        <f>IF(ISBLANK(INDEX('Policy Characteristics'!F:F,MATCH($C1498,'Policy Characteristics'!$C:$C,0))),"",INDEX('Policy Characteristics'!F:F,MATCH($C1498,'Policy Characteristics'!$C:$C,0)))</f>
        <v>0</v>
      </c>
      <c r="M1498" s="261">
        <f>IF(ISBLANK(INDEX('Policy Characteristics'!G:G,MATCH($C1498,'Policy Characteristics'!$C:$C,0))),"",INDEX('Policy Characteristics'!G:G,MATCH($C1498,'Policy Characteristics'!$C:$C,0)))</f>
        <v>1</v>
      </c>
      <c r="N1498" s="261">
        <f>IF(ISBLANK(INDEX('Policy Characteristics'!H:H,MATCH($C1498,'Policy Characteristics'!$C:$C,0))),"",INDEX('Policy Characteristics'!H:H,MATCH($C1498,'Policy Characteristics'!$C:$C,0)))</f>
        <v>0.01</v>
      </c>
      <c r="O1498" s="254" t="str">
        <f>IF(ISBLANK(INDEX('Policy Characteristics'!I:I,MATCH($C1498,'Policy Characteristics'!$C:$C,0))),"",INDEX('Policy Characteristics'!I:I,MATCH($C1498,'Policy Characteristics'!$C:$C,0)))</f>
        <v>% of fuel shifted</v>
      </c>
      <c r="P1498" s="254" t="str">
        <f>IF(ISBLANK(INDEX('Policy Characteristics'!J:J,MATCH($C1498,'Policy Characteristics'!$C:$C,0))),"",INDEX('Policy Characteristics'!J:J,MATCH($C1498,'Policy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98" s="254" t="str">
        <f>IF(ISBLANK(INDEX('Policy Characteristics'!K:K,MATCH($C1498,'Policy Characteristics'!$C:$C,0))),"",INDEX('Policy Characteristics'!K:K,MATCH($C1498,'Policy Characteristics'!$C:$C,0)))</f>
        <v>industry-ag-main.html#fuel-switching</v>
      </c>
      <c r="R1498" s="254" t="str">
        <f>IF(ISBLANK(INDEX('Policy Characteristics'!L:L,MATCH($C1498,'Policy Characteristics'!$C:$C,0))),"",INDEX('Policy Characteristics'!L:L,MATCH($C1498,'Policy Characteristics'!$C:$C,0)))</f>
        <v>industry-elec-and-hydrogen.html</v>
      </c>
    </row>
    <row r="1499" spans="1:18" s="2" customFormat="1" x14ac:dyDescent="0.25">
      <c r="A1499" s="254" t="str">
        <f>IF(ISBLANK(INDEX('Policy Characteristics'!A:A,MATCH($C1499,'Policy Characteristics'!$C:$C,0))),"",INDEX('Policy Characteristics'!A:A,MATCH($C1499,'Policy Characteristics'!$C:$C,0)))</f>
        <v>Industry</v>
      </c>
      <c r="B1499" s="262" t="str">
        <f>IF(ISBLANK(INDEX('Policy Characteristics'!B:B,MATCH($C1499,'Policy Characteristics'!$C:$C,0))),"",INDEX('Policy Characteristics'!B:B,MATCH($C1499,'Policy Characteristics'!$C:$C,0)))</f>
        <v>Alternative Fuel Shifting</v>
      </c>
      <c r="C1499" s="254" t="str">
        <f t="shared" si="72"/>
        <v>Fraction of Eligible Industrial Energy Use Shifted to Alternate Fuel</v>
      </c>
      <c r="D1499" s="6" t="s">
        <v>3020</v>
      </c>
      <c r="E1499" s="1" t="s">
        <v>3459</v>
      </c>
      <c r="F1499" t="s">
        <v>2984</v>
      </c>
      <c r="G1499" s="45" t="s">
        <v>3465</v>
      </c>
      <c r="H1499" s="47">
        <f t="shared" si="73"/>
        <v>1498</v>
      </c>
      <c r="I1499" s="324" t="s">
        <v>41</v>
      </c>
      <c r="J1499" s="255" t="str">
        <f>IF(ISBLANK(INDEX('Policy Characteristics'!D:D,MATCH($C1499,'Policy Characteristics'!$C:$C,0))),"",INDEX('Policy Characteristics'!D:D,MATCH($C1499,'Policy Characteristics'!$C:$C,0)))</f>
        <v>Alternate Fuel Shifting</v>
      </c>
      <c r="K1499" s="254" t="str">
        <f>IF(ISBLANK(INDEX('Policy Characteristics'!E:E,MATCH($C1499,'Policy Characteristics'!$C:$C,0))),"",INDEX('Policy Characteristics'!E:E,MATCH($C1499,'Policy Characteristics'!$C:$C,0)))</f>
        <v>indst shift to alt fuel</v>
      </c>
      <c r="L1499" s="261">
        <f>IF(ISBLANK(INDEX('Policy Characteristics'!F:F,MATCH($C1499,'Policy Characteristics'!$C:$C,0))),"",INDEX('Policy Characteristics'!F:F,MATCH($C1499,'Policy Characteristics'!$C:$C,0)))</f>
        <v>0</v>
      </c>
      <c r="M1499" s="261">
        <f>IF(ISBLANK(INDEX('Policy Characteristics'!G:G,MATCH($C1499,'Policy Characteristics'!$C:$C,0))),"",INDEX('Policy Characteristics'!G:G,MATCH($C1499,'Policy Characteristics'!$C:$C,0)))</f>
        <v>1</v>
      </c>
      <c r="N1499" s="261">
        <f>IF(ISBLANK(INDEX('Policy Characteristics'!H:H,MATCH($C1499,'Policy Characteristics'!$C:$C,0))),"",INDEX('Policy Characteristics'!H:H,MATCH($C1499,'Policy Characteristics'!$C:$C,0)))</f>
        <v>0.01</v>
      </c>
      <c r="O1499" s="254" t="str">
        <f>IF(ISBLANK(INDEX('Policy Characteristics'!I:I,MATCH($C1499,'Policy Characteristics'!$C:$C,0))),"",INDEX('Policy Characteristics'!I:I,MATCH($C1499,'Policy Characteristics'!$C:$C,0)))</f>
        <v>% of fuel shifted</v>
      </c>
      <c r="P1499" s="254" t="str">
        <f>IF(ISBLANK(INDEX('Policy Characteristics'!J:J,MATCH($C1499,'Policy Characteristics'!$C:$C,0))),"",INDEX('Policy Characteristics'!J:J,MATCH($C1499,'Policy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499" s="254" t="str">
        <f>IF(ISBLANK(INDEX('Policy Characteristics'!K:K,MATCH($C1499,'Policy Characteristics'!$C:$C,0))),"",INDEX('Policy Characteristics'!K:K,MATCH($C1499,'Policy Characteristics'!$C:$C,0)))</f>
        <v>industry-ag-main.html#fuel-switching</v>
      </c>
      <c r="R1499" s="254" t="str">
        <f>IF(ISBLANK(INDEX('Policy Characteristics'!L:L,MATCH($C1499,'Policy Characteristics'!$C:$C,0))),"",INDEX('Policy Characteristics'!L:L,MATCH($C1499,'Policy Characteristics'!$C:$C,0)))</f>
        <v>industry-elec-and-hydrogen.html</v>
      </c>
    </row>
    <row r="1500" spans="1:18" s="2" customFormat="1" x14ac:dyDescent="0.25">
      <c r="A1500" s="254" t="str">
        <f>IF(ISBLANK(INDEX('Policy Characteristics'!A:A,MATCH($C1500,'Policy Characteristics'!$C:$C,0))),"",INDEX('Policy Characteristics'!A:A,MATCH($C1500,'Policy Characteristics'!$C:$C,0)))</f>
        <v>Industry</v>
      </c>
      <c r="B1500" s="262" t="str">
        <f>IF(ISBLANK(INDEX('Policy Characteristics'!B:B,MATCH($C1500,'Policy Characteristics'!$C:$C,0))),"",INDEX('Policy Characteristics'!B:B,MATCH($C1500,'Policy Characteristics'!$C:$C,0)))</f>
        <v>Alternative Fuel Shifting</v>
      </c>
      <c r="C1500" s="254" t="str">
        <f t="shared" si="72"/>
        <v>Fraction of Eligible Industrial Energy Use Shifted to Alternate Fuel</v>
      </c>
      <c r="D1500" s="6" t="s">
        <v>3020</v>
      </c>
      <c r="E1500" s="1" t="s">
        <v>3460</v>
      </c>
      <c r="F1500" t="s">
        <v>2984</v>
      </c>
      <c r="G1500" s="45" t="s">
        <v>3466</v>
      </c>
      <c r="H1500" s="47">
        <f t="shared" si="73"/>
        <v>1499</v>
      </c>
      <c r="I1500" s="324" t="s">
        <v>41</v>
      </c>
      <c r="J1500" s="255" t="str">
        <f>IF(ISBLANK(INDEX('Policy Characteristics'!D:D,MATCH($C1500,'Policy Characteristics'!$C:$C,0))),"",INDEX('Policy Characteristics'!D:D,MATCH($C1500,'Policy Characteristics'!$C:$C,0)))</f>
        <v>Alternate Fuel Shifting</v>
      </c>
      <c r="K1500" s="254" t="str">
        <f>IF(ISBLANK(INDEX('Policy Characteristics'!E:E,MATCH($C1500,'Policy Characteristics'!$C:$C,0))),"",INDEX('Policy Characteristics'!E:E,MATCH($C1500,'Policy Characteristics'!$C:$C,0)))</f>
        <v>indst shift to alt fuel</v>
      </c>
      <c r="L1500" s="261">
        <f>IF(ISBLANK(INDEX('Policy Characteristics'!F:F,MATCH($C1500,'Policy Characteristics'!$C:$C,0))),"",INDEX('Policy Characteristics'!F:F,MATCH($C1500,'Policy Characteristics'!$C:$C,0)))</f>
        <v>0</v>
      </c>
      <c r="M1500" s="261">
        <f>IF(ISBLANK(INDEX('Policy Characteristics'!G:G,MATCH($C1500,'Policy Characteristics'!$C:$C,0))),"",INDEX('Policy Characteristics'!G:G,MATCH($C1500,'Policy Characteristics'!$C:$C,0)))</f>
        <v>1</v>
      </c>
      <c r="N1500" s="261">
        <f>IF(ISBLANK(INDEX('Policy Characteristics'!H:H,MATCH($C1500,'Policy Characteristics'!$C:$C,0))),"",INDEX('Policy Characteristics'!H:H,MATCH($C1500,'Policy Characteristics'!$C:$C,0)))</f>
        <v>0.01</v>
      </c>
      <c r="O1500" s="254" t="str">
        <f>IF(ISBLANK(INDEX('Policy Characteristics'!I:I,MATCH($C1500,'Policy Characteristics'!$C:$C,0))),"",INDEX('Policy Characteristics'!I:I,MATCH($C1500,'Policy Characteristics'!$C:$C,0)))</f>
        <v>% of fuel shifted</v>
      </c>
      <c r="P1500" s="254" t="str">
        <f>IF(ISBLANK(INDEX('Policy Characteristics'!J:J,MATCH($C1500,'Policy Characteristics'!$C:$C,0))),"",INDEX('Policy Characteristics'!J:J,MATCH($C1500,'Policy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00" s="254" t="str">
        <f>IF(ISBLANK(INDEX('Policy Characteristics'!K:K,MATCH($C1500,'Policy Characteristics'!$C:$C,0))),"",INDEX('Policy Characteristics'!K:K,MATCH($C1500,'Policy Characteristics'!$C:$C,0)))</f>
        <v>industry-ag-main.html#fuel-switching</v>
      </c>
      <c r="R1500" s="254" t="str">
        <f>IF(ISBLANK(INDEX('Policy Characteristics'!L:L,MATCH($C1500,'Policy Characteristics'!$C:$C,0))),"",INDEX('Policy Characteristics'!L:L,MATCH($C1500,'Policy Characteristics'!$C:$C,0)))</f>
        <v>industry-elec-and-hydrogen.html</v>
      </c>
    </row>
    <row r="1501" spans="1:18" s="2" customFormat="1" x14ac:dyDescent="0.25">
      <c r="A1501" s="254" t="str">
        <f>IF(ISBLANK(INDEX('Policy Characteristics'!A:A,MATCH($C1501,'Policy Characteristics'!$C:$C,0))),"",INDEX('Policy Characteristics'!A:A,MATCH($C1501,'Policy Characteristics'!$C:$C,0)))</f>
        <v>Industry</v>
      </c>
      <c r="B1501" s="262" t="str">
        <f>IF(ISBLANK(INDEX('Policy Characteristics'!B:B,MATCH($C1501,'Policy Characteristics'!$C:$C,0))),"",INDEX('Policy Characteristics'!B:B,MATCH($C1501,'Policy Characteristics'!$C:$C,0)))</f>
        <v>Alternative Fuel Shifting</v>
      </c>
      <c r="C1501" s="254" t="str">
        <f t="shared" si="72"/>
        <v>Fraction of Eligible Industrial Energy Use Shifted to Alternate Fuel</v>
      </c>
      <c r="D1501" s="6" t="s">
        <v>3020</v>
      </c>
      <c r="E1501" s="1" t="s">
        <v>3461</v>
      </c>
      <c r="F1501" t="s">
        <v>2984</v>
      </c>
      <c r="G1501" s="45" t="s">
        <v>3467</v>
      </c>
      <c r="H1501" s="47">
        <f t="shared" si="73"/>
        <v>1500</v>
      </c>
      <c r="I1501" s="324" t="s">
        <v>41</v>
      </c>
      <c r="J1501" s="255" t="str">
        <f>IF(ISBLANK(INDEX('Policy Characteristics'!D:D,MATCH($C1501,'Policy Characteristics'!$C:$C,0))),"",INDEX('Policy Characteristics'!D:D,MATCH($C1501,'Policy Characteristics'!$C:$C,0)))</f>
        <v>Alternate Fuel Shifting</v>
      </c>
      <c r="K1501" s="254" t="str">
        <f>IF(ISBLANK(INDEX('Policy Characteristics'!E:E,MATCH($C1501,'Policy Characteristics'!$C:$C,0))),"",INDEX('Policy Characteristics'!E:E,MATCH($C1501,'Policy Characteristics'!$C:$C,0)))</f>
        <v>indst shift to alt fuel</v>
      </c>
      <c r="L1501" s="261">
        <f>IF(ISBLANK(INDEX('Policy Characteristics'!F:F,MATCH($C1501,'Policy Characteristics'!$C:$C,0))),"",INDEX('Policy Characteristics'!F:F,MATCH($C1501,'Policy Characteristics'!$C:$C,0)))</f>
        <v>0</v>
      </c>
      <c r="M1501" s="261">
        <f>IF(ISBLANK(INDEX('Policy Characteristics'!G:G,MATCH($C1501,'Policy Characteristics'!$C:$C,0))),"",INDEX('Policy Characteristics'!G:G,MATCH($C1501,'Policy Characteristics'!$C:$C,0)))</f>
        <v>1</v>
      </c>
      <c r="N1501" s="261">
        <f>IF(ISBLANK(INDEX('Policy Characteristics'!H:H,MATCH($C1501,'Policy Characteristics'!$C:$C,0))),"",INDEX('Policy Characteristics'!H:H,MATCH($C1501,'Policy Characteristics'!$C:$C,0)))</f>
        <v>0.01</v>
      </c>
      <c r="O1501" s="254" t="str">
        <f>IF(ISBLANK(INDEX('Policy Characteristics'!I:I,MATCH($C1501,'Policy Characteristics'!$C:$C,0))),"",INDEX('Policy Characteristics'!I:I,MATCH($C1501,'Policy Characteristics'!$C:$C,0)))</f>
        <v>% of fuel shifted</v>
      </c>
      <c r="P1501" s="254" t="str">
        <f>IF(ISBLANK(INDEX('Policy Characteristics'!J:J,MATCH($C1501,'Policy Characteristics'!$C:$C,0))),"",INDEX('Policy Characteristics'!J:J,MATCH($C1501,'Policy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01" s="254" t="str">
        <f>IF(ISBLANK(INDEX('Policy Characteristics'!K:K,MATCH($C1501,'Policy Characteristics'!$C:$C,0))),"",INDEX('Policy Characteristics'!K:K,MATCH($C1501,'Policy Characteristics'!$C:$C,0)))</f>
        <v>industry-ag-main.html#fuel-switching</v>
      </c>
      <c r="R1501" s="254" t="str">
        <f>IF(ISBLANK(INDEX('Policy Characteristics'!L:L,MATCH($C1501,'Policy Characteristics'!$C:$C,0))),"",INDEX('Policy Characteristics'!L:L,MATCH($C1501,'Policy Characteristics'!$C:$C,0)))</f>
        <v>industry-elec-and-hydrogen.html</v>
      </c>
    </row>
    <row r="1502" spans="1:18" s="2" customFormat="1" x14ac:dyDescent="0.25">
      <c r="A1502" s="254" t="str">
        <f>IF(ISBLANK(INDEX('Policy Characteristics'!A:A,MATCH($C1502,'Policy Characteristics'!$C:$C,0))),"",INDEX('Policy Characteristics'!A:A,MATCH($C1502,'Policy Characteristics'!$C:$C,0)))</f>
        <v>Industry</v>
      </c>
      <c r="B1502" s="262" t="str">
        <f>IF(ISBLANK(INDEX('Policy Characteristics'!B:B,MATCH($C1502,'Policy Characteristics'!$C:$C,0))),"",INDEX('Policy Characteristics'!B:B,MATCH($C1502,'Policy Characteristics'!$C:$C,0)))</f>
        <v>Alternative Fuel Shifting</v>
      </c>
      <c r="C1502" s="254" t="str">
        <f t="shared" si="72"/>
        <v>Fraction of Eligible Industrial Energy Use Shifted to Alternate Fuel</v>
      </c>
      <c r="D1502" s="6" t="s">
        <v>3020</v>
      </c>
      <c r="E1502" s="1" t="s">
        <v>3462</v>
      </c>
      <c r="F1502" t="s">
        <v>2984</v>
      </c>
      <c r="G1502" s="45" t="s">
        <v>3468</v>
      </c>
      <c r="H1502" s="47">
        <f t="shared" si="73"/>
        <v>1501</v>
      </c>
      <c r="I1502" s="324" t="s">
        <v>40</v>
      </c>
      <c r="J1502" s="255" t="str">
        <f>IF(ISBLANK(INDEX('Policy Characteristics'!D:D,MATCH($C1502,'Policy Characteristics'!$C:$C,0))),"",INDEX('Policy Characteristics'!D:D,MATCH($C1502,'Policy Characteristics'!$C:$C,0)))</f>
        <v>Alternate Fuel Shifting</v>
      </c>
      <c r="K1502" s="254" t="str">
        <f>IF(ISBLANK(INDEX('Policy Characteristics'!E:E,MATCH($C1502,'Policy Characteristics'!$C:$C,0))),"",INDEX('Policy Characteristics'!E:E,MATCH($C1502,'Policy Characteristics'!$C:$C,0)))</f>
        <v>indst shift to alt fuel</v>
      </c>
      <c r="L1502" s="261">
        <f>IF(ISBLANK(INDEX('Policy Characteristics'!F:F,MATCH($C1502,'Policy Characteristics'!$C:$C,0))),"",INDEX('Policy Characteristics'!F:F,MATCH($C1502,'Policy Characteristics'!$C:$C,0)))</f>
        <v>0</v>
      </c>
      <c r="M1502" s="261">
        <f>IF(ISBLANK(INDEX('Policy Characteristics'!G:G,MATCH($C1502,'Policy Characteristics'!$C:$C,0))),"",INDEX('Policy Characteristics'!G:G,MATCH($C1502,'Policy Characteristics'!$C:$C,0)))</f>
        <v>1</v>
      </c>
      <c r="N1502" s="261">
        <f>IF(ISBLANK(INDEX('Policy Characteristics'!H:H,MATCH($C1502,'Policy Characteristics'!$C:$C,0))),"",INDEX('Policy Characteristics'!H:H,MATCH($C1502,'Policy Characteristics'!$C:$C,0)))</f>
        <v>0.01</v>
      </c>
      <c r="O1502" s="254" t="str">
        <f>IF(ISBLANK(INDEX('Policy Characteristics'!I:I,MATCH($C1502,'Policy Characteristics'!$C:$C,0))),"",INDEX('Policy Characteristics'!I:I,MATCH($C1502,'Policy Characteristics'!$C:$C,0)))</f>
        <v>% of fuel shifted</v>
      </c>
      <c r="P1502" s="254" t="str">
        <f>IF(ISBLANK(INDEX('Policy Characteristics'!J:J,MATCH($C1502,'Policy Characteristics'!$C:$C,0))),"",INDEX('Policy Characteristics'!J:J,MATCH($C1502,'Policy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02" s="254" t="str">
        <f>IF(ISBLANK(INDEX('Policy Characteristics'!K:K,MATCH($C1502,'Policy Characteristics'!$C:$C,0))),"",INDEX('Policy Characteristics'!K:K,MATCH($C1502,'Policy Characteristics'!$C:$C,0)))</f>
        <v>industry-ag-main.html#fuel-switching</v>
      </c>
      <c r="R1502" s="254" t="str">
        <f>IF(ISBLANK(INDEX('Policy Characteristics'!L:L,MATCH($C1502,'Policy Characteristics'!$C:$C,0))),"",INDEX('Policy Characteristics'!L:L,MATCH($C1502,'Policy Characteristics'!$C:$C,0)))</f>
        <v>industry-elec-and-hydrogen.html</v>
      </c>
    </row>
    <row r="1503" spans="1:18" s="2" customFormat="1" x14ac:dyDescent="0.25">
      <c r="A1503" s="254" t="str">
        <f>IF(ISBLANK(INDEX('Policy Characteristics'!A:A,MATCH($C1503,'Policy Characteristics'!$C:$C,0))),"",INDEX('Policy Characteristics'!A:A,MATCH($C1503,'Policy Characteristics'!$C:$C,0)))</f>
        <v>Industry</v>
      </c>
      <c r="B1503" s="262" t="str">
        <f>IF(ISBLANK(INDEX('Policy Characteristics'!B:B,MATCH($C1503,'Policy Characteristics'!$C:$C,0))),"",INDEX('Policy Characteristics'!B:B,MATCH($C1503,'Policy Characteristics'!$C:$C,0)))</f>
        <v>Alternative Fuel Shifting</v>
      </c>
      <c r="C1503" s="254" t="str">
        <f t="shared" si="72"/>
        <v>Fraction of Eligible Industrial Energy Use Shifted to Alternate Fuel</v>
      </c>
      <c r="D1503" s="6" t="s">
        <v>3020</v>
      </c>
      <c r="E1503" s="1" t="s">
        <v>3463</v>
      </c>
      <c r="F1503" t="s">
        <v>2984</v>
      </c>
      <c r="G1503" s="45" t="s">
        <v>3469</v>
      </c>
      <c r="H1503" s="47">
        <f t="shared" si="73"/>
        <v>1502</v>
      </c>
      <c r="I1503" s="324" t="s">
        <v>41</v>
      </c>
      <c r="J1503" s="255" t="str">
        <f>IF(ISBLANK(INDEX('Policy Characteristics'!D:D,MATCH($C1503,'Policy Characteristics'!$C:$C,0))),"",INDEX('Policy Characteristics'!D:D,MATCH($C1503,'Policy Characteristics'!$C:$C,0)))</f>
        <v>Alternate Fuel Shifting</v>
      </c>
      <c r="K1503" s="254" t="str">
        <f>IF(ISBLANK(INDEX('Policy Characteristics'!E:E,MATCH($C1503,'Policy Characteristics'!$C:$C,0))),"",INDEX('Policy Characteristics'!E:E,MATCH($C1503,'Policy Characteristics'!$C:$C,0)))</f>
        <v>indst shift to alt fuel</v>
      </c>
      <c r="L1503" s="261">
        <f>IF(ISBLANK(INDEX('Policy Characteristics'!F:F,MATCH($C1503,'Policy Characteristics'!$C:$C,0))),"",INDEX('Policy Characteristics'!F:F,MATCH($C1503,'Policy Characteristics'!$C:$C,0)))</f>
        <v>0</v>
      </c>
      <c r="M1503" s="261">
        <f>IF(ISBLANK(INDEX('Policy Characteristics'!G:G,MATCH($C1503,'Policy Characteristics'!$C:$C,0))),"",INDEX('Policy Characteristics'!G:G,MATCH($C1503,'Policy Characteristics'!$C:$C,0)))</f>
        <v>1</v>
      </c>
      <c r="N1503" s="261">
        <f>IF(ISBLANK(INDEX('Policy Characteristics'!H:H,MATCH($C1503,'Policy Characteristics'!$C:$C,0))),"",INDEX('Policy Characteristics'!H:H,MATCH($C1503,'Policy Characteristics'!$C:$C,0)))</f>
        <v>0.01</v>
      </c>
      <c r="O1503" s="254" t="str">
        <f>IF(ISBLANK(INDEX('Policy Characteristics'!I:I,MATCH($C1503,'Policy Characteristics'!$C:$C,0))),"",INDEX('Policy Characteristics'!I:I,MATCH($C1503,'Policy Characteristics'!$C:$C,0)))</f>
        <v>% of fuel shifted</v>
      </c>
      <c r="P1503" s="254" t="str">
        <f>IF(ISBLANK(INDEX('Policy Characteristics'!J:J,MATCH($C1503,'Policy Characteristics'!$C:$C,0))),"",INDEX('Policy Characteristics'!J:J,MATCH($C1503,'Policy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03" s="254" t="str">
        <f>IF(ISBLANK(INDEX('Policy Characteristics'!K:K,MATCH($C1503,'Policy Characteristics'!$C:$C,0))),"",INDEX('Policy Characteristics'!K:K,MATCH($C1503,'Policy Characteristics'!$C:$C,0)))</f>
        <v>industry-ag-main.html#fuel-switching</v>
      </c>
      <c r="R1503" s="254" t="str">
        <f>IF(ISBLANK(INDEX('Policy Characteristics'!L:L,MATCH($C1503,'Policy Characteristics'!$C:$C,0))),"",INDEX('Policy Characteristics'!L:L,MATCH($C1503,'Policy Characteristics'!$C:$C,0)))</f>
        <v>industry-elec-and-hydrogen.html</v>
      </c>
    </row>
    <row r="1504" spans="1:18" s="2" customFormat="1" x14ac:dyDescent="0.25">
      <c r="A1504" s="254" t="str">
        <f>IF(ISBLANK(INDEX('Policy Characteristics'!A:A,MATCH($C1504,'Policy Characteristics'!$C:$C,0))),"",INDEX('Policy Characteristics'!A:A,MATCH($C1504,'Policy Characteristics'!$C:$C,0)))</f>
        <v>Industry</v>
      </c>
      <c r="B1504" s="262" t="str">
        <f>IF(ISBLANK(INDEX('Policy Characteristics'!B:B,MATCH($C1504,'Policy Characteristics'!$C:$C,0))),"",INDEX('Policy Characteristics'!B:B,MATCH($C1504,'Policy Characteristics'!$C:$C,0)))</f>
        <v>Alternative Fuel Shifting</v>
      </c>
      <c r="C1504" s="254" t="str">
        <f t="shared" si="72"/>
        <v>Fraction of Eligible Industrial Energy Use Shifted to Alternate Fuel</v>
      </c>
      <c r="D1504" s="6" t="s">
        <v>3020</v>
      </c>
      <c r="E1504" s="1" t="s">
        <v>3464</v>
      </c>
      <c r="F1504" t="s">
        <v>2984</v>
      </c>
      <c r="G1504" s="45" t="s">
        <v>3470</v>
      </c>
      <c r="H1504" s="47">
        <f t="shared" si="73"/>
        <v>1503</v>
      </c>
      <c r="I1504" s="324" t="s">
        <v>41</v>
      </c>
      <c r="J1504" s="255" t="str">
        <f>IF(ISBLANK(INDEX('Policy Characteristics'!D:D,MATCH($C1504,'Policy Characteristics'!$C:$C,0))),"",INDEX('Policy Characteristics'!D:D,MATCH($C1504,'Policy Characteristics'!$C:$C,0)))</f>
        <v>Alternate Fuel Shifting</v>
      </c>
      <c r="K1504" s="254" t="str">
        <f>IF(ISBLANK(INDEX('Policy Characteristics'!E:E,MATCH($C1504,'Policy Characteristics'!$C:$C,0))),"",INDEX('Policy Characteristics'!E:E,MATCH($C1504,'Policy Characteristics'!$C:$C,0)))</f>
        <v>indst shift to alt fuel</v>
      </c>
      <c r="L1504" s="261">
        <f>IF(ISBLANK(INDEX('Policy Characteristics'!F:F,MATCH($C1504,'Policy Characteristics'!$C:$C,0))),"",INDEX('Policy Characteristics'!F:F,MATCH($C1504,'Policy Characteristics'!$C:$C,0)))</f>
        <v>0</v>
      </c>
      <c r="M1504" s="261">
        <f>IF(ISBLANK(INDEX('Policy Characteristics'!G:G,MATCH($C1504,'Policy Characteristics'!$C:$C,0))),"",INDEX('Policy Characteristics'!G:G,MATCH($C1504,'Policy Characteristics'!$C:$C,0)))</f>
        <v>1</v>
      </c>
      <c r="N1504" s="261">
        <f>IF(ISBLANK(INDEX('Policy Characteristics'!H:H,MATCH($C1504,'Policy Characteristics'!$C:$C,0))),"",INDEX('Policy Characteristics'!H:H,MATCH($C1504,'Policy Characteristics'!$C:$C,0)))</f>
        <v>0.01</v>
      </c>
      <c r="O1504" s="254" t="str">
        <f>IF(ISBLANK(INDEX('Policy Characteristics'!I:I,MATCH($C1504,'Policy Characteristics'!$C:$C,0))),"",INDEX('Policy Characteristics'!I:I,MATCH($C1504,'Policy Characteristics'!$C:$C,0)))</f>
        <v>% of fuel shifted</v>
      </c>
      <c r="P1504" s="254" t="str">
        <f>IF(ISBLANK(INDEX('Policy Characteristics'!J:J,MATCH($C1504,'Policy Characteristics'!$C:$C,0))),"",INDEX('Policy Characteristics'!J:J,MATCH($C1504,'Policy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04" s="254" t="str">
        <f>IF(ISBLANK(INDEX('Policy Characteristics'!K:K,MATCH($C1504,'Policy Characteristics'!$C:$C,0))),"",INDEX('Policy Characteristics'!K:K,MATCH($C1504,'Policy Characteristics'!$C:$C,0)))</f>
        <v>industry-ag-main.html#fuel-switching</v>
      </c>
      <c r="R1504" s="254" t="str">
        <f>IF(ISBLANK(INDEX('Policy Characteristics'!L:L,MATCH($C1504,'Policy Characteristics'!$C:$C,0))),"",INDEX('Policy Characteristics'!L:L,MATCH($C1504,'Policy Characteristics'!$C:$C,0)))</f>
        <v>industry-elec-and-hydrogen.html</v>
      </c>
    </row>
    <row r="1505" spans="1:18" s="2" customFormat="1" x14ac:dyDescent="0.25">
      <c r="A1505" s="254" t="str">
        <f>IF(ISBLANK(INDEX('Policy Characteristics'!A:A,MATCH($C1505,'Policy Characteristics'!$C:$C,0))),"",INDEX('Policy Characteristics'!A:A,MATCH($C1505,'Policy Characteristics'!$C:$C,0)))</f>
        <v>Industry</v>
      </c>
      <c r="B1505" s="262" t="str">
        <f>IF(ISBLANK(INDEX('Policy Characteristics'!B:B,MATCH($C1505,'Policy Characteristics'!$C:$C,0))),"",INDEX('Policy Characteristics'!B:B,MATCH($C1505,'Policy Characteristics'!$C:$C,0)))</f>
        <v>Alternative Fuel Shifting</v>
      </c>
      <c r="C1505" s="254" t="str">
        <f t="shared" si="72"/>
        <v>Fraction of Eligible Industrial Energy Use Shifted to Alternate Fuel</v>
      </c>
      <c r="D1505" s="6" t="s">
        <v>3020</v>
      </c>
      <c r="E1505" s="1" t="s">
        <v>3570</v>
      </c>
      <c r="F1505" t="s">
        <v>2984</v>
      </c>
      <c r="G1505" s="45" t="s">
        <v>3471</v>
      </c>
      <c r="H1505" s="47">
        <f t="shared" si="73"/>
        <v>1504</v>
      </c>
      <c r="I1505" s="324" t="s">
        <v>41</v>
      </c>
      <c r="J1505" s="255" t="str">
        <f>IF(ISBLANK(INDEX('Policy Characteristics'!D:D,MATCH($C1505,'Policy Characteristics'!$C:$C,0))),"",INDEX('Policy Characteristics'!D:D,MATCH($C1505,'Policy Characteristics'!$C:$C,0)))</f>
        <v>Alternate Fuel Shifting</v>
      </c>
      <c r="K1505" s="254" t="str">
        <f>IF(ISBLANK(INDEX('Policy Characteristics'!E:E,MATCH($C1505,'Policy Characteristics'!$C:$C,0))),"",INDEX('Policy Characteristics'!E:E,MATCH($C1505,'Policy Characteristics'!$C:$C,0)))</f>
        <v>indst shift to alt fuel</v>
      </c>
      <c r="L1505" s="261">
        <f>IF(ISBLANK(INDEX('Policy Characteristics'!F:F,MATCH($C1505,'Policy Characteristics'!$C:$C,0))),"",INDEX('Policy Characteristics'!F:F,MATCH($C1505,'Policy Characteristics'!$C:$C,0)))</f>
        <v>0</v>
      </c>
      <c r="M1505" s="261">
        <f>IF(ISBLANK(INDEX('Policy Characteristics'!G:G,MATCH($C1505,'Policy Characteristics'!$C:$C,0))),"",INDEX('Policy Characteristics'!G:G,MATCH($C1505,'Policy Characteristics'!$C:$C,0)))</f>
        <v>1</v>
      </c>
      <c r="N1505" s="261">
        <f>IF(ISBLANK(INDEX('Policy Characteristics'!H:H,MATCH($C1505,'Policy Characteristics'!$C:$C,0))),"",INDEX('Policy Characteristics'!H:H,MATCH($C1505,'Policy Characteristics'!$C:$C,0)))</f>
        <v>0.01</v>
      </c>
      <c r="O1505" s="254" t="str">
        <f>IF(ISBLANK(INDEX('Policy Characteristics'!I:I,MATCH($C1505,'Policy Characteristics'!$C:$C,0))),"",INDEX('Policy Characteristics'!I:I,MATCH($C1505,'Policy Characteristics'!$C:$C,0)))</f>
        <v>% of fuel shifted</v>
      </c>
      <c r="P1505" s="254" t="str">
        <f>IF(ISBLANK(INDEX('Policy Characteristics'!J:J,MATCH($C1505,'Policy Characteristics'!$C:$C,0))),"",INDEX('Policy Characteristics'!J:J,MATCH($C1505,'Policy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05" s="254" t="str">
        <f>IF(ISBLANK(INDEX('Policy Characteristics'!K:K,MATCH($C1505,'Policy Characteristics'!$C:$C,0))),"",INDEX('Policy Characteristics'!K:K,MATCH($C1505,'Policy Characteristics'!$C:$C,0)))</f>
        <v>industry-ag-main.html#fuel-switching</v>
      </c>
      <c r="R1505" s="254" t="str">
        <f>IF(ISBLANK(INDEX('Policy Characteristics'!L:L,MATCH($C1505,'Policy Characteristics'!$C:$C,0))),"",INDEX('Policy Characteristics'!L:L,MATCH($C1505,'Policy Characteristics'!$C:$C,0)))</f>
        <v>industry-elec-and-hydrogen.html</v>
      </c>
    </row>
    <row r="1506" spans="1:18" s="2" customFormat="1" x14ac:dyDescent="0.25">
      <c r="A1506" s="254" t="str">
        <f>IF(ISBLANK(INDEX('Policy Characteristics'!A:A,MATCH($C1506,'Policy Characteristics'!$C:$C,0))),"",INDEX('Policy Characteristics'!A:A,MATCH($C1506,'Policy Characteristics'!$C:$C,0)))</f>
        <v>Industry</v>
      </c>
      <c r="B1506" s="262" t="str">
        <f>IF(ISBLANK(INDEX('Policy Characteristics'!B:B,MATCH($C1506,'Policy Characteristics'!$C:$C,0))),"",INDEX('Policy Characteristics'!B:B,MATCH($C1506,'Policy Characteristics'!$C:$C,0)))</f>
        <v>Alternative Fuel Shifting</v>
      </c>
      <c r="C1506" s="254" t="str">
        <f t="shared" si="72"/>
        <v>Fraction of Eligible Industrial Energy Use Shifted to Alternate Fuel</v>
      </c>
      <c r="D1506" s="6" t="s">
        <v>3020</v>
      </c>
      <c r="E1506" s="1" t="s">
        <v>3915</v>
      </c>
      <c r="F1506" t="s">
        <v>2984</v>
      </c>
      <c r="G1506" s="45" t="s">
        <v>3891</v>
      </c>
      <c r="H1506" s="47">
        <f t="shared" si="73"/>
        <v>1505</v>
      </c>
      <c r="I1506" s="324" t="s">
        <v>41</v>
      </c>
      <c r="J1506" s="255" t="str">
        <f>IF(ISBLANK(INDEX('Policy Characteristics'!D:D,MATCH($C1506,'Policy Characteristics'!$C:$C,0))),"",INDEX('Policy Characteristics'!D:D,MATCH($C1506,'Policy Characteristics'!$C:$C,0)))</f>
        <v>Alternate Fuel Shifting</v>
      </c>
      <c r="K1506" s="254" t="str">
        <f>IF(ISBLANK(INDEX('Policy Characteristics'!E:E,MATCH($C1506,'Policy Characteristics'!$C:$C,0))),"",INDEX('Policy Characteristics'!E:E,MATCH($C1506,'Policy Characteristics'!$C:$C,0)))</f>
        <v>indst shift to alt fuel</v>
      </c>
      <c r="L1506" s="261">
        <f>IF(ISBLANK(INDEX('Policy Characteristics'!F:F,MATCH($C1506,'Policy Characteristics'!$C:$C,0))),"",INDEX('Policy Characteristics'!F:F,MATCH($C1506,'Policy Characteristics'!$C:$C,0)))</f>
        <v>0</v>
      </c>
      <c r="M1506" s="261">
        <f>IF(ISBLANK(INDEX('Policy Characteristics'!G:G,MATCH($C1506,'Policy Characteristics'!$C:$C,0))),"",INDEX('Policy Characteristics'!G:G,MATCH($C1506,'Policy Characteristics'!$C:$C,0)))</f>
        <v>1</v>
      </c>
      <c r="N1506" s="261">
        <f>IF(ISBLANK(INDEX('Policy Characteristics'!H:H,MATCH($C1506,'Policy Characteristics'!$C:$C,0))),"",INDEX('Policy Characteristics'!H:H,MATCH($C1506,'Policy Characteristics'!$C:$C,0)))</f>
        <v>0.01</v>
      </c>
      <c r="O1506" s="254" t="str">
        <f>IF(ISBLANK(INDEX('Policy Characteristics'!I:I,MATCH($C1506,'Policy Characteristics'!$C:$C,0))),"",INDEX('Policy Characteristics'!I:I,MATCH($C1506,'Policy Characteristics'!$C:$C,0)))</f>
        <v>% of fuel shifted</v>
      </c>
      <c r="P1506" s="254" t="str">
        <f>IF(ISBLANK(INDEX('Policy Characteristics'!J:J,MATCH($C1506,'Policy Characteristics'!$C:$C,0))),"",INDEX('Policy Characteristics'!J:J,MATCH($C1506,'Policy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06" s="254" t="str">
        <f>IF(ISBLANK(INDEX('Policy Characteristics'!K:K,MATCH($C1506,'Policy Characteristics'!$C:$C,0))),"",INDEX('Policy Characteristics'!K:K,MATCH($C1506,'Policy Characteristics'!$C:$C,0)))</f>
        <v>industry-ag-main.html#fuel-switching</v>
      </c>
      <c r="R1506" s="254" t="str">
        <f>IF(ISBLANK(INDEX('Policy Characteristics'!L:L,MATCH($C1506,'Policy Characteristics'!$C:$C,0))),"",INDEX('Policy Characteristics'!L:L,MATCH($C1506,'Policy Characteristics'!$C:$C,0)))</f>
        <v>industry-elec-and-hydrogen.html</v>
      </c>
    </row>
    <row r="1507" spans="1:18" s="2" customFormat="1" x14ac:dyDescent="0.25">
      <c r="A1507" s="254" t="str">
        <f>IF(ISBLANK(INDEX('Policy Characteristics'!A:A,MATCH($C1507,'Policy Characteristics'!$C:$C,0))),"",INDEX('Policy Characteristics'!A:A,MATCH($C1507,'Policy Characteristics'!$C:$C,0)))</f>
        <v>Industry</v>
      </c>
      <c r="B1507" s="262" t="str">
        <f>IF(ISBLANK(INDEX('Policy Characteristics'!B:B,MATCH($C1507,'Policy Characteristics'!$C:$C,0))),"",INDEX('Policy Characteristics'!B:B,MATCH($C1507,'Policy Characteristics'!$C:$C,0)))</f>
        <v>Alternative Fuel Shifting</v>
      </c>
      <c r="C1507" s="254" t="str">
        <f t="shared" si="72"/>
        <v>Fraction of Eligible Industrial Energy Use Shifted to Alternate Fuel</v>
      </c>
      <c r="D1507" s="6" t="s">
        <v>3020</v>
      </c>
      <c r="E1507" s="1" t="s">
        <v>3916</v>
      </c>
      <c r="F1507" t="s">
        <v>2984</v>
      </c>
      <c r="G1507" s="45" t="s">
        <v>3890</v>
      </c>
      <c r="H1507" s="47">
        <f t="shared" si="73"/>
        <v>1506</v>
      </c>
      <c r="I1507" s="324" t="s">
        <v>41</v>
      </c>
      <c r="J1507" s="255" t="str">
        <f>IF(ISBLANK(INDEX('Policy Characteristics'!D:D,MATCH($C1507,'Policy Characteristics'!$C:$C,0))),"",INDEX('Policy Characteristics'!D:D,MATCH($C1507,'Policy Characteristics'!$C:$C,0)))</f>
        <v>Alternate Fuel Shifting</v>
      </c>
      <c r="K1507" s="254" t="str">
        <f>IF(ISBLANK(INDEX('Policy Characteristics'!E:E,MATCH($C1507,'Policy Characteristics'!$C:$C,0))),"",INDEX('Policy Characteristics'!E:E,MATCH($C1507,'Policy Characteristics'!$C:$C,0)))</f>
        <v>indst shift to alt fuel</v>
      </c>
      <c r="L1507" s="261">
        <f>IF(ISBLANK(INDEX('Policy Characteristics'!F:F,MATCH($C1507,'Policy Characteristics'!$C:$C,0))),"",INDEX('Policy Characteristics'!F:F,MATCH($C1507,'Policy Characteristics'!$C:$C,0)))</f>
        <v>0</v>
      </c>
      <c r="M1507" s="261">
        <f>IF(ISBLANK(INDEX('Policy Characteristics'!G:G,MATCH($C1507,'Policy Characteristics'!$C:$C,0))),"",INDEX('Policy Characteristics'!G:G,MATCH($C1507,'Policy Characteristics'!$C:$C,0)))</f>
        <v>1</v>
      </c>
      <c r="N1507" s="261">
        <f>IF(ISBLANK(INDEX('Policy Characteristics'!H:H,MATCH($C1507,'Policy Characteristics'!$C:$C,0))),"",INDEX('Policy Characteristics'!H:H,MATCH($C1507,'Policy Characteristics'!$C:$C,0)))</f>
        <v>0.01</v>
      </c>
      <c r="O1507" s="254" t="str">
        <f>IF(ISBLANK(INDEX('Policy Characteristics'!I:I,MATCH($C1507,'Policy Characteristics'!$C:$C,0))),"",INDEX('Policy Characteristics'!I:I,MATCH($C1507,'Policy Characteristics'!$C:$C,0)))</f>
        <v>% of fuel shifted</v>
      </c>
      <c r="P1507" s="254" t="str">
        <f>IF(ISBLANK(INDEX('Policy Characteristics'!J:J,MATCH($C1507,'Policy Characteristics'!$C:$C,0))),"",INDEX('Policy Characteristics'!J:J,MATCH($C1507,'Policy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07" s="254" t="str">
        <f>IF(ISBLANK(INDEX('Policy Characteristics'!K:K,MATCH($C1507,'Policy Characteristics'!$C:$C,0))),"",INDEX('Policy Characteristics'!K:K,MATCH($C1507,'Policy Characteristics'!$C:$C,0)))</f>
        <v>industry-ag-main.html#fuel-switching</v>
      </c>
      <c r="R1507" s="254" t="str">
        <f>IF(ISBLANK(INDEX('Policy Characteristics'!L:L,MATCH($C1507,'Policy Characteristics'!$C:$C,0))),"",INDEX('Policy Characteristics'!L:L,MATCH($C1507,'Policy Characteristics'!$C:$C,0)))</f>
        <v>industry-elec-and-hydrogen.html</v>
      </c>
    </row>
    <row r="1508" spans="1:18" s="2" customFormat="1" x14ac:dyDescent="0.25">
      <c r="A1508" s="254" t="str">
        <f>IF(ISBLANK(INDEX('Policy Characteristics'!A:A,MATCH($C1508,'Policy Characteristics'!$C:$C,0))),"",INDEX('Policy Characteristics'!A:A,MATCH($C1508,'Policy Characteristics'!$C:$C,0)))</f>
        <v>Industry</v>
      </c>
      <c r="B1508" s="262" t="str">
        <f>IF(ISBLANK(INDEX('Policy Characteristics'!B:B,MATCH($C1508,'Policy Characteristics'!$C:$C,0))),"",INDEX('Policy Characteristics'!B:B,MATCH($C1508,'Policy Characteristics'!$C:$C,0)))</f>
        <v>Alternative Fuel Shifting</v>
      </c>
      <c r="C1508" s="254" t="str">
        <f t="shared" si="72"/>
        <v>Fraction of Eligible Industrial Energy Use Shifted to Alternate Fuel</v>
      </c>
      <c r="D1508" s="6" t="s">
        <v>3020</v>
      </c>
      <c r="E1508" s="1" t="s">
        <v>3917</v>
      </c>
      <c r="F1508" t="s">
        <v>2984</v>
      </c>
      <c r="G1508" s="45" t="s">
        <v>3892</v>
      </c>
      <c r="H1508" s="47">
        <f t="shared" si="73"/>
        <v>1507</v>
      </c>
      <c r="I1508" s="324" t="s">
        <v>41</v>
      </c>
      <c r="J1508" s="255" t="str">
        <f>IF(ISBLANK(INDEX('Policy Characteristics'!D:D,MATCH($C1508,'Policy Characteristics'!$C:$C,0))),"",INDEX('Policy Characteristics'!D:D,MATCH($C1508,'Policy Characteristics'!$C:$C,0)))</f>
        <v>Alternate Fuel Shifting</v>
      </c>
      <c r="K1508" s="254" t="str">
        <f>IF(ISBLANK(INDEX('Policy Characteristics'!E:E,MATCH($C1508,'Policy Characteristics'!$C:$C,0))),"",INDEX('Policy Characteristics'!E:E,MATCH($C1508,'Policy Characteristics'!$C:$C,0)))</f>
        <v>indst shift to alt fuel</v>
      </c>
      <c r="L1508" s="261">
        <f>IF(ISBLANK(INDEX('Policy Characteristics'!F:F,MATCH($C1508,'Policy Characteristics'!$C:$C,0))),"",INDEX('Policy Characteristics'!F:F,MATCH($C1508,'Policy Characteristics'!$C:$C,0)))</f>
        <v>0</v>
      </c>
      <c r="M1508" s="261">
        <f>IF(ISBLANK(INDEX('Policy Characteristics'!G:G,MATCH($C1508,'Policy Characteristics'!$C:$C,0))),"",INDEX('Policy Characteristics'!G:G,MATCH($C1508,'Policy Characteristics'!$C:$C,0)))</f>
        <v>1</v>
      </c>
      <c r="N1508" s="261">
        <f>IF(ISBLANK(INDEX('Policy Characteristics'!H:H,MATCH($C1508,'Policy Characteristics'!$C:$C,0))),"",INDEX('Policy Characteristics'!H:H,MATCH($C1508,'Policy Characteristics'!$C:$C,0)))</f>
        <v>0.01</v>
      </c>
      <c r="O1508" s="254" t="str">
        <f>IF(ISBLANK(INDEX('Policy Characteristics'!I:I,MATCH($C1508,'Policy Characteristics'!$C:$C,0))),"",INDEX('Policy Characteristics'!I:I,MATCH($C1508,'Policy Characteristics'!$C:$C,0)))</f>
        <v>% of fuel shifted</v>
      </c>
      <c r="P1508" s="254" t="str">
        <f>IF(ISBLANK(INDEX('Policy Characteristics'!J:J,MATCH($C1508,'Policy Characteristics'!$C:$C,0))),"",INDEX('Policy Characteristics'!J:J,MATCH($C1508,'Policy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08" s="254" t="str">
        <f>IF(ISBLANK(INDEX('Policy Characteristics'!K:K,MATCH($C1508,'Policy Characteristics'!$C:$C,0))),"",INDEX('Policy Characteristics'!K:K,MATCH($C1508,'Policy Characteristics'!$C:$C,0)))</f>
        <v>industry-ag-main.html#fuel-switching</v>
      </c>
      <c r="R1508" s="254" t="str">
        <f>IF(ISBLANK(INDEX('Policy Characteristics'!L:L,MATCH($C1508,'Policy Characteristics'!$C:$C,0))),"",INDEX('Policy Characteristics'!L:L,MATCH($C1508,'Policy Characteristics'!$C:$C,0)))</f>
        <v>industry-elec-and-hydrogen.html</v>
      </c>
    </row>
    <row r="1509" spans="1:18" s="2" customFormat="1" x14ac:dyDescent="0.25">
      <c r="A1509" s="254" t="str">
        <f>IF(ISBLANK(INDEX('Policy Characteristics'!A:A,MATCH($C1509,'Policy Characteristics'!$C:$C,0))),"",INDEX('Policy Characteristics'!A:A,MATCH($C1509,'Policy Characteristics'!$C:$C,0)))</f>
        <v>Industry</v>
      </c>
      <c r="B1509" s="262" t="str">
        <f>IF(ISBLANK(INDEX('Policy Characteristics'!B:B,MATCH($C1509,'Policy Characteristics'!$C:$C,0))),"",INDEX('Policy Characteristics'!B:B,MATCH($C1509,'Policy Characteristics'!$C:$C,0)))</f>
        <v>Alternative Fuel Shifting</v>
      </c>
      <c r="C1509" s="254" t="str">
        <f t="shared" si="72"/>
        <v>Fraction of Eligible Industrial Energy Use Shifted to Alternate Fuel</v>
      </c>
      <c r="D1509" s="6" t="s">
        <v>3021</v>
      </c>
      <c r="E1509" s="1" t="s">
        <v>3459</v>
      </c>
      <c r="F1509" t="s">
        <v>2985</v>
      </c>
      <c r="G1509" s="45" t="s">
        <v>3465</v>
      </c>
      <c r="H1509" s="47">
        <f t="shared" si="73"/>
        <v>1508</v>
      </c>
      <c r="I1509" s="324" t="s">
        <v>41</v>
      </c>
      <c r="J1509" s="255" t="str">
        <f>IF(ISBLANK(INDEX('Policy Characteristics'!D:D,MATCH($C1509,'Policy Characteristics'!$C:$C,0))),"",INDEX('Policy Characteristics'!D:D,MATCH($C1509,'Policy Characteristics'!$C:$C,0)))</f>
        <v>Alternate Fuel Shifting</v>
      </c>
      <c r="K1509" s="254" t="str">
        <f>IF(ISBLANK(INDEX('Policy Characteristics'!E:E,MATCH($C1509,'Policy Characteristics'!$C:$C,0))),"",INDEX('Policy Characteristics'!E:E,MATCH($C1509,'Policy Characteristics'!$C:$C,0)))</f>
        <v>indst shift to alt fuel</v>
      </c>
      <c r="L1509" s="261">
        <f>IF(ISBLANK(INDEX('Policy Characteristics'!F:F,MATCH($C1509,'Policy Characteristics'!$C:$C,0))),"",INDEX('Policy Characteristics'!F:F,MATCH($C1509,'Policy Characteristics'!$C:$C,0)))</f>
        <v>0</v>
      </c>
      <c r="M1509" s="261">
        <f>IF(ISBLANK(INDEX('Policy Characteristics'!G:G,MATCH($C1509,'Policy Characteristics'!$C:$C,0))),"",INDEX('Policy Characteristics'!G:G,MATCH($C1509,'Policy Characteristics'!$C:$C,0)))</f>
        <v>1</v>
      </c>
      <c r="N1509" s="261">
        <f>IF(ISBLANK(INDEX('Policy Characteristics'!H:H,MATCH($C1509,'Policy Characteristics'!$C:$C,0))),"",INDEX('Policy Characteristics'!H:H,MATCH($C1509,'Policy Characteristics'!$C:$C,0)))</f>
        <v>0.01</v>
      </c>
      <c r="O1509" s="254" t="str">
        <f>IF(ISBLANK(INDEX('Policy Characteristics'!I:I,MATCH($C1509,'Policy Characteristics'!$C:$C,0))),"",INDEX('Policy Characteristics'!I:I,MATCH($C1509,'Policy Characteristics'!$C:$C,0)))</f>
        <v>% of fuel shifted</v>
      </c>
      <c r="P1509" s="254" t="str">
        <f>IF(ISBLANK(INDEX('Policy Characteristics'!J:J,MATCH($C1509,'Policy Characteristics'!$C:$C,0))),"",INDEX('Policy Characteristics'!J:J,MATCH($C1509,'Policy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09" s="254" t="str">
        <f>IF(ISBLANK(INDEX('Policy Characteristics'!K:K,MATCH($C1509,'Policy Characteristics'!$C:$C,0))),"",INDEX('Policy Characteristics'!K:K,MATCH($C1509,'Policy Characteristics'!$C:$C,0)))</f>
        <v>industry-ag-main.html#fuel-switching</v>
      </c>
      <c r="R1509" s="254" t="str">
        <f>IF(ISBLANK(INDEX('Policy Characteristics'!L:L,MATCH($C1509,'Policy Characteristics'!$C:$C,0))),"",INDEX('Policy Characteristics'!L:L,MATCH($C1509,'Policy Characteristics'!$C:$C,0)))</f>
        <v>industry-elec-and-hydrogen.html</v>
      </c>
    </row>
    <row r="1510" spans="1:18" s="2" customFormat="1" x14ac:dyDescent="0.25">
      <c r="A1510" s="254" t="str">
        <f>IF(ISBLANK(INDEX('Policy Characteristics'!A:A,MATCH($C1510,'Policy Characteristics'!$C:$C,0))),"",INDEX('Policy Characteristics'!A:A,MATCH($C1510,'Policy Characteristics'!$C:$C,0)))</f>
        <v>Industry</v>
      </c>
      <c r="B1510" s="262" t="str">
        <f>IF(ISBLANK(INDEX('Policy Characteristics'!B:B,MATCH($C1510,'Policy Characteristics'!$C:$C,0))),"",INDEX('Policy Characteristics'!B:B,MATCH($C1510,'Policy Characteristics'!$C:$C,0)))</f>
        <v>Alternative Fuel Shifting</v>
      </c>
      <c r="C1510" s="254" t="str">
        <f t="shared" si="72"/>
        <v>Fraction of Eligible Industrial Energy Use Shifted to Alternate Fuel</v>
      </c>
      <c r="D1510" s="6" t="s">
        <v>3021</v>
      </c>
      <c r="E1510" s="1" t="s">
        <v>3460</v>
      </c>
      <c r="F1510" t="s">
        <v>2985</v>
      </c>
      <c r="G1510" s="45" t="s">
        <v>3466</v>
      </c>
      <c r="H1510" s="47">
        <f t="shared" si="73"/>
        <v>1509</v>
      </c>
      <c r="I1510" s="324" t="s">
        <v>41</v>
      </c>
      <c r="J1510" s="255" t="str">
        <f>IF(ISBLANK(INDEX('Policy Characteristics'!D:D,MATCH($C1510,'Policy Characteristics'!$C:$C,0))),"",INDEX('Policy Characteristics'!D:D,MATCH($C1510,'Policy Characteristics'!$C:$C,0)))</f>
        <v>Alternate Fuel Shifting</v>
      </c>
      <c r="K1510" s="254" t="str">
        <f>IF(ISBLANK(INDEX('Policy Characteristics'!E:E,MATCH($C1510,'Policy Characteristics'!$C:$C,0))),"",INDEX('Policy Characteristics'!E:E,MATCH($C1510,'Policy Characteristics'!$C:$C,0)))</f>
        <v>indst shift to alt fuel</v>
      </c>
      <c r="L1510" s="261">
        <f>IF(ISBLANK(INDEX('Policy Characteristics'!F:F,MATCH($C1510,'Policy Characteristics'!$C:$C,0))),"",INDEX('Policy Characteristics'!F:F,MATCH($C1510,'Policy Characteristics'!$C:$C,0)))</f>
        <v>0</v>
      </c>
      <c r="M1510" s="261">
        <f>IF(ISBLANK(INDEX('Policy Characteristics'!G:G,MATCH($C1510,'Policy Characteristics'!$C:$C,0))),"",INDEX('Policy Characteristics'!G:G,MATCH($C1510,'Policy Characteristics'!$C:$C,0)))</f>
        <v>1</v>
      </c>
      <c r="N1510" s="261">
        <f>IF(ISBLANK(INDEX('Policy Characteristics'!H:H,MATCH($C1510,'Policy Characteristics'!$C:$C,0))),"",INDEX('Policy Characteristics'!H:H,MATCH($C1510,'Policy Characteristics'!$C:$C,0)))</f>
        <v>0.01</v>
      </c>
      <c r="O1510" s="254" t="str">
        <f>IF(ISBLANK(INDEX('Policy Characteristics'!I:I,MATCH($C1510,'Policy Characteristics'!$C:$C,0))),"",INDEX('Policy Characteristics'!I:I,MATCH($C1510,'Policy Characteristics'!$C:$C,0)))</f>
        <v>% of fuel shifted</v>
      </c>
      <c r="P1510" s="254" t="str">
        <f>IF(ISBLANK(INDEX('Policy Characteristics'!J:J,MATCH($C1510,'Policy Characteristics'!$C:$C,0))),"",INDEX('Policy Characteristics'!J:J,MATCH($C1510,'Policy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10" s="254" t="str">
        <f>IF(ISBLANK(INDEX('Policy Characteristics'!K:K,MATCH($C1510,'Policy Characteristics'!$C:$C,0))),"",INDEX('Policy Characteristics'!K:K,MATCH($C1510,'Policy Characteristics'!$C:$C,0)))</f>
        <v>industry-ag-main.html#fuel-switching</v>
      </c>
      <c r="R1510" s="254" t="str">
        <f>IF(ISBLANK(INDEX('Policy Characteristics'!L:L,MATCH($C1510,'Policy Characteristics'!$C:$C,0))),"",INDEX('Policy Characteristics'!L:L,MATCH($C1510,'Policy Characteristics'!$C:$C,0)))</f>
        <v>industry-elec-and-hydrogen.html</v>
      </c>
    </row>
    <row r="1511" spans="1:18" s="2" customFormat="1" x14ac:dyDescent="0.25">
      <c r="A1511" s="254" t="str">
        <f>IF(ISBLANK(INDEX('Policy Characteristics'!A:A,MATCH($C1511,'Policy Characteristics'!$C:$C,0))),"",INDEX('Policy Characteristics'!A:A,MATCH($C1511,'Policy Characteristics'!$C:$C,0)))</f>
        <v>Industry</v>
      </c>
      <c r="B1511" s="262" t="str">
        <f>IF(ISBLANK(INDEX('Policy Characteristics'!B:B,MATCH($C1511,'Policy Characteristics'!$C:$C,0))),"",INDEX('Policy Characteristics'!B:B,MATCH($C1511,'Policy Characteristics'!$C:$C,0)))</f>
        <v>Alternative Fuel Shifting</v>
      </c>
      <c r="C1511" s="254" t="str">
        <f t="shared" si="72"/>
        <v>Fraction of Eligible Industrial Energy Use Shifted to Alternate Fuel</v>
      </c>
      <c r="D1511" s="6" t="s">
        <v>3021</v>
      </c>
      <c r="E1511" s="1" t="s">
        <v>3461</v>
      </c>
      <c r="F1511" t="s">
        <v>2985</v>
      </c>
      <c r="G1511" s="45" t="s">
        <v>3467</v>
      </c>
      <c r="H1511" s="47">
        <f t="shared" si="73"/>
        <v>1510</v>
      </c>
      <c r="I1511" s="324" t="s">
        <v>41</v>
      </c>
      <c r="J1511" s="255" t="str">
        <f>IF(ISBLANK(INDEX('Policy Characteristics'!D:D,MATCH($C1511,'Policy Characteristics'!$C:$C,0))),"",INDEX('Policy Characteristics'!D:D,MATCH($C1511,'Policy Characteristics'!$C:$C,0)))</f>
        <v>Alternate Fuel Shifting</v>
      </c>
      <c r="K1511" s="254" t="str">
        <f>IF(ISBLANK(INDEX('Policy Characteristics'!E:E,MATCH($C1511,'Policy Characteristics'!$C:$C,0))),"",INDEX('Policy Characteristics'!E:E,MATCH($C1511,'Policy Characteristics'!$C:$C,0)))</f>
        <v>indst shift to alt fuel</v>
      </c>
      <c r="L1511" s="261">
        <f>IF(ISBLANK(INDEX('Policy Characteristics'!F:F,MATCH($C1511,'Policy Characteristics'!$C:$C,0))),"",INDEX('Policy Characteristics'!F:F,MATCH($C1511,'Policy Characteristics'!$C:$C,0)))</f>
        <v>0</v>
      </c>
      <c r="M1511" s="261">
        <f>IF(ISBLANK(INDEX('Policy Characteristics'!G:G,MATCH($C1511,'Policy Characteristics'!$C:$C,0))),"",INDEX('Policy Characteristics'!G:G,MATCH($C1511,'Policy Characteristics'!$C:$C,0)))</f>
        <v>1</v>
      </c>
      <c r="N1511" s="261">
        <f>IF(ISBLANK(INDEX('Policy Characteristics'!H:H,MATCH($C1511,'Policy Characteristics'!$C:$C,0))),"",INDEX('Policy Characteristics'!H:H,MATCH($C1511,'Policy Characteristics'!$C:$C,0)))</f>
        <v>0.01</v>
      </c>
      <c r="O1511" s="254" t="str">
        <f>IF(ISBLANK(INDEX('Policy Characteristics'!I:I,MATCH($C1511,'Policy Characteristics'!$C:$C,0))),"",INDEX('Policy Characteristics'!I:I,MATCH($C1511,'Policy Characteristics'!$C:$C,0)))</f>
        <v>% of fuel shifted</v>
      </c>
      <c r="P1511" s="254" t="str">
        <f>IF(ISBLANK(INDEX('Policy Characteristics'!J:J,MATCH($C1511,'Policy Characteristics'!$C:$C,0))),"",INDEX('Policy Characteristics'!J:J,MATCH($C1511,'Policy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11" s="254" t="str">
        <f>IF(ISBLANK(INDEX('Policy Characteristics'!K:K,MATCH($C1511,'Policy Characteristics'!$C:$C,0))),"",INDEX('Policy Characteristics'!K:K,MATCH($C1511,'Policy Characteristics'!$C:$C,0)))</f>
        <v>industry-ag-main.html#fuel-switching</v>
      </c>
      <c r="R1511" s="254" t="str">
        <f>IF(ISBLANK(INDEX('Policy Characteristics'!L:L,MATCH($C1511,'Policy Characteristics'!$C:$C,0))),"",INDEX('Policy Characteristics'!L:L,MATCH($C1511,'Policy Characteristics'!$C:$C,0)))</f>
        <v>industry-elec-and-hydrogen.html</v>
      </c>
    </row>
    <row r="1512" spans="1:18" s="2" customFormat="1" x14ac:dyDescent="0.25">
      <c r="A1512" s="254" t="str">
        <f>IF(ISBLANK(INDEX('Policy Characteristics'!A:A,MATCH($C1512,'Policy Characteristics'!$C:$C,0))),"",INDEX('Policy Characteristics'!A:A,MATCH($C1512,'Policy Characteristics'!$C:$C,0)))</f>
        <v>Industry</v>
      </c>
      <c r="B1512" s="262" t="str">
        <f>IF(ISBLANK(INDEX('Policy Characteristics'!B:B,MATCH($C1512,'Policy Characteristics'!$C:$C,0))),"",INDEX('Policy Characteristics'!B:B,MATCH($C1512,'Policy Characteristics'!$C:$C,0)))</f>
        <v>Alternative Fuel Shifting</v>
      </c>
      <c r="C1512" s="254" t="str">
        <f t="shared" si="72"/>
        <v>Fraction of Eligible Industrial Energy Use Shifted to Alternate Fuel</v>
      </c>
      <c r="D1512" s="6" t="s">
        <v>3021</v>
      </c>
      <c r="E1512" s="1" t="s">
        <v>3462</v>
      </c>
      <c r="F1512" t="s">
        <v>2985</v>
      </c>
      <c r="G1512" s="45" t="s">
        <v>3468</v>
      </c>
      <c r="H1512" s="47">
        <f t="shared" si="73"/>
        <v>1511</v>
      </c>
      <c r="I1512" s="324" t="s">
        <v>40</v>
      </c>
      <c r="J1512" s="255" t="str">
        <f>IF(ISBLANK(INDEX('Policy Characteristics'!D:D,MATCH($C1512,'Policy Characteristics'!$C:$C,0))),"",INDEX('Policy Characteristics'!D:D,MATCH($C1512,'Policy Characteristics'!$C:$C,0)))</f>
        <v>Alternate Fuel Shifting</v>
      </c>
      <c r="K1512" s="254" t="str">
        <f>IF(ISBLANK(INDEX('Policy Characteristics'!E:E,MATCH($C1512,'Policy Characteristics'!$C:$C,0))),"",INDEX('Policy Characteristics'!E:E,MATCH($C1512,'Policy Characteristics'!$C:$C,0)))</f>
        <v>indst shift to alt fuel</v>
      </c>
      <c r="L1512" s="261">
        <f>IF(ISBLANK(INDEX('Policy Characteristics'!F:F,MATCH($C1512,'Policy Characteristics'!$C:$C,0))),"",INDEX('Policy Characteristics'!F:F,MATCH($C1512,'Policy Characteristics'!$C:$C,0)))</f>
        <v>0</v>
      </c>
      <c r="M1512" s="261">
        <f>IF(ISBLANK(INDEX('Policy Characteristics'!G:G,MATCH($C1512,'Policy Characteristics'!$C:$C,0))),"",INDEX('Policy Characteristics'!G:G,MATCH($C1512,'Policy Characteristics'!$C:$C,0)))</f>
        <v>1</v>
      </c>
      <c r="N1512" s="261">
        <f>IF(ISBLANK(INDEX('Policy Characteristics'!H:H,MATCH($C1512,'Policy Characteristics'!$C:$C,0))),"",INDEX('Policy Characteristics'!H:H,MATCH($C1512,'Policy Characteristics'!$C:$C,0)))</f>
        <v>0.01</v>
      </c>
      <c r="O1512" s="254" t="str">
        <f>IF(ISBLANK(INDEX('Policy Characteristics'!I:I,MATCH($C1512,'Policy Characteristics'!$C:$C,0))),"",INDEX('Policy Characteristics'!I:I,MATCH($C1512,'Policy Characteristics'!$C:$C,0)))</f>
        <v>% of fuel shifted</v>
      </c>
      <c r="P1512" s="254" t="str">
        <f>IF(ISBLANK(INDEX('Policy Characteristics'!J:J,MATCH($C1512,'Policy Characteristics'!$C:$C,0))),"",INDEX('Policy Characteristics'!J:J,MATCH($C1512,'Policy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12" s="254" t="str">
        <f>IF(ISBLANK(INDEX('Policy Characteristics'!K:K,MATCH($C1512,'Policy Characteristics'!$C:$C,0))),"",INDEX('Policy Characteristics'!K:K,MATCH($C1512,'Policy Characteristics'!$C:$C,0)))</f>
        <v>industry-ag-main.html#fuel-switching</v>
      </c>
      <c r="R1512" s="254" t="str">
        <f>IF(ISBLANK(INDEX('Policy Characteristics'!L:L,MATCH($C1512,'Policy Characteristics'!$C:$C,0))),"",INDEX('Policy Characteristics'!L:L,MATCH($C1512,'Policy Characteristics'!$C:$C,0)))</f>
        <v>industry-elec-and-hydrogen.html</v>
      </c>
    </row>
    <row r="1513" spans="1:18" s="2" customFormat="1" x14ac:dyDescent="0.25">
      <c r="A1513" s="254" t="str">
        <f>IF(ISBLANK(INDEX('Policy Characteristics'!A:A,MATCH($C1513,'Policy Characteristics'!$C:$C,0))),"",INDEX('Policy Characteristics'!A:A,MATCH($C1513,'Policy Characteristics'!$C:$C,0)))</f>
        <v>Industry</v>
      </c>
      <c r="B1513" s="262" t="str">
        <f>IF(ISBLANK(INDEX('Policy Characteristics'!B:B,MATCH($C1513,'Policy Characteristics'!$C:$C,0))),"",INDEX('Policy Characteristics'!B:B,MATCH($C1513,'Policy Characteristics'!$C:$C,0)))</f>
        <v>Alternative Fuel Shifting</v>
      </c>
      <c r="C1513" s="254" t="str">
        <f t="shared" si="72"/>
        <v>Fraction of Eligible Industrial Energy Use Shifted to Alternate Fuel</v>
      </c>
      <c r="D1513" s="6" t="s">
        <v>3021</v>
      </c>
      <c r="E1513" s="1" t="s">
        <v>3463</v>
      </c>
      <c r="F1513" t="s">
        <v>2985</v>
      </c>
      <c r="G1513" s="45" t="s">
        <v>3469</v>
      </c>
      <c r="H1513" s="47">
        <f t="shared" si="73"/>
        <v>1512</v>
      </c>
      <c r="I1513" s="324" t="s">
        <v>41</v>
      </c>
      <c r="J1513" s="255" t="str">
        <f>IF(ISBLANK(INDEX('Policy Characteristics'!D:D,MATCH($C1513,'Policy Characteristics'!$C:$C,0))),"",INDEX('Policy Characteristics'!D:D,MATCH($C1513,'Policy Characteristics'!$C:$C,0)))</f>
        <v>Alternate Fuel Shifting</v>
      </c>
      <c r="K1513" s="254" t="str">
        <f>IF(ISBLANK(INDEX('Policy Characteristics'!E:E,MATCH($C1513,'Policy Characteristics'!$C:$C,0))),"",INDEX('Policy Characteristics'!E:E,MATCH($C1513,'Policy Characteristics'!$C:$C,0)))</f>
        <v>indst shift to alt fuel</v>
      </c>
      <c r="L1513" s="261">
        <f>IF(ISBLANK(INDEX('Policy Characteristics'!F:F,MATCH($C1513,'Policy Characteristics'!$C:$C,0))),"",INDEX('Policy Characteristics'!F:F,MATCH($C1513,'Policy Characteristics'!$C:$C,0)))</f>
        <v>0</v>
      </c>
      <c r="M1513" s="261">
        <f>IF(ISBLANK(INDEX('Policy Characteristics'!G:G,MATCH($C1513,'Policy Characteristics'!$C:$C,0))),"",INDEX('Policy Characteristics'!G:G,MATCH($C1513,'Policy Characteristics'!$C:$C,0)))</f>
        <v>1</v>
      </c>
      <c r="N1513" s="261">
        <f>IF(ISBLANK(INDEX('Policy Characteristics'!H:H,MATCH($C1513,'Policy Characteristics'!$C:$C,0))),"",INDEX('Policy Characteristics'!H:H,MATCH($C1513,'Policy Characteristics'!$C:$C,0)))</f>
        <v>0.01</v>
      </c>
      <c r="O1513" s="254" t="str">
        <f>IF(ISBLANK(INDEX('Policy Characteristics'!I:I,MATCH($C1513,'Policy Characteristics'!$C:$C,0))),"",INDEX('Policy Characteristics'!I:I,MATCH($C1513,'Policy Characteristics'!$C:$C,0)))</f>
        <v>% of fuel shifted</v>
      </c>
      <c r="P1513" s="254" t="str">
        <f>IF(ISBLANK(INDEX('Policy Characteristics'!J:J,MATCH($C1513,'Policy Characteristics'!$C:$C,0))),"",INDEX('Policy Characteristics'!J:J,MATCH($C1513,'Policy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13" s="254" t="str">
        <f>IF(ISBLANK(INDEX('Policy Characteristics'!K:K,MATCH($C1513,'Policy Characteristics'!$C:$C,0))),"",INDEX('Policy Characteristics'!K:K,MATCH($C1513,'Policy Characteristics'!$C:$C,0)))</f>
        <v>industry-ag-main.html#fuel-switching</v>
      </c>
      <c r="R1513" s="254" t="str">
        <f>IF(ISBLANK(INDEX('Policy Characteristics'!L:L,MATCH($C1513,'Policy Characteristics'!$C:$C,0))),"",INDEX('Policy Characteristics'!L:L,MATCH($C1513,'Policy Characteristics'!$C:$C,0)))</f>
        <v>industry-elec-and-hydrogen.html</v>
      </c>
    </row>
    <row r="1514" spans="1:18" s="2" customFormat="1" x14ac:dyDescent="0.25">
      <c r="A1514" s="254" t="str">
        <f>IF(ISBLANK(INDEX('Policy Characteristics'!A:A,MATCH($C1514,'Policy Characteristics'!$C:$C,0))),"",INDEX('Policy Characteristics'!A:A,MATCH($C1514,'Policy Characteristics'!$C:$C,0)))</f>
        <v>Industry</v>
      </c>
      <c r="B1514" s="262" t="str">
        <f>IF(ISBLANK(INDEX('Policy Characteristics'!B:B,MATCH($C1514,'Policy Characteristics'!$C:$C,0))),"",INDEX('Policy Characteristics'!B:B,MATCH($C1514,'Policy Characteristics'!$C:$C,0)))</f>
        <v>Alternative Fuel Shifting</v>
      </c>
      <c r="C1514" s="254" t="str">
        <f t="shared" si="72"/>
        <v>Fraction of Eligible Industrial Energy Use Shifted to Alternate Fuel</v>
      </c>
      <c r="D1514" s="6" t="s">
        <v>3021</v>
      </c>
      <c r="E1514" s="1" t="s">
        <v>3464</v>
      </c>
      <c r="F1514" t="s">
        <v>2985</v>
      </c>
      <c r="G1514" s="45" t="s">
        <v>3470</v>
      </c>
      <c r="H1514" s="47">
        <f t="shared" si="73"/>
        <v>1513</v>
      </c>
      <c r="I1514" s="324" t="s">
        <v>41</v>
      </c>
      <c r="J1514" s="255" t="str">
        <f>IF(ISBLANK(INDEX('Policy Characteristics'!D:D,MATCH($C1514,'Policy Characteristics'!$C:$C,0))),"",INDEX('Policy Characteristics'!D:D,MATCH($C1514,'Policy Characteristics'!$C:$C,0)))</f>
        <v>Alternate Fuel Shifting</v>
      </c>
      <c r="K1514" s="254" t="str">
        <f>IF(ISBLANK(INDEX('Policy Characteristics'!E:E,MATCH($C1514,'Policy Characteristics'!$C:$C,0))),"",INDEX('Policy Characteristics'!E:E,MATCH($C1514,'Policy Characteristics'!$C:$C,0)))</f>
        <v>indst shift to alt fuel</v>
      </c>
      <c r="L1514" s="261">
        <f>IF(ISBLANK(INDEX('Policy Characteristics'!F:F,MATCH($C1514,'Policy Characteristics'!$C:$C,0))),"",INDEX('Policy Characteristics'!F:F,MATCH($C1514,'Policy Characteristics'!$C:$C,0)))</f>
        <v>0</v>
      </c>
      <c r="M1514" s="261">
        <f>IF(ISBLANK(INDEX('Policy Characteristics'!G:G,MATCH($C1514,'Policy Characteristics'!$C:$C,0))),"",INDEX('Policy Characteristics'!G:G,MATCH($C1514,'Policy Characteristics'!$C:$C,0)))</f>
        <v>1</v>
      </c>
      <c r="N1514" s="261">
        <f>IF(ISBLANK(INDEX('Policy Characteristics'!H:H,MATCH($C1514,'Policy Characteristics'!$C:$C,0))),"",INDEX('Policy Characteristics'!H:H,MATCH($C1514,'Policy Characteristics'!$C:$C,0)))</f>
        <v>0.01</v>
      </c>
      <c r="O1514" s="254" t="str">
        <f>IF(ISBLANK(INDEX('Policy Characteristics'!I:I,MATCH($C1514,'Policy Characteristics'!$C:$C,0))),"",INDEX('Policy Characteristics'!I:I,MATCH($C1514,'Policy Characteristics'!$C:$C,0)))</f>
        <v>% of fuel shifted</v>
      </c>
      <c r="P1514" s="254" t="str">
        <f>IF(ISBLANK(INDEX('Policy Characteristics'!J:J,MATCH($C1514,'Policy Characteristics'!$C:$C,0))),"",INDEX('Policy Characteristics'!J:J,MATCH($C1514,'Policy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14" s="254" t="str">
        <f>IF(ISBLANK(INDEX('Policy Characteristics'!K:K,MATCH($C1514,'Policy Characteristics'!$C:$C,0))),"",INDEX('Policy Characteristics'!K:K,MATCH($C1514,'Policy Characteristics'!$C:$C,0)))</f>
        <v>industry-ag-main.html#fuel-switching</v>
      </c>
      <c r="R1514" s="254" t="str">
        <f>IF(ISBLANK(INDEX('Policy Characteristics'!L:L,MATCH($C1514,'Policy Characteristics'!$C:$C,0))),"",INDEX('Policy Characteristics'!L:L,MATCH($C1514,'Policy Characteristics'!$C:$C,0)))</f>
        <v>industry-elec-and-hydrogen.html</v>
      </c>
    </row>
    <row r="1515" spans="1:18" s="2" customFormat="1" x14ac:dyDescent="0.25">
      <c r="A1515" s="254" t="str">
        <f>IF(ISBLANK(INDEX('Policy Characteristics'!A:A,MATCH($C1515,'Policy Characteristics'!$C:$C,0))),"",INDEX('Policy Characteristics'!A:A,MATCH($C1515,'Policy Characteristics'!$C:$C,0)))</f>
        <v>Industry</v>
      </c>
      <c r="B1515" s="262" t="str">
        <f>IF(ISBLANK(INDEX('Policy Characteristics'!B:B,MATCH($C1515,'Policy Characteristics'!$C:$C,0))),"",INDEX('Policy Characteristics'!B:B,MATCH($C1515,'Policy Characteristics'!$C:$C,0)))</f>
        <v>Alternative Fuel Shifting</v>
      </c>
      <c r="C1515" s="254" t="str">
        <f t="shared" ref="C1515:C1578" si="74">C$1449</f>
        <v>Fraction of Eligible Industrial Energy Use Shifted to Alternate Fuel</v>
      </c>
      <c r="D1515" s="6" t="s">
        <v>3021</v>
      </c>
      <c r="E1515" s="1" t="s">
        <v>3570</v>
      </c>
      <c r="F1515" t="s">
        <v>2985</v>
      </c>
      <c r="G1515" s="45" t="s">
        <v>3471</v>
      </c>
      <c r="H1515" s="47">
        <f t="shared" si="73"/>
        <v>1514</v>
      </c>
      <c r="I1515" s="324" t="s">
        <v>41</v>
      </c>
      <c r="J1515" s="255" t="str">
        <f>IF(ISBLANK(INDEX('Policy Characteristics'!D:D,MATCH($C1515,'Policy Characteristics'!$C:$C,0))),"",INDEX('Policy Characteristics'!D:D,MATCH($C1515,'Policy Characteristics'!$C:$C,0)))</f>
        <v>Alternate Fuel Shifting</v>
      </c>
      <c r="K1515" s="254" t="str">
        <f>IF(ISBLANK(INDEX('Policy Characteristics'!E:E,MATCH($C1515,'Policy Characteristics'!$C:$C,0))),"",INDEX('Policy Characteristics'!E:E,MATCH($C1515,'Policy Characteristics'!$C:$C,0)))</f>
        <v>indst shift to alt fuel</v>
      </c>
      <c r="L1515" s="261">
        <f>IF(ISBLANK(INDEX('Policy Characteristics'!F:F,MATCH($C1515,'Policy Characteristics'!$C:$C,0))),"",INDEX('Policy Characteristics'!F:F,MATCH($C1515,'Policy Characteristics'!$C:$C,0)))</f>
        <v>0</v>
      </c>
      <c r="M1515" s="261">
        <f>IF(ISBLANK(INDEX('Policy Characteristics'!G:G,MATCH($C1515,'Policy Characteristics'!$C:$C,0))),"",INDEX('Policy Characteristics'!G:G,MATCH($C1515,'Policy Characteristics'!$C:$C,0)))</f>
        <v>1</v>
      </c>
      <c r="N1515" s="261">
        <f>IF(ISBLANK(INDEX('Policy Characteristics'!H:H,MATCH($C1515,'Policy Characteristics'!$C:$C,0))),"",INDEX('Policy Characteristics'!H:H,MATCH($C1515,'Policy Characteristics'!$C:$C,0)))</f>
        <v>0.01</v>
      </c>
      <c r="O1515" s="254" t="str">
        <f>IF(ISBLANK(INDEX('Policy Characteristics'!I:I,MATCH($C1515,'Policy Characteristics'!$C:$C,0))),"",INDEX('Policy Characteristics'!I:I,MATCH($C1515,'Policy Characteristics'!$C:$C,0)))</f>
        <v>% of fuel shifted</v>
      </c>
      <c r="P1515" s="254" t="str">
        <f>IF(ISBLANK(INDEX('Policy Characteristics'!J:J,MATCH($C1515,'Policy Characteristics'!$C:$C,0))),"",INDEX('Policy Characteristics'!J:J,MATCH($C1515,'Policy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15" s="254" t="str">
        <f>IF(ISBLANK(INDEX('Policy Characteristics'!K:K,MATCH($C1515,'Policy Characteristics'!$C:$C,0))),"",INDEX('Policy Characteristics'!K:K,MATCH($C1515,'Policy Characteristics'!$C:$C,0)))</f>
        <v>industry-ag-main.html#fuel-switching</v>
      </c>
      <c r="R1515" s="254" t="str">
        <f>IF(ISBLANK(INDEX('Policy Characteristics'!L:L,MATCH($C1515,'Policy Characteristics'!$C:$C,0))),"",INDEX('Policy Characteristics'!L:L,MATCH($C1515,'Policy Characteristics'!$C:$C,0)))</f>
        <v>industry-elec-and-hydrogen.html</v>
      </c>
    </row>
    <row r="1516" spans="1:18" s="2" customFormat="1" x14ac:dyDescent="0.25">
      <c r="A1516" s="254" t="str">
        <f>IF(ISBLANK(INDEX('Policy Characteristics'!A:A,MATCH($C1516,'Policy Characteristics'!$C:$C,0))),"",INDEX('Policy Characteristics'!A:A,MATCH($C1516,'Policy Characteristics'!$C:$C,0)))</f>
        <v>Industry</v>
      </c>
      <c r="B1516" s="262" t="str">
        <f>IF(ISBLANK(INDEX('Policy Characteristics'!B:B,MATCH($C1516,'Policy Characteristics'!$C:$C,0))),"",INDEX('Policy Characteristics'!B:B,MATCH($C1516,'Policy Characteristics'!$C:$C,0)))</f>
        <v>Alternative Fuel Shifting</v>
      </c>
      <c r="C1516" s="254" t="str">
        <f t="shared" si="74"/>
        <v>Fraction of Eligible Industrial Energy Use Shifted to Alternate Fuel</v>
      </c>
      <c r="D1516" s="6" t="s">
        <v>3021</v>
      </c>
      <c r="E1516" s="1" t="s">
        <v>3915</v>
      </c>
      <c r="F1516" t="s">
        <v>2985</v>
      </c>
      <c r="G1516" s="45" t="s">
        <v>3891</v>
      </c>
      <c r="H1516" s="47">
        <f t="shared" si="73"/>
        <v>1515</v>
      </c>
      <c r="I1516" s="324" t="s">
        <v>41</v>
      </c>
      <c r="J1516" s="255" t="str">
        <f>IF(ISBLANK(INDEX('Policy Characteristics'!D:D,MATCH($C1516,'Policy Characteristics'!$C:$C,0))),"",INDEX('Policy Characteristics'!D:D,MATCH($C1516,'Policy Characteristics'!$C:$C,0)))</f>
        <v>Alternate Fuel Shifting</v>
      </c>
      <c r="K1516" s="254" t="str">
        <f>IF(ISBLANK(INDEX('Policy Characteristics'!E:E,MATCH($C1516,'Policy Characteristics'!$C:$C,0))),"",INDEX('Policy Characteristics'!E:E,MATCH($C1516,'Policy Characteristics'!$C:$C,0)))</f>
        <v>indst shift to alt fuel</v>
      </c>
      <c r="L1516" s="261">
        <f>IF(ISBLANK(INDEX('Policy Characteristics'!F:F,MATCH($C1516,'Policy Characteristics'!$C:$C,0))),"",INDEX('Policy Characteristics'!F:F,MATCH($C1516,'Policy Characteristics'!$C:$C,0)))</f>
        <v>0</v>
      </c>
      <c r="M1516" s="261">
        <f>IF(ISBLANK(INDEX('Policy Characteristics'!G:G,MATCH($C1516,'Policy Characteristics'!$C:$C,0))),"",INDEX('Policy Characteristics'!G:G,MATCH($C1516,'Policy Characteristics'!$C:$C,0)))</f>
        <v>1</v>
      </c>
      <c r="N1516" s="261">
        <f>IF(ISBLANK(INDEX('Policy Characteristics'!H:H,MATCH($C1516,'Policy Characteristics'!$C:$C,0))),"",INDEX('Policy Characteristics'!H:H,MATCH($C1516,'Policy Characteristics'!$C:$C,0)))</f>
        <v>0.01</v>
      </c>
      <c r="O1516" s="254" t="str">
        <f>IF(ISBLANK(INDEX('Policy Characteristics'!I:I,MATCH($C1516,'Policy Characteristics'!$C:$C,0))),"",INDEX('Policy Characteristics'!I:I,MATCH($C1516,'Policy Characteristics'!$C:$C,0)))</f>
        <v>% of fuel shifted</v>
      </c>
      <c r="P1516" s="254" t="str">
        <f>IF(ISBLANK(INDEX('Policy Characteristics'!J:J,MATCH($C1516,'Policy Characteristics'!$C:$C,0))),"",INDEX('Policy Characteristics'!J:J,MATCH($C1516,'Policy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16" s="254" t="str">
        <f>IF(ISBLANK(INDEX('Policy Characteristics'!K:K,MATCH($C1516,'Policy Characteristics'!$C:$C,0))),"",INDEX('Policy Characteristics'!K:K,MATCH($C1516,'Policy Characteristics'!$C:$C,0)))</f>
        <v>industry-ag-main.html#fuel-switching</v>
      </c>
      <c r="R1516" s="254" t="str">
        <f>IF(ISBLANK(INDEX('Policy Characteristics'!L:L,MATCH($C1516,'Policy Characteristics'!$C:$C,0))),"",INDEX('Policy Characteristics'!L:L,MATCH($C1516,'Policy Characteristics'!$C:$C,0)))</f>
        <v>industry-elec-and-hydrogen.html</v>
      </c>
    </row>
    <row r="1517" spans="1:18" s="2" customFormat="1" x14ac:dyDescent="0.25">
      <c r="A1517" s="254" t="str">
        <f>IF(ISBLANK(INDEX('Policy Characteristics'!A:A,MATCH($C1517,'Policy Characteristics'!$C:$C,0))),"",INDEX('Policy Characteristics'!A:A,MATCH($C1517,'Policy Characteristics'!$C:$C,0)))</f>
        <v>Industry</v>
      </c>
      <c r="B1517" s="262" t="str">
        <f>IF(ISBLANK(INDEX('Policy Characteristics'!B:B,MATCH($C1517,'Policy Characteristics'!$C:$C,0))),"",INDEX('Policy Characteristics'!B:B,MATCH($C1517,'Policy Characteristics'!$C:$C,0)))</f>
        <v>Alternative Fuel Shifting</v>
      </c>
      <c r="C1517" s="254" t="str">
        <f t="shared" si="74"/>
        <v>Fraction of Eligible Industrial Energy Use Shifted to Alternate Fuel</v>
      </c>
      <c r="D1517" s="6" t="s">
        <v>3021</v>
      </c>
      <c r="E1517" s="1" t="s">
        <v>3916</v>
      </c>
      <c r="F1517" t="s">
        <v>2985</v>
      </c>
      <c r="G1517" s="45" t="s">
        <v>3890</v>
      </c>
      <c r="H1517" s="47">
        <f t="shared" si="73"/>
        <v>1516</v>
      </c>
      <c r="I1517" s="324" t="s">
        <v>41</v>
      </c>
      <c r="J1517" s="255" t="str">
        <f>IF(ISBLANK(INDEX('Policy Characteristics'!D:D,MATCH($C1517,'Policy Characteristics'!$C:$C,0))),"",INDEX('Policy Characteristics'!D:D,MATCH($C1517,'Policy Characteristics'!$C:$C,0)))</f>
        <v>Alternate Fuel Shifting</v>
      </c>
      <c r="K1517" s="254" t="str">
        <f>IF(ISBLANK(INDEX('Policy Characteristics'!E:E,MATCH($C1517,'Policy Characteristics'!$C:$C,0))),"",INDEX('Policy Characteristics'!E:E,MATCH($C1517,'Policy Characteristics'!$C:$C,0)))</f>
        <v>indst shift to alt fuel</v>
      </c>
      <c r="L1517" s="261">
        <f>IF(ISBLANK(INDEX('Policy Characteristics'!F:F,MATCH($C1517,'Policy Characteristics'!$C:$C,0))),"",INDEX('Policy Characteristics'!F:F,MATCH($C1517,'Policy Characteristics'!$C:$C,0)))</f>
        <v>0</v>
      </c>
      <c r="M1517" s="261">
        <f>IF(ISBLANK(INDEX('Policy Characteristics'!G:G,MATCH($C1517,'Policy Characteristics'!$C:$C,0))),"",INDEX('Policy Characteristics'!G:G,MATCH($C1517,'Policy Characteristics'!$C:$C,0)))</f>
        <v>1</v>
      </c>
      <c r="N1517" s="261">
        <f>IF(ISBLANK(INDEX('Policy Characteristics'!H:H,MATCH($C1517,'Policy Characteristics'!$C:$C,0))),"",INDEX('Policy Characteristics'!H:H,MATCH($C1517,'Policy Characteristics'!$C:$C,0)))</f>
        <v>0.01</v>
      </c>
      <c r="O1517" s="254" t="str">
        <f>IF(ISBLANK(INDEX('Policy Characteristics'!I:I,MATCH($C1517,'Policy Characteristics'!$C:$C,0))),"",INDEX('Policy Characteristics'!I:I,MATCH($C1517,'Policy Characteristics'!$C:$C,0)))</f>
        <v>% of fuel shifted</v>
      </c>
      <c r="P1517" s="254" t="str">
        <f>IF(ISBLANK(INDEX('Policy Characteristics'!J:J,MATCH($C1517,'Policy Characteristics'!$C:$C,0))),"",INDEX('Policy Characteristics'!J:J,MATCH($C1517,'Policy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17" s="254" t="str">
        <f>IF(ISBLANK(INDEX('Policy Characteristics'!K:K,MATCH($C1517,'Policy Characteristics'!$C:$C,0))),"",INDEX('Policy Characteristics'!K:K,MATCH($C1517,'Policy Characteristics'!$C:$C,0)))</f>
        <v>industry-ag-main.html#fuel-switching</v>
      </c>
      <c r="R1517" s="254" t="str">
        <f>IF(ISBLANK(INDEX('Policy Characteristics'!L:L,MATCH($C1517,'Policy Characteristics'!$C:$C,0))),"",INDEX('Policy Characteristics'!L:L,MATCH($C1517,'Policy Characteristics'!$C:$C,0)))</f>
        <v>industry-elec-and-hydrogen.html</v>
      </c>
    </row>
    <row r="1518" spans="1:18" s="2" customFormat="1" x14ac:dyDescent="0.25">
      <c r="A1518" s="254" t="str">
        <f>IF(ISBLANK(INDEX('Policy Characteristics'!A:A,MATCH($C1518,'Policy Characteristics'!$C:$C,0))),"",INDEX('Policy Characteristics'!A:A,MATCH($C1518,'Policy Characteristics'!$C:$C,0)))</f>
        <v>Industry</v>
      </c>
      <c r="B1518" s="262" t="str">
        <f>IF(ISBLANK(INDEX('Policy Characteristics'!B:B,MATCH($C1518,'Policy Characteristics'!$C:$C,0))),"",INDEX('Policy Characteristics'!B:B,MATCH($C1518,'Policy Characteristics'!$C:$C,0)))</f>
        <v>Alternative Fuel Shifting</v>
      </c>
      <c r="C1518" s="254" t="str">
        <f t="shared" si="74"/>
        <v>Fraction of Eligible Industrial Energy Use Shifted to Alternate Fuel</v>
      </c>
      <c r="D1518" s="6" t="s">
        <v>3021</v>
      </c>
      <c r="E1518" s="1" t="s">
        <v>3917</v>
      </c>
      <c r="F1518" t="s">
        <v>2985</v>
      </c>
      <c r="G1518" s="45" t="s">
        <v>3892</v>
      </c>
      <c r="H1518" s="47">
        <f t="shared" si="73"/>
        <v>1517</v>
      </c>
      <c r="I1518" s="324" t="s">
        <v>41</v>
      </c>
      <c r="J1518" s="255" t="str">
        <f>IF(ISBLANK(INDEX('Policy Characteristics'!D:D,MATCH($C1518,'Policy Characteristics'!$C:$C,0))),"",INDEX('Policy Characteristics'!D:D,MATCH($C1518,'Policy Characteristics'!$C:$C,0)))</f>
        <v>Alternate Fuel Shifting</v>
      </c>
      <c r="K1518" s="254" t="str">
        <f>IF(ISBLANK(INDEX('Policy Characteristics'!E:E,MATCH($C1518,'Policy Characteristics'!$C:$C,0))),"",INDEX('Policy Characteristics'!E:E,MATCH($C1518,'Policy Characteristics'!$C:$C,0)))</f>
        <v>indst shift to alt fuel</v>
      </c>
      <c r="L1518" s="261">
        <f>IF(ISBLANK(INDEX('Policy Characteristics'!F:F,MATCH($C1518,'Policy Characteristics'!$C:$C,0))),"",INDEX('Policy Characteristics'!F:F,MATCH($C1518,'Policy Characteristics'!$C:$C,0)))</f>
        <v>0</v>
      </c>
      <c r="M1518" s="261">
        <f>IF(ISBLANK(INDEX('Policy Characteristics'!G:G,MATCH($C1518,'Policy Characteristics'!$C:$C,0))),"",INDEX('Policy Characteristics'!G:G,MATCH($C1518,'Policy Characteristics'!$C:$C,0)))</f>
        <v>1</v>
      </c>
      <c r="N1518" s="261">
        <f>IF(ISBLANK(INDEX('Policy Characteristics'!H:H,MATCH($C1518,'Policy Characteristics'!$C:$C,0))),"",INDEX('Policy Characteristics'!H:H,MATCH($C1518,'Policy Characteristics'!$C:$C,0)))</f>
        <v>0.01</v>
      </c>
      <c r="O1518" s="254" t="str">
        <f>IF(ISBLANK(INDEX('Policy Characteristics'!I:I,MATCH($C1518,'Policy Characteristics'!$C:$C,0))),"",INDEX('Policy Characteristics'!I:I,MATCH($C1518,'Policy Characteristics'!$C:$C,0)))</f>
        <v>% of fuel shifted</v>
      </c>
      <c r="P1518" s="254" t="str">
        <f>IF(ISBLANK(INDEX('Policy Characteristics'!J:J,MATCH($C1518,'Policy Characteristics'!$C:$C,0))),"",INDEX('Policy Characteristics'!J:J,MATCH($C1518,'Policy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18" s="254" t="str">
        <f>IF(ISBLANK(INDEX('Policy Characteristics'!K:K,MATCH($C1518,'Policy Characteristics'!$C:$C,0))),"",INDEX('Policy Characteristics'!K:K,MATCH($C1518,'Policy Characteristics'!$C:$C,0)))</f>
        <v>industry-ag-main.html#fuel-switching</v>
      </c>
      <c r="R1518" s="254" t="str">
        <f>IF(ISBLANK(INDEX('Policy Characteristics'!L:L,MATCH($C1518,'Policy Characteristics'!$C:$C,0))),"",INDEX('Policy Characteristics'!L:L,MATCH($C1518,'Policy Characteristics'!$C:$C,0)))</f>
        <v>industry-elec-and-hydrogen.html</v>
      </c>
    </row>
    <row r="1519" spans="1:18" s="2" customFormat="1" x14ac:dyDescent="0.25">
      <c r="A1519" s="254" t="str">
        <f>IF(ISBLANK(INDEX('Policy Characteristics'!A:A,MATCH($C1519,'Policy Characteristics'!$C:$C,0))),"",INDEX('Policy Characteristics'!A:A,MATCH($C1519,'Policy Characteristics'!$C:$C,0)))</f>
        <v>Industry</v>
      </c>
      <c r="B1519" s="262" t="str">
        <f>IF(ISBLANK(INDEX('Policy Characteristics'!B:B,MATCH($C1519,'Policy Characteristics'!$C:$C,0))),"",INDEX('Policy Characteristics'!B:B,MATCH($C1519,'Policy Characteristics'!$C:$C,0)))</f>
        <v>Alternative Fuel Shifting</v>
      </c>
      <c r="C1519" s="254" t="str">
        <f t="shared" si="74"/>
        <v>Fraction of Eligible Industrial Energy Use Shifted to Alternate Fuel</v>
      </c>
      <c r="D1519" s="6" t="s">
        <v>3022</v>
      </c>
      <c r="E1519" s="1" t="s">
        <v>3459</v>
      </c>
      <c r="F1519" t="s">
        <v>2986</v>
      </c>
      <c r="G1519" s="45" t="s">
        <v>3465</v>
      </c>
      <c r="H1519" s="47">
        <f t="shared" si="73"/>
        <v>1518</v>
      </c>
      <c r="I1519" s="324" t="s">
        <v>41</v>
      </c>
      <c r="J1519" s="255" t="str">
        <f>IF(ISBLANK(INDEX('Policy Characteristics'!D:D,MATCH($C1519,'Policy Characteristics'!$C:$C,0))),"",INDEX('Policy Characteristics'!D:D,MATCH($C1519,'Policy Characteristics'!$C:$C,0)))</f>
        <v>Alternate Fuel Shifting</v>
      </c>
      <c r="K1519" s="254" t="str">
        <f>IF(ISBLANK(INDEX('Policy Characteristics'!E:E,MATCH($C1519,'Policy Characteristics'!$C:$C,0))),"",INDEX('Policy Characteristics'!E:E,MATCH($C1519,'Policy Characteristics'!$C:$C,0)))</f>
        <v>indst shift to alt fuel</v>
      </c>
      <c r="L1519" s="261">
        <f>IF(ISBLANK(INDEX('Policy Characteristics'!F:F,MATCH($C1519,'Policy Characteristics'!$C:$C,0))),"",INDEX('Policy Characteristics'!F:F,MATCH($C1519,'Policy Characteristics'!$C:$C,0)))</f>
        <v>0</v>
      </c>
      <c r="M1519" s="261">
        <f>IF(ISBLANK(INDEX('Policy Characteristics'!G:G,MATCH($C1519,'Policy Characteristics'!$C:$C,0))),"",INDEX('Policy Characteristics'!G:G,MATCH($C1519,'Policy Characteristics'!$C:$C,0)))</f>
        <v>1</v>
      </c>
      <c r="N1519" s="261">
        <f>IF(ISBLANK(INDEX('Policy Characteristics'!H:H,MATCH($C1519,'Policy Characteristics'!$C:$C,0))),"",INDEX('Policy Characteristics'!H:H,MATCH($C1519,'Policy Characteristics'!$C:$C,0)))</f>
        <v>0.01</v>
      </c>
      <c r="O1519" s="254" t="str">
        <f>IF(ISBLANK(INDEX('Policy Characteristics'!I:I,MATCH($C1519,'Policy Characteristics'!$C:$C,0))),"",INDEX('Policy Characteristics'!I:I,MATCH($C1519,'Policy Characteristics'!$C:$C,0)))</f>
        <v>% of fuel shifted</v>
      </c>
      <c r="P1519" s="254" t="str">
        <f>IF(ISBLANK(INDEX('Policy Characteristics'!J:J,MATCH($C1519,'Policy Characteristics'!$C:$C,0))),"",INDEX('Policy Characteristics'!J:J,MATCH($C1519,'Policy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19" s="254" t="str">
        <f>IF(ISBLANK(INDEX('Policy Characteristics'!K:K,MATCH($C1519,'Policy Characteristics'!$C:$C,0))),"",INDEX('Policy Characteristics'!K:K,MATCH($C1519,'Policy Characteristics'!$C:$C,0)))</f>
        <v>industry-ag-main.html#fuel-switching</v>
      </c>
      <c r="R1519" s="254" t="str">
        <f>IF(ISBLANK(INDEX('Policy Characteristics'!L:L,MATCH($C1519,'Policy Characteristics'!$C:$C,0))),"",INDEX('Policy Characteristics'!L:L,MATCH($C1519,'Policy Characteristics'!$C:$C,0)))</f>
        <v>industry-elec-and-hydrogen.html</v>
      </c>
    </row>
    <row r="1520" spans="1:18" s="2" customFormat="1" x14ac:dyDescent="0.25">
      <c r="A1520" s="254" t="str">
        <f>IF(ISBLANK(INDEX('Policy Characteristics'!A:A,MATCH($C1520,'Policy Characteristics'!$C:$C,0))),"",INDEX('Policy Characteristics'!A:A,MATCH($C1520,'Policy Characteristics'!$C:$C,0)))</f>
        <v>Industry</v>
      </c>
      <c r="B1520" s="262" t="str">
        <f>IF(ISBLANK(INDEX('Policy Characteristics'!B:B,MATCH($C1520,'Policy Characteristics'!$C:$C,0))),"",INDEX('Policy Characteristics'!B:B,MATCH($C1520,'Policy Characteristics'!$C:$C,0)))</f>
        <v>Alternative Fuel Shifting</v>
      </c>
      <c r="C1520" s="254" t="str">
        <f t="shared" si="74"/>
        <v>Fraction of Eligible Industrial Energy Use Shifted to Alternate Fuel</v>
      </c>
      <c r="D1520" s="6" t="s">
        <v>3022</v>
      </c>
      <c r="E1520" s="1" t="s">
        <v>3460</v>
      </c>
      <c r="F1520" t="s">
        <v>2986</v>
      </c>
      <c r="G1520" s="45" t="s">
        <v>3466</v>
      </c>
      <c r="H1520" s="47">
        <f t="shared" si="73"/>
        <v>1519</v>
      </c>
      <c r="I1520" s="324" t="s">
        <v>41</v>
      </c>
      <c r="J1520" s="255" t="str">
        <f>IF(ISBLANK(INDEX('Policy Characteristics'!D:D,MATCH($C1520,'Policy Characteristics'!$C:$C,0))),"",INDEX('Policy Characteristics'!D:D,MATCH($C1520,'Policy Characteristics'!$C:$C,0)))</f>
        <v>Alternate Fuel Shifting</v>
      </c>
      <c r="K1520" s="254" t="str">
        <f>IF(ISBLANK(INDEX('Policy Characteristics'!E:E,MATCH($C1520,'Policy Characteristics'!$C:$C,0))),"",INDEX('Policy Characteristics'!E:E,MATCH($C1520,'Policy Characteristics'!$C:$C,0)))</f>
        <v>indst shift to alt fuel</v>
      </c>
      <c r="L1520" s="261">
        <f>IF(ISBLANK(INDEX('Policy Characteristics'!F:F,MATCH($C1520,'Policy Characteristics'!$C:$C,0))),"",INDEX('Policy Characteristics'!F:F,MATCH($C1520,'Policy Characteristics'!$C:$C,0)))</f>
        <v>0</v>
      </c>
      <c r="M1520" s="261">
        <f>IF(ISBLANK(INDEX('Policy Characteristics'!G:G,MATCH($C1520,'Policy Characteristics'!$C:$C,0))),"",INDEX('Policy Characteristics'!G:G,MATCH($C1520,'Policy Characteristics'!$C:$C,0)))</f>
        <v>1</v>
      </c>
      <c r="N1520" s="261">
        <f>IF(ISBLANK(INDEX('Policy Characteristics'!H:H,MATCH($C1520,'Policy Characteristics'!$C:$C,0))),"",INDEX('Policy Characteristics'!H:H,MATCH($C1520,'Policy Characteristics'!$C:$C,0)))</f>
        <v>0.01</v>
      </c>
      <c r="O1520" s="254" t="str">
        <f>IF(ISBLANK(INDEX('Policy Characteristics'!I:I,MATCH($C1520,'Policy Characteristics'!$C:$C,0))),"",INDEX('Policy Characteristics'!I:I,MATCH($C1520,'Policy Characteristics'!$C:$C,0)))</f>
        <v>% of fuel shifted</v>
      </c>
      <c r="P1520" s="254" t="str">
        <f>IF(ISBLANK(INDEX('Policy Characteristics'!J:J,MATCH($C1520,'Policy Characteristics'!$C:$C,0))),"",INDEX('Policy Characteristics'!J:J,MATCH($C1520,'Policy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20" s="254" t="str">
        <f>IF(ISBLANK(INDEX('Policy Characteristics'!K:K,MATCH($C1520,'Policy Characteristics'!$C:$C,0))),"",INDEX('Policy Characteristics'!K:K,MATCH($C1520,'Policy Characteristics'!$C:$C,0)))</f>
        <v>industry-ag-main.html#fuel-switching</v>
      </c>
      <c r="R1520" s="254" t="str">
        <f>IF(ISBLANK(INDEX('Policy Characteristics'!L:L,MATCH($C1520,'Policy Characteristics'!$C:$C,0))),"",INDEX('Policy Characteristics'!L:L,MATCH($C1520,'Policy Characteristics'!$C:$C,0)))</f>
        <v>industry-elec-and-hydrogen.html</v>
      </c>
    </row>
    <row r="1521" spans="1:18" s="2" customFormat="1" x14ac:dyDescent="0.25">
      <c r="A1521" s="254" t="str">
        <f>IF(ISBLANK(INDEX('Policy Characteristics'!A:A,MATCH($C1521,'Policy Characteristics'!$C:$C,0))),"",INDEX('Policy Characteristics'!A:A,MATCH($C1521,'Policy Characteristics'!$C:$C,0)))</f>
        <v>Industry</v>
      </c>
      <c r="B1521" s="262" t="str">
        <f>IF(ISBLANK(INDEX('Policy Characteristics'!B:B,MATCH($C1521,'Policy Characteristics'!$C:$C,0))),"",INDEX('Policy Characteristics'!B:B,MATCH($C1521,'Policy Characteristics'!$C:$C,0)))</f>
        <v>Alternative Fuel Shifting</v>
      </c>
      <c r="C1521" s="254" t="str">
        <f t="shared" si="74"/>
        <v>Fraction of Eligible Industrial Energy Use Shifted to Alternate Fuel</v>
      </c>
      <c r="D1521" s="6" t="s">
        <v>3022</v>
      </c>
      <c r="E1521" s="1" t="s">
        <v>3461</v>
      </c>
      <c r="F1521" t="s">
        <v>2986</v>
      </c>
      <c r="G1521" s="45" t="s">
        <v>3467</v>
      </c>
      <c r="H1521" s="47">
        <f t="shared" si="73"/>
        <v>1520</v>
      </c>
      <c r="I1521" s="324" t="s">
        <v>41</v>
      </c>
      <c r="J1521" s="255" t="str">
        <f>IF(ISBLANK(INDEX('Policy Characteristics'!D:D,MATCH($C1521,'Policy Characteristics'!$C:$C,0))),"",INDEX('Policy Characteristics'!D:D,MATCH($C1521,'Policy Characteristics'!$C:$C,0)))</f>
        <v>Alternate Fuel Shifting</v>
      </c>
      <c r="K1521" s="254" t="str">
        <f>IF(ISBLANK(INDEX('Policy Characteristics'!E:E,MATCH($C1521,'Policy Characteristics'!$C:$C,0))),"",INDEX('Policy Characteristics'!E:E,MATCH($C1521,'Policy Characteristics'!$C:$C,0)))</f>
        <v>indst shift to alt fuel</v>
      </c>
      <c r="L1521" s="261">
        <f>IF(ISBLANK(INDEX('Policy Characteristics'!F:F,MATCH($C1521,'Policy Characteristics'!$C:$C,0))),"",INDEX('Policy Characteristics'!F:F,MATCH($C1521,'Policy Characteristics'!$C:$C,0)))</f>
        <v>0</v>
      </c>
      <c r="M1521" s="261">
        <f>IF(ISBLANK(INDEX('Policy Characteristics'!G:G,MATCH($C1521,'Policy Characteristics'!$C:$C,0))),"",INDEX('Policy Characteristics'!G:G,MATCH($C1521,'Policy Characteristics'!$C:$C,0)))</f>
        <v>1</v>
      </c>
      <c r="N1521" s="261">
        <f>IF(ISBLANK(INDEX('Policy Characteristics'!H:H,MATCH($C1521,'Policy Characteristics'!$C:$C,0))),"",INDEX('Policy Characteristics'!H:H,MATCH($C1521,'Policy Characteristics'!$C:$C,0)))</f>
        <v>0.01</v>
      </c>
      <c r="O1521" s="254" t="str">
        <f>IF(ISBLANK(INDEX('Policy Characteristics'!I:I,MATCH($C1521,'Policy Characteristics'!$C:$C,0))),"",INDEX('Policy Characteristics'!I:I,MATCH($C1521,'Policy Characteristics'!$C:$C,0)))</f>
        <v>% of fuel shifted</v>
      </c>
      <c r="P1521" s="254" t="str">
        <f>IF(ISBLANK(INDEX('Policy Characteristics'!J:J,MATCH($C1521,'Policy Characteristics'!$C:$C,0))),"",INDEX('Policy Characteristics'!J:J,MATCH($C1521,'Policy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21" s="254" t="str">
        <f>IF(ISBLANK(INDEX('Policy Characteristics'!K:K,MATCH($C1521,'Policy Characteristics'!$C:$C,0))),"",INDEX('Policy Characteristics'!K:K,MATCH($C1521,'Policy Characteristics'!$C:$C,0)))</f>
        <v>industry-ag-main.html#fuel-switching</v>
      </c>
      <c r="R1521" s="254" t="str">
        <f>IF(ISBLANK(INDEX('Policy Characteristics'!L:L,MATCH($C1521,'Policy Characteristics'!$C:$C,0))),"",INDEX('Policy Characteristics'!L:L,MATCH($C1521,'Policy Characteristics'!$C:$C,0)))</f>
        <v>industry-elec-and-hydrogen.html</v>
      </c>
    </row>
    <row r="1522" spans="1:18" s="2" customFormat="1" x14ac:dyDescent="0.25">
      <c r="A1522" s="254" t="str">
        <f>IF(ISBLANK(INDEX('Policy Characteristics'!A:A,MATCH($C1522,'Policy Characteristics'!$C:$C,0))),"",INDEX('Policy Characteristics'!A:A,MATCH($C1522,'Policy Characteristics'!$C:$C,0)))</f>
        <v>Industry</v>
      </c>
      <c r="B1522" s="262" t="str">
        <f>IF(ISBLANK(INDEX('Policy Characteristics'!B:B,MATCH($C1522,'Policy Characteristics'!$C:$C,0))),"",INDEX('Policy Characteristics'!B:B,MATCH($C1522,'Policy Characteristics'!$C:$C,0)))</f>
        <v>Alternative Fuel Shifting</v>
      </c>
      <c r="C1522" s="254" t="str">
        <f t="shared" si="74"/>
        <v>Fraction of Eligible Industrial Energy Use Shifted to Alternate Fuel</v>
      </c>
      <c r="D1522" s="6" t="s">
        <v>3022</v>
      </c>
      <c r="E1522" s="1" t="s">
        <v>3462</v>
      </c>
      <c r="F1522" t="s">
        <v>2986</v>
      </c>
      <c r="G1522" s="45" t="s">
        <v>3468</v>
      </c>
      <c r="H1522" s="47">
        <f t="shared" si="73"/>
        <v>1521</v>
      </c>
      <c r="I1522" s="324" t="s">
        <v>40</v>
      </c>
      <c r="J1522" s="255" t="str">
        <f>IF(ISBLANK(INDEX('Policy Characteristics'!D:D,MATCH($C1522,'Policy Characteristics'!$C:$C,0))),"",INDEX('Policy Characteristics'!D:D,MATCH($C1522,'Policy Characteristics'!$C:$C,0)))</f>
        <v>Alternate Fuel Shifting</v>
      </c>
      <c r="K1522" s="254" t="str">
        <f>IF(ISBLANK(INDEX('Policy Characteristics'!E:E,MATCH($C1522,'Policy Characteristics'!$C:$C,0))),"",INDEX('Policy Characteristics'!E:E,MATCH($C1522,'Policy Characteristics'!$C:$C,0)))</f>
        <v>indst shift to alt fuel</v>
      </c>
      <c r="L1522" s="261">
        <f>IF(ISBLANK(INDEX('Policy Characteristics'!F:F,MATCH($C1522,'Policy Characteristics'!$C:$C,0))),"",INDEX('Policy Characteristics'!F:F,MATCH($C1522,'Policy Characteristics'!$C:$C,0)))</f>
        <v>0</v>
      </c>
      <c r="M1522" s="261">
        <f>IF(ISBLANK(INDEX('Policy Characteristics'!G:G,MATCH($C1522,'Policy Characteristics'!$C:$C,0))),"",INDEX('Policy Characteristics'!G:G,MATCH($C1522,'Policy Characteristics'!$C:$C,0)))</f>
        <v>1</v>
      </c>
      <c r="N1522" s="261">
        <f>IF(ISBLANK(INDEX('Policy Characteristics'!H:H,MATCH($C1522,'Policy Characteristics'!$C:$C,0))),"",INDEX('Policy Characteristics'!H:H,MATCH($C1522,'Policy Characteristics'!$C:$C,0)))</f>
        <v>0.01</v>
      </c>
      <c r="O1522" s="254" t="str">
        <f>IF(ISBLANK(INDEX('Policy Characteristics'!I:I,MATCH($C1522,'Policy Characteristics'!$C:$C,0))),"",INDEX('Policy Characteristics'!I:I,MATCH($C1522,'Policy Characteristics'!$C:$C,0)))</f>
        <v>% of fuel shifted</v>
      </c>
      <c r="P1522" s="254" t="str">
        <f>IF(ISBLANK(INDEX('Policy Characteristics'!J:J,MATCH($C1522,'Policy Characteristics'!$C:$C,0))),"",INDEX('Policy Characteristics'!J:J,MATCH($C1522,'Policy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22" s="254" t="str">
        <f>IF(ISBLANK(INDEX('Policy Characteristics'!K:K,MATCH($C1522,'Policy Characteristics'!$C:$C,0))),"",INDEX('Policy Characteristics'!K:K,MATCH($C1522,'Policy Characteristics'!$C:$C,0)))</f>
        <v>industry-ag-main.html#fuel-switching</v>
      </c>
      <c r="R1522" s="254" t="str">
        <f>IF(ISBLANK(INDEX('Policy Characteristics'!L:L,MATCH($C1522,'Policy Characteristics'!$C:$C,0))),"",INDEX('Policy Characteristics'!L:L,MATCH($C1522,'Policy Characteristics'!$C:$C,0)))</f>
        <v>industry-elec-and-hydrogen.html</v>
      </c>
    </row>
    <row r="1523" spans="1:18" s="2" customFormat="1" x14ac:dyDescent="0.25">
      <c r="A1523" s="254" t="str">
        <f>IF(ISBLANK(INDEX('Policy Characteristics'!A:A,MATCH($C1523,'Policy Characteristics'!$C:$C,0))),"",INDEX('Policy Characteristics'!A:A,MATCH($C1523,'Policy Characteristics'!$C:$C,0)))</f>
        <v>Industry</v>
      </c>
      <c r="B1523" s="262" t="str">
        <f>IF(ISBLANK(INDEX('Policy Characteristics'!B:B,MATCH($C1523,'Policy Characteristics'!$C:$C,0))),"",INDEX('Policy Characteristics'!B:B,MATCH($C1523,'Policy Characteristics'!$C:$C,0)))</f>
        <v>Alternative Fuel Shifting</v>
      </c>
      <c r="C1523" s="254" t="str">
        <f t="shared" si="74"/>
        <v>Fraction of Eligible Industrial Energy Use Shifted to Alternate Fuel</v>
      </c>
      <c r="D1523" s="6" t="s">
        <v>3022</v>
      </c>
      <c r="E1523" s="1" t="s">
        <v>3463</v>
      </c>
      <c r="F1523" t="s">
        <v>2986</v>
      </c>
      <c r="G1523" s="45" t="s">
        <v>3469</v>
      </c>
      <c r="H1523" s="47">
        <f t="shared" si="73"/>
        <v>1522</v>
      </c>
      <c r="I1523" s="324" t="s">
        <v>41</v>
      </c>
      <c r="J1523" s="255" t="str">
        <f>IF(ISBLANK(INDEX('Policy Characteristics'!D:D,MATCH($C1523,'Policy Characteristics'!$C:$C,0))),"",INDEX('Policy Characteristics'!D:D,MATCH($C1523,'Policy Characteristics'!$C:$C,0)))</f>
        <v>Alternate Fuel Shifting</v>
      </c>
      <c r="K1523" s="254" t="str">
        <f>IF(ISBLANK(INDEX('Policy Characteristics'!E:E,MATCH($C1523,'Policy Characteristics'!$C:$C,0))),"",INDEX('Policy Characteristics'!E:E,MATCH($C1523,'Policy Characteristics'!$C:$C,0)))</f>
        <v>indst shift to alt fuel</v>
      </c>
      <c r="L1523" s="261">
        <f>IF(ISBLANK(INDEX('Policy Characteristics'!F:F,MATCH($C1523,'Policy Characteristics'!$C:$C,0))),"",INDEX('Policy Characteristics'!F:F,MATCH($C1523,'Policy Characteristics'!$C:$C,0)))</f>
        <v>0</v>
      </c>
      <c r="M1523" s="261">
        <f>IF(ISBLANK(INDEX('Policy Characteristics'!G:G,MATCH($C1523,'Policy Characteristics'!$C:$C,0))),"",INDEX('Policy Characteristics'!G:G,MATCH($C1523,'Policy Characteristics'!$C:$C,0)))</f>
        <v>1</v>
      </c>
      <c r="N1523" s="261">
        <f>IF(ISBLANK(INDEX('Policy Characteristics'!H:H,MATCH($C1523,'Policy Characteristics'!$C:$C,0))),"",INDEX('Policy Characteristics'!H:H,MATCH($C1523,'Policy Characteristics'!$C:$C,0)))</f>
        <v>0.01</v>
      </c>
      <c r="O1523" s="254" t="str">
        <f>IF(ISBLANK(INDEX('Policy Characteristics'!I:I,MATCH($C1523,'Policy Characteristics'!$C:$C,0))),"",INDEX('Policy Characteristics'!I:I,MATCH($C1523,'Policy Characteristics'!$C:$C,0)))</f>
        <v>% of fuel shifted</v>
      </c>
      <c r="P1523" s="254" t="str">
        <f>IF(ISBLANK(INDEX('Policy Characteristics'!J:J,MATCH($C1523,'Policy Characteristics'!$C:$C,0))),"",INDEX('Policy Characteristics'!J:J,MATCH($C1523,'Policy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23" s="254" t="str">
        <f>IF(ISBLANK(INDEX('Policy Characteristics'!K:K,MATCH($C1523,'Policy Characteristics'!$C:$C,0))),"",INDEX('Policy Characteristics'!K:K,MATCH($C1523,'Policy Characteristics'!$C:$C,0)))</f>
        <v>industry-ag-main.html#fuel-switching</v>
      </c>
      <c r="R1523" s="254" t="str">
        <f>IF(ISBLANK(INDEX('Policy Characteristics'!L:L,MATCH($C1523,'Policy Characteristics'!$C:$C,0))),"",INDEX('Policy Characteristics'!L:L,MATCH($C1523,'Policy Characteristics'!$C:$C,0)))</f>
        <v>industry-elec-and-hydrogen.html</v>
      </c>
    </row>
    <row r="1524" spans="1:18" s="2" customFormat="1" x14ac:dyDescent="0.25">
      <c r="A1524" s="254" t="str">
        <f>IF(ISBLANK(INDEX('Policy Characteristics'!A:A,MATCH($C1524,'Policy Characteristics'!$C:$C,0))),"",INDEX('Policy Characteristics'!A:A,MATCH($C1524,'Policy Characteristics'!$C:$C,0)))</f>
        <v>Industry</v>
      </c>
      <c r="B1524" s="262" t="str">
        <f>IF(ISBLANK(INDEX('Policy Characteristics'!B:B,MATCH($C1524,'Policy Characteristics'!$C:$C,0))),"",INDEX('Policy Characteristics'!B:B,MATCH($C1524,'Policy Characteristics'!$C:$C,0)))</f>
        <v>Alternative Fuel Shifting</v>
      </c>
      <c r="C1524" s="254" t="str">
        <f t="shared" si="74"/>
        <v>Fraction of Eligible Industrial Energy Use Shifted to Alternate Fuel</v>
      </c>
      <c r="D1524" s="6" t="s">
        <v>3022</v>
      </c>
      <c r="E1524" s="1" t="s">
        <v>3464</v>
      </c>
      <c r="F1524" t="s">
        <v>2986</v>
      </c>
      <c r="G1524" s="45" t="s">
        <v>3470</v>
      </c>
      <c r="H1524" s="47">
        <f t="shared" si="73"/>
        <v>1523</v>
      </c>
      <c r="I1524" s="324" t="s">
        <v>41</v>
      </c>
      <c r="J1524" s="255" t="str">
        <f>IF(ISBLANK(INDEX('Policy Characteristics'!D:D,MATCH($C1524,'Policy Characteristics'!$C:$C,0))),"",INDEX('Policy Characteristics'!D:D,MATCH($C1524,'Policy Characteristics'!$C:$C,0)))</f>
        <v>Alternate Fuel Shifting</v>
      </c>
      <c r="K1524" s="254" t="str">
        <f>IF(ISBLANK(INDEX('Policy Characteristics'!E:E,MATCH($C1524,'Policy Characteristics'!$C:$C,0))),"",INDEX('Policy Characteristics'!E:E,MATCH($C1524,'Policy Characteristics'!$C:$C,0)))</f>
        <v>indst shift to alt fuel</v>
      </c>
      <c r="L1524" s="261">
        <f>IF(ISBLANK(INDEX('Policy Characteristics'!F:F,MATCH($C1524,'Policy Characteristics'!$C:$C,0))),"",INDEX('Policy Characteristics'!F:F,MATCH($C1524,'Policy Characteristics'!$C:$C,0)))</f>
        <v>0</v>
      </c>
      <c r="M1524" s="261">
        <f>IF(ISBLANK(INDEX('Policy Characteristics'!G:G,MATCH($C1524,'Policy Characteristics'!$C:$C,0))),"",INDEX('Policy Characteristics'!G:G,MATCH($C1524,'Policy Characteristics'!$C:$C,0)))</f>
        <v>1</v>
      </c>
      <c r="N1524" s="261">
        <f>IF(ISBLANK(INDEX('Policy Characteristics'!H:H,MATCH($C1524,'Policy Characteristics'!$C:$C,0))),"",INDEX('Policy Characteristics'!H:H,MATCH($C1524,'Policy Characteristics'!$C:$C,0)))</f>
        <v>0.01</v>
      </c>
      <c r="O1524" s="254" t="str">
        <f>IF(ISBLANK(INDEX('Policy Characteristics'!I:I,MATCH($C1524,'Policy Characteristics'!$C:$C,0))),"",INDEX('Policy Characteristics'!I:I,MATCH($C1524,'Policy Characteristics'!$C:$C,0)))</f>
        <v>% of fuel shifted</v>
      </c>
      <c r="P1524" s="254" t="str">
        <f>IF(ISBLANK(INDEX('Policy Characteristics'!J:J,MATCH($C1524,'Policy Characteristics'!$C:$C,0))),"",INDEX('Policy Characteristics'!J:J,MATCH($C1524,'Policy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24" s="254" t="str">
        <f>IF(ISBLANK(INDEX('Policy Characteristics'!K:K,MATCH($C1524,'Policy Characteristics'!$C:$C,0))),"",INDEX('Policy Characteristics'!K:K,MATCH($C1524,'Policy Characteristics'!$C:$C,0)))</f>
        <v>industry-ag-main.html#fuel-switching</v>
      </c>
      <c r="R1524" s="254" t="str">
        <f>IF(ISBLANK(INDEX('Policy Characteristics'!L:L,MATCH($C1524,'Policy Characteristics'!$C:$C,0))),"",INDEX('Policy Characteristics'!L:L,MATCH($C1524,'Policy Characteristics'!$C:$C,0)))</f>
        <v>industry-elec-and-hydrogen.html</v>
      </c>
    </row>
    <row r="1525" spans="1:18" s="2" customFormat="1" x14ac:dyDescent="0.25">
      <c r="A1525" s="254" t="str">
        <f>IF(ISBLANK(INDEX('Policy Characteristics'!A:A,MATCH($C1525,'Policy Characteristics'!$C:$C,0))),"",INDEX('Policy Characteristics'!A:A,MATCH($C1525,'Policy Characteristics'!$C:$C,0)))</f>
        <v>Industry</v>
      </c>
      <c r="B1525" s="262" t="str">
        <f>IF(ISBLANK(INDEX('Policy Characteristics'!B:B,MATCH($C1525,'Policy Characteristics'!$C:$C,0))),"",INDEX('Policy Characteristics'!B:B,MATCH($C1525,'Policy Characteristics'!$C:$C,0)))</f>
        <v>Alternative Fuel Shifting</v>
      </c>
      <c r="C1525" s="254" t="str">
        <f t="shared" si="74"/>
        <v>Fraction of Eligible Industrial Energy Use Shifted to Alternate Fuel</v>
      </c>
      <c r="D1525" s="6" t="s">
        <v>3022</v>
      </c>
      <c r="E1525" s="1" t="s">
        <v>3570</v>
      </c>
      <c r="F1525" t="s">
        <v>2986</v>
      </c>
      <c r="G1525" s="45" t="s">
        <v>3471</v>
      </c>
      <c r="H1525" s="47">
        <f t="shared" si="73"/>
        <v>1524</v>
      </c>
      <c r="I1525" s="324" t="s">
        <v>41</v>
      </c>
      <c r="J1525" s="255" t="str">
        <f>IF(ISBLANK(INDEX('Policy Characteristics'!D:D,MATCH($C1525,'Policy Characteristics'!$C:$C,0))),"",INDEX('Policy Characteristics'!D:D,MATCH($C1525,'Policy Characteristics'!$C:$C,0)))</f>
        <v>Alternate Fuel Shifting</v>
      </c>
      <c r="K1525" s="254" t="str">
        <f>IF(ISBLANK(INDEX('Policy Characteristics'!E:E,MATCH($C1525,'Policy Characteristics'!$C:$C,0))),"",INDEX('Policy Characteristics'!E:E,MATCH($C1525,'Policy Characteristics'!$C:$C,0)))</f>
        <v>indst shift to alt fuel</v>
      </c>
      <c r="L1525" s="261">
        <f>IF(ISBLANK(INDEX('Policy Characteristics'!F:F,MATCH($C1525,'Policy Characteristics'!$C:$C,0))),"",INDEX('Policy Characteristics'!F:F,MATCH($C1525,'Policy Characteristics'!$C:$C,0)))</f>
        <v>0</v>
      </c>
      <c r="M1525" s="261">
        <f>IF(ISBLANK(INDEX('Policy Characteristics'!G:G,MATCH($C1525,'Policy Characteristics'!$C:$C,0))),"",INDEX('Policy Characteristics'!G:G,MATCH($C1525,'Policy Characteristics'!$C:$C,0)))</f>
        <v>1</v>
      </c>
      <c r="N1525" s="261">
        <f>IF(ISBLANK(INDEX('Policy Characteristics'!H:H,MATCH($C1525,'Policy Characteristics'!$C:$C,0))),"",INDEX('Policy Characteristics'!H:H,MATCH($C1525,'Policy Characteristics'!$C:$C,0)))</f>
        <v>0.01</v>
      </c>
      <c r="O1525" s="254" t="str">
        <f>IF(ISBLANK(INDEX('Policy Characteristics'!I:I,MATCH($C1525,'Policy Characteristics'!$C:$C,0))),"",INDEX('Policy Characteristics'!I:I,MATCH($C1525,'Policy Characteristics'!$C:$C,0)))</f>
        <v>% of fuel shifted</v>
      </c>
      <c r="P1525" s="254" t="str">
        <f>IF(ISBLANK(INDEX('Policy Characteristics'!J:J,MATCH($C1525,'Policy Characteristics'!$C:$C,0))),"",INDEX('Policy Characteristics'!J:J,MATCH($C1525,'Policy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25" s="254" t="str">
        <f>IF(ISBLANK(INDEX('Policy Characteristics'!K:K,MATCH($C1525,'Policy Characteristics'!$C:$C,0))),"",INDEX('Policy Characteristics'!K:K,MATCH($C1525,'Policy Characteristics'!$C:$C,0)))</f>
        <v>industry-ag-main.html#fuel-switching</v>
      </c>
      <c r="R1525" s="254" t="str">
        <f>IF(ISBLANK(INDEX('Policy Characteristics'!L:L,MATCH($C1525,'Policy Characteristics'!$C:$C,0))),"",INDEX('Policy Characteristics'!L:L,MATCH($C1525,'Policy Characteristics'!$C:$C,0)))</f>
        <v>industry-elec-and-hydrogen.html</v>
      </c>
    </row>
    <row r="1526" spans="1:18" s="2" customFormat="1" x14ac:dyDescent="0.25">
      <c r="A1526" s="254" t="str">
        <f>IF(ISBLANK(INDEX('Policy Characteristics'!A:A,MATCH($C1526,'Policy Characteristics'!$C:$C,0))),"",INDEX('Policy Characteristics'!A:A,MATCH($C1526,'Policy Characteristics'!$C:$C,0)))</f>
        <v>Industry</v>
      </c>
      <c r="B1526" s="262" t="str">
        <f>IF(ISBLANK(INDEX('Policy Characteristics'!B:B,MATCH($C1526,'Policy Characteristics'!$C:$C,0))),"",INDEX('Policy Characteristics'!B:B,MATCH($C1526,'Policy Characteristics'!$C:$C,0)))</f>
        <v>Alternative Fuel Shifting</v>
      </c>
      <c r="C1526" s="254" t="str">
        <f t="shared" si="74"/>
        <v>Fraction of Eligible Industrial Energy Use Shifted to Alternate Fuel</v>
      </c>
      <c r="D1526" s="6" t="s">
        <v>3022</v>
      </c>
      <c r="E1526" s="1" t="s">
        <v>3915</v>
      </c>
      <c r="F1526" t="s">
        <v>2986</v>
      </c>
      <c r="G1526" s="45" t="s">
        <v>3891</v>
      </c>
      <c r="H1526" s="47">
        <f t="shared" si="73"/>
        <v>1525</v>
      </c>
      <c r="I1526" s="324" t="s">
        <v>41</v>
      </c>
      <c r="J1526" s="255" t="str">
        <f>IF(ISBLANK(INDEX('Policy Characteristics'!D:D,MATCH($C1526,'Policy Characteristics'!$C:$C,0))),"",INDEX('Policy Characteristics'!D:D,MATCH($C1526,'Policy Characteristics'!$C:$C,0)))</f>
        <v>Alternate Fuel Shifting</v>
      </c>
      <c r="K1526" s="254" t="str">
        <f>IF(ISBLANK(INDEX('Policy Characteristics'!E:E,MATCH($C1526,'Policy Characteristics'!$C:$C,0))),"",INDEX('Policy Characteristics'!E:E,MATCH($C1526,'Policy Characteristics'!$C:$C,0)))</f>
        <v>indst shift to alt fuel</v>
      </c>
      <c r="L1526" s="261">
        <f>IF(ISBLANK(INDEX('Policy Characteristics'!F:F,MATCH($C1526,'Policy Characteristics'!$C:$C,0))),"",INDEX('Policy Characteristics'!F:F,MATCH($C1526,'Policy Characteristics'!$C:$C,0)))</f>
        <v>0</v>
      </c>
      <c r="M1526" s="261">
        <f>IF(ISBLANK(INDEX('Policy Characteristics'!G:G,MATCH($C1526,'Policy Characteristics'!$C:$C,0))),"",INDEX('Policy Characteristics'!G:G,MATCH($C1526,'Policy Characteristics'!$C:$C,0)))</f>
        <v>1</v>
      </c>
      <c r="N1526" s="261">
        <f>IF(ISBLANK(INDEX('Policy Characteristics'!H:H,MATCH($C1526,'Policy Characteristics'!$C:$C,0))),"",INDEX('Policy Characteristics'!H:H,MATCH($C1526,'Policy Characteristics'!$C:$C,0)))</f>
        <v>0.01</v>
      </c>
      <c r="O1526" s="254" t="str">
        <f>IF(ISBLANK(INDEX('Policy Characteristics'!I:I,MATCH($C1526,'Policy Characteristics'!$C:$C,0))),"",INDEX('Policy Characteristics'!I:I,MATCH($C1526,'Policy Characteristics'!$C:$C,0)))</f>
        <v>% of fuel shifted</v>
      </c>
      <c r="P1526" s="254" t="str">
        <f>IF(ISBLANK(INDEX('Policy Characteristics'!J:J,MATCH($C1526,'Policy Characteristics'!$C:$C,0))),"",INDEX('Policy Characteristics'!J:J,MATCH($C1526,'Policy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26" s="254" t="str">
        <f>IF(ISBLANK(INDEX('Policy Characteristics'!K:K,MATCH($C1526,'Policy Characteristics'!$C:$C,0))),"",INDEX('Policy Characteristics'!K:K,MATCH($C1526,'Policy Characteristics'!$C:$C,0)))</f>
        <v>industry-ag-main.html#fuel-switching</v>
      </c>
      <c r="R1526" s="254" t="str">
        <f>IF(ISBLANK(INDEX('Policy Characteristics'!L:L,MATCH($C1526,'Policy Characteristics'!$C:$C,0))),"",INDEX('Policy Characteristics'!L:L,MATCH($C1526,'Policy Characteristics'!$C:$C,0)))</f>
        <v>industry-elec-and-hydrogen.html</v>
      </c>
    </row>
    <row r="1527" spans="1:18" s="2" customFormat="1" x14ac:dyDescent="0.25">
      <c r="A1527" s="254" t="str">
        <f>IF(ISBLANK(INDEX('Policy Characteristics'!A:A,MATCH($C1527,'Policy Characteristics'!$C:$C,0))),"",INDEX('Policy Characteristics'!A:A,MATCH($C1527,'Policy Characteristics'!$C:$C,0)))</f>
        <v>Industry</v>
      </c>
      <c r="B1527" s="262" t="str">
        <f>IF(ISBLANK(INDEX('Policy Characteristics'!B:B,MATCH($C1527,'Policy Characteristics'!$C:$C,0))),"",INDEX('Policy Characteristics'!B:B,MATCH($C1527,'Policy Characteristics'!$C:$C,0)))</f>
        <v>Alternative Fuel Shifting</v>
      </c>
      <c r="C1527" s="254" t="str">
        <f t="shared" si="74"/>
        <v>Fraction of Eligible Industrial Energy Use Shifted to Alternate Fuel</v>
      </c>
      <c r="D1527" s="6" t="s">
        <v>3022</v>
      </c>
      <c r="E1527" s="1" t="s">
        <v>3916</v>
      </c>
      <c r="F1527" t="s">
        <v>2986</v>
      </c>
      <c r="G1527" s="45" t="s">
        <v>3890</v>
      </c>
      <c r="H1527" s="47">
        <f t="shared" si="73"/>
        <v>1526</v>
      </c>
      <c r="I1527" s="324" t="s">
        <v>41</v>
      </c>
      <c r="J1527" s="255" t="str">
        <f>IF(ISBLANK(INDEX('Policy Characteristics'!D:D,MATCH($C1527,'Policy Characteristics'!$C:$C,0))),"",INDEX('Policy Characteristics'!D:D,MATCH($C1527,'Policy Characteristics'!$C:$C,0)))</f>
        <v>Alternate Fuel Shifting</v>
      </c>
      <c r="K1527" s="254" t="str">
        <f>IF(ISBLANK(INDEX('Policy Characteristics'!E:E,MATCH($C1527,'Policy Characteristics'!$C:$C,0))),"",INDEX('Policy Characteristics'!E:E,MATCH($C1527,'Policy Characteristics'!$C:$C,0)))</f>
        <v>indst shift to alt fuel</v>
      </c>
      <c r="L1527" s="261">
        <f>IF(ISBLANK(INDEX('Policy Characteristics'!F:F,MATCH($C1527,'Policy Characteristics'!$C:$C,0))),"",INDEX('Policy Characteristics'!F:F,MATCH($C1527,'Policy Characteristics'!$C:$C,0)))</f>
        <v>0</v>
      </c>
      <c r="M1527" s="261">
        <f>IF(ISBLANK(INDEX('Policy Characteristics'!G:G,MATCH($C1527,'Policy Characteristics'!$C:$C,0))),"",INDEX('Policy Characteristics'!G:G,MATCH($C1527,'Policy Characteristics'!$C:$C,0)))</f>
        <v>1</v>
      </c>
      <c r="N1527" s="261">
        <f>IF(ISBLANK(INDEX('Policy Characteristics'!H:H,MATCH($C1527,'Policy Characteristics'!$C:$C,0))),"",INDEX('Policy Characteristics'!H:H,MATCH($C1527,'Policy Characteristics'!$C:$C,0)))</f>
        <v>0.01</v>
      </c>
      <c r="O1527" s="254" t="str">
        <f>IF(ISBLANK(INDEX('Policy Characteristics'!I:I,MATCH($C1527,'Policy Characteristics'!$C:$C,0))),"",INDEX('Policy Characteristics'!I:I,MATCH($C1527,'Policy Characteristics'!$C:$C,0)))</f>
        <v>% of fuel shifted</v>
      </c>
      <c r="P1527" s="254" t="str">
        <f>IF(ISBLANK(INDEX('Policy Characteristics'!J:J,MATCH($C1527,'Policy Characteristics'!$C:$C,0))),"",INDEX('Policy Characteristics'!J:J,MATCH($C1527,'Policy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27" s="254" t="str">
        <f>IF(ISBLANK(INDEX('Policy Characteristics'!K:K,MATCH($C1527,'Policy Characteristics'!$C:$C,0))),"",INDEX('Policy Characteristics'!K:K,MATCH($C1527,'Policy Characteristics'!$C:$C,0)))</f>
        <v>industry-ag-main.html#fuel-switching</v>
      </c>
      <c r="R1527" s="254" t="str">
        <f>IF(ISBLANK(INDEX('Policy Characteristics'!L:L,MATCH($C1527,'Policy Characteristics'!$C:$C,0))),"",INDEX('Policy Characteristics'!L:L,MATCH($C1527,'Policy Characteristics'!$C:$C,0)))</f>
        <v>industry-elec-and-hydrogen.html</v>
      </c>
    </row>
    <row r="1528" spans="1:18" s="2" customFormat="1" x14ac:dyDescent="0.25">
      <c r="A1528" s="254" t="str">
        <f>IF(ISBLANK(INDEX('Policy Characteristics'!A:A,MATCH($C1528,'Policy Characteristics'!$C:$C,0))),"",INDEX('Policy Characteristics'!A:A,MATCH($C1528,'Policy Characteristics'!$C:$C,0)))</f>
        <v>Industry</v>
      </c>
      <c r="B1528" s="262" t="str">
        <f>IF(ISBLANK(INDEX('Policy Characteristics'!B:B,MATCH($C1528,'Policy Characteristics'!$C:$C,0))),"",INDEX('Policy Characteristics'!B:B,MATCH($C1528,'Policy Characteristics'!$C:$C,0)))</f>
        <v>Alternative Fuel Shifting</v>
      </c>
      <c r="C1528" s="254" t="str">
        <f t="shared" si="74"/>
        <v>Fraction of Eligible Industrial Energy Use Shifted to Alternate Fuel</v>
      </c>
      <c r="D1528" s="6" t="s">
        <v>3022</v>
      </c>
      <c r="E1528" s="1" t="s">
        <v>3917</v>
      </c>
      <c r="F1528" t="s">
        <v>2986</v>
      </c>
      <c r="G1528" s="45" t="s">
        <v>3892</v>
      </c>
      <c r="H1528" s="47">
        <f t="shared" si="73"/>
        <v>1527</v>
      </c>
      <c r="I1528" s="324" t="s">
        <v>41</v>
      </c>
      <c r="J1528" s="255" t="str">
        <f>IF(ISBLANK(INDEX('Policy Characteristics'!D:D,MATCH($C1528,'Policy Characteristics'!$C:$C,0))),"",INDEX('Policy Characteristics'!D:D,MATCH($C1528,'Policy Characteristics'!$C:$C,0)))</f>
        <v>Alternate Fuel Shifting</v>
      </c>
      <c r="K1528" s="254" t="str">
        <f>IF(ISBLANK(INDEX('Policy Characteristics'!E:E,MATCH($C1528,'Policy Characteristics'!$C:$C,0))),"",INDEX('Policy Characteristics'!E:E,MATCH($C1528,'Policy Characteristics'!$C:$C,0)))</f>
        <v>indst shift to alt fuel</v>
      </c>
      <c r="L1528" s="261">
        <f>IF(ISBLANK(INDEX('Policy Characteristics'!F:F,MATCH($C1528,'Policy Characteristics'!$C:$C,0))),"",INDEX('Policy Characteristics'!F:F,MATCH($C1528,'Policy Characteristics'!$C:$C,0)))</f>
        <v>0</v>
      </c>
      <c r="M1528" s="261">
        <f>IF(ISBLANK(INDEX('Policy Characteristics'!G:G,MATCH($C1528,'Policy Characteristics'!$C:$C,0))),"",INDEX('Policy Characteristics'!G:G,MATCH($C1528,'Policy Characteristics'!$C:$C,0)))</f>
        <v>1</v>
      </c>
      <c r="N1528" s="261">
        <f>IF(ISBLANK(INDEX('Policy Characteristics'!H:H,MATCH($C1528,'Policy Characteristics'!$C:$C,0))),"",INDEX('Policy Characteristics'!H:H,MATCH($C1528,'Policy Characteristics'!$C:$C,0)))</f>
        <v>0.01</v>
      </c>
      <c r="O1528" s="254" t="str">
        <f>IF(ISBLANK(INDEX('Policy Characteristics'!I:I,MATCH($C1528,'Policy Characteristics'!$C:$C,0))),"",INDEX('Policy Characteristics'!I:I,MATCH($C1528,'Policy Characteristics'!$C:$C,0)))</f>
        <v>% of fuel shifted</v>
      </c>
      <c r="P1528" s="254" t="str">
        <f>IF(ISBLANK(INDEX('Policy Characteristics'!J:J,MATCH($C1528,'Policy Characteristics'!$C:$C,0))),"",INDEX('Policy Characteristics'!J:J,MATCH($C1528,'Policy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28" s="254" t="str">
        <f>IF(ISBLANK(INDEX('Policy Characteristics'!K:K,MATCH($C1528,'Policy Characteristics'!$C:$C,0))),"",INDEX('Policy Characteristics'!K:K,MATCH($C1528,'Policy Characteristics'!$C:$C,0)))</f>
        <v>industry-ag-main.html#fuel-switching</v>
      </c>
      <c r="R1528" s="254" t="str">
        <f>IF(ISBLANK(INDEX('Policy Characteristics'!L:L,MATCH($C1528,'Policy Characteristics'!$C:$C,0))),"",INDEX('Policy Characteristics'!L:L,MATCH($C1528,'Policy Characteristics'!$C:$C,0)))</f>
        <v>industry-elec-and-hydrogen.html</v>
      </c>
    </row>
    <row r="1529" spans="1:18" s="2" customFormat="1" x14ac:dyDescent="0.25">
      <c r="A1529" s="254" t="str">
        <f>IF(ISBLANK(INDEX('Policy Characteristics'!A:A,MATCH($C1529,'Policy Characteristics'!$C:$C,0))),"",INDEX('Policy Characteristics'!A:A,MATCH($C1529,'Policy Characteristics'!$C:$C,0)))</f>
        <v>Industry</v>
      </c>
      <c r="B1529" s="262" t="str">
        <f>IF(ISBLANK(INDEX('Policy Characteristics'!B:B,MATCH($C1529,'Policy Characteristics'!$C:$C,0))),"",INDEX('Policy Characteristics'!B:B,MATCH($C1529,'Policy Characteristics'!$C:$C,0)))</f>
        <v>Alternative Fuel Shifting</v>
      </c>
      <c r="C1529" s="254" t="str">
        <f t="shared" si="74"/>
        <v>Fraction of Eligible Industrial Energy Use Shifted to Alternate Fuel</v>
      </c>
      <c r="D1529" s="6" t="s">
        <v>3023</v>
      </c>
      <c r="E1529" s="1" t="s">
        <v>3459</v>
      </c>
      <c r="F1529" t="s">
        <v>2987</v>
      </c>
      <c r="G1529" s="45" t="s">
        <v>3465</v>
      </c>
      <c r="H1529" s="47">
        <f t="shared" si="73"/>
        <v>1528</v>
      </c>
      <c r="I1529" s="324" t="s">
        <v>41</v>
      </c>
      <c r="J1529" s="255" t="str">
        <f>IF(ISBLANK(INDEX('Policy Characteristics'!D:D,MATCH($C1529,'Policy Characteristics'!$C:$C,0))),"",INDEX('Policy Characteristics'!D:D,MATCH($C1529,'Policy Characteristics'!$C:$C,0)))</f>
        <v>Alternate Fuel Shifting</v>
      </c>
      <c r="K1529" s="254" t="str">
        <f>IF(ISBLANK(INDEX('Policy Characteristics'!E:E,MATCH($C1529,'Policy Characteristics'!$C:$C,0))),"",INDEX('Policy Characteristics'!E:E,MATCH($C1529,'Policy Characteristics'!$C:$C,0)))</f>
        <v>indst shift to alt fuel</v>
      </c>
      <c r="L1529" s="261">
        <f>IF(ISBLANK(INDEX('Policy Characteristics'!F:F,MATCH($C1529,'Policy Characteristics'!$C:$C,0))),"",INDEX('Policy Characteristics'!F:F,MATCH($C1529,'Policy Characteristics'!$C:$C,0)))</f>
        <v>0</v>
      </c>
      <c r="M1529" s="261">
        <f>IF(ISBLANK(INDEX('Policy Characteristics'!G:G,MATCH($C1529,'Policy Characteristics'!$C:$C,0))),"",INDEX('Policy Characteristics'!G:G,MATCH($C1529,'Policy Characteristics'!$C:$C,0)))</f>
        <v>1</v>
      </c>
      <c r="N1529" s="261">
        <f>IF(ISBLANK(INDEX('Policy Characteristics'!H:H,MATCH($C1529,'Policy Characteristics'!$C:$C,0))),"",INDEX('Policy Characteristics'!H:H,MATCH($C1529,'Policy Characteristics'!$C:$C,0)))</f>
        <v>0.01</v>
      </c>
      <c r="O1529" s="254" t="str">
        <f>IF(ISBLANK(INDEX('Policy Characteristics'!I:I,MATCH($C1529,'Policy Characteristics'!$C:$C,0))),"",INDEX('Policy Characteristics'!I:I,MATCH($C1529,'Policy Characteristics'!$C:$C,0)))</f>
        <v>% of fuel shifted</v>
      </c>
      <c r="P1529" s="254" t="str">
        <f>IF(ISBLANK(INDEX('Policy Characteristics'!J:J,MATCH($C1529,'Policy Characteristics'!$C:$C,0))),"",INDEX('Policy Characteristics'!J:J,MATCH($C1529,'Policy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29" s="254" t="str">
        <f>IF(ISBLANK(INDEX('Policy Characteristics'!K:K,MATCH($C1529,'Policy Characteristics'!$C:$C,0))),"",INDEX('Policy Characteristics'!K:K,MATCH($C1529,'Policy Characteristics'!$C:$C,0)))</f>
        <v>industry-ag-main.html#fuel-switching</v>
      </c>
      <c r="R1529" s="254" t="str">
        <f>IF(ISBLANK(INDEX('Policy Characteristics'!L:L,MATCH($C1529,'Policy Characteristics'!$C:$C,0))),"",INDEX('Policy Characteristics'!L:L,MATCH($C1529,'Policy Characteristics'!$C:$C,0)))</f>
        <v>industry-elec-and-hydrogen.html</v>
      </c>
    </row>
    <row r="1530" spans="1:18" s="2" customFormat="1" x14ac:dyDescent="0.25">
      <c r="A1530" s="254" t="str">
        <f>IF(ISBLANK(INDEX('Policy Characteristics'!A:A,MATCH($C1530,'Policy Characteristics'!$C:$C,0))),"",INDEX('Policy Characteristics'!A:A,MATCH($C1530,'Policy Characteristics'!$C:$C,0)))</f>
        <v>Industry</v>
      </c>
      <c r="B1530" s="262" t="str">
        <f>IF(ISBLANK(INDEX('Policy Characteristics'!B:B,MATCH($C1530,'Policy Characteristics'!$C:$C,0))),"",INDEX('Policy Characteristics'!B:B,MATCH($C1530,'Policy Characteristics'!$C:$C,0)))</f>
        <v>Alternative Fuel Shifting</v>
      </c>
      <c r="C1530" s="254" t="str">
        <f t="shared" si="74"/>
        <v>Fraction of Eligible Industrial Energy Use Shifted to Alternate Fuel</v>
      </c>
      <c r="D1530" s="6" t="s">
        <v>3023</v>
      </c>
      <c r="E1530" s="1" t="s">
        <v>3460</v>
      </c>
      <c r="F1530" t="s">
        <v>2987</v>
      </c>
      <c r="G1530" s="45" t="s">
        <v>3466</v>
      </c>
      <c r="H1530" s="47">
        <f t="shared" si="73"/>
        <v>1529</v>
      </c>
      <c r="I1530" s="324" t="s">
        <v>41</v>
      </c>
      <c r="J1530" s="255" t="str">
        <f>IF(ISBLANK(INDEX('Policy Characteristics'!D:D,MATCH($C1530,'Policy Characteristics'!$C:$C,0))),"",INDEX('Policy Characteristics'!D:D,MATCH($C1530,'Policy Characteristics'!$C:$C,0)))</f>
        <v>Alternate Fuel Shifting</v>
      </c>
      <c r="K1530" s="254" t="str">
        <f>IF(ISBLANK(INDEX('Policy Characteristics'!E:E,MATCH($C1530,'Policy Characteristics'!$C:$C,0))),"",INDEX('Policy Characteristics'!E:E,MATCH($C1530,'Policy Characteristics'!$C:$C,0)))</f>
        <v>indst shift to alt fuel</v>
      </c>
      <c r="L1530" s="261">
        <f>IF(ISBLANK(INDEX('Policy Characteristics'!F:F,MATCH($C1530,'Policy Characteristics'!$C:$C,0))),"",INDEX('Policy Characteristics'!F:F,MATCH($C1530,'Policy Characteristics'!$C:$C,0)))</f>
        <v>0</v>
      </c>
      <c r="M1530" s="261">
        <f>IF(ISBLANK(INDEX('Policy Characteristics'!G:G,MATCH($C1530,'Policy Characteristics'!$C:$C,0))),"",INDEX('Policy Characteristics'!G:G,MATCH($C1530,'Policy Characteristics'!$C:$C,0)))</f>
        <v>1</v>
      </c>
      <c r="N1530" s="261">
        <f>IF(ISBLANK(INDEX('Policy Characteristics'!H:H,MATCH($C1530,'Policy Characteristics'!$C:$C,0))),"",INDEX('Policy Characteristics'!H:H,MATCH($C1530,'Policy Characteristics'!$C:$C,0)))</f>
        <v>0.01</v>
      </c>
      <c r="O1530" s="254" t="str">
        <f>IF(ISBLANK(INDEX('Policy Characteristics'!I:I,MATCH($C1530,'Policy Characteristics'!$C:$C,0))),"",INDEX('Policy Characteristics'!I:I,MATCH($C1530,'Policy Characteristics'!$C:$C,0)))</f>
        <v>% of fuel shifted</v>
      </c>
      <c r="P1530" s="254" t="str">
        <f>IF(ISBLANK(INDEX('Policy Characteristics'!J:J,MATCH($C1530,'Policy Characteristics'!$C:$C,0))),"",INDEX('Policy Characteristics'!J:J,MATCH($C1530,'Policy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30" s="254" t="str">
        <f>IF(ISBLANK(INDEX('Policy Characteristics'!K:K,MATCH($C1530,'Policy Characteristics'!$C:$C,0))),"",INDEX('Policy Characteristics'!K:K,MATCH($C1530,'Policy Characteristics'!$C:$C,0)))</f>
        <v>industry-ag-main.html#fuel-switching</v>
      </c>
      <c r="R1530" s="254" t="str">
        <f>IF(ISBLANK(INDEX('Policy Characteristics'!L:L,MATCH($C1530,'Policy Characteristics'!$C:$C,0))),"",INDEX('Policy Characteristics'!L:L,MATCH($C1530,'Policy Characteristics'!$C:$C,0)))</f>
        <v>industry-elec-and-hydrogen.html</v>
      </c>
    </row>
    <row r="1531" spans="1:18" s="2" customFormat="1" x14ac:dyDescent="0.25">
      <c r="A1531" s="254" t="str">
        <f>IF(ISBLANK(INDEX('Policy Characteristics'!A:A,MATCH($C1531,'Policy Characteristics'!$C:$C,0))),"",INDEX('Policy Characteristics'!A:A,MATCH($C1531,'Policy Characteristics'!$C:$C,0)))</f>
        <v>Industry</v>
      </c>
      <c r="B1531" s="262" t="str">
        <f>IF(ISBLANK(INDEX('Policy Characteristics'!B:B,MATCH($C1531,'Policy Characteristics'!$C:$C,0))),"",INDEX('Policy Characteristics'!B:B,MATCH($C1531,'Policy Characteristics'!$C:$C,0)))</f>
        <v>Alternative Fuel Shifting</v>
      </c>
      <c r="C1531" s="254" t="str">
        <f t="shared" si="74"/>
        <v>Fraction of Eligible Industrial Energy Use Shifted to Alternate Fuel</v>
      </c>
      <c r="D1531" s="6" t="s">
        <v>3023</v>
      </c>
      <c r="E1531" s="1" t="s">
        <v>3461</v>
      </c>
      <c r="F1531" t="s">
        <v>2987</v>
      </c>
      <c r="G1531" s="45" t="s">
        <v>3467</v>
      </c>
      <c r="H1531" s="47">
        <f t="shared" si="73"/>
        <v>1530</v>
      </c>
      <c r="I1531" s="324" t="s">
        <v>41</v>
      </c>
      <c r="J1531" s="255" t="str">
        <f>IF(ISBLANK(INDEX('Policy Characteristics'!D:D,MATCH($C1531,'Policy Characteristics'!$C:$C,0))),"",INDEX('Policy Characteristics'!D:D,MATCH($C1531,'Policy Characteristics'!$C:$C,0)))</f>
        <v>Alternate Fuel Shifting</v>
      </c>
      <c r="K1531" s="254" t="str">
        <f>IF(ISBLANK(INDEX('Policy Characteristics'!E:E,MATCH($C1531,'Policy Characteristics'!$C:$C,0))),"",INDEX('Policy Characteristics'!E:E,MATCH($C1531,'Policy Characteristics'!$C:$C,0)))</f>
        <v>indst shift to alt fuel</v>
      </c>
      <c r="L1531" s="261">
        <f>IF(ISBLANK(INDEX('Policy Characteristics'!F:F,MATCH($C1531,'Policy Characteristics'!$C:$C,0))),"",INDEX('Policy Characteristics'!F:F,MATCH($C1531,'Policy Characteristics'!$C:$C,0)))</f>
        <v>0</v>
      </c>
      <c r="M1531" s="261">
        <f>IF(ISBLANK(INDEX('Policy Characteristics'!G:G,MATCH($C1531,'Policy Characteristics'!$C:$C,0))),"",INDEX('Policy Characteristics'!G:G,MATCH($C1531,'Policy Characteristics'!$C:$C,0)))</f>
        <v>1</v>
      </c>
      <c r="N1531" s="261">
        <f>IF(ISBLANK(INDEX('Policy Characteristics'!H:H,MATCH($C1531,'Policy Characteristics'!$C:$C,0))),"",INDEX('Policy Characteristics'!H:H,MATCH($C1531,'Policy Characteristics'!$C:$C,0)))</f>
        <v>0.01</v>
      </c>
      <c r="O1531" s="254" t="str">
        <f>IF(ISBLANK(INDEX('Policy Characteristics'!I:I,MATCH($C1531,'Policy Characteristics'!$C:$C,0))),"",INDEX('Policy Characteristics'!I:I,MATCH($C1531,'Policy Characteristics'!$C:$C,0)))</f>
        <v>% of fuel shifted</v>
      </c>
      <c r="P1531" s="254" t="str">
        <f>IF(ISBLANK(INDEX('Policy Characteristics'!J:J,MATCH($C1531,'Policy Characteristics'!$C:$C,0))),"",INDEX('Policy Characteristics'!J:J,MATCH($C1531,'Policy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31" s="254" t="str">
        <f>IF(ISBLANK(INDEX('Policy Characteristics'!K:K,MATCH($C1531,'Policy Characteristics'!$C:$C,0))),"",INDEX('Policy Characteristics'!K:K,MATCH($C1531,'Policy Characteristics'!$C:$C,0)))</f>
        <v>industry-ag-main.html#fuel-switching</v>
      </c>
      <c r="R1531" s="254" t="str">
        <f>IF(ISBLANK(INDEX('Policy Characteristics'!L:L,MATCH($C1531,'Policy Characteristics'!$C:$C,0))),"",INDEX('Policy Characteristics'!L:L,MATCH($C1531,'Policy Characteristics'!$C:$C,0)))</f>
        <v>industry-elec-and-hydrogen.html</v>
      </c>
    </row>
    <row r="1532" spans="1:18" s="2" customFormat="1" x14ac:dyDescent="0.25">
      <c r="A1532" s="254" t="str">
        <f>IF(ISBLANK(INDEX('Policy Characteristics'!A:A,MATCH($C1532,'Policy Characteristics'!$C:$C,0))),"",INDEX('Policy Characteristics'!A:A,MATCH($C1532,'Policy Characteristics'!$C:$C,0)))</f>
        <v>Industry</v>
      </c>
      <c r="B1532" s="262" t="str">
        <f>IF(ISBLANK(INDEX('Policy Characteristics'!B:B,MATCH($C1532,'Policy Characteristics'!$C:$C,0))),"",INDEX('Policy Characteristics'!B:B,MATCH($C1532,'Policy Characteristics'!$C:$C,0)))</f>
        <v>Alternative Fuel Shifting</v>
      </c>
      <c r="C1532" s="254" t="str">
        <f t="shared" si="74"/>
        <v>Fraction of Eligible Industrial Energy Use Shifted to Alternate Fuel</v>
      </c>
      <c r="D1532" s="6" t="s">
        <v>3023</v>
      </c>
      <c r="E1532" s="1" t="s">
        <v>3462</v>
      </c>
      <c r="F1532" t="s">
        <v>2987</v>
      </c>
      <c r="G1532" s="45" t="s">
        <v>3468</v>
      </c>
      <c r="H1532" s="47">
        <f t="shared" si="73"/>
        <v>1531</v>
      </c>
      <c r="I1532" s="324" t="s">
        <v>40</v>
      </c>
      <c r="J1532" s="255" t="str">
        <f>IF(ISBLANK(INDEX('Policy Characteristics'!D:D,MATCH($C1532,'Policy Characteristics'!$C:$C,0))),"",INDEX('Policy Characteristics'!D:D,MATCH($C1532,'Policy Characteristics'!$C:$C,0)))</f>
        <v>Alternate Fuel Shifting</v>
      </c>
      <c r="K1532" s="254" t="str">
        <f>IF(ISBLANK(INDEX('Policy Characteristics'!E:E,MATCH($C1532,'Policy Characteristics'!$C:$C,0))),"",INDEX('Policy Characteristics'!E:E,MATCH($C1532,'Policy Characteristics'!$C:$C,0)))</f>
        <v>indst shift to alt fuel</v>
      </c>
      <c r="L1532" s="261">
        <f>IF(ISBLANK(INDEX('Policy Characteristics'!F:F,MATCH($C1532,'Policy Characteristics'!$C:$C,0))),"",INDEX('Policy Characteristics'!F:F,MATCH($C1532,'Policy Characteristics'!$C:$C,0)))</f>
        <v>0</v>
      </c>
      <c r="M1532" s="261">
        <f>IF(ISBLANK(INDEX('Policy Characteristics'!G:G,MATCH($C1532,'Policy Characteristics'!$C:$C,0))),"",INDEX('Policy Characteristics'!G:G,MATCH($C1532,'Policy Characteristics'!$C:$C,0)))</f>
        <v>1</v>
      </c>
      <c r="N1532" s="261">
        <f>IF(ISBLANK(INDEX('Policy Characteristics'!H:H,MATCH($C1532,'Policy Characteristics'!$C:$C,0))),"",INDEX('Policy Characteristics'!H:H,MATCH($C1532,'Policy Characteristics'!$C:$C,0)))</f>
        <v>0.01</v>
      </c>
      <c r="O1532" s="254" t="str">
        <f>IF(ISBLANK(INDEX('Policy Characteristics'!I:I,MATCH($C1532,'Policy Characteristics'!$C:$C,0))),"",INDEX('Policy Characteristics'!I:I,MATCH($C1532,'Policy Characteristics'!$C:$C,0)))</f>
        <v>% of fuel shifted</v>
      </c>
      <c r="P1532" s="254" t="str">
        <f>IF(ISBLANK(INDEX('Policy Characteristics'!J:J,MATCH($C1532,'Policy Characteristics'!$C:$C,0))),"",INDEX('Policy Characteristics'!J:J,MATCH($C1532,'Policy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32" s="254" t="str">
        <f>IF(ISBLANK(INDEX('Policy Characteristics'!K:K,MATCH($C1532,'Policy Characteristics'!$C:$C,0))),"",INDEX('Policy Characteristics'!K:K,MATCH($C1532,'Policy Characteristics'!$C:$C,0)))</f>
        <v>industry-ag-main.html#fuel-switching</v>
      </c>
      <c r="R1532" s="254" t="str">
        <f>IF(ISBLANK(INDEX('Policy Characteristics'!L:L,MATCH($C1532,'Policy Characteristics'!$C:$C,0))),"",INDEX('Policy Characteristics'!L:L,MATCH($C1532,'Policy Characteristics'!$C:$C,0)))</f>
        <v>industry-elec-and-hydrogen.html</v>
      </c>
    </row>
    <row r="1533" spans="1:18" s="2" customFormat="1" x14ac:dyDescent="0.25">
      <c r="A1533" s="254" t="str">
        <f>IF(ISBLANK(INDEX('Policy Characteristics'!A:A,MATCH($C1533,'Policy Characteristics'!$C:$C,0))),"",INDEX('Policy Characteristics'!A:A,MATCH($C1533,'Policy Characteristics'!$C:$C,0)))</f>
        <v>Industry</v>
      </c>
      <c r="B1533" s="262" t="str">
        <f>IF(ISBLANK(INDEX('Policy Characteristics'!B:B,MATCH($C1533,'Policy Characteristics'!$C:$C,0))),"",INDEX('Policy Characteristics'!B:B,MATCH($C1533,'Policy Characteristics'!$C:$C,0)))</f>
        <v>Alternative Fuel Shifting</v>
      </c>
      <c r="C1533" s="254" t="str">
        <f t="shared" si="74"/>
        <v>Fraction of Eligible Industrial Energy Use Shifted to Alternate Fuel</v>
      </c>
      <c r="D1533" s="6" t="s">
        <v>3023</v>
      </c>
      <c r="E1533" s="1" t="s">
        <v>3463</v>
      </c>
      <c r="F1533" t="s">
        <v>2987</v>
      </c>
      <c r="G1533" s="45" t="s">
        <v>3469</v>
      </c>
      <c r="H1533" s="47">
        <f t="shared" si="73"/>
        <v>1532</v>
      </c>
      <c r="I1533" s="324" t="s">
        <v>41</v>
      </c>
      <c r="J1533" s="255" t="str">
        <f>IF(ISBLANK(INDEX('Policy Characteristics'!D:D,MATCH($C1533,'Policy Characteristics'!$C:$C,0))),"",INDEX('Policy Characteristics'!D:D,MATCH($C1533,'Policy Characteristics'!$C:$C,0)))</f>
        <v>Alternate Fuel Shifting</v>
      </c>
      <c r="K1533" s="254" t="str">
        <f>IF(ISBLANK(INDEX('Policy Characteristics'!E:E,MATCH($C1533,'Policy Characteristics'!$C:$C,0))),"",INDEX('Policy Characteristics'!E:E,MATCH($C1533,'Policy Characteristics'!$C:$C,0)))</f>
        <v>indst shift to alt fuel</v>
      </c>
      <c r="L1533" s="261">
        <f>IF(ISBLANK(INDEX('Policy Characteristics'!F:F,MATCH($C1533,'Policy Characteristics'!$C:$C,0))),"",INDEX('Policy Characteristics'!F:F,MATCH($C1533,'Policy Characteristics'!$C:$C,0)))</f>
        <v>0</v>
      </c>
      <c r="M1533" s="261">
        <f>IF(ISBLANK(INDEX('Policy Characteristics'!G:G,MATCH($C1533,'Policy Characteristics'!$C:$C,0))),"",INDEX('Policy Characteristics'!G:G,MATCH($C1533,'Policy Characteristics'!$C:$C,0)))</f>
        <v>1</v>
      </c>
      <c r="N1533" s="261">
        <f>IF(ISBLANK(INDEX('Policy Characteristics'!H:H,MATCH($C1533,'Policy Characteristics'!$C:$C,0))),"",INDEX('Policy Characteristics'!H:H,MATCH($C1533,'Policy Characteristics'!$C:$C,0)))</f>
        <v>0.01</v>
      </c>
      <c r="O1533" s="254" t="str">
        <f>IF(ISBLANK(INDEX('Policy Characteristics'!I:I,MATCH($C1533,'Policy Characteristics'!$C:$C,0))),"",INDEX('Policy Characteristics'!I:I,MATCH($C1533,'Policy Characteristics'!$C:$C,0)))</f>
        <v>% of fuel shifted</v>
      </c>
      <c r="P1533" s="254" t="str">
        <f>IF(ISBLANK(INDEX('Policy Characteristics'!J:J,MATCH($C1533,'Policy Characteristics'!$C:$C,0))),"",INDEX('Policy Characteristics'!J:J,MATCH($C1533,'Policy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33" s="254" t="str">
        <f>IF(ISBLANK(INDEX('Policy Characteristics'!K:K,MATCH($C1533,'Policy Characteristics'!$C:$C,0))),"",INDEX('Policy Characteristics'!K:K,MATCH($C1533,'Policy Characteristics'!$C:$C,0)))</f>
        <v>industry-ag-main.html#fuel-switching</v>
      </c>
      <c r="R1533" s="254" t="str">
        <f>IF(ISBLANK(INDEX('Policy Characteristics'!L:L,MATCH($C1533,'Policy Characteristics'!$C:$C,0))),"",INDEX('Policy Characteristics'!L:L,MATCH($C1533,'Policy Characteristics'!$C:$C,0)))</f>
        <v>industry-elec-and-hydrogen.html</v>
      </c>
    </row>
    <row r="1534" spans="1:18" s="2" customFormat="1" x14ac:dyDescent="0.25">
      <c r="A1534" s="254" t="str">
        <f>IF(ISBLANK(INDEX('Policy Characteristics'!A:A,MATCH($C1534,'Policy Characteristics'!$C:$C,0))),"",INDEX('Policy Characteristics'!A:A,MATCH($C1534,'Policy Characteristics'!$C:$C,0)))</f>
        <v>Industry</v>
      </c>
      <c r="B1534" s="262" t="str">
        <f>IF(ISBLANK(INDEX('Policy Characteristics'!B:B,MATCH($C1534,'Policy Characteristics'!$C:$C,0))),"",INDEX('Policy Characteristics'!B:B,MATCH($C1534,'Policy Characteristics'!$C:$C,0)))</f>
        <v>Alternative Fuel Shifting</v>
      </c>
      <c r="C1534" s="254" t="str">
        <f t="shared" si="74"/>
        <v>Fraction of Eligible Industrial Energy Use Shifted to Alternate Fuel</v>
      </c>
      <c r="D1534" s="6" t="s">
        <v>3023</v>
      </c>
      <c r="E1534" s="1" t="s">
        <v>3464</v>
      </c>
      <c r="F1534" t="s">
        <v>2987</v>
      </c>
      <c r="G1534" s="45" t="s">
        <v>3470</v>
      </c>
      <c r="H1534" s="47">
        <f t="shared" si="73"/>
        <v>1533</v>
      </c>
      <c r="I1534" s="324" t="s">
        <v>41</v>
      </c>
      <c r="J1534" s="255" t="str">
        <f>IF(ISBLANK(INDEX('Policy Characteristics'!D:D,MATCH($C1534,'Policy Characteristics'!$C:$C,0))),"",INDEX('Policy Characteristics'!D:D,MATCH($C1534,'Policy Characteristics'!$C:$C,0)))</f>
        <v>Alternate Fuel Shifting</v>
      </c>
      <c r="K1534" s="254" t="str">
        <f>IF(ISBLANK(INDEX('Policy Characteristics'!E:E,MATCH($C1534,'Policy Characteristics'!$C:$C,0))),"",INDEX('Policy Characteristics'!E:E,MATCH($C1534,'Policy Characteristics'!$C:$C,0)))</f>
        <v>indst shift to alt fuel</v>
      </c>
      <c r="L1534" s="261">
        <f>IF(ISBLANK(INDEX('Policy Characteristics'!F:F,MATCH($C1534,'Policy Characteristics'!$C:$C,0))),"",INDEX('Policy Characteristics'!F:F,MATCH($C1534,'Policy Characteristics'!$C:$C,0)))</f>
        <v>0</v>
      </c>
      <c r="M1534" s="261">
        <f>IF(ISBLANK(INDEX('Policy Characteristics'!G:G,MATCH($C1534,'Policy Characteristics'!$C:$C,0))),"",INDEX('Policy Characteristics'!G:G,MATCH($C1534,'Policy Characteristics'!$C:$C,0)))</f>
        <v>1</v>
      </c>
      <c r="N1534" s="261">
        <f>IF(ISBLANK(INDEX('Policy Characteristics'!H:H,MATCH($C1534,'Policy Characteristics'!$C:$C,0))),"",INDEX('Policy Characteristics'!H:H,MATCH($C1534,'Policy Characteristics'!$C:$C,0)))</f>
        <v>0.01</v>
      </c>
      <c r="O1534" s="254" t="str">
        <f>IF(ISBLANK(INDEX('Policy Characteristics'!I:I,MATCH($C1534,'Policy Characteristics'!$C:$C,0))),"",INDEX('Policy Characteristics'!I:I,MATCH($C1534,'Policy Characteristics'!$C:$C,0)))</f>
        <v>% of fuel shifted</v>
      </c>
      <c r="P1534" s="254" t="str">
        <f>IF(ISBLANK(INDEX('Policy Characteristics'!J:J,MATCH($C1534,'Policy Characteristics'!$C:$C,0))),"",INDEX('Policy Characteristics'!J:J,MATCH($C1534,'Policy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34" s="254" t="str">
        <f>IF(ISBLANK(INDEX('Policy Characteristics'!K:K,MATCH($C1534,'Policy Characteristics'!$C:$C,0))),"",INDEX('Policy Characteristics'!K:K,MATCH($C1534,'Policy Characteristics'!$C:$C,0)))</f>
        <v>industry-ag-main.html#fuel-switching</v>
      </c>
      <c r="R1534" s="254" t="str">
        <f>IF(ISBLANK(INDEX('Policy Characteristics'!L:L,MATCH($C1534,'Policy Characteristics'!$C:$C,0))),"",INDEX('Policy Characteristics'!L:L,MATCH($C1534,'Policy Characteristics'!$C:$C,0)))</f>
        <v>industry-elec-and-hydrogen.html</v>
      </c>
    </row>
    <row r="1535" spans="1:18" s="2" customFormat="1" x14ac:dyDescent="0.25">
      <c r="A1535" s="254" t="str">
        <f>IF(ISBLANK(INDEX('Policy Characteristics'!A:A,MATCH($C1535,'Policy Characteristics'!$C:$C,0))),"",INDEX('Policy Characteristics'!A:A,MATCH($C1535,'Policy Characteristics'!$C:$C,0)))</f>
        <v>Industry</v>
      </c>
      <c r="B1535" s="262" t="str">
        <f>IF(ISBLANK(INDEX('Policy Characteristics'!B:B,MATCH($C1535,'Policy Characteristics'!$C:$C,0))),"",INDEX('Policy Characteristics'!B:B,MATCH($C1535,'Policy Characteristics'!$C:$C,0)))</f>
        <v>Alternative Fuel Shifting</v>
      </c>
      <c r="C1535" s="254" t="str">
        <f t="shared" si="74"/>
        <v>Fraction of Eligible Industrial Energy Use Shifted to Alternate Fuel</v>
      </c>
      <c r="D1535" s="6" t="s">
        <v>3023</v>
      </c>
      <c r="E1535" s="1" t="s">
        <v>3570</v>
      </c>
      <c r="F1535" t="s">
        <v>2987</v>
      </c>
      <c r="G1535" s="45" t="s">
        <v>3471</v>
      </c>
      <c r="H1535" s="47">
        <f t="shared" si="73"/>
        <v>1534</v>
      </c>
      <c r="I1535" s="324" t="s">
        <v>41</v>
      </c>
      <c r="J1535" s="255" t="str">
        <f>IF(ISBLANK(INDEX('Policy Characteristics'!D:D,MATCH($C1535,'Policy Characteristics'!$C:$C,0))),"",INDEX('Policy Characteristics'!D:D,MATCH($C1535,'Policy Characteristics'!$C:$C,0)))</f>
        <v>Alternate Fuel Shifting</v>
      </c>
      <c r="K1535" s="254" t="str">
        <f>IF(ISBLANK(INDEX('Policy Characteristics'!E:E,MATCH($C1535,'Policy Characteristics'!$C:$C,0))),"",INDEX('Policy Characteristics'!E:E,MATCH($C1535,'Policy Characteristics'!$C:$C,0)))</f>
        <v>indst shift to alt fuel</v>
      </c>
      <c r="L1535" s="261">
        <f>IF(ISBLANK(INDEX('Policy Characteristics'!F:F,MATCH($C1535,'Policy Characteristics'!$C:$C,0))),"",INDEX('Policy Characteristics'!F:F,MATCH($C1535,'Policy Characteristics'!$C:$C,0)))</f>
        <v>0</v>
      </c>
      <c r="M1535" s="261">
        <f>IF(ISBLANK(INDEX('Policy Characteristics'!G:G,MATCH($C1535,'Policy Characteristics'!$C:$C,0))),"",INDEX('Policy Characteristics'!G:G,MATCH($C1535,'Policy Characteristics'!$C:$C,0)))</f>
        <v>1</v>
      </c>
      <c r="N1535" s="261">
        <f>IF(ISBLANK(INDEX('Policy Characteristics'!H:H,MATCH($C1535,'Policy Characteristics'!$C:$C,0))),"",INDEX('Policy Characteristics'!H:H,MATCH($C1535,'Policy Characteristics'!$C:$C,0)))</f>
        <v>0.01</v>
      </c>
      <c r="O1535" s="254" t="str">
        <f>IF(ISBLANK(INDEX('Policy Characteristics'!I:I,MATCH($C1535,'Policy Characteristics'!$C:$C,0))),"",INDEX('Policy Characteristics'!I:I,MATCH($C1535,'Policy Characteristics'!$C:$C,0)))</f>
        <v>% of fuel shifted</v>
      </c>
      <c r="P1535" s="254" t="str">
        <f>IF(ISBLANK(INDEX('Policy Characteristics'!J:J,MATCH($C1535,'Policy Characteristics'!$C:$C,0))),"",INDEX('Policy Characteristics'!J:J,MATCH($C1535,'Policy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35" s="254" t="str">
        <f>IF(ISBLANK(INDEX('Policy Characteristics'!K:K,MATCH($C1535,'Policy Characteristics'!$C:$C,0))),"",INDEX('Policy Characteristics'!K:K,MATCH($C1535,'Policy Characteristics'!$C:$C,0)))</f>
        <v>industry-ag-main.html#fuel-switching</v>
      </c>
      <c r="R1535" s="254" t="str">
        <f>IF(ISBLANK(INDEX('Policy Characteristics'!L:L,MATCH($C1535,'Policy Characteristics'!$C:$C,0))),"",INDEX('Policy Characteristics'!L:L,MATCH($C1535,'Policy Characteristics'!$C:$C,0)))</f>
        <v>industry-elec-and-hydrogen.html</v>
      </c>
    </row>
    <row r="1536" spans="1:18" s="2" customFormat="1" x14ac:dyDescent="0.25">
      <c r="A1536" s="254" t="str">
        <f>IF(ISBLANK(INDEX('Policy Characteristics'!A:A,MATCH($C1536,'Policy Characteristics'!$C:$C,0))),"",INDEX('Policy Characteristics'!A:A,MATCH($C1536,'Policy Characteristics'!$C:$C,0)))</f>
        <v>Industry</v>
      </c>
      <c r="B1536" s="262" t="str">
        <f>IF(ISBLANK(INDEX('Policy Characteristics'!B:B,MATCH($C1536,'Policy Characteristics'!$C:$C,0))),"",INDEX('Policy Characteristics'!B:B,MATCH($C1536,'Policy Characteristics'!$C:$C,0)))</f>
        <v>Alternative Fuel Shifting</v>
      </c>
      <c r="C1536" s="254" t="str">
        <f t="shared" si="74"/>
        <v>Fraction of Eligible Industrial Energy Use Shifted to Alternate Fuel</v>
      </c>
      <c r="D1536" s="6" t="s">
        <v>3023</v>
      </c>
      <c r="E1536" s="1" t="s">
        <v>3915</v>
      </c>
      <c r="F1536" t="s">
        <v>2987</v>
      </c>
      <c r="G1536" s="45" t="s">
        <v>3891</v>
      </c>
      <c r="H1536" s="47">
        <f t="shared" si="73"/>
        <v>1535</v>
      </c>
      <c r="I1536" s="324" t="s">
        <v>41</v>
      </c>
      <c r="J1536" s="255" t="str">
        <f>IF(ISBLANK(INDEX('Policy Characteristics'!D:D,MATCH($C1536,'Policy Characteristics'!$C:$C,0))),"",INDEX('Policy Characteristics'!D:D,MATCH($C1536,'Policy Characteristics'!$C:$C,0)))</f>
        <v>Alternate Fuel Shifting</v>
      </c>
      <c r="K1536" s="254" t="str">
        <f>IF(ISBLANK(INDEX('Policy Characteristics'!E:E,MATCH($C1536,'Policy Characteristics'!$C:$C,0))),"",INDEX('Policy Characteristics'!E:E,MATCH($C1536,'Policy Characteristics'!$C:$C,0)))</f>
        <v>indst shift to alt fuel</v>
      </c>
      <c r="L1536" s="261">
        <f>IF(ISBLANK(INDEX('Policy Characteristics'!F:F,MATCH($C1536,'Policy Characteristics'!$C:$C,0))),"",INDEX('Policy Characteristics'!F:F,MATCH($C1536,'Policy Characteristics'!$C:$C,0)))</f>
        <v>0</v>
      </c>
      <c r="M1536" s="261">
        <f>IF(ISBLANK(INDEX('Policy Characteristics'!G:G,MATCH($C1536,'Policy Characteristics'!$C:$C,0))),"",INDEX('Policy Characteristics'!G:G,MATCH($C1536,'Policy Characteristics'!$C:$C,0)))</f>
        <v>1</v>
      </c>
      <c r="N1536" s="261">
        <f>IF(ISBLANK(INDEX('Policy Characteristics'!H:H,MATCH($C1536,'Policy Characteristics'!$C:$C,0))),"",INDEX('Policy Characteristics'!H:H,MATCH($C1536,'Policy Characteristics'!$C:$C,0)))</f>
        <v>0.01</v>
      </c>
      <c r="O1536" s="254" t="str">
        <f>IF(ISBLANK(INDEX('Policy Characteristics'!I:I,MATCH($C1536,'Policy Characteristics'!$C:$C,0))),"",INDEX('Policy Characteristics'!I:I,MATCH($C1536,'Policy Characteristics'!$C:$C,0)))</f>
        <v>% of fuel shifted</v>
      </c>
      <c r="P1536" s="254" t="str">
        <f>IF(ISBLANK(INDEX('Policy Characteristics'!J:J,MATCH($C1536,'Policy Characteristics'!$C:$C,0))),"",INDEX('Policy Characteristics'!J:J,MATCH($C1536,'Policy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36" s="254" t="str">
        <f>IF(ISBLANK(INDEX('Policy Characteristics'!K:K,MATCH($C1536,'Policy Characteristics'!$C:$C,0))),"",INDEX('Policy Characteristics'!K:K,MATCH($C1536,'Policy Characteristics'!$C:$C,0)))</f>
        <v>industry-ag-main.html#fuel-switching</v>
      </c>
      <c r="R1536" s="254" t="str">
        <f>IF(ISBLANK(INDEX('Policy Characteristics'!L:L,MATCH($C1536,'Policy Characteristics'!$C:$C,0))),"",INDEX('Policy Characteristics'!L:L,MATCH($C1536,'Policy Characteristics'!$C:$C,0)))</f>
        <v>industry-elec-and-hydrogen.html</v>
      </c>
    </row>
    <row r="1537" spans="1:18" s="2" customFormat="1" x14ac:dyDescent="0.25">
      <c r="A1537" s="254" t="str">
        <f>IF(ISBLANK(INDEX('Policy Characteristics'!A:A,MATCH($C1537,'Policy Characteristics'!$C:$C,0))),"",INDEX('Policy Characteristics'!A:A,MATCH($C1537,'Policy Characteristics'!$C:$C,0)))</f>
        <v>Industry</v>
      </c>
      <c r="B1537" s="262" t="str">
        <f>IF(ISBLANK(INDEX('Policy Characteristics'!B:B,MATCH($C1537,'Policy Characteristics'!$C:$C,0))),"",INDEX('Policy Characteristics'!B:B,MATCH($C1537,'Policy Characteristics'!$C:$C,0)))</f>
        <v>Alternative Fuel Shifting</v>
      </c>
      <c r="C1537" s="254" t="str">
        <f t="shared" si="74"/>
        <v>Fraction of Eligible Industrial Energy Use Shifted to Alternate Fuel</v>
      </c>
      <c r="D1537" s="6" t="s">
        <v>3023</v>
      </c>
      <c r="E1537" s="1" t="s">
        <v>3916</v>
      </c>
      <c r="F1537" t="s">
        <v>2987</v>
      </c>
      <c r="G1537" s="45" t="s">
        <v>3890</v>
      </c>
      <c r="H1537" s="47">
        <f t="shared" si="73"/>
        <v>1536</v>
      </c>
      <c r="I1537" s="324" t="s">
        <v>41</v>
      </c>
      <c r="J1537" s="255" t="str">
        <f>IF(ISBLANK(INDEX('Policy Characteristics'!D:D,MATCH($C1537,'Policy Characteristics'!$C:$C,0))),"",INDEX('Policy Characteristics'!D:D,MATCH($C1537,'Policy Characteristics'!$C:$C,0)))</f>
        <v>Alternate Fuel Shifting</v>
      </c>
      <c r="K1537" s="254" t="str">
        <f>IF(ISBLANK(INDEX('Policy Characteristics'!E:E,MATCH($C1537,'Policy Characteristics'!$C:$C,0))),"",INDEX('Policy Characteristics'!E:E,MATCH($C1537,'Policy Characteristics'!$C:$C,0)))</f>
        <v>indst shift to alt fuel</v>
      </c>
      <c r="L1537" s="261">
        <f>IF(ISBLANK(INDEX('Policy Characteristics'!F:F,MATCH($C1537,'Policy Characteristics'!$C:$C,0))),"",INDEX('Policy Characteristics'!F:F,MATCH($C1537,'Policy Characteristics'!$C:$C,0)))</f>
        <v>0</v>
      </c>
      <c r="M1537" s="261">
        <f>IF(ISBLANK(INDEX('Policy Characteristics'!G:G,MATCH($C1537,'Policy Characteristics'!$C:$C,0))),"",INDEX('Policy Characteristics'!G:G,MATCH($C1537,'Policy Characteristics'!$C:$C,0)))</f>
        <v>1</v>
      </c>
      <c r="N1537" s="261">
        <f>IF(ISBLANK(INDEX('Policy Characteristics'!H:H,MATCH($C1537,'Policy Characteristics'!$C:$C,0))),"",INDEX('Policy Characteristics'!H:H,MATCH($C1537,'Policy Characteristics'!$C:$C,0)))</f>
        <v>0.01</v>
      </c>
      <c r="O1537" s="254" t="str">
        <f>IF(ISBLANK(INDEX('Policy Characteristics'!I:I,MATCH($C1537,'Policy Characteristics'!$C:$C,0))),"",INDEX('Policy Characteristics'!I:I,MATCH($C1537,'Policy Characteristics'!$C:$C,0)))</f>
        <v>% of fuel shifted</v>
      </c>
      <c r="P1537" s="254" t="str">
        <f>IF(ISBLANK(INDEX('Policy Characteristics'!J:J,MATCH($C1537,'Policy Characteristics'!$C:$C,0))),"",INDEX('Policy Characteristics'!J:J,MATCH($C1537,'Policy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37" s="254" t="str">
        <f>IF(ISBLANK(INDEX('Policy Characteristics'!K:K,MATCH($C1537,'Policy Characteristics'!$C:$C,0))),"",INDEX('Policy Characteristics'!K:K,MATCH($C1537,'Policy Characteristics'!$C:$C,0)))</f>
        <v>industry-ag-main.html#fuel-switching</v>
      </c>
      <c r="R1537" s="254" t="str">
        <f>IF(ISBLANK(INDEX('Policy Characteristics'!L:L,MATCH($C1537,'Policy Characteristics'!$C:$C,0))),"",INDEX('Policy Characteristics'!L:L,MATCH($C1537,'Policy Characteristics'!$C:$C,0)))</f>
        <v>industry-elec-and-hydrogen.html</v>
      </c>
    </row>
    <row r="1538" spans="1:18" s="2" customFormat="1" x14ac:dyDescent="0.25">
      <c r="A1538" s="254" t="str">
        <f>IF(ISBLANK(INDEX('Policy Characteristics'!A:A,MATCH($C1538,'Policy Characteristics'!$C:$C,0))),"",INDEX('Policy Characteristics'!A:A,MATCH($C1538,'Policy Characteristics'!$C:$C,0)))</f>
        <v>Industry</v>
      </c>
      <c r="B1538" s="262" t="str">
        <f>IF(ISBLANK(INDEX('Policy Characteristics'!B:B,MATCH($C1538,'Policy Characteristics'!$C:$C,0))),"",INDEX('Policy Characteristics'!B:B,MATCH($C1538,'Policy Characteristics'!$C:$C,0)))</f>
        <v>Alternative Fuel Shifting</v>
      </c>
      <c r="C1538" s="254" t="str">
        <f t="shared" si="74"/>
        <v>Fraction of Eligible Industrial Energy Use Shifted to Alternate Fuel</v>
      </c>
      <c r="D1538" s="6" t="s">
        <v>3023</v>
      </c>
      <c r="E1538" s="1" t="s">
        <v>3917</v>
      </c>
      <c r="F1538" t="s">
        <v>2987</v>
      </c>
      <c r="G1538" s="45" t="s">
        <v>3892</v>
      </c>
      <c r="H1538" s="47">
        <f t="shared" si="73"/>
        <v>1537</v>
      </c>
      <c r="I1538" s="324" t="s">
        <v>41</v>
      </c>
      <c r="J1538" s="255" t="str">
        <f>IF(ISBLANK(INDEX('Policy Characteristics'!D:D,MATCH($C1538,'Policy Characteristics'!$C:$C,0))),"",INDEX('Policy Characteristics'!D:D,MATCH($C1538,'Policy Characteristics'!$C:$C,0)))</f>
        <v>Alternate Fuel Shifting</v>
      </c>
      <c r="K1538" s="254" t="str">
        <f>IF(ISBLANK(INDEX('Policy Characteristics'!E:E,MATCH($C1538,'Policy Characteristics'!$C:$C,0))),"",INDEX('Policy Characteristics'!E:E,MATCH($C1538,'Policy Characteristics'!$C:$C,0)))</f>
        <v>indst shift to alt fuel</v>
      </c>
      <c r="L1538" s="261">
        <f>IF(ISBLANK(INDEX('Policy Characteristics'!F:F,MATCH($C1538,'Policy Characteristics'!$C:$C,0))),"",INDEX('Policy Characteristics'!F:F,MATCH($C1538,'Policy Characteristics'!$C:$C,0)))</f>
        <v>0</v>
      </c>
      <c r="M1538" s="261">
        <f>IF(ISBLANK(INDEX('Policy Characteristics'!G:G,MATCH($C1538,'Policy Characteristics'!$C:$C,0))),"",INDEX('Policy Characteristics'!G:G,MATCH($C1538,'Policy Characteristics'!$C:$C,0)))</f>
        <v>1</v>
      </c>
      <c r="N1538" s="261">
        <f>IF(ISBLANK(INDEX('Policy Characteristics'!H:H,MATCH($C1538,'Policy Characteristics'!$C:$C,0))),"",INDEX('Policy Characteristics'!H:H,MATCH($C1538,'Policy Characteristics'!$C:$C,0)))</f>
        <v>0.01</v>
      </c>
      <c r="O1538" s="254" t="str">
        <f>IF(ISBLANK(INDEX('Policy Characteristics'!I:I,MATCH($C1538,'Policy Characteristics'!$C:$C,0))),"",INDEX('Policy Characteristics'!I:I,MATCH($C1538,'Policy Characteristics'!$C:$C,0)))</f>
        <v>% of fuel shifted</v>
      </c>
      <c r="P1538" s="254" t="str">
        <f>IF(ISBLANK(INDEX('Policy Characteristics'!J:J,MATCH($C1538,'Policy Characteristics'!$C:$C,0))),"",INDEX('Policy Characteristics'!J:J,MATCH($C1538,'Policy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38" s="254" t="str">
        <f>IF(ISBLANK(INDEX('Policy Characteristics'!K:K,MATCH($C1538,'Policy Characteristics'!$C:$C,0))),"",INDEX('Policy Characteristics'!K:K,MATCH($C1538,'Policy Characteristics'!$C:$C,0)))</f>
        <v>industry-ag-main.html#fuel-switching</v>
      </c>
      <c r="R1538" s="254" t="str">
        <f>IF(ISBLANK(INDEX('Policy Characteristics'!L:L,MATCH($C1538,'Policy Characteristics'!$C:$C,0))),"",INDEX('Policy Characteristics'!L:L,MATCH($C1538,'Policy Characteristics'!$C:$C,0)))</f>
        <v>industry-elec-and-hydrogen.html</v>
      </c>
    </row>
    <row r="1539" spans="1:18" s="2" customFormat="1" x14ac:dyDescent="0.25">
      <c r="A1539" s="254" t="str">
        <f>IF(ISBLANK(INDEX('Policy Characteristics'!A:A,MATCH($C1539,'Policy Characteristics'!$C:$C,0))),"",INDEX('Policy Characteristics'!A:A,MATCH($C1539,'Policy Characteristics'!$C:$C,0)))</f>
        <v>Industry</v>
      </c>
      <c r="B1539" s="262" t="str">
        <f>IF(ISBLANK(INDEX('Policy Characteristics'!B:B,MATCH($C1539,'Policy Characteristics'!$C:$C,0))),"",INDEX('Policy Characteristics'!B:B,MATCH($C1539,'Policy Characteristics'!$C:$C,0)))</f>
        <v>Alternative Fuel Shifting</v>
      </c>
      <c r="C1539" s="254" t="str">
        <f t="shared" si="74"/>
        <v>Fraction of Eligible Industrial Energy Use Shifted to Alternate Fuel</v>
      </c>
      <c r="D1539" s="6" t="s">
        <v>3024</v>
      </c>
      <c r="E1539" s="1" t="s">
        <v>3459</v>
      </c>
      <c r="F1539" t="s">
        <v>2546</v>
      </c>
      <c r="G1539" s="45" t="s">
        <v>3465</v>
      </c>
      <c r="H1539" s="47">
        <f t="shared" ref="H1539:H1602" si="75">H1538+1</f>
        <v>1538</v>
      </c>
      <c r="I1539" s="324" t="s">
        <v>41</v>
      </c>
      <c r="J1539" s="255" t="str">
        <f>IF(ISBLANK(INDEX('Policy Characteristics'!D:D,MATCH($C1539,'Policy Characteristics'!$C:$C,0))),"",INDEX('Policy Characteristics'!D:D,MATCH($C1539,'Policy Characteristics'!$C:$C,0)))</f>
        <v>Alternate Fuel Shifting</v>
      </c>
      <c r="K1539" s="254" t="str">
        <f>IF(ISBLANK(INDEX('Policy Characteristics'!E:E,MATCH($C1539,'Policy Characteristics'!$C:$C,0))),"",INDEX('Policy Characteristics'!E:E,MATCH($C1539,'Policy Characteristics'!$C:$C,0)))</f>
        <v>indst shift to alt fuel</v>
      </c>
      <c r="L1539" s="261">
        <f>IF(ISBLANK(INDEX('Policy Characteristics'!F:F,MATCH($C1539,'Policy Characteristics'!$C:$C,0))),"",INDEX('Policy Characteristics'!F:F,MATCH($C1539,'Policy Characteristics'!$C:$C,0)))</f>
        <v>0</v>
      </c>
      <c r="M1539" s="261">
        <f>IF(ISBLANK(INDEX('Policy Characteristics'!G:G,MATCH($C1539,'Policy Characteristics'!$C:$C,0))),"",INDEX('Policy Characteristics'!G:G,MATCH($C1539,'Policy Characteristics'!$C:$C,0)))</f>
        <v>1</v>
      </c>
      <c r="N1539" s="261">
        <f>IF(ISBLANK(INDEX('Policy Characteristics'!H:H,MATCH($C1539,'Policy Characteristics'!$C:$C,0))),"",INDEX('Policy Characteristics'!H:H,MATCH($C1539,'Policy Characteristics'!$C:$C,0)))</f>
        <v>0.01</v>
      </c>
      <c r="O1539" s="254" t="str">
        <f>IF(ISBLANK(INDEX('Policy Characteristics'!I:I,MATCH($C1539,'Policy Characteristics'!$C:$C,0))),"",INDEX('Policy Characteristics'!I:I,MATCH($C1539,'Policy Characteristics'!$C:$C,0)))</f>
        <v>% of fuel shifted</v>
      </c>
      <c r="P1539" s="254" t="str">
        <f>IF(ISBLANK(INDEX('Policy Characteristics'!J:J,MATCH($C1539,'Policy Characteristics'!$C:$C,0))),"",INDEX('Policy Characteristics'!J:J,MATCH($C1539,'Policy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39" s="254" t="str">
        <f>IF(ISBLANK(INDEX('Policy Characteristics'!K:K,MATCH($C1539,'Policy Characteristics'!$C:$C,0))),"",INDEX('Policy Characteristics'!K:K,MATCH($C1539,'Policy Characteristics'!$C:$C,0)))</f>
        <v>industry-ag-main.html#fuel-switching</v>
      </c>
      <c r="R1539" s="254" t="str">
        <f>IF(ISBLANK(INDEX('Policy Characteristics'!L:L,MATCH($C1539,'Policy Characteristics'!$C:$C,0))),"",INDEX('Policy Characteristics'!L:L,MATCH($C1539,'Policy Characteristics'!$C:$C,0)))</f>
        <v>industry-elec-and-hydrogen.html</v>
      </c>
    </row>
    <row r="1540" spans="1:18" s="2" customFormat="1" x14ac:dyDescent="0.25">
      <c r="A1540" s="254" t="str">
        <f>IF(ISBLANK(INDEX('Policy Characteristics'!A:A,MATCH($C1540,'Policy Characteristics'!$C:$C,0))),"",INDEX('Policy Characteristics'!A:A,MATCH($C1540,'Policy Characteristics'!$C:$C,0)))</f>
        <v>Industry</v>
      </c>
      <c r="B1540" s="262" t="str">
        <f>IF(ISBLANK(INDEX('Policy Characteristics'!B:B,MATCH($C1540,'Policy Characteristics'!$C:$C,0))),"",INDEX('Policy Characteristics'!B:B,MATCH($C1540,'Policy Characteristics'!$C:$C,0)))</f>
        <v>Alternative Fuel Shifting</v>
      </c>
      <c r="C1540" s="254" t="str">
        <f t="shared" si="74"/>
        <v>Fraction of Eligible Industrial Energy Use Shifted to Alternate Fuel</v>
      </c>
      <c r="D1540" s="6" t="s">
        <v>3024</v>
      </c>
      <c r="E1540" s="1" t="s">
        <v>3460</v>
      </c>
      <c r="F1540" t="s">
        <v>2546</v>
      </c>
      <c r="G1540" s="45" t="s">
        <v>3466</v>
      </c>
      <c r="H1540" s="47">
        <f t="shared" si="75"/>
        <v>1539</v>
      </c>
      <c r="I1540" s="324" t="s">
        <v>41</v>
      </c>
      <c r="J1540" s="255" t="str">
        <f>IF(ISBLANK(INDEX('Policy Characteristics'!D:D,MATCH($C1540,'Policy Characteristics'!$C:$C,0))),"",INDEX('Policy Characteristics'!D:D,MATCH($C1540,'Policy Characteristics'!$C:$C,0)))</f>
        <v>Alternate Fuel Shifting</v>
      </c>
      <c r="K1540" s="254" t="str">
        <f>IF(ISBLANK(INDEX('Policy Characteristics'!E:E,MATCH($C1540,'Policy Characteristics'!$C:$C,0))),"",INDEX('Policy Characteristics'!E:E,MATCH($C1540,'Policy Characteristics'!$C:$C,0)))</f>
        <v>indst shift to alt fuel</v>
      </c>
      <c r="L1540" s="261">
        <f>IF(ISBLANK(INDEX('Policy Characteristics'!F:F,MATCH($C1540,'Policy Characteristics'!$C:$C,0))),"",INDEX('Policy Characteristics'!F:F,MATCH($C1540,'Policy Characteristics'!$C:$C,0)))</f>
        <v>0</v>
      </c>
      <c r="M1540" s="261">
        <f>IF(ISBLANK(INDEX('Policy Characteristics'!G:G,MATCH($C1540,'Policy Characteristics'!$C:$C,0))),"",INDEX('Policy Characteristics'!G:G,MATCH($C1540,'Policy Characteristics'!$C:$C,0)))</f>
        <v>1</v>
      </c>
      <c r="N1540" s="261">
        <f>IF(ISBLANK(INDEX('Policy Characteristics'!H:H,MATCH($C1540,'Policy Characteristics'!$C:$C,0))),"",INDEX('Policy Characteristics'!H:H,MATCH($C1540,'Policy Characteristics'!$C:$C,0)))</f>
        <v>0.01</v>
      </c>
      <c r="O1540" s="254" t="str">
        <f>IF(ISBLANK(INDEX('Policy Characteristics'!I:I,MATCH($C1540,'Policy Characteristics'!$C:$C,0))),"",INDEX('Policy Characteristics'!I:I,MATCH($C1540,'Policy Characteristics'!$C:$C,0)))</f>
        <v>% of fuel shifted</v>
      </c>
      <c r="P1540" s="254" t="str">
        <f>IF(ISBLANK(INDEX('Policy Characteristics'!J:J,MATCH($C1540,'Policy Characteristics'!$C:$C,0))),"",INDEX('Policy Characteristics'!J:J,MATCH($C1540,'Policy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40" s="254" t="str">
        <f>IF(ISBLANK(INDEX('Policy Characteristics'!K:K,MATCH($C1540,'Policy Characteristics'!$C:$C,0))),"",INDEX('Policy Characteristics'!K:K,MATCH($C1540,'Policy Characteristics'!$C:$C,0)))</f>
        <v>industry-ag-main.html#fuel-switching</v>
      </c>
      <c r="R1540" s="254" t="str">
        <f>IF(ISBLANK(INDEX('Policy Characteristics'!L:L,MATCH($C1540,'Policy Characteristics'!$C:$C,0))),"",INDEX('Policy Characteristics'!L:L,MATCH($C1540,'Policy Characteristics'!$C:$C,0)))</f>
        <v>industry-elec-and-hydrogen.html</v>
      </c>
    </row>
    <row r="1541" spans="1:18" s="2" customFormat="1" x14ac:dyDescent="0.25">
      <c r="A1541" s="254" t="str">
        <f>IF(ISBLANK(INDEX('Policy Characteristics'!A:A,MATCH($C1541,'Policy Characteristics'!$C:$C,0))),"",INDEX('Policy Characteristics'!A:A,MATCH($C1541,'Policy Characteristics'!$C:$C,0)))</f>
        <v>Industry</v>
      </c>
      <c r="B1541" s="262" t="str">
        <f>IF(ISBLANK(INDEX('Policy Characteristics'!B:B,MATCH($C1541,'Policy Characteristics'!$C:$C,0))),"",INDEX('Policy Characteristics'!B:B,MATCH($C1541,'Policy Characteristics'!$C:$C,0)))</f>
        <v>Alternative Fuel Shifting</v>
      </c>
      <c r="C1541" s="254" t="str">
        <f t="shared" si="74"/>
        <v>Fraction of Eligible Industrial Energy Use Shifted to Alternate Fuel</v>
      </c>
      <c r="D1541" s="6" t="s">
        <v>3024</v>
      </c>
      <c r="E1541" s="1" t="s">
        <v>3461</v>
      </c>
      <c r="F1541" t="s">
        <v>2546</v>
      </c>
      <c r="G1541" s="45" t="s">
        <v>3467</v>
      </c>
      <c r="H1541" s="47">
        <f t="shared" si="75"/>
        <v>1540</v>
      </c>
      <c r="I1541" s="324" t="s">
        <v>41</v>
      </c>
      <c r="J1541" s="255" t="str">
        <f>IF(ISBLANK(INDEX('Policy Characteristics'!D:D,MATCH($C1541,'Policy Characteristics'!$C:$C,0))),"",INDEX('Policy Characteristics'!D:D,MATCH($C1541,'Policy Characteristics'!$C:$C,0)))</f>
        <v>Alternate Fuel Shifting</v>
      </c>
      <c r="K1541" s="254" t="str">
        <f>IF(ISBLANK(INDEX('Policy Characteristics'!E:E,MATCH($C1541,'Policy Characteristics'!$C:$C,0))),"",INDEX('Policy Characteristics'!E:E,MATCH($C1541,'Policy Characteristics'!$C:$C,0)))</f>
        <v>indst shift to alt fuel</v>
      </c>
      <c r="L1541" s="261">
        <f>IF(ISBLANK(INDEX('Policy Characteristics'!F:F,MATCH($C1541,'Policy Characteristics'!$C:$C,0))),"",INDEX('Policy Characteristics'!F:F,MATCH($C1541,'Policy Characteristics'!$C:$C,0)))</f>
        <v>0</v>
      </c>
      <c r="M1541" s="261">
        <f>IF(ISBLANK(INDEX('Policy Characteristics'!G:G,MATCH($C1541,'Policy Characteristics'!$C:$C,0))),"",INDEX('Policy Characteristics'!G:G,MATCH($C1541,'Policy Characteristics'!$C:$C,0)))</f>
        <v>1</v>
      </c>
      <c r="N1541" s="261">
        <f>IF(ISBLANK(INDEX('Policy Characteristics'!H:H,MATCH($C1541,'Policy Characteristics'!$C:$C,0))),"",INDEX('Policy Characteristics'!H:H,MATCH($C1541,'Policy Characteristics'!$C:$C,0)))</f>
        <v>0.01</v>
      </c>
      <c r="O1541" s="254" t="str">
        <f>IF(ISBLANK(INDEX('Policy Characteristics'!I:I,MATCH($C1541,'Policy Characteristics'!$C:$C,0))),"",INDEX('Policy Characteristics'!I:I,MATCH($C1541,'Policy Characteristics'!$C:$C,0)))</f>
        <v>% of fuel shifted</v>
      </c>
      <c r="P1541" s="254" t="str">
        <f>IF(ISBLANK(INDEX('Policy Characteristics'!J:J,MATCH($C1541,'Policy Characteristics'!$C:$C,0))),"",INDEX('Policy Characteristics'!J:J,MATCH($C1541,'Policy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41" s="254" t="str">
        <f>IF(ISBLANK(INDEX('Policy Characteristics'!K:K,MATCH($C1541,'Policy Characteristics'!$C:$C,0))),"",INDEX('Policy Characteristics'!K:K,MATCH($C1541,'Policy Characteristics'!$C:$C,0)))</f>
        <v>industry-ag-main.html#fuel-switching</v>
      </c>
      <c r="R1541" s="254" t="str">
        <f>IF(ISBLANK(INDEX('Policy Characteristics'!L:L,MATCH($C1541,'Policy Characteristics'!$C:$C,0))),"",INDEX('Policy Characteristics'!L:L,MATCH($C1541,'Policy Characteristics'!$C:$C,0)))</f>
        <v>industry-elec-and-hydrogen.html</v>
      </c>
    </row>
    <row r="1542" spans="1:18" s="2" customFormat="1" x14ac:dyDescent="0.25">
      <c r="A1542" s="254" t="str">
        <f>IF(ISBLANK(INDEX('Policy Characteristics'!A:A,MATCH($C1542,'Policy Characteristics'!$C:$C,0))),"",INDEX('Policy Characteristics'!A:A,MATCH($C1542,'Policy Characteristics'!$C:$C,0)))</f>
        <v>Industry</v>
      </c>
      <c r="B1542" s="262" t="str">
        <f>IF(ISBLANK(INDEX('Policy Characteristics'!B:B,MATCH($C1542,'Policy Characteristics'!$C:$C,0))),"",INDEX('Policy Characteristics'!B:B,MATCH($C1542,'Policy Characteristics'!$C:$C,0)))</f>
        <v>Alternative Fuel Shifting</v>
      </c>
      <c r="C1542" s="254" t="str">
        <f t="shared" si="74"/>
        <v>Fraction of Eligible Industrial Energy Use Shifted to Alternate Fuel</v>
      </c>
      <c r="D1542" s="6" t="s">
        <v>3024</v>
      </c>
      <c r="E1542" s="1" t="s">
        <v>3462</v>
      </c>
      <c r="F1542" t="s">
        <v>2546</v>
      </c>
      <c r="G1542" s="45" t="s">
        <v>3468</v>
      </c>
      <c r="H1542" s="47">
        <f t="shared" si="75"/>
        <v>1541</v>
      </c>
      <c r="I1542" s="324" t="s">
        <v>40</v>
      </c>
      <c r="J1542" s="255" t="str">
        <f>IF(ISBLANK(INDEX('Policy Characteristics'!D:D,MATCH($C1542,'Policy Characteristics'!$C:$C,0))),"",INDEX('Policy Characteristics'!D:D,MATCH($C1542,'Policy Characteristics'!$C:$C,0)))</f>
        <v>Alternate Fuel Shifting</v>
      </c>
      <c r="K1542" s="254" t="str">
        <f>IF(ISBLANK(INDEX('Policy Characteristics'!E:E,MATCH($C1542,'Policy Characteristics'!$C:$C,0))),"",INDEX('Policy Characteristics'!E:E,MATCH($C1542,'Policy Characteristics'!$C:$C,0)))</f>
        <v>indst shift to alt fuel</v>
      </c>
      <c r="L1542" s="261">
        <f>IF(ISBLANK(INDEX('Policy Characteristics'!F:F,MATCH($C1542,'Policy Characteristics'!$C:$C,0))),"",INDEX('Policy Characteristics'!F:F,MATCH($C1542,'Policy Characteristics'!$C:$C,0)))</f>
        <v>0</v>
      </c>
      <c r="M1542" s="261">
        <f>IF(ISBLANK(INDEX('Policy Characteristics'!G:G,MATCH($C1542,'Policy Characteristics'!$C:$C,0))),"",INDEX('Policy Characteristics'!G:G,MATCH($C1542,'Policy Characteristics'!$C:$C,0)))</f>
        <v>1</v>
      </c>
      <c r="N1542" s="261">
        <f>IF(ISBLANK(INDEX('Policy Characteristics'!H:H,MATCH($C1542,'Policy Characteristics'!$C:$C,0))),"",INDEX('Policy Characteristics'!H:H,MATCH($C1542,'Policy Characteristics'!$C:$C,0)))</f>
        <v>0.01</v>
      </c>
      <c r="O1542" s="254" t="str">
        <f>IF(ISBLANK(INDEX('Policy Characteristics'!I:I,MATCH($C1542,'Policy Characteristics'!$C:$C,0))),"",INDEX('Policy Characteristics'!I:I,MATCH($C1542,'Policy Characteristics'!$C:$C,0)))</f>
        <v>% of fuel shifted</v>
      </c>
      <c r="P1542" s="254" t="str">
        <f>IF(ISBLANK(INDEX('Policy Characteristics'!J:J,MATCH($C1542,'Policy Characteristics'!$C:$C,0))),"",INDEX('Policy Characteristics'!J:J,MATCH($C1542,'Policy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42" s="254" t="str">
        <f>IF(ISBLANK(INDEX('Policy Characteristics'!K:K,MATCH($C1542,'Policy Characteristics'!$C:$C,0))),"",INDEX('Policy Characteristics'!K:K,MATCH($C1542,'Policy Characteristics'!$C:$C,0)))</f>
        <v>industry-ag-main.html#fuel-switching</v>
      </c>
      <c r="R1542" s="254" t="str">
        <f>IF(ISBLANK(INDEX('Policy Characteristics'!L:L,MATCH($C1542,'Policy Characteristics'!$C:$C,0))),"",INDEX('Policy Characteristics'!L:L,MATCH($C1542,'Policy Characteristics'!$C:$C,0)))</f>
        <v>industry-elec-and-hydrogen.html</v>
      </c>
    </row>
    <row r="1543" spans="1:18" s="2" customFormat="1" x14ac:dyDescent="0.25">
      <c r="A1543" s="254" t="str">
        <f>IF(ISBLANK(INDEX('Policy Characteristics'!A:A,MATCH($C1543,'Policy Characteristics'!$C:$C,0))),"",INDEX('Policy Characteristics'!A:A,MATCH($C1543,'Policy Characteristics'!$C:$C,0)))</f>
        <v>Industry</v>
      </c>
      <c r="B1543" s="262" t="str">
        <f>IF(ISBLANK(INDEX('Policy Characteristics'!B:B,MATCH($C1543,'Policy Characteristics'!$C:$C,0))),"",INDEX('Policy Characteristics'!B:B,MATCH($C1543,'Policy Characteristics'!$C:$C,0)))</f>
        <v>Alternative Fuel Shifting</v>
      </c>
      <c r="C1543" s="254" t="str">
        <f t="shared" si="74"/>
        <v>Fraction of Eligible Industrial Energy Use Shifted to Alternate Fuel</v>
      </c>
      <c r="D1543" s="6" t="s">
        <v>3024</v>
      </c>
      <c r="E1543" s="1" t="s">
        <v>3463</v>
      </c>
      <c r="F1543" t="s">
        <v>2546</v>
      </c>
      <c r="G1543" s="45" t="s">
        <v>3469</v>
      </c>
      <c r="H1543" s="47">
        <f t="shared" si="75"/>
        <v>1542</v>
      </c>
      <c r="I1543" s="324" t="s">
        <v>41</v>
      </c>
      <c r="J1543" s="255" t="str">
        <f>IF(ISBLANK(INDEX('Policy Characteristics'!D:D,MATCH($C1543,'Policy Characteristics'!$C:$C,0))),"",INDEX('Policy Characteristics'!D:D,MATCH($C1543,'Policy Characteristics'!$C:$C,0)))</f>
        <v>Alternate Fuel Shifting</v>
      </c>
      <c r="K1543" s="254" t="str">
        <f>IF(ISBLANK(INDEX('Policy Characteristics'!E:E,MATCH($C1543,'Policy Characteristics'!$C:$C,0))),"",INDEX('Policy Characteristics'!E:E,MATCH($C1543,'Policy Characteristics'!$C:$C,0)))</f>
        <v>indst shift to alt fuel</v>
      </c>
      <c r="L1543" s="261">
        <f>IF(ISBLANK(INDEX('Policy Characteristics'!F:F,MATCH($C1543,'Policy Characteristics'!$C:$C,0))),"",INDEX('Policy Characteristics'!F:F,MATCH($C1543,'Policy Characteristics'!$C:$C,0)))</f>
        <v>0</v>
      </c>
      <c r="M1543" s="261">
        <f>IF(ISBLANK(INDEX('Policy Characteristics'!G:G,MATCH($C1543,'Policy Characteristics'!$C:$C,0))),"",INDEX('Policy Characteristics'!G:G,MATCH($C1543,'Policy Characteristics'!$C:$C,0)))</f>
        <v>1</v>
      </c>
      <c r="N1543" s="261">
        <f>IF(ISBLANK(INDEX('Policy Characteristics'!H:H,MATCH($C1543,'Policy Characteristics'!$C:$C,0))),"",INDEX('Policy Characteristics'!H:H,MATCH($C1543,'Policy Characteristics'!$C:$C,0)))</f>
        <v>0.01</v>
      </c>
      <c r="O1543" s="254" t="str">
        <f>IF(ISBLANK(INDEX('Policy Characteristics'!I:I,MATCH($C1543,'Policy Characteristics'!$C:$C,0))),"",INDEX('Policy Characteristics'!I:I,MATCH($C1543,'Policy Characteristics'!$C:$C,0)))</f>
        <v>% of fuel shifted</v>
      </c>
      <c r="P1543" s="254" t="str">
        <f>IF(ISBLANK(INDEX('Policy Characteristics'!J:J,MATCH($C1543,'Policy Characteristics'!$C:$C,0))),"",INDEX('Policy Characteristics'!J:J,MATCH($C1543,'Policy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43" s="254" t="str">
        <f>IF(ISBLANK(INDEX('Policy Characteristics'!K:K,MATCH($C1543,'Policy Characteristics'!$C:$C,0))),"",INDEX('Policy Characteristics'!K:K,MATCH($C1543,'Policy Characteristics'!$C:$C,0)))</f>
        <v>industry-ag-main.html#fuel-switching</v>
      </c>
      <c r="R1543" s="254" t="str">
        <f>IF(ISBLANK(INDEX('Policy Characteristics'!L:L,MATCH($C1543,'Policy Characteristics'!$C:$C,0))),"",INDEX('Policy Characteristics'!L:L,MATCH($C1543,'Policy Characteristics'!$C:$C,0)))</f>
        <v>industry-elec-and-hydrogen.html</v>
      </c>
    </row>
    <row r="1544" spans="1:18" s="2" customFormat="1" x14ac:dyDescent="0.25">
      <c r="A1544" s="254" t="str">
        <f>IF(ISBLANK(INDEX('Policy Characteristics'!A:A,MATCH($C1544,'Policy Characteristics'!$C:$C,0))),"",INDEX('Policy Characteristics'!A:A,MATCH($C1544,'Policy Characteristics'!$C:$C,0)))</f>
        <v>Industry</v>
      </c>
      <c r="B1544" s="262" t="str">
        <f>IF(ISBLANK(INDEX('Policy Characteristics'!B:B,MATCH($C1544,'Policy Characteristics'!$C:$C,0))),"",INDEX('Policy Characteristics'!B:B,MATCH($C1544,'Policy Characteristics'!$C:$C,0)))</f>
        <v>Alternative Fuel Shifting</v>
      </c>
      <c r="C1544" s="254" t="str">
        <f t="shared" si="74"/>
        <v>Fraction of Eligible Industrial Energy Use Shifted to Alternate Fuel</v>
      </c>
      <c r="D1544" s="6" t="s">
        <v>3024</v>
      </c>
      <c r="E1544" s="1" t="s">
        <v>3464</v>
      </c>
      <c r="F1544" t="s">
        <v>2546</v>
      </c>
      <c r="G1544" s="45" t="s">
        <v>3470</v>
      </c>
      <c r="H1544" s="47">
        <f t="shared" si="75"/>
        <v>1543</v>
      </c>
      <c r="I1544" s="324" t="s">
        <v>41</v>
      </c>
      <c r="J1544" s="255" t="str">
        <f>IF(ISBLANK(INDEX('Policy Characteristics'!D:D,MATCH($C1544,'Policy Characteristics'!$C:$C,0))),"",INDEX('Policy Characteristics'!D:D,MATCH($C1544,'Policy Characteristics'!$C:$C,0)))</f>
        <v>Alternate Fuel Shifting</v>
      </c>
      <c r="K1544" s="254" t="str">
        <f>IF(ISBLANK(INDEX('Policy Characteristics'!E:E,MATCH($C1544,'Policy Characteristics'!$C:$C,0))),"",INDEX('Policy Characteristics'!E:E,MATCH($C1544,'Policy Characteristics'!$C:$C,0)))</f>
        <v>indst shift to alt fuel</v>
      </c>
      <c r="L1544" s="261">
        <f>IF(ISBLANK(INDEX('Policy Characteristics'!F:F,MATCH($C1544,'Policy Characteristics'!$C:$C,0))),"",INDEX('Policy Characteristics'!F:F,MATCH($C1544,'Policy Characteristics'!$C:$C,0)))</f>
        <v>0</v>
      </c>
      <c r="M1544" s="261">
        <f>IF(ISBLANK(INDEX('Policy Characteristics'!G:G,MATCH($C1544,'Policy Characteristics'!$C:$C,0))),"",INDEX('Policy Characteristics'!G:G,MATCH($C1544,'Policy Characteristics'!$C:$C,0)))</f>
        <v>1</v>
      </c>
      <c r="N1544" s="261">
        <f>IF(ISBLANK(INDEX('Policy Characteristics'!H:H,MATCH($C1544,'Policy Characteristics'!$C:$C,0))),"",INDEX('Policy Characteristics'!H:H,MATCH($C1544,'Policy Characteristics'!$C:$C,0)))</f>
        <v>0.01</v>
      </c>
      <c r="O1544" s="254" t="str">
        <f>IF(ISBLANK(INDEX('Policy Characteristics'!I:I,MATCH($C1544,'Policy Characteristics'!$C:$C,0))),"",INDEX('Policy Characteristics'!I:I,MATCH($C1544,'Policy Characteristics'!$C:$C,0)))</f>
        <v>% of fuel shifted</v>
      </c>
      <c r="P1544" s="254" t="str">
        <f>IF(ISBLANK(INDEX('Policy Characteristics'!J:J,MATCH($C1544,'Policy Characteristics'!$C:$C,0))),"",INDEX('Policy Characteristics'!J:J,MATCH($C1544,'Policy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44" s="254" t="str">
        <f>IF(ISBLANK(INDEX('Policy Characteristics'!K:K,MATCH($C1544,'Policy Characteristics'!$C:$C,0))),"",INDEX('Policy Characteristics'!K:K,MATCH($C1544,'Policy Characteristics'!$C:$C,0)))</f>
        <v>industry-ag-main.html#fuel-switching</v>
      </c>
      <c r="R1544" s="254" t="str">
        <f>IF(ISBLANK(INDEX('Policy Characteristics'!L:L,MATCH($C1544,'Policy Characteristics'!$C:$C,0))),"",INDEX('Policy Characteristics'!L:L,MATCH($C1544,'Policy Characteristics'!$C:$C,0)))</f>
        <v>industry-elec-and-hydrogen.html</v>
      </c>
    </row>
    <row r="1545" spans="1:18" s="2" customFormat="1" x14ac:dyDescent="0.25">
      <c r="A1545" s="254" t="str">
        <f>IF(ISBLANK(INDEX('Policy Characteristics'!A:A,MATCH($C1545,'Policy Characteristics'!$C:$C,0))),"",INDEX('Policy Characteristics'!A:A,MATCH($C1545,'Policy Characteristics'!$C:$C,0)))</f>
        <v>Industry</v>
      </c>
      <c r="B1545" s="262" t="str">
        <f>IF(ISBLANK(INDEX('Policy Characteristics'!B:B,MATCH($C1545,'Policy Characteristics'!$C:$C,0))),"",INDEX('Policy Characteristics'!B:B,MATCH($C1545,'Policy Characteristics'!$C:$C,0)))</f>
        <v>Alternative Fuel Shifting</v>
      </c>
      <c r="C1545" s="254" t="str">
        <f t="shared" si="74"/>
        <v>Fraction of Eligible Industrial Energy Use Shifted to Alternate Fuel</v>
      </c>
      <c r="D1545" s="6" t="s">
        <v>3024</v>
      </c>
      <c r="E1545" s="1" t="s">
        <v>3570</v>
      </c>
      <c r="F1545" t="s">
        <v>2546</v>
      </c>
      <c r="G1545" s="45" t="s">
        <v>3471</v>
      </c>
      <c r="H1545" s="47">
        <f t="shared" si="75"/>
        <v>1544</v>
      </c>
      <c r="I1545" s="324" t="s">
        <v>41</v>
      </c>
      <c r="J1545" s="255" t="str">
        <f>IF(ISBLANK(INDEX('Policy Characteristics'!D:D,MATCH($C1545,'Policy Characteristics'!$C:$C,0))),"",INDEX('Policy Characteristics'!D:D,MATCH($C1545,'Policy Characteristics'!$C:$C,0)))</f>
        <v>Alternate Fuel Shifting</v>
      </c>
      <c r="K1545" s="254" t="str">
        <f>IF(ISBLANK(INDEX('Policy Characteristics'!E:E,MATCH($C1545,'Policy Characteristics'!$C:$C,0))),"",INDEX('Policy Characteristics'!E:E,MATCH($C1545,'Policy Characteristics'!$C:$C,0)))</f>
        <v>indst shift to alt fuel</v>
      </c>
      <c r="L1545" s="261">
        <f>IF(ISBLANK(INDEX('Policy Characteristics'!F:F,MATCH($C1545,'Policy Characteristics'!$C:$C,0))),"",INDEX('Policy Characteristics'!F:F,MATCH($C1545,'Policy Characteristics'!$C:$C,0)))</f>
        <v>0</v>
      </c>
      <c r="M1545" s="261">
        <f>IF(ISBLANK(INDEX('Policy Characteristics'!G:G,MATCH($C1545,'Policy Characteristics'!$C:$C,0))),"",INDEX('Policy Characteristics'!G:G,MATCH($C1545,'Policy Characteristics'!$C:$C,0)))</f>
        <v>1</v>
      </c>
      <c r="N1545" s="261">
        <f>IF(ISBLANK(INDEX('Policy Characteristics'!H:H,MATCH($C1545,'Policy Characteristics'!$C:$C,0))),"",INDEX('Policy Characteristics'!H:H,MATCH($C1545,'Policy Characteristics'!$C:$C,0)))</f>
        <v>0.01</v>
      </c>
      <c r="O1545" s="254" t="str">
        <f>IF(ISBLANK(INDEX('Policy Characteristics'!I:I,MATCH($C1545,'Policy Characteristics'!$C:$C,0))),"",INDEX('Policy Characteristics'!I:I,MATCH($C1545,'Policy Characteristics'!$C:$C,0)))</f>
        <v>% of fuel shifted</v>
      </c>
      <c r="P1545" s="254" t="str">
        <f>IF(ISBLANK(INDEX('Policy Characteristics'!J:J,MATCH($C1545,'Policy Characteristics'!$C:$C,0))),"",INDEX('Policy Characteristics'!J:J,MATCH($C1545,'Policy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45" s="254" t="str">
        <f>IF(ISBLANK(INDEX('Policy Characteristics'!K:K,MATCH($C1545,'Policy Characteristics'!$C:$C,0))),"",INDEX('Policy Characteristics'!K:K,MATCH($C1545,'Policy Characteristics'!$C:$C,0)))</f>
        <v>industry-ag-main.html#fuel-switching</v>
      </c>
      <c r="R1545" s="254" t="str">
        <f>IF(ISBLANK(INDEX('Policy Characteristics'!L:L,MATCH($C1545,'Policy Characteristics'!$C:$C,0))),"",INDEX('Policy Characteristics'!L:L,MATCH($C1545,'Policy Characteristics'!$C:$C,0)))</f>
        <v>industry-elec-and-hydrogen.html</v>
      </c>
    </row>
    <row r="1546" spans="1:18" s="2" customFormat="1" x14ac:dyDescent="0.25">
      <c r="A1546" s="254" t="str">
        <f>IF(ISBLANK(INDEX('Policy Characteristics'!A:A,MATCH($C1546,'Policy Characteristics'!$C:$C,0))),"",INDEX('Policy Characteristics'!A:A,MATCH($C1546,'Policy Characteristics'!$C:$C,0)))</f>
        <v>Industry</v>
      </c>
      <c r="B1546" s="262" t="str">
        <f>IF(ISBLANK(INDEX('Policy Characteristics'!B:B,MATCH($C1546,'Policy Characteristics'!$C:$C,0))),"",INDEX('Policy Characteristics'!B:B,MATCH($C1546,'Policy Characteristics'!$C:$C,0)))</f>
        <v>Alternative Fuel Shifting</v>
      </c>
      <c r="C1546" s="254" t="str">
        <f t="shared" si="74"/>
        <v>Fraction of Eligible Industrial Energy Use Shifted to Alternate Fuel</v>
      </c>
      <c r="D1546" s="6" t="s">
        <v>3024</v>
      </c>
      <c r="E1546" s="1" t="s">
        <v>3915</v>
      </c>
      <c r="F1546" t="s">
        <v>2546</v>
      </c>
      <c r="G1546" s="45" t="s">
        <v>3891</v>
      </c>
      <c r="H1546" s="47">
        <f t="shared" si="75"/>
        <v>1545</v>
      </c>
      <c r="I1546" s="324" t="s">
        <v>41</v>
      </c>
      <c r="J1546" s="255" t="str">
        <f>IF(ISBLANK(INDEX('Policy Characteristics'!D:D,MATCH($C1546,'Policy Characteristics'!$C:$C,0))),"",INDEX('Policy Characteristics'!D:D,MATCH($C1546,'Policy Characteristics'!$C:$C,0)))</f>
        <v>Alternate Fuel Shifting</v>
      </c>
      <c r="K1546" s="254" t="str">
        <f>IF(ISBLANK(INDEX('Policy Characteristics'!E:E,MATCH($C1546,'Policy Characteristics'!$C:$C,0))),"",INDEX('Policy Characteristics'!E:E,MATCH($C1546,'Policy Characteristics'!$C:$C,0)))</f>
        <v>indst shift to alt fuel</v>
      </c>
      <c r="L1546" s="261">
        <f>IF(ISBLANK(INDEX('Policy Characteristics'!F:F,MATCH($C1546,'Policy Characteristics'!$C:$C,0))),"",INDEX('Policy Characteristics'!F:F,MATCH($C1546,'Policy Characteristics'!$C:$C,0)))</f>
        <v>0</v>
      </c>
      <c r="M1546" s="261">
        <f>IF(ISBLANK(INDEX('Policy Characteristics'!G:G,MATCH($C1546,'Policy Characteristics'!$C:$C,0))),"",INDEX('Policy Characteristics'!G:G,MATCH($C1546,'Policy Characteristics'!$C:$C,0)))</f>
        <v>1</v>
      </c>
      <c r="N1546" s="261">
        <f>IF(ISBLANK(INDEX('Policy Characteristics'!H:H,MATCH($C1546,'Policy Characteristics'!$C:$C,0))),"",INDEX('Policy Characteristics'!H:H,MATCH($C1546,'Policy Characteristics'!$C:$C,0)))</f>
        <v>0.01</v>
      </c>
      <c r="O1546" s="254" t="str">
        <f>IF(ISBLANK(INDEX('Policy Characteristics'!I:I,MATCH($C1546,'Policy Characteristics'!$C:$C,0))),"",INDEX('Policy Characteristics'!I:I,MATCH($C1546,'Policy Characteristics'!$C:$C,0)))</f>
        <v>% of fuel shifted</v>
      </c>
      <c r="P1546" s="254" t="str">
        <f>IF(ISBLANK(INDEX('Policy Characteristics'!J:J,MATCH($C1546,'Policy Characteristics'!$C:$C,0))),"",INDEX('Policy Characteristics'!J:J,MATCH($C1546,'Policy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46" s="254" t="str">
        <f>IF(ISBLANK(INDEX('Policy Characteristics'!K:K,MATCH($C1546,'Policy Characteristics'!$C:$C,0))),"",INDEX('Policy Characteristics'!K:K,MATCH($C1546,'Policy Characteristics'!$C:$C,0)))</f>
        <v>industry-ag-main.html#fuel-switching</v>
      </c>
      <c r="R1546" s="254" t="str">
        <f>IF(ISBLANK(INDEX('Policy Characteristics'!L:L,MATCH($C1546,'Policy Characteristics'!$C:$C,0))),"",INDEX('Policy Characteristics'!L:L,MATCH($C1546,'Policy Characteristics'!$C:$C,0)))</f>
        <v>industry-elec-and-hydrogen.html</v>
      </c>
    </row>
    <row r="1547" spans="1:18" s="2" customFormat="1" x14ac:dyDescent="0.25">
      <c r="A1547" s="254" t="str">
        <f>IF(ISBLANK(INDEX('Policy Characteristics'!A:A,MATCH($C1547,'Policy Characteristics'!$C:$C,0))),"",INDEX('Policy Characteristics'!A:A,MATCH($C1547,'Policy Characteristics'!$C:$C,0)))</f>
        <v>Industry</v>
      </c>
      <c r="B1547" s="262" t="str">
        <f>IF(ISBLANK(INDEX('Policy Characteristics'!B:B,MATCH($C1547,'Policy Characteristics'!$C:$C,0))),"",INDEX('Policy Characteristics'!B:B,MATCH($C1547,'Policy Characteristics'!$C:$C,0)))</f>
        <v>Alternative Fuel Shifting</v>
      </c>
      <c r="C1547" s="254" t="str">
        <f t="shared" si="74"/>
        <v>Fraction of Eligible Industrial Energy Use Shifted to Alternate Fuel</v>
      </c>
      <c r="D1547" s="6" t="s">
        <v>3024</v>
      </c>
      <c r="E1547" s="1" t="s">
        <v>3916</v>
      </c>
      <c r="F1547" t="s">
        <v>2546</v>
      </c>
      <c r="G1547" s="45" t="s">
        <v>3890</v>
      </c>
      <c r="H1547" s="47">
        <f t="shared" si="75"/>
        <v>1546</v>
      </c>
      <c r="I1547" s="324" t="s">
        <v>41</v>
      </c>
      <c r="J1547" s="255" t="str">
        <f>IF(ISBLANK(INDEX('Policy Characteristics'!D:D,MATCH($C1547,'Policy Characteristics'!$C:$C,0))),"",INDEX('Policy Characteristics'!D:D,MATCH($C1547,'Policy Characteristics'!$C:$C,0)))</f>
        <v>Alternate Fuel Shifting</v>
      </c>
      <c r="K1547" s="254" t="str">
        <f>IF(ISBLANK(INDEX('Policy Characteristics'!E:E,MATCH($C1547,'Policy Characteristics'!$C:$C,0))),"",INDEX('Policy Characteristics'!E:E,MATCH($C1547,'Policy Characteristics'!$C:$C,0)))</f>
        <v>indst shift to alt fuel</v>
      </c>
      <c r="L1547" s="261">
        <f>IF(ISBLANK(INDEX('Policy Characteristics'!F:F,MATCH($C1547,'Policy Characteristics'!$C:$C,0))),"",INDEX('Policy Characteristics'!F:F,MATCH($C1547,'Policy Characteristics'!$C:$C,0)))</f>
        <v>0</v>
      </c>
      <c r="M1547" s="261">
        <f>IF(ISBLANK(INDEX('Policy Characteristics'!G:G,MATCH($C1547,'Policy Characteristics'!$C:$C,0))),"",INDEX('Policy Characteristics'!G:G,MATCH($C1547,'Policy Characteristics'!$C:$C,0)))</f>
        <v>1</v>
      </c>
      <c r="N1547" s="261">
        <f>IF(ISBLANK(INDEX('Policy Characteristics'!H:H,MATCH($C1547,'Policy Characteristics'!$C:$C,0))),"",INDEX('Policy Characteristics'!H:H,MATCH($C1547,'Policy Characteristics'!$C:$C,0)))</f>
        <v>0.01</v>
      </c>
      <c r="O1547" s="254" t="str">
        <f>IF(ISBLANK(INDEX('Policy Characteristics'!I:I,MATCH($C1547,'Policy Characteristics'!$C:$C,0))),"",INDEX('Policy Characteristics'!I:I,MATCH($C1547,'Policy Characteristics'!$C:$C,0)))</f>
        <v>% of fuel shifted</v>
      </c>
      <c r="P1547" s="254" t="str">
        <f>IF(ISBLANK(INDEX('Policy Characteristics'!J:J,MATCH($C1547,'Policy Characteristics'!$C:$C,0))),"",INDEX('Policy Characteristics'!J:J,MATCH($C1547,'Policy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47" s="254" t="str">
        <f>IF(ISBLANK(INDEX('Policy Characteristics'!K:K,MATCH($C1547,'Policy Characteristics'!$C:$C,0))),"",INDEX('Policy Characteristics'!K:K,MATCH($C1547,'Policy Characteristics'!$C:$C,0)))</f>
        <v>industry-ag-main.html#fuel-switching</v>
      </c>
      <c r="R1547" s="254" t="str">
        <f>IF(ISBLANK(INDEX('Policy Characteristics'!L:L,MATCH($C1547,'Policy Characteristics'!$C:$C,0))),"",INDEX('Policy Characteristics'!L:L,MATCH($C1547,'Policy Characteristics'!$C:$C,0)))</f>
        <v>industry-elec-and-hydrogen.html</v>
      </c>
    </row>
    <row r="1548" spans="1:18" s="2" customFormat="1" x14ac:dyDescent="0.25">
      <c r="A1548" s="254" t="str">
        <f>IF(ISBLANK(INDEX('Policy Characteristics'!A:A,MATCH($C1548,'Policy Characteristics'!$C:$C,0))),"",INDEX('Policy Characteristics'!A:A,MATCH($C1548,'Policy Characteristics'!$C:$C,0)))</f>
        <v>Industry</v>
      </c>
      <c r="B1548" s="262" t="str">
        <f>IF(ISBLANK(INDEX('Policy Characteristics'!B:B,MATCH($C1548,'Policy Characteristics'!$C:$C,0))),"",INDEX('Policy Characteristics'!B:B,MATCH($C1548,'Policy Characteristics'!$C:$C,0)))</f>
        <v>Alternative Fuel Shifting</v>
      </c>
      <c r="C1548" s="254" t="str">
        <f t="shared" si="74"/>
        <v>Fraction of Eligible Industrial Energy Use Shifted to Alternate Fuel</v>
      </c>
      <c r="D1548" s="6" t="s">
        <v>3024</v>
      </c>
      <c r="E1548" s="1" t="s">
        <v>3917</v>
      </c>
      <c r="F1548" t="s">
        <v>2546</v>
      </c>
      <c r="G1548" s="45" t="s">
        <v>3892</v>
      </c>
      <c r="H1548" s="47">
        <f t="shared" si="75"/>
        <v>1547</v>
      </c>
      <c r="I1548" s="324" t="s">
        <v>41</v>
      </c>
      <c r="J1548" s="255" t="str">
        <f>IF(ISBLANK(INDEX('Policy Characteristics'!D:D,MATCH($C1548,'Policy Characteristics'!$C:$C,0))),"",INDEX('Policy Characteristics'!D:D,MATCH($C1548,'Policy Characteristics'!$C:$C,0)))</f>
        <v>Alternate Fuel Shifting</v>
      </c>
      <c r="K1548" s="254" t="str">
        <f>IF(ISBLANK(INDEX('Policy Characteristics'!E:E,MATCH($C1548,'Policy Characteristics'!$C:$C,0))),"",INDEX('Policy Characteristics'!E:E,MATCH($C1548,'Policy Characteristics'!$C:$C,0)))</f>
        <v>indst shift to alt fuel</v>
      </c>
      <c r="L1548" s="261">
        <f>IF(ISBLANK(INDEX('Policy Characteristics'!F:F,MATCH($C1548,'Policy Characteristics'!$C:$C,0))),"",INDEX('Policy Characteristics'!F:F,MATCH($C1548,'Policy Characteristics'!$C:$C,0)))</f>
        <v>0</v>
      </c>
      <c r="M1548" s="261">
        <f>IF(ISBLANK(INDEX('Policy Characteristics'!G:G,MATCH($C1548,'Policy Characteristics'!$C:$C,0))),"",INDEX('Policy Characteristics'!G:G,MATCH($C1548,'Policy Characteristics'!$C:$C,0)))</f>
        <v>1</v>
      </c>
      <c r="N1548" s="261">
        <f>IF(ISBLANK(INDEX('Policy Characteristics'!H:H,MATCH($C1548,'Policy Characteristics'!$C:$C,0))),"",INDEX('Policy Characteristics'!H:H,MATCH($C1548,'Policy Characteristics'!$C:$C,0)))</f>
        <v>0.01</v>
      </c>
      <c r="O1548" s="254" t="str">
        <f>IF(ISBLANK(INDEX('Policy Characteristics'!I:I,MATCH($C1548,'Policy Characteristics'!$C:$C,0))),"",INDEX('Policy Characteristics'!I:I,MATCH($C1548,'Policy Characteristics'!$C:$C,0)))</f>
        <v>% of fuel shifted</v>
      </c>
      <c r="P1548" s="254" t="str">
        <f>IF(ISBLANK(INDEX('Policy Characteristics'!J:J,MATCH($C1548,'Policy Characteristics'!$C:$C,0))),"",INDEX('Policy Characteristics'!J:J,MATCH($C1548,'Policy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48" s="254" t="str">
        <f>IF(ISBLANK(INDEX('Policy Characteristics'!K:K,MATCH($C1548,'Policy Characteristics'!$C:$C,0))),"",INDEX('Policy Characteristics'!K:K,MATCH($C1548,'Policy Characteristics'!$C:$C,0)))</f>
        <v>industry-ag-main.html#fuel-switching</v>
      </c>
      <c r="R1548" s="254" t="str">
        <f>IF(ISBLANK(INDEX('Policy Characteristics'!L:L,MATCH($C1548,'Policy Characteristics'!$C:$C,0))),"",INDEX('Policy Characteristics'!L:L,MATCH($C1548,'Policy Characteristics'!$C:$C,0)))</f>
        <v>industry-elec-and-hydrogen.html</v>
      </c>
    </row>
    <row r="1549" spans="1:18" s="2" customFormat="1" x14ac:dyDescent="0.25">
      <c r="A1549" s="254" t="str">
        <f>IF(ISBLANK(INDEX('Policy Characteristics'!A:A,MATCH($C1549,'Policy Characteristics'!$C:$C,0))),"",INDEX('Policy Characteristics'!A:A,MATCH($C1549,'Policy Characteristics'!$C:$C,0)))</f>
        <v>Industry</v>
      </c>
      <c r="B1549" s="262" t="str">
        <f>IF(ISBLANK(INDEX('Policy Characteristics'!B:B,MATCH($C1549,'Policy Characteristics'!$C:$C,0))),"",INDEX('Policy Characteristics'!B:B,MATCH($C1549,'Policy Characteristics'!$C:$C,0)))</f>
        <v>Alternative Fuel Shifting</v>
      </c>
      <c r="C1549" s="254" t="str">
        <f t="shared" si="74"/>
        <v>Fraction of Eligible Industrial Energy Use Shifted to Alternate Fuel</v>
      </c>
      <c r="D1549" s="6" t="s">
        <v>3025</v>
      </c>
      <c r="E1549" s="1" t="s">
        <v>3459</v>
      </c>
      <c r="F1549" t="s">
        <v>2988</v>
      </c>
      <c r="G1549" s="45" t="s">
        <v>3465</v>
      </c>
      <c r="H1549" s="47">
        <f t="shared" si="75"/>
        <v>1548</v>
      </c>
      <c r="I1549" s="324" t="s">
        <v>41</v>
      </c>
      <c r="J1549" s="255" t="str">
        <f>IF(ISBLANK(INDEX('Policy Characteristics'!D:D,MATCH($C1549,'Policy Characteristics'!$C:$C,0))),"",INDEX('Policy Characteristics'!D:D,MATCH($C1549,'Policy Characteristics'!$C:$C,0)))</f>
        <v>Alternate Fuel Shifting</v>
      </c>
      <c r="K1549" s="254" t="str">
        <f>IF(ISBLANK(INDEX('Policy Characteristics'!E:E,MATCH($C1549,'Policy Characteristics'!$C:$C,0))),"",INDEX('Policy Characteristics'!E:E,MATCH($C1549,'Policy Characteristics'!$C:$C,0)))</f>
        <v>indst shift to alt fuel</v>
      </c>
      <c r="L1549" s="261">
        <f>IF(ISBLANK(INDEX('Policy Characteristics'!F:F,MATCH($C1549,'Policy Characteristics'!$C:$C,0))),"",INDEX('Policy Characteristics'!F:F,MATCH($C1549,'Policy Characteristics'!$C:$C,0)))</f>
        <v>0</v>
      </c>
      <c r="M1549" s="261">
        <f>IF(ISBLANK(INDEX('Policy Characteristics'!G:G,MATCH($C1549,'Policy Characteristics'!$C:$C,0))),"",INDEX('Policy Characteristics'!G:G,MATCH($C1549,'Policy Characteristics'!$C:$C,0)))</f>
        <v>1</v>
      </c>
      <c r="N1549" s="261">
        <f>IF(ISBLANK(INDEX('Policy Characteristics'!H:H,MATCH($C1549,'Policy Characteristics'!$C:$C,0))),"",INDEX('Policy Characteristics'!H:H,MATCH($C1549,'Policy Characteristics'!$C:$C,0)))</f>
        <v>0.01</v>
      </c>
      <c r="O1549" s="254" t="str">
        <f>IF(ISBLANK(INDEX('Policy Characteristics'!I:I,MATCH($C1549,'Policy Characteristics'!$C:$C,0))),"",INDEX('Policy Characteristics'!I:I,MATCH($C1549,'Policy Characteristics'!$C:$C,0)))</f>
        <v>% of fuel shifted</v>
      </c>
      <c r="P1549" s="254" t="str">
        <f>IF(ISBLANK(INDEX('Policy Characteristics'!J:J,MATCH($C1549,'Policy Characteristics'!$C:$C,0))),"",INDEX('Policy Characteristics'!J:J,MATCH($C1549,'Policy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49" s="254" t="str">
        <f>IF(ISBLANK(INDEX('Policy Characteristics'!K:K,MATCH($C1549,'Policy Characteristics'!$C:$C,0))),"",INDEX('Policy Characteristics'!K:K,MATCH($C1549,'Policy Characteristics'!$C:$C,0)))</f>
        <v>industry-ag-main.html#fuel-switching</v>
      </c>
      <c r="R1549" s="254" t="str">
        <f>IF(ISBLANK(INDEX('Policy Characteristics'!L:L,MATCH($C1549,'Policy Characteristics'!$C:$C,0))),"",INDEX('Policy Characteristics'!L:L,MATCH($C1549,'Policy Characteristics'!$C:$C,0)))</f>
        <v>industry-elec-and-hydrogen.html</v>
      </c>
    </row>
    <row r="1550" spans="1:18" s="2" customFormat="1" x14ac:dyDescent="0.25">
      <c r="A1550" s="254" t="str">
        <f>IF(ISBLANK(INDEX('Policy Characteristics'!A:A,MATCH($C1550,'Policy Characteristics'!$C:$C,0))),"",INDEX('Policy Characteristics'!A:A,MATCH($C1550,'Policy Characteristics'!$C:$C,0)))</f>
        <v>Industry</v>
      </c>
      <c r="B1550" s="262" t="str">
        <f>IF(ISBLANK(INDEX('Policy Characteristics'!B:B,MATCH($C1550,'Policy Characteristics'!$C:$C,0))),"",INDEX('Policy Characteristics'!B:B,MATCH($C1550,'Policy Characteristics'!$C:$C,0)))</f>
        <v>Alternative Fuel Shifting</v>
      </c>
      <c r="C1550" s="254" t="str">
        <f t="shared" si="74"/>
        <v>Fraction of Eligible Industrial Energy Use Shifted to Alternate Fuel</v>
      </c>
      <c r="D1550" s="6" t="s">
        <v>3025</v>
      </c>
      <c r="E1550" s="1" t="s">
        <v>3460</v>
      </c>
      <c r="F1550" t="s">
        <v>2988</v>
      </c>
      <c r="G1550" s="45" t="s">
        <v>3466</v>
      </c>
      <c r="H1550" s="47">
        <f t="shared" si="75"/>
        <v>1549</v>
      </c>
      <c r="I1550" s="324" t="s">
        <v>41</v>
      </c>
      <c r="J1550" s="255" t="str">
        <f>IF(ISBLANK(INDEX('Policy Characteristics'!D:D,MATCH($C1550,'Policy Characteristics'!$C:$C,0))),"",INDEX('Policy Characteristics'!D:D,MATCH($C1550,'Policy Characteristics'!$C:$C,0)))</f>
        <v>Alternate Fuel Shifting</v>
      </c>
      <c r="K1550" s="254" t="str">
        <f>IF(ISBLANK(INDEX('Policy Characteristics'!E:E,MATCH($C1550,'Policy Characteristics'!$C:$C,0))),"",INDEX('Policy Characteristics'!E:E,MATCH($C1550,'Policy Characteristics'!$C:$C,0)))</f>
        <v>indst shift to alt fuel</v>
      </c>
      <c r="L1550" s="261">
        <f>IF(ISBLANK(INDEX('Policy Characteristics'!F:F,MATCH($C1550,'Policy Characteristics'!$C:$C,0))),"",INDEX('Policy Characteristics'!F:F,MATCH($C1550,'Policy Characteristics'!$C:$C,0)))</f>
        <v>0</v>
      </c>
      <c r="M1550" s="261">
        <f>IF(ISBLANK(INDEX('Policy Characteristics'!G:G,MATCH($C1550,'Policy Characteristics'!$C:$C,0))),"",INDEX('Policy Characteristics'!G:G,MATCH($C1550,'Policy Characteristics'!$C:$C,0)))</f>
        <v>1</v>
      </c>
      <c r="N1550" s="261">
        <f>IF(ISBLANK(INDEX('Policy Characteristics'!H:H,MATCH($C1550,'Policy Characteristics'!$C:$C,0))),"",INDEX('Policy Characteristics'!H:H,MATCH($C1550,'Policy Characteristics'!$C:$C,0)))</f>
        <v>0.01</v>
      </c>
      <c r="O1550" s="254" t="str">
        <f>IF(ISBLANK(INDEX('Policy Characteristics'!I:I,MATCH($C1550,'Policy Characteristics'!$C:$C,0))),"",INDEX('Policy Characteristics'!I:I,MATCH($C1550,'Policy Characteristics'!$C:$C,0)))</f>
        <v>% of fuel shifted</v>
      </c>
      <c r="P1550" s="254" t="str">
        <f>IF(ISBLANK(INDEX('Policy Characteristics'!J:J,MATCH($C1550,'Policy Characteristics'!$C:$C,0))),"",INDEX('Policy Characteristics'!J:J,MATCH($C1550,'Policy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50" s="254" t="str">
        <f>IF(ISBLANK(INDEX('Policy Characteristics'!K:K,MATCH($C1550,'Policy Characteristics'!$C:$C,0))),"",INDEX('Policy Characteristics'!K:K,MATCH($C1550,'Policy Characteristics'!$C:$C,0)))</f>
        <v>industry-ag-main.html#fuel-switching</v>
      </c>
      <c r="R1550" s="254" t="str">
        <f>IF(ISBLANK(INDEX('Policy Characteristics'!L:L,MATCH($C1550,'Policy Characteristics'!$C:$C,0))),"",INDEX('Policy Characteristics'!L:L,MATCH($C1550,'Policy Characteristics'!$C:$C,0)))</f>
        <v>industry-elec-and-hydrogen.html</v>
      </c>
    </row>
    <row r="1551" spans="1:18" s="2" customFormat="1" x14ac:dyDescent="0.25">
      <c r="A1551" s="254" t="str">
        <f>IF(ISBLANK(INDEX('Policy Characteristics'!A:A,MATCH($C1551,'Policy Characteristics'!$C:$C,0))),"",INDEX('Policy Characteristics'!A:A,MATCH($C1551,'Policy Characteristics'!$C:$C,0)))</f>
        <v>Industry</v>
      </c>
      <c r="B1551" s="262" t="str">
        <f>IF(ISBLANK(INDEX('Policy Characteristics'!B:B,MATCH($C1551,'Policy Characteristics'!$C:$C,0))),"",INDEX('Policy Characteristics'!B:B,MATCH($C1551,'Policy Characteristics'!$C:$C,0)))</f>
        <v>Alternative Fuel Shifting</v>
      </c>
      <c r="C1551" s="254" t="str">
        <f t="shared" si="74"/>
        <v>Fraction of Eligible Industrial Energy Use Shifted to Alternate Fuel</v>
      </c>
      <c r="D1551" s="6" t="s">
        <v>3025</v>
      </c>
      <c r="E1551" s="1" t="s">
        <v>3461</v>
      </c>
      <c r="F1551" t="s">
        <v>2988</v>
      </c>
      <c r="G1551" s="45" t="s">
        <v>3467</v>
      </c>
      <c r="H1551" s="47">
        <f t="shared" si="75"/>
        <v>1550</v>
      </c>
      <c r="I1551" s="324" t="s">
        <v>41</v>
      </c>
      <c r="J1551" s="255" t="str">
        <f>IF(ISBLANK(INDEX('Policy Characteristics'!D:D,MATCH($C1551,'Policy Characteristics'!$C:$C,0))),"",INDEX('Policy Characteristics'!D:D,MATCH($C1551,'Policy Characteristics'!$C:$C,0)))</f>
        <v>Alternate Fuel Shifting</v>
      </c>
      <c r="K1551" s="254" t="str">
        <f>IF(ISBLANK(INDEX('Policy Characteristics'!E:E,MATCH($C1551,'Policy Characteristics'!$C:$C,0))),"",INDEX('Policy Characteristics'!E:E,MATCH($C1551,'Policy Characteristics'!$C:$C,0)))</f>
        <v>indst shift to alt fuel</v>
      </c>
      <c r="L1551" s="261">
        <f>IF(ISBLANK(INDEX('Policy Characteristics'!F:F,MATCH($C1551,'Policy Characteristics'!$C:$C,0))),"",INDEX('Policy Characteristics'!F:F,MATCH($C1551,'Policy Characteristics'!$C:$C,0)))</f>
        <v>0</v>
      </c>
      <c r="M1551" s="261">
        <f>IF(ISBLANK(INDEX('Policy Characteristics'!G:G,MATCH($C1551,'Policy Characteristics'!$C:$C,0))),"",INDEX('Policy Characteristics'!G:G,MATCH($C1551,'Policy Characteristics'!$C:$C,0)))</f>
        <v>1</v>
      </c>
      <c r="N1551" s="261">
        <f>IF(ISBLANK(INDEX('Policy Characteristics'!H:H,MATCH($C1551,'Policy Characteristics'!$C:$C,0))),"",INDEX('Policy Characteristics'!H:H,MATCH($C1551,'Policy Characteristics'!$C:$C,0)))</f>
        <v>0.01</v>
      </c>
      <c r="O1551" s="254" t="str">
        <f>IF(ISBLANK(INDEX('Policy Characteristics'!I:I,MATCH($C1551,'Policy Characteristics'!$C:$C,0))),"",INDEX('Policy Characteristics'!I:I,MATCH($C1551,'Policy Characteristics'!$C:$C,0)))</f>
        <v>% of fuel shifted</v>
      </c>
      <c r="P1551" s="254" t="str">
        <f>IF(ISBLANK(INDEX('Policy Characteristics'!J:J,MATCH($C1551,'Policy Characteristics'!$C:$C,0))),"",INDEX('Policy Characteristics'!J:J,MATCH($C1551,'Policy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51" s="254" t="str">
        <f>IF(ISBLANK(INDEX('Policy Characteristics'!K:K,MATCH($C1551,'Policy Characteristics'!$C:$C,0))),"",INDEX('Policy Characteristics'!K:K,MATCH($C1551,'Policy Characteristics'!$C:$C,0)))</f>
        <v>industry-ag-main.html#fuel-switching</v>
      </c>
      <c r="R1551" s="254" t="str">
        <f>IF(ISBLANK(INDEX('Policy Characteristics'!L:L,MATCH($C1551,'Policy Characteristics'!$C:$C,0))),"",INDEX('Policy Characteristics'!L:L,MATCH($C1551,'Policy Characteristics'!$C:$C,0)))</f>
        <v>industry-elec-and-hydrogen.html</v>
      </c>
    </row>
    <row r="1552" spans="1:18" s="2" customFormat="1" x14ac:dyDescent="0.25">
      <c r="A1552" s="254" t="str">
        <f>IF(ISBLANK(INDEX('Policy Characteristics'!A:A,MATCH($C1552,'Policy Characteristics'!$C:$C,0))),"",INDEX('Policy Characteristics'!A:A,MATCH($C1552,'Policy Characteristics'!$C:$C,0)))</f>
        <v>Industry</v>
      </c>
      <c r="B1552" s="262" t="str">
        <f>IF(ISBLANK(INDEX('Policy Characteristics'!B:B,MATCH($C1552,'Policy Characteristics'!$C:$C,0))),"",INDEX('Policy Characteristics'!B:B,MATCH($C1552,'Policy Characteristics'!$C:$C,0)))</f>
        <v>Alternative Fuel Shifting</v>
      </c>
      <c r="C1552" s="254" t="str">
        <f t="shared" si="74"/>
        <v>Fraction of Eligible Industrial Energy Use Shifted to Alternate Fuel</v>
      </c>
      <c r="D1552" s="6" t="s">
        <v>3025</v>
      </c>
      <c r="E1552" s="1" t="s">
        <v>3462</v>
      </c>
      <c r="F1552" t="s">
        <v>2988</v>
      </c>
      <c r="G1552" s="45" t="s">
        <v>3468</v>
      </c>
      <c r="H1552" s="47">
        <f t="shared" si="75"/>
        <v>1551</v>
      </c>
      <c r="I1552" s="324" t="s">
        <v>40</v>
      </c>
      <c r="J1552" s="255" t="str">
        <f>IF(ISBLANK(INDEX('Policy Characteristics'!D:D,MATCH($C1552,'Policy Characteristics'!$C:$C,0))),"",INDEX('Policy Characteristics'!D:D,MATCH($C1552,'Policy Characteristics'!$C:$C,0)))</f>
        <v>Alternate Fuel Shifting</v>
      </c>
      <c r="K1552" s="254" t="str">
        <f>IF(ISBLANK(INDEX('Policy Characteristics'!E:E,MATCH($C1552,'Policy Characteristics'!$C:$C,0))),"",INDEX('Policy Characteristics'!E:E,MATCH($C1552,'Policy Characteristics'!$C:$C,0)))</f>
        <v>indst shift to alt fuel</v>
      </c>
      <c r="L1552" s="261">
        <f>IF(ISBLANK(INDEX('Policy Characteristics'!F:F,MATCH($C1552,'Policy Characteristics'!$C:$C,0))),"",INDEX('Policy Characteristics'!F:F,MATCH($C1552,'Policy Characteristics'!$C:$C,0)))</f>
        <v>0</v>
      </c>
      <c r="M1552" s="261">
        <f>IF(ISBLANK(INDEX('Policy Characteristics'!G:G,MATCH($C1552,'Policy Characteristics'!$C:$C,0))),"",INDEX('Policy Characteristics'!G:G,MATCH($C1552,'Policy Characteristics'!$C:$C,0)))</f>
        <v>1</v>
      </c>
      <c r="N1552" s="261">
        <f>IF(ISBLANK(INDEX('Policy Characteristics'!H:H,MATCH($C1552,'Policy Characteristics'!$C:$C,0))),"",INDEX('Policy Characteristics'!H:H,MATCH($C1552,'Policy Characteristics'!$C:$C,0)))</f>
        <v>0.01</v>
      </c>
      <c r="O1552" s="254" t="str">
        <f>IF(ISBLANK(INDEX('Policy Characteristics'!I:I,MATCH($C1552,'Policy Characteristics'!$C:$C,0))),"",INDEX('Policy Characteristics'!I:I,MATCH($C1552,'Policy Characteristics'!$C:$C,0)))</f>
        <v>% of fuel shifted</v>
      </c>
      <c r="P1552" s="254" t="str">
        <f>IF(ISBLANK(INDEX('Policy Characteristics'!J:J,MATCH($C1552,'Policy Characteristics'!$C:$C,0))),"",INDEX('Policy Characteristics'!J:J,MATCH($C1552,'Policy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52" s="254" t="str">
        <f>IF(ISBLANK(INDEX('Policy Characteristics'!K:K,MATCH($C1552,'Policy Characteristics'!$C:$C,0))),"",INDEX('Policy Characteristics'!K:K,MATCH($C1552,'Policy Characteristics'!$C:$C,0)))</f>
        <v>industry-ag-main.html#fuel-switching</v>
      </c>
      <c r="R1552" s="254" t="str">
        <f>IF(ISBLANK(INDEX('Policy Characteristics'!L:L,MATCH($C1552,'Policy Characteristics'!$C:$C,0))),"",INDEX('Policy Characteristics'!L:L,MATCH($C1552,'Policy Characteristics'!$C:$C,0)))</f>
        <v>industry-elec-and-hydrogen.html</v>
      </c>
    </row>
    <row r="1553" spans="1:18" s="2" customFormat="1" x14ac:dyDescent="0.25">
      <c r="A1553" s="254" t="str">
        <f>IF(ISBLANK(INDEX('Policy Characteristics'!A:A,MATCH($C1553,'Policy Characteristics'!$C:$C,0))),"",INDEX('Policy Characteristics'!A:A,MATCH($C1553,'Policy Characteristics'!$C:$C,0)))</f>
        <v>Industry</v>
      </c>
      <c r="B1553" s="262" t="str">
        <f>IF(ISBLANK(INDEX('Policy Characteristics'!B:B,MATCH($C1553,'Policy Characteristics'!$C:$C,0))),"",INDEX('Policy Characteristics'!B:B,MATCH($C1553,'Policy Characteristics'!$C:$C,0)))</f>
        <v>Alternative Fuel Shifting</v>
      </c>
      <c r="C1553" s="254" t="str">
        <f t="shared" si="74"/>
        <v>Fraction of Eligible Industrial Energy Use Shifted to Alternate Fuel</v>
      </c>
      <c r="D1553" s="6" t="s">
        <v>3025</v>
      </c>
      <c r="E1553" s="1" t="s">
        <v>3463</v>
      </c>
      <c r="F1553" t="s">
        <v>2988</v>
      </c>
      <c r="G1553" s="45" t="s">
        <v>3469</v>
      </c>
      <c r="H1553" s="47">
        <f t="shared" si="75"/>
        <v>1552</v>
      </c>
      <c r="I1553" s="324" t="s">
        <v>41</v>
      </c>
      <c r="J1553" s="255" t="str">
        <f>IF(ISBLANK(INDEX('Policy Characteristics'!D:D,MATCH($C1553,'Policy Characteristics'!$C:$C,0))),"",INDEX('Policy Characteristics'!D:D,MATCH($C1553,'Policy Characteristics'!$C:$C,0)))</f>
        <v>Alternate Fuel Shifting</v>
      </c>
      <c r="K1553" s="254" t="str">
        <f>IF(ISBLANK(INDEX('Policy Characteristics'!E:E,MATCH($C1553,'Policy Characteristics'!$C:$C,0))),"",INDEX('Policy Characteristics'!E:E,MATCH($C1553,'Policy Characteristics'!$C:$C,0)))</f>
        <v>indst shift to alt fuel</v>
      </c>
      <c r="L1553" s="261">
        <f>IF(ISBLANK(INDEX('Policy Characteristics'!F:F,MATCH($C1553,'Policy Characteristics'!$C:$C,0))),"",INDEX('Policy Characteristics'!F:F,MATCH($C1553,'Policy Characteristics'!$C:$C,0)))</f>
        <v>0</v>
      </c>
      <c r="M1553" s="261">
        <f>IF(ISBLANK(INDEX('Policy Characteristics'!G:G,MATCH($C1553,'Policy Characteristics'!$C:$C,0))),"",INDEX('Policy Characteristics'!G:G,MATCH($C1553,'Policy Characteristics'!$C:$C,0)))</f>
        <v>1</v>
      </c>
      <c r="N1553" s="261">
        <f>IF(ISBLANK(INDEX('Policy Characteristics'!H:H,MATCH($C1553,'Policy Characteristics'!$C:$C,0))),"",INDEX('Policy Characteristics'!H:H,MATCH($C1553,'Policy Characteristics'!$C:$C,0)))</f>
        <v>0.01</v>
      </c>
      <c r="O1553" s="254" t="str">
        <f>IF(ISBLANK(INDEX('Policy Characteristics'!I:I,MATCH($C1553,'Policy Characteristics'!$C:$C,0))),"",INDEX('Policy Characteristics'!I:I,MATCH($C1553,'Policy Characteristics'!$C:$C,0)))</f>
        <v>% of fuel shifted</v>
      </c>
      <c r="P1553" s="254" t="str">
        <f>IF(ISBLANK(INDEX('Policy Characteristics'!J:J,MATCH($C1553,'Policy Characteristics'!$C:$C,0))),"",INDEX('Policy Characteristics'!J:J,MATCH($C1553,'Policy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53" s="254" t="str">
        <f>IF(ISBLANK(INDEX('Policy Characteristics'!K:K,MATCH($C1553,'Policy Characteristics'!$C:$C,0))),"",INDEX('Policy Characteristics'!K:K,MATCH($C1553,'Policy Characteristics'!$C:$C,0)))</f>
        <v>industry-ag-main.html#fuel-switching</v>
      </c>
      <c r="R1553" s="254" t="str">
        <f>IF(ISBLANK(INDEX('Policy Characteristics'!L:L,MATCH($C1553,'Policy Characteristics'!$C:$C,0))),"",INDEX('Policy Characteristics'!L:L,MATCH($C1553,'Policy Characteristics'!$C:$C,0)))</f>
        <v>industry-elec-and-hydrogen.html</v>
      </c>
    </row>
    <row r="1554" spans="1:18" s="2" customFormat="1" x14ac:dyDescent="0.25">
      <c r="A1554" s="254" t="str">
        <f>IF(ISBLANK(INDEX('Policy Characteristics'!A:A,MATCH($C1554,'Policy Characteristics'!$C:$C,0))),"",INDEX('Policy Characteristics'!A:A,MATCH($C1554,'Policy Characteristics'!$C:$C,0)))</f>
        <v>Industry</v>
      </c>
      <c r="B1554" s="262" t="str">
        <f>IF(ISBLANK(INDEX('Policy Characteristics'!B:B,MATCH($C1554,'Policy Characteristics'!$C:$C,0))),"",INDEX('Policy Characteristics'!B:B,MATCH($C1554,'Policy Characteristics'!$C:$C,0)))</f>
        <v>Alternative Fuel Shifting</v>
      </c>
      <c r="C1554" s="254" t="str">
        <f t="shared" si="74"/>
        <v>Fraction of Eligible Industrial Energy Use Shifted to Alternate Fuel</v>
      </c>
      <c r="D1554" s="6" t="s">
        <v>3025</v>
      </c>
      <c r="E1554" s="1" t="s">
        <v>3464</v>
      </c>
      <c r="F1554" t="s">
        <v>2988</v>
      </c>
      <c r="G1554" s="45" t="s">
        <v>3470</v>
      </c>
      <c r="H1554" s="47">
        <f t="shared" si="75"/>
        <v>1553</v>
      </c>
      <c r="I1554" s="324" t="s">
        <v>41</v>
      </c>
      <c r="J1554" s="255" t="str">
        <f>IF(ISBLANK(INDEX('Policy Characteristics'!D:D,MATCH($C1554,'Policy Characteristics'!$C:$C,0))),"",INDEX('Policy Characteristics'!D:D,MATCH($C1554,'Policy Characteristics'!$C:$C,0)))</f>
        <v>Alternate Fuel Shifting</v>
      </c>
      <c r="K1554" s="254" t="str">
        <f>IF(ISBLANK(INDEX('Policy Characteristics'!E:E,MATCH($C1554,'Policy Characteristics'!$C:$C,0))),"",INDEX('Policy Characteristics'!E:E,MATCH($C1554,'Policy Characteristics'!$C:$C,0)))</f>
        <v>indst shift to alt fuel</v>
      </c>
      <c r="L1554" s="261">
        <f>IF(ISBLANK(INDEX('Policy Characteristics'!F:F,MATCH($C1554,'Policy Characteristics'!$C:$C,0))),"",INDEX('Policy Characteristics'!F:F,MATCH($C1554,'Policy Characteristics'!$C:$C,0)))</f>
        <v>0</v>
      </c>
      <c r="M1554" s="261">
        <f>IF(ISBLANK(INDEX('Policy Characteristics'!G:G,MATCH($C1554,'Policy Characteristics'!$C:$C,0))),"",INDEX('Policy Characteristics'!G:G,MATCH($C1554,'Policy Characteristics'!$C:$C,0)))</f>
        <v>1</v>
      </c>
      <c r="N1554" s="261">
        <f>IF(ISBLANK(INDEX('Policy Characteristics'!H:H,MATCH($C1554,'Policy Characteristics'!$C:$C,0))),"",INDEX('Policy Characteristics'!H:H,MATCH($C1554,'Policy Characteristics'!$C:$C,0)))</f>
        <v>0.01</v>
      </c>
      <c r="O1554" s="254" t="str">
        <f>IF(ISBLANK(INDEX('Policy Characteristics'!I:I,MATCH($C1554,'Policy Characteristics'!$C:$C,0))),"",INDEX('Policy Characteristics'!I:I,MATCH($C1554,'Policy Characteristics'!$C:$C,0)))</f>
        <v>% of fuel shifted</v>
      </c>
      <c r="P1554" s="254" t="str">
        <f>IF(ISBLANK(INDEX('Policy Characteristics'!J:J,MATCH($C1554,'Policy Characteristics'!$C:$C,0))),"",INDEX('Policy Characteristics'!J:J,MATCH($C1554,'Policy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54" s="254" t="str">
        <f>IF(ISBLANK(INDEX('Policy Characteristics'!K:K,MATCH($C1554,'Policy Characteristics'!$C:$C,0))),"",INDEX('Policy Characteristics'!K:K,MATCH($C1554,'Policy Characteristics'!$C:$C,0)))</f>
        <v>industry-ag-main.html#fuel-switching</v>
      </c>
      <c r="R1554" s="254" t="str">
        <f>IF(ISBLANK(INDEX('Policy Characteristics'!L:L,MATCH($C1554,'Policy Characteristics'!$C:$C,0))),"",INDEX('Policy Characteristics'!L:L,MATCH($C1554,'Policy Characteristics'!$C:$C,0)))</f>
        <v>industry-elec-and-hydrogen.html</v>
      </c>
    </row>
    <row r="1555" spans="1:18" s="2" customFormat="1" x14ac:dyDescent="0.25">
      <c r="A1555" s="254" t="str">
        <f>IF(ISBLANK(INDEX('Policy Characteristics'!A:A,MATCH($C1555,'Policy Characteristics'!$C:$C,0))),"",INDEX('Policy Characteristics'!A:A,MATCH($C1555,'Policy Characteristics'!$C:$C,0)))</f>
        <v>Industry</v>
      </c>
      <c r="B1555" s="262" t="str">
        <f>IF(ISBLANK(INDEX('Policy Characteristics'!B:B,MATCH($C1555,'Policy Characteristics'!$C:$C,0))),"",INDEX('Policy Characteristics'!B:B,MATCH($C1555,'Policy Characteristics'!$C:$C,0)))</f>
        <v>Alternative Fuel Shifting</v>
      </c>
      <c r="C1555" s="254" t="str">
        <f t="shared" si="74"/>
        <v>Fraction of Eligible Industrial Energy Use Shifted to Alternate Fuel</v>
      </c>
      <c r="D1555" s="6" t="s">
        <v>3025</v>
      </c>
      <c r="E1555" s="1" t="s">
        <v>3570</v>
      </c>
      <c r="F1555" t="s">
        <v>2988</v>
      </c>
      <c r="G1555" s="45" t="s">
        <v>3471</v>
      </c>
      <c r="H1555" s="47">
        <f t="shared" si="75"/>
        <v>1554</v>
      </c>
      <c r="I1555" s="324" t="s">
        <v>41</v>
      </c>
      <c r="J1555" s="255" t="str">
        <f>IF(ISBLANK(INDEX('Policy Characteristics'!D:D,MATCH($C1555,'Policy Characteristics'!$C:$C,0))),"",INDEX('Policy Characteristics'!D:D,MATCH($C1555,'Policy Characteristics'!$C:$C,0)))</f>
        <v>Alternate Fuel Shifting</v>
      </c>
      <c r="K1555" s="254" t="str">
        <f>IF(ISBLANK(INDEX('Policy Characteristics'!E:E,MATCH($C1555,'Policy Characteristics'!$C:$C,0))),"",INDEX('Policy Characteristics'!E:E,MATCH($C1555,'Policy Characteristics'!$C:$C,0)))</f>
        <v>indst shift to alt fuel</v>
      </c>
      <c r="L1555" s="261">
        <f>IF(ISBLANK(INDEX('Policy Characteristics'!F:F,MATCH($C1555,'Policy Characteristics'!$C:$C,0))),"",INDEX('Policy Characteristics'!F:F,MATCH($C1555,'Policy Characteristics'!$C:$C,0)))</f>
        <v>0</v>
      </c>
      <c r="M1555" s="261">
        <f>IF(ISBLANK(INDEX('Policy Characteristics'!G:G,MATCH($C1555,'Policy Characteristics'!$C:$C,0))),"",INDEX('Policy Characteristics'!G:G,MATCH($C1555,'Policy Characteristics'!$C:$C,0)))</f>
        <v>1</v>
      </c>
      <c r="N1555" s="261">
        <f>IF(ISBLANK(INDEX('Policy Characteristics'!H:H,MATCH($C1555,'Policy Characteristics'!$C:$C,0))),"",INDEX('Policy Characteristics'!H:H,MATCH($C1555,'Policy Characteristics'!$C:$C,0)))</f>
        <v>0.01</v>
      </c>
      <c r="O1555" s="254" t="str">
        <f>IF(ISBLANK(INDEX('Policy Characteristics'!I:I,MATCH($C1555,'Policy Characteristics'!$C:$C,0))),"",INDEX('Policy Characteristics'!I:I,MATCH($C1555,'Policy Characteristics'!$C:$C,0)))</f>
        <v>% of fuel shifted</v>
      </c>
      <c r="P1555" s="254" t="str">
        <f>IF(ISBLANK(INDEX('Policy Characteristics'!J:J,MATCH($C1555,'Policy Characteristics'!$C:$C,0))),"",INDEX('Policy Characteristics'!J:J,MATCH($C1555,'Policy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55" s="254" t="str">
        <f>IF(ISBLANK(INDEX('Policy Characteristics'!K:K,MATCH($C1555,'Policy Characteristics'!$C:$C,0))),"",INDEX('Policy Characteristics'!K:K,MATCH($C1555,'Policy Characteristics'!$C:$C,0)))</f>
        <v>industry-ag-main.html#fuel-switching</v>
      </c>
      <c r="R1555" s="254" t="str">
        <f>IF(ISBLANK(INDEX('Policy Characteristics'!L:L,MATCH($C1555,'Policy Characteristics'!$C:$C,0))),"",INDEX('Policy Characteristics'!L:L,MATCH($C1555,'Policy Characteristics'!$C:$C,0)))</f>
        <v>industry-elec-and-hydrogen.html</v>
      </c>
    </row>
    <row r="1556" spans="1:18" s="2" customFormat="1" x14ac:dyDescent="0.25">
      <c r="A1556" s="254" t="str">
        <f>IF(ISBLANK(INDEX('Policy Characteristics'!A:A,MATCH($C1556,'Policy Characteristics'!$C:$C,0))),"",INDEX('Policy Characteristics'!A:A,MATCH($C1556,'Policy Characteristics'!$C:$C,0)))</f>
        <v>Industry</v>
      </c>
      <c r="B1556" s="262" t="str">
        <f>IF(ISBLANK(INDEX('Policy Characteristics'!B:B,MATCH($C1556,'Policy Characteristics'!$C:$C,0))),"",INDEX('Policy Characteristics'!B:B,MATCH($C1556,'Policy Characteristics'!$C:$C,0)))</f>
        <v>Alternative Fuel Shifting</v>
      </c>
      <c r="C1556" s="254" t="str">
        <f t="shared" si="74"/>
        <v>Fraction of Eligible Industrial Energy Use Shifted to Alternate Fuel</v>
      </c>
      <c r="D1556" s="6" t="s">
        <v>3025</v>
      </c>
      <c r="E1556" s="1" t="s">
        <v>3915</v>
      </c>
      <c r="F1556" t="s">
        <v>2988</v>
      </c>
      <c r="G1556" s="45" t="s">
        <v>3891</v>
      </c>
      <c r="H1556" s="47">
        <f t="shared" si="75"/>
        <v>1555</v>
      </c>
      <c r="I1556" s="324" t="s">
        <v>41</v>
      </c>
      <c r="J1556" s="255" t="str">
        <f>IF(ISBLANK(INDEX('Policy Characteristics'!D:D,MATCH($C1556,'Policy Characteristics'!$C:$C,0))),"",INDEX('Policy Characteristics'!D:D,MATCH($C1556,'Policy Characteristics'!$C:$C,0)))</f>
        <v>Alternate Fuel Shifting</v>
      </c>
      <c r="K1556" s="254" t="str">
        <f>IF(ISBLANK(INDEX('Policy Characteristics'!E:E,MATCH($C1556,'Policy Characteristics'!$C:$C,0))),"",INDEX('Policy Characteristics'!E:E,MATCH($C1556,'Policy Characteristics'!$C:$C,0)))</f>
        <v>indst shift to alt fuel</v>
      </c>
      <c r="L1556" s="261">
        <f>IF(ISBLANK(INDEX('Policy Characteristics'!F:F,MATCH($C1556,'Policy Characteristics'!$C:$C,0))),"",INDEX('Policy Characteristics'!F:F,MATCH($C1556,'Policy Characteristics'!$C:$C,0)))</f>
        <v>0</v>
      </c>
      <c r="M1556" s="261">
        <f>IF(ISBLANK(INDEX('Policy Characteristics'!G:G,MATCH($C1556,'Policy Characteristics'!$C:$C,0))),"",INDEX('Policy Characteristics'!G:G,MATCH($C1556,'Policy Characteristics'!$C:$C,0)))</f>
        <v>1</v>
      </c>
      <c r="N1556" s="261">
        <f>IF(ISBLANK(INDEX('Policy Characteristics'!H:H,MATCH($C1556,'Policy Characteristics'!$C:$C,0))),"",INDEX('Policy Characteristics'!H:H,MATCH($C1556,'Policy Characteristics'!$C:$C,0)))</f>
        <v>0.01</v>
      </c>
      <c r="O1556" s="254" t="str">
        <f>IF(ISBLANK(INDEX('Policy Characteristics'!I:I,MATCH($C1556,'Policy Characteristics'!$C:$C,0))),"",INDEX('Policy Characteristics'!I:I,MATCH($C1556,'Policy Characteristics'!$C:$C,0)))</f>
        <v>% of fuel shifted</v>
      </c>
      <c r="P1556" s="254" t="str">
        <f>IF(ISBLANK(INDEX('Policy Characteristics'!J:J,MATCH($C1556,'Policy Characteristics'!$C:$C,0))),"",INDEX('Policy Characteristics'!J:J,MATCH($C1556,'Policy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56" s="254" t="str">
        <f>IF(ISBLANK(INDEX('Policy Characteristics'!K:K,MATCH($C1556,'Policy Characteristics'!$C:$C,0))),"",INDEX('Policy Characteristics'!K:K,MATCH($C1556,'Policy Characteristics'!$C:$C,0)))</f>
        <v>industry-ag-main.html#fuel-switching</v>
      </c>
      <c r="R1556" s="254" t="str">
        <f>IF(ISBLANK(INDEX('Policy Characteristics'!L:L,MATCH($C1556,'Policy Characteristics'!$C:$C,0))),"",INDEX('Policy Characteristics'!L:L,MATCH($C1556,'Policy Characteristics'!$C:$C,0)))</f>
        <v>industry-elec-and-hydrogen.html</v>
      </c>
    </row>
    <row r="1557" spans="1:18" s="2" customFormat="1" x14ac:dyDescent="0.25">
      <c r="A1557" s="254" t="str">
        <f>IF(ISBLANK(INDEX('Policy Characteristics'!A:A,MATCH($C1557,'Policy Characteristics'!$C:$C,0))),"",INDEX('Policy Characteristics'!A:A,MATCH($C1557,'Policy Characteristics'!$C:$C,0)))</f>
        <v>Industry</v>
      </c>
      <c r="B1557" s="262" t="str">
        <f>IF(ISBLANK(INDEX('Policy Characteristics'!B:B,MATCH($C1557,'Policy Characteristics'!$C:$C,0))),"",INDEX('Policy Characteristics'!B:B,MATCH($C1557,'Policy Characteristics'!$C:$C,0)))</f>
        <v>Alternative Fuel Shifting</v>
      </c>
      <c r="C1557" s="254" t="str">
        <f t="shared" si="74"/>
        <v>Fraction of Eligible Industrial Energy Use Shifted to Alternate Fuel</v>
      </c>
      <c r="D1557" s="6" t="s">
        <v>3025</v>
      </c>
      <c r="E1557" s="1" t="s">
        <v>3916</v>
      </c>
      <c r="F1557" t="s">
        <v>2988</v>
      </c>
      <c r="G1557" s="45" t="s">
        <v>3890</v>
      </c>
      <c r="H1557" s="47">
        <f t="shared" si="75"/>
        <v>1556</v>
      </c>
      <c r="I1557" s="324" t="s">
        <v>41</v>
      </c>
      <c r="J1557" s="255" t="str">
        <f>IF(ISBLANK(INDEX('Policy Characteristics'!D:D,MATCH($C1557,'Policy Characteristics'!$C:$C,0))),"",INDEX('Policy Characteristics'!D:D,MATCH($C1557,'Policy Characteristics'!$C:$C,0)))</f>
        <v>Alternate Fuel Shifting</v>
      </c>
      <c r="K1557" s="254" t="str">
        <f>IF(ISBLANK(INDEX('Policy Characteristics'!E:E,MATCH($C1557,'Policy Characteristics'!$C:$C,0))),"",INDEX('Policy Characteristics'!E:E,MATCH($C1557,'Policy Characteristics'!$C:$C,0)))</f>
        <v>indst shift to alt fuel</v>
      </c>
      <c r="L1557" s="261">
        <f>IF(ISBLANK(INDEX('Policy Characteristics'!F:F,MATCH($C1557,'Policy Characteristics'!$C:$C,0))),"",INDEX('Policy Characteristics'!F:F,MATCH($C1557,'Policy Characteristics'!$C:$C,0)))</f>
        <v>0</v>
      </c>
      <c r="M1557" s="261">
        <f>IF(ISBLANK(INDEX('Policy Characteristics'!G:G,MATCH($C1557,'Policy Characteristics'!$C:$C,0))),"",INDEX('Policy Characteristics'!G:G,MATCH($C1557,'Policy Characteristics'!$C:$C,0)))</f>
        <v>1</v>
      </c>
      <c r="N1557" s="261">
        <f>IF(ISBLANK(INDEX('Policy Characteristics'!H:H,MATCH($C1557,'Policy Characteristics'!$C:$C,0))),"",INDEX('Policy Characteristics'!H:H,MATCH($C1557,'Policy Characteristics'!$C:$C,0)))</f>
        <v>0.01</v>
      </c>
      <c r="O1557" s="254" t="str">
        <f>IF(ISBLANK(INDEX('Policy Characteristics'!I:I,MATCH($C1557,'Policy Characteristics'!$C:$C,0))),"",INDEX('Policy Characteristics'!I:I,MATCH($C1557,'Policy Characteristics'!$C:$C,0)))</f>
        <v>% of fuel shifted</v>
      </c>
      <c r="P1557" s="254" t="str">
        <f>IF(ISBLANK(INDEX('Policy Characteristics'!J:J,MATCH($C1557,'Policy Characteristics'!$C:$C,0))),"",INDEX('Policy Characteristics'!J:J,MATCH($C1557,'Policy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57" s="254" t="str">
        <f>IF(ISBLANK(INDEX('Policy Characteristics'!K:K,MATCH($C1557,'Policy Characteristics'!$C:$C,0))),"",INDEX('Policy Characteristics'!K:K,MATCH($C1557,'Policy Characteristics'!$C:$C,0)))</f>
        <v>industry-ag-main.html#fuel-switching</v>
      </c>
      <c r="R1557" s="254" t="str">
        <f>IF(ISBLANK(INDEX('Policy Characteristics'!L:L,MATCH($C1557,'Policy Characteristics'!$C:$C,0))),"",INDEX('Policy Characteristics'!L:L,MATCH($C1557,'Policy Characteristics'!$C:$C,0)))</f>
        <v>industry-elec-and-hydrogen.html</v>
      </c>
    </row>
    <row r="1558" spans="1:18" s="2" customFormat="1" x14ac:dyDescent="0.25">
      <c r="A1558" s="254" t="str">
        <f>IF(ISBLANK(INDEX('Policy Characteristics'!A:A,MATCH($C1558,'Policy Characteristics'!$C:$C,0))),"",INDEX('Policy Characteristics'!A:A,MATCH($C1558,'Policy Characteristics'!$C:$C,0)))</f>
        <v>Industry</v>
      </c>
      <c r="B1558" s="262" t="str">
        <f>IF(ISBLANK(INDEX('Policy Characteristics'!B:B,MATCH($C1558,'Policy Characteristics'!$C:$C,0))),"",INDEX('Policy Characteristics'!B:B,MATCH($C1558,'Policy Characteristics'!$C:$C,0)))</f>
        <v>Alternative Fuel Shifting</v>
      </c>
      <c r="C1558" s="254" t="str">
        <f t="shared" si="74"/>
        <v>Fraction of Eligible Industrial Energy Use Shifted to Alternate Fuel</v>
      </c>
      <c r="D1558" s="6" t="s">
        <v>3025</v>
      </c>
      <c r="E1558" s="1" t="s">
        <v>3917</v>
      </c>
      <c r="F1558" t="s">
        <v>2988</v>
      </c>
      <c r="G1558" s="45" t="s">
        <v>3892</v>
      </c>
      <c r="H1558" s="47">
        <f t="shared" si="75"/>
        <v>1557</v>
      </c>
      <c r="I1558" s="324" t="s">
        <v>41</v>
      </c>
      <c r="J1558" s="255" t="str">
        <f>IF(ISBLANK(INDEX('Policy Characteristics'!D:D,MATCH($C1558,'Policy Characteristics'!$C:$C,0))),"",INDEX('Policy Characteristics'!D:D,MATCH($C1558,'Policy Characteristics'!$C:$C,0)))</f>
        <v>Alternate Fuel Shifting</v>
      </c>
      <c r="K1558" s="254" t="str">
        <f>IF(ISBLANK(INDEX('Policy Characteristics'!E:E,MATCH($C1558,'Policy Characteristics'!$C:$C,0))),"",INDEX('Policy Characteristics'!E:E,MATCH($C1558,'Policy Characteristics'!$C:$C,0)))</f>
        <v>indst shift to alt fuel</v>
      </c>
      <c r="L1558" s="261">
        <f>IF(ISBLANK(INDEX('Policy Characteristics'!F:F,MATCH($C1558,'Policy Characteristics'!$C:$C,0))),"",INDEX('Policy Characteristics'!F:F,MATCH($C1558,'Policy Characteristics'!$C:$C,0)))</f>
        <v>0</v>
      </c>
      <c r="M1558" s="261">
        <f>IF(ISBLANK(INDEX('Policy Characteristics'!G:G,MATCH($C1558,'Policy Characteristics'!$C:$C,0))),"",INDEX('Policy Characteristics'!G:G,MATCH($C1558,'Policy Characteristics'!$C:$C,0)))</f>
        <v>1</v>
      </c>
      <c r="N1558" s="261">
        <f>IF(ISBLANK(INDEX('Policy Characteristics'!H:H,MATCH($C1558,'Policy Characteristics'!$C:$C,0))),"",INDEX('Policy Characteristics'!H:H,MATCH($C1558,'Policy Characteristics'!$C:$C,0)))</f>
        <v>0.01</v>
      </c>
      <c r="O1558" s="254" t="str">
        <f>IF(ISBLANK(INDEX('Policy Characteristics'!I:I,MATCH($C1558,'Policy Characteristics'!$C:$C,0))),"",INDEX('Policy Characteristics'!I:I,MATCH($C1558,'Policy Characteristics'!$C:$C,0)))</f>
        <v>% of fuel shifted</v>
      </c>
      <c r="P1558" s="254" t="str">
        <f>IF(ISBLANK(INDEX('Policy Characteristics'!J:J,MATCH($C1558,'Policy Characteristics'!$C:$C,0))),"",INDEX('Policy Characteristics'!J:J,MATCH($C1558,'Policy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58" s="254" t="str">
        <f>IF(ISBLANK(INDEX('Policy Characteristics'!K:K,MATCH($C1558,'Policy Characteristics'!$C:$C,0))),"",INDEX('Policy Characteristics'!K:K,MATCH($C1558,'Policy Characteristics'!$C:$C,0)))</f>
        <v>industry-ag-main.html#fuel-switching</v>
      </c>
      <c r="R1558" s="254" t="str">
        <f>IF(ISBLANK(INDEX('Policy Characteristics'!L:L,MATCH($C1558,'Policy Characteristics'!$C:$C,0))),"",INDEX('Policy Characteristics'!L:L,MATCH($C1558,'Policy Characteristics'!$C:$C,0)))</f>
        <v>industry-elec-and-hydrogen.html</v>
      </c>
    </row>
    <row r="1559" spans="1:18" s="2" customFormat="1" x14ac:dyDescent="0.25">
      <c r="A1559" s="254" t="str">
        <f>IF(ISBLANK(INDEX('Policy Characteristics'!A:A,MATCH($C1559,'Policy Characteristics'!$C:$C,0))),"",INDEX('Policy Characteristics'!A:A,MATCH($C1559,'Policy Characteristics'!$C:$C,0)))</f>
        <v>Industry</v>
      </c>
      <c r="B1559" s="262" t="str">
        <f>IF(ISBLANK(INDEX('Policy Characteristics'!B:B,MATCH($C1559,'Policy Characteristics'!$C:$C,0))),"",INDEX('Policy Characteristics'!B:B,MATCH($C1559,'Policy Characteristics'!$C:$C,0)))</f>
        <v>Alternative Fuel Shifting</v>
      </c>
      <c r="C1559" s="254" t="str">
        <f t="shared" si="74"/>
        <v>Fraction of Eligible Industrial Energy Use Shifted to Alternate Fuel</v>
      </c>
      <c r="D1559" s="6" t="s">
        <v>3026</v>
      </c>
      <c r="E1559" s="1" t="s">
        <v>3459</v>
      </c>
      <c r="F1559" t="s">
        <v>2989</v>
      </c>
      <c r="G1559" s="45" t="s">
        <v>3465</v>
      </c>
      <c r="H1559" s="47">
        <f t="shared" si="75"/>
        <v>1558</v>
      </c>
      <c r="I1559" s="324" t="s">
        <v>41</v>
      </c>
      <c r="J1559" s="255" t="str">
        <f>IF(ISBLANK(INDEX('Policy Characteristics'!D:D,MATCH($C1559,'Policy Characteristics'!$C:$C,0))),"",INDEX('Policy Characteristics'!D:D,MATCH($C1559,'Policy Characteristics'!$C:$C,0)))</f>
        <v>Alternate Fuel Shifting</v>
      </c>
      <c r="K1559" s="254" t="str">
        <f>IF(ISBLANK(INDEX('Policy Characteristics'!E:E,MATCH($C1559,'Policy Characteristics'!$C:$C,0))),"",INDEX('Policy Characteristics'!E:E,MATCH($C1559,'Policy Characteristics'!$C:$C,0)))</f>
        <v>indst shift to alt fuel</v>
      </c>
      <c r="L1559" s="261">
        <f>IF(ISBLANK(INDEX('Policy Characteristics'!F:F,MATCH($C1559,'Policy Characteristics'!$C:$C,0))),"",INDEX('Policy Characteristics'!F:F,MATCH($C1559,'Policy Characteristics'!$C:$C,0)))</f>
        <v>0</v>
      </c>
      <c r="M1559" s="261">
        <f>IF(ISBLANK(INDEX('Policy Characteristics'!G:G,MATCH($C1559,'Policy Characteristics'!$C:$C,0))),"",INDEX('Policy Characteristics'!G:G,MATCH($C1559,'Policy Characteristics'!$C:$C,0)))</f>
        <v>1</v>
      </c>
      <c r="N1559" s="261">
        <f>IF(ISBLANK(INDEX('Policy Characteristics'!H:H,MATCH($C1559,'Policy Characteristics'!$C:$C,0))),"",INDEX('Policy Characteristics'!H:H,MATCH($C1559,'Policy Characteristics'!$C:$C,0)))</f>
        <v>0.01</v>
      </c>
      <c r="O1559" s="254" t="str">
        <f>IF(ISBLANK(INDEX('Policy Characteristics'!I:I,MATCH($C1559,'Policy Characteristics'!$C:$C,0))),"",INDEX('Policy Characteristics'!I:I,MATCH($C1559,'Policy Characteristics'!$C:$C,0)))</f>
        <v>% of fuel shifted</v>
      </c>
      <c r="P1559" s="254" t="str">
        <f>IF(ISBLANK(INDEX('Policy Characteristics'!J:J,MATCH($C1559,'Policy Characteristics'!$C:$C,0))),"",INDEX('Policy Characteristics'!J:J,MATCH($C1559,'Policy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59" s="254" t="str">
        <f>IF(ISBLANK(INDEX('Policy Characteristics'!K:K,MATCH($C1559,'Policy Characteristics'!$C:$C,0))),"",INDEX('Policy Characteristics'!K:K,MATCH($C1559,'Policy Characteristics'!$C:$C,0)))</f>
        <v>industry-ag-main.html#fuel-switching</v>
      </c>
      <c r="R1559" s="254" t="str">
        <f>IF(ISBLANK(INDEX('Policy Characteristics'!L:L,MATCH($C1559,'Policy Characteristics'!$C:$C,0))),"",INDEX('Policy Characteristics'!L:L,MATCH($C1559,'Policy Characteristics'!$C:$C,0)))</f>
        <v>industry-elec-and-hydrogen.html</v>
      </c>
    </row>
    <row r="1560" spans="1:18" s="2" customFormat="1" x14ac:dyDescent="0.25">
      <c r="A1560" s="254" t="str">
        <f>IF(ISBLANK(INDEX('Policy Characteristics'!A:A,MATCH($C1560,'Policy Characteristics'!$C:$C,0))),"",INDEX('Policy Characteristics'!A:A,MATCH($C1560,'Policy Characteristics'!$C:$C,0)))</f>
        <v>Industry</v>
      </c>
      <c r="B1560" s="262" t="str">
        <f>IF(ISBLANK(INDEX('Policy Characteristics'!B:B,MATCH($C1560,'Policy Characteristics'!$C:$C,0))),"",INDEX('Policy Characteristics'!B:B,MATCH($C1560,'Policy Characteristics'!$C:$C,0)))</f>
        <v>Alternative Fuel Shifting</v>
      </c>
      <c r="C1560" s="254" t="str">
        <f t="shared" si="74"/>
        <v>Fraction of Eligible Industrial Energy Use Shifted to Alternate Fuel</v>
      </c>
      <c r="D1560" s="6" t="s">
        <v>3026</v>
      </c>
      <c r="E1560" s="1" t="s">
        <v>3460</v>
      </c>
      <c r="F1560" t="s">
        <v>2989</v>
      </c>
      <c r="G1560" s="45" t="s">
        <v>3466</v>
      </c>
      <c r="H1560" s="47">
        <f t="shared" si="75"/>
        <v>1559</v>
      </c>
      <c r="I1560" s="324" t="s">
        <v>41</v>
      </c>
      <c r="J1560" s="255" t="str">
        <f>IF(ISBLANK(INDEX('Policy Characteristics'!D:D,MATCH($C1560,'Policy Characteristics'!$C:$C,0))),"",INDEX('Policy Characteristics'!D:D,MATCH($C1560,'Policy Characteristics'!$C:$C,0)))</f>
        <v>Alternate Fuel Shifting</v>
      </c>
      <c r="K1560" s="254" t="str">
        <f>IF(ISBLANK(INDEX('Policy Characteristics'!E:E,MATCH($C1560,'Policy Characteristics'!$C:$C,0))),"",INDEX('Policy Characteristics'!E:E,MATCH($C1560,'Policy Characteristics'!$C:$C,0)))</f>
        <v>indst shift to alt fuel</v>
      </c>
      <c r="L1560" s="261">
        <f>IF(ISBLANK(INDEX('Policy Characteristics'!F:F,MATCH($C1560,'Policy Characteristics'!$C:$C,0))),"",INDEX('Policy Characteristics'!F:F,MATCH($C1560,'Policy Characteristics'!$C:$C,0)))</f>
        <v>0</v>
      </c>
      <c r="M1560" s="261">
        <f>IF(ISBLANK(INDEX('Policy Characteristics'!G:G,MATCH($C1560,'Policy Characteristics'!$C:$C,0))),"",INDEX('Policy Characteristics'!G:G,MATCH($C1560,'Policy Characteristics'!$C:$C,0)))</f>
        <v>1</v>
      </c>
      <c r="N1560" s="261">
        <f>IF(ISBLANK(INDEX('Policy Characteristics'!H:H,MATCH($C1560,'Policy Characteristics'!$C:$C,0))),"",INDEX('Policy Characteristics'!H:H,MATCH($C1560,'Policy Characteristics'!$C:$C,0)))</f>
        <v>0.01</v>
      </c>
      <c r="O1560" s="254" t="str">
        <f>IF(ISBLANK(INDEX('Policy Characteristics'!I:I,MATCH($C1560,'Policy Characteristics'!$C:$C,0))),"",INDEX('Policy Characteristics'!I:I,MATCH($C1560,'Policy Characteristics'!$C:$C,0)))</f>
        <v>% of fuel shifted</v>
      </c>
      <c r="P1560" s="254" t="str">
        <f>IF(ISBLANK(INDEX('Policy Characteristics'!J:J,MATCH($C1560,'Policy Characteristics'!$C:$C,0))),"",INDEX('Policy Characteristics'!J:J,MATCH($C1560,'Policy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60" s="254" t="str">
        <f>IF(ISBLANK(INDEX('Policy Characteristics'!K:K,MATCH($C1560,'Policy Characteristics'!$C:$C,0))),"",INDEX('Policy Characteristics'!K:K,MATCH($C1560,'Policy Characteristics'!$C:$C,0)))</f>
        <v>industry-ag-main.html#fuel-switching</v>
      </c>
      <c r="R1560" s="254" t="str">
        <f>IF(ISBLANK(INDEX('Policy Characteristics'!L:L,MATCH($C1560,'Policy Characteristics'!$C:$C,0))),"",INDEX('Policy Characteristics'!L:L,MATCH($C1560,'Policy Characteristics'!$C:$C,0)))</f>
        <v>industry-elec-and-hydrogen.html</v>
      </c>
    </row>
    <row r="1561" spans="1:18" s="2" customFormat="1" x14ac:dyDescent="0.25">
      <c r="A1561" s="254" t="str">
        <f>IF(ISBLANK(INDEX('Policy Characteristics'!A:A,MATCH($C1561,'Policy Characteristics'!$C:$C,0))),"",INDEX('Policy Characteristics'!A:A,MATCH($C1561,'Policy Characteristics'!$C:$C,0)))</f>
        <v>Industry</v>
      </c>
      <c r="B1561" s="262" t="str">
        <f>IF(ISBLANK(INDEX('Policy Characteristics'!B:B,MATCH($C1561,'Policy Characteristics'!$C:$C,0))),"",INDEX('Policy Characteristics'!B:B,MATCH($C1561,'Policy Characteristics'!$C:$C,0)))</f>
        <v>Alternative Fuel Shifting</v>
      </c>
      <c r="C1561" s="254" t="str">
        <f t="shared" si="74"/>
        <v>Fraction of Eligible Industrial Energy Use Shifted to Alternate Fuel</v>
      </c>
      <c r="D1561" s="6" t="s">
        <v>3026</v>
      </c>
      <c r="E1561" s="1" t="s">
        <v>3461</v>
      </c>
      <c r="F1561" t="s">
        <v>2989</v>
      </c>
      <c r="G1561" s="45" t="s">
        <v>3467</v>
      </c>
      <c r="H1561" s="47">
        <f t="shared" si="75"/>
        <v>1560</v>
      </c>
      <c r="I1561" s="324" t="s">
        <v>41</v>
      </c>
      <c r="J1561" s="255" t="str">
        <f>IF(ISBLANK(INDEX('Policy Characteristics'!D:D,MATCH($C1561,'Policy Characteristics'!$C:$C,0))),"",INDEX('Policy Characteristics'!D:D,MATCH($C1561,'Policy Characteristics'!$C:$C,0)))</f>
        <v>Alternate Fuel Shifting</v>
      </c>
      <c r="K1561" s="254" t="str">
        <f>IF(ISBLANK(INDEX('Policy Characteristics'!E:E,MATCH($C1561,'Policy Characteristics'!$C:$C,0))),"",INDEX('Policy Characteristics'!E:E,MATCH($C1561,'Policy Characteristics'!$C:$C,0)))</f>
        <v>indst shift to alt fuel</v>
      </c>
      <c r="L1561" s="261">
        <f>IF(ISBLANK(INDEX('Policy Characteristics'!F:F,MATCH($C1561,'Policy Characteristics'!$C:$C,0))),"",INDEX('Policy Characteristics'!F:F,MATCH($C1561,'Policy Characteristics'!$C:$C,0)))</f>
        <v>0</v>
      </c>
      <c r="M1561" s="261">
        <f>IF(ISBLANK(INDEX('Policy Characteristics'!G:G,MATCH($C1561,'Policy Characteristics'!$C:$C,0))),"",INDEX('Policy Characteristics'!G:G,MATCH($C1561,'Policy Characteristics'!$C:$C,0)))</f>
        <v>1</v>
      </c>
      <c r="N1561" s="261">
        <f>IF(ISBLANK(INDEX('Policy Characteristics'!H:H,MATCH($C1561,'Policy Characteristics'!$C:$C,0))),"",INDEX('Policy Characteristics'!H:H,MATCH($C1561,'Policy Characteristics'!$C:$C,0)))</f>
        <v>0.01</v>
      </c>
      <c r="O1561" s="254" t="str">
        <f>IF(ISBLANK(INDEX('Policy Characteristics'!I:I,MATCH($C1561,'Policy Characteristics'!$C:$C,0))),"",INDEX('Policy Characteristics'!I:I,MATCH($C1561,'Policy Characteristics'!$C:$C,0)))</f>
        <v>% of fuel shifted</v>
      </c>
      <c r="P1561" s="254" t="str">
        <f>IF(ISBLANK(INDEX('Policy Characteristics'!J:J,MATCH($C1561,'Policy Characteristics'!$C:$C,0))),"",INDEX('Policy Characteristics'!J:J,MATCH($C1561,'Policy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61" s="254" t="str">
        <f>IF(ISBLANK(INDEX('Policy Characteristics'!K:K,MATCH($C1561,'Policy Characteristics'!$C:$C,0))),"",INDEX('Policy Characteristics'!K:K,MATCH($C1561,'Policy Characteristics'!$C:$C,0)))</f>
        <v>industry-ag-main.html#fuel-switching</v>
      </c>
      <c r="R1561" s="254" t="str">
        <f>IF(ISBLANK(INDEX('Policy Characteristics'!L:L,MATCH($C1561,'Policy Characteristics'!$C:$C,0))),"",INDEX('Policy Characteristics'!L:L,MATCH($C1561,'Policy Characteristics'!$C:$C,0)))</f>
        <v>industry-elec-and-hydrogen.html</v>
      </c>
    </row>
    <row r="1562" spans="1:18" s="2" customFormat="1" x14ac:dyDescent="0.25">
      <c r="A1562" s="254" t="str">
        <f>IF(ISBLANK(INDEX('Policy Characteristics'!A:A,MATCH($C1562,'Policy Characteristics'!$C:$C,0))),"",INDEX('Policy Characteristics'!A:A,MATCH($C1562,'Policy Characteristics'!$C:$C,0)))</f>
        <v>Industry</v>
      </c>
      <c r="B1562" s="262" t="str">
        <f>IF(ISBLANK(INDEX('Policy Characteristics'!B:B,MATCH($C1562,'Policy Characteristics'!$C:$C,0))),"",INDEX('Policy Characteristics'!B:B,MATCH($C1562,'Policy Characteristics'!$C:$C,0)))</f>
        <v>Alternative Fuel Shifting</v>
      </c>
      <c r="C1562" s="254" t="str">
        <f t="shared" si="74"/>
        <v>Fraction of Eligible Industrial Energy Use Shifted to Alternate Fuel</v>
      </c>
      <c r="D1562" s="6" t="s">
        <v>3026</v>
      </c>
      <c r="E1562" s="1" t="s">
        <v>3462</v>
      </c>
      <c r="F1562" t="s">
        <v>2989</v>
      </c>
      <c r="G1562" s="45" t="s">
        <v>3468</v>
      </c>
      <c r="H1562" s="47">
        <f t="shared" si="75"/>
        <v>1561</v>
      </c>
      <c r="I1562" s="324" t="s">
        <v>40</v>
      </c>
      <c r="J1562" s="255" t="str">
        <f>IF(ISBLANK(INDEX('Policy Characteristics'!D:D,MATCH($C1562,'Policy Characteristics'!$C:$C,0))),"",INDEX('Policy Characteristics'!D:D,MATCH($C1562,'Policy Characteristics'!$C:$C,0)))</f>
        <v>Alternate Fuel Shifting</v>
      </c>
      <c r="K1562" s="254" t="str">
        <f>IF(ISBLANK(INDEX('Policy Characteristics'!E:E,MATCH($C1562,'Policy Characteristics'!$C:$C,0))),"",INDEX('Policy Characteristics'!E:E,MATCH($C1562,'Policy Characteristics'!$C:$C,0)))</f>
        <v>indst shift to alt fuel</v>
      </c>
      <c r="L1562" s="261">
        <f>IF(ISBLANK(INDEX('Policy Characteristics'!F:F,MATCH($C1562,'Policy Characteristics'!$C:$C,0))),"",INDEX('Policy Characteristics'!F:F,MATCH($C1562,'Policy Characteristics'!$C:$C,0)))</f>
        <v>0</v>
      </c>
      <c r="M1562" s="261">
        <f>IF(ISBLANK(INDEX('Policy Characteristics'!G:G,MATCH($C1562,'Policy Characteristics'!$C:$C,0))),"",INDEX('Policy Characteristics'!G:G,MATCH($C1562,'Policy Characteristics'!$C:$C,0)))</f>
        <v>1</v>
      </c>
      <c r="N1562" s="261">
        <f>IF(ISBLANK(INDEX('Policy Characteristics'!H:H,MATCH($C1562,'Policy Characteristics'!$C:$C,0))),"",INDEX('Policy Characteristics'!H:H,MATCH($C1562,'Policy Characteristics'!$C:$C,0)))</f>
        <v>0.01</v>
      </c>
      <c r="O1562" s="254" t="str">
        <f>IF(ISBLANK(INDEX('Policy Characteristics'!I:I,MATCH($C1562,'Policy Characteristics'!$C:$C,0))),"",INDEX('Policy Characteristics'!I:I,MATCH($C1562,'Policy Characteristics'!$C:$C,0)))</f>
        <v>% of fuel shifted</v>
      </c>
      <c r="P1562" s="254" t="str">
        <f>IF(ISBLANK(INDEX('Policy Characteristics'!J:J,MATCH($C1562,'Policy Characteristics'!$C:$C,0))),"",INDEX('Policy Characteristics'!J:J,MATCH($C1562,'Policy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62" s="254" t="str">
        <f>IF(ISBLANK(INDEX('Policy Characteristics'!K:K,MATCH($C1562,'Policy Characteristics'!$C:$C,0))),"",INDEX('Policy Characteristics'!K:K,MATCH($C1562,'Policy Characteristics'!$C:$C,0)))</f>
        <v>industry-ag-main.html#fuel-switching</v>
      </c>
      <c r="R1562" s="254" t="str">
        <f>IF(ISBLANK(INDEX('Policy Characteristics'!L:L,MATCH($C1562,'Policy Characteristics'!$C:$C,0))),"",INDEX('Policy Characteristics'!L:L,MATCH($C1562,'Policy Characteristics'!$C:$C,0)))</f>
        <v>industry-elec-and-hydrogen.html</v>
      </c>
    </row>
    <row r="1563" spans="1:18" s="2" customFormat="1" x14ac:dyDescent="0.25">
      <c r="A1563" s="254" t="str">
        <f>IF(ISBLANK(INDEX('Policy Characteristics'!A:A,MATCH($C1563,'Policy Characteristics'!$C:$C,0))),"",INDEX('Policy Characteristics'!A:A,MATCH($C1563,'Policy Characteristics'!$C:$C,0)))</f>
        <v>Industry</v>
      </c>
      <c r="B1563" s="262" t="str">
        <f>IF(ISBLANK(INDEX('Policy Characteristics'!B:B,MATCH($C1563,'Policy Characteristics'!$C:$C,0))),"",INDEX('Policy Characteristics'!B:B,MATCH($C1563,'Policy Characteristics'!$C:$C,0)))</f>
        <v>Alternative Fuel Shifting</v>
      </c>
      <c r="C1563" s="254" t="str">
        <f t="shared" si="74"/>
        <v>Fraction of Eligible Industrial Energy Use Shifted to Alternate Fuel</v>
      </c>
      <c r="D1563" s="6" t="s">
        <v>3026</v>
      </c>
      <c r="E1563" s="1" t="s">
        <v>3463</v>
      </c>
      <c r="F1563" t="s">
        <v>2989</v>
      </c>
      <c r="G1563" s="45" t="s">
        <v>3469</v>
      </c>
      <c r="H1563" s="47">
        <f t="shared" si="75"/>
        <v>1562</v>
      </c>
      <c r="I1563" s="324" t="s">
        <v>41</v>
      </c>
      <c r="J1563" s="255" t="str">
        <f>IF(ISBLANK(INDEX('Policy Characteristics'!D:D,MATCH($C1563,'Policy Characteristics'!$C:$C,0))),"",INDEX('Policy Characteristics'!D:D,MATCH($C1563,'Policy Characteristics'!$C:$C,0)))</f>
        <v>Alternate Fuel Shifting</v>
      </c>
      <c r="K1563" s="254" t="str">
        <f>IF(ISBLANK(INDEX('Policy Characteristics'!E:E,MATCH($C1563,'Policy Characteristics'!$C:$C,0))),"",INDEX('Policy Characteristics'!E:E,MATCH($C1563,'Policy Characteristics'!$C:$C,0)))</f>
        <v>indst shift to alt fuel</v>
      </c>
      <c r="L1563" s="261">
        <f>IF(ISBLANK(INDEX('Policy Characteristics'!F:F,MATCH($C1563,'Policy Characteristics'!$C:$C,0))),"",INDEX('Policy Characteristics'!F:F,MATCH($C1563,'Policy Characteristics'!$C:$C,0)))</f>
        <v>0</v>
      </c>
      <c r="M1563" s="261">
        <f>IF(ISBLANK(INDEX('Policy Characteristics'!G:G,MATCH($C1563,'Policy Characteristics'!$C:$C,0))),"",INDEX('Policy Characteristics'!G:G,MATCH($C1563,'Policy Characteristics'!$C:$C,0)))</f>
        <v>1</v>
      </c>
      <c r="N1563" s="261">
        <f>IF(ISBLANK(INDEX('Policy Characteristics'!H:H,MATCH($C1563,'Policy Characteristics'!$C:$C,0))),"",INDEX('Policy Characteristics'!H:H,MATCH($C1563,'Policy Characteristics'!$C:$C,0)))</f>
        <v>0.01</v>
      </c>
      <c r="O1563" s="254" t="str">
        <f>IF(ISBLANK(INDEX('Policy Characteristics'!I:I,MATCH($C1563,'Policy Characteristics'!$C:$C,0))),"",INDEX('Policy Characteristics'!I:I,MATCH($C1563,'Policy Characteristics'!$C:$C,0)))</f>
        <v>% of fuel shifted</v>
      </c>
      <c r="P1563" s="254" t="str">
        <f>IF(ISBLANK(INDEX('Policy Characteristics'!J:J,MATCH($C1563,'Policy Characteristics'!$C:$C,0))),"",INDEX('Policy Characteristics'!J:J,MATCH($C1563,'Policy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63" s="254" t="str">
        <f>IF(ISBLANK(INDEX('Policy Characteristics'!K:K,MATCH($C1563,'Policy Characteristics'!$C:$C,0))),"",INDEX('Policy Characteristics'!K:K,MATCH($C1563,'Policy Characteristics'!$C:$C,0)))</f>
        <v>industry-ag-main.html#fuel-switching</v>
      </c>
      <c r="R1563" s="254" t="str">
        <f>IF(ISBLANK(INDEX('Policy Characteristics'!L:L,MATCH($C1563,'Policy Characteristics'!$C:$C,0))),"",INDEX('Policy Characteristics'!L:L,MATCH($C1563,'Policy Characteristics'!$C:$C,0)))</f>
        <v>industry-elec-and-hydrogen.html</v>
      </c>
    </row>
    <row r="1564" spans="1:18" s="2" customFormat="1" x14ac:dyDescent="0.25">
      <c r="A1564" s="254" t="str">
        <f>IF(ISBLANK(INDEX('Policy Characteristics'!A:A,MATCH($C1564,'Policy Characteristics'!$C:$C,0))),"",INDEX('Policy Characteristics'!A:A,MATCH($C1564,'Policy Characteristics'!$C:$C,0)))</f>
        <v>Industry</v>
      </c>
      <c r="B1564" s="262" t="str">
        <f>IF(ISBLANK(INDEX('Policy Characteristics'!B:B,MATCH($C1564,'Policy Characteristics'!$C:$C,0))),"",INDEX('Policy Characteristics'!B:B,MATCH($C1564,'Policy Characteristics'!$C:$C,0)))</f>
        <v>Alternative Fuel Shifting</v>
      </c>
      <c r="C1564" s="254" t="str">
        <f t="shared" si="74"/>
        <v>Fraction of Eligible Industrial Energy Use Shifted to Alternate Fuel</v>
      </c>
      <c r="D1564" s="6" t="s">
        <v>3026</v>
      </c>
      <c r="E1564" s="1" t="s">
        <v>3464</v>
      </c>
      <c r="F1564" t="s">
        <v>2989</v>
      </c>
      <c r="G1564" s="45" t="s">
        <v>3470</v>
      </c>
      <c r="H1564" s="47">
        <f t="shared" si="75"/>
        <v>1563</v>
      </c>
      <c r="I1564" s="324" t="s">
        <v>41</v>
      </c>
      <c r="J1564" s="255" t="str">
        <f>IF(ISBLANK(INDEX('Policy Characteristics'!D:D,MATCH($C1564,'Policy Characteristics'!$C:$C,0))),"",INDEX('Policy Characteristics'!D:D,MATCH($C1564,'Policy Characteristics'!$C:$C,0)))</f>
        <v>Alternate Fuel Shifting</v>
      </c>
      <c r="K1564" s="254" t="str">
        <f>IF(ISBLANK(INDEX('Policy Characteristics'!E:E,MATCH($C1564,'Policy Characteristics'!$C:$C,0))),"",INDEX('Policy Characteristics'!E:E,MATCH($C1564,'Policy Characteristics'!$C:$C,0)))</f>
        <v>indst shift to alt fuel</v>
      </c>
      <c r="L1564" s="261">
        <f>IF(ISBLANK(INDEX('Policy Characteristics'!F:F,MATCH($C1564,'Policy Characteristics'!$C:$C,0))),"",INDEX('Policy Characteristics'!F:F,MATCH($C1564,'Policy Characteristics'!$C:$C,0)))</f>
        <v>0</v>
      </c>
      <c r="M1564" s="261">
        <f>IF(ISBLANK(INDEX('Policy Characteristics'!G:G,MATCH($C1564,'Policy Characteristics'!$C:$C,0))),"",INDEX('Policy Characteristics'!G:G,MATCH($C1564,'Policy Characteristics'!$C:$C,0)))</f>
        <v>1</v>
      </c>
      <c r="N1564" s="261">
        <f>IF(ISBLANK(INDEX('Policy Characteristics'!H:H,MATCH($C1564,'Policy Characteristics'!$C:$C,0))),"",INDEX('Policy Characteristics'!H:H,MATCH($C1564,'Policy Characteristics'!$C:$C,0)))</f>
        <v>0.01</v>
      </c>
      <c r="O1564" s="254" t="str">
        <f>IF(ISBLANK(INDEX('Policy Characteristics'!I:I,MATCH($C1564,'Policy Characteristics'!$C:$C,0))),"",INDEX('Policy Characteristics'!I:I,MATCH($C1564,'Policy Characteristics'!$C:$C,0)))</f>
        <v>% of fuel shifted</v>
      </c>
      <c r="P1564" s="254" t="str">
        <f>IF(ISBLANK(INDEX('Policy Characteristics'!J:J,MATCH($C1564,'Policy Characteristics'!$C:$C,0))),"",INDEX('Policy Characteristics'!J:J,MATCH($C1564,'Policy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64" s="254" t="str">
        <f>IF(ISBLANK(INDEX('Policy Characteristics'!K:K,MATCH($C1564,'Policy Characteristics'!$C:$C,0))),"",INDEX('Policy Characteristics'!K:K,MATCH($C1564,'Policy Characteristics'!$C:$C,0)))</f>
        <v>industry-ag-main.html#fuel-switching</v>
      </c>
      <c r="R1564" s="254" t="str">
        <f>IF(ISBLANK(INDEX('Policy Characteristics'!L:L,MATCH($C1564,'Policy Characteristics'!$C:$C,0))),"",INDEX('Policy Characteristics'!L:L,MATCH($C1564,'Policy Characteristics'!$C:$C,0)))</f>
        <v>industry-elec-and-hydrogen.html</v>
      </c>
    </row>
    <row r="1565" spans="1:18" s="2" customFormat="1" x14ac:dyDescent="0.25">
      <c r="A1565" s="254" t="str">
        <f>IF(ISBLANK(INDEX('Policy Characteristics'!A:A,MATCH($C1565,'Policy Characteristics'!$C:$C,0))),"",INDEX('Policy Characteristics'!A:A,MATCH($C1565,'Policy Characteristics'!$C:$C,0)))</f>
        <v>Industry</v>
      </c>
      <c r="B1565" s="262" t="str">
        <f>IF(ISBLANK(INDEX('Policy Characteristics'!B:B,MATCH($C1565,'Policy Characteristics'!$C:$C,0))),"",INDEX('Policy Characteristics'!B:B,MATCH($C1565,'Policy Characteristics'!$C:$C,0)))</f>
        <v>Alternative Fuel Shifting</v>
      </c>
      <c r="C1565" s="254" t="str">
        <f t="shared" si="74"/>
        <v>Fraction of Eligible Industrial Energy Use Shifted to Alternate Fuel</v>
      </c>
      <c r="D1565" s="6" t="s">
        <v>3026</v>
      </c>
      <c r="E1565" s="1" t="s">
        <v>3570</v>
      </c>
      <c r="F1565" t="s">
        <v>2989</v>
      </c>
      <c r="G1565" s="45" t="s">
        <v>3471</v>
      </c>
      <c r="H1565" s="47">
        <f t="shared" si="75"/>
        <v>1564</v>
      </c>
      <c r="I1565" s="324" t="s">
        <v>41</v>
      </c>
      <c r="J1565" s="255" t="str">
        <f>IF(ISBLANK(INDEX('Policy Characteristics'!D:D,MATCH($C1565,'Policy Characteristics'!$C:$C,0))),"",INDEX('Policy Characteristics'!D:D,MATCH($C1565,'Policy Characteristics'!$C:$C,0)))</f>
        <v>Alternate Fuel Shifting</v>
      </c>
      <c r="K1565" s="254" t="str">
        <f>IF(ISBLANK(INDEX('Policy Characteristics'!E:E,MATCH($C1565,'Policy Characteristics'!$C:$C,0))),"",INDEX('Policy Characteristics'!E:E,MATCH($C1565,'Policy Characteristics'!$C:$C,0)))</f>
        <v>indst shift to alt fuel</v>
      </c>
      <c r="L1565" s="261">
        <f>IF(ISBLANK(INDEX('Policy Characteristics'!F:F,MATCH($C1565,'Policy Characteristics'!$C:$C,0))),"",INDEX('Policy Characteristics'!F:F,MATCH($C1565,'Policy Characteristics'!$C:$C,0)))</f>
        <v>0</v>
      </c>
      <c r="M1565" s="261">
        <f>IF(ISBLANK(INDEX('Policy Characteristics'!G:G,MATCH($C1565,'Policy Characteristics'!$C:$C,0))),"",INDEX('Policy Characteristics'!G:G,MATCH($C1565,'Policy Characteristics'!$C:$C,0)))</f>
        <v>1</v>
      </c>
      <c r="N1565" s="261">
        <f>IF(ISBLANK(INDEX('Policy Characteristics'!H:H,MATCH($C1565,'Policy Characteristics'!$C:$C,0))),"",INDEX('Policy Characteristics'!H:H,MATCH($C1565,'Policy Characteristics'!$C:$C,0)))</f>
        <v>0.01</v>
      </c>
      <c r="O1565" s="254" t="str">
        <f>IF(ISBLANK(INDEX('Policy Characteristics'!I:I,MATCH($C1565,'Policy Characteristics'!$C:$C,0))),"",INDEX('Policy Characteristics'!I:I,MATCH($C1565,'Policy Characteristics'!$C:$C,0)))</f>
        <v>% of fuel shifted</v>
      </c>
      <c r="P1565" s="254" t="str">
        <f>IF(ISBLANK(INDEX('Policy Characteristics'!J:J,MATCH($C1565,'Policy Characteristics'!$C:$C,0))),"",INDEX('Policy Characteristics'!J:J,MATCH($C1565,'Policy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65" s="254" t="str">
        <f>IF(ISBLANK(INDEX('Policy Characteristics'!K:K,MATCH($C1565,'Policy Characteristics'!$C:$C,0))),"",INDEX('Policy Characteristics'!K:K,MATCH($C1565,'Policy Characteristics'!$C:$C,0)))</f>
        <v>industry-ag-main.html#fuel-switching</v>
      </c>
      <c r="R1565" s="254" t="str">
        <f>IF(ISBLANK(INDEX('Policy Characteristics'!L:L,MATCH($C1565,'Policy Characteristics'!$C:$C,0))),"",INDEX('Policy Characteristics'!L:L,MATCH($C1565,'Policy Characteristics'!$C:$C,0)))</f>
        <v>industry-elec-and-hydrogen.html</v>
      </c>
    </row>
    <row r="1566" spans="1:18" s="2" customFormat="1" x14ac:dyDescent="0.25">
      <c r="A1566" s="254" t="str">
        <f>IF(ISBLANK(INDEX('Policy Characteristics'!A:A,MATCH($C1566,'Policy Characteristics'!$C:$C,0))),"",INDEX('Policy Characteristics'!A:A,MATCH($C1566,'Policy Characteristics'!$C:$C,0)))</f>
        <v>Industry</v>
      </c>
      <c r="B1566" s="262" t="str">
        <f>IF(ISBLANK(INDEX('Policy Characteristics'!B:B,MATCH($C1566,'Policy Characteristics'!$C:$C,0))),"",INDEX('Policy Characteristics'!B:B,MATCH($C1566,'Policy Characteristics'!$C:$C,0)))</f>
        <v>Alternative Fuel Shifting</v>
      </c>
      <c r="C1566" s="254" t="str">
        <f t="shared" si="74"/>
        <v>Fraction of Eligible Industrial Energy Use Shifted to Alternate Fuel</v>
      </c>
      <c r="D1566" s="6" t="s">
        <v>3026</v>
      </c>
      <c r="E1566" s="1" t="s">
        <v>3915</v>
      </c>
      <c r="F1566" t="s">
        <v>2989</v>
      </c>
      <c r="G1566" s="45" t="s">
        <v>3891</v>
      </c>
      <c r="H1566" s="47">
        <f t="shared" si="75"/>
        <v>1565</v>
      </c>
      <c r="I1566" s="324" t="s">
        <v>41</v>
      </c>
      <c r="J1566" s="255" t="str">
        <f>IF(ISBLANK(INDEX('Policy Characteristics'!D:D,MATCH($C1566,'Policy Characteristics'!$C:$C,0))),"",INDEX('Policy Characteristics'!D:D,MATCH($C1566,'Policy Characteristics'!$C:$C,0)))</f>
        <v>Alternate Fuel Shifting</v>
      </c>
      <c r="K1566" s="254" t="str">
        <f>IF(ISBLANK(INDEX('Policy Characteristics'!E:E,MATCH($C1566,'Policy Characteristics'!$C:$C,0))),"",INDEX('Policy Characteristics'!E:E,MATCH($C1566,'Policy Characteristics'!$C:$C,0)))</f>
        <v>indst shift to alt fuel</v>
      </c>
      <c r="L1566" s="261">
        <f>IF(ISBLANK(INDEX('Policy Characteristics'!F:F,MATCH($C1566,'Policy Characteristics'!$C:$C,0))),"",INDEX('Policy Characteristics'!F:F,MATCH($C1566,'Policy Characteristics'!$C:$C,0)))</f>
        <v>0</v>
      </c>
      <c r="M1566" s="261">
        <f>IF(ISBLANK(INDEX('Policy Characteristics'!G:G,MATCH($C1566,'Policy Characteristics'!$C:$C,0))),"",INDEX('Policy Characteristics'!G:G,MATCH($C1566,'Policy Characteristics'!$C:$C,0)))</f>
        <v>1</v>
      </c>
      <c r="N1566" s="261">
        <f>IF(ISBLANK(INDEX('Policy Characteristics'!H:H,MATCH($C1566,'Policy Characteristics'!$C:$C,0))),"",INDEX('Policy Characteristics'!H:H,MATCH($C1566,'Policy Characteristics'!$C:$C,0)))</f>
        <v>0.01</v>
      </c>
      <c r="O1566" s="254" t="str">
        <f>IF(ISBLANK(INDEX('Policy Characteristics'!I:I,MATCH($C1566,'Policy Characteristics'!$C:$C,0))),"",INDEX('Policy Characteristics'!I:I,MATCH($C1566,'Policy Characteristics'!$C:$C,0)))</f>
        <v>% of fuel shifted</v>
      </c>
      <c r="P1566" s="254" t="str">
        <f>IF(ISBLANK(INDEX('Policy Characteristics'!J:J,MATCH($C1566,'Policy Characteristics'!$C:$C,0))),"",INDEX('Policy Characteristics'!J:J,MATCH($C1566,'Policy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66" s="254" t="str">
        <f>IF(ISBLANK(INDEX('Policy Characteristics'!K:K,MATCH($C1566,'Policy Characteristics'!$C:$C,0))),"",INDEX('Policy Characteristics'!K:K,MATCH($C1566,'Policy Characteristics'!$C:$C,0)))</f>
        <v>industry-ag-main.html#fuel-switching</v>
      </c>
      <c r="R1566" s="254" t="str">
        <f>IF(ISBLANK(INDEX('Policy Characteristics'!L:L,MATCH($C1566,'Policy Characteristics'!$C:$C,0))),"",INDEX('Policy Characteristics'!L:L,MATCH($C1566,'Policy Characteristics'!$C:$C,0)))</f>
        <v>industry-elec-and-hydrogen.html</v>
      </c>
    </row>
    <row r="1567" spans="1:18" s="2" customFormat="1" x14ac:dyDescent="0.25">
      <c r="A1567" s="254" t="str">
        <f>IF(ISBLANK(INDEX('Policy Characteristics'!A:A,MATCH($C1567,'Policy Characteristics'!$C:$C,0))),"",INDEX('Policy Characteristics'!A:A,MATCH($C1567,'Policy Characteristics'!$C:$C,0)))</f>
        <v>Industry</v>
      </c>
      <c r="B1567" s="262" t="str">
        <f>IF(ISBLANK(INDEX('Policy Characteristics'!B:B,MATCH($C1567,'Policy Characteristics'!$C:$C,0))),"",INDEX('Policy Characteristics'!B:B,MATCH($C1567,'Policy Characteristics'!$C:$C,0)))</f>
        <v>Alternative Fuel Shifting</v>
      </c>
      <c r="C1567" s="254" t="str">
        <f t="shared" si="74"/>
        <v>Fraction of Eligible Industrial Energy Use Shifted to Alternate Fuel</v>
      </c>
      <c r="D1567" s="6" t="s">
        <v>3026</v>
      </c>
      <c r="E1567" s="1" t="s">
        <v>3916</v>
      </c>
      <c r="F1567" t="s">
        <v>2989</v>
      </c>
      <c r="G1567" s="45" t="s">
        <v>3890</v>
      </c>
      <c r="H1567" s="47">
        <f t="shared" si="75"/>
        <v>1566</v>
      </c>
      <c r="I1567" s="324" t="s">
        <v>41</v>
      </c>
      <c r="J1567" s="255" t="str">
        <f>IF(ISBLANK(INDEX('Policy Characteristics'!D:D,MATCH($C1567,'Policy Characteristics'!$C:$C,0))),"",INDEX('Policy Characteristics'!D:D,MATCH($C1567,'Policy Characteristics'!$C:$C,0)))</f>
        <v>Alternate Fuel Shifting</v>
      </c>
      <c r="K1567" s="254" t="str">
        <f>IF(ISBLANK(INDEX('Policy Characteristics'!E:E,MATCH($C1567,'Policy Characteristics'!$C:$C,0))),"",INDEX('Policy Characteristics'!E:E,MATCH($C1567,'Policy Characteristics'!$C:$C,0)))</f>
        <v>indst shift to alt fuel</v>
      </c>
      <c r="L1567" s="261">
        <f>IF(ISBLANK(INDEX('Policy Characteristics'!F:F,MATCH($C1567,'Policy Characteristics'!$C:$C,0))),"",INDEX('Policy Characteristics'!F:F,MATCH($C1567,'Policy Characteristics'!$C:$C,0)))</f>
        <v>0</v>
      </c>
      <c r="M1567" s="261">
        <f>IF(ISBLANK(INDEX('Policy Characteristics'!G:G,MATCH($C1567,'Policy Characteristics'!$C:$C,0))),"",INDEX('Policy Characteristics'!G:G,MATCH($C1567,'Policy Characteristics'!$C:$C,0)))</f>
        <v>1</v>
      </c>
      <c r="N1567" s="261">
        <f>IF(ISBLANK(INDEX('Policy Characteristics'!H:H,MATCH($C1567,'Policy Characteristics'!$C:$C,0))),"",INDEX('Policy Characteristics'!H:H,MATCH($C1567,'Policy Characteristics'!$C:$C,0)))</f>
        <v>0.01</v>
      </c>
      <c r="O1567" s="254" t="str">
        <f>IF(ISBLANK(INDEX('Policy Characteristics'!I:I,MATCH($C1567,'Policy Characteristics'!$C:$C,0))),"",INDEX('Policy Characteristics'!I:I,MATCH($C1567,'Policy Characteristics'!$C:$C,0)))</f>
        <v>% of fuel shifted</v>
      </c>
      <c r="P1567" s="254" t="str">
        <f>IF(ISBLANK(INDEX('Policy Characteristics'!J:J,MATCH($C1567,'Policy Characteristics'!$C:$C,0))),"",INDEX('Policy Characteristics'!J:J,MATCH($C1567,'Policy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67" s="254" t="str">
        <f>IF(ISBLANK(INDEX('Policy Characteristics'!K:K,MATCH($C1567,'Policy Characteristics'!$C:$C,0))),"",INDEX('Policy Characteristics'!K:K,MATCH($C1567,'Policy Characteristics'!$C:$C,0)))</f>
        <v>industry-ag-main.html#fuel-switching</v>
      </c>
      <c r="R1567" s="254" t="str">
        <f>IF(ISBLANK(INDEX('Policy Characteristics'!L:L,MATCH($C1567,'Policy Characteristics'!$C:$C,0))),"",INDEX('Policy Characteristics'!L:L,MATCH($C1567,'Policy Characteristics'!$C:$C,0)))</f>
        <v>industry-elec-and-hydrogen.html</v>
      </c>
    </row>
    <row r="1568" spans="1:18" s="2" customFormat="1" x14ac:dyDescent="0.25">
      <c r="A1568" s="254" t="str">
        <f>IF(ISBLANK(INDEX('Policy Characteristics'!A:A,MATCH($C1568,'Policy Characteristics'!$C:$C,0))),"",INDEX('Policy Characteristics'!A:A,MATCH($C1568,'Policy Characteristics'!$C:$C,0)))</f>
        <v>Industry</v>
      </c>
      <c r="B1568" s="262" t="str">
        <f>IF(ISBLANK(INDEX('Policy Characteristics'!B:B,MATCH($C1568,'Policy Characteristics'!$C:$C,0))),"",INDEX('Policy Characteristics'!B:B,MATCH($C1568,'Policy Characteristics'!$C:$C,0)))</f>
        <v>Alternative Fuel Shifting</v>
      </c>
      <c r="C1568" s="254" t="str">
        <f t="shared" si="74"/>
        <v>Fraction of Eligible Industrial Energy Use Shifted to Alternate Fuel</v>
      </c>
      <c r="D1568" s="6" t="s">
        <v>3026</v>
      </c>
      <c r="E1568" s="1" t="s">
        <v>3917</v>
      </c>
      <c r="F1568" t="s">
        <v>2989</v>
      </c>
      <c r="G1568" s="45" t="s">
        <v>3892</v>
      </c>
      <c r="H1568" s="47">
        <f t="shared" si="75"/>
        <v>1567</v>
      </c>
      <c r="I1568" s="324" t="s">
        <v>41</v>
      </c>
      <c r="J1568" s="255" t="str">
        <f>IF(ISBLANK(INDEX('Policy Characteristics'!D:D,MATCH($C1568,'Policy Characteristics'!$C:$C,0))),"",INDEX('Policy Characteristics'!D:D,MATCH($C1568,'Policy Characteristics'!$C:$C,0)))</f>
        <v>Alternate Fuel Shifting</v>
      </c>
      <c r="K1568" s="254" t="str">
        <f>IF(ISBLANK(INDEX('Policy Characteristics'!E:E,MATCH($C1568,'Policy Characteristics'!$C:$C,0))),"",INDEX('Policy Characteristics'!E:E,MATCH($C1568,'Policy Characteristics'!$C:$C,0)))</f>
        <v>indst shift to alt fuel</v>
      </c>
      <c r="L1568" s="261">
        <f>IF(ISBLANK(INDEX('Policy Characteristics'!F:F,MATCH($C1568,'Policy Characteristics'!$C:$C,0))),"",INDEX('Policy Characteristics'!F:F,MATCH($C1568,'Policy Characteristics'!$C:$C,0)))</f>
        <v>0</v>
      </c>
      <c r="M1568" s="261">
        <f>IF(ISBLANK(INDEX('Policy Characteristics'!G:G,MATCH($C1568,'Policy Characteristics'!$C:$C,0))),"",INDEX('Policy Characteristics'!G:G,MATCH($C1568,'Policy Characteristics'!$C:$C,0)))</f>
        <v>1</v>
      </c>
      <c r="N1568" s="261">
        <f>IF(ISBLANK(INDEX('Policy Characteristics'!H:H,MATCH($C1568,'Policy Characteristics'!$C:$C,0))),"",INDEX('Policy Characteristics'!H:H,MATCH($C1568,'Policy Characteristics'!$C:$C,0)))</f>
        <v>0.01</v>
      </c>
      <c r="O1568" s="254" t="str">
        <f>IF(ISBLANK(INDEX('Policy Characteristics'!I:I,MATCH($C1568,'Policy Characteristics'!$C:$C,0))),"",INDEX('Policy Characteristics'!I:I,MATCH($C1568,'Policy Characteristics'!$C:$C,0)))</f>
        <v>% of fuel shifted</v>
      </c>
      <c r="P1568" s="254" t="str">
        <f>IF(ISBLANK(INDEX('Policy Characteristics'!J:J,MATCH($C1568,'Policy Characteristics'!$C:$C,0))),"",INDEX('Policy Characteristics'!J:J,MATCH($C1568,'Policy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68" s="254" t="str">
        <f>IF(ISBLANK(INDEX('Policy Characteristics'!K:K,MATCH($C1568,'Policy Characteristics'!$C:$C,0))),"",INDEX('Policy Characteristics'!K:K,MATCH($C1568,'Policy Characteristics'!$C:$C,0)))</f>
        <v>industry-ag-main.html#fuel-switching</v>
      </c>
      <c r="R1568" s="254" t="str">
        <f>IF(ISBLANK(INDEX('Policy Characteristics'!L:L,MATCH($C1568,'Policy Characteristics'!$C:$C,0))),"",INDEX('Policy Characteristics'!L:L,MATCH($C1568,'Policy Characteristics'!$C:$C,0)))</f>
        <v>industry-elec-and-hydrogen.html</v>
      </c>
    </row>
    <row r="1569" spans="1:18" s="2" customFormat="1" x14ac:dyDescent="0.25">
      <c r="A1569" s="254" t="str">
        <f>IF(ISBLANK(INDEX('Policy Characteristics'!A:A,MATCH($C1569,'Policy Characteristics'!$C:$C,0))),"",INDEX('Policy Characteristics'!A:A,MATCH($C1569,'Policy Characteristics'!$C:$C,0)))</f>
        <v>Industry</v>
      </c>
      <c r="B1569" s="262" t="str">
        <f>IF(ISBLANK(INDEX('Policy Characteristics'!B:B,MATCH($C1569,'Policy Characteristics'!$C:$C,0))),"",INDEX('Policy Characteristics'!B:B,MATCH($C1569,'Policy Characteristics'!$C:$C,0)))</f>
        <v>Alternative Fuel Shifting</v>
      </c>
      <c r="C1569" s="254" t="str">
        <f t="shared" si="74"/>
        <v>Fraction of Eligible Industrial Energy Use Shifted to Alternate Fuel</v>
      </c>
      <c r="D1569" s="6" t="s">
        <v>3027</v>
      </c>
      <c r="E1569" s="1" t="s">
        <v>3459</v>
      </c>
      <c r="F1569" t="s">
        <v>2990</v>
      </c>
      <c r="G1569" s="45" t="s">
        <v>3465</v>
      </c>
      <c r="H1569" s="47">
        <f t="shared" si="75"/>
        <v>1568</v>
      </c>
      <c r="I1569" s="324" t="s">
        <v>41</v>
      </c>
      <c r="J1569" s="255" t="str">
        <f>IF(ISBLANK(INDEX('Policy Characteristics'!D:D,MATCH($C1569,'Policy Characteristics'!$C:$C,0))),"",INDEX('Policy Characteristics'!D:D,MATCH($C1569,'Policy Characteristics'!$C:$C,0)))</f>
        <v>Alternate Fuel Shifting</v>
      </c>
      <c r="K1569" s="254" t="str">
        <f>IF(ISBLANK(INDEX('Policy Characteristics'!E:E,MATCH($C1569,'Policy Characteristics'!$C:$C,0))),"",INDEX('Policy Characteristics'!E:E,MATCH($C1569,'Policy Characteristics'!$C:$C,0)))</f>
        <v>indst shift to alt fuel</v>
      </c>
      <c r="L1569" s="261">
        <f>IF(ISBLANK(INDEX('Policy Characteristics'!F:F,MATCH($C1569,'Policy Characteristics'!$C:$C,0))),"",INDEX('Policy Characteristics'!F:F,MATCH($C1569,'Policy Characteristics'!$C:$C,0)))</f>
        <v>0</v>
      </c>
      <c r="M1569" s="261">
        <f>IF(ISBLANK(INDEX('Policy Characteristics'!G:G,MATCH($C1569,'Policy Characteristics'!$C:$C,0))),"",INDEX('Policy Characteristics'!G:G,MATCH($C1569,'Policy Characteristics'!$C:$C,0)))</f>
        <v>1</v>
      </c>
      <c r="N1569" s="261">
        <f>IF(ISBLANK(INDEX('Policy Characteristics'!H:H,MATCH($C1569,'Policy Characteristics'!$C:$C,0))),"",INDEX('Policy Characteristics'!H:H,MATCH($C1569,'Policy Characteristics'!$C:$C,0)))</f>
        <v>0.01</v>
      </c>
      <c r="O1569" s="254" t="str">
        <f>IF(ISBLANK(INDEX('Policy Characteristics'!I:I,MATCH($C1569,'Policy Characteristics'!$C:$C,0))),"",INDEX('Policy Characteristics'!I:I,MATCH($C1569,'Policy Characteristics'!$C:$C,0)))</f>
        <v>% of fuel shifted</v>
      </c>
      <c r="P1569" s="254" t="str">
        <f>IF(ISBLANK(INDEX('Policy Characteristics'!J:J,MATCH($C1569,'Policy Characteristics'!$C:$C,0))),"",INDEX('Policy Characteristics'!J:J,MATCH($C1569,'Policy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69" s="254" t="str">
        <f>IF(ISBLANK(INDEX('Policy Characteristics'!K:K,MATCH($C1569,'Policy Characteristics'!$C:$C,0))),"",INDEX('Policy Characteristics'!K:K,MATCH($C1569,'Policy Characteristics'!$C:$C,0)))</f>
        <v>industry-ag-main.html#fuel-switching</v>
      </c>
      <c r="R1569" s="254" t="str">
        <f>IF(ISBLANK(INDEX('Policy Characteristics'!L:L,MATCH($C1569,'Policy Characteristics'!$C:$C,0))),"",INDEX('Policy Characteristics'!L:L,MATCH($C1569,'Policy Characteristics'!$C:$C,0)))</f>
        <v>industry-elec-and-hydrogen.html</v>
      </c>
    </row>
    <row r="1570" spans="1:18" s="2" customFormat="1" x14ac:dyDescent="0.25">
      <c r="A1570" s="254" t="str">
        <f>IF(ISBLANK(INDEX('Policy Characteristics'!A:A,MATCH($C1570,'Policy Characteristics'!$C:$C,0))),"",INDEX('Policy Characteristics'!A:A,MATCH($C1570,'Policy Characteristics'!$C:$C,0)))</f>
        <v>Industry</v>
      </c>
      <c r="B1570" s="262" t="str">
        <f>IF(ISBLANK(INDEX('Policy Characteristics'!B:B,MATCH($C1570,'Policy Characteristics'!$C:$C,0))),"",INDEX('Policy Characteristics'!B:B,MATCH($C1570,'Policy Characteristics'!$C:$C,0)))</f>
        <v>Alternative Fuel Shifting</v>
      </c>
      <c r="C1570" s="254" t="str">
        <f t="shared" si="74"/>
        <v>Fraction of Eligible Industrial Energy Use Shifted to Alternate Fuel</v>
      </c>
      <c r="D1570" s="6" t="s">
        <v>3027</v>
      </c>
      <c r="E1570" s="1" t="s">
        <v>3460</v>
      </c>
      <c r="F1570" t="s">
        <v>2990</v>
      </c>
      <c r="G1570" s="45" t="s">
        <v>3466</v>
      </c>
      <c r="H1570" s="47">
        <f t="shared" si="75"/>
        <v>1569</v>
      </c>
      <c r="I1570" s="324" t="s">
        <v>41</v>
      </c>
      <c r="J1570" s="255" t="str">
        <f>IF(ISBLANK(INDEX('Policy Characteristics'!D:D,MATCH($C1570,'Policy Characteristics'!$C:$C,0))),"",INDEX('Policy Characteristics'!D:D,MATCH($C1570,'Policy Characteristics'!$C:$C,0)))</f>
        <v>Alternate Fuel Shifting</v>
      </c>
      <c r="K1570" s="254" t="str">
        <f>IF(ISBLANK(INDEX('Policy Characteristics'!E:E,MATCH($C1570,'Policy Characteristics'!$C:$C,0))),"",INDEX('Policy Characteristics'!E:E,MATCH($C1570,'Policy Characteristics'!$C:$C,0)))</f>
        <v>indst shift to alt fuel</v>
      </c>
      <c r="L1570" s="261">
        <f>IF(ISBLANK(INDEX('Policy Characteristics'!F:F,MATCH($C1570,'Policy Characteristics'!$C:$C,0))),"",INDEX('Policy Characteristics'!F:F,MATCH($C1570,'Policy Characteristics'!$C:$C,0)))</f>
        <v>0</v>
      </c>
      <c r="M1570" s="261">
        <f>IF(ISBLANK(INDEX('Policy Characteristics'!G:G,MATCH($C1570,'Policy Characteristics'!$C:$C,0))),"",INDEX('Policy Characteristics'!G:G,MATCH($C1570,'Policy Characteristics'!$C:$C,0)))</f>
        <v>1</v>
      </c>
      <c r="N1570" s="261">
        <f>IF(ISBLANK(INDEX('Policy Characteristics'!H:H,MATCH($C1570,'Policy Characteristics'!$C:$C,0))),"",INDEX('Policy Characteristics'!H:H,MATCH($C1570,'Policy Characteristics'!$C:$C,0)))</f>
        <v>0.01</v>
      </c>
      <c r="O1570" s="254" t="str">
        <f>IF(ISBLANK(INDEX('Policy Characteristics'!I:I,MATCH($C1570,'Policy Characteristics'!$C:$C,0))),"",INDEX('Policy Characteristics'!I:I,MATCH($C1570,'Policy Characteristics'!$C:$C,0)))</f>
        <v>% of fuel shifted</v>
      </c>
      <c r="P1570" s="254" t="str">
        <f>IF(ISBLANK(INDEX('Policy Characteristics'!J:J,MATCH($C1570,'Policy Characteristics'!$C:$C,0))),"",INDEX('Policy Characteristics'!J:J,MATCH($C1570,'Policy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70" s="254" t="str">
        <f>IF(ISBLANK(INDEX('Policy Characteristics'!K:K,MATCH($C1570,'Policy Characteristics'!$C:$C,0))),"",INDEX('Policy Characteristics'!K:K,MATCH($C1570,'Policy Characteristics'!$C:$C,0)))</f>
        <v>industry-ag-main.html#fuel-switching</v>
      </c>
      <c r="R1570" s="254" t="str">
        <f>IF(ISBLANK(INDEX('Policy Characteristics'!L:L,MATCH($C1570,'Policy Characteristics'!$C:$C,0))),"",INDEX('Policy Characteristics'!L:L,MATCH($C1570,'Policy Characteristics'!$C:$C,0)))</f>
        <v>industry-elec-and-hydrogen.html</v>
      </c>
    </row>
    <row r="1571" spans="1:18" s="2" customFormat="1" x14ac:dyDescent="0.25">
      <c r="A1571" s="254" t="str">
        <f>IF(ISBLANK(INDEX('Policy Characteristics'!A:A,MATCH($C1571,'Policy Characteristics'!$C:$C,0))),"",INDEX('Policy Characteristics'!A:A,MATCH($C1571,'Policy Characteristics'!$C:$C,0)))</f>
        <v>Industry</v>
      </c>
      <c r="B1571" s="262" t="str">
        <f>IF(ISBLANK(INDEX('Policy Characteristics'!B:B,MATCH($C1571,'Policy Characteristics'!$C:$C,0))),"",INDEX('Policy Characteristics'!B:B,MATCH($C1571,'Policy Characteristics'!$C:$C,0)))</f>
        <v>Alternative Fuel Shifting</v>
      </c>
      <c r="C1571" s="254" t="str">
        <f t="shared" si="74"/>
        <v>Fraction of Eligible Industrial Energy Use Shifted to Alternate Fuel</v>
      </c>
      <c r="D1571" s="6" t="s">
        <v>3027</v>
      </c>
      <c r="E1571" s="1" t="s">
        <v>3461</v>
      </c>
      <c r="F1571" t="s">
        <v>2990</v>
      </c>
      <c r="G1571" s="45" t="s">
        <v>3467</v>
      </c>
      <c r="H1571" s="47">
        <f t="shared" si="75"/>
        <v>1570</v>
      </c>
      <c r="I1571" s="324" t="s">
        <v>41</v>
      </c>
      <c r="J1571" s="255" t="str">
        <f>IF(ISBLANK(INDEX('Policy Characteristics'!D:D,MATCH($C1571,'Policy Characteristics'!$C:$C,0))),"",INDEX('Policy Characteristics'!D:D,MATCH($C1571,'Policy Characteristics'!$C:$C,0)))</f>
        <v>Alternate Fuel Shifting</v>
      </c>
      <c r="K1571" s="254" t="str">
        <f>IF(ISBLANK(INDEX('Policy Characteristics'!E:E,MATCH($C1571,'Policy Characteristics'!$C:$C,0))),"",INDEX('Policy Characteristics'!E:E,MATCH($C1571,'Policy Characteristics'!$C:$C,0)))</f>
        <v>indst shift to alt fuel</v>
      </c>
      <c r="L1571" s="261">
        <f>IF(ISBLANK(INDEX('Policy Characteristics'!F:F,MATCH($C1571,'Policy Characteristics'!$C:$C,0))),"",INDEX('Policy Characteristics'!F:F,MATCH($C1571,'Policy Characteristics'!$C:$C,0)))</f>
        <v>0</v>
      </c>
      <c r="M1571" s="261">
        <f>IF(ISBLANK(INDEX('Policy Characteristics'!G:G,MATCH($C1571,'Policy Characteristics'!$C:$C,0))),"",INDEX('Policy Characteristics'!G:G,MATCH($C1571,'Policy Characteristics'!$C:$C,0)))</f>
        <v>1</v>
      </c>
      <c r="N1571" s="261">
        <f>IF(ISBLANK(INDEX('Policy Characteristics'!H:H,MATCH($C1571,'Policy Characteristics'!$C:$C,0))),"",INDEX('Policy Characteristics'!H:H,MATCH($C1571,'Policy Characteristics'!$C:$C,0)))</f>
        <v>0.01</v>
      </c>
      <c r="O1571" s="254" t="str">
        <f>IF(ISBLANK(INDEX('Policy Characteristics'!I:I,MATCH($C1571,'Policy Characteristics'!$C:$C,0))),"",INDEX('Policy Characteristics'!I:I,MATCH($C1571,'Policy Characteristics'!$C:$C,0)))</f>
        <v>% of fuel shifted</v>
      </c>
      <c r="P1571" s="254" t="str">
        <f>IF(ISBLANK(INDEX('Policy Characteristics'!J:J,MATCH($C1571,'Policy Characteristics'!$C:$C,0))),"",INDEX('Policy Characteristics'!J:J,MATCH($C1571,'Policy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71" s="254" t="str">
        <f>IF(ISBLANK(INDEX('Policy Characteristics'!K:K,MATCH($C1571,'Policy Characteristics'!$C:$C,0))),"",INDEX('Policy Characteristics'!K:K,MATCH($C1571,'Policy Characteristics'!$C:$C,0)))</f>
        <v>industry-ag-main.html#fuel-switching</v>
      </c>
      <c r="R1571" s="254" t="str">
        <f>IF(ISBLANK(INDEX('Policy Characteristics'!L:L,MATCH($C1571,'Policy Characteristics'!$C:$C,0))),"",INDEX('Policy Characteristics'!L:L,MATCH($C1571,'Policy Characteristics'!$C:$C,0)))</f>
        <v>industry-elec-and-hydrogen.html</v>
      </c>
    </row>
    <row r="1572" spans="1:18" s="2" customFormat="1" x14ac:dyDescent="0.25">
      <c r="A1572" s="254" t="str">
        <f>IF(ISBLANK(INDEX('Policy Characteristics'!A:A,MATCH($C1572,'Policy Characteristics'!$C:$C,0))),"",INDEX('Policy Characteristics'!A:A,MATCH($C1572,'Policy Characteristics'!$C:$C,0)))</f>
        <v>Industry</v>
      </c>
      <c r="B1572" s="262" t="str">
        <f>IF(ISBLANK(INDEX('Policy Characteristics'!B:B,MATCH($C1572,'Policy Characteristics'!$C:$C,0))),"",INDEX('Policy Characteristics'!B:B,MATCH($C1572,'Policy Characteristics'!$C:$C,0)))</f>
        <v>Alternative Fuel Shifting</v>
      </c>
      <c r="C1572" s="254" t="str">
        <f t="shared" si="74"/>
        <v>Fraction of Eligible Industrial Energy Use Shifted to Alternate Fuel</v>
      </c>
      <c r="D1572" s="6" t="s">
        <v>3027</v>
      </c>
      <c r="E1572" s="1" t="s">
        <v>3462</v>
      </c>
      <c r="F1572" t="s">
        <v>2990</v>
      </c>
      <c r="G1572" s="45" t="s">
        <v>3468</v>
      </c>
      <c r="H1572" s="47">
        <f t="shared" si="75"/>
        <v>1571</v>
      </c>
      <c r="I1572" s="324" t="s">
        <v>40</v>
      </c>
      <c r="J1572" s="255" t="str">
        <f>IF(ISBLANK(INDEX('Policy Characteristics'!D:D,MATCH($C1572,'Policy Characteristics'!$C:$C,0))),"",INDEX('Policy Characteristics'!D:D,MATCH($C1572,'Policy Characteristics'!$C:$C,0)))</f>
        <v>Alternate Fuel Shifting</v>
      </c>
      <c r="K1572" s="254" t="str">
        <f>IF(ISBLANK(INDEX('Policy Characteristics'!E:E,MATCH($C1572,'Policy Characteristics'!$C:$C,0))),"",INDEX('Policy Characteristics'!E:E,MATCH($C1572,'Policy Characteristics'!$C:$C,0)))</f>
        <v>indst shift to alt fuel</v>
      </c>
      <c r="L1572" s="261">
        <f>IF(ISBLANK(INDEX('Policy Characteristics'!F:F,MATCH($C1572,'Policy Characteristics'!$C:$C,0))),"",INDEX('Policy Characteristics'!F:F,MATCH($C1572,'Policy Characteristics'!$C:$C,0)))</f>
        <v>0</v>
      </c>
      <c r="M1572" s="261">
        <f>IF(ISBLANK(INDEX('Policy Characteristics'!G:G,MATCH($C1572,'Policy Characteristics'!$C:$C,0))),"",INDEX('Policy Characteristics'!G:G,MATCH($C1572,'Policy Characteristics'!$C:$C,0)))</f>
        <v>1</v>
      </c>
      <c r="N1572" s="261">
        <f>IF(ISBLANK(INDEX('Policy Characteristics'!H:H,MATCH($C1572,'Policy Characteristics'!$C:$C,0))),"",INDEX('Policy Characteristics'!H:H,MATCH($C1572,'Policy Characteristics'!$C:$C,0)))</f>
        <v>0.01</v>
      </c>
      <c r="O1572" s="254" t="str">
        <f>IF(ISBLANK(INDEX('Policy Characteristics'!I:I,MATCH($C1572,'Policy Characteristics'!$C:$C,0))),"",INDEX('Policy Characteristics'!I:I,MATCH($C1572,'Policy Characteristics'!$C:$C,0)))</f>
        <v>% of fuel shifted</v>
      </c>
      <c r="P1572" s="254" t="str">
        <f>IF(ISBLANK(INDEX('Policy Characteristics'!J:J,MATCH($C1572,'Policy Characteristics'!$C:$C,0))),"",INDEX('Policy Characteristics'!J:J,MATCH($C1572,'Policy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72" s="254" t="str">
        <f>IF(ISBLANK(INDEX('Policy Characteristics'!K:K,MATCH($C1572,'Policy Characteristics'!$C:$C,0))),"",INDEX('Policy Characteristics'!K:K,MATCH($C1572,'Policy Characteristics'!$C:$C,0)))</f>
        <v>industry-ag-main.html#fuel-switching</v>
      </c>
      <c r="R1572" s="254" t="str">
        <f>IF(ISBLANK(INDEX('Policy Characteristics'!L:L,MATCH($C1572,'Policy Characteristics'!$C:$C,0))),"",INDEX('Policy Characteristics'!L:L,MATCH($C1572,'Policy Characteristics'!$C:$C,0)))</f>
        <v>industry-elec-and-hydrogen.html</v>
      </c>
    </row>
    <row r="1573" spans="1:18" s="2" customFormat="1" x14ac:dyDescent="0.25">
      <c r="A1573" s="254" t="str">
        <f>IF(ISBLANK(INDEX('Policy Characteristics'!A:A,MATCH($C1573,'Policy Characteristics'!$C:$C,0))),"",INDEX('Policy Characteristics'!A:A,MATCH($C1573,'Policy Characteristics'!$C:$C,0)))</f>
        <v>Industry</v>
      </c>
      <c r="B1573" s="262" t="str">
        <f>IF(ISBLANK(INDEX('Policy Characteristics'!B:B,MATCH($C1573,'Policy Characteristics'!$C:$C,0))),"",INDEX('Policy Characteristics'!B:B,MATCH($C1573,'Policy Characteristics'!$C:$C,0)))</f>
        <v>Alternative Fuel Shifting</v>
      </c>
      <c r="C1573" s="254" t="str">
        <f t="shared" si="74"/>
        <v>Fraction of Eligible Industrial Energy Use Shifted to Alternate Fuel</v>
      </c>
      <c r="D1573" s="6" t="s">
        <v>3027</v>
      </c>
      <c r="E1573" s="1" t="s">
        <v>3463</v>
      </c>
      <c r="F1573" t="s">
        <v>2990</v>
      </c>
      <c r="G1573" s="45" t="s">
        <v>3469</v>
      </c>
      <c r="H1573" s="47">
        <f t="shared" si="75"/>
        <v>1572</v>
      </c>
      <c r="I1573" s="324" t="s">
        <v>41</v>
      </c>
      <c r="J1573" s="255" t="str">
        <f>IF(ISBLANK(INDEX('Policy Characteristics'!D:D,MATCH($C1573,'Policy Characteristics'!$C:$C,0))),"",INDEX('Policy Characteristics'!D:D,MATCH($C1573,'Policy Characteristics'!$C:$C,0)))</f>
        <v>Alternate Fuel Shifting</v>
      </c>
      <c r="K1573" s="254" t="str">
        <f>IF(ISBLANK(INDEX('Policy Characteristics'!E:E,MATCH($C1573,'Policy Characteristics'!$C:$C,0))),"",INDEX('Policy Characteristics'!E:E,MATCH($C1573,'Policy Characteristics'!$C:$C,0)))</f>
        <v>indst shift to alt fuel</v>
      </c>
      <c r="L1573" s="261">
        <f>IF(ISBLANK(INDEX('Policy Characteristics'!F:F,MATCH($C1573,'Policy Characteristics'!$C:$C,0))),"",INDEX('Policy Characteristics'!F:F,MATCH($C1573,'Policy Characteristics'!$C:$C,0)))</f>
        <v>0</v>
      </c>
      <c r="M1573" s="261">
        <f>IF(ISBLANK(INDEX('Policy Characteristics'!G:G,MATCH($C1573,'Policy Characteristics'!$C:$C,0))),"",INDEX('Policy Characteristics'!G:G,MATCH($C1573,'Policy Characteristics'!$C:$C,0)))</f>
        <v>1</v>
      </c>
      <c r="N1573" s="261">
        <f>IF(ISBLANK(INDEX('Policy Characteristics'!H:H,MATCH($C1573,'Policy Characteristics'!$C:$C,0))),"",INDEX('Policy Characteristics'!H:H,MATCH($C1573,'Policy Characteristics'!$C:$C,0)))</f>
        <v>0.01</v>
      </c>
      <c r="O1573" s="254" t="str">
        <f>IF(ISBLANK(INDEX('Policy Characteristics'!I:I,MATCH($C1573,'Policy Characteristics'!$C:$C,0))),"",INDEX('Policy Characteristics'!I:I,MATCH($C1573,'Policy Characteristics'!$C:$C,0)))</f>
        <v>% of fuel shifted</v>
      </c>
      <c r="P1573" s="254" t="str">
        <f>IF(ISBLANK(INDEX('Policy Characteristics'!J:J,MATCH($C1573,'Policy Characteristics'!$C:$C,0))),"",INDEX('Policy Characteristics'!J:J,MATCH($C1573,'Policy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73" s="254" t="str">
        <f>IF(ISBLANK(INDEX('Policy Characteristics'!K:K,MATCH($C1573,'Policy Characteristics'!$C:$C,0))),"",INDEX('Policy Characteristics'!K:K,MATCH($C1573,'Policy Characteristics'!$C:$C,0)))</f>
        <v>industry-ag-main.html#fuel-switching</v>
      </c>
      <c r="R1573" s="254" t="str">
        <f>IF(ISBLANK(INDEX('Policy Characteristics'!L:L,MATCH($C1573,'Policy Characteristics'!$C:$C,0))),"",INDEX('Policy Characteristics'!L:L,MATCH($C1573,'Policy Characteristics'!$C:$C,0)))</f>
        <v>industry-elec-and-hydrogen.html</v>
      </c>
    </row>
    <row r="1574" spans="1:18" s="2" customFormat="1" x14ac:dyDescent="0.25">
      <c r="A1574" s="254" t="str">
        <f>IF(ISBLANK(INDEX('Policy Characteristics'!A:A,MATCH($C1574,'Policy Characteristics'!$C:$C,0))),"",INDEX('Policy Characteristics'!A:A,MATCH($C1574,'Policy Characteristics'!$C:$C,0)))</f>
        <v>Industry</v>
      </c>
      <c r="B1574" s="262" t="str">
        <f>IF(ISBLANK(INDEX('Policy Characteristics'!B:B,MATCH($C1574,'Policy Characteristics'!$C:$C,0))),"",INDEX('Policy Characteristics'!B:B,MATCH($C1574,'Policy Characteristics'!$C:$C,0)))</f>
        <v>Alternative Fuel Shifting</v>
      </c>
      <c r="C1574" s="254" t="str">
        <f t="shared" si="74"/>
        <v>Fraction of Eligible Industrial Energy Use Shifted to Alternate Fuel</v>
      </c>
      <c r="D1574" s="6" t="s">
        <v>3027</v>
      </c>
      <c r="E1574" s="1" t="s">
        <v>3464</v>
      </c>
      <c r="F1574" t="s">
        <v>2990</v>
      </c>
      <c r="G1574" s="45" t="s">
        <v>3470</v>
      </c>
      <c r="H1574" s="47">
        <f t="shared" si="75"/>
        <v>1573</v>
      </c>
      <c r="I1574" s="324" t="s">
        <v>41</v>
      </c>
      <c r="J1574" s="255" t="str">
        <f>IF(ISBLANK(INDEX('Policy Characteristics'!D:D,MATCH($C1574,'Policy Characteristics'!$C:$C,0))),"",INDEX('Policy Characteristics'!D:D,MATCH($C1574,'Policy Characteristics'!$C:$C,0)))</f>
        <v>Alternate Fuel Shifting</v>
      </c>
      <c r="K1574" s="254" t="str">
        <f>IF(ISBLANK(INDEX('Policy Characteristics'!E:E,MATCH($C1574,'Policy Characteristics'!$C:$C,0))),"",INDEX('Policy Characteristics'!E:E,MATCH($C1574,'Policy Characteristics'!$C:$C,0)))</f>
        <v>indst shift to alt fuel</v>
      </c>
      <c r="L1574" s="261">
        <f>IF(ISBLANK(INDEX('Policy Characteristics'!F:F,MATCH($C1574,'Policy Characteristics'!$C:$C,0))),"",INDEX('Policy Characteristics'!F:F,MATCH($C1574,'Policy Characteristics'!$C:$C,0)))</f>
        <v>0</v>
      </c>
      <c r="M1574" s="261">
        <f>IF(ISBLANK(INDEX('Policy Characteristics'!G:G,MATCH($C1574,'Policy Characteristics'!$C:$C,0))),"",INDEX('Policy Characteristics'!G:G,MATCH($C1574,'Policy Characteristics'!$C:$C,0)))</f>
        <v>1</v>
      </c>
      <c r="N1574" s="261">
        <f>IF(ISBLANK(INDEX('Policy Characteristics'!H:H,MATCH($C1574,'Policy Characteristics'!$C:$C,0))),"",INDEX('Policy Characteristics'!H:H,MATCH($C1574,'Policy Characteristics'!$C:$C,0)))</f>
        <v>0.01</v>
      </c>
      <c r="O1574" s="254" t="str">
        <f>IF(ISBLANK(INDEX('Policy Characteristics'!I:I,MATCH($C1574,'Policy Characteristics'!$C:$C,0))),"",INDEX('Policy Characteristics'!I:I,MATCH($C1574,'Policy Characteristics'!$C:$C,0)))</f>
        <v>% of fuel shifted</v>
      </c>
      <c r="P1574" s="254" t="str">
        <f>IF(ISBLANK(INDEX('Policy Characteristics'!J:J,MATCH($C1574,'Policy Characteristics'!$C:$C,0))),"",INDEX('Policy Characteristics'!J:J,MATCH($C1574,'Policy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74" s="254" t="str">
        <f>IF(ISBLANK(INDEX('Policy Characteristics'!K:K,MATCH($C1574,'Policy Characteristics'!$C:$C,0))),"",INDEX('Policy Characteristics'!K:K,MATCH($C1574,'Policy Characteristics'!$C:$C,0)))</f>
        <v>industry-ag-main.html#fuel-switching</v>
      </c>
      <c r="R1574" s="254" t="str">
        <f>IF(ISBLANK(INDEX('Policy Characteristics'!L:L,MATCH($C1574,'Policy Characteristics'!$C:$C,0))),"",INDEX('Policy Characteristics'!L:L,MATCH($C1574,'Policy Characteristics'!$C:$C,0)))</f>
        <v>industry-elec-and-hydrogen.html</v>
      </c>
    </row>
    <row r="1575" spans="1:18" s="2" customFormat="1" x14ac:dyDescent="0.25">
      <c r="A1575" s="254" t="str">
        <f>IF(ISBLANK(INDEX('Policy Characteristics'!A:A,MATCH($C1575,'Policy Characteristics'!$C:$C,0))),"",INDEX('Policy Characteristics'!A:A,MATCH($C1575,'Policy Characteristics'!$C:$C,0)))</f>
        <v>Industry</v>
      </c>
      <c r="B1575" s="262" t="str">
        <f>IF(ISBLANK(INDEX('Policy Characteristics'!B:B,MATCH($C1575,'Policy Characteristics'!$C:$C,0))),"",INDEX('Policy Characteristics'!B:B,MATCH($C1575,'Policy Characteristics'!$C:$C,0)))</f>
        <v>Alternative Fuel Shifting</v>
      </c>
      <c r="C1575" s="254" t="str">
        <f t="shared" si="74"/>
        <v>Fraction of Eligible Industrial Energy Use Shifted to Alternate Fuel</v>
      </c>
      <c r="D1575" s="6" t="s">
        <v>3027</v>
      </c>
      <c r="E1575" s="1" t="s">
        <v>3570</v>
      </c>
      <c r="F1575" t="s">
        <v>2990</v>
      </c>
      <c r="G1575" s="45" t="s">
        <v>3471</v>
      </c>
      <c r="H1575" s="47">
        <f t="shared" si="75"/>
        <v>1574</v>
      </c>
      <c r="I1575" s="324" t="s">
        <v>41</v>
      </c>
      <c r="J1575" s="255" t="str">
        <f>IF(ISBLANK(INDEX('Policy Characteristics'!D:D,MATCH($C1575,'Policy Characteristics'!$C:$C,0))),"",INDEX('Policy Characteristics'!D:D,MATCH($C1575,'Policy Characteristics'!$C:$C,0)))</f>
        <v>Alternate Fuel Shifting</v>
      </c>
      <c r="K1575" s="254" t="str">
        <f>IF(ISBLANK(INDEX('Policy Characteristics'!E:E,MATCH($C1575,'Policy Characteristics'!$C:$C,0))),"",INDEX('Policy Characteristics'!E:E,MATCH($C1575,'Policy Characteristics'!$C:$C,0)))</f>
        <v>indst shift to alt fuel</v>
      </c>
      <c r="L1575" s="261">
        <f>IF(ISBLANK(INDEX('Policy Characteristics'!F:F,MATCH($C1575,'Policy Characteristics'!$C:$C,0))),"",INDEX('Policy Characteristics'!F:F,MATCH($C1575,'Policy Characteristics'!$C:$C,0)))</f>
        <v>0</v>
      </c>
      <c r="M1575" s="261">
        <f>IF(ISBLANK(INDEX('Policy Characteristics'!G:G,MATCH($C1575,'Policy Characteristics'!$C:$C,0))),"",INDEX('Policy Characteristics'!G:G,MATCH($C1575,'Policy Characteristics'!$C:$C,0)))</f>
        <v>1</v>
      </c>
      <c r="N1575" s="261">
        <f>IF(ISBLANK(INDEX('Policy Characteristics'!H:H,MATCH($C1575,'Policy Characteristics'!$C:$C,0))),"",INDEX('Policy Characteristics'!H:H,MATCH($C1575,'Policy Characteristics'!$C:$C,0)))</f>
        <v>0.01</v>
      </c>
      <c r="O1575" s="254" t="str">
        <f>IF(ISBLANK(INDEX('Policy Characteristics'!I:I,MATCH($C1575,'Policy Characteristics'!$C:$C,0))),"",INDEX('Policy Characteristics'!I:I,MATCH($C1575,'Policy Characteristics'!$C:$C,0)))</f>
        <v>% of fuel shifted</v>
      </c>
      <c r="P1575" s="254" t="str">
        <f>IF(ISBLANK(INDEX('Policy Characteristics'!J:J,MATCH($C1575,'Policy Characteristics'!$C:$C,0))),"",INDEX('Policy Characteristics'!J:J,MATCH($C1575,'Policy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75" s="254" t="str">
        <f>IF(ISBLANK(INDEX('Policy Characteristics'!K:K,MATCH($C1575,'Policy Characteristics'!$C:$C,0))),"",INDEX('Policy Characteristics'!K:K,MATCH($C1575,'Policy Characteristics'!$C:$C,0)))</f>
        <v>industry-ag-main.html#fuel-switching</v>
      </c>
      <c r="R1575" s="254" t="str">
        <f>IF(ISBLANK(INDEX('Policy Characteristics'!L:L,MATCH($C1575,'Policy Characteristics'!$C:$C,0))),"",INDEX('Policy Characteristics'!L:L,MATCH($C1575,'Policy Characteristics'!$C:$C,0)))</f>
        <v>industry-elec-and-hydrogen.html</v>
      </c>
    </row>
    <row r="1576" spans="1:18" s="2" customFormat="1" x14ac:dyDescent="0.25">
      <c r="A1576" s="254" t="str">
        <f>IF(ISBLANK(INDEX('Policy Characteristics'!A:A,MATCH($C1576,'Policy Characteristics'!$C:$C,0))),"",INDEX('Policy Characteristics'!A:A,MATCH($C1576,'Policy Characteristics'!$C:$C,0)))</f>
        <v>Industry</v>
      </c>
      <c r="B1576" s="262" t="str">
        <f>IF(ISBLANK(INDEX('Policy Characteristics'!B:B,MATCH($C1576,'Policy Characteristics'!$C:$C,0))),"",INDEX('Policy Characteristics'!B:B,MATCH($C1576,'Policy Characteristics'!$C:$C,0)))</f>
        <v>Alternative Fuel Shifting</v>
      </c>
      <c r="C1576" s="254" t="str">
        <f t="shared" si="74"/>
        <v>Fraction of Eligible Industrial Energy Use Shifted to Alternate Fuel</v>
      </c>
      <c r="D1576" s="6" t="s">
        <v>3027</v>
      </c>
      <c r="E1576" s="1" t="s">
        <v>3915</v>
      </c>
      <c r="F1576" t="s">
        <v>2990</v>
      </c>
      <c r="G1576" s="45" t="s">
        <v>3891</v>
      </c>
      <c r="H1576" s="47">
        <f t="shared" si="75"/>
        <v>1575</v>
      </c>
      <c r="I1576" s="324" t="s">
        <v>41</v>
      </c>
      <c r="J1576" s="255" t="str">
        <f>IF(ISBLANK(INDEX('Policy Characteristics'!D:D,MATCH($C1576,'Policy Characteristics'!$C:$C,0))),"",INDEX('Policy Characteristics'!D:D,MATCH($C1576,'Policy Characteristics'!$C:$C,0)))</f>
        <v>Alternate Fuel Shifting</v>
      </c>
      <c r="K1576" s="254" t="str">
        <f>IF(ISBLANK(INDEX('Policy Characteristics'!E:E,MATCH($C1576,'Policy Characteristics'!$C:$C,0))),"",INDEX('Policy Characteristics'!E:E,MATCH($C1576,'Policy Characteristics'!$C:$C,0)))</f>
        <v>indst shift to alt fuel</v>
      </c>
      <c r="L1576" s="261">
        <f>IF(ISBLANK(INDEX('Policy Characteristics'!F:F,MATCH($C1576,'Policy Characteristics'!$C:$C,0))),"",INDEX('Policy Characteristics'!F:F,MATCH($C1576,'Policy Characteristics'!$C:$C,0)))</f>
        <v>0</v>
      </c>
      <c r="M1576" s="261">
        <f>IF(ISBLANK(INDEX('Policy Characteristics'!G:G,MATCH($C1576,'Policy Characteristics'!$C:$C,0))),"",INDEX('Policy Characteristics'!G:G,MATCH($C1576,'Policy Characteristics'!$C:$C,0)))</f>
        <v>1</v>
      </c>
      <c r="N1576" s="261">
        <f>IF(ISBLANK(INDEX('Policy Characteristics'!H:H,MATCH($C1576,'Policy Characteristics'!$C:$C,0))),"",INDEX('Policy Characteristics'!H:H,MATCH($C1576,'Policy Characteristics'!$C:$C,0)))</f>
        <v>0.01</v>
      </c>
      <c r="O1576" s="254" t="str">
        <f>IF(ISBLANK(INDEX('Policy Characteristics'!I:I,MATCH($C1576,'Policy Characteristics'!$C:$C,0))),"",INDEX('Policy Characteristics'!I:I,MATCH($C1576,'Policy Characteristics'!$C:$C,0)))</f>
        <v>% of fuel shifted</v>
      </c>
      <c r="P1576" s="254" t="str">
        <f>IF(ISBLANK(INDEX('Policy Characteristics'!J:J,MATCH($C1576,'Policy Characteristics'!$C:$C,0))),"",INDEX('Policy Characteristics'!J:J,MATCH($C1576,'Policy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76" s="254" t="str">
        <f>IF(ISBLANK(INDEX('Policy Characteristics'!K:K,MATCH($C1576,'Policy Characteristics'!$C:$C,0))),"",INDEX('Policy Characteristics'!K:K,MATCH($C1576,'Policy Characteristics'!$C:$C,0)))</f>
        <v>industry-ag-main.html#fuel-switching</v>
      </c>
      <c r="R1576" s="254" t="str">
        <f>IF(ISBLANK(INDEX('Policy Characteristics'!L:L,MATCH($C1576,'Policy Characteristics'!$C:$C,0))),"",INDEX('Policy Characteristics'!L:L,MATCH($C1576,'Policy Characteristics'!$C:$C,0)))</f>
        <v>industry-elec-and-hydrogen.html</v>
      </c>
    </row>
    <row r="1577" spans="1:18" s="2" customFormat="1" x14ac:dyDescent="0.25">
      <c r="A1577" s="254" t="str">
        <f>IF(ISBLANK(INDEX('Policy Characteristics'!A:A,MATCH($C1577,'Policy Characteristics'!$C:$C,0))),"",INDEX('Policy Characteristics'!A:A,MATCH($C1577,'Policy Characteristics'!$C:$C,0)))</f>
        <v>Industry</v>
      </c>
      <c r="B1577" s="262" t="str">
        <f>IF(ISBLANK(INDEX('Policy Characteristics'!B:B,MATCH($C1577,'Policy Characteristics'!$C:$C,0))),"",INDEX('Policy Characteristics'!B:B,MATCH($C1577,'Policy Characteristics'!$C:$C,0)))</f>
        <v>Alternative Fuel Shifting</v>
      </c>
      <c r="C1577" s="254" t="str">
        <f t="shared" si="74"/>
        <v>Fraction of Eligible Industrial Energy Use Shifted to Alternate Fuel</v>
      </c>
      <c r="D1577" s="6" t="s">
        <v>3027</v>
      </c>
      <c r="E1577" s="1" t="s">
        <v>3916</v>
      </c>
      <c r="F1577" t="s">
        <v>2990</v>
      </c>
      <c r="G1577" s="45" t="s">
        <v>3890</v>
      </c>
      <c r="H1577" s="47">
        <f t="shared" si="75"/>
        <v>1576</v>
      </c>
      <c r="I1577" s="324" t="s">
        <v>41</v>
      </c>
      <c r="J1577" s="255" t="str">
        <f>IF(ISBLANK(INDEX('Policy Characteristics'!D:D,MATCH($C1577,'Policy Characteristics'!$C:$C,0))),"",INDEX('Policy Characteristics'!D:D,MATCH($C1577,'Policy Characteristics'!$C:$C,0)))</f>
        <v>Alternate Fuel Shifting</v>
      </c>
      <c r="K1577" s="254" t="str">
        <f>IF(ISBLANK(INDEX('Policy Characteristics'!E:E,MATCH($C1577,'Policy Characteristics'!$C:$C,0))),"",INDEX('Policy Characteristics'!E:E,MATCH($C1577,'Policy Characteristics'!$C:$C,0)))</f>
        <v>indst shift to alt fuel</v>
      </c>
      <c r="L1577" s="261">
        <f>IF(ISBLANK(INDEX('Policy Characteristics'!F:F,MATCH($C1577,'Policy Characteristics'!$C:$C,0))),"",INDEX('Policy Characteristics'!F:F,MATCH($C1577,'Policy Characteristics'!$C:$C,0)))</f>
        <v>0</v>
      </c>
      <c r="M1577" s="261">
        <f>IF(ISBLANK(INDEX('Policy Characteristics'!G:G,MATCH($C1577,'Policy Characteristics'!$C:$C,0))),"",INDEX('Policy Characteristics'!G:G,MATCH($C1577,'Policy Characteristics'!$C:$C,0)))</f>
        <v>1</v>
      </c>
      <c r="N1577" s="261">
        <f>IF(ISBLANK(INDEX('Policy Characteristics'!H:H,MATCH($C1577,'Policy Characteristics'!$C:$C,0))),"",INDEX('Policy Characteristics'!H:H,MATCH($C1577,'Policy Characteristics'!$C:$C,0)))</f>
        <v>0.01</v>
      </c>
      <c r="O1577" s="254" t="str">
        <f>IF(ISBLANK(INDEX('Policy Characteristics'!I:I,MATCH($C1577,'Policy Characteristics'!$C:$C,0))),"",INDEX('Policy Characteristics'!I:I,MATCH($C1577,'Policy Characteristics'!$C:$C,0)))</f>
        <v>% of fuel shifted</v>
      </c>
      <c r="P1577" s="254" t="str">
        <f>IF(ISBLANK(INDEX('Policy Characteristics'!J:J,MATCH($C1577,'Policy Characteristics'!$C:$C,0))),"",INDEX('Policy Characteristics'!J:J,MATCH($C1577,'Policy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77" s="254" t="str">
        <f>IF(ISBLANK(INDEX('Policy Characteristics'!K:K,MATCH($C1577,'Policy Characteristics'!$C:$C,0))),"",INDEX('Policy Characteristics'!K:K,MATCH($C1577,'Policy Characteristics'!$C:$C,0)))</f>
        <v>industry-ag-main.html#fuel-switching</v>
      </c>
      <c r="R1577" s="254" t="str">
        <f>IF(ISBLANK(INDEX('Policy Characteristics'!L:L,MATCH($C1577,'Policy Characteristics'!$C:$C,0))),"",INDEX('Policy Characteristics'!L:L,MATCH($C1577,'Policy Characteristics'!$C:$C,0)))</f>
        <v>industry-elec-and-hydrogen.html</v>
      </c>
    </row>
    <row r="1578" spans="1:18" s="2" customFormat="1" x14ac:dyDescent="0.25">
      <c r="A1578" s="254" t="str">
        <f>IF(ISBLANK(INDEX('Policy Characteristics'!A:A,MATCH($C1578,'Policy Characteristics'!$C:$C,0))),"",INDEX('Policy Characteristics'!A:A,MATCH($C1578,'Policy Characteristics'!$C:$C,0)))</f>
        <v>Industry</v>
      </c>
      <c r="B1578" s="262" t="str">
        <f>IF(ISBLANK(INDEX('Policy Characteristics'!B:B,MATCH($C1578,'Policy Characteristics'!$C:$C,0))),"",INDEX('Policy Characteristics'!B:B,MATCH($C1578,'Policy Characteristics'!$C:$C,0)))</f>
        <v>Alternative Fuel Shifting</v>
      </c>
      <c r="C1578" s="254" t="str">
        <f t="shared" si="74"/>
        <v>Fraction of Eligible Industrial Energy Use Shifted to Alternate Fuel</v>
      </c>
      <c r="D1578" s="6" t="s">
        <v>3027</v>
      </c>
      <c r="E1578" s="1" t="s">
        <v>3917</v>
      </c>
      <c r="F1578" t="s">
        <v>2990</v>
      </c>
      <c r="G1578" s="45" t="s">
        <v>3892</v>
      </c>
      <c r="H1578" s="47">
        <f t="shared" si="75"/>
        <v>1577</v>
      </c>
      <c r="I1578" s="324" t="s">
        <v>41</v>
      </c>
      <c r="J1578" s="255" t="str">
        <f>IF(ISBLANK(INDEX('Policy Characteristics'!D:D,MATCH($C1578,'Policy Characteristics'!$C:$C,0))),"",INDEX('Policy Characteristics'!D:D,MATCH($C1578,'Policy Characteristics'!$C:$C,0)))</f>
        <v>Alternate Fuel Shifting</v>
      </c>
      <c r="K1578" s="254" t="str">
        <f>IF(ISBLANK(INDEX('Policy Characteristics'!E:E,MATCH($C1578,'Policy Characteristics'!$C:$C,0))),"",INDEX('Policy Characteristics'!E:E,MATCH($C1578,'Policy Characteristics'!$C:$C,0)))</f>
        <v>indst shift to alt fuel</v>
      </c>
      <c r="L1578" s="261">
        <f>IF(ISBLANK(INDEX('Policy Characteristics'!F:F,MATCH($C1578,'Policy Characteristics'!$C:$C,0))),"",INDEX('Policy Characteristics'!F:F,MATCH($C1578,'Policy Characteristics'!$C:$C,0)))</f>
        <v>0</v>
      </c>
      <c r="M1578" s="261">
        <f>IF(ISBLANK(INDEX('Policy Characteristics'!G:G,MATCH($C1578,'Policy Characteristics'!$C:$C,0))),"",INDEX('Policy Characteristics'!G:G,MATCH($C1578,'Policy Characteristics'!$C:$C,0)))</f>
        <v>1</v>
      </c>
      <c r="N1578" s="261">
        <f>IF(ISBLANK(INDEX('Policy Characteristics'!H:H,MATCH($C1578,'Policy Characteristics'!$C:$C,0))),"",INDEX('Policy Characteristics'!H:H,MATCH($C1578,'Policy Characteristics'!$C:$C,0)))</f>
        <v>0.01</v>
      </c>
      <c r="O1578" s="254" t="str">
        <f>IF(ISBLANK(INDEX('Policy Characteristics'!I:I,MATCH($C1578,'Policy Characteristics'!$C:$C,0))),"",INDEX('Policy Characteristics'!I:I,MATCH($C1578,'Policy Characteristics'!$C:$C,0)))</f>
        <v>% of fuel shifted</v>
      </c>
      <c r="P1578" s="254" t="str">
        <f>IF(ISBLANK(INDEX('Policy Characteristics'!J:J,MATCH($C1578,'Policy Characteristics'!$C:$C,0))),"",INDEX('Policy Characteristics'!J:J,MATCH($C1578,'Policy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78" s="254" t="str">
        <f>IF(ISBLANK(INDEX('Policy Characteristics'!K:K,MATCH($C1578,'Policy Characteristics'!$C:$C,0))),"",INDEX('Policy Characteristics'!K:K,MATCH($C1578,'Policy Characteristics'!$C:$C,0)))</f>
        <v>industry-ag-main.html#fuel-switching</v>
      </c>
      <c r="R1578" s="254" t="str">
        <f>IF(ISBLANK(INDEX('Policy Characteristics'!L:L,MATCH($C1578,'Policy Characteristics'!$C:$C,0))),"",INDEX('Policy Characteristics'!L:L,MATCH($C1578,'Policy Characteristics'!$C:$C,0)))</f>
        <v>industry-elec-and-hydrogen.html</v>
      </c>
    </row>
    <row r="1579" spans="1:18" s="2" customFormat="1" x14ac:dyDescent="0.25">
      <c r="A1579" s="254" t="str">
        <f>IF(ISBLANK(INDEX('Policy Characteristics'!A:A,MATCH($C1579,'Policy Characteristics'!$C:$C,0))),"",INDEX('Policy Characteristics'!A:A,MATCH($C1579,'Policy Characteristics'!$C:$C,0)))</f>
        <v>Industry</v>
      </c>
      <c r="B1579" s="262" t="str">
        <f>IF(ISBLANK(INDEX('Policy Characteristics'!B:B,MATCH($C1579,'Policy Characteristics'!$C:$C,0))),"",INDEX('Policy Characteristics'!B:B,MATCH($C1579,'Policy Characteristics'!$C:$C,0)))</f>
        <v>Alternative Fuel Shifting</v>
      </c>
      <c r="C1579" s="254" t="str">
        <f t="shared" ref="C1579:C1642" si="76">C$1449</f>
        <v>Fraction of Eligible Industrial Energy Use Shifted to Alternate Fuel</v>
      </c>
      <c r="D1579" s="6" t="s">
        <v>3028</v>
      </c>
      <c r="E1579" s="1" t="s">
        <v>3459</v>
      </c>
      <c r="F1579" t="s">
        <v>2547</v>
      </c>
      <c r="G1579" s="45" t="s">
        <v>3465</v>
      </c>
      <c r="H1579" s="47">
        <f t="shared" si="75"/>
        <v>1578</v>
      </c>
      <c r="I1579" s="324" t="s">
        <v>41</v>
      </c>
      <c r="J1579" s="255" t="str">
        <f>IF(ISBLANK(INDEX('Policy Characteristics'!D:D,MATCH($C1579,'Policy Characteristics'!$C:$C,0))),"",INDEX('Policy Characteristics'!D:D,MATCH($C1579,'Policy Characteristics'!$C:$C,0)))</f>
        <v>Alternate Fuel Shifting</v>
      </c>
      <c r="K1579" s="254" t="str">
        <f>IF(ISBLANK(INDEX('Policy Characteristics'!E:E,MATCH($C1579,'Policy Characteristics'!$C:$C,0))),"",INDEX('Policy Characteristics'!E:E,MATCH($C1579,'Policy Characteristics'!$C:$C,0)))</f>
        <v>indst shift to alt fuel</v>
      </c>
      <c r="L1579" s="261">
        <f>IF(ISBLANK(INDEX('Policy Characteristics'!F:F,MATCH($C1579,'Policy Characteristics'!$C:$C,0))),"",INDEX('Policy Characteristics'!F:F,MATCH($C1579,'Policy Characteristics'!$C:$C,0)))</f>
        <v>0</v>
      </c>
      <c r="M1579" s="261">
        <f>IF(ISBLANK(INDEX('Policy Characteristics'!G:G,MATCH($C1579,'Policy Characteristics'!$C:$C,0))),"",INDEX('Policy Characteristics'!G:G,MATCH($C1579,'Policy Characteristics'!$C:$C,0)))</f>
        <v>1</v>
      </c>
      <c r="N1579" s="261">
        <f>IF(ISBLANK(INDEX('Policy Characteristics'!H:H,MATCH($C1579,'Policy Characteristics'!$C:$C,0))),"",INDEX('Policy Characteristics'!H:H,MATCH($C1579,'Policy Characteristics'!$C:$C,0)))</f>
        <v>0.01</v>
      </c>
      <c r="O1579" s="254" t="str">
        <f>IF(ISBLANK(INDEX('Policy Characteristics'!I:I,MATCH($C1579,'Policy Characteristics'!$C:$C,0))),"",INDEX('Policy Characteristics'!I:I,MATCH($C1579,'Policy Characteristics'!$C:$C,0)))</f>
        <v>% of fuel shifted</v>
      </c>
      <c r="P1579" s="254" t="str">
        <f>IF(ISBLANK(INDEX('Policy Characteristics'!J:J,MATCH($C1579,'Policy Characteristics'!$C:$C,0))),"",INDEX('Policy Characteristics'!J:J,MATCH($C1579,'Policy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79" s="254" t="str">
        <f>IF(ISBLANK(INDEX('Policy Characteristics'!K:K,MATCH($C1579,'Policy Characteristics'!$C:$C,0))),"",INDEX('Policy Characteristics'!K:K,MATCH($C1579,'Policy Characteristics'!$C:$C,0)))</f>
        <v>industry-ag-main.html#fuel-switching</v>
      </c>
      <c r="R1579" s="254" t="str">
        <f>IF(ISBLANK(INDEX('Policy Characteristics'!L:L,MATCH($C1579,'Policy Characteristics'!$C:$C,0))),"",INDEX('Policy Characteristics'!L:L,MATCH($C1579,'Policy Characteristics'!$C:$C,0)))</f>
        <v>industry-elec-and-hydrogen.html</v>
      </c>
    </row>
    <row r="1580" spans="1:18" s="2" customFormat="1" x14ac:dyDescent="0.25">
      <c r="A1580" s="254" t="str">
        <f>IF(ISBLANK(INDEX('Policy Characteristics'!A:A,MATCH($C1580,'Policy Characteristics'!$C:$C,0))),"",INDEX('Policy Characteristics'!A:A,MATCH($C1580,'Policy Characteristics'!$C:$C,0)))</f>
        <v>Industry</v>
      </c>
      <c r="B1580" s="262" t="str">
        <f>IF(ISBLANK(INDEX('Policy Characteristics'!B:B,MATCH($C1580,'Policy Characteristics'!$C:$C,0))),"",INDEX('Policy Characteristics'!B:B,MATCH($C1580,'Policy Characteristics'!$C:$C,0)))</f>
        <v>Alternative Fuel Shifting</v>
      </c>
      <c r="C1580" s="254" t="str">
        <f t="shared" si="76"/>
        <v>Fraction of Eligible Industrial Energy Use Shifted to Alternate Fuel</v>
      </c>
      <c r="D1580" s="6" t="s">
        <v>3028</v>
      </c>
      <c r="E1580" s="1" t="s">
        <v>3460</v>
      </c>
      <c r="F1580" t="s">
        <v>2547</v>
      </c>
      <c r="G1580" s="45" t="s">
        <v>3466</v>
      </c>
      <c r="H1580" s="47">
        <f t="shared" si="75"/>
        <v>1579</v>
      </c>
      <c r="I1580" s="324" t="s">
        <v>41</v>
      </c>
      <c r="J1580" s="255" t="str">
        <f>IF(ISBLANK(INDEX('Policy Characteristics'!D:D,MATCH($C1580,'Policy Characteristics'!$C:$C,0))),"",INDEX('Policy Characteristics'!D:D,MATCH($C1580,'Policy Characteristics'!$C:$C,0)))</f>
        <v>Alternate Fuel Shifting</v>
      </c>
      <c r="K1580" s="254" t="str">
        <f>IF(ISBLANK(INDEX('Policy Characteristics'!E:E,MATCH($C1580,'Policy Characteristics'!$C:$C,0))),"",INDEX('Policy Characteristics'!E:E,MATCH($C1580,'Policy Characteristics'!$C:$C,0)))</f>
        <v>indst shift to alt fuel</v>
      </c>
      <c r="L1580" s="261">
        <f>IF(ISBLANK(INDEX('Policy Characteristics'!F:F,MATCH($C1580,'Policy Characteristics'!$C:$C,0))),"",INDEX('Policy Characteristics'!F:F,MATCH($C1580,'Policy Characteristics'!$C:$C,0)))</f>
        <v>0</v>
      </c>
      <c r="M1580" s="261">
        <f>IF(ISBLANK(INDEX('Policy Characteristics'!G:G,MATCH($C1580,'Policy Characteristics'!$C:$C,0))),"",INDEX('Policy Characteristics'!G:G,MATCH($C1580,'Policy Characteristics'!$C:$C,0)))</f>
        <v>1</v>
      </c>
      <c r="N1580" s="261">
        <f>IF(ISBLANK(INDEX('Policy Characteristics'!H:H,MATCH($C1580,'Policy Characteristics'!$C:$C,0))),"",INDEX('Policy Characteristics'!H:H,MATCH($C1580,'Policy Characteristics'!$C:$C,0)))</f>
        <v>0.01</v>
      </c>
      <c r="O1580" s="254" t="str">
        <f>IF(ISBLANK(INDEX('Policy Characteristics'!I:I,MATCH($C1580,'Policy Characteristics'!$C:$C,0))),"",INDEX('Policy Characteristics'!I:I,MATCH($C1580,'Policy Characteristics'!$C:$C,0)))</f>
        <v>% of fuel shifted</v>
      </c>
      <c r="P1580" s="254" t="str">
        <f>IF(ISBLANK(INDEX('Policy Characteristics'!J:J,MATCH($C1580,'Policy Characteristics'!$C:$C,0))),"",INDEX('Policy Characteristics'!J:J,MATCH($C1580,'Policy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80" s="254" t="str">
        <f>IF(ISBLANK(INDEX('Policy Characteristics'!K:K,MATCH($C1580,'Policy Characteristics'!$C:$C,0))),"",INDEX('Policy Characteristics'!K:K,MATCH($C1580,'Policy Characteristics'!$C:$C,0)))</f>
        <v>industry-ag-main.html#fuel-switching</v>
      </c>
      <c r="R1580" s="254" t="str">
        <f>IF(ISBLANK(INDEX('Policy Characteristics'!L:L,MATCH($C1580,'Policy Characteristics'!$C:$C,0))),"",INDEX('Policy Characteristics'!L:L,MATCH($C1580,'Policy Characteristics'!$C:$C,0)))</f>
        <v>industry-elec-and-hydrogen.html</v>
      </c>
    </row>
    <row r="1581" spans="1:18" s="2" customFormat="1" x14ac:dyDescent="0.25">
      <c r="A1581" s="254" t="str">
        <f>IF(ISBLANK(INDEX('Policy Characteristics'!A:A,MATCH($C1581,'Policy Characteristics'!$C:$C,0))),"",INDEX('Policy Characteristics'!A:A,MATCH($C1581,'Policy Characteristics'!$C:$C,0)))</f>
        <v>Industry</v>
      </c>
      <c r="B1581" s="262" t="str">
        <f>IF(ISBLANK(INDEX('Policy Characteristics'!B:B,MATCH($C1581,'Policy Characteristics'!$C:$C,0))),"",INDEX('Policy Characteristics'!B:B,MATCH($C1581,'Policy Characteristics'!$C:$C,0)))</f>
        <v>Alternative Fuel Shifting</v>
      </c>
      <c r="C1581" s="254" t="str">
        <f t="shared" si="76"/>
        <v>Fraction of Eligible Industrial Energy Use Shifted to Alternate Fuel</v>
      </c>
      <c r="D1581" s="6" t="s">
        <v>3028</v>
      </c>
      <c r="E1581" s="1" t="s">
        <v>3461</v>
      </c>
      <c r="F1581" t="s">
        <v>2547</v>
      </c>
      <c r="G1581" s="45" t="s">
        <v>3467</v>
      </c>
      <c r="H1581" s="47">
        <f t="shared" si="75"/>
        <v>1580</v>
      </c>
      <c r="I1581" s="324" t="s">
        <v>41</v>
      </c>
      <c r="J1581" s="255" t="str">
        <f>IF(ISBLANK(INDEX('Policy Characteristics'!D:D,MATCH($C1581,'Policy Characteristics'!$C:$C,0))),"",INDEX('Policy Characteristics'!D:D,MATCH($C1581,'Policy Characteristics'!$C:$C,0)))</f>
        <v>Alternate Fuel Shifting</v>
      </c>
      <c r="K1581" s="254" t="str">
        <f>IF(ISBLANK(INDEX('Policy Characteristics'!E:E,MATCH($C1581,'Policy Characteristics'!$C:$C,0))),"",INDEX('Policy Characteristics'!E:E,MATCH($C1581,'Policy Characteristics'!$C:$C,0)))</f>
        <v>indst shift to alt fuel</v>
      </c>
      <c r="L1581" s="261">
        <f>IF(ISBLANK(INDEX('Policy Characteristics'!F:F,MATCH($C1581,'Policy Characteristics'!$C:$C,0))),"",INDEX('Policy Characteristics'!F:F,MATCH($C1581,'Policy Characteristics'!$C:$C,0)))</f>
        <v>0</v>
      </c>
      <c r="M1581" s="261">
        <f>IF(ISBLANK(INDEX('Policy Characteristics'!G:G,MATCH($C1581,'Policy Characteristics'!$C:$C,0))),"",INDEX('Policy Characteristics'!G:G,MATCH($C1581,'Policy Characteristics'!$C:$C,0)))</f>
        <v>1</v>
      </c>
      <c r="N1581" s="261">
        <f>IF(ISBLANK(INDEX('Policy Characteristics'!H:H,MATCH($C1581,'Policy Characteristics'!$C:$C,0))),"",INDEX('Policy Characteristics'!H:H,MATCH($C1581,'Policy Characteristics'!$C:$C,0)))</f>
        <v>0.01</v>
      </c>
      <c r="O1581" s="254" t="str">
        <f>IF(ISBLANK(INDEX('Policy Characteristics'!I:I,MATCH($C1581,'Policy Characteristics'!$C:$C,0))),"",INDEX('Policy Characteristics'!I:I,MATCH($C1581,'Policy Characteristics'!$C:$C,0)))</f>
        <v>% of fuel shifted</v>
      </c>
      <c r="P1581" s="254" t="str">
        <f>IF(ISBLANK(INDEX('Policy Characteristics'!J:J,MATCH($C1581,'Policy Characteristics'!$C:$C,0))),"",INDEX('Policy Characteristics'!J:J,MATCH($C1581,'Policy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81" s="254" t="str">
        <f>IF(ISBLANK(INDEX('Policy Characteristics'!K:K,MATCH($C1581,'Policy Characteristics'!$C:$C,0))),"",INDEX('Policy Characteristics'!K:K,MATCH($C1581,'Policy Characteristics'!$C:$C,0)))</f>
        <v>industry-ag-main.html#fuel-switching</v>
      </c>
      <c r="R1581" s="254" t="str">
        <f>IF(ISBLANK(INDEX('Policy Characteristics'!L:L,MATCH($C1581,'Policy Characteristics'!$C:$C,0))),"",INDEX('Policy Characteristics'!L:L,MATCH($C1581,'Policy Characteristics'!$C:$C,0)))</f>
        <v>industry-elec-and-hydrogen.html</v>
      </c>
    </row>
    <row r="1582" spans="1:18" s="2" customFormat="1" x14ac:dyDescent="0.25">
      <c r="A1582" s="254" t="str">
        <f>IF(ISBLANK(INDEX('Policy Characteristics'!A:A,MATCH($C1582,'Policy Characteristics'!$C:$C,0))),"",INDEX('Policy Characteristics'!A:A,MATCH($C1582,'Policy Characteristics'!$C:$C,0)))</f>
        <v>Industry</v>
      </c>
      <c r="B1582" s="262" t="str">
        <f>IF(ISBLANK(INDEX('Policy Characteristics'!B:B,MATCH($C1582,'Policy Characteristics'!$C:$C,0))),"",INDEX('Policy Characteristics'!B:B,MATCH($C1582,'Policy Characteristics'!$C:$C,0)))</f>
        <v>Alternative Fuel Shifting</v>
      </c>
      <c r="C1582" s="254" t="str">
        <f t="shared" si="76"/>
        <v>Fraction of Eligible Industrial Energy Use Shifted to Alternate Fuel</v>
      </c>
      <c r="D1582" s="6" t="s">
        <v>3028</v>
      </c>
      <c r="E1582" s="1" t="s">
        <v>3462</v>
      </c>
      <c r="F1582" t="s">
        <v>2547</v>
      </c>
      <c r="G1582" s="45" t="s">
        <v>3468</v>
      </c>
      <c r="H1582" s="47">
        <f t="shared" si="75"/>
        <v>1581</v>
      </c>
      <c r="I1582" s="324" t="s">
        <v>40</v>
      </c>
      <c r="J1582" s="255" t="str">
        <f>IF(ISBLANK(INDEX('Policy Characteristics'!D:D,MATCH($C1582,'Policy Characteristics'!$C:$C,0))),"",INDEX('Policy Characteristics'!D:D,MATCH($C1582,'Policy Characteristics'!$C:$C,0)))</f>
        <v>Alternate Fuel Shifting</v>
      </c>
      <c r="K1582" s="254" t="str">
        <f>IF(ISBLANK(INDEX('Policy Characteristics'!E:E,MATCH($C1582,'Policy Characteristics'!$C:$C,0))),"",INDEX('Policy Characteristics'!E:E,MATCH($C1582,'Policy Characteristics'!$C:$C,0)))</f>
        <v>indst shift to alt fuel</v>
      </c>
      <c r="L1582" s="261">
        <f>IF(ISBLANK(INDEX('Policy Characteristics'!F:F,MATCH($C1582,'Policy Characteristics'!$C:$C,0))),"",INDEX('Policy Characteristics'!F:F,MATCH($C1582,'Policy Characteristics'!$C:$C,0)))</f>
        <v>0</v>
      </c>
      <c r="M1582" s="261">
        <f>IF(ISBLANK(INDEX('Policy Characteristics'!G:G,MATCH($C1582,'Policy Characteristics'!$C:$C,0))),"",INDEX('Policy Characteristics'!G:G,MATCH($C1582,'Policy Characteristics'!$C:$C,0)))</f>
        <v>1</v>
      </c>
      <c r="N1582" s="261">
        <f>IF(ISBLANK(INDEX('Policy Characteristics'!H:H,MATCH($C1582,'Policy Characteristics'!$C:$C,0))),"",INDEX('Policy Characteristics'!H:H,MATCH($C1582,'Policy Characteristics'!$C:$C,0)))</f>
        <v>0.01</v>
      </c>
      <c r="O1582" s="254" t="str">
        <f>IF(ISBLANK(INDEX('Policy Characteristics'!I:I,MATCH($C1582,'Policy Characteristics'!$C:$C,0))),"",INDEX('Policy Characteristics'!I:I,MATCH($C1582,'Policy Characteristics'!$C:$C,0)))</f>
        <v>% of fuel shifted</v>
      </c>
      <c r="P1582" s="254" t="str">
        <f>IF(ISBLANK(INDEX('Policy Characteristics'!J:J,MATCH($C1582,'Policy Characteristics'!$C:$C,0))),"",INDEX('Policy Characteristics'!J:J,MATCH($C1582,'Policy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82" s="254" t="str">
        <f>IF(ISBLANK(INDEX('Policy Characteristics'!K:K,MATCH($C1582,'Policy Characteristics'!$C:$C,0))),"",INDEX('Policy Characteristics'!K:K,MATCH($C1582,'Policy Characteristics'!$C:$C,0)))</f>
        <v>industry-ag-main.html#fuel-switching</v>
      </c>
      <c r="R1582" s="254" t="str">
        <f>IF(ISBLANK(INDEX('Policy Characteristics'!L:L,MATCH($C1582,'Policy Characteristics'!$C:$C,0))),"",INDEX('Policy Characteristics'!L:L,MATCH($C1582,'Policy Characteristics'!$C:$C,0)))</f>
        <v>industry-elec-and-hydrogen.html</v>
      </c>
    </row>
    <row r="1583" spans="1:18" s="2" customFormat="1" x14ac:dyDescent="0.25">
      <c r="A1583" s="254" t="str">
        <f>IF(ISBLANK(INDEX('Policy Characteristics'!A:A,MATCH($C1583,'Policy Characteristics'!$C:$C,0))),"",INDEX('Policy Characteristics'!A:A,MATCH($C1583,'Policy Characteristics'!$C:$C,0)))</f>
        <v>Industry</v>
      </c>
      <c r="B1583" s="262" t="str">
        <f>IF(ISBLANK(INDEX('Policy Characteristics'!B:B,MATCH($C1583,'Policy Characteristics'!$C:$C,0))),"",INDEX('Policy Characteristics'!B:B,MATCH($C1583,'Policy Characteristics'!$C:$C,0)))</f>
        <v>Alternative Fuel Shifting</v>
      </c>
      <c r="C1583" s="254" t="str">
        <f t="shared" si="76"/>
        <v>Fraction of Eligible Industrial Energy Use Shifted to Alternate Fuel</v>
      </c>
      <c r="D1583" s="6" t="s">
        <v>3028</v>
      </c>
      <c r="E1583" s="1" t="s">
        <v>3463</v>
      </c>
      <c r="F1583" t="s">
        <v>2547</v>
      </c>
      <c r="G1583" s="45" t="s">
        <v>3469</v>
      </c>
      <c r="H1583" s="47">
        <f t="shared" si="75"/>
        <v>1582</v>
      </c>
      <c r="I1583" s="324" t="s">
        <v>41</v>
      </c>
      <c r="J1583" s="255" t="str">
        <f>IF(ISBLANK(INDEX('Policy Characteristics'!D:D,MATCH($C1583,'Policy Characteristics'!$C:$C,0))),"",INDEX('Policy Characteristics'!D:D,MATCH($C1583,'Policy Characteristics'!$C:$C,0)))</f>
        <v>Alternate Fuel Shifting</v>
      </c>
      <c r="K1583" s="254" t="str">
        <f>IF(ISBLANK(INDEX('Policy Characteristics'!E:E,MATCH($C1583,'Policy Characteristics'!$C:$C,0))),"",INDEX('Policy Characteristics'!E:E,MATCH($C1583,'Policy Characteristics'!$C:$C,0)))</f>
        <v>indst shift to alt fuel</v>
      </c>
      <c r="L1583" s="261">
        <f>IF(ISBLANK(INDEX('Policy Characteristics'!F:F,MATCH($C1583,'Policy Characteristics'!$C:$C,0))),"",INDEX('Policy Characteristics'!F:F,MATCH($C1583,'Policy Characteristics'!$C:$C,0)))</f>
        <v>0</v>
      </c>
      <c r="M1583" s="261">
        <f>IF(ISBLANK(INDEX('Policy Characteristics'!G:G,MATCH($C1583,'Policy Characteristics'!$C:$C,0))),"",INDEX('Policy Characteristics'!G:G,MATCH($C1583,'Policy Characteristics'!$C:$C,0)))</f>
        <v>1</v>
      </c>
      <c r="N1583" s="261">
        <f>IF(ISBLANK(INDEX('Policy Characteristics'!H:H,MATCH($C1583,'Policy Characteristics'!$C:$C,0))),"",INDEX('Policy Characteristics'!H:H,MATCH($C1583,'Policy Characteristics'!$C:$C,0)))</f>
        <v>0.01</v>
      </c>
      <c r="O1583" s="254" t="str">
        <f>IF(ISBLANK(INDEX('Policy Characteristics'!I:I,MATCH($C1583,'Policy Characteristics'!$C:$C,0))),"",INDEX('Policy Characteristics'!I:I,MATCH($C1583,'Policy Characteristics'!$C:$C,0)))</f>
        <v>% of fuel shifted</v>
      </c>
      <c r="P1583" s="254" t="str">
        <f>IF(ISBLANK(INDEX('Policy Characteristics'!J:J,MATCH($C1583,'Policy Characteristics'!$C:$C,0))),"",INDEX('Policy Characteristics'!J:J,MATCH($C1583,'Policy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83" s="254" t="str">
        <f>IF(ISBLANK(INDEX('Policy Characteristics'!K:K,MATCH($C1583,'Policy Characteristics'!$C:$C,0))),"",INDEX('Policy Characteristics'!K:K,MATCH($C1583,'Policy Characteristics'!$C:$C,0)))</f>
        <v>industry-ag-main.html#fuel-switching</v>
      </c>
      <c r="R1583" s="254" t="str">
        <f>IF(ISBLANK(INDEX('Policy Characteristics'!L:L,MATCH($C1583,'Policy Characteristics'!$C:$C,0))),"",INDEX('Policy Characteristics'!L:L,MATCH($C1583,'Policy Characteristics'!$C:$C,0)))</f>
        <v>industry-elec-and-hydrogen.html</v>
      </c>
    </row>
    <row r="1584" spans="1:18" s="2" customFormat="1" x14ac:dyDescent="0.25">
      <c r="A1584" s="254" t="str">
        <f>IF(ISBLANK(INDEX('Policy Characteristics'!A:A,MATCH($C1584,'Policy Characteristics'!$C:$C,0))),"",INDEX('Policy Characteristics'!A:A,MATCH($C1584,'Policy Characteristics'!$C:$C,0)))</f>
        <v>Industry</v>
      </c>
      <c r="B1584" s="262" t="str">
        <f>IF(ISBLANK(INDEX('Policy Characteristics'!B:B,MATCH($C1584,'Policy Characteristics'!$C:$C,0))),"",INDEX('Policy Characteristics'!B:B,MATCH($C1584,'Policy Characteristics'!$C:$C,0)))</f>
        <v>Alternative Fuel Shifting</v>
      </c>
      <c r="C1584" s="254" t="str">
        <f t="shared" si="76"/>
        <v>Fraction of Eligible Industrial Energy Use Shifted to Alternate Fuel</v>
      </c>
      <c r="D1584" s="6" t="s">
        <v>3028</v>
      </c>
      <c r="E1584" s="1" t="s">
        <v>3464</v>
      </c>
      <c r="F1584" t="s">
        <v>2547</v>
      </c>
      <c r="G1584" s="45" t="s">
        <v>3470</v>
      </c>
      <c r="H1584" s="47">
        <f t="shared" si="75"/>
        <v>1583</v>
      </c>
      <c r="I1584" s="324" t="s">
        <v>41</v>
      </c>
      <c r="J1584" s="255" t="str">
        <f>IF(ISBLANK(INDEX('Policy Characteristics'!D:D,MATCH($C1584,'Policy Characteristics'!$C:$C,0))),"",INDEX('Policy Characteristics'!D:D,MATCH($C1584,'Policy Characteristics'!$C:$C,0)))</f>
        <v>Alternate Fuel Shifting</v>
      </c>
      <c r="K1584" s="254" t="str">
        <f>IF(ISBLANK(INDEX('Policy Characteristics'!E:E,MATCH($C1584,'Policy Characteristics'!$C:$C,0))),"",INDEX('Policy Characteristics'!E:E,MATCH($C1584,'Policy Characteristics'!$C:$C,0)))</f>
        <v>indst shift to alt fuel</v>
      </c>
      <c r="L1584" s="261">
        <f>IF(ISBLANK(INDEX('Policy Characteristics'!F:F,MATCH($C1584,'Policy Characteristics'!$C:$C,0))),"",INDEX('Policy Characteristics'!F:F,MATCH($C1584,'Policy Characteristics'!$C:$C,0)))</f>
        <v>0</v>
      </c>
      <c r="M1584" s="261">
        <f>IF(ISBLANK(INDEX('Policy Characteristics'!G:G,MATCH($C1584,'Policy Characteristics'!$C:$C,0))),"",INDEX('Policy Characteristics'!G:G,MATCH($C1584,'Policy Characteristics'!$C:$C,0)))</f>
        <v>1</v>
      </c>
      <c r="N1584" s="261">
        <f>IF(ISBLANK(INDEX('Policy Characteristics'!H:H,MATCH($C1584,'Policy Characteristics'!$C:$C,0))),"",INDEX('Policy Characteristics'!H:H,MATCH($C1584,'Policy Characteristics'!$C:$C,0)))</f>
        <v>0.01</v>
      </c>
      <c r="O1584" s="254" t="str">
        <f>IF(ISBLANK(INDEX('Policy Characteristics'!I:I,MATCH($C1584,'Policy Characteristics'!$C:$C,0))),"",INDEX('Policy Characteristics'!I:I,MATCH($C1584,'Policy Characteristics'!$C:$C,0)))</f>
        <v>% of fuel shifted</v>
      </c>
      <c r="P1584" s="254" t="str">
        <f>IF(ISBLANK(INDEX('Policy Characteristics'!J:J,MATCH($C1584,'Policy Characteristics'!$C:$C,0))),"",INDEX('Policy Characteristics'!J:J,MATCH($C1584,'Policy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84" s="254" t="str">
        <f>IF(ISBLANK(INDEX('Policy Characteristics'!K:K,MATCH($C1584,'Policy Characteristics'!$C:$C,0))),"",INDEX('Policy Characteristics'!K:K,MATCH($C1584,'Policy Characteristics'!$C:$C,0)))</f>
        <v>industry-ag-main.html#fuel-switching</v>
      </c>
      <c r="R1584" s="254" t="str">
        <f>IF(ISBLANK(INDEX('Policy Characteristics'!L:L,MATCH($C1584,'Policy Characteristics'!$C:$C,0))),"",INDEX('Policy Characteristics'!L:L,MATCH($C1584,'Policy Characteristics'!$C:$C,0)))</f>
        <v>industry-elec-and-hydrogen.html</v>
      </c>
    </row>
    <row r="1585" spans="1:18" s="2" customFormat="1" x14ac:dyDescent="0.25">
      <c r="A1585" s="254" t="str">
        <f>IF(ISBLANK(INDEX('Policy Characteristics'!A:A,MATCH($C1585,'Policy Characteristics'!$C:$C,0))),"",INDEX('Policy Characteristics'!A:A,MATCH($C1585,'Policy Characteristics'!$C:$C,0)))</f>
        <v>Industry</v>
      </c>
      <c r="B1585" s="262" t="str">
        <f>IF(ISBLANK(INDEX('Policy Characteristics'!B:B,MATCH($C1585,'Policy Characteristics'!$C:$C,0))),"",INDEX('Policy Characteristics'!B:B,MATCH($C1585,'Policy Characteristics'!$C:$C,0)))</f>
        <v>Alternative Fuel Shifting</v>
      </c>
      <c r="C1585" s="254" t="str">
        <f t="shared" si="76"/>
        <v>Fraction of Eligible Industrial Energy Use Shifted to Alternate Fuel</v>
      </c>
      <c r="D1585" s="6" t="s">
        <v>3028</v>
      </c>
      <c r="E1585" s="1" t="s">
        <v>3570</v>
      </c>
      <c r="F1585" t="s">
        <v>2547</v>
      </c>
      <c r="G1585" s="45" t="s">
        <v>3471</v>
      </c>
      <c r="H1585" s="47">
        <f t="shared" si="75"/>
        <v>1584</v>
      </c>
      <c r="I1585" s="324" t="s">
        <v>41</v>
      </c>
      <c r="J1585" s="255" t="str">
        <f>IF(ISBLANK(INDEX('Policy Characteristics'!D:D,MATCH($C1585,'Policy Characteristics'!$C:$C,0))),"",INDEX('Policy Characteristics'!D:D,MATCH($C1585,'Policy Characteristics'!$C:$C,0)))</f>
        <v>Alternate Fuel Shifting</v>
      </c>
      <c r="K1585" s="254" t="str">
        <f>IF(ISBLANK(INDEX('Policy Characteristics'!E:E,MATCH($C1585,'Policy Characteristics'!$C:$C,0))),"",INDEX('Policy Characteristics'!E:E,MATCH($C1585,'Policy Characteristics'!$C:$C,0)))</f>
        <v>indst shift to alt fuel</v>
      </c>
      <c r="L1585" s="261">
        <f>IF(ISBLANK(INDEX('Policy Characteristics'!F:F,MATCH($C1585,'Policy Characteristics'!$C:$C,0))),"",INDEX('Policy Characteristics'!F:F,MATCH($C1585,'Policy Characteristics'!$C:$C,0)))</f>
        <v>0</v>
      </c>
      <c r="M1585" s="261">
        <f>IF(ISBLANK(INDEX('Policy Characteristics'!G:G,MATCH($C1585,'Policy Characteristics'!$C:$C,0))),"",INDEX('Policy Characteristics'!G:G,MATCH($C1585,'Policy Characteristics'!$C:$C,0)))</f>
        <v>1</v>
      </c>
      <c r="N1585" s="261">
        <f>IF(ISBLANK(INDEX('Policy Characteristics'!H:H,MATCH($C1585,'Policy Characteristics'!$C:$C,0))),"",INDEX('Policy Characteristics'!H:H,MATCH($C1585,'Policy Characteristics'!$C:$C,0)))</f>
        <v>0.01</v>
      </c>
      <c r="O1585" s="254" t="str">
        <f>IF(ISBLANK(INDEX('Policy Characteristics'!I:I,MATCH($C1585,'Policy Characteristics'!$C:$C,0))),"",INDEX('Policy Characteristics'!I:I,MATCH($C1585,'Policy Characteristics'!$C:$C,0)))</f>
        <v>% of fuel shifted</v>
      </c>
      <c r="P1585" s="254" t="str">
        <f>IF(ISBLANK(INDEX('Policy Characteristics'!J:J,MATCH($C1585,'Policy Characteristics'!$C:$C,0))),"",INDEX('Policy Characteristics'!J:J,MATCH($C1585,'Policy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85" s="254" t="str">
        <f>IF(ISBLANK(INDEX('Policy Characteristics'!K:K,MATCH($C1585,'Policy Characteristics'!$C:$C,0))),"",INDEX('Policy Characteristics'!K:K,MATCH($C1585,'Policy Characteristics'!$C:$C,0)))</f>
        <v>industry-ag-main.html#fuel-switching</v>
      </c>
      <c r="R1585" s="254" t="str">
        <f>IF(ISBLANK(INDEX('Policy Characteristics'!L:L,MATCH($C1585,'Policy Characteristics'!$C:$C,0))),"",INDEX('Policy Characteristics'!L:L,MATCH($C1585,'Policy Characteristics'!$C:$C,0)))</f>
        <v>industry-elec-and-hydrogen.html</v>
      </c>
    </row>
    <row r="1586" spans="1:18" s="2" customFormat="1" x14ac:dyDescent="0.25">
      <c r="A1586" s="254" t="str">
        <f>IF(ISBLANK(INDEX('Policy Characteristics'!A:A,MATCH($C1586,'Policy Characteristics'!$C:$C,0))),"",INDEX('Policy Characteristics'!A:A,MATCH($C1586,'Policy Characteristics'!$C:$C,0)))</f>
        <v>Industry</v>
      </c>
      <c r="B1586" s="262" t="str">
        <f>IF(ISBLANK(INDEX('Policy Characteristics'!B:B,MATCH($C1586,'Policy Characteristics'!$C:$C,0))),"",INDEX('Policy Characteristics'!B:B,MATCH($C1586,'Policy Characteristics'!$C:$C,0)))</f>
        <v>Alternative Fuel Shifting</v>
      </c>
      <c r="C1586" s="254" t="str">
        <f t="shared" si="76"/>
        <v>Fraction of Eligible Industrial Energy Use Shifted to Alternate Fuel</v>
      </c>
      <c r="D1586" s="6" t="s">
        <v>3028</v>
      </c>
      <c r="E1586" s="1" t="s">
        <v>3915</v>
      </c>
      <c r="F1586" t="s">
        <v>2547</v>
      </c>
      <c r="G1586" s="45" t="s">
        <v>3891</v>
      </c>
      <c r="H1586" s="47">
        <f t="shared" si="75"/>
        <v>1585</v>
      </c>
      <c r="I1586" s="324" t="s">
        <v>41</v>
      </c>
      <c r="J1586" s="255" t="str">
        <f>IF(ISBLANK(INDEX('Policy Characteristics'!D:D,MATCH($C1586,'Policy Characteristics'!$C:$C,0))),"",INDEX('Policy Characteristics'!D:D,MATCH($C1586,'Policy Characteristics'!$C:$C,0)))</f>
        <v>Alternate Fuel Shifting</v>
      </c>
      <c r="K1586" s="254" t="str">
        <f>IF(ISBLANK(INDEX('Policy Characteristics'!E:E,MATCH($C1586,'Policy Characteristics'!$C:$C,0))),"",INDEX('Policy Characteristics'!E:E,MATCH($C1586,'Policy Characteristics'!$C:$C,0)))</f>
        <v>indst shift to alt fuel</v>
      </c>
      <c r="L1586" s="261">
        <f>IF(ISBLANK(INDEX('Policy Characteristics'!F:F,MATCH($C1586,'Policy Characteristics'!$C:$C,0))),"",INDEX('Policy Characteristics'!F:F,MATCH($C1586,'Policy Characteristics'!$C:$C,0)))</f>
        <v>0</v>
      </c>
      <c r="M1586" s="261">
        <f>IF(ISBLANK(INDEX('Policy Characteristics'!G:G,MATCH($C1586,'Policy Characteristics'!$C:$C,0))),"",INDEX('Policy Characteristics'!G:G,MATCH($C1586,'Policy Characteristics'!$C:$C,0)))</f>
        <v>1</v>
      </c>
      <c r="N1586" s="261">
        <f>IF(ISBLANK(INDEX('Policy Characteristics'!H:H,MATCH($C1586,'Policy Characteristics'!$C:$C,0))),"",INDEX('Policy Characteristics'!H:H,MATCH($C1586,'Policy Characteristics'!$C:$C,0)))</f>
        <v>0.01</v>
      </c>
      <c r="O1586" s="254" t="str">
        <f>IF(ISBLANK(INDEX('Policy Characteristics'!I:I,MATCH($C1586,'Policy Characteristics'!$C:$C,0))),"",INDEX('Policy Characteristics'!I:I,MATCH($C1586,'Policy Characteristics'!$C:$C,0)))</f>
        <v>% of fuel shifted</v>
      </c>
      <c r="P1586" s="254" t="str">
        <f>IF(ISBLANK(INDEX('Policy Characteristics'!J:J,MATCH($C1586,'Policy Characteristics'!$C:$C,0))),"",INDEX('Policy Characteristics'!J:J,MATCH($C1586,'Policy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86" s="254" t="str">
        <f>IF(ISBLANK(INDEX('Policy Characteristics'!K:K,MATCH($C1586,'Policy Characteristics'!$C:$C,0))),"",INDEX('Policy Characteristics'!K:K,MATCH($C1586,'Policy Characteristics'!$C:$C,0)))</f>
        <v>industry-ag-main.html#fuel-switching</v>
      </c>
      <c r="R1586" s="254" t="str">
        <f>IF(ISBLANK(INDEX('Policy Characteristics'!L:L,MATCH($C1586,'Policy Characteristics'!$C:$C,0))),"",INDEX('Policy Characteristics'!L:L,MATCH($C1586,'Policy Characteristics'!$C:$C,0)))</f>
        <v>industry-elec-and-hydrogen.html</v>
      </c>
    </row>
    <row r="1587" spans="1:18" s="2" customFormat="1" x14ac:dyDescent="0.25">
      <c r="A1587" s="254" t="str">
        <f>IF(ISBLANK(INDEX('Policy Characteristics'!A:A,MATCH($C1587,'Policy Characteristics'!$C:$C,0))),"",INDEX('Policy Characteristics'!A:A,MATCH($C1587,'Policy Characteristics'!$C:$C,0)))</f>
        <v>Industry</v>
      </c>
      <c r="B1587" s="262" t="str">
        <f>IF(ISBLANK(INDEX('Policy Characteristics'!B:B,MATCH($C1587,'Policy Characteristics'!$C:$C,0))),"",INDEX('Policy Characteristics'!B:B,MATCH($C1587,'Policy Characteristics'!$C:$C,0)))</f>
        <v>Alternative Fuel Shifting</v>
      </c>
      <c r="C1587" s="254" t="str">
        <f t="shared" si="76"/>
        <v>Fraction of Eligible Industrial Energy Use Shifted to Alternate Fuel</v>
      </c>
      <c r="D1587" s="6" t="s">
        <v>3028</v>
      </c>
      <c r="E1587" s="1" t="s">
        <v>3916</v>
      </c>
      <c r="F1587" t="s">
        <v>2547</v>
      </c>
      <c r="G1587" s="45" t="s">
        <v>3890</v>
      </c>
      <c r="H1587" s="47">
        <f t="shared" si="75"/>
        <v>1586</v>
      </c>
      <c r="I1587" s="324" t="s">
        <v>41</v>
      </c>
      <c r="J1587" s="255" t="str">
        <f>IF(ISBLANK(INDEX('Policy Characteristics'!D:D,MATCH($C1587,'Policy Characteristics'!$C:$C,0))),"",INDEX('Policy Characteristics'!D:D,MATCH($C1587,'Policy Characteristics'!$C:$C,0)))</f>
        <v>Alternate Fuel Shifting</v>
      </c>
      <c r="K1587" s="254" t="str">
        <f>IF(ISBLANK(INDEX('Policy Characteristics'!E:E,MATCH($C1587,'Policy Characteristics'!$C:$C,0))),"",INDEX('Policy Characteristics'!E:E,MATCH($C1587,'Policy Characteristics'!$C:$C,0)))</f>
        <v>indst shift to alt fuel</v>
      </c>
      <c r="L1587" s="261">
        <f>IF(ISBLANK(INDEX('Policy Characteristics'!F:F,MATCH($C1587,'Policy Characteristics'!$C:$C,0))),"",INDEX('Policy Characteristics'!F:F,MATCH($C1587,'Policy Characteristics'!$C:$C,0)))</f>
        <v>0</v>
      </c>
      <c r="M1587" s="261">
        <f>IF(ISBLANK(INDEX('Policy Characteristics'!G:G,MATCH($C1587,'Policy Characteristics'!$C:$C,0))),"",INDEX('Policy Characteristics'!G:G,MATCH($C1587,'Policy Characteristics'!$C:$C,0)))</f>
        <v>1</v>
      </c>
      <c r="N1587" s="261">
        <f>IF(ISBLANK(INDEX('Policy Characteristics'!H:H,MATCH($C1587,'Policy Characteristics'!$C:$C,0))),"",INDEX('Policy Characteristics'!H:H,MATCH($C1587,'Policy Characteristics'!$C:$C,0)))</f>
        <v>0.01</v>
      </c>
      <c r="O1587" s="254" t="str">
        <f>IF(ISBLANK(INDEX('Policy Characteristics'!I:I,MATCH($C1587,'Policy Characteristics'!$C:$C,0))),"",INDEX('Policy Characteristics'!I:I,MATCH($C1587,'Policy Characteristics'!$C:$C,0)))</f>
        <v>% of fuel shifted</v>
      </c>
      <c r="P1587" s="254" t="str">
        <f>IF(ISBLANK(INDEX('Policy Characteristics'!J:J,MATCH($C1587,'Policy Characteristics'!$C:$C,0))),"",INDEX('Policy Characteristics'!J:J,MATCH($C1587,'Policy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87" s="254" t="str">
        <f>IF(ISBLANK(INDEX('Policy Characteristics'!K:K,MATCH($C1587,'Policy Characteristics'!$C:$C,0))),"",INDEX('Policy Characteristics'!K:K,MATCH($C1587,'Policy Characteristics'!$C:$C,0)))</f>
        <v>industry-ag-main.html#fuel-switching</v>
      </c>
      <c r="R1587" s="254" t="str">
        <f>IF(ISBLANK(INDEX('Policy Characteristics'!L:L,MATCH($C1587,'Policy Characteristics'!$C:$C,0))),"",INDEX('Policy Characteristics'!L:L,MATCH($C1587,'Policy Characteristics'!$C:$C,0)))</f>
        <v>industry-elec-and-hydrogen.html</v>
      </c>
    </row>
    <row r="1588" spans="1:18" s="2" customFormat="1" x14ac:dyDescent="0.25">
      <c r="A1588" s="254" t="str">
        <f>IF(ISBLANK(INDEX('Policy Characteristics'!A:A,MATCH($C1588,'Policy Characteristics'!$C:$C,0))),"",INDEX('Policy Characteristics'!A:A,MATCH($C1588,'Policy Characteristics'!$C:$C,0)))</f>
        <v>Industry</v>
      </c>
      <c r="B1588" s="262" t="str">
        <f>IF(ISBLANK(INDEX('Policy Characteristics'!B:B,MATCH($C1588,'Policy Characteristics'!$C:$C,0))),"",INDEX('Policy Characteristics'!B:B,MATCH($C1588,'Policy Characteristics'!$C:$C,0)))</f>
        <v>Alternative Fuel Shifting</v>
      </c>
      <c r="C1588" s="254" t="str">
        <f t="shared" si="76"/>
        <v>Fraction of Eligible Industrial Energy Use Shifted to Alternate Fuel</v>
      </c>
      <c r="D1588" s="6" t="s">
        <v>3028</v>
      </c>
      <c r="E1588" s="1" t="s">
        <v>3917</v>
      </c>
      <c r="F1588" t="s">
        <v>2547</v>
      </c>
      <c r="G1588" s="45" t="s">
        <v>3892</v>
      </c>
      <c r="H1588" s="47">
        <f t="shared" si="75"/>
        <v>1587</v>
      </c>
      <c r="I1588" s="324" t="s">
        <v>41</v>
      </c>
      <c r="J1588" s="255" t="str">
        <f>IF(ISBLANK(INDEX('Policy Characteristics'!D:D,MATCH($C1588,'Policy Characteristics'!$C:$C,0))),"",INDEX('Policy Characteristics'!D:D,MATCH($C1588,'Policy Characteristics'!$C:$C,0)))</f>
        <v>Alternate Fuel Shifting</v>
      </c>
      <c r="K1588" s="254" t="str">
        <f>IF(ISBLANK(INDEX('Policy Characteristics'!E:E,MATCH($C1588,'Policy Characteristics'!$C:$C,0))),"",INDEX('Policy Characteristics'!E:E,MATCH($C1588,'Policy Characteristics'!$C:$C,0)))</f>
        <v>indst shift to alt fuel</v>
      </c>
      <c r="L1588" s="261">
        <f>IF(ISBLANK(INDEX('Policy Characteristics'!F:F,MATCH($C1588,'Policy Characteristics'!$C:$C,0))),"",INDEX('Policy Characteristics'!F:F,MATCH($C1588,'Policy Characteristics'!$C:$C,0)))</f>
        <v>0</v>
      </c>
      <c r="M1588" s="261">
        <f>IF(ISBLANK(INDEX('Policy Characteristics'!G:G,MATCH($C1588,'Policy Characteristics'!$C:$C,0))),"",INDEX('Policy Characteristics'!G:G,MATCH($C1588,'Policy Characteristics'!$C:$C,0)))</f>
        <v>1</v>
      </c>
      <c r="N1588" s="261">
        <f>IF(ISBLANK(INDEX('Policy Characteristics'!H:H,MATCH($C1588,'Policy Characteristics'!$C:$C,0))),"",INDEX('Policy Characteristics'!H:H,MATCH($C1588,'Policy Characteristics'!$C:$C,0)))</f>
        <v>0.01</v>
      </c>
      <c r="O1588" s="254" t="str">
        <f>IF(ISBLANK(INDEX('Policy Characteristics'!I:I,MATCH($C1588,'Policy Characteristics'!$C:$C,0))),"",INDEX('Policy Characteristics'!I:I,MATCH($C1588,'Policy Characteristics'!$C:$C,0)))</f>
        <v>% of fuel shifted</v>
      </c>
      <c r="P1588" s="254" t="str">
        <f>IF(ISBLANK(INDEX('Policy Characteristics'!J:J,MATCH($C1588,'Policy Characteristics'!$C:$C,0))),"",INDEX('Policy Characteristics'!J:J,MATCH($C1588,'Policy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88" s="254" t="str">
        <f>IF(ISBLANK(INDEX('Policy Characteristics'!K:K,MATCH($C1588,'Policy Characteristics'!$C:$C,0))),"",INDEX('Policy Characteristics'!K:K,MATCH($C1588,'Policy Characteristics'!$C:$C,0)))</f>
        <v>industry-ag-main.html#fuel-switching</v>
      </c>
      <c r="R1588" s="254" t="str">
        <f>IF(ISBLANK(INDEX('Policy Characteristics'!L:L,MATCH($C1588,'Policy Characteristics'!$C:$C,0))),"",INDEX('Policy Characteristics'!L:L,MATCH($C1588,'Policy Characteristics'!$C:$C,0)))</f>
        <v>industry-elec-and-hydrogen.html</v>
      </c>
    </row>
    <row r="1589" spans="1:18" s="2" customFormat="1" x14ac:dyDescent="0.25">
      <c r="A1589" s="254" t="str">
        <f>IF(ISBLANK(INDEX('Policy Characteristics'!A:A,MATCH($C1589,'Policy Characteristics'!$C:$C,0))),"",INDEX('Policy Characteristics'!A:A,MATCH($C1589,'Policy Characteristics'!$C:$C,0)))</f>
        <v>Industry</v>
      </c>
      <c r="B1589" s="262" t="str">
        <f>IF(ISBLANK(INDEX('Policy Characteristics'!B:B,MATCH($C1589,'Policy Characteristics'!$C:$C,0))),"",INDEX('Policy Characteristics'!B:B,MATCH($C1589,'Policy Characteristics'!$C:$C,0)))</f>
        <v>Alternative Fuel Shifting</v>
      </c>
      <c r="C1589" s="254" t="str">
        <f t="shared" si="76"/>
        <v>Fraction of Eligible Industrial Energy Use Shifted to Alternate Fuel</v>
      </c>
      <c r="D1589" s="6" t="s">
        <v>3029</v>
      </c>
      <c r="E1589" s="1" t="s">
        <v>3459</v>
      </c>
      <c r="F1589" t="s">
        <v>2991</v>
      </c>
      <c r="G1589" s="45" t="s">
        <v>3465</v>
      </c>
      <c r="H1589" s="47">
        <f t="shared" si="75"/>
        <v>1588</v>
      </c>
      <c r="I1589" s="324" t="s">
        <v>41</v>
      </c>
      <c r="J1589" s="255" t="str">
        <f>IF(ISBLANK(INDEX('Policy Characteristics'!D:D,MATCH($C1589,'Policy Characteristics'!$C:$C,0))),"",INDEX('Policy Characteristics'!D:D,MATCH($C1589,'Policy Characteristics'!$C:$C,0)))</f>
        <v>Alternate Fuel Shifting</v>
      </c>
      <c r="K1589" s="254" t="str">
        <f>IF(ISBLANK(INDEX('Policy Characteristics'!E:E,MATCH($C1589,'Policy Characteristics'!$C:$C,0))),"",INDEX('Policy Characteristics'!E:E,MATCH($C1589,'Policy Characteristics'!$C:$C,0)))</f>
        <v>indst shift to alt fuel</v>
      </c>
      <c r="L1589" s="261">
        <f>IF(ISBLANK(INDEX('Policy Characteristics'!F:F,MATCH($C1589,'Policy Characteristics'!$C:$C,0))),"",INDEX('Policy Characteristics'!F:F,MATCH($C1589,'Policy Characteristics'!$C:$C,0)))</f>
        <v>0</v>
      </c>
      <c r="M1589" s="261">
        <f>IF(ISBLANK(INDEX('Policy Characteristics'!G:G,MATCH($C1589,'Policy Characteristics'!$C:$C,0))),"",INDEX('Policy Characteristics'!G:G,MATCH($C1589,'Policy Characteristics'!$C:$C,0)))</f>
        <v>1</v>
      </c>
      <c r="N1589" s="261">
        <f>IF(ISBLANK(INDEX('Policy Characteristics'!H:H,MATCH($C1589,'Policy Characteristics'!$C:$C,0))),"",INDEX('Policy Characteristics'!H:H,MATCH($C1589,'Policy Characteristics'!$C:$C,0)))</f>
        <v>0.01</v>
      </c>
      <c r="O1589" s="254" t="str">
        <f>IF(ISBLANK(INDEX('Policy Characteristics'!I:I,MATCH($C1589,'Policy Characteristics'!$C:$C,0))),"",INDEX('Policy Characteristics'!I:I,MATCH($C1589,'Policy Characteristics'!$C:$C,0)))</f>
        <v>% of fuel shifted</v>
      </c>
      <c r="P1589" s="254" t="str">
        <f>IF(ISBLANK(INDEX('Policy Characteristics'!J:J,MATCH($C1589,'Policy Characteristics'!$C:$C,0))),"",INDEX('Policy Characteristics'!J:J,MATCH($C1589,'Policy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89" s="254" t="str">
        <f>IF(ISBLANK(INDEX('Policy Characteristics'!K:K,MATCH($C1589,'Policy Characteristics'!$C:$C,0))),"",INDEX('Policy Characteristics'!K:K,MATCH($C1589,'Policy Characteristics'!$C:$C,0)))</f>
        <v>industry-ag-main.html#fuel-switching</v>
      </c>
      <c r="R1589" s="254" t="str">
        <f>IF(ISBLANK(INDEX('Policy Characteristics'!L:L,MATCH($C1589,'Policy Characteristics'!$C:$C,0))),"",INDEX('Policy Characteristics'!L:L,MATCH($C1589,'Policy Characteristics'!$C:$C,0)))</f>
        <v>industry-elec-and-hydrogen.html</v>
      </c>
    </row>
    <row r="1590" spans="1:18" s="2" customFormat="1" x14ac:dyDescent="0.25">
      <c r="A1590" s="254" t="str">
        <f>IF(ISBLANK(INDEX('Policy Characteristics'!A:A,MATCH($C1590,'Policy Characteristics'!$C:$C,0))),"",INDEX('Policy Characteristics'!A:A,MATCH($C1590,'Policy Characteristics'!$C:$C,0)))</f>
        <v>Industry</v>
      </c>
      <c r="B1590" s="262" t="str">
        <f>IF(ISBLANK(INDEX('Policy Characteristics'!B:B,MATCH($C1590,'Policy Characteristics'!$C:$C,0))),"",INDEX('Policy Characteristics'!B:B,MATCH($C1590,'Policy Characteristics'!$C:$C,0)))</f>
        <v>Alternative Fuel Shifting</v>
      </c>
      <c r="C1590" s="254" t="str">
        <f t="shared" si="76"/>
        <v>Fraction of Eligible Industrial Energy Use Shifted to Alternate Fuel</v>
      </c>
      <c r="D1590" s="6" t="s">
        <v>3029</v>
      </c>
      <c r="E1590" s="1" t="s">
        <v>3460</v>
      </c>
      <c r="F1590" t="s">
        <v>2991</v>
      </c>
      <c r="G1590" s="45" t="s">
        <v>3466</v>
      </c>
      <c r="H1590" s="47">
        <f t="shared" si="75"/>
        <v>1589</v>
      </c>
      <c r="I1590" s="324" t="s">
        <v>41</v>
      </c>
      <c r="J1590" s="255" t="str">
        <f>IF(ISBLANK(INDEX('Policy Characteristics'!D:D,MATCH($C1590,'Policy Characteristics'!$C:$C,0))),"",INDEX('Policy Characteristics'!D:D,MATCH($C1590,'Policy Characteristics'!$C:$C,0)))</f>
        <v>Alternate Fuel Shifting</v>
      </c>
      <c r="K1590" s="254" t="str">
        <f>IF(ISBLANK(INDEX('Policy Characteristics'!E:E,MATCH($C1590,'Policy Characteristics'!$C:$C,0))),"",INDEX('Policy Characteristics'!E:E,MATCH($C1590,'Policy Characteristics'!$C:$C,0)))</f>
        <v>indst shift to alt fuel</v>
      </c>
      <c r="L1590" s="261">
        <f>IF(ISBLANK(INDEX('Policy Characteristics'!F:F,MATCH($C1590,'Policy Characteristics'!$C:$C,0))),"",INDEX('Policy Characteristics'!F:F,MATCH($C1590,'Policy Characteristics'!$C:$C,0)))</f>
        <v>0</v>
      </c>
      <c r="M1590" s="261">
        <f>IF(ISBLANK(INDEX('Policy Characteristics'!G:G,MATCH($C1590,'Policy Characteristics'!$C:$C,0))),"",INDEX('Policy Characteristics'!G:G,MATCH($C1590,'Policy Characteristics'!$C:$C,0)))</f>
        <v>1</v>
      </c>
      <c r="N1590" s="261">
        <f>IF(ISBLANK(INDEX('Policy Characteristics'!H:H,MATCH($C1590,'Policy Characteristics'!$C:$C,0))),"",INDEX('Policy Characteristics'!H:H,MATCH($C1590,'Policy Characteristics'!$C:$C,0)))</f>
        <v>0.01</v>
      </c>
      <c r="O1590" s="254" t="str">
        <f>IF(ISBLANK(INDEX('Policy Characteristics'!I:I,MATCH($C1590,'Policy Characteristics'!$C:$C,0))),"",INDEX('Policy Characteristics'!I:I,MATCH($C1590,'Policy Characteristics'!$C:$C,0)))</f>
        <v>% of fuel shifted</v>
      </c>
      <c r="P1590" s="254" t="str">
        <f>IF(ISBLANK(INDEX('Policy Characteristics'!J:J,MATCH($C1590,'Policy Characteristics'!$C:$C,0))),"",INDEX('Policy Characteristics'!J:J,MATCH($C1590,'Policy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90" s="254" t="str">
        <f>IF(ISBLANK(INDEX('Policy Characteristics'!K:K,MATCH($C1590,'Policy Characteristics'!$C:$C,0))),"",INDEX('Policy Characteristics'!K:K,MATCH($C1590,'Policy Characteristics'!$C:$C,0)))</f>
        <v>industry-ag-main.html#fuel-switching</v>
      </c>
      <c r="R1590" s="254" t="str">
        <f>IF(ISBLANK(INDEX('Policy Characteristics'!L:L,MATCH($C1590,'Policy Characteristics'!$C:$C,0))),"",INDEX('Policy Characteristics'!L:L,MATCH($C1590,'Policy Characteristics'!$C:$C,0)))</f>
        <v>industry-elec-and-hydrogen.html</v>
      </c>
    </row>
    <row r="1591" spans="1:18" s="2" customFormat="1" x14ac:dyDescent="0.25">
      <c r="A1591" s="254" t="str">
        <f>IF(ISBLANK(INDEX('Policy Characteristics'!A:A,MATCH($C1591,'Policy Characteristics'!$C:$C,0))),"",INDEX('Policy Characteristics'!A:A,MATCH($C1591,'Policy Characteristics'!$C:$C,0)))</f>
        <v>Industry</v>
      </c>
      <c r="B1591" s="262" t="str">
        <f>IF(ISBLANK(INDEX('Policy Characteristics'!B:B,MATCH($C1591,'Policy Characteristics'!$C:$C,0))),"",INDEX('Policy Characteristics'!B:B,MATCH($C1591,'Policy Characteristics'!$C:$C,0)))</f>
        <v>Alternative Fuel Shifting</v>
      </c>
      <c r="C1591" s="254" t="str">
        <f t="shared" si="76"/>
        <v>Fraction of Eligible Industrial Energy Use Shifted to Alternate Fuel</v>
      </c>
      <c r="D1591" s="6" t="s">
        <v>3029</v>
      </c>
      <c r="E1591" s="1" t="s">
        <v>3461</v>
      </c>
      <c r="F1591" t="s">
        <v>2991</v>
      </c>
      <c r="G1591" s="45" t="s">
        <v>3467</v>
      </c>
      <c r="H1591" s="47">
        <f t="shared" si="75"/>
        <v>1590</v>
      </c>
      <c r="I1591" s="324" t="s">
        <v>41</v>
      </c>
      <c r="J1591" s="255" t="str">
        <f>IF(ISBLANK(INDEX('Policy Characteristics'!D:D,MATCH($C1591,'Policy Characteristics'!$C:$C,0))),"",INDEX('Policy Characteristics'!D:D,MATCH($C1591,'Policy Characteristics'!$C:$C,0)))</f>
        <v>Alternate Fuel Shifting</v>
      </c>
      <c r="K1591" s="254" t="str">
        <f>IF(ISBLANK(INDEX('Policy Characteristics'!E:E,MATCH($C1591,'Policy Characteristics'!$C:$C,0))),"",INDEX('Policy Characteristics'!E:E,MATCH($C1591,'Policy Characteristics'!$C:$C,0)))</f>
        <v>indst shift to alt fuel</v>
      </c>
      <c r="L1591" s="261">
        <f>IF(ISBLANK(INDEX('Policy Characteristics'!F:F,MATCH($C1591,'Policy Characteristics'!$C:$C,0))),"",INDEX('Policy Characteristics'!F:F,MATCH($C1591,'Policy Characteristics'!$C:$C,0)))</f>
        <v>0</v>
      </c>
      <c r="M1591" s="261">
        <f>IF(ISBLANK(INDEX('Policy Characteristics'!G:G,MATCH($C1591,'Policy Characteristics'!$C:$C,0))),"",INDEX('Policy Characteristics'!G:G,MATCH($C1591,'Policy Characteristics'!$C:$C,0)))</f>
        <v>1</v>
      </c>
      <c r="N1591" s="261">
        <f>IF(ISBLANK(INDEX('Policy Characteristics'!H:H,MATCH($C1591,'Policy Characteristics'!$C:$C,0))),"",INDEX('Policy Characteristics'!H:H,MATCH($C1591,'Policy Characteristics'!$C:$C,0)))</f>
        <v>0.01</v>
      </c>
      <c r="O1591" s="254" t="str">
        <f>IF(ISBLANK(INDEX('Policy Characteristics'!I:I,MATCH($C1591,'Policy Characteristics'!$C:$C,0))),"",INDEX('Policy Characteristics'!I:I,MATCH($C1591,'Policy Characteristics'!$C:$C,0)))</f>
        <v>% of fuel shifted</v>
      </c>
      <c r="P1591" s="254" t="str">
        <f>IF(ISBLANK(INDEX('Policy Characteristics'!J:J,MATCH($C1591,'Policy Characteristics'!$C:$C,0))),"",INDEX('Policy Characteristics'!J:J,MATCH($C1591,'Policy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91" s="254" t="str">
        <f>IF(ISBLANK(INDEX('Policy Characteristics'!K:K,MATCH($C1591,'Policy Characteristics'!$C:$C,0))),"",INDEX('Policy Characteristics'!K:K,MATCH($C1591,'Policy Characteristics'!$C:$C,0)))</f>
        <v>industry-ag-main.html#fuel-switching</v>
      </c>
      <c r="R1591" s="254" t="str">
        <f>IF(ISBLANK(INDEX('Policy Characteristics'!L:L,MATCH($C1591,'Policy Characteristics'!$C:$C,0))),"",INDEX('Policy Characteristics'!L:L,MATCH($C1591,'Policy Characteristics'!$C:$C,0)))</f>
        <v>industry-elec-and-hydrogen.html</v>
      </c>
    </row>
    <row r="1592" spans="1:18" s="2" customFormat="1" x14ac:dyDescent="0.25">
      <c r="A1592" s="254" t="str">
        <f>IF(ISBLANK(INDEX('Policy Characteristics'!A:A,MATCH($C1592,'Policy Characteristics'!$C:$C,0))),"",INDEX('Policy Characteristics'!A:A,MATCH($C1592,'Policy Characteristics'!$C:$C,0)))</f>
        <v>Industry</v>
      </c>
      <c r="B1592" s="262" t="str">
        <f>IF(ISBLANK(INDEX('Policy Characteristics'!B:B,MATCH($C1592,'Policy Characteristics'!$C:$C,0))),"",INDEX('Policy Characteristics'!B:B,MATCH($C1592,'Policy Characteristics'!$C:$C,0)))</f>
        <v>Alternative Fuel Shifting</v>
      </c>
      <c r="C1592" s="254" t="str">
        <f t="shared" si="76"/>
        <v>Fraction of Eligible Industrial Energy Use Shifted to Alternate Fuel</v>
      </c>
      <c r="D1592" s="6" t="s">
        <v>3029</v>
      </c>
      <c r="E1592" s="1" t="s">
        <v>3462</v>
      </c>
      <c r="F1592" t="s">
        <v>2991</v>
      </c>
      <c r="G1592" s="45" t="s">
        <v>3468</v>
      </c>
      <c r="H1592" s="47">
        <f t="shared" si="75"/>
        <v>1591</v>
      </c>
      <c r="I1592" s="324" t="s">
        <v>40</v>
      </c>
      <c r="J1592" s="255" t="str">
        <f>IF(ISBLANK(INDEX('Policy Characteristics'!D:D,MATCH($C1592,'Policy Characteristics'!$C:$C,0))),"",INDEX('Policy Characteristics'!D:D,MATCH($C1592,'Policy Characteristics'!$C:$C,0)))</f>
        <v>Alternate Fuel Shifting</v>
      </c>
      <c r="K1592" s="254" t="str">
        <f>IF(ISBLANK(INDEX('Policy Characteristics'!E:E,MATCH($C1592,'Policy Characteristics'!$C:$C,0))),"",INDEX('Policy Characteristics'!E:E,MATCH($C1592,'Policy Characteristics'!$C:$C,0)))</f>
        <v>indst shift to alt fuel</v>
      </c>
      <c r="L1592" s="261">
        <f>IF(ISBLANK(INDEX('Policy Characteristics'!F:F,MATCH($C1592,'Policy Characteristics'!$C:$C,0))),"",INDEX('Policy Characteristics'!F:F,MATCH($C1592,'Policy Characteristics'!$C:$C,0)))</f>
        <v>0</v>
      </c>
      <c r="M1592" s="261">
        <f>IF(ISBLANK(INDEX('Policy Characteristics'!G:G,MATCH($C1592,'Policy Characteristics'!$C:$C,0))),"",INDEX('Policy Characteristics'!G:G,MATCH($C1592,'Policy Characteristics'!$C:$C,0)))</f>
        <v>1</v>
      </c>
      <c r="N1592" s="261">
        <f>IF(ISBLANK(INDEX('Policy Characteristics'!H:H,MATCH($C1592,'Policy Characteristics'!$C:$C,0))),"",INDEX('Policy Characteristics'!H:H,MATCH($C1592,'Policy Characteristics'!$C:$C,0)))</f>
        <v>0.01</v>
      </c>
      <c r="O1592" s="254" t="str">
        <f>IF(ISBLANK(INDEX('Policy Characteristics'!I:I,MATCH($C1592,'Policy Characteristics'!$C:$C,0))),"",INDEX('Policy Characteristics'!I:I,MATCH($C1592,'Policy Characteristics'!$C:$C,0)))</f>
        <v>% of fuel shifted</v>
      </c>
      <c r="P1592" s="254" t="str">
        <f>IF(ISBLANK(INDEX('Policy Characteristics'!J:J,MATCH($C1592,'Policy Characteristics'!$C:$C,0))),"",INDEX('Policy Characteristics'!J:J,MATCH($C1592,'Policy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92" s="254" t="str">
        <f>IF(ISBLANK(INDEX('Policy Characteristics'!K:K,MATCH($C1592,'Policy Characteristics'!$C:$C,0))),"",INDEX('Policy Characteristics'!K:K,MATCH($C1592,'Policy Characteristics'!$C:$C,0)))</f>
        <v>industry-ag-main.html#fuel-switching</v>
      </c>
      <c r="R1592" s="254" t="str">
        <f>IF(ISBLANK(INDEX('Policy Characteristics'!L:L,MATCH($C1592,'Policy Characteristics'!$C:$C,0))),"",INDEX('Policy Characteristics'!L:L,MATCH($C1592,'Policy Characteristics'!$C:$C,0)))</f>
        <v>industry-elec-and-hydrogen.html</v>
      </c>
    </row>
    <row r="1593" spans="1:18" s="2" customFormat="1" x14ac:dyDescent="0.25">
      <c r="A1593" s="254" t="str">
        <f>IF(ISBLANK(INDEX('Policy Characteristics'!A:A,MATCH($C1593,'Policy Characteristics'!$C:$C,0))),"",INDEX('Policy Characteristics'!A:A,MATCH($C1593,'Policy Characteristics'!$C:$C,0)))</f>
        <v>Industry</v>
      </c>
      <c r="B1593" s="262" t="str">
        <f>IF(ISBLANK(INDEX('Policy Characteristics'!B:B,MATCH($C1593,'Policy Characteristics'!$C:$C,0))),"",INDEX('Policy Characteristics'!B:B,MATCH($C1593,'Policy Characteristics'!$C:$C,0)))</f>
        <v>Alternative Fuel Shifting</v>
      </c>
      <c r="C1593" s="254" t="str">
        <f t="shared" si="76"/>
        <v>Fraction of Eligible Industrial Energy Use Shifted to Alternate Fuel</v>
      </c>
      <c r="D1593" s="6" t="s">
        <v>3029</v>
      </c>
      <c r="E1593" s="1" t="s">
        <v>3463</v>
      </c>
      <c r="F1593" t="s">
        <v>2991</v>
      </c>
      <c r="G1593" s="45" t="s">
        <v>3469</v>
      </c>
      <c r="H1593" s="47">
        <f t="shared" si="75"/>
        <v>1592</v>
      </c>
      <c r="I1593" s="324" t="s">
        <v>41</v>
      </c>
      <c r="J1593" s="255" t="str">
        <f>IF(ISBLANK(INDEX('Policy Characteristics'!D:D,MATCH($C1593,'Policy Characteristics'!$C:$C,0))),"",INDEX('Policy Characteristics'!D:D,MATCH($C1593,'Policy Characteristics'!$C:$C,0)))</f>
        <v>Alternate Fuel Shifting</v>
      </c>
      <c r="K1593" s="254" t="str">
        <f>IF(ISBLANK(INDEX('Policy Characteristics'!E:E,MATCH($C1593,'Policy Characteristics'!$C:$C,0))),"",INDEX('Policy Characteristics'!E:E,MATCH($C1593,'Policy Characteristics'!$C:$C,0)))</f>
        <v>indst shift to alt fuel</v>
      </c>
      <c r="L1593" s="261">
        <f>IF(ISBLANK(INDEX('Policy Characteristics'!F:F,MATCH($C1593,'Policy Characteristics'!$C:$C,0))),"",INDEX('Policy Characteristics'!F:F,MATCH($C1593,'Policy Characteristics'!$C:$C,0)))</f>
        <v>0</v>
      </c>
      <c r="M1593" s="261">
        <f>IF(ISBLANK(INDEX('Policy Characteristics'!G:G,MATCH($C1593,'Policy Characteristics'!$C:$C,0))),"",INDEX('Policy Characteristics'!G:G,MATCH($C1593,'Policy Characteristics'!$C:$C,0)))</f>
        <v>1</v>
      </c>
      <c r="N1593" s="261">
        <f>IF(ISBLANK(INDEX('Policy Characteristics'!H:H,MATCH($C1593,'Policy Characteristics'!$C:$C,0))),"",INDEX('Policy Characteristics'!H:H,MATCH($C1593,'Policy Characteristics'!$C:$C,0)))</f>
        <v>0.01</v>
      </c>
      <c r="O1593" s="254" t="str">
        <f>IF(ISBLANK(INDEX('Policy Characteristics'!I:I,MATCH($C1593,'Policy Characteristics'!$C:$C,0))),"",INDEX('Policy Characteristics'!I:I,MATCH($C1593,'Policy Characteristics'!$C:$C,0)))</f>
        <v>% of fuel shifted</v>
      </c>
      <c r="P1593" s="254" t="str">
        <f>IF(ISBLANK(INDEX('Policy Characteristics'!J:J,MATCH($C1593,'Policy Characteristics'!$C:$C,0))),"",INDEX('Policy Characteristics'!J:J,MATCH($C1593,'Policy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93" s="254" t="str">
        <f>IF(ISBLANK(INDEX('Policy Characteristics'!K:K,MATCH($C1593,'Policy Characteristics'!$C:$C,0))),"",INDEX('Policy Characteristics'!K:K,MATCH($C1593,'Policy Characteristics'!$C:$C,0)))</f>
        <v>industry-ag-main.html#fuel-switching</v>
      </c>
      <c r="R1593" s="254" t="str">
        <f>IF(ISBLANK(INDEX('Policy Characteristics'!L:L,MATCH($C1593,'Policy Characteristics'!$C:$C,0))),"",INDEX('Policy Characteristics'!L:L,MATCH($C1593,'Policy Characteristics'!$C:$C,0)))</f>
        <v>industry-elec-and-hydrogen.html</v>
      </c>
    </row>
    <row r="1594" spans="1:18" s="2" customFormat="1" x14ac:dyDescent="0.25">
      <c r="A1594" s="254" t="str">
        <f>IF(ISBLANK(INDEX('Policy Characteristics'!A:A,MATCH($C1594,'Policy Characteristics'!$C:$C,0))),"",INDEX('Policy Characteristics'!A:A,MATCH($C1594,'Policy Characteristics'!$C:$C,0)))</f>
        <v>Industry</v>
      </c>
      <c r="B1594" s="262" t="str">
        <f>IF(ISBLANK(INDEX('Policy Characteristics'!B:B,MATCH($C1594,'Policy Characteristics'!$C:$C,0))),"",INDEX('Policy Characteristics'!B:B,MATCH($C1594,'Policy Characteristics'!$C:$C,0)))</f>
        <v>Alternative Fuel Shifting</v>
      </c>
      <c r="C1594" s="254" t="str">
        <f t="shared" si="76"/>
        <v>Fraction of Eligible Industrial Energy Use Shifted to Alternate Fuel</v>
      </c>
      <c r="D1594" s="6" t="s">
        <v>3029</v>
      </c>
      <c r="E1594" s="1" t="s">
        <v>3464</v>
      </c>
      <c r="F1594" t="s">
        <v>2991</v>
      </c>
      <c r="G1594" s="45" t="s">
        <v>3470</v>
      </c>
      <c r="H1594" s="47">
        <f t="shared" si="75"/>
        <v>1593</v>
      </c>
      <c r="I1594" s="324" t="s">
        <v>41</v>
      </c>
      <c r="J1594" s="255" t="str">
        <f>IF(ISBLANK(INDEX('Policy Characteristics'!D:D,MATCH($C1594,'Policy Characteristics'!$C:$C,0))),"",INDEX('Policy Characteristics'!D:D,MATCH($C1594,'Policy Characteristics'!$C:$C,0)))</f>
        <v>Alternate Fuel Shifting</v>
      </c>
      <c r="K1594" s="254" t="str">
        <f>IF(ISBLANK(INDEX('Policy Characteristics'!E:E,MATCH($C1594,'Policy Characteristics'!$C:$C,0))),"",INDEX('Policy Characteristics'!E:E,MATCH($C1594,'Policy Characteristics'!$C:$C,0)))</f>
        <v>indst shift to alt fuel</v>
      </c>
      <c r="L1594" s="261">
        <f>IF(ISBLANK(INDEX('Policy Characteristics'!F:F,MATCH($C1594,'Policy Characteristics'!$C:$C,0))),"",INDEX('Policy Characteristics'!F:F,MATCH($C1594,'Policy Characteristics'!$C:$C,0)))</f>
        <v>0</v>
      </c>
      <c r="M1594" s="261">
        <f>IF(ISBLANK(INDEX('Policy Characteristics'!G:G,MATCH($C1594,'Policy Characteristics'!$C:$C,0))),"",INDEX('Policy Characteristics'!G:G,MATCH($C1594,'Policy Characteristics'!$C:$C,0)))</f>
        <v>1</v>
      </c>
      <c r="N1594" s="261">
        <f>IF(ISBLANK(INDEX('Policy Characteristics'!H:H,MATCH($C1594,'Policy Characteristics'!$C:$C,0))),"",INDEX('Policy Characteristics'!H:H,MATCH($C1594,'Policy Characteristics'!$C:$C,0)))</f>
        <v>0.01</v>
      </c>
      <c r="O1594" s="254" t="str">
        <f>IF(ISBLANK(INDEX('Policy Characteristics'!I:I,MATCH($C1594,'Policy Characteristics'!$C:$C,0))),"",INDEX('Policy Characteristics'!I:I,MATCH($C1594,'Policy Characteristics'!$C:$C,0)))</f>
        <v>% of fuel shifted</v>
      </c>
      <c r="P1594" s="254" t="str">
        <f>IF(ISBLANK(INDEX('Policy Characteristics'!J:J,MATCH($C1594,'Policy Characteristics'!$C:$C,0))),"",INDEX('Policy Characteristics'!J:J,MATCH($C1594,'Policy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94" s="254" t="str">
        <f>IF(ISBLANK(INDEX('Policy Characteristics'!K:K,MATCH($C1594,'Policy Characteristics'!$C:$C,0))),"",INDEX('Policy Characteristics'!K:K,MATCH($C1594,'Policy Characteristics'!$C:$C,0)))</f>
        <v>industry-ag-main.html#fuel-switching</v>
      </c>
      <c r="R1594" s="254" t="str">
        <f>IF(ISBLANK(INDEX('Policy Characteristics'!L:L,MATCH($C1594,'Policy Characteristics'!$C:$C,0))),"",INDEX('Policy Characteristics'!L:L,MATCH($C1594,'Policy Characteristics'!$C:$C,0)))</f>
        <v>industry-elec-and-hydrogen.html</v>
      </c>
    </row>
    <row r="1595" spans="1:18" s="2" customFormat="1" x14ac:dyDescent="0.25">
      <c r="A1595" s="254" t="str">
        <f>IF(ISBLANK(INDEX('Policy Characteristics'!A:A,MATCH($C1595,'Policy Characteristics'!$C:$C,0))),"",INDEX('Policy Characteristics'!A:A,MATCH($C1595,'Policy Characteristics'!$C:$C,0)))</f>
        <v>Industry</v>
      </c>
      <c r="B1595" s="262" t="str">
        <f>IF(ISBLANK(INDEX('Policy Characteristics'!B:B,MATCH($C1595,'Policy Characteristics'!$C:$C,0))),"",INDEX('Policy Characteristics'!B:B,MATCH($C1595,'Policy Characteristics'!$C:$C,0)))</f>
        <v>Alternative Fuel Shifting</v>
      </c>
      <c r="C1595" s="254" t="str">
        <f t="shared" si="76"/>
        <v>Fraction of Eligible Industrial Energy Use Shifted to Alternate Fuel</v>
      </c>
      <c r="D1595" s="6" t="s">
        <v>3029</v>
      </c>
      <c r="E1595" s="1" t="s">
        <v>3570</v>
      </c>
      <c r="F1595" t="s">
        <v>2991</v>
      </c>
      <c r="G1595" s="45" t="s">
        <v>3471</v>
      </c>
      <c r="H1595" s="47">
        <f t="shared" si="75"/>
        <v>1594</v>
      </c>
      <c r="I1595" s="324" t="s">
        <v>41</v>
      </c>
      <c r="J1595" s="255" t="str">
        <f>IF(ISBLANK(INDEX('Policy Characteristics'!D:D,MATCH($C1595,'Policy Characteristics'!$C:$C,0))),"",INDEX('Policy Characteristics'!D:D,MATCH($C1595,'Policy Characteristics'!$C:$C,0)))</f>
        <v>Alternate Fuel Shifting</v>
      </c>
      <c r="K1595" s="254" t="str">
        <f>IF(ISBLANK(INDEX('Policy Characteristics'!E:E,MATCH($C1595,'Policy Characteristics'!$C:$C,0))),"",INDEX('Policy Characteristics'!E:E,MATCH($C1595,'Policy Characteristics'!$C:$C,0)))</f>
        <v>indst shift to alt fuel</v>
      </c>
      <c r="L1595" s="261">
        <f>IF(ISBLANK(INDEX('Policy Characteristics'!F:F,MATCH($C1595,'Policy Characteristics'!$C:$C,0))),"",INDEX('Policy Characteristics'!F:F,MATCH($C1595,'Policy Characteristics'!$C:$C,0)))</f>
        <v>0</v>
      </c>
      <c r="M1595" s="261">
        <f>IF(ISBLANK(INDEX('Policy Characteristics'!G:G,MATCH($C1595,'Policy Characteristics'!$C:$C,0))),"",INDEX('Policy Characteristics'!G:G,MATCH($C1595,'Policy Characteristics'!$C:$C,0)))</f>
        <v>1</v>
      </c>
      <c r="N1595" s="261">
        <f>IF(ISBLANK(INDEX('Policy Characteristics'!H:H,MATCH($C1595,'Policy Characteristics'!$C:$C,0))),"",INDEX('Policy Characteristics'!H:H,MATCH($C1595,'Policy Characteristics'!$C:$C,0)))</f>
        <v>0.01</v>
      </c>
      <c r="O1595" s="254" t="str">
        <f>IF(ISBLANK(INDEX('Policy Characteristics'!I:I,MATCH($C1595,'Policy Characteristics'!$C:$C,0))),"",INDEX('Policy Characteristics'!I:I,MATCH($C1595,'Policy Characteristics'!$C:$C,0)))</f>
        <v>% of fuel shifted</v>
      </c>
      <c r="P1595" s="254" t="str">
        <f>IF(ISBLANK(INDEX('Policy Characteristics'!J:J,MATCH($C1595,'Policy Characteristics'!$C:$C,0))),"",INDEX('Policy Characteristics'!J:J,MATCH($C1595,'Policy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95" s="254" t="str">
        <f>IF(ISBLANK(INDEX('Policy Characteristics'!K:K,MATCH($C1595,'Policy Characteristics'!$C:$C,0))),"",INDEX('Policy Characteristics'!K:K,MATCH($C1595,'Policy Characteristics'!$C:$C,0)))</f>
        <v>industry-ag-main.html#fuel-switching</v>
      </c>
      <c r="R1595" s="254" t="str">
        <f>IF(ISBLANK(INDEX('Policy Characteristics'!L:L,MATCH($C1595,'Policy Characteristics'!$C:$C,0))),"",INDEX('Policy Characteristics'!L:L,MATCH($C1595,'Policy Characteristics'!$C:$C,0)))</f>
        <v>industry-elec-and-hydrogen.html</v>
      </c>
    </row>
    <row r="1596" spans="1:18" s="2" customFormat="1" x14ac:dyDescent="0.25">
      <c r="A1596" s="254" t="str">
        <f>IF(ISBLANK(INDEX('Policy Characteristics'!A:A,MATCH($C1596,'Policy Characteristics'!$C:$C,0))),"",INDEX('Policy Characteristics'!A:A,MATCH($C1596,'Policy Characteristics'!$C:$C,0)))</f>
        <v>Industry</v>
      </c>
      <c r="B1596" s="262" t="str">
        <f>IF(ISBLANK(INDEX('Policy Characteristics'!B:B,MATCH($C1596,'Policy Characteristics'!$C:$C,0))),"",INDEX('Policy Characteristics'!B:B,MATCH($C1596,'Policy Characteristics'!$C:$C,0)))</f>
        <v>Alternative Fuel Shifting</v>
      </c>
      <c r="C1596" s="254" t="str">
        <f t="shared" si="76"/>
        <v>Fraction of Eligible Industrial Energy Use Shifted to Alternate Fuel</v>
      </c>
      <c r="D1596" s="6" t="s">
        <v>3029</v>
      </c>
      <c r="E1596" s="1" t="s">
        <v>3915</v>
      </c>
      <c r="F1596" t="s">
        <v>2991</v>
      </c>
      <c r="G1596" s="45" t="s">
        <v>3891</v>
      </c>
      <c r="H1596" s="47">
        <f t="shared" si="75"/>
        <v>1595</v>
      </c>
      <c r="I1596" s="324" t="s">
        <v>41</v>
      </c>
      <c r="J1596" s="255" t="str">
        <f>IF(ISBLANK(INDEX('Policy Characteristics'!D:D,MATCH($C1596,'Policy Characteristics'!$C:$C,0))),"",INDEX('Policy Characteristics'!D:D,MATCH($C1596,'Policy Characteristics'!$C:$C,0)))</f>
        <v>Alternate Fuel Shifting</v>
      </c>
      <c r="K1596" s="254" t="str">
        <f>IF(ISBLANK(INDEX('Policy Characteristics'!E:E,MATCH($C1596,'Policy Characteristics'!$C:$C,0))),"",INDEX('Policy Characteristics'!E:E,MATCH($C1596,'Policy Characteristics'!$C:$C,0)))</f>
        <v>indst shift to alt fuel</v>
      </c>
      <c r="L1596" s="261">
        <f>IF(ISBLANK(INDEX('Policy Characteristics'!F:F,MATCH($C1596,'Policy Characteristics'!$C:$C,0))),"",INDEX('Policy Characteristics'!F:F,MATCH($C1596,'Policy Characteristics'!$C:$C,0)))</f>
        <v>0</v>
      </c>
      <c r="M1596" s="261">
        <f>IF(ISBLANK(INDEX('Policy Characteristics'!G:G,MATCH($C1596,'Policy Characteristics'!$C:$C,0))),"",INDEX('Policy Characteristics'!G:G,MATCH($C1596,'Policy Characteristics'!$C:$C,0)))</f>
        <v>1</v>
      </c>
      <c r="N1596" s="261">
        <f>IF(ISBLANK(INDEX('Policy Characteristics'!H:H,MATCH($C1596,'Policy Characteristics'!$C:$C,0))),"",INDEX('Policy Characteristics'!H:H,MATCH($C1596,'Policy Characteristics'!$C:$C,0)))</f>
        <v>0.01</v>
      </c>
      <c r="O1596" s="254" t="str">
        <f>IF(ISBLANK(INDEX('Policy Characteristics'!I:I,MATCH($C1596,'Policy Characteristics'!$C:$C,0))),"",INDEX('Policy Characteristics'!I:I,MATCH($C1596,'Policy Characteristics'!$C:$C,0)))</f>
        <v>% of fuel shifted</v>
      </c>
      <c r="P1596" s="254" t="str">
        <f>IF(ISBLANK(INDEX('Policy Characteristics'!J:J,MATCH($C1596,'Policy Characteristics'!$C:$C,0))),"",INDEX('Policy Characteristics'!J:J,MATCH($C1596,'Policy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96" s="254" t="str">
        <f>IF(ISBLANK(INDEX('Policy Characteristics'!K:K,MATCH($C1596,'Policy Characteristics'!$C:$C,0))),"",INDEX('Policy Characteristics'!K:K,MATCH($C1596,'Policy Characteristics'!$C:$C,0)))</f>
        <v>industry-ag-main.html#fuel-switching</v>
      </c>
      <c r="R1596" s="254" t="str">
        <f>IF(ISBLANK(INDEX('Policy Characteristics'!L:L,MATCH($C1596,'Policy Characteristics'!$C:$C,0))),"",INDEX('Policy Characteristics'!L:L,MATCH($C1596,'Policy Characteristics'!$C:$C,0)))</f>
        <v>industry-elec-and-hydrogen.html</v>
      </c>
    </row>
    <row r="1597" spans="1:18" s="2" customFormat="1" x14ac:dyDescent="0.25">
      <c r="A1597" s="254" t="str">
        <f>IF(ISBLANK(INDEX('Policy Characteristics'!A:A,MATCH($C1597,'Policy Characteristics'!$C:$C,0))),"",INDEX('Policy Characteristics'!A:A,MATCH($C1597,'Policy Characteristics'!$C:$C,0)))</f>
        <v>Industry</v>
      </c>
      <c r="B1597" s="262" t="str">
        <f>IF(ISBLANK(INDEX('Policy Characteristics'!B:B,MATCH($C1597,'Policy Characteristics'!$C:$C,0))),"",INDEX('Policy Characteristics'!B:B,MATCH($C1597,'Policy Characteristics'!$C:$C,0)))</f>
        <v>Alternative Fuel Shifting</v>
      </c>
      <c r="C1597" s="254" t="str">
        <f t="shared" si="76"/>
        <v>Fraction of Eligible Industrial Energy Use Shifted to Alternate Fuel</v>
      </c>
      <c r="D1597" s="6" t="s">
        <v>3029</v>
      </c>
      <c r="E1597" s="1" t="s">
        <v>3916</v>
      </c>
      <c r="F1597" t="s">
        <v>2991</v>
      </c>
      <c r="G1597" s="45" t="s">
        <v>3890</v>
      </c>
      <c r="H1597" s="47">
        <f t="shared" si="75"/>
        <v>1596</v>
      </c>
      <c r="I1597" s="324" t="s">
        <v>41</v>
      </c>
      <c r="J1597" s="255" t="str">
        <f>IF(ISBLANK(INDEX('Policy Characteristics'!D:D,MATCH($C1597,'Policy Characteristics'!$C:$C,0))),"",INDEX('Policy Characteristics'!D:D,MATCH($C1597,'Policy Characteristics'!$C:$C,0)))</f>
        <v>Alternate Fuel Shifting</v>
      </c>
      <c r="K1597" s="254" t="str">
        <f>IF(ISBLANK(INDEX('Policy Characteristics'!E:E,MATCH($C1597,'Policy Characteristics'!$C:$C,0))),"",INDEX('Policy Characteristics'!E:E,MATCH($C1597,'Policy Characteristics'!$C:$C,0)))</f>
        <v>indst shift to alt fuel</v>
      </c>
      <c r="L1597" s="261">
        <f>IF(ISBLANK(INDEX('Policy Characteristics'!F:F,MATCH($C1597,'Policy Characteristics'!$C:$C,0))),"",INDEX('Policy Characteristics'!F:F,MATCH($C1597,'Policy Characteristics'!$C:$C,0)))</f>
        <v>0</v>
      </c>
      <c r="M1597" s="261">
        <f>IF(ISBLANK(INDEX('Policy Characteristics'!G:G,MATCH($C1597,'Policy Characteristics'!$C:$C,0))),"",INDEX('Policy Characteristics'!G:G,MATCH($C1597,'Policy Characteristics'!$C:$C,0)))</f>
        <v>1</v>
      </c>
      <c r="N1597" s="261">
        <f>IF(ISBLANK(INDEX('Policy Characteristics'!H:H,MATCH($C1597,'Policy Characteristics'!$C:$C,0))),"",INDEX('Policy Characteristics'!H:H,MATCH($C1597,'Policy Characteristics'!$C:$C,0)))</f>
        <v>0.01</v>
      </c>
      <c r="O1597" s="254" t="str">
        <f>IF(ISBLANK(INDEX('Policy Characteristics'!I:I,MATCH($C1597,'Policy Characteristics'!$C:$C,0))),"",INDEX('Policy Characteristics'!I:I,MATCH($C1597,'Policy Characteristics'!$C:$C,0)))</f>
        <v>% of fuel shifted</v>
      </c>
      <c r="P1597" s="254" t="str">
        <f>IF(ISBLANK(INDEX('Policy Characteristics'!J:J,MATCH($C1597,'Policy Characteristics'!$C:$C,0))),"",INDEX('Policy Characteristics'!J:J,MATCH($C1597,'Policy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97" s="254" t="str">
        <f>IF(ISBLANK(INDEX('Policy Characteristics'!K:K,MATCH($C1597,'Policy Characteristics'!$C:$C,0))),"",INDEX('Policy Characteristics'!K:K,MATCH($C1597,'Policy Characteristics'!$C:$C,0)))</f>
        <v>industry-ag-main.html#fuel-switching</v>
      </c>
      <c r="R1597" s="254" t="str">
        <f>IF(ISBLANK(INDEX('Policy Characteristics'!L:L,MATCH($C1597,'Policy Characteristics'!$C:$C,0))),"",INDEX('Policy Characteristics'!L:L,MATCH($C1597,'Policy Characteristics'!$C:$C,0)))</f>
        <v>industry-elec-and-hydrogen.html</v>
      </c>
    </row>
    <row r="1598" spans="1:18" s="2" customFormat="1" x14ac:dyDescent="0.25">
      <c r="A1598" s="254" t="str">
        <f>IF(ISBLANK(INDEX('Policy Characteristics'!A:A,MATCH($C1598,'Policy Characteristics'!$C:$C,0))),"",INDEX('Policy Characteristics'!A:A,MATCH($C1598,'Policy Characteristics'!$C:$C,0)))</f>
        <v>Industry</v>
      </c>
      <c r="B1598" s="262" t="str">
        <f>IF(ISBLANK(INDEX('Policy Characteristics'!B:B,MATCH($C1598,'Policy Characteristics'!$C:$C,0))),"",INDEX('Policy Characteristics'!B:B,MATCH($C1598,'Policy Characteristics'!$C:$C,0)))</f>
        <v>Alternative Fuel Shifting</v>
      </c>
      <c r="C1598" s="254" t="str">
        <f t="shared" si="76"/>
        <v>Fraction of Eligible Industrial Energy Use Shifted to Alternate Fuel</v>
      </c>
      <c r="D1598" s="6" t="s">
        <v>3029</v>
      </c>
      <c r="E1598" s="1" t="s">
        <v>3917</v>
      </c>
      <c r="F1598" t="s">
        <v>2991</v>
      </c>
      <c r="G1598" s="45" t="s">
        <v>3892</v>
      </c>
      <c r="H1598" s="47">
        <f t="shared" si="75"/>
        <v>1597</v>
      </c>
      <c r="I1598" s="324" t="s">
        <v>41</v>
      </c>
      <c r="J1598" s="255" t="str">
        <f>IF(ISBLANK(INDEX('Policy Characteristics'!D:D,MATCH($C1598,'Policy Characteristics'!$C:$C,0))),"",INDEX('Policy Characteristics'!D:D,MATCH($C1598,'Policy Characteristics'!$C:$C,0)))</f>
        <v>Alternate Fuel Shifting</v>
      </c>
      <c r="K1598" s="254" t="str">
        <f>IF(ISBLANK(INDEX('Policy Characteristics'!E:E,MATCH($C1598,'Policy Characteristics'!$C:$C,0))),"",INDEX('Policy Characteristics'!E:E,MATCH($C1598,'Policy Characteristics'!$C:$C,0)))</f>
        <v>indst shift to alt fuel</v>
      </c>
      <c r="L1598" s="261">
        <f>IF(ISBLANK(INDEX('Policy Characteristics'!F:F,MATCH($C1598,'Policy Characteristics'!$C:$C,0))),"",INDEX('Policy Characteristics'!F:F,MATCH($C1598,'Policy Characteristics'!$C:$C,0)))</f>
        <v>0</v>
      </c>
      <c r="M1598" s="261">
        <f>IF(ISBLANK(INDEX('Policy Characteristics'!G:G,MATCH($C1598,'Policy Characteristics'!$C:$C,0))),"",INDEX('Policy Characteristics'!G:G,MATCH($C1598,'Policy Characteristics'!$C:$C,0)))</f>
        <v>1</v>
      </c>
      <c r="N1598" s="261">
        <f>IF(ISBLANK(INDEX('Policy Characteristics'!H:H,MATCH($C1598,'Policy Characteristics'!$C:$C,0))),"",INDEX('Policy Characteristics'!H:H,MATCH($C1598,'Policy Characteristics'!$C:$C,0)))</f>
        <v>0.01</v>
      </c>
      <c r="O1598" s="254" t="str">
        <f>IF(ISBLANK(INDEX('Policy Characteristics'!I:I,MATCH($C1598,'Policy Characteristics'!$C:$C,0))),"",INDEX('Policy Characteristics'!I:I,MATCH($C1598,'Policy Characteristics'!$C:$C,0)))</f>
        <v>% of fuel shifted</v>
      </c>
      <c r="P1598" s="254" t="str">
        <f>IF(ISBLANK(INDEX('Policy Characteristics'!J:J,MATCH($C1598,'Policy Characteristics'!$C:$C,0))),"",INDEX('Policy Characteristics'!J:J,MATCH($C1598,'Policy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98" s="254" t="str">
        <f>IF(ISBLANK(INDEX('Policy Characteristics'!K:K,MATCH($C1598,'Policy Characteristics'!$C:$C,0))),"",INDEX('Policy Characteristics'!K:K,MATCH($C1598,'Policy Characteristics'!$C:$C,0)))</f>
        <v>industry-ag-main.html#fuel-switching</v>
      </c>
      <c r="R1598" s="254" t="str">
        <f>IF(ISBLANK(INDEX('Policy Characteristics'!L:L,MATCH($C1598,'Policy Characteristics'!$C:$C,0))),"",INDEX('Policy Characteristics'!L:L,MATCH($C1598,'Policy Characteristics'!$C:$C,0)))</f>
        <v>industry-elec-and-hydrogen.html</v>
      </c>
    </row>
    <row r="1599" spans="1:18" s="2" customFormat="1" x14ac:dyDescent="0.25">
      <c r="A1599" s="254" t="str">
        <f>IF(ISBLANK(INDEX('Policy Characteristics'!A:A,MATCH($C1599,'Policy Characteristics'!$C:$C,0))),"",INDEX('Policy Characteristics'!A:A,MATCH($C1599,'Policy Characteristics'!$C:$C,0)))</f>
        <v>Industry</v>
      </c>
      <c r="B1599" s="262" t="str">
        <f>IF(ISBLANK(INDEX('Policy Characteristics'!B:B,MATCH($C1599,'Policy Characteristics'!$C:$C,0))),"",INDEX('Policy Characteristics'!B:B,MATCH($C1599,'Policy Characteristics'!$C:$C,0)))</f>
        <v>Alternative Fuel Shifting</v>
      </c>
      <c r="C1599" s="254" t="str">
        <f t="shared" si="76"/>
        <v>Fraction of Eligible Industrial Energy Use Shifted to Alternate Fuel</v>
      </c>
      <c r="D1599" s="6" t="s">
        <v>3030</v>
      </c>
      <c r="E1599" s="1" t="s">
        <v>3459</v>
      </c>
      <c r="F1599" t="s">
        <v>2992</v>
      </c>
      <c r="G1599" s="45" t="s">
        <v>3465</v>
      </c>
      <c r="H1599" s="47">
        <f t="shared" si="75"/>
        <v>1598</v>
      </c>
      <c r="I1599" s="324" t="s">
        <v>41</v>
      </c>
      <c r="J1599" s="255" t="str">
        <f>IF(ISBLANK(INDEX('Policy Characteristics'!D:D,MATCH($C1599,'Policy Characteristics'!$C:$C,0))),"",INDEX('Policy Characteristics'!D:D,MATCH($C1599,'Policy Characteristics'!$C:$C,0)))</f>
        <v>Alternate Fuel Shifting</v>
      </c>
      <c r="K1599" s="254" t="str">
        <f>IF(ISBLANK(INDEX('Policy Characteristics'!E:E,MATCH($C1599,'Policy Characteristics'!$C:$C,0))),"",INDEX('Policy Characteristics'!E:E,MATCH($C1599,'Policy Characteristics'!$C:$C,0)))</f>
        <v>indst shift to alt fuel</v>
      </c>
      <c r="L1599" s="261">
        <f>IF(ISBLANK(INDEX('Policy Characteristics'!F:F,MATCH($C1599,'Policy Characteristics'!$C:$C,0))),"",INDEX('Policy Characteristics'!F:F,MATCH($C1599,'Policy Characteristics'!$C:$C,0)))</f>
        <v>0</v>
      </c>
      <c r="M1599" s="261">
        <f>IF(ISBLANK(INDEX('Policy Characteristics'!G:G,MATCH($C1599,'Policy Characteristics'!$C:$C,0))),"",INDEX('Policy Characteristics'!G:G,MATCH($C1599,'Policy Characteristics'!$C:$C,0)))</f>
        <v>1</v>
      </c>
      <c r="N1599" s="261">
        <f>IF(ISBLANK(INDEX('Policy Characteristics'!H:H,MATCH($C1599,'Policy Characteristics'!$C:$C,0))),"",INDEX('Policy Characteristics'!H:H,MATCH($C1599,'Policy Characteristics'!$C:$C,0)))</f>
        <v>0.01</v>
      </c>
      <c r="O1599" s="254" t="str">
        <f>IF(ISBLANK(INDEX('Policy Characteristics'!I:I,MATCH($C1599,'Policy Characteristics'!$C:$C,0))),"",INDEX('Policy Characteristics'!I:I,MATCH($C1599,'Policy Characteristics'!$C:$C,0)))</f>
        <v>% of fuel shifted</v>
      </c>
      <c r="P1599" s="254" t="str">
        <f>IF(ISBLANK(INDEX('Policy Characteristics'!J:J,MATCH($C1599,'Policy Characteristics'!$C:$C,0))),"",INDEX('Policy Characteristics'!J:J,MATCH($C1599,'Policy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599" s="254" t="str">
        <f>IF(ISBLANK(INDEX('Policy Characteristics'!K:K,MATCH($C1599,'Policy Characteristics'!$C:$C,0))),"",INDEX('Policy Characteristics'!K:K,MATCH($C1599,'Policy Characteristics'!$C:$C,0)))</f>
        <v>industry-ag-main.html#fuel-switching</v>
      </c>
      <c r="R1599" s="254" t="str">
        <f>IF(ISBLANK(INDEX('Policy Characteristics'!L:L,MATCH($C1599,'Policy Characteristics'!$C:$C,0))),"",INDEX('Policy Characteristics'!L:L,MATCH($C1599,'Policy Characteristics'!$C:$C,0)))</f>
        <v>industry-elec-and-hydrogen.html</v>
      </c>
    </row>
    <row r="1600" spans="1:18" s="2" customFormat="1" x14ac:dyDescent="0.25">
      <c r="A1600" s="254" t="str">
        <f>IF(ISBLANK(INDEX('Policy Characteristics'!A:A,MATCH($C1600,'Policy Characteristics'!$C:$C,0))),"",INDEX('Policy Characteristics'!A:A,MATCH($C1600,'Policy Characteristics'!$C:$C,0)))</f>
        <v>Industry</v>
      </c>
      <c r="B1600" s="262" t="str">
        <f>IF(ISBLANK(INDEX('Policy Characteristics'!B:B,MATCH($C1600,'Policy Characteristics'!$C:$C,0))),"",INDEX('Policy Characteristics'!B:B,MATCH($C1600,'Policy Characteristics'!$C:$C,0)))</f>
        <v>Alternative Fuel Shifting</v>
      </c>
      <c r="C1600" s="254" t="str">
        <f t="shared" si="76"/>
        <v>Fraction of Eligible Industrial Energy Use Shifted to Alternate Fuel</v>
      </c>
      <c r="D1600" s="6" t="s">
        <v>3030</v>
      </c>
      <c r="E1600" s="1" t="s">
        <v>3460</v>
      </c>
      <c r="F1600" t="s">
        <v>2992</v>
      </c>
      <c r="G1600" s="45" t="s">
        <v>3466</v>
      </c>
      <c r="H1600" s="47">
        <f t="shared" si="75"/>
        <v>1599</v>
      </c>
      <c r="I1600" s="324" t="s">
        <v>41</v>
      </c>
      <c r="J1600" s="255" t="str">
        <f>IF(ISBLANK(INDEX('Policy Characteristics'!D:D,MATCH($C1600,'Policy Characteristics'!$C:$C,0))),"",INDEX('Policy Characteristics'!D:D,MATCH($C1600,'Policy Characteristics'!$C:$C,0)))</f>
        <v>Alternate Fuel Shifting</v>
      </c>
      <c r="K1600" s="254" t="str">
        <f>IF(ISBLANK(INDEX('Policy Characteristics'!E:E,MATCH($C1600,'Policy Characteristics'!$C:$C,0))),"",INDEX('Policy Characteristics'!E:E,MATCH($C1600,'Policy Characteristics'!$C:$C,0)))</f>
        <v>indst shift to alt fuel</v>
      </c>
      <c r="L1600" s="261">
        <f>IF(ISBLANK(INDEX('Policy Characteristics'!F:F,MATCH($C1600,'Policy Characteristics'!$C:$C,0))),"",INDEX('Policy Characteristics'!F:F,MATCH($C1600,'Policy Characteristics'!$C:$C,0)))</f>
        <v>0</v>
      </c>
      <c r="M1600" s="261">
        <f>IF(ISBLANK(INDEX('Policy Characteristics'!G:G,MATCH($C1600,'Policy Characteristics'!$C:$C,0))),"",INDEX('Policy Characteristics'!G:G,MATCH($C1600,'Policy Characteristics'!$C:$C,0)))</f>
        <v>1</v>
      </c>
      <c r="N1600" s="261">
        <f>IF(ISBLANK(INDEX('Policy Characteristics'!H:H,MATCH($C1600,'Policy Characteristics'!$C:$C,0))),"",INDEX('Policy Characteristics'!H:H,MATCH($C1600,'Policy Characteristics'!$C:$C,0)))</f>
        <v>0.01</v>
      </c>
      <c r="O1600" s="254" t="str">
        <f>IF(ISBLANK(INDEX('Policy Characteristics'!I:I,MATCH($C1600,'Policy Characteristics'!$C:$C,0))),"",INDEX('Policy Characteristics'!I:I,MATCH($C1600,'Policy Characteristics'!$C:$C,0)))</f>
        <v>% of fuel shifted</v>
      </c>
      <c r="P1600" s="254" t="str">
        <f>IF(ISBLANK(INDEX('Policy Characteristics'!J:J,MATCH($C1600,'Policy Characteristics'!$C:$C,0))),"",INDEX('Policy Characteristics'!J:J,MATCH($C1600,'Policy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00" s="254" t="str">
        <f>IF(ISBLANK(INDEX('Policy Characteristics'!K:K,MATCH($C1600,'Policy Characteristics'!$C:$C,0))),"",INDEX('Policy Characteristics'!K:K,MATCH($C1600,'Policy Characteristics'!$C:$C,0)))</f>
        <v>industry-ag-main.html#fuel-switching</v>
      </c>
      <c r="R1600" s="254" t="str">
        <f>IF(ISBLANK(INDEX('Policy Characteristics'!L:L,MATCH($C1600,'Policy Characteristics'!$C:$C,0))),"",INDEX('Policy Characteristics'!L:L,MATCH($C1600,'Policy Characteristics'!$C:$C,0)))</f>
        <v>industry-elec-and-hydrogen.html</v>
      </c>
    </row>
    <row r="1601" spans="1:18" s="2" customFormat="1" x14ac:dyDescent="0.25">
      <c r="A1601" s="254" t="str">
        <f>IF(ISBLANK(INDEX('Policy Characteristics'!A:A,MATCH($C1601,'Policy Characteristics'!$C:$C,0))),"",INDEX('Policy Characteristics'!A:A,MATCH($C1601,'Policy Characteristics'!$C:$C,0)))</f>
        <v>Industry</v>
      </c>
      <c r="B1601" s="262" t="str">
        <f>IF(ISBLANK(INDEX('Policy Characteristics'!B:B,MATCH($C1601,'Policy Characteristics'!$C:$C,0))),"",INDEX('Policy Characteristics'!B:B,MATCH($C1601,'Policy Characteristics'!$C:$C,0)))</f>
        <v>Alternative Fuel Shifting</v>
      </c>
      <c r="C1601" s="254" t="str">
        <f t="shared" si="76"/>
        <v>Fraction of Eligible Industrial Energy Use Shifted to Alternate Fuel</v>
      </c>
      <c r="D1601" s="6" t="s">
        <v>3030</v>
      </c>
      <c r="E1601" s="1" t="s">
        <v>3461</v>
      </c>
      <c r="F1601" t="s">
        <v>2992</v>
      </c>
      <c r="G1601" s="45" t="s">
        <v>3467</v>
      </c>
      <c r="H1601" s="47">
        <f t="shared" si="75"/>
        <v>1600</v>
      </c>
      <c r="I1601" s="324" t="s">
        <v>41</v>
      </c>
      <c r="J1601" s="255" t="str">
        <f>IF(ISBLANK(INDEX('Policy Characteristics'!D:D,MATCH($C1601,'Policy Characteristics'!$C:$C,0))),"",INDEX('Policy Characteristics'!D:D,MATCH($C1601,'Policy Characteristics'!$C:$C,0)))</f>
        <v>Alternate Fuel Shifting</v>
      </c>
      <c r="K1601" s="254" t="str">
        <f>IF(ISBLANK(INDEX('Policy Characteristics'!E:E,MATCH($C1601,'Policy Characteristics'!$C:$C,0))),"",INDEX('Policy Characteristics'!E:E,MATCH($C1601,'Policy Characteristics'!$C:$C,0)))</f>
        <v>indst shift to alt fuel</v>
      </c>
      <c r="L1601" s="261">
        <f>IF(ISBLANK(INDEX('Policy Characteristics'!F:F,MATCH($C1601,'Policy Characteristics'!$C:$C,0))),"",INDEX('Policy Characteristics'!F:F,MATCH($C1601,'Policy Characteristics'!$C:$C,0)))</f>
        <v>0</v>
      </c>
      <c r="M1601" s="261">
        <f>IF(ISBLANK(INDEX('Policy Characteristics'!G:G,MATCH($C1601,'Policy Characteristics'!$C:$C,0))),"",INDEX('Policy Characteristics'!G:G,MATCH($C1601,'Policy Characteristics'!$C:$C,0)))</f>
        <v>1</v>
      </c>
      <c r="N1601" s="261">
        <f>IF(ISBLANK(INDEX('Policy Characteristics'!H:H,MATCH($C1601,'Policy Characteristics'!$C:$C,0))),"",INDEX('Policy Characteristics'!H:H,MATCH($C1601,'Policy Characteristics'!$C:$C,0)))</f>
        <v>0.01</v>
      </c>
      <c r="O1601" s="254" t="str">
        <f>IF(ISBLANK(INDEX('Policy Characteristics'!I:I,MATCH($C1601,'Policy Characteristics'!$C:$C,0))),"",INDEX('Policy Characteristics'!I:I,MATCH($C1601,'Policy Characteristics'!$C:$C,0)))</f>
        <v>% of fuel shifted</v>
      </c>
      <c r="P1601" s="254" t="str">
        <f>IF(ISBLANK(INDEX('Policy Characteristics'!J:J,MATCH($C1601,'Policy Characteristics'!$C:$C,0))),"",INDEX('Policy Characteristics'!J:J,MATCH($C1601,'Policy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01" s="254" t="str">
        <f>IF(ISBLANK(INDEX('Policy Characteristics'!K:K,MATCH($C1601,'Policy Characteristics'!$C:$C,0))),"",INDEX('Policy Characteristics'!K:K,MATCH($C1601,'Policy Characteristics'!$C:$C,0)))</f>
        <v>industry-ag-main.html#fuel-switching</v>
      </c>
      <c r="R1601" s="254" t="str">
        <f>IF(ISBLANK(INDEX('Policy Characteristics'!L:L,MATCH($C1601,'Policy Characteristics'!$C:$C,0))),"",INDEX('Policy Characteristics'!L:L,MATCH($C1601,'Policy Characteristics'!$C:$C,0)))</f>
        <v>industry-elec-and-hydrogen.html</v>
      </c>
    </row>
    <row r="1602" spans="1:18" s="2" customFormat="1" x14ac:dyDescent="0.25">
      <c r="A1602" s="254" t="str">
        <f>IF(ISBLANK(INDEX('Policy Characteristics'!A:A,MATCH($C1602,'Policy Characteristics'!$C:$C,0))),"",INDEX('Policy Characteristics'!A:A,MATCH($C1602,'Policy Characteristics'!$C:$C,0)))</f>
        <v>Industry</v>
      </c>
      <c r="B1602" s="262" t="str">
        <f>IF(ISBLANK(INDEX('Policy Characteristics'!B:B,MATCH($C1602,'Policy Characteristics'!$C:$C,0))),"",INDEX('Policy Characteristics'!B:B,MATCH($C1602,'Policy Characteristics'!$C:$C,0)))</f>
        <v>Alternative Fuel Shifting</v>
      </c>
      <c r="C1602" s="254" t="str">
        <f t="shared" si="76"/>
        <v>Fraction of Eligible Industrial Energy Use Shifted to Alternate Fuel</v>
      </c>
      <c r="D1602" s="6" t="s">
        <v>3030</v>
      </c>
      <c r="E1602" s="1" t="s">
        <v>3462</v>
      </c>
      <c r="F1602" t="s">
        <v>2992</v>
      </c>
      <c r="G1602" s="45" t="s">
        <v>3468</v>
      </c>
      <c r="H1602" s="47">
        <f t="shared" si="75"/>
        <v>1601</v>
      </c>
      <c r="I1602" s="324" t="s">
        <v>40</v>
      </c>
      <c r="J1602" s="255" t="str">
        <f>IF(ISBLANK(INDEX('Policy Characteristics'!D:D,MATCH($C1602,'Policy Characteristics'!$C:$C,0))),"",INDEX('Policy Characteristics'!D:D,MATCH($C1602,'Policy Characteristics'!$C:$C,0)))</f>
        <v>Alternate Fuel Shifting</v>
      </c>
      <c r="K1602" s="254" t="str">
        <f>IF(ISBLANK(INDEX('Policy Characteristics'!E:E,MATCH($C1602,'Policy Characteristics'!$C:$C,0))),"",INDEX('Policy Characteristics'!E:E,MATCH($C1602,'Policy Characteristics'!$C:$C,0)))</f>
        <v>indst shift to alt fuel</v>
      </c>
      <c r="L1602" s="261">
        <f>IF(ISBLANK(INDEX('Policy Characteristics'!F:F,MATCH($C1602,'Policy Characteristics'!$C:$C,0))),"",INDEX('Policy Characteristics'!F:F,MATCH($C1602,'Policy Characteristics'!$C:$C,0)))</f>
        <v>0</v>
      </c>
      <c r="M1602" s="261">
        <f>IF(ISBLANK(INDEX('Policy Characteristics'!G:G,MATCH($C1602,'Policy Characteristics'!$C:$C,0))),"",INDEX('Policy Characteristics'!G:G,MATCH($C1602,'Policy Characteristics'!$C:$C,0)))</f>
        <v>1</v>
      </c>
      <c r="N1602" s="261">
        <f>IF(ISBLANK(INDEX('Policy Characteristics'!H:H,MATCH($C1602,'Policy Characteristics'!$C:$C,0))),"",INDEX('Policy Characteristics'!H:H,MATCH($C1602,'Policy Characteristics'!$C:$C,0)))</f>
        <v>0.01</v>
      </c>
      <c r="O1602" s="254" t="str">
        <f>IF(ISBLANK(INDEX('Policy Characteristics'!I:I,MATCH($C1602,'Policy Characteristics'!$C:$C,0))),"",INDEX('Policy Characteristics'!I:I,MATCH($C1602,'Policy Characteristics'!$C:$C,0)))</f>
        <v>% of fuel shifted</v>
      </c>
      <c r="P1602" s="254" t="str">
        <f>IF(ISBLANK(INDEX('Policy Characteristics'!J:J,MATCH($C1602,'Policy Characteristics'!$C:$C,0))),"",INDEX('Policy Characteristics'!J:J,MATCH($C1602,'Policy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02" s="254" t="str">
        <f>IF(ISBLANK(INDEX('Policy Characteristics'!K:K,MATCH($C1602,'Policy Characteristics'!$C:$C,0))),"",INDEX('Policy Characteristics'!K:K,MATCH($C1602,'Policy Characteristics'!$C:$C,0)))</f>
        <v>industry-ag-main.html#fuel-switching</v>
      </c>
      <c r="R1602" s="254" t="str">
        <f>IF(ISBLANK(INDEX('Policy Characteristics'!L:L,MATCH($C1602,'Policy Characteristics'!$C:$C,0))),"",INDEX('Policy Characteristics'!L:L,MATCH($C1602,'Policy Characteristics'!$C:$C,0)))</f>
        <v>industry-elec-and-hydrogen.html</v>
      </c>
    </row>
    <row r="1603" spans="1:18" s="2" customFormat="1" x14ac:dyDescent="0.25">
      <c r="A1603" s="254" t="str">
        <f>IF(ISBLANK(INDEX('Policy Characteristics'!A:A,MATCH($C1603,'Policy Characteristics'!$C:$C,0))),"",INDEX('Policy Characteristics'!A:A,MATCH($C1603,'Policy Characteristics'!$C:$C,0)))</f>
        <v>Industry</v>
      </c>
      <c r="B1603" s="262" t="str">
        <f>IF(ISBLANK(INDEX('Policy Characteristics'!B:B,MATCH($C1603,'Policy Characteristics'!$C:$C,0))),"",INDEX('Policy Characteristics'!B:B,MATCH($C1603,'Policy Characteristics'!$C:$C,0)))</f>
        <v>Alternative Fuel Shifting</v>
      </c>
      <c r="C1603" s="254" t="str">
        <f t="shared" si="76"/>
        <v>Fraction of Eligible Industrial Energy Use Shifted to Alternate Fuel</v>
      </c>
      <c r="D1603" s="6" t="s">
        <v>3030</v>
      </c>
      <c r="E1603" s="1" t="s">
        <v>3463</v>
      </c>
      <c r="F1603" t="s">
        <v>2992</v>
      </c>
      <c r="G1603" s="45" t="s">
        <v>3469</v>
      </c>
      <c r="H1603" s="47">
        <f t="shared" ref="H1603:H1666" si="77">H1602+1</f>
        <v>1602</v>
      </c>
      <c r="I1603" s="324" t="s">
        <v>41</v>
      </c>
      <c r="J1603" s="255" t="str">
        <f>IF(ISBLANK(INDEX('Policy Characteristics'!D:D,MATCH($C1603,'Policy Characteristics'!$C:$C,0))),"",INDEX('Policy Characteristics'!D:D,MATCH($C1603,'Policy Characteristics'!$C:$C,0)))</f>
        <v>Alternate Fuel Shifting</v>
      </c>
      <c r="K1603" s="254" t="str">
        <f>IF(ISBLANK(INDEX('Policy Characteristics'!E:E,MATCH($C1603,'Policy Characteristics'!$C:$C,0))),"",INDEX('Policy Characteristics'!E:E,MATCH($C1603,'Policy Characteristics'!$C:$C,0)))</f>
        <v>indst shift to alt fuel</v>
      </c>
      <c r="L1603" s="261">
        <f>IF(ISBLANK(INDEX('Policy Characteristics'!F:F,MATCH($C1603,'Policy Characteristics'!$C:$C,0))),"",INDEX('Policy Characteristics'!F:F,MATCH($C1603,'Policy Characteristics'!$C:$C,0)))</f>
        <v>0</v>
      </c>
      <c r="M1603" s="261">
        <f>IF(ISBLANK(INDEX('Policy Characteristics'!G:G,MATCH($C1603,'Policy Characteristics'!$C:$C,0))),"",INDEX('Policy Characteristics'!G:G,MATCH($C1603,'Policy Characteristics'!$C:$C,0)))</f>
        <v>1</v>
      </c>
      <c r="N1603" s="261">
        <f>IF(ISBLANK(INDEX('Policy Characteristics'!H:H,MATCH($C1603,'Policy Characteristics'!$C:$C,0))),"",INDEX('Policy Characteristics'!H:H,MATCH($C1603,'Policy Characteristics'!$C:$C,0)))</f>
        <v>0.01</v>
      </c>
      <c r="O1603" s="254" t="str">
        <f>IF(ISBLANK(INDEX('Policy Characteristics'!I:I,MATCH($C1603,'Policy Characteristics'!$C:$C,0))),"",INDEX('Policy Characteristics'!I:I,MATCH($C1603,'Policy Characteristics'!$C:$C,0)))</f>
        <v>% of fuel shifted</v>
      </c>
      <c r="P1603" s="254" t="str">
        <f>IF(ISBLANK(INDEX('Policy Characteristics'!J:J,MATCH($C1603,'Policy Characteristics'!$C:$C,0))),"",INDEX('Policy Characteristics'!J:J,MATCH($C1603,'Policy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03" s="254" t="str">
        <f>IF(ISBLANK(INDEX('Policy Characteristics'!K:K,MATCH($C1603,'Policy Characteristics'!$C:$C,0))),"",INDEX('Policy Characteristics'!K:K,MATCH($C1603,'Policy Characteristics'!$C:$C,0)))</f>
        <v>industry-ag-main.html#fuel-switching</v>
      </c>
      <c r="R1603" s="254" t="str">
        <f>IF(ISBLANK(INDEX('Policy Characteristics'!L:L,MATCH($C1603,'Policy Characteristics'!$C:$C,0))),"",INDEX('Policy Characteristics'!L:L,MATCH($C1603,'Policy Characteristics'!$C:$C,0)))</f>
        <v>industry-elec-and-hydrogen.html</v>
      </c>
    </row>
    <row r="1604" spans="1:18" s="2" customFormat="1" x14ac:dyDescent="0.25">
      <c r="A1604" s="254" t="str">
        <f>IF(ISBLANK(INDEX('Policy Characteristics'!A:A,MATCH($C1604,'Policy Characteristics'!$C:$C,0))),"",INDEX('Policy Characteristics'!A:A,MATCH($C1604,'Policy Characteristics'!$C:$C,0)))</f>
        <v>Industry</v>
      </c>
      <c r="B1604" s="262" t="str">
        <f>IF(ISBLANK(INDEX('Policy Characteristics'!B:B,MATCH($C1604,'Policy Characteristics'!$C:$C,0))),"",INDEX('Policy Characteristics'!B:B,MATCH($C1604,'Policy Characteristics'!$C:$C,0)))</f>
        <v>Alternative Fuel Shifting</v>
      </c>
      <c r="C1604" s="254" t="str">
        <f t="shared" si="76"/>
        <v>Fraction of Eligible Industrial Energy Use Shifted to Alternate Fuel</v>
      </c>
      <c r="D1604" s="6" t="s">
        <v>3030</v>
      </c>
      <c r="E1604" s="1" t="s">
        <v>3464</v>
      </c>
      <c r="F1604" t="s">
        <v>2992</v>
      </c>
      <c r="G1604" s="45" t="s">
        <v>3470</v>
      </c>
      <c r="H1604" s="47">
        <f t="shared" si="77"/>
        <v>1603</v>
      </c>
      <c r="I1604" s="324" t="s">
        <v>41</v>
      </c>
      <c r="J1604" s="255" t="str">
        <f>IF(ISBLANK(INDEX('Policy Characteristics'!D:D,MATCH($C1604,'Policy Characteristics'!$C:$C,0))),"",INDEX('Policy Characteristics'!D:D,MATCH($C1604,'Policy Characteristics'!$C:$C,0)))</f>
        <v>Alternate Fuel Shifting</v>
      </c>
      <c r="K1604" s="254" t="str">
        <f>IF(ISBLANK(INDEX('Policy Characteristics'!E:E,MATCH($C1604,'Policy Characteristics'!$C:$C,0))),"",INDEX('Policy Characteristics'!E:E,MATCH($C1604,'Policy Characteristics'!$C:$C,0)))</f>
        <v>indst shift to alt fuel</v>
      </c>
      <c r="L1604" s="261">
        <f>IF(ISBLANK(INDEX('Policy Characteristics'!F:F,MATCH($C1604,'Policy Characteristics'!$C:$C,0))),"",INDEX('Policy Characteristics'!F:F,MATCH($C1604,'Policy Characteristics'!$C:$C,0)))</f>
        <v>0</v>
      </c>
      <c r="M1604" s="261">
        <f>IF(ISBLANK(INDEX('Policy Characteristics'!G:G,MATCH($C1604,'Policy Characteristics'!$C:$C,0))),"",INDEX('Policy Characteristics'!G:G,MATCH($C1604,'Policy Characteristics'!$C:$C,0)))</f>
        <v>1</v>
      </c>
      <c r="N1604" s="261">
        <f>IF(ISBLANK(INDEX('Policy Characteristics'!H:H,MATCH($C1604,'Policy Characteristics'!$C:$C,0))),"",INDEX('Policy Characteristics'!H:H,MATCH($C1604,'Policy Characteristics'!$C:$C,0)))</f>
        <v>0.01</v>
      </c>
      <c r="O1604" s="254" t="str">
        <f>IF(ISBLANK(INDEX('Policy Characteristics'!I:I,MATCH($C1604,'Policy Characteristics'!$C:$C,0))),"",INDEX('Policy Characteristics'!I:I,MATCH($C1604,'Policy Characteristics'!$C:$C,0)))</f>
        <v>% of fuel shifted</v>
      </c>
      <c r="P1604" s="254" t="str">
        <f>IF(ISBLANK(INDEX('Policy Characteristics'!J:J,MATCH($C1604,'Policy Characteristics'!$C:$C,0))),"",INDEX('Policy Characteristics'!J:J,MATCH($C1604,'Policy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04" s="254" t="str">
        <f>IF(ISBLANK(INDEX('Policy Characteristics'!K:K,MATCH($C1604,'Policy Characteristics'!$C:$C,0))),"",INDEX('Policy Characteristics'!K:K,MATCH($C1604,'Policy Characteristics'!$C:$C,0)))</f>
        <v>industry-ag-main.html#fuel-switching</v>
      </c>
      <c r="R1604" s="254" t="str">
        <f>IF(ISBLANK(INDEX('Policy Characteristics'!L:L,MATCH($C1604,'Policy Characteristics'!$C:$C,0))),"",INDEX('Policy Characteristics'!L:L,MATCH($C1604,'Policy Characteristics'!$C:$C,0)))</f>
        <v>industry-elec-and-hydrogen.html</v>
      </c>
    </row>
    <row r="1605" spans="1:18" s="2" customFormat="1" x14ac:dyDescent="0.25">
      <c r="A1605" s="254" t="str">
        <f>IF(ISBLANK(INDEX('Policy Characteristics'!A:A,MATCH($C1605,'Policy Characteristics'!$C:$C,0))),"",INDEX('Policy Characteristics'!A:A,MATCH($C1605,'Policy Characteristics'!$C:$C,0)))</f>
        <v>Industry</v>
      </c>
      <c r="B1605" s="262" t="str">
        <f>IF(ISBLANK(INDEX('Policy Characteristics'!B:B,MATCH($C1605,'Policy Characteristics'!$C:$C,0))),"",INDEX('Policy Characteristics'!B:B,MATCH($C1605,'Policy Characteristics'!$C:$C,0)))</f>
        <v>Alternative Fuel Shifting</v>
      </c>
      <c r="C1605" s="254" t="str">
        <f t="shared" si="76"/>
        <v>Fraction of Eligible Industrial Energy Use Shifted to Alternate Fuel</v>
      </c>
      <c r="D1605" s="6" t="s">
        <v>3030</v>
      </c>
      <c r="E1605" s="1" t="s">
        <v>3570</v>
      </c>
      <c r="F1605" t="s">
        <v>2992</v>
      </c>
      <c r="G1605" s="45" t="s">
        <v>3471</v>
      </c>
      <c r="H1605" s="47">
        <f t="shared" si="77"/>
        <v>1604</v>
      </c>
      <c r="I1605" s="324" t="s">
        <v>41</v>
      </c>
      <c r="J1605" s="255" t="str">
        <f>IF(ISBLANK(INDEX('Policy Characteristics'!D:D,MATCH($C1605,'Policy Characteristics'!$C:$C,0))),"",INDEX('Policy Characteristics'!D:D,MATCH($C1605,'Policy Characteristics'!$C:$C,0)))</f>
        <v>Alternate Fuel Shifting</v>
      </c>
      <c r="K1605" s="254" t="str">
        <f>IF(ISBLANK(INDEX('Policy Characteristics'!E:E,MATCH($C1605,'Policy Characteristics'!$C:$C,0))),"",INDEX('Policy Characteristics'!E:E,MATCH($C1605,'Policy Characteristics'!$C:$C,0)))</f>
        <v>indst shift to alt fuel</v>
      </c>
      <c r="L1605" s="261">
        <f>IF(ISBLANK(INDEX('Policy Characteristics'!F:F,MATCH($C1605,'Policy Characteristics'!$C:$C,0))),"",INDEX('Policy Characteristics'!F:F,MATCH($C1605,'Policy Characteristics'!$C:$C,0)))</f>
        <v>0</v>
      </c>
      <c r="M1605" s="261">
        <f>IF(ISBLANK(INDEX('Policy Characteristics'!G:G,MATCH($C1605,'Policy Characteristics'!$C:$C,0))),"",INDEX('Policy Characteristics'!G:G,MATCH($C1605,'Policy Characteristics'!$C:$C,0)))</f>
        <v>1</v>
      </c>
      <c r="N1605" s="261">
        <f>IF(ISBLANK(INDEX('Policy Characteristics'!H:H,MATCH($C1605,'Policy Characteristics'!$C:$C,0))),"",INDEX('Policy Characteristics'!H:H,MATCH($C1605,'Policy Characteristics'!$C:$C,0)))</f>
        <v>0.01</v>
      </c>
      <c r="O1605" s="254" t="str">
        <f>IF(ISBLANK(INDEX('Policy Characteristics'!I:I,MATCH($C1605,'Policy Characteristics'!$C:$C,0))),"",INDEX('Policy Characteristics'!I:I,MATCH($C1605,'Policy Characteristics'!$C:$C,0)))</f>
        <v>% of fuel shifted</v>
      </c>
      <c r="P1605" s="254" t="str">
        <f>IF(ISBLANK(INDEX('Policy Characteristics'!J:J,MATCH($C1605,'Policy Characteristics'!$C:$C,0))),"",INDEX('Policy Characteristics'!J:J,MATCH($C1605,'Policy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05" s="254" t="str">
        <f>IF(ISBLANK(INDEX('Policy Characteristics'!K:K,MATCH($C1605,'Policy Characteristics'!$C:$C,0))),"",INDEX('Policy Characteristics'!K:K,MATCH($C1605,'Policy Characteristics'!$C:$C,0)))</f>
        <v>industry-ag-main.html#fuel-switching</v>
      </c>
      <c r="R1605" s="254" t="str">
        <f>IF(ISBLANK(INDEX('Policy Characteristics'!L:L,MATCH($C1605,'Policy Characteristics'!$C:$C,0))),"",INDEX('Policy Characteristics'!L:L,MATCH($C1605,'Policy Characteristics'!$C:$C,0)))</f>
        <v>industry-elec-and-hydrogen.html</v>
      </c>
    </row>
    <row r="1606" spans="1:18" s="2" customFormat="1" x14ac:dyDescent="0.25">
      <c r="A1606" s="254" t="str">
        <f>IF(ISBLANK(INDEX('Policy Characteristics'!A:A,MATCH($C1606,'Policy Characteristics'!$C:$C,0))),"",INDEX('Policy Characteristics'!A:A,MATCH($C1606,'Policy Characteristics'!$C:$C,0)))</f>
        <v>Industry</v>
      </c>
      <c r="B1606" s="262" t="str">
        <f>IF(ISBLANK(INDEX('Policy Characteristics'!B:B,MATCH($C1606,'Policy Characteristics'!$C:$C,0))),"",INDEX('Policy Characteristics'!B:B,MATCH($C1606,'Policy Characteristics'!$C:$C,0)))</f>
        <v>Alternative Fuel Shifting</v>
      </c>
      <c r="C1606" s="254" t="str">
        <f t="shared" si="76"/>
        <v>Fraction of Eligible Industrial Energy Use Shifted to Alternate Fuel</v>
      </c>
      <c r="D1606" s="6" t="s">
        <v>3030</v>
      </c>
      <c r="E1606" s="1" t="s">
        <v>3915</v>
      </c>
      <c r="F1606" t="s">
        <v>2992</v>
      </c>
      <c r="G1606" s="45" t="s">
        <v>3891</v>
      </c>
      <c r="H1606" s="47">
        <f t="shared" si="77"/>
        <v>1605</v>
      </c>
      <c r="I1606" s="324" t="s">
        <v>41</v>
      </c>
      <c r="J1606" s="255" t="str">
        <f>IF(ISBLANK(INDEX('Policy Characteristics'!D:D,MATCH($C1606,'Policy Characteristics'!$C:$C,0))),"",INDEX('Policy Characteristics'!D:D,MATCH($C1606,'Policy Characteristics'!$C:$C,0)))</f>
        <v>Alternate Fuel Shifting</v>
      </c>
      <c r="K1606" s="254" t="str">
        <f>IF(ISBLANK(INDEX('Policy Characteristics'!E:E,MATCH($C1606,'Policy Characteristics'!$C:$C,0))),"",INDEX('Policy Characteristics'!E:E,MATCH($C1606,'Policy Characteristics'!$C:$C,0)))</f>
        <v>indst shift to alt fuel</v>
      </c>
      <c r="L1606" s="261">
        <f>IF(ISBLANK(INDEX('Policy Characteristics'!F:F,MATCH($C1606,'Policy Characteristics'!$C:$C,0))),"",INDEX('Policy Characteristics'!F:F,MATCH($C1606,'Policy Characteristics'!$C:$C,0)))</f>
        <v>0</v>
      </c>
      <c r="M1606" s="261">
        <f>IF(ISBLANK(INDEX('Policy Characteristics'!G:G,MATCH($C1606,'Policy Characteristics'!$C:$C,0))),"",INDEX('Policy Characteristics'!G:G,MATCH($C1606,'Policy Characteristics'!$C:$C,0)))</f>
        <v>1</v>
      </c>
      <c r="N1606" s="261">
        <f>IF(ISBLANK(INDEX('Policy Characteristics'!H:H,MATCH($C1606,'Policy Characteristics'!$C:$C,0))),"",INDEX('Policy Characteristics'!H:H,MATCH($C1606,'Policy Characteristics'!$C:$C,0)))</f>
        <v>0.01</v>
      </c>
      <c r="O1606" s="254" t="str">
        <f>IF(ISBLANK(INDEX('Policy Characteristics'!I:I,MATCH($C1606,'Policy Characteristics'!$C:$C,0))),"",INDEX('Policy Characteristics'!I:I,MATCH($C1606,'Policy Characteristics'!$C:$C,0)))</f>
        <v>% of fuel shifted</v>
      </c>
      <c r="P1606" s="254" t="str">
        <f>IF(ISBLANK(INDEX('Policy Characteristics'!J:J,MATCH($C1606,'Policy Characteristics'!$C:$C,0))),"",INDEX('Policy Characteristics'!J:J,MATCH($C1606,'Policy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06" s="254" t="str">
        <f>IF(ISBLANK(INDEX('Policy Characteristics'!K:K,MATCH($C1606,'Policy Characteristics'!$C:$C,0))),"",INDEX('Policy Characteristics'!K:K,MATCH($C1606,'Policy Characteristics'!$C:$C,0)))</f>
        <v>industry-ag-main.html#fuel-switching</v>
      </c>
      <c r="R1606" s="254" t="str">
        <f>IF(ISBLANK(INDEX('Policy Characteristics'!L:L,MATCH($C1606,'Policy Characteristics'!$C:$C,0))),"",INDEX('Policy Characteristics'!L:L,MATCH($C1606,'Policy Characteristics'!$C:$C,0)))</f>
        <v>industry-elec-and-hydrogen.html</v>
      </c>
    </row>
    <row r="1607" spans="1:18" s="2" customFormat="1" x14ac:dyDescent="0.25">
      <c r="A1607" s="254" t="str">
        <f>IF(ISBLANK(INDEX('Policy Characteristics'!A:A,MATCH($C1607,'Policy Characteristics'!$C:$C,0))),"",INDEX('Policy Characteristics'!A:A,MATCH($C1607,'Policy Characteristics'!$C:$C,0)))</f>
        <v>Industry</v>
      </c>
      <c r="B1607" s="262" t="str">
        <f>IF(ISBLANK(INDEX('Policy Characteristics'!B:B,MATCH($C1607,'Policy Characteristics'!$C:$C,0))),"",INDEX('Policy Characteristics'!B:B,MATCH($C1607,'Policy Characteristics'!$C:$C,0)))</f>
        <v>Alternative Fuel Shifting</v>
      </c>
      <c r="C1607" s="254" t="str">
        <f t="shared" si="76"/>
        <v>Fraction of Eligible Industrial Energy Use Shifted to Alternate Fuel</v>
      </c>
      <c r="D1607" s="6" t="s">
        <v>3030</v>
      </c>
      <c r="E1607" s="1" t="s">
        <v>3916</v>
      </c>
      <c r="F1607" t="s">
        <v>2992</v>
      </c>
      <c r="G1607" s="45" t="s">
        <v>3890</v>
      </c>
      <c r="H1607" s="47">
        <f t="shared" si="77"/>
        <v>1606</v>
      </c>
      <c r="I1607" s="324" t="s">
        <v>41</v>
      </c>
      <c r="J1607" s="255" t="str">
        <f>IF(ISBLANK(INDEX('Policy Characteristics'!D:D,MATCH($C1607,'Policy Characteristics'!$C:$C,0))),"",INDEX('Policy Characteristics'!D:D,MATCH($C1607,'Policy Characteristics'!$C:$C,0)))</f>
        <v>Alternate Fuel Shifting</v>
      </c>
      <c r="K1607" s="254" t="str">
        <f>IF(ISBLANK(INDEX('Policy Characteristics'!E:E,MATCH($C1607,'Policy Characteristics'!$C:$C,0))),"",INDEX('Policy Characteristics'!E:E,MATCH($C1607,'Policy Characteristics'!$C:$C,0)))</f>
        <v>indst shift to alt fuel</v>
      </c>
      <c r="L1607" s="261">
        <f>IF(ISBLANK(INDEX('Policy Characteristics'!F:F,MATCH($C1607,'Policy Characteristics'!$C:$C,0))),"",INDEX('Policy Characteristics'!F:F,MATCH($C1607,'Policy Characteristics'!$C:$C,0)))</f>
        <v>0</v>
      </c>
      <c r="M1607" s="261">
        <f>IF(ISBLANK(INDEX('Policy Characteristics'!G:G,MATCH($C1607,'Policy Characteristics'!$C:$C,0))),"",INDEX('Policy Characteristics'!G:G,MATCH($C1607,'Policy Characteristics'!$C:$C,0)))</f>
        <v>1</v>
      </c>
      <c r="N1607" s="261">
        <f>IF(ISBLANK(INDEX('Policy Characteristics'!H:H,MATCH($C1607,'Policy Characteristics'!$C:$C,0))),"",INDEX('Policy Characteristics'!H:H,MATCH($C1607,'Policy Characteristics'!$C:$C,0)))</f>
        <v>0.01</v>
      </c>
      <c r="O1607" s="254" t="str">
        <f>IF(ISBLANK(INDEX('Policy Characteristics'!I:I,MATCH($C1607,'Policy Characteristics'!$C:$C,0))),"",INDEX('Policy Characteristics'!I:I,MATCH($C1607,'Policy Characteristics'!$C:$C,0)))</f>
        <v>% of fuel shifted</v>
      </c>
      <c r="P1607" s="254" t="str">
        <f>IF(ISBLANK(INDEX('Policy Characteristics'!J:J,MATCH($C1607,'Policy Characteristics'!$C:$C,0))),"",INDEX('Policy Characteristics'!J:J,MATCH($C1607,'Policy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07" s="254" t="str">
        <f>IF(ISBLANK(INDEX('Policy Characteristics'!K:K,MATCH($C1607,'Policy Characteristics'!$C:$C,0))),"",INDEX('Policy Characteristics'!K:K,MATCH($C1607,'Policy Characteristics'!$C:$C,0)))</f>
        <v>industry-ag-main.html#fuel-switching</v>
      </c>
      <c r="R1607" s="254" t="str">
        <f>IF(ISBLANK(INDEX('Policy Characteristics'!L:L,MATCH($C1607,'Policy Characteristics'!$C:$C,0))),"",INDEX('Policy Characteristics'!L:L,MATCH($C1607,'Policy Characteristics'!$C:$C,0)))</f>
        <v>industry-elec-and-hydrogen.html</v>
      </c>
    </row>
    <row r="1608" spans="1:18" s="2" customFormat="1" x14ac:dyDescent="0.25">
      <c r="A1608" s="254" t="str">
        <f>IF(ISBLANK(INDEX('Policy Characteristics'!A:A,MATCH($C1608,'Policy Characteristics'!$C:$C,0))),"",INDEX('Policy Characteristics'!A:A,MATCH($C1608,'Policy Characteristics'!$C:$C,0)))</f>
        <v>Industry</v>
      </c>
      <c r="B1608" s="262" t="str">
        <f>IF(ISBLANK(INDEX('Policy Characteristics'!B:B,MATCH($C1608,'Policy Characteristics'!$C:$C,0))),"",INDEX('Policy Characteristics'!B:B,MATCH($C1608,'Policy Characteristics'!$C:$C,0)))</f>
        <v>Alternative Fuel Shifting</v>
      </c>
      <c r="C1608" s="254" t="str">
        <f t="shared" si="76"/>
        <v>Fraction of Eligible Industrial Energy Use Shifted to Alternate Fuel</v>
      </c>
      <c r="D1608" s="6" t="s">
        <v>3030</v>
      </c>
      <c r="E1608" s="1" t="s">
        <v>3917</v>
      </c>
      <c r="F1608" t="s">
        <v>2992</v>
      </c>
      <c r="G1608" s="45" t="s">
        <v>3892</v>
      </c>
      <c r="H1608" s="47">
        <f t="shared" si="77"/>
        <v>1607</v>
      </c>
      <c r="I1608" s="324" t="s">
        <v>41</v>
      </c>
      <c r="J1608" s="255" t="str">
        <f>IF(ISBLANK(INDEX('Policy Characteristics'!D:D,MATCH($C1608,'Policy Characteristics'!$C:$C,0))),"",INDEX('Policy Characteristics'!D:D,MATCH($C1608,'Policy Characteristics'!$C:$C,0)))</f>
        <v>Alternate Fuel Shifting</v>
      </c>
      <c r="K1608" s="254" t="str">
        <f>IF(ISBLANK(INDEX('Policy Characteristics'!E:E,MATCH($C1608,'Policy Characteristics'!$C:$C,0))),"",INDEX('Policy Characteristics'!E:E,MATCH($C1608,'Policy Characteristics'!$C:$C,0)))</f>
        <v>indst shift to alt fuel</v>
      </c>
      <c r="L1608" s="261">
        <f>IF(ISBLANK(INDEX('Policy Characteristics'!F:F,MATCH($C1608,'Policy Characteristics'!$C:$C,0))),"",INDEX('Policy Characteristics'!F:F,MATCH($C1608,'Policy Characteristics'!$C:$C,0)))</f>
        <v>0</v>
      </c>
      <c r="M1608" s="261">
        <f>IF(ISBLANK(INDEX('Policy Characteristics'!G:G,MATCH($C1608,'Policy Characteristics'!$C:$C,0))),"",INDEX('Policy Characteristics'!G:G,MATCH($C1608,'Policy Characteristics'!$C:$C,0)))</f>
        <v>1</v>
      </c>
      <c r="N1608" s="261">
        <f>IF(ISBLANK(INDEX('Policy Characteristics'!H:H,MATCH($C1608,'Policy Characteristics'!$C:$C,0))),"",INDEX('Policy Characteristics'!H:H,MATCH($C1608,'Policy Characteristics'!$C:$C,0)))</f>
        <v>0.01</v>
      </c>
      <c r="O1608" s="254" t="str">
        <f>IF(ISBLANK(INDEX('Policy Characteristics'!I:I,MATCH($C1608,'Policy Characteristics'!$C:$C,0))),"",INDEX('Policy Characteristics'!I:I,MATCH($C1608,'Policy Characteristics'!$C:$C,0)))</f>
        <v>% of fuel shifted</v>
      </c>
      <c r="P1608" s="254" t="str">
        <f>IF(ISBLANK(INDEX('Policy Characteristics'!J:J,MATCH($C1608,'Policy Characteristics'!$C:$C,0))),"",INDEX('Policy Characteristics'!J:J,MATCH($C1608,'Policy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08" s="254" t="str">
        <f>IF(ISBLANK(INDEX('Policy Characteristics'!K:K,MATCH($C1608,'Policy Characteristics'!$C:$C,0))),"",INDEX('Policy Characteristics'!K:K,MATCH($C1608,'Policy Characteristics'!$C:$C,0)))</f>
        <v>industry-ag-main.html#fuel-switching</v>
      </c>
      <c r="R1608" s="254" t="str">
        <f>IF(ISBLANK(INDEX('Policy Characteristics'!L:L,MATCH($C1608,'Policy Characteristics'!$C:$C,0))),"",INDEX('Policy Characteristics'!L:L,MATCH($C1608,'Policy Characteristics'!$C:$C,0)))</f>
        <v>industry-elec-and-hydrogen.html</v>
      </c>
    </row>
    <row r="1609" spans="1:18" s="2" customFormat="1" x14ac:dyDescent="0.25">
      <c r="A1609" s="254" t="str">
        <f>IF(ISBLANK(INDEX('Policy Characteristics'!A:A,MATCH($C1609,'Policy Characteristics'!$C:$C,0))),"",INDEX('Policy Characteristics'!A:A,MATCH($C1609,'Policy Characteristics'!$C:$C,0)))</f>
        <v>Industry</v>
      </c>
      <c r="B1609" s="262" t="str">
        <f>IF(ISBLANK(INDEX('Policy Characteristics'!B:B,MATCH($C1609,'Policy Characteristics'!$C:$C,0))),"",INDEX('Policy Characteristics'!B:B,MATCH($C1609,'Policy Characteristics'!$C:$C,0)))</f>
        <v>Alternative Fuel Shifting</v>
      </c>
      <c r="C1609" s="254" t="str">
        <f t="shared" si="76"/>
        <v>Fraction of Eligible Industrial Energy Use Shifted to Alternate Fuel</v>
      </c>
      <c r="D1609" s="6" t="s">
        <v>3031</v>
      </c>
      <c r="E1609" s="1" t="s">
        <v>3459</v>
      </c>
      <c r="F1609" t="s">
        <v>2993</v>
      </c>
      <c r="G1609" s="45" t="s">
        <v>3465</v>
      </c>
      <c r="H1609" s="47">
        <f t="shared" si="77"/>
        <v>1608</v>
      </c>
      <c r="I1609" s="324" t="s">
        <v>41</v>
      </c>
      <c r="J1609" s="255" t="str">
        <f>IF(ISBLANK(INDEX('Policy Characteristics'!D:D,MATCH($C1609,'Policy Characteristics'!$C:$C,0))),"",INDEX('Policy Characteristics'!D:D,MATCH($C1609,'Policy Characteristics'!$C:$C,0)))</f>
        <v>Alternate Fuel Shifting</v>
      </c>
      <c r="K1609" s="254" t="str">
        <f>IF(ISBLANK(INDEX('Policy Characteristics'!E:E,MATCH($C1609,'Policy Characteristics'!$C:$C,0))),"",INDEX('Policy Characteristics'!E:E,MATCH($C1609,'Policy Characteristics'!$C:$C,0)))</f>
        <v>indst shift to alt fuel</v>
      </c>
      <c r="L1609" s="261">
        <f>IF(ISBLANK(INDEX('Policy Characteristics'!F:F,MATCH($C1609,'Policy Characteristics'!$C:$C,0))),"",INDEX('Policy Characteristics'!F:F,MATCH($C1609,'Policy Characteristics'!$C:$C,0)))</f>
        <v>0</v>
      </c>
      <c r="M1609" s="261">
        <f>IF(ISBLANK(INDEX('Policy Characteristics'!G:G,MATCH($C1609,'Policy Characteristics'!$C:$C,0))),"",INDEX('Policy Characteristics'!G:G,MATCH($C1609,'Policy Characteristics'!$C:$C,0)))</f>
        <v>1</v>
      </c>
      <c r="N1609" s="261">
        <f>IF(ISBLANK(INDEX('Policy Characteristics'!H:H,MATCH($C1609,'Policy Characteristics'!$C:$C,0))),"",INDEX('Policy Characteristics'!H:H,MATCH($C1609,'Policy Characteristics'!$C:$C,0)))</f>
        <v>0.01</v>
      </c>
      <c r="O1609" s="254" t="str">
        <f>IF(ISBLANK(INDEX('Policy Characteristics'!I:I,MATCH($C1609,'Policy Characteristics'!$C:$C,0))),"",INDEX('Policy Characteristics'!I:I,MATCH($C1609,'Policy Characteristics'!$C:$C,0)))</f>
        <v>% of fuel shifted</v>
      </c>
      <c r="P1609" s="254" t="str">
        <f>IF(ISBLANK(INDEX('Policy Characteristics'!J:J,MATCH($C1609,'Policy Characteristics'!$C:$C,0))),"",INDEX('Policy Characteristics'!J:J,MATCH($C1609,'Policy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09" s="254" t="str">
        <f>IF(ISBLANK(INDEX('Policy Characteristics'!K:K,MATCH($C1609,'Policy Characteristics'!$C:$C,0))),"",INDEX('Policy Characteristics'!K:K,MATCH($C1609,'Policy Characteristics'!$C:$C,0)))</f>
        <v>industry-ag-main.html#fuel-switching</v>
      </c>
      <c r="R1609" s="254" t="str">
        <f>IF(ISBLANK(INDEX('Policy Characteristics'!L:L,MATCH($C1609,'Policy Characteristics'!$C:$C,0))),"",INDEX('Policy Characteristics'!L:L,MATCH($C1609,'Policy Characteristics'!$C:$C,0)))</f>
        <v>industry-elec-and-hydrogen.html</v>
      </c>
    </row>
    <row r="1610" spans="1:18" s="2" customFormat="1" x14ac:dyDescent="0.25">
      <c r="A1610" s="254" t="str">
        <f>IF(ISBLANK(INDEX('Policy Characteristics'!A:A,MATCH($C1610,'Policy Characteristics'!$C:$C,0))),"",INDEX('Policy Characteristics'!A:A,MATCH($C1610,'Policy Characteristics'!$C:$C,0)))</f>
        <v>Industry</v>
      </c>
      <c r="B1610" s="262" t="str">
        <f>IF(ISBLANK(INDEX('Policy Characteristics'!B:B,MATCH($C1610,'Policy Characteristics'!$C:$C,0))),"",INDEX('Policy Characteristics'!B:B,MATCH($C1610,'Policy Characteristics'!$C:$C,0)))</f>
        <v>Alternative Fuel Shifting</v>
      </c>
      <c r="C1610" s="254" t="str">
        <f t="shared" si="76"/>
        <v>Fraction of Eligible Industrial Energy Use Shifted to Alternate Fuel</v>
      </c>
      <c r="D1610" s="6" t="s">
        <v>3031</v>
      </c>
      <c r="E1610" s="1" t="s">
        <v>3460</v>
      </c>
      <c r="F1610" t="s">
        <v>2993</v>
      </c>
      <c r="G1610" s="45" t="s">
        <v>3466</v>
      </c>
      <c r="H1610" s="47">
        <f t="shared" si="77"/>
        <v>1609</v>
      </c>
      <c r="I1610" s="324" t="s">
        <v>41</v>
      </c>
      <c r="J1610" s="255" t="str">
        <f>IF(ISBLANK(INDEX('Policy Characteristics'!D:D,MATCH($C1610,'Policy Characteristics'!$C:$C,0))),"",INDEX('Policy Characteristics'!D:D,MATCH($C1610,'Policy Characteristics'!$C:$C,0)))</f>
        <v>Alternate Fuel Shifting</v>
      </c>
      <c r="K1610" s="254" t="str">
        <f>IF(ISBLANK(INDEX('Policy Characteristics'!E:E,MATCH($C1610,'Policy Characteristics'!$C:$C,0))),"",INDEX('Policy Characteristics'!E:E,MATCH($C1610,'Policy Characteristics'!$C:$C,0)))</f>
        <v>indst shift to alt fuel</v>
      </c>
      <c r="L1610" s="261">
        <f>IF(ISBLANK(INDEX('Policy Characteristics'!F:F,MATCH($C1610,'Policy Characteristics'!$C:$C,0))),"",INDEX('Policy Characteristics'!F:F,MATCH($C1610,'Policy Characteristics'!$C:$C,0)))</f>
        <v>0</v>
      </c>
      <c r="M1610" s="261">
        <f>IF(ISBLANK(INDEX('Policy Characteristics'!G:G,MATCH($C1610,'Policy Characteristics'!$C:$C,0))),"",INDEX('Policy Characteristics'!G:G,MATCH($C1610,'Policy Characteristics'!$C:$C,0)))</f>
        <v>1</v>
      </c>
      <c r="N1610" s="261">
        <f>IF(ISBLANK(INDEX('Policy Characteristics'!H:H,MATCH($C1610,'Policy Characteristics'!$C:$C,0))),"",INDEX('Policy Characteristics'!H:H,MATCH($C1610,'Policy Characteristics'!$C:$C,0)))</f>
        <v>0.01</v>
      </c>
      <c r="O1610" s="254" t="str">
        <f>IF(ISBLANK(INDEX('Policy Characteristics'!I:I,MATCH($C1610,'Policy Characteristics'!$C:$C,0))),"",INDEX('Policy Characteristics'!I:I,MATCH($C1610,'Policy Characteristics'!$C:$C,0)))</f>
        <v>% of fuel shifted</v>
      </c>
      <c r="P1610" s="254" t="str">
        <f>IF(ISBLANK(INDEX('Policy Characteristics'!J:J,MATCH($C1610,'Policy Characteristics'!$C:$C,0))),"",INDEX('Policy Characteristics'!J:J,MATCH($C1610,'Policy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10" s="254" t="str">
        <f>IF(ISBLANK(INDEX('Policy Characteristics'!K:K,MATCH($C1610,'Policy Characteristics'!$C:$C,0))),"",INDEX('Policy Characteristics'!K:K,MATCH($C1610,'Policy Characteristics'!$C:$C,0)))</f>
        <v>industry-ag-main.html#fuel-switching</v>
      </c>
      <c r="R1610" s="254" t="str">
        <f>IF(ISBLANK(INDEX('Policy Characteristics'!L:L,MATCH($C1610,'Policy Characteristics'!$C:$C,0))),"",INDEX('Policy Characteristics'!L:L,MATCH($C1610,'Policy Characteristics'!$C:$C,0)))</f>
        <v>industry-elec-and-hydrogen.html</v>
      </c>
    </row>
    <row r="1611" spans="1:18" s="2" customFormat="1" x14ac:dyDescent="0.25">
      <c r="A1611" s="254" t="str">
        <f>IF(ISBLANK(INDEX('Policy Characteristics'!A:A,MATCH($C1611,'Policy Characteristics'!$C:$C,0))),"",INDEX('Policy Characteristics'!A:A,MATCH($C1611,'Policy Characteristics'!$C:$C,0)))</f>
        <v>Industry</v>
      </c>
      <c r="B1611" s="262" t="str">
        <f>IF(ISBLANK(INDEX('Policy Characteristics'!B:B,MATCH($C1611,'Policy Characteristics'!$C:$C,0))),"",INDEX('Policy Characteristics'!B:B,MATCH($C1611,'Policy Characteristics'!$C:$C,0)))</f>
        <v>Alternative Fuel Shifting</v>
      </c>
      <c r="C1611" s="254" t="str">
        <f t="shared" si="76"/>
        <v>Fraction of Eligible Industrial Energy Use Shifted to Alternate Fuel</v>
      </c>
      <c r="D1611" s="6" t="s">
        <v>3031</v>
      </c>
      <c r="E1611" s="1" t="s">
        <v>3461</v>
      </c>
      <c r="F1611" t="s">
        <v>2993</v>
      </c>
      <c r="G1611" s="45" t="s">
        <v>3467</v>
      </c>
      <c r="H1611" s="47">
        <f t="shared" si="77"/>
        <v>1610</v>
      </c>
      <c r="I1611" s="324" t="s">
        <v>41</v>
      </c>
      <c r="J1611" s="255" t="str">
        <f>IF(ISBLANK(INDEX('Policy Characteristics'!D:D,MATCH($C1611,'Policy Characteristics'!$C:$C,0))),"",INDEX('Policy Characteristics'!D:D,MATCH($C1611,'Policy Characteristics'!$C:$C,0)))</f>
        <v>Alternate Fuel Shifting</v>
      </c>
      <c r="K1611" s="254" t="str">
        <f>IF(ISBLANK(INDEX('Policy Characteristics'!E:E,MATCH($C1611,'Policy Characteristics'!$C:$C,0))),"",INDEX('Policy Characteristics'!E:E,MATCH($C1611,'Policy Characteristics'!$C:$C,0)))</f>
        <v>indst shift to alt fuel</v>
      </c>
      <c r="L1611" s="261">
        <f>IF(ISBLANK(INDEX('Policy Characteristics'!F:F,MATCH($C1611,'Policy Characteristics'!$C:$C,0))),"",INDEX('Policy Characteristics'!F:F,MATCH($C1611,'Policy Characteristics'!$C:$C,0)))</f>
        <v>0</v>
      </c>
      <c r="M1611" s="261">
        <f>IF(ISBLANK(INDEX('Policy Characteristics'!G:G,MATCH($C1611,'Policy Characteristics'!$C:$C,0))),"",INDEX('Policy Characteristics'!G:G,MATCH($C1611,'Policy Characteristics'!$C:$C,0)))</f>
        <v>1</v>
      </c>
      <c r="N1611" s="261">
        <f>IF(ISBLANK(INDEX('Policy Characteristics'!H:H,MATCH($C1611,'Policy Characteristics'!$C:$C,0))),"",INDEX('Policy Characteristics'!H:H,MATCH($C1611,'Policy Characteristics'!$C:$C,0)))</f>
        <v>0.01</v>
      </c>
      <c r="O1611" s="254" t="str">
        <f>IF(ISBLANK(INDEX('Policy Characteristics'!I:I,MATCH($C1611,'Policy Characteristics'!$C:$C,0))),"",INDEX('Policy Characteristics'!I:I,MATCH($C1611,'Policy Characteristics'!$C:$C,0)))</f>
        <v>% of fuel shifted</v>
      </c>
      <c r="P1611" s="254" t="str">
        <f>IF(ISBLANK(INDEX('Policy Characteristics'!J:J,MATCH($C1611,'Policy Characteristics'!$C:$C,0))),"",INDEX('Policy Characteristics'!J:J,MATCH($C1611,'Policy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11" s="254" t="str">
        <f>IF(ISBLANK(INDEX('Policy Characteristics'!K:K,MATCH($C1611,'Policy Characteristics'!$C:$C,0))),"",INDEX('Policy Characteristics'!K:K,MATCH($C1611,'Policy Characteristics'!$C:$C,0)))</f>
        <v>industry-ag-main.html#fuel-switching</v>
      </c>
      <c r="R1611" s="254" t="str">
        <f>IF(ISBLANK(INDEX('Policy Characteristics'!L:L,MATCH($C1611,'Policy Characteristics'!$C:$C,0))),"",INDEX('Policy Characteristics'!L:L,MATCH($C1611,'Policy Characteristics'!$C:$C,0)))</f>
        <v>industry-elec-and-hydrogen.html</v>
      </c>
    </row>
    <row r="1612" spans="1:18" s="2" customFormat="1" x14ac:dyDescent="0.25">
      <c r="A1612" s="254" t="str">
        <f>IF(ISBLANK(INDEX('Policy Characteristics'!A:A,MATCH($C1612,'Policy Characteristics'!$C:$C,0))),"",INDEX('Policy Characteristics'!A:A,MATCH($C1612,'Policy Characteristics'!$C:$C,0)))</f>
        <v>Industry</v>
      </c>
      <c r="B1612" s="262" t="str">
        <f>IF(ISBLANK(INDEX('Policy Characteristics'!B:B,MATCH($C1612,'Policy Characteristics'!$C:$C,0))),"",INDEX('Policy Characteristics'!B:B,MATCH($C1612,'Policy Characteristics'!$C:$C,0)))</f>
        <v>Alternative Fuel Shifting</v>
      </c>
      <c r="C1612" s="254" t="str">
        <f t="shared" si="76"/>
        <v>Fraction of Eligible Industrial Energy Use Shifted to Alternate Fuel</v>
      </c>
      <c r="D1612" s="6" t="s">
        <v>3031</v>
      </c>
      <c r="E1612" s="1" t="s">
        <v>3462</v>
      </c>
      <c r="F1612" t="s">
        <v>2993</v>
      </c>
      <c r="G1612" s="45" t="s">
        <v>3468</v>
      </c>
      <c r="H1612" s="47">
        <f t="shared" si="77"/>
        <v>1611</v>
      </c>
      <c r="I1612" s="324" t="s">
        <v>40</v>
      </c>
      <c r="J1612" s="255" t="str">
        <f>IF(ISBLANK(INDEX('Policy Characteristics'!D:D,MATCH($C1612,'Policy Characteristics'!$C:$C,0))),"",INDEX('Policy Characteristics'!D:D,MATCH($C1612,'Policy Characteristics'!$C:$C,0)))</f>
        <v>Alternate Fuel Shifting</v>
      </c>
      <c r="K1612" s="254" t="str">
        <f>IF(ISBLANK(INDEX('Policy Characteristics'!E:E,MATCH($C1612,'Policy Characteristics'!$C:$C,0))),"",INDEX('Policy Characteristics'!E:E,MATCH($C1612,'Policy Characteristics'!$C:$C,0)))</f>
        <v>indst shift to alt fuel</v>
      </c>
      <c r="L1612" s="261">
        <f>IF(ISBLANK(INDEX('Policy Characteristics'!F:F,MATCH($C1612,'Policy Characteristics'!$C:$C,0))),"",INDEX('Policy Characteristics'!F:F,MATCH($C1612,'Policy Characteristics'!$C:$C,0)))</f>
        <v>0</v>
      </c>
      <c r="M1612" s="261">
        <f>IF(ISBLANK(INDEX('Policy Characteristics'!G:G,MATCH($C1612,'Policy Characteristics'!$C:$C,0))),"",INDEX('Policy Characteristics'!G:G,MATCH($C1612,'Policy Characteristics'!$C:$C,0)))</f>
        <v>1</v>
      </c>
      <c r="N1612" s="261">
        <f>IF(ISBLANK(INDEX('Policy Characteristics'!H:H,MATCH($C1612,'Policy Characteristics'!$C:$C,0))),"",INDEX('Policy Characteristics'!H:H,MATCH($C1612,'Policy Characteristics'!$C:$C,0)))</f>
        <v>0.01</v>
      </c>
      <c r="O1612" s="254" t="str">
        <f>IF(ISBLANK(INDEX('Policy Characteristics'!I:I,MATCH($C1612,'Policy Characteristics'!$C:$C,0))),"",INDEX('Policy Characteristics'!I:I,MATCH($C1612,'Policy Characteristics'!$C:$C,0)))</f>
        <v>% of fuel shifted</v>
      </c>
      <c r="P1612" s="254" t="str">
        <f>IF(ISBLANK(INDEX('Policy Characteristics'!J:J,MATCH($C1612,'Policy Characteristics'!$C:$C,0))),"",INDEX('Policy Characteristics'!J:J,MATCH($C1612,'Policy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12" s="254" t="str">
        <f>IF(ISBLANK(INDEX('Policy Characteristics'!K:K,MATCH($C1612,'Policy Characteristics'!$C:$C,0))),"",INDEX('Policy Characteristics'!K:K,MATCH($C1612,'Policy Characteristics'!$C:$C,0)))</f>
        <v>industry-ag-main.html#fuel-switching</v>
      </c>
      <c r="R1612" s="254" t="str">
        <f>IF(ISBLANK(INDEX('Policy Characteristics'!L:L,MATCH($C1612,'Policy Characteristics'!$C:$C,0))),"",INDEX('Policy Characteristics'!L:L,MATCH($C1612,'Policy Characteristics'!$C:$C,0)))</f>
        <v>industry-elec-and-hydrogen.html</v>
      </c>
    </row>
    <row r="1613" spans="1:18" s="2" customFormat="1" x14ac:dyDescent="0.25">
      <c r="A1613" s="254" t="str">
        <f>IF(ISBLANK(INDEX('Policy Characteristics'!A:A,MATCH($C1613,'Policy Characteristics'!$C:$C,0))),"",INDEX('Policy Characteristics'!A:A,MATCH($C1613,'Policy Characteristics'!$C:$C,0)))</f>
        <v>Industry</v>
      </c>
      <c r="B1613" s="262" t="str">
        <f>IF(ISBLANK(INDEX('Policy Characteristics'!B:B,MATCH($C1613,'Policy Characteristics'!$C:$C,0))),"",INDEX('Policy Characteristics'!B:B,MATCH($C1613,'Policy Characteristics'!$C:$C,0)))</f>
        <v>Alternative Fuel Shifting</v>
      </c>
      <c r="C1613" s="254" t="str">
        <f t="shared" si="76"/>
        <v>Fraction of Eligible Industrial Energy Use Shifted to Alternate Fuel</v>
      </c>
      <c r="D1613" s="6" t="s">
        <v>3031</v>
      </c>
      <c r="E1613" s="1" t="s">
        <v>3463</v>
      </c>
      <c r="F1613" t="s">
        <v>2993</v>
      </c>
      <c r="G1613" s="45" t="s">
        <v>3469</v>
      </c>
      <c r="H1613" s="47">
        <f t="shared" si="77"/>
        <v>1612</v>
      </c>
      <c r="I1613" s="324" t="s">
        <v>41</v>
      </c>
      <c r="J1613" s="255" t="str">
        <f>IF(ISBLANK(INDEX('Policy Characteristics'!D:D,MATCH($C1613,'Policy Characteristics'!$C:$C,0))),"",INDEX('Policy Characteristics'!D:D,MATCH($C1613,'Policy Characteristics'!$C:$C,0)))</f>
        <v>Alternate Fuel Shifting</v>
      </c>
      <c r="K1613" s="254" t="str">
        <f>IF(ISBLANK(INDEX('Policy Characteristics'!E:E,MATCH($C1613,'Policy Characteristics'!$C:$C,0))),"",INDEX('Policy Characteristics'!E:E,MATCH($C1613,'Policy Characteristics'!$C:$C,0)))</f>
        <v>indst shift to alt fuel</v>
      </c>
      <c r="L1613" s="261">
        <f>IF(ISBLANK(INDEX('Policy Characteristics'!F:F,MATCH($C1613,'Policy Characteristics'!$C:$C,0))),"",INDEX('Policy Characteristics'!F:F,MATCH($C1613,'Policy Characteristics'!$C:$C,0)))</f>
        <v>0</v>
      </c>
      <c r="M1613" s="261">
        <f>IF(ISBLANK(INDEX('Policy Characteristics'!G:G,MATCH($C1613,'Policy Characteristics'!$C:$C,0))),"",INDEX('Policy Characteristics'!G:G,MATCH($C1613,'Policy Characteristics'!$C:$C,0)))</f>
        <v>1</v>
      </c>
      <c r="N1613" s="261">
        <f>IF(ISBLANK(INDEX('Policy Characteristics'!H:H,MATCH($C1613,'Policy Characteristics'!$C:$C,0))),"",INDEX('Policy Characteristics'!H:H,MATCH($C1613,'Policy Characteristics'!$C:$C,0)))</f>
        <v>0.01</v>
      </c>
      <c r="O1613" s="254" t="str">
        <f>IF(ISBLANK(INDEX('Policy Characteristics'!I:I,MATCH($C1613,'Policy Characteristics'!$C:$C,0))),"",INDEX('Policy Characteristics'!I:I,MATCH($C1613,'Policy Characteristics'!$C:$C,0)))</f>
        <v>% of fuel shifted</v>
      </c>
      <c r="P1613" s="254" t="str">
        <f>IF(ISBLANK(INDEX('Policy Characteristics'!J:J,MATCH($C1613,'Policy Characteristics'!$C:$C,0))),"",INDEX('Policy Characteristics'!J:J,MATCH($C1613,'Policy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13" s="254" t="str">
        <f>IF(ISBLANK(INDEX('Policy Characteristics'!K:K,MATCH($C1613,'Policy Characteristics'!$C:$C,0))),"",INDEX('Policy Characteristics'!K:K,MATCH($C1613,'Policy Characteristics'!$C:$C,0)))</f>
        <v>industry-ag-main.html#fuel-switching</v>
      </c>
      <c r="R1613" s="254" t="str">
        <f>IF(ISBLANK(INDEX('Policy Characteristics'!L:L,MATCH($C1613,'Policy Characteristics'!$C:$C,0))),"",INDEX('Policy Characteristics'!L:L,MATCH($C1613,'Policy Characteristics'!$C:$C,0)))</f>
        <v>industry-elec-and-hydrogen.html</v>
      </c>
    </row>
    <row r="1614" spans="1:18" s="2" customFormat="1" x14ac:dyDescent="0.25">
      <c r="A1614" s="254" t="str">
        <f>IF(ISBLANK(INDEX('Policy Characteristics'!A:A,MATCH($C1614,'Policy Characteristics'!$C:$C,0))),"",INDEX('Policy Characteristics'!A:A,MATCH($C1614,'Policy Characteristics'!$C:$C,0)))</f>
        <v>Industry</v>
      </c>
      <c r="B1614" s="262" t="str">
        <f>IF(ISBLANK(INDEX('Policy Characteristics'!B:B,MATCH($C1614,'Policy Characteristics'!$C:$C,0))),"",INDEX('Policy Characteristics'!B:B,MATCH($C1614,'Policy Characteristics'!$C:$C,0)))</f>
        <v>Alternative Fuel Shifting</v>
      </c>
      <c r="C1614" s="254" t="str">
        <f t="shared" si="76"/>
        <v>Fraction of Eligible Industrial Energy Use Shifted to Alternate Fuel</v>
      </c>
      <c r="D1614" s="6" t="s">
        <v>3031</v>
      </c>
      <c r="E1614" s="1" t="s">
        <v>3464</v>
      </c>
      <c r="F1614" t="s">
        <v>2993</v>
      </c>
      <c r="G1614" s="45" t="s">
        <v>3470</v>
      </c>
      <c r="H1614" s="47">
        <f t="shared" si="77"/>
        <v>1613</v>
      </c>
      <c r="I1614" s="324" t="s">
        <v>41</v>
      </c>
      <c r="J1614" s="255" t="str">
        <f>IF(ISBLANK(INDEX('Policy Characteristics'!D:D,MATCH($C1614,'Policy Characteristics'!$C:$C,0))),"",INDEX('Policy Characteristics'!D:D,MATCH($C1614,'Policy Characteristics'!$C:$C,0)))</f>
        <v>Alternate Fuel Shifting</v>
      </c>
      <c r="K1614" s="254" t="str">
        <f>IF(ISBLANK(INDEX('Policy Characteristics'!E:E,MATCH($C1614,'Policy Characteristics'!$C:$C,0))),"",INDEX('Policy Characteristics'!E:E,MATCH($C1614,'Policy Characteristics'!$C:$C,0)))</f>
        <v>indst shift to alt fuel</v>
      </c>
      <c r="L1614" s="261">
        <f>IF(ISBLANK(INDEX('Policy Characteristics'!F:F,MATCH($C1614,'Policy Characteristics'!$C:$C,0))),"",INDEX('Policy Characteristics'!F:F,MATCH($C1614,'Policy Characteristics'!$C:$C,0)))</f>
        <v>0</v>
      </c>
      <c r="M1614" s="261">
        <f>IF(ISBLANK(INDEX('Policy Characteristics'!G:G,MATCH($C1614,'Policy Characteristics'!$C:$C,0))),"",INDEX('Policy Characteristics'!G:G,MATCH($C1614,'Policy Characteristics'!$C:$C,0)))</f>
        <v>1</v>
      </c>
      <c r="N1614" s="261">
        <f>IF(ISBLANK(INDEX('Policy Characteristics'!H:H,MATCH($C1614,'Policy Characteristics'!$C:$C,0))),"",INDEX('Policy Characteristics'!H:H,MATCH($C1614,'Policy Characteristics'!$C:$C,0)))</f>
        <v>0.01</v>
      </c>
      <c r="O1614" s="254" t="str">
        <f>IF(ISBLANK(INDEX('Policy Characteristics'!I:I,MATCH($C1614,'Policy Characteristics'!$C:$C,0))),"",INDEX('Policy Characteristics'!I:I,MATCH($C1614,'Policy Characteristics'!$C:$C,0)))</f>
        <v>% of fuel shifted</v>
      </c>
      <c r="P1614" s="254" t="str">
        <f>IF(ISBLANK(INDEX('Policy Characteristics'!J:J,MATCH($C1614,'Policy Characteristics'!$C:$C,0))),"",INDEX('Policy Characteristics'!J:J,MATCH($C1614,'Policy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14" s="254" t="str">
        <f>IF(ISBLANK(INDEX('Policy Characteristics'!K:K,MATCH($C1614,'Policy Characteristics'!$C:$C,0))),"",INDEX('Policy Characteristics'!K:K,MATCH($C1614,'Policy Characteristics'!$C:$C,0)))</f>
        <v>industry-ag-main.html#fuel-switching</v>
      </c>
      <c r="R1614" s="254" t="str">
        <f>IF(ISBLANK(INDEX('Policy Characteristics'!L:L,MATCH($C1614,'Policy Characteristics'!$C:$C,0))),"",INDEX('Policy Characteristics'!L:L,MATCH($C1614,'Policy Characteristics'!$C:$C,0)))</f>
        <v>industry-elec-and-hydrogen.html</v>
      </c>
    </row>
    <row r="1615" spans="1:18" s="2" customFormat="1" x14ac:dyDescent="0.25">
      <c r="A1615" s="254" t="str">
        <f>IF(ISBLANK(INDEX('Policy Characteristics'!A:A,MATCH($C1615,'Policy Characteristics'!$C:$C,0))),"",INDEX('Policy Characteristics'!A:A,MATCH($C1615,'Policy Characteristics'!$C:$C,0)))</f>
        <v>Industry</v>
      </c>
      <c r="B1615" s="262" t="str">
        <f>IF(ISBLANK(INDEX('Policy Characteristics'!B:B,MATCH($C1615,'Policy Characteristics'!$C:$C,0))),"",INDEX('Policy Characteristics'!B:B,MATCH($C1615,'Policy Characteristics'!$C:$C,0)))</f>
        <v>Alternative Fuel Shifting</v>
      </c>
      <c r="C1615" s="254" t="str">
        <f t="shared" si="76"/>
        <v>Fraction of Eligible Industrial Energy Use Shifted to Alternate Fuel</v>
      </c>
      <c r="D1615" s="6" t="s">
        <v>3031</v>
      </c>
      <c r="E1615" s="1" t="s">
        <v>3570</v>
      </c>
      <c r="F1615" t="s">
        <v>2993</v>
      </c>
      <c r="G1615" s="45" t="s">
        <v>3471</v>
      </c>
      <c r="H1615" s="47">
        <f t="shared" si="77"/>
        <v>1614</v>
      </c>
      <c r="I1615" s="324" t="s">
        <v>41</v>
      </c>
      <c r="J1615" s="255" t="str">
        <f>IF(ISBLANK(INDEX('Policy Characteristics'!D:D,MATCH($C1615,'Policy Characteristics'!$C:$C,0))),"",INDEX('Policy Characteristics'!D:D,MATCH($C1615,'Policy Characteristics'!$C:$C,0)))</f>
        <v>Alternate Fuel Shifting</v>
      </c>
      <c r="K1615" s="254" t="str">
        <f>IF(ISBLANK(INDEX('Policy Characteristics'!E:E,MATCH($C1615,'Policy Characteristics'!$C:$C,0))),"",INDEX('Policy Characteristics'!E:E,MATCH($C1615,'Policy Characteristics'!$C:$C,0)))</f>
        <v>indst shift to alt fuel</v>
      </c>
      <c r="L1615" s="261">
        <f>IF(ISBLANK(INDEX('Policy Characteristics'!F:F,MATCH($C1615,'Policy Characteristics'!$C:$C,0))),"",INDEX('Policy Characteristics'!F:F,MATCH($C1615,'Policy Characteristics'!$C:$C,0)))</f>
        <v>0</v>
      </c>
      <c r="M1615" s="261">
        <f>IF(ISBLANK(INDEX('Policy Characteristics'!G:G,MATCH($C1615,'Policy Characteristics'!$C:$C,0))),"",INDEX('Policy Characteristics'!G:G,MATCH($C1615,'Policy Characteristics'!$C:$C,0)))</f>
        <v>1</v>
      </c>
      <c r="N1615" s="261">
        <f>IF(ISBLANK(INDEX('Policy Characteristics'!H:H,MATCH($C1615,'Policy Characteristics'!$C:$C,0))),"",INDEX('Policy Characteristics'!H:H,MATCH($C1615,'Policy Characteristics'!$C:$C,0)))</f>
        <v>0.01</v>
      </c>
      <c r="O1615" s="254" t="str">
        <f>IF(ISBLANK(INDEX('Policy Characteristics'!I:I,MATCH($C1615,'Policy Characteristics'!$C:$C,0))),"",INDEX('Policy Characteristics'!I:I,MATCH($C1615,'Policy Characteristics'!$C:$C,0)))</f>
        <v>% of fuel shifted</v>
      </c>
      <c r="P1615" s="254" t="str">
        <f>IF(ISBLANK(INDEX('Policy Characteristics'!J:J,MATCH($C1615,'Policy Characteristics'!$C:$C,0))),"",INDEX('Policy Characteristics'!J:J,MATCH($C1615,'Policy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15" s="254" t="str">
        <f>IF(ISBLANK(INDEX('Policy Characteristics'!K:K,MATCH($C1615,'Policy Characteristics'!$C:$C,0))),"",INDEX('Policy Characteristics'!K:K,MATCH($C1615,'Policy Characteristics'!$C:$C,0)))</f>
        <v>industry-ag-main.html#fuel-switching</v>
      </c>
      <c r="R1615" s="254" t="str">
        <f>IF(ISBLANK(INDEX('Policy Characteristics'!L:L,MATCH($C1615,'Policy Characteristics'!$C:$C,0))),"",INDEX('Policy Characteristics'!L:L,MATCH($C1615,'Policy Characteristics'!$C:$C,0)))</f>
        <v>industry-elec-and-hydrogen.html</v>
      </c>
    </row>
    <row r="1616" spans="1:18" s="2" customFormat="1" x14ac:dyDescent="0.25">
      <c r="A1616" s="254" t="str">
        <f>IF(ISBLANK(INDEX('Policy Characteristics'!A:A,MATCH($C1616,'Policy Characteristics'!$C:$C,0))),"",INDEX('Policy Characteristics'!A:A,MATCH($C1616,'Policy Characteristics'!$C:$C,0)))</f>
        <v>Industry</v>
      </c>
      <c r="B1616" s="262" t="str">
        <f>IF(ISBLANK(INDEX('Policy Characteristics'!B:B,MATCH($C1616,'Policy Characteristics'!$C:$C,0))),"",INDEX('Policy Characteristics'!B:B,MATCH($C1616,'Policy Characteristics'!$C:$C,0)))</f>
        <v>Alternative Fuel Shifting</v>
      </c>
      <c r="C1616" s="254" t="str">
        <f t="shared" si="76"/>
        <v>Fraction of Eligible Industrial Energy Use Shifted to Alternate Fuel</v>
      </c>
      <c r="D1616" s="6" t="s">
        <v>3031</v>
      </c>
      <c r="E1616" s="1" t="s">
        <v>3915</v>
      </c>
      <c r="F1616" t="s">
        <v>2993</v>
      </c>
      <c r="G1616" s="45" t="s">
        <v>3891</v>
      </c>
      <c r="H1616" s="47">
        <f t="shared" si="77"/>
        <v>1615</v>
      </c>
      <c r="I1616" s="324" t="s">
        <v>41</v>
      </c>
      <c r="J1616" s="255" t="str">
        <f>IF(ISBLANK(INDEX('Policy Characteristics'!D:D,MATCH($C1616,'Policy Characteristics'!$C:$C,0))),"",INDEX('Policy Characteristics'!D:D,MATCH($C1616,'Policy Characteristics'!$C:$C,0)))</f>
        <v>Alternate Fuel Shifting</v>
      </c>
      <c r="K1616" s="254" t="str">
        <f>IF(ISBLANK(INDEX('Policy Characteristics'!E:E,MATCH($C1616,'Policy Characteristics'!$C:$C,0))),"",INDEX('Policy Characteristics'!E:E,MATCH($C1616,'Policy Characteristics'!$C:$C,0)))</f>
        <v>indst shift to alt fuel</v>
      </c>
      <c r="L1616" s="261">
        <f>IF(ISBLANK(INDEX('Policy Characteristics'!F:F,MATCH($C1616,'Policy Characteristics'!$C:$C,0))),"",INDEX('Policy Characteristics'!F:F,MATCH($C1616,'Policy Characteristics'!$C:$C,0)))</f>
        <v>0</v>
      </c>
      <c r="M1616" s="261">
        <f>IF(ISBLANK(INDEX('Policy Characteristics'!G:G,MATCH($C1616,'Policy Characteristics'!$C:$C,0))),"",INDEX('Policy Characteristics'!G:G,MATCH($C1616,'Policy Characteristics'!$C:$C,0)))</f>
        <v>1</v>
      </c>
      <c r="N1616" s="261">
        <f>IF(ISBLANK(INDEX('Policy Characteristics'!H:H,MATCH($C1616,'Policy Characteristics'!$C:$C,0))),"",INDEX('Policy Characteristics'!H:H,MATCH($C1616,'Policy Characteristics'!$C:$C,0)))</f>
        <v>0.01</v>
      </c>
      <c r="O1616" s="254" t="str">
        <f>IF(ISBLANK(INDEX('Policy Characteristics'!I:I,MATCH($C1616,'Policy Characteristics'!$C:$C,0))),"",INDEX('Policy Characteristics'!I:I,MATCH($C1616,'Policy Characteristics'!$C:$C,0)))</f>
        <v>% of fuel shifted</v>
      </c>
      <c r="P1616" s="254" t="str">
        <f>IF(ISBLANK(INDEX('Policy Characteristics'!J:J,MATCH($C1616,'Policy Characteristics'!$C:$C,0))),"",INDEX('Policy Characteristics'!J:J,MATCH($C1616,'Policy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16" s="254" t="str">
        <f>IF(ISBLANK(INDEX('Policy Characteristics'!K:K,MATCH($C1616,'Policy Characteristics'!$C:$C,0))),"",INDEX('Policy Characteristics'!K:K,MATCH($C1616,'Policy Characteristics'!$C:$C,0)))</f>
        <v>industry-ag-main.html#fuel-switching</v>
      </c>
      <c r="R1616" s="254" t="str">
        <f>IF(ISBLANK(INDEX('Policy Characteristics'!L:L,MATCH($C1616,'Policy Characteristics'!$C:$C,0))),"",INDEX('Policy Characteristics'!L:L,MATCH($C1616,'Policy Characteristics'!$C:$C,0)))</f>
        <v>industry-elec-and-hydrogen.html</v>
      </c>
    </row>
    <row r="1617" spans="1:18" s="2" customFormat="1" x14ac:dyDescent="0.25">
      <c r="A1617" s="254" t="str">
        <f>IF(ISBLANK(INDEX('Policy Characteristics'!A:A,MATCH($C1617,'Policy Characteristics'!$C:$C,0))),"",INDEX('Policy Characteristics'!A:A,MATCH($C1617,'Policy Characteristics'!$C:$C,0)))</f>
        <v>Industry</v>
      </c>
      <c r="B1617" s="262" t="str">
        <f>IF(ISBLANK(INDEX('Policy Characteristics'!B:B,MATCH($C1617,'Policy Characteristics'!$C:$C,0))),"",INDEX('Policy Characteristics'!B:B,MATCH($C1617,'Policy Characteristics'!$C:$C,0)))</f>
        <v>Alternative Fuel Shifting</v>
      </c>
      <c r="C1617" s="254" t="str">
        <f t="shared" si="76"/>
        <v>Fraction of Eligible Industrial Energy Use Shifted to Alternate Fuel</v>
      </c>
      <c r="D1617" s="6" t="s">
        <v>3031</v>
      </c>
      <c r="E1617" s="1" t="s">
        <v>3916</v>
      </c>
      <c r="F1617" t="s">
        <v>2993</v>
      </c>
      <c r="G1617" s="45" t="s">
        <v>3890</v>
      </c>
      <c r="H1617" s="47">
        <f t="shared" si="77"/>
        <v>1616</v>
      </c>
      <c r="I1617" s="324" t="s">
        <v>41</v>
      </c>
      <c r="J1617" s="255" t="str">
        <f>IF(ISBLANK(INDEX('Policy Characteristics'!D:D,MATCH($C1617,'Policy Characteristics'!$C:$C,0))),"",INDEX('Policy Characteristics'!D:D,MATCH($C1617,'Policy Characteristics'!$C:$C,0)))</f>
        <v>Alternate Fuel Shifting</v>
      </c>
      <c r="K1617" s="254" t="str">
        <f>IF(ISBLANK(INDEX('Policy Characteristics'!E:E,MATCH($C1617,'Policy Characteristics'!$C:$C,0))),"",INDEX('Policy Characteristics'!E:E,MATCH($C1617,'Policy Characteristics'!$C:$C,0)))</f>
        <v>indst shift to alt fuel</v>
      </c>
      <c r="L1617" s="261">
        <f>IF(ISBLANK(INDEX('Policy Characteristics'!F:F,MATCH($C1617,'Policy Characteristics'!$C:$C,0))),"",INDEX('Policy Characteristics'!F:F,MATCH($C1617,'Policy Characteristics'!$C:$C,0)))</f>
        <v>0</v>
      </c>
      <c r="M1617" s="261">
        <f>IF(ISBLANK(INDEX('Policy Characteristics'!G:G,MATCH($C1617,'Policy Characteristics'!$C:$C,0))),"",INDEX('Policy Characteristics'!G:G,MATCH($C1617,'Policy Characteristics'!$C:$C,0)))</f>
        <v>1</v>
      </c>
      <c r="N1617" s="261">
        <f>IF(ISBLANK(INDEX('Policy Characteristics'!H:H,MATCH($C1617,'Policy Characteristics'!$C:$C,0))),"",INDEX('Policy Characteristics'!H:H,MATCH($C1617,'Policy Characteristics'!$C:$C,0)))</f>
        <v>0.01</v>
      </c>
      <c r="O1617" s="254" t="str">
        <f>IF(ISBLANK(INDEX('Policy Characteristics'!I:I,MATCH($C1617,'Policy Characteristics'!$C:$C,0))),"",INDEX('Policy Characteristics'!I:I,MATCH($C1617,'Policy Characteristics'!$C:$C,0)))</f>
        <v>% of fuel shifted</v>
      </c>
      <c r="P1617" s="254" t="str">
        <f>IF(ISBLANK(INDEX('Policy Characteristics'!J:J,MATCH($C1617,'Policy Characteristics'!$C:$C,0))),"",INDEX('Policy Characteristics'!J:J,MATCH($C1617,'Policy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17" s="254" t="str">
        <f>IF(ISBLANK(INDEX('Policy Characteristics'!K:K,MATCH($C1617,'Policy Characteristics'!$C:$C,0))),"",INDEX('Policy Characteristics'!K:K,MATCH($C1617,'Policy Characteristics'!$C:$C,0)))</f>
        <v>industry-ag-main.html#fuel-switching</v>
      </c>
      <c r="R1617" s="254" t="str">
        <f>IF(ISBLANK(INDEX('Policy Characteristics'!L:L,MATCH($C1617,'Policy Characteristics'!$C:$C,0))),"",INDEX('Policy Characteristics'!L:L,MATCH($C1617,'Policy Characteristics'!$C:$C,0)))</f>
        <v>industry-elec-and-hydrogen.html</v>
      </c>
    </row>
    <row r="1618" spans="1:18" s="2" customFormat="1" x14ac:dyDescent="0.25">
      <c r="A1618" s="254" t="str">
        <f>IF(ISBLANK(INDEX('Policy Characteristics'!A:A,MATCH($C1618,'Policy Characteristics'!$C:$C,0))),"",INDEX('Policy Characteristics'!A:A,MATCH($C1618,'Policy Characteristics'!$C:$C,0)))</f>
        <v>Industry</v>
      </c>
      <c r="B1618" s="262" t="str">
        <f>IF(ISBLANK(INDEX('Policy Characteristics'!B:B,MATCH($C1618,'Policy Characteristics'!$C:$C,0))),"",INDEX('Policy Characteristics'!B:B,MATCH($C1618,'Policy Characteristics'!$C:$C,0)))</f>
        <v>Alternative Fuel Shifting</v>
      </c>
      <c r="C1618" s="254" t="str">
        <f t="shared" si="76"/>
        <v>Fraction of Eligible Industrial Energy Use Shifted to Alternate Fuel</v>
      </c>
      <c r="D1618" s="6" t="s">
        <v>3031</v>
      </c>
      <c r="E1618" s="1" t="s">
        <v>3917</v>
      </c>
      <c r="F1618" t="s">
        <v>2993</v>
      </c>
      <c r="G1618" s="45" t="s">
        <v>3892</v>
      </c>
      <c r="H1618" s="47">
        <f t="shared" si="77"/>
        <v>1617</v>
      </c>
      <c r="I1618" s="324" t="s">
        <v>41</v>
      </c>
      <c r="J1618" s="255" t="str">
        <f>IF(ISBLANK(INDEX('Policy Characteristics'!D:D,MATCH($C1618,'Policy Characteristics'!$C:$C,0))),"",INDEX('Policy Characteristics'!D:D,MATCH($C1618,'Policy Characteristics'!$C:$C,0)))</f>
        <v>Alternate Fuel Shifting</v>
      </c>
      <c r="K1618" s="254" t="str">
        <f>IF(ISBLANK(INDEX('Policy Characteristics'!E:E,MATCH($C1618,'Policy Characteristics'!$C:$C,0))),"",INDEX('Policy Characteristics'!E:E,MATCH($C1618,'Policy Characteristics'!$C:$C,0)))</f>
        <v>indst shift to alt fuel</v>
      </c>
      <c r="L1618" s="261">
        <f>IF(ISBLANK(INDEX('Policy Characteristics'!F:F,MATCH($C1618,'Policy Characteristics'!$C:$C,0))),"",INDEX('Policy Characteristics'!F:F,MATCH($C1618,'Policy Characteristics'!$C:$C,0)))</f>
        <v>0</v>
      </c>
      <c r="M1618" s="261">
        <f>IF(ISBLANK(INDEX('Policy Characteristics'!G:G,MATCH($C1618,'Policy Characteristics'!$C:$C,0))),"",INDEX('Policy Characteristics'!G:G,MATCH($C1618,'Policy Characteristics'!$C:$C,0)))</f>
        <v>1</v>
      </c>
      <c r="N1618" s="261">
        <f>IF(ISBLANK(INDEX('Policy Characteristics'!H:H,MATCH($C1618,'Policy Characteristics'!$C:$C,0))),"",INDEX('Policy Characteristics'!H:H,MATCH($C1618,'Policy Characteristics'!$C:$C,0)))</f>
        <v>0.01</v>
      </c>
      <c r="O1618" s="254" t="str">
        <f>IF(ISBLANK(INDEX('Policy Characteristics'!I:I,MATCH($C1618,'Policy Characteristics'!$C:$C,0))),"",INDEX('Policy Characteristics'!I:I,MATCH($C1618,'Policy Characteristics'!$C:$C,0)))</f>
        <v>% of fuel shifted</v>
      </c>
      <c r="P1618" s="254" t="str">
        <f>IF(ISBLANK(INDEX('Policy Characteristics'!J:J,MATCH($C1618,'Policy Characteristics'!$C:$C,0))),"",INDEX('Policy Characteristics'!J:J,MATCH($C1618,'Policy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18" s="254" t="str">
        <f>IF(ISBLANK(INDEX('Policy Characteristics'!K:K,MATCH($C1618,'Policy Characteristics'!$C:$C,0))),"",INDEX('Policy Characteristics'!K:K,MATCH($C1618,'Policy Characteristics'!$C:$C,0)))</f>
        <v>industry-ag-main.html#fuel-switching</v>
      </c>
      <c r="R1618" s="254" t="str">
        <f>IF(ISBLANK(INDEX('Policy Characteristics'!L:L,MATCH($C1618,'Policy Characteristics'!$C:$C,0))),"",INDEX('Policy Characteristics'!L:L,MATCH($C1618,'Policy Characteristics'!$C:$C,0)))</f>
        <v>industry-elec-and-hydrogen.html</v>
      </c>
    </row>
    <row r="1619" spans="1:18" s="2" customFormat="1" x14ac:dyDescent="0.25">
      <c r="A1619" s="254" t="str">
        <f>IF(ISBLANK(INDEX('Policy Characteristics'!A:A,MATCH($C1619,'Policy Characteristics'!$C:$C,0))),"",INDEX('Policy Characteristics'!A:A,MATCH($C1619,'Policy Characteristics'!$C:$C,0)))</f>
        <v>Industry</v>
      </c>
      <c r="B1619" s="262" t="str">
        <f>IF(ISBLANK(INDEX('Policy Characteristics'!B:B,MATCH($C1619,'Policy Characteristics'!$C:$C,0))),"",INDEX('Policy Characteristics'!B:B,MATCH($C1619,'Policy Characteristics'!$C:$C,0)))</f>
        <v>Alternative Fuel Shifting</v>
      </c>
      <c r="C1619" s="254" t="str">
        <f t="shared" si="76"/>
        <v>Fraction of Eligible Industrial Energy Use Shifted to Alternate Fuel</v>
      </c>
      <c r="D1619" s="6" t="s">
        <v>3032</v>
      </c>
      <c r="E1619" s="1" t="s">
        <v>3459</v>
      </c>
      <c r="F1619" t="s">
        <v>2994</v>
      </c>
      <c r="G1619" s="45" t="s">
        <v>3465</v>
      </c>
      <c r="H1619" s="47">
        <f t="shared" si="77"/>
        <v>1618</v>
      </c>
      <c r="I1619" s="324" t="s">
        <v>41</v>
      </c>
      <c r="J1619" s="255" t="str">
        <f>IF(ISBLANK(INDEX('Policy Characteristics'!D:D,MATCH($C1619,'Policy Characteristics'!$C:$C,0))),"",INDEX('Policy Characteristics'!D:D,MATCH($C1619,'Policy Characteristics'!$C:$C,0)))</f>
        <v>Alternate Fuel Shifting</v>
      </c>
      <c r="K1619" s="254" t="str">
        <f>IF(ISBLANK(INDEX('Policy Characteristics'!E:E,MATCH($C1619,'Policy Characteristics'!$C:$C,0))),"",INDEX('Policy Characteristics'!E:E,MATCH($C1619,'Policy Characteristics'!$C:$C,0)))</f>
        <v>indst shift to alt fuel</v>
      </c>
      <c r="L1619" s="261">
        <f>IF(ISBLANK(INDEX('Policy Characteristics'!F:F,MATCH($C1619,'Policy Characteristics'!$C:$C,0))),"",INDEX('Policy Characteristics'!F:F,MATCH($C1619,'Policy Characteristics'!$C:$C,0)))</f>
        <v>0</v>
      </c>
      <c r="M1619" s="261">
        <f>IF(ISBLANK(INDEX('Policy Characteristics'!G:G,MATCH($C1619,'Policy Characteristics'!$C:$C,0))),"",INDEX('Policy Characteristics'!G:G,MATCH($C1619,'Policy Characteristics'!$C:$C,0)))</f>
        <v>1</v>
      </c>
      <c r="N1619" s="261">
        <f>IF(ISBLANK(INDEX('Policy Characteristics'!H:H,MATCH($C1619,'Policy Characteristics'!$C:$C,0))),"",INDEX('Policy Characteristics'!H:H,MATCH($C1619,'Policy Characteristics'!$C:$C,0)))</f>
        <v>0.01</v>
      </c>
      <c r="O1619" s="254" t="str">
        <f>IF(ISBLANK(INDEX('Policy Characteristics'!I:I,MATCH($C1619,'Policy Characteristics'!$C:$C,0))),"",INDEX('Policy Characteristics'!I:I,MATCH($C1619,'Policy Characteristics'!$C:$C,0)))</f>
        <v>% of fuel shifted</v>
      </c>
      <c r="P1619" s="254" t="str">
        <f>IF(ISBLANK(INDEX('Policy Characteristics'!J:J,MATCH($C1619,'Policy Characteristics'!$C:$C,0))),"",INDEX('Policy Characteristics'!J:J,MATCH($C1619,'Policy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19" s="254" t="str">
        <f>IF(ISBLANK(INDEX('Policy Characteristics'!K:K,MATCH($C1619,'Policy Characteristics'!$C:$C,0))),"",INDEX('Policy Characteristics'!K:K,MATCH($C1619,'Policy Characteristics'!$C:$C,0)))</f>
        <v>industry-ag-main.html#fuel-switching</v>
      </c>
      <c r="R1619" s="254" t="str">
        <f>IF(ISBLANK(INDEX('Policy Characteristics'!L:L,MATCH($C1619,'Policy Characteristics'!$C:$C,0))),"",INDEX('Policy Characteristics'!L:L,MATCH($C1619,'Policy Characteristics'!$C:$C,0)))</f>
        <v>industry-elec-and-hydrogen.html</v>
      </c>
    </row>
    <row r="1620" spans="1:18" s="2" customFormat="1" x14ac:dyDescent="0.25">
      <c r="A1620" s="254" t="str">
        <f>IF(ISBLANK(INDEX('Policy Characteristics'!A:A,MATCH($C1620,'Policy Characteristics'!$C:$C,0))),"",INDEX('Policy Characteristics'!A:A,MATCH($C1620,'Policy Characteristics'!$C:$C,0)))</f>
        <v>Industry</v>
      </c>
      <c r="B1620" s="262" t="str">
        <f>IF(ISBLANK(INDEX('Policy Characteristics'!B:B,MATCH($C1620,'Policy Characteristics'!$C:$C,0))),"",INDEX('Policy Characteristics'!B:B,MATCH($C1620,'Policy Characteristics'!$C:$C,0)))</f>
        <v>Alternative Fuel Shifting</v>
      </c>
      <c r="C1620" s="254" t="str">
        <f t="shared" si="76"/>
        <v>Fraction of Eligible Industrial Energy Use Shifted to Alternate Fuel</v>
      </c>
      <c r="D1620" s="6" t="s">
        <v>3032</v>
      </c>
      <c r="E1620" s="1" t="s">
        <v>3460</v>
      </c>
      <c r="F1620" t="s">
        <v>2994</v>
      </c>
      <c r="G1620" s="45" t="s">
        <v>3466</v>
      </c>
      <c r="H1620" s="47">
        <f t="shared" si="77"/>
        <v>1619</v>
      </c>
      <c r="I1620" s="324" t="s">
        <v>41</v>
      </c>
      <c r="J1620" s="255" t="str">
        <f>IF(ISBLANK(INDEX('Policy Characteristics'!D:D,MATCH($C1620,'Policy Characteristics'!$C:$C,0))),"",INDEX('Policy Characteristics'!D:D,MATCH($C1620,'Policy Characteristics'!$C:$C,0)))</f>
        <v>Alternate Fuel Shifting</v>
      </c>
      <c r="K1620" s="254" t="str">
        <f>IF(ISBLANK(INDEX('Policy Characteristics'!E:E,MATCH($C1620,'Policy Characteristics'!$C:$C,0))),"",INDEX('Policy Characteristics'!E:E,MATCH($C1620,'Policy Characteristics'!$C:$C,0)))</f>
        <v>indst shift to alt fuel</v>
      </c>
      <c r="L1620" s="261">
        <f>IF(ISBLANK(INDEX('Policy Characteristics'!F:F,MATCH($C1620,'Policy Characteristics'!$C:$C,0))),"",INDEX('Policy Characteristics'!F:F,MATCH($C1620,'Policy Characteristics'!$C:$C,0)))</f>
        <v>0</v>
      </c>
      <c r="M1620" s="261">
        <f>IF(ISBLANK(INDEX('Policy Characteristics'!G:G,MATCH($C1620,'Policy Characteristics'!$C:$C,0))),"",INDEX('Policy Characteristics'!G:G,MATCH($C1620,'Policy Characteristics'!$C:$C,0)))</f>
        <v>1</v>
      </c>
      <c r="N1620" s="261">
        <f>IF(ISBLANK(INDEX('Policy Characteristics'!H:H,MATCH($C1620,'Policy Characteristics'!$C:$C,0))),"",INDEX('Policy Characteristics'!H:H,MATCH($C1620,'Policy Characteristics'!$C:$C,0)))</f>
        <v>0.01</v>
      </c>
      <c r="O1620" s="254" t="str">
        <f>IF(ISBLANK(INDEX('Policy Characteristics'!I:I,MATCH($C1620,'Policy Characteristics'!$C:$C,0))),"",INDEX('Policy Characteristics'!I:I,MATCH($C1620,'Policy Characteristics'!$C:$C,0)))</f>
        <v>% of fuel shifted</v>
      </c>
      <c r="P1620" s="254" t="str">
        <f>IF(ISBLANK(INDEX('Policy Characteristics'!J:J,MATCH($C1620,'Policy Characteristics'!$C:$C,0))),"",INDEX('Policy Characteristics'!J:J,MATCH($C1620,'Policy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20" s="254" t="str">
        <f>IF(ISBLANK(INDEX('Policy Characteristics'!K:K,MATCH($C1620,'Policy Characteristics'!$C:$C,0))),"",INDEX('Policy Characteristics'!K:K,MATCH($C1620,'Policy Characteristics'!$C:$C,0)))</f>
        <v>industry-ag-main.html#fuel-switching</v>
      </c>
      <c r="R1620" s="254" t="str">
        <f>IF(ISBLANK(INDEX('Policy Characteristics'!L:L,MATCH($C1620,'Policy Characteristics'!$C:$C,0))),"",INDEX('Policy Characteristics'!L:L,MATCH($C1620,'Policy Characteristics'!$C:$C,0)))</f>
        <v>industry-elec-and-hydrogen.html</v>
      </c>
    </row>
    <row r="1621" spans="1:18" s="2" customFormat="1" x14ac:dyDescent="0.25">
      <c r="A1621" s="254" t="str">
        <f>IF(ISBLANK(INDEX('Policy Characteristics'!A:A,MATCH($C1621,'Policy Characteristics'!$C:$C,0))),"",INDEX('Policy Characteristics'!A:A,MATCH($C1621,'Policy Characteristics'!$C:$C,0)))</f>
        <v>Industry</v>
      </c>
      <c r="B1621" s="262" t="str">
        <f>IF(ISBLANK(INDEX('Policy Characteristics'!B:B,MATCH($C1621,'Policy Characteristics'!$C:$C,0))),"",INDEX('Policy Characteristics'!B:B,MATCH($C1621,'Policy Characteristics'!$C:$C,0)))</f>
        <v>Alternative Fuel Shifting</v>
      </c>
      <c r="C1621" s="254" t="str">
        <f t="shared" si="76"/>
        <v>Fraction of Eligible Industrial Energy Use Shifted to Alternate Fuel</v>
      </c>
      <c r="D1621" s="6" t="s">
        <v>3032</v>
      </c>
      <c r="E1621" s="1" t="s">
        <v>3461</v>
      </c>
      <c r="F1621" t="s">
        <v>2994</v>
      </c>
      <c r="G1621" s="45" t="s">
        <v>3467</v>
      </c>
      <c r="H1621" s="47">
        <f t="shared" si="77"/>
        <v>1620</v>
      </c>
      <c r="I1621" s="324" t="s">
        <v>41</v>
      </c>
      <c r="J1621" s="255" t="str">
        <f>IF(ISBLANK(INDEX('Policy Characteristics'!D:D,MATCH($C1621,'Policy Characteristics'!$C:$C,0))),"",INDEX('Policy Characteristics'!D:D,MATCH($C1621,'Policy Characteristics'!$C:$C,0)))</f>
        <v>Alternate Fuel Shifting</v>
      </c>
      <c r="K1621" s="254" t="str">
        <f>IF(ISBLANK(INDEX('Policy Characteristics'!E:E,MATCH($C1621,'Policy Characteristics'!$C:$C,0))),"",INDEX('Policy Characteristics'!E:E,MATCH($C1621,'Policy Characteristics'!$C:$C,0)))</f>
        <v>indst shift to alt fuel</v>
      </c>
      <c r="L1621" s="261">
        <f>IF(ISBLANK(INDEX('Policy Characteristics'!F:F,MATCH($C1621,'Policy Characteristics'!$C:$C,0))),"",INDEX('Policy Characteristics'!F:F,MATCH($C1621,'Policy Characteristics'!$C:$C,0)))</f>
        <v>0</v>
      </c>
      <c r="M1621" s="261">
        <f>IF(ISBLANK(INDEX('Policy Characteristics'!G:G,MATCH($C1621,'Policy Characteristics'!$C:$C,0))),"",INDEX('Policy Characteristics'!G:G,MATCH($C1621,'Policy Characteristics'!$C:$C,0)))</f>
        <v>1</v>
      </c>
      <c r="N1621" s="261">
        <f>IF(ISBLANK(INDEX('Policy Characteristics'!H:H,MATCH($C1621,'Policy Characteristics'!$C:$C,0))),"",INDEX('Policy Characteristics'!H:H,MATCH($C1621,'Policy Characteristics'!$C:$C,0)))</f>
        <v>0.01</v>
      </c>
      <c r="O1621" s="254" t="str">
        <f>IF(ISBLANK(INDEX('Policy Characteristics'!I:I,MATCH($C1621,'Policy Characteristics'!$C:$C,0))),"",INDEX('Policy Characteristics'!I:I,MATCH($C1621,'Policy Characteristics'!$C:$C,0)))</f>
        <v>% of fuel shifted</v>
      </c>
      <c r="P1621" s="254" t="str">
        <f>IF(ISBLANK(INDEX('Policy Characteristics'!J:J,MATCH($C1621,'Policy Characteristics'!$C:$C,0))),"",INDEX('Policy Characteristics'!J:J,MATCH($C1621,'Policy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21" s="254" t="str">
        <f>IF(ISBLANK(INDEX('Policy Characteristics'!K:K,MATCH($C1621,'Policy Characteristics'!$C:$C,0))),"",INDEX('Policy Characteristics'!K:K,MATCH($C1621,'Policy Characteristics'!$C:$C,0)))</f>
        <v>industry-ag-main.html#fuel-switching</v>
      </c>
      <c r="R1621" s="254" t="str">
        <f>IF(ISBLANK(INDEX('Policy Characteristics'!L:L,MATCH($C1621,'Policy Characteristics'!$C:$C,0))),"",INDEX('Policy Characteristics'!L:L,MATCH($C1621,'Policy Characteristics'!$C:$C,0)))</f>
        <v>industry-elec-and-hydrogen.html</v>
      </c>
    </row>
    <row r="1622" spans="1:18" s="2" customFormat="1" x14ac:dyDescent="0.25">
      <c r="A1622" s="254" t="str">
        <f>IF(ISBLANK(INDEX('Policy Characteristics'!A:A,MATCH($C1622,'Policy Characteristics'!$C:$C,0))),"",INDEX('Policy Characteristics'!A:A,MATCH($C1622,'Policy Characteristics'!$C:$C,0)))</f>
        <v>Industry</v>
      </c>
      <c r="B1622" s="262" t="str">
        <f>IF(ISBLANK(INDEX('Policy Characteristics'!B:B,MATCH($C1622,'Policy Characteristics'!$C:$C,0))),"",INDEX('Policy Characteristics'!B:B,MATCH($C1622,'Policy Characteristics'!$C:$C,0)))</f>
        <v>Alternative Fuel Shifting</v>
      </c>
      <c r="C1622" s="254" t="str">
        <f t="shared" si="76"/>
        <v>Fraction of Eligible Industrial Energy Use Shifted to Alternate Fuel</v>
      </c>
      <c r="D1622" s="6" t="s">
        <v>3032</v>
      </c>
      <c r="E1622" s="1" t="s">
        <v>3462</v>
      </c>
      <c r="F1622" t="s">
        <v>2994</v>
      </c>
      <c r="G1622" s="45" t="s">
        <v>3468</v>
      </c>
      <c r="H1622" s="47">
        <f t="shared" si="77"/>
        <v>1621</v>
      </c>
      <c r="I1622" s="324" t="s">
        <v>40</v>
      </c>
      <c r="J1622" s="255" t="str">
        <f>IF(ISBLANK(INDEX('Policy Characteristics'!D:D,MATCH($C1622,'Policy Characteristics'!$C:$C,0))),"",INDEX('Policy Characteristics'!D:D,MATCH($C1622,'Policy Characteristics'!$C:$C,0)))</f>
        <v>Alternate Fuel Shifting</v>
      </c>
      <c r="K1622" s="254" t="str">
        <f>IF(ISBLANK(INDEX('Policy Characteristics'!E:E,MATCH($C1622,'Policy Characteristics'!$C:$C,0))),"",INDEX('Policy Characteristics'!E:E,MATCH($C1622,'Policy Characteristics'!$C:$C,0)))</f>
        <v>indst shift to alt fuel</v>
      </c>
      <c r="L1622" s="261">
        <f>IF(ISBLANK(INDEX('Policy Characteristics'!F:F,MATCH($C1622,'Policy Characteristics'!$C:$C,0))),"",INDEX('Policy Characteristics'!F:F,MATCH($C1622,'Policy Characteristics'!$C:$C,0)))</f>
        <v>0</v>
      </c>
      <c r="M1622" s="261">
        <f>IF(ISBLANK(INDEX('Policy Characteristics'!G:G,MATCH($C1622,'Policy Characteristics'!$C:$C,0))),"",INDEX('Policy Characteristics'!G:G,MATCH($C1622,'Policy Characteristics'!$C:$C,0)))</f>
        <v>1</v>
      </c>
      <c r="N1622" s="261">
        <f>IF(ISBLANK(INDEX('Policy Characteristics'!H:H,MATCH($C1622,'Policy Characteristics'!$C:$C,0))),"",INDEX('Policy Characteristics'!H:H,MATCH($C1622,'Policy Characteristics'!$C:$C,0)))</f>
        <v>0.01</v>
      </c>
      <c r="O1622" s="254" t="str">
        <f>IF(ISBLANK(INDEX('Policy Characteristics'!I:I,MATCH($C1622,'Policy Characteristics'!$C:$C,0))),"",INDEX('Policy Characteristics'!I:I,MATCH($C1622,'Policy Characteristics'!$C:$C,0)))</f>
        <v>% of fuel shifted</v>
      </c>
      <c r="P1622" s="254" t="str">
        <f>IF(ISBLANK(INDEX('Policy Characteristics'!J:J,MATCH($C1622,'Policy Characteristics'!$C:$C,0))),"",INDEX('Policy Characteristics'!J:J,MATCH($C1622,'Policy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22" s="254" t="str">
        <f>IF(ISBLANK(INDEX('Policy Characteristics'!K:K,MATCH($C1622,'Policy Characteristics'!$C:$C,0))),"",INDEX('Policy Characteristics'!K:K,MATCH($C1622,'Policy Characteristics'!$C:$C,0)))</f>
        <v>industry-ag-main.html#fuel-switching</v>
      </c>
      <c r="R1622" s="254" t="str">
        <f>IF(ISBLANK(INDEX('Policy Characteristics'!L:L,MATCH($C1622,'Policy Characteristics'!$C:$C,0))),"",INDEX('Policy Characteristics'!L:L,MATCH($C1622,'Policy Characteristics'!$C:$C,0)))</f>
        <v>industry-elec-and-hydrogen.html</v>
      </c>
    </row>
    <row r="1623" spans="1:18" s="2" customFormat="1" x14ac:dyDescent="0.25">
      <c r="A1623" s="254" t="str">
        <f>IF(ISBLANK(INDEX('Policy Characteristics'!A:A,MATCH($C1623,'Policy Characteristics'!$C:$C,0))),"",INDEX('Policy Characteristics'!A:A,MATCH($C1623,'Policy Characteristics'!$C:$C,0)))</f>
        <v>Industry</v>
      </c>
      <c r="B1623" s="262" t="str">
        <f>IF(ISBLANK(INDEX('Policy Characteristics'!B:B,MATCH($C1623,'Policy Characteristics'!$C:$C,0))),"",INDEX('Policy Characteristics'!B:B,MATCH($C1623,'Policy Characteristics'!$C:$C,0)))</f>
        <v>Alternative Fuel Shifting</v>
      </c>
      <c r="C1623" s="254" t="str">
        <f t="shared" si="76"/>
        <v>Fraction of Eligible Industrial Energy Use Shifted to Alternate Fuel</v>
      </c>
      <c r="D1623" s="6" t="s">
        <v>3032</v>
      </c>
      <c r="E1623" s="1" t="s">
        <v>3463</v>
      </c>
      <c r="F1623" t="s">
        <v>2994</v>
      </c>
      <c r="G1623" s="45" t="s">
        <v>3469</v>
      </c>
      <c r="H1623" s="47">
        <f t="shared" si="77"/>
        <v>1622</v>
      </c>
      <c r="I1623" s="324" t="s">
        <v>41</v>
      </c>
      <c r="J1623" s="255" t="str">
        <f>IF(ISBLANK(INDEX('Policy Characteristics'!D:D,MATCH($C1623,'Policy Characteristics'!$C:$C,0))),"",INDEX('Policy Characteristics'!D:D,MATCH($C1623,'Policy Characteristics'!$C:$C,0)))</f>
        <v>Alternate Fuel Shifting</v>
      </c>
      <c r="K1623" s="254" t="str">
        <f>IF(ISBLANK(INDEX('Policy Characteristics'!E:E,MATCH($C1623,'Policy Characteristics'!$C:$C,0))),"",INDEX('Policy Characteristics'!E:E,MATCH($C1623,'Policy Characteristics'!$C:$C,0)))</f>
        <v>indst shift to alt fuel</v>
      </c>
      <c r="L1623" s="261">
        <f>IF(ISBLANK(INDEX('Policy Characteristics'!F:F,MATCH($C1623,'Policy Characteristics'!$C:$C,0))),"",INDEX('Policy Characteristics'!F:F,MATCH($C1623,'Policy Characteristics'!$C:$C,0)))</f>
        <v>0</v>
      </c>
      <c r="M1623" s="261">
        <f>IF(ISBLANK(INDEX('Policy Characteristics'!G:G,MATCH($C1623,'Policy Characteristics'!$C:$C,0))),"",INDEX('Policy Characteristics'!G:G,MATCH($C1623,'Policy Characteristics'!$C:$C,0)))</f>
        <v>1</v>
      </c>
      <c r="N1623" s="261">
        <f>IF(ISBLANK(INDEX('Policy Characteristics'!H:H,MATCH($C1623,'Policy Characteristics'!$C:$C,0))),"",INDEX('Policy Characteristics'!H:H,MATCH($C1623,'Policy Characteristics'!$C:$C,0)))</f>
        <v>0.01</v>
      </c>
      <c r="O1623" s="254" t="str">
        <f>IF(ISBLANK(INDEX('Policy Characteristics'!I:I,MATCH($C1623,'Policy Characteristics'!$C:$C,0))),"",INDEX('Policy Characteristics'!I:I,MATCH($C1623,'Policy Characteristics'!$C:$C,0)))</f>
        <v>% of fuel shifted</v>
      </c>
      <c r="P1623" s="254" t="str">
        <f>IF(ISBLANK(INDEX('Policy Characteristics'!J:J,MATCH($C1623,'Policy Characteristics'!$C:$C,0))),"",INDEX('Policy Characteristics'!J:J,MATCH($C1623,'Policy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23" s="254" t="str">
        <f>IF(ISBLANK(INDEX('Policy Characteristics'!K:K,MATCH($C1623,'Policy Characteristics'!$C:$C,0))),"",INDEX('Policy Characteristics'!K:K,MATCH($C1623,'Policy Characteristics'!$C:$C,0)))</f>
        <v>industry-ag-main.html#fuel-switching</v>
      </c>
      <c r="R1623" s="254" t="str">
        <f>IF(ISBLANK(INDEX('Policy Characteristics'!L:L,MATCH($C1623,'Policy Characteristics'!$C:$C,0))),"",INDEX('Policy Characteristics'!L:L,MATCH($C1623,'Policy Characteristics'!$C:$C,0)))</f>
        <v>industry-elec-and-hydrogen.html</v>
      </c>
    </row>
    <row r="1624" spans="1:18" s="2" customFormat="1" x14ac:dyDescent="0.25">
      <c r="A1624" s="254" t="str">
        <f>IF(ISBLANK(INDEX('Policy Characteristics'!A:A,MATCH($C1624,'Policy Characteristics'!$C:$C,0))),"",INDEX('Policy Characteristics'!A:A,MATCH($C1624,'Policy Characteristics'!$C:$C,0)))</f>
        <v>Industry</v>
      </c>
      <c r="B1624" s="262" t="str">
        <f>IF(ISBLANK(INDEX('Policy Characteristics'!B:B,MATCH($C1624,'Policy Characteristics'!$C:$C,0))),"",INDEX('Policy Characteristics'!B:B,MATCH($C1624,'Policy Characteristics'!$C:$C,0)))</f>
        <v>Alternative Fuel Shifting</v>
      </c>
      <c r="C1624" s="254" t="str">
        <f t="shared" si="76"/>
        <v>Fraction of Eligible Industrial Energy Use Shifted to Alternate Fuel</v>
      </c>
      <c r="D1624" s="6" t="s">
        <v>3032</v>
      </c>
      <c r="E1624" s="1" t="s">
        <v>3464</v>
      </c>
      <c r="F1624" t="s">
        <v>2994</v>
      </c>
      <c r="G1624" s="45" t="s">
        <v>3470</v>
      </c>
      <c r="H1624" s="47">
        <f t="shared" si="77"/>
        <v>1623</v>
      </c>
      <c r="I1624" s="324" t="s">
        <v>41</v>
      </c>
      <c r="J1624" s="255" t="str">
        <f>IF(ISBLANK(INDEX('Policy Characteristics'!D:D,MATCH($C1624,'Policy Characteristics'!$C:$C,0))),"",INDEX('Policy Characteristics'!D:D,MATCH($C1624,'Policy Characteristics'!$C:$C,0)))</f>
        <v>Alternate Fuel Shifting</v>
      </c>
      <c r="K1624" s="254" t="str">
        <f>IF(ISBLANK(INDEX('Policy Characteristics'!E:E,MATCH($C1624,'Policy Characteristics'!$C:$C,0))),"",INDEX('Policy Characteristics'!E:E,MATCH($C1624,'Policy Characteristics'!$C:$C,0)))</f>
        <v>indst shift to alt fuel</v>
      </c>
      <c r="L1624" s="261">
        <f>IF(ISBLANK(INDEX('Policy Characteristics'!F:F,MATCH($C1624,'Policy Characteristics'!$C:$C,0))),"",INDEX('Policy Characteristics'!F:F,MATCH($C1624,'Policy Characteristics'!$C:$C,0)))</f>
        <v>0</v>
      </c>
      <c r="M1624" s="261">
        <f>IF(ISBLANK(INDEX('Policy Characteristics'!G:G,MATCH($C1624,'Policy Characteristics'!$C:$C,0))),"",INDEX('Policy Characteristics'!G:G,MATCH($C1624,'Policy Characteristics'!$C:$C,0)))</f>
        <v>1</v>
      </c>
      <c r="N1624" s="261">
        <f>IF(ISBLANK(INDEX('Policy Characteristics'!H:H,MATCH($C1624,'Policy Characteristics'!$C:$C,0))),"",INDEX('Policy Characteristics'!H:H,MATCH($C1624,'Policy Characteristics'!$C:$C,0)))</f>
        <v>0.01</v>
      </c>
      <c r="O1624" s="254" t="str">
        <f>IF(ISBLANK(INDEX('Policy Characteristics'!I:I,MATCH($C1624,'Policy Characteristics'!$C:$C,0))),"",INDEX('Policy Characteristics'!I:I,MATCH($C1624,'Policy Characteristics'!$C:$C,0)))</f>
        <v>% of fuel shifted</v>
      </c>
      <c r="P1624" s="254" t="str">
        <f>IF(ISBLANK(INDEX('Policy Characteristics'!J:J,MATCH($C1624,'Policy Characteristics'!$C:$C,0))),"",INDEX('Policy Characteristics'!J:J,MATCH($C1624,'Policy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24" s="254" t="str">
        <f>IF(ISBLANK(INDEX('Policy Characteristics'!K:K,MATCH($C1624,'Policy Characteristics'!$C:$C,0))),"",INDEX('Policy Characteristics'!K:K,MATCH($C1624,'Policy Characteristics'!$C:$C,0)))</f>
        <v>industry-ag-main.html#fuel-switching</v>
      </c>
      <c r="R1624" s="254" t="str">
        <f>IF(ISBLANK(INDEX('Policy Characteristics'!L:L,MATCH($C1624,'Policy Characteristics'!$C:$C,0))),"",INDEX('Policy Characteristics'!L:L,MATCH($C1624,'Policy Characteristics'!$C:$C,0)))</f>
        <v>industry-elec-and-hydrogen.html</v>
      </c>
    </row>
    <row r="1625" spans="1:18" s="2" customFormat="1" x14ac:dyDescent="0.25">
      <c r="A1625" s="254" t="str">
        <f>IF(ISBLANK(INDEX('Policy Characteristics'!A:A,MATCH($C1625,'Policy Characteristics'!$C:$C,0))),"",INDEX('Policy Characteristics'!A:A,MATCH($C1625,'Policy Characteristics'!$C:$C,0)))</f>
        <v>Industry</v>
      </c>
      <c r="B1625" s="262" t="str">
        <f>IF(ISBLANK(INDEX('Policy Characteristics'!B:B,MATCH($C1625,'Policy Characteristics'!$C:$C,0))),"",INDEX('Policy Characteristics'!B:B,MATCH($C1625,'Policy Characteristics'!$C:$C,0)))</f>
        <v>Alternative Fuel Shifting</v>
      </c>
      <c r="C1625" s="254" t="str">
        <f t="shared" si="76"/>
        <v>Fraction of Eligible Industrial Energy Use Shifted to Alternate Fuel</v>
      </c>
      <c r="D1625" s="6" t="s">
        <v>3032</v>
      </c>
      <c r="E1625" s="1" t="s">
        <v>3570</v>
      </c>
      <c r="F1625" t="s">
        <v>2994</v>
      </c>
      <c r="G1625" s="45" t="s">
        <v>3471</v>
      </c>
      <c r="H1625" s="47">
        <f t="shared" si="77"/>
        <v>1624</v>
      </c>
      <c r="I1625" s="324" t="s">
        <v>41</v>
      </c>
      <c r="J1625" s="255" t="str">
        <f>IF(ISBLANK(INDEX('Policy Characteristics'!D:D,MATCH($C1625,'Policy Characteristics'!$C:$C,0))),"",INDEX('Policy Characteristics'!D:D,MATCH($C1625,'Policy Characteristics'!$C:$C,0)))</f>
        <v>Alternate Fuel Shifting</v>
      </c>
      <c r="K1625" s="254" t="str">
        <f>IF(ISBLANK(INDEX('Policy Characteristics'!E:E,MATCH($C1625,'Policy Characteristics'!$C:$C,0))),"",INDEX('Policy Characteristics'!E:E,MATCH($C1625,'Policy Characteristics'!$C:$C,0)))</f>
        <v>indst shift to alt fuel</v>
      </c>
      <c r="L1625" s="261">
        <f>IF(ISBLANK(INDEX('Policy Characteristics'!F:F,MATCH($C1625,'Policy Characteristics'!$C:$C,0))),"",INDEX('Policy Characteristics'!F:F,MATCH($C1625,'Policy Characteristics'!$C:$C,0)))</f>
        <v>0</v>
      </c>
      <c r="M1625" s="261">
        <f>IF(ISBLANK(INDEX('Policy Characteristics'!G:G,MATCH($C1625,'Policy Characteristics'!$C:$C,0))),"",INDEX('Policy Characteristics'!G:G,MATCH($C1625,'Policy Characteristics'!$C:$C,0)))</f>
        <v>1</v>
      </c>
      <c r="N1625" s="261">
        <f>IF(ISBLANK(INDEX('Policy Characteristics'!H:H,MATCH($C1625,'Policy Characteristics'!$C:$C,0))),"",INDEX('Policy Characteristics'!H:H,MATCH($C1625,'Policy Characteristics'!$C:$C,0)))</f>
        <v>0.01</v>
      </c>
      <c r="O1625" s="254" t="str">
        <f>IF(ISBLANK(INDEX('Policy Characteristics'!I:I,MATCH($C1625,'Policy Characteristics'!$C:$C,0))),"",INDEX('Policy Characteristics'!I:I,MATCH($C1625,'Policy Characteristics'!$C:$C,0)))</f>
        <v>% of fuel shifted</v>
      </c>
      <c r="P1625" s="254" t="str">
        <f>IF(ISBLANK(INDEX('Policy Characteristics'!J:J,MATCH($C1625,'Policy Characteristics'!$C:$C,0))),"",INDEX('Policy Characteristics'!J:J,MATCH($C1625,'Policy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25" s="254" t="str">
        <f>IF(ISBLANK(INDEX('Policy Characteristics'!K:K,MATCH($C1625,'Policy Characteristics'!$C:$C,0))),"",INDEX('Policy Characteristics'!K:K,MATCH($C1625,'Policy Characteristics'!$C:$C,0)))</f>
        <v>industry-ag-main.html#fuel-switching</v>
      </c>
      <c r="R1625" s="254" t="str">
        <f>IF(ISBLANK(INDEX('Policy Characteristics'!L:L,MATCH($C1625,'Policy Characteristics'!$C:$C,0))),"",INDEX('Policy Characteristics'!L:L,MATCH($C1625,'Policy Characteristics'!$C:$C,0)))</f>
        <v>industry-elec-and-hydrogen.html</v>
      </c>
    </row>
    <row r="1626" spans="1:18" s="2" customFormat="1" x14ac:dyDescent="0.25">
      <c r="A1626" s="254" t="str">
        <f>IF(ISBLANK(INDEX('Policy Characteristics'!A:A,MATCH($C1626,'Policy Characteristics'!$C:$C,0))),"",INDEX('Policy Characteristics'!A:A,MATCH($C1626,'Policy Characteristics'!$C:$C,0)))</f>
        <v>Industry</v>
      </c>
      <c r="B1626" s="262" t="str">
        <f>IF(ISBLANK(INDEX('Policy Characteristics'!B:B,MATCH($C1626,'Policy Characteristics'!$C:$C,0))),"",INDEX('Policy Characteristics'!B:B,MATCH($C1626,'Policy Characteristics'!$C:$C,0)))</f>
        <v>Alternative Fuel Shifting</v>
      </c>
      <c r="C1626" s="254" t="str">
        <f t="shared" si="76"/>
        <v>Fraction of Eligible Industrial Energy Use Shifted to Alternate Fuel</v>
      </c>
      <c r="D1626" s="6" t="s">
        <v>3032</v>
      </c>
      <c r="E1626" s="1" t="s">
        <v>3915</v>
      </c>
      <c r="F1626" t="s">
        <v>2994</v>
      </c>
      <c r="G1626" s="45" t="s">
        <v>3891</v>
      </c>
      <c r="H1626" s="47">
        <f t="shared" si="77"/>
        <v>1625</v>
      </c>
      <c r="I1626" s="324" t="s">
        <v>41</v>
      </c>
      <c r="J1626" s="255" t="str">
        <f>IF(ISBLANK(INDEX('Policy Characteristics'!D:D,MATCH($C1626,'Policy Characteristics'!$C:$C,0))),"",INDEX('Policy Characteristics'!D:D,MATCH($C1626,'Policy Characteristics'!$C:$C,0)))</f>
        <v>Alternate Fuel Shifting</v>
      </c>
      <c r="K1626" s="254" t="str">
        <f>IF(ISBLANK(INDEX('Policy Characteristics'!E:E,MATCH($C1626,'Policy Characteristics'!$C:$C,0))),"",INDEX('Policy Characteristics'!E:E,MATCH($C1626,'Policy Characteristics'!$C:$C,0)))</f>
        <v>indst shift to alt fuel</v>
      </c>
      <c r="L1626" s="261">
        <f>IF(ISBLANK(INDEX('Policy Characteristics'!F:F,MATCH($C1626,'Policy Characteristics'!$C:$C,0))),"",INDEX('Policy Characteristics'!F:F,MATCH($C1626,'Policy Characteristics'!$C:$C,0)))</f>
        <v>0</v>
      </c>
      <c r="M1626" s="261">
        <f>IF(ISBLANK(INDEX('Policy Characteristics'!G:G,MATCH($C1626,'Policy Characteristics'!$C:$C,0))),"",INDEX('Policy Characteristics'!G:G,MATCH($C1626,'Policy Characteristics'!$C:$C,0)))</f>
        <v>1</v>
      </c>
      <c r="N1626" s="261">
        <f>IF(ISBLANK(INDEX('Policy Characteristics'!H:H,MATCH($C1626,'Policy Characteristics'!$C:$C,0))),"",INDEX('Policy Characteristics'!H:H,MATCH($C1626,'Policy Characteristics'!$C:$C,0)))</f>
        <v>0.01</v>
      </c>
      <c r="O1626" s="254" t="str">
        <f>IF(ISBLANK(INDEX('Policy Characteristics'!I:I,MATCH($C1626,'Policy Characteristics'!$C:$C,0))),"",INDEX('Policy Characteristics'!I:I,MATCH($C1626,'Policy Characteristics'!$C:$C,0)))</f>
        <v>% of fuel shifted</v>
      </c>
      <c r="P1626" s="254" t="str">
        <f>IF(ISBLANK(INDEX('Policy Characteristics'!J:J,MATCH($C1626,'Policy Characteristics'!$C:$C,0))),"",INDEX('Policy Characteristics'!J:J,MATCH($C1626,'Policy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26" s="254" t="str">
        <f>IF(ISBLANK(INDEX('Policy Characteristics'!K:K,MATCH($C1626,'Policy Characteristics'!$C:$C,0))),"",INDEX('Policy Characteristics'!K:K,MATCH($C1626,'Policy Characteristics'!$C:$C,0)))</f>
        <v>industry-ag-main.html#fuel-switching</v>
      </c>
      <c r="R1626" s="254" t="str">
        <f>IF(ISBLANK(INDEX('Policy Characteristics'!L:L,MATCH($C1626,'Policy Characteristics'!$C:$C,0))),"",INDEX('Policy Characteristics'!L:L,MATCH($C1626,'Policy Characteristics'!$C:$C,0)))</f>
        <v>industry-elec-and-hydrogen.html</v>
      </c>
    </row>
    <row r="1627" spans="1:18" s="2" customFormat="1" x14ac:dyDescent="0.25">
      <c r="A1627" s="254" t="str">
        <f>IF(ISBLANK(INDEX('Policy Characteristics'!A:A,MATCH($C1627,'Policy Characteristics'!$C:$C,0))),"",INDEX('Policy Characteristics'!A:A,MATCH($C1627,'Policy Characteristics'!$C:$C,0)))</f>
        <v>Industry</v>
      </c>
      <c r="B1627" s="262" t="str">
        <f>IF(ISBLANK(INDEX('Policy Characteristics'!B:B,MATCH($C1627,'Policy Characteristics'!$C:$C,0))),"",INDEX('Policy Characteristics'!B:B,MATCH($C1627,'Policy Characteristics'!$C:$C,0)))</f>
        <v>Alternative Fuel Shifting</v>
      </c>
      <c r="C1627" s="254" t="str">
        <f t="shared" si="76"/>
        <v>Fraction of Eligible Industrial Energy Use Shifted to Alternate Fuel</v>
      </c>
      <c r="D1627" s="6" t="s">
        <v>3032</v>
      </c>
      <c r="E1627" s="1" t="s">
        <v>3916</v>
      </c>
      <c r="F1627" t="s">
        <v>2994</v>
      </c>
      <c r="G1627" s="45" t="s">
        <v>3890</v>
      </c>
      <c r="H1627" s="47">
        <f t="shared" si="77"/>
        <v>1626</v>
      </c>
      <c r="I1627" s="324" t="s">
        <v>41</v>
      </c>
      <c r="J1627" s="255" t="str">
        <f>IF(ISBLANK(INDEX('Policy Characteristics'!D:D,MATCH($C1627,'Policy Characteristics'!$C:$C,0))),"",INDEX('Policy Characteristics'!D:D,MATCH($C1627,'Policy Characteristics'!$C:$C,0)))</f>
        <v>Alternate Fuel Shifting</v>
      </c>
      <c r="K1627" s="254" t="str">
        <f>IF(ISBLANK(INDEX('Policy Characteristics'!E:E,MATCH($C1627,'Policy Characteristics'!$C:$C,0))),"",INDEX('Policy Characteristics'!E:E,MATCH($C1627,'Policy Characteristics'!$C:$C,0)))</f>
        <v>indst shift to alt fuel</v>
      </c>
      <c r="L1627" s="261">
        <f>IF(ISBLANK(INDEX('Policy Characteristics'!F:F,MATCH($C1627,'Policy Characteristics'!$C:$C,0))),"",INDEX('Policy Characteristics'!F:F,MATCH($C1627,'Policy Characteristics'!$C:$C,0)))</f>
        <v>0</v>
      </c>
      <c r="M1627" s="261">
        <f>IF(ISBLANK(INDEX('Policy Characteristics'!G:G,MATCH($C1627,'Policy Characteristics'!$C:$C,0))),"",INDEX('Policy Characteristics'!G:G,MATCH($C1627,'Policy Characteristics'!$C:$C,0)))</f>
        <v>1</v>
      </c>
      <c r="N1627" s="261">
        <f>IF(ISBLANK(INDEX('Policy Characteristics'!H:H,MATCH($C1627,'Policy Characteristics'!$C:$C,0))),"",INDEX('Policy Characteristics'!H:H,MATCH($C1627,'Policy Characteristics'!$C:$C,0)))</f>
        <v>0.01</v>
      </c>
      <c r="O1627" s="254" t="str">
        <f>IF(ISBLANK(INDEX('Policy Characteristics'!I:I,MATCH($C1627,'Policy Characteristics'!$C:$C,0))),"",INDEX('Policy Characteristics'!I:I,MATCH($C1627,'Policy Characteristics'!$C:$C,0)))</f>
        <v>% of fuel shifted</v>
      </c>
      <c r="P1627" s="254" t="str">
        <f>IF(ISBLANK(INDEX('Policy Characteristics'!J:J,MATCH($C1627,'Policy Characteristics'!$C:$C,0))),"",INDEX('Policy Characteristics'!J:J,MATCH($C1627,'Policy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27" s="254" t="str">
        <f>IF(ISBLANK(INDEX('Policy Characteristics'!K:K,MATCH($C1627,'Policy Characteristics'!$C:$C,0))),"",INDEX('Policy Characteristics'!K:K,MATCH($C1627,'Policy Characteristics'!$C:$C,0)))</f>
        <v>industry-ag-main.html#fuel-switching</v>
      </c>
      <c r="R1627" s="254" t="str">
        <f>IF(ISBLANK(INDEX('Policy Characteristics'!L:L,MATCH($C1627,'Policy Characteristics'!$C:$C,0))),"",INDEX('Policy Characteristics'!L:L,MATCH($C1627,'Policy Characteristics'!$C:$C,0)))</f>
        <v>industry-elec-and-hydrogen.html</v>
      </c>
    </row>
    <row r="1628" spans="1:18" s="2" customFormat="1" x14ac:dyDescent="0.25">
      <c r="A1628" s="254" t="str">
        <f>IF(ISBLANK(INDEX('Policy Characteristics'!A:A,MATCH($C1628,'Policy Characteristics'!$C:$C,0))),"",INDEX('Policy Characteristics'!A:A,MATCH($C1628,'Policy Characteristics'!$C:$C,0)))</f>
        <v>Industry</v>
      </c>
      <c r="B1628" s="262" t="str">
        <f>IF(ISBLANK(INDEX('Policy Characteristics'!B:B,MATCH($C1628,'Policy Characteristics'!$C:$C,0))),"",INDEX('Policy Characteristics'!B:B,MATCH($C1628,'Policy Characteristics'!$C:$C,0)))</f>
        <v>Alternative Fuel Shifting</v>
      </c>
      <c r="C1628" s="254" t="str">
        <f t="shared" si="76"/>
        <v>Fraction of Eligible Industrial Energy Use Shifted to Alternate Fuel</v>
      </c>
      <c r="D1628" s="6" t="s">
        <v>3032</v>
      </c>
      <c r="E1628" s="1" t="s">
        <v>3917</v>
      </c>
      <c r="F1628" t="s">
        <v>2994</v>
      </c>
      <c r="G1628" s="45" t="s">
        <v>3892</v>
      </c>
      <c r="H1628" s="47">
        <f t="shared" si="77"/>
        <v>1627</v>
      </c>
      <c r="I1628" s="324" t="s">
        <v>41</v>
      </c>
      <c r="J1628" s="255" t="str">
        <f>IF(ISBLANK(INDEX('Policy Characteristics'!D:D,MATCH($C1628,'Policy Characteristics'!$C:$C,0))),"",INDEX('Policy Characteristics'!D:D,MATCH($C1628,'Policy Characteristics'!$C:$C,0)))</f>
        <v>Alternate Fuel Shifting</v>
      </c>
      <c r="K1628" s="254" t="str">
        <f>IF(ISBLANK(INDEX('Policy Characteristics'!E:E,MATCH($C1628,'Policy Characteristics'!$C:$C,0))),"",INDEX('Policy Characteristics'!E:E,MATCH($C1628,'Policy Characteristics'!$C:$C,0)))</f>
        <v>indst shift to alt fuel</v>
      </c>
      <c r="L1628" s="261">
        <f>IF(ISBLANK(INDEX('Policy Characteristics'!F:F,MATCH($C1628,'Policy Characteristics'!$C:$C,0))),"",INDEX('Policy Characteristics'!F:F,MATCH($C1628,'Policy Characteristics'!$C:$C,0)))</f>
        <v>0</v>
      </c>
      <c r="M1628" s="261">
        <f>IF(ISBLANK(INDEX('Policy Characteristics'!G:G,MATCH($C1628,'Policy Characteristics'!$C:$C,0))),"",INDEX('Policy Characteristics'!G:G,MATCH($C1628,'Policy Characteristics'!$C:$C,0)))</f>
        <v>1</v>
      </c>
      <c r="N1628" s="261">
        <f>IF(ISBLANK(INDEX('Policy Characteristics'!H:H,MATCH($C1628,'Policy Characteristics'!$C:$C,0))),"",INDEX('Policy Characteristics'!H:H,MATCH($C1628,'Policy Characteristics'!$C:$C,0)))</f>
        <v>0.01</v>
      </c>
      <c r="O1628" s="254" t="str">
        <f>IF(ISBLANK(INDEX('Policy Characteristics'!I:I,MATCH($C1628,'Policy Characteristics'!$C:$C,0))),"",INDEX('Policy Characteristics'!I:I,MATCH($C1628,'Policy Characteristics'!$C:$C,0)))</f>
        <v>% of fuel shifted</v>
      </c>
      <c r="P1628" s="254" t="str">
        <f>IF(ISBLANK(INDEX('Policy Characteristics'!J:J,MATCH($C1628,'Policy Characteristics'!$C:$C,0))),"",INDEX('Policy Characteristics'!J:J,MATCH($C1628,'Policy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28" s="254" t="str">
        <f>IF(ISBLANK(INDEX('Policy Characteristics'!K:K,MATCH($C1628,'Policy Characteristics'!$C:$C,0))),"",INDEX('Policy Characteristics'!K:K,MATCH($C1628,'Policy Characteristics'!$C:$C,0)))</f>
        <v>industry-ag-main.html#fuel-switching</v>
      </c>
      <c r="R1628" s="254" t="str">
        <f>IF(ISBLANK(INDEX('Policy Characteristics'!L:L,MATCH($C1628,'Policy Characteristics'!$C:$C,0))),"",INDEX('Policy Characteristics'!L:L,MATCH($C1628,'Policy Characteristics'!$C:$C,0)))</f>
        <v>industry-elec-and-hydrogen.html</v>
      </c>
    </row>
    <row r="1629" spans="1:18" s="2" customFormat="1" x14ac:dyDescent="0.25">
      <c r="A1629" s="254" t="str">
        <f>IF(ISBLANK(INDEX('Policy Characteristics'!A:A,MATCH($C1629,'Policy Characteristics'!$C:$C,0))),"",INDEX('Policy Characteristics'!A:A,MATCH($C1629,'Policy Characteristics'!$C:$C,0)))</f>
        <v>Industry</v>
      </c>
      <c r="B1629" s="262" t="str">
        <f>IF(ISBLANK(INDEX('Policy Characteristics'!B:B,MATCH($C1629,'Policy Characteristics'!$C:$C,0))),"",INDEX('Policy Characteristics'!B:B,MATCH($C1629,'Policy Characteristics'!$C:$C,0)))</f>
        <v>Alternative Fuel Shifting</v>
      </c>
      <c r="C1629" s="254" t="str">
        <f t="shared" si="76"/>
        <v>Fraction of Eligible Industrial Energy Use Shifted to Alternate Fuel</v>
      </c>
      <c r="D1629" s="6" t="s">
        <v>3033</v>
      </c>
      <c r="E1629" s="1" t="s">
        <v>3459</v>
      </c>
      <c r="F1629" t="s">
        <v>2995</v>
      </c>
      <c r="G1629" s="45" t="s">
        <v>3465</v>
      </c>
      <c r="H1629" s="47">
        <f t="shared" si="77"/>
        <v>1628</v>
      </c>
      <c r="I1629" s="324" t="s">
        <v>41</v>
      </c>
      <c r="J1629" s="255" t="str">
        <f>IF(ISBLANK(INDEX('Policy Characteristics'!D:D,MATCH($C1629,'Policy Characteristics'!$C:$C,0))),"",INDEX('Policy Characteristics'!D:D,MATCH($C1629,'Policy Characteristics'!$C:$C,0)))</f>
        <v>Alternate Fuel Shifting</v>
      </c>
      <c r="K1629" s="254" t="str">
        <f>IF(ISBLANK(INDEX('Policy Characteristics'!E:E,MATCH($C1629,'Policy Characteristics'!$C:$C,0))),"",INDEX('Policy Characteristics'!E:E,MATCH($C1629,'Policy Characteristics'!$C:$C,0)))</f>
        <v>indst shift to alt fuel</v>
      </c>
      <c r="L1629" s="261">
        <f>IF(ISBLANK(INDEX('Policy Characteristics'!F:F,MATCH($C1629,'Policy Characteristics'!$C:$C,0))),"",INDEX('Policy Characteristics'!F:F,MATCH($C1629,'Policy Characteristics'!$C:$C,0)))</f>
        <v>0</v>
      </c>
      <c r="M1629" s="261">
        <f>IF(ISBLANK(INDEX('Policy Characteristics'!G:G,MATCH($C1629,'Policy Characteristics'!$C:$C,0))),"",INDEX('Policy Characteristics'!G:G,MATCH($C1629,'Policy Characteristics'!$C:$C,0)))</f>
        <v>1</v>
      </c>
      <c r="N1629" s="261">
        <f>IF(ISBLANK(INDEX('Policy Characteristics'!H:H,MATCH($C1629,'Policy Characteristics'!$C:$C,0))),"",INDEX('Policy Characteristics'!H:H,MATCH($C1629,'Policy Characteristics'!$C:$C,0)))</f>
        <v>0.01</v>
      </c>
      <c r="O1629" s="254" t="str">
        <f>IF(ISBLANK(INDEX('Policy Characteristics'!I:I,MATCH($C1629,'Policy Characteristics'!$C:$C,0))),"",INDEX('Policy Characteristics'!I:I,MATCH($C1629,'Policy Characteristics'!$C:$C,0)))</f>
        <v>% of fuel shifted</v>
      </c>
      <c r="P1629" s="254" t="str">
        <f>IF(ISBLANK(INDEX('Policy Characteristics'!J:J,MATCH($C1629,'Policy Characteristics'!$C:$C,0))),"",INDEX('Policy Characteristics'!J:J,MATCH($C1629,'Policy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29" s="254" t="str">
        <f>IF(ISBLANK(INDEX('Policy Characteristics'!K:K,MATCH($C1629,'Policy Characteristics'!$C:$C,0))),"",INDEX('Policy Characteristics'!K:K,MATCH($C1629,'Policy Characteristics'!$C:$C,0)))</f>
        <v>industry-ag-main.html#fuel-switching</v>
      </c>
      <c r="R1629" s="254" t="str">
        <f>IF(ISBLANK(INDEX('Policy Characteristics'!L:L,MATCH($C1629,'Policy Characteristics'!$C:$C,0))),"",INDEX('Policy Characteristics'!L:L,MATCH($C1629,'Policy Characteristics'!$C:$C,0)))</f>
        <v>industry-elec-and-hydrogen.html</v>
      </c>
    </row>
    <row r="1630" spans="1:18" s="2" customFormat="1" x14ac:dyDescent="0.25">
      <c r="A1630" s="254" t="str">
        <f>IF(ISBLANK(INDEX('Policy Characteristics'!A:A,MATCH($C1630,'Policy Characteristics'!$C:$C,0))),"",INDEX('Policy Characteristics'!A:A,MATCH($C1630,'Policy Characteristics'!$C:$C,0)))</f>
        <v>Industry</v>
      </c>
      <c r="B1630" s="262" t="str">
        <f>IF(ISBLANK(INDEX('Policy Characteristics'!B:B,MATCH($C1630,'Policy Characteristics'!$C:$C,0))),"",INDEX('Policy Characteristics'!B:B,MATCH($C1630,'Policy Characteristics'!$C:$C,0)))</f>
        <v>Alternative Fuel Shifting</v>
      </c>
      <c r="C1630" s="254" t="str">
        <f t="shared" si="76"/>
        <v>Fraction of Eligible Industrial Energy Use Shifted to Alternate Fuel</v>
      </c>
      <c r="D1630" s="6" t="s">
        <v>3033</v>
      </c>
      <c r="E1630" s="1" t="s">
        <v>3460</v>
      </c>
      <c r="F1630" t="s">
        <v>2995</v>
      </c>
      <c r="G1630" s="45" t="s">
        <v>3466</v>
      </c>
      <c r="H1630" s="47">
        <f t="shared" si="77"/>
        <v>1629</v>
      </c>
      <c r="I1630" s="324" t="s">
        <v>41</v>
      </c>
      <c r="J1630" s="255" t="str">
        <f>IF(ISBLANK(INDEX('Policy Characteristics'!D:D,MATCH($C1630,'Policy Characteristics'!$C:$C,0))),"",INDEX('Policy Characteristics'!D:D,MATCH($C1630,'Policy Characteristics'!$C:$C,0)))</f>
        <v>Alternate Fuel Shifting</v>
      </c>
      <c r="K1630" s="254" t="str">
        <f>IF(ISBLANK(INDEX('Policy Characteristics'!E:E,MATCH($C1630,'Policy Characteristics'!$C:$C,0))),"",INDEX('Policy Characteristics'!E:E,MATCH($C1630,'Policy Characteristics'!$C:$C,0)))</f>
        <v>indst shift to alt fuel</v>
      </c>
      <c r="L1630" s="261">
        <f>IF(ISBLANK(INDEX('Policy Characteristics'!F:F,MATCH($C1630,'Policy Characteristics'!$C:$C,0))),"",INDEX('Policy Characteristics'!F:F,MATCH($C1630,'Policy Characteristics'!$C:$C,0)))</f>
        <v>0</v>
      </c>
      <c r="M1630" s="261">
        <f>IF(ISBLANK(INDEX('Policy Characteristics'!G:G,MATCH($C1630,'Policy Characteristics'!$C:$C,0))),"",INDEX('Policy Characteristics'!G:G,MATCH($C1630,'Policy Characteristics'!$C:$C,0)))</f>
        <v>1</v>
      </c>
      <c r="N1630" s="261">
        <f>IF(ISBLANK(INDEX('Policy Characteristics'!H:H,MATCH($C1630,'Policy Characteristics'!$C:$C,0))),"",INDEX('Policy Characteristics'!H:H,MATCH($C1630,'Policy Characteristics'!$C:$C,0)))</f>
        <v>0.01</v>
      </c>
      <c r="O1630" s="254" t="str">
        <f>IF(ISBLANK(INDEX('Policy Characteristics'!I:I,MATCH($C1630,'Policy Characteristics'!$C:$C,0))),"",INDEX('Policy Characteristics'!I:I,MATCH($C1630,'Policy Characteristics'!$C:$C,0)))</f>
        <v>% of fuel shifted</v>
      </c>
      <c r="P1630" s="254" t="str">
        <f>IF(ISBLANK(INDEX('Policy Characteristics'!J:J,MATCH($C1630,'Policy Characteristics'!$C:$C,0))),"",INDEX('Policy Characteristics'!J:J,MATCH($C1630,'Policy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30" s="254" t="str">
        <f>IF(ISBLANK(INDEX('Policy Characteristics'!K:K,MATCH($C1630,'Policy Characteristics'!$C:$C,0))),"",INDEX('Policy Characteristics'!K:K,MATCH($C1630,'Policy Characteristics'!$C:$C,0)))</f>
        <v>industry-ag-main.html#fuel-switching</v>
      </c>
      <c r="R1630" s="254" t="str">
        <f>IF(ISBLANK(INDEX('Policy Characteristics'!L:L,MATCH($C1630,'Policy Characteristics'!$C:$C,0))),"",INDEX('Policy Characteristics'!L:L,MATCH($C1630,'Policy Characteristics'!$C:$C,0)))</f>
        <v>industry-elec-and-hydrogen.html</v>
      </c>
    </row>
    <row r="1631" spans="1:18" s="2" customFormat="1" x14ac:dyDescent="0.25">
      <c r="A1631" s="254" t="str">
        <f>IF(ISBLANK(INDEX('Policy Characteristics'!A:A,MATCH($C1631,'Policy Characteristics'!$C:$C,0))),"",INDEX('Policy Characteristics'!A:A,MATCH($C1631,'Policy Characteristics'!$C:$C,0)))</f>
        <v>Industry</v>
      </c>
      <c r="B1631" s="262" t="str">
        <f>IF(ISBLANK(INDEX('Policy Characteristics'!B:B,MATCH($C1631,'Policy Characteristics'!$C:$C,0))),"",INDEX('Policy Characteristics'!B:B,MATCH($C1631,'Policy Characteristics'!$C:$C,0)))</f>
        <v>Alternative Fuel Shifting</v>
      </c>
      <c r="C1631" s="254" t="str">
        <f t="shared" si="76"/>
        <v>Fraction of Eligible Industrial Energy Use Shifted to Alternate Fuel</v>
      </c>
      <c r="D1631" s="6" t="s">
        <v>3033</v>
      </c>
      <c r="E1631" s="1" t="s">
        <v>3461</v>
      </c>
      <c r="F1631" t="s">
        <v>2995</v>
      </c>
      <c r="G1631" s="45" t="s">
        <v>3467</v>
      </c>
      <c r="H1631" s="47">
        <f t="shared" si="77"/>
        <v>1630</v>
      </c>
      <c r="I1631" s="324" t="s">
        <v>41</v>
      </c>
      <c r="J1631" s="255" t="str">
        <f>IF(ISBLANK(INDEX('Policy Characteristics'!D:D,MATCH($C1631,'Policy Characteristics'!$C:$C,0))),"",INDEX('Policy Characteristics'!D:D,MATCH($C1631,'Policy Characteristics'!$C:$C,0)))</f>
        <v>Alternate Fuel Shifting</v>
      </c>
      <c r="K1631" s="254" t="str">
        <f>IF(ISBLANK(INDEX('Policy Characteristics'!E:E,MATCH($C1631,'Policy Characteristics'!$C:$C,0))),"",INDEX('Policy Characteristics'!E:E,MATCH($C1631,'Policy Characteristics'!$C:$C,0)))</f>
        <v>indst shift to alt fuel</v>
      </c>
      <c r="L1631" s="261">
        <f>IF(ISBLANK(INDEX('Policy Characteristics'!F:F,MATCH($C1631,'Policy Characteristics'!$C:$C,0))),"",INDEX('Policy Characteristics'!F:F,MATCH($C1631,'Policy Characteristics'!$C:$C,0)))</f>
        <v>0</v>
      </c>
      <c r="M1631" s="261">
        <f>IF(ISBLANK(INDEX('Policy Characteristics'!G:G,MATCH($C1631,'Policy Characteristics'!$C:$C,0))),"",INDEX('Policy Characteristics'!G:G,MATCH($C1631,'Policy Characteristics'!$C:$C,0)))</f>
        <v>1</v>
      </c>
      <c r="N1631" s="261">
        <f>IF(ISBLANK(INDEX('Policy Characteristics'!H:H,MATCH($C1631,'Policy Characteristics'!$C:$C,0))),"",INDEX('Policy Characteristics'!H:H,MATCH($C1631,'Policy Characteristics'!$C:$C,0)))</f>
        <v>0.01</v>
      </c>
      <c r="O1631" s="254" t="str">
        <f>IF(ISBLANK(INDEX('Policy Characteristics'!I:I,MATCH($C1631,'Policy Characteristics'!$C:$C,0))),"",INDEX('Policy Characteristics'!I:I,MATCH($C1631,'Policy Characteristics'!$C:$C,0)))</f>
        <v>% of fuel shifted</v>
      </c>
      <c r="P1631" s="254" t="str">
        <f>IF(ISBLANK(INDEX('Policy Characteristics'!J:J,MATCH($C1631,'Policy Characteristics'!$C:$C,0))),"",INDEX('Policy Characteristics'!J:J,MATCH($C1631,'Policy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31" s="254" t="str">
        <f>IF(ISBLANK(INDEX('Policy Characteristics'!K:K,MATCH($C1631,'Policy Characteristics'!$C:$C,0))),"",INDEX('Policy Characteristics'!K:K,MATCH($C1631,'Policy Characteristics'!$C:$C,0)))</f>
        <v>industry-ag-main.html#fuel-switching</v>
      </c>
      <c r="R1631" s="254" t="str">
        <f>IF(ISBLANK(INDEX('Policy Characteristics'!L:L,MATCH($C1631,'Policy Characteristics'!$C:$C,0))),"",INDEX('Policy Characteristics'!L:L,MATCH($C1631,'Policy Characteristics'!$C:$C,0)))</f>
        <v>industry-elec-and-hydrogen.html</v>
      </c>
    </row>
    <row r="1632" spans="1:18" s="2" customFormat="1" x14ac:dyDescent="0.25">
      <c r="A1632" s="254" t="str">
        <f>IF(ISBLANK(INDEX('Policy Characteristics'!A:A,MATCH($C1632,'Policy Characteristics'!$C:$C,0))),"",INDEX('Policy Characteristics'!A:A,MATCH($C1632,'Policy Characteristics'!$C:$C,0)))</f>
        <v>Industry</v>
      </c>
      <c r="B1632" s="262" t="str">
        <f>IF(ISBLANK(INDEX('Policy Characteristics'!B:B,MATCH($C1632,'Policy Characteristics'!$C:$C,0))),"",INDEX('Policy Characteristics'!B:B,MATCH($C1632,'Policy Characteristics'!$C:$C,0)))</f>
        <v>Alternative Fuel Shifting</v>
      </c>
      <c r="C1632" s="254" t="str">
        <f t="shared" si="76"/>
        <v>Fraction of Eligible Industrial Energy Use Shifted to Alternate Fuel</v>
      </c>
      <c r="D1632" s="6" t="s">
        <v>3033</v>
      </c>
      <c r="E1632" s="1" t="s">
        <v>3462</v>
      </c>
      <c r="F1632" t="s">
        <v>2995</v>
      </c>
      <c r="G1632" s="45" t="s">
        <v>3468</v>
      </c>
      <c r="H1632" s="47">
        <f t="shared" si="77"/>
        <v>1631</v>
      </c>
      <c r="I1632" s="324" t="s">
        <v>40</v>
      </c>
      <c r="J1632" s="255" t="str">
        <f>IF(ISBLANK(INDEX('Policy Characteristics'!D:D,MATCH($C1632,'Policy Characteristics'!$C:$C,0))),"",INDEX('Policy Characteristics'!D:D,MATCH($C1632,'Policy Characteristics'!$C:$C,0)))</f>
        <v>Alternate Fuel Shifting</v>
      </c>
      <c r="K1632" s="254" t="str">
        <f>IF(ISBLANK(INDEX('Policy Characteristics'!E:E,MATCH($C1632,'Policy Characteristics'!$C:$C,0))),"",INDEX('Policy Characteristics'!E:E,MATCH($C1632,'Policy Characteristics'!$C:$C,0)))</f>
        <v>indst shift to alt fuel</v>
      </c>
      <c r="L1632" s="261">
        <f>IF(ISBLANK(INDEX('Policy Characteristics'!F:F,MATCH($C1632,'Policy Characteristics'!$C:$C,0))),"",INDEX('Policy Characteristics'!F:F,MATCH($C1632,'Policy Characteristics'!$C:$C,0)))</f>
        <v>0</v>
      </c>
      <c r="M1632" s="261">
        <f>IF(ISBLANK(INDEX('Policy Characteristics'!G:G,MATCH($C1632,'Policy Characteristics'!$C:$C,0))),"",INDEX('Policy Characteristics'!G:G,MATCH($C1632,'Policy Characteristics'!$C:$C,0)))</f>
        <v>1</v>
      </c>
      <c r="N1632" s="261">
        <f>IF(ISBLANK(INDEX('Policy Characteristics'!H:H,MATCH($C1632,'Policy Characteristics'!$C:$C,0))),"",INDEX('Policy Characteristics'!H:H,MATCH($C1632,'Policy Characteristics'!$C:$C,0)))</f>
        <v>0.01</v>
      </c>
      <c r="O1632" s="254" t="str">
        <f>IF(ISBLANK(INDEX('Policy Characteristics'!I:I,MATCH($C1632,'Policy Characteristics'!$C:$C,0))),"",INDEX('Policy Characteristics'!I:I,MATCH($C1632,'Policy Characteristics'!$C:$C,0)))</f>
        <v>% of fuel shifted</v>
      </c>
      <c r="P1632" s="254" t="str">
        <f>IF(ISBLANK(INDEX('Policy Characteristics'!J:J,MATCH($C1632,'Policy Characteristics'!$C:$C,0))),"",INDEX('Policy Characteristics'!J:J,MATCH($C1632,'Policy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32" s="254" t="str">
        <f>IF(ISBLANK(INDEX('Policy Characteristics'!K:K,MATCH($C1632,'Policy Characteristics'!$C:$C,0))),"",INDEX('Policy Characteristics'!K:K,MATCH($C1632,'Policy Characteristics'!$C:$C,0)))</f>
        <v>industry-ag-main.html#fuel-switching</v>
      </c>
      <c r="R1632" s="254" t="str">
        <f>IF(ISBLANK(INDEX('Policy Characteristics'!L:L,MATCH($C1632,'Policy Characteristics'!$C:$C,0))),"",INDEX('Policy Characteristics'!L:L,MATCH($C1632,'Policy Characteristics'!$C:$C,0)))</f>
        <v>industry-elec-and-hydrogen.html</v>
      </c>
    </row>
    <row r="1633" spans="1:18" s="2" customFormat="1" x14ac:dyDescent="0.25">
      <c r="A1633" s="254" t="str">
        <f>IF(ISBLANK(INDEX('Policy Characteristics'!A:A,MATCH($C1633,'Policy Characteristics'!$C:$C,0))),"",INDEX('Policy Characteristics'!A:A,MATCH($C1633,'Policy Characteristics'!$C:$C,0)))</f>
        <v>Industry</v>
      </c>
      <c r="B1633" s="262" t="str">
        <f>IF(ISBLANK(INDEX('Policy Characteristics'!B:B,MATCH($C1633,'Policy Characteristics'!$C:$C,0))),"",INDEX('Policy Characteristics'!B:B,MATCH($C1633,'Policy Characteristics'!$C:$C,0)))</f>
        <v>Alternative Fuel Shifting</v>
      </c>
      <c r="C1633" s="254" t="str">
        <f t="shared" si="76"/>
        <v>Fraction of Eligible Industrial Energy Use Shifted to Alternate Fuel</v>
      </c>
      <c r="D1633" s="6" t="s">
        <v>3033</v>
      </c>
      <c r="E1633" s="1" t="s">
        <v>3463</v>
      </c>
      <c r="F1633" t="s">
        <v>2995</v>
      </c>
      <c r="G1633" s="45" t="s">
        <v>3469</v>
      </c>
      <c r="H1633" s="47">
        <f t="shared" si="77"/>
        <v>1632</v>
      </c>
      <c r="I1633" s="324" t="s">
        <v>41</v>
      </c>
      <c r="J1633" s="255" t="str">
        <f>IF(ISBLANK(INDEX('Policy Characteristics'!D:D,MATCH($C1633,'Policy Characteristics'!$C:$C,0))),"",INDEX('Policy Characteristics'!D:D,MATCH($C1633,'Policy Characteristics'!$C:$C,0)))</f>
        <v>Alternate Fuel Shifting</v>
      </c>
      <c r="K1633" s="254" t="str">
        <f>IF(ISBLANK(INDEX('Policy Characteristics'!E:E,MATCH($C1633,'Policy Characteristics'!$C:$C,0))),"",INDEX('Policy Characteristics'!E:E,MATCH($C1633,'Policy Characteristics'!$C:$C,0)))</f>
        <v>indst shift to alt fuel</v>
      </c>
      <c r="L1633" s="261">
        <f>IF(ISBLANK(INDEX('Policy Characteristics'!F:F,MATCH($C1633,'Policy Characteristics'!$C:$C,0))),"",INDEX('Policy Characteristics'!F:F,MATCH($C1633,'Policy Characteristics'!$C:$C,0)))</f>
        <v>0</v>
      </c>
      <c r="M1633" s="261">
        <f>IF(ISBLANK(INDEX('Policy Characteristics'!G:G,MATCH($C1633,'Policy Characteristics'!$C:$C,0))),"",INDEX('Policy Characteristics'!G:G,MATCH($C1633,'Policy Characteristics'!$C:$C,0)))</f>
        <v>1</v>
      </c>
      <c r="N1633" s="261">
        <f>IF(ISBLANK(INDEX('Policy Characteristics'!H:H,MATCH($C1633,'Policy Characteristics'!$C:$C,0))),"",INDEX('Policy Characteristics'!H:H,MATCH($C1633,'Policy Characteristics'!$C:$C,0)))</f>
        <v>0.01</v>
      </c>
      <c r="O1633" s="254" t="str">
        <f>IF(ISBLANK(INDEX('Policy Characteristics'!I:I,MATCH($C1633,'Policy Characteristics'!$C:$C,0))),"",INDEX('Policy Characteristics'!I:I,MATCH($C1633,'Policy Characteristics'!$C:$C,0)))</f>
        <v>% of fuel shifted</v>
      </c>
      <c r="P1633" s="254" t="str">
        <f>IF(ISBLANK(INDEX('Policy Characteristics'!J:J,MATCH($C1633,'Policy Characteristics'!$C:$C,0))),"",INDEX('Policy Characteristics'!J:J,MATCH($C1633,'Policy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33" s="254" t="str">
        <f>IF(ISBLANK(INDEX('Policy Characteristics'!K:K,MATCH($C1633,'Policy Characteristics'!$C:$C,0))),"",INDEX('Policy Characteristics'!K:K,MATCH($C1633,'Policy Characteristics'!$C:$C,0)))</f>
        <v>industry-ag-main.html#fuel-switching</v>
      </c>
      <c r="R1633" s="254" t="str">
        <f>IF(ISBLANK(INDEX('Policy Characteristics'!L:L,MATCH($C1633,'Policy Characteristics'!$C:$C,0))),"",INDEX('Policy Characteristics'!L:L,MATCH($C1633,'Policy Characteristics'!$C:$C,0)))</f>
        <v>industry-elec-and-hydrogen.html</v>
      </c>
    </row>
    <row r="1634" spans="1:18" s="2" customFormat="1" x14ac:dyDescent="0.25">
      <c r="A1634" s="254" t="str">
        <f>IF(ISBLANK(INDEX('Policy Characteristics'!A:A,MATCH($C1634,'Policy Characteristics'!$C:$C,0))),"",INDEX('Policy Characteristics'!A:A,MATCH($C1634,'Policy Characteristics'!$C:$C,0)))</f>
        <v>Industry</v>
      </c>
      <c r="B1634" s="262" t="str">
        <f>IF(ISBLANK(INDEX('Policy Characteristics'!B:B,MATCH($C1634,'Policy Characteristics'!$C:$C,0))),"",INDEX('Policy Characteristics'!B:B,MATCH($C1634,'Policy Characteristics'!$C:$C,0)))</f>
        <v>Alternative Fuel Shifting</v>
      </c>
      <c r="C1634" s="254" t="str">
        <f t="shared" si="76"/>
        <v>Fraction of Eligible Industrial Energy Use Shifted to Alternate Fuel</v>
      </c>
      <c r="D1634" s="6" t="s">
        <v>3033</v>
      </c>
      <c r="E1634" s="1" t="s">
        <v>3464</v>
      </c>
      <c r="F1634" t="s">
        <v>2995</v>
      </c>
      <c r="G1634" s="45" t="s">
        <v>3470</v>
      </c>
      <c r="H1634" s="47">
        <f t="shared" si="77"/>
        <v>1633</v>
      </c>
      <c r="I1634" s="324" t="s">
        <v>41</v>
      </c>
      <c r="J1634" s="255" t="str">
        <f>IF(ISBLANK(INDEX('Policy Characteristics'!D:D,MATCH($C1634,'Policy Characteristics'!$C:$C,0))),"",INDEX('Policy Characteristics'!D:D,MATCH($C1634,'Policy Characteristics'!$C:$C,0)))</f>
        <v>Alternate Fuel Shifting</v>
      </c>
      <c r="K1634" s="254" t="str">
        <f>IF(ISBLANK(INDEX('Policy Characteristics'!E:E,MATCH($C1634,'Policy Characteristics'!$C:$C,0))),"",INDEX('Policy Characteristics'!E:E,MATCH($C1634,'Policy Characteristics'!$C:$C,0)))</f>
        <v>indst shift to alt fuel</v>
      </c>
      <c r="L1634" s="261">
        <f>IF(ISBLANK(INDEX('Policy Characteristics'!F:F,MATCH($C1634,'Policy Characteristics'!$C:$C,0))),"",INDEX('Policy Characteristics'!F:F,MATCH($C1634,'Policy Characteristics'!$C:$C,0)))</f>
        <v>0</v>
      </c>
      <c r="M1634" s="261">
        <f>IF(ISBLANK(INDEX('Policy Characteristics'!G:G,MATCH($C1634,'Policy Characteristics'!$C:$C,0))),"",INDEX('Policy Characteristics'!G:G,MATCH($C1634,'Policy Characteristics'!$C:$C,0)))</f>
        <v>1</v>
      </c>
      <c r="N1634" s="261">
        <f>IF(ISBLANK(INDEX('Policy Characteristics'!H:H,MATCH($C1634,'Policy Characteristics'!$C:$C,0))),"",INDEX('Policy Characteristics'!H:H,MATCH($C1634,'Policy Characteristics'!$C:$C,0)))</f>
        <v>0.01</v>
      </c>
      <c r="O1634" s="254" t="str">
        <f>IF(ISBLANK(INDEX('Policy Characteristics'!I:I,MATCH($C1634,'Policy Characteristics'!$C:$C,0))),"",INDEX('Policy Characteristics'!I:I,MATCH($C1634,'Policy Characteristics'!$C:$C,0)))</f>
        <v>% of fuel shifted</v>
      </c>
      <c r="P1634" s="254" t="str">
        <f>IF(ISBLANK(INDEX('Policy Characteristics'!J:J,MATCH($C1634,'Policy Characteristics'!$C:$C,0))),"",INDEX('Policy Characteristics'!J:J,MATCH($C1634,'Policy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34" s="254" t="str">
        <f>IF(ISBLANK(INDEX('Policy Characteristics'!K:K,MATCH($C1634,'Policy Characteristics'!$C:$C,0))),"",INDEX('Policy Characteristics'!K:K,MATCH($C1634,'Policy Characteristics'!$C:$C,0)))</f>
        <v>industry-ag-main.html#fuel-switching</v>
      </c>
      <c r="R1634" s="254" t="str">
        <f>IF(ISBLANK(INDEX('Policy Characteristics'!L:L,MATCH($C1634,'Policy Characteristics'!$C:$C,0))),"",INDEX('Policy Characteristics'!L:L,MATCH($C1634,'Policy Characteristics'!$C:$C,0)))</f>
        <v>industry-elec-and-hydrogen.html</v>
      </c>
    </row>
    <row r="1635" spans="1:18" s="2" customFormat="1" x14ac:dyDescent="0.25">
      <c r="A1635" s="254" t="str">
        <f>IF(ISBLANK(INDEX('Policy Characteristics'!A:A,MATCH($C1635,'Policy Characteristics'!$C:$C,0))),"",INDEX('Policy Characteristics'!A:A,MATCH($C1635,'Policy Characteristics'!$C:$C,0)))</f>
        <v>Industry</v>
      </c>
      <c r="B1635" s="262" t="str">
        <f>IF(ISBLANK(INDEX('Policy Characteristics'!B:B,MATCH($C1635,'Policy Characteristics'!$C:$C,0))),"",INDEX('Policy Characteristics'!B:B,MATCH($C1635,'Policy Characteristics'!$C:$C,0)))</f>
        <v>Alternative Fuel Shifting</v>
      </c>
      <c r="C1635" s="254" t="str">
        <f t="shared" si="76"/>
        <v>Fraction of Eligible Industrial Energy Use Shifted to Alternate Fuel</v>
      </c>
      <c r="D1635" s="6" t="s">
        <v>3033</v>
      </c>
      <c r="E1635" s="1" t="s">
        <v>3570</v>
      </c>
      <c r="F1635" t="s">
        <v>2995</v>
      </c>
      <c r="G1635" s="45" t="s">
        <v>3471</v>
      </c>
      <c r="H1635" s="47">
        <f t="shared" si="77"/>
        <v>1634</v>
      </c>
      <c r="I1635" s="324" t="s">
        <v>41</v>
      </c>
      <c r="J1635" s="255" t="str">
        <f>IF(ISBLANK(INDEX('Policy Characteristics'!D:D,MATCH($C1635,'Policy Characteristics'!$C:$C,0))),"",INDEX('Policy Characteristics'!D:D,MATCH($C1635,'Policy Characteristics'!$C:$C,0)))</f>
        <v>Alternate Fuel Shifting</v>
      </c>
      <c r="K1635" s="254" t="str">
        <f>IF(ISBLANK(INDEX('Policy Characteristics'!E:E,MATCH($C1635,'Policy Characteristics'!$C:$C,0))),"",INDEX('Policy Characteristics'!E:E,MATCH($C1635,'Policy Characteristics'!$C:$C,0)))</f>
        <v>indst shift to alt fuel</v>
      </c>
      <c r="L1635" s="261">
        <f>IF(ISBLANK(INDEX('Policy Characteristics'!F:F,MATCH($C1635,'Policy Characteristics'!$C:$C,0))),"",INDEX('Policy Characteristics'!F:F,MATCH($C1635,'Policy Characteristics'!$C:$C,0)))</f>
        <v>0</v>
      </c>
      <c r="M1635" s="261">
        <f>IF(ISBLANK(INDEX('Policy Characteristics'!G:G,MATCH($C1635,'Policy Characteristics'!$C:$C,0))),"",INDEX('Policy Characteristics'!G:G,MATCH($C1635,'Policy Characteristics'!$C:$C,0)))</f>
        <v>1</v>
      </c>
      <c r="N1635" s="261">
        <f>IF(ISBLANK(INDEX('Policy Characteristics'!H:H,MATCH($C1635,'Policy Characteristics'!$C:$C,0))),"",INDEX('Policy Characteristics'!H:H,MATCH($C1635,'Policy Characteristics'!$C:$C,0)))</f>
        <v>0.01</v>
      </c>
      <c r="O1635" s="254" t="str">
        <f>IF(ISBLANK(INDEX('Policy Characteristics'!I:I,MATCH($C1635,'Policy Characteristics'!$C:$C,0))),"",INDEX('Policy Characteristics'!I:I,MATCH($C1635,'Policy Characteristics'!$C:$C,0)))</f>
        <v>% of fuel shifted</v>
      </c>
      <c r="P1635" s="254" t="str">
        <f>IF(ISBLANK(INDEX('Policy Characteristics'!J:J,MATCH($C1635,'Policy Characteristics'!$C:$C,0))),"",INDEX('Policy Characteristics'!J:J,MATCH($C1635,'Policy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35" s="254" t="str">
        <f>IF(ISBLANK(INDEX('Policy Characteristics'!K:K,MATCH($C1635,'Policy Characteristics'!$C:$C,0))),"",INDEX('Policy Characteristics'!K:K,MATCH($C1635,'Policy Characteristics'!$C:$C,0)))</f>
        <v>industry-ag-main.html#fuel-switching</v>
      </c>
      <c r="R1635" s="254" t="str">
        <f>IF(ISBLANK(INDEX('Policy Characteristics'!L:L,MATCH($C1635,'Policy Characteristics'!$C:$C,0))),"",INDEX('Policy Characteristics'!L:L,MATCH($C1635,'Policy Characteristics'!$C:$C,0)))</f>
        <v>industry-elec-and-hydrogen.html</v>
      </c>
    </row>
    <row r="1636" spans="1:18" s="2" customFormat="1" x14ac:dyDescent="0.25">
      <c r="A1636" s="254" t="str">
        <f>IF(ISBLANK(INDEX('Policy Characteristics'!A:A,MATCH($C1636,'Policy Characteristics'!$C:$C,0))),"",INDEX('Policy Characteristics'!A:A,MATCH($C1636,'Policy Characteristics'!$C:$C,0)))</f>
        <v>Industry</v>
      </c>
      <c r="B1636" s="262" t="str">
        <f>IF(ISBLANK(INDEX('Policy Characteristics'!B:B,MATCH($C1636,'Policy Characteristics'!$C:$C,0))),"",INDEX('Policy Characteristics'!B:B,MATCH($C1636,'Policy Characteristics'!$C:$C,0)))</f>
        <v>Alternative Fuel Shifting</v>
      </c>
      <c r="C1636" s="254" t="str">
        <f t="shared" si="76"/>
        <v>Fraction of Eligible Industrial Energy Use Shifted to Alternate Fuel</v>
      </c>
      <c r="D1636" s="6" t="s">
        <v>3033</v>
      </c>
      <c r="E1636" s="1" t="s">
        <v>3915</v>
      </c>
      <c r="F1636" t="s">
        <v>2995</v>
      </c>
      <c r="G1636" s="45" t="s">
        <v>3891</v>
      </c>
      <c r="H1636" s="47">
        <f t="shared" si="77"/>
        <v>1635</v>
      </c>
      <c r="I1636" s="324" t="s">
        <v>41</v>
      </c>
      <c r="J1636" s="255" t="str">
        <f>IF(ISBLANK(INDEX('Policy Characteristics'!D:D,MATCH($C1636,'Policy Characteristics'!$C:$C,0))),"",INDEX('Policy Characteristics'!D:D,MATCH($C1636,'Policy Characteristics'!$C:$C,0)))</f>
        <v>Alternate Fuel Shifting</v>
      </c>
      <c r="K1636" s="254" t="str">
        <f>IF(ISBLANK(INDEX('Policy Characteristics'!E:E,MATCH($C1636,'Policy Characteristics'!$C:$C,0))),"",INDEX('Policy Characteristics'!E:E,MATCH($C1636,'Policy Characteristics'!$C:$C,0)))</f>
        <v>indst shift to alt fuel</v>
      </c>
      <c r="L1636" s="261">
        <f>IF(ISBLANK(INDEX('Policy Characteristics'!F:F,MATCH($C1636,'Policy Characteristics'!$C:$C,0))),"",INDEX('Policy Characteristics'!F:F,MATCH($C1636,'Policy Characteristics'!$C:$C,0)))</f>
        <v>0</v>
      </c>
      <c r="M1636" s="261">
        <f>IF(ISBLANK(INDEX('Policy Characteristics'!G:G,MATCH($C1636,'Policy Characteristics'!$C:$C,0))),"",INDEX('Policy Characteristics'!G:G,MATCH($C1636,'Policy Characteristics'!$C:$C,0)))</f>
        <v>1</v>
      </c>
      <c r="N1636" s="261">
        <f>IF(ISBLANK(INDEX('Policy Characteristics'!H:H,MATCH($C1636,'Policy Characteristics'!$C:$C,0))),"",INDEX('Policy Characteristics'!H:H,MATCH($C1636,'Policy Characteristics'!$C:$C,0)))</f>
        <v>0.01</v>
      </c>
      <c r="O1636" s="254" t="str">
        <f>IF(ISBLANK(INDEX('Policy Characteristics'!I:I,MATCH($C1636,'Policy Characteristics'!$C:$C,0))),"",INDEX('Policy Characteristics'!I:I,MATCH($C1636,'Policy Characteristics'!$C:$C,0)))</f>
        <v>% of fuel shifted</v>
      </c>
      <c r="P1636" s="254" t="str">
        <f>IF(ISBLANK(INDEX('Policy Characteristics'!J:J,MATCH($C1636,'Policy Characteristics'!$C:$C,0))),"",INDEX('Policy Characteristics'!J:J,MATCH($C1636,'Policy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36" s="254" t="str">
        <f>IF(ISBLANK(INDEX('Policy Characteristics'!K:K,MATCH($C1636,'Policy Characteristics'!$C:$C,0))),"",INDEX('Policy Characteristics'!K:K,MATCH($C1636,'Policy Characteristics'!$C:$C,0)))</f>
        <v>industry-ag-main.html#fuel-switching</v>
      </c>
      <c r="R1636" s="254" t="str">
        <f>IF(ISBLANK(INDEX('Policy Characteristics'!L:L,MATCH($C1636,'Policy Characteristics'!$C:$C,0))),"",INDEX('Policy Characteristics'!L:L,MATCH($C1636,'Policy Characteristics'!$C:$C,0)))</f>
        <v>industry-elec-and-hydrogen.html</v>
      </c>
    </row>
    <row r="1637" spans="1:18" s="2" customFormat="1" x14ac:dyDescent="0.25">
      <c r="A1637" s="254" t="str">
        <f>IF(ISBLANK(INDEX('Policy Characteristics'!A:A,MATCH($C1637,'Policy Characteristics'!$C:$C,0))),"",INDEX('Policy Characteristics'!A:A,MATCH($C1637,'Policy Characteristics'!$C:$C,0)))</f>
        <v>Industry</v>
      </c>
      <c r="B1637" s="262" t="str">
        <f>IF(ISBLANK(INDEX('Policy Characteristics'!B:B,MATCH($C1637,'Policy Characteristics'!$C:$C,0))),"",INDEX('Policy Characteristics'!B:B,MATCH($C1637,'Policy Characteristics'!$C:$C,0)))</f>
        <v>Alternative Fuel Shifting</v>
      </c>
      <c r="C1637" s="254" t="str">
        <f t="shared" si="76"/>
        <v>Fraction of Eligible Industrial Energy Use Shifted to Alternate Fuel</v>
      </c>
      <c r="D1637" s="6" t="s">
        <v>3033</v>
      </c>
      <c r="E1637" s="1" t="s">
        <v>3916</v>
      </c>
      <c r="F1637" t="s">
        <v>2995</v>
      </c>
      <c r="G1637" s="45" t="s">
        <v>3890</v>
      </c>
      <c r="H1637" s="47">
        <f t="shared" si="77"/>
        <v>1636</v>
      </c>
      <c r="I1637" s="324" t="s">
        <v>41</v>
      </c>
      <c r="J1637" s="255" t="str">
        <f>IF(ISBLANK(INDEX('Policy Characteristics'!D:D,MATCH($C1637,'Policy Characteristics'!$C:$C,0))),"",INDEX('Policy Characteristics'!D:D,MATCH($C1637,'Policy Characteristics'!$C:$C,0)))</f>
        <v>Alternate Fuel Shifting</v>
      </c>
      <c r="K1637" s="254" t="str">
        <f>IF(ISBLANK(INDEX('Policy Characteristics'!E:E,MATCH($C1637,'Policy Characteristics'!$C:$C,0))),"",INDEX('Policy Characteristics'!E:E,MATCH($C1637,'Policy Characteristics'!$C:$C,0)))</f>
        <v>indst shift to alt fuel</v>
      </c>
      <c r="L1637" s="261">
        <f>IF(ISBLANK(INDEX('Policy Characteristics'!F:F,MATCH($C1637,'Policy Characteristics'!$C:$C,0))),"",INDEX('Policy Characteristics'!F:F,MATCH($C1637,'Policy Characteristics'!$C:$C,0)))</f>
        <v>0</v>
      </c>
      <c r="M1637" s="261">
        <f>IF(ISBLANK(INDEX('Policy Characteristics'!G:G,MATCH($C1637,'Policy Characteristics'!$C:$C,0))),"",INDEX('Policy Characteristics'!G:G,MATCH($C1637,'Policy Characteristics'!$C:$C,0)))</f>
        <v>1</v>
      </c>
      <c r="N1637" s="261">
        <f>IF(ISBLANK(INDEX('Policy Characteristics'!H:H,MATCH($C1637,'Policy Characteristics'!$C:$C,0))),"",INDEX('Policy Characteristics'!H:H,MATCH($C1637,'Policy Characteristics'!$C:$C,0)))</f>
        <v>0.01</v>
      </c>
      <c r="O1637" s="254" t="str">
        <f>IF(ISBLANK(INDEX('Policy Characteristics'!I:I,MATCH($C1637,'Policy Characteristics'!$C:$C,0))),"",INDEX('Policy Characteristics'!I:I,MATCH($C1637,'Policy Characteristics'!$C:$C,0)))</f>
        <v>% of fuel shifted</v>
      </c>
      <c r="P1637" s="254" t="str">
        <f>IF(ISBLANK(INDEX('Policy Characteristics'!J:J,MATCH($C1637,'Policy Characteristics'!$C:$C,0))),"",INDEX('Policy Characteristics'!J:J,MATCH($C1637,'Policy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37" s="254" t="str">
        <f>IF(ISBLANK(INDEX('Policy Characteristics'!K:K,MATCH($C1637,'Policy Characteristics'!$C:$C,0))),"",INDEX('Policy Characteristics'!K:K,MATCH($C1637,'Policy Characteristics'!$C:$C,0)))</f>
        <v>industry-ag-main.html#fuel-switching</v>
      </c>
      <c r="R1637" s="254" t="str">
        <f>IF(ISBLANK(INDEX('Policy Characteristics'!L:L,MATCH($C1637,'Policy Characteristics'!$C:$C,0))),"",INDEX('Policy Characteristics'!L:L,MATCH($C1637,'Policy Characteristics'!$C:$C,0)))</f>
        <v>industry-elec-and-hydrogen.html</v>
      </c>
    </row>
    <row r="1638" spans="1:18" s="2" customFormat="1" x14ac:dyDescent="0.25">
      <c r="A1638" s="254" t="str">
        <f>IF(ISBLANK(INDEX('Policy Characteristics'!A:A,MATCH($C1638,'Policy Characteristics'!$C:$C,0))),"",INDEX('Policy Characteristics'!A:A,MATCH($C1638,'Policy Characteristics'!$C:$C,0)))</f>
        <v>Industry</v>
      </c>
      <c r="B1638" s="262" t="str">
        <f>IF(ISBLANK(INDEX('Policy Characteristics'!B:B,MATCH($C1638,'Policy Characteristics'!$C:$C,0))),"",INDEX('Policy Characteristics'!B:B,MATCH($C1638,'Policy Characteristics'!$C:$C,0)))</f>
        <v>Alternative Fuel Shifting</v>
      </c>
      <c r="C1638" s="254" t="str">
        <f t="shared" si="76"/>
        <v>Fraction of Eligible Industrial Energy Use Shifted to Alternate Fuel</v>
      </c>
      <c r="D1638" s="6" t="s">
        <v>3033</v>
      </c>
      <c r="E1638" s="1" t="s">
        <v>3917</v>
      </c>
      <c r="F1638" t="s">
        <v>2995</v>
      </c>
      <c r="G1638" s="45" t="s">
        <v>3892</v>
      </c>
      <c r="H1638" s="47">
        <f t="shared" si="77"/>
        <v>1637</v>
      </c>
      <c r="I1638" s="324" t="s">
        <v>41</v>
      </c>
      <c r="J1638" s="255" t="str">
        <f>IF(ISBLANK(INDEX('Policy Characteristics'!D:D,MATCH($C1638,'Policy Characteristics'!$C:$C,0))),"",INDEX('Policy Characteristics'!D:D,MATCH($C1638,'Policy Characteristics'!$C:$C,0)))</f>
        <v>Alternate Fuel Shifting</v>
      </c>
      <c r="K1638" s="254" t="str">
        <f>IF(ISBLANK(INDEX('Policy Characteristics'!E:E,MATCH($C1638,'Policy Characteristics'!$C:$C,0))),"",INDEX('Policy Characteristics'!E:E,MATCH($C1638,'Policy Characteristics'!$C:$C,0)))</f>
        <v>indst shift to alt fuel</v>
      </c>
      <c r="L1638" s="261">
        <f>IF(ISBLANK(INDEX('Policy Characteristics'!F:F,MATCH($C1638,'Policy Characteristics'!$C:$C,0))),"",INDEX('Policy Characteristics'!F:F,MATCH($C1638,'Policy Characteristics'!$C:$C,0)))</f>
        <v>0</v>
      </c>
      <c r="M1638" s="261">
        <f>IF(ISBLANK(INDEX('Policy Characteristics'!G:G,MATCH($C1638,'Policy Characteristics'!$C:$C,0))),"",INDEX('Policy Characteristics'!G:G,MATCH($C1638,'Policy Characteristics'!$C:$C,0)))</f>
        <v>1</v>
      </c>
      <c r="N1638" s="261">
        <f>IF(ISBLANK(INDEX('Policy Characteristics'!H:H,MATCH($C1638,'Policy Characteristics'!$C:$C,0))),"",INDEX('Policy Characteristics'!H:H,MATCH($C1638,'Policy Characteristics'!$C:$C,0)))</f>
        <v>0.01</v>
      </c>
      <c r="O1638" s="254" t="str">
        <f>IF(ISBLANK(INDEX('Policy Characteristics'!I:I,MATCH($C1638,'Policy Characteristics'!$C:$C,0))),"",INDEX('Policy Characteristics'!I:I,MATCH($C1638,'Policy Characteristics'!$C:$C,0)))</f>
        <v>% of fuel shifted</v>
      </c>
      <c r="P1638" s="254" t="str">
        <f>IF(ISBLANK(INDEX('Policy Characteristics'!J:J,MATCH($C1638,'Policy Characteristics'!$C:$C,0))),"",INDEX('Policy Characteristics'!J:J,MATCH($C1638,'Policy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38" s="254" t="str">
        <f>IF(ISBLANK(INDEX('Policy Characteristics'!K:K,MATCH($C1638,'Policy Characteristics'!$C:$C,0))),"",INDEX('Policy Characteristics'!K:K,MATCH($C1638,'Policy Characteristics'!$C:$C,0)))</f>
        <v>industry-ag-main.html#fuel-switching</v>
      </c>
      <c r="R1638" s="254" t="str">
        <f>IF(ISBLANK(INDEX('Policy Characteristics'!L:L,MATCH($C1638,'Policy Characteristics'!$C:$C,0))),"",INDEX('Policy Characteristics'!L:L,MATCH($C1638,'Policy Characteristics'!$C:$C,0)))</f>
        <v>industry-elec-and-hydrogen.html</v>
      </c>
    </row>
    <row r="1639" spans="1:18" s="2" customFormat="1" x14ac:dyDescent="0.25">
      <c r="A1639" s="254" t="str">
        <f>IF(ISBLANK(INDEX('Policy Characteristics'!A:A,MATCH($C1639,'Policy Characteristics'!$C:$C,0))),"",INDEX('Policy Characteristics'!A:A,MATCH($C1639,'Policy Characteristics'!$C:$C,0)))</f>
        <v>Industry</v>
      </c>
      <c r="B1639" s="262" t="str">
        <f>IF(ISBLANK(INDEX('Policy Characteristics'!B:B,MATCH($C1639,'Policy Characteristics'!$C:$C,0))),"",INDEX('Policy Characteristics'!B:B,MATCH($C1639,'Policy Characteristics'!$C:$C,0)))</f>
        <v>Alternative Fuel Shifting</v>
      </c>
      <c r="C1639" s="254" t="str">
        <f t="shared" si="76"/>
        <v>Fraction of Eligible Industrial Energy Use Shifted to Alternate Fuel</v>
      </c>
      <c r="D1639" s="6" t="s">
        <v>3034</v>
      </c>
      <c r="E1639" s="1" t="s">
        <v>3459</v>
      </c>
      <c r="F1639" t="s">
        <v>2996</v>
      </c>
      <c r="G1639" s="45" t="s">
        <v>3465</v>
      </c>
      <c r="H1639" s="47">
        <f t="shared" si="77"/>
        <v>1638</v>
      </c>
      <c r="I1639" s="324" t="s">
        <v>41</v>
      </c>
      <c r="J1639" s="255" t="str">
        <f>IF(ISBLANK(INDEX('Policy Characteristics'!D:D,MATCH($C1639,'Policy Characteristics'!$C:$C,0))),"",INDEX('Policy Characteristics'!D:D,MATCH($C1639,'Policy Characteristics'!$C:$C,0)))</f>
        <v>Alternate Fuel Shifting</v>
      </c>
      <c r="K1639" s="254" t="str">
        <f>IF(ISBLANK(INDEX('Policy Characteristics'!E:E,MATCH($C1639,'Policy Characteristics'!$C:$C,0))),"",INDEX('Policy Characteristics'!E:E,MATCH($C1639,'Policy Characteristics'!$C:$C,0)))</f>
        <v>indst shift to alt fuel</v>
      </c>
      <c r="L1639" s="261">
        <f>IF(ISBLANK(INDEX('Policy Characteristics'!F:F,MATCH($C1639,'Policy Characteristics'!$C:$C,0))),"",INDEX('Policy Characteristics'!F:F,MATCH($C1639,'Policy Characteristics'!$C:$C,0)))</f>
        <v>0</v>
      </c>
      <c r="M1639" s="261">
        <f>IF(ISBLANK(INDEX('Policy Characteristics'!G:G,MATCH($C1639,'Policy Characteristics'!$C:$C,0))),"",INDEX('Policy Characteristics'!G:G,MATCH($C1639,'Policy Characteristics'!$C:$C,0)))</f>
        <v>1</v>
      </c>
      <c r="N1639" s="261">
        <f>IF(ISBLANK(INDEX('Policy Characteristics'!H:H,MATCH($C1639,'Policy Characteristics'!$C:$C,0))),"",INDEX('Policy Characteristics'!H:H,MATCH($C1639,'Policy Characteristics'!$C:$C,0)))</f>
        <v>0.01</v>
      </c>
      <c r="O1639" s="254" t="str">
        <f>IF(ISBLANK(INDEX('Policy Characteristics'!I:I,MATCH($C1639,'Policy Characteristics'!$C:$C,0))),"",INDEX('Policy Characteristics'!I:I,MATCH($C1639,'Policy Characteristics'!$C:$C,0)))</f>
        <v>% of fuel shifted</v>
      </c>
      <c r="P1639" s="254" t="str">
        <f>IF(ISBLANK(INDEX('Policy Characteristics'!J:J,MATCH($C1639,'Policy Characteristics'!$C:$C,0))),"",INDEX('Policy Characteristics'!J:J,MATCH($C1639,'Policy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39" s="254" t="str">
        <f>IF(ISBLANK(INDEX('Policy Characteristics'!K:K,MATCH($C1639,'Policy Characteristics'!$C:$C,0))),"",INDEX('Policy Characteristics'!K:K,MATCH($C1639,'Policy Characteristics'!$C:$C,0)))</f>
        <v>industry-ag-main.html#fuel-switching</v>
      </c>
      <c r="R1639" s="254" t="str">
        <f>IF(ISBLANK(INDEX('Policy Characteristics'!L:L,MATCH($C1639,'Policy Characteristics'!$C:$C,0))),"",INDEX('Policy Characteristics'!L:L,MATCH($C1639,'Policy Characteristics'!$C:$C,0)))</f>
        <v>industry-elec-and-hydrogen.html</v>
      </c>
    </row>
    <row r="1640" spans="1:18" s="2" customFormat="1" x14ac:dyDescent="0.25">
      <c r="A1640" s="254" t="str">
        <f>IF(ISBLANK(INDEX('Policy Characteristics'!A:A,MATCH($C1640,'Policy Characteristics'!$C:$C,0))),"",INDEX('Policy Characteristics'!A:A,MATCH($C1640,'Policy Characteristics'!$C:$C,0)))</f>
        <v>Industry</v>
      </c>
      <c r="B1640" s="262" t="str">
        <f>IF(ISBLANK(INDEX('Policy Characteristics'!B:B,MATCH($C1640,'Policy Characteristics'!$C:$C,0))),"",INDEX('Policy Characteristics'!B:B,MATCH($C1640,'Policy Characteristics'!$C:$C,0)))</f>
        <v>Alternative Fuel Shifting</v>
      </c>
      <c r="C1640" s="254" t="str">
        <f t="shared" si="76"/>
        <v>Fraction of Eligible Industrial Energy Use Shifted to Alternate Fuel</v>
      </c>
      <c r="D1640" s="6" t="s">
        <v>3034</v>
      </c>
      <c r="E1640" s="1" t="s">
        <v>3460</v>
      </c>
      <c r="F1640" t="s">
        <v>2996</v>
      </c>
      <c r="G1640" s="45" t="s">
        <v>3466</v>
      </c>
      <c r="H1640" s="47">
        <f t="shared" si="77"/>
        <v>1639</v>
      </c>
      <c r="I1640" s="324" t="s">
        <v>41</v>
      </c>
      <c r="J1640" s="255" t="str">
        <f>IF(ISBLANK(INDEX('Policy Characteristics'!D:D,MATCH($C1640,'Policy Characteristics'!$C:$C,0))),"",INDEX('Policy Characteristics'!D:D,MATCH($C1640,'Policy Characteristics'!$C:$C,0)))</f>
        <v>Alternate Fuel Shifting</v>
      </c>
      <c r="K1640" s="254" t="str">
        <f>IF(ISBLANK(INDEX('Policy Characteristics'!E:E,MATCH($C1640,'Policy Characteristics'!$C:$C,0))),"",INDEX('Policy Characteristics'!E:E,MATCH($C1640,'Policy Characteristics'!$C:$C,0)))</f>
        <v>indst shift to alt fuel</v>
      </c>
      <c r="L1640" s="261">
        <f>IF(ISBLANK(INDEX('Policy Characteristics'!F:F,MATCH($C1640,'Policy Characteristics'!$C:$C,0))),"",INDEX('Policy Characteristics'!F:F,MATCH($C1640,'Policy Characteristics'!$C:$C,0)))</f>
        <v>0</v>
      </c>
      <c r="M1640" s="261">
        <f>IF(ISBLANK(INDEX('Policy Characteristics'!G:G,MATCH($C1640,'Policy Characteristics'!$C:$C,0))),"",INDEX('Policy Characteristics'!G:G,MATCH($C1640,'Policy Characteristics'!$C:$C,0)))</f>
        <v>1</v>
      </c>
      <c r="N1640" s="261">
        <f>IF(ISBLANK(INDEX('Policy Characteristics'!H:H,MATCH($C1640,'Policy Characteristics'!$C:$C,0))),"",INDEX('Policy Characteristics'!H:H,MATCH($C1640,'Policy Characteristics'!$C:$C,0)))</f>
        <v>0.01</v>
      </c>
      <c r="O1640" s="254" t="str">
        <f>IF(ISBLANK(INDEX('Policy Characteristics'!I:I,MATCH($C1640,'Policy Characteristics'!$C:$C,0))),"",INDEX('Policy Characteristics'!I:I,MATCH($C1640,'Policy Characteristics'!$C:$C,0)))</f>
        <v>% of fuel shifted</v>
      </c>
      <c r="P1640" s="254" t="str">
        <f>IF(ISBLANK(INDEX('Policy Characteristics'!J:J,MATCH($C1640,'Policy Characteristics'!$C:$C,0))),"",INDEX('Policy Characteristics'!J:J,MATCH($C1640,'Policy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40" s="254" t="str">
        <f>IF(ISBLANK(INDEX('Policy Characteristics'!K:K,MATCH($C1640,'Policy Characteristics'!$C:$C,0))),"",INDEX('Policy Characteristics'!K:K,MATCH($C1640,'Policy Characteristics'!$C:$C,0)))</f>
        <v>industry-ag-main.html#fuel-switching</v>
      </c>
      <c r="R1640" s="254" t="str">
        <f>IF(ISBLANK(INDEX('Policy Characteristics'!L:L,MATCH($C1640,'Policy Characteristics'!$C:$C,0))),"",INDEX('Policy Characteristics'!L:L,MATCH($C1640,'Policy Characteristics'!$C:$C,0)))</f>
        <v>industry-elec-and-hydrogen.html</v>
      </c>
    </row>
    <row r="1641" spans="1:18" s="2" customFormat="1" x14ac:dyDescent="0.25">
      <c r="A1641" s="254" t="str">
        <f>IF(ISBLANK(INDEX('Policy Characteristics'!A:A,MATCH($C1641,'Policy Characteristics'!$C:$C,0))),"",INDEX('Policy Characteristics'!A:A,MATCH($C1641,'Policy Characteristics'!$C:$C,0)))</f>
        <v>Industry</v>
      </c>
      <c r="B1641" s="262" t="str">
        <f>IF(ISBLANK(INDEX('Policy Characteristics'!B:B,MATCH($C1641,'Policy Characteristics'!$C:$C,0))),"",INDEX('Policy Characteristics'!B:B,MATCH($C1641,'Policy Characteristics'!$C:$C,0)))</f>
        <v>Alternative Fuel Shifting</v>
      </c>
      <c r="C1641" s="254" t="str">
        <f t="shared" si="76"/>
        <v>Fraction of Eligible Industrial Energy Use Shifted to Alternate Fuel</v>
      </c>
      <c r="D1641" s="6" t="s">
        <v>3034</v>
      </c>
      <c r="E1641" s="1" t="s">
        <v>3461</v>
      </c>
      <c r="F1641" t="s">
        <v>2996</v>
      </c>
      <c r="G1641" s="45" t="s">
        <v>3467</v>
      </c>
      <c r="H1641" s="47">
        <f t="shared" si="77"/>
        <v>1640</v>
      </c>
      <c r="I1641" s="324" t="s">
        <v>41</v>
      </c>
      <c r="J1641" s="255" t="str">
        <f>IF(ISBLANK(INDEX('Policy Characteristics'!D:D,MATCH($C1641,'Policy Characteristics'!$C:$C,0))),"",INDEX('Policy Characteristics'!D:D,MATCH($C1641,'Policy Characteristics'!$C:$C,0)))</f>
        <v>Alternate Fuel Shifting</v>
      </c>
      <c r="K1641" s="254" t="str">
        <f>IF(ISBLANK(INDEX('Policy Characteristics'!E:E,MATCH($C1641,'Policy Characteristics'!$C:$C,0))),"",INDEX('Policy Characteristics'!E:E,MATCH($C1641,'Policy Characteristics'!$C:$C,0)))</f>
        <v>indst shift to alt fuel</v>
      </c>
      <c r="L1641" s="261">
        <f>IF(ISBLANK(INDEX('Policy Characteristics'!F:F,MATCH($C1641,'Policy Characteristics'!$C:$C,0))),"",INDEX('Policy Characteristics'!F:F,MATCH($C1641,'Policy Characteristics'!$C:$C,0)))</f>
        <v>0</v>
      </c>
      <c r="M1641" s="261">
        <f>IF(ISBLANK(INDEX('Policy Characteristics'!G:G,MATCH($C1641,'Policy Characteristics'!$C:$C,0))),"",INDEX('Policy Characteristics'!G:G,MATCH($C1641,'Policy Characteristics'!$C:$C,0)))</f>
        <v>1</v>
      </c>
      <c r="N1641" s="261">
        <f>IF(ISBLANK(INDEX('Policy Characteristics'!H:H,MATCH($C1641,'Policy Characteristics'!$C:$C,0))),"",INDEX('Policy Characteristics'!H:H,MATCH($C1641,'Policy Characteristics'!$C:$C,0)))</f>
        <v>0.01</v>
      </c>
      <c r="O1641" s="254" t="str">
        <f>IF(ISBLANK(INDEX('Policy Characteristics'!I:I,MATCH($C1641,'Policy Characteristics'!$C:$C,0))),"",INDEX('Policy Characteristics'!I:I,MATCH($C1641,'Policy Characteristics'!$C:$C,0)))</f>
        <v>% of fuel shifted</v>
      </c>
      <c r="P1641" s="254" t="str">
        <f>IF(ISBLANK(INDEX('Policy Characteristics'!J:J,MATCH($C1641,'Policy Characteristics'!$C:$C,0))),"",INDEX('Policy Characteristics'!J:J,MATCH($C1641,'Policy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41" s="254" t="str">
        <f>IF(ISBLANK(INDEX('Policy Characteristics'!K:K,MATCH($C1641,'Policy Characteristics'!$C:$C,0))),"",INDEX('Policy Characteristics'!K:K,MATCH($C1641,'Policy Characteristics'!$C:$C,0)))</f>
        <v>industry-ag-main.html#fuel-switching</v>
      </c>
      <c r="R1641" s="254" t="str">
        <f>IF(ISBLANK(INDEX('Policy Characteristics'!L:L,MATCH($C1641,'Policy Characteristics'!$C:$C,0))),"",INDEX('Policy Characteristics'!L:L,MATCH($C1641,'Policy Characteristics'!$C:$C,0)))</f>
        <v>industry-elec-and-hydrogen.html</v>
      </c>
    </row>
    <row r="1642" spans="1:18" s="2" customFormat="1" x14ac:dyDescent="0.25">
      <c r="A1642" s="254" t="str">
        <f>IF(ISBLANK(INDEX('Policy Characteristics'!A:A,MATCH($C1642,'Policy Characteristics'!$C:$C,0))),"",INDEX('Policy Characteristics'!A:A,MATCH($C1642,'Policy Characteristics'!$C:$C,0)))</f>
        <v>Industry</v>
      </c>
      <c r="B1642" s="262" t="str">
        <f>IF(ISBLANK(INDEX('Policy Characteristics'!B:B,MATCH($C1642,'Policy Characteristics'!$C:$C,0))),"",INDEX('Policy Characteristics'!B:B,MATCH($C1642,'Policy Characteristics'!$C:$C,0)))</f>
        <v>Alternative Fuel Shifting</v>
      </c>
      <c r="C1642" s="254" t="str">
        <f t="shared" si="76"/>
        <v>Fraction of Eligible Industrial Energy Use Shifted to Alternate Fuel</v>
      </c>
      <c r="D1642" s="6" t="s">
        <v>3034</v>
      </c>
      <c r="E1642" s="1" t="s">
        <v>3462</v>
      </c>
      <c r="F1642" t="s">
        <v>2996</v>
      </c>
      <c r="G1642" s="45" t="s">
        <v>3468</v>
      </c>
      <c r="H1642" s="47">
        <f t="shared" si="77"/>
        <v>1641</v>
      </c>
      <c r="I1642" s="324" t="s">
        <v>40</v>
      </c>
      <c r="J1642" s="255" t="str">
        <f>IF(ISBLANK(INDEX('Policy Characteristics'!D:D,MATCH($C1642,'Policy Characteristics'!$C:$C,0))),"",INDEX('Policy Characteristics'!D:D,MATCH($C1642,'Policy Characteristics'!$C:$C,0)))</f>
        <v>Alternate Fuel Shifting</v>
      </c>
      <c r="K1642" s="254" t="str">
        <f>IF(ISBLANK(INDEX('Policy Characteristics'!E:E,MATCH($C1642,'Policy Characteristics'!$C:$C,0))),"",INDEX('Policy Characteristics'!E:E,MATCH($C1642,'Policy Characteristics'!$C:$C,0)))</f>
        <v>indst shift to alt fuel</v>
      </c>
      <c r="L1642" s="261">
        <f>IF(ISBLANK(INDEX('Policy Characteristics'!F:F,MATCH($C1642,'Policy Characteristics'!$C:$C,0))),"",INDEX('Policy Characteristics'!F:F,MATCH($C1642,'Policy Characteristics'!$C:$C,0)))</f>
        <v>0</v>
      </c>
      <c r="M1642" s="261">
        <f>IF(ISBLANK(INDEX('Policy Characteristics'!G:G,MATCH($C1642,'Policy Characteristics'!$C:$C,0))),"",INDEX('Policy Characteristics'!G:G,MATCH($C1642,'Policy Characteristics'!$C:$C,0)))</f>
        <v>1</v>
      </c>
      <c r="N1642" s="261">
        <f>IF(ISBLANK(INDEX('Policy Characteristics'!H:H,MATCH($C1642,'Policy Characteristics'!$C:$C,0))),"",INDEX('Policy Characteristics'!H:H,MATCH($C1642,'Policy Characteristics'!$C:$C,0)))</f>
        <v>0.01</v>
      </c>
      <c r="O1642" s="254" t="str">
        <f>IF(ISBLANK(INDEX('Policy Characteristics'!I:I,MATCH($C1642,'Policy Characteristics'!$C:$C,0))),"",INDEX('Policy Characteristics'!I:I,MATCH($C1642,'Policy Characteristics'!$C:$C,0)))</f>
        <v>% of fuel shifted</v>
      </c>
      <c r="P1642" s="254" t="str">
        <f>IF(ISBLANK(INDEX('Policy Characteristics'!J:J,MATCH($C1642,'Policy Characteristics'!$C:$C,0))),"",INDEX('Policy Characteristics'!J:J,MATCH($C1642,'Policy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42" s="254" t="str">
        <f>IF(ISBLANK(INDEX('Policy Characteristics'!K:K,MATCH($C1642,'Policy Characteristics'!$C:$C,0))),"",INDEX('Policy Characteristics'!K:K,MATCH($C1642,'Policy Characteristics'!$C:$C,0)))</f>
        <v>industry-ag-main.html#fuel-switching</v>
      </c>
      <c r="R1642" s="254" t="str">
        <f>IF(ISBLANK(INDEX('Policy Characteristics'!L:L,MATCH($C1642,'Policy Characteristics'!$C:$C,0))),"",INDEX('Policy Characteristics'!L:L,MATCH($C1642,'Policy Characteristics'!$C:$C,0)))</f>
        <v>industry-elec-and-hydrogen.html</v>
      </c>
    </row>
    <row r="1643" spans="1:18" s="2" customFormat="1" x14ac:dyDescent="0.25">
      <c r="A1643" s="254" t="str">
        <f>IF(ISBLANK(INDEX('Policy Characteristics'!A:A,MATCH($C1643,'Policy Characteristics'!$C:$C,0))),"",INDEX('Policy Characteristics'!A:A,MATCH($C1643,'Policy Characteristics'!$C:$C,0)))</f>
        <v>Industry</v>
      </c>
      <c r="B1643" s="262" t="str">
        <f>IF(ISBLANK(INDEX('Policy Characteristics'!B:B,MATCH($C1643,'Policy Characteristics'!$C:$C,0))),"",INDEX('Policy Characteristics'!B:B,MATCH($C1643,'Policy Characteristics'!$C:$C,0)))</f>
        <v>Alternative Fuel Shifting</v>
      </c>
      <c r="C1643" s="254" t="str">
        <f t="shared" ref="C1643:C1698" si="78">C$1449</f>
        <v>Fraction of Eligible Industrial Energy Use Shifted to Alternate Fuel</v>
      </c>
      <c r="D1643" s="6" t="s">
        <v>3034</v>
      </c>
      <c r="E1643" s="1" t="s">
        <v>3463</v>
      </c>
      <c r="F1643" t="s">
        <v>2996</v>
      </c>
      <c r="G1643" s="45" t="s">
        <v>3469</v>
      </c>
      <c r="H1643" s="47">
        <f t="shared" si="77"/>
        <v>1642</v>
      </c>
      <c r="I1643" s="324" t="s">
        <v>41</v>
      </c>
      <c r="J1643" s="255" t="str">
        <f>IF(ISBLANK(INDEX('Policy Characteristics'!D:D,MATCH($C1643,'Policy Characteristics'!$C:$C,0))),"",INDEX('Policy Characteristics'!D:D,MATCH($C1643,'Policy Characteristics'!$C:$C,0)))</f>
        <v>Alternate Fuel Shifting</v>
      </c>
      <c r="K1643" s="254" t="str">
        <f>IF(ISBLANK(INDEX('Policy Characteristics'!E:E,MATCH($C1643,'Policy Characteristics'!$C:$C,0))),"",INDEX('Policy Characteristics'!E:E,MATCH($C1643,'Policy Characteristics'!$C:$C,0)))</f>
        <v>indst shift to alt fuel</v>
      </c>
      <c r="L1643" s="261">
        <f>IF(ISBLANK(INDEX('Policy Characteristics'!F:F,MATCH($C1643,'Policy Characteristics'!$C:$C,0))),"",INDEX('Policy Characteristics'!F:F,MATCH($C1643,'Policy Characteristics'!$C:$C,0)))</f>
        <v>0</v>
      </c>
      <c r="M1643" s="261">
        <f>IF(ISBLANK(INDEX('Policy Characteristics'!G:G,MATCH($C1643,'Policy Characteristics'!$C:$C,0))),"",INDEX('Policy Characteristics'!G:G,MATCH($C1643,'Policy Characteristics'!$C:$C,0)))</f>
        <v>1</v>
      </c>
      <c r="N1643" s="261">
        <f>IF(ISBLANK(INDEX('Policy Characteristics'!H:H,MATCH($C1643,'Policy Characteristics'!$C:$C,0))),"",INDEX('Policy Characteristics'!H:H,MATCH($C1643,'Policy Characteristics'!$C:$C,0)))</f>
        <v>0.01</v>
      </c>
      <c r="O1643" s="254" t="str">
        <f>IF(ISBLANK(INDEX('Policy Characteristics'!I:I,MATCH($C1643,'Policy Characteristics'!$C:$C,0))),"",INDEX('Policy Characteristics'!I:I,MATCH($C1643,'Policy Characteristics'!$C:$C,0)))</f>
        <v>% of fuel shifted</v>
      </c>
      <c r="P1643" s="254" t="str">
        <f>IF(ISBLANK(INDEX('Policy Characteristics'!J:J,MATCH($C1643,'Policy Characteristics'!$C:$C,0))),"",INDEX('Policy Characteristics'!J:J,MATCH($C1643,'Policy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43" s="254" t="str">
        <f>IF(ISBLANK(INDEX('Policy Characteristics'!K:K,MATCH($C1643,'Policy Characteristics'!$C:$C,0))),"",INDEX('Policy Characteristics'!K:K,MATCH($C1643,'Policy Characteristics'!$C:$C,0)))</f>
        <v>industry-ag-main.html#fuel-switching</v>
      </c>
      <c r="R1643" s="254" t="str">
        <f>IF(ISBLANK(INDEX('Policy Characteristics'!L:L,MATCH($C1643,'Policy Characteristics'!$C:$C,0))),"",INDEX('Policy Characteristics'!L:L,MATCH($C1643,'Policy Characteristics'!$C:$C,0)))</f>
        <v>industry-elec-and-hydrogen.html</v>
      </c>
    </row>
    <row r="1644" spans="1:18" s="2" customFormat="1" x14ac:dyDescent="0.25">
      <c r="A1644" s="254" t="str">
        <f>IF(ISBLANK(INDEX('Policy Characteristics'!A:A,MATCH($C1644,'Policy Characteristics'!$C:$C,0))),"",INDEX('Policy Characteristics'!A:A,MATCH($C1644,'Policy Characteristics'!$C:$C,0)))</f>
        <v>Industry</v>
      </c>
      <c r="B1644" s="262" t="str">
        <f>IF(ISBLANK(INDEX('Policy Characteristics'!B:B,MATCH($C1644,'Policy Characteristics'!$C:$C,0))),"",INDEX('Policy Characteristics'!B:B,MATCH($C1644,'Policy Characteristics'!$C:$C,0)))</f>
        <v>Alternative Fuel Shifting</v>
      </c>
      <c r="C1644" s="254" t="str">
        <f t="shared" si="78"/>
        <v>Fraction of Eligible Industrial Energy Use Shifted to Alternate Fuel</v>
      </c>
      <c r="D1644" s="6" t="s">
        <v>3034</v>
      </c>
      <c r="E1644" s="1" t="s">
        <v>3464</v>
      </c>
      <c r="F1644" t="s">
        <v>2996</v>
      </c>
      <c r="G1644" s="45" t="s">
        <v>3470</v>
      </c>
      <c r="H1644" s="47">
        <f t="shared" si="77"/>
        <v>1643</v>
      </c>
      <c r="I1644" s="324" t="s">
        <v>41</v>
      </c>
      <c r="J1644" s="255" t="str">
        <f>IF(ISBLANK(INDEX('Policy Characteristics'!D:D,MATCH($C1644,'Policy Characteristics'!$C:$C,0))),"",INDEX('Policy Characteristics'!D:D,MATCH($C1644,'Policy Characteristics'!$C:$C,0)))</f>
        <v>Alternate Fuel Shifting</v>
      </c>
      <c r="K1644" s="254" t="str">
        <f>IF(ISBLANK(INDEX('Policy Characteristics'!E:E,MATCH($C1644,'Policy Characteristics'!$C:$C,0))),"",INDEX('Policy Characteristics'!E:E,MATCH($C1644,'Policy Characteristics'!$C:$C,0)))</f>
        <v>indst shift to alt fuel</v>
      </c>
      <c r="L1644" s="261">
        <f>IF(ISBLANK(INDEX('Policy Characteristics'!F:F,MATCH($C1644,'Policy Characteristics'!$C:$C,0))),"",INDEX('Policy Characteristics'!F:F,MATCH($C1644,'Policy Characteristics'!$C:$C,0)))</f>
        <v>0</v>
      </c>
      <c r="M1644" s="261">
        <f>IF(ISBLANK(INDEX('Policy Characteristics'!G:G,MATCH($C1644,'Policy Characteristics'!$C:$C,0))),"",INDEX('Policy Characteristics'!G:G,MATCH($C1644,'Policy Characteristics'!$C:$C,0)))</f>
        <v>1</v>
      </c>
      <c r="N1644" s="261">
        <f>IF(ISBLANK(INDEX('Policy Characteristics'!H:H,MATCH($C1644,'Policy Characteristics'!$C:$C,0))),"",INDEX('Policy Characteristics'!H:H,MATCH($C1644,'Policy Characteristics'!$C:$C,0)))</f>
        <v>0.01</v>
      </c>
      <c r="O1644" s="254" t="str">
        <f>IF(ISBLANK(INDEX('Policy Characteristics'!I:I,MATCH($C1644,'Policy Characteristics'!$C:$C,0))),"",INDEX('Policy Characteristics'!I:I,MATCH($C1644,'Policy Characteristics'!$C:$C,0)))</f>
        <v>% of fuel shifted</v>
      </c>
      <c r="P1644" s="254" t="str">
        <f>IF(ISBLANK(INDEX('Policy Characteristics'!J:J,MATCH($C1644,'Policy Characteristics'!$C:$C,0))),"",INDEX('Policy Characteristics'!J:J,MATCH($C1644,'Policy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44" s="254" t="str">
        <f>IF(ISBLANK(INDEX('Policy Characteristics'!K:K,MATCH($C1644,'Policy Characteristics'!$C:$C,0))),"",INDEX('Policy Characteristics'!K:K,MATCH($C1644,'Policy Characteristics'!$C:$C,0)))</f>
        <v>industry-ag-main.html#fuel-switching</v>
      </c>
      <c r="R1644" s="254" t="str">
        <f>IF(ISBLANK(INDEX('Policy Characteristics'!L:L,MATCH($C1644,'Policy Characteristics'!$C:$C,0))),"",INDEX('Policy Characteristics'!L:L,MATCH($C1644,'Policy Characteristics'!$C:$C,0)))</f>
        <v>industry-elec-and-hydrogen.html</v>
      </c>
    </row>
    <row r="1645" spans="1:18" s="2" customFormat="1" x14ac:dyDescent="0.25">
      <c r="A1645" s="254" t="str">
        <f>IF(ISBLANK(INDEX('Policy Characteristics'!A:A,MATCH($C1645,'Policy Characteristics'!$C:$C,0))),"",INDEX('Policy Characteristics'!A:A,MATCH($C1645,'Policy Characteristics'!$C:$C,0)))</f>
        <v>Industry</v>
      </c>
      <c r="B1645" s="262" t="str">
        <f>IF(ISBLANK(INDEX('Policy Characteristics'!B:B,MATCH($C1645,'Policy Characteristics'!$C:$C,0))),"",INDEX('Policy Characteristics'!B:B,MATCH($C1645,'Policy Characteristics'!$C:$C,0)))</f>
        <v>Alternative Fuel Shifting</v>
      </c>
      <c r="C1645" s="254" t="str">
        <f t="shared" si="78"/>
        <v>Fraction of Eligible Industrial Energy Use Shifted to Alternate Fuel</v>
      </c>
      <c r="D1645" s="6" t="s">
        <v>3034</v>
      </c>
      <c r="E1645" s="1" t="s">
        <v>3570</v>
      </c>
      <c r="F1645" t="s">
        <v>2996</v>
      </c>
      <c r="G1645" s="45" t="s">
        <v>3471</v>
      </c>
      <c r="H1645" s="47">
        <f t="shared" si="77"/>
        <v>1644</v>
      </c>
      <c r="I1645" s="324" t="s">
        <v>41</v>
      </c>
      <c r="J1645" s="255" t="str">
        <f>IF(ISBLANK(INDEX('Policy Characteristics'!D:D,MATCH($C1645,'Policy Characteristics'!$C:$C,0))),"",INDEX('Policy Characteristics'!D:D,MATCH($C1645,'Policy Characteristics'!$C:$C,0)))</f>
        <v>Alternate Fuel Shifting</v>
      </c>
      <c r="K1645" s="254" t="str">
        <f>IF(ISBLANK(INDEX('Policy Characteristics'!E:E,MATCH($C1645,'Policy Characteristics'!$C:$C,0))),"",INDEX('Policy Characteristics'!E:E,MATCH($C1645,'Policy Characteristics'!$C:$C,0)))</f>
        <v>indst shift to alt fuel</v>
      </c>
      <c r="L1645" s="261">
        <f>IF(ISBLANK(INDEX('Policy Characteristics'!F:F,MATCH($C1645,'Policy Characteristics'!$C:$C,0))),"",INDEX('Policy Characteristics'!F:F,MATCH($C1645,'Policy Characteristics'!$C:$C,0)))</f>
        <v>0</v>
      </c>
      <c r="M1645" s="261">
        <f>IF(ISBLANK(INDEX('Policy Characteristics'!G:G,MATCH($C1645,'Policy Characteristics'!$C:$C,0))),"",INDEX('Policy Characteristics'!G:G,MATCH($C1645,'Policy Characteristics'!$C:$C,0)))</f>
        <v>1</v>
      </c>
      <c r="N1645" s="261">
        <f>IF(ISBLANK(INDEX('Policy Characteristics'!H:H,MATCH($C1645,'Policy Characteristics'!$C:$C,0))),"",INDEX('Policy Characteristics'!H:H,MATCH($C1645,'Policy Characteristics'!$C:$C,0)))</f>
        <v>0.01</v>
      </c>
      <c r="O1645" s="254" t="str">
        <f>IF(ISBLANK(INDEX('Policy Characteristics'!I:I,MATCH($C1645,'Policy Characteristics'!$C:$C,0))),"",INDEX('Policy Characteristics'!I:I,MATCH($C1645,'Policy Characteristics'!$C:$C,0)))</f>
        <v>% of fuel shifted</v>
      </c>
      <c r="P1645" s="254" t="str">
        <f>IF(ISBLANK(INDEX('Policy Characteristics'!J:J,MATCH($C1645,'Policy Characteristics'!$C:$C,0))),"",INDEX('Policy Characteristics'!J:J,MATCH($C1645,'Policy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45" s="254" t="str">
        <f>IF(ISBLANK(INDEX('Policy Characteristics'!K:K,MATCH($C1645,'Policy Characteristics'!$C:$C,0))),"",INDEX('Policy Characteristics'!K:K,MATCH($C1645,'Policy Characteristics'!$C:$C,0)))</f>
        <v>industry-ag-main.html#fuel-switching</v>
      </c>
      <c r="R1645" s="254" t="str">
        <f>IF(ISBLANK(INDEX('Policy Characteristics'!L:L,MATCH($C1645,'Policy Characteristics'!$C:$C,0))),"",INDEX('Policy Characteristics'!L:L,MATCH($C1645,'Policy Characteristics'!$C:$C,0)))</f>
        <v>industry-elec-and-hydrogen.html</v>
      </c>
    </row>
    <row r="1646" spans="1:18" s="2" customFormat="1" x14ac:dyDescent="0.25">
      <c r="A1646" s="254" t="str">
        <f>IF(ISBLANK(INDEX('Policy Characteristics'!A:A,MATCH($C1646,'Policy Characteristics'!$C:$C,0))),"",INDEX('Policy Characteristics'!A:A,MATCH($C1646,'Policy Characteristics'!$C:$C,0)))</f>
        <v>Industry</v>
      </c>
      <c r="B1646" s="262" t="str">
        <f>IF(ISBLANK(INDEX('Policy Characteristics'!B:B,MATCH($C1646,'Policy Characteristics'!$C:$C,0))),"",INDEX('Policy Characteristics'!B:B,MATCH($C1646,'Policy Characteristics'!$C:$C,0)))</f>
        <v>Alternative Fuel Shifting</v>
      </c>
      <c r="C1646" s="254" t="str">
        <f t="shared" si="78"/>
        <v>Fraction of Eligible Industrial Energy Use Shifted to Alternate Fuel</v>
      </c>
      <c r="D1646" s="6" t="s">
        <v>3034</v>
      </c>
      <c r="E1646" s="1" t="s">
        <v>3915</v>
      </c>
      <c r="F1646" t="s">
        <v>2996</v>
      </c>
      <c r="G1646" s="45" t="s">
        <v>3891</v>
      </c>
      <c r="H1646" s="47">
        <f t="shared" si="77"/>
        <v>1645</v>
      </c>
      <c r="I1646" s="324" t="s">
        <v>41</v>
      </c>
      <c r="J1646" s="255" t="str">
        <f>IF(ISBLANK(INDEX('Policy Characteristics'!D:D,MATCH($C1646,'Policy Characteristics'!$C:$C,0))),"",INDEX('Policy Characteristics'!D:D,MATCH($C1646,'Policy Characteristics'!$C:$C,0)))</f>
        <v>Alternate Fuel Shifting</v>
      </c>
      <c r="K1646" s="254" t="str">
        <f>IF(ISBLANK(INDEX('Policy Characteristics'!E:E,MATCH($C1646,'Policy Characteristics'!$C:$C,0))),"",INDEX('Policy Characteristics'!E:E,MATCH($C1646,'Policy Characteristics'!$C:$C,0)))</f>
        <v>indst shift to alt fuel</v>
      </c>
      <c r="L1646" s="261">
        <f>IF(ISBLANK(INDEX('Policy Characteristics'!F:F,MATCH($C1646,'Policy Characteristics'!$C:$C,0))),"",INDEX('Policy Characteristics'!F:F,MATCH($C1646,'Policy Characteristics'!$C:$C,0)))</f>
        <v>0</v>
      </c>
      <c r="M1646" s="261">
        <f>IF(ISBLANK(INDEX('Policy Characteristics'!G:G,MATCH($C1646,'Policy Characteristics'!$C:$C,0))),"",INDEX('Policy Characteristics'!G:G,MATCH($C1646,'Policy Characteristics'!$C:$C,0)))</f>
        <v>1</v>
      </c>
      <c r="N1646" s="261">
        <f>IF(ISBLANK(INDEX('Policy Characteristics'!H:H,MATCH($C1646,'Policy Characteristics'!$C:$C,0))),"",INDEX('Policy Characteristics'!H:H,MATCH($C1646,'Policy Characteristics'!$C:$C,0)))</f>
        <v>0.01</v>
      </c>
      <c r="O1646" s="254" t="str">
        <f>IF(ISBLANK(INDEX('Policy Characteristics'!I:I,MATCH($C1646,'Policy Characteristics'!$C:$C,0))),"",INDEX('Policy Characteristics'!I:I,MATCH($C1646,'Policy Characteristics'!$C:$C,0)))</f>
        <v>% of fuel shifted</v>
      </c>
      <c r="P1646" s="254" t="str">
        <f>IF(ISBLANK(INDEX('Policy Characteristics'!J:J,MATCH($C1646,'Policy Characteristics'!$C:$C,0))),"",INDEX('Policy Characteristics'!J:J,MATCH($C1646,'Policy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46" s="254" t="str">
        <f>IF(ISBLANK(INDEX('Policy Characteristics'!K:K,MATCH($C1646,'Policy Characteristics'!$C:$C,0))),"",INDEX('Policy Characteristics'!K:K,MATCH($C1646,'Policy Characteristics'!$C:$C,0)))</f>
        <v>industry-ag-main.html#fuel-switching</v>
      </c>
      <c r="R1646" s="254" t="str">
        <f>IF(ISBLANK(INDEX('Policy Characteristics'!L:L,MATCH($C1646,'Policy Characteristics'!$C:$C,0))),"",INDEX('Policy Characteristics'!L:L,MATCH($C1646,'Policy Characteristics'!$C:$C,0)))</f>
        <v>industry-elec-and-hydrogen.html</v>
      </c>
    </row>
    <row r="1647" spans="1:18" s="2" customFormat="1" x14ac:dyDescent="0.25">
      <c r="A1647" s="254" t="str">
        <f>IF(ISBLANK(INDEX('Policy Characteristics'!A:A,MATCH($C1647,'Policy Characteristics'!$C:$C,0))),"",INDEX('Policy Characteristics'!A:A,MATCH($C1647,'Policy Characteristics'!$C:$C,0)))</f>
        <v>Industry</v>
      </c>
      <c r="B1647" s="262" t="str">
        <f>IF(ISBLANK(INDEX('Policy Characteristics'!B:B,MATCH($C1647,'Policy Characteristics'!$C:$C,0))),"",INDEX('Policy Characteristics'!B:B,MATCH($C1647,'Policy Characteristics'!$C:$C,0)))</f>
        <v>Alternative Fuel Shifting</v>
      </c>
      <c r="C1647" s="254" t="str">
        <f t="shared" si="78"/>
        <v>Fraction of Eligible Industrial Energy Use Shifted to Alternate Fuel</v>
      </c>
      <c r="D1647" s="6" t="s">
        <v>3034</v>
      </c>
      <c r="E1647" s="1" t="s">
        <v>3916</v>
      </c>
      <c r="F1647" t="s">
        <v>2996</v>
      </c>
      <c r="G1647" s="45" t="s">
        <v>3890</v>
      </c>
      <c r="H1647" s="47">
        <f t="shared" si="77"/>
        <v>1646</v>
      </c>
      <c r="I1647" s="324" t="s">
        <v>41</v>
      </c>
      <c r="J1647" s="255" t="str">
        <f>IF(ISBLANK(INDEX('Policy Characteristics'!D:D,MATCH($C1647,'Policy Characteristics'!$C:$C,0))),"",INDEX('Policy Characteristics'!D:D,MATCH($C1647,'Policy Characteristics'!$C:$C,0)))</f>
        <v>Alternate Fuel Shifting</v>
      </c>
      <c r="K1647" s="254" t="str">
        <f>IF(ISBLANK(INDEX('Policy Characteristics'!E:E,MATCH($C1647,'Policy Characteristics'!$C:$C,0))),"",INDEX('Policy Characteristics'!E:E,MATCH($C1647,'Policy Characteristics'!$C:$C,0)))</f>
        <v>indst shift to alt fuel</v>
      </c>
      <c r="L1647" s="261">
        <f>IF(ISBLANK(INDEX('Policy Characteristics'!F:F,MATCH($C1647,'Policy Characteristics'!$C:$C,0))),"",INDEX('Policy Characteristics'!F:F,MATCH($C1647,'Policy Characteristics'!$C:$C,0)))</f>
        <v>0</v>
      </c>
      <c r="M1647" s="261">
        <f>IF(ISBLANK(INDEX('Policy Characteristics'!G:G,MATCH($C1647,'Policy Characteristics'!$C:$C,0))),"",INDEX('Policy Characteristics'!G:G,MATCH($C1647,'Policy Characteristics'!$C:$C,0)))</f>
        <v>1</v>
      </c>
      <c r="N1647" s="261">
        <f>IF(ISBLANK(INDEX('Policy Characteristics'!H:H,MATCH($C1647,'Policy Characteristics'!$C:$C,0))),"",INDEX('Policy Characteristics'!H:H,MATCH($C1647,'Policy Characteristics'!$C:$C,0)))</f>
        <v>0.01</v>
      </c>
      <c r="O1647" s="254" t="str">
        <f>IF(ISBLANK(INDEX('Policy Characteristics'!I:I,MATCH($C1647,'Policy Characteristics'!$C:$C,0))),"",INDEX('Policy Characteristics'!I:I,MATCH($C1647,'Policy Characteristics'!$C:$C,0)))</f>
        <v>% of fuel shifted</v>
      </c>
      <c r="P1647" s="254" t="str">
        <f>IF(ISBLANK(INDEX('Policy Characteristics'!J:J,MATCH($C1647,'Policy Characteristics'!$C:$C,0))),"",INDEX('Policy Characteristics'!J:J,MATCH($C1647,'Policy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47" s="254" t="str">
        <f>IF(ISBLANK(INDEX('Policy Characteristics'!K:K,MATCH($C1647,'Policy Characteristics'!$C:$C,0))),"",INDEX('Policy Characteristics'!K:K,MATCH($C1647,'Policy Characteristics'!$C:$C,0)))</f>
        <v>industry-ag-main.html#fuel-switching</v>
      </c>
      <c r="R1647" s="254" t="str">
        <f>IF(ISBLANK(INDEX('Policy Characteristics'!L:L,MATCH($C1647,'Policy Characteristics'!$C:$C,0))),"",INDEX('Policy Characteristics'!L:L,MATCH($C1647,'Policy Characteristics'!$C:$C,0)))</f>
        <v>industry-elec-and-hydrogen.html</v>
      </c>
    </row>
    <row r="1648" spans="1:18" s="2" customFormat="1" x14ac:dyDescent="0.25">
      <c r="A1648" s="254" t="str">
        <f>IF(ISBLANK(INDEX('Policy Characteristics'!A:A,MATCH($C1648,'Policy Characteristics'!$C:$C,0))),"",INDEX('Policy Characteristics'!A:A,MATCH($C1648,'Policy Characteristics'!$C:$C,0)))</f>
        <v>Industry</v>
      </c>
      <c r="B1648" s="262" t="str">
        <f>IF(ISBLANK(INDEX('Policy Characteristics'!B:B,MATCH($C1648,'Policy Characteristics'!$C:$C,0))),"",INDEX('Policy Characteristics'!B:B,MATCH($C1648,'Policy Characteristics'!$C:$C,0)))</f>
        <v>Alternative Fuel Shifting</v>
      </c>
      <c r="C1648" s="254" t="str">
        <f t="shared" si="78"/>
        <v>Fraction of Eligible Industrial Energy Use Shifted to Alternate Fuel</v>
      </c>
      <c r="D1648" s="6" t="s">
        <v>3034</v>
      </c>
      <c r="E1648" s="1" t="s">
        <v>3917</v>
      </c>
      <c r="F1648" t="s">
        <v>2996</v>
      </c>
      <c r="G1648" s="45" t="s">
        <v>3892</v>
      </c>
      <c r="H1648" s="47">
        <f t="shared" si="77"/>
        <v>1647</v>
      </c>
      <c r="I1648" s="324" t="s">
        <v>41</v>
      </c>
      <c r="J1648" s="255" t="str">
        <f>IF(ISBLANK(INDEX('Policy Characteristics'!D:D,MATCH($C1648,'Policy Characteristics'!$C:$C,0))),"",INDEX('Policy Characteristics'!D:D,MATCH($C1648,'Policy Characteristics'!$C:$C,0)))</f>
        <v>Alternate Fuel Shifting</v>
      </c>
      <c r="K1648" s="254" t="str">
        <f>IF(ISBLANK(INDEX('Policy Characteristics'!E:E,MATCH($C1648,'Policy Characteristics'!$C:$C,0))),"",INDEX('Policy Characteristics'!E:E,MATCH($C1648,'Policy Characteristics'!$C:$C,0)))</f>
        <v>indst shift to alt fuel</v>
      </c>
      <c r="L1648" s="261">
        <f>IF(ISBLANK(INDEX('Policy Characteristics'!F:F,MATCH($C1648,'Policy Characteristics'!$C:$C,0))),"",INDEX('Policy Characteristics'!F:F,MATCH($C1648,'Policy Characteristics'!$C:$C,0)))</f>
        <v>0</v>
      </c>
      <c r="M1648" s="261">
        <f>IF(ISBLANK(INDEX('Policy Characteristics'!G:G,MATCH($C1648,'Policy Characteristics'!$C:$C,0))),"",INDEX('Policy Characteristics'!G:G,MATCH($C1648,'Policy Characteristics'!$C:$C,0)))</f>
        <v>1</v>
      </c>
      <c r="N1648" s="261">
        <f>IF(ISBLANK(INDEX('Policy Characteristics'!H:H,MATCH($C1648,'Policy Characteristics'!$C:$C,0))),"",INDEX('Policy Characteristics'!H:H,MATCH($C1648,'Policy Characteristics'!$C:$C,0)))</f>
        <v>0.01</v>
      </c>
      <c r="O1648" s="254" t="str">
        <f>IF(ISBLANK(INDEX('Policy Characteristics'!I:I,MATCH($C1648,'Policy Characteristics'!$C:$C,0))),"",INDEX('Policy Characteristics'!I:I,MATCH($C1648,'Policy Characteristics'!$C:$C,0)))</f>
        <v>% of fuel shifted</v>
      </c>
      <c r="P1648" s="254" t="str">
        <f>IF(ISBLANK(INDEX('Policy Characteristics'!J:J,MATCH($C1648,'Policy Characteristics'!$C:$C,0))),"",INDEX('Policy Characteristics'!J:J,MATCH($C1648,'Policy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48" s="254" t="str">
        <f>IF(ISBLANK(INDEX('Policy Characteristics'!K:K,MATCH($C1648,'Policy Characteristics'!$C:$C,0))),"",INDEX('Policy Characteristics'!K:K,MATCH($C1648,'Policy Characteristics'!$C:$C,0)))</f>
        <v>industry-ag-main.html#fuel-switching</v>
      </c>
      <c r="R1648" s="254" t="str">
        <f>IF(ISBLANK(INDEX('Policy Characteristics'!L:L,MATCH($C1648,'Policy Characteristics'!$C:$C,0))),"",INDEX('Policy Characteristics'!L:L,MATCH($C1648,'Policy Characteristics'!$C:$C,0)))</f>
        <v>industry-elec-and-hydrogen.html</v>
      </c>
    </row>
    <row r="1649" spans="1:18" s="2" customFormat="1" x14ac:dyDescent="0.25">
      <c r="A1649" s="254" t="str">
        <f>IF(ISBLANK(INDEX('Policy Characteristics'!A:A,MATCH($C1649,'Policy Characteristics'!$C:$C,0))),"",INDEX('Policy Characteristics'!A:A,MATCH($C1649,'Policy Characteristics'!$C:$C,0)))</f>
        <v>Industry</v>
      </c>
      <c r="B1649" s="262" t="str">
        <f>IF(ISBLANK(INDEX('Policy Characteristics'!B:B,MATCH($C1649,'Policy Characteristics'!$C:$C,0))),"",INDEX('Policy Characteristics'!B:B,MATCH($C1649,'Policy Characteristics'!$C:$C,0)))</f>
        <v>Alternative Fuel Shifting</v>
      </c>
      <c r="C1649" s="254" t="str">
        <f t="shared" si="78"/>
        <v>Fraction of Eligible Industrial Energy Use Shifted to Alternate Fuel</v>
      </c>
      <c r="D1649" s="6" t="s">
        <v>3035</v>
      </c>
      <c r="E1649" s="1" t="s">
        <v>3459</v>
      </c>
      <c r="F1649" t="s">
        <v>2997</v>
      </c>
      <c r="G1649" s="45" t="s">
        <v>3465</v>
      </c>
      <c r="H1649" s="47">
        <f t="shared" si="77"/>
        <v>1648</v>
      </c>
      <c r="I1649" s="324" t="s">
        <v>41</v>
      </c>
      <c r="J1649" s="255" t="str">
        <f>IF(ISBLANK(INDEX('Policy Characteristics'!D:D,MATCH($C1649,'Policy Characteristics'!$C:$C,0))),"",INDEX('Policy Characteristics'!D:D,MATCH($C1649,'Policy Characteristics'!$C:$C,0)))</f>
        <v>Alternate Fuel Shifting</v>
      </c>
      <c r="K1649" s="254" t="str">
        <f>IF(ISBLANK(INDEX('Policy Characteristics'!E:E,MATCH($C1649,'Policy Characteristics'!$C:$C,0))),"",INDEX('Policy Characteristics'!E:E,MATCH($C1649,'Policy Characteristics'!$C:$C,0)))</f>
        <v>indst shift to alt fuel</v>
      </c>
      <c r="L1649" s="261">
        <f>IF(ISBLANK(INDEX('Policy Characteristics'!F:F,MATCH($C1649,'Policy Characteristics'!$C:$C,0))),"",INDEX('Policy Characteristics'!F:F,MATCH($C1649,'Policy Characteristics'!$C:$C,0)))</f>
        <v>0</v>
      </c>
      <c r="M1649" s="261">
        <f>IF(ISBLANK(INDEX('Policy Characteristics'!G:G,MATCH($C1649,'Policy Characteristics'!$C:$C,0))),"",INDEX('Policy Characteristics'!G:G,MATCH($C1649,'Policy Characteristics'!$C:$C,0)))</f>
        <v>1</v>
      </c>
      <c r="N1649" s="261">
        <f>IF(ISBLANK(INDEX('Policy Characteristics'!H:H,MATCH($C1649,'Policy Characteristics'!$C:$C,0))),"",INDEX('Policy Characteristics'!H:H,MATCH($C1649,'Policy Characteristics'!$C:$C,0)))</f>
        <v>0.01</v>
      </c>
      <c r="O1649" s="254" t="str">
        <f>IF(ISBLANK(INDEX('Policy Characteristics'!I:I,MATCH($C1649,'Policy Characteristics'!$C:$C,0))),"",INDEX('Policy Characteristics'!I:I,MATCH($C1649,'Policy Characteristics'!$C:$C,0)))</f>
        <v>% of fuel shifted</v>
      </c>
      <c r="P1649" s="254" t="str">
        <f>IF(ISBLANK(INDEX('Policy Characteristics'!J:J,MATCH($C1649,'Policy Characteristics'!$C:$C,0))),"",INDEX('Policy Characteristics'!J:J,MATCH($C1649,'Policy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49" s="254" t="str">
        <f>IF(ISBLANK(INDEX('Policy Characteristics'!K:K,MATCH($C1649,'Policy Characteristics'!$C:$C,0))),"",INDEX('Policy Characteristics'!K:K,MATCH($C1649,'Policy Characteristics'!$C:$C,0)))</f>
        <v>industry-ag-main.html#fuel-switching</v>
      </c>
      <c r="R1649" s="254" t="str">
        <f>IF(ISBLANK(INDEX('Policy Characteristics'!L:L,MATCH($C1649,'Policy Characteristics'!$C:$C,0))),"",INDEX('Policy Characteristics'!L:L,MATCH($C1649,'Policy Characteristics'!$C:$C,0)))</f>
        <v>industry-elec-and-hydrogen.html</v>
      </c>
    </row>
    <row r="1650" spans="1:18" s="2" customFormat="1" x14ac:dyDescent="0.25">
      <c r="A1650" s="254" t="str">
        <f>IF(ISBLANK(INDEX('Policy Characteristics'!A:A,MATCH($C1650,'Policy Characteristics'!$C:$C,0))),"",INDEX('Policy Characteristics'!A:A,MATCH($C1650,'Policy Characteristics'!$C:$C,0)))</f>
        <v>Industry</v>
      </c>
      <c r="B1650" s="262" t="str">
        <f>IF(ISBLANK(INDEX('Policy Characteristics'!B:B,MATCH($C1650,'Policy Characteristics'!$C:$C,0))),"",INDEX('Policy Characteristics'!B:B,MATCH($C1650,'Policy Characteristics'!$C:$C,0)))</f>
        <v>Alternative Fuel Shifting</v>
      </c>
      <c r="C1650" s="254" t="str">
        <f t="shared" si="78"/>
        <v>Fraction of Eligible Industrial Energy Use Shifted to Alternate Fuel</v>
      </c>
      <c r="D1650" s="6" t="s">
        <v>3035</v>
      </c>
      <c r="E1650" s="1" t="s">
        <v>3460</v>
      </c>
      <c r="F1650" t="s">
        <v>2997</v>
      </c>
      <c r="G1650" s="45" t="s">
        <v>3466</v>
      </c>
      <c r="H1650" s="47">
        <f t="shared" si="77"/>
        <v>1649</v>
      </c>
      <c r="I1650" s="324" t="s">
        <v>41</v>
      </c>
      <c r="J1650" s="255" t="str">
        <f>IF(ISBLANK(INDEX('Policy Characteristics'!D:D,MATCH($C1650,'Policy Characteristics'!$C:$C,0))),"",INDEX('Policy Characteristics'!D:D,MATCH($C1650,'Policy Characteristics'!$C:$C,0)))</f>
        <v>Alternate Fuel Shifting</v>
      </c>
      <c r="K1650" s="254" t="str">
        <f>IF(ISBLANK(INDEX('Policy Characteristics'!E:E,MATCH($C1650,'Policy Characteristics'!$C:$C,0))),"",INDEX('Policy Characteristics'!E:E,MATCH($C1650,'Policy Characteristics'!$C:$C,0)))</f>
        <v>indst shift to alt fuel</v>
      </c>
      <c r="L1650" s="261">
        <f>IF(ISBLANK(INDEX('Policy Characteristics'!F:F,MATCH($C1650,'Policy Characteristics'!$C:$C,0))),"",INDEX('Policy Characteristics'!F:F,MATCH($C1650,'Policy Characteristics'!$C:$C,0)))</f>
        <v>0</v>
      </c>
      <c r="M1650" s="261">
        <f>IF(ISBLANK(INDEX('Policy Characteristics'!G:G,MATCH($C1650,'Policy Characteristics'!$C:$C,0))),"",INDEX('Policy Characteristics'!G:G,MATCH($C1650,'Policy Characteristics'!$C:$C,0)))</f>
        <v>1</v>
      </c>
      <c r="N1650" s="261">
        <f>IF(ISBLANK(INDEX('Policy Characteristics'!H:H,MATCH($C1650,'Policy Characteristics'!$C:$C,0))),"",INDEX('Policy Characteristics'!H:H,MATCH($C1650,'Policy Characteristics'!$C:$C,0)))</f>
        <v>0.01</v>
      </c>
      <c r="O1650" s="254" t="str">
        <f>IF(ISBLANK(INDEX('Policy Characteristics'!I:I,MATCH($C1650,'Policy Characteristics'!$C:$C,0))),"",INDEX('Policy Characteristics'!I:I,MATCH($C1650,'Policy Characteristics'!$C:$C,0)))</f>
        <v>% of fuel shifted</v>
      </c>
      <c r="P1650" s="254" t="str">
        <f>IF(ISBLANK(INDEX('Policy Characteristics'!J:J,MATCH($C1650,'Policy Characteristics'!$C:$C,0))),"",INDEX('Policy Characteristics'!J:J,MATCH($C1650,'Policy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50" s="254" t="str">
        <f>IF(ISBLANK(INDEX('Policy Characteristics'!K:K,MATCH($C1650,'Policy Characteristics'!$C:$C,0))),"",INDEX('Policy Characteristics'!K:K,MATCH($C1650,'Policy Characteristics'!$C:$C,0)))</f>
        <v>industry-ag-main.html#fuel-switching</v>
      </c>
      <c r="R1650" s="254" t="str">
        <f>IF(ISBLANK(INDEX('Policy Characteristics'!L:L,MATCH($C1650,'Policy Characteristics'!$C:$C,0))),"",INDEX('Policy Characteristics'!L:L,MATCH($C1650,'Policy Characteristics'!$C:$C,0)))</f>
        <v>industry-elec-and-hydrogen.html</v>
      </c>
    </row>
    <row r="1651" spans="1:18" s="2" customFormat="1" x14ac:dyDescent="0.25">
      <c r="A1651" s="254" t="str">
        <f>IF(ISBLANK(INDEX('Policy Characteristics'!A:A,MATCH($C1651,'Policy Characteristics'!$C:$C,0))),"",INDEX('Policy Characteristics'!A:A,MATCH($C1651,'Policy Characteristics'!$C:$C,0)))</f>
        <v>Industry</v>
      </c>
      <c r="B1651" s="262" t="str">
        <f>IF(ISBLANK(INDEX('Policy Characteristics'!B:B,MATCH($C1651,'Policy Characteristics'!$C:$C,0))),"",INDEX('Policy Characteristics'!B:B,MATCH($C1651,'Policy Characteristics'!$C:$C,0)))</f>
        <v>Alternative Fuel Shifting</v>
      </c>
      <c r="C1651" s="254" t="str">
        <f t="shared" si="78"/>
        <v>Fraction of Eligible Industrial Energy Use Shifted to Alternate Fuel</v>
      </c>
      <c r="D1651" s="6" t="s">
        <v>3035</v>
      </c>
      <c r="E1651" s="1" t="s">
        <v>3461</v>
      </c>
      <c r="F1651" t="s">
        <v>2997</v>
      </c>
      <c r="G1651" s="45" t="s">
        <v>3467</v>
      </c>
      <c r="H1651" s="47">
        <f t="shared" si="77"/>
        <v>1650</v>
      </c>
      <c r="I1651" s="324" t="s">
        <v>41</v>
      </c>
      <c r="J1651" s="255" t="str">
        <f>IF(ISBLANK(INDEX('Policy Characteristics'!D:D,MATCH($C1651,'Policy Characteristics'!$C:$C,0))),"",INDEX('Policy Characteristics'!D:D,MATCH($C1651,'Policy Characteristics'!$C:$C,0)))</f>
        <v>Alternate Fuel Shifting</v>
      </c>
      <c r="K1651" s="254" t="str">
        <f>IF(ISBLANK(INDEX('Policy Characteristics'!E:E,MATCH($C1651,'Policy Characteristics'!$C:$C,0))),"",INDEX('Policy Characteristics'!E:E,MATCH($C1651,'Policy Characteristics'!$C:$C,0)))</f>
        <v>indst shift to alt fuel</v>
      </c>
      <c r="L1651" s="261">
        <f>IF(ISBLANK(INDEX('Policy Characteristics'!F:F,MATCH($C1651,'Policy Characteristics'!$C:$C,0))),"",INDEX('Policy Characteristics'!F:F,MATCH($C1651,'Policy Characteristics'!$C:$C,0)))</f>
        <v>0</v>
      </c>
      <c r="M1651" s="261">
        <f>IF(ISBLANK(INDEX('Policy Characteristics'!G:G,MATCH($C1651,'Policy Characteristics'!$C:$C,0))),"",INDEX('Policy Characteristics'!G:G,MATCH($C1651,'Policy Characteristics'!$C:$C,0)))</f>
        <v>1</v>
      </c>
      <c r="N1651" s="261">
        <f>IF(ISBLANK(INDEX('Policy Characteristics'!H:H,MATCH($C1651,'Policy Characteristics'!$C:$C,0))),"",INDEX('Policy Characteristics'!H:H,MATCH($C1651,'Policy Characteristics'!$C:$C,0)))</f>
        <v>0.01</v>
      </c>
      <c r="O1651" s="254" t="str">
        <f>IF(ISBLANK(INDEX('Policy Characteristics'!I:I,MATCH($C1651,'Policy Characteristics'!$C:$C,0))),"",INDEX('Policy Characteristics'!I:I,MATCH($C1651,'Policy Characteristics'!$C:$C,0)))</f>
        <v>% of fuel shifted</v>
      </c>
      <c r="P1651" s="254" t="str">
        <f>IF(ISBLANK(INDEX('Policy Characteristics'!J:J,MATCH($C1651,'Policy Characteristics'!$C:$C,0))),"",INDEX('Policy Characteristics'!J:J,MATCH($C1651,'Policy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51" s="254" t="str">
        <f>IF(ISBLANK(INDEX('Policy Characteristics'!K:K,MATCH($C1651,'Policy Characteristics'!$C:$C,0))),"",INDEX('Policy Characteristics'!K:K,MATCH($C1651,'Policy Characteristics'!$C:$C,0)))</f>
        <v>industry-ag-main.html#fuel-switching</v>
      </c>
      <c r="R1651" s="254" t="str">
        <f>IF(ISBLANK(INDEX('Policy Characteristics'!L:L,MATCH($C1651,'Policy Characteristics'!$C:$C,0))),"",INDEX('Policy Characteristics'!L:L,MATCH($C1651,'Policy Characteristics'!$C:$C,0)))</f>
        <v>industry-elec-and-hydrogen.html</v>
      </c>
    </row>
    <row r="1652" spans="1:18" s="2" customFormat="1" x14ac:dyDescent="0.25">
      <c r="A1652" s="254" t="str">
        <f>IF(ISBLANK(INDEX('Policy Characteristics'!A:A,MATCH($C1652,'Policy Characteristics'!$C:$C,0))),"",INDEX('Policy Characteristics'!A:A,MATCH($C1652,'Policy Characteristics'!$C:$C,0)))</f>
        <v>Industry</v>
      </c>
      <c r="B1652" s="262" t="str">
        <f>IF(ISBLANK(INDEX('Policy Characteristics'!B:B,MATCH($C1652,'Policy Characteristics'!$C:$C,0))),"",INDEX('Policy Characteristics'!B:B,MATCH($C1652,'Policy Characteristics'!$C:$C,0)))</f>
        <v>Alternative Fuel Shifting</v>
      </c>
      <c r="C1652" s="254" t="str">
        <f t="shared" si="78"/>
        <v>Fraction of Eligible Industrial Energy Use Shifted to Alternate Fuel</v>
      </c>
      <c r="D1652" s="6" t="s">
        <v>3035</v>
      </c>
      <c r="E1652" s="1" t="s">
        <v>3462</v>
      </c>
      <c r="F1652" t="s">
        <v>2997</v>
      </c>
      <c r="G1652" s="45" t="s">
        <v>3468</v>
      </c>
      <c r="H1652" s="47">
        <f t="shared" si="77"/>
        <v>1651</v>
      </c>
      <c r="I1652" s="324" t="s">
        <v>40</v>
      </c>
      <c r="J1652" s="255" t="str">
        <f>IF(ISBLANK(INDEX('Policy Characteristics'!D:D,MATCH($C1652,'Policy Characteristics'!$C:$C,0))),"",INDEX('Policy Characteristics'!D:D,MATCH($C1652,'Policy Characteristics'!$C:$C,0)))</f>
        <v>Alternate Fuel Shifting</v>
      </c>
      <c r="K1652" s="254" t="str">
        <f>IF(ISBLANK(INDEX('Policy Characteristics'!E:E,MATCH($C1652,'Policy Characteristics'!$C:$C,0))),"",INDEX('Policy Characteristics'!E:E,MATCH($C1652,'Policy Characteristics'!$C:$C,0)))</f>
        <v>indst shift to alt fuel</v>
      </c>
      <c r="L1652" s="261">
        <f>IF(ISBLANK(INDEX('Policy Characteristics'!F:F,MATCH($C1652,'Policy Characteristics'!$C:$C,0))),"",INDEX('Policy Characteristics'!F:F,MATCH($C1652,'Policy Characteristics'!$C:$C,0)))</f>
        <v>0</v>
      </c>
      <c r="M1652" s="261">
        <f>IF(ISBLANK(INDEX('Policy Characteristics'!G:G,MATCH($C1652,'Policy Characteristics'!$C:$C,0))),"",INDEX('Policy Characteristics'!G:G,MATCH($C1652,'Policy Characteristics'!$C:$C,0)))</f>
        <v>1</v>
      </c>
      <c r="N1652" s="261">
        <f>IF(ISBLANK(INDEX('Policy Characteristics'!H:H,MATCH($C1652,'Policy Characteristics'!$C:$C,0))),"",INDEX('Policy Characteristics'!H:H,MATCH($C1652,'Policy Characteristics'!$C:$C,0)))</f>
        <v>0.01</v>
      </c>
      <c r="O1652" s="254" t="str">
        <f>IF(ISBLANK(INDEX('Policy Characteristics'!I:I,MATCH($C1652,'Policy Characteristics'!$C:$C,0))),"",INDEX('Policy Characteristics'!I:I,MATCH($C1652,'Policy Characteristics'!$C:$C,0)))</f>
        <v>% of fuel shifted</v>
      </c>
      <c r="P1652" s="254" t="str">
        <f>IF(ISBLANK(INDEX('Policy Characteristics'!J:J,MATCH($C1652,'Policy Characteristics'!$C:$C,0))),"",INDEX('Policy Characteristics'!J:J,MATCH($C1652,'Policy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52" s="254" t="str">
        <f>IF(ISBLANK(INDEX('Policy Characteristics'!K:K,MATCH($C1652,'Policy Characteristics'!$C:$C,0))),"",INDEX('Policy Characteristics'!K:K,MATCH($C1652,'Policy Characteristics'!$C:$C,0)))</f>
        <v>industry-ag-main.html#fuel-switching</v>
      </c>
      <c r="R1652" s="254" t="str">
        <f>IF(ISBLANK(INDEX('Policy Characteristics'!L:L,MATCH($C1652,'Policy Characteristics'!$C:$C,0))),"",INDEX('Policy Characteristics'!L:L,MATCH($C1652,'Policy Characteristics'!$C:$C,0)))</f>
        <v>industry-elec-and-hydrogen.html</v>
      </c>
    </row>
    <row r="1653" spans="1:18" s="2" customFormat="1" x14ac:dyDescent="0.25">
      <c r="A1653" s="254" t="str">
        <f>IF(ISBLANK(INDEX('Policy Characteristics'!A:A,MATCH($C1653,'Policy Characteristics'!$C:$C,0))),"",INDEX('Policy Characteristics'!A:A,MATCH($C1653,'Policy Characteristics'!$C:$C,0)))</f>
        <v>Industry</v>
      </c>
      <c r="B1653" s="262" t="str">
        <f>IF(ISBLANK(INDEX('Policy Characteristics'!B:B,MATCH($C1653,'Policy Characteristics'!$C:$C,0))),"",INDEX('Policy Characteristics'!B:B,MATCH($C1653,'Policy Characteristics'!$C:$C,0)))</f>
        <v>Alternative Fuel Shifting</v>
      </c>
      <c r="C1653" s="254" t="str">
        <f t="shared" si="78"/>
        <v>Fraction of Eligible Industrial Energy Use Shifted to Alternate Fuel</v>
      </c>
      <c r="D1653" s="6" t="s">
        <v>3035</v>
      </c>
      <c r="E1653" s="1" t="s">
        <v>3463</v>
      </c>
      <c r="F1653" t="s">
        <v>2997</v>
      </c>
      <c r="G1653" s="45" t="s">
        <v>3469</v>
      </c>
      <c r="H1653" s="47">
        <f t="shared" si="77"/>
        <v>1652</v>
      </c>
      <c r="I1653" s="324" t="s">
        <v>41</v>
      </c>
      <c r="J1653" s="255" t="str">
        <f>IF(ISBLANK(INDEX('Policy Characteristics'!D:D,MATCH($C1653,'Policy Characteristics'!$C:$C,0))),"",INDEX('Policy Characteristics'!D:D,MATCH($C1653,'Policy Characteristics'!$C:$C,0)))</f>
        <v>Alternate Fuel Shifting</v>
      </c>
      <c r="K1653" s="254" t="str">
        <f>IF(ISBLANK(INDEX('Policy Characteristics'!E:E,MATCH($C1653,'Policy Characteristics'!$C:$C,0))),"",INDEX('Policy Characteristics'!E:E,MATCH($C1653,'Policy Characteristics'!$C:$C,0)))</f>
        <v>indst shift to alt fuel</v>
      </c>
      <c r="L1653" s="261">
        <f>IF(ISBLANK(INDEX('Policy Characteristics'!F:F,MATCH($C1653,'Policy Characteristics'!$C:$C,0))),"",INDEX('Policy Characteristics'!F:F,MATCH($C1653,'Policy Characteristics'!$C:$C,0)))</f>
        <v>0</v>
      </c>
      <c r="M1653" s="261">
        <f>IF(ISBLANK(INDEX('Policy Characteristics'!G:G,MATCH($C1653,'Policy Characteristics'!$C:$C,0))),"",INDEX('Policy Characteristics'!G:G,MATCH($C1653,'Policy Characteristics'!$C:$C,0)))</f>
        <v>1</v>
      </c>
      <c r="N1653" s="261">
        <f>IF(ISBLANK(INDEX('Policy Characteristics'!H:H,MATCH($C1653,'Policy Characteristics'!$C:$C,0))),"",INDEX('Policy Characteristics'!H:H,MATCH($C1653,'Policy Characteristics'!$C:$C,0)))</f>
        <v>0.01</v>
      </c>
      <c r="O1653" s="254" t="str">
        <f>IF(ISBLANK(INDEX('Policy Characteristics'!I:I,MATCH($C1653,'Policy Characteristics'!$C:$C,0))),"",INDEX('Policy Characteristics'!I:I,MATCH($C1653,'Policy Characteristics'!$C:$C,0)))</f>
        <v>% of fuel shifted</v>
      </c>
      <c r="P1653" s="254" t="str">
        <f>IF(ISBLANK(INDEX('Policy Characteristics'!J:J,MATCH($C1653,'Policy Characteristics'!$C:$C,0))),"",INDEX('Policy Characteristics'!J:J,MATCH($C1653,'Policy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53" s="254" t="str">
        <f>IF(ISBLANK(INDEX('Policy Characteristics'!K:K,MATCH($C1653,'Policy Characteristics'!$C:$C,0))),"",INDEX('Policy Characteristics'!K:K,MATCH($C1653,'Policy Characteristics'!$C:$C,0)))</f>
        <v>industry-ag-main.html#fuel-switching</v>
      </c>
      <c r="R1653" s="254" t="str">
        <f>IF(ISBLANK(INDEX('Policy Characteristics'!L:L,MATCH($C1653,'Policy Characteristics'!$C:$C,0))),"",INDEX('Policy Characteristics'!L:L,MATCH($C1653,'Policy Characteristics'!$C:$C,0)))</f>
        <v>industry-elec-and-hydrogen.html</v>
      </c>
    </row>
    <row r="1654" spans="1:18" s="2" customFormat="1" x14ac:dyDescent="0.25">
      <c r="A1654" s="254" t="str">
        <f>IF(ISBLANK(INDEX('Policy Characteristics'!A:A,MATCH($C1654,'Policy Characteristics'!$C:$C,0))),"",INDEX('Policy Characteristics'!A:A,MATCH($C1654,'Policy Characteristics'!$C:$C,0)))</f>
        <v>Industry</v>
      </c>
      <c r="B1654" s="262" t="str">
        <f>IF(ISBLANK(INDEX('Policy Characteristics'!B:B,MATCH($C1654,'Policy Characteristics'!$C:$C,0))),"",INDEX('Policy Characteristics'!B:B,MATCH($C1654,'Policy Characteristics'!$C:$C,0)))</f>
        <v>Alternative Fuel Shifting</v>
      </c>
      <c r="C1654" s="254" t="str">
        <f t="shared" si="78"/>
        <v>Fraction of Eligible Industrial Energy Use Shifted to Alternate Fuel</v>
      </c>
      <c r="D1654" s="6" t="s">
        <v>3035</v>
      </c>
      <c r="E1654" s="1" t="s">
        <v>3464</v>
      </c>
      <c r="F1654" t="s">
        <v>2997</v>
      </c>
      <c r="G1654" s="45" t="s">
        <v>3470</v>
      </c>
      <c r="H1654" s="47">
        <f t="shared" si="77"/>
        <v>1653</v>
      </c>
      <c r="I1654" s="324" t="s">
        <v>41</v>
      </c>
      <c r="J1654" s="255" t="str">
        <f>IF(ISBLANK(INDEX('Policy Characteristics'!D:D,MATCH($C1654,'Policy Characteristics'!$C:$C,0))),"",INDEX('Policy Characteristics'!D:D,MATCH($C1654,'Policy Characteristics'!$C:$C,0)))</f>
        <v>Alternate Fuel Shifting</v>
      </c>
      <c r="K1654" s="254" t="str">
        <f>IF(ISBLANK(INDEX('Policy Characteristics'!E:E,MATCH($C1654,'Policy Characteristics'!$C:$C,0))),"",INDEX('Policy Characteristics'!E:E,MATCH($C1654,'Policy Characteristics'!$C:$C,0)))</f>
        <v>indst shift to alt fuel</v>
      </c>
      <c r="L1654" s="261">
        <f>IF(ISBLANK(INDEX('Policy Characteristics'!F:F,MATCH($C1654,'Policy Characteristics'!$C:$C,0))),"",INDEX('Policy Characteristics'!F:F,MATCH($C1654,'Policy Characteristics'!$C:$C,0)))</f>
        <v>0</v>
      </c>
      <c r="M1654" s="261">
        <f>IF(ISBLANK(INDEX('Policy Characteristics'!G:G,MATCH($C1654,'Policy Characteristics'!$C:$C,0))),"",INDEX('Policy Characteristics'!G:G,MATCH($C1654,'Policy Characteristics'!$C:$C,0)))</f>
        <v>1</v>
      </c>
      <c r="N1654" s="261">
        <f>IF(ISBLANK(INDEX('Policy Characteristics'!H:H,MATCH($C1654,'Policy Characteristics'!$C:$C,0))),"",INDEX('Policy Characteristics'!H:H,MATCH($C1654,'Policy Characteristics'!$C:$C,0)))</f>
        <v>0.01</v>
      </c>
      <c r="O1654" s="254" t="str">
        <f>IF(ISBLANK(INDEX('Policy Characteristics'!I:I,MATCH($C1654,'Policy Characteristics'!$C:$C,0))),"",INDEX('Policy Characteristics'!I:I,MATCH($C1654,'Policy Characteristics'!$C:$C,0)))</f>
        <v>% of fuel shifted</v>
      </c>
      <c r="P1654" s="254" t="str">
        <f>IF(ISBLANK(INDEX('Policy Characteristics'!J:J,MATCH($C1654,'Policy Characteristics'!$C:$C,0))),"",INDEX('Policy Characteristics'!J:J,MATCH($C1654,'Policy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54" s="254" t="str">
        <f>IF(ISBLANK(INDEX('Policy Characteristics'!K:K,MATCH($C1654,'Policy Characteristics'!$C:$C,0))),"",INDEX('Policy Characteristics'!K:K,MATCH($C1654,'Policy Characteristics'!$C:$C,0)))</f>
        <v>industry-ag-main.html#fuel-switching</v>
      </c>
      <c r="R1654" s="254" t="str">
        <f>IF(ISBLANK(INDEX('Policy Characteristics'!L:L,MATCH($C1654,'Policy Characteristics'!$C:$C,0))),"",INDEX('Policy Characteristics'!L:L,MATCH($C1654,'Policy Characteristics'!$C:$C,0)))</f>
        <v>industry-elec-and-hydrogen.html</v>
      </c>
    </row>
    <row r="1655" spans="1:18" s="2" customFormat="1" x14ac:dyDescent="0.25">
      <c r="A1655" s="254" t="str">
        <f>IF(ISBLANK(INDEX('Policy Characteristics'!A:A,MATCH($C1655,'Policy Characteristics'!$C:$C,0))),"",INDEX('Policy Characteristics'!A:A,MATCH($C1655,'Policy Characteristics'!$C:$C,0)))</f>
        <v>Industry</v>
      </c>
      <c r="B1655" s="262" t="str">
        <f>IF(ISBLANK(INDEX('Policy Characteristics'!B:B,MATCH($C1655,'Policy Characteristics'!$C:$C,0))),"",INDEX('Policy Characteristics'!B:B,MATCH($C1655,'Policy Characteristics'!$C:$C,0)))</f>
        <v>Alternative Fuel Shifting</v>
      </c>
      <c r="C1655" s="254" t="str">
        <f t="shared" si="78"/>
        <v>Fraction of Eligible Industrial Energy Use Shifted to Alternate Fuel</v>
      </c>
      <c r="D1655" s="6" t="s">
        <v>3035</v>
      </c>
      <c r="E1655" s="1" t="s">
        <v>3570</v>
      </c>
      <c r="F1655" t="s">
        <v>2997</v>
      </c>
      <c r="G1655" s="45" t="s">
        <v>3471</v>
      </c>
      <c r="H1655" s="47">
        <f t="shared" si="77"/>
        <v>1654</v>
      </c>
      <c r="I1655" s="324" t="s">
        <v>41</v>
      </c>
      <c r="J1655" s="255" t="str">
        <f>IF(ISBLANK(INDEX('Policy Characteristics'!D:D,MATCH($C1655,'Policy Characteristics'!$C:$C,0))),"",INDEX('Policy Characteristics'!D:D,MATCH($C1655,'Policy Characteristics'!$C:$C,0)))</f>
        <v>Alternate Fuel Shifting</v>
      </c>
      <c r="K1655" s="254" t="str">
        <f>IF(ISBLANK(INDEX('Policy Characteristics'!E:E,MATCH($C1655,'Policy Characteristics'!$C:$C,0))),"",INDEX('Policy Characteristics'!E:E,MATCH($C1655,'Policy Characteristics'!$C:$C,0)))</f>
        <v>indst shift to alt fuel</v>
      </c>
      <c r="L1655" s="261">
        <f>IF(ISBLANK(INDEX('Policy Characteristics'!F:F,MATCH($C1655,'Policy Characteristics'!$C:$C,0))),"",INDEX('Policy Characteristics'!F:F,MATCH($C1655,'Policy Characteristics'!$C:$C,0)))</f>
        <v>0</v>
      </c>
      <c r="M1655" s="261">
        <f>IF(ISBLANK(INDEX('Policy Characteristics'!G:G,MATCH($C1655,'Policy Characteristics'!$C:$C,0))),"",INDEX('Policy Characteristics'!G:G,MATCH($C1655,'Policy Characteristics'!$C:$C,0)))</f>
        <v>1</v>
      </c>
      <c r="N1655" s="261">
        <f>IF(ISBLANK(INDEX('Policy Characteristics'!H:H,MATCH($C1655,'Policy Characteristics'!$C:$C,0))),"",INDEX('Policy Characteristics'!H:H,MATCH($C1655,'Policy Characteristics'!$C:$C,0)))</f>
        <v>0.01</v>
      </c>
      <c r="O1655" s="254" t="str">
        <f>IF(ISBLANK(INDEX('Policy Characteristics'!I:I,MATCH($C1655,'Policy Characteristics'!$C:$C,0))),"",INDEX('Policy Characteristics'!I:I,MATCH($C1655,'Policy Characteristics'!$C:$C,0)))</f>
        <v>% of fuel shifted</v>
      </c>
      <c r="P1655" s="254" t="str">
        <f>IF(ISBLANK(INDEX('Policy Characteristics'!J:J,MATCH($C1655,'Policy Characteristics'!$C:$C,0))),"",INDEX('Policy Characteristics'!J:J,MATCH($C1655,'Policy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55" s="254" t="str">
        <f>IF(ISBLANK(INDEX('Policy Characteristics'!K:K,MATCH($C1655,'Policy Characteristics'!$C:$C,0))),"",INDEX('Policy Characteristics'!K:K,MATCH($C1655,'Policy Characteristics'!$C:$C,0)))</f>
        <v>industry-ag-main.html#fuel-switching</v>
      </c>
      <c r="R1655" s="254" t="str">
        <f>IF(ISBLANK(INDEX('Policy Characteristics'!L:L,MATCH($C1655,'Policy Characteristics'!$C:$C,0))),"",INDEX('Policy Characteristics'!L:L,MATCH($C1655,'Policy Characteristics'!$C:$C,0)))</f>
        <v>industry-elec-and-hydrogen.html</v>
      </c>
    </row>
    <row r="1656" spans="1:18" s="2" customFormat="1" x14ac:dyDescent="0.25">
      <c r="A1656" s="254" t="str">
        <f>IF(ISBLANK(INDEX('Policy Characteristics'!A:A,MATCH($C1656,'Policy Characteristics'!$C:$C,0))),"",INDEX('Policy Characteristics'!A:A,MATCH($C1656,'Policy Characteristics'!$C:$C,0)))</f>
        <v>Industry</v>
      </c>
      <c r="B1656" s="262" t="str">
        <f>IF(ISBLANK(INDEX('Policy Characteristics'!B:B,MATCH($C1656,'Policy Characteristics'!$C:$C,0))),"",INDEX('Policy Characteristics'!B:B,MATCH($C1656,'Policy Characteristics'!$C:$C,0)))</f>
        <v>Alternative Fuel Shifting</v>
      </c>
      <c r="C1656" s="254" t="str">
        <f t="shared" si="78"/>
        <v>Fraction of Eligible Industrial Energy Use Shifted to Alternate Fuel</v>
      </c>
      <c r="D1656" s="6" t="s">
        <v>3035</v>
      </c>
      <c r="E1656" s="1" t="s">
        <v>3915</v>
      </c>
      <c r="F1656" t="s">
        <v>2997</v>
      </c>
      <c r="G1656" s="45" t="s">
        <v>3891</v>
      </c>
      <c r="H1656" s="47">
        <f t="shared" si="77"/>
        <v>1655</v>
      </c>
      <c r="I1656" s="324" t="s">
        <v>41</v>
      </c>
      <c r="J1656" s="255" t="str">
        <f>IF(ISBLANK(INDEX('Policy Characteristics'!D:D,MATCH($C1656,'Policy Characteristics'!$C:$C,0))),"",INDEX('Policy Characteristics'!D:D,MATCH($C1656,'Policy Characteristics'!$C:$C,0)))</f>
        <v>Alternate Fuel Shifting</v>
      </c>
      <c r="K1656" s="254" t="str">
        <f>IF(ISBLANK(INDEX('Policy Characteristics'!E:E,MATCH($C1656,'Policy Characteristics'!$C:$C,0))),"",INDEX('Policy Characteristics'!E:E,MATCH($C1656,'Policy Characteristics'!$C:$C,0)))</f>
        <v>indst shift to alt fuel</v>
      </c>
      <c r="L1656" s="261">
        <f>IF(ISBLANK(INDEX('Policy Characteristics'!F:F,MATCH($C1656,'Policy Characteristics'!$C:$C,0))),"",INDEX('Policy Characteristics'!F:F,MATCH($C1656,'Policy Characteristics'!$C:$C,0)))</f>
        <v>0</v>
      </c>
      <c r="M1656" s="261">
        <f>IF(ISBLANK(INDEX('Policy Characteristics'!G:G,MATCH($C1656,'Policy Characteristics'!$C:$C,0))),"",INDEX('Policy Characteristics'!G:G,MATCH($C1656,'Policy Characteristics'!$C:$C,0)))</f>
        <v>1</v>
      </c>
      <c r="N1656" s="261">
        <f>IF(ISBLANK(INDEX('Policy Characteristics'!H:H,MATCH($C1656,'Policy Characteristics'!$C:$C,0))),"",INDEX('Policy Characteristics'!H:H,MATCH($C1656,'Policy Characteristics'!$C:$C,0)))</f>
        <v>0.01</v>
      </c>
      <c r="O1656" s="254" t="str">
        <f>IF(ISBLANK(INDEX('Policy Characteristics'!I:I,MATCH($C1656,'Policy Characteristics'!$C:$C,0))),"",INDEX('Policy Characteristics'!I:I,MATCH($C1656,'Policy Characteristics'!$C:$C,0)))</f>
        <v>% of fuel shifted</v>
      </c>
      <c r="P1656" s="254" t="str">
        <f>IF(ISBLANK(INDEX('Policy Characteristics'!J:J,MATCH($C1656,'Policy Characteristics'!$C:$C,0))),"",INDEX('Policy Characteristics'!J:J,MATCH($C1656,'Policy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56" s="254" t="str">
        <f>IF(ISBLANK(INDEX('Policy Characteristics'!K:K,MATCH($C1656,'Policy Characteristics'!$C:$C,0))),"",INDEX('Policy Characteristics'!K:K,MATCH($C1656,'Policy Characteristics'!$C:$C,0)))</f>
        <v>industry-ag-main.html#fuel-switching</v>
      </c>
      <c r="R1656" s="254" t="str">
        <f>IF(ISBLANK(INDEX('Policy Characteristics'!L:L,MATCH($C1656,'Policy Characteristics'!$C:$C,0))),"",INDEX('Policy Characteristics'!L:L,MATCH($C1656,'Policy Characteristics'!$C:$C,0)))</f>
        <v>industry-elec-and-hydrogen.html</v>
      </c>
    </row>
    <row r="1657" spans="1:18" s="2" customFormat="1" x14ac:dyDescent="0.25">
      <c r="A1657" s="254" t="str">
        <f>IF(ISBLANK(INDEX('Policy Characteristics'!A:A,MATCH($C1657,'Policy Characteristics'!$C:$C,0))),"",INDEX('Policy Characteristics'!A:A,MATCH($C1657,'Policy Characteristics'!$C:$C,0)))</f>
        <v>Industry</v>
      </c>
      <c r="B1657" s="262" t="str">
        <f>IF(ISBLANK(INDEX('Policy Characteristics'!B:B,MATCH($C1657,'Policy Characteristics'!$C:$C,0))),"",INDEX('Policy Characteristics'!B:B,MATCH($C1657,'Policy Characteristics'!$C:$C,0)))</f>
        <v>Alternative Fuel Shifting</v>
      </c>
      <c r="C1657" s="254" t="str">
        <f t="shared" si="78"/>
        <v>Fraction of Eligible Industrial Energy Use Shifted to Alternate Fuel</v>
      </c>
      <c r="D1657" s="6" t="s">
        <v>3035</v>
      </c>
      <c r="E1657" s="1" t="s">
        <v>3916</v>
      </c>
      <c r="F1657" t="s">
        <v>2997</v>
      </c>
      <c r="G1657" s="45" t="s">
        <v>3890</v>
      </c>
      <c r="H1657" s="47">
        <f t="shared" si="77"/>
        <v>1656</v>
      </c>
      <c r="I1657" s="324" t="s">
        <v>41</v>
      </c>
      <c r="J1657" s="255" t="str">
        <f>IF(ISBLANK(INDEX('Policy Characteristics'!D:D,MATCH($C1657,'Policy Characteristics'!$C:$C,0))),"",INDEX('Policy Characteristics'!D:D,MATCH($C1657,'Policy Characteristics'!$C:$C,0)))</f>
        <v>Alternate Fuel Shifting</v>
      </c>
      <c r="K1657" s="254" t="str">
        <f>IF(ISBLANK(INDEX('Policy Characteristics'!E:E,MATCH($C1657,'Policy Characteristics'!$C:$C,0))),"",INDEX('Policy Characteristics'!E:E,MATCH($C1657,'Policy Characteristics'!$C:$C,0)))</f>
        <v>indst shift to alt fuel</v>
      </c>
      <c r="L1657" s="261">
        <f>IF(ISBLANK(INDEX('Policy Characteristics'!F:F,MATCH($C1657,'Policy Characteristics'!$C:$C,0))),"",INDEX('Policy Characteristics'!F:F,MATCH($C1657,'Policy Characteristics'!$C:$C,0)))</f>
        <v>0</v>
      </c>
      <c r="M1657" s="261">
        <f>IF(ISBLANK(INDEX('Policy Characteristics'!G:G,MATCH($C1657,'Policy Characteristics'!$C:$C,0))),"",INDEX('Policy Characteristics'!G:G,MATCH($C1657,'Policy Characteristics'!$C:$C,0)))</f>
        <v>1</v>
      </c>
      <c r="N1657" s="261">
        <f>IF(ISBLANK(INDEX('Policy Characteristics'!H:H,MATCH($C1657,'Policy Characteristics'!$C:$C,0))),"",INDEX('Policy Characteristics'!H:H,MATCH($C1657,'Policy Characteristics'!$C:$C,0)))</f>
        <v>0.01</v>
      </c>
      <c r="O1657" s="254" t="str">
        <f>IF(ISBLANK(INDEX('Policy Characteristics'!I:I,MATCH($C1657,'Policy Characteristics'!$C:$C,0))),"",INDEX('Policy Characteristics'!I:I,MATCH($C1657,'Policy Characteristics'!$C:$C,0)))</f>
        <v>% of fuel shifted</v>
      </c>
      <c r="P1657" s="254" t="str">
        <f>IF(ISBLANK(INDEX('Policy Characteristics'!J:J,MATCH($C1657,'Policy Characteristics'!$C:$C,0))),"",INDEX('Policy Characteristics'!J:J,MATCH($C1657,'Policy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57" s="254" t="str">
        <f>IF(ISBLANK(INDEX('Policy Characteristics'!K:K,MATCH($C1657,'Policy Characteristics'!$C:$C,0))),"",INDEX('Policy Characteristics'!K:K,MATCH($C1657,'Policy Characteristics'!$C:$C,0)))</f>
        <v>industry-ag-main.html#fuel-switching</v>
      </c>
      <c r="R1657" s="254" t="str">
        <f>IF(ISBLANK(INDEX('Policy Characteristics'!L:L,MATCH($C1657,'Policy Characteristics'!$C:$C,0))),"",INDEX('Policy Characteristics'!L:L,MATCH($C1657,'Policy Characteristics'!$C:$C,0)))</f>
        <v>industry-elec-and-hydrogen.html</v>
      </c>
    </row>
    <row r="1658" spans="1:18" s="2" customFormat="1" x14ac:dyDescent="0.25">
      <c r="A1658" s="254" t="str">
        <f>IF(ISBLANK(INDEX('Policy Characteristics'!A:A,MATCH($C1658,'Policy Characteristics'!$C:$C,0))),"",INDEX('Policy Characteristics'!A:A,MATCH($C1658,'Policy Characteristics'!$C:$C,0)))</f>
        <v>Industry</v>
      </c>
      <c r="B1658" s="262" t="str">
        <f>IF(ISBLANK(INDEX('Policy Characteristics'!B:B,MATCH($C1658,'Policy Characteristics'!$C:$C,0))),"",INDEX('Policy Characteristics'!B:B,MATCH($C1658,'Policy Characteristics'!$C:$C,0)))</f>
        <v>Alternative Fuel Shifting</v>
      </c>
      <c r="C1658" s="254" t="str">
        <f t="shared" si="78"/>
        <v>Fraction of Eligible Industrial Energy Use Shifted to Alternate Fuel</v>
      </c>
      <c r="D1658" s="6" t="s">
        <v>3035</v>
      </c>
      <c r="E1658" s="1" t="s">
        <v>3917</v>
      </c>
      <c r="F1658" t="s">
        <v>2997</v>
      </c>
      <c r="G1658" s="45" t="s">
        <v>3892</v>
      </c>
      <c r="H1658" s="47">
        <f t="shared" si="77"/>
        <v>1657</v>
      </c>
      <c r="I1658" s="324" t="s">
        <v>41</v>
      </c>
      <c r="J1658" s="255" t="str">
        <f>IF(ISBLANK(INDEX('Policy Characteristics'!D:D,MATCH($C1658,'Policy Characteristics'!$C:$C,0))),"",INDEX('Policy Characteristics'!D:D,MATCH($C1658,'Policy Characteristics'!$C:$C,0)))</f>
        <v>Alternate Fuel Shifting</v>
      </c>
      <c r="K1658" s="254" t="str">
        <f>IF(ISBLANK(INDEX('Policy Characteristics'!E:E,MATCH($C1658,'Policy Characteristics'!$C:$C,0))),"",INDEX('Policy Characteristics'!E:E,MATCH($C1658,'Policy Characteristics'!$C:$C,0)))</f>
        <v>indst shift to alt fuel</v>
      </c>
      <c r="L1658" s="261">
        <f>IF(ISBLANK(INDEX('Policy Characteristics'!F:F,MATCH($C1658,'Policy Characteristics'!$C:$C,0))),"",INDEX('Policy Characteristics'!F:F,MATCH($C1658,'Policy Characteristics'!$C:$C,0)))</f>
        <v>0</v>
      </c>
      <c r="M1658" s="261">
        <f>IF(ISBLANK(INDEX('Policy Characteristics'!G:G,MATCH($C1658,'Policy Characteristics'!$C:$C,0))),"",INDEX('Policy Characteristics'!G:G,MATCH($C1658,'Policy Characteristics'!$C:$C,0)))</f>
        <v>1</v>
      </c>
      <c r="N1658" s="261">
        <f>IF(ISBLANK(INDEX('Policy Characteristics'!H:H,MATCH($C1658,'Policy Characteristics'!$C:$C,0))),"",INDEX('Policy Characteristics'!H:H,MATCH($C1658,'Policy Characteristics'!$C:$C,0)))</f>
        <v>0.01</v>
      </c>
      <c r="O1658" s="254" t="str">
        <f>IF(ISBLANK(INDEX('Policy Characteristics'!I:I,MATCH($C1658,'Policy Characteristics'!$C:$C,0))),"",INDEX('Policy Characteristics'!I:I,MATCH($C1658,'Policy Characteristics'!$C:$C,0)))</f>
        <v>% of fuel shifted</v>
      </c>
      <c r="P1658" s="254" t="str">
        <f>IF(ISBLANK(INDEX('Policy Characteristics'!J:J,MATCH($C1658,'Policy Characteristics'!$C:$C,0))),"",INDEX('Policy Characteristics'!J:J,MATCH($C1658,'Policy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58" s="254" t="str">
        <f>IF(ISBLANK(INDEX('Policy Characteristics'!K:K,MATCH($C1658,'Policy Characteristics'!$C:$C,0))),"",INDEX('Policy Characteristics'!K:K,MATCH($C1658,'Policy Characteristics'!$C:$C,0)))</f>
        <v>industry-ag-main.html#fuel-switching</v>
      </c>
      <c r="R1658" s="254" t="str">
        <f>IF(ISBLANK(INDEX('Policy Characteristics'!L:L,MATCH($C1658,'Policy Characteristics'!$C:$C,0))),"",INDEX('Policy Characteristics'!L:L,MATCH($C1658,'Policy Characteristics'!$C:$C,0)))</f>
        <v>industry-elec-and-hydrogen.html</v>
      </c>
    </row>
    <row r="1659" spans="1:18" s="2" customFormat="1" x14ac:dyDescent="0.25">
      <c r="A1659" s="254" t="str">
        <f>IF(ISBLANK(INDEX('Policy Characteristics'!A:A,MATCH($C1659,'Policy Characteristics'!$C:$C,0))),"",INDEX('Policy Characteristics'!A:A,MATCH($C1659,'Policy Characteristics'!$C:$C,0)))</f>
        <v>Industry</v>
      </c>
      <c r="B1659" s="262" t="str">
        <f>IF(ISBLANK(INDEX('Policy Characteristics'!B:B,MATCH($C1659,'Policy Characteristics'!$C:$C,0))),"",INDEX('Policy Characteristics'!B:B,MATCH($C1659,'Policy Characteristics'!$C:$C,0)))</f>
        <v>Alternative Fuel Shifting</v>
      </c>
      <c r="C1659" s="254" t="str">
        <f t="shared" si="78"/>
        <v>Fraction of Eligible Industrial Energy Use Shifted to Alternate Fuel</v>
      </c>
      <c r="D1659" s="6" t="s">
        <v>3036</v>
      </c>
      <c r="E1659" s="1" t="s">
        <v>3459</v>
      </c>
      <c r="F1659" t="s">
        <v>2998</v>
      </c>
      <c r="G1659" s="45" t="s">
        <v>3465</v>
      </c>
      <c r="H1659" s="47">
        <f t="shared" si="77"/>
        <v>1658</v>
      </c>
      <c r="I1659" s="324" t="s">
        <v>41</v>
      </c>
      <c r="J1659" s="255" t="str">
        <f>IF(ISBLANK(INDEX('Policy Characteristics'!D:D,MATCH($C1659,'Policy Characteristics'!$C:$C,0))),"",INDEX('Policy Characteristics'!D:D,MATCH($C1659,'Policy Characteristics'!$C:$C,0)))</f>
        <v>Alternate Fuel Shifting</v>
      </c>
      <c r="K1659" s="254" t="str">
        <f>IF(ISBLANK(INDEX('Policy Characteristics'!E:E,MATCH($C1659,'Policy Characteristics'!$C:$C,0))),"",INDEX('Policy Characteristics'!E:E,MATCH($C1659,'Policy Characteristics'!$C:$C,0)))</f>
        <v>indst shift to alt fuel</v>
      </c>
      <c r="L1659" s="261">
        <f>IF(ISBLANK(INDEX('Policy Characteristics'!F:F,MATCH($C1659,'Policy Characteristics'!$C:$C,0))),"",INDEX('Policy Characteristics'!F:F,MATCH($C1659,'Policy Characteristics'!$C:$C,0)))</f>
        <v>0</v>
      </c>
      <c r="M1659" s="261">
        <f>IF(ISBLANK(INDEX('Policy Characteristics'!G:G,MATCH($C1659,'Policy Characteristics'!$C:$C,0))),"",INDEX('Policy Characteristics'!G:G,MATCH($C1659,'Policy Characteristics'!$C:$C,0)))</f>
        <v>1</v>
      </c>
      <c r="N1659" s="261">
        <f>IF(ISBLANK(INDEX('Policy Characteristics'!H:H,MATCH($C1659,'Policy Characteristics'!$C:$C,0))),"",INDEX('Policy Characteristics'!H:H,MATCH($C1659,'Policy Characteristics'!$C:$C,0)))</f>
        <v>0.01</v>
      </c>
      <c r="O1659" s="254" t="str">
        <f>IF(ISBLANK(INDEX('Policy Characteristics'!I:I,MATCH($C1659,'Policy Characteristics'!$C:$C,0))),"",INDEX('Policy Characteristics'!I:I,MATCH($C1659,'Policy Characteristics'!$C:$C,0)))</f>
        <v>% of fuel shifted</v>
      </c>
      <c r="P1659" s="254" t="str">
        <f>IF(ISBLANK(INDEX('Policy Characteristics'!J:J,MATCH($C1659,'Policy Characteristics'!$C:$C,0))),"",INDEX('Policy Characteristics'!J:J,MATCH($C1659,'Policy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59" s="254" t="str">
        <f>IF(ISBLANK(INDEX('Policy Characteristics'!K:K,MATCH($C1659,'Policy Characteristics'!$C:$C,0))),"",INDEX('Policy Characteristics'!K:K,MATCH($C1659,'Policy Characteristics'!$C:$C,0)))</f>
        <v>industry-ag-main.html#fuel-switching</v>
      </c>
      <c r="R1659" s="254" t="str">
        <f>IF(ISBLANK(INDEX('Policy Characteristics'!L:L,MATCH($C1659,'Policy Characteristics'!$C:$C,0))),"",INDEX('Policy Characteristics'!L:L,MATCH($C1659,'Policy Characteristics'!$C:$C,0)))</f>
        <v>industry-elec-and-hydrogen.html</v>
      </c>
    </row>
    <row r="1660" spans="1:18" s="2" customFormat="1" x14ac:dyDescent="0.25">
      <c r="A1660" s="254" t="str">
        <f>IF(ISBLANK(INDEX('Policy Characteristics'!A:A,MATCH($C1660,'Policy Characteristics'!$C:$C,0))),"",INDEX('Policy Characteristics'!A:A,MATCH($C1660,'Policy Characteristics'!$C:$C,0)))</f>
        <v>Industry</v>
      </c>
      <c r="B1660" s="262" t="str">
        <f>IF(ISBLANK(INDEX('Policy Characteristics'!B:B,MATCH($C1660,'Policy Characteristics'!$C:$C,0))),"",INDEX('Policy Characteristics'!B:B,MATCH($C1660,'Policy Characteristics'!$C:$C,0)))</f>
        <v>Alternative Fuel Shifting</v>
      </c>
      <c r="C1660" s="254" t="str">
        <f t="shared" si="78"/>
        <v>Fraction of Eligible Industrial Energy Use Shifted to Alternate Fuel</v>
      </c>
      <c r="D1660" s="6" t="s">
        <v>3036</v>
      </c>
      <c r="E1660" s="1" t="s">
        <v>3460</v>
      </c>
      <c r="F1660" t="s">
        <v>2998</v>
      </c>
      <c r="G1660" s="45" t="s">
        <v>3466</v>
      </c>
      <c r="H1660" s="47">
        <f t="shared" si="77"/>
        <v>1659</v>
      </c>
      <c r="I1660" s="324" t="s">
        <v>41</v>
      </c>
      <c r="J1660" s="255" t="str">
        <f>IF(ISBLANK(INDEX('Policy Characteristics'!D:D,MATCH($C1660,'Policy Characteristics'!$C:$C,0))),"",INDEX('Policy Characteristics'!D:D,MATCH($C1660,'Policy Characteristics'!$C:$C,0)))</f>
        <v>Alternate Fuel Shifting</v>
      </c>
      <c r="K1660" s="254" t="str">
        <f>IF(ISBLANK(INDEX('Policy Characteristics'!E:E,MATCH($C1660,'Policy Characteristics'!$C:$C,0))),"",INDEX('Policy Characteristics'!E:E,MATCH($C1660,'Policy Characteristics'!$C:$C,0)))</f>
        <v>indst shift to alt fuel</v>
      </c>
      <c r="L1660" s="261">
        <f>IF(ISBLANK(INDEX('Policy Characteristics'!F:F,MATCH($C1660,'Policy Characteristics'!$C:$C,0))),"",INDEX('Policy Characteristics'!F:F,MATCH($C1660,'Policy Characteristics'!$C:$C,0)))</f>
        <v>0</v>
      </c>
      <c r="M1660" s="261">
        <f>IF(ISBLANK(INDEX('Policy Characteristics'!G:G,MATCH($C1660,'Policy Characteristics'!$C:$C,0))),"",INDEX('Policy Characteristics'!G:G,MATCH($C1660,'Policy Characteristics'!$C:$C,0)))</f>
        <v>1</v>
      </c>
      <c r="N1660" s="261">
        <f>IF(ISBLANK(INDEX('Policy Characteristics'!H:H,MATCH($C1660,'Policy Characteristics'!$C:$C,0))),"",INDEX('Policy Characteristics'!H:H,MATCH($C1660,'Policy Characteristics'!$C:$C,0)))</f>
        <v>0.01</v>
      </c>
      <c r="O1660" s="254" t="str">
        <f>IF(ISBLANK(INDEX('Policy Characteristics'!I:I,MATCH($C1660,'Policy Characteristics'!$C:$C,0))),"",INDEX('Policy Characteristics'!I:I,MATCH($C1660,'Policy Characteristics'!$C:$C,0)))</f>
        <v>% of fuel shifted</v>
      </c>
      <c r="P1660" s="254" t="str">
        <f>IF(ISBLANK(INDEX('Policy Characteristics'!J:J,MATCH($C1660,'Policy Characteristics'!$C:$C,0))),"",INDEX('Policy Characteristics'!J:J,MATCH($C1660,'Policy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60" s="254" t="str">
        <f>IF(ISBLANK(INDEX('Policy Characteristics'!K:K,MATCH($C1660,'Policy Characteristics'!$C:$C,0))),"",INDEX('Policy Characteristics'!K:K,MATCH($C1660,'Policy Characteristics'!$C:$C,0)))</f>
        <v>industry-ag-main.html#fuel-switching</v>
      </c>
      <c r="R1660" s="254" t="str">
        <f>IF(ISBLANK(INDEX('Policy Characteristics'!L:L,MATCH($C1660,'Policy Characteristics'!$C:$C,0))),"",INDEX('Policy Characteristics'!L:L,MATCH($C1660,'Policy Characteristics'!$C:$C,0)))</f>
        <v>industry-elec-and-hydrogen.html</v>
      </c>
    </row>
    <row r="1661" spans="1:18" s="2" customFormat="1" x14ac:dyDescent="0.25">
      <c r="A1661" s="254" t="str">
        <f>IF(ISBLANK(INDEX('Policy Characteristics'!A:A,MATCH($C1661,'Policy Characteristics'!$C:$C,0))),"",INDEX('Policy Characteristics'!A:A,MATCH($C1661,'Policy Characteristics'!$C:$C,0)))</f>
        <v>Industry</v>
      </c>
      <c r="B1661" s="262" t="str">
        <f>IF(ISBLANK(INDEX('Policy Characteristics'!B:B,MATCH($C1661,'Policy Characteristics'!$C:$C,0))),"",INDEX('Policy Characteristics'!B:B,MATCH($C1661,'Policy Characteristics'!$C:$C,0)))</f>
        <v>Alternative Fuel Shifting</v>
      </c>
      <c r="C1661" s="254" t="str">
        <f t="shared" si="78"/>
        <v>Fraction of Eligible Industrial Energy Use Shifted to Alternate Fuel</v>
      </c>
      <c r="D1661" s="6" t="s">
        <v>3036</v>
      </c>
      <c r="E1661" s="1" t="s">
        <v>3461</v>
      </c>
      <c r="F1661" t="s">
        <v>2998</v>
      </c>
      <c r="G1661" s="45" t="s">
        <v>3467</v>
      </c>
      <c r="H1661" s="47">
        <f t="shared" si="77"/>
        <v>1660</v>
      </c>
      <c r="I1661" s="324" t="s">
        <v>41</v>
      </c>
      <c r="J1661" s="255" t="str">
        <f>IF(ISBLANK(INDEX('Policy Characteristics'!D:D,MATCH($C1661,'Policy Characteristics'!$C:$C,0))),"",INDEX('Policy Characteristics'!D:D,MATCH($C1661,'Policy Characteristics'!$C:$C,0)))</f>
        <v>Alternate Fuel Shifting</v>
      </c>
      <c r="K1661" s="254" t="str">
        <f>IF(ISBLANK(INDEX('Policy Characteristics'!E:E,MATCH($C1661,'Policy Characteristics'!$C:$C,0))),"",INDEX('Policy Characteristics'!E:E,MATCH($C1661,'Policy Characteristics'!$C:$C,0)))</f>
        <v>indst shift to alt fuel</v>
      </c>
      <c r="L1661" s="261">
        <f>IF(ISBLANK(INDEX('Policy Characteristics'!F:F,MATCH($C1661,'Policy Characteristics'!$C:$C,0))),"",INDEX('Policy Characteristics'!F:F,MATCH($C1661,'Policy Characteristics'!$C:$C,0)))</f>
        <v>0</v>
      </c>
      <c r="M1661" s="261">
        <f>IF(ISBLANK(INDEX('Policy Characteristics'!G:G,MATCH($C1661,'Policy Characteristics'!$C:$C,0))),"",INDEX('Policy Characteristics'!G:G,MATCH($C1661,'Policy Characteristics'!$C:$C,0)))</f>
        <v>1</v>
      </c>
      <c r="N1661" s="261">
        <f>IF(ISBLANK(INDEX('Policy Characteristics'!H:H,MATCH($C1661,'Policy Characteristics'!$C:$C,0))),"",INDEX('Policy Characteristics'!H:H,MATCH($C1661,'Policy Characteristics'!$C:$C,0)))</f>
        <v>0.01</v>
      </c>
      <c r="O1661" s="254" t="str">
        <f>IF(ISBLANK(INDEX('Policy Characteristics'!I:I,MATCH($C1661,'Policy Characteristics'!$C:$C,0))),"",INDEX('Policy Characteristics'!I:I,MATCH($C1661,'Policy Characteristics'!$C:$C,0)))</f>
        <v>% of fuel shifted</v>
      </c>
      <c r="P1661" s="254" t="str">
        <f>IF(ISBLANK(INDEX('Policy Characteristics'!J:J,MATCH($C1661,'Policy Characteristics'!$C:$C,0))),"",INDEX('Policy Characteristics'!J:J,MATCH($C1661,'Policy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61" s="254" t="str">
        <f>IF(ISBLANK(INDEX('Policy Characteristics'!K:K,MATCH($C1661,'Policy Characteristics'!$C:$C,0))),"",INDEX('Policy Characteristics'!K:K,MATCH($C1661,'Policy Characteristics'!$C:$C,0)))</f>
        <v>industry-ag-main.html#fuel-switching</v>
      </c>
      <c r="R1661" s="254" t="str">
        <f>IF(ISBLANK(INDEX('Policy Characteristics'!L:L,MATCH($C1661,'Policy Characteristics'!$C:$C,0))),"",INDEX('Policy Characteristics'!L:L,MATCH($C1661,'Policy Characteristics'!$C:$C,0)))</f>
        <v>industry-elec-and-hydrogen.html</v>
      </c>
    </row>
    <row r="1662" spans="1:18" s="2" customFormat="1" x14ac:dyDescent="0.25">
      <c r="A1662" s="254" t="str">
        <f>IF(ISBLANK(INDEX('Policy Characteristics'!A:A,MATCH($C1662,'Policy Characteristics'!$C:$C,0))),"",INDEX('Policy Characteristics'!A:A,MATCH($C1662,'Policy Characteristics'!$C:$C,0)))</f>
        <v>Industry</v>
      </c>
      <c r="B1662" s="262" t="str">
        <f>IF(ISBLANK(INDEX('Policy Characteristics'!B:B,MATCH($C1662,'Policy Characteristics'!$C:$C,0))),"",INDEX('Policy Characteristics'!B:B,MATCH($C1662,'Policy Characteristics'!$C:$C,0)))</f>
        <v>Alternative Fuel Shifting</v>
      </c>
      <c r="C1662" s="254" t="str">
        <f t="shared" si="78"/>
        <v>Fraction of Eligible Industrial Energy Use Shifted to Alternate Fuel</v>
      </c>
      <c r="D1662" s="6" t="s">
        <v>3036</v>
      </c>
      <c r="E1662" s="1" t="s">
        <v>3462</v>
      </c>
      <c r="F1662" t="s">
        <v>2998</v>
      </c>
      <c r="G1662" s="45" t="s">
        <v>3468</v>
      </c>
      <c r="H1662" s="47">
        <f t="shared" si="77"/>
        <v>1661</v>
      </c>
      <c r="I1662" s="324" t="s">
        <v>40</v>
      </c>
      <c r="J1662" s="255" t="str">
        <f>IF(ISBLANK(INDEX('Policy Characteristics'!D:D,MATCH($C1662,'Policy Characteristics'!$C:$C,0))),"",INDEX('Policy Characteristics'!D:D,MATCH($C1662,'Policy Characteristics'!$C:$C,0)))</f>
        <v>Alternate Fuel Shifting</v>
      </c>
      <c r="K1662" s="254" t="str">
        <f>IF(ISBLANK(INDEX('Policy Characteristics'!E:E,MATCH($C1662,'Policy Characteristics'!$C:$C,0))),"",INDEX('Policy Characteristics'!E:E,MATCH($C1662,'Policy Characteristics'!$C:$C,0)))</f>
        <v>indst shift to alt fuel</v>
      </c>
      <c r="L1662" s="261">
        <f>IF(ISBLANK(INDEX('Policy Characteristics'!F:F,MATCH($C1662,'Policy Characteristics'!$C:$C,0))),"",INDEX('Policy Characteristics'!F:F,MATCH($C1662,'Policy Characteristics'!$C:$C,0)))</f>
        <v>0</v>
      </c>
      <c r="M1662" s="261">
        <f>IF(ISBLANK(INDEX('Policy Characteristics'!G:G,MATCH($C1662,'Policy Characteristics'!$C:$C,0))),"",INDEX('Policy Characteristics'!G:G,MATCH($C1662,'Policy Characteristics'!$C:$C,0)))</f>
        <v>1</v>
      </c>
      <c r="N1662" s="261">
        <f>IF(ISBLANK(INDEX('Policy Characteristics'!H:H,MATCH($C1662,'Policy Characteristics'!$C:$C,0))),"",INDEX('Policy Characteristics'!H:H,MATCH($C1662,'Policy Characteristics'!$C:$C,0)))</f>
        <v>0.01</v>
      </c>
      <c r="O1662" s="254" t="str">
        <f>IF(ISBLANK(INDEX('Policy Characteristics'!I:I,MATCH($C1662,'Policy Characteristics'!$C:$C,0))),"",INDEX('Policy Characteristics'!I:I,MATCH($C1662,'Policy Characteristics'!$C:$C,0)))</f>
        <v>% of fuel shifted</v>
      </c>
      <c r="P1662" s="254" t="str">
        <f>IF(ISBLANK(INDEX('Policy Characteristics'!J:J,MATCH($C1662,'Policy Characteristics'!$C:$C,0))),"",INDEX('Policy Characteristics'!J:J,MATCH($C1662,'Policy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62" s="254" t="str">
        <f>IF(ISBLANK(INDEX('Policy Characteristics'!K:K,MATCH($C1662,'Policy Characteristics'!$C:$C,0))),"",INDEX('Policy Characteristics'!K:K,MATCH($C1662,'Policy Characteristics'!$C:$C,0)))</f>
        <v>industry-ag-main.html#fuel-switching</v>
      </c>
      <c r="R1662" s="254" t="str">
        <f>IF(ISBLANK(INDEX('Policy Characteristics'!L:L,MATCH($C1662,'Policy Characteristics'!$C:$C,0))),"",INDEX('Policy Characteristics'!L:L,MATCH($C1662,'Policy Characteristics'!$C:$C,0)))</f>
        <v>industry-elec-and-hydrogen.html</v>
      </c>
    </row>
    <row r="1663" spans="1:18" s="2" customFormat="1" x14ac:dyDescent="0.25">
      <c r="A1663" s="254" t="str">
        <f>IF(ISBLANK(INDEX('Policy Characteristics'!A:A,MATCH($C1663,'Policy Characteristics'!$C:$C,0))),"",INDEX('Policy Characteristics'!A:A,MATCH($C1663,'Policy Characteristics'!$C:$C,0)))</f>
        <v>Industry</v>
      </c>
      <c r="B1663" s="262" t="str">
        <f>IF(ISBLANK(INDEX('Policy Characteristics'!B:B,MATCH($C1663,'Policy Characteristics'!$C:$C,0))),"",INDEX('Policy Characteristics'!B:B,MATCH($C1663,'Policy Characteristics'!$C:$C,0)))</f>
        <v>Alternative Fuel Shifting</v>
      </c>
      <c r="C1663" s="254" t="str">
        <f t="shared" si="78"/>
        <v>Fraction of Eligible Industrial Energy Use Shifted to Alternate Fuel</v>
      </c>
      <c r="D1663" s="6" t="s">
        <v>3036</v>
      </c>
      <c r="E1663" s="1" t="s">
        <v>3463</v>
      </c>
      <c r="F1663" t="s">
        <v>2998</v>
      </c>
      <c r="G1663" s="45" t="s">
        <v>3469</v>
      </c>
      <c r="H1663" s="47">
        <f t="shared" si="77"/>
        <v>1662</v>
      </c>
      <c r="I1663" s="324" t="s">
        <v>41</v>
      </c>
      <c r="J1663" s="255" t="str">
        <f>IF(ISBLANK(INDEX('Policy Characteristics'!D:D,MATCH($C1663,'Policy Characteristics'!$C:$C,0))),"",INDEX('Policy Characteristics'!D:D,MATCH($C1663,'Policy Characteristics'!$C:$C,0)))</f>
        <v>Alternate Fuel Shifting</v>
      </c>
      <c r="K1663" s="254" t="str">
        <f>IF(ISBLANK(INDEX('Policy Characteristics'!E:E,MATCH($C1663,'Policy Characteristics'!$C:$C,0))),"",INDEX('Policy Characteristics'!E:E,MATCH($C1663,'Policy Characteristics'!$C:$C,0)))</f>
        <v>indst shift to alt fuel</v>
      </c>
      <c r="L1663" s="261">
        <f>IF(ISBLANK(INDEX('Policy Characteristics'!F:F,MATCH($C1663,'Policy Characteristics'!$C:$C,0))),"",INDEX('Policy Characteristics'!F:F,MATCH($C1663,'Policy Characteristics'!$C:$C,0)))</f>
        <v>0</v>
      </c>
      <c r="M1663" s="261">
        <f>IF(ISBLANK(INDEX('Policy Characteristics'!G:G,MATCH($C1663,'Policy Characteristics'!$C:$C,0))),"",INDEX('Policy Characteristics'!G:G,MATCH($C1663,'Policy Characteristics'!$C:$C,0)))</f>
        <v>1</v>
      </c>
      <c r="N1663" s="261">
        <f>IF(ISBLANK(INDEX('Policy Characteristics'!H:H,MATCH($C1663,'Policy Characteristics'!$C:$C,0))),"",INDEX('Policy Characteristics'!H:H,MATCH($C1663,'Policy Characteristics'!$C:$C,0)))</f>
        <v>0.01</v>
      </c>
      <c r="O1663" s="254" t="str">
        <f>IF(ISBLANK(INDEX('Policy Characteristics'!I:I,MATCH($C1663,'Policy Characteristics'!$C:$C,0))),"",INDEX('Policy Characteristics'!I:I,MATCH($C1663,'Policy Characteristics'!$C:$C,0)))</f>
        <v>% of fuel shifted</v>
      </c>
      <c r="P1663" s="254" t="str">
        <f>IF(ISBLANK(INDEX('Policy Characteristics'!J:J,MATCH($C1663,'Policy Characteristics'!$C:$C,0))),"",INDEX('Policy Characteristics'!J:J,MATCH($C1663,'Policy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63" s="254" t="str">
        <f>IF(ISBLANK(INDEX('Policy Characteristics'!K:K,MATCH($C1663,'Policy Characteristics'!$C:$C,0))),"",INDEX('Policy Characteristics'!K:K,MATCH($C1663,'Policy Characteristics'!$C:$C,0)))</f>
        <v>industry-ag-main.html#fuel-switching</v>
      </c>
      <c r="R1663" s="254" t="str">
        <f>IF(ISBLANK(INDEX('Policy Characteristics'!L:L,MATCH($C1663,'Policy Characteristics'!$C:$C,0))),"",INDEX('Policy Characteristics'!L:L,MATCH($C1663,'Policy Characteristics'!$C:$C,0)))</f>
        <v>industry-elec-and-hydrogen.html</v>
      </c>
    </row>
    <row r="1664" spans="1:18" s="2" customFormat="1" x14ac:dyDescent="0.25">
      <c r="A1664" s="254" t="str">
        <f>IF(ISBLANK(INDEX('Policy Characteristics'!A:A,MATCH($C1664,'Policy Characteristics'!$C:$C,0))),"",INDEX('Policy Characteristics'!A:A,MATCH($C1664,'Policy Characteristics'!$C:$C,0)))</f>
        <v>Industry</v>
      </c>
      <c r="B1664" s="262" t="str">
        <f>IF(ISBLANK(INDEX('Policy Characteristics'!B:B,MATCH($C1664,'Policy Characteristics'!$C:$C,0))),"",INDEX('Policy Characteristics'!B:B,MATCH($C1664,'Policy Characteristics'!$C:$C,0)))</f>
        <v>Alternative Fuel Shifting</v>
      </c>
      <c r="C1664" s="254" t="str">
        <f t="shared" si="78"/>
        <v>Fraction of Eligible Industrial Energy Use Shifted to Alternate Fuel</v>
      </c>
      <c r="D1664" s="6" t="s">
        <v>3036</v>
      </c>
      <c r="E1664" s="1" t="s">
        <v>3464</v>
      </c>
      <c r="F1664" t="s">
        <v>2998</v>
      </c>
      <c r="G1664" s="45" t="s">
        <v>3470</v>
      </c>
      <c r="H1664" s="47">
        <f t="shared" si="77"/>
        <v>1663</v>
      </c>
      <c r="I1664" s="324" t="s">
        <v>41</v>
      </c>
      <c r="J1664" s="255" t="str">
        <f>IF(ISBLANK(INDEX('Policy Characteristics'!D:D,MATCH($C1664,'Policy Characteristics'!$C:$C,0))),"",INDEX('Policy Characteristics'!D:D,MATCH($C1664,'Policy Characteristics'!$C:$C,0)))</f>
        <v>Alternate Fuel Shifting</v>
      </c>
      <c r="K1664" s="254" t="str">
        <f>IF(ISBLANK(INDEX('Policy Characteristics'!E:E,MATCH($C1664,'Policy Characteristics'!$C:$C,0))),"",INDEX('Policy Characteristics'!E:E,MATCH($C1664,'Policy Characteristics'!$C:$C,0)))</f>
        <v>indst shift to alt fuel</v>
      </c>
      <c r="L1664" s="261">
        <f>IF(ISBLANK(INDEX('Policy Characteristics'!F:F,MATCH($C1664,'Policy Characteristics'!$C:$C,0))),"",INDEX('Policy Characteristics'!F:F,MATCH($C1664,'Policy Characteristics'!$C:$C,0)))</f>
        <v>0</v>
      </c>
      <c r="M1664" s="261">
        <f>IF(ISBLANK(INDEX('Policy Characteristics'!G:G,MATCH($C1664,'Policy Characteristics'!$C:$C,0))),"",INDEX('Policy Characteristics'!G:G,MATCH($C1664,'Policy Characteristics'!$C:$C,0)))</f>
        <v>1</v>
      </c>
      <c r="N1664" s="261">
        <f>IF(ISBLANK(INDEX('Policy Characteristics'!H:H,MATCH($C1664,'Policy Characteristics'!$C:$C,0))),"",INDEX('Policy Characteristics'!H:H,MATCH($C1664,'Policy Characteristics'!$C:$C,0)))</f>
        <v>0.01</v>
      </c>
      <c r="O1664" s="254" t="str">
        <f>IF(ISBLANK(INDEX('Policy Characteristics'!I:I,MATCH($C1664,'Policy Characteristics'!$C:$C,0))),"",INDEX('Policy Characteristics'!I:I,MATCH($C1664,'Policy Characteristics'!$C:$C,0)))</f>
        <v>% of fuel shifted</v>
      </c>
      <c r="P1664" s="254" t="str">
        <f>IF(ISBLANK(INDEX('Policy Characteristics'!J:J,MATCH($C1664,'Policy Characteristics'!$C:$C,0))),"",INDEX('Policy Characteristics'!J:J,MATCH($C1664,'Policy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64" s="254" t="str">
        <f>IF(ISBLANK(INDEX('Policy Characteristics'!K:K,MATCH($C1664,'Policy Characteristics'!$C:$C,0))),"",INDEX('Policy Characteristics'!K:K,MATCH($C1664,'Policy Characteristics'!$C:$C,0)))</f>
        <v>industry-ag-main.html#fuel-switching</v>
      </c>
      <c r="R1664" s="254" t="str">
        <f>IF(ISBLANK(INDEX('Policy Characteristics'!L:L,MATCH($C1664,'Policy Characteristics'!$C:$C,0))),"",INDEX('Policy Characteristics'!L:L,MATCH($C1664,'Policy Characteristics'!$C:$C,0)))</f>
        <v>industry-elec-and-hydrogen.html</v>
      </c>
    </row>
    <row r="1665" spans="1:18" s="2" customFormat="1" x14ac:dyDescent="0.25">
      <c r="A1665" s="254" t="str">
        <f>IF(ISBLANK(INDEX('Policy Characteristics'!A:A,MATCH($C1665,'Policy Characteristics'!$C:$C,0))),"",INDEX('Policy Characteristics'!A:A,MATCH($C1665,'Policy Characteristics'!$C:$C,0)))</f>
        <v>Industry</v>
      </c>
      <c r="B1665" s="262" t="str">
        <f>IF(ISBLANK(INDEX('Policy Characteristics'!B:B,MATCH($C1665,'Policy Characteristics'!$C:$C,0))),"",INDEX('Policy Characteristics'!B:B,MATCH($C1665,'Policy Characteristics'!$C:$C,0)))</f>
        <v>Alternative Fuel Shifting</v>
      </c>
      <c r="C1665" s="254" t="str">
        <f t="shared" si="78"/>
        <v>Fraction of Eligible Industrial Energy Use Shifted to Alternate Fuel</v>
      </c>
      <c r="D1665" s="6" t="s">
        <v>3036</v>
      </c>
      <c r="E1665" s="1" t="s">
        <v>3570</v>
      </c>
      <c r="F1665" t="s">
        <v>2998</v>
      </c>
      <c r="G1665" s="45" t="s">
        <v>3471</v>
      </c>
      <c r="H1665" s="47">
        <f t="shared" si="77"/>
        <v>1664</v>
      </c>
      <c r="I1665" s="324" t="s">
        <v>41</v>
      </c>
      <c r="J1665" s="255" t="str">
        <f>IF(ISBLANK(INDEX('Policy Characteristics'!D:D,MATCH($C1665,'Policy Characteristics'!$C:$C,0))),"",INDEX('Policy Characteristics'!D:D,MATCH($C1665,'Policy Characteristics'!$C:$C,0)))</f>
        <v>Alternate Fuel Shifting</v>
      </c>
      <c r="K1665" s="254" t="str">
        <f>IF(ISBLANK(INDEX('Policy Characteristics'!E:E,MATCH($C1665,'Policy Characteristics'!$C:$C,0))),"",INDEX('Policy Characteristics'!E:E,MATCH($C1665,'Policy Characteristics'!$C:$C,0)))</f>
        <v>indst shift to alt fuel</v>
      </c>
      <c r="L1665" s="261">
        <f>IF(ISBLANK(INDEX('Policy Characteristics'!F:F,MATCH($C1665,'Policy Characteristics'!$C:$C,0))),"",INDEX('Policy Characteristics'!F:F,MATCH($C1665,'Policy Characteristics'!$C:$C,0)))</f>
        <v>0</v>
      </c>
      <c r="M1665" s="261">
        <f>IF(ISBLANK(INDEX('Policy Characteristics'!G:G,MATCH($C1665,'Policy Characteristics'!$C:$C,0))),"",INDEX('Policy Characteristics'!G:G,MATCH($C1665,'Policy Characteristics'!$C:$C,0)))</f>
        <v>1</v>
      </c>
      <c r="N1665" s="261">
        <f>IF(ISBLANK(INDEX('Policy Characteristics'!H:H,MATCH($C1665,'Policy Characteristics'!$C:$C,0))),"",INDEX('Policy Characteristics'!H:H,MATCH($C1665,'Policy Characteristics'!$C:$C,0)))</f>
        <v>0.01</v>
      </c>
      <c r="O1665" s="254" t="str">
        <f>IF(ISBLANK(INDEX('Policy Characteristics'!I:I,MATCH($C1665,'Policy Characteristics'!$C:$C,0))),"",INDEX('Policy Characteristics'!I:I,MATCH($C1665,'Policy Characteristics'!$C:$C,0)))</f>
        <v>% of fuel shifted</v>
      </c>
      <c r="P1665" s="254" t="str">
        <f>IF(ISBLANK(INDEX('Policy Characteristics'!J:J,MATCH($C1665,'Policy Characteristics'!$C:$C,0))),"",INDEX('Policy Characteristics'!J:J,MATCH($C1665,'Policy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65" s="254" t="str">
        <f>IF(ISBLANK(INDEX('Policy Characteristics'!K:K,MATCH($C1665,'Policy Characteristics'!$C:$C,0))),"",INDEX('Policy Characteristics'!K:K,MATCH($C1665,'Policy Characteristics'!$C:$C,0)))</f>
        <v>industry-ag-main.html#fuel-switching</v>
      </c>
      <c r="R1665" s="254" t="str">
        <f>IF(ISBLANK(INDEX('Policy Characteristics'!L:L,MATCH($C1665,'Policy Characteristics'!$C:$C,0))),"",INDEX('Policy Characteristics'!L:L,MATCH($C1665,'Policy Characteristics'!$C:$C,0)))</f>
        <v>industry-elec-and-hydrogen.html</v>
      </c>
    </row>
    <row r="1666" spans="1:18" s="2" customFormat="1" x14ac:dyDescent="0.25">
      <c r="A1666" s="254" t="str">
        <f>IF(ISBLANK(INDEX('Policy Characteristics'!A:A,MATCH($C1666,'Policy Characteristics'!$C:$C,0))),"",INDEX('Policy Characteristics'!A:A,MATCH($C1666,'Policy Characteristics'!$C:$C,0)))</f>
        <v>Industry</v>
      </c>
      <c r="B1666" s="262" t="str">
        <f>IF(ISBLANK(INDEX('Policy Characteristics'!B:B,MATCH($C1666,'Policy Characteristics'!$C:$C,0))),"",INDEX('Policy Characteristics'!B:B,MATCH($C1666,'Policy Characteristics'!$C:$C,0)))</f>
        <v>Alternative Fuel Shifting</v>
      </c>
      <c r="C1666" s="254" t="str">
        <f t="shared" si="78"/>
        <v>Fraction of Eligible Industrial Energy Use Shifted to Alternate Fuel</v>
      </c>
      <c r="D1666" s="6" t="s">
        <v>3036</v>
      </c>
      <c r="E1666" s="1" t="s">
        <v>3915</v>
      </c>
      <c r="F1666" t="s">
        <v>2998</v>
      </c>
      <c r="G1666" s="45" t="s">
        <v>3891</v>
      </c>
      <c r="H1666" s="47">
        <f t="shared" si="77"/>
        <v>1665</v>
      </c>
      <c r="I1666" s="324" t="s">
        <v>41</v>
      </c>
      <c r="J1666" s="255" t="str">
        <f>IF(ISBLANK(INDEX('Policy Characteristics'!D:D,MATCH($C1666,'Policy Characteristics'!$C:$C,0))),"",INDEX('Policy Characteristics'!D:D,MATCH($C1666,'Policy Characteristics'!$C:$C,0)))</f>
        <v>Alternate Fuel Shifting</v>
      </c>
      <c r="K1666" s="254" t="str">
        <f>IF(ISBLANK(INDEX('Policy Characteristics'!E:E,MATCH($C1666,'Policy Characteristics'!$C:$C,0))),"",INDEX('Policy Characteristics'!E:E,MATCH($C1666,'Policy Characteristics'!$C:$C,0)))</f>
        <v>indst shift to alt fuel</v>
      </c>
      <c r="L1666" s="261">
        <f>IF(ISBLANK(INDEX('Policy Characteristics'!F:F,MATCH($C1666,'Policy Characteristics'!$C:$C,0))),"",INDEX('Policy Characteristics'!F:F,MATCH($C1666,'Policy Characteristics'!$C:$C,0)))</f>
        <v>0</v>
      </c>
      <c r="M1666" s="261">
        <f>IF(ISBLANK(INDEX('Policy Characteristics'!G:G,MATCH($C1666,'Policy Characteristics'!$C:$C,0))),"",INDEX('Policy Characteristics'!G:G,MATCH($C1666,'Policy Characteristics'!$C:$C,0)))</f>
        <v>1</v>
      </c>
      <c r="N1666" s="261">
        <f>IF(ISBLANK(INDEX('Policy Characteristics'!H:H,MATCH($C1666,'Policy Characteristics'!$C:$C,0))),"",INDEX('Policy Characteristics'!H:H,MATCH($C1666,'Policy Characteristics'!$C:$C,0)))</f>
        <v>0.01</v>
      </c>
      <c r="O1666" s="254" t="str">
        <f>IF(ISBLANK(INDEX('Policy Characteristics'!I:I,MATCH($C1666,'Policy Characteristics'!$C:$C,0))),"",INDEX('Policy Characteristics'!I:I,MATCH($C1666,'Policy Characteristics'!$C:$C,0)))</f>
        <v>% of fuel shifted</v>
      </c>
      <c r="P1666" s="254" t="str">
        <f>IF(ISBLANK(INDEX('Policy Characteristics'!J:J,MATCH($C1666,'Policy Characteristics'!$C:$C,0))),"",INDEX('Policy Characteristics'!J:J,MATCH($C1666,'Policy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66" s="254" t="str">
        <f>IF(ISBLANK(INDEX('Policy Characteristics'!K:K,MATCH($C1666,'Policy Characteristics'!$C:$C,0))),"",INDEX('Policy Characteristics'!K:K,MATCH($C1666,'Policy Characteristics'!$C:$C,0)))</f>
        <v>industry-ag-main.html#fuel-switching</v>
      </c>
      <c r="R1666" s="254" t="str">
        <f>IF(ISBLANK(INDEX('Policy Characteristics'!L:L,MATCH($C1666,'Policy Characteristics'!$C:$C,0))),"",INDEX('Policy Characteristics'!L:L,MATCH($C1666,'Policy Characteristics'!$C:$C,0)))</f>
        <v>industry-elec-and-hydrogen.html</v>
      </c>
    </row>
    <row r="1667" spans="1:18" s="2" customFormat="1" x14ac:dyDescent="0.25">
      <c r="A1667" s="254" t="str">
        <f>IF(ISBLANK(INDEX('Policy Characteristics'!A:A,MATCH($C1667,'Policy Characteristics'!$C:$C,0))),"",INDEX('Policy Characteristics'!A:A,MATCH($C1667,'Policy Characteristics'!$C:$C,0)))</f>
        <v>Industry</v>
      </c>
      <c r="B1667" s="262" t="str">
        <f>IF(ISBLANK(INDEX('Policy Characteristics'!B:B,MATCH($C1667,'Policy Characteristics'!$C:$C,0))),"",INDEX('Policy Characteristics'!B:B,MATCH($C1667,'Policy Characteristics'!$C:$C,0)))</f>
        <v>Alternative Fuel Shifting</v>
      </c>
      <c r="C1667" s="254" t="str">
        <f t="shared" si="78"/>
        <v>Fraction of Eligible Industrial Energy Use Shifted to Alternate Fuel</v>
      </c>
      <c r="D1667" s="6" t="s">
        <v>3036</v>
      </c>
      <c r="E1667" s="1" t="s">
        <v>3916</v>
      </c>
      <c r="F1667" t="s">
        <v>2998</v>
      </c>
      <c r="G1667" s="45" t="s">
        <v>3890</v>
      </c>
      <c r="H1667" s="47">
        <f t="shared" ref="H1667:H1730" si="79">H1666+1</f>
        <v>1666</v>
      </c>
      <c r="I1667" s="324" t="s">
        <v>41</v>
      </c>
      <c r="J1667" s="255" t="str">
        <f>IF(ISBLANK(INDEX('Policy Characteristics'!D:D,MATCH($C1667,'Policy Characteristics'!$C:$C,0))),"",INDEX('Policy Characteristics'!D:D,MATCH($C1667,'Policy Characteristics'!$C:$C,0)))</f>
        <v>Alternate Fuel Shifting</v>
      </c>
      <c r="K1667" s="254" t="str">
        <f>IF(ISBLANK(INDEX('Policy Characteristics'!E:E,MATCH($C1667,'Policy Characteristics'!$C:$C,0))),"",INDEX('Policy Characteristics'!E:E,MATCH($C1667,'Policy Characteristics'!$C:$C,0)))</f>
        <v>indst shift to alt fuel</v>
      </c>
      <c r="L1667" s="261">
        <f>IF(ISBLANK(INDEX('Policy Characteristics'!F:F,MATCH($C1667,'Policy Characteristics'!$C:$C,0))),"",INDEX('Policy Characteristics'!F:F,MATCH($C1667,'Policy Characteristics'!$C:$C,0)))</f>
        <v>0</v>
      </c>
      <c r="M1667" s="261">
        <f>IF(ISBLANK(INDEX('Policy Characteristics'!G:G,MATCH($C1667,'Policy Characteristics'!$C:$C,0))),"",INDEX('Policy Characteristics'!G:G,MATCH($C1667,'Policy Characteristics'!$C:$C,0)))</f>
        <v>1</v>
      </c>
      <c r="N1667" s="261">
        <f>IF(ISBLANK(INDEX('Policy Characteristics'!H:H,MATCH($C1667,'Policy Characteristics'!$C:$C,0))),"",INDEX('Policy Characteristics'!H:H,MATCH($C1667,'Policy Characteristics'!$C:$C,0)))</f>
        <v>0.01</v>
      </c>
      <c r="O1667" s="254" t="str">
        <f>IF(ISBLANK(INDEX('Policy Characteristics'!I:I,MATCH($C1667,'Policy Characteristics'!$C:$C,0))),"",INDEX('Policy Characteristics'!I:I,MATCH($C1667,'Policy Characteristics'!$C:$C,0)))</f>
        <v>% of fuel shifted</v>
      </c>
      <c r="P1667" s="254" t="str">
        <f>IF(ISBLANK(INDEX('Policy Characteristics'!J:J,MATCH($C1667,'Policy Characteristics'!$C:$C,0))),"",INDEX('Policy Characteristics'!J:J,MATCH($C1667,'Policy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67" s="254" t="str">
        <f>IF(ISBLANK(INDEX('Policy Characteristics'!K:K,MATCH($C1667,'Policy Characteristics'!$C:$C,0))),"",INDEX('Policy Characteristics'!K:K,MATCH($C1667,'Policy Characteristics'!$C:$C,0)))</f>
        <v>industry-ag-main.html#fuel-switching</v>
      </c>
      <c r="R1667" s="254" t="str">
        <f>IF(ISBLANK(INDEX('Policy Characteristics'!L:L,MATCH($C1667,'Policy Characteristics'!$C:$C,0))),"",INDEX('Policy Characteristics'!L:L,MATCH($C1667,'Policy Characteristics'!$C:$C,0)))</f>
        <v>industry-elec-and-hydrogen.html</v>
      </c>
    </row>
    <row r="1668" spans="1:18" s="2" customFormat="1" x14ac:dyDescent="0.25">
      <c r="A1668" s="254" t="str">
        <f>IF(ISBLANK(INDEX('Policy Characteristics'!A:A,MATCH($C1668,'Policy Characteristics'!$C:$C,0))),"",INDEX('Policy Characteristics'!A:A,MATCH($C1668,'Policy Characteristics'!$C:$C,0)))</f>
        <v>Industry</v>
      </c>
      <c r="B1668" s="262" t="str">
        <f>IF(ISBLANK(INDEX('Policy Characteristics'!B:B,MATCH($C1668,'Policy Characteristics'!$C:$C,0))),"",INDEX('Policy Characteristics'!B:B,MATCH($C1668,'Policy Characteristics'!$C:$C,0)))</f>
        <v>Alternative Fuel Shifting</v>
      </c>
      <c r="C1668" s="254" t="str">
        <f t="shared" si="78"/>
        <v>Fraction of Eligible Industrial Energy Use Shifted to Alternate Fuel</v>
      </c>
      <c r="D1668" s="6" t="s">
        <v>3036</v>
      </c>
      <c r="E1668" s="1" t="s">
        <v>3917</v>
      </c>
      <c r="F1668" t="s">
        <v>2998</v>
      </c>
      <c r="G1668" s="45" t="s">
        <v>3892</v>
      </c>
      <c r="H1668" s="47">
        <f t="shared" si="79"/>
        <v>1667</v>
      </c>
      <c r="I1668" s="324" t="s">
        <v>41</v>
      </c>
      <c r="J1668" s="255" t="str">
        <f>IF(ISBLANK(INDEX('Policy Characteristics'!D:D,MATCH($C1668,'Policy Characteristics'!$C:$C,0))),"",INDEX('Policy Characteristics'!D:D,MATCH($C1668,'Policy Characteristics'!$C:$C,0)))</f>
        <v>Alternate Fuel Shifting</v>
      </c>
      <c r="K1668" s="254" t="str">
        <f>IF(ISBLANK(INDEX('Policy Characteristics'!E:E,MATCH($C1668,'Policy Characteristics'!$C:$C,0))),"",INDEX('Policy Characteristics'!E:E,MATCH($C1668,'Policy Characteristics'!$C:$C,0)))</f>
        <v>indst shift to alt fuel</v>
      </c>
      <c r="L1668" s="261">
        <f>IF(ISBLANK(INDEX('Policy Characteristics'!F:F,MATCH($C1668,'Policy Characteristics'!$C:$C,0))),"",INDEX('Policy Characteristics'!F:F,MATCH($C1668,'Policy Characteristics'!$C:$C,0)))</f>
        <v>0</v>
      </c>
      <c r="M1668" s="261">
        <f>IF(ISBLANK(INDEX('Policy Characteristics'!G:G,MATCH($C1668,'Policy Characteristics'!$C:$C,0))),"",INDEX('Policy Characteristics'!G:G,MATCH($C1668,'Policy Characteristics'!$C:$C,0)))</f>
        <v>1</v>
      </c>
      <c r="N1668" s="261">
        <f>IF(ISBLANK(INDEX('Policy Characteristics'!H:H,MATCH($C1668,'Policy Characteristics'!$C:$C,0))),"",INDEX('Policy Characteristics'!H:H,MATCH($C1668,'Policy Characteristics'!$C:$C,0)))</f>
        <v>0.01</v>
      </c>
      <c r="O1668" s="254" t="str">
        <f>IF(ISBLANK(INDEX('Policy Characteristics'!I:I,MATCH($C1668,'Policy Characteristics'!$C:$C,0))),"",INDEX('Policy Characteristics'!I:I,MATCH($C1668,'Policy Characteristics'!$C:$C,0)))</f>
        <v>% of fuel shifted</v>
      </c>
      <c r="P1668" s="254" t="str">
        <f>IF(ISBLANK(INDEX('Policy Characteristics'!J:J,MATCH($C1668,'Policy Characteristics'!$C:$C,0))),"",INDEX('Policy Characteristics'!J:J,MATCH($C1668,'Policy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68" s="254" t="str">
        <f>IF(ISBLANK(INDEX('Policy Characteristics'!K:K,MATCH($C1668,'Policy Characteristics'!$C:$C,0))),"",INDEX('Policy Characteristics'!K:K,MATCH($C1668,'Policy Characteristics'!$C:$C,0)))</f>
        <v>industry-ag-main.html#fuel-switching</v>
      </c>
      <c r="R1668" s="254" t="str">
        <f>IF(ISBLANK(INDEX('Policy Characteristics'!L:L,MATCH($C1668,'Policy Characteristics'!$C:$C,0))),"",INDEX('Policy Characteristics'!L:L,MATCH($C1668,'Policy Characteristics'!$C:$C,0)))</f>
        <v>industry-elec-and-hydrogen.html</v>
      </c>
    </row>
    <row r="1669" spans="1:18" s="2" customFormat="1" x14ac:dyDescent="0.25">
      <c r="A1669" s="254" t="str">
        <f>IF(ISBLANK(INDEX('Policy Characteristics'!A:A,MATCH($C1669,'Policy Characteristics'!$C:$C,0))),"",INDEX('Policy Characteristics'!A:A,MATCH($C1669,'Policy Characteristics'!$C:$C,0)))</f>
        <v>Industry</v>
      </c>
      <c r="B1669" s="262" t="str">
        <f>IF(ISBLANK(INDEX('Policy Characteristics'!B:B,MATCH($C1669,'Policy Characteristics'!$C:$C,0))),"",INDEX('Policy Characteristics'!B:B,MATCH($C1669,'Policy Characteristics'!$C:$C,0)))</f>
        <v>Alternative Fuel Shifting</v>
      </c>
      <c r="C1669" s="254" t="str">
        <f t="shared" si="78"/>
        <v>Fraction of Eligible Industrial Energy Use Shifted to Alternate Fuel</v>
      </c>
      <c r="D1669" s="6" t="s">
        <v>3037</v>
      </c>
      <c r="E1669" s="1" t="s">
        <v>3459</v>
      </c>
      <c r="F1669" t="s">
        <v>2999</v>
      </c>
      <c r="G1669" s="45" t="s">
        <v>3465</v>
      </c>
      <c r="H1669" s="47">
        <f t="shared" si="79"/>
        <v>1668</v>
      </c>
      <c r="I1669" s="324" t="s">
        <v>41</v>
      </c>
      <c r="J1669" s="255" t="str">
        <f>IF(ISBLANK(INDEX('Policy Characteristics'!D:D,MATCH($C1669,'Policy Characteristics'!$C:$C,0))),"",INDEX('Policy Characteristics'!D:D,MATCH($C1669,'Policy Characteristics'!$C:$C,0)))</f>
        <v>Alternate Fuel Shifting</v>
      </c>
      <c r="K1669" s="254" t="str">
        <f>IF(ISBLANK(INDEX('Policy Characteristics'!E:E,MATCH($C1669,'Policy Characteristics'!$C:$C,0))),"",INDEX('Policy Characteristics'!E:E,MATCH($C1669,'Policy Characteristics'!$C:$C,0)))</f>
        <v>indst shift to alt fuel</v>
      </c>
      <c r="L1669" s="261">
        <f>IF(ISBLANK(INDEX('Policy Characteristics'!F:F,MATCH($C1669,'Policy Characteristics'!$C:$C,0))),"",INDEX('Policy Characteristics'!F:F,MATCH($C1669,'Policy Characteristics'!$C:$C,0)))</f>
        <v>0</v>
      </c>
      <c r="M1669" s="261">
        <f>IF(ISBLANK(INDEX('Policy Characteristics'!G:G,MATCH($C1669,'Policy Characteristics'!$C:$C,0))),"",INDEX('Policy Characteristics'!G:G,MATCH($C1669,'Policy Characteristics'!$C:$C,0)))</f>
        <v>1</v>
      </c>
      <c r="N1669" s="261">
        <f>IF(ISBLANK(INDEX('Policy Characteristics'!H:H,MATCH($C1669,'Policy Characteristics'!$C:$C,0))),"",INDEX('Policy Characteristics'!H:H,MATCH($C1669,'Policy Characteristics'!$C:$C,0)))</f>
        <v>0.01</v>
      </c>
      <c r="O1669" s="254" t="str">
        <f>IF(ISBLANK(INDEX('Policy Characteristics'!I:I,MATCH($C1669,'Policy Characteristics'!$C:$C,0))),"",INDEX('Policy Characteristics'!I:I,MATCH($C1669,'Policy Characteristics'!$C:$C,0)))</f>
        <v>% of fuel shifted</v>
      </c>
      <c r="P1669" s="254" t="str">
        <f>IF(ISBLANK(INDEX('Policy Characteristics'!J:J,MATCH($C1669,'Policy Characteristics'!$C:$C,0))),"",INDEX('Policy Characteristics'!J:J,MATCH($C1669,'Policy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69" s="254" t="str">
        <f>IF(ISBLANK(INDEX('Policy Characteristics'!K:K,MATCH($C1669,'Policy Characteristics'!$C:$C,0))),"",INDEX('Policy Characteristics'!K:K,MATCH($C1669,'Policy Characteristics'!$C:$C,0)))</f>
        <v>industry-ag-main.html#fuel-switching</v>
      </c>
      <c r="R1669" s="254" t="str">
        <f>IF(ISBLANK(INDEX('Policy Characteristics'!L:L,MATCH($C1669,'Policy Characteristics'!$C:$C,0))),"",INDEX('Policy Characteristics'!L:L,MATCH($C1669,'Policy Characteristics'!$C:$C,0)))</f>
        <v>industry-elec-and-hydrogen.html</v>
      </c>
    </row>
    <row r="1670" spans="1:18" s="2" customFormat="1" x14ac:dyDescent="0.25">
      <c r="A1670" s="254" t="str">
        <f>IF(ISBLANK(INDEX('Policy Characteristics'!A:A,MATCH($C1670,'Policy Characteristics'!$C:$C,0))),"",INDEX('Policy Characteristics'!A:A,MATCH($C1670,'Policy Characteristics'!$C:$C,0)))</f>
        <v>Industry</v>
      </c>
      <c r="B1670" s="262" t="str">
        <f>IF(ISBLANK(INDEX('Policy Characteristics'!B:B,MATCH($C1670,'Policy Characteristics'!$C:$C,0))),"",INDEX('Policy Characteristics'!B:B,MATCH($C1670,'Policy Characteristics'!$C:$C,0)))</f>
        <v>Alternative Fuel Shifting</v>
      </c>
      <c r="C1670" s="254" t="str">
        <f t="shared" si="78"/>
        <v>Fraction of Eligible Industrial Energy Use Shifted to Alternate Fuel</v>
      </c>
      <c r="D1670" s="6" t="s">
        <v>3037</v>
      </c>
      <c r="E1670" s="1" t="s">
        <v>3460</v>
      </c>
      <c r="F1670" t="s">
        <v>2999</v>
      </c>
      <c r="G1670" s="45" t="s">
        <v>3466</v>
      </c>
      <c r="H1670" s="47">
        <f t="shared" si="79"/>
        <v>1669</v>
      </c>
      <c r="I1670" s="324" t="s">
        <v>41</v>
      </c>
      <c r="J1670" s="255" t="str">
        <f>IF(ISBLANK(INDEX('Policy Characteristics'!D:D,MATCH($C1670,'Policy Characteristics'!$C:$C,0))),"",INDEX('Policy Characteristics'!D:D,MATCH($C1670,'Policy Characteristics'!$C:$C,0)))</f>
        <v>Alternate Fuel Shifting</v>
      </c>
      <c r="K1670" s="254" t="str">
        <f>IF(ISBLANK(INDEX('Policy Characteristics'!E:E,MATCH($C1670,'Policy Characteristics'!$C:$C,0))),"",INDEX('Policy Characteristics'!E:E,MATCH($C1670,'Policy Characteristics'!$C:$C,0)))</f>
        <v>indst shift to alt fuel</v>
      </c>
      <c r="L1670" s="261">
        <f>IF(ISBLANK(INDEX('Policy Characteristics'!F:F,MATCH($C1670,'Policy Characteristics'!$C:$C,0))),"",INDEX('Policy Characteristics'!F:F,MATCH($C1670,'Policy Characteristics'!$C:$C,0)))</f>
        <v>0</v>
      </c>
      <c r="M1670" s="261">
        <f>IF(ISBLANK(INDEX('Policy Characteristics'!G:G,MATCH($C1670,'Policy Characteristics'!$C:$C,0))),"",INDEX('Policy Characteristics'!G:G,MATCH($C1670,'Policy Characteristics'!$C:$C,0)))</f>
        <v>1</v>
      </c>
      <c r="N1670" s="261">
        <f>IF(ISBLANK(INDEX('Policy Characteristics'!H:H,MATCH($C1670,'Policy Characteristics'!$C:$C,0))),"",INDEX('Policy Characteristics'!H:H,MATCH($C1670,'Policy Characteristics'!$C:$C,0)))</f>
        <v>0.01</v>
      </c>
      <c r="O1670" s="254" t="str">
        <f>IF(ISBLANK(INDEX('Policy Characteristics'!I:I,MATCH($C1670,'Policy Characteristics'!$C:$C,0))),"",INDEX('Policy Characteristics'!I:I,MATCH($C1670,'Policy Characteristics'!$C:$C,0)))</f>
        <v>% of fuel shifted</v>
      </c>
      <c r="P1670" s="254" t="str">
        <f>IF(ISBLANK(INDEX('Policy Characteristics'!J:J,MATCH($C1670,'Policy Characteristics'!$C:$C,0))),"",INDEX('Policy Characteristics'!J:J,MATCH($C1670,'Policy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70" s="254" t="str">
        <f>IF(ISBLANK(INDEX('Policy Characteristics'!K:K,MATCH($C1670,'Policy Characteristics'!$C:$C,0))),"",INDEX('Policy Characteristics'!K:K,MATCH($C1670,'Policy Characteristics'!$C:$C,0)))</f>
        <v>industry-ag-main.html#fuel-switching</v>
      </c>
      <c r="R1670" s="254" t="str">
        <f>IF(ISBLANK(INDEX('Policy Characteristics'!L:L,MATCH($C1670,'Policy Characteristics'!$C:$C,0))),"",INDEX('Policy Characteristics'!L:L,MATCH($C1670,'Policy Characteristics'!$C:$C,0)))</f>
        <v>industry-elec-and-hydrogen.html</v>
      </c>
    </row>
    <row r="1671" spans="1:18" s="2" customFormat="1" x14ac:dyDescent="0.25">
      <c r="A1671" s="254" t="str">
        <f>IF(ISBLANK(INDEX('Policy Characteristics'!A:A,MATCH($C1671,'Policy Characteristics'!$C:$C,0))),"",INDEX('Policy Characteristics'!A:A,MATCH($C1671,'Policy Characteristics'!$C:$C,0)))</f>
        <v>Industry</v>
      </c>
      <c r="B1671" s="262" t="str">
        <f>IF(ISBLANK(INDEX('Policy Characteristics'!B:B,MATCH($C1671,'Policy Characteristics'!$C:$C,0))),"",INDEX('Policy Characteristics'!B:B,MATCH($C1671,'Policy Characteristics'!$C:$C,0)))</f>
        <v>Alternative Fuel Shifting</v>
      </c>
      <c r="C1671" s="254" t="str">
        <f t="shared" si="78"/>
        <v>Fraction of Eligible Industrial Energy Use Shifted to Alternate Fuel</v>
      </c>
      <c r="D1671" s="6" t="s">
        <v>3037</v>
      </c>
      <c r="E1671" s="1" t="s">
        <v>3461</v>
      </c>
      <c r="F1671" t="s">
        <v>2999</v>
      </c>
      <c r="G1671" s="45" t="s">
        <v>3467</v>
      </c>
      <c r="H1671" s="47">
        <f t="shared" si="79"/>
        <v>1670</v>
      </c>
      <c r="I1671" s="324" t="s">
        <v>41</v>
      </c>
      <c r="J1671" s="255" t="str">
        <f>IF(ISBLANK(INDEX('Policy Characteristics'!D:D,MATCH($C1671,'Policy Characteristics'!$C:$C,0))),"",INDEX('Policy Characteristics'!D:D,MATCH($C1671,'Policy Characteristics'!$C:$C,0)))</f>
        <v>Alternate Fuel Shifting</v>
      </c>
      <c r="K1671" s="254" t="str">
        <f>IF(ISBLANK(INDEX('Policy Characteristics'!E:E,MATCH($C1671,'Policy Characteristics'!$C:$C,0))),"",INDEX('Policy Characteristics'!E:E,MATCH($C1671,'Policy Characteristics'!$C:$C,0)))</f>
        <v>indst shift to alt fuel</v>
      </c>
      <c r="L1671" s="261">
        <f>IF(ISBLANK(INDEX('Policy Characteristics'!F:F,MATCH($C1671,'Policy Characteristics'!$C:$C,0))),"",INDEX('Policy Characteristics'!F:F,MATCH($C1671,'Policy Characteristics'!$C:$C,0)))</f>
        <v>0</v>
      </c>
      <c r="M1671" s="261">
        <f>IF(ISBLANK(INDEX('Policy Characteristics'!G:G,MATCH($C1671,'Policy Characteristics'!$C:$C,0))),"",INDEX('Policy Characteristics'!G:G,MATCH($C1671,'Policy Characteristics'!$C:$C,0)))</f>
        <v>1</v>
      </c>
      <c r="N1671" s="261">
        <f>IF(ISBLANK(INDEX('Policy Characteristics'!H:H,MATCH($C1671,'Policy Characteristics'!$C:$C,0))),"",INDEX('Policy Characteristics'!H:H,MATCH($C1671,'Policy Characteristics'!$C:$C,0)))</f>
        <v>0.01</v>
      </c>
      <c r="O1671" s="254" t="str">
        <f>IF(ISBLANK(INDEX('Policy Characteristics'!I:I,MATCH($C1671,'Policy Characteristics'!$C:$C,0))),"",INDEX('Policy Characteristics'!I:I,MATCH($C1671,'Policy Characteristics'!$C:$C,0)))</f>
        <v>% of fuel shifted</v>
      </c>
      <c r="P1671" s="254" t="str">
        <f>IF(ISBLANK(INDEX('Policy Characteristics'!J:J,MATCH($C1671,'Policy Characteristics'!$C:$C,0))),"",INDEX('Policy Characteristics'!J:J,MATCH($C1671,'Policy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71" s="254" t="str">
        <f>IF(ISBLANK(INDEX('Policy Characteristics'!K:K,MATCH($C1671,'Policy Characteristics'!$C:$C,0))),"",INDEX('Policy Characteristics'!K:K,MATCH($C1671,'Policy Characteristics'!$C:$C,0)))</f>
        <v>industry-ag-main.html#fuel-switching</v>
      </c>
      <c r="R1671" s="254" t="str">
        <f>IF(ISBLANK(INDEX('Policy Characteristics'!L:L,MATCH($C1671,'Policy Characteristics'!$C:$C,0))),"",INDEX('Policy Characteristics'!L:L,MATCH($C1671,'Policy Characteristics'!$C:$C,0)))</f>
        <v>industry-elec-and-hydrogen.html</v>
      </c>
    </row>
    <row r="1672" spans="1:18" s="2" customFormat="1" x14ac:dyDescent="0.25">
      <c r="A1672" s="254" t="str">
        <f>IF(ISBLANK(INDEX('Policy Characteristics'!A:A,MATCH($C1672,'Policy Characteristics'!$C:$C,0))),"",INDEX('Policy Characteristics'!A:A,MATCH($C1672,'Policy Characteristics'!$C:$C,0)))</f>
        <v>Industry</v>
      </c>
      <c r="B1672" s="262" t="str">
        <f>IF(ISBLANK(INDEX('Policy Characteristics'!B:B,MATCH($C1672,'Policy Characteristics'!$C:$C,0))),"",INDEX('Policy Characteristics'!B:B,MATCH($C1672,'Policy Characteristics'!$C:$C,0)))</f>
        <v>Alternative Fuel Shifting</v>
      </c>
      <c r="C1672" s="254" t="str">
        <f t="shared" si="78"/>
        <v>Fraction of Eligible Industrial Energy Use Shifted to Alternate Fuel</v>
      </c>
      <c r="D1672" s="6" t="s">
        <v>3037</v>
      </c>
      <c r="E1672" s="1" t="s">
        <v>3462</v>
      </c>
      <c r="F1672" t="s">
        <v>2999</v>
      </c>
      <c r="G1672" s="45" t="s">
        <v>3468</v>
      </c>
      <c r="H1672" s="47">
        <f t="shared" si="79"/>
        <v>1671</v>
      </c>
      <c r="I1672" s="324" t="s">
        <v>40</v>
      </c>
      <c r="J1672" s="255" t="str">
        <f>IF(ISBLANK(INDEX('Policy Characteristics'!D:D,MATCH($C1672,'Policy Characteristics'!$C:$C,0))),"",INDEX('Policy Characteristics'!D:D,MATCH($C1672,'Policy Characteristics'!$C:$C,0)))</f>
        <v>Alternate Fuel Shifting</v>
      </c>
      <c r="K1672" s="254" t="str">
        <f>IF(ISBLANK(INDEX('Policy Characteristics'!E:E,MATCH($C1672,'Policy Characteristics'!$C:$C,0))),"",INDEX('Policy Characteristics'!E:E,MATCH($C1672,'Policy Characteristics'!$C:$C,0)))</f>
        <v>indst shift to alt fuel</v>
      </c>
      <c r="L1672" s="261">
        <f>IF(ISBLANK(INDEX('Policy Characteristics'!F:F,MATCH($C1672,'Policy Characteristics'!$C:$C,0))),"",INDEX('Policy Characteristics'!F:F,MATCH($C1672,'Policy Characteristics'!$C:$C,0)))</f>
        <v>0</v>
      </c>
      <c r="M1672" s="261">
        <f>IF(ISBLANK(INDEX('Policy Characteristics'!G:G,MATCH($C1672,'Policy Characteristics'!$C:$C,0))),"",INDEX('Policy Characteristics'!G:G,MATCH($C1672,'Policy Characteristics'!$C:$C,0)))</f>
        <v>1</v>
      </c>
      <c r="N1672" s="261">
        <f>IF(ISBLANK(INDEX('Policy Characteristics'!H:H,MATCH($C1672,'Policy Characteristics'!$C:$C,0))),"",INDEX('Policy Characteristics'!H:H,MATCH($C1672,'Policy Characteristics'!$C:$C,0)))</f>
        <v>0.01</v>
      </c>
      <c r="O1672" s="254" t="str">
        <f>IF(ISBLANK(INDEX('Policy Characteristics'!I:I,MATCH($C1672,'Policy Characteristics'!$C:$C,0))),"",INDEX('Policy Characteristics'!I:I,MATCH($C1672,'Policy Characteristics'!$C:$C,0)))</f>
        <v>% of fuel shifted</v>
      </c>
      <c r="P1672" s="254" t="str">
        <f>IF(ISBLANK(INDEX('Policy Characteristics'!J:J,MATCH($C1672,'Policy Characteristics'!$C:$C,0))),"",INDEX('Policy Characteristics'!J:J,MATCH($C1672,'Policy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72" s="254" t="str">
        <f>IF(ISBLANK(INDEX('Policy Characteristics'!K:K,MATCH($C1672,'Policy Characteristics'!$C:$C,0))),"",INDEX('Policy Characteristics'!K:K,MATCH($C1672,'Policy Characteristics'!$C:$C,0)))</f>
        <v>industry-ag-main.html#fuel-switching</v>
      </c>
      <c r="R1672" s="254" t="str">
        <f>IF(ISBLANK(INDEX('Policy Characteristics'!L:L,MATCH($C1672,'Policy Characteristics'!$C:$C,0))),"",INDEX('Policy Characteristics'!L:L,MATCH($C1672,'Policy Characteristics'!$C:$C,0)))</f>
        <v>industry-elec-and-hydrogen.html</v>
      </c>
    </row>
    <row r="1673" spans="1:18" s="2" customFormat="1" x14ac:dyDescent="0.25">
      <c r="A1673" s="254" t="str">
        <f>IF(ISBLANK(INDEX('Policy Characteristics'!A:A,MATCH($C1673,'Policy Characteristics'!$C:$C,0))),"",INDEX('Policy Characteristics'!A:A,MATCH($C1673,'Policy Characteristics'!$C:$C,0)))</f>
        <v>Industry</v>
      </c>
      <c r="B1673" s="262" t="str">
        <f>IF(ISBLANK(INDEX('Policy Characteristics'!B:B,MATCH($C1673,'Policy Characteristics'!$C:$C,0))),"",INDEX('Policy Characteristics'!B:B,MATCH($C1673,'Policy Characteristics'!$C:$C,0)))</f>
        <v>Alternative Fuel Shifting</v>
      </c>
      <c r="C1673" s="254" t="str">
        <f t="shared" si="78"/>
        <v>Fraction of Eligible Industrial Energy Use Shifted to Alternate Fuel</v>
      </c>
      <c r="D1673" s="6" t="s">
        <v>3037</v>
      </c>
      <c r="E1673" s="1" t="s">
        <v>3463</v>
      </c>
      <c r="F1673" t="s">
        <v>2999</v>
      </c>
      <c r="G1673" s="45" t="s">
        <v>3469</v>
      </c>
      <c r="H1673" s="47">
        <f t="shared" si="79"/>
        <v>1672</v>
      </c>
      <c r="I1673" s="324" t="s">
        <v>41</v>
      </c>
      <c r="J1673" s="255" t="str">
        <f>IF(ISBLANK(INDEX('Policy Characteristics'!D:D,MATCH($C1673,'Policy Characteristics'!$C:$C,0))),"",INDEX('Policy Characteristics'!D:D,MATCH($C1673,'Policy Characteristics'!$C:$C,0)))</f>
        <v>Alternate Fuel Shifting</v>
      </c>
      <c r="K1673" s="254" t="str">
        <f>IF(ISBLANK(INDEX('Policy Characteristics'!E:E,MATCH($C1673,'Policy Characteristics'!$C:$C,0))),"",INDEX('Policy Characteristics'!E:E,MATCH($C1673,'Policy Characteristics'!$C:$C,0)))</f>
        <v>indst shift to alt fuel</v>
      </c>
      <c r="L1673" s="261">
        <f>IF(ISBLANK(INDEX('Policy Characteristics'!F:F,MATCH($C1673,'Policy Characteristics'!$C:$C,0))),"",INDEX('Policy Characteristics'!F:F,MATCH($C1673,'Policy Characteristics'!$C:$C,0)))</f>
        <v>0</v>
      </c>
      <c r="M1673" s="261">
        <f>IF(ISBLANK(INDEX('Policy Characteristics'!G:G,MATCH($C1673,'Policy Characteristics'!$C:$C,0))),"",INDEX('Policy Characteristics'!G:G,MATCH($C1673,'Policy Characteristics'!$C:$C,0)))</f>
        <v>1</v>
      </c>
      <c r="N1673" s="261">
        <f>IF(ISBLANK(INDEX('Policy Characteristics'!H:H,MATCH($C1673,'Policy Characteristics'!$C:$C,0))),"",INDEX('Policy Characteristics'!H:H,MATCH($C1673,'Policy Characteristics'!$C:$C,0)))</f>
        <v>0.01</v>
      </c>
      <c r="O1673" s="254" t="str">
        <f>IF(ISBLANK(INDEX('Policy Characteristics'!I:I,MATCH($C1673,'Policy Characteristics'!$C:$C,0))),"",INDEX('Policy Characteristics'!I:I,MATCH($C1673,'Policy Characteristics'!$C:$C,0)))</f>
        <v>% of fuel shifted</v>
      </c>
      <c r="P1673" s="254" t="str">
        <f>IF(ISBLANK(INDEX('Policy Characteristics'!J:J,MATCH($C1673,'Policy Characteristics'!$C:$C,0))),"",INDEX('Policy Characteristics'!J:J,MATCH($C1673,'Policy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73" s="254" t="str">
        <f>IF(ISBLANK(INDEX('Policy Characteristics'!K:K,MATCH($C1673,'Policy Characteristics'!$C:$C,0))),"",INDEX('Policy Characteristics'!K:K,MATCH($C1673,'Policy Characteristics'!$C:$C,0)))</f>
        <v>industry-ag-main.html#fuel-switching</v>
      </c>
      <c r="R1673" s="254" t="str">
        <f>IF(ISBLANK(INDEX('Policy Characteristics'!L:L,MATCH($C1673,'Policy Characteristics'!$C:$C,0))),"",INDEX('Policy Characteristics'!L:L,MATCH($C1673,'Policy Characteristics'!$C:$C,0)))</f>
        <v>industry-elec-and-hydrogen.html</v>
      </c>
    </row>
    <row r="1674" spans="1:18" s="2" customFormat="1" x14ac:dyDescent="0.25">
      <c r="A1674" s="254" t="str">
        <f>IF(ISBLANK(INDEX('Policy Characteristics'!A:A,MATCH($C1674,'Policy Characteristics'!$C:$C,0))),"",INDEX('Policy Characteristics'!A:A,MATCH($C1674,'Policy Characteristics'!$C:$C,0)))</f>
        <v>Industry</v>
      </c>
      <c r="B1674" s="262" t="str">
        <f>IF(ISBLANK(INDEX('Policy Characteristics'!B:B,MATCH($C1674,'Policy Characteristics'!$C:$C,0))),"",INDEX('Policy Characteristics'!B:B,MATCH($C1674,'Policy Characteristics'!$C:$C,0)))</f>
        <v>Alternative Fuel Shifting</v>
      </c>
      <c r="C1674" s="254" t="str">
        <f t="shared" si="78"/>
        <v>Fraction of Eligible Industrial Energy Use Shifted to Alternate Fuel</v>
      </c>
      <c r="D1674" s="6" t="s">
        <v>3037</v>
      </c>
      <c r="E1674" s="1" t="s">
        <v>3464</v>
      </c>
      <c r="F1674" t="s">
        <v>2999</v>
      </c>
      <c r="G1674" s="45" t="s">
        <v>3470</v>
      </c>
      <c r="H1674" s="47">
        <f t="shared" si="79"/>
        <v>1673</v>
      </c>
      <c r="I1674" s="324" t="s">
        <v>41</v>
      </c>
      <c r="J1674" s="255" t="str">
        <f>IF(ISBLANK(INDEX('Policy Characteristics'!D:D,MATCH($C1674,'Policy Characteristics'!$C:$C,0))),"",INDEX('Policy Characteristics'!D:D,MATCH($C1674,'Policy Characteristics'!$C:$C,0)))</f>
        <v>Alternate Fuel Shifting</v>
      </c>
      <c r="K1674" s="254" t="str">
        <f>IF(ISBLANK(INDEX('Policy Characteristics'!E:E,MATCH($C1674,'Policy Characteristics'!$C:$C,0))),"",INDEX('Policy Characteristics'!E:E,MATCH($C1674,'Policy Characteristics'!$C:$C,0)))</f>
        <v>indst shift to alt fuel</v>
      </c>
      <c r="L1674" s="261">
        <f>IF(ISBLANK(INDEX('Policy Characteristics'!F:F,MATCH($C1674,'Policy Characteristics'!$C:$C,0))),"",INDEX('Policy Characteristics'!F:F,MATCH($C1674,'Policy Characteristics'!$C:$C,0)))</f>
        <v>0</v>
      </c>
      <c r="M1674" s="261">
        <f>IF(ISBLANK(INDEX('Policy Characteristics'!G:G,MATCH($C1674,'Policy Characteristics'!$C:$C,0))),"",INDEX('Policy Characteristics'!G:G,MATCH($C1674,'Policy Characteristics'!$C:$C,0)))</f>
        <v>1</v>
      </c>
      <c r="N1674" s="261">
        <f>IF(ISBLANK(INDEX('Policy Characteristics'!H:H,MATCH($C1674,'Policy Characteristics'!$C:$C,0))),"",INDEX('Policy Characteristics'!H:H,MATCH($C1674,'Policy Characteristics'!$C:$C,0)))</f>
        <v>0.01</v>
      </c>
      <c r="O1674" s="254" t="str">
        <f>IF(ISBLANK(INDEX('Policy Characteristics'!I:I,MATCH($C1674,'Policy Characteristics'!$C:$C,0))),"",INDEX('Policy Characteristics'!I:I,MATCH($C1674,'Policy Characteristics'!$C:$C,0)))</f>
        <v>% of fuel shifted</v>
      </c>
      <c r="P1674" s="254" t="str">
        <f>IF(ISBLANK(INDEX('Policy Characteristics'!J:J,MATCH($C1674,'Policy Characteristics'!$C:$C,0))),"",INDEX('Policy Characteristics'!J:J,MATCH($C1674,'Policy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74" s="254" t="str">
        <f>IF(ISBLANK(INDEX('Policy Characteristics'!K:K,MATCH($C1674,'Policy Characteristics'!$C:$C,0))),"",INDEX('Policy Characteristics'!K:K,MATCH($C1674,'Policy Characteristics'!$C:$C,0)))</f>
        <v>industry-ag-main.html#fuel-switching</v>
      </c>
      <c r="R1674" s="254" t="str">
        <f>IF(ISBLANK(INDEX('Policy Characteristics'!L:L,MATCH($C1674,'Policy Characteristics'!$C:$C,0))),"",INDEX('Policy Characteristics'!L:L,MATCH($C1674,'Policy Characteristics'!$C:$C,0)))</f>
        <v>industry-elec-and-hydrogen.html</v>
      </c>
    </row>
    <row r="1675" spans="1:18" s="2" customFormat="1" x14ac:dyDescent="0.25">
      <c r="A1675" s="254" t="str">
        <f>IF(ISBLANK(INDEX('Policy Characteristics'!A:A,MATCH($C1675,'Policy Characteristics'!$C:$C,0))),"",INDEX('Policy Characteristics'!A:A,MATCH($C1675,'Policy Characteristics'!$C:$C,0)))</f>
        <v>Industry</v>
      </c>
      <c r="B1675" s="262" t="str">
        <f>IF(ISBLANK(INDEX('Policy Characteristics'!B:B,MATCH($C1675,'Policy Characteristics'!$C:$C,0))),"",INDEX('Policy Characteristics'!B:B,MATCH($C1675,'Policy Characteristics'!$C:$C,0)))</f>
        <v>Alternative Fuel Shifting</v>
      </c>
      <c r="C1675" s="254" t="str">
        <f t="shared" si="78"/>
        <v>Fraction of Eligible Industrial Energy Use Shifted to Alternate Fuel</v>
      </c>
      <c r="D1675" s="6" t="s">
        <v>3037</v>
      </c>
      <c r="E1675" s="1" t="s">
        <v>3570</v>
      </c>
      <c r="F1675" t="s">
        <v>2999</v>
      </c>
      <c r="G1675" s="45" t="s">
        <v>3471</v>
      </c>
      <c r="H1675" s="47">
        <f t="shared" si="79"/>
        <v>1674</v>
      </c>
      <c r="I1675" s="324" t="s">
        <v>41</v>
      </c>
      <c r="J1675" s="255" t="str">
        <f>IF(ISBLANK(INDEX('Policy Characteristics'!D:D,MATCH($C1675,'Policy Characteristics'!$C:$C,0))),"",INDEX('Policy Characteristics'!D:D,MATCH($C1675,'Policy Characteristics'!$C:$C,0)))</f>
        <v>Alternate Fuel Shifting</v>
      </c>
      <c r="K1675" s="254" t="str">
        <f>IF(ISBLANK(INDEX('Policy Characteristics'!E:E,MATCH($C1675,'Policy Characteristics'!$C:$C,0))),"",INDEX('Policy Characteristics'!E:E,MATCH($C1675,'Policy Characteristics'!$C:$C,0)))</f>
        <v>indst shift to alt fuel</v>
      </c>
      <c r="L1675" s="261">
        <f>IF(ISBLANK(INDEX('Policy Characteristics'!F:F,MATCH($C1675,'Policy Characteristics'!$C:$C,0))),"",INDEX('Policy Characteristics'!F:F,MATCH($C1675,'Policy Characteristics'!$C:$C,0)))</f>
        <v>0</v>
      </c>
      <c r="M1675" s="261">
        <f>IF(ISBLANK(INDEX('Policy Characteristics'!G:G,MATCH($C1675,'Policy Characteristics'!$C:$C,0))),"",INDEX('Policy Characteristics'!G:G,MATCH($C1675,'Policy Characteristics'!$C:$C,0)))</f>
        <v>1</v>
      </c>
      <c r="N1675" s="261">
        <f>IF(ISBLANK(INDEX('Policy Characteristics'!H:H,MATCH($C1675,'Policy Characteristics'!$C:$C,0))),"",INDEX('Policy Characteristics'!H:H,MATCH($C1675,'Policy Characteristics'!$C:$C,0)))</f>
        <v>0.01</v>
      </c>
      <c r="O1675" s="254" t="str">
        <f>IF(ISBLANK(INDEX('Policy Characteristics'!I:I,MATCH($C1675,'Policy Characteristics'!$C:$C,0))),"",INDEX('Policy Characteristics'!I:I,MATCH($C1675,'Policy Characteristics'!$C:$C,0)))</f>
        <v>% of fuel shifted</v>
      </c>
      <c r="P1675" s="254" t="str">
        <f>IF(ISBLANK(INDEX('Policy Characteristics'!J:J,MATCH($C1675,'Policy Characteristics'!$C:$C,0))),"",INDEX('Policy Characteristics'!J:J,MATCH($C1675,'Policy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75" s="254" t="str">
        <f>IF(ISBLANK(INDEX('Policy Characteristics'!K:K,MATCH($C1675,'Policy Characteristics'!$C:$C,0))),"",INDEX('Policy Characteristics'!K:K,MATCH($C1675,'Policy Characteristics'!$C:$C,0)))</f>
        <v>industry-ag-main.html#fuel-switching</v>
      </c>
      <c r="R1675" s="254" t="str">
        <f>IF(ISBLANK(INDEX('Policy Characteristics'!L:L,MATCH($C1675,'Policy Characteristics'!$C:$C,0))),"",INDEX('Policy Characteristics'!L:L,MATCH($C1675,'Policy Characteristics'!$C:$C,0)))</f>
        <v>industry-elec-and-hydrogen.html</v>
      </c>
    </row>
    <row r="1676" spans="1:18" s="2" customFormat="1" x14ac:dyDescent="0.25">
      <c r="A1676" s="254" t="str">
        <f>IF(ISBLANK(INDEX('Policy Characteristics'!A:A,MATCH($C1676,'Policy Characteristics'!$C:$C,0))),"",INDEX('Policy Characteristics'!A:A,MATCH($C1676,'Policy Characteristics'!$C:$C,0)))</f>
        <v>Industry</v>
      </c>
      <c r="B1676" s="262" t="str">
        <f>IF(ISBLANK(INDEX('Policy Characteristics'!B:B,MATCH($C1676,'Policy Characteristics'!$C:$C,0))),"",INDEX('Policy Characteristics'!B:B,MATCH($C1676,'Policy Characteristics'!$C:$C,0)))</f>
        <v>Alternative Fuel Shifting</v>
      </c>
      <c r="C1676" s="254" t="str">
        <f t="shared" si="78"/>
        <v>Fraction of Eligible Industrial Energy Use Shifted to Alternate Fuel</v>
      </c>
      <c r="D1676" s="6" t="s">
        <v>3037</v>
      </c>
      <c r="E1676" s="1" t="s">
        <v>3915</v>
      </c>
      <c r="F1676" t="s">
        <v>2999</v>
      </c>
      <c r="G1676" s="45" t="s">
        <v>3891</v>
      </c>
      <c r="H1676" s="47">
        <f t="shared" si="79"/>
        <v>1675</v>
      </c>
      <c r="I1676" s="324" t="s">
        <v>41</v>
      </c>
      <c r="J1676" s="255" t="str">
        <f>IF(ISBLANK(INDEX('Policy Characteristics'!D:D,MATCH($C1676,'Policy Characteristics'!$C:$C,0))),"",INDEX('Policy Characteristics'!D:D,MATCH($C1676,'Policy Characteristics'!$C:$C,0)))</f>
        <v>Alternate Fuel Shifting</v>
      </c>
      <c r="K1676" s="254" t="str">
        <f>IF(ISBLANK(INDEX('Policy Characteristics'!E:E,MATCH($C1676,'Policy Characteristics'!$C:$C,0))),"",INDEX('Policy Characteristics'!E:E,MATCH($C1676,'Policy Characteristics'!$C:$C,0)))</f>
        <v>indst shift to alt fuel</v>
      </c>
      <c r="L1676" s="261">
        <f>IF(ISBLANK(INDEX('Policy Characteristics'!F:F,MATCH($C1676,'Policy Characteristics'!$C:$C,0))),"",INDEX('Policy Characteristics'!F:F,MATCH($C1676,'Policy Characteristics'!$C:$C,0)))</f>
        <v>0</v>
      </c>
      <c r="M1676" s="261">
        <f>IF(ISBLANK(INDEX('Policy Characteristics'!G:G,MATCH($C1676,'Policy Characteristics'!$C:$C,0))),"",INDEX('Policy Characteristics'!G:G,MATCH($C1676,'Policy Characteristics'!$C:$C,0)))</f>
        <v>1</v>
      </c>
      <c r="N1676" s="261">
        <f>IF(ISBLANK(INDEX('Policy Characteristics'!H:H,MATCH($C1676,'Policy Characteristics'!$C:$C,0))),"",INDEX('Policy Characteristics'!H:H,MATCH($C1676,'Policy Characteristics'!$C:$C,0)))</f>
        <v>0.01</v>
      </c>
      <c r="O1676" s="254" t="str">
        <f>IF(ISBLANK(INDEX('Policy Characteristics'!I:I,MATCH($C1676,'Policy Characteristics'!$C:$C,0))),"",INDEX('Policy Characteristics'!I:I,MATCH($C1676,'Policy Characteristics'!$C:$C,0)))</f>
        <v>% of fuel shifted</v>
      </c>
      <c r="P1676" s="254" t="str">
        <f>IF(ISBLANK(INDEX('Policy Characteristics'!J:J,MATCH($C1676,'Policy Characteristics'!$C:$C,0))),"",INDEX('Policy Characteristics'!J:J,MATCH($C1676,'Policy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76" s="254" t="str">
        <f>IF(ISBLANK(INDEX('Policy Characteristics'!K:K,MATCH($C1676,'Policy Characteristics'!$C:$C,0))),"",INDEX('Policy Characteristics'!K:K,MATCH($C1676,'Policy Characteristics'!$C:$C,0)))</f>
        <v>industry-ag-main.html#fuel-switching</v>
      </c>
      <c r="R1676" s="254" t="str">
        <f>IF(ISBLANK(INDEX('Policy Characteristics'!L:L,MATCH($C1676,'Policy Characteristics'!$C:$C,0))),"",INDEX('Policy Characteristics'!L:L,MATCH($C1676,'Policy Characteristics'!$C:$C,0)))</f>
        <v>industry-elec-and-hydrogen.html</v>
      </c>
    </row>
    <row r="1677" spans="1:18" s="2" customFormat="1" x14ac:dyDescent="0.25">
      <c r="A1677" s="254" t="str">
        <f>IF(ISBLANK(INDEX('Policy Characteristics'!A:A,MATCH($C1677,'Policy Characteristics'!$C:$C,0))),"",INDEX('Policy Characteristics'!A:A,MATCH($C1677,'Policy Characteristics'!$C:$C,0)))</f>
        <v>Industry</v>
      </c>
      <c r="B1677" s="262" t="str">
        <f>IF(ISBLANK(INDEX('Policy Characteristics'!B:B,MATCH($C1677,'Policy Characteristics'!$C:$C,0))),"",INDEX('Policy Characteristics'!B:B,MATCH($C1677,'Policy Characteristics'!$C:$C,0)))</f>
        <v>Alternative Fuel Shifting</v>
      </c>
      <c r="C1677" s="254" t="str">
        <f t="shared" si="78"/>
        <v>Fraction of Eligible Industrial Energy Use Shifted to Alternate Fuel</v>
      </c>
      <c r="D1677" s="6" t="s">
        <v>3037</v>
      </c>
      <c r="E1677" s="1" t="s">
        <v>3916</v>
      </c>
      <c r="F1677" t="s">
        <v>2999</v>
      </c>
      <c r="G1677" s="45" t="s">
        <v>3890</v>
      </c>
      <c r="H1677" s="47">
        <f t="shared" si="79"/>
        <v>1676</v>
      </c>
      <c r="I1677" s="324" t="s">
        <v>41</v>
      </c>
      <c r="J1677" s="255" t="str">
        <f>IF(ISBLANK(INDEX('Policy Characteristics'!D:D,MATCH($C1677,'Policy Characteristics'!$C:$C,0))),"",INDEX('Policy Characteristics'!D:D,MATCH($C1677,'Policy Characteristics'!$C:$C,0)))</f>
        <v>Alternate Fuel Shifting</v>
      </c>
      <c r="K1677" s="254" t="str">
        <f>IF(ISBLANK(INDEX('Policy Characteristics'!E:E,MATCH($C1677,'Policy Characteristics'!$C:$C,0))),"",INDEX('Policy Characteristics'!E:E,MATCH($C1677,'Policy Characteristics'!$C:$C,0)))</f>
        <v>indst shift to alt fuel</v>
      </c>
      <c r="L1677" s="261">
        <f>IF(ISBLANK(INDEX('Policy Characteristics'!F:F,MATCH($C1677,'Policy Characteristics'!$C:$C,0))),"",INDEX('Policy Characteristics'!F:F,MATCH($C1677,'Policy Characteristics'!$C:$C,0)))</f>
        <v>0</v>
      </c>
      <c r="M1677" s="261">
        <f>IF(ISBLANK(INDEX('Policy Characteristics'!G:G,MATCH($C1677,'Policy Characteristics'!$C:$C,0))),"",INDEX('Policy Characteristics'!G:G,MATCH($C1677,'Policy Characteristics'!$C:$C,0)))</f>
        <v>1</v>
      </c>
      <c r="N1677" s="261">
        <f>IF(ISBLANK(INDEX('Policy Characteristics'!H:H,MATCH($C1677,'Policy Characteristics'!$C:$C,0))),"",INDEX('Policy Characteristics'!H:H,MATCH($C1677,'Policy Characteristics'!$C:$C,0)))</f>
        <v>0.01</v>
      </c>
      <c r="O1677" s="254" t="str">
        <f>IF(ISBLANK(INDEX('Policy Characteristics'!I:I,MATCH($C1677,'Policy Characteristics'!$C:$C,0))),"",INDEX('Policy Characteristics'!I:I,MATCH($C1677,'Policy Characteristics'!$C:$C,0)))</f>
        <v>% of fuel shifted</v>
      </c>
      <c r="P1677" s="254" t="str">
        <f>IF(ISBLANK(INDEX('Policy Characteristics'!J:J,MATCH($C1677,'Policy Characteristics'!$C:$C,0))),"",INDEX('Policy Characteristics'!J:J,MATCH($C1677,'Policy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77" s="254" t="str">
        <f>IF(ISBLANK(INDEX('Policy Characteristics'!K:K,MATCH($C1677,'Policy Characteristics'!$C:$C,0))),"",INDEX('Policy Characteristics'!K:K,MATCH($C1677,'Policy Characteristics'!$C:$C,0)))</f>
        <v>industry-ag-main.html#fuel-switching</v>
      </c>
      <c r="R1677" s="254" t="str">
        <f>IF(ISBLANK(INDEX('Policy Characteristics'!L:L,MATCH($C1677,'Policy Characteristics'!$C:$C,0))),"",INDEX('Policy Characteristics'!L:L,MATCH($C1677,'Policy Characteristics'!$C:$C,0)))</f>
        <v>industry-elec-and-hydrogen.html</v>
      </c>
    </row>
    <row r="1678" spans="1:18" s="2" customFormat="1" x14ac:dyDescent="0.25">
      <c r="A1678" s="254" t="str">
        <f>IF(ISBLANK(INDEX('Policy Characteristics'!A:A,MATCH($C1678,'Policy Characteristics'!$C:$C,0))),"",INDEX('Policy Characteristics'!A:A,MATCH($C1678,'Policy Characteristics'!$C:$C,0)))</f>
        <v>Industry</v>
      </c>
      <c r="B1678" s="262" t="str">
        <f>IF(ISBLANK(INDEX('Policy Characteristics'!B:B,MATCH($C1678,'Policy Characteristics'!$C:$C,0))),"",INDEX('Policy Characteristics'!B:B,MATCH($C1678,'Policy Characteristics'!$C:$C,0)))</f>
        <v>Alternative Fuel Shifting</v>
      </c>
      <c r="C1678" s="254" t="str">
        <f t="shared" si="78"/>
        <v>Fraction of Eligible Industrial Energy Use Shifted to Alternate Fuel</v>
      </c>
      <c r="D1678" s="6" t="s">
        <v>3037</v>
      </c>
      <c r="E1678" s="1" t="s">
        <v>3917</v>
      </c>
      <c r="F1678" t="s">
        <v>2999</v>
      </c>
      <c r="G1678" s="45" t="s">
        <v>3892</v>
      </c>
      <c r="H1678" s="47">
        <f t="shared" si="79"/>
        <v>1677</v>
      </c>
      <c r="I1678" s="324" t="s">
        <v>41</v>
      </c>
      <c r="J1678" s="255" t="str">
        <f>IF(ISBLANK(INDEX('Policy Characteristics'!D:D,MATCH($C1678,'Policy Characteristics'!$C:$C,0))),"",INDEX('Policy Characteristics'!D:D,MATCH($C1678,'Policy Characteristics'!$C:$C,0)))</f>
        <v>Alternate Fuel Shifting</v>
      </c>
      <c r="K1678" s="254" t="str">
        <f>IF(ISBLANK(INDEX('Policy Characteristics'!E:E,MATCH($C1678,'Policy Characteristics'!$C:$C,0))),"",INDEX('Policy Characteristics'!E:E,MATCH($C1678,'Policy Characteristics'!$C:$C,0)))</f>
        <v>indst shift to alt fuel</v>
      </c>
      <c r="L1678" s="261">
        <f>IF(ISBLANK(INDEX('Policy Characteristics'!F:F,MATCH($C1678,'Policy Characteristics'!$C:$C,0))),"",INDEX('Policy Characteristics'!F:F,MATCH($C1678,'Policy Characteristics'!$C:$C,0)))</f>
        <v>0</v>
      </c>
      <c r="M1678" s="261">
        <f>IF(ISBLANK(INDEX('Policy Characteristics'!G:G,MATCH($C1678,'Policy Characteristics'!$C:$C,0))),"",INDEX('Policy Characteristics'!G:G,MATCH($C1678,'Policy Characteristics'!$C:$C,0)))</f>
        <v>1</v>
      </c>
      <c r="N1678" s="261">
        <f>IF(ISBLANK(INDEX('Policy Characteristics'!H:H,MATCH($C1678,'Policy Characteristics'!$C:$C,0))),"",INDEX('Policy Characteristics'!H:H,MATCH($C1678,'Policy Characteristics'!$C:$C,0)))</f>
        <v>0.01</v>
      </c>
      <c r="O1678" s="254" t="str">
        <f>IF(ISBLANK(INDEX('Policy Characteristics'!I:I,MATCH($C1678,'Policy Characteristics'!$C:$C,0))),"",INDEX('Policy Characteristics'!I:I,MATCH($C1678,'Policy Characteristics'!$C:$C,0)))</f>
        <v>% of fuel shifted</v>
      </c>
      <c r="P1678" s="254" t="str">
        <f>IF(ISBLANK(INDEX('Policy Characteristics'!J:J,MATCH($C1678,'Policy Characteristics'!$C:$C,0))),"",INDEX('Policy Characteristics'!J:J,MATCH($C1678,'Policy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78" s="254" t="str">
        <f>IF(ISBLANK(INDEX('Policy Characteristics'!K:K,MATCH($C1678,'Policy Characteristics'!$C:$C,0))),"",INDEX('Policy Characteristics'!K:K,MATCH($C1678,'Policy Characteristics'!$C:$C,0)))</f>
        <v>industry-ag-main.html#fuel-switching</v>
      </c>
      <c r="R1678" s="254" t="str">
        <f>IF(ISBLANK(INDEX('Policy Characteristics'!L:L,MATCH($C1678,'Policy Characteristics'!$C:$C,0))),"",INDEX('Policy Characteristics'!L:L,MATCH($C1678,'Policy Characteristics'!$C:$C,0)))</f>
        <v>industry-elec-and-hydrogen.html</v>
      </c>
    </row>
    <row r="1679" spans="1:18" s="2" customFormat="1" x14ac:dyDescent="0.25">
      <c r="A1679" s="254" t="str">
        <f>IF(ISBLANK(INDEX('Policy Characteristics'!A:A,MATCH($C1679,'Policy Characteristics'!$C:$C,0))),"",INDEX('Policy Characteristics'!A:A,MATCH($C1679,'Policy Characteristics'!$C:$C,0)))</f>
        <v>Industry</v>
      </c>
      <c r="B1679" s="262" t="str">
        <f>IF(ISBLANK(INDEX('Policy Characteristics'!B:B,MATCH($C1679,'Policy Characteristics'!$C:$C,0))),"",INDEX('Policy Characteristics'!B:B,MATCH($C1679,'Policy Characteristics'!$C:$C,0)))</f>
        <v>Alternative Fuel Shifting</v>
      </c>
      <c r="C1679" s="254" t="str">
        <f t="shared" si="78"/>
        <v>Fraction of Eligible Industrial Energy Use Shifted to Alternate Fuel</v>
      </c>
      <c r="D1679" s="6" t="s">
        <v>3038</v>
      </c>
      <c r="E1679" s="1" t="s">
        <v>3459</v>
      </c>
      <c r="F1679" t="s">
        <v>3041</v>
      </c>
      <c r="G1679" s="45" t="s">
        <v>3465</v>
      </c>
      <c r="H1679" s="47">
        <f t="shared" si="79"/>
        <v>1678</v>
      </c>
      <c r="I1679" s="324" t="s">
        <v>41</v>
      </c>
      <c r="J1679" s="255" t="str">
        <f>IF(ISBLANK(INDEX('Policy Characteristics'!D:D,MATCH($C1679,'Policy Characteristics'!$C:$C,0))),"",INDEX('Policy Characteristics'!D:D,MATCH($C1679,'Policy Characteristics'!$C:$C,0)))</f>
        <v>Alternate Fuel Shifting</v>
      </c>
      <c r="K1679" s="254" t="str">
        <f>IF(ISBLANK(INDEX('Policy Characteristics'!E:E,MATCH($C1679,'Policy Characteristics'!$C:$C,0))),"",INDEX('Policy Characteristics'!E:E,MATCH($C1679,'Policy Characteristics'!$C:$C,0)))</f>
        <v>indst shift to alt fuel</v>
      </c>
      <c r="L1679" s="261">
        <f>IF(ISBLANK(INDEX('Policy Characteristics'!F:F,MATCH($C1679,'Policy Characteristics'!$C:$C,0))),"",INDEX('Policy Characteristics'!F:F,MATCH($C1679,'Policy Characteristics'!$C:$C,0)))</f>
        <v>0</v>
      </c>
      <c r="M1679" s="261">
        <f>IF(ISBLANK(INDEX('Policy Characteristics'!G:G,MATCH($C1679,'Policy Characteristics'!$C:$C,0))),"",INDEX('Policy Characteristics'!G:G,MATCH($C1679,'Policy Characteristics'!$C:$C,0)))</f>
        <v>1</v>
      </c>
      <c r="N1679" s="261">
        <f>IF(ISBLANK(INDEX('Policy Characteristics'!H:H,MATCH($C1679,'Policy Characteristics'!$C:$C,0))),"",INDEX('Policy Characteristics'!H:H,MATCH($C1679,'Policy Characteristics'!$C:$C,0)))</f>
        <v>0.01</v>
      </c>
      <c r="O1679" s="254" t="str">
        <f>IF(ISBLANK(INDEX('Policy Characteristics'!I:I,MATCH($C1679,'Policy Characteristics'!$C:$C,0))),"",INDEX('Policy Characteristics'!I:I,MATCH($C1679,'Policy Characteristics'!$C:$C,0)))</f>
        <v>% of fuel shifted</v>
      </c>
      <c r="P1679" s="254" t="str">
        <f>IF(ISBLANK(INDEX('Policy Characteristics'!J:J,MATCH($C1679,'Policy Characteristics'!$C:$C,0))),"",INDEX('Policy Characteristics'!J:J,MATCH($C1679,'Policy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79" s="254" t="str">
        <f>IF(ISBLANK(INDEX('Policy Characteristics'!K:K,MATCH($C1679,'Policy Characteristics'!$C:$C,0))),"",INDEX('Policy Characteristics'!K:K,MATCH($C1679,'Policy Characteristics'!$C:$C,0)))</f>
        <v>industry-ag-main.html#fuel-switching</v>
      </c>
      <c r="R1679" s="254" t="str">
        <f>IF(ISBLANK(INDEX('Policy Characteristics'!L:L,MATCH($C1679,'Policy Characteristics'!$C:$C,0))),"",INDEX('Policy Characteristics'!L:L,MATCH($C1679,'Policy Characteristics'!$C:$C,0)))</f>
        <v>industry-elec-and-hydrogen.html</v>
      </c>
    </row>
    <row r="1680" spans="1:18" s="2" customFormat="1" x14ac:dyDescent="0.25">
      <c r="A1680" s="254" t="str">
        <f>IF(ISBLANK(INDEX('Policy Characteristics'!A:A,MATCH($C1680,'Policy Characteristics'!$C:$C,0))),"",INDEX('Policy Characteristics'!A:A,MATCH($C1680,'Policy Characteristics'!$C:$C,0)))</f>
        <v>Industry</v>
      </c>
      <c r="B1680" s="262" t="str">
        <f>IF(ISBLANK(INDEX('Policy Characteristics'!B:B,MATCH($C1680,'Policy Characteristics'!$C:$C,0))),"",INDEX('Policy Characteristics'!B:B,MATCH($C1680,'Policy Characteristics'!$C:$C,0)))</f>
        <v>Alternative Fuel Shifting</v>
      </c>
      <c r="C1680" s="254" t="str">
        <f t="shared" si="78"/>
        <v>Fraction of Eligible Industrial Energy Use Shifted to Alternate Fuel</v>
      </c>
      <c r="D1680" s="6" t="s">
        <v>3038</v>
      </c>
      <c r="E1680" s="1" t="s">
        <v>3460</v>
      </c>
      <c r="F1680" t="s">
        <v>3041</v>
      </c>
      <c r="G1680" s="45" t="s">
        <v>3466</v>
      </c>
      <c r="H1680" s="47">
        <f t="shared" si="79"/>
        <v>1679</v>
      </c>
      <c r="I1680" s="324" t="s">
        <v>41</v>
      </c>
      <c r="J1680" s="255" t="str">
        <f>IF(ISBLANK(INDEX('Policy Characteristics'!D:D,MATCH($C1680,'Policy Characteristics'!$C:$C,0))),"",INDEX('Policy Characteristics'!D:D,MATCH($C1680,'Policy Characteristics'!$C:$C,0)))</f>
        <v>Alternate Fuel Shifting</v>
      </c>
      <c r="K1680" s="254" t="str">
        <f>IF(ISBLANK(INDEX('Policy Characteristics'!E:E,MATCH($C1680,'Policy Characteristics'!$C:$C,0))),"",INDEX('Policy Characteristics'!E:E,MATCH($C1680,'Policy Characteristics'!$C:$C,0)))</f>
        <v>indst shift to alt fuel</v>
      </c>
      <c r="L1680" s="261">
        <f>IF(ISBLANK(INDEX('Policy Characteristics'!F:F,MATCH($C1680,'Policy Characteristics'!$C:$C,0))),"",INDEX('Policy Characteristics'!F:F,MATCH($C1680,'Policy Characteristics'!$C:$C,0)))</f>
        <v>0</v>
      </c>
      <c r="M1680" s="261">
        <f>IF(ISBLANK(INDEX('Policy Characteristics'!G:G,MATCH($C1680,'Policy Characteristics'!$C:$C,0))),"",INDEX('Policy Characteristics'!G:G,MATCH($C1680,'Policy Characteristics'!$C:$C,0)))</f>
        <v>1</v>
      </c>
      <c r="N1680" s="261">
        <f>IF(ISBLANK(INDEX('Policy Characteristics'!H:H,MATCH($C1680,'Policy Characteristics'!$C:$C,0))),"",INDEX('Policy Characteristics'!H:H,MATCH($C1680,'Policy Characteristics'!$C:$C,0)))</f>
        <v>0.01</v>
      </c>
      <c r="O1680" s="254" t="str">
        <f>IF(ISBLANK(INDEX('Policy Characteristics'!I:I,MATCH($C1680,'Policy Characteristics'!$C:$C,0))),"",INDEX('Policy Characteristics'!I:I,MATCH($C1680,'Policy Characteristics'!$C:$C,0)))</f>
        <v>% of fuel shifted</v>
      </c>
      <c r="P1680" s="254" t="str">
        <f>IF(ISBLANK(INDEX('Policy Characteristics'!J:J,MATCH($C1680,'Policy Characteristics'!$C:$C,0))),"",INDEX('Policy Characteristics'!J:J,MATCH($C1680,'Policy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80" s="254" t="str">
        <f>IF(ISBLANK(INDEX('Policy Characteristics'!K:K,MATCH($C1680,'Policy Characteristics'!$C:$C,0))),"",INDEX('Policy Characteristics'!K:K,MATCH($C1680,'Policy Characteristics'!$C:$C,0)))</f>
        <v>industry-ag-main.html#fuel-switching</v>
      </c>
      <c r="R1680" s="254" t="str">
        <f>IF(ISBLANK(INDEX('Policy Characteristics'!L:L,MATCH($C1680,'Policy Characteristics'!$C:$C,0))),"",INDEX('Policy Characteristics'!L:L,MATCH($C1680,'Policy Characteristics'!$C:$C,0)))</f>
        <v>industry-elec-and-hydrogen.html</v>
      </c>
    </row>
    <row r="1681" spans="1:18" s="2" customFormat="1" x14ac:dyDescent="0.25">
      <c r="A1681" s="254" t="str">
        <f>IF(ISBLANK(INDEX('Policy Characteristics'!A:A,MATCH($C1681,'Policy Characteristics'!$C:$C,0))),"",INDEX('Policy Characteristics'!A:A,MATCH($C1681,'Policy Characteristics'!$C:$C,0)))</f>
        <v>Industry</v>
      </c>
      <c r="B1681" s="262" t="str">
        <f>IF(ISBLANK(INDEX('Policy Characteristics'!B:B,MATCH($C1681,'Policy Characteristics'!$C:$C,0))),"",INDEX('Policy Characteristics'!B:B,MATCH($C1681,'Policy Characteristics'!$C:$C,0)))</f>
        <v>Alternative Fuel Shifting</v>
      </c>
      <c r="C1681" s="254" t="str">
        <f t="shared" si="78"/>
        <v>Fraction of Eligible Industrial Energy Use Shifted to Alternate Fuel</v>
      </c>
      <c r="D1681" s="6" t="s">
        <v>3038</v>
      </c>
      <c r="E1681" s="1" t="s">
        <v>3461</v>
      </c>
      <c r="F1681" t="s">
        <v>3041</v>
      </c>
      <c r="G1681" s="45" t="s">
        <v>3467</v>
      </c>
      <c r="H1681" s="47">
        <f t="shared" si="79"/>
        <v>1680</v>
      </c>
      <c r="I1681" s="324" t="s">
        <v>41</v>
      </c>
      <c r="J1681" s="255" t="str">
        <f>IF(ISBLANK(INDEX('Policy Characteristics'!D:D,MATCH($C1681,'Policy Characteristics'!$C:$C,0))),"",INDEX('Policy Characteristics'!D:D,MATCH($C1681,'Policy Characteristics'!$C:$C,0)))</f>
        <v>Alternate Fuel Shifting</v>
      </c>
      <c r="K1681" s="254" t="str">
        <f>IF(ISBLANK(INDEX('Policy Characteristics'!E:E,MATCH($C1681,'Policy Characteristics'!$C:$C,0))),"",INDEX('Policy Characteristics'!E:E,MATCH($C1681,'Policy Characteristics'!$C:$C,0)))</f>
        <v>indst shift to alt fuel</v>
      </c>
      <c r="L1681" s="261">
        <f>IF(ISBLANK(INDEX('Policy Characteristics'!F:F,MATCH($C1681,'Policy Characteristics'!$C:$C,0))),"",INDEX('Policy Characteristics'!F:F,MATCH($C1681,'Policy Characteristics'!$C:$C,0)))</f>
        <v>0</v>
      </c>
      <c r="M1681" s="261">
        <f>IF(ISBLANK(INDEX('Policy Characteristics'!G:G,MATCH($C1681,'Policy Characteristics'!$C:$C,0))),"",INDEX('Policy Characteristics'!G:G,MATCH($C1681,'Policy Characteristics'!$C:$C,0)))</f>
        <v>1</v>
      </c>
      <c r="N1681" s="261">
        <f>IF(ISBLANK(INDEX('Policy Characteristics'!H:H,MATCH($C1681,'Policy Characteristics'!$C:$C,0))),"",INDEX('Policy Characteristics'!H:H,MATCH($C1681,'Policy Characteristics'!$C:$C,0)))</f>
        <v>0.01</v>
      </c>
      <c r="O1681" s="254" t="str">
        <f>IF(ISBLANK(INDEX('Policy Characteristics'!I:I,MATCH($C1681,'Policy Characteristics'!$C:$C,0))),"",INDEX('Policy Characteristics'!I:I,MATCH($C1681,'Policy Characteristics'!$C:$C,0)))</f>
        <v>% of fuel shifted</v>
      </c>
      <c r="P1681" s="254" t="str">
        <f>IF(ISBLANK(INDEX('Policy Characteristics'!J:J,MATCH($C1681,'Policy Characteristics'!$C:$C,0))),"",INDEX('Policy Characteristics'!J:J,MATCH($C1681,'Policy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81" s="254" t="str">
        <f>IF(ISBLANK(INDEX('Policy Characteristics'!K:K,MATCH($C1681,'Policy Characteristics'!$C:$C,0))),"",INDEX('Policy Characteristics'!K:K,MATCH($C1681,'Policy Characteristics'!$C:$C,0)))</f>
        <v>industry-ag-main.html#fuel-switching</v>
      </c>
      <c r="R1681" s="254" t="str">
        <f>IF(ISBLANK(INDEX('Policy Characteristics'!L:L,MATCH($C1681,'Policy Characteristics'!$C:$C,0))),"",INDEX('Policy Characteristics'!L:L,MATCH($C1681,'Policy Characteristics'!$C:$C,0)))</f>
        <v>industry-elec-and-hydrogen.html</v>
      </c>
    </row>
    <row r="1682" spans="1:18" s="2" customFormat="1" x14ac:dyDescent="0.25">
      <c r="A1682" s="254" t="str">
        <f>IF(ISBLANK(INDEX('Policy Characteristics'!A:A,MATCH($C1682,'Policy Characteristics'!$C:$C,0))),"",INDEX('Policy Characteristics'!A:A,MATCH($C1682,'Policy Characteristics'!$C:$C,0)))</f>
        <v>Industry</v>
      </c>
      <c r="B1682" s="262" t="str">
        <f>IF(ISBLANK(INDEX('Policy Characteristics'!B:B,MATCH($C1682,'Policy Characteristics'!$C:$C,0))),"",INDEX('Policy Characteristics'!B:B,MATCH($C1682,'Policy Characteristics'!$C:$C,0)))</f>
        <v>Alternative Fuel Shifting</v>
      </c>
      <c r="C1682" s="254" t="str">
        <f t="shared" si="78"/>
        <v>Fraction of Eligible Industrial Energy Use Shifted to Alternate Fuel</v>
      </c>
      <c r="D1682" s="6" t="s">
        <v>3038</v>
      </c>
      <c r="E1682" s="1" t="s">
        <v>3462</v>
      </c>
      <c r="F1682" t="s">
        <v>3041</v>
      </c>
      <c r="G1682" s="45" t="s">
        <v>3468</v>
      </c>
      <c r="H1682" s="47">
        <f t="shared" si="79"/>
        <v>1681</v>
      </c>
      <c r="I1682" s="324" t="s">
        <v>40</v>
      </c>
      <c r="J1682" s="255" t="str">
        <f>IF(ISBLANK(INDEX('Policy Characteristics'!D:D,MATCH($C1682,'Policy Characteristics'!$C:$C,0))),"",INDEX('Policy Characteristics'!D:D,MATCH($C1682,'Policy Characteristics'!$C:$C,0)))</f>
        <v>Alternate Fuel Shifting</v>
      </c>
      <c r="K1682" s="254" t="str">
        <f>IF(ISBLANK(INDEX('Policy Characteristics'!E:E,MATCH($C1682,'Policy Characteristics'!$C:$C,0))),"",INDEX('Policy Characteristics'!E:E,MATCH($C1682,'Policy Characteristics'!$C:$C,0)))</f>
        <v>indst shift to alt fuel</v>
      </c>
      <c r="L1682" s="261">
        <f>IF(ISBLANK(INDEX('Policy Characteristics'!F:F,MATCH($C1682,'Policy Characteristics'!$C:$C,0))),"",INDEX('Policy Characteristics'!F:F,MATCH($C1682,'Policy Characteristics'!$C:$C,0)))</f>
        <v>0</v>
      </c>
      <c r="M1682" s="261">
        <f>IF(ISBLANK(INDEX('Policy Characteristics'!G:G,MATCH($C1682,'Policy Characteristics'!$C:$C,0))),"",INDEX('Policy Characteristics'!G:G,MATCH($C1682,'Policy Characteristics'!$C:$C,0)))</f>
        <v>1</v>
      </c>
      <c r="N1682" s="261">
        <f>IF(ISBLANK(INDEX('Policy Characteristics'!H:H,MATCH($C1682,'Policy Characteristics'!$C:$C,0))),"",INDEX('Policy Characteristics'!H:H,MATCH($C1682,'Policy Characteristics'!$C:$C,0)))</f>
        <v>0.01</v>
      </c>
      <c r="O1682" s="254" t="str">
        <f>IF(ISBLANK(INDEX('Policy Characteristics'!I:I,MATCH($C1682,'Policy Characteristics'!$C:$C,0))),"",INDEX('Policy Characteristics'!I:I,MATCH($C1682,'Policy Characteristics'!$C:$C,0)))</f>
        <v>% of fuel shifted</v>
      </c>
      <c r="P1682" s="254" t="str">
        <f>IF(ISBLANK(INDEX('Policy Characteristics'!J:J,MATCH($C1682,'Policy Characteristics'!$C:$C,0))),"",INDEX('Policy Characteristics'!J:J,MATCH($C1682,'Policy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82" s="254" t="str">
        <f>IF(ISBLANK(INDEX('Policy Characteristics'!K:K,MATCH($C1682,'Policy Characteristics'!$C:$C,0))),"",INDEX('Policy Characteristics'!K:K,MATCH($C1682,'Policy Characteristics'!$C:$C,0)))</f>
        <v>industry-ag-main.html#fuel-switching</v>
      </c>
      <c r="R1682" s="254" t="str">
        <f>IF(ISBLANK(INDEX('Policy Characteristics'!L:L,MATCH($C1682,'Policy Characteristics'!$C:$C,0))),"",INDEX('Policy Characteristics'!L:L,MATCH($C1682,'Policy Characteristics'!$C:$C,0)))</f>
        <v>industry-elec-and-hydrogen.html</v>
      </c>
    </row>
    <row r="1683" spans="1:18" s="2" customFormat="1" x14ac:dyDescent="0.25">
      <c r="A1683" s="254" t="str">
        <f>IF(ISBLANK(INDEX('Policy Characteristics'!A:A,MATCH($C1683,'Policy Characteristics'!$C:$C,0))),"",INDEX('Policy Characteristics'!A:A,MATCH($C1683,'Policy Characteristics'!$C:$C,0)))</f>
        <v>Industry</v>
      </c>
      <c r="B1683" s="262" t="str">
        <f>IF(ISBLANK(INDEX('Policy Characteristics'!B:B,MATCH($C1683,'Policy Characteristics'!$C:$C,0))),"",INDEX('Policy Characteristics'!B:B,MATCH($C1683,'Policy Characteristics'!$C:$C,0)))</f>
        <v>Alternative Fuel Shifting</v>
      </c>
      <c r="C1683" s="254" t="str">
        <f t="shared" si="78"/>
        <v>Fraction of Eligible Industrial Energy Use Shifted to Alternate Fuel</v>
      </c>
      <c r="D1683" s="6" t="s">
        <v>3038</v>
      </c>
      <c r="E1683" s="1" t="s">
        <v>3463</v>
      </c>
      <c r="F1683" t="s">
        <v>3041</v>
      </c>
      <c r="G1683" s="45" t="s">
        <v>3469</v>
      </c>
      <c r="H1683" s="47">
        <f t="shared" si="79"/>
        <v>1682</v>
      </c>
      <c r="I1683" s="324" t="s">
        <v>41</v>
      </c>
      <c r="J1683" s="255" t="str">
        <f>IF(ISBLANK(INDEX('Policy Characteristics'!D:D,MATCH($C1683,'Policy Characteristics'!$C:$C,0))),"",INDEX('Policy Characteristics'!D:D,MATCH($C1683,'Policy Characteristics'!$C:$C,0)))</f>
        <v>Alternate Fuel Shifting</v>
      </c>
      <c r="K1683" s="254" t="str">
        <f>IF(ISBLANK(INDEX('Policy Characteristics'!E:E,MATCH($C1683,'Policy Characteristics'!$C:$C,0))),"",INDEX('Policy Characteristics'!E:E,MATCH($C1683,'Policy Characteristics'!$C:$C,0)))</f>
        <v>indst shift to alt fuel</v>
      </c>
      <c r="L1683" s="261">
        <f>IF(ISBLANK(INDEX('Policy Characteristics'!F:F,MATCH($C1683,'Policy Characteristics'!$C:$C,0))),"",INDEX('Policy Characteristics'!F:F,MATCH($C1683,'Policy Characteristics'!$C:$C,0)))</f>
        <v>0</v>
      </c>
      <c r="M1683" s="261">
        <f>IF(ISBLANK(INDEX('Policy Characteristics'!G:G,MATCH($C1683,'Policy Characteristics'!$C:$C,0))),"",INDEX('Policy Characteristics'!G:G,MATCH($C1683,'Policy Characteristics'!$C:$C,0)))</f>
        <v>1</v>
      </c>
      <c r="N1683" s="261">
        <f>IF(ISBLANK(INDEX('Policy Characteristics'!H:H,MATCH($C1683,'Policy Characteristics'!$C:$C,0))),"",INDEX('Policy Characteristics'!H:H,MATCH($C1683,'Policy Characteristics'!$C:$C,0)))</f>
        <v>0.01</v>
      </c>
      <c r="O1683" s="254" t="str">
        <f>IF(ISBLANK(INDEX('Policy Characteristics'!I:I,MATCH($C1683,'Policy Characteristics'!$C:$C,0))),"",INDEX('Policy Characteristics'!I:I,MATCH($C1683,'Policy Characteristics'!$C:$C,0)))</f>
        <v>% of fuel shifted</v>
      </c>
      <c r="P1683" s="254" t="str">
        <f>IF(ISBLANK(INDEX('Policy Characteristics'!J:J,MATCH($C1683,'Policy Characteristics'!$C:$C,0))),"",INDEX('Policy Characteristics'!J:J,MATCH($C1683,'Policy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83" s="254" t="str">
        <f>IF(ISBLANK(INDEX('Policy Characteristics'!K:K,MATCH($C1683,'Policy Characteristics'!$C:$C,0))),"",INDEX('Policy Characteristics'!K:K,MATCH($C1683,'Policy Characteristics'!$C:$C,0)))</f>
        <v>industry-ag-main.html#fuel-switching</v>
      </c>
      <c r="R1683" s="254" t="str">
        <f>IF(ISBLANK(INDEX('Policy Characteristics'!L:L,MATCH($C1683,'Policy Characteristics'!$C:$C,0))),"",INDEX('Policy Characteristics'!L:L,MATCH($C1683,'Policy Characteristics'!$C:$C,0)))</f>
        <v>industry-elec-and-hydrogen.html</v>
      </c>
    </row>
    <row r="1684" spans="1:18" s="2" customFormat="1" x14ac:dyDescent="0.25">
      <c r="A1684" s="254" t="str">
        <f>IF(ISBLANK(INDEX('Policy Characteristics'!A:A,MATCH($C1684,'Policy Characteristics'!$C:$C,0))),"",INDEX('Policy Characteristics'!A:A,MATCH($C1684,'Policy Characteristics'!$C:$C,0)))</f>
        <v>Industry</v>
      </c>
      <c r="B1684" s="262" t="str">
        <f>IF(ISBLANK(INDEX('Policy Characteristics'!B:B,MATCH($C1684,'Policy Characteristics'!$C:$C,0))),"",INDEX('Policy Characteristics'!B:B,MATCH($C1684,'Policy Characteristics'!$C:$C,0)))</f>
        <v>Alternative Fuel Shifting</v>
      </c>
      <c r="C1684" s="254" t="str">
        <f>C$1449</f>
        <v>Fraction of Eligible Industrial Energy Use Shifted to Alternate Fuel</v>
      </c>
      <c r="D1684" s="6" t="s">
        <v>3038</v>
      </c>
      <c r="E1684" s="1" t="s">
        <v>3464</v>
      </c>
      <c r="F1684" t="s">
        <v>3041</v>
      </c>
      <c r="G1684" s="45" t="s">
        <v>3470</v>
      </c>
      <c r="H1684" s="47">
        <f t="shared" si="79"/>
        <v>1683</v>
      </c>
      <c r="I1684" s="324" t="s">
        <v>41</v>
      </c>
      <c r="J1684" s="255" t="str">
        <f>IF(ISBLANK(INDEX('Policy Characteristics'!D:D,MATCH($C1684,'Policy Characteristics'!$C:$C,0))),"",INDEX('Policy Characteristics'!D:D,MATCH($C1684,'Policy Characteristics'!$C:$C,0)))</f>
        <v>Alternate Fuel Shifting</v>
      </c>
      <c r="K1684" s="254" t="str">
        <f>IF(ISBLANK(INDEX('Policy Characteristics'!E:E,MATCH($C1684,'Policy Characteristics'!$C:$C,0))),"",INDEX('Policy Characteristics'!E:E,MATCH($C1684,'Policy Characteristics'!$C:$C,0)))</f>
        <v>indst shift to alt fuel</v>
      </c>
      <c r="L1684" s="261">
        <f>IF(ISBLANK(INDEX('Policy Characteristics'!F:F,MATCH($C1684,'Policy Characteristics'!$C:$C,0))),"",INDEX('Policy Characteristics'!F:F,MATCH($C1684,'Policy Characteristics'!$C:$C,0)))</f>
        <v>0</v>
      </c>
      <c r="M1684" s="261">
        <f>IF(ISBLANK(INDEX('Policy Characteristics'!G:G,MATCH($C1684,'Policy Characteristics'!$C:$C,0))),"",INDEX('Policy Characteristics'!G:G,MATCH($C1684,'Policy Characteristics'!$C:$C,0)))</f>
        <v>1</v>
      </c>
      <c r="N1684" s="261">
        <f>IF(ISBLANK(INDEX('Policy Characteristics'!H:H,MATCH($C1684,'Policy Characteristics'!$C:$C,0))),"",INDEX('Policy Characteristics'!H:H,MATCH($C1684,'Policy Characteristics'!$C:$C,0)))</f>
        <v>0.01</v>
      </c>
      <c r="O1684" s="254" t="str">
        <f>IF(ISBLANK(INDEX('Policy Characteristics'!I:I,MATCH($C1684,'Policy Characteristics'!$C:$C,0))),"",INDEX('Policy Characteristics'!I:I,MATCH($C1684,'Policy Characteristics'!$C:$C,0)))</f>
        <v>% of fuel shifted</v>
      </c>
      <c r="P1684" s="254" t="str">
        <f>IF(ISBLANK(INDEX('Policy Characteristics'!J:J,MATCH($C1684,'Policy Characteristics'!$C:$C,0))),"",INDEX('Policy Characteristics'!J:J,MATCH($C1684,'Policy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84" s="254" t="str">
        <f>IF(ISBLANK(INDEX('Policy Characteristics'!K:K,MATCH($C1684,'Policy Characteristics'!$C:$C,0))),"",INDEX('Policy Characteristics'!K:K,MATCH($C1684,'Policy Characteristics'!$C:$C,0)))</f>
        <v>industry-ag-main.html#fuel-switching</v>
      </c>
      <c r="R1684" s="254" t="str">
        <f>IF(ISBLANK(INDEX('Policy Characteristics'!L:L,MATCH($C1684,'Policy Characteristics'!$C:$C,0))),"",INDEX('Policy Characteristics'!L:L,MATCH($C1684,'Policy Characteristics'!$C:$C,0)))</f>
        <v>industry-elec-and-hydrogen.html</v>
      </c>
    </row>
    <row r="1685" spans="1:18" s="2" customFormat="1" x14ac:dyDescent="0.25">
      <c r="A1685" s="254" t="str">
        <f>IF(ISBLANK(INDEX('Policy Characteristics'!A:A,MATCH($C1685,'Policy Characteristics'!$C:$C,0))),"",INDEX('Policy Characteristics'!A:A,MATCH($C1685,'Policy Characteristics'!$C:$C,0)))</f>
        <v>Industry</v>
      </c>
      <c r="B1685" s="262" t="str">
        <f>IF(ISBLANK(INDEX('Policy Characteristics'!B:B,MATCH($C1685,'Policy Characteristics'!$C:$C,0))),"",INDEX('Policy Characteristics'!B:B,MATCH($C1685,'Policy Characteristics'!$C:$C,0)))</f>
        <v>Alternative Fuel Shifting</v>
      </c>
      <c r="C1685" s="254" t="str">
        <f t="shared" si="78"/>
        <v>Fraction of Eligible Industrial Energy Use Shifted to Alternate Fuel</v>
      </c>
      <c r="D1685" s="6" t="s">
        <v>3038</v>
      </c>
      <c r="E1685" s="1" t="s">
        <v>3570</v>
      </c>
      <c r="F1685" t="s">
        <v>3041</v>
      </c>
      <c r="G1685" s="45" t="s">
        <v>3471</v>
      </c>
      <c r="H1685" s="47">
        <f t="shared" si="79"/>
        <v>1684</v>
      </c>
      <c r="I1685" s="324" t="s">
        <v>41</v>
      </c>
      <c r="J1685" s="255" t="str">
        <f>IF(ISBLANK(INDEX('Policy Characteristics'!D:D,MATCH($C1685,'Policy Characteristics'!$C:$C,0))),"",INDEX('Policy Characteristics'!D:D,MATCH($C1685,'Policy Characteristics'!$C:$C,0)))</f>
        <v>Alternate Fuel Shifting</v>
      </c>
      <c r="K1685" s="254" t="str">
        <f>IF(ISBLANK(INDEX('Policy Characteristics'!E:E,MATCH($C1685,'Policy Characteristics'!$C:$C,0))),"",INDEX('Policy Characteristics'!E:E,MATCH($C1685,'Policy Characteristics'!$C:$C,0)))</f>
        <v>indst shift to alt fuel</v>
      </c>
      <c r="L1685" s="261">
        <f>IF(ISBLANK(INDEX('Policy Characteristics'!F:F,MATCH($C1685,'Policy Characteristics'!$C:$C,0))),"",INDEX('Policy Characteristics'!F:F,MATCH($C1685,'Policy Characteristics'!$C:$C,0)))</f>
        <v>0</v>
      </c>
      <c r="M1685" s="261">
        <f>IF(ISBLANK(INDEX('Policy Characteristics'!G:G,MATCH($C1685,'Policy Characteristics'!$C:$C,0))),"",INDEX('Policy Characteristics'!G:G,MATCH($C1685,'Policy Characteristics'!$C:$C,0)))</f>
        <v>1</v>
      </c>
      <c r="N1685" s="261">
        <f>IF(ISBLANK(INDEX('Policy Characteristics'!H:H,MATCH($C1685,'Policy Characteristics'!$C:$C,0))),"",INDEX('Policy Characteristics'!H:H,MATCH($C1685,'Policy Characteristics'!$C:$C,0)))</f>
        <v>0.01</v>
      </c>
      <c r="O1685" s="254" t="str">
        <f>IF(ISBLANK(INDEX('Policy Characteristics'!I:I,MATCH($C1685,'Policy Characteristics'!$C:$C,0))),"",INDEX('Policy Characteristics'!I:I,MATCH($C1685,'Policy Characteristics'!$C:$C,0)))</f>
        <v>% of fuel shifted</v>
      </c>
      <c r="P1685" s="254" t="str">
        <f>IF(ISBLANK(INDEX('Policy Characteristics'!J:J,MATCH($C1685,'Policy Characteristics'!$C:$C,0))),"",INDEX('Policy Characteristics'!J:J,MATCH($C1685,'Policy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85" s="254" t="str">
        <f>IF(ISBLANK(INDEX('Policy Characteristics'!K:K,MATCH($C1685,'Policy Characteristics'!$C:$C,0))),"",INDEX('Policy Characteristics'!K:K,MATCH($C1685,'Policy Characteristics'!$C:$C,0)))</f>
        <v>industry-ag-main.html#fuel-switching</v>
      </c>
      <c r="R1685" s="254" t="str">
        <f>IF(ISBLANK(INDEX('Policy Characteristics'!L:L,MATCH($C1685,'Policy Characteristics'!$C:$C,0))),"",INDEX('Policy Characteristics'!L:L,MATCH($C1685,'Policy Characteristics'!$C:$C,0)))</f>
        <v>industry-elec-and-hydrogen.html</v>
      </c>
    </row>
    <row r="1686" spans="1:18" s="2" customFormat="1" x14ac:dyDescent="0.25">
      <c r="A1686" s="254" t="str">
        <f>IF(ISBLANK(INDEX('Policy Characteristics'!A:A,MATCH($C1686,'Policy Characteristics'!$C:$C,0))),"",INDEX('Policy Characteristics'!A:A,MATCH($C1686,'Policy Characteristics'!$C:$C,0)))</f>
        <v>Industry</v>
      </c>
      <c r="B1686" s="262" t="str">
        <f>IF(ISBLANK(INDEX('Policy Characteristics'!B:B,MATCH($C1686,'Policy Characteristics'!$C:$C,0))),"",INDEX('Policy Characteristics'!B:B,MATCH($C1686,'Policy Characteristics'!$C:$C,0)))</f>
        <v>Alternative Fuel Shifting</v>
      </c>
      <c r="C1686" s="254" t="str">
        <f t="shared" si="78"/>
        <v>Fraction of Eligible Industrial Energy Use Shifted to Alternate Fuel</v>
      </c>
      <c r="D1686" s="6" t="s">
        <v>3038</v>
      </c>
      <c r="E1686" s="1" t="s">
        <v>3915</v>
      </c>
      <c r="F1686" t="s">
        <v>3041</v>
      </c>
      <c r="G1686" s="45" t="s">
        <v>3891</v>
      </c>
      <c r="H1686" s="47">
        <f t="shared" si="79"/>
        <v>1685</v>
      </c>
      <c r="I1686" s="324" t="s">
        <v>41</v>
      </c>
      <c r="J1686" s="255" t="str">
        <f>IF(ISBLANK(INDEX('Policy Characteristics'!D:D,MATCH($C1686,'Policy Characteristics'!$C:$C,0))),"",INDEX('Policy Characteristics'!D:D,MATCH($C1686,'Policy Characteristics'!$C:$C,0)))</f>
        <v>Alternate Fuel Shifting</v>
      </c>
      <c r="K1686" s="254" t="str">
        <f>IF(ISBLANK(INDEX('Policy Characteristics'!E:E,MATCH($C1686,'Policy Characteristics'!$C:$C,0))),"",INDEX('Policy Characteristics'!E:E,MATCH($C1686,'Policy Characteristics'!$C:$C,0)))</f>
        <v>indst shift to alt fuel</v>
      </c>
      <c r="L1686" s="261">
        <f>IF(ISBLANK(INDEX('Policy Characteristics'!F:F,MATCH($C1686,'Policy Characteristics'!$C:$C,0))),"",INDEX('Policy Characteristics'!F:F,MATCH($C1686,'Policy Characteristics'!$C:$C,0)))</f>
        <v>0</v>
      </c>
      <c r="M1686" s="261">
        <f>IF(ISBLANK(INDEX('Policy Characteristics'!G:G,MATCH($C1686,'Policy Characteristics'!$C:$C,0))),"",INDEX('Policy Characteristics'!G:G,MATCH($C1686,'Policy Characteristics'!$C:$C,0)))</f>
        <v>1</v>
      </c>
      <c r="N1686" s="261">
        <f>IF(ISBLANK(INDEX('Policy Characteristics'!H:H,MATCH($C1686,'Policy Characteristics'!$C:$C,0))),"",INDEX('Policy Characteristics'!H:H,MATCH($C1686,'Policy Characteristics'!$C:$C,0)))</f>
        <v>0.01</v>
      </c>
      <c r="O1686" s="254" t="str">
        <f>IF(ISBLANK(INDEX('Policy Characteristics'!I:I,MATCH($C1686,'Policy Characteristics'!$C:$C,0))),"",INDEX('Policy Characteristics'!I:I,MATCH($C1686,'Policy Characteristics'!$C:$C,0)))</f>
        <v>% of fuel shifted</v>
      </c>
      <c r="P1686" s="254" t="str">
        <f>IF(ISBLANK(INDEX('Policy Characteristics'!J:J,MATCH($C1686,'Policy Characteristics'!$C:$C,0))),"",INDEX('Policy Characteristics'!J:J,MATCH($C1686,'Policy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86" s="254" t="str">
        <f>IF(ISBLANK(INDEX('Policy Characteristics'!K:K,MATCH($C1686,'Policy Characteristics'!$C:$C,0))),"",INDEX('Policy Characteristics'!K:K,MATCH($C1686,'Policy Characteristics'!$C:$C,0)))</f>
        <v>industry-ag-main.html#fuel-switching</v>
      </c>
      <c r="R1686" s="254" t="str">
        <f>IF(ISBLANK(INDEX('Policy Characteristics'!L:L,MATCH($C1686,'Policy Characteristics'!$C:$C,0))),"",INDEX('Policy Characteristics'!L:L,MATCH($C1686,'Policy Characteristics'!$C:$C,0)))</f>
        <v>industry-elec-and-hydrogen.html</v>
      </c>
    </row>
    <row r="1687" spans="1:18" s="2" customFormat="1" x14ac:dyDescent="0.25">
      <c r="A1687" s="254" t="str">
        <f>IF(ISBLANK(INDEX('Policy Characteristics'!A:A,MATCH($C1687,'Policy Characteristics'!$C:$C,0))),"",INDEX('Policy Characteristics'!A:A,MATCH($C1687,'Policy Characteristics'!$C:$C,0)))</f>
        <v>Industry</v>
      </c>
      <c r="B1687" s="262" t="str">
        <f>IF(ISBLANK(INDEX('Policy Characteristics'!B:B,MATCH($C1687,'Policy Characteristics'!$C:$C,0))),"",INDEX('Policy Characteristics'!B:B,MATCH($C1687,'Policy Characteristics'!$C:$C,0)))</f>
        <v>Alternative Fuel Shifting</v>
      </c>
      <c r="C1687" s="254" t="str">
        <f t="shared" si="78"/>
        <v>Fraction of Eligible Industrial Energy Use Shifted to Alternate Fuel</v>
      </c>
      <c r="D1687" s="6" t="s">
        <v>3038</v>
      </c>
      <c r="E1687" s="1" t="s">
        <v>3916</v>
      </c>
      <c r="F1687" t="s">
        <v>3041</v>
      </c>
      <c r="G1687" s="45" t="s">
        <v>3890</v>
      </c>
      <c r="H1687" s="47">
        <f t="shared" si="79"/>
        <v>1686</v>
      </c>
      <c r="I1687" s="324" t="s">
        <v>41</v>
      </c>
      <c r="J1687" s="255" t="str">
        <f>IF(ISBLANK(INDEX('Policy Characteristics'!D:D,MATCH($C1687,'Policy Characteristics'!$C:$C,0))),"",INDEX('Policy Characteristics'!D:D,MATCH($C1687,'Policy Characteristics'!$C:$C,0)))</f>
        <v>Alternate Fuel Shifting</v>
      </c>
      <c r="K1687" s="254" t="str">
        <f>IF(ISBLANK(INDEX('Policy Characteristics'!E:E,MATCH($C1687,'Policy Characteristics'!$C:$C,0))),"",INDEX('Policy Characteristics'!E:E,MATCH($C1687,'Policy Characteristics'!$C:$C,0)))</f>
        <v>indst shift to alt fuel</v>
      </c>
      <c r="L1687" s="261">
        <f>IF(ISBLANK(INDEX('Policy Characteristics'!F:F,MATCH($C1687,'Policy Characteristics'!$C:$C,0))),"",INDEX('Policy Characteristics'!F:F,MATCH($C1687,'Policy Characteristics'!$C:$C,0)))</f>
        <v>0</v>
      </c>
      <c r="M1687" s="261">
        <f>IF(ISBLANK(INDEX('Policy Characteristics'!G:G,MATCH($C1687,'Policy Characteristics'!$C:$C,0))),"",INDEX('Policy Characteristics'!G:G,MATCH($C1687,'Policy Characteristics'!$C:$C,0)))</f>
        <v>1</v>
      </c>
      <c r="N1687" s="261">
        <f>IF(ISBLANK(INDEX('Policy Characteristics'!H:H,MATCH($C1687,'Policy Characteristics'!$C:$C,0))),"",INDEX('Policy Characteristics'!H:H,MATCH($C1687,'Policy Characteristics'!$C:$C,0)))</f>
        <v>0.01</v>
      </c>
      <c r="O1687" s="254" t="str">
        <f>IF(ISBLANK(INDEX('Policy Characteristics'!I:I,MATCH($C1687,'Policy Characteristics'!$C:$C,0))),"",INDEX('Policy Characteristics'!I:I,MATCH($C1687,'Policy Characteristics'!$C:$C,0)))</f>
        <v>% of fuel shifted</v>
      </c>
      <c r="P1687" s="254" t="str">
        <f>IF(ISBLANK(INDEX('Policy Characteristics'!J:J,MATCH($C1687,'Policy Characteristics'!$C:$C,0))),"",INDEX('Policy Characteristics'!J:J,MATCH($C1687,'Policy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87" s="254" t="str">
        <f>IF(ISBLANK(INDEX('Policy Characteristics'!K:K,MATCH($C1687,'Policy Characteristics'!$C:$C,0))),"",INDEX('Policy Characteristics'!K:K,MATCH($C1687,'Policy Characteristics'!$C:$C,0)))</f>
        <v>industry-ag-main.html#fuel-switching</v>
      </c>
      <c r="R1687" s="254" t="str">
        <f>IF(ISBLANK(INDEX('Policy Characteristics'!L:L,MATCH($C1687,'Policy Characteristics'!$C:$C,0))),"",INDEX('Policy Characteristics'!L:L,MATCH($C1687,'Policy Characteristics'!$C:$C,0)))</f>
        <v>industry-elec-and-hydrogen.html</v>
      </c>
    </row>
    <row r="1688" spans="1:18" s="2" customFormat="1" x14ac:dyDescent="0.25">
      <c r="A1688" s="254" t="str">
        <f>IF(ISBLANK(INDEX('Policy Characteristics'!A:A,MATCH($C1688,'Policy Characteristics'!$C:$C,0))),"",INDEX('Policy Characteristics'!A:A,MATCH($C1688,'Policy Characteristics'!$C:$C,0)))</f>
        <v>Industry</v>
      </c>
      <c r="B1688" s="262" t="str">
        <f>IF(ISBLANK(INDEX('Policy Characteristics'!B:B,MATCH($C1688,'Policy Characteristics'!$C:$C,0))),"",INDEX('Policy Characteristics'!B:B,MATCH($C1688,'Policy Characteristics'!$C:$C,0)))</f>
        <v>Alternative Fuel Shifting</v>
      </c>
      <c r="C1688" s="254" t="str">
        <f t="shared" si="78"/>
        <v>Fraction of Eligible Industrial Energy Use Shifted to Alternate Fuel</v>
      </c>
      <c r="D1688" s="6" t="s">
        <v>3038</v>
      </c>
      <c r="E1688" s="1" t="s">
        <v>3917</v>
      </c>
      <c r="F1688" t="s">
        <v>3041</v>
      </c>
      <c r="G1688" s="45" t="s">
        <v>3892</v>
      </c>
      <c r="H1688" s="47">
        <f t="shared" si="79"/>
        <v>1687</v>
      </c>
      <c r="I1688" s="324" t="s">
        <v>41</v>
      </c>
      <c r="J1688" s="255" t="str">
        <f>IF(ISBLANK(INDEX('Policy Characteristics'!D:D,MATCH($C1688,'Policy Characteristics'!$C:$C,0))),"",INDEX('Policy Characteristics'!D:D,MATCH($C1688,'Policy Characteristics'!$C:$C,0)))</f>
        <v>Alternate Fuel Shifting</v>
      </c>
      <c r="K1688" s="254" t="str">
        <f>IF(ISBLANK(INDEX('Policy Characteristics'!E:E,MATCH($C1688,'Policy Characteristics'!$C:$C,0))),"",INDEX('Policy Characteristics'!E:E,MATCH($C1688,'Policy Characteristics'!$C:$C,0)))</f>
        <v>indst shift to alt fuel</v>
      </c>
      <c r="L1688" s="261">
        <f>IF(ISBLANK(INDEX('Policy Characteristics'!F:F,MATCH($C1688,'Policy Characteristics'!$C:$C,0))),"",INDEX('Policy Characteristics'!F:F,MATCH($C1688,'Policy Characteristics'!$C:$C,0)))</f>
        <v>0</v>
      </c>
      <c r="M1688" s="261">
        <f>IF(ISBLANK(INDEX('Policy Characteristics'!G:G,MATCH($C1688,'Policy Characteristics'!$C:$C,0))),"",INDEX('Policy Characteristics'!G:G,MATCH($C1688,'Policy Characteristics'!$C:$C,0)))</f>
        <v>1</v>
      </c>
      <c r="N1688" s="261">
        <f>IF(ISBLANK(INDEX('Policy Characteristics'!H:H,MATCH($C1688,'Policy Characteristics'!$C:$C,0))),"",INDEX('Policy Characteristics'!H:H,MATCH($C1688,'Policy Characteristics'!$C:$C,0)))</f>
        <v>0.01</v>
      </c>
      <c r="O1688" s="254" t="str">
        <f>IF(ISBLANK(INDEX('Policy Characteristics'!I:I,MATCH($C1688,'Policy Characteristics'!$C:$C,0))),"",INDEX('Policy Characteristics'!I:I,MATCH($C1688,'Policy Characteristics'!$C:$C,0)))</f>
        <v>% of fuel shifted</v>
      </c>
      <c r="P1688" s="254" t="str">
        <f>IF(ISBLANK(INDEX('Policy Characteristics'!J:J,MATCH($C1688,'Policy Characteristics'!$C:$C,0))),"",INDEX('Policy Characteristics'!J:J,MATCH($C1688,'Policy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88" s="254" t="str">
        <f>IF(ISBLANK(INDEX('Policy Characteristics'!K:K,MATCH($C1688,'Policy Characteristics'!$C:$C,0))),"",INDEX('Policy Characteristics'!K:K,MATCH($C1688,'Policy Characteristics'!$C:$C,0)))</f>
        <v>industry-ag-main.html#fuel-switching</v>
      </c>
      <c r="R1688" s="254" t="str">
        <f>IF(ISBLANK(INDEX('Policy Characteristics'!L:L,MATCH($C1688,'Policy Characteristics'!$C:$C,0))),"",INDEX('Policy Characteristics'!L:L,MATCH($C1688,'Policy Characteristics'!$C:$C,0)))</f>
        <v>industry-elec-and-hydrogen.html</v>
      </c>
    </row>
    <row r="1689" spans="1:18" s="2" customFormat="1" x14ac:dyDescent="0.25">
      <c r="A1689" s="254" t="str">
        <f>IF(ISBLANK(INDEX('Policy Characteristics'!A:A,MATCH($C1689,'Policy Characteristics'!$C:$C,0))),"",INDEX('Policy Characteristics'!A:A,MATCH($C1689,'Policy Characteristics'!$C:$C,0)))</f>
        <v>Industry</v>
      </c>
      <c r="B1689" s="262" t="str">
        <f>IF(ISBLANK(INDEX('Policy Characteristics'!B:B,MATCH($C1689,'Policy Characteristics'!$C:$C,0))),"",INDEX('Policy Characteristics'!B:B,MATCH($C1689,'Policy Characteristics'!$C:$C,0)))</f>
        <v>Alternative Fuel Shifting</v>
      </c>
      <c r="C1689" s="254" t="str">
        <f t="shared" si="78"/>
        <v>Fraction of Eligible Industrial Energy Use Shifted to Alternate Fuel</v>
      </c>
      <c r="D1689" s="6" t="s">
        <v>3039</v>
      </c>
      <c r="E1689" s="1" t="s">
        <v>3459</v>
      </c>
      <c r="F1689" t="s">
        <v>3000</v>
      </c>
      <c r="G1689" s="45" t="s">
        <v>3465</v>
      </c>
      <c r="H1689" s="47">
        <f t="shared" si="79"/>
        <v>1688</v>
      </c>
      <c r="I1689" s="324" t="s">
        <v>41</v>
      </c>
      <c r="J1689" s="255" t="str">
        <f>IF(ISBLANK(INDEX('Policy Characteristics'!D:D,MATCH($C1689,'Policy Characteristics'!$C:$C,0))),"",INDEX('Policy Characteristics'!D:D,MATCH($C1689,'Policy Characteristics'!$C:$C,0)))</f>
        <v>Alternate Fuel Shifting</v>
      </c>
      <c r="K1689" s="254" t="str">
        <f>IF(ISBLANK(INDEX('Policy Characteristics'!E:E,MATCH($C1689,'Policy Characteristics'!$C:$C,0))),"",INDEX('Policy Characteristics'!E:E,MATCH($C1689,'Policy Characteristics'!$C:$C,0)))</f>
        <v>indst shift to alt fuel</v>
      </c>
      <c r="L1689" s="261">
        <f>IF(ISBLANK(INDEX('Policy Characteristics'!F:F,MATCH($C1689,'Policy Characteristics'!$C:$C,0))),"",INDEX('Policy Characteristics'!F:F,MATCH($C1689,'Policy Characteristics'!$C:$C,0)))</f>
        <v>0</v>
      </c>
      <c r="M1689" s="261">
        <f>IF(ISBLANK(INDEX('Policy Characteristics'!G:G,MATCH($C1689,'Policy Characteristics'!$C:$C,0))),"",INDEX('Policy Characteristics'!G:G,MATCH($C1689,'Policy Characteristics'!$C:$C,0)))</f>
        <v>1</v>
      </c>
      <c r="N1689" s="261">
        <f>IF(ISBLANK(INDEX('Policy Characteristics'!H:H,MATCH($C1689,'Policy Characteristics'!$C:$C,0))),"",INDEX('Policy Characteristics'!H:H,MATCH($C1689,'Policy Characteristics'!$C:$C,0)))</f>
        <v>0.01</v>
      </c>
      <c r="O1689" s="254" t="str">
        <f>IF(ISBLANK(INDEX('Policy Characteristics'!I:I,MATCH($C1689,'Policy Characteristics'!$C:$C,0))),"",INDEX('Policy Characteristics'!I:I,MATCH($C1689,'Policy Characteristics'!$C:$C,0)))</f>
        <v>% of fuel shifted</v>
      </c>
      <c r="P1689" s="254" t="str">
        <f>IF(ISBLANK(INDEX('Policy Characteristics'!J:J,MATCH($C1689,'Policy Characteristics'!$C:$C,0))),"",INDEX('Policy Characteristics'!J:J,MATCH($C1689,'Policy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89" s="254" t="str">
        <f>IF(ISBLANK(INDEX('Policy Characteristics'!K:K,MATCH($C1689,'Policy Characteristics'!$C:$C,0))),"",INDEX('Policy Characteristics'!K:K,MATCH($C1689,'Policy Characteristics'!$C:$C,0)))</f>
        <v>industry-ag-main.html#fuel-switching</v>
      </c>
      <c r="R1689" s="254" t="str">
        <f>IF(ISBLANK(INDEX('Policy Characteristics'!L:L,MATCH($C1689,'Policy Characteristics'!$C:$C,0))),"",INDEX('Policy Characteristics'!L:L,MATCH($C1689,'Policy Characteristics'!$C:$C,0)))</f>
        <v>industry-elec-and-hydrogen.html</v>
      </c>
    </row>
    <row r="1690" spans="1:18" s="2" customFormat="1" x14ac:dyDescent="0.25">
      <c r="A1690" s="254" t="str">
        <f>IF(ISBLANK(INDEX('Policy Characteristics'!A:A,MATCH($C1690,'Policy Characteristics'!$C:$C,0))),"",INDEX('Policy Characteristics'!A:A,MATCH($C1690,'Policy Characteristics'!$C:$C,0)))</f>
        <v>Industry</v>
      </c>
      <c r="B1690" s="262" t="str">
        <f>IF(ISBLANK(INDEX('Policy Characteristics'!B:B,MATCH($C1690,'Policy Characteristics'!$C:$C,0))),"",INDEX('Policy Characteristics'!B:B,MATCH($C1690,'Policy Characteristics'!$C:$C,0)))</f>
        <v>Alternative Fuel Shifting</v>
      </c>
      <c r="C1690" s="254" t="str">
        <f t="shared" si="78"/>
        <v>Fraction of Eligible Industrial Energy Use Shifted to Alternate Fuel</v>
      </c>
      <c r="D1690" s="6" t="s">
        <v>3039</v>
      </c>
      <c r="E1690" s="1" t="s">
        <v>3460</v>
      </c>
      <c r="F1690" t="s">
        <v>3000</v>
      </c>
      <c r="G1690" s="45" t="s">
        <v>3466</v>
      </c>
      <c r="H1690" s="47">
        <f t="shared" si="79"/>
        <v>1689</v>
      </c>
      <c r="I1690" s="324" t="s">
        <v>41</v>
      </c>
      <c r="J1690" s="255" t="str">
        <f>IF(ISBLANK(INDEX('Policy Characteristics'!D:D,MATCH($C1690,'Policy Characteristics'!$C:$C,0))),"",INDEX('Policy Characteristics'!D:D,MATCH($C1690,'Policy Characteristics'!$C:$C,0)))</f>
        <v>Alternate Fuel Shifting</v>
      </c>
      <c r="K1690" s="254" t="str">
        <f>IF(ISBLANK(INDEX('Policy Characteristics'!E:E,MATCH($C1690,'Policy Characteristics'!$C:$C,0))),"",INDEX('Policy Characteristics'!E:E,MATCH($C1690,'Policy Characteristics'!$C:$C,0)))</f>
        <v>indst shift to alt fuel</v>
      </c>
      <c r="L1690" s="261">
        <f>IF(ISBLANK(INDEX('Policy Characteristics'!F:F,MATCH($C1690,'Policy Characteristics'!$C:$C,0))),"",INDEX('Policy Characteristics'!F:F,MATCH($C1690,'Policy Characteristics'!$C:$C,0)))</f>
        <v>0</v>
      </c>
      <c r="M1690" s="261">
        <f>IF(ISBLANK(INDEX('Policy Characteristics'!G:G,MATCH($C1690,'Policy Characteristics'!$C:$C,0))),"",INDEX('Policy Characteristics'!G:G,MATCH($C1690,'Policy Characteristics'!$C:$C,0)))</f>
        <v>1</v>
      </c>
      <c r="N1690" s="261">
        <f>IF(ISBLANK(INDEX('Policy Characteristics'!H:H,MATCH($C1690,'Policy Characteristics'!$C:$C,0))),"",INDEX('Policy Characteristics'!H:H,MATCH($C1690,'Policy Characteristics'!$C:$C,0)))</f>
        <v>0.01</v>
      </c>
      <c r="O1690" s="254" t="str">
        <f>IF(ISBLANK(INDEX('Policy Characteristics'!I:I,MATCH($C1690,'Policy Characteristics'!$C:$C,0))),"",INDEX('Policy Characteristics'!I:I,MATCH($C1690,'Policy Characteristics'!$C:$C,0)))</f>
        <v>% of fuel shifted</v>
      </c>
      <c r="P1690" s="254" t="str">
        <f>IF(ISBLANK(INDEX('Policy Characteristics'!J:J,MATCH($C1690,'Policy Characteristics'!$C:$C,0))),"",INDEX('Policy Characteristics'!J:J,MATCH($C1690,'Policy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90" s="254" t="str">
        <f>IF(ISBLANK(INDEX('Policy Characteristics'!K:K,MATCH($C1690,'Policy Characteristics'!$C:$C,0))),"",INDEX('Policy Characteristics'!K:K,MATCH($C1690,'Policy Characteristics'!$C:$C,0)))</f>
        <v>industry-ag-main.html#fuel-switching</v>
      </c>
      <c r="R1690" s="254" t="str">
        <f>IF(ISBLANK(INDEX('Policy Characteristics'!L:L,MATCH($C1690,'Policy Characteristics'!$C:$C,0))),"",INDEX('Policy Characteristics'!L:L,MATCH($C1690,'Policy Characteristics'!$C:$C,0)))</f>
        <v>industry-elec-and-hydrogen.html</v>
      </c>
    </row>
    <row r="1691" spans="1:18" s="2" customFormat="1" x14ac:dyDescent="0.25">
      <c r="A1691" s="254" t="str">
        <f>IF(ISBLANK(INDEX('Policy Characteristics'!A:A,MATCH($C1691,'Policy Characteristics'!$C:$C,0))),"",INDEX('Policy Characteristics'!A:A,MATCH($C1691,'Policy Characteristics'!$C:$C,0)))</f>
        <v>Industry</v>
      </c>
      <c r="B1691" s="262" t="str">
        <f>IF(ISBLANK(INDEX('Policy Characteristics'!B:B,MATCH($C1691,'Policy Characteristics'!$C:$C,0))),"",INDEX('Policy Characteristics'!B:B,MATCH($C1691,'Policy Characteristics'!$C:$C,0)))</f>
        <v>Alternative Fuel Shifting</v>
      </c>
      <c r="C1691" s="254" t="str">
        <f t="shared" si="78"/>
        <v>Fraction of Eligible Industrial Energy Use Shifted to Alternate Fuel</v>
      </c>
      <c r="D1691" s="6" t="s">
        <v>3039</v>
      </c>
      <c r="E1691" s="1" t="s">
        <v>3461</v>
      </c>
      <c r="F1691" t="s">
        <v>3000</v>
      </c>
      <c r="G1691" s="45" t="s">
        <v>3467</v>
      </c>
      <c r="H1691" s="47">
        <f t="shared" si="79"/>
        <v>1690</v>
      </c>
      <c r="I1691" s="324" t="s">
        <v>41</v>
      </c>
      <c r="J1691" s="255" t="str">
        <f>IF(ISBLANK(INDEX('Policy Characteristics'!D:D,MATCH($C1691,'Policy Characteristics'!$C:$C,0))),"",INDEX('Policy Characteristics'!D:D,MATCH($C1691,'Policy Characteristics'!$C:$C,0)))</f>
        <v>Alternate Fuel Shifting</v>
      </c>
      <c r="K1691" s="254" t="str">
        <f>IF(ISBLANK(INDEX('Policy Characteristics'!E:E,MATCH($C1691,'Policy Characteristics'!$C:$C,0))),"",INDEX('Policy Characteristics'!E:E,MATCH($C1691,'Policy Characteristics'!$C:$C,0)))</f>
        <v>indst shift to alt fuel</v>
      </c>
      <c r="L1691" s="261">
        <f>IF(ISBLANK(INDEX('Policy Characteristics'!F:F,MATCH($C1691,'Policy Characteristics'!$C:$C,0))),"",INDEX('Policy Characteristics'!F:F,MATCH($C1691,'Policy Characteristics'!$C:$C,0)))</f>
        <v>0</v>
      </c>
      <c r="M1691" s="261">
        <f>IF(ISBLANK(INDEX('Policy Characteristics'!G:G,MATCH($C1691,'Policy Characteristics'!$C:$C,0))),"",INDEX('Policy Characteristics'!G:G,MATCH($C1691,'Policy Characteristics'!$C:$C,0)))</f>
        <v>1</v>
      </c>
      <c r="N1691" s="261">
        <f>IF(ISBLANK(INDEX('Policy Characteristics'!H:H,MATCH($C1691,'Policy Characteristics'!$C:$C,0))),"",INDEX('Policy Characteristics'!H:H,MATCH($C1691,'Policy Characteristics'!$C:$C,0)))</f>
        <v>0.01</v>
      </c>
      <c r="O1691" s="254" t="str">
        <f>IF(ISBLANK(INDEX('Policy Characteristics'!I:I,MATCH($C1691,'Policy Characteristics'!$C:$C,0))),"",INDEX('Policy Characteristics'!I:I,MATCH($C1691,'Policy Characteristics'!$C:$C,0)))</f>
        <v>% of fuel shifted</v>
      </c>
      <c r="P1691" s="254" t="str">
        <f>IF(ISBLANK(INDEX('Policy Characteristics'!J:J,MATCH($C1691,'Policy Characteristics'!$C:$C,0))),"",INDEX('Policy Characteristics'!J:J,MATCH($C1691,'Policy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91" s="254" t="str">
        <f>IF(ISBLANK(INDEX('Policy Characteristics'!K:K,MATCH($C1691,'Policy Characteristics'!$C:$C,0))),"",INDEX('Policy Characteristics'!K:K,MATCH($C1691,'Policy Characteristics'!$C:$C,0)))</f>
        <v>industry-ag-main.html#fuel-switching</v>
      </c>
      <c r="R1691" s="254" t="str">
        <f>IF(ISBLANK(INDEX('Policy Characteristics'!L:L,MATCH($C1691,'Policy Characteristics'!$C:$C,0))),"",INDEX('Policy Characteristics'!L:L,MATCH($C1691,'Policy Characteristics'!$C:$C,0)))</f>
        <v>industry-elec-and-hydrogen.html</v>
      </c>
    </row>
    <row r="1692" spans="1:18" s="2" customFormat="1" x14ac:dyDescent="0.25">
      <c r="A1692" s="254" t="str">
        <f>IF(ISBLANK(INDEX('Policy Characteristics'!A:A,MATCH($C1692,'Policy Characteristics'!$C:$C,0))),"",INDEX('Policy Characteristics'!A:A,MATCH($C1692,'Policy Characteristics'!$C:$C,0)))</f>
        <v>Industry</v>
      </c>
      <c r="B1692" s="262" t="str">
        <f>IF(ISBLANK(INDEX('Policy Characteristics'!B:B,MATCH($C1692,'Policy Characteristics'!$C:$C,0))),"",INDEX('Policy Characteristics'!B:B,MATCH($C1692,'Policy Characteristics'!$C:$C,0)))</f>
        <v>Alternative Fuel Shifting</v>
      </c>
      <c r="C1692" s="254" t="str">
        <f t="shared" si="78"/>
        <v>Fraction of Eligible Industrial Energy Use Shifted to Alternate Fuel</v>
      </c>
      <c r="D1692" s="6" t="s">
        <v>3039</v>
      </c>
      <c r="E1692" s="1" t="s">
        <v>3462</v>
      </c>
      <c r="F1692" t="s">
        <v>3000</v>
      </c>
      <c r="G1692" s="45" t="s">
        <v>3468</v>
      </c>
      <c r="H1692" s="47">
        <f t="shared" si="79"/>
        <v>1691</v>
      </c>
      <c r="I1692" s="324" t="s">
        <v>40</v>
      </c>
      <c r="J1692" s="255" t="str">
        <f>IF(ISBLANK(INDEX('Policy Characteristics'!D:D,MATCH($C1692,'Policy Characteristics'!$C:$C,0))),"",INDEX('Policy Characteristics'!D:D,MATCH($C1692,'Policy Characteristics'!$C:$C,0)))</f>
        <v>Alternate Fuel Shifting</v>
      </c>
      <c r="K1692" s="254" t="str">
        <f>IF(ISBLANK(INDEX('Policy Characteristics'!E:E,MATCH($C1692,'Policy Characteristics'!$C:$C,0))),"",INDEX('Policy Characteristics'!E:E,MATCH($C1692,'Policy Characteristics'!$C:$C,0)))</f>
        <v>indst shift to alt fuel</v>
      </c>
      <c r="L1692" s="261">
        <f>IF(ISBLANK(INDEX('Policy Characteristics'!F:F,MATCH($C1692,'Policy Characteristics'!$C:$C,0))),"",INDEX('Policy Characteristics'!F:F,MATCH($C1692,'Policy Characteristics'!$C:$C,0)))</f>
        <v>0</v>
      </c>
      <c r="M1692" s="261">
        <f>IF(ISBLANK(INDEX('Policy Characteristics'!G:G,MATCH($C1692,'Policy Characteristics'!$C:$C,0))),"",INDEX('Policy Characteristics'!G:G,MATCH($C1692,'Policy Characteristics'!$C:$C,0)))</f>
        <v>1</v>
      </c>
      <c r="N1692" s="261">
        <f>IF(ISBLANK(INDEX('Policy Characteristics'!H:H,MATCH($C1692,'Policy Characteristics'!$C:$C,0))),"",INDEX('Policy Characteristics'!H:H,MATCH($C1692,'Policy Characteristics'!$C:$C,0)))</f>
        <v>0.01</v>
      </c>
      <c r="O1692" s="254" t="str">
        <f>IF(ISBLANK(INDEX('Policy Characteristics'!I:I,MATCH($C1692,'Policy Characteristics'!$C:$C,0))),"",INDEX('Policy Characteristics'!I:I,MATCH($C1692,'Policy Characteristics'!$C:$C,0)))</f>
        <v>% of fuel shifted</v>
      </c>
      <c r="P1692" s="254" t="str">
        <f>IF(ISBLANK(INDEX('Policy Characteristics'!J:J,MATCH($C1692,'Policy Characteristics'!$C:$C,0))),"",INDEX('Policy Characteristics'!J:J,MATCH($C1692,'Policy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92" s="254" t="str">
        <f>IF(ISBLANK(INDEX('Policy Characteristics'!K:K,MATCH($C1692,'Policy Characteristics'!$C:$C,0))),"",INDEX('Policy Characteristics'!K:K,MATCH($C1692,'Policy Characteristics'!$C:$C,0)))</f>
        <v>industry-ag-main.html#fuel-switching</v>
      </c>
      <c r="R1692" s="254" t="str">
        <f>IF(ISBLANK(INDEX('Policy Characteristics'!L:L,MATCH($C1692,'Policy Characteristics'!$C:$C,0))),"",INDEX('Policy Characteristics'!L:L,MATCH($C1692,'Policy Characteristics'!$C:$C,0)))</f>
        <v>industry-elec-and-hydrogen.html</v>
      </c>
    </row>
    <row r="1693" spans="1:18" s="2" customFormat="1" x14ac:dyDescent="0.25">
      <c r="A1693" s="254" t="str">
        <f>IF(ISBLANK(INDEX('Policy Characteristics'!A:A,MATCH($C1693,'Policy Characteristics'!$C:$C,0))),"",INDEX('Policy Characteristics'!A:A,MATCH($C1693,'Policy Characteristics'!$C:$C,0)))</f>
        <v>Industry</v>
      </c>
      <c r="B1693" s="262" t="str">
        <f>IF(ISBLANK(INDEX('Policy Characteristics'!B:B,MATCH($C1693,'Policy Characteristics'!$C:$C,0))),"",INDEX('Policy Characteristics'!B:B,MATCH($C1693,'Policy Characteristics'!$C:$C,0)))</f>
        <v>Alternative Fuel Shifting</v>
      </c>
      <c r="C1693" s="254" t="str">
        <f t="shared" si="78"/>
        <v>Fraction of Eligible Industrial Energy Use Shifted to Alternate Fuel</v>
      </c>
      <c r="D1693" s="6" t="s">
        <v>3039</v>
      </c>
      <c r="E1693" s="1" t="s">
        <v>3463</v>
      </c>
      <c r="F1693" t="s">
        <v>3000</v>
      </c>
      <c r="G1693" s="45" t="s">
        <v>3469</v>
      </c>
      <c r="H1693" s="47">
        <f t="shared" si="79"/>
        <v>1692</v>
      </c>
      <c r="I1693" s="324" t="s">
        <v>41</v>
      </c>
      <c r="J1693" s="255" t="str">
        <f>IF(ISBLANK(INDEX('Policy Characteristics'!D:D,MATCH($C1693,'Policy Characteristics'!$C:$C,0))),"",INDEX('Policy Characteristics'!D:D,MATCH($C1693,'Policy Characteristics'!$C:$C,0)))</f>
        <v>Alternate Fuel Shifting</v>
      </c>
      <c r="K1693" s="254" t="str">
        <f>IF(ISBLANK(INDEX('Policy Characteristics'!E:E,MATCH($C1693,'Policy Characteristics'!$C:$C,0))),"",INDEX('Policy Characteristics'!E:E,MATCH($C1693,'Policy Characteristics'!$C:$C,0)))</f>
        <v>indst shift to alt fuel</v>
      </c>
      <c r="L1693" s="261">
        <f>IF(ISBLANK(INDEX('Policy Characteristics'!F:F,MATCH($C1693,'Policy Characteristics'!$C:$C,0))),"",INDEX('Policy Characteristics'!F:F,MATCH($C1693,'Policy Characteristics'!$C:$C,0)))</f>
        <v>0</v>
      </c>
      <c r="M1693" s="261">
        <f>IF(ISBLANK(INDEX('Policy Characteristics'!G:G,MATCH($C1693,'Policy Characteristics'!$C:$C,0))),"",INDEX('Policy Characteristics'!G:G,MATCH($C1693,'Policy Characteristics'!$C:$C,0)))</f>
        <v>1</v>
      </c>
      <c r="N1693" s="261">
        <f>IF(ISBLANK(INDEX('Policy Characteristics'!H:H,MATCH($C1693,'Policy Characteristics'!$C:$C,0))),"",INDEX('Policy Characteristics'!H:H,MATCH($C1693,'Policy Characteristics'!$C:$C,0)))</f>
        <v>0.01</v>
      </c>
      <c r="O1693" s="254" t="str">
        <f>IF(ISBLANK(INDEX('Policy Characteristics'!I:I,MATCH($C1693,'Policy Characteristics'!$C:$C,0))),"",INDEX('Policy Characteristics'!I:I,MATCH($C1693,'Policy Characteristics'!$C:$C,0)))</f>
        <v>% of fuel shifted</v>
      </c>
      <c r="P1693" s="254" t="str">
        <f>IF(ISBLANK(INDEX('Policy Characteristics'!J:J,MATCH($C1693,'Policy Characteristics'!$C:$C,0))),"",INDEX('Policy Characteristics'!J:J,MATCH($C1693,'Policy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93" s="254" t="str">
        <f>IF(ISBLANK(INDEX('Policy Characteristics'!K:K,MATCH($C1693,'Policy Characteristics'!$C:$C,0))),"",INDEX('Policy Characteristics'!K:K,MATCH($C1693,'Policy Characteristics'!$C:$C,0)))</f>
        <v>industry-ag-main.html#fuel-switching</v>
      </c>
      <c r="R1693" s="254" t="str">
        <f>IF(ISBLANK(INDEX('Policy Characteristics'!L:L,MATCH($C1693,'Policy Characteristics'!$C:$C,0))),"",INDEX('Policy Characteristics'!L:L,MATCH($C1693,'Policy Characteristics'!$C:$C,0)))</f>
        <v>industry-elec-and-hydrogen.html</v>
      </c>
    </row>
    <row r="1694" spans="1:18" s="2" customFormat="1" x14ac:dyDescent="0.25">
      <c r="A1694" s="254" t="str">
        <f>IF(ISBLANK(INDEX('Policy Characteristics'!A:A,MATCH($C1694,'Policy Characteristics'!$C:$C,0))),"",INDEX('Policy Characteristics'!A:A,MATCH($C1694,'Policy Characteristics'!$C:$C,0)))</f>
        <v>Industry</v>
      </c>
      <c r="B1694" s="262" t="str">
        <f>IF(ISBLANK(INDEX('Policy Characteristics'!B:B,MATCH($C1694,'Policy Characteristics'!$C:$C,0))),"",INDEX('Policy Characteristics'!B:B,MATCH($C1694,'Policy Characteristics'!$C:$C,0)))</f>
        <v>Alternative Fuel Shifting</v>
      </c>
      <c r="C1694" s="254" t="str">
        <f t="shared" si="78"/>
        <v>Fraction of Eligible Industrial Energy Use Shifted to Alternate Fuel</v>
      </c>
      <c r="D1694" s="6" t="s">
        <v>3039</v>
      </c>
      <c r="E1694" s="1" t="s">
        <v>3464</v>
      </c>
      <c r="F1694" t="s">
        <v>3000</v>
      </c>
      <c r="G1694" s="45" t="s">
        <v>3470</v>
      </c>
      <c r="H1694" s="47">
        <f t="shared" si="79"/>
        <v>1693</v>
      </c>
      <c r="I1694" s="324" t="s">
        <v>41</v>
      </c>
      <c r="J1694" s="255" t="str">
        <f>IF(ISBLANK(INDEX('Policy Characteristics'!D:D,MATCH($C1694,'Policy Characteristics'!$C:$C,0))),"",INDEX('Policy Characteristics'!D:D,MATCH($C1694,'Policy Characteristics'!$C:$C,0)))</f>
        <v>Alternate Fuel Shifting</v>
      </c>
      <c r="K1694" s="254" t="str">
        <f>IF(ISBLANK(INDEX('Policy Characteristics'!E:E,MATCH($C1694,'Policy Characteristics'!$C:$C,0))),"",INDEX('Policy Characteristics'!E:E,MATCH($C1694,'Policy Characteristics'!$C:$C,0)))</f>
        <v>indst shift to alt fuel</v>
      </c>
      <c r="L1694" s="261">
        <f>IF(ISBLANK(INDEX('Policy Characteristics'!F:F,MATCH($C1694,'Policy Characteristics'!$C:$C,0))),"",INDEX('Policy Characteristics'!F:F,MATCH($C1694,'Policy Characteristics'!$C:$C,0)))</f>
        <v>0</v>
      </c>
      <c r="M1694" s="261">
        <f>IF(ISBLANK(INDEX('Policy Characteristics'!G:G,MATCH($C1694,'Policy Characteristics'!$C:$C,0))),"",INDEX('Policy Characteristics'!G:G,MATCH($C1694,'Policy Characteristics'!$C:$C,0)))</f>
        <v>1</v>
      </c>
      <c r="N1694" s="261">
        <f>IF(ISBLANK(INDEX('Policy Characteristics'!H:H,MATCH($C1694,'Policy Characteristics'!$C:$C,0))),"",INDEX('Policy Characteristics'!H:H,MATCH($C1694,'Policy Characteristics'!$C:$C,0)))</f>
        <v>0.01</v>
      </c>
      <c r="O1694" s="254" t="str">
        <f>IF(ISBLANK(INDEX('Policy Characteristics'!I:I,MATCH($C1694,'Policy Characteristics'!$C:$C,0))),"",INDEX('Policy Characteristics'!I:I,MATCH($C1694,'Policy Characteristics'!$C:$C,0)))</f>
        <v>% of fuel shifted</v>
      </c>
      <c r="P1694" s="254" t="str">
        <f>IF(ISBLANK(INDEX('Policy Characteristics'!J:J,MATCH($C1694,'Policy Characteristics'!$C:$C,0))),"",INDEX('Policy Characteristics'!J:J,MATCH($C1694,'Policy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94" s="254" t="str">
        <f>IF(ISBLANK(INDEX('Policy Characteristics'!K:K,MATCH($C1694,'Policy Characteristics'!$C:$C,0))),"",INDEX('Policy Characteristics'!K:K,MATCH($C1694,'Policy Characteristics'!$C:$C,0)))</f>
        <v>industry-ag-main.html#fuel-switching</v>
      </c>
      <c r="R1694" s="254" t="str">
        <f>IF(ISBLANK(INDEX('Policy Characteristics'!L:L,MATCH($C1694,'Policy Characteristics'!$C:$C,0))),"",INDEX('Policy Characteristics'!L:L,MATCH($C1694,'Policy Characteristics'!$C:$C,0)))</f>
        <v>industry-elec-and-hydrogen.html</v>
      </c>
    </row>
    <row r="1695" spans="1:18" s="2" customFormat="1" x14ac:dyDescent="0.25">
      <c r="A1695" s="254" t="str">
        <f>IF(ISBLANK(INDEX('Policy Characteristics'!A:A,MATCH($C1695,'Policy Characteristics'!$C:$C,0))),"",INDEX('Policy Characteristics'!A:A,MATCH($C1695,'Policy Characteristics'!$C:$C,0)))</f>
        <v>Industry</v>
      </c>
      <c r="B1695" s="262" t="str">
        <f>IF(ISBLANK(INDEX('Policy Characteristics'!B:B,MATCH($C1695,'Policy Characteristics'!$C:$C,0))),"",INDEX('Policy Characteristics'!B:B,MATCH($C1695,'Policy Characteristics'!$C:$C,0)))</f>
        <v>Alternative Fuel Shifting</v>
      </c>
      <c r="C1695" s="254" t="str">
        <f t="shared" si="78"/>
        <v>Fraction of Eligible Industrial Energy Use Shifted to Alternate Fuel</v>
      </c>
      <c r="D1695" s="6" t="s">
        <v>3039</v>
      </c>
      <c r="E1695" s="1" t="s">
        <v>3570</v>
      </c>
      <c r="F1695" t="s">
        <v>3000</v>
      </c>
      <c r="G1695" s="45" t="s">
        <v>3471</v>
      </c>
      <c r="H1695" s="47">
        <f t="shared" si="79"/>
        <v>1694</v>
      </c>
      <c r="I1695" s="324" t="s">
        <v>41</v>
      </c>
      <c r="J1695" s="255" t="str">
        <f>IF(ISBLANK(INDEX('Policy Characteristics'!D:D,MATCH($C1695,'Policy Characteristics'!$C:$C,0))),"",INDEX('Policy Characteristics'!D:D,MATCH($C1695,'Policy Characteristics'!$C:$C,0)))</f>
        <v>Alternate Fuel Shifting</v>
      </c>
      <c r="K1695" s="254" t="str">
        <f>IF(ISBLANK(INDEX('Policy Characteristics'!E:E,MATCH($C1695,'Policy Characteristics'!$C:$C,0))),"",INDEX('Policy Characteristics'!E:E,MATCH($C1695,'Policy Characteristics'!$C:$C,0)))</f>
        <v>indst shift to alt fuel</v>
      </c>
      <c r="L1695" s="261">
        <f>IF(ISBLANK(INDEX('Policy Characteristics'!F:F,MATCH($C1695,'Policy Characteristics'!$C:$C,0))),"",INDEX('Policy Characteristics'!F:F,MATCH($C1695,'Policy Characteristics'!$C:$C,0)))</f>
        <v>0</v>
      </c>
      <c r="M1695" s="261">
        <f>IF(ISBLANK(INDEX('Policy Characteristics'!G:G,MATCH($C1695,'Policy Characteristics'!$C:$C,0))),"",INDEX('Policy Characteristics'!G:G,MATCH($C1695,'Policy Characteristics'!$C:$C,0)))</f>
        <v>1</v>
      </c>
      <c r="N1695" s="261">
        <f>IF(ISBLANK(INDEX('Policy Characteristics'!H:H,MATCH($C1695,'Policy Characteristics'!$C:$C,0))),"",INDEX('Policy Characteristics'!H:H,MATCH($C1695,'Policy Characteristics'!$C:$C,0)))</f>
        <v>0.01</v>
      </c>
      <c r="O1695" s="254" t="str">
        <f>IF(ISBLANK(INDEX('Policy Characteristics'!I:I,MATCH($C1695,'Policy Characteristics'!$C:$C,0))),"",INDEX('Policy Characteristics'!I:I,MATCH($C1695,'Policy Characteristics'!$C:$C,0)))</f>
        <v>% of fuel shifted</v>
      </c>
      <c r="P1695" s="254" t="str">
        <f>IF(ISBLANK(INDEX('Policy Characteristics'!J:J,MATCH($C1695,'Policy Characteristics'!$C:$C,0))),"",INDEX('Policy Characteristics'!J:J,MATCH($C1695,'Policy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95" s="254" t="str">
        <f>IF(ISBLANK(INDEX('Policy Characteristics'!K:K,MATCH($C1695,'Policy Characteristics'!$C:$C,0))),"",INDEX('Policy Characteristics'!K:K,MATCH($C1695,'Policy Characteristics'!$C:$C,0)))</f>
        <v>industry-ag-main.html#fuel-switching</v>
      </c>
      <c r="R1695" s="254" t="str">
        <f>IF(ISBLANK(INDEX('Policy Characteristics'!L:L,MATCH($C1695,'Policy Characteristics'!$C:$C,0))),"",INDEX('Policy Characteristics'!L:L,MATCH($C1695,'Policy Characteristics'!$C:$C,0)))</f>
        <v>industry-elec-and-hydrogen.html</v>
      </c>
    </row>
    <row r="1696" spans="1:18" s="2" customFormat="1" x14ac:dyDescent="0.25">
      <c r="A1696" s="254" t="str">
        <f>IF(ISBLANK(INDEX('Policy Characteristics'!A:A,MATCH($C1696,'Policy Characteristics'!$C:$C,0))),"",INDEX('Policy Characteristics'!A:A,MATCH($C1696,'Policy Characteristics'!$C:$C,0)))</f>
        <v>Industry</v>
      </c>
      <c r="B1696" s="262" t="str">
        <f>IF(ISBLANK(INDEX('Policy Characteristics'!B:B,MATCH($C1696,'Policy Characteristics'!$C:$C,0))),"",INDEX('Policy Characteristics'!B:B,MATCH($C1696,'Policy Characteristics'!$C:$C,0)))</f>
        <v>Alternative Fuel Shifting</v>
      </c>
      <c r="C1696" s="254" t="str">
        <f t="shared" si="78"/>
        <v>Fraction of Eligible Industrial Energy Use Shifted to Alternate Fuel</v>
      </c>
      <c r="D1696" s="6" t="s">
        <v>3039</v>
      </c>
      <c r="E1696" s="1" t="s">
        <v>3915</v>
      </c>
      <c r="F1696" t="s">
        <v>3000</v>
      </c>
      <c r="G1696" s="45" t="s">
        <v>3891</v>
      </c>
      <c r="H1696" s="47">
        <f t="shared" si="79"/>
        <v>1695</v>
      </c>
      <c r="I1696" s="324" t="s">
        <v>41</v>
      </c>
      <c r="J1696" s="255" t="str">
        <f>IF(ISBLANK(INDEX('Policy Characteristics'!D:D,MATCH($C1696,'Policy Characteristics'!$C:$C,0))),"",INDEX('Policy Characteristics'!D:D,MATCH($C1696,'Policy Characteristics'!$C:$C,0)))</f>
        <v>Alternate Fuel Shifting</v>
      </c>
      <c r="K1696" s="254" t="str">
        <f>IF(ISBLANK(INDEX('Policy Characteristics'!E:E,MATCH($C1696,'Policy Characteristics'!$C:$C,0))),"",INDEX('Policy Characteristics'!E:E,MATCH($C1696,'Policy Characteristics'!$C:$C,0)))</f>
        <v>indst shift to alt fuel</v>
      </c>
      <c r="L1696" s="261">
        <f>IF(ISBLANK(INDEX('Policy Characteristics'!F:F,MATCH($C1696,'Policy Characteristics'!$C:$C,0))),"",INDEX('Policy Characteristics'!F:F,MATCH($C1696,'Policy Characteristics'!$C:$C,0)))</f>
        <v>0</v>
      </c>
      <c r="M1696" s="261">
        <f>IF(ISBLANK(INDEX('Policy Characteristics'!G:G,MATCH($C1696,'Policy Characteristics'!$C:$C,0))),"",INDEX('Policy Characteristics'!G:G,MATCH($C1696,'Policy Characteristics'!$C:$C,0)))</f>
        <v>1</v>
      </c>
      <c r="N1696" s="261">
        <f>IF(ISBLANK(INDEX('Policy Characteristics'!H:H,MATCH($C1696,'Policy Characteristics'!$C:$C,0))),"",INDEX('Policy Characteristics'!H:H,MATCH($C1696,'Policy Characteristics'!$C:$C,0)))</f>
        <v>0.01</v>
      </c>
      <c r="O1696" s="254" t="str">
        <f>IF(ISBLANK(INDEX('Policy Characteristics'!I:I,MATCH($C1696,'Policy Characteristics'!$C:$C,0))),"",INDEX('Policy Characteristics'!I:I,MATCH($C1696,'Policy Characteristics'!$C:$C,0)))</f>
        <v>% of fuel shifted</v>
      </c>
      <c r="P1696" s="254" t="str">
        <f>IF(ISBLANK(INDEX('Policy Characteristics'!J:J,MATCH($C1696,'Policy Characteristics'!$C:$C,0))),"",INDEX('Policy Characteristics'!J:J,MATCH($C1696,'Policy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96" s="254" t="str">
        <f>IF(ISBLANK(INDEX('Policy Characteristics'!K:K,MATCH($C1696,'Policy Characteristics'!$C:$C,0))),"",INDEX('Policy Characteristics'!K:K,MATCH($C1696,'Policy Characteristics'!$C:$C,0)))</f>
        <v>industry-ag-main.html#fuel-switching</v>
      </c>
      <c r="R1696" s="254" t="str">
        <f>IF(ISBLANK(INDEX('Policy Characteristics'!L:L,MATCH($C1696,'Policy Characteristics'!$C:$C,0))),"",INDEX('Policy Characteristics'!L:L,MATCH($C1696,'Policy Characteristics'!$C:$C,0)))</f>
        <v>industry-elec-and-hydrogen.html</v>
      </c>
    </row>
    <row r="1697" spans="1:18" s="2" customFormat="1" x14ac:dyDescent="0.25">
      <c r="A1697" s="254" t="str">
        <f>IF(ISBLANK(INDEX('Policy Characteristics'!A:A,MATCH($C1697,'Policy Characteristics'!$C:$C,0))),"",INDEX('Policy Characteristics'!A:A,MATCH($C1697,'Policy Characteristics'!$C:$C,0)))</f>
        <v>Industry</v>
      </c>
      <c r="B1697" s="262" t="str">
        <f>IF(ISBLANK(INDEX('Policy Characteristics'!B:B,MATCH($C1697,'Policy Characteristics'!$C:$C,0))),"",INDEX('Policy Characteristics'!B:B,MATCH($C1697,'Policy Characteristics'!$C:$C,0)))</f>
        <v>Alternative Fuel Shifting</v>
      </c>
      <c r="C1697" s="254" t="str">
        <f t="shared" si="78"/>
        <v>Fraction of Eligible Industrial Energy Use Shifted to Alternate Fuel</v>
      </c>
      <c r="D1697" s="6" t="s">
        <v>3039</v>
      </c>
      <c r="E1697" s="1" t="s">
        <v>3916</v>
      </c>
      <c r="F1697" t="s">
        <v>3000</v>
      </c>
      <c r="G1697" s="45" t="s">
        <v>3890</v>
      </c>
      <c r="H1697" s="47">
        <f t="shared" si="79"/>
        <v>1696</v>
      </c>
      <c r="I1697" s="324" t="s">
        <v>41</v>
      </c>
      <c r="J1697" s="255" t="str">
        <f>IF(ISBLANK(INDEX('Policy Characteristics'!D:D,MATCH($C1697,'Policy Characteristics'!$C:$C,0))),"",INDEX('Policy Characteristics'!D:D,MATCH($C1697,'Policy Characteristics'!$C:$C,0)))</f>
        <v>Alternate Fuel Shifting</v>
      </c>
      <c r="K1697" s="254" t="str">
        <f>IF(ISBLANK(INDEX('Policy Characteristics'!E:E,MATCH($C1697,'Policy Characteristics'!$C:$C,0))),"",INDEX('Policy Characteristics'!E:E,MATCH($C1697,'Policy Characteristics'!$C:$C,0)))</f>
        <v>indst shift to alt fuel</v>
      </c>
      <c r="L1697" s="261">
        <f>IF(ISBLANK(INDEX('Policy Characteristics'!F:F,MATCH($C1697,'Policy Characteristics'!$C:$C,0))),"",INDEX('Policy Characteristics'!F:F,MATCH($C1697,'Policy Characteristics'!$C:$C,0)))</f>
        <v>0</v>
      </c>
      <c r="M1697" s="261">
        <f>IF(ISBLANK(INDEX('Policy Characteristics'!G:G,MATCH($C1697,'Policy Characteristics'!$C:$C,0))),"",INDEX('Policy Characteristics'!G:G,MATCH($C1697,'Policy Characteristics'!$C:$C,0)))</f>
        <v>1</v>
      </c>
      <c r="N1697" s="261">
        <f>IF(ISBLANK(INDEX('Policy Characteristics'!H:H,MATCH($C1697,'Policy Characteristics'!$C:$C,0))),"",INDEX('Policy Characteristics'!H:H,MATCH($C1697,'Policy Characteristics'!$C:$C,0)))</f>
        <v>0.01</v>
      </c>
      <c r="O1697" s="254" t="str">
        <f>IF(ISBLANK(INDEX('Policy Characteristics'!I:I,MATCH($C1697,'Policy Characteristics'!$C:$C,0))),"",INDEX('Policy Characteristics'!I:I,MATCH($C1697,'Policy Characteristics'!$C:$C,0)))</f>
        <v>% of fuel shifted</v>
      </c>
      <c r="P1697" s="254" t="str">
        <f>IF(ISBLANK(INDEX('Policy Characteristics'!J:J,MATCH($C1697,'Policy Characteristics'!$C:$C,0))),"",INDEX('Policy Characteristics'!J:J,MATCH($C1697,'Policy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97" s="254" t="str">
        <f>IF(ISBLANK(INDEX('Policy Characteristics'!K:K,MATCH($C1697,'Policy Characteristics'!$C:$C,0))),"",INDEX('Policy Characteristics'!K:K,MATCH($C1697,'Policy Characteristics'!$C:$C,0)))</f>
        <v>industry-ag-main.html#fuel-switching</v>
      </c>
      <c r="R1697" s="254" t="str">
        <f>IF(ISBLANK(INDEX('Policy Characteristics'!L:L,MATCH($C1697,'Policy Characteristics'!$C:$C,0))),"",INDEX('Policy Characteristics'!L:L,MATCH($C1697,'Policy Characteristics'!$C:$C,0)))</f>
        <v>industry-elec-and-hydrogen.html</v>
      </c>
    </row>
    <row r="1698" spans="1:18" s="2" customFormat="1" x14ac:dyDescent="0.25">
      <c r="A1698" s="254" t="str">
        <f>IF(ISBLANK(INDEX('Policy Characteristics'!A:A,MATCH($C1698,'Policy Characteristics'!$C:$C,0))),"",INDEX('Policy Characteristics'!A:A,MATCH($C1698,'Policy Characteristics'!$C:$C,0)))</f>
        <v>Industry</v>
      </c>
      <c r="B1698" s="262" t="str">
        <f>IF(ISBLANK(INDEX('Policy Characteristics'!B:B,MATCH($C1698,'Policy Characteristics'!$C:$C,0))),"",INDEX('Policy Characteristics'!B:B,MATCH($C1698,'Policy Characteristics'!$C:$C,0)))</f>
        <v>Alternative Fuel Shifting</v>
      </c>
      <c r="C1698" s="254" t="str">
        <f t="shared" si="78"/>
        <v>Fraction of Eligible Industrial Energy Use Shifted to Alternate Fuel</v>
      </c>
      <c r="D1698" s="6" t="s">
        <v>3039</v>
      </c>
      <c r="E1698" s="1" t="s">
        <v>3917</v>
      </c>
      <c r="F1698" t="s">
        <v>3000</v>
      </c>
      <c r="G1698" s="45" t="s">
        <v>3892</v>
      </c>
      <c r="H1698" s="47">
        <f t="shared" si="79"/>
        <v>1697</v>
      </c>
      <c r="I1698" s="324" t="s">
        <v>41</v>
      </c>
      <c r="J1698" s="255" t="str">
        <f>IF(ISBLANK(INDEX('Policy Characteristics'!D:D,MATCH($C1698,'Policy Characteristics'!$C:$C,0))),"",INDEX('Policy Characteristics'!D:D,MATCH($C1698,'Policy Characteristics'!$C:$C,0)))</f>
        <v>Alternate Fuel Shifting</v>
      </c>
      <c r="K1698" s="254" t="str">
        <f>IF(ISBLANK(INDEX('Policy Characteristics'!E:E,MATCH($C1698,'Policy Characteristics'!$C:$C,0))),"",INDEX('Policy Characteristics'!E:E,MATCH($C1698,'Policy Characteristics'!$C:$C,0)))</f>
        <v>indst shift to alt fuel</v>
      </c>
      <c r="L1698" s="261">
        <f>IF(ISBLANK(INDEX('Policy Characteristics'!F:F,MATCH($C1698,'Policy Characteristics'!$C:$C,0))),"",INDEX('Policy Characteristics'!F:F,MATCH($C1698,'Policy Characteristics'!$C:$C,0)))</f>
        <v>0</v>
      </c>
      <c r="M1698" s="261">
        <f>IF(ISBLANK(INDEX('Policy Characteristics'!G:G,MATCH($C1698,'Policy Characteristics'!$C:$C,0))),"",INDEX('Policy Characteristics'!G:G,MATCH($C1698,'Policy Characteristics'!$C:$C,0)))</f>
        <v>1</v>
      </c>
      <c r="N1698" s="261">
        <f>IF(ISBLANK(INDEX('Policy Characteristics'!H:H,MATCH($C1698,'Policy Characteristics'!$C:$C,0))),"",INDEX('Policy Characteristics'!H:H,MATCH($C1698,'Policy Characteristics'!$C:$C,0)))</f>
        <v>0.01</v>
      </c>
      <c r="O1698" s="254" t="str">
        <f>IF(ISBLANK(INDEX('Policy Characteristics'!I:I,MATCH($C1698,'Policy Characteristics'!$C:$C,0))),"",INDEX('Policy Characteristics'!I:I,MATCH($C1698,'Policy Characteristics'!$C:$C,0)))</f>
        <v>% of fuel shifted</v>
      </c>
      <c r="P1698" s="254" t="str">
        <f>IF(ISBLANK(INDEX('Policy Characteristics'!J:J,MATCH($C1698,'Policy Characteristics'!$C:$C,0))),"",INDEX('Policy Characteristics'!J:J,MATCH($C1698,'Policy Characteristics'!$C:$C,0)))</f>
        <v>**Description:** This policy reduces greenhouse gas emissions from the selected industry by switching the fuels used by newly sold industrial equipment to hydrogen combustion. Only fuel consumed for energy, not fuel used as a chemical feedstock, is affected by this policy. Purchased heat (steam) is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698" s="254" t="str">
        <f>IF(ISBLANK(INDEX('Policy Characteristics'!K:K,MATCH($C1698,'Policy Characteristics'!$C:$C,0))),"",INDEX('Policy Characteristics'!K:K,MATCH($C1698,'Policy Characteristics'!$C:$C,0)))</f>
        <v>industry-ag-main.html#fuel-switching</v>
      </c>
      <c r="R1698" s="254" t="str">
        <f>IF(ISBLANK(INDEX('Policy Characteristics'!L:L,MATCH($C1698,'Policy Characteristics'!$C:$C,0))),"",INDEX('Policy Characteristics'!L:L,MATCH($C1698,'Policy Characteristics'!$C:$C,0)))</f>
        <v>industry-elec-and-hydrogen.html</v>
      </c>
    </row>
    <row r="1699" spans="1:18" s="2" customFormat="1" x14ac:dyDescent="0.25">
      <c r="A1699" s="254" t="str">
        <f>IF(ISBLANK(INDEX('Policy Characteristics'!A:A,MATCH($C1699,'Policy Characteristics'!$C:$C,0))),"",INDEX('Policy Characteristics'!A:A,MATCH($C1699,'Policy Characteristics'!$C:$C,0)))</f>
        <v>Industry</v>
      </c>
      <c r="B1699" s="262" t="str">
        <f>IF(ISBLANK(INDEX('Policy Characteristics'!B:B,MATCH($C1699,'Policy Characteristics'!$C:$C,0))),"",INDEX('Policy Characteristics'!B:B,MATCH($C1699,'Policy Characteristics'!$C:$C,0)))</f>
        <v>Early Retirement of Equipment</v>
      </c>
      <c r="C1699" t="s">
        <v>3856</v>
      </c>
      <c r="D1699" s="45" t="s">
        <v>3015</v>
      </c>
      <c r="E1699" s="1" t="s">
        <v>3459</v>
      </c>
      <c r="F1699" t="s">
        <v>3040</v>
      </c>
      <c r="G1699" s="45" t="s">
        <v>3465</v>
      </c>
      <c r="H1699" s="47">
        <f t="shared" si="79"/>
        <v>1698</v>
      </c>
      <c r="I1699" s="324" t="s">
        <v>40</v>
      </c>
      <c r="J1699" s="255" t="str">
        <f>IF(ISBLANK(INDEX('Policy Characteristics'!D:D,MATCH($C1699,'Policy Characteristics'!$C:$C,0))),"",INDEX('Policy Characteristics'!D:D,MATCH($C1699,'Policy Characteristics'!$C:$C,0)))</f>
        <v>Equipment Early Retirement</v>
      </c>
      <c r="K1699" s="254" t="str">
        <f>IF(ISBLANK(INDEX('Policy Characteristics'!E:E,MATCH($C1699,'Policy Characteristics'!$C:$C,0))),"",INDEX('Policy Characteristics'!E:E,MATCH($C1699,'Policy Characteristics'!$C:$C,0)))</f>
        <v>indst eqpt early retirement</v>
      </c>
      <c r="L1699" s="261">
        <f>IF(ISBLANK(INDEX('Policy Characteristics'!F:F,MATCH($C1699,'Policy Characteristics'!$C:$C,0))),"",INDEX('Policy Characteristics'!F:F,MATCH($C1699,'Policy Characteristics'!$C:$C,0)))</f>
        <v>0</v>
      </c>
      <c r="M1699" s="261">
        <f>IF(ISBLANK(INDEX('Policy Characteristics'!G:G,MATCH($C1699,'Policy Characteristics'!$C:$C,0))),"",INDEX('Policy Characteristics'!G:G,MATCH($C1699,'Policy Characteristics'!$C:$C,0)))</f>
        <v>1</v>
      </c>
      <c r="N1699" s="261">
        <f>IF(ISBLANK(INDEX('Policy Characteristics'!H:H,MATCH($C1699,'Policy Characteristics'!$C:$C,0))),"",INDEX('Policy Characteristics'!H:H,MATCH($C1699,'Policy Characteristics'!$C:$C,0)))</f>
        <v>0.01</v>
      </c>
      <c r="O1699" s="254" t="str">
        <f>IF(ISBLANK(INDEX('Policy Characteristics'!I:I,MATCH($C1699,'Policy Characteristics'!$C:$C,0))),"",INDEX('Policy Characteristics'!I:I,MATCH($C1699,'Policy Characteristics'!$C:$C,0)))</f>
        <v>% of start year equipment</v>
      </c>
      <c r="P1699" s="254" t="str">
        <f>IF(ISBLANK(INDEX('Policy Characteristics'!J:J,MATCH($C1699,'Policy Characteristics'!$C:$C,0))),"",INDEX('Policy Characteristics'!J:J,MATCH($C1699,'Policy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699" s="254" t="str">
        <f>IF(ISBLANK(INDEX('Policy Characteristics'!K:K,MATCH($C1699,'Policy Characteristics'!$C:$C,0))),"",INDEX('Policy Characteristics'!K:K,MATCH($C1699,'Policy Characteristics'!$C:$C,0)))</f>
        <v>industry-ag-main.html#eff-stds</v>
      </c>
      <c r="R1699" s="254" t="str">
        <f>IF(ISBLANK(INDEX('Policy Characteristics'!L:L,MATCH($C1699,'Policy Characteristics'!$C:$C,0))),"",INDEX('Policy Characteristics'!L:L,MATCH($C1699,'Policy Characteristics'!$C:$C,0)))</f>
        <v>industry-energy-efficiency-standards.html</v>
      </c>
    </row>
    <row r="1700" spans="1:18" s="2" customFormat="1" x14ac:dyDescent="0.25">
      <c r="A1700" s="254" t="str">
        <f>IF(ISBLANK(INDEX('Policy Characteristics'!A:A,MATCH($C1700,'Policy Characteristics'!$C:$C,0))),"",INDEX('Policy Characteristics'!A:A,MATCH($C1700,'Policy Characteristics'!$C:$C,0)))</f>
        <v>Industry</v>
      </c>
      <c r="B1700" s="262" t="str">
        <f>IF(ISBLANK(INDEX('Policy Characteristics'!B:B,MATCH($C1700,'Policy Characteristics'!$C:$C,0))),"",INDEX('Policy Characteristics'!B:B,MATCH($C1700,'Policy Characteristics'!$C:$C,0)))</f>
        <v>Early Retirement of Equipment</v>
      </c>
      <c r="C1700" s="254" t="str">
        <f>$C$1699</f>
        <v>Minimum Share of Start Year Industrial Equipment Retired</v>
      </c>
      <c r="D1700" s="45" t="s">
        <v>3015</v>
      </c>
      <c r="E1700" s="1" t="s">
        <v>3460</v>
      </c>
      <c r="F1700" t="s">
        <v>3040</v>
      </c>
      <c r="G1700" s="45" t="s">
        <v>3466</v>
      </c>
      <c r="H1700" s="47">
        <f t="shared" si="79"/>
        <v>1699</v>
      </c>
      <c r="I1700" s="324" t="s">
        <v>40</v>
      </c>
      <c r="J1700" s="255" t="str">
        <f>IF(ISBLANK(INDEX('Policy Characteristics'!D:D,MATCH($C1700,'Policy Characteristics'!$C:$C,0))),"",INDEX('Policy Characteristics'!D:D,MATCH($C1700,'Policy Characteristics'!$C:$C,0)))</f>
        <v>Equipment Early Retirement</v>
      </c>
      <c r="K1700" s="254" t="str">
        <f>IF(ISBLANK(INDEX('Policy Characteristics'!E:E,MATCH($C1700,'Policy Characteristics'!$C:$C,0))),"",INDEX('Policy Characteristics'!E:E,MATCH($C1700,'Policy Characteristics'!$C:$C,0)))</f>
        <v>indst eqpt early retirement</v>
      </c>
      <c r="L1700" s="261">
        <f>IF(ISBLANK(INDEX('Policy Characteristics'!F:F,MATCH($C1700,'Policy Characteristics'!$C:$C,0))),"",INDEX('Policy Characteristics'!F:F,MATCH($C1700,'Policy Characteristics'!$C:$C,0)))</f>
        <v>0</v>
      </c>
      <c r="M1700" s="261">
        <f>IF(ISBLANK(INDEX('Policy Characteristics'!G:G,MATCH($C1700,'Policy Characteristics'!$C:$C,0))),"",INDEX('Policy Characteristics'!G:G,MATCH($C1700,'Policy Characteristics'!$C:$C,0)))</f>
        <v>1</v>
      </c>
      <c r="N1700" s="261">
        <f>IF(ISBLANK(INDEX('Policy Characteristics'!H:H,MATCH($C1700,'Policy Characteristics'!$C:$C,0))),"",INDEX('Policy Characteristics'!H:H,MATCH($C1700,'Policy Characteristics'!$C:$C,0)))</f>
        <v>0.01</v>
      </c>
      <c r="O1700" s="254" t="str">
        <f>IF(ISBLANK(INDEX('Policy Characteristics'!I:I,MATCH($C1700,'Policy Characteristics'!$C:$C,0))),"",INDEX('Policy Characteristics'!I:I,MATCH($C1700,'Policy Characteristics'!$C:$C,0)))</f>
        <v>% of start year equipment</v>
      </c>
      <c r="P1700" s="254" t="str">
        <f>IF(ISBLANK(INDEX('Policy Characteristics'!J:J,MATCH($C1700,'Policy Characteristics'!$C:$C,0))),"",INDEX('Policy Characteristics'!J:J,MATCH($C1700,'Policy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00" s="254" t="str">
        <f>IF(ISBLANK(INDEX('Policy Characteristics'!K:K,MATCH($C1700,'Policy Characteristics'!$C:$C,0))),"",INDEX('Policy Characteristics'!K:K,MATCH($C1700,'Policy Characteristics'!$C:$C,0)))</f>
        <v>industry-ag-main.html#eff-stds</v>
      </c>
      <c r="R1700" s="254" t="str">
        <f>IF(ISBLANK(INDEX('Policy Characteristics'!L:L,MATCH($C1700,'Policy Characteristics'!$C:$C,0))),"",INDEX('Policy Characteristics'!L:L,MATCH($C1700,'Policy Characteristics'!$C:$C,0)))</f>
        <v>industry-energy-efficiency-standards.html</v>
      </c>
    </row>
    <row r="1701" spans="1:18" s="2" customFormat="1" x14ac:dyDescent="0.25">
      <c r="A1701" s="254" t="str">
        <f>IF(ISBLANK(INDEX('Policy Characteristics'!A:A,MATCH($C1701,'Policy Characteristics'!$C:$C,0))),"",INDEX('Policy Characteristics'!A:A,MATCH($C1701,'Policy Characteristics'!$C:$C,0)))</f>
        <v>Industry</v>
      </c>
      <c r="B1701" s="262" t="str">
        <f>IF(ISBLANK(INDEX('Policy Characteristics'!B:B,MATCH($C1701,'Policy Characteristics'!$C:$C,0))),"",INDEX('Policy Characteristics'!B:B,MATCH($C1701,'Policy Characteristics'!$C:$C,0)))</f>
        <v>Early Retirement of Equipment</v>
      </c>
      <c r="C1701" s="254" t="str">
        <f t="shared" ref="C1701:C1764" si="80">$C$1699</f>
        <v>Minimum Share of Start Year Industrial Equipment Retired</v>
      </c>
      <c r="D1701" s="45" t="s">
        <v>3015</v>
      </c>
      <c r="E1701" s="1" t="s">
        <v>3461</v>
      </c>
      <c r="F1701" t="s">
        <v>3040</v>
      </c>
      <c r="G1701" s="45" t="s">
        <v>3467</v>
      </c>
      <c r="H1701" s="47">
        <f t="shared" si="79"/>
        <v>1700</v>
      </c>
      <c r="I1701" s="324" t="s">
        <v>40</v>
      </c>
      <c r="J1701" s="255" t="str">
        <f>IF(ISBLANK(INDEX('Policy Characteristics'!D:D,MATCH($C1701,'Policy Characteristics'!$C:$C,0))),"",INDEX('Policy Characteristics'!D:D,MATCH($C1701,'Policy Characteristics'!$C:$C,0)))</f>
        <v>Equipment Early Retirement</v>
      </c>
      <c r="K1701" s="254" t="str">
        <f>IF(ISBLANK(INDEX('Policy Characteristics'!E:E,MATCH($C1701,'Policy Characteristics'!$C:$C,0))),"",INDEX('Policy Characteristics'!E:E,MATCH($C1701,'Policy Characteristics'!$C:$C,0)))</f>
        <v>indst eqpt early retirement</v>
      </c>
      <c r="L1701" s="261">
        <f>IF(ISBLANK(INDEX('Policy Characteristics'!F:F,MATCH($C1701,'Policy Characteristics'!$C:$C,0))),"",INDEX('Policy Characteristics'!F:F,MATCH($C1701,'Policy Characteristics'!$C:$C,0)))</f>
        <v>0</v>
      </c>
      <c r="M1701" s="261">
        <f>IF(ISBLANK(INDEX('Policy Characteristics'!G:G,MATCH($C1701,'Policy Characteristics'!$C:$C,0))),"",INDEX('Policy Characteristics'!G:G,MATCH($C1701,'Policy Characteristics'!$C:$C,0)))</f>
        <v>1</v>
      </c>
      <c r="N1701" s="261">
        <f>IF(ISBLANK(INDEX('Policy Characteristics'!H:H,MATCH($C1701,'Policy Characteristics'!$C:$C,0))),"",INDEX('Policy Characteristics'!H:H,MATCH($C1701,'Policy Characteristics'!$C:$C,0)))</f>
        <v>0.01</v>
      </c>
      <c r="O1701" s="254" t="str">
        <f>IF(ISBLANK(INDEX('Policy Characteristics'!I:I,MATCH($C1701,'Policy Characteristics'!$C:$C,0))),"",INDEX('Policy Characteristics'!I:I,MATCH($C1701,'Policy Characteristics'!$C:$C,0)))</f>
        <v>% of start year equipment</v>
      </c>
      <c r="P1701" s="254" t="str">
        <f>IF(ISBLANK(INDEX('Policy Characteristics'!J:J,MATCH($C1701,'Policy Characteristics'!$C:$C,0))),"",INDEX('Policy Characteristics'!J:J,MATCH($C1701,'Policy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01" s="254" t="str">
        <f>IF(ISBLANK(INDEX('Policy Characteristics'!K:K,MATCH($C1701,'Policy Characteristics'!$C:$C,0))),"",INDEX('Policy Characteristics'!K:K,MATCH($C1701,'Policy Characteristics'!$C:$C,0)))</f>
        <v>industry-ag-main.html#eff-stds</v>
      </c>
      <c r="R1701" s="254" t="str">
        <f>IF(ISBLANK(INDEX('Policy Characteristics'!L:L,MATCH($C1701,'Policy Characteristics'!$C:$C,0))),"",INDEX('Policy Characteristics'!L:L,MATCH($C1701,'Policy Characteristics'!$C:$C,0)))</f>
        <v>industry-energy-efficiency-standards.html</v>
      </c>
    </row>
    <row r="1702" spans="1:18" s="2" customFormat="1" x14ac:dyDescent="0.25">
      <c r="A1702" s="254" t="str">
        <f>IF(ISBLANK(INDEX('Policy Characteristics'!A:A,MATCH($C1702,'Policy Characteristics'!$C:$C,0))),"",INDEX('Policy Characteristics'!A:A,MATCH($C1702,'Policy Characteristics'!$C:$C,0)))</f>
        <v>Industry</v>
      </c>
      <c r="B1702" s="262" t="str">
        <f>IF(ISBLANK(INDEX('Policy Characteristics'!B:B,MATCH($C1702,'Policy Characteristics'!$C:$C,0))),"",INDEX('Policy Characteristics'!B:B,MATCH($C1702,'Policy Characteristics'!$C:$C,0)))</f>
        <v>Early Retirement of Equipment</v>
      </c>
      <c r="C1702" s="254" t="str">
        <f t="shared" si="80"/>
        <v>Minimum Share of Start Year Industrial Equipment Retired</v>
      </c>
      <c r="D1702" s="45" t="s">
        <v>3015</v>
      </c>
      <c r="E1702" s="1" t="s">
        <v>3462</v>
      </c>
      <c r="F1702" t="s">
        <v>3040</v>
      </c>
      <c r="G1702" s="45" t="s">
        <v>3468</v>
      </c>
      <c r="H1702" s="47">
        <f t="shared" si="79"/>
        <v>1701</v>
      </c>
      <c r="I1702" s="324" t="s">
        <v>40</v>
      </c>
      <c r="J1702" s="255" t="str">
        <f>IF(ISBLANK(INDEX('Policy Characteristics'!D:D,MATCH($C1702,'Policy Characteristics'!$C:$C,0))),"",INDEX('Policy Characteristics'!D:D,MATCH($C1702,'Policy Characteristics'!$C:$C,0)))</f>
        <v>Equipment Early Retirement</v>
      </c>
      <c r="K1702" s="254" t="str">
        <f>IF(ISBLANK(INDEX('Policy Characteristics'!E:E,MATCH($C1702,'Policy Characteristics'!$C:$C,0))),"",INDEX('Policy Characteristics'!E:E,MATCH($C1702,'Policy Characteristics'!$C:$C,0)))</f>
        <v>indst eqpt early retirement</v>
      </c>
      <c r="L1702" s="261">
        <f>IF(ISBLANK(INDEX('Policy Characteristics'!F:F,MATCH($C1702,'Policy Characteristics'!$C:$C,0))),"",INDEX('Policy Characteristics'!F:F,MATCH($C1702,'Policy Characteristics'!$C:$C,0)))</f>
        <v>0</v>
      </c>
      <c r="M1702" s="261">
        <f>IF(ISBLANK(INDEX('Policy Characteristics'!G:G,MATCH($C1702,'Policy Characteristics'!$C:$C,0))),"",INDEX('Policy Characteristics'!G:G,MATCH($C1702,'Policy Characteristics'!$C:$C,0)))</f>
        <v>1</v>
      </c>
      <c r="N1702" s="261">
        <f>IF(ISBLANK(INDEX('Policy Characteristics'!H:H,MATCH($C1702,'Policy Characteristics'!$C:$C,0))),"",INDEX('Policy Characteristics'!H:H,MATCH($C1702,'Policy Characteristics'!$C:$C,0)))</f>
        <v>0.01</v>
      </c>
      <c r="O1702" s="254" t="str">
        <f>IF(ISBLANK(INDEX('Policy Characteristics'!I:I,MATCH($C1702,'Policy Characteristics'!$C:$C,0))),"",INDEX('Policy Characteristics'!I:I,MATCH($C1702,'Policy Characteristics'!$C:$C,0)))</f>
        <v>% of start year equipment</v>
      </c>
      <c r="P1702" s="254" t="str">
        <f>IF(ISBLANK(INDEX('Policy Characteristics'!J:J,MATCH($C1702,'Policy Characteristics'!$C:$C,0))),"",INDEX('Policy Characteristics'!J:J,MATCH($C1702,'Policy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02" s="254" t="str">
        <f>IF(ISBLANK(INDEX('Policy Characteristics'!K:K,MATCH($C1702,'Policy Characteristics'!$C:$C,0))),"",INDEX('Policy Characteristics'!K:K,MATCH($C1702,'Policy Characteristics'!$C:$C,0)))</f>
        <v>industry-ag-main.html#eff-stds</v>
      </c>
      <c r="R1702" s="254" t="str">
        <f>IF(ISBLANK(INDEX('Policy Characteristics'!L:L,MATCH($C1702,'Policy Characteristics'!$C:$C,0))),"",INDEX('Policy Characteristics'!L:L,MATCH($C1702,'Policy Characteristics'!$C:$C,0)))</f>
        <v>industry-energy-efficiency-standards.html</v>
      </c>
    </row>
    <row r="1703" spans="1:18" s="2" customFormat="1" x14ac:dyDescent="0.25">
      <c r="A1703" s="254" t="str">
        <f>IF(ISBLANK(INDEX('Policy Characteristics'!A:A,MATCH($C1703,'Policy Characteristics'!$C:$C,0))),"",INDEX('Policy Characteristics'!A:A,MATCH($C1703,'Policy Characteristics'!$C:$C,0)))</f>
        <v>Industry</v>
      </c>
      <c r="B1703" s="262" t="str">
        <f>IF(ISBLANK(INDEX('Policy Characteristics'!B:B,MATCH($C1703,'Policy Characteristics'!$C:$C,0))),"",INDEX('Policy Characteristics'!B:B,MATCH($C1703,'Policy Characteristics'!$C:$C,0)))</f>
        <v>Early Retirement of Equipment</v>
      </c>
      <c r="C1703" s="254" t="str">
        <f t="shared" si="80"/>
        <v>Minimum Share of Start Year Industrial Equipment Retired</v>
      </c>
      <c r="D1703" s="45" t="s">
        <v>3015</v>
      </c>
      <c r="E1703" s="1" t="s">
        <v>3463</v>
      </c>
      <c r="F1703" t="s">
        <v>3040</v>
      </c>
      <c r="G1703" s="45" t="s">
        <v>3469</v>
      </c>
      <c r="H1703" s="47">
        <f t="shared" si="79"/>
        <v>1702</v>
      </c>
      <c r="I1703" s="324" t="s">
        <v>40</v>
      </c>
      <c r="J1703" s="255" t="str">
        <f>IF(ISBLANK(INDEX('Policy Characteristics'!D:D,MATCH($C1703,'Policy Characteristics'!$C:$C,0))),"",INDEX('Policy Characteristics'!D:D,MATCH($C1703,'Policy Characteristics'!$C:$C,0)))</f>
        <v>Equipment Early Retirement</v>
      </c>
      <c r="K1703" s="254" t="str">
        <f>IF(ISBLANK(INDEX('Policy Characteristics'!E:E,MATCH($C1703,'Policy Characteristics'!$C:$C,0))),"",INDEX('Policy Characteristics'!E:E,MATCH($C1703,'Policy Characteristics'!$C:$C,0)))</f>
        <v>indst eqpt early retirement</v>
      </c>
      <c r="L1703" s="261">
        <f>IF(ISBLANK(INDEX('Policy Characteristics'!F:F,MATCH($C1703,'Policy Characteristics'!$C:$C,0))),"",INDEX('Policy Characteristics'!F:F,MATCH($C1703,'Policy Characteristics'!$C:$C,0)))</f>
        <v>0</v>
      </c>
      <c r="M1703" s="261">
        <f>IF(ISBLANK(INDEX('Policy Characteristics'!G:G,MATCH($C1703,'Policy Characteristics'!$C:$C,0))),"",INDEX('Policy Characteristics'!G:G,MATCH($C1703,'Policy Characteristics'!$C:$C,0)))</f>
        <v>1</v>
      </c>
      <c r="N1703" s="261">
        <f>IF(ISBLANK(INDEX('Policy Characteristics'!H:H,MATCH($C1703,'Policy Characteristics'!$C:$C,0))),"",INDEX('Policy Characteristics'!H:H,MATCH($C1703,'Policy Characteristics'!$C:$C,0)))</f>
        <v>0.01</v>
      </c>
      <c r="O1703" s="254" t="str">
        <f>IF(ISBLANK(INDEX('Policy Characteristics'!I:I,MATCH($C1703,'Policy Characteristics'!$C:$C,0))),"",INDEX('Policy Characteristics'!I:I,MATCH($C1703,'Policy Characteristics'!$C:$C,0)))</f>
        <v>% of start year equipment</v>
      </c>
      <c r="P1703" s="254" t="str">
        <f>IF(ISBLANK(INDEX('Policy Characteristics'!J:J,MATCH($C1703,'Policy Characteristics'!$C:$C,0))),"",INDEX('Policy Characteristics'!J:J,MATCH($C1703,'Policy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03" s="254" t="str">
        <f>IF(ISBLANK(INDEX('Policy Characteristics'!K:K,MATCH($C1703,'Policy Characteristics'!$C:$C,0))),"",INDEX('Policy Characteristics'!K:K,MATCH($C1703,'Policy Characteristics'!$C:$C,0)))</f>
        <v>industry-ag-main.html#eff-stds</v>
      </c>
      <c r="R1703" s="254" t="str">
        <f>IF(ISBLANK(INDEX('Policy Characteristics'!L:L,MATCH($C1703,'Policy Characteristics'!$C:$C,0))),"",INDEX('Policy Characteristics'!L:L,MATCH($C1703,'Policy Characteristics'!$C:$C,0)))</f>
        <v>industry-energy-efficiency-standards.html</v>
      </c>
    </row>
    <row r="1704" spans="1:18" s="2" customFormat="1" x14ac:dyDescent="0.25">
      <c r="A1704" s="254" t="str">
        <f>IF(ISBLANK(INDEX('Policy Characteristics'!A:A,MATCH($C1704,'Policy Characteristics'!$C:$C,0))),"",INDEX('Policy Characteristics'!A:A,MATCH($C1704,'Policy Characteristics'!$C:$C,0)))</f>
        <v>Industry</v>
      </c>
      <c r="B1704" s="262" t="str">
        <f>IF(ISBLANK(INDEX('Policy Characteristics'!B:B,MATCH($C1704,'Policy Characteristics'!$C:$C,0))),"",INDEX('Policy Characteristics'!B:B,MATCH($C1704,'Policy Characteristics'!$C:$C,0)))</f>
        <v>Early Retirement of Equipment</v>
      </c>
      <c r="C1704" s="254" t="str">
        <f t="shared" si="80"/>
        <v>Minimum Share of Start Year Industrial Equipment Retired</v>
      </c>
      <c r="D1704" s="45" t="s">
        <v>3015</v>
      </c>
      <c r="E1704" s="1" t="s">
        <v>3464</v>
      </c>
      <c r="F1704" t="s">
        <v>3040</v>
      </c>
      <c r="G1704" s="45" t="s">
        <v>3470</v>
      </c>
      <c r="H1704" s="47">
        <f t="shared" si="79"/>
        <v>1703</v>
      </c>
      <c r="I1704" s="324" t="s">
        <v>40</v>
      </c>
      <c r="J1704" s="255" t="str">
        <f>IF(ISBLANK(INDEX('Policy Characteristics'!D:D,MATCH($C1704,'Policy Characteristics'!$C:$C,0))),"",INDEX('Policy Characteristics'!D:D,MATCH($C1704,'Policy Characteristics'!$C:$C,0)))</f>
        <v>Equipment Early Retirement</v>
      </c>
      <c r="K1704" s="254" t="str">
        <f>IF(ISBLANK(INDEX('Policy Characteristics'!E:E,MATCH($C1704,'Policy Characteristics'!$C:$C,0))),"",INDEX('Policy Characteristics'!E:E,MATCH($C1704,'Policy Characteristics'!$C:$C,0)))</f>
        <v>indst eqpt early retirement</v>
      </c>
      <c r="L1704" s="261">
        <f>IF(ISBLANK(INDEX('Policy Characteristics'!F:F,MATCH($C1704,'Policy Characteristics'!$C:$C,0))),"",INDEX('Policy Characteristics'!F:F,MATCH($C1704,'Policy Characteristics'!$C:$C,0)))</f>
        <v>0</v>
      </c>
      <c r="M1704" s="261">
        <f>IF(ISBLANK(INDEX('Policy Characteristics'!G:G,MATCH($C1704,'Policy Characteristics'!$C:$C,0))),"",INDEX('Policy Characteristics'!G:G,MATCH($C1704,'Policy Characteristics'!$C:$C,0)))</f>
        <v>1</v>
      </c>
      <c r="N1704" s="261">
        <f>IF(ISBLANK(INDEX('Policy Characteristics'!H:H,MATCH($C1704,'Policy Characteristics'!$C:$C,0))),"",INDEX('Policy Characteristics'!H:H,MATCH($C1704,'Policy Characteristics'!$C:$C,0)))</f>
        <v>0.01</v>
      </c>
      <c r="O1704" s="254" t="str">
        <f>IF(ISBLANK(INDEX('Policy Characteristics'!I:I,MATCH($C1704,'Policy Characteristics'!$C:$C,0))),"",INDEX('Policy Characteristics'!I:I,MATCH($C1704,'Policy Characteristics'!$C:$C,0)))</f>
        <v>% of start year equipment</v>
      </c>
      <c r="P1704" s="254" t="str">
        <f>IF(ISBLANK(INDEX('Policy Characteristics'!J:J,MATCH($C1704,'Policy Characteristics'!$C:$C,0))),"",INDEX('Policy Characteristics'!J:J,MATCH($C1704,'Policy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04" s="254" t="str">
        <f>IF(ISBLANK(INDEX('Policy Characteristics'!K:K,MATCH($C1704,'Policy Characteristics'!$C:$C,0))),"",INDEX('Policy Characteristics'!K:K,MATCH($C1704,'Policy Characteristics'!$C:$C,0)))</f>
        <v>industry-ag-main.html#eff-stds</v>
      </c>
      <c r="R1704" s="254" t="str">
        <f>IF(ISBLANK(INDEX('Policy Characteristics'!L:L,MATCH($C1704,'Policy Characteristics'!$C:$C,0))),"",INDEX('Policy Characteristics'!L:L,MATCH($C1704,'Policy Characteristics'!$C:$C,0)))</f>
        <v>industry-energy-efficiency-standards.html</v>
      </c>
    </row>
    <row r="1705" spans="1:18" s="2" customFormat="1" x14ac:dyDescent="0.25">
      <c r="A1705" s="254" t="str">
        <f>IF(ISBLANK(INDEX('Policy Characteristics'!A:A,MATCH($C1705,'Policy Characteristics'!$C:$C,0))),"",INDEX('Policy Characteristics'!A:A,MATCH($C1705,'Policy Characteristics'!$C:$C,0)))</f>
        <v>Industry</v>
      </c>
      <c r="B1705" s="262" t="str">
        <f>IF(ISBLANK(INDEX('Policy Characteristics'!B:B,MATCH($C1705,'Policy Characteristics'!$C:$C,0))),"",INDEX('Policy Characteristics'!B:B,MATCH($C1705,'Policy Characteristics'!$C:$C,0)))</f>
        <v>Early Retirement of Equipment</v>
      </c>
      <c r="C1705" s="254" t="str">
        <f t="shared" si="80"/>
        <v>Minimum Share of Start Year Industrial Equipment Retired</v>
      </c>
      <c r="D1705" s="45" t="s">
        <v>3015</v>
      </c>
      <c r="E1705" s="1" t="s">
        <v>3570</v>
      </c>
      <c r="F1705" t="s">
        <v>3040</v>
      </c>
      <c r="G1705" s="45" t="s">
        <v>3471</v>
      </c>
      <c r="H1705" s="47">
        <f t="shared" si="79"/>
        <v>1704</v>
      </c>
      <c r="I1705" s="324" t="s">
        <v>40</v>
      </c>
      <c r="J1705" s="255" t="str">
        <f>IF(ISBLANK(INDEX('Policy Characteristics'!D:D,MATCH($C1705,'Policy Characteristics'!$C:$C,0))),"",INDEX('Policy Characteristics'!D:D,MATCH($C1705,'Policy Characteristics'!$C:$C,0)))</f>
        <v>Equipment Early Retirement</v>
      </c>
      <c r="K1705" s="254" t="str">
        <f>IF(ISBLANK(INDEX('Policy Characteristics'!E:E,MATCH($C1705,'Policy Characteristics'!$C:$C,0))),"",INDEX('Policy Characteristics'!E:E,MATCH($C1705,'Policy Characteristics'!$C:$C,0)))</f>
        <v>indst eqpt early retirement</v>
      </c>
      <c r="L1705" s="261">
        <f>IF(ISBLANK(INDEX('Policy Characteristics'!F:F,MATCH($C1705,'Policy Characteristics'!$C:$C,0))),"",INDEX('Policy Characteristics'!F:F,MATCH($C1705,'Policy Characteristics'!$C:$C,0)))</f>
        <v>0</v>
      </c>
      <c r="M1705" s="261">
        <f>IF(ISBLANK(INDEX('Policy Characteristics'!G:G,MATCH($C1705,'Policy Characteristics'!$C:$C,0))),"",INDEX('Policy Characteristics'!G:G,MATCH($C1705,'Policy Characteristics'!$C:$C,0)))</f>
        <v>1</v>
      </c>
      <c r="N1705" s="261">
        <f>IF(ISBLANK(INDEX('Policy Characteristics'!H:H,MATCH($C1705,'Policy Characteristics'!$C:$C,0))),"",INDEX('Policy Characteristics'!H:H,MATCH($C1705,'Policy Characteristics'!$C:$C,0)))</f>
        <v>0.01</v>
      </c>
      <c r="O1705" s="254" t="str">
        <f>IF(ISBLANK(INDEX('Policy Characteristics'!I:I,MATCH($C1705,'Policy Characteristics'!$C:$C,0))),"",INDEX('Policy Characteristics'!I:I,MATCH($C1705,'Policy Characteristics'!$C:$C,0)))</f>
        <v>% of start year equipment</v>
      </c>
      <c r="P1705" s="254" t="str">
        <f>IF(ISBLANK(INDEX('Policy Characteristics'!J:J,MATCH($C1705,'Policy Characteristics'!$C:$C,0))),"",INDEX('Policy Characteristics'!J:J,MATCH($C1705,'Policy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05" s="254" t="str">
        <f>IF(ISBLANK(INDEX('Policy Characteristics'!K:K,MATCH($C1705,'Policy Characteristics'!$C:$C,0))),"",INDEX('Policy Characteristics'!K:K,MATCH($C1705,'Policy Characteristics'!$C:$C,0)))</f>
        <v>industry-ag-main.html#eff-stds</v>
      </c>
      <c r="R1705" s="254" t="str">
        <f>IF(ISBLANK(INDEX('Policy Characteristics'!L:L,MATCH($C1705,'Policy Characteristics'!$C:$C,0))),"",INDEX('Policy Characteristics'!L:L,MATCH($C1705,'Policy Characteristics'!$C:$C,0)))</f>
        <v>industry-energy-efficiency-standards.html</v>
      </c>
    </row>
    <row r="1706" spans="1:18" s="2" customFormat="1" x14ac:dyDescent="0.25">
      <c r="A1706" s="254" t="str">
        <f>IF(ISBLANK(INDEX('Policy Characteristics'!A:A,MATCH($C1706,'Policy Characteristics'!$C:$C,0))),"",INDEX('Policy Characteristics'!A:A,MATCH($C1706,'Policy Characteristics'!$C:$C,0)))</f>
        <v>Industry</v>
      </c>
      <c r="B1706" s="262" t="str">
        <f>IF(ISBLANK(INDEX('Policy Characteristics'!B:B,MATCH($C1706,'Policy Characteristics'!$C:$C,0))),"",INDEX('Policy Characteristics'!B:B,MATCH($C1706,'Policy Characteristics'!$C:$C,0)))</f>
        <v>Early Retirement of Equipment</v>
      </c>
      <c r="C1706" s="254" t="str">
        <f t="shared" si="80"/>
        <v>Minimum Share of Start Year Industrial Equipment Retired</v>
      </c>
      <c r="D1706" s="45" t="s">
        <v>3015</v>
      </c>
      <c r="E1706" s="1" t="s">
        <v>3915</v>
      </c>
      <c r="F1706" t="s">
        <v>3040</v>
      </c>
      <c r="G1706" s="45" t="s">
        <v>3891</v>
      </c>
      <c r="H1706" s="47">
        <f t="shared" si="79"/>
        <v>1705</v>
      </c>
      <c r="I1706" s="324" t="s">
        <v>40</v>
      </c>
      <c r="J1706" s="255" t="str">
        <f>IF(ISBLANK(INDEX('Policy Characteristics'!D:D,MATCH($C1706,'Policy Characteristics'!$C:$C,0))),"",INDEX('Policy Characteristics'!D:D,MATCH($C1706,'Policy Characteristics'!$C:$C,0)))</f>
        <v>Equipment Early Retirement</v>
      </c>
      <c r="K1706" s="254" t="str">
        <f>IF(ISBLANK(INDEX('Policy Characteristics'!E:E,MATCH($C1706,'Policy Characteristics'!$C:$C,0))),"",INDEX('Policy Characteristics'!E:E,MATCH($C1706,'Policy Characteristics'!$C:$C,0)))</f>
        <v>indst eqpt early retirement</v>
      </c>
      <c r="L1706" s="261">
        <f>IF(ISBLANK(INDEX('Policy Characteristics'!F:F,MATCH($C1706,'Policy Characteristics'!$C:$C,0))),"",INDEX('Policy Characteristics'!F:F,MATCH($C1706,'Policy Characteristics'!$C:$C,0)))</f>
        <v>0</v>
      </c>
      <c r="M1706" s="261">
        <f>IF(ISBLANK(INDEX('Policy Characteristics'!G:G,MATCH($C1706,'Policy Characteristics'!$C:$C,0))),"",INDEX('Policy Characteristics'!G:G,MATCH($C1706,'Policy Characteristics'!$C:$C,0)))</f>
        <v>1</v>
      </c>
      <c r="N1706" s="261">
        <f>IF(ISBLANK(INDEX('Policy Characteristics'!H:H,MATCH($C1706,'Policy Characteristics'!$C:$C,0))),"",INDEX('Policy Characteristics'!H:H,MATCH($C1706,'Policy Characteristics'!$C:$C,0)))</f>
        <v>0.01</v>
      </c>
      <c r="O1706" s="254" t="str">
        <f>IF(ISBLANK(INDEX('Policy Characteristics'!I:I,MATCH($C1706,'Policy Characteristics'!$C:$C,0))),"",INDEX('Policy Characteristics'!I:I,MATCH($C1706,'Policy Characteristics'!$C:$C,0)))</f>
        <v>% of start year equipment</v>
      </c>
      <c r="P1706" s="254" t="str">
        <f>IF(ISBLANK(INDEX('Policy Characteristics'!J:J,MATCH($C1706,'Policy Characteristics'!$C:$C,0))),"",INDEX('Policy Characteristics'!J:J,MATCH($C1706,'Policy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06" s="254" t="str">
        <f>IF(ISBLANK(INDEX('Policy Characteristics'!K:K,MATCH($C1706,'Policy Characteristics'!$C:$C,0))),"",INDEX('Policy Characteristics'!K:K,MATCH($C1706,'Policy Characteristics'!$C:$C,0)))</f>
        <v>industry-ag-main.html#eff-stds</v>
      </c>
      <c r="R1706" s="254" t="str">
        <f>IF(ISBLANK(INDEX('Policy Characteristics'!L:L,MATCH($C1706,'Policy Characteristics'!$C:$C,0))),"",INDEX('Policy Characteristics'!L:L,MATCH($C1706,'Policy Characteristics'!$C:$C,0)))</f>
        <v>industry-energy-efficiency-standards.html</v>
      </c>
    </row>
    <row r="1707" spans="1:18" s="2" customFormat="1" x14ac:dyDescent="0.25">
      <c r="A1707" s="254" t="str">
        <f>IF(ISBLANK(INDEX('Policy Characteristics'!A:A,MATCH($C1707,'Policy Characteristics'!$C:$C,0))),"",INDEX('Policy Characteristics'!A:A,MATCH($C1707,'Policy Characteristics'!$C:$C,0)))</f>
        <v>Industry</v>
      </c>
      <c r="B1707" s="262" t="str">
        <f>IF(ISBLANK(INDEX('Policy Characteristics'!B:B,MATCH($C1707,'Policy Characteristics'!$C:$C,0))),"",INDEX('Policy Characteristics'!B:B,MATCH($C1707,'Policy Characteristics'!$C:$C,0)))</f>
        <v>Early Retirement of Equipment</v>
      </c>
      <c r="C1707" s="254" t="str">
        <f t="shared" si="80"/>
        <v>Minimum Share of Start Year Industrial Equipment Retired</v>
      </c>
      <c r="D1707" s="45" t="s">
        <v>3015</v>
      </c>
      <c r="E1707" s="1" t="s">
        <v>3916</v>
      </c>
      <c r="F1707" t="s">
        <v>3040</v>
      </c>
      <c r="G1707" s="45" t="s">
        <v>3890</v>
      </c>
      <c r="H1707" s="47">
        <f t="shared" si="79"/>
        <v>1706</v>
      </c>
      <c r="I1707" s="324" t="s">
        <v>40</v>
      </c>
      <c r="J1707" s="255" t="str">
        <f>IF(ISBLANK(INDEX('Policy Characteristics'!D:D,MATCH($C1707,'Policy Characteristics'!$C:$C,0))),"",INDEX('Policy Characteristics'!D:D,MATCH($C1707,'Policy Characteristics'!$C:$C,0)))</f>
        <v>Equipment Early Retirement</v>
      </c>
      <c r="K1707" s="254" t="str">
        <f>IF(ISBLANK(INDEX('Policy Characteristics'!E:E,MATCH($C1707,'Policy Characteristics'!$C:$C,0))),"",INDEX('Policy Characteristics'!E:E,MATCH($C1707,'Policy Characteristics'!$C:$C,0)))</f>
        <v>indst eqpt early retirement</v>
      </c>
      <c r="L1707" s="261">
        <f>IF(ISBLANK(INDEX('Policy Characteristics'!F:F,MATCH($C1707,'Policy Characteristics'!$C:$C,0))),"",INDEX('Policy Characteristics'!F:F,MATCH($C1707,'Policy Characteristics'!$C:$C,0)))</f>
        <v>0</v>
      </c>
      <c r="M1707" s="261">
        <f>IF(ISBLANK(INDEX('Policy Characteristics'!G:G,MATCH($C1707,'Policy Characteristics'!$C:$C,0))),"",INDEX('Policy Characteristics'!G:G,MATCH($C1707,'Policy Characteristics'!$C:$C,0)))</f>
        <v>1</v>
      </c>
      <c r="N1707" s="261">
        <f>IF(ISBLANK(INDEX('Policy Characteristics'!H:H,MATCH($C1707,'Policy Characteristics'!$C:$C,0))),"",INDEX('Policy Characteristics'!H:H,MATCH($C1707,'Policy Characteristics'!$C:$C,0)))</f>
        <v>0.01</v>
      </c>
      <c r="O1707" s="254" t="str">
        <f>IF(ISBLANK(INDEX('Policy Characteristics'!I:I,MATCH($C1707,'Policy Characteristics'!$C:$C,0))),"",INDEX('Policy Characteristics'!I:I,MATCH($C1707,'Policy Characteristics'!$C:$C,0)))</f>
        <v>% of start year equipment</v>
      </c>
      <c r="P1707" s="254" t="str">
        <f>IF(ISBLANK(INDEX('Policy Characteristics'!J:J,MATCH($C1707,'Policy Characteristics'!$C:$C,0))),"",INDEX('Policy Characteristics'!J:J,MATCH($C1707,'Policy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07" s="254" t="str">
        <f>IF(ISBLANK(INDEX('Policy Characteristics'!K:K,MATCH($C1707,'Policy Characteristics'!$C:$C,0))),"",INDEX('Policy Characteristics'!K:K,MATCH($C1707,'Policy Characteristics'!$C:$C,0)))</f>
        <v>industry-ag-main.html#eff-stds</v>
      </c>
      <c r="R1707" s="254" t="str">
        <f>IF(ISBLANK(INDEX('Policy Characteristics'!L:L,MATCH($C1707,'Policy Characteristics'!$C:$C,0))),"",INDEX('Policy Characteristics'!L:L,MATCH($C1707,'Policy Characteristics'!$C:$C,0)))</f>
        <v>industry-energy-efficiency-standards.html</v>
      </c>
    </row>
    <row r="1708" spans="1:18" s="2" customFormat="1" x14ac:dyDescent="0.25">
      <c r="A1708" s="254" t="str">
        <f>IF(ISBLANK(INDEX('Policy Characteristics'!A:A,MATCH($C1708,'Policy Characteristics'!$C:$C,0))),"",INDEX('Policy Characteristics'!A:A,MATCH($C1708,'Policy Characteristics'!$C:$C,0)))</f>
        <v>Industry</v>
      </c>
      <c r="B1708" s="262" t="str">
        <f>IF(ISBLANK(INDEX('Policy Characteristics'!B:B,MATCH($C1708,'Policy Characteristics'!$C:$C,0))),"",INDEX('Policy Characteristics'!B:B,MATCH($C1708,'Policy Characteristics'!$C:$C,0)))</f>
        <v>Early Retirement of Equipment</v>
      </c>
      <c r="C1708" s="254" t="str">
        <f t="shared" si="80"/>
        <v>Minimum Share of Start Year Industrial Equipment Retired</v>
      </c>
      <c r="D1708" s="45" t="s">
        <v>3015</v>
      </c>
      <c r="E1708" s="1" t="s">
        <v>3917</v>
      </c>
      <c r="F1708" t="s">
        <v>3040</v>
      </c>
      <c r="G1708" s="45" t="s">
        <v>3892</v>
      </c>
      <c r="H1708" s="47">
        <f t="shared" si="79"/>
        <v>1707</v>
      </c>
      <c r="I1708" s="324" t="s">
        <v>40</v>
      </c>
      <c r="J1708" s="255" t="str">
        <f>IF(ISBLANK(INDEX('Policy Characteristics'!D:D,MATCH($C1708,'Policy Characteristics'!$C:$C,0))),"",INDEX('Policy Characteristics'!D:D,MATCH($C1708,'Policy Characteristics'!$C:$C,0)))</f>
        <v>Equipment Early Retirement</v>
      </c>
      <c r="K1708" s="254" t="str">
        <f>IF(ISBLANK(INDEX('Policy Characteristics'!E:E,MATCH($C1708,'Policy Characteristics'!$C:$C,0))),"",INDEX('Policy Characteristics'!E:E,MATCH($C1708,'Policy Characteristics'!$C:$C,0)))</f>
        <v>indst eqpt early retirement</v>
      </c>
      <c r="L1708" s="261">
        <f>IF(ISBLANK(INDEX('Policy Characteristics'!F:F,MATCH($C1708,'Policy Characteristics'!$C:$C,0))),"",INDEX('Policy Characteristics'!F:F,MATCH($C1708,'Policy Characteristics'!$C:$C,0)))</f>
        <v>0</v>
      </c>
      <c r="M1708" s="261">
        <f>IF(ISBLANK(INDEX('Policy Characteristics'!G:G,MATCH($C1708,'Policy Characteristics'!$C:$C,0))),"",INDEX('Policy Characteristics'!G:G,MATCH($C1708,'Policy Characteristics'!$C:$C,0)))</f>
        <v>1</v>
      </c>
      <c r="N1708" s="261">
        <f>IF(ISBLANK(INDEX('Policy Characteristics'!H:H,MATCH($C1708,'Policy Characteristics'!$C:$C,0))),"",INDEX('Policy Characteristics'!H:H,MATCH($C1708,'Policy Characteristics'!$C:$C,0)))</f>
        <v>0.01</v>
      </c>
      <c r="O1708" s="254" t="str">
        <f>IF(ISBLANK(INDEX('Policy Characteristics'!I:I,MATCH($C1708,'Policy Characteristics'!$C:$C,0))),"",INDEX('Policy Characteristics'!I:I,MATCH($C1708,'Policy Characteristics'!$C:$C,0)))</f>
        <v>% of start year equipment</v>
      </c>
      <c r="P1708" s="254" t="str">
        <f>IF(ISBLANK(INDEX('Policy Characteristics'!J:J,MATCH($C1708,'Policy Characteristics'!$C:$C,0))),"",INDEX('Policy Characteristics'!J:J,MATCH($C1708,'Policy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08" s="254" t="str">
        <f>IF(ISBLANK(INDEX('Policy Characteristics'!K:K,MATCH($C1708,'Policy Characteristics'!$C:$C,0))),"",INDEX('Policy Characteristics'!K:K,MATCH($C1708,'Policy Characteristics'!$C:$C,0)))</f>
        <v>industry-ag-main.html#eff-stds</v>
      </c>
      <c r="R1708" s="254" t="str">
        <f>IF(ISBLANK(INDEX('Policy Characteristics'!L:L,MATCH($C1708,'Policy Characteristics'!$C:$C,0))),"",INDEX('Policy Characteristics'!L:L,MATCH($C1708,'Policy Characteristics'!$C:$C,0)))</f>
        <v>industry-energy-efficiency-standards.html</v>
      </c>
    </row>
    <row r="1709" spans="1:18" s="2" customFormat="1" x14ac:dyDescent="0.25">
      <c r="A1709" s="254" t="str">
        <f>IF(ISBLANK(INDEX('Policy Characteristics'!A:A,MATCH($C1709,'Policy Characteristics'!$C:$C,0))),"",INDEX('Policy Characteristics'!A:A,MATCH($C1709,'Policy Characteristics'!$C:$C,0)))</f>
        <v>Industry</v>
      </c>
      <c r="B1709" s="262" t="str">
        <f>IF(ISBLANK(INDEX('Policy Characteristics'!B:B,MATCH($C1709,'Policy Characteristics'!$C:$C,0))),"",INDEX('Policy Characteristics'!B:B,MATCH($C1709,'Policy Characteristics'!$C:$C,0)))</f>
        <v>Early Retirement of Equipment</v>
      </c>
      <c r="C1709" s="254" t="str">
        <f t="shared" si="80"/>
        <v>Minimum Share of Start Year Industrial Equipment Retired</v>
      </c>
      <c r="D1709" s="6" t="s">
        <v>3016</v>
      </c>
      <c r="E1709" s="1" t="s">
        <v>3459</v>
      </c>
      <c r="F1709" t="s">
        <v>2725</v>
      </c>
      <c r="G1709" s="45" t="s">
        <v>3465</v>
      </c>
      <c r="H1709" s="47">
        <f t="shared" si="79"/>
        <v>1708</v>
      </c>
      <c r="I1709" s="324" t="s">
        <v>40</v>
      </c>
      <c r="J1709" s="255" t="str">
        <f>IF(ISBLANK(INDEX('Policy Characteristics'!D:D,MATCH($C1709,'Policy Characteristics'!$C:$C,0))),"",INDEX('Policy Characteristics'!D:D,MATCH($C1709,'Policy Characteristics'!$C:$C,0)))</f>
        <v>Equipment Early Retirement</v>
      </c>
      <c r="K1709" s="254" t="str">
        <f>IF(ISBLANK(INDEX('Policy Characteristics'!E:E,MATCH($C1709,'Policy Characteristics'!$C:$C,0))),"",INDEX('Policy Characteristics'!E:E,MATCH($C1709,'Policy Characteristics'!$C:$C,0)))</f>
        <v>indst eqpt early retirement</v>
      </c>
      <c r="L1709" s="261">
        <f>IF(ISBLANK(INDEX('Policy Characteristics'!F:F,MATCH($C1709,'Policy Characteristics'!$C:$C,0))),"",INDEX('Policy Characteristics'!F:F,MATCH($C1709,'Policy Characteristics'!$C:$C,0)))</f>
        <v>0</v>
      </c>
      <c r="M1709" s="261">
        <f>IF(ISBLANK(INDEX('Policy Characteristics'!G:G,MATCH($C1709,'Policy Characteristics'!$C:$C,0))),"",INDEX('Policy Characteristics'!G:G,MATCH($C1709,'Policy Characteristics'!$C:$C,0)))</f>
        <v>1</v>
      </c>
      <c r="N1709" s="261">
        <f>IF(ISBLANK(INDEX('Policy Characteristics'!H:H,MATCH($C1709,'Policy Characteristics'!$C:$C,0))),"",INDEX('Policy Characteristics'!H:H,MATCH($C1709,'Policy Characteristics'!$C:$C,0)))</f>
        <v>0.01</v>
      </c>
      <c r="O1709" s="254" t="str">
        <f>IF(ISBLANK(INDEX('Policy Characteristics'!I:I,MATCH($C1709,'Policy Characteristics'!$C:$C,0))),"",INDEX('Policy Characteristics'!I:I,MATCH($C1709,'Policy Characteristics'!$C:$C,0)))</f>
        <v>% of start year equipment</v>
      </c>
      <c r="P1709" s="254" t="str">
        <f>IF(ISBLANK(INDEX('Policy Characteristics'!J:J,MATCH($C1709,'Policy Characteristics'!$C:$C,0))),"",INDEX('Policy Characteristics'!J:J,MATCH($C1709,'Policy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09" s="254" t="str">
        <f>IF(ISBLANK(INDEX('Policy Characteristics'!K:K,MATCH($C1709,'Policy Characteristics'!$C:$C,0))),"",INDEX('Policy Characteristics'!K:K,MATCH($C1709,'Policy Characteristics'!$C:$C,0)))</f>
        <v>industry-ag-main.html#eff-stds</v>
      </c>
      <c r="R1709" s="254" t="str">
        <f>IF(ISBLANK(INDEX('Policy Characteristics'!L:L,MATCH($C1709,'Policy Characteristics'!$C:$C,0))),"",INDEX('Policy Characteristics'!L:L,MATCH($C1709,'Policy Characteristics'!$C:$C,0)))</f>
        <v>industry-energy-efficiency-standards.html</v>
      </c>
    </row>
    <row r="1710" spans="1:18" s="2" customFormat="1" x14ac:dyDescent="0.25">
      <c r="A1710" s="254" t="str">
        <f>IF(ISBLANK(INDEX('Policy Characteristics'!A:A,MATCH($C1710,'Policy Characteristics'!$C:$C,0))),"",INDEX('Policy Characteristics'!A:A,MATCH($C1710,'Policy Characteristics'!$C:$C,0)))</f>
        <v>Industry</v>
      </c>
      <c r="B1710" s="262" t="str">
        <f>IF(ISBLANK(INDEX('Policy Characteristics'!B:B,MATCH($C1710,'Policy Characteristics'!$C:$C,0))),"",INDEX('Policy Characteristics'!B:B,MATCH($C1710,'Policy Characteristics'!$C:$C,0)))</f>
        <v>Early Retirement of Equipment</v>
      </c>
      <c r="C1710" s="254" t="str">
        <f t="shared" si="80"/>
        <v>Minimum Share of Start Year Industrial Equipment Retired</v>
      </c>
      <c r="D1710" s="6" t="s">
        <v>3016</v>
      </c>
      <c r="E1710" s="1" t="s">
        <v>3460</v>
      </c>
      <c r="F1710" t="s">
        <v>2725</v>
      </c>
      <c r="G1710" s="45" t="s">
        <v>3466</v>
      </c>
      <c r="H1710" s="47">
        <f t="shared" si="79"/>
        <v>1709</v>
      </c>
      <c r="I1710" s="324" t="s">
        <v>40</v>
      </c>
      <c r="J1710" s="255" t="str">
        <f>IF(ISBLANK(INDEX('Policy Characteristics'!D:D,MATCH($C1710,'Policy Characteristics'!$C:$C,0))),"",INDEX('Policy Characteristics'!D:D,MATCH($C1710,'Policy Characteristics'!$C:$C,0)))</f>
        <v>Equipment Early Retirement</v>
      </c>
      <c r="K1710" s="254" t="str">
        <f>IF(ISBLANK(INDEX('Policy Characteristics'!E:E,MATCH($C1710,'Policy Characteristics'!$C:$C,0))),"",INDEX('Policy Characteristics'!E:E,MATCH($C1710,'Policy Characteristics'!$C:$C,0)))</f>
        <v>indst eqpt early retirement</v>
      </c>
      <c r="L1710" s="261">
        <f>IF(ISBLANK(INDEX('Policy Characteristics'!F:F,MATCH($C1710,'Policy Characteristics'!$C:$C,0))),"",INDEX('Policy Characteristics'!F:F,MATCH($C1710,'Policy Characteristics'!$C:$C,0)))</f>
        <v>0</v>
      </c>
      <c r="M1710" s="261">
        <f>IF(ISBLANK(INDEX('Policy Characteristics'!G:G,MATCH($C1710,'Policy Characteristics'!$C:$C,0))),"",INDEX('Policy Characteristics'!G:G,MATCH($C1710,'Policy Characteristics'!$C:$C,0)))</f>
        <v>1</v>
      </c>
      <c r="N1710" s="261">
        <f>IF(ISBLANK(INDEX('Policy Characteristics'!H:H,MATCH($C1710,'Policy Characteristics'!$C:$C,0))),"",INDEX('Policy Characteristics'!H:H,MATCH($C1710,'Policy Characteristics'!$C:$C,0)))</f>
        <v>0.01</v>
      </c>
      <c r="O1710" s="254" t="str">
        <f>IF(ISBLANK(INDEX('Policy Characteristics'!I:I,MATCH($C1710,'Policy Characteristics'!$C:$C,0))),"",INDEX('Policy Characteristics'!I:I,MATCH($C1710,'Policy Characteristics'!$C:$C,0)))</f>
        <v>% of start year equipment</v>
      </c>
      <c r="P1710" s="254" t="str">
        <f>IF(ISBLANK(INDEX('Policy Characteristics'!J:J,MATCH($C1710,'Policy Characteristics'!$C:$C,0))),"",INDEX('Policy Characteristics'!J:J,MATCH($C1710,'Policy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10" s="254" t="str">
        <f>IF(ISBLANK(INDEX('Policy Characteristics'!K:K,MATCH($C1710,'Policy Characteristics'!$C:$C,0))),"",INDEX('Policy Characteristics'!K:K,MATCH($C1710,'Policy Characteristics'!$C:$C,0)))</f>
        <v>industry-ag-main.html#eff-stds</v>
      </c>
      <c r="R1710" s="254" t="str">
        <f>IF(ISBLANK(INDEX('Policy Characteristics'!L:L,MATCH($C1710,'Policy Characteristics'!$C:$C,0))),"",INDEX('Policy Characteristics'!L:L,MATCH($C1710,'Policy Characteristics'!$C:$C,0)))</f>
        <v>industry-energy-efficiency-standards.html</v>
      </c>
    </row>
    <row r="1711" spans="1:18" s="2" customFormat="1" x14ac:dyDescent="0.25">
      <c r="A1711" s="254" t="str">
        <f>IF(ISBLANK(INDEX('Policy Characteristics'!A:A,MATCH($C1711,'Policy Characteristics'!$C:$C,0))),"",INDEX('Policy Characteristics'!A:A,MATCH($C1711,'Policy Characteristics'!$C:$C,0)))</f>
        <v>Industry</v>
      </c>
      <c r="B1711" s="262" t="str">
        <f>IF(ISBLANK(INDEX('Policy Characteristics'!B:B,MATCH($C1711,'Policy Characteristics'!$C:$C,0))),"",INDEX('Policy Characteristics'!B:B,MATCH($C1711,'Policy Characteristics'!$C:$C,0)))</f>
        <v>Early Retirement of Equipment</v>
      </c>
      <c r="C1711" s="254" t="str">
        <f t="shared" si="80"/>
        <v>Minimum Share of Start Year Industrial Equipment Retired</v>
      </c>
      <c r="D1711" s="6" t="s">
        <v>3016</v>
      </c>
      <c r="E1711" s="1" t="s">
        <v>3461</v>
      </c>
      <c r="F1711" t="s">
        <v>2725</v>
      </c>
      <c r="G1711" s="45" t="s">
        <v>3467</v>
      </c>
      <c r="H1711" s="47">
        <f t="shared" si="79"/>
        <v>1710</v>
      </c>
      <c r="I1711" s="324" t="s">
        <v>40</v>
      </c>
      <c r="J1711" s="255" t="str">
        <f>IF(ISBLANK(INDEX('Policy Characteristics'!D:D,MATCH($C1711,'Policy Characteristics'!$C:$C,0))),"",INDEX('Policy Characteristics'!D:D,MATCH($C1711,'Policy Characteristics'!$C:$C,0)))</f>
        <v>Equipment Early Retirement</v>
      </c>
      <c r="K1711" s="254" t="str">
        <f>IF(ISBLANK(INDEX('Policy Characteristics'!E:E,MATCH($C1711,'Policy Characteristics'!$C:$C,0))),"",INDEX('Policy Characteristics'!E:E,MATCH($C1711,'Policy Characteristics'!$C:$C,0)))</f>
        <v>indst eqpt early retirement</v>
      </c>
      <c r="L1711" s="261">
        <f>IF(ISBLANK(INDEX('Policy Characteristics'!F:F,MATCH($C1711,'Policy Characteristics'!$C:$C,0))),"",INDEX('Policy Characteristics'!F:F,MATCH($C1711,'Policy Characteristics'!$C:$C,0)))</f>
        <v>0</v>
      </c>
      <c r="M1711" s="261">
        <f>IF(ISBLANK(INDEX('Policy Characteristics'!G:G,MATCH($C1711,'Policy Characteristics'!$C:$C,0))),"",INDEX('Policy Characteristics'!G:G,MATCH($C1711,'Policy Characteristics'!$C:$C,0)))</f>
        <v>1</v>
      </c>
      <c r="N1711" s="261">
        <f>IF(ISBLANK(INDEX('Policy Characteristics'!H:H,MATCH($C1711,'Policy Characteristics'!$C:$C,0))),"",INDEX('Policy Characteristics'!H:H,MATCH($C1711,'Policy Characteristics'!$C:$C,0)))</f>
        <v>0.01</v>
      </c>
      <c r="O1711" s="254" t="str">
        <f>IF(ISBLANK(INDEX('Policy Characteristics'!I:I,MATCH($C1711,'Policy Characteristics'!$C:$C,0))),"",INDEX('Policy Characteristics'!I:I,MATCH($C1711,'Policy Characteristics'!$C:$C,0)))</f>
        <v>% of start year equipment</v>
      </c>
      <c r="P1711" s="254" t="str">
        <f>IF(ISBLANK(INDEX('Policy Characteristics'!J:J,MATCH($C1711,'Policy Characteristics'!$C:$C,0))),"",INDEX('Policy Characteristics'!J:J,MATCH($C1711,'Policy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11" s="254" t="str">
        <f>IF(ISBLANK(INDEX('Policy Characteristics'!K:K,MATCH($C1711,'Policy Characteristics'!$C:$C,0))),"",INDEX('Policy Characteristics'!K:K,MATCH($C1711,'Policy Characteristics'!$C:$C,0)))</f>
        <v>industry-ag-main.html#eff-stds</v>
      </c>
      <c r="R1711" s="254" t="str">
        <f>IF(ISBLANK(INDEX('Policy Characteristics'!L:L,MATCH($C1711,'Policy Characteristics'!$C:$C,0))),"",INDEX('Policy Characteristics'!L:L,MATCH($C1711,'Policy Characteristics'!$C:$C,0)))</f>
        <v>industry-energy-efficiency-standards.html</v>
      </c>
    </row>
    <row r="1712" spans="1:18" s="2" customFormat="1" x14ac:dyDescent="0.25">
      <c r="A1712" s="254" t="str">
        <f>IF(ISBLANK(INDEX('Policy Characteristics'!A:A,MATCH($C1712,'Policy Characteristics'!$C:$C,0))),"",INDEX('Policy Characteristics'!A:A,MATCH($C1712,'Policy Characteristics'!$C:$C,0)))</f>
        <v>Industry</v>
      </c>
      <c r="B1712" s="262" t="str">
        <f>IF(ISBLANK(INDEX('Policy Characteristics'!B:B,MATCH($C1712,'Policy Characteristics'!$C:$C,0))),"",INDEX('Policy Characteristics'!B:B,MATCH($C1712,'Policy Characteristics'!$C:$C,0)))</f>
        <v>Early Retirement of Equipment</v>
      </c>
      <c r="C1712" s="254" t="str">
        <f t="shared" si="80"/>
        <v>Minimum Share of Start Year Industrial Equipment Retired</v>
      </c>
      <c r="D1712" s="6" t="s">
        <v>3016</v>
      </c>
      <c r="E1712" s="1" t="s">
        <v>3462</v>
      </c>
      <c r="F1712" t="s">
        <v>2725</v>
      </c>
      <c r="G1712" s="45" t="s">
        <v>3468</v>
      </c>
      <c r="H1712" s="47">
        <f t="shared" si="79"/>
        <v>1711</v>
      </c>
      <c r="I1712" s="324" t="s">
        <v>40</v>
      </c>
      <c r="J1712" s="255" t="str">
        <f>IF(ISBLANK(INDEX('Policy Characteristics'!D:D,MATCH($C1712,'Policy Characteristics'!$C:$C,0))),"",INDEX('Policy Characteristics'!D:D,MATCH($C1712,'Policy Characteristics'!$C:$C,0)))</f>
        <v>Equipment Early Retirement</v>
      </c>
      <c r="K1712" s="254" t="str">
        <f>IF(ISBLANK(INDEX('Policy Characteristics'!E:E,MATCH($C1712,'Policy Characteristics'!$C:$C,0))),"",INDEX('Policy Characteristics'!E:E,MATCH($C1712,'Policy Characteristics'!$C:$C,0)))</f>
        <v>indst eqpt early retirement</v>
      </c>
      <c r="L1712" s="261">
        <f>IF(ISBLANK(INDEX('Policy Characteristics'!F:F,MATCH($C1712,'Policy Characteristics'!$C:$C,0))),"",INDEX('Policy Characteristics'!F:F,MATCH($C1712,'Policy Characteristics'!$C:$C,0)))</f>
        <v>0</v>
      </c>
      <c r="M1712" s="261">
        <f>IF(ISBLANK(INDEX('Policy Characteristics'!G:G,MATCH($C1712,'Policy Characteristics'!$C:$C,0))),"",INDEX('Policy Characteristics'!G:G,MATCH($C1712,'Policy Characteristics'!$C:$C,0)))</f>
        <v>1</v>
      </c>
      <c r="N1712" s="261">
        <f>IF(ISBLANK(INDEX('Policy Characteristics'!H:H,MATCH($C1712,'Policy Characteristics'!$C:$C,0))),"",INDEX('Policy Characteristics'!H:H,MATCH($C1712,'Policy Characteristics'!$C:$C,0)))</f>
        <v>0.01</v>
      </c>
      <c r="O1712" s="254" t="str">
        <f>IF(ISBLANK(INDEX('Policy Characteristics'!I:I,MATCH($C1712,'Policy Characteristics'!$C:$C,0))),"",INDEX('Policy Characteristics'!I:I,MATCH($C1712,'Policy Characteristics'!$C:$C,0)))</f>
        <v>% of start year equipment</v>
      </c>
      <c r="P1712" s="254" t="str">
        <f>IF(ISBLANK(INDEX('Policy Characteristics'!J:J,MATCH($C1712,'Policy Characteristics'!$C:$C,0))),"",INDEX('Policy Characteristics'!J:J,MATCH($C1712,'Policy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12" s="254" t="str">
        <f>IF(ISBLANK(INDEX('Policy Characteristics'!K:K,MATCH($C1712,'Policy Characteristics'!$C:$C,0))),"",INDEX('Policy Characteristics'!K:K,MATCH($C1712,'Policy Characteristics'!$C:$C,0)))</f>
        <v>industry-ag-main.html#eff-stds</v>
      </c>
      <c r="R1712" s="254" t="str">
        <f>IF(ISBLANK(INDEX('Policy Characteristics'!L:L,MATCH($C1712,'Policy Characteristics'!$C:$C,0))),"",INDEX('Policy Characteristics'!L:L,MATCH($C1712,'Policy Characteristics'!$C:$C,0)))</f>
        <v>industry-energy-efficiency-standards.html</v>
      </c>
    </row>
    <row r="1713" spans="1:18" s="2" customFormat="1" x14ac:dyDescent="0.25">
      <c r="A1713" s="254" t="str">
        <f>IF(ISBLANK(INDEX('Policy Characteristics'!A:A,MATCH($C1713,'Policy Characteristics'!$C:$C,0))),"",INDEX('Policy Characteristics'!A:A,MATCH($C1713,'Policy Characteristics'!$C:$C,0)))</f>
        <v>Industry</v>
      </c>
      <c r="B1713" s="262" t="str">
        <f>IF(ISBLANK(INDEX('Policy Characteristics'!B:B,MATCH($C1713,'Policy Characteristics'!$C:$C,0))),"",INDEX('Policy Characteristics'!B:B,MATCH($C1713,'Policy Characteristics'!$C:$C,0)))</f>
        <v>Early Retirement of Equipment</v>
      </c>
      <c r="C1713" s="254" t="str">
        <f t="shared" si="80"/>
        <v>Minimum Share of Start Year Industrial Equipment Retired</v>
      </c>
      <c r="D1713" s="6" t="s">
        <v>3016</v>
      </c>
      <c r="E1713" s="1" t="s">
        <v>3463</v>
      </c>
      <c r="F1713" t="s">
        <v>2725</v>
      </c>
      <c r="G1713" s="45" t="s">
        <v>3469</v>
      </c>
      <c r="H1713" s="47">
        <f t="shared" si="79"/>
        <v>1712</v>
      </c>
      <c r="I1713" s="324" t="s">
        <v>40</v>
      </c>
      <c r="J1713" s="255" t="str">
        <f>IF(ISBLANK(INDEX('Policy Characteristics'!D:D,MATCH($C1713,'Policy Characteristics'!$C:$C,0))),"",INDEX('Policy Characteristics'!D:D,MATCH($C1713,'Policy Characteristics'!$C:$C,0)))</f>
        <v>Equipment Early Retirement</v>
      </c>
      <c r="K1713" s="254" t="str">
        <f>IF(ISBLANK(INDEX('Policy Characteristics'!E:E,MATCH($C1713,'Policy Characteristics'!$C:$C,0))),"",INDEX('Policy Characteristics'!E:E,MATCH($C1713,'Policy Characteristics'!$C:$C,0)))</f>
        <v>indst eqpt early retirement</v>
      </c>
      <c r="L1713" s="261">
        <f>IF(ISBLANK(INDEX('Policy Characteristics'!F:F,MATCH($C1713,'Policy Characteristics'!$C:$C,0))),"",INDEX('Policy Characteristics'!F:F,MATCH($C1713,'Policy Characteristics'!$C:$C,0)))</f>
        <v>0</v>
      </c>
      <c r="M1713" s="261">
        <f>IF(ISBLANK(INDEX('Policy Characteristics'!G:G,MATCH($C1713,'Policy Characteristics'!$C:$C,0))),"",INDEX('Policy Characteristics'!G:G,MATCH($C1713,'Policy Characteristics'!$C:$C,0)))</f>
        <v>1</v>
      </c>
      <c r="N1713" s="261">
        <f>IF(ISBLANK(INDEX('Policy Characteristics'!H:H,MATCH($C1713,'Policy Characteristics'!$C:$C,0))),"",INDEX('Policy Characteristics'!H:H,MATCH($C1713,'Policy Characteristics'!$C:$C,0)))</f>
        <v>0.01</v>
      </c>
      <c r="O1713" s="254" t="str">
        <f>IF(ISBLANK(INDEX('Policy Characteristics'!I:I,MATCH($C1713,'Policy Characteristics'!$C:$C,0))),"",INDEX('Policy Characteristics'!I:I,MATCH($C1713,'Policy Characteristics'!$C:$C,0)))</f>
        <v>% of start year equipment</v>
      </c>
      <c r="P1713" s="254" t="str">
        <f>IF(ISBLANK(INDEX('Policy Characteristics'!J:J,MATCH($C1713,'Policy Characteristics'!$C:$C,0))),"",INDEX('Policy Characteristics'!J:J,MATCH($C1713,'Policy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13" s="254" t="str">
        <f>IF(ISBLANK(INDEX('Policy Characteristics'!K:K,MATCH($C1713,'Policy Characteristics'!$C:$C,0))),"",INDEX('Policy Characteristics'!K:K,MATCH($C1713,'Policy Characteristics'!$C:$C,0)))</f>
        <v>industry-ag-main.html#eff-stds</v>
      </c>
      <c r="R1713" s="254" t="str">
        <f>IF(ISBLANK(INDEX('Policy Characteristics'!L:L,MATCH($C1713,'Policy Characteristics'!$C:$C,0))),"",INDEX('Policy Characteristics'!L:L,MATCH($C1713,'Policy Characteristics'!$C:$C,0)))</f>
        <v>industry-energy-efficiency-standards.html</v>
      </c>
    </row>
    <row r="1714" spans="1:18" s="2" customFormat="1" x14ac:dyDescent="0.25">
      <c r="A1714" s="254" t="str">
        <f>IF(ISBLANK(INDEX('Policy Characteristics'!A:A,MATCH($C1714,'Policy Characteristics'!$C:$C,0))),"",INDEX('Policy Characteristics'!A:A,MATCH($C1714,'Policy Characteristics'!$C:$C,0)))</f>
        <v>Industry</v>
      </c>
      <c r="B1714" s="262" t="str">
        <f>IF(ISBLANK(INDEX('Policy Characteristics'!B:B,MATCH($C1714,'Policy Characteristics'!$C:$C,0))),"",INDEX('Policy Characteristics'!B:B,MATCH($C1714,'Policy Characteristics'!$C:$C,0)))</f>
        <v>Early Retirement of Equipment</v>
      </c>
      <c r="C1714" s="254" t="str">
        <f t="shared" si="80"/>
        <v>Minimum Share of Start Year Industrial Equipment Retired</v>
      </c>
      <c r="D1714" s="6" t="s">
        <v>3016</v>
      </c>
      <c r="E1714" s="1" t="s">
        <v>3464</v>
      </c>
      <c r="F1714" t="s">
        <v>2725</v>
      </c>
      <c r="G1714" s="45" t="s">
        <v>3470</v>
      </c>
      <c r="H1714" s="47">
        <f t="shared" si="79"/>
        <v>1713</v>
      </c>
      <c r="I1714" s="324" t="s">
        <v>40</v>
      </c>
      <c r="J1714" s="255" t="str">
        <f>IF(ISBLANK(INDEX('Policy Characteristics'!D:D,MATCH($C1714,'Policy Characteristics'!$C:$C,0))),"",INDEX('Policy Characteristics'!D:D,MATCH($C1714,'Policy Characteristics'!$C:$C,0)))</f>
        <v>Equipment Early Retirement</v>
      </c>
      <c r="K1714" s="254" t="str">
        <f>IF(ISBLANK(INDEX('Policy Characteristics'!E:E,MATCH($C1714,'Policy Characteristics'!$C:$C,0))),"",INDEX('Policy Characteristics'!E:E,MATCH($C1714,'Policy Characteristics'!$C:$C,0)))</f>
        <v>indst eqpt early retirement</v>
      </c>
      <c r="L1714" s="261">
        <f>IF(ISBLANK(INDEX('Policy Characteristics'!F:F,MATCH($C1714,'Policy Characteristics'!$C:$C,0))),"",INDEX('Policy Characteristics'!F:F,MATCH($C1714,'Policy Characteristics'!$C:$C,0)))</f>
        <v>0</v>
      </c>
      <c r="M1714" s="261">
        <f>IF(ISBLANK(INDEX('Policy Characteristics'!G:G,MATCH($C1714,'Policy Characteristics'!$C:$C,0))),"",INDEX('Policy Characteristics'!G:G,MATCH($C1714,'Policy Characteristics'!$C:$C,0)))</f>
        <v>1</v>
      </c>
      <c r="N1714" s="261">
        <f>IF(ISBLANK(INDEX('Policy Characteristics'!H:H,MATCH($C1714,'Policy Characteristics'!$C:$C,0))),"",INDEX('Policy Characteristics'!H:H,MATCH($C1714,'Policy Characteristics'!$C:$C,0)))</f>
        <v>0.01</v>
      </c>
      <c r="O1714" s="254" t="str">
        <f>IF(ISBLANK(INDEX('Policy Characteristics'!I:I,MATCH($C1714,'Policy Characteristics'!$C:$C,0))),"",INDEX('Policy Characteristics'!I:I,MATCH($C1714,'Policy Characteristics'!$C:$C,0)))</f>
        <v>% of start year equipment</v>
      </c>
      <c r="P1714" s="254" t="str">
        <f>IF(ISBLANK(INDEX('Policy Characteristics'!J:J,MATCH($C1714,'Policy Characteristics'!$C:$C,0))),"",INDEX('Policy Characteristics'!J:J,MATCH($C1714,'Policy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14" s="254" t="str">
        <f>IF(ISBLANK(INDEX('Policy Characteristics'!K:K,MATCH($C1714,'Policy Characteristics'!$C:$C,0))),"",INDEX('Policy Characteristics'!K:K,MATCH($C1714,'Policy Characteristics'!$C:$C,0)))</f>
        <v>industry-ag-main.html#eff-stds</v>
      </c>
      <c r="R1714" s="254" t="str">
        <f>IF(ISBLANK(INDEX('Policy Characteristics'!L:L,MATCH($C1714,'Policy Characteristics'!$C:$C,0))),"",INDEX('Policy Characteristics'!L:L,MATCH($C1714,'Policy Characteristics'!$C:$C,0)))</f>
        <v>industry-energy-efficiency-standards.html</v>
      </c>
    </row>
    <row r="1715" spans="1:18" s="2" customFormat="1" x14ac:dyDescent="0.25">
      <c r="A1715" s="254" t="str">
        <f>IF(ISBLANK(INDEX('Policy Characteristics'!A:A,MATCH($C1715,'Policy Characteristics'!$C:$C,0))),"",INDEX('Policy Characteristics'!A:A,MATCH($C1715,'Policy Characteristics'!$C:$C,0)))</f>
        <v>Industry</v>
      </c>
      <c r="B1715" s="262" t="str">
        <f>IF(ISBLANK(INDEX('Policy Characteristics'!B:B,MATCH($C1715,'Policy Characteristics'!$C:$C,0))),"",INDEX('Policy Characteristics'!B:B,MATCH($C1715,'Policy Characteristics'!$C:$C,0)))</f>
        <v>Early Retirement of Equipment</v>
      </c>
      <c r="C1715" s="254" t="str">
        <f t="shared" si="80"/>
        <v>Minimum Share of Start Year Industrial Equipment Retired</v>
      </c>
      <c r="D1715" s="6" t="s">
        <v>3016</v>
      </c>
      <c r="E1715" s="1" t="s">
        <v>3570</v>
      </c>
      <c r="F1715" t="s">
        <v>2725</v>
      </c>
      <c r="G1715" s="45" t="s">
        <v>3471</v>
      </c>
      <c r="H1715" s="47">
        <f t="shared" si="79"/>
        <v>1714</v>
      </c>
      <c r="I1715" s="324" t="s">
        <v>40</v>
      </c>
      <c r="J1715" s="255" t="str">
        <f>IF(ISBLANK(INDEX('Policy Characteristics'!D:D,MATCH($C1715,'Policy Characteristics'!$C:$C,0))),"",INDEX('Policy Characteristics'!D:D,MATCH($C1715,'Policy Characteristics'!$C:$C,0)))</f>
        <v>Equipment Early Retirement</v>
      </c>
      <c r="K1715" s="254" t="str">
        <f>IF(ISBLANK(INDEX('Policy Characteristics'!E:E,MATCH($C1715,'Policy Characteristics'!$C:$C,0))),"",INDEX('Policy Characteristics'!E:E,MATCH($C1715,'Policy Characteristics'!$C:$C,0)))</f>
        <v>indst eqpt early retirement</v>
      </c>
      <c r="L1715" s="261">
        <f>IF(ISBLANK(INDEX('Policy Characteristics'!F:F,MATCH($C1715,'Policy Characteristics'!$C:$C,0))),"",INDEX('Policy Characteristics'!F:F,MATCH($C1715,'Policy Characteristics'!$C:$C,0)))</f>
        <v>0</v>
      </c>
      <c r="M1715" s="261">
        <f>IF(ISBLANK(INDEX('Policy Characteristics'!G:G,MATCH($C1715,'Policy Characteristics'!$C:$C,0))),"",INDEX('Policy Characteristics'!G:G,MATCH($C1715,'Policy Characteristics'!$C:$C,0)))</f>
        <v>1</v>
      </c>
      <c r="N1715" s="261">
        <f>IF(ISBLANK(INDEX('Policy Characteristics'!H:H,MATCH($C1715,'Policy Characteristics'!$C:$C,0))),"",INDEX('Policy Characteristics'!H:H,MATCH($C1715,'Policy Characteristics'!$C:$C,0)))</f>
        <v>0.01</v>
      </c>
      <c r="O1715" s="254" t="str">
        <f>IF(ISBLANK(INDEX('Policy Characteristics'!I:I,MATCH($C1715,'Policy Characteristics'!$C:$C,0))),"",INDEX('Policy Characteristics'!I:I,MATCH($C1715,'Policy Characteristics'!$C:$C,0)))</f>
        <v>% of start year equipment</v>
      </c>
      <c r="P1715" s="254" t="str">
        <f>IF(ISBLANK(INDEX('Policy Characteristics'!J:J,MATCH($C1715,'Policy Characteristics'!$C:$C,0))),"",INDEX('Policy Characteristics'!J:J,MATCH($C1715,'Policy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15" s="254" t="str">
        <f>IF(ISBLANK(INDEX('Policy Characteristics'!K:K,MATCH($C1715,'Policy Characteristics'!$C:$C,0))),"",INDEX('Policy Characteristics'!K:K,MATCH($C1715,'Policy Characteristics'!$C:$C,0)))</f>
        <v>industry-ag-main.html#eff-stds</v>
      </c>
      <c r="R1715" s="254" t="str">
        <f>IF(ISBLANK(INDEX('Policy Characteristics'!L:L,MATCH($C1715,'Policy Characteristics'!$C:$C,0))),"",INDEX('Policy Characteristics'!L:L,MATCH($C1715,'Policy Characteristics'!$C:$C,0)))</f>
        <v>industry-energy-efficiency-standards.html</v>
      </c>
    </row>
    <row r="1716" spans="1:18" s="2" customFormat="1" x14ac:dyDescent="0.25">
      <c r="A1716" s="254" t="str">
        <f>IF(ISBLANK(INDEX('Policy Characteristics'!A:A,MATCH($C1716,'Policy Characteristics'!$C:$C,0))),"",INDEX('Policy Characteristics'!A:A,MATCH($C1716,'Policy Characteristics'!$C:$C,0)))</f>
        <v>Industry</v>
      </c>
      <c r="B1716" s="262" t="str">
        <f>IF(ISBLANK(INDEX('Policy Characteristics'!B:B,MATCH($C1716,'Policy Characteristics'!$C:$C,0))),"",INDEX('Policy Characteristics'!B:B,MATCH($C1716,'Policy Characteristics'!$C:$C,0)))</f>
        <v>Early Retirement of Equipment</v>
      </c>
      <c r="C1716" s="254" t="str">
        <f t="shared" si="80"/>
        <v>Minimum Share of Start Year Industrial Equipment Retired</v>
      </c>
      <c r="D1716" s="6" t="s">
        <v>3016</v>
      </c>
      <c r="E1716" s="1" t="s">
        <v>3915</v>
      </c>
      <c r="F1716" t="s">
        <v>2725</v>
      </c>
      <c r="G1716" s="45" t="s">
        <v>3891</v>
      </c>
      <c r="H1716" s="47">
        <f t="shared" si="79"/>
        <v>1715</v>
      </c>
      <c r="I1716" s="324" t="s">
        <v>40</v>
      </c>
      <c r="J1716" s="255" t="str">
        <f>IF(ISBLANK(INDEX('Policy Characteristics'!D:D,MATCH($C1716,'Policy Characteristics'!$C:$C,0))),"",INDEX('Policy Characteristics'!D:D,MATCH($C1716,'Policy Characteristics'!$C:$C,0)))</f>
        <v>Equipment Early Retirement</v>
      </c>
      <c r="K1716" s="254" t="str">
        <f>IF(ISBLANK(INDEX('Policy Characteristics'!E:E,MATCH($C1716,'Policy Characteristics'!$C:$C,0))),"",INDEX('Policy Characteristics'!E:E,MATCH($C1716,'Policy Characteristics'!$C:$C,0)))</f>
        <v>indst eqpt early retirement</v>
      </c>
      <c r="L1716" s="261">
        <f>IF(ISBLANK(INDEX('Policy Characteristics'!F:F,MATCH($C1716,'Policy Characteristics'!$C:$C,0))),"",INDEX('Policy Characteristics'!F:F,MATCH($C1716,'Policy Characteristics'!$C:$C,0)))</f>
        <v>0</v>
      </c>
      <c r="M1716" s="261">
        <f>IF(ISBLANK(INDEX('Policy Characteristics'!G:G,MATCH($C1716,'Policy Characteristics'!$C:$C,0))),"",INDEX('Policy Characteristics'!G:G,MATCH($C1716,'Policy Characteristics'!$C:$C,0)))</f>
        <v>1</v>
      </c>
      <c r="N1716" s="261">
        <f>IF(ISBLANK(INDEX('Policy Characteristics'!H:H,MATCH($C1716,'Policy Characteristics'!$C:$C,0))),"",INDEX('Policy Characteristics'!H:H,MATCH($C1716,'Policy Characteristics'!$C:$C,0)))</f>
        <v>0.01</v>
      </c>
      <c r="O1716" s="254" t="str">
        <f>IF(ISBLANK(INDEX('Policy Characteristics'!I:I,MATCH($C1716,'Policy Characteristics'!$C:$C,0))),"",INDEX('Policy Characteristics'!I:I,MATCH($C1716,'Policy Characteristics'!$C:$C,0)))</f>
        <v>% of start year equipment</v>
      </c>
      <c r="P1716" s="254" t="str">
        <f>IF(ISBLANK(INDEX('Policy Characteristics'!J:J,MATCH($C1716,'Policy Characteristics'!$C:$C,0))),"",INDEX('Policy Characteristics'!J:J,MATCH($C1716,'Policy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16" s="254" t="str">
        <f>IF(ISBLANK(INDEX('Policy Characteristics'!K:K,MATCH($C1716,'Policy Characteristics'!$C:$C,0))),"",INDEX('Policy Characteristics'!K:K,MATCH($C1716,'Policy Characteristics'!$C:$C,0)))</f>
        <v>industry-ag-main.html#eff-stds</v>
      </c>
      <c r="R1716" s="254" t="str">
        <f>IF(ISBLANK(INDEX('Policy Characteristics'!L:L,MATCH($C1716,'Policy Characteristics'!$C:$C,0))),"",INDEX('Policy Characteristics'!L:L,MATCH($C1716,'Policy Characteristics'!$C:$C,0)))</f>
        <v>industry-energy-efficiency-standards.html</v>
      </c>
    </row>
    <row r="1717" spans="1:18" s="2" customFormat="1" x14ac:dyDescent="0.25">
      <c r="A1717" s="254" t="str">
        <f>IF(ISBLANK(INDEX('Policy Characteristics'!A:A,MATCH($C1717,'Policy Characteristics'!$C:$C,0))),"",INDEX('Policy Characteristics'!A:A,MATCH($C1717,'Policy Characteristics'!$C:$C,0)))</f>
        <v>Industry</v>
      </c>
      <c r="B1717" s="262" t="str">
        <f>IF(ISBLANK(INDEX('Policy Characteristics'!B:B,MATCH($C1717,'Policy Characteristics'!$C:$C,0))),"",INDEX('Policy Characteristics'!B:B,MATCH($C1717,'Policy Characteristics'!$C:$C,0)))</f>
        <v>Early Retirement of Equipment</v>
      </c>
      <c r="C1717" s="254" t="str">
        <f t="shared" si="80"/>
        <v>Minimum Share of Start Year Industrial Equipment Retired</v>
      </c>
      <c r="D1717" s="6" t="s">
        <v>3016</v>
      </c>
      <c r="E1717" s="1" t="s">
        <v>3916</v>
      </c>
      <c r="F1717" t="s">
        <v>2725</v>
      </c>
      <c r="G1717" s="45" t="s">
        <v>3890</v>
      </c>
      <c r="H1717" s="47">
        <f t="shared" si="79"/>
        <v>1716</v>
      </c>
      <c r="I1717" s="324" t="s">
        <v>40</v>
      </c>
      <c r="J1717" s="255" t="str">
        <f>IF(ISBLANK(INDEX('Policy Characteristics'!D:D,MATCH($C1717,'Policy Characteristics'!$C:$C,0))),"",INDEX('Policy Characteristics'!D:D,MATCH($C1717,'Policy Characteristics'!$C:$C,0)))</f>
        <v>Equipment Early Retirement</v>
      </c>
      <c r="K1717" s="254" t="str">
        <f>IF(ISBLANK(INDEX('Policy Characteristics'!E:E,MATCH($C1717,'Policy Characteristics'!$C:$C,0))),"",INDEX('Policy Characteristics'!E:E,MATCH($C1717,'Policy Characteristics'!$C:$C,0)))</f>
        <v>indst eqpt early retirement</v>
      </c>
      <c r="L1717" s="261">
        <f>IF(ISBLANK(INDEX('Policy Characteristics'!F:F,MATCH($C1717,'Policy Characteristics'!$C:$C,0))),"",INDEX('Policy Characteristics'!F:F,MATCH($C1717,'Policy Characteristics'!$C:$C,0)))</f>
        <v>0</v>
      </c>
      <c r="M1717" s="261">
        <f>IF(ISBLANK(INDEX('Policy Characteristics'!G:G,MATCH($C1717,'Policy Characteristics'!$C:$C,0))),"",INDEX('Policy Characteristics'!G:G,MATCH($C1717,'Policy Characteristics'!$C:$C,0)))</f>
        <v>1</v>
      </c>
      <c r="N1717" s="261">
        <f>IF(ISBLANK(INDEX('Policy Characteristics'!H:H,MATCH($C1717,'Policy Characteristics'!$C:$C,0))),"",INDEX('Policy Characteristics'!H:H,MATCH($C1717,'Policy Characteristics'!$C:$C,0)))</f>
        <v>0.01</v>
      </c>
      <c r="O1717" s="254" t="str">
        <f>IF(ISBLANK(INDEX('Policy Characteristics'!I:I,MATCH($C1717,'Policy Characteristics'!$C:$C,0))),"",INDEX('Policy Characteristics'!I:I,MATCH($C1717,'Policy Characteristics'!$C:$C,0)))</f>
        <v>% of start year equipment</v>
      </c>
      <c r="P1717" s="254" t="str">
        <f>IF(ISBLANK(INDEX('Policy Characteristics'!J:J,MATCH($C1717,'Policy Characteristics'!$C:$C,0))),"",INDEX('Policy Characteristics'!J:J,MATCH($C1717,'Policy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17" s="254" t="str">
        <f>IF(ISBLANK(INDEX('Policy Characteristics'!K:K,MATCH($C1717,'Policy Characteristics'!$C:$C,0))),"",INDEX('Policy Characteristics'!K:K,MATCH($C1717,'Policy Characteristics'!$C:$C,0)))</f>
        <v>industry-ag-main.html#eff-stds</v>
      </c>
      <c r="R1717" s="254" t="str">
        <f>IF(ISBLANK(INDEX('Policy Characteristics'!L:L,MATCH($C1717,'Policy Characteristics'!$C:$C,0))),"",INDEX('Policy Characteristics'!L:L,MATCH($C1717,'Policy Characteristics'!$C:$C,0)))</f>
        <v>industry-energy-efficiency-standards.html</v>
      </c>
    </row>
    <row r="1718" spans="1:18" s="2" customFormat="1" x14ac:dyDescent="0.25">
      <c r="A1718" s="254" t="str">
        <f>IF(ISBLANK(INDEX('Policy Characteristics'!A:A,MATCH($C1718,'Policy Characteristics'!$C:$C,0))),"",INDEX('Policy Characteristics'!A:A,MATCH($C1718,'Policy Characteristics'!$C:$C,0)))</f>
        <v>Industry</v>
      </c>
      <c r="B1718" s="262" t="str">
        <f>IF(ISBLANK(INDEX('Policy Characteristics'!B:B,MATCH($C1718,'Policy Characteristics'!$C:$C,0))),"",INDEX('Policy Characteristics'!B:B,MATCH($C1718,'Policy Characteristics'!$C:$C,0)))</f>
        <v>Early Retirement of Equipment</v>
      </c>
      <c r="C1718" s="254" t="str">
        <f t="shared" si="80"/>
        <v>Minimum Share of Start Year Industrial Equipment Retired</v>
      </c>
      <c r="D1718" s="6" t="s">
        <v>3016</v>
      </c>
      <c r="E1718" s="1" t="s">
        <v>3917</v>
      </c>
      <c r="F1718" t="s">
        <v>2725</v>
      </c>
      <c r="G1718" s="45" t="s">
        <v>3892</v>
      </c>
      <c r="H1718" s="47">
        <f t="shared" si="79"/>
        <v>1717</v>
      </c>
      <c r="I1718" s="324" t="s">
        <v>40</v>
      </c>
      <c r="J1718" s="255" t="str">
        <f>IF(ISBLANK(INDEX('Policy Characteristics'!D:D,MATCH($C1718,'Policy Characteristics'!$C:$C,0))),"",INDEX('Policy Characteristics'!D:D,MATCH($C1718,'Policy Characteristics'!$C:$C,0)))</f>
        <v>Equipment Early Retirement</v>
      </c>
      <c r="K1718" s="254" t="str">
        <f>IF(ISBLANK(INDEX('Policy Characteristics'!E:E,MATCH($C1718,'Policy Characteristics'!$C:$C,0))),"",INDEX('Policy Characteristics'!E:E,MATCH($C1718,'Policy Characteristics'!$C:$C,0)))</f>
        <v>indst eqpt early retirement</v>
      </c>
      <c r="L1718" s="261">
        <f>IF(ISBLANK(INDEX('Policy Characteristics'!F:F,MATCH($C1718,'Policy Characteristics'!$C:$C,0))),"",INDEX('Policy Characteristics'!F:F,MATCH($C1718,'Policy Characteristics'!$C:$C,0)))</f>
        <v>0</v>
      </c>
      <c r="M1718" s="261">
        <f>IF(ISBLANK(INDEX('Policy Characteristics'!G:G,MATCH($C1718,'Policy Characteristics'!$C:$C,0))),"",INDEX('Policy Characteristics'!G:G,MATCH($C1718,'Policy Characteristics'!$C:$C,0)))</f>
        <v>1</v>
      </c>
      <c r="N1718" s="261">
        <f>IF(ISBLANK(INDEX('Policy Characteristics'!H:H,MATCH($C1718,'Policy Characteristics'!$C:$C,0))),"",INDEX('Policy Characteristics'!H:H,MATCH($C1718,'Policy Characteristics'!$C:$C,0)))</f>
        <v>0.01</v>
      </c>
      <c r="O1718" s="254" t="str">
        <f>IF(ISBLANK(INDEX('Policy Characteristics'!I:I,MATCH($C1718,'Policy Characteristics'!$C:$C,0))),"",INDEX('Policy Characteristics'!I:I,MATCH($C1718,'Policy Characteristics'!$C:$C,0)))</f>
        <v>% of start year equipment</v>
      </c>
      <c r="P1718" s="254" t="str">
        <f>IF(ISBLANK(INDEX('Policy Characteristics'!J:J,MATCH($C1718,'Policy Characteristics'!$C:$C,0))),"",INDEX('Policy Characteristics'!J:J,MATCH($C1718,'Policy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18" s="254" t="str">
        <f>IF(ISBLANK(INDEX('Policy Characteristics'!K:K,MATCH($C1718,'Policy Characteristics'!$C:$C,0))),"",INDEX('Policy Characteristics'!K:K,MATCH($C1718,'Policy Characteristics'!$C:$C,0)))</f>
        <v>industry-ag-main.html#eff-stds</v>
      </c>
      <c r="R1718" s="254" t="str">
        <f>IF(ISBLANK(INDEX('Policy Characteristics'!L:L,MATCH($C1718,'Policy Characteristics'!$C:$C,0))),"",INDEX('Policy Characteristics'!L:L,MATCH($C1718,'Policy Characteristics'!$C:$C,0)))</f>
        <v>industry-energy-efficiency-standards.html</v>
      </c>
    </row>
    <row r="1719" spans="1:18" s="2" customFormat="1" x14ac:dyDescent="0.25">
      <c r="A1719" s="254" t="str">
        <f>IF(ISBLANK(INDEX('Policy Characteristics'!A:A,MATCH($C1719,'Policy Characteristics'!$C:$C,0))),"",INDEX('Policy Characteristics'!A:A,MATCH($C1719,'Policy Characteristics'!$C:$C,0)))</f>
        <v>Industry</v>
      </c>
      <c r="B1719" s="262" t="str">
        <f>IF(ISBLANK(INDEX('Policy Characteristics'!B:B,MATCH($C1719,'Policy Characteristics'!$C:$C,0))),"",INDEX('Policy Characteristics'!B:B,MATCH($C1719,'Policy Characteristics'!$C:$C,0)))</f>
        <v>Early Retirement of Equipment</v>
      </c>
      <c r="C1719" s="254" t="str">
        <f t="shared" si="80"/>
        <v>Minimum Share of Start Year Industrial Equipment Retired</v>
      </c>
      <c r="D1719" s="6" t="s">
        <v>3017</v>
      </c>
      <c r="E1719" s="1" t="s">
        <v>3459</v>
      </c>
      <c r="F1719" t="s">
        <v>2981</v>
      </c>
      <c r="G1719" s="45" t="s">
        <v>3465</v>
      </c>
      <c r="H1719" s="47">
        <f t="shared" si="79"/>
        <v>1718</v>
      </c>
      <c r="I1719" s="324" t="s">
        <v>40</v>
      </c>
      <c r="J1719" s="255" t="str">
        <f>IF(ISBLANK(INDEX('Policy Characteristics'!D:D,MATCH($C1719,'Policy Characteristics'!$C:$C,0))),"",INDEX('Policy Characteristics'!D:D,MATCH($C1719,'Policy Characteristics'!$C:$C,0)))</f>
        <v>Equipment Early Retirement</v>
      </c>
      <c r="K1719" s="254" t="str">
        <f>IF(ISBLANK(INDEX('Policy Characteristics'!E:E,MATCH($C1719,'Policy Characteristics'!$C:$C,0))),"",INDEX('Policy Characteristics'!E:E,MATCH($C1719,'Policy Characteristics'!$C:$C,0)))</f>
        <v>indst eqpt early retirement</v>
      </c>
      <c r="L1719" s="261">
        <f>IF(ISBLANK(INDEX('Policy Characteristics'!F:F,MATCH($C1719,'Policy Characteristics'!$C:$C,0))),"",INDEX('Policy Characteristics'!F:F,MATCH($C1719,'Policy Characteristics'!$C:$C,0)))</f>
        <v>0</v>
      </c>
      <c r="M1719" s="261">
        <f>IF(ISBLANK(INDEX('Policy Characteristics'!G:G,MATCH($C1719,'Policy Characteristics'!$C:$C,0))),"",INDEX('Policy Characteristics'!G:G,MATCH($C1719,'Policy Characteristics'!$C:$C,0)))</f>
        <v>1</v>
      </c>
      <c r="N1719" s="261">
        <f>IF(ISBLANK(INDEX('Policy Characteristics'!H:H,MATCH($C1719,'Policy Characteristics'!$C:$C,0))),"",INDEX('Policy Characteristics'!H:H,MATCH($C1719,'Policy Characteristics'!$C:$C,0)))</f>
        <v>0.01</v>
      </c>
      <c r="O1719" s="254" t="str">
        <f>IF(ISBLANK(INDEX('Policy Characteristics'!I:I,MATCH($C1719,'Policy Characteristics'!$C:$C,0))),"",INDEX('Policy Characteristics'!I:I,MATCH($C1719,'Policy Characteristics'!$C:$C,0)))</f>
        <v>% of start year equipment</v>
      </c>
      <c r="P1719" s="254" t="str">
        <f>IF(ISBLANK(INDEX('Policy Characteristics'!J:J,MATCH($C1719,'Policy Characteristics'!$C:$C,0))),"",INDEX('Policy Characteristics'!J:J,MATCH($C1719,'Policy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19" s="254" t="str">
        <f>IF(ISBLANK(INDEX('Policy Characteristics'!K:K,MATCH($C1719,'Policy Characteristics'!$C:$C,0))),"",INDEX('Policy Characteristics'!K:K,MATCH($C1719,'Policy Characteristics'!$C:$C,0)))</f>
        <v>industry-ag-main.html#eff-stds</v>
      </c>
      <c r="R1719" s="254" t="str">
        <f>IF(ISBLANK(INDEX('Policy Characteristics'!L:L,MATCH($C1719,'Policy Characteristics'!$C:$C,0))),"",INDEX('Policy Characteristics'!L:L,MATCH($C1719,'Policy Characteristics'!$C:$C,0)))</f>
        <v>industry-energy-efficiency-standards.html</v>
      </c>
    </row>
    <row r="1720" spans="1:18" s="2" customFormat="1" x14ac:dyDescent="0.25">
      <c r="A1720" s="254" t="str">
        <f>IF(ISBLANK(INDEX('Policy Characteristics'!A:A,MATCH($C1720,'Policy Characteristics'!$C:$C,0))),"",INDEX('Policy Characteristics'!A:A,MATCH($C1720,'Policy Characteristics'!$C:$C,0)))</f>
        <v>Industry</v>
      </c>
      <c r="B1720" s="262" t="str">
        <f>IF(ISBLANK(INDEX('Policy Characteristics'!B:B,MATCH($C1720,'Policy Characteristics'!$C:$C,0))),"",INDEX('Policy Characteristics'!B:B,MATCH($C1720,'Policy Characteristics'!$C:$C,0)))</f>
        <v>Early Retirement of Equipment</v>
      </c>
      <c r="C1720" s="254" t="str">
        <f t="shared" si="80"/>
        <v>Minimum Share of Start Year Industrial Equipment Retired</v>
      </c>
      <c r="D1720" s="6" t="s">
        <v>3017</v>
      </c>
      <c r="E1720" s="1" t="s">
        <v>3460</v>
      </c>
      <c r="F1720" t="s">
        <v>2981</v>
      </c>
      <c r="G1720" s="45" t="s">
        <v>3466</v>
      </c>
      <c r="H1720" s="47">
        <f t="shared" si="79"/>
        <v>1719</v>
      </c>
      <c r="I1720" s="324" t="s">
        <v>40</v>
      </c>
      <c r="J1720" s="255" t="str">
        <f>IF(ISBLANK(INDEX('Policy Characteristics'!D:D,MATCH($C1720,'Policy Characteristics'!$C:$C,0))),"",INDEX('Policy Characteristics'!D:D,MATCH($C1720,'Policy Characteristics'!$C:$C,0)))</f>
        <v>Equipment Early Retirement</v>
      </c>
      <c r="K1720" s="254" t="str">
        <f>IF(ISBLANK(INDEX('Policy Characteristics'!E:E,MATCH($C1720,'Policy Characteristics'!$C:$C,0))),"",INDEX('Policy Characteristics'!E:E,MATCH($C1720,'Policy Characteristics'!$C:$C,0)))</f>
        <v>indst eqpt early retirement</v>
      </c>
      <c r="L1720" s="261">
        <f>IF(ISBLANK(INDEX('Policy Characteristics'!F:F,MATCH($C1720,'Policy Characteristics'!$C:$C,0))),"",INDEX('Policy Characteristics'!F:F,MATCH($C1720,'Policy Characteristics'!$C:$C,0)))</f>
        <v>0</v>
      </c>
      <c r="M1720" s="261">
        <f>IF(ISBLANK(INDEX('Policy Characteristics'!G:G,MATCH($C1720,'Policy Characteristics'!$C:$C,0))),"",INDEX('Policy Characteristics'!G:G,MATCH($C1720,'Policy Characteristics'!$C:$C,0)))</f>
        <v>1</v>
      </c>
      <c r="N1720" s="261">
        <f>IF(ISBLANK(INDEX('Policy Characteristics'!H:H,MATCH($C1720,'Policy Characteristics'!$C:$C,0))),"",INDEX('Policy Characteristics'!H:H,MATCH($C1720,'Policy Characteristics'!$C:$C,0)))</f>
        <v>0.01</v>
      </c>
      <c r="O1720" s="254" t="str">
        <f>IF(ISBLANK(INDEX('Policy Characteristics'!I:I,MATCH($C1720,'Policy Characteristics'!$C:$C,0))),"",INDEX('Policy Characteristics'!I:I,MATCH($C1720,'Policy Characteristics'!$C:$C,0)))</f>
        <v>% of start year equipment</v>
      </c>
      <c r="P1720" s="254" t="str">
        <f>IF(ISBLANK(INDEX('Policy Characteristics'!J:J,MATCH($C1720,'Policy Characteristics'!$C:$C,0))),"",INDEX('Policy Characteristics'!J:J,MATCH($C1720,'Policy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20" s="254" t="str">
        <f>IF(ISBLANK(INDEX('Policy Characteristics'!K:K,MATCH($C1720,'Policy Characteristics'!$C:$C,0))),"",INDEX('Policy Characteristics'!K:K,MATCH($C1720,'Policy Characteristics'!$C:$C,0)))</f>
        <v>industry-ag-main.html#eff-stds</v>
      </c>
      <c r="R1720" s="254" t="str">
        <f>IF(ISBLANK(INDEX('Policy Characteristics'!L:L,MATCH($C1720,'Policy Characteristics'!$C:$C,0))),"",INDEX('Policy Characteristics'!L:L,MATCH($C1720,'Policy Characteristics'!$C:$C,0)))</f>
        <v>industry-energy-efficiency-standards.html</v>
      </c>
    </row>
    <row r="1721" spans="1:18" s="2" customFormat="1" x14ac:dyDescent="0.25">
      <c r="A1721" s="254" t="str">
        <f>IF(ISBLANK(INDEX('Policy Characteristics'!A:A,MATCH($C1721,'Policy Characteristics'!$C:$C,0))),"",INDEX('Policy Characteristics'!A:A,MATCH($C1721,'Policy Characteristics'!$C:$C,0)))</f>
        <v>Industry</v>
      </c>
      <c r="B1721" s="262" t="str">
        <f>IF(ISBLANK(INDEX('Policy Characteristics'!B:B,MATCH($C1721,'Policy Characteristics'!$C:$C,0))),"",INDEX('Policy Characteristics'!B:B,MATCH($C1721,'Policy Characteristics'!$C:$C,0)))</f>
        <v>Early Retirement of Equipment</v>
      </c>
      <c r="C1721" s="254" t="str">
        <f t="shared" si="80"/>
        <v>Minimum Share of Start Year Industrial Equipment Retired</v>
      </c>
      <c r="D1721" s="6" t="s">
        <v>3017</v>
      </c>
      <c r="E1721" s="1" t="s">
        <v>3461</v>
      </c>
      <c r="F1721" t="s">
        <v>2981</v>
      </c>
      <c r="G1721" s="45" t="s">
        <v>3467</v>
      </c>
      <c r="H1721" s="47">
        <f t="shared" si="79"/>
        <v>1720</v>
      </c>
      <c r="I1721" s="324" t="s">
        <v>40</v>
      </c>
      <c r="J1721" s="255" t="str">
        <f>IF(ISBLANK(INDEX('Policy Characteristics'!D:D,MATCH($C1721,'Policy Characteristics'!$C:$C,0))),"",INDEX('Policy Characteristics'!D:D,MATCH($C1721,'Policy Characteristics'!$C:$C,0)))</f>
        <v>Equipment Early Retirement</v>
      </c>
      <c r="K1721" s="254" t="str">
        <f>IF(ISBLANK(INDEX('Policy Characteristics'!E:E,MATCH($C1721,'Policy Characteristics'!$C:$C,0))),"",INDEX('Policy Characteristics'!E:E,MATCH($C1721,'Policy Characteristics'!$C:$C,0)))</f>
        <v>indst eqpt early retirement</v>
      </c>
      <c r="L1721" s="261">
        <f>IF(ISBLANK(INDEX('Policy Characteristics'!F:F,MATCH($C1721,'Policy Characteristics'!$C:$C,0))),"",INDEX('Policy Characteristics'!F:F,MATCH($C1721,'Policy Characteristics'!$C:$C,0)))</f>
        <v>0</v>
      </c>
      <c r="M1721" s="261">
        <f>IF(ISBLANK(INDEX('Policy Characteristics'!G:G,MATCH($C1721,'Policy Characteristics'!$C:$C,0))),"",INDEX('Policy Characteristics'!G:G,MATCH($C1721,'Policy Characteristics'!$C:$C,0)))</f>
        <v>1</v>
      </c>
      <c r="N1721" s="261">
        <f>IF(ISBLANK(INDEX('Policy Characteristics'!H:H,MATCH($C1721,'Policy Characteristics'!$C:$C,0))),"",INDEX('Policy Characteristics'!H:H,MATCH($C1721,'Policy Characteristics'!$C:$C,0)))</f>
        <v>0.01</v>
      </c>
      <c r="O1721" s="254" t="str">
        <f>IF(ISBLANK(INDEX('Policy Characteristics'!I:I,MATCH($C1721,'Policy Characteristics'!$C:$C,0))),"",INDEX('Policy Characteristics'!I:I,MATCH($C1721,'Policy Characteristics'!$C:$C,0)))</f>
        <v>% of start year equipment</v>
      </c>
      <c r="P1721" s="254" t="str">
        <f>IF(ISBLANK(INDEX('Policy Characteristics'!J:J,MATCH($C1721,'Policy Characteristics'!$C:$C,0))),"",INDEX('Policy Characteristics'!J:J,MATCH($C1721,'Policy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21" s="254" t="str">
        <f>IF(ISBLANK(INDEX('Policy Characteristics'!K:K,MATCH($C1721,'Policy Characteristics'!$C:$C,0))),"",INDEX('Policy Characteristics'!K:K,MATCH($C1721,'Policy Characteristics'!$C:$C,0)))</f>
        <v>industry-ag-main.html#eff-stds</v>
      </c>
      <c r="R1721" s="254" t="str">
        <f>IF(ISBLANK(INDEX('Policy Characteristics'!L:L,MATCH($C1721,'Policy Characteristics'!$C:$C,0))),"",INDEX('Policy Characteristics'!L:L,MATCH($C1721,'Policy Characteristics'!$C:$C,0)))</f>
        <v>industry-energy-efficiency-standards.html</v>
      </c>
    </row>
    <row r="1722" spans="1:18" s="2" customFormat="1" x14ac:dyDescent="0.25">
      <c r="A1722" s="254" t="str">
        <f>IF(ISBLANK(INDEX('Policy Characteristics'!A:A,MATCH($C1722,'Policy Characteristics'!$C:$C,0))),"",INDEX('Policy Characteristics'!A:A,MATCH($C1722,'Policy Characteristics'!$C:$C,0)))</f>
        <v>Industry</v>
      </c>
      <c r="B1722" s="262" t="str">
        <f>IF(ISBLANK(INDEX('Policy Characteristics'!B:B,MATCH($C1722,'Policy Characteristics'!$C:$C,0))),"",INDEX('Policy Characteristics'!B:B,MATCH($C1722,'Policy Characteristics'!$C:$C,0)))</f>
        <v>Early Retirement of Equipment</v>
      </c>
      <c r="C1722" s="254" t="str">
        <f t="shared" si="80"/>
        <v>Minimum Share of Start Year Industrial Equipment Retired</v>
      </c>
      <c r="D1722" s="6" t="s">
        <v>3017</v>
      </c>
      <c r="E1722" s="1" t="s">
        <v>3462</v>
      </c>
      <c r="F1722" t="s">
        <v>2981</v>
      </c>
      <c r="G1722" s="45" t="s">
        <v>3468</v>
      </c>
      <c r="H1722" s="47">
        <f t="shared" si="79"/>
        <v>1721</v>
      </c>
      <c r="I1722" s="324" t="s">
        <v>40</v>
      </c>
      <c r="J1722" s="255" t="str">
        <f>IF(ISBLANK(INDEX('Policy Characteristics'!D:D,MATCH($C1722,'Policy Characteristics'!$C:$C,0))),"",INDEX('Policy Characteristics'!D:D,MATCH($C1722,'Policy Characteristics'!$C:$C,0)))</f>
        <v>Equipment Early Retirement</v>
      </c>
      <c r="K1722" s="254" t="str">
        <f>IF(ISBLANK(INDEX('Policy Characteristics'!E:E,MATCH($C1722,'Policy Characteristics'!$C:$C,0))),"",INDEX('Policy Characteristics'!E:E,MATCH($C1722,'Policy Characteristics'!$C:$C,0)))</f>
        <v>indst eqpt early retirement</v>
      </c>
      <c r="L1722" s="261">
        <f>IF(ISBLANK(INDEX('Policy Characteristics'!F:F,MATCH($C1722,'Policy Characteristics'!$C:$C,0))),"",INDEX('Policy Characteristics'!F:F,MATCH($C1722,'Policy Characteristics'!$C:$C,0)))</f>
        <v>0</v>
      </c>
      <c r="M1722" s="261">
        <f>IF(ISBLANK(INDEX('Policy Characteristics'!G:G,MATCH($C1722,'Policy Characteristics'!$C:$C,0))),"",INDEX('Policy Characteristics'!G:G,MATCH($C1722,'Policy Characteristics'!$C:$C,0)))</f>
        <v>1</v>
      </c>
      <c r="N1722" s="261">
        <f>IF(ISBLANK(INDEX('Policy Characteristics'!H:H,MATCH($C1722,'Policy Characteristics'!$C:$C,0))),"",INDEX('Policy Characteristics'!H:H,MATCH($C1722,'Policy Characteristics'!$C:$C,0)))</f>
        <v>0.01</v>
      </c>
      <c r="O1722" s="254" t="str">
        <f>IF(ISBLANK(INDEX('Policy Characteristics'!I:I,MATCH($C1722,'Policy Characteristics'!$C:$C,0))),"",INDEX('Policy Characteristics'!I:I,MATCH($C1722,'Policy Characteristics'!$C:$C,0)))</f>
        <v>% of start year equipment</v>
      </c>
      <c r="P1722" s="254" t="str">
        <f>IF(ISBLANK(INDEX('Policy Characteristics'!J:J,MATCH($C1722,'Policy Characteristics'!$C:$C,0))),"",INDEX('Policy Characteristics'!J:J,MATCH($C1722,'Policy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22" s="254" t="str">
        <f>IF(ISBLANK(INDEX('Policy Characteristics'!K:K,MATCH($C1722,'Policy Characteristics'!$C:$C,0))),"",INDEX('Policy Characteristics'!K:K,MATCH($C1722,'Policy Characteristics'!$C:$C,0)))</f>
        <v>industry-ag-main.html#eff-stds</v>
      </c>
      <c r="R1722" s="254" t="str">
        <f>IF(ISBLANK(INDEX('Policy Characteristics'!L:L,MATCH($C1722,'Policy Characteristics'!$C:$C,0))),"",INDEX('Policy Characteristics'!L:L,MATCH($C1722,'Policy Characteristics'!$C:$C,0)))</f>
        <v>industry-energy-efficiency-standards.html</v>
      </c>
    </row>
    <row r="1723" spans="1:18" s="2" customFormat="1" x14ac:dyDescent="0.25">
      <c r="A1723" s="254" t="str">
        <f>IF(ISBLANK(INDEX('Policy Characteristics'!A:A,MATCH($C1723,'Policy Characteristics'!$C:$C,0))),"",INDEX('Policy Characteristics'!A:A,MATCH($C1723,'Policy Characteristics'!$C:$C,0)))</f>
        <v>Industry</v>
      </c>
      <c r="B1723" s="262" t="str">
        <f>IF(ISBLANK(INDEX('Policy Characteristics'!B:B,MATCH($C1723,'Policy Characteristics'!$C:$C,0))),"",INDEX('Policy Characteristics'!B:B,MATCH($C1723,'Policy Characteristics'!$C:$C,0)))</f>
        <v>Early Retirement of Equipment</v>
      </c>
      <c r="C1723" s="254" t="str">
        <f t="shared" si="80"/>
        <v>Minimum Share of Start Year Industrial Equipment Retired</v>
      </c>
      <c r="D1723" s="6" t="s">
        <v>3017</v>
      </c>
      <c r="E1723" s="1" t="s">
        <v>3463</v>
      </c>
      <c r="F1723" t="s">
        <v>2981</v>
      </c>
      <c r="G1723" s="45" t="s">
        <v>3469</v>
      </c>
      <c r="H1723" s="47">
        <f t="shared" si="79"/>
        <v>1722</v>
      </c>
      <c r="I1723" s="324" t="s">
        <v>40</v>
      </c>
      <c r="J1723" s="255" t="str">
        <f>IF(ISBLANK(INDEX('Policy Characteristics'!D:D,MATCH($C1723,'Policy Characteristics'!$C:$C,0))),"",INDEX('Policy Characteristics'!D:D,MATCH($C1723,'Policy Characteristics'!$C:$C,0)))</f>
        <v>Equipment Early Retirement</v>
      </c>
      <c r="K1723" s="254" t="str">
        <f>IF(ISBLANK(INDEX('Policy Characteristics'!E:E,MATCH($C1723,'Policy Characteristics'!$C:$C,0))),"",INDEX('Policy Characteristics'!E:E,MATCH($C1723,'Policy Characteristics'!$C:$C,0)))</f>
        <v>indst eqpt early retirement</v>
      </c>
      <c r="L1723" s="261">
        <f>IF(ISBLANK(INDEX('Policy Characteristics'!F:F,MATCH($C1723,'Policy Characteristics'!$C:$C,0))),"",INDEX('Policy Characteristics'!F:F,MATCH($C1723,'Policy Characteristics'!$C:$C,0)))</f>
        <v>0</v>
      </c>
      <c r="M1723" s="261">
        <f>IF(ISBLANK(INDEX('Policy Characteristics'!G:G,MATCH($C1723,'Policy Characteristics'!$C:$C,0))),"",INDEX('Policy Characteristics'!G:G,MATCH($C1723,'Policy Characteristics'!$C:$C,0)))</f>
        <v>1</v>
      </c>
      <c r="N1723" s="261">
        <f>IF(ISBLANK(INDEX('Policy Characteristics'!H:H,MATCH($C1723,'Policy Characteristics'!$C:$C,0))),"",INDEX('Policy Characteristics'!H:H,MATCH($C1723,'Policy Characteristics'!$C:$C,0)))</f>
        <v>0.01</v>
      </c>
      <c r="O1723" s="254" t="str">
        <f>IF(ISBLANK(INDEX('Policy Characteristics'!I:I,MATCH($C1723,'Policy Characteristics'!$C:$C,0))),"",INDEX('Policy Characteristics'!I:I,MATCH($C1723,'Policy Characteristics'!$C:$C,0)))</f>
        <v>% of start year equipment</v>
      </c>
      <c r="P1723" s="254" t="str">
        <f>IF(ISBLANK(INDEX('Policy Characteristics'!J:J,MATCH($C1723,'Policy Characteristics'!$C:$C,0))),"",INDEX('Policy Characteristics'!J:J,MATCH($C1723,'Policy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23" s="254" t="str">
        <f>IF(ISBLANK(INDEX('Policy Characteristics'!K:K,MATCH($C1723,'Policy Characteristics'!$C:$C,0))),"",INDEX('Policy Characteristics'!K:K,MATCH($C1723,'Policy Characteristics'!$C:$C,0)))</f>
        <v>industry-ag-main.html#eff-stds</v>
      </c>
      <c r="R1723" s="254" t="str">
        <f>IF(ISBLANK(INDEX('Policy Characteristics'!L:L,MATCH($C1723,'Policy Characteristics'!$C:$C,0))),"",INDEX('Policy Characteristics'!L:L,MATCH($C1723,'Policy Characteristics'!$C:$C,0)))</f>
        <v>industry-energy-efficiency-standards.html</v>
      </c>
    </row>
    <row r="1724" spans="1:18" s="2" customFormat="1" x14ac:dyDescent="0.25">
      <c r="A1724" s="254" t="str">
        <f>IF(ISBLANK(INDEX('Policy Characteristics'!A:A,MATCH($C1724,'Policy Characteristics'!$C:$C,0))),"",INDEX('Policy Characteristics'!A:A,MATCH($C1724,'Policy Characteristics'!$C:$C,0)))</f>
        <v>Industry</v>
      </c>
      <c r="B1724" s="262" t="str">
        <f>IF(ISBLANK(INDEX('Policy Characteristics'!B:B,MATCH($C1724,'Policy Characteristics'!$C:$C,0))),"",INDEX('Policy Characteristics'!B:B,MATCH($C1724,'Policy Characteristics'!$C:$C,0)))</f>
        <v>Early Retirement of Equipment</v>
      </c>
      <c r="C1724" s="254" t="str">
        <f t="shared" si="80"/>
        <v>Minimum Share of Start Year Industrial Equipment Retired</v>
      </c>
      <c r="D1724" s="6" t="s">
        <v>3017</v>
      </c>
      <c r="E1724" s="1" t="s">
        <v>3464</v>
      </c>
      <c r="F1724" t="s">
        <v>2981</v>
      </c>
      <c r="G1724" s="45" t="s">
        <v>3470</v>
      </c>
      <c r="H1724" s="47">
        <f t="shared" si="79"/>
        <v>1723</v>
      </c>
      <c r="I1724" s="324" t="s">
        <v>40</v>
      </c>
      <c r="J1724" s="255" t="str">
        <f>IF(ISBLANK(INDEX('Policy Characteristics'!D:D,MATCH($C1724,'Policy Characteristics'!$C:$C,0))),"",INDEX('Policy Characteristics'!D:D,MATCH($C1724,'Policy Characteristics'!$C:$C,0)))</f>
        <v>Equipment Early Retirement</v>
      </c>
      <c r="K1724" s="254" t="str">
        <f>IF(ISBLANK(INDEX('Policy Characteristics'!E:E,MATCH($C1724,'Policy Characteristics'!$C:$C,0))),"",INDEX('Policy Characteristics'!E:E,MATCH($C1724,'Policy Characteristics'!$C:$C,0)))</f>
        <v>indst eqpt early retirement</v>
      </c>
      <c r="L1724" s="261">
        <f>IF(ISBLANK(INDEX('Policy Characteristics'!F:F,MATCH($C1724,'Policy Characteristics'!$C:$C,0))),"",INDEX('Policy Characteristics'!F:F,MATCH($C1724,'Policy Characteristics'!$C:$C,0)))</f>
        <v>0</v>
      </c>
      <c r="M1724" s="261">
        <f>IF(ISBLANK(INDEX('Policy Characteristics'!G:G,MATCH($C1724,'Policy Characteristics'!$C:$C,0))),"",INDEX('Policy Characteristics'!G:G,MATCH($C1724,'Policy Characteristics'!$C:$C,0)))</f>
        <v>1</v>
      </c>
      <c r="N1724" s="261">
        <f>IF(ISBLANK(INDEX('Policy Characteristics'!H:H,MATCH($C1724,'Policy Characteristics'!$C:$C,0))),"",INDEX('Policy Characteristics'!H:H,MATCH($C1724,'Policy Characteristics'!$C:$C,0)))</f>
        <v>0.01</v>
      </c>
      <c r="O1724" s="254" t="str">
        <f>IF(ISBLANK(INDEX('Policy Characteristics'!I:I,MATCH($C1724,'Policy Characteristics'!$C:$C,0))),"",INDEX('Policy Characteristics'!I:I,MATCH($C1724,'Policy Characteristics'!$C:$C,0)))</f>
        <v>% of start year equipment</v>
      </c>
      <c r="P1724" s="254" t="str">
        <f>IF(ISBLANK(INDEX('Policy Characteristics'!J:J,MATCH($C1724,'Policy Characteristics'!$C:$C,0))),"",INDEX('Policy Characteristics'!J:J,MATCH($C1724,'Policy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24" s="254" t="str">
        <f>IF(ISBLANK(INDEX('Policy Characteristics'!K:K,MATCH($C1724,'Policy Characteristics'!$C:$C,0))),"",INDEX('Policy Characteristics'!K:K,MATCH($C1724,'Policy Characteristics'!$C:$C,0)))</f>
        <v>industry-ag-main.html#eff-stds</v>
      </c>
      <c r="R1724" s="254" t="str">
        <f>IF(ISBLANK(INDEX('Policy Characteristics'!L:L,MATCH($C1724,'Policy Characteristics'!$C:$C,0))),"",INDEX('Policy Characteristics'!L:L,MATCH($C1724,'Policy Characteristics'!$C:$C,0)))</f>
        <v>industry-energy-efficiency-standards.html</v>
      </c>
    </row>
    <row r="1725" spans="1:18" s="2" customFormat="1" x14ac:dyDescent="0.25">
      <c r="A1725" s="254" t="str">
        <f>IF(ISBLANK(INDEX('Policy Characteristics'!A:A,MATCH($C1725,'Policy Characteristics'!$C:$C,0))),"",INDEX('Policy Characteristics'!A:A,MATCH($C1725,'Policy Characteristics'!$C:$C,0)))</f>
        <v>Industry</v>
      </c>
      <c r="B1725" s="262" t="str">
        <f>IF(ISBLANK(INDEX('Policy Characteristics'!B:B,MATCH($C1725,'Policy Characteristics'!$C:$C,0))),"",INDEX('Policy Characteristics'!B:B,MATCH($C1725,'Policy Characteristics'!$C:$C,0)))</f>
        <v>Early Retirement of Equipment</v>
      </c>
      <c r="C1725" s="254" t="str">
        <f t="shared" si="80"/>
        <v>Minimum Share of Start Year Industrial Equipment Retired</v>
      </c>
      <c r="D1725" s="6" t="s">
        <v>3017</v>
      </c>
      <c r="E1725" s="1" t="s">
        <v>3570</v>
      </c>
      <c r="F1725" t="s">
        <v>2981</v>
      </c>
      <c r="G1725" s="45" t="s">
        <v>3471</v>
      </c>
      <c r="H1725" s="47">
        <f t="shared" si="79"/>
        <v>1724</v>
      </c>
      <c r="I1725" s="324" t="s">
        <v>40</v>
      </c>
      <c r="J1725" s="255" t="str">
        <f>IF(ISBLANK(INDEX('Policy Characteristics'!D:D,MATCH($C1725,'Policy Characteristics'!$C:$C,0))),"",INDEX('Policy Characteristics'!D:D,MATCH($C1725,'Policy Characteristics'!$C:$C,0)))</f>
        <v>Equipment Early Retirement</v>
      </c>
      <c r="K1725" s="254" t="str">
        <f>IF(ISBLANK(INDEX('Policy Characteristics'!E:E,MATCH($C1725,'Policy Characteristics'!$C:$C,0))),"",INDEX('Policy Characteristics'!E:E,MATCH($C1725,'Policy Characteristics'!$C:$C,0)))</f>
        <v>indst eqpt early retirement</v>
      </c>
      <c r="L1725" s="261">
        <f>IF(ISBLANK(INDEX('Policy Characteristics'!F:F,MATCH($C1725,'Policy Characteristics'!$C:$C,0))),"",INDEX('Policy Characteristics'!F:F,MATCH($C1725,'Policy Characteristics'!$C:$C,0)))</f>
        <v>0</v>
      </c>
      <c r="M1725" s="261">
        <f>IF(ISBLANK(INDEX('Policy Characteristics'!G:G,MATCH($C1725,'Policy Characteristics'!$C:$C,0))),"",INDEX('Policy Characteristics'!G:G,MATCH($C1725,'Policy Characteristics'!$C:$C,0)))</f>
        <v>1</v>
      </c>
      <c r="N1725" s="261">
        <f>IF(ISBLANK(INDEX('Policy Characteristics'!H:H,MATCH($C1725,'Policy Characteristics'!$C:$C,0))),"",INDEX('Policy Characteristics'!H:H,MATCH($C1725,'Policy Characteristics'!$C:$C,0)))</f>
        <v>0.01</v>
      </c>
      <c r="O1725" s="254" t="str">
        <f>IF(ISBLANK(INDEX('Policy Characteristics'!I:I,MATCH($C1725,'Policy Characteristics'!$C:$C,0))),"",INDEX('Policy Characteristics'!I:I,MATCH($C1725,'Policy Characteristics'!$C:$C,0)))</f>
        <v>% of start year equipment</v>
      </c>
      <c r="P1725" s="254" t="str">
        <f>IF(ISBLANK(INDEX('Policy Characteristics'!J:J,MATCH($C1725,'Policy Characteristics'!$C:$C,0))),"",INDEX('Policy Characteristics'!J:J,MATCH($C1725,'Policy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25" s="254" t="str">
        <f>IF(ISBLANK(INDEX('Policy Characteristics'!K:K,MATCH($C1725,'Policy Characteristics'!$C:$C,0))),"",INDEX('Policy Characteristics'!K:K,MATCH($C1725,'Policy Characteristics'!$C:$C,0)))</f>
        <v>industry-ag-main.html#eff-stds</v>
      </c>
      <c r="R1725" s="254" t="str">
        <f>IF(ISBLANK(INDEX('Policy Characteristics'!L:L,MATCH($C1725,'Policy Characteristics'!$C:$C,0))),"",INDEX('Policy Characteristics'!L:L,MATCH($C1725,'Policy Characteristics'!$C:$C,0)))</f>
        <v>industry-energy-efficiency-standards.html</v>
      </c>
    </row>
    <row r="1726" spans="1:18" s="2" customFormat="1" x14ac:dyDescent="0.25">
      <c r="A1726" s="254" t="str">
        <f>IF(ISBLANK(INDEX('Policy Characteristics'!A:A,MATCH($C1726,'Policy Characteristics'!$C:$C,0))),"",INDEX('Policy Characteristics'!A:A,MATCH($C1726,'Policy Characteristics'!$C:$C,0)))</f>
        <v>Industry</v>
      </c>
      <c r="B1726" s="262" t="str">
        <f>IF(ISBLANK(INDEX('Policy Characteristics'!B:B,MATCH($C1726,'Policy Characteristics'!$C:$C,0))),"",INDEX('Policy Characteristics'!B:B,MATCH($C1726,'Policy Characteristics'!$C:$C,0)))</f>
        <v>Early Retirement of Equipment</v>
      </c>
      <c r="C1726" s="254" t="str">
        <f t="shared" si="80"/>
        <v>Minimum Share of Start Year Industrial Equipment Retired</v>
      </c>
      <c r="D1726" s="6" t="s">
        <v>3017</v>
      </c>
      <c r="E1726" s="1" t="s">
        <v>3915</v>
      </c>
      <c r="F1726" t="s">
        <v>2981</v>
      </c>
      <c r="G1726" s="45" t="s">
        <v>3891</v>
      </c>
      <c r="H1726" s="47">
        <f t="shared" si="79"/>
        <v>1725</v>
      </c>
      <c r="I1726" s="324" t="s">
        <v>40</v>
      </c>
      <c r="J1726" s="255" t="str">
        <f>IF(ISBLANK(INDEX('Policy Characteristics'!D:D,MATCH($C1726,'Policy Characteristics'!$C:$C,0))),"",INDEX('Policy Characteristics'!D:D,MATCH($C1726,'Policy Characteristics'!$C:$C,0)))</f>
        <v>Equipment Early Retirement</v>
      </c>
      <c r="K1726" s="254" t="str">
        <f>IF(ISBLANK(INDEX('Policy Characteristics'!E:E,MATCH($C1726,'Policy Characteristics'!$C:$C,0))),"",INDEX('Policy Characteristics'!E:E,MATCH($C1726,'Policy Characteristics'!$C:$C,0)))</f>
        <v>indst eqpt early retirement</v>
      </c>
      <c r="L1726" s="261">
        <f>IF(ISBLANK(INDEX('Policy Characteristics'!F:F,MATCH($C1726,'Policy Characteristics'!$C:$C,0))),"",INDEX('Policy Characteristics'!F:F,MATCH($C1726,'Policy Characteristics'!$C:$C,0)))</f>
        <v>0</v>
      </c>
      <c r="M1726" s="261">
        <f>IF(ISBLANK(INDEX('Policy Characteristics'!G:G,MATCH($C1726,'Policy Characteristics'!$C:$C,0))),"",INDEX('Policy Characteristics'!G:G,MATCH($C1726,'Policy Characteristics'!$C:$C,0)))</f>
        <v>1</v>
      </c>
      <c r="N1726" s="261">
        <f>IF(ISBLANK(INDEX('Policy Characteristics'!H:H,MATCH($C1726,'Policy Characteristics'!$C:$C,0))),"",INDEX('Policy Characteristics'!H:H,MATCH($C1726,'Policy Characteristics'!$C:$C,0)))</f>
        <v>0.01</v>
      </c>
      <c r="O1726" s="254" t="str">
        <f>IF(ISBLANK(INDEX('Policy Characteristics'!I:I,MATCH($C1726,'Policy Characteristics'!$C:$C,0))),"",INDEX('Policy Characteristics'!I:I,MATCH($C1726,'Policy Characteristics'!$C:$C,0)))</f>
        <v>% of start year equipment</v>
      </c>
      <c r="P1726" s="254" t="str">
        <f>IF(ISBLANK(INDEX('Policy Characteristics'!J:J,MATCH($C1726,'Policy Characteristics'!$C:$C,0))),"",INDEX('Policy Characteristics'!J:J,MATCH($C1726,'Policy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26" s="254" t="str">
        <f>IF(ISBLANK(INDEX('Policy Characteristics'!K:K,MATCH($C1726,'Policy Characteristics'!$C:$C,0))),"",INDEX('Policy Characteristics'!K:K,MATCH($C1726,'Policy Characteristics'!$C:$C,0)))</f>
        <v>industry-ag-main.html#eff-stds</v>
      </c>
      <c r="R1726" s="254" t="str">
        <f>IF(ISBLANK(INDEX('Policy Characteristics'!L:L,MATCH($C1726,'Policy Characteristics'!$C:$C,0))),"",INDEX('Policy Characteristics'!L:L,MATCH($C1726,'Policy Characteristics'!$C:$C,0)))</f>
        <v>industry-energy-efficiency-standards.html</v>
      </c>
    </row>
    <row r="1727" spans="1:18" s="2" customFormat="1" x14ac:dyDescent="0.25">
      <c r="A1727" s="254" t="str">
        <f>IF(ISBLANK(INDEX('Policy Characteristics'!A:A,MATCH($C1727,'Policy Characteristics'!$C:$C,0))),"",INDEX('Policy Characteristics'!A:A,MATCH($C1727,'Policy Characteristics'!$C:$C,0)))</f>
        <v>Industry</v>
      </c>
      <c r="B1727" s="262" t="str">
        <f>IF(ISBLANK(INDEX('Policy Characteristics'!B:B,MATCH($C1727,'Policy Characteristics'!$C:$C,0))),"",INDEX('Policy Characteristics'!B:B,MATCH($C1727,'Policy Characteristics'!$C:$C,0)))</f>
        <v>Early Retirement of Equipment</v>
      </c>
      <c r="C1727" s="254" t="str">
        <f t="shared" si="80"/>
        <v>Minimum Share of Start Year Industrial Equipment Retired</v>
      </c>
      <c r="D1727" s="6" t="s">
        <v>3017</v>
      </c>
      <c r="E1727" s="1" t="s">
        <v>3916</v>
      </c>
      <c r="F1727" t="s">
        <v>2981</v>
      </c>
      <c r="G1727" s="45" t="s">
        <v>3890</v>
      </c>
      <c r="H1727" s="47">
        <f t="shared" si="79"/>
        <v>1726</v>
      </c>
      <c r="I1727" s="324" t="s">
        <v>40</v>
      </c>
      <c r="J1727" s="255" t="str">
        <f>IF(ISBLANK(INDEX('Policy Characteristics'!D:D,MATCH($C1727,'Policy Characteristics'!$C:$C,0))),"",INDEX('Policy Characteristics'!D:D,MATCH($C1727,'Policy Characteristics'!$C:$C,0)))</f>
        <v>Equipment Early Retirement</v>
      </c>
      <c r="K1727" s="254" t="str">
        <f>IF(ISBLANK(INDEX('Policy Characteristics'!E:E,MATCH($C1727,'Policy Characteristics'!$C:$C,0))),"",INDEX('Policy Characteristics'!E:E,MATCH($C1727,'Policy Characteristics'!$C:$C,0)))</f>
        <v>indst eqpt early retirement</v>
      </c>
      <c r="L1727" s="261">
        <f>IF(ISBLANK(INDEX('Policy Characteristics'!F:F,MATCH($C1727,'Policy Characteristics'!$C:$C,0))),"",INDEX('Policy Characteristics'!F:F,MATCH($C1727,'Policy Characteristics'!$C:$C,0)))</f>
        <v>0</v>
      </c>
      <c r="M1727" s="261">
        <f>IF(ISBLANK(INDEX('Policy Characteristics'!G:G,MATCH($C1727,'Policy Characteristics'!$C:$C,0))),"",INDEX('Policy Characteristics'!G:G,MATCH($C1727,'Policy Characteristics'!$C:$C,0)))</f>
        <v>1</v>
      </c>
      <c r="N1727" s="261">
        <f>IF(ISBLANK(INDEX('Policy Characteristics'!H:H,MATCH($C1727,'Policy Characteristics'!$C:$C,0))),"",INDEX('Policy Characteristics'!H:H,MATCH($C1727,'Policy Characteristics'!$C:$C,0)))</f>
        <v>0.01</v>
      </c>
      <c r="O1727" s="254" t="str">
        <f>IF(ISBLANK(INDEX('Policy Characteristics'!I:I,MATCH($C1727,'Policy Characteristics'!$C:$C,0))),"",INDEX('Policy Characteristics'!I:I,MATCH($C1727,'Policy Characteristics'!$C:$C,0)))</f>
        <v>% of start year equipment</v>
      </c>
      <c r="P1727" s="254" t="str">
        <f>IF(ISBLANK(INDEX('Policy Characteristics'!J:J,MATCH($C1727,'Policy Characteristics'!$C:$C,0))),"",INDEX('Policy Characteristics'!J:J,MATCH($C1727,'Policy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27" s="254" t="str">
        <f>IF(ISBLANK(INDEX('Policy Characteristics'!K:K,MATCH($C1727,'Policy Characteristics'!$C:$C,0))),"",INDEX('Policy Characteristics'!K:K,MATCH($C1727,'Policy Characteristics'!$C:$C,0)))</f>
        <v>industry-ag-main.html#eff-stds</v>
      </c>
      <c r="R1727" s="254" t="str">
        <f>IF(ISBLANK(INDEX('Policy Characteristics'!L:L,MATCH($C1727,'Policy Characteristics'!$C:$C,0))),"",INDEX('Policy Characteristics'!L:L,MATCH($C1727,'Policy Characteristics'!$C:$C,0)))</f>
        <v>industry-energy-efficiency-standards.html</v>
      </c>
    </row>
    <row r="1728" spans="1:18" s="2" customFormat="1" x14ac:dyDescent="0.25">
      <c r="A1728" s="254" t="str">
        <f>IF(ISBLANK(INDEX('Policy Characteristics'!A:A,MATCH($C1728,'Policy Characteristics'!$C:$C,0))),"",INDEX('Policy Characteristics'!A:A,MATCH($C1728,'Policy Characteristics'!$C:$C,0)))</f>
        <v>Industry</v>
      </c>
      <c r="B1728" s="262" t="str">
        <f>IF(ISBLANK(INDEX('Policy Characteristics'!B:B,MATCH($C1728,'Policy Characteristics'!$C:$C,0))),"",INDEX('Policy Characteristics'!B:B,MATCH($C1728,'Policy Characteristics'!$C:$C,0)))</f>
        <v>Early Retirement of Equipment</v>
      </c>
      <c r="C1728" s="254" t="str">
        <f t="shared" si="80"/>
        <v>Minimum Share of Start Year Industrial Equipment Retired</v>
      </c>
      <c r="D1728" s="6" t="s">
        <v>3017</v>
      </c>
      <c r="E1728" s="1" t="s">
        <v>3917</v>
      </c>
      <c r="F1728" t="s">
        <v>2981</v>
      </c>
      <c r="G1728" s="45" t="s">
        <v>3892</v>
      </c>
      <c r="H1728" s="47">
        <f t="shared" si="79"/>
        <v>1727</v>
      </c>
      <c r="I1728" s="324" t="s">
        <v>40</v>
      </c>
      <c r="J1728" s="255" t="str">
        <f>IF(ISBLANK(INDEX('Policy Characteristics'!D:D,MATCH($C1728,'Policy Characteristics'!$C:$C,0))),"",INDEX('Policy Characteristics'!D:D,MATCH($C1728,'Policy Characteristics'!$C:$C,0)))</f>
        <v>Equipment Early Retirement</v>
      </c>
      <c r="K1728" s="254" t="str">
        <f>IF(ISBLANK(INDEX('Policy Characteristics'!E:E,MATCH($C1728,'Policy Characteristics'!$C:$C,0))),"",INDEX('Policy Characteristics'!E:E,MATCH($C1728,'Policy Characteristics'!$C:$C,0)))</f>
        <v>indst eqpt early retirement</v>
      </c>
      <c r="L1728" s="261">
        <f>IF(ISBLANK(INDEX('Policy Characteristics'!F:F,MATCH($C1728,'Policy Characteristics'!$C:$C,0))),"",INDEX('Policy Characteristics'!F:F,MATCH($C1728,'Policy Characteristics'!$C:$C,0)))</f>
        <v>0</v>
      </c>
      <c r="M1728" s="261">
        <f>IF(ISBLANK(INDEX('Policy Characteristics'!G:G,MATCH($C1728,'Policy Characteristics'!$C:$C,0))),"",INDEX('Policy Characteristics'!G:G,MATCH($C1728,'Policy Characteristics'!$C:$C,0)))</f>
        <v>1</v>
      </c>
      <c r="N1728" s="261">
        <f>IF(ISBLANK(INDEX('Policy Characteristics'!H:H,MATCH($C1728,'Policy Characteristics'!$C:$C,0))),"",INDEX('Policy Characteristics'!H:H,MATCH($C1728,'Policy Characteristics'!$C:$C,0)))</f>
        <v>0.01</v>
      </c>
      <c r="O1728" s="254" t="str">
        <f>IF(ISBLANK(INDEX('Policy Characteristics'!I:I,MATCH($C1728,'Policy Characteristics'!$C:$C,0))),"",INDEX('Policy Characteristics'!I:I,MATCH($C1728,'Policy Characteristics'!$C:$C,0)))</f>
        <v>% of start year equipment</v>
      </c>
      <c r="P1728" s="254" t="str">
        <f>IF(ISBLANK(INDEX('Policy Characteristics'!J:J,MATCH($C1728,'Policy Characteristics'!$C:$C,0))),"",INDEX('Policy Characteristics'!J:J,MATCH($C1728,'Policy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28" s="254" t="str">
        <f>IF(ISBLANK(INDEX('Policy Characteristics'!K:K,MATCH($C1728,'Policy Characteristics'!$C:$C,0))),"",INDEX('Policy Characteristics'!K:K,MATCH($C1728,'Policy Characteristics'!$C:$C,0)))</f>
        <v>industry-ag-main.html#eff-stds</v>
      </c>
      <c r="R1728" s="254" t="str">
        <f>IF(ISBLANK(INDEX('Policy Characteristics'!L:L,MATCH($C1728,'Policy Characteristics'!$C:$C,0))),"",INDEX('Policy Characteristics'!L:L,MATCH($C1728,'Policy Characteristics'!$C:$C,0)))</f>
        <v>industry-energy-efficiency-standards.html</v>
      </c>
    </row>
    <row r="1729" spans="1:18" s="2" customFormat="1" x14ac:dyDescent="0.25">
      <c r="A1729" s="254" t="str">
        <f>IF(ISBLANK(INDEX('Policy Characteristics'!A:A,MATCH($C1729,'Policy Characteristics'!$C:$C,0))),"",INDEX('Policy Characteristics'!A:A,MATCH($C1729,'Policy Characteristics'!$C:$C,0)))</f>
        <v>Industry</v>
      </c>
      <c r="B1729" s="262" t="str">
        <f>IF(ISBLANK(INDEX('Policy Characteristics'!B:B,MATCH($C1729,'Policy Characteristics'!$C:$C,0))),"",INDEX('Policy Characteristics'!B:B,MATCH($C1729,'Policy Characteristics'!$C:$C,0)))</f>
        <v>Early Retirement of Equipment</v>
      </c>
      <c r="C1729" s="254" t="str">
        <f t="shared" si="80"/>
        <v>Minimum Share of Start Year Industrial Equipment Retired</v>
      </c>
      <c r="D1729" s="6" t="s">
        <v>3018</v>
      </c>
      <c r="E1729" s="1" t="s">
        <v>3459</v>
      </c>
      <c r="F1729" t="s">
        <v>2982</v>
      </c>
      <c r="G1729" s="45" t="s">
        <v>3465</v>
      </c>
      <c r="H1729" s="47">
        <f t="shared" si="79"/>
        <v>1728</v>
      </c>
      <c r="I1729" s="324" t="s">
        <v>40</v>
      </c>
      <c r="J1729" s="255" t="str">
        <f>IF(ISBLANK(INDEX('Policy Characteristics'!D:D,MATCH($C1729,'Policy Characteristics'!$C:$C,0))),"",INDEX('Policy Characteristics'!D:D,MATCH($C1729,'Policy Characteristics'!$C:$C,0)))</f>
        <v>Equipment Early Retirement</v>
      </c>
      <c r="K1729" s="254" t="str">
        <f>IF(ISBLANK(INDEX('Policy Characteristics'!E:E,MATCH($C1729,'Policy Characteristics'!$C:$C,0))),"",INDEX('Policy Characteristics'!E:E,MATCH($C1729,'Policy Characteristics'!$C:$C,0)))</f>
        <v>indst eqpt early retirement</v>
      </c>
      <c r="L1729" s="261">
        <f>IF(ISBLANK(INDEX('Policy Characteristics'!F:F,MATCH($C1729,'Policy Characteristics'!$C:$C,0))),"",INDEX('Policy Characteristics'!F:F,MATCH($C1729,'Policy Characteristics'!$C:$C,0)))</f>
        <v>0</v>
      </c>
      <c r="M1729" s="261">
        <f>IF(ISBLANK(INDEX('Policy Characteristics'!G:G,MATCH($C1729,'Policy Characteristics'!$C:$C,0))),"",INDEX('Policy Characteristics'!G:G,MATCH($C1729,'Policy Characteristics'!$C:$C,0)))</f>
        <v>1</v>
      </c>
      <c r="N1729" s="261">
        <f>IF(ISBLANK(INDEX('Policy Characteristics'!H:H,MATCH($C1729,'Policy Characteristics'!$C:$C,0))),"",INDEX('Policy Characteristics'!H:H,MATCH($C1729,'Policy Characteristics'!$C:$C,0)))</f>
        <v>0.01</v>
      </c>
      <c r="O1729" s="254" t="str">
        <f>IF(ISBLANK(INDEX('Policy Characteristics'!I:I,MATCH($C1729,'Policy Characteristics'!$C:$C,0))),"",INDEX('Policy Characteristics'!I:I,MATCH($C1729,'Policy Characteristics'!$C:$C,0)))</f>
        <v>% of start year equipment</v>
      </c>
      <c r="P1729" s="254" t="str">
        <f>IF(ISBLANK(INDEX('Policy Characteristics'!J:J,MATCH($C1729,'Policy Characteristics'!$C:$C,0))),"",INDEX('Policy Characteristics'!J:J,MATCH($C1729,'Policy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29" s="254" t="str">
        <f>IF(ISBLANK(INDEX('Policy Characteristics'!K:K,MATCH($C1729,'Policy Characteristics'!$C:$C,0))),"",INDEX('Policy Characteristics'!K:K,MATCH($C1729,'Policy Characteristics'!$C:$C,0)))</f>
        <v>industry-ag-main.html#eff-stds</v>
      </c>
      <c r="R1729" s="254" t="str">
        <f>IF(ISBLANK(INDEX('Policy Characteristics'!L:L,MATCH($C1729,'Policy Characteristics'!$C:$C,0))),"",INDEX('Policy Characteristics'!L:L,MATCH($C1729,'Policy Characteristics'!$C:$C,0)))</f>
        <v>industry-energy-efficiency-standards.html</v>
      </c>
    </row>
    <row r="1730" spans="1:18" s="2" customFormat="1" x14ac:dyDescent="0.25">
      <c r="A1730" s="254" t="str">
        <f>IF(ISBLANK(INDEX('Policy Characteristics'!A:A,MATCH($C1730,'Policy Characteristics'!$C:$C,0))),"",INDEX('Policy Characteristics'!A:A,MATCH($C1730,'Policy Characteristics'!$C:$C,0)))</f>
        <v>Industry</v>
      </c>
      <c r="B1730" s="262" t="str">
        <f>IF(ISBLANK(INDEX('Policy Characteristics'!B:B,MATCH($C1730,'Policy Characteristics'!$C:$C,0))),"",INDEX('Policy Characteristics'!B:B,MATCH($C1730,'Policy Characteristics'!$C:$C,0)))</f>
        <v>Early Retirement of Equipment</v>
      </c>
      <c r="C1730" s="254" t="str">
        <f t="shared" si="80"/>
        <v>Minimum Share of Start Year Industrial Equipment Retired</v>
      </c>
      <c r="D1730" s="6" t="s">
        <v>3018</v>
      </c>
      <c r="E1730" s="1" t="s">
        <v>3460</v>
      </c>
      <c r="F1730" t="s">
        <v>2982</v>
      </c>
      <c r="G1730" s="45" t="s">
        <v>3466</v>
      </c>
      <c r="H1730" s="47">
        <f t="shared" si="79"/>
        <v>1729</v>
      </c>
      <c r="I1730" s="324" t="s">
        <v>40</v>
      </c>
      <c r="J1730" s="255" t="str">
        <f>IF(ISBLANK(INDEX('Policy Characteristics'!D:D,MATCH($C1730,'Policy Characteristics'!$C:$C,0))),"",INDEX('Policy Characteristics'!D:D,MATCH($C1730,'Policy Characteristics'!$C:$C,0)))</f>
        <v>Equipment Early Retirement</v>
      </c>
      <c r="K1730" s="254" t="str">
        <f>IF(ISBLANK(INDEX('Policy Characteristics'!E:E,MATCH($C1730,'Policy Characteristics'!$C:$C,0))),"",INDEX('Policy Characteristics'!E:E,MATCH($C1730,'Policy Characteristics'!$C:$C,0)))</f>
        <v>indst eqpt early retirement</v>
      </c>
      <c r="L1730" s="261">
        <f>IF(ISBLANK(INDEX('Policy Characteristics'!F:F,MATCH($C1730,'Policy Characteristics'!$C:$C,0))),"",INDEX('Policy Characteristics'!F:F,MATCH($C1730,'Policy Characteristics'!$C:$C,0)))</f>
        <v>0</v>
      </c>
      <c r="M1730" s="261">
        <f>IF(ISBLANK(INDEX('Policy Characteristics'!G:G,MATCH($C1730,'Policy Characteristics'!$C:$C,0))),"",INDEX('Policy Characteristics'!G:G,MATCH($C1730,'Policy Characteristics'!$C:$C,0)))</f>
        <v>1</v>
      </c>
      <c r="N1730" s="261">
        <f>IF(ISBLANK(INDEX('Policy Characteristics'!H:H,MATCH($C1730,'Policy Characteristics'!$C:$C,0))),"",INDEX('Policy Characteristics'!H:H,MATCH($C1730,'Policy Characteristics'!$C:$C,0)))</f>
        <v>0.01</v>
      </c>
      <c r="O1730" s="254" t="str">
        <f>IF(ISBLANK(INDEX('Policy Characteristics'!I:I,MATCH($C1730,'Policy Characteristics'!$C:$C,0))),"",INDEX('Policy Characteristics'!I:I,MATCH($C1730,'Policy Characteristics'!$C:$C,0)))</f>
        <v>% of start year equipment</v>
      </c>
      <c r="P1730" s="254" t="str">
        <f>IF(ISBLANK(INDEX('Policy Characteristics'!J:J,MATCH($C1730,'Policy Characteristics'!$C:$C,0))),"",INDEX('Policy Characteristics'!J:J,MATCH($C1730,'Policy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30" s="254" t="str">
        <f>IF(ISBLANK(INDEX('Policy Characteristics'!K:K,MATCH($C1730,'Policy Characteristics'!$C:$C,0))),"",INDEX('Policy Characteristics'!K:K,MATCH($C1730,'Policy Characteristics'!$C:$C,0)))</f>
        <v>industry-ag-main.html#eff-stds</v>
      </c>
      <c r="R1730" s="254" t="str">
        <f>IF(ISBLANK(INDEX('Policy Characteristics'!L:L,MATCH($C1730,'Policy Characteristics'!$C:$C,0))),"",INDEX('Policy Characteristics'!L:L,MATCH($C1730,'Policy Characteristics'!$C:$C,0)))</f>
        <v>industry-energy-efficiency-standards.html</v>
      </c>
    </row>
    <row r="1731" spans="1:18" s="2" customFormat="1" x14ac:dyDescent="0.25">
      <c r="A1731" s="254" t="str">
        <f>IF(ISBLANK(INDEX('Policy Characteristics'!A:A,MATCH($C1731,'Policy Characteristics'!$C:$C,0))),"",INDEX('Policy Characteristics'!A:A,MATCH($C1731,'Policy Characteristics'!$C:$C,0)))</f>
        <v>Industry</v>
      </c>
      <c r="B1731" s="262" t="str">
        <f>IF(ISBLANK(INDEX('Policy Characteristics'!B:B,MATCH($C1731,'Policy Characteristics'!$C:$C,0))),"",INDEX('Policy Characteristics'!B:B,MATCH($C1731,'Policy Characteristics'!$C:$C,0)))</f>
        <v>Early Retirement of Equipment</v>
      </c>
      <c r="C1731" s="254" t="str">
        <f t="shared" si="80"/>
        <v>Minimum Share of Start Year Industrial Equipment Retired</v>
      </c>
      <c r="D1731" s="6" t="s">
        <v>3018</v>
      </c>
      <c r="E1731" s="1" t="s">
        <v>3461</v>
      </c>
      <c r="F1731" t="s">
        <v>2982</v>
      </c>
      <c r="G1731" s="45" t="s">
        <v>3467</v>
      </c>
      <c r="H1731" s="47">
        <f t="shared" ref="H1731:H1794" si="81">H1730+1</f>
        <v>1730</v>
      </c>
      <c r="I1731" s="324" t="s">
        <v>40</v>
      </c>
      <c r="J1731" s="255" t="str">
        <f>IF(ISBLANK(INDEX('Policy Characteristics'!D:D,MATCH($C1731,'Policy Characteristics'!$C:$C,0))),"",INDEX('Policy Characteristics'!D:D,MATCH($C1731,'Policy Characteristics'!$C:$C,0)))</f>
        <v>Equipment Early Retirement</v>
      </c>
      <c r="K1731" s="254" t="str">
        <f>IF(ISBLANK(INDEX('Policy Characteristics'!E:E,MATCH($C1731,'Policy Characteristics'!$C:$C,0))),"",INDEX('Policy Characteristics'!E:E,MATCH($C1731,'Policy Characteristics'!$C:$C,0)))</f>
        <v>indst eqpt early retirement</v>
      </c>
      <c r="L1731" s="261">
        <f>IF(ISBLANK(INDEX('Policy Characteristics'!F:F,MATCH($C1731,'Policy Characteristics'!$C:$C,0))),"",INDEX('Policy Characteristics'!F:F,MATCH($C1731,'Policy Characteristics'!$C:$C,0)))</f>
        <v>0</v>
      </c>
      <c r="M1731" s="261">
        <f>IF(ISBLANK(INDEX('Policy Characteristics'!G:G,MATCH($C1731,'Policy Characteristics'!$C:$C,0))),"",INDEX('Policy Characteristics'!G:G,MATCH($C1731,'Policy Characteristics'!$C:$C,0)))</f>
        <v>1</v>
      </c>
      <c r="N1731" s="261">
        <f>IF(ISBLANK(INDEX('Policy Characteristics'!H:H,MATCH($C1731,'Policy Characteristics'!$C:$C,0))),"",INDEX('Policy Characteristics'!H:H,MATCH($C1731,'Policy Characteristics'!$C:$C,0)))</f>
        <v>0.01</v>
      </c>
      <c r="O1731" s="254" t="str">
        <f>IF(ISBLANK(INDEX('Policy Characteristics'!I:I,MATCH($C1731,'Policy Characteristics'!$C:$C,0))),"",INDEX('Policy Characteristics'!I:I,MATCH($C1731,'Policy Characteristics'!$C:$C,0)))</f>
        <v>% of start year equipment</v>
      </c>
      <c r="P1731" s="254" t="str">
        <f>IF(ISBLANK(INDEX('Policy Characteristics'!J:J,MATCH($C1731,'Policy Characteristics'!$C:$C,0))),"",INDEX('Policy Characteristics'!J:J,MATCH($C1731,'Policy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31" s="254" t="str">
        <f>IF(ISBLANK(INDEX('Policy Characteristics'!K:K,MATCH($C1731,'Policy Characteristics'!$C:$C,0))),"",INDEX('Policy Characteristics'!K:K,MATCH($C1731,'Policy Characteristics'!$C:$C,0)))</f>
        <v>industry-ag-main.html#eff-stds</v>
      </c>
      <c r="R1731" s="254" t="str">
        <f>IF(ISBLANK(INDEX('Policy Characteristics'!L:L,MATCH($C1731,'Policy Characteristics'!$C:$C,0))),"",INDEX('Policy Characteristics'!L:L,MATCH($C1731,'Policy Characteristics'!$C:$C,0)))</f>
        <v>industry-energy-efficiency-standards.html</v>
      </c>
    </row>
    <row r="1732" spans="1:18" s="2" customFormat="1" x14ac:dyDescent="0.25">
      <c r="A1732" s="254" t="str">
        <f>IF(ISBLANK(INDEX('Policy Characteristics'!A:A,MATCH($C1732,'Policy Characteristics'!$C:$C,0))),"",INDEX('Policy Characteristics'!A:A,MATCH($C1732,'Policy Characteristics'!$C:$C,0)))</f>
        <v>Industry</v>
      </c>
      <c r="B1732" s="262" t="str">
        <f>IF(ISBLANK(INDEX('Policy Characteristics'!B:B,MATCH($C1732,'Policy Characteristics'!$C:$C,0))),"",INDEX('Policy Characteristics'!B:B,MATCH($C1732,'Policy Characteristics'!$C:$C,0)))</f>
        <v>Early Retirement of Equipment</v>
      </c>
      <c r="C1732" s="254" t="str">
        <f t="shared" si="80"/>
        <v>Minimum Share of Start Year Industrial Equipment Retired</v>
      </c>
      <c r="D1732" s="6" t="s">
        <v>3018</v>
      </c>
      <c r="E1732" s="1" t="s">
        <v>3462</v>
      </c>
      <c r="F1732" t="s">
        <v>2982</v>
      </c>
      <c r="G1732" s="45" t="s">
        <v>3468</v>
      </c>
      <c r="H1732" s="47">
        <f t="shared" si="81"/>
        <v>1731</v>
      </c>
      <c r="I1732" s="324" t="s">
        <v>40</v>
      </c>
      <c r="J1732" s="255" t="str">
        <f>IF(ISBLANK(INDEX('Policy Characteristics'!D:D,MATCH($C1732,'Policy Characteristics'!$C:$C,0))),"",INDEX('Policy Characteristics'!D:D,MATCH($C1732,'Policy Characteristics'!$C:$C,0)))</f>
        <v>Equipment Early Retirement</v>
      </c>
      <c r="K1732" s="254" t="str">
        <f>IF(ISBLANK(INDEX('Policy Characteristics'!E:E,MATCH($C1732,'Policy Characteristics'!$C:$C,0))),"",INDEX('Policy Characteristics'!E:E,MATCH($C1732,'Policy Characteristics'!$C:$C,0)))</f>
        <v>indst eqpt early retirement</v>
      </c>
      <c r="L1732" s="261">
        <f>IF(ISBLANK(INDEX('Policy Characteristics'!F:F,MATCH($C1732,'Policy Characteristics'!$C:$C,0))),"",INDEX('Policy Characteristics'!F:F,MATCH($C1732,'Policy Characteristics'!$C:$C,0)))</f>
        <v>0</v>
      </c>
      <c r="M1732" s="261">
        <f>IF(ISBLANK(INDEX('Policy Characteristics'!G:G,MATCH($C1732,'Policy Characteristics'!$C:$C,0))),"",INDEX('Policy Characteristics'!G:G,MATCH($C1732,'Policy Characteristics'!$C:$C,0)))</f>
        <v>1</v>
      </c>
      <c r="N1732" s="261">
        <f>IF(ISBLANK(INDEX('Policy Characteristics'!H:H,MATCH($C1732,'Policy Characteristics'!$C:$C,0))),"",INDEX('Policy Characteristics'!H:H,MATCH($C1732,'Policy Characteristics'!$C:$C,0)))</f>
        <v>0.01</v>
      </c>
      <c r="O1732" s="254" t="str">
        <f>IF(ISBLANK(INDEX('Policy Characteristics'!I:I,MATCH($C1732,'Policy Characteristics'!$C:$C,0))),"",INDEX('Policy Characteristics'!I:I,MATCH($C1732,'Policy Characteristics'!$C:$C,0)))</f>
        <v>% of start year equipment</v>
      </c>
      <c r="P1732" s="254" t="str">
        <f>IF(ISBLANK(INDEX('Policy Characteristics'!J:J,MATCH($C1732,'Policy Characteristics'!$C:$C,0))),"",INDEX('Policy Characteristics'!J:J,MATCH($C1732,'Policy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32" s="254" t="str">
        <f>IF(ISBLANK(INDEX('Policy Characteristics'!K:K,MATCH($C1732,'Policy Characteristics'!$C:$C,0))),"",INDEX('Policy Characteristics'!K:K,MATCH($C1732,'Policy Characteristics'!$C:$C,0)))</f>
        <v>industry-ag-main.html#eff-stds</v>
      </c>
      <c r="R1732" s="254" t="str">
        <f>IF(ISBLANK(INDEX('Policy Characteristics'!L:L,MATCH($C1732,'Policy Characteristics'!$C:$C,0))),"",INDEX('Policy Characteristics'!L:L,MATCH($C1732,'Policy Characteristics'!$C:$C,0)))</f>
        <v>industry-energy-efficiency-standards.html</v>
      </c>
    </row>
    <row r="1733" spans="1:18" s="2" customFormat="1" x14ac:dyDescent="0.25">
      <c r="A1733" s="254" t="str">
        <f>IF(ISBLANK(INDEX('Policy Characteristics'!A:A,MATCH($C1733,'Policy Characteristics'!$C:$C,0))),"",INDEX('Policy Characteristics'!A:A,MATCH($C1733,'Policy Characteristics'!$C:$C,0)))</f>
        <v>Industry</v>
      </c>
      <c r="B1733" s="262" t="str">
        <f>IF(ISBLANK(INDEX('Policy Characteristics'!B:B,MATCH($C1733,'Policy Characteristics'!$C:$C,0))),"",INDEX('Policy Characteristics'!B:B,MATCH($C1733,'Policy Characteristics'!$C:$C,0)))</f>
        <v>Early Retirement of Equipment</v>
      </c>
      <c r="C1733" s="254" t="str">
        <f t="shared" si="80"/>
        <v>Minimum Share of Start Year Industrial Equipment Retired</v>
      </c>
      <c r="D1733" s="6" t="s">
        <v>3018</v>
      </c>
      <c r="E1733" s="1" t="s">
        <v>3463</v>
      </c>
      <c r="F1733" t="s">
        <v>2982</v>
      </c>
      <c r="G1733" s="45" t="s">
        <v>3469</v>
      </c>
      <c r="H1733" s="47">
        <f t="shared" si="81"/>
        <v>1732</v>
      </c>
      <c r="I1733" s="324" t="s">
        <v>40</v>
      </c>
      <c r="J1733" s="255" t="str">
        <f>IF(ISBLANK(INDEX('Policy Characteristics'!D:D,MATCH($C1733,'Policy Characteristics'!$C:$C,0))),"",INDEX('Policy Characteristics'!D:D,MATCH($C1733,'Policy Characteristics'!$C:$C,0)))</f>
        <v>Equipment Early Retirement</v>
      </c>
      <c r="K1733" s="254" t="str">
        <f>IF(ISBLANK(INDEX('Policy Characteristics'!E:E,MATCH($C1733,'Policy Characteristics'!$C:$C,0))),"",INDEX('Policy Characteristics'!E:E,MATCH($C1733,'Policy Characteristics'!$C:$C,0)))</f>
        <v>indst eqpt early retirement</v>
      </c>
      <c r="L1733" s="261">
        <f>IF(ISBLANK(INDEX('Policy Characteristics'!F:F,MATCH($C1733,'Policy Characteristics'!$C:$C,0))),"",INDEX('Policy Characteristics'!F:F,MATCH($C1733,'Policy Characteristics'!$C:$C,0)))</f>
        <v>0</v>
      </c>
      <c r="M1733" s="261">
        <f>IF(ISBLANK(INDEX('Policy Characteristics'!G:G,MATCH($C1733,'Policy Characteristics'!$C:$C,0))),"",INDEX('Policy Characteristics'!G:G,MATCH($C1733,'Policy Characteristics'!$C:$C,0)))</f>
        <v>1</v>
      </c>
      <c r="N1733" s="261">
        <f>IF(ISBLANK(INDEX('Policy Characteristics'!H:H,MATCH($C1733,'Policy Characteristics'!$C:$C,0))),"",INDEX('Policy Characteristics'!H:H,MATCH($C1733,'Policy Characteristics'!$C:$C,0)))</f>
        <v>0.01</v>
      </c>
      <c r="O1733" s="254" t="str">
        <f>IF(ISBLANK(INDEX('Policy Characteristics'!I:I,MATCH($C1733,'Policy Characteristics'!$C:$C,0))),"",INDEX('Policy Characteristics'!I:I,MATCH($C1733,'Policy Characteristics'!$C:$C,0)))</f>
        <v>% of start year equipment</v>
      </c>
      <c r="P1733" s="254" t="str">
        <f>IF(ISBLANK(INDEX('Policy Characteristics'!J:J,MATCH($C1733,'Policy Characteristics'!$C:$C,0))),"",INDEX('Policy Characteristics'!J:J,MATCH($C1733,'Policy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33" s="254" t="str">
        <f>IF(ISBLANK(INDEX('Policy Characteristics'!K:K,MATCH($C1733,'Policy Characteristics'!$C:$C,0))),"",INDEX('Policy Characteristics'!K:K,MATCH($C1733,'Policy Characteristics'!$C:$C,0)))</f>
        <v>industry-ag-main.html#eff-stds</v>
      </c>
      <c r="R1733" s="254" t="str">
        <f>IF(ISBLANK(INDEX('Policy Characteristics'!L:L,MATCH($C1733,'Policy Characteristics'!$C:$C,0))),"",INDEX('Policy Characteristics'!L:L,MATCH($C1733,'Policy Characteristics'!$C:$C,0)))</f>
        <v>industry-energy-efficiency-standards.html</v>
      </c>
    </row>
    <row r="1734" spans="1:18" s="2" customFormat="1" x14ac:dyDescent="0.25">
      <c r="A1734" s="254" t="str">
        <f>IF(ISBLANK(INDEX('Policy Characteristics'!A:A,MATCH($C1734,'Policy Characteristics'!$C:$C,0))),"",INDEX('Policy Characteristics'!A:A,MATCH($C1734,'Policy Characteristics'!$C:$C,0)))</f>
        <v>Industry</v>
      </c>
      <c r="B1734" s="262" t="str">
        <f>IF(ISBLANK(INDEX('Policy Characteristics'!B:B,MATCH($C1734,'Policy Characteristics'!$C:$C,0))),"",INDEX('Policy Characteristics'!B:B,MATCH($C1734,'Policy Characteristics'!$C:$C,0)))</f>
        <v>Early Retirement of Equipment</v>
      </c>
      <c r="C1734" s="254" t="str">
        <f t="shared" si="80"/>
        <v>Minimum Share of Start Year Industrial Equipment Retired</v>
      </c>
      <c r="D1734" s="6" t="s">
        <v>3018</v>
      </c>
      <c r="E1734" s="1" t="s">
        <v>3464</v>
      </c>
      <c r="F1734" t="s">
        <v>2982</v>
      </c>
      <c r="G1734" s="45" t="s">
        <v>3470</v>
      </c>
      <c r="H1734" s="47">
        <f t="shared" si="81"/>
        <v>1733</v>
      </c>
      <c r="I1734" s="324" t="s">
        <v>40</v>
      </c>
      <c r="J1734" s="255" t="str">
        <f>IF(ISBLANK(INDEX('Policy Characteristics'!D:D,MATCH($C1734,'Policy Characteristics'!$C:$C,0))),"",INDEX('Policy Characteristics'!D:D,MATCH($C1734,'Policy Characteristics'!$C:$C,0)))</f>
        <v>Equipment Early Retirement</v>
      </c>
      <c r="K1734" s="254" t="str">
        <f>IF(ISBLANK(INDEX('Policy Characteristics'!E:E,MATCH($C1734,'Policy Characteristics'!$C:$C,0))),"",INDEX('Policy Characteristics'!E:E,MATCH($C1734,'Policy Characteristics'!$C:$C,0)))</f>
        <v>indst eqpt early retirement</v>
      </c>
      <c r="L1734" s="261">
        <f>IF(ISBLANK(INDEX('Policy Characteristics'!F:F,MATCH($C1734,'Policy Characteristics'!$C:$C,0))),"",INDEX('Policy Characteristics'!F:F,MATCH($C1734,'Policy Characteristics'!$C:$C,0)))</f>
        <v>0</v>
      </c>
      <c r="M1734" s="261">
        <f>IF(ISBLANK(INDEX('Policy Characteristics'!G:G,MATCH($C1734,'Policy Characteristics'!$C:$C,0))),"",INDEX('Policy Characteristics'!G:G,MATCH($C1734,'Policy Characteristics'!$C:$C,0)))</f>
        <v>1</v>
      </c>
      <c r="N1734" s="261">
        <f>IF(ISBLANK(INDEX('Policy Characteristics'!H:H,MATCH($C1734,'Policy Characteristics'!$C:$C,0))),"",INDEX('Policy Characteristics'!H:H,MATCH($C1734,'Policy Characteristics'!$C:$C,0)))</f>
        <v>0.01</v>
      </c>
      <c r="O1734" s="254" t="str">
        <f>IF(ISBLANK(INDEX('Policy Characteristics'!I:I,MATCH($C1734,'Policy Characteristics'!$C:$C,0))),"",INDEX('Policy Characteristics'!I:I,MATCH($C1734,'Policy Characteristics'!$C:$C,0)))</f>
        <v>% of start year equipment</v>
      </c>
      <c r="P1734" s="254" t="str">
        <f>IF(ISBLANK(INDEX('Policy Characteristics'!J:J,MATCH($C1734,'Policy Characteristics'!$C:$C,0))),"",INDEX('Policy Characteristics'!J:J,MATCH($C1734,'Policy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34" s="254" t="str">
        <f>IF(ISBLANK(INDEX('Policy Characteristics'!K:K,MATCH($C1734,'Policy Characteristics'!$C:$C,0))),"",INDEX('Policy Characteristics'!K:K,MATCH($C1734,'Policy Characteristics'!$C:$C,0)))</f>
        <v>industry-ag-main.html#eff-stds</v>
      </c>
      <c r="R1734" s="254" t="str">
        <f>IF(ISBLANK(INDEX('Policy Characteristics'!L:L,MATCH($C1734,'Policy Characteristics'!$C:$C,0))),"",INDEX('Policy Characteristics'!L:L,MATCH($C1734,'Policy Characteristics'!$C:$C,0)))</f>
        <v>industry-energy-efficiency-standards.html</v>
      </c>
    </row>
    <row r="1735" spans="1:18" s="2" customFormat="1" x14ac:dyDescent="0.25">
      <c r="A1735" s="254" t="str">
        <f>IF(ISBLANK(INDEX('Policy Characteristics'!A:A,MATCH($C1735,'Policy Characteristics'!$C:$C,0))),"",INDEX('Policy Characteristics'!A:A,MATCH($C1735,'Policy Characteristics'!$C:$C,0)))</f>
        <v>Industry</v>
      </c>
      <c r="B1735" s="262" t="str">
        <f>IF(ISBLANK(INDEX('Policy Characteristics'!B:B,MATCH($C1735,'Policy Characteristics'!$C:$C,0))),"",INDEX('Policy Characteristics'!B:B,MATCH($C1735,'Policy Characteristics'!$C:$C,0)))</f>
        <v>Early Retirement of Equipment</v>
      </c>
      <c r="C1735" s="254" t="str">
        <f t="shared" si="80"/>
        <v>Minimum Share of Start Year Industrial Equipment Retired</v>
      </c>
      <c r="D1735" s="6" t="s">
        <v>3018</v>
      </c>
      <c r="E1735" s="1" t="s">
        <v>3570</v>
      </c>
      <c r="F1735" t="s">
        <v>2982</v>
      </c>
      <c r="G1735" s="45" t="s">
        <v>3471</v>
      </c>
      <c r="H1735" s="47">
        <f t="shared" si="81"/>
        <v>1734</v>
      </c>
      <c r="I1735" s="324" t="s">
        <v>40</v>
      </c>
      <c r="J1735" s="255" t="str">
        <f>IF(ISBLANK(INDEX('Policy Characteristics'!D:D,MATCH($C1735,'Policy Characteristics'!$C:$C,0))),"",INDEX('Policy Characteristics'!D:D,MATCH($C1735,'Policy Characteristics'!$C:$C,0)))</f>
        <v>Equipment Early Retirement</v>
      </c>
      <c r="K1735" s="254" t="str">
        <f>IF(ISBLANK(INDEX('Policy Characteristics'!E:E,MATCH($C1735,'Policy Characteristics'!$C:$C,0))),"",INDEX('Policy Characteristics'!E:E,MATCH($C1735,'Policy Characteristics'!$C:$C,0)))</f>
        <v>indst eqpt early retirement</v>
      </c>
      <c r="L1735" s="261">
        <f>IF(ISBLANK(INDEX('Policy Characteristics'!F:F,MATCH($C1735,'Policy Characteristics'!$C:$C,0))),"",INDEX('Policy Characteristics'!F:F,MATCH($C1735,'Policy Characteristics'!$C:$C,0)))</f>
        <v>0</v>
      </c>
      <c r="M1735" s="261">
        <f>IF(ISBLANK(INDEX('Policy Characteristics'!G:G,MATCH($C1735,'Policy Characteristics'!$C:$C,0))),"",INDEX('Policy Characteristics'!G:G,MATCH($C1735,'Policy Characteristics'!$C:$C,0)))</f>
        <v>1</v>
      </c>
      <c r="N1735" s="261">
        <f>IF(ISBLANK(INDEX('Policy Characteristics'!H:H,MATCH($C1735,'Policy Characteristics'!$C:$C,0))),"",INDEX('Policy Characteristics'!H:H,MATCH($C1735,'Policy Characteristics'!$C:$C,0)))</f>
        <v>0.01</v>
      </c>
      <c r="O1735" s="254" t="str">
        <f>IF(ISBLANK(INDEX('Policy Characteristics'!I:I,MATCH($C1735,'Policy Characteristics'!$C:$C,0))),"",INDEX('Policy Characteristics'!I:I,MATCH($C1735,'Policy Characteristics'!$C:$C,0)))</f>
        <v>% of start year equipment</v>
      </c>
      <c r="P1735" s="254" t="str">
        <f>IF(ISBLANK(INDEX('Policy Characteristics'!J:J,MATCH($C1735,'Policy Characteristics'!$C:$C,0))),"",INDEX('Policy Characteristics'!J:J,MATCH($C1735,'Policy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35" s="254" t="str">
        <f>IF(ISBLANK(INDEX('Policy Characteristics'!K:K,MATCH($C1735,'Policy Characteristics'!$C:$C,0))),"",INDEX('Policy Characteristics'!K:K,MATCH($C1735,'Policy Characteristics'!$C:$C,0)))</f>
        <v>industry-ag-main.html#eff-stds</v>
      </c>
      <c r="R1735" s="254" t="str">
        <f>IF(ISBLANK(INDEX('Policy Characteristics'!L:L,MATCH($C1735,'Policy Characteristics'!$C:$C,0))),"",INDEX('Policy Characteristics'!L:L,MATCH($C1735,'Policy Characteristics'!$C:$C,0)))</f>
        <v>industry-energy-efficiency-standards.html</v>
      </c>
    </row>
    <row r="1736" spans="1:18" s="2" customFormat="1" x14ac:dyDescent="0.25">
      <c r="A1736" s="254" t="str">
        <f>IF(ISBLANK(INDEX('Policy Characteristics'!A:A,MATCH($C1736,'Policy Characteristics'!$C:$C,0))),"",INDEX('Policy Characteristics'!A:A,MATCH($C1736,'Policy Characteristics'!$C:$C,0)))</f>
        <v>Industry</v>
      </c>
      <c r="B1736" s="262" t="str">
        <f>IF(ISBLANK(INDEX('Policy Characteristics'!B:B,MATCH($C1736,'Policy Characteristics'!$C:$C,0))),"",INDEX('Policy Characteristics'!B:B,MATCH($C1736,'Policy Characteristics'!$C:$C,0)))</f>
        <v>Early Retirement of Equipment</v>
      </c>
      <c r="C1736" s="254" t="str">
        <f t="shared" si="80"/>
        <v>Minimum Share of Start Year Industrial Equipment Retired</v>
      </c>
      <c r="D1736" s="6" t="s">
        <v>3018</v>
      </c>
      <c r="E1736" s="1" t="s">
        <v>3915</v>
      </c>
      <c r="F1736" t="s">
        <v>2982</v>
      </c>
      <c r="G1736" s="45" t="s">
        <v>3891</v>
      </c>
      <c r="H1736" s="47">
        <f t="shared" si="81"/>
        <v>1735</v>
      </c>
      <c r="I1736" s="324" t="s">
        <v>40</v>
      </c>
      <c r="J1736" s="255" t="str">
        <f>IF(ISBLANK(INDEX('Policy Characteristics'!D:D,MATCH($C1736,'Policy Characteristics'!$C:$C,0))),"",INDEX('Policy Characteristics'!D:D,MATCH($C1736,'Policy Characteristics'!$C:$C,0)))</f>
        <v>Equipment Early Retirement</v>
      </c>
      <c r="K1736" s="254" t="str">
        <f>IF(ISBLANK(INDEX('Policy Characteristics'!E:E,MATCH($C1736,'Policy Characteristics'!$C:$C,0))),"",INDEX('Policy Characteristics'!E:E,MATCH($C1736,'Policy Characteristics'!$C:$C,0)))</f>
        <v>indst eqpt early retirement</v>
      </c>
      <c r="L1736" s="261">
        <f>IF(ISBLANK(INDEX('Policy Characteristics'!F:F,MATCH($C1736,'Policy Characteristics'!$C:$C,0))),"",INDEX('Policy Characteristics'!F:F,MATCH($C1736,'Policy Characteristics'!$C:$C,0)))</f>
        <v>0</v>
      </c>
      <c r="M1736" s="261">
        <f>IF(ISBLANK(INDEX('Policy Characteristics'!G:G,MATCH($C1736,'Policy Characteristics'!$C:$C,0))),"",INDEX('Policy Characteristics'!G:G,MATCH($C1736,'Policy Characteristics'!$C:$C,0)))</f>
        <v>1</v>
      </c>
      <c r="N1736" s="261">
        <f>IF(ISBLANK(INDEX('Policy Characteristics'!H:H,MATCH($C1736,'Policy Characteristics'!$C:$C,0))),"",INDEX('Policy Characteristics'!H:H,MATCH($C1736,'Policy Characteristics'!$C:$C,0)))</f>
        <v>0.01</v>
      </c>
      <c r="O1736" s="254" t="str">
        <f>IF(ISBLANK(INDEX('Policy Characteristics'!I:I,MATCH($C1736,'Policy Characteristics'!$C:$C,0))),"",INDEX('Policy Characteristics'!I:I,MATCH($C1736,'Policy Characteristics'!$C:$C,0)))</f>
        <v>% of start year equipment</v>
      </c>
      <c r="P1736" s="254" t="str">
        <f>IF(ISBLANK(INDEX('Policy Characteristics'!J:J,MATCH($C1736,'Policy Characteristics'!$C:$C,0))),"",INDEX('Policy Characteristics'!J:J,MATCH($C1736,'Policy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36" s="254" t="str">
        <f>IF(ISBLANK(INDEX('Policy Characteristics'!K:K,MATCH($C1736,'Policy Characteristics'!$C:$C,0))),"",INDEX('Policy Characteristics'!K:K,MATCH($C1736,'Policy Characteristics'!$C:$C,0)))</f>
        <v>industry-ag-main.html#eff-stds</v>
      </c>
      <c r="R1736" s="254" t="str">
        <f>IF(ISBLANK(INDEX('Policy Characteristics'!L:L,MATCH($C1736,'Policy Characteristics'!$C:$C,0))),"",INDEX('Policy Characteristics'!L:L,MATCH($C1736,'Policy Characteristics'!$C:$C,0)))</f>
        <v>industry-energy-efficiency-standards.html</v>
      </c>
    </row>
    <row r="1737" spans="1:18" s="2" customFormat="1" x14ac:dyDescent="0.25">
      <c r="A1737" s="254" t="str">
        <f>IF(ISBLANK(INDEX('Policy Characteristics'!A:A,MATCH($C1737,'Policy Characteristics'!$C:$C,0))),"",INDEX('Policy Characteristics'!A:A,MATCH($C1737,'Policy Characteristics'!$C:$C,0)))</f>
        <v>Industry</v>
      </c>
      <c r="B1737" s="262" t="str">
        <f>IF(ISBLANK(INDEX('Policy Characteristics'!B:B,MATCH($C1737,'Policy Characteristics'!$C:$C,0))),"",INDEX('Policy Characteristics'!B:B,MATCH($C1737,'Policy Characteristics'!$C:$C,0)))</f>
        <v>Early Retirement of Equipment</v>
      </c>
      <c r="C1737" s="254" t="str">
        <f t="shared" si="80"/>
        <v>Minimum Share of Start Year Industrial Equipment Retired</v>
      </c>
      <c r="D1737" s="6" t="s">
        <v>3018</v>
      </c>
      <c r="E1737" s="1" t="s">
        <v>3916</v>
      </c>
      <c r="F1737" t="s">
        <v>2982</v>
      </c>
      <c r="G1737" s="45" t="s">
        <v>3890</v>
      </c>
      <c r="H1737" s="47">
        <f t="shared" si="81"/>
        <v>1736</v>
      </c>
      <c r="I1737" s="324" t="s">
        <v>40</v>
      </c>
      <c r="J1737" s="255" t="str">
        <f>IF(ISBLANK(INDEX('Policy Characteristics'!D:D,MATCH($C1737,'Policy Characteristics'!$C:$C,0))),"",INDEX('Policy Characteristics'!D:D,MATCH($C1737,'Policy Characteristics'!$C:$C,0)))</f>
        <v>Equipment Early Retirement</v>
      </c>
      <c r="K1737" s="254" t="str">
        <f>IF(ISBLANK(INDEX('Policy Characteristics'!E:E,MATCH($C1737,'Policy Characteristics'!$C:$C,0))),"",INDEX('Policy Characteristics'!E:E,MATCH($C1737,'Policy Characteristics'!$C:$C,0)))</f>
        <v>indst eqpt early retirement</v>
      </c>
      <c r="L1737" s="261">
        <f>IF(ISBLANK(INDEX('Policy Characteristics'!F:F,MATCH($C1737,'Policy Characteristics'!$C:$C,0))),"",INDEX('Policy Characteristics'!F:F,MATCH($C1737,'Policy Characteristics'!$C:$C,0)))</f>
        <v>0</v>
      </c>
      <c r="M1737" s="261">
        <f>IF(ISBLANK(INDEX('Policy Characteristics'!G:G,MATCH($C1737,'Policy Characteristics'!$C:$C,0))),"",INDEX('Policy Characteristics'!G:G,MATCH($C1737,'Policy Characteristics'!$C:$C,0)))</f>
        <v>1</v>
      </c>
      <c r="N1737" s="261">
        <f>IF(ISBLANK(INDEX('Policy Characteristics'!H:H,MATCH($C1737,'Policy Characteristics'!$C:$C,0))),"",INDEX('Policy Characteristics'!H:H,MATCH($C1737,'Policy Characteristics'!$C:$C,0)))</f>
        <v>0.01</v>
      </c>
      <c r="O1737" s="254" t="str">
        <f>IF(ISBLANK(INDEX('Policy Characteristics'!I:I,MATCH($C1737,'Policy Characteristics'!$C:$C,0))),"",INDEX('Policy Characteristics'!I:I,MATCH($C1737,'Policy Characteristics'!$C:$C,0)))</f>
        <v>% of start year equipment</v>
      </c>
      <c r="P1737" s="254" t="str">
        <f>IF(ISBLANK(INDEX('Policy Characteristics'!J:J,MATCH($C1737,'Policy Characteristics'!$C:$C,0))),"",INDEX('Policy Characteristics'!J:J,MATCH($C1737,'Policy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37" s="254" t="str">
        <f>IF(ISBLANK(INDEX('Policy Characteristics'!K:K,MATCH($C1737,'Policy Characteristics'!$C:$C,0))),"",INDEX('Policy Characteristics'!K:K,MATCH($C1737,'Policy Characteristics'!$C:$C,0)))</f>
        <v>industry-ag-main.html#eff-stds</v>
      </c>
      <c r="R1737" s="254" t="str">
        <f>IF(ISBLANK(INDEX('Policy Characteristics'!L:L,MATCH($C1737,'Policy Characteristics'!$C:$C,0))),"",INDEX('Policy Characteristics'!L:L,MATCH($C1737,'Policy Characteristics'!$C:$C,0)))</f>
        <v>industry-energy-efficiency-standards.html</v>
      </c>
    </row>
    <row r="1738" spans="1:18" s="2" customFormat="1" x14ac:dyDescent="0.25">
      <c r="A1738" s="254" t="str">
        <f>IF(ISBLANK(INDEX('Policy Characteristics'!A:A,MATCH($C1738,'Policy Characteristics'!$C:$C,0))),"",INDEX('Policy Characteristics'!A:A,MATCH($C1738,'Policy Characteristics'!$C:$C,0)))</f>
        <v>Industry</v>
      </c>
      <c r="B1738" s="262" t="str">
        <f>IF(ISBLANK(INDEX('Policy Characteristics'!B:B,MATCH($C1738,'Policy Characteristics'!$C:$C,0))),"",INDEX('Policy Characteristics'!B:B,MATCH($C1738,'Policy Characteristics'!$C:$C,0)))</f>
        <v>Early Retirement of Equipment</v>
      </c>
      <c r="C1738" s="254" t="str">
        <f t="shared" si="80"/>
        <v>Minimum Share of Start Year Industrial Equipment Retired</v>
      </c>
      <c r="D1738" s="6" t="s">
        <v>3018</v>
      </c>
      <c r="E1738" s="1" t="s">
        <v>3917</v>
      </c>
      <c r="F1738" t="s">
        <v>2982</v>
      </c>
      <c r="G1738" s="45" t="s">
        <v>3892</v>
      </c>
      <c r="H1738" s="47">
        <f t="shared" si="81"/>
        <v>1737</v>
      </c>
      <c r="I1738" s="324" t="s">
        <v>40</v>
      </c>
      <c r="J1738" s="255" t="str">
        <f>IF(ISBLANK(INDEX('Policy Characteristics'!D:D,MATCH($C1738,'Policy Characteristics'!$C:$C,0))),"",INDEX('Policy Characteristics'!D:D,MATCH($C1738,'Policy Characteristics'!$C:$C,0)))</f>
        <v>Equipment Early Retirement</v>
      </c>
      <c r="K1738" s="254" t="str">
        <f>IF(ISBLANK(INDEX('Policy Characteristics'!E:E,MATCH($C1738,'Policy Characteristics'!$C:$C,0))),"",INDEX('Policy Characteristics'!E:E,MATCH($C1738,'Policy Characteristics'!$C:$C,0)))</f>
        <v>indst eqpt early retirement</v>
      </c>
      <c r="L1738" s="261">
        <f>IF(ISBLANK(INDEX('Policy Characteristics'!F:F,MATCH($C1738,'Policy Characteristics'!$C:$C,0))),"",INDEX('Policy Characteristics'!F:F,MATCH($C1738,'Policy Characteristics'!$C:$C,0)))</f>
        <v>0</v>
      </c>
      <c r="M1738" s="261">
        <f>IF(ISBLANK(INDEX('Policy Characteristics'!G:G,MATCH($C1738,'Policy Characteristics'!$C:$C,0))),"",INDEX('Policy Characteristics'!G:G,MATCH($C1738,'Policy Characteristics'!$C:$C,0)))</f>
        <v>1</v>
      </c>
      <c r="N1738" s="261">
        <f>IF(ISBLANK(INDEX('Policy Characteristics'!H:H,MATCH($C1738,'Policy Characteristics'!$C:$C,0))),"",INDEX('Policy Characteristics'!H:H,MATCH($C1738,'Policy Characteristics'!$C:$C,0)))</f>
        <v>0.01</v>
      </c>
      <c r="O1738" s="254" t="str">
        <f>IF(ISBLANK(INDEX('Policy Characteristics'!I:I,MATCH($C1738,'Policy Characteristics'!$C:$C,0))),"",INDEX('Policy Characteristics'!I:I,MATCH($C1738,'Policy Characteristics'!$C:$C,0)))</f>
        <v>% of start year equipment</v>
      </c>
      <c r="P1738" s="254" t="str">
        <f>IF(ISBLANK(INDEX('Policy Characteristics'!J:J,MATCH($C1738,'Policy Characteristics'!$C:$C,0))),"",INDEX('Policy Characteristics'!J:J,MATCH($C1738,'Policy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38" s="254" t="str">
        <f>IF(ISBLANK(INDEX('Policy Characteristics'!K:K,MATCH($C1738,'Policy Characteristics'!$C:$C,0))),"",INDEX('Policy Characteristics'!K:K,MATCH($C1738,'Policy Characteristics'!$C:$C,0)))</f>
        <v>industry-ag-main.html#eff-stds</v>
      </c>
      <c r="R1738" s="254" t="str">
        <f>IF(ISBLANK(INDEX('Policy Characteristics'!L:L,MATCH($C1738,'Policy Characteristics'!$C:$C,0))),"",INDEX('Policy Characteristics'!L:L,MATCH($C1738,'Policy Characteristics'!$C:$C,0)))</f>
        <v>industry-energy-efficiency-standards.html</v>
      </c>
    </row>
    <row r="1739" spans="1:18" s="2" customFormat="1" x14ac:dyDescent="0.25">
      <c r="A1739" s="254" t="str">
        <f>IF(ISBLANK(INDEX('Policy Characteristics'!A:A,MATCH($C1739,'Policy Characteristics'!$C:$C,0))),"",INDEX('Policy Characteristics'!A:A,MATCH($C1739,'Policy Characteristics'!$C:$C,0)))</f>
        <v>Industry</v>
      </c>
      <c r="B1739" s="262" t="str">
        <f>IF(ISBLANK(INDEX('Policy Characteristics'!B:B,MATCH($C1739,'Policy Characteristics'!$C:$C,0))),"",INDEX('Policy Characteristics'!B:B,MATCH($C1739,'Policy Characteristics'!$C:$C,0)))</f>
        <v>Early Retirement of Equipment</v>
      </c>
      <c r="C1739" s="254" t="str">
        <f t="shared" si="80"/>
        <v>Minimum Share of Start Year Industrial Equipment Retired</v>
      </c>
      <c r="D1739" s="6" t="s">
        <v>3019</v>
      </c>
      <c r="E1739" s="1" t="s">
        <v>3459</v>
      </c>
      <c r="F1739" t="s">
        <v>2983</v>
      </c>
      <c r="G1739" s="45" t="s">
        <v>3465</v>
      </c>
      <c r="H1739" s="47">
        <f t="shared" si="81"/>
        <v>1738</v>
      </c>
      <c r="I1739" s="324" t="s">
        <v>40</v>
      </c>
      <c r="J1739" s="255" t="str">
        <f>IF(ISBLANK(INDEX('Policy Characteristics'!D:D,MATCH($C1739,'Policy Characteristics'!$C:$C,0))),"",INDEX('Policy Characteristics'!D:D,MATCH($C1739,'Policy Characteristics'!$C:$C,0)))</f>
        <v>Equipment Early Retirement</v>
      </c>
      <c r="K1739" s="254" t="str">
        <f>IF(ISBLANK(INDEX('Policy Characteristics'!E:E,MATCH($C1739,'Policy Characteristics'!$C:$C,0))),"",INDEX('Policy Characteristics'!E:E,MATCH($C1739,'Policy Characteristics'!$C:$C,0)))</f>
        <v>indst eqpt early retirement</v>
      </c>
      <c r="L1739" s="261">
        <f>IF(ISBLANK(INDEX('Policy Characteristics'!F:F,MATCH($C1739,'Policy Characteristics'!$C:$C,0))),"",INDEX('Policy Characteristics'!F:F,MATCH($C1739,'Policy Characteristics'!$C:$C,0)))</f>
        <v>0</v>
      </c>
      <c r="M1739" s="261">
        <f>IF(ISBLANK(INDEX('Policy Characteristics'!G:G,MATCH($C1739,'Policy Characteristics'!$C:$C,0))),"",INDEX('Policy Characteristics'!G:G,MATCH($C1739,'Policy Characteristics'!$C:$C,0)))</f>
        <v>1</v>
      </c>
      <c r="N1739" s="261">
        <f>IF(ISBLANK(INDEX('Policy Characteristics'!H:H,MATCH($C1739,'Policy Characteristics'!$C:$C,0))),"",INDEX('Policy Characteristics'!H:H,MATCH($C1739,'Policy Characteristics'!$C:$C,0)))</f>
        <v>0.01</v>
      </c>
      <c r="O1739" s="254" t="str">
        <f>IF(ISBLANK(INDEX('Policy Characteristics'!I:I,MATCH($C1739,'Policy Characteristics'!$C:$C,0))),"",INDEX('Policy Characteristics'!I:I,MATCH($C1739,'Policy Characteristics'!$C:$C,0)))</f>
        <v>% of start year equipment</v>
      </c>
      <c r="P1739" s="254" t="str">
        <f>IF(ISBLANK(INDEX('Policy Characteristics'!J:J,MATCH($C1739,'Policy Characteristics'!$C:$C,0))),"",INDEX('Policy Characteristics'!J:J,MATCH($C1739,'Policy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39" s="254" t="str">
        <f>IF(ISBLANK(INDEX('Policy Characteristics'!K:K,MATCH($C1739,'Policy Characteristics'!$C:$C,0))),"",INDEX('Policy Characteristics'!K:K,MATCH($C1739,'Policy Characteristics'!$C:$C,0)))</f>
        <v>industry-ag-main.html#eff-stds</v>
      </c>
      <c r="R1739" s="254" t="str">
        <f>IF(ISBLANK(INDEX('Policy Characteristics'!L:L,MATCH($C1739,'Policy Characteristics'!$C:$C,0))),"",INDEX('Policy Characteristics'!L:L,MATCH($C1739,'Policy Characteristics'!$C:$C,0)))</f>
        <v>industry-energy-efficiency-standards.html</v>
      </c>
    </row>
    <row r="1740" spans="1:18" s="2" customFormat="1" x14ac:dyDescent="0.25">
      <c r="A1740" s="254" t="str">
        <f>IF(ISBLANK(INDEX('Policy Characteristics'!A:A,MATCH($C1740,'Policy Characteristics'!$C:$C,0))),"",INDEX('Policy Characteristics'!A:A,MATCH($C1740,'Policy Characteristics'!$C:$C,0)))</f>
        <v>Industry</v>
      </c>
      <c r="B1740" s="262" t="str">
        <f>IF(ISBLANK(INDEX('Policy Characteristics'!B:B,MATCH($C1740,'Policy Characteristics'!$C:$C,0))),"",INDEX('Policy Characteristics'!B:B,MATCH($C1740,'Policy Characteristics'!$C:$C,0)))</f>
        <v>Early Retirement of Equipment</v>
      </c>
      <c r="C1740" s="254" t="str">
        <f t="shared" si="80"/>
        <v>Minimum Share of Start Year Industrial Equipment Retired</v>
      </c>
      <c r="D1740" s="6" t="s">
        <v>3019</v>
      </c>
      <c r="E1740" s="1" t="s">
        <v>3460</v>
      </c>
      <c r="F1740" t="s">
        <v>2983</v>
      </c>
      <c r="G1740" s="45" t="s">
        <v>3466</v>
      </c>
      <c r="H1740" s="47">
        <f t="shared" si="81"/>
        <v>1739</v>
      </c>
      <c r="I1740" s="324" t="s">
        <v>40</v>
      </c>
      <c r="J1740" s="255" t="str">
        <f>IF(ISBLANK(INDEX('Policy Characteristics'!D:D,MATCH($C1740,'Policy Characteristics'!$C:$C,0))),"",INDEX('Policy Characteristics'!D:D,MATCH($C1740,'Policy Characteristics'!$C:$C,0)))</f>
        <v>Equipment Early Retirement</v>
      </c>
      <c r="K1740" s="254" t="str">
        <f>IF(ISBLANK(INDEX('Policy Characteristics'!E:E,MATCH($C1740,'Policy Characteristics'!$C:$C,0))),"",INDEX('Policy Characteristics'!E:E,MATCH($C1740,'Policy Characteristics'!$C:$C,0)))</f>
        <v>indst eqpt early retirement</v>
      </c>
      <c r="L1740" s="261">
        <f>IF(ISBLANK(INDEX('Policy Characteristics'!F:F,MATCH($C1740,'Policy Characteristics'!$C:$C,0))),"",INDEX('Policy Characteristics'!F:F,MATCH($C1740,'Policy Characteristics'!$C:$C,0)))</f>
        <v>0</v>
      </c>
      <c r="M1740" s="261">
        <f>IF(ISBLANK(INDEX('Policy Characteristics'!G:G,MATCH($C1740,'Policy Characteristics'!$C:$C,0))),"",INDEX('Policy Characteristics'!G:G,MATCH($C1740,'Policy Characteristics'!$C:$C,0)))</f>
        <v>1</v>
      </c>
      <c r="N1740" s="261">
        <f>IF(ISBLANK(INDEX('Policy Characteristics'!H:H,MATCH($C1740,'Policy Characteristics'!$C:$C,0))),"",INDEX('Policy Characteristics'!H:H,MATCH($C1740,'Policy Characteristics'!$C:$C,0)))</f>
        <v>0.01</v>
      </c>
      <c r="O1740" s="254" t="str">
        <f>IF(ISBLANK(INDEX('Policy Characteristics'!I:I,MATCH($C1740,'Policy Characteristics'!$C:$C,0))),"",INDEX('Policy Characteristics'!I:I,MATCH($C1740,'Policy Characteristics'!$C:$C,0)))</f>
        <v>% of start year equipment</v>
      </c>
      <c r="P1740" s="254" t="str">
        <f>IF(ISBLANK(INDEX('Policy Characteristics'!J:J,MATCH($C1740,'Policy Characteristics'!$C:$C,0))),"",INDEX('Policy Characteristics'!J:J,MATCH($C1740,'Policy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40" s="254" t="str">
        <f>IF(ISBLANK(INDEX('Policy Characteristics'!K:K,MATCH($C1740,'Policy Characteristics'!$C:$C,0))),"",INDEX('Policy Characteristics'!K:K,MATCH($C1740,'Policy Characteristics'!$C:$C,0)))</f>
        <v>industry-ag-main.html#eff-stds</v>
      </c>
      <c r="R1740" s="254" t="str">
        <f>IF(ISBLANK(INDEX('Policy Characteristics'!L:L,MATCH($C1740,'Policy Characteristics'!$C:$C,0))),"",INDEX('Policy Characteristics'!L:L,MATCH($C1740,'Policy Characteristics'!$C:$C,0)))</f>
        <v>industry-energy-efficiency-standards.html</v>
      </c>
    </row>
    <row r="1741" spans="1:18" s="2" customFormat="1" x14ac:dyDescent="0.25">
      <c r="A1741" s="254" t="str">
        <f>IF(ISBLANK(INDEX('Policy Characteristics'!A:A,MATCH($C1741,'Policy Characteristics'!$C:$C,0))),"",INDEX('Policy Characteristics'!A:A,MATCH($C1741,'Policy Characteristics'!$C:$C,0)))</f>
        <v>Industry</v>
      </c>
      <c r="B1741" s="262" t="str">
        <f>IF(ISBLANK(INDEX('Policy Characteristics'!B:B,MATCH($C1741,'Policy Characteristics'!$C:$C,0))),"",INDEX('Policy Characteristics'!B:B,MATCH($C1741,'Policy Characteristics'!$C:$C,0)))</f>
        <v>Early Retirement of Equipment</v>
      </c>
      <c r="C1741" s="254" t="str">
        <f t="shared" si="80"/>
        <v>Minimum Share of Start Year Industrial Equipment Retired</v>
      </c>
      <c r="D1741" s="6" t="s">
        <v>3019</v>
      </c>
      <c r="E1741" s="1" t="s">
        <v>3461</v>
      </c>
      <c r="F1741" t="s">
        <v>2983</v>
      </c>
      <c r="G1741" s="45" t="s">
        <v>3467</v>
      </c>
      <c r="H1741" s="47">
        <f t="shared" si="81"/>
        <v>1740</v>
      </c>
      <c r="I1741" s="324" t="s">
        <v>40</v>
      </c>
      <c r="J1741" s="255" t="str">
        <f>IF(ISBLANK(INDEX('Policy Characteristics'!D:D,MATCH($C1741,'Policy Characteristics'!$C:$C,0))),"",INDEX('Policy Characteristics'!D:D,MATCH($C1741,'Policy Characteristics'!$C:$C,0)))</f>
        <v>Equipment Early Retirement</v>
      </c>
      <c r="K1741" s="254" t="str">
        <f>IF(ISBLANK(INDEX('Policy Characteristics'!E:E,MATCH($C1741,'Policy Characteristics'!$C:$C,0))),"",INDEX('Policy Characteristics'!E:E,MATCH($C1741,'Policy Characteristics'!$C:$C,0)))</f>
        <v>indst eqpt early retirement</v>
      </c>
      <c r="L1741" s="261">
        <f>IF(ISBLANK(INDEX('Policy Characteristics'!F:F,MATCH($C1741,'Policy Characteristics'!$C:$C,0))),"",INDEX('Policy Characteristics'!F:F,MATCH($C1741,'Policy Characteristics'!$C:$C,0)))</f>
        <v>0</v>
      </c>
      <c r="M1741" s="261">
        <f>IF(ISBLANK(INDEX('Policy Characteristics'!G:G,MATCH($C1741,'Policy Characteristics'!$C:$C,0))),"",INDEX('Policy Characteristics'!G:G,MATCH($C1741,'Policy Characteristics'!$C:$C,0)))</f>
        <v>1</v>
      </c>
      <c r="N1741" s="261">
        <f>IF(ISBLANK(INDEX('Policy Characteristics'!H:H,MATCH($C1741,'Policy Characteristics'!$C:$C,0))),"",INDEX('Policy Characteristics'!H:H,MATCH($C1741,'Policy Characteristics'!$C:$C,0)))</f>
        <v>0.01</v>
      </c>
      <c r="O1741" s="254" t="str">
        <f>IF(ISBLANK(INDEX('Policy Characteristics'!I:I,MATCH($C1741,'Policy Characteristics'!$C:$C,0))),"",INDEX('Policy Characteristics'!I:I,MATCH($C1741,'Policy Characteristics'!$C:$C,0)))</f>
        <v>% of start year equipment</v>
      </c>
      <c r="P1741" s="254" t="str">
        <f>IF(ISBLANK(INDEX('Policy Characteristics'!J:J,MATCH($C1741,'Policy Characteristics'!$C:$C,0))),"",INDEX('Policy Characteristics'!J:J,MATCH($C1741,'Policy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41" s="254" t="str">
        <f>IF(ISBLANK(INDEX('Policy Characteristics'!K:K,MATCH($C1741,'Policy Characteristics'!$C:$C,0))),"",INDEX('Policy Characteristics'!K:K,MATCH($C1741,'Policy Characteristics'!$C:$C,0)))</f>
        <v>industry-ag-main.html#eff-stds</v>
      </c>
      <c r="R1741" s="254" t="str">
        <f>IF(ISBLANK(INDEX('Policy Characteristics'!L:L,MATCH($C1741,'Policy Characteristics'!$C:$C,0))),"",INDEX('Policy Characteristics'!L:L,MATCH($C1741,'Policy Characteristics'!$C:$C,0)))</f>
        <v>industry-energy-efficiency-standards.html</v>
      </c>
    </row>
    <row r="1742" spans="1:18" s="2" customFormat="1" x14ac:dyDescent="0.25">
      <c r="A1742" s="254" t="str">
        <f>IF(ISBLANK(INDEX('Policy Characteristics'!A:A,MATCH($C1742,'Policy Characteristics'!$C:$C,0))),"",INDEX('Policy Characteristics'!A:A,MATCH($C1742,'Policy Characteristics'!$C:$C,0)))</f>
        <v>Industry</v>
      </c>
      <c r="B1742" s="262" t="str">
        <f>IF(ISBLANK(INDEX('Policy Characteristics'!B:B,MATCH($C1742,'Policy Characteristics'!$C:$C,0))),"",INDEX('Policy Characteristics'!B:B,MATCH($C1742,'Policy Characteristics'!$C:$C,0)))</f>
        <v>Early Retirement of Equipment</v>
      </c>
      <c r="C1742" s="254" t="str">
        <f t="shared" si="80"/>
        <v>Minimum Share of Start Year Industrial Equipment Retired</v>
      </c>
      <c r="D1742" s="6" t="s">
        <v>3019</v>
      </c>
      <c r="E1742" s="1" t="s">
        <v>3462</v>
      </c>
      <c r="F1742" t="s">
        <v>2983</v>
      </c>
      <c r="G1742" s="45" t="s">
        <v>3468</v>
      </c>
      <c r="H1742" s="47">
        <f t="shared" si="81"/>
        <v>1741</v>
      </c>
      <c r="I1742" s="324" t="s">
        <v>40</v>
      </c>
      <c r="J1742" s="255" t="str">
        <f>IF(ISBLANK(INDEX('Policy Characteristics'!D:D,MATCH($C1742,'Policy Characteristics'!$C:$C,0))),"",INDEX('Policy Characteristics'!D:D,MATCH($C1742,'Policy Characteristics'!$C:$C,0)))</f>
        <v>Equipment Early Retirement</v>
      </c>
      <c r="K1742" s="254" t="str">
        <f>IF(ISBLANK(INDEX('Policy Characteristics'!E:E,MATCH($C1742,'Policy Characteristics'!$C:$C,0))),"",INDEX('Policy Characteristics'!E:E,MATCH($C1742,'Policy Characteristics'!$C:$C,0)))</f>
        <v>indst eqpt early retirement</v>
      </c>
      <c r="L1742" s="261">
        <f>IF(ISBLANK(INDEX('Policy Characteristics'!F:F,MATCH($C1742,'Policy Characteristics'!$C:$C,0))),"",INDEX('Policy Characteristics'!F:F,MATCH($C1742,'Policy Characteristics'!$C:$C,0)))</f>
        <v>0</v>
      </c>
      <c r="M1742" s="261">
        <f>IF(ISBLANK(INDEX('Policy Characteristics'!G:G,MATCH($C1742,'Policy Characteristics'!$C:$C,0))),"",INDEX('Policy Characteristics'!G:G,MATCH($C1742,'Policy Characteristics'!$C:$C,0)))</f>
        <v>1</v>
      </c>
      <c r="N1742" s="261">
        <f>IF(ISBLANK(INDEX('Policy Characteristics'!H:H,MATCH($C1742,'Policy Characteristics'!$C:$C,0))),"",INDEX('Policy Characteristics'!H:H,MATCH($C1742,'Policy Characteristics'!$C:$C,0)))</f>
        <v>0.01</v>
      </c>
      <c r="O1742" s="254" t="str">
        <f>IF(ISBLANK(INDEX('Policy Characteristics'!I:I,MATCH($C1742,'Policy Characteristics'!$C:$C,0))),"",INDEX('Policy Characteristics'!I:I,MATCH($C1742,'Policy Characteristics'!$C:$C,0)))</f>
        <v>% of start year equipment</v>
      </c>
      <c r="P1742" s="254" t="str">
        <f>IF(ISBLANK(INDEX('Policy Characteristics'!J:J,MATCH($C1742,'Policy Characteristics'!$C:$C,0))),"",INDEX('Policy Characteristics'!J:J,MATCH($C1742,'Policy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42" s="254" t="str">
        <f>IF(ISBLANK(INDEX('Policy Characteristics'!K:K,MATCH($C1742,'Policy Characteristics'!$C:$C,0))),"",INDEX('Policy Characteristics'!K:K,MATCH($C1742,'Policy Characteristics'!$C:$C,0)))</f>
        <v>industry-ag-main.html#eff-stds</v>
      </c>
      <c r="R1742" s="254" t="str">
        <f>IF(ISBLANK(INDEX('Policy Characteristics'!L:L,MATCH($C1742,'Policy Characteristics'!$C:$C,0))),"",INDEX('Policy Characteristics'!L:L,MATCH($C1742,'Policy Characteristics'!$C:$C,0)))</f>
        <v>industry-energy-efficiency-standards.html</v>
      </c>
    </row>
    <row r="1743" spans="1:18" s="2" customFormat="1" x14ac:dyDescent="0.25">
      <c r="A1743" s="254" t="str">
        <f>IF(ISBLANK(INDEX('Policy Characteristics'!A:A,MATCH($C1743,'Policy Characteristics'!$C:$C,0))),"",INDEX('Policy Characteristics'!A:A,MATCH($C1743,'Policy Characteristics'!$C:$C,0)))</f>
        <v>Industry</v>
      </c>
      <c r="B1743" s="262" t="str">
        <f>IF(ISBLANK(INDEX('Policy Characteristics'!B:B,MATCH($C1743,'Policy Characteristics'!$C:$C,0))),"",INDEX('Policy Characteristics'!B:B,MATCH($C1743,'Policy Characteristics'!$C:$C,0)))</f>
        <v>Early Retirement of Equipment</v>
      </c>
      <c r="C1743" s="254" t="str">
        <f t="shared" si="80"/>
        <v>Minimum Share of Start Year Industrial Equipment Retired</v>
      </c>
      <c r="D1743" s="6" t="s">
        <v>3019</v>
      </c>
      <c r="E1743" s="1" t="s">
        <v>3463</v>
      </c>
      <c r="F1743" t="s">
        <v>2983</v>
      </c>
      <c r="G1743" s="45" t="s">
        <v>3469</v>
      </c>
      <c r="H1743" s="47">
        <f t="shared" si="81"/>
        <v>1742</v>
      </c>
      <c r="I1743" s="324" t="s">
        <v>40</v>
      </c>
      <c r="J1743" s="255" t="str">
        <f>IF(ISBLANK(INDEX('Policy Characteristics'!D:D,MATCH($C1743,'Policy Characteristics'!$C:$C,0))),"",INDEX('Policy Characteristics'!D:D,MATCH($C1743,'Policy Characteristics'!$C:$C,0)))</f>
        <v>Equipment Early Retirement</v>
      </c>
      <c r="K1743" s="254" t="str">
        <f>IF(ISBLANK(INDEX('Policy Characteristics'!E:E,MATCH($C1743,'Policy Characteristics'!$C:$C,0))),"",INDEX('Policy Characteristics'!E:E,MATCH($C1743,'Policy Characteristics'!$C:$C,0)))</f>
        <v>indst eqpt early retirement</v>
      </c>
      <c r="L1743" s="261">
        <f>IF(ISBLANK(INDEX('Policy Characteristics'!F:F,MATCH($C1743,'Policy Characteristics'!$C:$C,0))),"",INDEX('Policy Characteristics'!F:F,MATCH($C1743,'Policy Characteristics'!$C:$C,0)))</f>
        <v>0</v>
      </c>
      <c r="M1743" s="261">
        <f>IF(ISBLANK(INDEX('Policy Characteristics'!G:G,MATCH($C1743,'Policy Characteristics'!$C:$C,0))),"",INDEX('Policy Characteristics'!G:G,MATCH($C1743,'Policy Characteristics'!$C:$C,0)))</f>
        <v>1</v>
      </c>
      <c r="N1743" s="261">
        <f>IF(ISBLANK(INDEX('Policy Characteristics'!H:H,MATCH($C1743,'Policy Characteristics'!$C:$C,0))),"",INDEX('Policy Characteristics'!H:H,MATCH($C1743,'Policy Characteristics'!$C:$C,0)))</f>
        <v>0.01</v>
      </c>
      <c r="O1743" s="254" t="str">
        <f>IF(ISBLANK(INDEX('Policy Characteristics'!I:I,MATCH($C1743,'Policy Characteristics'!$C:$C,0))),"",INDEX('Policy Characteristics'!I:I,MATCH($C1743,'Policy Characteristics'!$C:$C,0)))</f>
        <v>% of start year equipment</v>
      </c>
      <c r="P1743" s="254" t="str">
        <f>IF(ISBLANK(INDEX('Policy Characteristics'!J:J,MATCH($C1743,'Policy Characteristics'!$C:$C,0))),"",INDEX('Policy Characteristics'!J:J,MATCH($C1743,'Policy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43" s="254" t="str">
        <f>IF(ISBLANK(INDEX('Policy Characteristics'!K:K,MATCH($C1743,'Policy Characteristics'!$C:$C,0))),"",INDEX('Policy Characteristics'!K:K,MATCH($C1743,'Policy Characteristics'!$C:$C,0)))</f>
        <v>industry-ag-main.html#eff-stds</v>
      </c>
      <c r="R1743" s="254" t="str">
        <f>IF(ISBLANK(INDEX('Policy Characteristics'!L:L,MATCH($C1743,'Policy Characteristics'!$C:$C,0))),"",INDEX('Policy Characteristics'!L:L,MATCH($C1743,'Policy Characteristics'!$C:$C,0)))</f>
        <v>industry-energy-efficiency-standards.html</v>
      </c>
    </row>
    <row r="1744" spans="1:18" s="2" customFormat="1" x14ac:dyDescent="0.25">
      <c r="A1744" s="254" t="str">
        <f>IF(ISBLANK(INDEX('Policy Characteristics'!A:A,MATCH($C1744,'Policy Characteristics'!$C:$C,0))),"",INDEX('Policy Characteristics'!A:A,MATCH($C1744,'Policy Characteristics'!$C:$C,0)))</f>
        <v>Industry</v>
      </c>
      <c r="B1744" s="262" t="str">
        <f>IF(ISBLANK(INDEX('Policy Characteristics'!B:B,MATCH($C1744,'Policy Characteristics'!$C:$C,0))),"",INDEX('Policy Characteristics'!B:B,MATCH($C1744,'Policy Characteristics'!$C:$C,0)))</f>
        <v>Early Retirement of Equipment</v>
      </c>
      <c r="C1744" s="254" t="str">
        <f t="shared" si="80"/>
        <v>Minimum Share of Start Year Industrial Equipment Retired</v>
      </c>
      <c r="D1744" s="6" t="s">
        <v>3019</v>
      </c>
      <c r="E1744" s="1" t="s">
        <v>3464</v>
      </c>
      <c r="F1744" t="s">
        <v>2983</v>
      </c>
      <c r="G1744" s="45" t="s">
        <v>3470</v>
      </c>
      <c r="H1744" s="47">
        <f t="shared" si="81"/>
        <v>1743</v>
      </c>
      <c r="I1744" s="324" t="s">
        <v>40</v>
      </c>
      <c r="J1744" s="255" t="str">
        <f>IF(ISBLANK(INDEX('Policy Characteristics'!D:D,MATCH($C1744,'Policy Characteristics'!$C:$C,0))),"",INDEX('Policy Characteristics'!D:D,MATCH($C1744,'Policy Characteristics'!$C:$C,0)))</f>
        <v>Equipment Early Retirement</v>
      </c>
      <c r="K1744" s="254" t="str">
        <f>IF(ISBLANK(INDEX('Policy Characteristics'!E:E,MATCH($C1744,'Policy Characteristics'!$C:$C,0))),"",INDEX('Policy Characteristics'!E:E,MATCH($C1744,'Policy Characteristics'!$C:$C,0)))</f>
        <v>indst eqpt early retirement</v>
      </c>
      <c r="L1744" s="261">
        <f>IF(ISBLANK(INDEX('Policy Characteristics'!F:F,MATCH($C1744,'Policy Characteristics'!$C:$C,0))),"",INDEX('Policy Characteristics'!F:F,MATCH($C1744,'Policy Characteristics'!$C:$C,0)))</f>
        <v>0</v>
      </c>
      <c r="M1744" s="261">
        <f>IF(ISBLANK(INDEX('Policy Characteristics'!G:G,MATCH($C1744,'Policy Characteristics'!$C:$C,0))),"",INDEX('Policy Characteristics'!G:G,MATCH($C1744,'Policy Characteristics'!$C:$C,0)))</f>
        <v>1</v>
      </c>
      <c r="N1744" s="261">
        <f>IF(ISBLANK(INDEX('Policy Characteristics'!H:H,MATCH($C1744,'Policy Characteristics'!$C:$C,0))),"",INDEX('Policy Characteristics'!H:H,MATCH($C1744,'Policy Characteristics'!$C:$C,0)))</f>
        <v>0.01</v>
      </c>
      <c r="O1744" s="254" t="str">
        <f>IF(ISBLANK(INDEX('Policy Characteristics'!I:I,MATCH($C1744,'Policy Characteristics'!$C:$C,0))),"",INDEX('Policy Characteristics'!I:I,MATCH($C1744,'Policy Characteristics'!$C:$C,0)))</f>
        <v>% of start year equipment</v>
      </c>
      <c r="P1744" s="254" t="str">
        <f>IF(ISBLANK(INDEX('Policy Characteristics'!J:J,MATCH($C1744,'Policy Characteristics'!$C:$C,0))),"",INDEX('Policy Characteristics'!J:J,MATCH($C1744,'Policy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44" s="254" t="str">
        <f>IF(ISBLANK(INDEX('Policy Characteristics'!K:K,MATCH($C1744,'Policy Characteristics'!$C:$C,0))),"",INDEX('Policy Characteristics'!K:K,MATCH($C1744,'Policy Characteristics'!$C:$C,0)))</f>
        <v>industry-ag-main.html#eff-stds</v>
      </c>
      <c r="R1744" s="254" t="str">
        <f>IF(ISBLANK(INDEX('Policy Characteristics'!L:L,MATCH($C1744,'Policy Characteristics'!$C:$C,0))),"",INDEX('Policy Characteristics'!L:L,MATCH($C1744,'Policy Characteristics'!$C:$C,0)))</f>
        <v>industry-energy-efficiency-standards.html</v>
      </c>
    </row>
    <row r="1745" spans="1:18" s="2" customFormat="1" x14ac:dyDescent="0.25">
      <c r="A1745" s="254" t="str">
        <f>IF(ISBLANK(INDEX('Policy Characteristics'!A:A,MATCH($C1745,'Policy Characteristics'!$C:$C,0))),"",INDEX('Policy Characteristics'!A:A,MATCH($C1745,'Policy Characteristics'!$C:$C,0)))</f>
        <v>Industry</v>
      </c>
      <c r="B1745" s="262" t="str">
        <f>IF(ISBLANK(INDEX('Policy Characteristics'!B:B,MATCH($C1745,'Policy Characteristics'!$C:$C,0))),"",INDEX('Policy Characteristics'!B:B,MATCH($C1745,'Policy Characteristics'!$C:$C,0)))</f>
        <v>Early Retirement of Equipment</v>
      </c>
      <c r="C1745" s="254" t="str">
        <f t="shared" si="80"/>
        <v>Minimum Share of Start Year Industrial Equipment Retired</v>
      </c>
      <c r="D1745" s="6" t="s">
        <v>3019</v>
      </c>
      <c r="E1745" s="1" t="s">
        <v>3570</v>
      </c>
      <c r="F1745" t="s">
        <v>2983</v>
      </c>
      <c r="G1745" s="45" t="s">
        <v>3471</v>
      </c>
      <c r="H1745" s="47">
        <f t="shared" si="81"/>
        <v>1744</v>
      </c>
      <c r="I1745" s="324" t="s">
        <v>40</v>
      </c>
      <c r="J1745" s="255" t="str">
        <f>IF(ISBLANK(INDEX('Policy Characteristics'!D:D,MATCH($C1745,'Policy Characteristics'!$C:$C,0))),"",INDEX('Policy Characteristics'!D:D,MATCH($C1745,'Policy Characteristics'!$C:$C,0)))</f>
        <v>Equipment Early Retirement</v>
      </c>
      <c r="K1745" s="254" t="str">
        <f>IF(ISBLANK(INDEX('Policy Characteristics'!E:E,MATCH($C1745,'Policy Characteristics'!$C:$C,0))),"",INDEX('Policy Characteristics'!E:E,MATCH($C1745,'Policy Characteristics'!$C:$C,0)))</f>
        <v>indst eqpt early retirement</v>
      </c>
      <c r="L1745" s="261">
        <f>IF(ISBLANK(INDEX('Policy Characteristics'!F:F,MATCH($C1745,'Policy Characteristics'!$C:$C,0))),"",INDEX('Policy Characteristics'!F:F,MATCH($C1745,'Policy Characteristics'!$C:$C,0)))</f>
        <v>0</v>
      </c>
      <c r="M1745" s="261">
        <f>IF(ISBLANK(INDEX('Policy Characteristics'!G:G,MATCH($C1745,'Policy Characteristics'!$C:$C,0))),"",INDEX('Policy Characteristics'!G:G,MATCH($C1745,'Policy Characteristics'!$C:$C,0)))</f>
        <v>1</v>
      </c>
      <c r="N1745" s="261">
        <f>IF(ISBLANK(INDEX('Policy Characteristics'!H:H,MATCH($C1745,'Policy Characteristics'!$C:$C,0))),"",INDEX('Policy Characteristics'!H:H,MATCH($C1745,'Policy Characteristics'!$C:$C,0)))</f>
        <v>0.01</v>
      </c>
      <c r="O1745" s="254" t="str">
        <f>IF(ISBLANK(INDEX('Policy Characteristics'!I:I,MATCH($C1745,'Policy Characteristics'!$C:$C,0))),"",INDEX('Policy Characteristics'!I:I,MATCH($C1745,'Policy Characteristics'!$C:$C,0)))</f>
        <v>% of start year equipment</v>
      </c>
      <c r="P1745" s="254" t="str">
        <f>IF(ISBLANK(INDEX('Policy Characteristics'!J:J,MATCH($C1745,'Policy Characteristics'!$C:$C,0))),"",INDEX('Policy Characteristics'!J:J,MATCH($C1745,'Policy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45" s="254" t="str">
        <f>IF(ISBLANK(INDEX('Policy Characteristics'!K:K,MATCH($C1745,'Policy Characteristics'!$C:$C,0))),"",INDEX('Policy Characteristics'!K:K,MATCH($C1745,'Policy Characteristics'!$C:$C,0)))</f>
        <v>industry-ag-main.html#eff-stds</v>
      </c>
      <c r="R1745" s="254" t="str">
        <f>IF(ISBLANK(INDEX('Policy Characteristics'!L:L,MATCH($C1745,'Policy Characteristics'!$C:$C,0))),"",INDEX('Policy Characteristics'!L:L,MATCH($C1745,'Policy Characteristics'!$C:$C,0)))</f>
        <v>industry-energy-efficiency-standards.html</v>
      </c>
    </row>
    <row r="1746" spans="1:18" s="2" customFormat="1" x14ac:dyDescent="0.25">
      <c r="A1746" s="254" t="str">
        <f>IF(ISBLANK(INDEX('Policy Characteristics'!A:A,MATCH($C1746,'Policy Characteristics'!$C:$C,0))),"",INDEX('Policy Characteristics'!A:A,MATCH($C1746,'Policy Characteristics'!$C:$C,0)))</f>
        <v>Industry</v>
      </c>
      <c r="B1746" s="262" t="str">
        <f>IF(ISBLANK(INDEX('Policy Characteristics'!B:B,MATCH($C1746,'Policy Characteristics'!$C:$C,0))),"",INDEX('Policy Characteristics'!B:B,MATCH($C1746,'Policy Characteristics'!$C:$C,0)))</f>
        <v>Early Retirement of Equipment</v>
      </c>
      <c r="C1746" s="254" t="str">
        <f t="shared" si="80"/>
        <v>Minimum Share of Start Year Industrial Equipment Retired</v>
      </c>
      <c r="D1746" s="6" t="s">
        <v>3019</v>
      </c>
      <c r="E1746" s="1" t="s">
        <v>3915</v>
      </c>
      <c r="F1746" t="s">
        <v>2983</v>
      </c>
      <c r="G1746" s="45" t="s">
        <v>3891</v>
      </c>
      <c r="H1746" s="47">
        <f t="shared" si="81"/>
        <v>1745</v>
      </c>
      <c r="I1746" s="324" t="s">
        <v>40</v>
      </c>
      <c r="J1746" s="255" t="str">
        <f>IF(ISBLANK(INDEX('Policy Characteristics'!D:D,MATCH($C1746,'Policy Characteristics'!$C:$C,0))),"",INDEX('Policy Characteristics'!D:D,MATCH($C1746,'Policy Characteristics'!$C:$C,0)))</f>
        <v>Equipment Early Retirement</v>
      </c>
      <c r="K1746" s="254" t="str">
        <f>IF(ISBLANK(INDEX('Policy Characteristics'!E:E,MATCH($C1746,'Policy Characteristics'!$C:$C,0))),"",INDEX('Policy Characteristics'!E:E,MATCH($C1746,'Policy Characteristics'!$C:$C,0)))</f>
        <v>indst eqpt early retirement</v>
      </c>
      <c r="L1746" s="261">
        <f>IF(ISBLANK(INDEX('Policy Characteristics'!F:F,MATCH($C1746,'Policy Characteristics'!$C:$C,0))),"",INDEX('Policy Characteristics'!F:F,MATCH($C1746,'Policy Characteristics'!$C:$C,0)))</f>
        <v>0</v>
      </c>
      <c r="M1746" s="261">
        <f>IF(ISBLANK(INDEX('Policy Characteristics'!G:G,MATCH($C1746,'Policy Characteristics'!$C:$C,0))),"",INDEX('Policy Characteristics'!G:G,MATCH($C1746,'Policy Characteristics'!$C:$C,0)))</f>
        <v>1</v>
      </c>
      <c r="N1746" s="261">
        <f>IF(ISBLANK(INDEX('Policy Characteristics'!H:H,MATCH($C1746,'Policy Characteristics'!$C:$C,0))),"",INDEX('Policy Characteristics'!H:H,MATCH($C1746,'Policy Characteristics'!$C:$C,0)))</f>
        <v>0.01</v>
      </c>
      <c r="O1746" s="254" t="str">
        <f>IF(ISBLANK(INDEX('Policy Characteristics'!I:I,MATCH($C1746,'Policy Characteristics'!$C:$C,0))),"",INDEX('Policy Characteristics'!I:I,MATCH($C1746,'Policy Characteristics'!$C:$C,0)))</f>
        <v>% of start year equipment</v>
      </c>
      <c r="P1746" s="254" t="str">
        <f>IF(ISBLANK(INDEX('Policy Characteristics'!J:J,MATCH($C1746,'Policy Characteristics'!$C:$C,0))),"",INDEX('Policy Characteristics'!J:J,MATCH($C1746,'Policy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46" s="254" t="str">
        <f>IF(ISBLANK(INDEX('Policy Characteristics'!K:K,MATCH($C1746,'Policy Characteristics'!$C:$C,0))),"",INDEX('Policy Characteristics'!K:K,MATCH($C1746,'Policy Characteristics'!$C:$C,0)))</f>
        <v>industry-ag-main.html#eff-stds</v>
      </c>
      <c r="R1746" s="254" t="str">
        <f>IF(ISBLANK(INDEX('Policy Characteristics'!L:L,MATCH($C1746,'Policy Characteristics'!$C:$C,0))),"",INDEX('Policy Characteristics'!L:L,MATCH($C1746,'Policy Characteristics'!$C:$C,0)))</f>
        <v>industry-energy-efficiency-standards.html</v>
      </c>
    </row>
    <row r="1747" spans="1:18" s="2" customFormat="1" x14ac:dyDescent="0.25">
      <c r="A1747" s="254" t="str">
        <f>IF(ISBLANK(INDEX('Policy Characteristics'!A:A,MATCH($C1747,'Policy Characteristics'!$C:$C,0))),"",INDEX('Policy Characteristics'!A:A,MATCH($C1747,'Policy Characteristics'!$C:$C,0)))</f>
        <v>Industry</v>
      </c>
      <c r="B1747" s="262" t="str">
        <f>IF(ISBLANK(INDEX('Policy Characteristics'!B:B,MATCH($C1747,'Policy Characteristics'!$C:$C,0))),"",INDEX('Policy Characteristics'!B:B,MATCH($C1747,'Policy Characteristics'!$C:$C,0)))</f>
        <v>Early Retirement of Equipment</v>
      </c>
      <c r="C1747" s="254" t="str">
        <f t="shared" si="80"/>
        <v>Minimum Share of Start Year Industrial Equipment Retired</v>
      </c>
      <c r="D1747" s="6" t="s">
        <v>3019</v>
      </c>
      <c r="E1747" s="1" t="s">
        <v>3916</v>
      </c>
      <c r="F1747" t="s">
        <v>2983</v>
      </c>
      <c r="G1747" s="45" t="s">
        <v>3890</v>
      </c>
      <c r="H1747" s="47">
        <f t="shared" si="81"/>
        <v>1746</v>
      </c>
      <c r="I1747" s="324" t="s">
        <v>40</v>
      </c>
      <c r="J1747" s="255" t="str">
        <f>IF(ISBLANK(INDEX('Policy Characteristics'!D:D,MATCH($C1747,'Policy Characteristics'!$C:$C,0))),"",INDEX('Policy Characteristics'!D:D,MATCH($C1747,'Policy Characteristics'!$C:$C,0)))</f>
        <v>Equipment Early Retirement</v>
      </c>
      <c r="K1747" s="254" t="str">
        <f>IF(ISBLANK(INDEX('Policy Characteristics'!E:E,MATCH($C1747,'Policy Characteristics'!$C:$C,0))),"",INDEX('Policy Characteristics'!E:E,MATCH($C1747,'Policy Characteristics'!$C:$C,0)))</f>
        <v>indst eqpt early retirement</v>
      </c>
      <c r="L1747" s="261">
        <f>IF(ISBLANK(INDEX('Policy Characteristics'!F:F,MATCH($C1747,'Policy Characteristics'!$C:$C,0))),"",INDEX('Policy Characteristics'!F:F,MATCH($C1747,'Policy Characteristics'!$C:$C,0)))</f>
        <v>0</v>
      </c>
      <c r="M1747" s="261">
        <f>IF(ISBLANK(INDEX('Policy Characteristics'!G:G,MATCH($C1747,'Policy Characteristics'!$C:$C,0))),"",INDEX('Policy Characteristics'!G:G,MATCH($C1747,'Policy Characteristics'!$C:$C,0)))</f>
        <v>1</v>
      </c>
      <c r="N1747" s="261">
        <f>IF(ISBLANK(INDEX('Policy Characteristics'!H:H,MATCH($C1747,'Policy Characteristics'!$C:$C,0))),"",INDEX('Policy Characteristics'!H:H,MATCH($C1747,'Policy Characteristics'!$C:$C,0)))</f>
        <v>0.01</v>
      </c>
      <c r="O1747" s="254" t="str">
        <f>IF(ISBLANK(INDEX('Policy Characteristics'!I:I,MATCH($C1747,'Policy Characteristics'!$C:$C,0))),"",INDEX('Policy Characteristics'!I:I,MATCH($C1747,'Policy Characteristics'!$C:$C,0)))</f>
        <v>% of start year equipment</v>
      </c>
      <c r="P1747" s="254" t="str">
        <f>IF(ISBLANK(INDEX('Policy Characteristics'!J:J,MATCH($C1747,'Policy Characteristics'!$C:$C,0))),"",INDEX('Policy Characteristics'!J:J,MATCH($C1747,'Policy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47" s="254" t="str">
        <f>IF(ISBLANK(INDEX('Policy Characteristics'!K:K,MATCH($C1747,'Policy Characteristics'!$C:$C,0))),"",INDEX('Policy Characteristics'!K:K,MATCH($C1747,'Policy Characteristics'!$C:$C,0)))</f>
        <v>industry-ag-main.html#eff-stds</v>
      </c>
      <c r="R1747" s="254" t="str">
        <f>IF(ISBLANK(INDEX('Policy Characteristics'!L:L,MATCH($C1747,'Policy Characteristics'!$C:$C,0))),"",INDEX('Policy Characteristics'!L:L,MATCH($C1747,'Policy Characteristics'!$C:$C,0)))</f>
        <v>industry-energy-efficiency-standards.html</v>
      </c>
    </row>
    <row r="1748" spans="1:18" s="2" customFormat="1" x14ac:dyDescent="0.25">
      <c r="A1748" s="254" t="str">
        <f>IF(ISBLANK(INDEX('Policy Characteristics'!A:A,MATCH($C1748,'Policy Characteristics'!$C:$C,0))),"",INDEX('Policy Characteristics'!A:A,MATCH($C1748,'Policy Characteristics'!$C:$C,0)))</f>
        <v>Industry</v>
      </c>
      <c r="B1748" s="262" t="str">
        <f>IF(ISBLANK(INDEX('Policy Characteristics'!B:B,MATCH($C1748,'Policy Characteristics'!$C:$C,0))),"",INDEX('Policy Characteristics'!B:B,MATCH($C1748,'Policy Characteristics'!$C:$C,0)))</f>
        <v>Early Retirement of Equipment</v>
      </c>
      <c r="C1748" s="254" t="str">
        <f t="shared" si="80"/>
        <v>Minimum Share of Start Year Industrial Equipment Retired</v>
      </c>
      <c r="D1748" s="6" t="s">
        <v>3019</v>
      </c>
      <c r="E1748" s="1" t="s">
        <v>3917</v>
      </c>
      <c r="F1748" t="s">
        <v>2983</v>
      </c>
      <c r="G1748" s="45" t="s">
        <v>3892</v>
      </c>
      <c r="H1748" s="47">
        <f t="shared" si="81"/>
        <v>1747</v>
      </c>
      <c r="I1748" s="324" t="s">
        <v>40</v>
      </c>
      <c r="J1748" s="255" t="str">
        <f>IF(ISBLANK(INDEX('Policy Characteristics'!D:D,MATCH($C1748,'Policy Characteristics'!$C:$C,0))),"",INDEX('Policy Characteristics'!D:D,MATCH($C1748,'Policy Characteristics'!$C:$C,0)))</f>
        <v>Equipment Early Retirement</v>
      </c>
      <c r="K1748" s="254" t="str">
        <f>IF(ISBLANK(INDEX('Policy Characteristics'!E:E,MATCH($C1748,'Policy Characteristics'!$C:$C,0))),"",INDEX('Policy Characteristics'!E:E,MATCH($C1748,'Policy Characteristics'!$C:$C,0)))</f>
        <v>indst eqpt early retirement</v>
      </c>
      <c r="L1748" s="261">
        <f>IF(ISBLANK(INDEX('Policy Characteristics'!F:F,MATCH($C1748,'Policy Characteristics'!$C:$C,0))),"",INDEX('Policy Characteristics'!F:F,MATCH($C1748,'Policy Characteristics'!$C:$C,0)))</f>
        <v>0</v>
      </c>
      <c r="M1748" s="261">
        <f>IF(ISBLANK(INDEX('Policy Characteristics'!G:G,MATCH($C1748,'Policy Characteristics'!$C:$C,0))),"",INDEX('Policy Characteristics'!G:G,MATCH($C1748,'Policy Characteristics'!$C:$C,0)))</f>
        <v>1</v>
      </c>
      <c r="N1748" s="261">
        <f>IF(ISBLANK(INDEX('Policy Characteristics'!H:H,MATCH($C1748,'Policy Characteristics'!$C:$C,0))),"",INDEX('Policy Characteristics'!H:H,MATCH($C1748,'Policy Characteristics'!$C:$C,0)))</f>
        <v>0.01</v>
      </c>
      <c r="O1748" s="254" t="str">
        <f>IF(ISBLANK(INDEX('Policy Characteristics'!I:I,MATCH($C1748,'Policy Characteristics'!$C:$C,0))),"",INDEX('Policy Characteristics'!I:I,MATCH($C1748,'Policy Characteristics'!$C:$C,0)))</f>
        <v>% of start year equipment</v>
      </c>
      <c r="P1748" s="254" t="str">
        <f>IF(ISBLANK(INDEX('Policy Characteristics'!J:J,MATCH($C1748,'Policy Characteristics'!$C:$C,0))),"",INDEX('Policy Characteristics'!J:J,MATCH($C1748,'Policy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48" s="254" t="str">
        <f>IF(ISBLANK(INDEX('Policy Characteristics'!K:K,MATCH($C1748,'Policy Characteristics'!$C:$C,0))),"",INDEX('Policy Characteristics'!K:K,MATCH($C1748,'Policy Characteristics'!$C:$C,0)))</f>
        <v>industry-ag-main.html#eff-stds</v>
      </c>
      <c r="R1748" s="254" t="str">
        <f>IF(ISBLANK(INDEX('Policy Characteristics'!L:L,MATCH($C1748,'Policy Characteristics'!$C:$C,0))),"",INDEX('Policy Characteristics'!L:L,MATCH($C1748,'Policy Characteristics'!$C:$C,0)))</f>
        <v>industry-energy-efficiency-standards.html</v>
      </c>
    </row>
    <row r="1749" spans="1:18" s="2" customFormat="1" x14ac:dyDescent="0.25">
      <c r="A1749" s="254" t="str">
        <f>IF(ISBLANK(INDEX('Policy Characteristics'!A:A,MATCH($C1749,'Policy Characteristics'!$C:$C,0))),"",INDEX('Policy Characteristics'!A:A,MATCH($C1749,'Policy Characteristics'!$C:$C,0)))</f>
        <v>Industry</v>
      </c>
      <c r="B1749" s="262" t="str">
        <f>IF(ISBLANK(INDEX('Policy Characteristics'!B:B,MATCH($C1749,'Policy Characteristics'!$C:$C,0))),"",INDEX('Policy Characteristics'!B:B,MATCH($C1749,'Policy Characteristics'!$C:$C,0)))</f>
        <v>Early Retirement of Equipment</v>
      </c>
      <c r="C1749" s="254" t="str">
        <f t="shared" si="80"/>
        <v>Minimum Share of Start Year Industrial Equipment Retired</v>
      </c>
      <c r="D1749" s="6" t="s">
        <v>3020</v>
      </c>
      <c r="E1749" s="1" t="s">
        <v>3459</v>
      </c>
      <c r="F1749" t="s">
        <v>2984</v>
      </c>
      <c r="G1749" s="45" t="s">
        <v>3465</v>
      </c>
      <c r="H1749" s="47">
        <f t="shared" si="81"/>
        <v>1748</v>
      </c>
      <c r="I1749" s="324" t="s">
        <v>40</v>
      </c>
      <c r="J1749" s="255" t="str">
        <f>IF(ISBLANK(INDEX('Policy Characteristics'!D:D,MATCH($C1749,'Policy Characteristics'!$C:$C,0))),"",INDEX('Policy Characteristics'!D:D,MATCH($C1749,'Policy Characteristics'!$C:$C,0)))</f>
        <v>Equipment Early Retirement</v>
      </c>
      <c r="K1749" s="254" t="str">
        <f>IF(ISBLANK(INDEX('Policy Characteristics'!E:E,MATCH($C1749,'Policy Characteristics'!$C:$C,0))),"",INDEX('Policy Characteristics'!E:E,MATCH($C1749,'Policy Characteristics'!$C:$C,0)))</f>
        <v>indst eqpt early retirement</v>
      </c>
      <c r="L1749" s="261">
        <f>IF(ISBLANK(INDEX('Policy Characteristics'!F:F,MATCH($C1749,'Policy Characteristics'!$C:$C,0))),"",INDEX('Policy Characteristics'!F:F,MATCH($C1749,'Policy Characteristics'!$C:$C,0)))</f>
        <v>0</v>
      </c>
      <c r="M1749" s="261">
        <f>IF(ISBLANK(INDEX('Policy Characteristics'!G:G,MATCH($C1749,'Policy Characteristics'!$C:$C,0))),"",INDEX('Policy Characteristics'!G:G,MATCH($C1749,'Policy Characteristics'!$C:$C,0)))</f>
        <v>1</v>
      </c>
      <c r="N1749" s="261">
        <f>IF(ISBLANK(INDEX('Policy Characteristics'!H:H,MATCH($C1749,'Policy Characteristics'!$C:$C,0))),"",INDEX('Policy Characteristics'!H:H,MATCH($C1749,'Policy Characteristics'!$C:$C,0)))</f>
        <v>0.01</v>
      </c>
      <c r="O1749" s="254" t="str">
        <f>IF(ISBLANK(INDEX('Policy Characteristics'!I:I,MATCH($C1749,'Policy Characteristics'!$C:$C,0))),"",INDEX('Policy Characteristics'!I:I,MATCH($C1749,'Policy Characteristics'!$C:$C,0)))</f>
        <v>% of start year equipment</v>
      </c>
      <c r="P1749" s="254" t="str">
        <f>IF(ISBLANK(INDEX('Policy Characteristics'!J:J,MATCH($C1749,'Policy Characteristics'!$C:$C,0))),"",INDEX('Policy Characteristics'!J:J,MATCH($C1749,'Policy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49" s="254" t="str">
        <f>IF(ISBLANK(INDEX('Policy Characteristics'!K:K,MATCH($C1749,'Policy Characteristics'!$C:$C,0))),"",INDEX('Policy Characteristics'!K:K,MATCH($C1749,'Policy Characteristics'!$C:$C,0)))</f>
        <v>industry-ag-main.html#eff-stds</v>
      </c>
      <c r="R1749" s="254" t="str">
        <f>IF(ISBLANK(INDEX('Policy Characteristics'!L:L,MATCH($C1749,'Policy Characteristics'!$C:$C,0))),"",INDEX('Policy Characteristics'!L:L,MATCH($C1749,'Policy Characteristics'!$C:$C,0)))</f>
        <v>industry-energy-efficiency-standards.html</v>
      </c>
    </row>
    <row r="1750" spans="1:18" s="2" customFormat="1" x14ac:dyDescent="0.25">
      <c r="A1750" s="254" t="str">
        <f>IF(ISBLANK(INDEX('Policy Characteristics'!A:A,MATCH($C1750,'Policy Characteristics'!$C:$C,0))),"",INDEX('Policy Characteristics'!A:A,MATCH($C1750,'Policy Characteristics'!$C:$C,0)))</f>
        <v>Industry</v>
      </c>
      <c r="B1750" s="262" t="str">
        <f>IF(ISBLANK(INDEX('Policy Characteristics'!B:B,MATCH($C1750,'Policy Characteristics'!$C:$C,0))),"",INDEX('Policy Characteristics'!B:B,MATCH($C1750,'Policy Characteristics'!$C:$C,0)))</f>
        <v>Early Retirement of Equipment</v>
      </c>
      <c r="C1750" s="254" t="str">
        <f t="shared" si="80"/>
        <v>Minimum Share of Start Year Industrial Equipment Retired</v>
      </c>
      <c r="D1750" s="6" t="s">
        <v>3020</v>
      </c>
      <c r="E1750" s="1" t="s">
        <v>3460</v>
      </c>
      <c r="F1750" t="s">
        <v>2984</v>
      </c>
      <c r="G1750" s="45" t="s">
        <v>3466</v>
      </c>
      <c r="H1750" s="47">
        <f t="shared" si="81"/>
        <v>1749</v>
      </c>
      <c r="I1750" s="324" t="s">
        <v>40</v>
      </c>
      <c r="J1750" s="255" t="str">
        <f>IF(ISBLANK(INDEX('Policy Characteristics'!D:D,MATCH($C1750,'Policy Characteristics'!$C:$C,0))),"",INDEX('Policy Characteristics'!D:D,MATCH($C1750,'Policy Characteristics'!$C:$C,0)))</f>
        <v>Equipment Early Retirement</v>
      </c>
      <c r="K1750" s="254" t="str">
        <f>IF(ISBLANK(INDEX('Policy Characteristics'!E:E,MATCH($C1750,'Policy Characteristics'!$C:$C,0))),"",INDEX('Policy Characteristics'!E:E,MATCH($C1750,'Policy Characteristics'!$C:$C,0)))</f>
        <v>indst eqpt early retirement</v>
      </c>
      <c r="L1750" s="261">
        <f>IF(ISBLANK(INDEX('Policy Characteristics'!F:F,MATCH($C1750,'Policy Characteristics'!$C:$C,0))),"",INDEX('Policy Characteristics'!F:F,MATCH($C1750,'Policy Characteristics'!$C:$C,0)))</f>
        <v>0</v>
      </c>
      <c r="M1750" s="261">
        <f>IF(ISBLANK(INDEX('Policy Characteristics'!G:G,MATCH($C1750,'Policy Characteristics'!$C:$C,0))),"",INDEX('Policy Characteristics'!G:G,MATCH($C1750,'Policy Characteristics'!$C:$C,0)))</f>
        <v>1</v>
      </c>
      <c r="N1750" s="261">
        <f>IF(ISBLANK(INDEX('Policy Characteristics'!H:H,MATCH($C1750,'Policy Characteristics'!$C:$C,0))),"",INDEX('Policy Characteristics'!H:H,MATCH($C1750,'Policy Characteristics'!$C:$C,0)))</f>
        <v>0.01</v>
      </c>
      <c r="O1750" s="254" t="str">
        <f>IF(ISBLANK(INDEX('Policy Characteristics'!I:I,MATCH($C1750,'Policy Characteristics'!$C:$C,0))),"",INDEX('Policy Characteristics'!I:I,MATCH($C1750,'Policy Characteristics'!$C:$C,0)))</f>
        <v>% of start year equipment</v>
      </c>
      <c r="P1750" s="254" t="str">
        <f>IF(ISBLANK(INDEX('Policy Characteristics'!J:J,MATCH($C1750,'Policy Characteristics'!$C:$C,0))),"",INDEX('Policy Characteristics'!J:J,MATCH($C1750,'Policy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50" s="254" t="str">
        <f>IF(ISBLANK(INDEX('Policy Characteristics'!K:K,MATCH($C1750,'Policy Characteristics'!$C:$C,0))),"",INDEX('Policy Characteristics'!K:K,MATCH($C1750,'Policy Characteristics'!$C:$C,0)))</f>
        <v>industry-ag-main.html#eff-stds</v>
      </c>
      <c r="R1750" s="254" t="str">
        <f>IF(ISBLANK(INDEX('Policy Characteristics'!L:L,MATCH($C1750,'Policy Characteristics'!$C:$C,0))),"",INDEX('Policy Characteristics'!L:L,MATCH($C1750,'Policy Characteristics'!$C:$C,0)))</f>
        <v>industry-energy-efficiency-standards.html</v>
      </c>
    </row>
    <row r="1751" spans="1:18" s="2" customFormat="1" x14ac:dyDescent="0.25">
      <c r="A1751" s="254" t="str">
        <f>IF(ISBLANK(INDEX('Policy Characteristics'!A:A,MATCH($C1751,'Policy Characteristics'!$C:$C,0))),"",INDEX('Policy Characteristics'!A:A,MATCH($C1751,'Policy Characteristics'!$C:$C,0)))</f>
        <v>Industry</v>
      </c>
      <c r="B1751" s="262" t="str">
        <f>IF(ISBLANK(INDEX('Policy Characteristics'!B:B,MATCH($C1751,'Policy Characteristics'!$C:$C,0))),"",INDEX('Policy Characteristics'!B:B,MATCH($C1751,'Policy Characteristics'!$C:$C,0)))</f>
        <v>Early Retirement of Equipment</v>
      </c>
      <c r="C1751" s="254" t="str">
        <f t="shared" si="80"/>
        <v>Minimum Share of Start Year Industrial Equipment Retired</v>
      </c>
      <c r="D1751" s="6" t="s">
        <v>3020</v>
      </c>
      <c r="E1751" s="1" t="s">
        <v>3461</v>
      </c>
      <c r="F1751" t="s">
        <v>2984</v>
      </c>
      <c r="G1751" s="45" t="s">
        <v>3467</v>
      </c>
      <c r="H1751" s="47">
        <f t="shared" si="81"/>
        <v>1750</v>
      </c>
      <c r="I1751" s="324" t="s">
        <v>40</v>
      </c>
      <c r="J1751" s="255" t="str">
        <f>IF(ISBLANK(INDEX('Policy Characteristics'!D:D,MATCH($C1751,'Policy Characteristics'!$C:$C,0))),"",INDEX('Policy Characteristics'!D:D,MATCH($C1751,'Policy Characteristics'!$C:$C,0)))</f>
        <v>Equipment Early Retirement</v>
      </c>
      <c r="K1751" s="254" t="str">
        <f>IF(ISBLANK(INDEX('Policy Characteristics'!E:E,MATCH($C1751,'Policy Characteristics'!$C:$C,0))),"",INDEX('Policy Characteristics'!E:E,MATCH($C1751,'Policy Characteristics'!$C:$C,0)))</f>
        <v>indst eqpt early retirement</v>
      </c>
      <c r="L1751" s="261">
        <f>IF(ISBLANK(INDEX('Policy Characteristics'!F:F,MATCH($C1751,'Policy Characteristics'!$C:$C,0))),"",INDEX('Policy Characteristics'!F:F,MATCH($C1751,'Policy Characteristics'!$C:$C,0)))</f>
        <v>0</v>
      </c>
      <c r="M1751" s="261">
        <f>IF(ISBLANK(INDEX('Policy Characteristics'!G:G,MATCH($C1751,'Policy Characteristics'!$C:$C,0))),"",INDEX('Policy Characteristics'!G:G,MATCH($C1751,'Policy Characteristics'!$C:$C,0)))</f>
        <v>1</v>
      </c>
      <c r="N1751" s="261">
        <f>IF(ISBLANK(INDEX('Policy Characteristics'!H:H,MATCH($C1751,'Policy Characteristics'!$C:$C,0))),"",INDEX('Policy Characteristics'!H:H,MATCH($C1751,'Policy Characteristics'!$C:$C,0)))</f>
        <v>0.01</v>
      </c>
      <c r="O1751" s="254" t="str">
        <f>IF(ISBLANK(INDEX('Policy Characteristics'!I:I,MATCH($C1751,'Policy Characteristics'!$C:$C,0))),"",INDEX('Policy Characteristics'!I:I,MATCH($C1751,'Policy Characteristics'!$C:$C,0)))</f>
        <v>% of start year equipment</v>
      </c>
      <c r="P1751" s="254" t="str">
        <f>IF(ISBLANK(INDEX('Policy Characteristics'!J:J,MATCH($C1751,'Policy Characteristics'!$C:$C,0))),"",INDEX('Policy Characteristics'!J:J,MATCH($C1751,'Policy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51" s="254" t="str">
        <f>IF(ISBLANK(INDEX('Policy Characteristics'!K:K,MATCH($C1751,'Policy Characteristics'!$C:$C,0))),"",INDEX('Policy Characteristics'!K:K,MATCH($C1751,'Policy Characteristics'!$C:$C,0)))</f>
        <v>industry-ag-main.html#eff-stds</v>
      </c>
      <c r="R1751" s="254" t="str">
        <f>IF(ISBLANK(INDEX('Policy Characteristics'!L:L,MATCH($C1751,'Policy Characteristics'!$C:$C,0))),"",INDEX('Policy Characteristics'!L:L,MATCH($C1751,'Policy Characteristics'!$C:$C,0)))</f>
        <v>industry-energy-efficiency-standards.html</v>
      </c>
    </row>
    <row r="1752" spans="1:18" s="2" customFormat="1" x14ac:dyDescent="0.25">
      <c r="A1752" s="254" t="str">
        <f>IF(ISBLANK(INDEX('Policy Characteristics'!A:A,MATCH($C1752,'Policy Characteristics'!$C:$C,0))),"",INDEX('Policy Characteristics'!A:A,MATCH($C1752,'Policy Characteristics'!$C:$C,0)))</f>
        <v>Industry</v>
      </c>
      <c r="B1752" s="262" t="str">
        <f>IF(ISBLANK(INDEX('Policy Characteristics'!B:B,MATCH($C1752,'Policy Characteristics'!$C:$C,0))),"",INDEX('Policy Characteristics'!B:B,MATCH($C1752,'Policy Characteristics'!$C:$C,0)))</f>
        <v>Early Retirement of Equipment</v>
      </c>
      <c r="C1752" s="254" t="str">
        <f t="shared" si="80"/>
        <v>Minimum Share of Start Year Industrial Equipment Retired</v>
      </c>
      <c r="D1752" s="6" t="s">
        <v>3020</v>
      </c>
      <c r="E1752" s="1" t="s">
        <v>3462</v>
      </c>
      <c r="F1752" t="s">
        <v>2984</v>
      </c>
      <c r="G1752" s="45" t="s">
        <v>3468</v>
      </c>
      <c r="H1752" s="47">
        <f t="shared" si="81"/>
        <v>1751</v>
      </c>
      <c r="I1752" s="324" t="s">
        <v>40</v>
      </c>
      <c r="J1752" s="255" t="str">
        <f>IF(ISBLANK(INDEX('Policy Characteristics'!D:D,MATCH($C1752,'Policy Characteristics'!$C:$C,0))),"",INDEX('Policy Characteristics'!D:D,MATCH($C1752,'Policy Characteristics'!$C:$C,0)))</f>
        <v>Equipment Early Retirement</v>
      </c>
      <c r="K1752" s="254" t="str">
        <f>IF(ISBLANK(INDEX('Policy Characteristics'!E:E,MATCH($C1752,'Policy Characteristics'!$C:$C,0))),"",INDEX('Policy Characteristics'!E:E,MATCH($C1752,'Policy Characteristics'!$C:$C,0)))</f>
        <v>indst eqpt early retirement</v>
      </c>
      <c r="L1752" s="261">
        <f>IF(ISBLANK(INDEX('Policy Characteristics'!F:F,MATCH($C1752,'Policy Characteristics'!$C:$C,0))),"",INDEX('Policy Characteristics'!F:F,MATCH($C1752,'Policy Characteristics'!$C:$C,0)))</f>
        <v>0</v>
      </c>
      <c r="M1752" s="261">
        <f>IF(ISBLANK(INDEX('Policy Characteristics'!G:G,MATCH($C1752,'Policy Characteristics'!$C:$C,0))),"",INDEX('Policy Characteristics'!G:G,MATCH($C1752,'Policy Characteristics'!$C:$C,0)))</f>
        <v>1</v>
      </c>
      <c r="N1752" s="261">
        <f>IF(ISBLANK(INDEX('Policy Characteristics'!H:H,MATCH($C1752,'Policy Characteristics'!$C:$C,0))),"",INDEX('Policy Characteristics'!H:H,MATCH($C1752,'Policy Characteristics'!$C:$C,0)))</f>
        <v>0.01</v>
      </c>
      <c r="O1752" s="254" t="str">
        <f>IF(ISBLANK(INDEX('Policy Characteristics'!I:I,MATCH($C1752,'Policy Characteristics'!$C:$C,0))),"",INDEX('Policy Characteristics'!I:I,MATCH($C1752,'Policy Characteristics'!$C:$C,0)))</f>
        <v>% of start year equipment</v>
      </c>
      <c r="P1752" s="254" t="str">
        <f>IF(ISBLANK(INDEX('Policy Characteristics'!J:J,MATCH($C1752,'Policy Characteristics'!$C:$C,0))),"",INDEX('Policy Characteristics'!J:J,MATCH($C1752,'Policy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52" s="254" t="str">
        <f>IF(ISBLANK(INDEX('Policy Characteristics'!K:K,MATCH($C1752,'Policy Characteristics'!$C:$C,0))),"",INDEX('Policy Characteristics'!K:K,MATCH($C1752,'Policy Characteristics'!$C:$C,0)))</f>
        <v>industry-ag-main.html#eff-stds</v>
      </c>
      <c r="R1752" s="254" t="str">
        <f>IF(ISBLANK(INDEX('Policy Characteristics'!L:L,MATCH($C1752,'Policy Characteristics'!$C:$C,0))),"",INDEX('Policy Characteristics'!L:L,MATCH($C1752,'Policy Characteristics'!$C:$C,0)))</f>
        <v>industry-energy-efficiency-standards.html</v>
      </c>
    </row>
    <row r="1753" spans="1:18" s="2" customFormat="1" x14ac:dyDescent="0.25">
      <c r="A1753" s="254" t="str">
        <f>IF(ISBLANK(INDEX('Policy Characteristics'!A:A,MATCH($C1753,'Policy Characteristics'!$C:$C,0))),"",INDEX('Policy Characteristics'!A:A,MATCH($C1753,'Policy Characteristics'!$C:$C,0)))</f>
        <v>Industry</v>
      </c>
      <c r="B1753" s="262" t="str">
        <f>IF(ISBLANK(INDEX('Policy Characteristics'!B:B,MATCH($C1753,'Policy Characteristics'!$C:$C,0))),"",INDEX('Policy Characteristics'!B:B,MATCH($C1753,'Policy Characteristics'!$C:$C,0)))</f>
        <v>Early Retirement of Equipment</v>
      </c>
      <c r="C1753" s="254" t="str">
        <f t="shared" si="80"/>
        <v>Minimum Share of Start Year Industrial Equipment Retired</v>
      </c>
      <c r="D1753" s="6" t="s">
        <v>3020</v>
      </c>
      <c r="E1753" s="1" t="s">
        <v>3463</v>
      </c>
      <c r="F1753" t="s">
        <v>2984</v>
      </c>
      <c r="G1753" s="45" t="s">
        <v>3469</v>
      </c>
      <c r="H1753" s="47">
        <f t="shared" si="81"/>
        <v>1752</v>
      </c>
      <c r="I1753" s="324" t="s">
        <v>40</v>
      </c>
      <c r="J1753" s="255" t="str">
        <f>IF(ISBLANK(INDEX('Policy Characteristics'!D:D,MATCH($C1753,'Policy Characteristics'!$C:$C,0))),"",INDEX('Policy Characteristics'!D:D,MATCH($C1753,'Policy Characteristics'!$C:$C,0)))</f>
        <v>Equipment Early Retirement</v>
      </c>
      <c r="K1753" s="254" t="str">
        <f>IF(ISBLANK(INDEX('Policy Characteristics'!E:E,MATCH($C1753,'Policy Characteristics'!$C:$C,0))),"",INDEX('Policy Characteristics'!E:E,MATCH($C1753,'Policy Characteristics'!$C:$C,0)))</f>
        <v>indst eqpt early retirement</v>
      </c>
      <c r="L1753" s="261">
        <f>IF(ISBLANK(INDEX('Policy Characteristics'!F:F,MATCH($C1753,'Policy Characteristics'!$C:$C,0))),"",INDEX('Policy Characteristics'!F:F,MATCH($C1753,'Policy Characteristics'!$C:$C,0)))</f>
        <v>0</v>
      </c>
      <c r="M1753" s="261">
        <f>IF(ISBLANK(INDEX('Policy Characteristics'!G:G,MATCH($C1753,'Policy Characteristics'!$C:$C,0))),"",INDEX('Policy Characteristics'!G:G,MATCH($C1753,'Policy Characteristics'!$C:$C,0)))</f>
        <v>1</v>
      </c>
      <c r="N1753" s="261">
        <f>IF(ISBLANK(INDEX('Policy Characteristics'!H:H,MATCH($C1753,'Policy Characteristics'!$C:$C,0))),"",INDEX('Policy Characteristics'!H:H,MATCH($C1753,'Policy Characteristics'!$C:$C,0)))</f>
        <v>0.01</v>
      </c>
      <c r="O1753" s="254" t="str">
        <f>IF(ISBLANK(INDEX('Policy Characteristics'!I:I,MATCH($C1753,'Policy Characteristics'!$C:$C,0))),"",INDEX('Policy Characteristics'!I:I,MATCH($C1753,'Policy Characteristics'!$C:$C,0)))</f>
        <v>% of start year equipment</v>
      </c>
      <c r="P1753" s="254" t="str">
        <f>IF(ISBLANK(INDEX('Policy Characteristics'!J:J,MATCH($C1753,'Policy Characteristics'!$C:$C,0))),"",INDEX('Policy Characteristics'!J:J,MATCH($C1753,'Policy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53" s="254" t="str">
        <f>IF(ISBLANK(INDEX('Policy Characteristics'!K:K,MATCH($C1753,'Policy Characteristics'!$C:$C,0))),"",INDEX('Policy Characteristics'!K:K,MATCH($C1753,'Policy Characteristics'!$C:$C,0)))</f>
        <v>industry-ag-main.html#eff-stds</v>
      </c>
      <c r="R1753" s="254" t="str">
        <f>IF(ISBLANK(INDEX('Policy Characteristics'!L:L,MATCH($C1753,'Policy Characteristics'!$C:$C,0))),"",INDEX('Policy Characteristics'!L:L,MATCH($C1753,'Policy Characteristics'!$C:$C,0)))</f>
        <v>industry-energy-efficiency-standards.html</v>
      </c>
    </row>
    <row r="1754" spans="1:18" s="2" customFormat="1" x14ac:dyDescent="0.25">
      <c r="A1754" s="254" t="str">
        <f>IF(ISBLANK(INDEX('Policy Characteristics'!A:A,MATCH($C1754,'Policy Characteristics'!$C:$C,0))),"",INDEX('Policy Characteristics'!A:A,MATCH($C1754,'Policy Characteristics'!$C:$C,0)))</f>
        <v>Industry</v>
      </c>
      <c r="B1754" s="262" t="str">
        <f>IF(ISBLANK(INDEX('Policy Characteristics'!B:B,MATCH($C1754,'Policy Characteristics'!$C:$C,0))),"",INDEX('Policy Characteristics'!B:B,MATCH($C1754,'Policy Characteristics'!$C:$C,0)))</f>
        <v>Early Retirement of Equipment</v>
      </c>
      <c r="C1754" s="254" t="str">
        <f t="shared" si="80"/>
        <v>Minimum Share of Start Year Industrial Equipment Retired</v>
      </c>
      <c r="D1754" s="6" t="s">
        <v>3020</v>
      </c>
      <c r="E1754" s="1" t="s">
        <v>3464</v>
      </c>
      <c r="F1754" t="s">
        <v>2984</v>
      </c>
      <c r="G1754" s="45" t="s">
        <v>3470</v>
      </c>
      <c r="H1754" s="47">
        <f t="shared" si="81"/>
        <v>1753</v>
      </c>
      <c r="I1754" s="324" t="s">
        <v>40</v>
      </c>
      <c r="J1754" s="255" t="str">
        <f>IF(ISBLANK(INDEX('Policy Characteristics'!D:D,MATCH($C1754,'Policy Characteristics'!$C:$C,0))),"",INDEX('Policy Characteristics'!D:D,MATCH($C1754,'Policy Characteristics'!$C:$C,0)))</f>
        <v>Equipment Early Retirement</v>
      </c>
      <c r="K1754" s="254" t="str">
        <f>IF(ISBLANK(INDEX('Policy Characteristics'!E:E,MATCH($C1754,'Policy Characteristics'!$C:$C,0))),"",INDEX('Policy Characteristics'!E:E,MATCH($C1754,'Policy Characteristics'!$C:$C,0)))</f>
        <v>indst eqpt early retirement</v>
      </c>
      <c r="L1754" s="261">
        <f>IF(ISBLANK(INDEX('Policy Characteristics'!F:F,MATCH($C1754,'Policy Characteristics'!$C:$C,0))),"",INDEX('Policy Characteristics'!F:F,MATCH($C1754,'Policy Characteristics'!$C:$C,0)))</f>
        <v>0</v>
      </c>
      <c r="M1754" s="261">
        <f>IF(ISBLANK(INDEX('Policy Characteristics'!G:G,MATCH($C1754,'Policy Characteristics'!$C:$C,0))),"",INDEX('Policy Characteristics'!G:G,MATCH($C1754,'Policy Characteristics'!$C:$C,0)))</f>
        <v>1</v>
      </c>
      <c r="N1754" s="261">
        <f>IF(ISBLANK(INDEX('Policy Characteristics'!H:H,MATCH($C1754,'Policy Characteristics'!$C:$C,0))),"",INDEX('Policy Characteristics'!H:H,MATCH($C1754,'Policy Characteristics'!$C:$C,0)))</f>
        <v>0.01</v>
      </c>
      <c r="O1754" s="254" t="str">
        <f>IF(ISBLANK(INDEX('Policy Characteristics'!I:I,MATCH($C1754,'Policy Characteristics'!$C:$C,0))),"",INDEX('Policy Characteristics'!I:I,MATCH($C1754,'Policy Characteristics'!$C:$C,0)))</f>
        <v>% of start year equipment</v>
      </c>
      <c r="P1754" s="254" t="str">
        <f>IF(ISBLANK(INDEX('Policy Characteristics'!J:J,MATCH($C1754,'Policy Characteristics'!$C:$C,0))),"",INDEX('Policy Characteristics'!J:J,MATCH($C1754,'Policy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54" s="254" t="str">
        <f>IF(ISBLANK(INDEX('Policy Characteristics'!K:K,MATCH($C1754,'Policy Characteristics'!$C:$C,0))),"",INDEX('Policy Characteristics'!K:K,MATCH($C1754,'Policy Characteristics'!$C:$C,0)))</f>
        <v>industry-ag-main.html#eff-stds</v>
      </c>
      <c r="R1754" s="254" t="str">
        <f>IF(ISBLANK(INDEX('Policy Characteristics'!L:L,MATCH($C1754,'Policy Characteristics'!$C:$C,0))),"",INDEX('Policy Characteristics'!L:L,MATCH($C1754,'Policy Characteristics'!$C:$C,0)))</f>
        <v>industry-energy-efficiency-standards.html</v>
      </c>
    </row>
    <row r="1755" spans="1:18" s="2" customFormat="1" x14ac:dyDescent="0.25">
      <c r="A1755" s="254" t="str">
        <f>IF(ISBLANK(INDEX('Policy Characteristics'!A:A,MATCH($C1755,'Policy Characteristics'!$C:$C,0))),"",INDEX('Policy Characteristics'!A:A,MATCH($C1755,'Policy Characteristics'!$C:$C,0)))</f>
        <v>Industry</v>
      </c>
      <c r="B1755" s="262" t="str">
        <f>IF(ISBLANK(INDEX('Policy Characteristics'!B:B,MATCH($C1755,'Policy Characteristics'!$C:$C,0))),"",INDEX('Policy Characteristics'!B:B,MATCH($C1755,'Policy Characteristics'!$C:$C,0)))</f>
        <v>Early Retirement of Equipment</v>
      </c>
      <c r="C1755" s="254" t="str">
        <f t="shared" si="80"/>
        <v>Minimum Share of Start Year Industrial Equipment Retired</v>
      </c>
      <c r="D1755" s="6" t="s">
        <v>3020</v>
      </c>
      <c r="E1755" s="1" t="s">
        <v>3570</v>
      </c>
      <c r="F1755" t="s">
        <v>2984</v>
      </c>
      <c r="G1755" s="45" t="s">
        <v>3471</v>
      </c>
      <c r="H1755" s="47">
        <f t="shared" si="81"/>
        <v>1754</v>
      </c>
      <c r="I1755" s="324" t="s">
        <v>40</v>
      </c>
      <c r="J1755" s="255" t="str">
        <f>IF(ISBLANK(INDEX('Policy Characteristics'!D:D,MATCH($C1755,'Policy Characteristics'!$C:$C,0))),"",INDEX('Policy Characteristics'!D:D,MATCH($C1755,'Policy Characteristics'!$C:$C,0)))</f>
        <v>Equipment Early Retirement</v>
      </c>
      <c r="K1755" s="254" t="str">
        <f>IF(ISBLANK(INDEX('Policy Characteristics'!E:E,MATCH($C1755,'Policy Characteristics'!$C:$C,0))),"",INDEX('Policy Characteristics'!E:E,MATCH($C1755,'Policy Characteristics'!$C:$C,0)))</f>
        <v>indst eqpt early retirement</v>
      </c>
      <c r="L1755" s="261">
        <f>IF(ISBLANK(INDEX('Policy Characteristics'!F:F,MATCH($C1755,'Policy Characteristics'!$C:$C,0))),"",INDEX('Policy Characteristics'!F:F,MATCH($C1755,'Policy Characteristics'!$C:$C,0)))</f>
        <v>0</v>
      </c>
      <c r="M1755" s="261">
        <f>IF(ISBLANK(INDEX('Policy Characteristics'!G:G,MATCH($C1755,'Policy Characteristics'!$C:$C,0))),"",INDEX('Policy Characteristics'!G:G,MATCH($C1755,'Policy Characteristics'!$C:$C,0)))</f>
        <v>1</v>
      </c>
      <c r="N1755" s="261">
        <f>IF(ISBLANK(INDEX('Policy Characteristics'!H:H,MATCH($C1755,'Policy Characteristics'!$C:$C,0))),"",INDEX('Policy Characteristics'!H:H,MATCH($C1755,'Policy Characteristics'!$C:$C,0)))</f>
        <v>0.01</v>
      </c>
      <c r="O1755" s="254" t="str">
        <f>IF(ISBLANK(INDEX('Policy Characteristics'!I:I,MATCH($C1755,'Policy Characteristics'!$C:$C,0))),"",INDEX('Policy Characteristics'!I:I,MATCH($C1755,'Policy Characteristics'!$C:$C,0)))</f>
        <v>% of start year equipment</v>
      </c>
      <c r="P1755" s="254" t="str">
        <f>IF(ISBLANK(INDEX('Policy Characteristics'!J:J,MATCH($C1755,'Policy Characteristics'!$C:$C,0))),"",INDEX('Policy Characteristics'!J:J,MATCH($C1755,'Policy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55" s="254" t="str">
        <f>IF(ISBLANK(INDEX('Policy Characteristics'!K:K,MATCH($C1755,'Policy Characteristics'!$C:$C,0))),"",INDEX('Policy Characteristics'!K:K,MATCH($C1755,'Policy Characteristics'!$C:$C,0)))</f>
        <v>industry-ag-main.html#eff-stds</v>
      </c>
      <c r="R1755" s="254" t="str">
        <f>IF(ISBLANK(INDEX('Policy Characteristics'!L:L,MATCH($C1755,'Policy Characteristics'!$C:$C,0))),"",INDEX('Policy Characteristics'!L:L,MATCH($C1755,'Policy Characteristics'!$C:$C,0)))</f>
        <v>industry-energy-efficiency-standards.html</v>
      </c>
    </row>
    <row r="1756" spans="1:18" s="2" customFormat="1" x14ac:dyDescent="0.25">
      <c r="A1756" s="254" t="str">
        <f>IF(ISBLANK(INDEX('Policy Characteristics'!A:A,MATCH($C1756,'Policy Characteristics'!$C:$C,0))),"",INDEX('Policy Characteristics'!A:A,MATCH($C1756,'Policy Characteristics'!$C:$C,0)))</f>
        <v>Industry</v>
      </c>
      <c r="B1756" s="262" t="str">
        <f>IF(ISBLANK(INDEX('Policy Characteristics'!B:B,MATCH($C1756,'Policy Characteristics'!$C:$C,0))),"",INDEX('Policy Characteristics'!B:B,MATCH($C1756,'Policy Characteristics'!$C:$C,0)))</f>
        <v>Early Retirement of Equipment</v>
      </c>
      <c r="C1756" s="254" t="str">
        <f t="shared" si="80"/>
        <v>Minimum Share of Start Year Industrial Equipment Retired</v>
      </c>
      <c r="D1756" s="6" t="s">
        <v>3020</v>
      </c>
      <c r="E1756" s="1" t="s">
        <v>3915</v>
      </c>
      <c r="F1756" t="s">
        <v>2984</v>
      </c>
      <c r="G1756" s="45" t="s">
        <v>3891</v>
      </c>
      <c r="H1756" s="47">
        <f t="shared" si="81"/>
        <v>1755</v>
      </c>
      <c r="I1756" s="324" t="s">
        <v>40</v>
      </c>
      <c r="J1756" s="255" t="str">
        <f>IF(ISBLANK(INDEX('Policy Characteristics'!D:D,MATCH($C1756,'Policy Characteristics'!$C:$C,0))),"",INDEX('Policy Characteristics'!D:D,MATCH($C1756,'Policy Characteristics'!$C:$C,0)))</f>
        <v>Equipment Early Retirement</v>
      </c>
      <c r="K1756" s="254" t="str">
        <f>IF(ISBLANK(INDEX('Policy Characteristics'!E:E,MATCH($C1756,'Policy Characteristics'!$C:$C,0))),"",INDEX('Policy Characteristics'!E:E,MATCH($C1756,'Policy Characteristics'!$C:$C,0)))</f>
        <v>indst eqpt early retirement</v>
      </c>
      <c r="L1756" s="261">
        <f>IF(ISBLANK(INDEX('Policy Characteristics'!F:F,MATCH($C1756,'Policy Characteristics'!$C:$C,0))),"",INDEX('Policy Characteristics'!F:F,MATCH($C1756,'Policy Characteristics'!$C:$C,0)))</f>
        <v>0</v>
      </c>
      <c r="M1756" s="261">
        <f>IF(ISBLANK(INDEX('Policy Characteristics'!G:G,MATCH($C1756,'Policy Characteristics'!$C:$C,0))),"",INDEX('Policy Characteristics'!G:G,MATCH($C1756,'Policy Characteristics'!$C:$C,0)))</f>
        <v>1</v>
      </c>
      <c r="N1756" s="261">
        <f>IF(ISBLANK(INDEX('Policy Characteristics'!H:H,MATCH($C1756,'Policy Characteristics'!$C:$C,0))),"",INDEX('Policy Characteristics'!H:H,MATCH($C1756,'Policy Characteristics'!$C:$C,0)))</f>
        <v>0.01</v>
      </c>
      <c r="O1756" s="254" t="str">
        <f>IF(ISBLANK(INDEX('Policy Characteristics'!I:I,MATCH($C1756,'Policy Characteristics'!$C:$C,0))),"",INDEX('Policy Characteristics'!I:I,MATCH($C1756,'Policy Characteristics'!$C:$C,0)))</f>
        <v>% of start year equipment</v>
      </c>
      <c r="P1756" s="254" t="str">
        <f>IF(ISBLANK(INDEX('Policy Characteristics'!J:J,MATCH($C1756,'Policy Characteristics'!$C:$C,0))),"",INDEX('Policy Characteristics'!J:J,MATCH($C1756,'Policy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56" s="254" t="str">
        <f>IF(ISBLANK(INDEX('Policy Characteristics'!K:K,MATCH($C1756,'Policy Characteristics'!$C:$C,0))),"",INDEX('Policy Characteristics'!K:K,MATCH($C1756,'Policy Characteristics'!$C:$C,0)))</f>
        <v>industry-ag-main.html#eff-stds</v>
      </c>
      <c r="R1756" s="254" t="str">
        <f>IF(ISBLANK(INDEX('Policy Characteristics'!L:L,MATCH($C1756,'Policy Characteristics'!$C:$C,0))),"",INDEX('Policy Characteristics'!L:L,MATCH($C1756,'Policy Characteristics'!$C:$C,0)))</f>
        <v>industry-energy-efficiency-standards.html</v>
      </c>
    </row>
    <row r="1757" spans="1:18" s="2" customFormat="1" x14ac:dyDescent="0.25">
      <c r="A1757" s="254" t="str">
        <f>IF(ISBLANK(INDEX('Policy Characteristics'!A:A,MATCH($C1757,'Policy Characteristics'!$C:$C,0))),"",INDEX('Policy Characteristics'!A:A,MATCH($C1757,'Policy Characteristics'!$C:$C,0)))</f>
        <v>Industry</v>
      </c>
      <c r="B1757" s="262" t="str">
        <f>IF(ISBLANK(INDEX('Policy Characteristics'!B:B,MATCH($C1757,'Policy Characteristics'!$C:$C,0))),"",INDEX('Policy Characteristics'!B:B,MATCH($C1757,'Policy Characteristics'!$C:$C,0)))</f>
        <v>Early Retirement of Equipment</v>
      </c>
      <c r="C1757" s="254" t="str">
        <f t="shared" si="80"/>
        <v>Minimum Share of Start Year Industrial Equipment Retired</v>
      </c>
      <c r="D1757" s="6" t="s">
        <v>3020</v>
      </c>
      <c r="E1757" s="1" t="s">
        <v>3916</v>
      </c>
      <c r="F1757" t="s">
        <v>2984</v>
      </c>
      <c r="G1757" s="45" t="s">
        <v>3890</v>
      </c>
      <c r="H1757" s="47">
        <f t="shared" si="81"/>
        <v>1756</v>
      </c>
      <c r="I1757" s="324" t="s">
        <v>40</v>
      </c>
      <c r="J1757" s="255" t="str">
        <f>IF(ISBLANK(INDEX('Policy Characteristics'!D:D,MATCH($C1757,'Policy Characteristics'!$C:$C,0))),"",INDEX('Policy Characteristics'!D:D,MATCH($C1757,'Policy Characteristics'!$C:$C,0)))</f>
        <v>Equipment Early Retirement</v>
      </c>
      <c r="K1757" s="254" t="str">
        <f>IF(ISBLANK(INDEX('Policy Characteristics'!E:E,MATCH($C1757,'Policy Characteristics'!$C:$C,0))),"",INDEX('Policy Characteristics'!E:E,MATCH($C1757,'Policy Characteristics'!$C:$C,0)))</f>
        <v>indst eqpt early retirement</v>
      </c>
      <c r="L1757" s="261">
        <f>IF(ISBLANK(INDEX('Policy Characteristics'!F:F,MATCH($C1757,'Policy Characteristics'!$C:$C,0))),"",INDEX('Policy Characteristics'!F:F,MATCH($C1757,'Policy Characteristics'!$C:$C,0)))</f>
        <v>0</v>
      </c>
      <c r="M1757" s="261">
        <f>IF(ISBLANK(INDEX('Policy Characteristics'!G:G,MATCH($C1757,'Policy Characteristics'!$C:$C,0))),"",INDEX('Policy Characteristics'!G:G,MATCH($C1757,'Policy Characteristics'!$C:$C,0)))</f>
        <v>1</v>
      </c>
      <c r="N1757" s="261">
        <f>IF(ISBLANK(INDEX('Policy Characteristics'!H:H,MATCH($C1757,'Policy Characteristics'!$C:$C,0))),"",INDEX('Policy Characteristics'!H:H,MATCH($C1757,'Policy Characteristics'!$C:$C,0)))</f>
        <v>0.01</v>
      </c>
      <c r="O1757" s="254" t="str">
        <f>IF(ISBLANK(INDEX('Policy Characteristics'!I:I,MATCH($C1757,'Policy Characteristics'!$C:$C,0))),"",INDEX('Policy Characteristics'!I:I,MATCH($C1757,'Policy Characteristics'!$C:$C,0)))</f>
        <v>% of start year equipment</v>
      </c>
      <c r="P1757" s="254" t="str">
        <f>IF(ISBLANK(INDEX('Policy Characteristics'!J:J,MATCH($C1757,'Policy Characteristics'!$C:$C,0))),"",INDEX('Policy Characteristics'!J:J,MATCH($C1757,'Policy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57" s="254" t="str">
        <f>IF(ISBLANK(INDEX('Policy Characteristics'!K:K,MATCH($C1757,'Policy Characteristics'!$C:$C,0))),"",INDEX('Policy Characteristics'!K:K,MATCH($C1757,'Policy Characteristics'!$C:$C,0)))</f>
        <v>industry-ag-main.html#eff-stds</v>
      </c>
      <c r="R1757" s="254" t="str">
        <f>IF(ISBLANK(INDEX('Policy Characteristics'!L:L,MATCH($C1757,'Policy Characteristics'!$C:$C,0))),"",INDEX('Policy Characteristics'!L:L,MATCH($C1757,'Policy Characteristics'!$C:$C,0)))</f>
        <v>industry-energy-efficiency-standards.html</v>
      </c>
    </row>
    <row r="1758" spans="1:18" s="2" customFormat="1" x14ac:dyDescent="0.25">
      <c r="A1758" s="254" t="str">
        <f>IF(ISBLANK(INDEX('Policy Characteristics'!A:A,MATCH($C1758,'Policy Characteristics'!$C:$C,0))),"",INDEX('Policy Characteristics'!A:A,MATCH($C1758,'Policy Characteristics'!$C:$C,0)))</f>
        <v>Industry</v>
      </c>
      <c r="B1758" s="262" t="str">
        <f>IF(ISBLANK(INDEX('Policy Characteristics'!B:B,MATCH($C1758,'Policy Characteristics'!$C:$C,0))),"",INDEX('Policy Characteristics'!B:B,MATCH($C1758,'Policy Characteristics'!$C:$C,0)))</f>
        <v>Early Retirement of Equipment</v>
      </c>
      <c r="C1758" s="254" t="str">
        <f t="shared" si="80"/>
        <v>Minimum Share of Start Year Industrial Equipment Retired</v>
      </c>
      <c r="D1758" s="6" t="s">
        <v>3020</v>
      </c>
      <c r="E1758" s="1" t="s">
        <v>3917</v>
      </c>
      <c r="F1758" t="s">
        <v>2984</v>
      </c>
      <c r="G1758" s="45" t="s">
        <v>3892</v>
      </c>
      <c r="H1758" s="47">
        <f t="shared" si="81"/>
        <v>1757</v>
      </c>
      <c r="I1758" s="324" t="s">
        <v>40</v>
      </c>
      <c r="J1758" s="255" t="str">
        <f>IF(ISBLANK(INDEX('Policy Characteristics'!D:D,MATCH($C1758,'Policy Characteristics'!$C:$C,0))),"",INDEX('Policy Characteristics'!D:D,MATCH($C1758,'Policy Characteristics'!$C:$C,0)))</f>
        <v>Equipment Early Retirement</v>
      </c>
      <c r="K1758" s="254" t="str">
        <f>IF(ISBLANK(INDEX('Policy Characteristics'!E:E,MATCH($C1758,'Policy Characteristics'!$C:$C,0))),"",INDEX('Policy Characteristics'!E:E,MATCH($C1758,'Policy Characteristics'!$C:$C,0)))</f>
        <v>indst eqpt early retirement</v>
      </c>
      <c r="L1758" s="261">
        <f>IF(ISBLANK(INDEX('Policy Characteristics'!F:F,MATCH($C1758,'Policy Characteristics'!$C:$C,0))),"",INDEX('Policy Characteristics'!F:F,MATCH($C1758,'Policy Characteristics'!$C:$C,0)))</f>
        <v>0</v>
      </c>
      <c r="M1758" s="261">
        <f>IF(ISBLANK(INDEX('Policy Characteristics'!G:G,MATCH($C1758,'Policy Characteristics'!$C:$C,0))),"",INDEX('Policy Characteristics'!G:G,MATCH($C1758,'Policy Characteristics'!$C:$C,0)))</f>
        <v>1</v>
      </c>
      <c r="N1758" s="261">
        <f>IF(ISBLANK(INDEX('Policy Characteristics'!H:H,MATCH($C1758,'Policy Characteristics'!$C:$C,0))),"",INDEX('Policy Characteristics'!H:H,MATCH($C1758,'Policy Characteristics'!$C:$C,0)))</f>
        <v>0.01</v>
      </c>
      <c r="O1758" s="254" t="str">
        <f>IF(ISBLANK(INDEX('Policy Characteristics'!I:I,MATCH($C1758,'Policy Characteristics'!$C:$C,0))),"",INDEX('Policy Characteristics'!I:I,MATCH($C1758,'Policy Characteristics'!$C:$C,0)))</f>
        <v>% of start year equipment</v>
      </c>
      <c r="P1758" s="254" t="str">
        <f>IF(ISBLANK(INDEX('Policy Characteristics'!J:J,MATCH($C1758,'Policy Characteristics'!$C:$C,0))),"",INDEX('Policy Characteristics'!J:J,MATCH($C1758,'Policy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58" s="254" t="str">
        <f>IF(ISBLANK(INDEX('Policy Characteristics'!K:K,MATCH($C1758,'Policy Characteristics'!$C:$C,0))),"",INDEX('Policy Characteristics'!K:K,MATCH($C1758,'Policy Characteristics'!$C:$C,0)))</f>
        <v>industry-ag-main.html#eff-stds</v>
      </c>
      <c r="R1758" s="254" t="str">
        <f>IF(ISBLANK(INDEX('Policy Characteristics'!L:L,MATCH($C1758,'Policy Characteristics'!$C:$C,0))),"",INDEX('Policy Characteristics'!L:L,MATCH($C1758,'Policy Characteristics'!$C:$C,0)))</f>
        <v>industry-energy-efficiency-standards.html</v>
      </c>
    </row>
    <row r="1759" spans="1:18" s="2" customFormat="1" x14ac:dyDescent="0.25">
      <c r="A1759" s="254" t="str">
        <f>IF(ISBLANK(INDEX('Policy Characteristics'!A:A,MATCH($C1759,'Policy Characteristics'!$C:$C,0))),"",INDEX('Policy Characteristics'!A:A,MATCH($C1759,'Policy Characteristics'!$C:$C,0)))</f>
        <v>Industry</v>
      </c>
      <c r="B1759" s="262" t="str">
        <f>IF(ISBLANK(INDEX('Policy Characteristics'!B:B,MATCH($C1759,'Policy Characteristics'!$C:$C,0))),"",INDEX('Policy Characteristics'!B:B,MATCH($C1759,'Policy Characteristics'!$C:$C,0)))</f>
        <v>Early Retirement of Equipment</v>
      </c>
      <c r="C1759" s="254" t="str">
        <f t="shared" si="80"/>
        <v>Minimum Share of Start Year Industrial Equipment Retired</v>
      </c>
      <c r="D1759" s="6" t="s">
        <v>3021</v>
      </c>
      <c r="E1759" s="1" t="s">
        <v>3459</v>
      </c>
      <c r="F1759" t="s">
        <v>2985</v>
      </c>
      <c r="G1759" s="45" t="s">
        <v>3465</v>
      </c>
      <c r="H1759" s="47">
        <f t="shared" si="81"/>
        <v>1758</v>
      </c>
      <c r="I1759" s="324" t="s">
        <v>40</v>
      </c>
      <c r="J1759" s="255" t="str">
        <f>IF(ISBLANK(INDEX('Policy Characteristics'!D:D,MATCH($C1759,'Policy Characteristics'!$C:$C,0))),"",INDEX('Policy Characteristics'!D:D,MATCH($C1759,'Policy Characteristics'!$C:$C,0)))</f>
        <v>Equipment Early Retirement</v>
      </c>
      <c r="K1759" s="254" t="str">
        <f>IF(ISBLANK(INDEX('Policy Characteristics'!E:E,MATCH($C1759,'Policy Characteristics'!$C:$C,0))),"",INDEX('Policy Characteristics'!E:E,MATCH($C1759,'Policy Characteristics'!$C:$C,0)))</f>
        <v>indst eqpt early retirement</v>
      </c>
      <c r="L1759" s="261">
        <f>IF(ISBLANK(INDEX('Policy Characteristics'!F:F,MATCH($C1759,'Policy Characteristics'!$C:$C,0))),"",INDEX('Policy Characteristics'!F:F,MATCH($C1759,'Policy Characteristics'!$C:$C,0)))</f>
        <v>0</v>
      </c>
      <c r="M1759" s="261">
        <f>IF(ISBLANK(INDEX('Policy Characteristics'!G:G,MATCH($C1759,'Policy Characteristics'!$C:$C,0))),"",INDEX('Policy Characteristics'!G:G,MATCH($C1759,'Policy Characteristics'!$C:$C,0)))</f>
        <v>1</v>
      </c>
      <c r="N1759" s="261">
        <f>IF(ISBLANK(INDEX('Policy Characteristics'!H:H,MATCH($C1759,'Policy Characteristics'!$C:$C,0))),"",INDEX('Policy Characteristics'!H:H,MATCH($C1759,'Policy Characteristics'!$C:$C,0)))</f>
        <v>0.01</v>
      </c>
      <c r="O1759" s="254" t="str">
        <f>IF(ISBLANK(INDEX('Policy Characteristics'!I:I,MATCH($C1759,'Policy Characteristics'!$C:$C,0))),"",INDEX('Policy Characteristics'!I:I,MATCH($C1759,'Policy Characteristics'!$C:$C,0)))</f>
        <v>% of start year equipment</v>
      </c>
      <c r="P1759" s="254" t="str">
        <f>IF(ISBLANK(INDEX('Policy Characteristics'!J:J,MATCH($C1759,'Policy Characteristics'!$C:$C,0))),"",INDEX('Policy Characteristics'!J:J,MATCH($C1759,'Policy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59" s="254" t="str">
        <f>IF(ISBLANK(INDEX('Policy Characteristics'!K:K,MATCH($C1759,'Policy Characteristics'!$C:$C,0))),"",INDEX('Policy Characteristics'!K:K,MATCH($C1759,'Policy Characteristics'!$C:$C,0)))</f>
        <v>industry-ag-main.html#eff-stds</v>
      </c>
      <c r="R1759" s="254" t="str">
        <f>IF(ISBLANK(INDEX('Policy Characteristics'!L:L,MATCH($C1759,'Policy Characteristics'!$C:$C,0))),"",INDEX('Policy Characteristics'!L:L,MATCH($C1759,'Policy Characteristics'!$C:$C,0)))</f>
        <v>industry-energy-efficiency-standards.html</v>
      </c>
    </row>
    <row r="1760" spans="1:18" s="2" customFormat="1" x14ac:dyDescent="0.25">
      <c r="A1760" s="254" t="str">
        <f>IF(ISBLANK(INDEX('Policy Characteristics'!A:A,MATCH($C1760,'Policy Characteristics'!$C:$C,0))),"",INDEX('Policy Characteristics'!A:A,MATCH($C1760,'Policy Characteristics'!$C:$C,0)))</f>
        <v>Industry</v>
      </c>
      <c r="B1760" s="262" t="str">
        <f>IF(ISBLANK(INDEX('Policy Characteristics'!B:B,MATCH($C1760,'Policy Characteristics'!$C:$C,0))),"",INDEX('Policy Characteristics'!B:B,MATCH($C1760,'Policy Characteristics'!$C:$C,0)))</f>
        <v>Early Retirement of Equipment</v>
      </c>
      <c r="C1760" s="254" t="str">
        <f t="shared" si="80"/>
        <v>Minimum Share of Start Year Industrial Equipment Retired</v>
      </c>
      <c r="D1760" s="6" t="s">
        <v>3021</v>
      </c>
      <c r="E1760" s="1" t="s">
        <v>3460</v>
      </c>
      <c r="F1760" t="s">
        <v>2985</v>
      </c>
      <c r="G1760" s="45" t="s">
        <v>3466</v>
      </c>
      <c r="H1760" s="47">
        <f t="shared" si="81"/>
        <v>1759</v>
      </c>
      <c r="I1760" s="324" t="s">
        <v>40</v>
      </c>
      <c r="J1760" s="255" t="str">
        <f>IF(ISBLANK(INDEX('Policy Characteristics'!D:D,MATCH($C1760,'Policy Characteristics'!$C:$C,0))),"",INDEX('Policy Characteristics'!D:D,MATCH($C1760,'Policy Characteristics'!$C:$C,0)))</f>
        <v>Equipment Early Retirement</v>
      </c>
      <c r="K1760" s="254" t="str">
        <f>IF(ISBLANK(INDEX('Policy Characteristics'!E:E,MATCH($C1760,'Policy Characteristics'!$C:$C,0))),"",INDEX('Policy Characteristics'!E:E,MATCH($C1760,'Policy Characteristics'!$C:$C,0)))</f>
        <v>indst eqpt early retirement</v>
      </c>
      <c r="L1760" s="261">
        <f>IF(ISBLANK(INDEX('Policy Characteristics'!F:F,MATCH($C1760,'Policy Characteristics'!$C:$C,0))),"",INDEX('Policy Characteristics'!F:F,MATCH($C1760,'Policy Characteristics'!$C:$C,0)))</f>
        <v>0</v>
      </c>
      <c r="M1760" s="261">
        <f>IF(ISBLANK(INDEX('Policy Characteristics'!G:G,MATCH($C1760,'Policy Characteristics'!$C:$C,0))),"",INDEX('Policy Characteristics'!G:G,MATCH($C1760,'Policy Characteristics'!$C:$C,0)))</f>
        <v>1</v>
      </c>
      <c r="N1760" s="261">
        <f>IF(ISBLANK(INDEX('Policy Characteristics'!H:H,MATCH($C1760,'Policy Characteristics'!$C:$C,0))),"",INDEX('Policy Characteristics'!H:H,MATCH($C1760,'Policy Characteristics'!$C:$C,0)))</f>
        <v>0.01</v>
      </c>
      <c r="O1760" s="254" t="str">
        <f>IF(ISBLANK(INDEX('Policy Characteristics'!I:I,MATCH($C1760,'Policy Characteristics'!$C:$C,0))),"",INDEX('Policy Characteristics'!I:I,MATCH($C1760,'Policy Characteristics'!$C:$C,0)))</f>
        <v>% of start year equipment</v>
      </c>
      <c r="P1760" s="254" t="str">
        <f>IF(ISBLANK(INDEX('Policy Characteristics'!J:J,MATCH($C1760,'Policy Characteristics'!$C:$C,0))),"",INDEX('Policy Characteristics'!J:J,MATCH($C1760,'Policy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60" s="254" t="str">
        <f>IF(ISBLANK(INDEX('Policy Characteristics'!K:K,MATCH($C1760,'Policy Characteristics'!$C:$C,0))),"",INDEX('Policy Characteristics'!K:K,MATCH($C1760,'Policy Characteristics'!$C:$C,0)))</f>
        <v>industry-ag-main.html#eff-stds</v>
      </c>
      <c r="R1760" s="254" t="str">
        <f>IF(ISBLANK(INDEX('Policy Characteristics'!L:L,MATCH($C1760,'Policy Characteristics'!$C:$C,0))),"",INDEX('Policy Characteristics'!L:L,MATCH($C1760,'Policy Characteristics'!$C:$C,0)))</f>
        <v>industry-energy-efficiency-standards.html</v>
      </c>
    </row>
    <row r="1761" spans="1:18" s="2" customFormat="1" x14ac:dyDescent="0.25">
      <c r="A1761" s="254" t="str">
        <f>IF(ISBLANK(INDEX('Policy Characteristics'!A:A,MATCH($C1761,'Policy Characteristics'!$C:$C,0))),"",INDEX('Policy Characteristics'!A:A,MATCH($C1761,'Policy Characteristics'!$C:$C,0)))</f>
        <v>Industry</v>
      </c>
      <c r="B1761" s="262" t="str">
        <f>IF(ISBLANK(INDEX('Policy Characteristics'!B:B,MATCH($C1761,'Policy Characteristics'!$C:$C,0))),"",INDEX('Policy Characteristics'!B:B,MATCH($C1761,'Policy Characteristics'!$C:$C,0)))</f>
        <v>Early Retirement of Equipment</v>
      </c>
      <c r="C1761" s="254" t="str">
        <f t="shared" si="80"/>
        <v>Minimum Share of Start Year Industrial Equipment Retired</v>
      </c>
      <c r="D1761" s="6" t="s">
        <v>3021</v>
      </c>
      <c r="E1761" s="1" t="s">
        <v>3461</v>
      </c>
      <c r="F1761" t="s">
        <v>2985</v>
      </c>
      <c r="G1761" s="45" t="s">
        <v>3467</v>
      </c>
      <c r="H1761" s="47">
        <f t="shared" si="81"/>
        <v>1760</v>
      </c>
      <c r="I1761" s="324" t="s">
        <v>40</v>
      </c>
      <c r="J1761" s="255" t="str">
        <f>IF(ISBLANK(INDEX('Policy Characteristics'!D:D,MATCH($C1761,'Policy Characteristics'!$C:$C,0))),"",INDEX('Policy Characteristics'!D:D,MATCH($C1761,'Policy Characteristics'!$C:$C,0)))</f>
        <v>Equipment Early Retirement</v>
      </c>
      <c r="K1761" s="254" t="str">
        <f>IF(ISBLANK(INDEX('Policy Characteristics'!E:E,MATCH($C1761,'Policy Characteristics'!$C:$C,0))),"",INDEX('Policy Characteristics'!E:E,MATCH($C1761,'Policy Characteristics'!$C:$C,0)))</f>
        <v>indst eqpt early retirement</v>
      </c>
      <c r="L1761" s="261">
        <f>IF(ISBLANK(INDEX('Policy Characteristics'!F:F,MATCH($C1761,'Policy Characteristics'!$C:$C,0))),"",INDEX('Policy Characteristics'!F:F,MATCH($C1761,'Policy Characteristics'!$C:$C,0)))</f>
        <v>0</v>
      </c>
      <c r="M1761" s="261">
        <f>IF(ISBLANK(INDEX('Policy Characteristics'!G:G,MATCH($C1761,'Policy Characteristics'!$C:$C,0))),"",INDEX('Policy Characteristics'!G:G,MATCH($C1761,'Policy Characteristics'!$C:$C,0)))</f>
        <v>1</v>
      </c>
      <c r="N1761" s="261">
        <f>IF(ISBLANK(INDEX('Policy Characteristics'!H:H,MATCH($C1761,'Policy Characteristics'!$C:$C,0))),"",INDEX('Policy Characteristics'!H:H,MATCH($C1761,'Policy Characteristics'!$C:$C,0)))</f>
        <v>0.01</v>
      </c>
      <c r="O1761" s="254" t="str">
        <f>IF(ISBLANK(INDEX('Policy Characteristics'!I:I,MATCH($C1761,'Policy Characteristics'!$C:$C,0))),"",INDEX('Policy Characteristics'!I:I,MATCH($C1761,'Policy Characteristics'!$C:$C,0)))</f>
        <v>% of start year equipment</v>
      </c>
      <c r="P1761" s="254" t="str">
        <f>IF(ISBLANK(INDEX('Policy Characteristics'!J:J,MATCH($C1761,'Policy Characteristics'!$C:$C,0))),"",INDEX('Policy Characteristics'!J:J,MATCH($C1761,'Policy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61" s="254" t="str">
        <f>IF(ISBLANK(INDEX('Policy Characteristics'!K:K,MATCH($C1761,'Policy Characteristics'!$C:$C,0))),"",INDEX('Policy Characteristics'!K:K,MATCH($C1761,'Policy Characteristics'!$C:$C,0)))</f>
        <v>industry-ag-main.html#eff-stds</v>
      </c>
      <c r="R1761" s="254" t="str">
        <f>IF(ISBLANK(INDEX('Policy Characteristics'!L:L,MATCH($C1761,'Policy Characteristics'!$C:$C,0))),"",INDEX('Policy Characteristics'!L:L,MATCH($C1761,'Policy Characteristics'!$C:$C,0)))</f>
        <v>industry-energy-efficiency-standards.html</v>
      </c>
    </row>
    <row r="1762" spans="1:18" s="2" customFormat="1" x14ac:dyDescent="0.25">
      <c r="A1762" s="254" t="str">
        <f>IF(ISBLANK(INDEX('Policy Characteristics'!A:A,MATCH($C1762,'Policy Characteristics'!$C:$C,0))),"",INDEX('Policy Characteristics'!A:A,MATCH($C1762,'Policy Characteristics'!$C:$C,0)))</f>
        <v>Industry</v>
      </c>
      <c r="B1762" s="262" t="str">
        <f>IF(ISBLANK(INDEX('Policy Characteristics'!B:B,MATCH($C1762,'Policy Characteristics'!$C:$C,0))),"",INDEX('Policy Characteristics'!B:B,MATCH($C1762,'Policy Characteristics'!$C:$C,0)))</f>
        <v>Early Retirement of Equipment</v>
      </c>
      <c r="C1762" s="254" t="str">
        <f t="shared" si="80"/>
        <v>Minimum Share of Start Year Industrial Equipment Retired</v>
      </c>
      <c r="D1762" s="6" t="s">
        <v>3021</v>
      </c>
      <c r="E1762" s="1" t="s">
        <v>3462</v>
      </c>
      <c r="F1762" t="s">
        <v>2985</v>
      </c>
      <c r="G1762" s="45" t="s">
        <v>3468</v>
      </c>
      <c r="H1762" s="47">
        <f t="shared" si="81"/>
        <v>1761</v>
      </c>
      <c r="I1762" s="324" t="s">
        <v>40</v>
      </c>
      <c r="J1762" s="255" t="str">
        <f>IF(ISBLANK(INDEX('Policy Characteristics'!D:D,MATCH($C1762,'Policy Characteristics'!$C:$C,0))),"",INDEX('Policy Characteristics'!D:D,MATCH($C1762,'Policy Characteristics'!$C:$C,0)))</f>
        <v>Equipment Early Retirement</v>
      </c>
      <c r="K1762" s="254" t="str">
        <f>IF(ISBLANK(INDEX('Policy Characteristics'!E:E,MATCH($C1762,'Policy Characteristics'!$C:$C,0))),"",INDEX('Policy Characteristics'!E:E,MATCH($C1762,'Policy Characteristics'!$C:$C,0)))</f>
        <v>indst eqpt early retirement</v>
      </c>
      <c r="L1762" s="261">
        <f>IF(ISBLANK(INDEX('Policy Characteristics'!F:F,MATCH($C1762,'Policy Characteristics'!$C:$C,0))),"",INDEX('Policy Characteristics'!F:F,MATCH($C1762,'Policy Characteristics'!$C:$C,0)))</f>
        <v>0</v>
      </c>
      <c r="M1762" s="261">
        <f>IF(ISBLANK(INDEX('Policy Characteristics'!G:G,MATCH($C1762,'Policy Characteristics'!$C:$C,0))),"",INDEX('Policy Characteristics'!G:G,MATCH($C1762,'Policy Characteristics'!$C:$C,0)))</f>
        <v>1</v>
      </c>
      <c r="N1762" s="261">
        <f>IF(ISBLANK(INDEX('Policy Characteristics'!H:H,MATCH($C1762,'Policy Characteristics'!$C:$C,0))),"",INDEX('Policy Characteristics'!H:H,MATCH($C1762,'Policy Characteristics'!$C:$C,0)))</f>
        <v>0.01</v>
      </c>
      <c r="O1762" s="254" t="str">
        <f>IF(ISBLANK(INDEX('Policy Characteristics'!I:I,MATCH($C1762,'Policy Characteristics'!$C:$C,0))),"",INDEX('Policy Characteristics'!I:I,MATCH($C1762,'Policy Characteristics'!$C:$C,0)))</f>
        <v>% of start year equipment</v>
      </c>
      <c r="P1762" s="254" t="str">
        <f>IF(ISBLANK(INDEX('Policy Characteristics'!J:J,MATCH($C1762,'Policy Characteristics'!$C:$C,0))),"",INDEX('Policy Characteristics'!J:J,MATCH($C1762,'Policy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62" s="254" t="str">
        <f>IF(ISBLANK(INDEX('Policy Characteristics'!K:K,MATCH($C1762,'Policy Characteristics'!$C:$C,0))),"",INDEX('Policy Characteristics'!K:K,MATCH($C1762,'Policy Characteristics'!$C:$C,0)))</f>
        <v>industry-ag-main.html#eff-stds</v>
      </c>
      <c r="R1762" s="254" t="str">
        <f>IF(ISBLANK(INDEX('Policy Characteristics'!L:L,MATCH($C1762,'Policy Characteristics'!$C:$C,0))),"",INDEX('Policy Characteristics'!L:L,MATCH($C1762,'Policy Characteristics'!$C:$C,0)))</f>
        <v>industry-energy-efficiency-standards.html</v>
      </c>
    </row>
    <row r="1763" spans="1:18" s="2" customFormat="1" x14ac:dyDescent="0.25">
      <c r="A1763" s="254" t="str">
        <f>IF(ISBLANK(INDEX('Policy Characteristics'!A:A,MATCH($C1763,'Policy Characteristics'!$C:$C,0))),"",INDEX('Policy Characteristics'!A:A,MATCH($C1763,'Policy Characteristics'!$C:$C,0)))</f>
        <v>Industry</v>
      </c>
      <c r="B1763" s="262" t="str">
        <f>IF(ISBLANK(INDEX('Policy Characteristics'!B:B,MATCH($C1763,'Policy Characteristics'!$C:$C,0))),"",INDEX('Policy Characteristics'!B:B,MATCH($C1763,'Policy Characteristics'!$C:$C,0)))</f>
        <v>Early Retirement of Equipment</v>
      </c>
      <c r="C1763" s="254" t="str">
        <f t="shared" si="80"/>
        <v>Minimum Share of Start Year Industrial Equipment Retired</v>
      </c>
      <c r="D1763" s="6" t="s">
        <v>3021</v>
      </c>
      <c r="E1763" s="1" t="s">
        <v>3463</v>
      </c>
      <c r="F1763" t="s">
        <v>2985</v>
      </c>
      <c r="G1763" s="45" t="s">
        <v>3469</v>
      </c>
      <c r="H1763" s="47">
        <f t="shared" si="81"/>
        <v>1762</v>
      </c>
      <c r="I1763" s="324" t="s">
        <v>40</v>
      </c>
      <c r="J1763" s="255" t="str">
        <f>IF(ISBLANK(INDEX('Policy Characteristics'!D:D,MATCH($C1763,'Policy Characteristics'!$C:$C,0))),"",INDEX('Policy Characteristics'!D:D,MATCH($C1763,'Policy Characteristics'!$C:$C,0)))</f>
        <v>Equipment Early Retirement</v>
      </c>
      <c r="K1763" s="254" t="str">
        <f>IF(ISBLANK(INDEX('Policy Characteristics'!E:E,MATCH($C1763,'Policy Characteristics'!$C:$C,0))),"",INDEX('Policy Characteristics'!E:E,MATCH($C1763,'Policy Characteristics'!$C:$C,0)))</f>
        <v>indst eqpt early retirement</v>
      </c>
      <c r="L1763" s="261">
        <f>IF(ISBLANK(INDEX('Policy Characteristics'!F:F,MATCH($C1763,'Policy Characteristics'!$C:$C,0))),"",INDEX('Policy Characteristics'!F:F,MATCH($C1763,'Policy Characteristics'!$C:$C,0)))</f>
        <v>0</v>
      </c>
      <c r="M1763" s="261">
        <f>IF(ISBLANK(INDEX('Policy Characteristics'!G:G,MATCH($C1763,'Policy Characteristics'!$C:$C,0))),"",INDEX('Policy Characteristics'!G:G,MATCH($C1763,'Policy Characteristics'!$C:$C,0)))</f>
        <v>1</v>
      </c>
      <c r="N1763" s="261">
        <f>IF(ISBLANK(INDEX('Policy Characteristics'!H:H,MATCH($C1763,'Policy Characteristics'!$C:$C,0))),"",INDEX('Policy Characteristics'!H:H,MATCH($C1763,'Policy Characteristics'!$C:$C,0)))</f>
        <v>0.01</v>
      </c>
      <c r="O1763" s="254" t="str">
        <f>IF(ISBLANK(INDEX('Policy Characteristics'!I:I,MATCH($C1763,'Policy Characteristics'!$C:$C,0))),"",INDEX('Policy Characteristics'!I:I,MATCH($C1763,'Policy Characteristics'!$C:$C,0)))</f>
        <v>% of start year equipment</v>
      </c>
      <c r="P1763" s="254" t="str">
        <f>IF(ISBLANK(INDEX('Policy Characteristics'!J:J,MATCH($C1763,'Policy Characteristics'!$C:$C,0))),"",INDEX('Policy Characteristics'!J:J,MATCH($C1763,'Policy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63" s="254" t="str">
        <f>IF(ISBLANK(INDEX('Policy Characteristics'!K:K,MATCH($C1763,'Policy Characteristics'!$C:$C,0))),"",INDEX('Policy Characteristics'!K:K,MATCH($C1763,'Policy Characteristics'!$C:$C,0)))</f>
        <v>industry-ag-main.html#eff-stds</v>
      </c>
      <c r="R1763" s="254" t="str">
        <f>IF(ISBLANK(INDEX('Policy Characteristics'!L:L,MATCH($C1763,'Policy Characteristics'!$C:$C,0))),"",INDEX('Policy Characteristics'!L:L,MATCH($C1763,'Policy Characteristics'!$C:$C,0)))</f>
        <v>industry-energy-efficiency-standards.html</v>
      </c>
    </row>
    <row r="1764" spans="1:18" s="2" customFormat="1" x14ac:dyDescent="0.25">
      <c r="A1764" s="254" t="str">
        <f>IF(ISBLANK(INDEX('Policy Characteristics'!A:A,MATCH($C1764,'Policy Characteristics'!$C:$C,0))),"",INDEX('Policy Characteristics'!A:A,MATCH($C1764,'Policy Characteristics'!$C:$C,0)))</f>
        <v>Industry</v>
      </c>
      <c r="B1764" s="262" t="str">
        <f>IF(ISBLANK(INDEX('Policy Characteristics'!B:B,MATCH($C1764,'Policy Characteristics'!$C:$C,0))),"",INDEX('Policy Characteristics'!B:B,MATCH($C1764,'Policy Characteristics'!$C:$C,0)))</f>
        <v>Early Retirement of Equipment</v>
      </c>
      <c r="C1764" s="254" t="str">
        <f t="shared" si="80"/>
        <v>Minimum Share of Start Year Industrial Equipment Retired</v>
      </c>
      <c r="D1764" s="6" t="s">
        <v>3021</v>
      </c>
      <c r="E1764" s="1" t="s">
        <v>3464</v>
      </c>
      <c r="F1764" t="s">
        <v>2985</v>
      </c>
      <c r="G1764" s="45" t="s">
        <v>3470</v>
      </c>
      <c r="H1764" s="47">
        <f t="shared" si="81"/>
        <v>1763</v>
      </c>
      <c r="I1764" s="324" t="s">
        <v>40</v>
      </c>
      <c r="J1764" s="255" t="str">
        <f>IF(ISBLANK(INDEX('Policy Characteristics'!D:D,MATCH($C1764,'Policy Characteristics'!$C:$C,0))),"",INDEX('Policy Characteristics'!D:D,MATCH($C1764,'Policy Characteristics'!$C:$C,0)))</f>
        <v>Equipment Early Retirement</v>
      </c>
      <c r="K1764" s="254" t="str">
        <f>IF(ISBLANK(INDEX('Policy Characteristics'!E:E,MATCH($C1764,'Policy Characteristics'!$C:$C,0))),"",INDEX('Policy Characteristics'!E:E,MATCH($C1764,'Policy Characteristics'!$C:$C,0)))</f>
        <v>indst eqpt early retirement</v>
      </c>
      <c r="L1764" s="261">
        <f>IF(ISBLANK(INDEX('Policy Characteristics'!F:F,MATCH($C1764,'Policy Characteristics'!$C:$C,0))),"",INDEX('Policy Characteristics'!F:F,MATCH($C1764,'Policy Characteristics'!$C:$C,0)))</f>
        <v>0</v>
      </c>
      <c r="M1764" s="261">
        <f>IF(ISBLANK(INDEX('Policy Characteristics'!G:G,MATCH($C1764,'Policy Characteristics'!$C:$C,0))),"",INDEX('Policy Characteristics'!G:G,MATCH($C1764,'Policy Characteristics'!$C:$C,0)))</f>
        <v>1</v>
      </c>
      <c r="N1764" s="261">
        <f>IF(ISBLANK(INDEX('Policy Characteristics'!H:H,MATCH($C1764,'Policy Characteristics'!$C:$C,0))),"",INDEX('Policy Characteristics'!H:H,MATCH($C1764,'Policy Characteristics'!$C:$C,0)))</f>
        <v>0.01</v>
      </c>
      <c r="O1764" s="254" t="str">
        <f>IF(ISBLANK(INDEX('Policy Characteristics'!I:I,MATCH($C1764,'Policy Characteristics'!$C:$C,0))),"",INDEX('Policy Characteristics'!I:I,MATCH($C1764,'Policy Characteristics'!$C:$C,0)))</f>
        <v>% of start year equipment</v>
      </c>
      <c r="P1764" s="254" t="str">
        <f>IF(ISBLANK(INDEX('Policy Characteristics'!J:J,MATCH($C1764,'Policy Characteristics'!$C:$C,0))),"",INDEX('Policy Characteristics'!J:J,MATCH($C1764,'Policy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64" s="254" t="str">
        <f>IF(ISBLANK(INDEX('Policy Characteristics'!K:K,MATCH($C1764,'Policy Characteristics'!$C:$C,0))),"",INDEX('Policy Characteristics'!K:K,MATCH($C1764,'Policy Characteristics'!$C:$C,0)))</f>
        <v>industry-ag-main.html#eff-stds</v>
      </c>
      <c r="R1764" s="254" t="str">
        <f>IF(ISBLANK(INDEX('Policy Characteristics'!L:L,MATCH($C1764,'Policy Characteristics'!$C:$C,0))),"",INDEX('Policy Characteristics'!L:L,MATCH($C1764,'Policy Characteristics'!$C:$C,0)))</f>
        <v>industry-energy-efficiency-standards.html</v>
      </c>
    </row>
    <row r="1765" spans="1:18" s="2" customFormat="1" x14ac:dyDescent="0.25">
      <c r="A1765" s="254" t="str">
        <f>IF(ISBLANK(INDEX('Policy Characteristics'!A:A,MATCH($C1765,'Policy Characteristics'!$C:$C,0))),"",INDEX('Policy Characteristics'!A:A,MATCH($C1765,'Policy Characteristics'!$C:$C,0)))</f>
        <v>Industry</v>
      </c>
      <c r="B1765" s="262" t="str">
        <f>IF(ISBLANK(INDEX('Policy Characteristics'!B:B,MATCH($C1765,'Policy Characteristics'!$C:$C,0))),"",INDEX('Policy Characteristics'!B:B,MATCH($C1765,'Policy Characteristics'!$C:$C,0)))</f>
        <v>Early Retirement of Equipment</v>
      </c>
      <c r="C1765" s="254" t="str">
        <f t="shared" ref="C1765:C1828" si="82">$C$1699</f>
        <v>Minimum Share of Start Year Industrial Equipment Retired</v>
      </c>
      <c r="D1765" s="6" t="s">
        <v>3021</v>
      </c>
      <c r="E1765" s="1" t="s">
        <v>3570</v>
      </c>
      <c r="F1765" t="s">
        <v>2985</v>
      </c>
      <c r="G1765" s="45" t="s">
        <v>3471</v>
      </c>
      <c r="H1765" s="47">
        <f t="shared" si="81"/>
        <v>1764</v>
      </c>
      <c r="I1765" s="324" t="s">
        <v>40</v>
      </c>
      <c r="J1765" s="255" t="str">
        <f>IF(ISBLANK(INDEX('Policy Characteristics'!D:D,MATCH($C1765,'Policy Characteristics'!$C:$C,0))),"",INDEX('Policy Characteristics'!D:D,MATCH($C1765,'Policy Characteristics'!$C:$C,0)))</f>
        <v>Equipment Early Retirement</v>
      </c>
      <c r="K1765" s="254" t="str">
        <f>IF(ISBLANK(INDEX('Policy Characteristics'!E:E,MATCH($C1765,'Policy Characteristics'!$C:$C,0))),"",INDEX('Policy Characteristics'!E:E,MATCH($C1765,'Policy Characteristics'!$C:$C,0)))</f>
        <v>indst eqpt early retirement</v>
      </c>
      <c r="L1765" s="261">
        <f>IF(ISBLANK(INDEX('Policy Characteristics'!F:F,MATCH($C1765,'Policy Characteristics'!$C:$C,0))),"",INDEX('Policy Characteristics'!F:F,MATCH($C1765,'Policy Characteristics'!$C:$C,0)))</f>
        <v>0</v>
      </c>
      <c r="M1765" s="261">
        <f>IF(ISBLANK(INDEX('Policy Characteristics'!G:G,MATCH($C1765,'Policy Characteristics'!$C:$C,0))),"",INDEX('Policy Characteristics'!G:G,MATCH($C1765,'Policy Characteristics'!$C:$C,0)))</f>
        <v>1</v>
      </c>
      <c r="N1765" s="261">
        <f>IF(ISBLANK(INDEX('Policy Characteristics'!H:H,MATCH($C1765,'Policy Characteristics'!$C:$C,0))),"",INDEX('Policy Characteristics'!H:H,MATCH($C1765,'Policy Characteristics'!$C:$C,0)))</f>
        <v>0.01</v>
      </c>
      <c r="O1765" s="254" t="str">
        <f>IF(ISBLANK(INDEX('Policy Characteristics'!I:I,MATCH($C1765,'Policy Characteristics'!$C:$C,0))),"",INDEX('Policy Characteristics'!I:I,MATCH($C1765,'Policy Characteristics'!$C:$C,0)))</f>
        <v>% of start year equipment</v>
      </c>
      <c r="P1765" s="254" t="str">
        <f>IF(ISBLANK(INDEX('Policy Characteristics'!J:J,MATCH($C1765,'Policy Characteristics'!$C:$C,0))),"",INDEX('Policy Characteristics'!J:J,MATCH($C1765,'Policy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65" s="254" t="str">
        <f>IF(ISBLANK(INDEX('Policy Characteristics'!K:K,MATCH($C1765,'Policy Characteristics'!$C:$C,0))),"",INDEX('Policy Characteristics'!K:K,MATCH($C1765,'Policy Characteristics'!$C:$C,0)))</f>
        <v>industry-ag-main.html#eff-stds</v>
      </c>
      <c r="R1765" s="254" t="str">
        <f>IF(ISBLANK(INDEX('Policy Characteristics'!L:L,MATCH($C1765,'Policy Characteristics'!$C:$C,0))),"",INDEX('Policy Characteristics'!L:L,MATCH($C1765,'Policy Characteristics'!$C:$C,0)))</f>
        <v>industry-energy-efficiency-standards.html</v>
      </c>
    </row>
    <row r="1766" spans="1:18" s="2" customFormat="1" x14ac:dyDescent="0.25">
      <c r="A1766" s="254" t="str">
        <f>IF(ISBLANK(INDEX('Policy Characteristics'!A:A,MATCH($C1766,'Policy Characteristics'!$C:$C,0))),"",INDEX('Policy Characteristics'!A:A,MATCH($C1766,'Policy Characteristics'!$C:$C,0)))</f>
        <v>Industry</v>
      </c>
      <c r="B1766" s="262" t="str">
        <f>IF(ISBLANK(INDEX('Policy Characteristics'!B:B,MATCH($C1766,'Policy Characteristics'!$C:$C,0))),"",INDEX('Policy Characteristics'!B:B,MATCH($C1766,'Policy Characteristics'!$C:$C,0)))</f>
        <v>Early Retirement of Equipment</v>
      </c>
      <c r="C1766" s="254" t="str">
        <f t="shared" si="82"/>
        <v>Minimum Share of Start Year Industrial Equipment Retired</v>
      </c>
      <c r="D1766" s="6" t="s">
        <v>3021</v>
      </c>
      <c r="E1766" s="1" t="s">
        <v>3915</v>
      </c>
      <c r="F1766" t="s">
        <v>2985</v>
      </c>
      <c r="G1766" s="45" t="s">
        <v>3891</v>
      </c>
      <c r="H1766" s="47">
        <f t="shared" si="81"/>
        <v>1765</v>
      </c>
      <c r="I1766" s="324" t="s">
        <v>40</v>
      </c>
      <c r="J1766" s="255" t="str">
        <f>IF(ISBLANK(INDEX('Policy Characteristics'!D:D,MATCH($C1766,'Policy Characteristics'!$C:$C,0))),"",INDEX('Policy Characteristics'!D:D,MATCH($C1766,'Policy Characteristics'!$C:$C,0)))</f>
        <v>Equipment Early Retirement</v>
      </c>
      <c r="K1766" s="254" t="str">
        <f>IF(ISBLANK(INDEX('Policy Characteristics'!E:E,MATCH($C1766,'Policy Characteristics'!$C:$C,0))),"",INDEX('Policy Characteristics'!E:E,MATCH($C1766,'Policy Characteristics'!$C:$C,0)))</f>
        <v>indst eqpt early retirement</v>
      </c>
      <c r="L1766" s="261">
        <f>IF(ISBLANK(INDEX('Policy Characteristics'!F:F,MATCH($C1766,'Policy Characteristics'!$C:$C,0))),"",INDEX('Policy Characteristics'!F:F,MATCH($C1766,'Policy Characteristics'!$C:$C,0)))</f>
        <v>0</v>
      </c>
      <c r="M1766" s="261">
        <f>IF(ISBLANK(INDEX('Policy Characteristics'!G:G,MATCH($C1766,'Policy Characteristics'!$C:$C,0))),"",INDEX('Policy Characteristics'!G:G,MATCH($C1766,'Policy Characteristics'!$C:$C,0)))</f>
        <v>1</v>
      </c>
      <c r="N1766" s="261">
        <f>IF(ISBLANK(INDEX('Policy Characteristics'!H:H,MATCH($C1766,'Policy Characteristics'!$C:$C,0))),"",INDEX('Policy Characteristics'!H:H,MATCH($C1766,'Policy Characteristics'!$C:$C,0)))</f>
        <v>0.01</v>
      </c>
      <c r="O1766" s="254" t="str">
        <f>IF(ISBLANK(INDEX('Policy Characteristics'!I:I,MATCH($C1766,'Policy Characteristics'!$C:$C,0))),"",INDEX('Policy Characteristics'!I:I,MATCH($C1766,'Policy Characteristics'!$C:$C,0)))</f>
        <v>% of start year equipment</v>
      </c>
      <c r="P1766" s="254" t="str">
        <f>IF(ISBLANK(INDEX('Policy Characteristics'!J:J,MATCH($C1766,'Policy Characteristics'!$C:$C,0))),"",INDEX('Policy Characteristics'!J:J,MATCH($C1766,'Policy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66" s="254" t="str">
        <f>IF(ISBLANK(INDEX('Policy Characteristics'!K:K,MATCH($C1766,'Policy Characteristics'!$C:$C,0))),"",INDEX('Policy Characteristics'!K:K,MATCH($C1766,'Policy Characteristics'!$C:$C,0)))</f>
        <v>industry-ag-main.html#eff-stds</v>
      </c>
      <c r="R1766" s="254" t="str">
        <f>IF(ISBLANK(INDEX('Policy Characteristics'!L:L,MATCH($C1766,'Policy Characteristics'!$C:$C,0))),"",INDEX('Policy Characteristics'!L:L,MATCH($C1766,'Policy Characteristics'!$C:$C,0)))</f>
        <v>industry-energy-efficiency-standards.html</v>
      </c>
    </row>
    <row r="1767" spans="1:18" s="2" customFormat="1" x14ac:dyDescent="0.25">
      <c r="A1767" s="254" t="str">
        <f>IF(ISBLANK(INDEX('Policy Characteristics'!A:A,MATCH($C1767,'Policy Characteristics'!$C:$C,0))),"",INDEX('Policy Characteristics'!A:A,MATCH($C1767,'Policy Characteristics'!$C:$C,0)))</f>
        <v>Industry</v>
      </c>
      <c r="B1767" s="262" t="str">
        <f>IF(ISBLANK(INDEX('Policy Characteristics'!B:B,MATCH($C1767,'Policy Characteristics'!$C:$C,0))),"",INDEX('Policy Characteristics'!B:B,MATCH($C1767,'Policy Characteristics'!$C:$C,0)))</f>
        <v>Early Retirement of Equipment</v>
      </c>
      <c r="C1767" s="254" t="str">
        <f t="shared" si="82"/>
        <v>Minimum Share of Start Year Industrial Equipment Retired</v>
      </c>
      <c r="D1767" s="6" t="s">
        <v>3021</v>
      </c>
      <c r="E1767" s="1" t="s">
        <v>3916</v>
      </c>
      <c r="F1767" t="s">
        <v>2985</v>
      </c>
      <c r="G1767" s="45" t="s">
        <v>3890</v>
      </c>
      <c r="H1767" s="47">
        <f t="shared" si="81"/>
        <v>1766</v>
      </c>
      <c r="I1767" s="324" t="s">
        <v>40</v>
      </c>
      <c r="J1767" s="255" t="str">
        <f>IF(ISBLANK(INDEX('Policy Characteristics'!D:D,MATCH($C1767,'Policy Characteristics'!$C:$C,0))),"",INDEX('Policy Characteristics'!D:D,MATCH($C1767,'Policy Characteristics'!$C:$C,0)))</f>
        <v>Equipment Early Retirement</v>
      </c>
      <c r="K1767" s="254" t="str">
        <f>IF(ISBLANK(INDEX('Policy Characteristics'!E:E,MATCH($C1767,'Policy Characteristics'!$C:$C,0))),"",INDEX('Policy Characteristics'!E:E,MATCH($C1767,'Policy Characteristics'!$C:$C,0)))</f>
        <v>indst eqpt early retirement</v>
      </c>
      <c r="L1767" s="261">
        <f>IF(ISBLANK(INDEX('Policy Characteristics'!F:F,MATCH($C1767,'Policy Characteristics'!$C:$C,0))),"",INDEX('Policy Characteristics'!F:F,MATCH($C1767,'Policy Characteristics'!$C:$C,0)))</f>
        <v>0</v>
      </c>
      <c r="M1767" s="261">
        <f>IF(ISBLANK(INDEX('Policy Characteristics'!G:G,MATCH($C1767,'Policy Characteristics'!$C:$C,0))),"",INDEX('Policy Characteristics'!G:G,MATCH($C1767,'Policy Characteristics'!$C:$C,0)))</f>
        <v>1</v>
      </c>
      <c r="N1767" s="261">
        <f>IF(ISBLANK(INDEX('Policy Characteristics'!H:H,MATCH($C1767,'Policy Characteristics'!$C:$C,0))),"",INDEX('Policy Characteristics'!H:H,MATCH($C1767,'Policy Characteristics'!$C:$C,0)))</f>
        <v>0.01</v>
      </c>
      <c r="O1767" s="254" t="str">
        <f>IF(ISBLANK(INDEX('Policy Characteristics'!I:I,MATCH($C1767,'Policy Characteristics'!$C:$C,0))),"",INDEX('Policy Characteristics'!I:I,MATCH($C1767,'Policy Characteristics'!$C:$C,0)))</f>
        <v>% of start year equipment</v>
      </c>
      <c r="P1767" s="254" t="str">
        <f>IF(ISBLANK(INDEX('Policy Characteristics'!J:J,MATCH($C1767,'Policy Characteristics'!$C:$C,0))),"",INDEX('Policy Characteristics'!J:J,MATCH($C1767,'Policy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67" s="254" t="str">
        <f>IF(ISBLANK(INDEX('Policy Characteristics'!K:K,MATCH($C1767,'Policy Characteristics'!$C:$C,0))),"",INDEX('Policy Characteristics'!K:K,MATCH($C1767,'Policy Characteristics'!$C:$C,0)))</f>
        <v>industry-ag-main.html#eff-stds</v>
      </c>
      <c r="R1767" s="254" t="str">
        <f>IF(ISBLANK(INDEX('Policy Characteristics'!L:L,MATCH($C1767,'Policy Characteristics'!$C:$C,0))),"",INDEX('Policy Characteristics'!L:L,MATCH($C1767,'Policy Characteristics'!$C:$C,0)))</f>
        <v>industry-energy-efficiency-standards.html</v>
      </c>
    </row>
    <row r="1768" spans="1:18" s="2" customFormat="1" x14ac:dyDescent="0.25">
      <c r="A1768" s="254" t="str">
        <f>IF(ISBLANK(INDEX('Policy Characteristics'!A:A,MATCH($C1768,'Policy Characteristics'!$C:$C,0))),"",INDEX('Policy Characteristics'!A:A,MATCH($C1768,'Policy Characteristics'!$C:$C,0)))</f>
        <v>Industry</v>
      </c>
      <c r="B1768" s="262" t="str">
        <f>IF(ISBLANK(INDEX('Policy Characteristics'!B:B,MATCH($C1768,'Policy Characteristics'!$C:$C,0))),"",INDEX('Policy Characteristics'!B:B,MATCH($C1768,'Policy Characteristics'!$C:$C,0)))</f>
        <v>Early Retirement of Equipment</v>
      </c>
      <c r="C1768" s="254" t="str">
        <f t="shared" si="82"/>
        <v>Minimum Share of Start Year Industrial Equipment Retired</v>
      </c>
      <c r="D1768" s="6" t="s">
        <v>3021</v>
      </c>
      <c r="E1768" s="1" t="s">
        <v>3917</v>
      </c>
      <c r="F1768" t="s">
        <v>2985</v>
      </c>
      <c r="G1768" s="45" t="s">
        <v>3892</v>
      </c>
      <c r="H1768" s="47">
        <f t="shared" si="81"/>
        <v>1767</v>
      </c>
      <c r="I1768" s="324" t="s">
        <v>40</v>
      </c>
      <c r="J1768" s="255" t="str">
        <f>IF(ISBLANK(INDEX('Policy Characteristics'!D:D,MATCH($C1768,'Policy Characteristics'!$C:$C,0))),"",INDEX('Policy Characteristics'!D:D,MATCH($C1768,'Policy Characteristics'!$C:$C,0)))</f>
        <v>Equipment Early Retirement</v>
      </c>
      <c r="K1768" s="254" t="str">
        <f>IF(ISBLANK(INDEX('Policy Characteristics'!E:E,MATCH($C1768,'Policy Characteristics'!$C:$C,0))),"",INDEX('Policy Characteristics'!E:E,MATCH($C1768,'Policy Characteristics'!$C:$C,0)))</f>
        <v>indst eqpt early retirement</v>
      </c>
      <c r="L1768" s="261">
        <f>IF(ISBLANK(INDEX('Policy Characteristics'!F:F,MATCH($C1768,'Policy Characteristics'!$C:$C,0))),"",INDEX('Policy Characteristics'!F:F,MATCH($C1768,'Policy Characteristics'!$C:$C,0)))</f>
        <v>0</v>
      </c>
      <c r="M1768" s="261">
        <f>IF(ISBLANK(INDEX('Policy Characteristics'!G:G,MATCH($C1768,'Policy Characteristics'!$C:$C,0))),"",INDEX('Policy Characteristics'!G:G,MATCH($C1768,'Policy Characteristics'!$C:$C,0)))</f>
        <v>1</v>
      </c>
      <c r="N1768" s="261">
        <f>IF(ISBLANK(INDEX('Policy Characteristics'!H:H,MATCH($C1768,'Policy Characteristics'!$C:$C,0))),"",INDEX('Policy Characteristics'!H:H,MATCH($C1768,'Policy Characteristics'!$C:$C,0)))</f>
        <v>0.01</v>
      </c>
      <c r="O1768" s="254" t="str">
        <f>IF(ISBLANK(INDEX('Policy Characteristics'!I:I,MATCH($C1768,'Policy Characteristics'!$C:$C,0))),"",INDEX('Policy Characteristics'!I:I,MATCH($C1768,'Policy Characteristics'!$C:$C,0)))</f>
        <v>% of start year equipment</v>
      </c>
      <c r="P1768" s="254" t="str">
        <f>IF(ISBLANK(INDEX('Policy Characteristics'!J:J,MATCH($C1768,'Policy Characteristics'!$C:$C,0))),"",INDEX('Policy Characteristics'!J:J,MATCH($C1768,'Policy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68" s="254" t="str">
        <f>IF(ISBLANK(INDEX('Policy Characteristics'!K:K,MATCH($C1768,'Policy Characteristics'!$C:$C,0))),"",INDEX('Policy Characteristics'!K:K,MATCH($C1768,'Policy Characteristics'!$C:$C,0)))</f>
        <v>industry-ag-main.html#eff-stds</v>
      </c>
      <c r="R1768" s="254" t="str">
        <f>IF(ISBLANK(INDEX('Policy Characteristics'!L:L,MATCH($C1768,'Policy Characteristics'!$C:$C,0))),"",INDEX('Policy Characteristics'!L:L,MATCH($C1768,'Policy Characteristics'!$C:$C,0)))</f>
        <v>industry-energy-efficiency-standards.html</v>
      </c>
    </row>
    <row r="1769" spans="1:18" s="2" customFormat="1" x14ac:dyDescent="0.25">
      <c r="A1769" s="254" t="str">
        <f>IF(ISBLANK(INDEX('Policy Characteristics'!A:A,MATCH($C1769,'Policy Characteristics'!$C:$C,0))),"",INDEX('Policy Characteristics'!A:A,MATCH($C1769,'Policy Characteristics'!$C:$C,0)))</f>
        <v>Industry</v>
      </c>
      <c r="B1769" s="262" t="str">
        <f>IF(ISBLANK(INDEX('Policy Characteristics'!B:B,MATCH($C1769,'Policy Characteristics'!$C:$C,0))),"",INDEX('Policy Characteristics'!B:B,MATCH($C1769,'Policy Characteristics'!$C:$C,0)))</f>
        <v>Early Retirement of Equipment</v>
      </c>
      <c r="C1769" s="254" t="str">
        <f t="shared" si="82"/>
        <v>Minimum Share of Start Year Industrial Equipment Retired</v>
      </c>
      <c r="D1769" s="6" t="s">
        <v>3022</v>
      </c>
      <c r="E1769" s="1" t="s">
        <v>3459</v>
      </c>
      <c r="F1769" t="s">
        <v>2986</v>
      </c>
      <c r="G1769" s="45" t="s">
        <v>3465</v>
      </c>
      <c r="H1769" s="47">
        <f t="shared" si="81"/>
        <v>1768</v>
      </c>
      <c r="I1769" s="324" t="s">
        <v>40</v>
      </c>
      <c r="J1769" s="255" t="str">
        <f>IF(ISBLANK(INDEX('Policy Characteristics'!D:D,MATCH($C1769,'Policy Characteristics'!$C:$C,0))),"",INDEX('Policy Characteristics'!D:D,MATCH($C1769,'Policy Characteristics'!$C:$C,0)))</f>
        <v>Equipment Early Retirement</v>
      </c>
      <c r="K1769" s="254" t="str">
        <f>IF(ISBLANK(INDEX('Policy Characteristics'!E:E,MATCH($C1769,'Policy Characteristics'!$C:$C,0))),"",INDEX('Policy Characteristics'!E:E,MATCH($C1769,'Policy Characteristics'!$C:$C,0)))</f>
        <v>indst eqpt early retirement</v>
      </c>
      <c r="L1769" s="261">
        <f>IF(ISBLANK(INDEX('Policy Characteristics'!F:F,MATCH($C1769,'Policy Characteristics'!$C:$C,0))),"",INDEX('Policy Characteristics'!F:F,MATCH($C1769,'Policy Characteristics'!$C:$C,0)))</f>
        <v>0</v>
      </c>
      <c r="M1769" s="261">
        <f>IF(ISBLANK(INDEX('Policy Characteristics'!G:G,MATCH($C1769,'Policy Characteristics'!$C:$C,0))),"",INDEX('Policy Characteristics'!G:G,MATCH($C1769,'Policy Characteristics'!$C:$C,0)))</f>
        <v>1</v>
      </c>
      <c r="N1769" s="261">
        <f>IF(ISBLANK(INDEX('Policy Characteristics'!H:H,MATCH($C1769,'Policy Characteristics'!$C:$C,0))),"",INDEX('Policy Characteristics'!H:H,MATCH($C1769,'Policy Characteristics'!$C:$C,0)))</f>
        <v>0.01</v>
      </c>
      <c r="O1769" s="254" t="str">
        <f>IF(ISBLANK(INDEX('Policy Characteristics'!I:I,MATCH($C1769,'Policy Characteristics'!$C:$C,0))),"",INDEX('Policy Characteristics'!I:I,MATCH($C1769,'Policy Characteristics'!$C:$C,0)))</f>
        <v>% of start year equipment</v>
      </c>
      <c r="P1769" s="254" t="str">
        <f>IF(ISBLANK(INDEX('Policy Characteristics'!J:J,MATCH($C1769,'Policy Characteristics'!$C:$C,0))),"",INDEX('Policy Characteristics'!J:J,MATCH($C1769,'Policy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69" s="254" t="str">
        <f>IF(ISBLANK(INDEX('Policy Characteristics'!K:K,MATCH($C1769,'Policy Characteristics'!$C:$C,0))),"",INDEX('Policy Characteristics'!K:K,MATCH($C1769,'Policy Characteristics'!$C:$C,0)))</f>
        <v>industry-ag-main.html#eff-stds</v>
      </c>
      <c r="R1769" s="254" t="str">
        <f>IF(ISBLANK(INDEX('Policy Characteristics'!L:L,MATCH($C1769,'Policy Characteristics'!$C:$C,0))),"",INDEX('Policy Characteristics'!L:L,MATCH($C1769,'Policy Characteristics'!$C:$C,0)))</f>
        <v>industry-energy-efficiency-standards.html</v>
      </c>
    </row>
    <row r="1770" spans="1:18" s="2" customFormat="1" x14ac:dyDescent="0.25">
      <c r="A1770" s="254" t="str">
        <f>IF(ISBLANK(INDEX('Policy Characteristics'!A:A,MATCH($C1770,'Policy Characteristics'!$C:$C,0))),"",INDEX('Policy Characteristics'!A:A,MATCH($C1770,'Policy Characteristics'!$C:$C,0)))</f>
        <v>Industry</v>
      </c>
      <c r="B1770" s="262" t="str">
        <f>IF(ISBLANK(INDEX('Policy Characteristics'!B:B,MATCH($C1770,'Policy Characteristics'!$C:$C,0))),"",INDEX('Policy Characteristics'!B:B,MATCH($C1770,'Policy Characteristics'!$C:$C,0)))</f>
        <v>Early Retirement of Equipment</v>
      </c>
      <c r="C1770" s="254" t="str">
        <f t="shared" si="82"/>
        <v>Minimum Share of Start Year Industrial Equipment Retired</v>
      </c>
      <c r="D1770" s="6" t="s">
        <v>3022</v>
      </c>
      <c r="E1770" s="1" t="s">
        <v>3460</v>
      </c>
      <c r="F1770" t="s">
        <v>2986</v>
      </c>
      <c r="G1770" s="45" t="s">
        <v>3466</v>
      </c>
      <c r="H1770" s="47">
        <f t="shared" si="81"/>
        <v>1769</v>
      </c>
      <c r="I1770" s="324" t="s">
        <v>40</v>
      </c>
      <c r="J1770" s="255" t="str">
        <f>IF(ISBLANK(INDEX('Policy Characteristics'!D:D,MATCH($C1770,'Policy Characteristics'!$C:$C,0))),"",INDEX('Policy Characteristics'!D:D,MATCH($C1770,'Policy Characteristics'!$C:$C,0)))</f>
        <v>Equipment Early Retirement</v>
      </c>
      <c r="K1770" s="254" t="str">
        <f>IF(ISBLANK(INDEX('Policy Characteristics'!E:E,MATCH($C1770,'Policy Characteristics'!$C:$C,0))),"",INDEX('Policy Characteristics'!E:E,MATCH($C1770,'Policy Characteristics'!$C:$C,0)))</f>
        <v>indst eqpt early retirement</v>
      </c>
      <c r="L1770" s="261">
        <f>IF(ISBLANK(INDEX('Policy Characteristics'!F:F,MATCH($C1770,'Policy Characteristics'!$C:$C,0))),"",INDEX('Policy Characteristics'!F:F,MATCH($C1770,'Policy Characteristics'!$C:$C,0)))</f>
        <v>0</v>
      </c>
      <c r="M1770" s="261">
        <f>IF(ISBLANK(INDEX('Policy Characteristics'!G:G,MATCH($C1770,'Policy Characteristics'!$C:$C,0))),"",INDEX('Policy Characteristics'!G:G,MATCH($C1770,'Policy Characteristics'!$C:$C,0)))</f>
        <v>1</v>
      </c>
      <c r="N1770" s="261">
        <f>IF(ISBLANK(INDEX('Policy Characteristics'!H:H,MATCH($C1770,'Policy Characteristics'!$C:$C,0))),"",INDEX('Policy Characteristics'!H:H,MATCH($C1770,'Policy Characteristics'!$C:$C,0)))</f>
        <v>0.01</v>
      </c>
      <c r="O1770" s="254" t="str">
        <f>IF(ISBLANK(INDEX('Policy Characteristics'!I:I,MATCH($C1770,'Policy Characteristics'!$C:$C,0))),"",INDEX('Policy Characteristics'!I:I,MATCH($C1770,'Policy Characteristics'!$C:$C,0)))</f>
        <v>% of start year equipment</v>
      </c>
      <c r="P1770" s="254" t="str">
        <f>IF(ISBLANK(INDEX('Policy Characteristics'!J:J,MATCH($C1770,'Policy Characteristics'!$C:$C,0))),"",INDEX('Policy Characteristics'!J:J,MATCH($C1770,'Policy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70" s="254" t="str">
        <f>IF(ISBLANK(INDEX('Policy Characteristics'!K:K,MATCH($C1770,'Policy Characteristics'!$C:$C,0))),"",INDEX('Policy Characteristics'!K:K,MATCH($C1770,'Policy Characteristics'!$C:$C,0)))</f>
        <v>industry-ag-main.html#eff-stds</v>
      </c>
      <c r="R1770" s="254" t="str">
        <f>IF(ISBLANK(INDEX('Policy Characteristics'!L:L,MATCH($C1770,'Policy Characteristics'!$C:$C,0))),"",INDEX('Policy Characteristics'!L:L,MATCH($C1770,'Policy Characteristics'!$C:$C,0)))</f>
        <v>industry-energy-efficiency-standards.html</v>
      </c>
    </row>
    <row r="1771" spans="1:18" s="2" customFormat="1" x14ac:dyDescent="0.25">
      <c r="A1771" s="254" t="str">
        <f>IF(ISBLANK(INDEX('Policy Characteristics'!A:A,MATCH($C1771,'Policy Characteristics'!$C:$C,0))),"",INDEX('Policy Characteristics'!A:A,MATCH($C1771,'Policy Characteristics'!$C:$C,0)))</f>
        <v>Industry</v>
      </c>
      <c r="B1771" s="262" t="str">
        <f>IF(ISBLANK(INDEX('Policy Characteristics'!B:B,MATCH($C1771,'Policy Characteristics'!$C:$C,0))),"",INDEX('Policy Characteristics'!B:B,MATCH($C1771,'Policy Characteristics'!$C:$C,0)))</f>
        <v>Early Retirement of Equipment</v>
      </c>
      <c r="C1771" s="254" t="str">
        <f t="shared" si="82"/>
        <v>Minimum Share of Start Year Industrial Equipment Retired</v>
      </c>
      <c r="D1771" s="6" t="s">
        <v>3022</v>
      </c>
      <c r="E1771" s="1" t="s">
        <v>3461</v>
      </c>
      <c r="F1771" t="s">
        <v>2986</v>
      </c>
      <c r="G1771" s="45" t="s">
        <v>3467</v>
      </c>
      <c r="H1771" s="47">
        <f t="shared" si="81"/>
        <v>1770</v>
      </c>
      <c r="I1771" s="324" t="s">
        <v>40</v>
      </c>
      <c r="J1771" s="255" t="str">
        <f>IF(ISBLANK(INDEX('Policy Characteristics'!D:D,MATCH($C1771,'Policy Characteristics'!$C:$C,0))),"",INDEX('Policy Characteristics'!D:D,MATCH($C1771,'Policy Characteristics'!$C:$C,0)))</f>
        <v>Equipment Early Retirement</v>
      </c>
      <c r="K1771" s="254" t="str">
        <f>IF(ISBLANK(INDEX('Policy Characteristics'!E:E,MATCH($C1771,'Policy Characteristics'!$C:$C,0))),"",INDEX('Policy Characteristics'!E:E,MATCH($C1771,'Policy Characteristics'!$C:$C,0)))</f>
        <v>indst eqpt early retirement</v>
      </c>
      <c r="L1771" s="261">
        <f>IF(ISBLANK(INDEX('Policy Characteristics'!F:F,MATCH($C1771,'Policy Characteristics'!$C:$C,0))),"",INDEX('Policy Characteristics'!F:F,MATCH($C1771,'Policy Characteristics'!$C:$C,0)))</f>
        <v>0</v>
      </c>
      <c r="M1771" s="261">
        <f>IF(ISBLANK(INDEX('Policy Characteristics'!G:G,MATCH($C1771,'Policy Characteristics'!$C:$C,0))),"",INDEX('Policy Characteristics'!G:G,MATCH($C1771,'Policy Characteristics'!$C:$C,0)))</f>
        <v>1</v>
      </c>
      <c r="N1771" s="261">
        <f>IF(ISBLANK(INDEX('Policy Characteristics'!H:H,MATCH($C1771,'Policy Characteristics'!$C:$C,0))),"",INDEX('Policy Characteristics'!H:H,MATCH($C1771,'Policy Characteristics'!$C:$C,0)))</f>
        <v>0.01</v>
      </c>
      <c r="O1771" s="254" t="str">
        <f>IF(ISBLANK(INDEX('Policy Characteristics'!I:I,MATCH($C1771,'Policy Characteristics'!$C:$C,0))),"",INDEX('Policy Characteristics'!I:I,MATCH($C1771,'Policy Characteristics'!$C:$C,0)))</f>
        <v>% of start year equipment</v>
      </c>
      <c r="P1771" s="254" t="str">
        <f>IF(ISBLANK(INDEX('Policy Characteristics'!J:J,MATCH($C1771,'Policy Characteristics'!$C:$C,0))),"",INDEX('Policy Characteristics'!J:J,MATCH($C1771,'Policy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71" s="254" t="str">
        <f>IF(ISBLANK(INDEX('Policy Characteristics'!K:K,MATCH($C1771,'Policy Characteristics'!$C:$C,0))),"",INDEX('Policy Characteristics'!K:K,MATCH($C1771,'Policy Characteristics'!$C:$C,0)))</f>
        <v>industry-ag-main.html#eff-stds</v>
      </c>
      <c r="R1771" s="254" t="str">
        <f>IF(ISBLANK(INDEX('Policy Characteristics'!L:L,MATCH($C1771,'Policy Characteristics'!$C:$C,0))),"",INDEX('Policy Characteristics'!L:L,MATCH($C1771,'Policy Characteristics'!$C:$C,0)))</f>
        <v>industry-energy-efficiency-standards.html</v>
      </c>
    </row>
    <row r="1772" spans="1:18" s="2" customFormat="1" x14ac:dyDescent="0.25">
      <c r="A1772" s="254" t="str">
        <f>IF(ISBLANK(INDEX('Policy Characteristics'!A:A,MATCH($C1772,'Policy Characteristics'!$C:$C,0))),"",INDEX('Policy Characteristics'!A:A,MATCH($C1772,'Policy Characteristics'!$C:$C,0)))</f>
        <v>Industry</v>
      </c>
      <c r="B1772" s="262" t="str">
        <f>IF(ISBLANK(INDEX('Policy Characteristics'!B:B,MATCH($C1772,'Policy Characteristics'!$C:$C,0))),"",INDEX('Policy Characteristics'!B:B,MATCH($C1772,'Policy Characteristics'!$C:$C,0)))</f>
        <v>Early Retirement of Equipment</v>
      </c>
      <c r="C1772" s="254" t="str">
        <f t="shared" si="82"/>
        <v>Minimum Share of Start Year Industrial Equipment Retired</v>
      </c>
      <c r="D1772" s="6" t="s">
        <v>3022</v>
      </c>
      <c r="E1772" s="1" t="s">
        <v>3462</v>
      </c>
      <c r="F1772" t="s">
        <v>2986</v>
      </c>
      <c r="G1772" s="45" t="s">
        <v>3468</v>
      </c>
      <c r="H1772" s="47">
        <f t="shared" si="81"/>
        <v>1771</v>
      </c>
      <c r="I1772" s="324" t="s">
        <v>40</v>
      </c>
      <c r="J1772" s="255" t="str">
        <f>IF(ISBLANK(INDEX('Policy Characteristics'!D:D,MATCH($C1772,'Policy Characteristics'!$C:$C,0))),"",INDEX('Policy Characteristics'!D:D,MATCH($C1772,'Policy Characteristics'!$C:$C,0)))</f>
        <v>Equipment Early Retirement</v>
      </c>
      <c r="K1772" s="254" t="str">
        <f>IF(ISBLANK(INDEX('Policy Characteristics'!E:E,MATCH($C1772,'Policy Characteristics'!$C:$C,0))),"",INDEX('Policy Characteristics'!E:E,MATCH($C1772,'Policy Characteristics'!$C:$C,0)))</f>
        <v>indst eqpt early retirement</v>
      </c>
      <c r="L1772" s="261">
        <f>IF(ISBLANK(INDEX('Policy Characteristics'!F:F,MATCH($C1772,'Policy Characteristics'!$C:$C,0))),"",INDEX('Policy Characteristics'!F:F,MATCH($C1772,'Policy Characteristics'!$C:$C,0)))</f>
        <v>0</v>
      </c>
      <c r="M1772" s="261">
        <f>IF(ISBLANK(INDEX('Policy Characteristics'!G:G,MATCH($C1772,'Policy Characteristics'!$C:$C,0))),"",INDEX('Policy Characteristics'!G:G,MATCH($C1772,'Policy Characteristics'!$C:$C,0)))</f>
        <v>1</v>
      </c>
      <c r="N1772" s="261">
        <f>IF(ISBLANK(INDEX('Policy Characteristics'!H:H,MATCH($C1772,'Policy Characteristics'!$C:$C,0))),"",INDEX('Policy Characteristics'!H:H,MATCH($C1772,'Policy Characteristics'!$C:$C,0)))</f>
        <v>0.01</v>
      </c>
      <c r="O1772" s="254" t="str">
        <f>IF(ISBLANK(INDEX('Policy Characteristics'!I:I,MATCH($C1772,'Policy Characteristics'!$C:$C,0))),"",INDEX('Policy Characteristics'!I:I,MATCH($C1772,'Policy Characteristics'!$C:$C,0)))</f>
        <v>% of start year equipment</v>
      </c>
      <c r="P1772" s="254" t="str">
        <f>IF(ISBLANK(INDEX('Policy Characteristics'!J:J,MATCH($C1772,'Policy Characteristics'!$C:$C,0))),"",INDEX('Policy Characteristics'!J:J,MATCH($C1772,'Policy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72" s="254" t="str">
        <f>IF(ISBLANK(INDEX('Policy Characteristics'!K:K,MATCH($C1772,'Policy Characteristics'!$C:$C,0))),"",INDEX('Policy Characteristics'!K:K,MATCH($C1772,'Policy Characteristics'!$C:$C,0)))</f>
        <v>industry-ag-main.html#eff-stds</v>
      </c>
      <c r="R1772" s="254" t="str">
        <f>IF(ISBLANK(INDEX('Policy Characteristics'!L:L,MATCH($C1772,'Policy Characteristics'!$C:$C,0))),"",INDEX('Policy Characteristics'!L:L,MATCH($C1772,'Policy Characteristics'!$C:$C,0)))</f>
        <v>industry-energy-efficiency-standards.html</v>
      </c>
    </row>
    <row r="1773" spans="1:18" s="2" customFormat="1" x14ac:dyDescent="0.25">
      <c r="A1773" s="254" t="str">
        <f>IF(ISBLANK(INDEX('Policy Characteristics'!A:A,MATCH($C1773,'Policy Characteristics'!$C:$C,0))),"",INDEX('Policy Characteristics'!A:A,MATCH($C1773,'Policy Characteristics'!$C:$C,0)))</f>
        <v>Industry</v>
      </c>
      <c r="B1773" s="262" t="str">
        <f>IF(ISBLANK(INDEX('Policy Characteristics'!B:B,MATCH($C1773,'Policy Characteristics'!$C:$C,0))),"",INDEX('Policy Characteristics'!B:B,MATCH($C1773,'Policy Characteristics'!$C:$C,0)))</f>
        <v>Early Retirement of Equipment</v>
      </c>
      <c r="C1773" s="254" t="str">
        <f t="shared" si="82"/>
        <v>Minimum Share of Start Year Industrial Equipment Retired</v>
      </c>
      <c r="D1773" s="6" t="s">
        <v>3022</v>
      </c>
      <c r="E1773" s="1" t="s">
        <v>3463</v>
      </c>
      <c r="F1773" t="s">
        <v>2986</v>
      </c>
      <c r="G1773" s="45" t="s">
        <v>3469</v>
      </c>
      <c r="H1773" s="47">
        <f t="shared" si="81"/>
        <v>1772</v>
      </c>
      <c r="I1773" s="324" t="s">
        <v>40</v>
      </c>
      <c r="J1773" s="255" t="str">
        <f>IF(ISBLANK(INDEX('Policy Characteristics'!D:D,MATCH($C1773,'Policy Characteristics'!$C:$C,0))),"",INDEX('Policy Characteristics'!D:D,MATCH($C1773,'Policy Characteristics'!$C:$C,0)))</f>
        <v>Equipment Early Retirement</v>
      </c>
      <c r="K1773" s="254" t="str">
        <f>IF(ISBLANK(INDEX('Policy Characteristics'!E:E,MATCH($C1773,'Policy Characteristics'!$C:$C,0))),"",INDEX('Policy Characteristics'!E:E,MATCH($C1773,'Policy Characteristics'!$C:$C,0)))</f>
        <v>indst eqpt early retirement</v>
      </c>
      <c r="L1773" s="261">
        <f>IF(ISBLANK(INDEX('Policy Characteristics'!F:F,MATCH($C1773,'Policy Characteristics'!$C:$C,0))),"",INDEX('Policy Characteristics'!F:F,MATCH($C1773,'Policy Characteristics'!$C:$C,0)))</f>
        <v>0</v>
      </c>
      <c r="M1773" s="261">
        <f>IF(ISBLANK(INDEX('Policy Characteristics'!G:G,MATCH($C1773,'Policy Characteristics'!$C:$C,0))),"",INDEX('Policy Characteristics'!G:G,MATCH($C1773,'Policy Characteristics'!$C:$C,0)))</f>
        <v>1</v>
      </c>
      <c r="N1773" s="261">
        <f>IF(ISBLANK(INDEX('Policy Characteristics'!H:H,MATCH($C1773,'Policy Characteristics'!$C:$C,0))),"",INDEX('Policy Characteristics'!H:H,MATCH($C1773,'Policy Characteristics'!$C:$C,0)))</f>
        <v>0.01</v>
      </c>
      <c r="O1773" s="254" t="str">
        <f>IF(ISBLANK(INDEX('Policy Characteristics'!I:I,MATCH($C1773,'Policy Characteristics'!$C:$C,0))),"",INDEX('Policy Characteristics'!I:I,MATCH($C1773,'Policy Characteristics'!$C:$C,0)))</f>
        <v>% of start year equipment</v>
      </c>
      <c r="P1773" s="254" t="str">
        <f>IF(ISBLANK(INDEX('Policy Characteristics'!J:J,MATCH($C1773,'Policy Characteristics'!$C:$C,0))),"",INDEX('Policy Characteristics'!J:J,MATCH($C1773,'Policy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73" s="254" t="str">
        <f>IF(ISBLANK(INDEX('Policy Characteristics'!K:K,MATCH($C1773,'Policy Characteristics'!$C:$C,0))),"",INDEX('Policy Characteristics'!K:K,MATCH($C1773,'Policy Characteristics'!$C:$C,0)))</f>
        <v>industry-ag-main.html#eff-stds</v>
      </c>
      <c r="R1773" s="254" t="str">
        <f>IF(ISBLANK(INDEX('Policy Characteristics'!L:L,MATCH($C1773,'Policy Characteristics'!$C:$C,0))),"",INDEX('Policy Characteristics'!L:L,MATCH($C1773,'Policy Characteristics'!$C:$C,0)))</f>
        <v>industry-energy-efficiency-standards.html</v>
      </c>
    </row>
    <row r="1774" spans="1:18" s="2" customFormat="1" x14ac:dyDescent="0.25">
      <c r="A1774" s="254" t="str">
        <f>IF(ISBLANK(INDEX('Policy Characteristics'!A:A,MATCH($C1774,'Policy Characteristics'!$C:$C,0))),"",INDEX('Policy Characteristics'!A:A,MATCH($C1774,'Policy Characteristics'!$C:$C,0)))</f>
        <v>Industry</v>
      </c>
      <c r="B1774" s="262" t="str">
        <f>IF(ISBLANK(INDEX('Policy Characteristics'!B:B,MATCH($C1774,'Policy Characteristics'!$C:$C,0))),"",INDEX('Policy Characteristics'!B:B,MATCH($C1774,'Policy Characteristics'!$C:$C,0)))</f>
        <v>Early Retirement of Equipment</v>
      </c>
      <c r="C1774" s="254" t="str">
        <f t="shared" si="82"/>
        <v>Minimum Share of Start Year Industrial Equipment Retired</v>
      </c>
      <c r="D1774" s="6" t="s">
        <v>3022</v>
      </c>
      <c r="E1774" s="1" t="s">
        <v>3464</v>
      </c>
      <c r="F1774" t="s">
        <v>2986</v>
      </c>
      <c r="G1774" s="45" t="s">
        <v>3470</v>
      </c>
      <c r="H1774" s="47">
        <f t="shared" si="81"/>
        <v>1773</v>
      </c>
      <c r="I1774" s="324" t="s">
        <v>40</v>
      </c>
      <c r="J1774" s="255" t="str">
        <f>IF(ISBLANK(INDEX('Policy Characteristics'!D:D,MATCH($C1774,'Policy Characteristics'!$C:$C,0))),"",INDEX('Policy Characteristics'!D:D,MATCH($C1774,'Policy Characteristics'!$C:$C,0)))</f>
        <v>Equipment Early Retirement</v>
      </c>
      <c r="K1774" s="254" t="str">
        <f>IF(ISBLANK(INDEX('Policy Characteristics'!E:E,MATCH($C1774,'Policy Characteristics'!$C:$C,0))),"",INDEX('Policy Characteristics'!E:E,MATCH($C1774,'Policy Characteristics'!$C:$C,0)))</f>
        <v>indst eqpt early retirement</v>
      </c>
      <c r="L1774" s="261">
        <f>IF(ISBLANK(INDEX('Policy Characteristics'!F:F,MATCH($C1774,'Policy Characteristics'!$C:$C,0))),"",INDEX('Policy Characteristics'!F:F,MATCH($C1774,'Policy Characteristics'!$C:$C,0)))</f>
        <v>0</v>
      </c>
      <c r="M1774" s="261">
        <f>IF(ISBLANK(INDEX('Policy Characteristics'!G:G,MATCH($C1774,'Policy Characteristics'!$C:$C,0))),"",INDEX('Policy Characteristics'!G:G,MATCH($C1774,'Policy Characteristics'!$C:$C,0)))</f>
        <v>1</v>
      </c>
      <c r="N1774" s="261">
        <f>IF(ISBLANK(INDEX('Policy Characteristics'!H:H,MATCH($C1774,'Policy Characteristics'!$C:$C,0))),"",INDEX('Policy Characteristics'!H:H,MATCH($C1774,'Policy Characteristics'!$C:$C,0)))</f>
        <v>0.01</v>
      </c>
      <c r="O1774" s="254" t="str">
        <f>IF(ISBLANK(INDEX('Policy Characteristics'!I:I,MATCH($C1774,'Policy Characteristics'!$C:$C,0))),"",INDEX('Policy Characteristics'!I:I,MATCH($C1774,'Policy Characteristics'!$C:$C,0)))</f>
        <v>% of start year equipment</v>
      </c>
      <c r="P1774" s="254" t="str">
        <f>IF(ISBLANK(INDEX('Policy Characteristics'!J:J,MATCH($C1774,'Policy Characteristics'!$C:$C,0))),"",INDEX('Policy Characteristics'!J:J,MATCH($C1774,'Policy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74" s="254" t="str">
        <f>IF(ISBLANK(INDEX('Policy Characteristics'!K:K,MATCH($C1774,'Policy Characteristics'!$C:$C,0))),"",INDEX('Policy Characteristics'!K:K,MATCH($C1774,'Policy Characteristics'!$C:$C,0)))</f>
        <v>industry-ag-main.html#eff-stds</v>
      </c>
      <c r="R1774" s="254" t="str">
        <f>IF(ISBLANK(INDEX('Policy Characteristics'!L:L,MATCH($C1774,'Policy Characteristics'!$C:$C,0))),"",INDEX('Policy Characteristics'!L:L,MATCH($C1774,'Policy Characteristics'!$C:$C,0)))</f>
        <v>industry-energy-efficiency-standards.html</v>
      </c>
    </row>
    <row r="1775" spans="1:18" s="2" customFormat="1" x14ac:dyDescent="0.25">
      <c r="A1775" s="254" t="str">
        <f>IF(ISBLANK(INDEX('Policy Characteristics'!A:A,MATCH($C1775,'Policy Characteristics'!$C:$C,0))),"",INDEX('Policy Characteristics'!A:A,MATCH($C1775,'Policy Characteristics'!$C:$C,0)))</f>
        <v>Industry</v>
      </c>
      <c r="B1775" s="262" t="str">
        <f>IF(ISBLANK(INDEX('Policy Characteristics'!B:B,MATCH($C1775,'Policy Characteristics'!$C:$C,0))),"",INDEX('Policy Characteristics'!B:B,MATCH($C1775,'Policy Characteristics'!$C:$C,0)))</f>
        <v>Early Retirement of Equipment</v>
      </c>
      <c r="C1775" s="254" t="str">
        <f t="shared" si="82"/>
        <v>Minimum Share of Start Year Industrial Equipment Retired</v>
      </c>
      <c r="D1775" s="6" t="s">
        <v>3022</v>
      </c>
      <c r="E1775" s="1" t="s">
        <v>3570</v>
      </c>
      <c r="F1775" t="s">
        <v>2986</v>
      </c>
      <c r="G1775" s="45" t="s">
        <v>3471</v>
      </c>
      <c r="H1775" s="47">
        <f t="shared" si="81"/>
        <v>1774</v>
      </c>
      <c r="I1775" s="324" t="s">
        <v>40</v>
      </c>
      <c r="J1775" s="255" t="str">
        <f>IF(ISBLANK(INDEX('Policy Characteristics'!D:D,MATCH($C1775,'Policy Characteristics'!$C:$C,0))),"",INDEX('Policy Characteristics'!D:D,MATCH($C1775,'Policy Characteristics'!$C:$C,0)))</f>
        <v>Equipment Early Retirement</v>
      </c>
      <c r="K1775" s="254" t="str">
        <f>IF(ISBLANK(INDEX('Policy Characteristics'!E:E,MATCH($C1775,'Policy Characteristics'!$C:$C,0))),"",INDEX('Policy Characteristics'!E:E,MATCH($C1775,'Policy Characteristics'!$C:$C,0)))</f>
        <v>indst eqpt early retirement</v>
      </c>
      <c r="L1775" s="261">
        <f>IF(ISBLANK(INDEX('Policy Characteristics'!F:F,MATCH($C1775,'Policy Characteristics'!$C:$C,0))),"",INDEX('Policy Characteristics'!F:F,MATCH($C1775,'Policy Characteristics'!$C:$C,0)))</f>
        <v>0</v>
      </c>
      <c r="M1775" s="261">
        <f>IF(ISBLANK(INDEX('Policy Characteristics'!G:G,MATCH($C1775,'Policy Characteristics'!$C:$C,0))),"",INDEX('Policy Characteristics'!G:G,MATCH($C1775,'Policy Characteristics'!$C:$C,0)))</f>
        <v>1</v>
      </c>
      <c r="N1775" s="261">
        <f>IF(ISBLANK(INDEX('Policy Characteristics'!H:H,MATCH($C1775,'Policy Characteristics'!$C:$C,0))),"",INDEX('Policy Characteristics'!H:H,MATCH($C1775,'Policy Characteristics'!$C:$C,0)))</f>
        <v>0.01</v>
      </c>
      <c r="O1775" s="254" t="str">
        <f>IF(ISBLANK(INDEX('Policy Characteristics'!I:I,MATCH($C1775,'Policy Characteristics'!$C:$C,0))),"",INDEX('Policy Characteristics'!I:I,MATCH($C1775,'Policy Characteristics'!$C:$C,0)))</f>
        <v>% of start year equipment</v>
      </c>
      <c r="P1775" s="254" t="str">
        <f>IF(ISBLANK(INDEX('Policy Characteristics'!J:J,MATCH($C1775,'Policy Characteristics'!$C:$C,0))),"",INDEX('Policy Characteristics'!J:J,MATCH($C1775,'Policy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75" s="254" t="str">
        <f>IF(ISBLANK(INDEX('Policy Characteristics'!K:K,MATCH($C1775,'Policy Characteristics'!$C:$C,0))),"",INDEX('Policy Characteristics'!K:K,MATCH($C1775,'Policy Characteristics'!$C:$C,0)))</f>
        <v>industry-ag-main.html#eff-stds</v>
      </c>
      <c r="R1775" s="254" t="str">
        <f>IF(ISBLANK(INDEX('Policy Characteristics'!L:L,MATCH($C1775,'Policy Characteristics'!$C:$C,0))),"",INDEX('Policy Characteristics'!L:L,MATCH($C1775,'Policy Characteristics'!$C:$C,0)))</f>
        <v>industry-energy-efficiency-standards.html</v>
      </c>
    </row>
    <row r="1776" spans="1:18" s="2" customFormat="1" x14ac:dyDescent="0.25">
      <c r="A1776" s="254" t="str">
        <f>IF(ISBLANK(INDEX('Policy Characteristics'!A:A,MATCH($C1776,'Policy Characteristics'!$C:$C,0))),"",INDEX('Policy Characteristics'!A:A,MATCH($C1776,'Policy Characteristics'!$C:$C,0)))</f>
        <v>Industry</v>
      </c>
      <c r="B1776" s="262" t="str">
        <f>IF(ISBLANK(INDEX('Policy Characteristics'!B:B,MATCH($C1776,'Policy Characteristics'!$C:$C,0))),"",INDEX('Policy Characteristics'!B:B,MATCH($C1776,'Policy Characteristics'!$C:$C,0)))</f>
        <v>Early Retirement of Equipment</v>
      </c>
      <c r="C1776" s="254" t="str">
        <f t="shared" si="82"/>
        <v>Minimum Share of Start Year Industrial Equipment Retired</v>
      </c>
      <c r="D1776" s="6" t="s">
        <v>3022</v>
      </c>
      <c r="E1776" s="1" t="s">
        <v>3915</v>
      </c>
      <c r="F1776" t="s">
        <v>2986</v>
      </c>
      <c r="G1776" s="45" t="s">
        <v>3891</v>
      </c>
      <c r="H1776" s="47">
        <f t="shared" si="81"/>
        <v>1775</v>
      </c>
      <c r="I1776" s="324" t="s">
        <v>40</v>
      </c>
      <c r="J1776" s="255" t="str">
        <f>IF(ISBLANK(INDEX('Policy Characteristics'!D:D,MATCH($C1776,'Policy Characteristics'!$C:$C,0))),"",INDEX('Policy Characteristics'!D:D,MATCH($C1776,'Policy Characteristics'!$C:$C,0)))</f>
        <v>Equipment Early Retirement</v>
      </c>
      <c r="K1776" s="254" t="str">
        <f>IF(ISBLANK(INDEX('Policy Characteristics'!E:E,MATCH($C1776,'Policy Characteristics'!$C:$C,0))),"",INDEX('Policy Characteristics'!E:E,MATCH($C1776,'Policy Characteristics'!$C:$C,0)))</f>
        <v>indst eqpt early retirement</v>
      </c>
      <c r="L1776" s="261">
        <f>IF(ISBLANK(INDEX('Policy Characteristics'!F:F,MATCH($C1776,'Policy Characteristics'!$C:$C,0))),"",INDEX('Policy Characteristics'!F:F,MATCH($C1776,'Policy Characteristics'!$C:$C,0)))</f>
        <v>0</v>
      </c>
      <c r="M1776" s="261">
        <f>IF(ISBLANK(INDEX('Policy Characteristics'!G:G,MATCH($C1776,'Policy Characteristics'!$C:$C,0))),"",INDEX('Policy Characteristics'!G:G,MATCH($C1776,'Policy Characteristics'!$C:$C,0)))</f>
        <v>1</v>
      </c>
      <c r="N1776" s="261">
        <f>IF(ISBLANK(INDEX('Policy Characteristics'!H:H,MATCH($C1776,'Policy Characteristics'!$C:$C,0))),"",INDEX('Policy Characteristics'!H:H,MATCH($C1776,'Policy Characteristics'!$C:$C,0)))</f>
        <v>0.01</v>
      </c>
      <c r="O1776" s="254" t="str">
        <f>IF(ISBLANK(INDEX('Policy Characteristics'!I:I,MATCH($C1776,'Policy Characteristics'!$C:$C,0))),"",INDEX('Policy Characteristics'!I:I,MATCH($C1776,'Policy Characteristics'!$C:$C,0)))</f>
        <v>% of start year equipment</v>
      </c>
      <c r="P1776" s="254" t="str">
        <f>IF(ISBLANK(INDEX('Policy Characteristics'!J:J,MATCH($C1776,'Policy Characteristics'!$C:$C,0))),"",INDEX('Policy Characteristics'!J:J,MATCH($C1776,'Policy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76" s="254" t="str">
        <f>IF(ISBLANK(INDEX('Policy Characteristics'!K:K,MATCH($C1776,'Policy Characteristics'!$C:$C,0))),"",INDEX('Policy Characteristics'!K:K,MATCH($C1776,'Policy Characteristics'!$C:$C,0)))</f>
        <v>industry-ag-main.html#eff-stds</v>
      </c>
      <c r="R1776" s="254" t="str">
        <f>IF(ISBLANK(INDEX('Policy Characteristics'!L:L,MATCH($C1776,'Policy Characteristics'!$C:$C,0))),"",INDEX('Policy Characteristics'!L:L,MATCH($C1776,'Policy Characteristics'!$C:$C,0)))</f>
        <v>industry-energy-efficiency-standards.html</v>
      </c>
    </row>
    <row r="1777" spans="1:18" s="2" customFormat="1" x14ac:dyDescent="0.25">
      <c r="A1777" s="254" t="str">
        <f>IF(ISBLANK(INDEX('Policy Characteristics'!A:A,MATCH($C1777,'Policy Characteristics'!$C:$C,0))),"",INDEX('Policy Characteristics'!A:A,MATCH($C1777,'Policy Characteristics'!$C:$C,0)))</f>
        <v>Industry</v>
      </c>
      <c r="B1777" s="262" t="str">
        <f>IF(ISBLANK(INDEX('Policy Characteristics'!B:B,MATCH($C1777,'Policy Characteristics'!$C:$C,0))),"",INDEX('Policy Characteristics'!B:B,MATCH($C1777,'Policy Characteristics'!$C:$C,0)))</f>
        <v>Early Retirement of Equipment</v>
      </c>
      <c r="C1777" s="254" t="str">
        <f t="shared" si="82"/>
        <v>Minimum Share of Start Year Industrial Equipment Retired</v>
      </c>
      <c r="D1777" s="6" t="s">
        <v>3022</v>
      </c>
      <c r="E1777" s="1" t="s">
        <v>3916</v>
      </c>
      <c r="F1777" t="s">
        <v>2986</v>
      </c>
      <c r="G1777" s="45" t="s">
        <v>3890</v>
      </c>
      <c r="H1777" s="47">
        <f t="shared" si="81"/>
        <v>1776</v>
      </c>
      <c r="I1777" s="324" t="s">
        <v>40</v>
      </c>
      <c r="J1777" s="255" t="str">
        <f>IF(ISBLANK(INDEX('Policy Characteristics'!D:D,MATCH($C1777,'Policy Characteristics'!$C:$C,0))),"",INDEX('Policy Characteristics'!D:D,MATCH($C1777,'Policy Characteristics'!$C:$C,0)))</f>
        <v>Equipment Early Retirement</v>
      </c>
      <c r="K1777" s="254" t="str">
        <f>IF(ISBLANK(INDEX('Policy Characteristics'!E:E,MATCH($C1777,'Policy Characteristics'!$C:$C,0))),"",INDEX('Policy Characteristics'!E:E,MATCH($C1777,'Policy Characteristics'!$C:$C,0)))</f>
        <v>indst eqpt early retirement</v>
      </c>
      <c r="L1777" s="261">
        <f>IF(ISBLANK(INDEX('Policy Characteristics'!F:F,MATCH($C1777,'Policy Characteristics'!$C:$C,0))),"",INDEX('Policy Characteristics'!F:F,MATCH($C1777,'Policy Characteristics'!$C:$C,0)))</f>
        <v>0</v>
      </c>
      <c r="M1777" s="261">
        <f>IF(ISBLANK(INDEX('Policy Characteristics'!G:G,MATCH($C1777,'Policy Characteristics'!$C:$C,0))),"",INDEX('Policy Characteristics'!G:G,MATCH($C1777,'Policy Characteristics'!$C:$C,0)))</f>
        <v>1</v>
      </c>
      <c r="N1777" s="261">
        <f>IF(ISBLANK(INDEX('Policy Characteristics'!H:H,MATCH($C1777,'Policy Characteristics'!$C:$C,0))),"",INDEX('Policy Characteristics'!H:H,MATCH($C1777,'Policy Characteristics'!$C:$C,0)))</f>
        <v>0.01</v>
      </c>
      <c r="O1777" s="254" t="str">
        <f>IF(ISBLANK(INDEX('Policy Characteristics'!I:I,MATCH($C1777,'Policy Characteristics'!$C:$C,0))),"",INDEX('Policy Characteristics'!I:I,MATCH($C1777,'Policy Characteristics'!$C:$C,0)))</f>
        <v>% of start year equipment</v>
      </c>
      <c r="P1777" s="254" t="str">
        <f>IF(ISBLANK(INDEX('Policy Characteristics'!J:J,MATCH($C1777,'Policy Characteristics'!$C:$C,0))),"",INDEX('Policy Characteristics'!J:J,MATCH($C1777,'Policy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77" s="254" t="str">
        <f>IF(ISBLANK(INDEX('Policy Characteristics'!K:K,MATCH($C1777,'Policy Characteristics'!$C:$C,0))),"",INDEX('Policy Characteristics'!K:K,MATCH($C1777,'Policy Characteristics'!$C:$C,0)))</f>
        <v>industry-ag-main.html#eff-stds</v>
      </c>
      <c r="R1777" s="254" t="str">
        <f>IF(ISBLANK(INDEX('Policy Characteristics'!L:L,MATCH($C1777,'Policy Characteristics'!$C:$C,0))),"",INDEX('Policy Characteristics'!L:L,MATCH($C1777,'Policy Characteristics'!$C:$C,0)))</f>
        <v>industry-energy-efficiency-standards.html</v>
      </c>
    </row>
    <row r="1778" spans="1:18" s="2" customFormat="1" x14ac:dyDescent="0.25">
      <c r="A1778" s="254" t="str">
        <f>IF(ISBLANK(INDEX('Policy Characteristics'!A:A,MATCH($C1778,'Policy Characteristics'!$C:$C,0))),"",INDEX('Policy Characteristics'!A:A,MATCH($C1778,'Policy Characteristics'!$C:$C,0)))</f>
        <v>Industry</v>
      </c>
      <c r="B1778" s="262" t="str">
        <f>IF(ISBLANK(INDEX('Policy Characteristics'!B:B,MATCH($C1778,'Policy Characteristics'!$C:$C,0))),"",INDEX('Policy Characteristics'!B:B,MATCH($C1778,'Policy Characteristics'!$C:$C,0)))</f>
        <v>Early Retirement of Equipment</v>
      </c>
      <c r="C1778" s="254" t="str">
        <f t="shared" si="82"/>
        <v>Minimum Share of Start Year Industrial Equipment Retired</v>
      </c>
      <c r="D1778" s="6" t="s">
        <v>3022</v>
      </c>
      <c r="E1778" s="1" t="s">
        <v>3917</v>
      </c>
      <c r="F1778" t="s">
        <v>2986</v>
      </c>
      <c r="G1778" s="45" t="s">
        <v>3892</v>
      </c>
      <c r="H1778" s="47">
        <f t="shared" si="81"/>
        <v>1777</v>
      </c>
      <c r="I1778" s="324" t="s">
        <v>40</v>
      </c>
      <c r="J1778" s="255" t="str">
        <f>IF(ISBLANK(INDEX('Policy Characteristics'!D:D,MATCH($C1778,'Policy Characteristics'!$C:$C,0))),"",INDEX('Policy Characteristics'!D:D,MATCH($C1778,'Policy Characteristics'!$C:$C,0)))</f>
        <v>Equipment Early Retirement</v>
      </c>
      <c r="K1778" s="254" t="str">
        <f>IF(ISBLANK(INDEX('Policy Characteristics'!E:E,MATCH($C1778,'Policy Characteristics'!$C:$C,0))),"",INDEX('Policy Characteristics'!E:E,MATCH($C1778,'Policy Characteristics'!$C:$C,0)))</f>
        <v>indst eqpt early retirement</v>
      </c>
      <c r="L1778" s="261">
        <f>IF(ISBLANK(INDEX('Policy Characteristics'!F:F,MATCH($C1778,'Policy Characteristics'!$C:$C,0))),"",INDEX('Policy Characteristics'!F:F,MATCH($C1778,'Policy Characteristics'!$C:$C,0)))</f>
        <v>0</v>
      </c>
      <c r="M1778" s="261">
        <f>IF(ISBLANK(INDEX('Policy Characteristics'!G:G,MATCH($C1778,'Policy Characteristics'!$C:$C,0))),"",INDEX('Policy Characteristics'!G:G,MATCH($C1778,'Policy Characteristics'!$C:$C,0)))</f>
        <v>1</v>
      </c>
      <c r="N1778" s="261">
        <f>IF(ISBLANK(INDEX('Policy Characteristics'!H:H,MATCH($C1778,'Policy Characteristics'!$C:$C,0))),"",INDEX('Policy Characteristics'!H:H,MATCH($C1778,'Policy Characteristics'!$C:$C,0)))</f>
        <v>0.01</v>
      </c>
      <c r="O1778" s="254" t="str">
        <f>IF(ISBLANK(INDEX('Policy Characteristics'!I:I,MATCH($C1778,'Policy Characteristics'!$C:$C,0))),"",INDEX('Policy Characteristics'!I:I,MATCH($C1778,'Policy Characteristics'!$C:$C,0)))</f>
        <v>% of start year equipment</v>
      </c>
      <c r="P1778" s="254" t="str">
        <f>IF(ISBLANK(INDEX('Policy Characteristics'!J:J,MATCH($C1778,'Policy Characteristics'!$C:$C,0))),"",INDEX('Policy Characteristics'!J:J,MATCH($C1778,'Policy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78" s="254" t="str">
        <f>IF(ISBLANK(INDEX('Policy Characteristics'!K:K,MATCH($C1778,'Policy Characteristics'!$C:$C,0))),"",INDEX('Policy Characteristics'!K:K,MATCH($C1778,'Policy Characteristics'!$C:$C,0)))</f>
        <v>industry-ag-main.html#eff-stds</v>
      </c>
      <c r="R1778" s="254" t="str">
        <f>IF(ISBLANK(INDEX('Policy Characteristics'!L:L,MATCH($C1778,'Policy Characteristics'!$C:$C,0))),"",INDEX('Policy Characteristics'!L:L,MATCH($C1778,'Policy Characteristics'!$C:$C,0)))</f>
        <v>industry-energy-efficiency-standards.html</v>
      </c>
    </row>
    <row r="1779" spans="1:18" s="2" customFormat="1" x14ac:dyDescent="0.25">
      <c r="A1779" s="254" t="str">
        <f>IF(ISBLANK(INDEX('Policy Characteristics'!A:A,MATCH($C1779,'Policy Characteristics'!$C:$C,0))),"",INDEX('Policy Characteristics'!A:A,MATCH($C1779,'Policy Characteristics'!$C:$C,0)))</f>
        <v>Industry</v>
      </c>
      <c r="B1779" s="262" t="str">
        <f>IF(ISBLANK(INDEX('Policy Characteristics'!B:B,MATCH($C1779,'Policy Characteristics'!$C:$C,0))),"",INDEX('Policy Characteristics'!B:B,MATCH($C1779,'Policy Characteristics'!$C:$C,0)))</f>
        <v>Early Retirement of Equipment</v>
      </c>
      <c r="C1779" s="254" t="str">
        <f t="shared" si="82"/>
        <v>Minimum Share of Start Year Industrial Equipment Retired</v>
      </c>
      <c r="D1779" s="6" t="s">
        <v>3023</v>
      </c>
      <c r="E1779" s="1" t="s">
        <v>3459</v>
      </c>
      <c r="F1779" t="s">
        <v>2987</v>
      </c>
      <c r="G1779" s="45" t="s">
        <v>3465</v>
      </c>
      <c r="H1779" s="47">
        <f t="shared" si="81"/>
        <v>1778</v>
      </c>
      <c r="I1779" s="324" t="s">
        <v>40</v>
      </c>
      <c r="J1779" s="255" t="str">
        <f>IF(ISBLANK(INDEX('Policy Characteristics'!D:D,MATCH($C1779,'Policy Characteristics'!$C:$C,0))),"",INDEX('Policy Characteristics'!D:D,MATCH($C1779,'Policy Characteristics'!$C:$C,0)))</f>
        <v>Equipment Early Retirement</v>
      </c>
      <c r="K1779" s="254" t="str">
        <f>IF(ISBLANK(INDEX('Policy Characteristics'!E:E,MATCH($C1779,'Policy Characteristics'!$C:$C,0))),"",INDEX('Policy Characteristics'!E:E,MATCH($C1779,'Policy Characteristics'!$C:$C,0)))</f>
        <v>indst eqpt early retirement</v>
      </c>
      <c r="L1779" s="261">
        <f>IF(ISBLANK(INDEX('Policy Characteristics'!F:F,MATCH($C1779,'Policy Characteristics'!$C:$C,0))),"",INDEX('Policy Characteristics'!F:F,MATCH($C1779,'Policy Characteristics'!$C:$C,0)))</f>
        <v>0</v>
      </c>
      <c r="M1779" s="261">
        <f>IF(ISBLANK(INDEX('Policy Characteristics'!G:G,MATCH($C1779,'Policy Characteristics'!$C:$C,0))),"",INDEX('Policy Characteristics'!G:G,MATCH($C1779,'Policy Characteristics'!$C:$C,0)))</f>
        <v>1</v>
      </c>
      <c r="N1779" s="261">
        <f>IF(ISBLANK(INDEX('Policy Characteristics'!H:H,MATCH($C1779,'Policy Characteristics'!$C:$C,0))),"",INDEX('Policy Characteristics'!H:H,MATCH($C1779,'Policy Characteristics'!$C:$C,0)))</f>
        <v>0.01</v>
      </c>
      <c r="O1779" s="254" t="str">
        <f>IF(ISBLANK(INDEX('Policy Characteristics'!I:I,MATCH($C1779,'Policy Characteristics'!$C:$C,0))),"",INDEX('Policy Characteristics'!I:I,MATCH($C1779,'Policy Characteristics'!$C:$C,0)))</f>
        <v>% of start year equipment</v>
      </c>
      <c r="P1779" s="254" t="str">
        <f>IF(ISBLANK(INDEX('Policy Characteristics'!J:J,MATCH($C1779,'Policy Characteristics'!$C:$C,0))),"",INDEX('Policy Characteristics'!J:J,MATCH($C1779,'Policy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79" s="254" t="str">
        <f>IF(ISBLANK(INDEX('Policy Characteristics'!K:K,MATCH($C1779,'Policy Characteristics'!$C:$C,0))),"",INDEX('Policy Characteristics'!K:K,MATCH($C1779,'Policy Characteristics'!$C:$C,0)))</f>
        <v>industry-ag-main.html#eff-stds</v>
      </c>
      <c r="R1779" s="254" t="str">
        <f>IF(ISBLANK(INDEX('Policy Characteristics'!L:L,MATCH($C1779,'Policy Characteristics'!$C:$C,0))),"",INDEX('Policy Characteristics'!L:L,MATCH($C1779,'Policy Characteristics'!$C:$C,0)))</f>
        <v>industry-energy-efficiency-standards.html</v>
      </c>
    </row>
    <row r="1780" spans="1:18" s="2" customFormat="1" x14ac:dyDescent="0.25">
      <c r="A1780" s="254" t="str">
        <f>IF(ISBLANK(INDEX('Policy Characteristics'!A:A,MATCH($C1780,'Policy Characteristics'!$C:$C,0))),"",INDEX('Policy Characteristics'!A:A,MATCH($C1780,'Policy Characteristics'!$C:$C,0)))</f>
        <v>Industry</v>
      </c>
      <c r="B1780" s="262" t="str">
        <f>IF(ISBLANK(INDEX('Policy Characteristics'!B:B,MATCH($C1780,'Policy Characteristics'!$C:$C,0))),"",INDEX('Policy Characteristics'!B:B,MATCH($C1780,'Policy Characteristics'!$C:$C,0)))</f>
        <v>Early Retirement of Equipment</v>
      </c>
      <c r="C1780" s="254" t="str">
        <f t="shared" si="82"/>
        <v>Minimum Share of Start Year Industrial Equipment Retired</v>
      </c>
      <c r="D1780" s="6" t="s">
        <v>3023</v>
      </c>
      <c r="E1780" s="1" t="s">
        <v>3460</v>
      </c>
      <c r="F1780" t="s">
        <v>2987</v>
      </c>
      <c r="G1780" s="45" t="s">
        <v>3466</v>
      </c>
      <c r="H1780" s="47">
        <f t="shared" si="81"/>
        <v>1779</v>
      </c>
      <c r="I1780" s="324" t="s">
        <v>40</v>
      </c>
      <c r="J1780" s="255" t="str">
        <f>IF(ISBLANK(INDEX('Policy Characteristics'!D:D,MATCH($C1780,'Policy Characteristics'!$C:$C,0))),"",INDEX('Policy Characteristics'!D:D,MATCH($C1780,'Policy Characteristics'!$C:$C,0)))</f>
        <v>Equipment Early Retirement</v>
      </c>
      <c r="K1780" s="254" t="str">
        <f>IF(ISBLANK(INDEX('Policy Characteristics'!E:E,MATCH($C1780,'Policy Characteristics'!$C:$C,0))),"",INDEX('Policy Characteristics'!E:E,MATCH($C1780,'Policy Characteristics'!$C:$C,0)))</f>
        <v>indst eqpt early retirement</v>
      </c>
      <c r="L1780" s="261">
        <f>IF(ISBLANK(INDEX('Policy Characteristics'!F:F,MATCH($C1780,'Policy Characteristics'!$C:$C,0))),"",INDEX('Policy Characteristics'!F:F,MATCH($C1780,'Policy Characteristics'!$C:$C,0)))</f>
        <v>0</v>
      </c>
      <c r="M1780" s="261">
        <f>IF(ISBLANK(INDEX('Policy Characteristics'!G:G,MATCH($C1780,'Policy Characteristics'!$C:$C,0))),"",INDEX('Policy Characteristics'!G:G,MATCH($C1780,'Policy Characteristics'!$C:$C,0)))</f>
        <v>1</v>
      </c>
      <c r="N1780" s="261">
        <f>IF(ISBLANK(INDEX('Policy Characteristics'!H:H,MATCH($C1780,'Policy Characteristics'!$C:$C,0))),"",INDEX('Policy Characteristics'!H:H,MATCH($C1780,'Policy Characteristics'!$C:$C,0)))</f>
        <v>0.01</v>
      </c>
      <c r="O1780" s="254" t="str">
        <f>IF(ISBLANK(INDEX('Policy Characteristics'!I:I,MATCH($C1780,'Policy Characteristics'!$C:$C,0))),"",INDEX('Policy Characteristics'!I:I,MATCH($C1780,'Policy Characteristics'!$C:$C,0)))</f>
        <v>% of start year equipment</v>
      </c>
      <c r="P1780" s="254" t="str">
        <f>IF(ISBLANK(INDEX('Policy Characteristics'!J:J,MATCH($C1780,'Policy Characteristics'!$C:$C,0))),"",INDEX('Policy Characteristics'!J:J,MATCH($C1780,'Policy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80" s="254" t="str">
        <f>IF(ISBLANK(INDEX('Policy Characteristics'!K:K,MATCH($C1780,'Policy Characteristics'!$C:$C,0))),"",INDEX('Policy Characteristics'!K:K,MATCH($C1780,'Policy Characteristics'!$C:$C,0)))</f>
        <v>industry-ag-main.html#eff-stds</v>
      </c>
      <c r="R1780" s="254" t="str">
        <f>IF(ISBLANK(INDEX('Policy Characteristics'!L:L,MATCH($C1780,'Policy Characteristics'!$C:$C,0))),"",INDEX('Policy Characteristics'!L:L,MATCH($C1780,'Policy Characteristics'!$C:$C,0)))</f>
        <v>industry-energy-efficiency-standards.html</v>
      </c>
    </row>
    <row r="1781" spans="1:18" s="2" customFormat="1" x14ac:dyDescent="0.25">
      <c r="A1781" s="254" t="str">
        <f>IF(ISBLANK(INDEX('Policy Characteristics'!A:A,MATCH($C1781,'Policy Characteristics'!$C:$C,0))),"",INDEX('Policy Characteristics'!A:A,MATCH($C1781,'Policy Characteristics'!$C:$C,0)))</f>
        <v>Industry</v>
      </c>
      <c r="B1781" s="262" t="str">
        <f>IF(ISBLANK(INDEX('Policy Characteristics'!B:B,MATCH($C1781,'Policy Characteristics'!$C:$C,0))),"",INDEX('Policy Characteristics'!B:B,MATCH($C1781,'Policy Characteristics'!$C:$C,0)))</f>
        <v>Early Retirement of Equipment</v>
      </c>
      <c r="C1781" s="254" t="str">
        <f t="shared" si="82"/>
        <v>Minimum Share of Start Year Industrial Equipment Retired</v>
      </c>
      <c r="D1781" s="6" t="s">
        <v>3023</v>
      </c>
      <c r="E1781" s="1" t="s">
        <v>3461</v>
      </c>
      <c r="F1781" t="s">
        <v>2987</v>
      </c>
      <c r="G1781" s="45" t="s">
        <v>3467</v>
      </c>
      <c r="H1781" s="47">
        <f t="shared" si="81"/>
        <v>1780</v>
      </c>
      <c r="I1781" s="324" t="s">
        <v>40</v>
      </c>
      <c r="J1781" s="255" t="str">
        <f>IF(ISBLANK(INDEX('Policy Characteristics'!D:D,MATCH($C1781,'Policy Characteristics'!$C:$C,0))),"",INDEX('Policy Characteristics'!D:D,MATCH($C1781,'Policy Characteristics'!$C:$C,0)))</f>
        <v>Equipment Early Retirement</v>
      </c>
      <c r="K1781" s="254" t="str">
        <f>IF(ISBLANK(INDEX('Policy Characteristics'!E:E,MATCH($C1781,'Policy Characteristics'!$C:$C,0))),"",INDEX('Policy Characteristics'!E:E,MATCH($C1781,'Policy Characteristics'!$C:$C,0)))</f>
        <v>indst eqpt early retirement</v>
      </c>
      <c r="L1781" s="261">
        <f>IF(ISBLANK(INDEX('Policy Characteristics'!F:F,MATCH($C1781,'Policy Characteristics'!$C:$C,0))),"",INDEX('Policy Characteristics'!F:F,MATCH($C1781,'Policy Characteristics'!$C:$C,0)))</f>
        <v>0</v>
      </c>
      <c r="M1781" s="261">
        <f>IF(ISBLANK(INDEX('Policy Characteristics'!G:G,MATCH($C1781,'Policy Characteristics'!$C:$C,0))),"",INDEX('Policy Characteristics'!G:G,MATCH($C1781,'Policy Characteristics'!$C:$C,0)))</f>
        <v>1</v>
      </c>
      <c r="N1781" s="261">
        <f>IF(ISBLANK(INDEX('Policy Characteristics'!H:H,MATCH($C1781,'Policy Characteristics'!$C:$C,0))),"",INDEX('Policy Characteristics'!H:H,MATCH($C1781,'Policy Characteristics'!$C:$C,0)))</f>
        <v>0.01</v>
      </c>
      <c r="O1781" s="254" t="str">
        <f>IF(ISBLANK(INDEX('Policy Characteristics'!I:I,MATCH($C1781,'Policy Characteristics'!$C:$C,0))),"",INDEX('Policy Characteristics'!I:I,MATCH($C1781,'Policy Characteristics'!$C:$C,0)))</f>
        <v>% of start year equipment</v>
      </c>
      <c r="P1781" s="254" t="str">
        <f>IF(ISBLANK(INDEX('Policy Characteristics'!J:J,MATCH($C1781,'Policy Characteristics'!$C:$C,0))),"",INDEX('Policy Characteristics'!J:J,MATCH($C1781,'Policy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81" s="254" t="str">
        <f>IF(ISBLANK(INDEX('Policy Characteristics'!K:K,MATCH($C1781,'Policy Characteristics'!$C:$C,0))),"",INDEX('Policy Characteristics'!K:K,MATCH($C1781,'Policy Characteristics'!$C:$C,0)))</f>
        <v>industry-ag-main.html#eff-stds</v>
      </c>
      <c r="R1781" s="254" t="str">
        <f>IF(ISBLANK(INDEX('Policy Characteristics'!L:L,MATCH($C1781,'Policy Characteristics'!$C:$C,0))),"",INDEX('Policy Characteristics'!L:L,MATCH($C1781,'Policy Characteristics'!$C:$C,0)))</f>
        <v>industry-energy-efficiency-standards.html</v>
      </c>
    </row>
    <row r="1782" spans="1:18" s="2" customFormat="1" x14ac:dyDescent="0.25">
      <c r="A1782" s="254" t="str">
        <f>IF(ISBLANK(INDEX('Policy Characteristics'!A:A,MATCH($C1782,'Policy Characteristics'!$C:$C,0))),"",INDEX('Policy Characteristics'!A:A,MATCH($C1782,'Policy Characteristics'!$C:$C,0)))</f>
        <v>Industry</v>
      </c>
      <c r="B1782" s="262" t="str">
        <f>IF(ISBLANK(INDEX('Policy Characteristics'!B:B,MATCH($C1782,'Policy Characteristics'!$C:$C,0))),"",INDEX('Policy Characteristics'!B:B,MATCH($C1782,'Policy Characteristics'!$C:$C,0)))</f>
        <v>Early Retirement of Equipment</v>
      </c>
      <c r="C1782" s="254" t="str">
        <f t="shared" si="82"/>
        <v>Minimum Share of Start Year Industrial Equipment Retired</v>
      </c>
      <c r="D1782" s="6" t="s">
        <v>3023</v>
      </c>
      <c r="E1782" s="1" t="s">
        <v>3462</v>
      </c>
      <c r="F1782" t="s">
        <v>2987</v>
      </c>
      <c r="G1782" s="45" t="s">
        <v>3468</v>
      </c>
      <c r="H1782" s="47">
        <f t="shared" si="81"/>
        <v>1781</v>
      </c>
      <c r="I1782" s="324" t="s">
        <v>40</v>
      </c>
      <c r="J1782" s="255" t="str">
        <f>IF(ISBLANK(INDEX('Policy Characteristics'!D:D,MATCH($C1782,'Policy Characteristics'!$C:$C,0))),"",INDEX('Policy Characteristics'!D:D,MATCH($C1782,'Policy Characteristics'!$C:$C,0)))</f>
        <v>Equipment Early Retirement</v>
      </c>
      <c r="K1782" s="254" t="str">
        <f>IF(ISBLANK(INDEX('Policy Characteristics'!E:E,MATCH($C1782,'Policy Characteristics'!$C:$C,0))),"",INDEX('Policy Characteristics'!E:E,MATCH($C1782,'Policy Characteristics'!$C:$C,0)))</f>
        <v>indst eqpt early retirement</v>
      </c>
      <c r="L1782" s="261">
        <f>IF(ISBLANK(INDEX('Policy Characteristics'!F:F,MATCH($C1782,'Policy Characteristics'!$C:$C,0))),"",INDEX('Policy Characteristics'!F:F,MATCH($C1782,'Policy Characteristics'!$C:$C,0)))</f>
        <v>0</v>
      </c>
      <c r="M1782" s="261">
        <f>IF(ISBLANK(INDEX('Policy Characteristics'!G:G,MATCH($C1782,'Policy Characteristics'!$C:$C,0))),"",INDEX('Policy Characteristics'!G:G,MATCH($C1782,'Policy Characteristics'!$C:$C,0)))</f>
        <v>1</v>
      </c>
      <c r="N1782" s="261">
        <f>IF(ISBLANK(INDEX('Policy Characteristics'!H:H,MATCH($C1782,'Policy Characteristics'!$C:$C,0))),"",INDEX('Policy Characteristics'!H:H,MATCH($C1782,'Policy Characteristics'!$C:$C,0)))</f>
        <v>0.01</v>
      </c>
      <c r="O1782" s="254" t="str">
        <f>IF(ISBLANK(INDEX('Policy Characteristics'!I:I,MATCH($C1782,'Policy Characteristics'!$C:$C,0))),"",INDEX('Policy Characteristics'!I:I,MATCH($C1782,'Policy Characteristics'!$C:$C,0)))</f>
        <v>% of start year equipment</v>
      </c>
      <c r="P1782" s="254" t="str">
        <f>IF(ISBLANK(INDEX('Policy Characteristics'!J:J,MATCH($C1782,'Policy Characteristics'!$C:$C,0))),"",INDEX('Policy Characteristics'!J:J,MATCH($C1782,'Policy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82" s="254" t="str">
        <f>IF(ISBLANK(INDEX('Policy Characteristics'!K:K,MATCH($C1782,'Policy Characteristics'!$C:$C,0))),"",INDEX('Policy Characteristics'!K:K,MATCH($C1782,'Policy Characteristics'!$C:$C,0)))</f>
        <v>industry-ag-main.html#eff-stds</v>
      </c>
      <c r="R1782" s="254" t="str">
        <f>IF(ISBLANK(INDEX('Policy Characteristics'!L:L,MATCH($C1782,'Policy Characteristics'!$C:$C,0))),"",INDEX('Policy Characteristics'!L:L,MATCH($C1782,'Policy Characteristics'!$C:$C,0)))</f>
        <v>industry-energy-efficiency-standards.html</v>
      </c>
    </row>
    <row r="1783" spans="1:18" s="2" customFormat="1" x14ac:dyDescent="0.25">
      <c r="A1783" s="254" t="str">
        <f>IF(ISBLANK(INDEX('Policy Characteristics'!A:A,MATCH($C1783,'Policy Characteristics'!$C:$C,0))),"",INDEX('Policy Characteristics'!A:A,MATCH($C1783,'Policy Characteristics'!$C:$C,0)))</f>
        <v>Industry</v>
      </c>
      <c r="B1783" s="262" t="str">
        <f>IF(ISBLANK(INDEX('Policy Characteristics'!B:B,MATCH($C1783,'Policy Characteristics'!$C:$C,0))),"",INDEX('Policy Characteristics'!B:B,MATCH($C1783,'Policy Characteristics'!$C:$C,0)))</f>
        <v>Early Retirement of Equipment</v>
      </c>
      <c r="C1783" s="254" t="str">
        <f t="shared" si="82"/>
        <v>Minimum Share of Start Year Industrial Equipment Retired</v>
      </c>
      <c r="D1783" s="6" t="s">
        <v>3023</v>
      </c>
      <c r="E1783" s="1" t="s">
        <v>3463</v>
      </c>
      <c r="F1783" t="s">
        <v>2987</v>
      </c>
      <c r="G1783" s="45" t="s">
        <v>3469</v>
      </c>
      <c r="H1783" s="47">
        <f t="shared" si="81"/>
        <v>1782</v>
      </c>
      <c r="I1783" s="324" t="s">
        <v>40</v>
      </c>
      <c r="J1783" s="255" t="str">
        <f>IF(ISBLANK(INDEX('Policy Characteristics'!D:D,MATCH($C1783,'Policy Characteristics'!$C:$C,0))),"",INDEX('Policy Characteristics'!D:D,MATCH($C1783,'Policy Characteristics'!$C:$C,0)))</f>
        <v>Equipment Early Retirement</v>
      </c>
      <c r="K1783" s="254" t="str">
        <f>IF(ISBLANK(INDEX('Policy Characteristics'!E:E,MATCH($C1783,'Policy Characteristics'!$C:$C,0))),"",INDEX('Policy Characteristics'!E:E,MATCH($C1783,'Policy Characteristics'!$C:$C,0)))</f>
        <v>indst eqpt early retirement</v>
      </c>
      <c r="L1783" s="261">
        <f>IF(ISBLANK(INDEX('Policy Characteristics'!F:F,MATCH($C1783,'Policy Characteristics'!$C:$C,0))),"",INDEX('Policy Characteristics'!F:F,MATCH($C1783,'Policy Characteristics'!$C:$C,0)))</f>
        <v>0</v>
      </c>
      <c r="M1783" s="261">
        <f>IF(ISBLANK(INDEX('Policy Characteristics'!G:G,MATCH($C1783,'Policy Characteristics'!$C:$C,0))),"",INDEX('Policy Characteristics'!G:G,MATCH($C1783,'Policy Characteristics'!$C:$C,0)))</f>
        <v>1</v>
      </c>
      <c r="N1783" s="261">
        <f>IF(ISBLANK(INDEX('Policy Characteristics'!H:H,MATCH($C1783,'Policy Characteristics'!$C:$C,0))),"",INDEX('Policy Characteristics'!H:H,MATCH($C1783,'Policy Characteristics'!$C:$C,0)))</f>
        <v>0.01</v>
      </c>
      <c r="O1783" s="254" t="str">
        <f>IF(ISBLANK(INDEX('Policy Characteristics'!I:I,MATCH($C1783,'Policy Characteristics'!$C:$C,0))),"",INDEX('Policy Characteristics'!I:I,MATCH($C1783,'Policy Characteristics'!$C:$C,0)))</f>
        <v>% of start year equipment</v>
      </c>
      <c r="P1783" s="254" t="str">
        <f>IF(ISBLANK(INDEX('Policy Characteristics'!J:J,MATCH($C1783,'Policy Characteristics'!$C:$C,0))),"",INDEX('Policy Characteristics'!J:J,MATCH($C1783,'Policy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83" s="254" t="str">
        <f>IF(ISBLANK(INDEX('Policy Characteristics'!K:K,MATCH($C1783,'Policy Characteristics'!$C:$C,0))),"",INDEX('Policy Characteristics'!K:K,MATCH($C1783,'Policy Characteristics'!$C:$C,0)))</f>
        <v>industry-ag-main.html#eff-stds</v>
      </c>
      <c r="R1783" s="254" t="str">
        <f>IF(ISBLANK(INDEX('Policy Characteristics'!L:L,MATCH($C1783,'Policy Characteristics'!$C:$C,0))),"",INDEX('Policy Characteristics'!L:L,MATCH($C1783,'Policy Characteristics'!$C:$C,0)))</f>
        <v>industry-energy-efficiency-standards.html</v>
      </c>
    </row>
    <row r="1784" spans="1:18" s="2" customFormat="1" x14ac:dyDescent="0.25">
      <c r="A1784" s="254" t="str">
        <f>IF(ISBLANK(INDEX('Policy Characteristics'!A:A,MATCH($C1784,'Policy Characteristics'!$C:$C,0))),"",INDEX('Policy Characteristics'!A:A,MATCH($C1784,'Policy Characteristics'!$C:$C,0)))</f>
        <v>Industry</v>
      </c>
      <c r="B1784" s="262" t="str">
        <f>IF(ISBLANK(INDEX('Policy Characteristics'!B:B,MATCH($C1784,'Policy Characteristics'!$C:$C,0))),"",INDEX('Policy Characteristics'!B:B,MATCH($C1784,'Policy Characteristics'!$C:$C,0)))</f>
        <v>Early Retirement of Equipment</v>
      </c>
      <c r="C1784" s="254" t="str">
        <f t="shared" si="82"/>
        <v>Minimum Share of Start Year Industrial Equipment Retired</v>
      </c>
      <c r="D1784" s="6" t="s">
        <v>3023</v>
      </c>
      <c r="E1784" s="1" t="s">
        <v>3464</v>
      </c>
      <c r="F1784" t="s">
        <v>2987</v>
      </c>
      <c r="G1784" s="45" t="s">
        <v>3470</v>
      </c>
      <c r="H1784" s="47">
        <f t="shared" si="81"/>
        <v>1783</v>
      </c>
      <c r="I1784" s="324" t="s">
        <v>40</v>
      </c>
      <c r="J1784" s="255" t="str">
        <f>IF(ISBLANK(INDEX('Policy Characteristics'!D:D,MATCH($C1784,'Policy Characteristics'!$C:$C,0))),"",INDEX('Policy Characteristics'!D:D,MATCH($C1784,'Policy Characteristics'!$C:$C,0)))</f>
        <v>Equipment Early Retirement</v>
      </c>
      <c r="K1784" s="254" t="str">
        <f>IF(ISBLANK(INDEX('Policy Characteristics'!E:E,MATCH($C1784,'Policy Characteristics'!$C:$C,0))),"",INDEX('Policy Characteristics'!E:E,MATCH($C1784,'Policy Characteristics'!$C:$C,0)))</f>
        <v>indst eqpt early retirement</v>
      </c>
      <c r="L1784" s="261">
        <f>IF(ISBLANK(INDEX('Policy Characteristics'!F:F,MATCH($C1784,'Policy Characteristics'!$C:$C,0))),"",INDEX('Policy Characteristics'!F:F,MATCH($C1784,'Policy Characteristics'!$C:$C,0)))</f>
        <v>0</v>
      </c>
      <c r="M1784" s="261">
        <f>IF(ISBLANK(INDEX('Policy Characteristics'!G:G,MATCH($C1784,'Policy Characteristics'!$C:$C,0))),"",INDEX('Policy Characteristics'!G:G,MATCH($C1784,'Policy Characteristics'!$C:$C,0)))</f>
        <v>1</v>
      </c>
      <c r="N1784" s="261">
        <f>IF(ISBLANK(INDEX('Policy Characteristics'!H:H,MATCH($C1784,'Policy Characteristics'!$C:$C,0))),"",INDEX('Policy Characteristics'!H:H,MATCH($C1784,'Policy Characteristics'!$C:$C,0)))</f>
        <v>0.01</v>
      </c>
      <c r="O1784" s="254" t="str">
        <f>IF(ISBLANK(INDEX('Policy Characteristics'!I:I,MATCH($C1784,'Policy Characteristics'!$C:$C,0))),"",INDEX('Policy Characteristics'!I:I,MATCH($C1784,'Policy Characteristics'!$C:$C,0)))</f>
        <v>% of start year equipment</v>
      </c>
      <c r="P1784" s="254" t="str">
        <f>IF(ISBLANK(INDEX('Policy Characteristics'!J:J,MATCH($C1784,'Policy Characteristics'!$C:$C,0))),"",INDEX('Policy Characteristics'!J:J,MATCH($C1784,'Policy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84" s="254" t="str">
        <f>IF(ISBLANK(INDEX('Policy Characteristics'!K:K,MATCH($C1784,'Policy Characteristics'!$C:$C,0))),"",INDEX('Policy Characteristics'!K:K,MATCH($C1784,'Policy Characteristics'!$C:$C,0)))</f>
        <v>industry-ag-main.html#eff-stds</v>
      </c>
      <c r="R1784" s="254" t="str">
        <f>IF(ISBLANK(INDEX('Policy Characteristics'!L:L,MATCH($C1784,'Policy Characteristics'!$C:$C,0))),"",INDEX('Policy Characteristics'!L:L,MATCH($C1784,'Policy Characteristics'!$C:$C,0)))</f>
        <v>industry-energy-efficiency-standards.html</v>
      </c>
    </row>
    <row r="1785" spans="1:18" s="2" customFormat="1" x14ac:dyDescent="0.25">
      <c r="A1785" s="254" t="str">
        <f>IF(ISBLANK(INDEX('Policy Characteristics'!A:A,MATCH($C1785,'Policy Characteristics'!$C:$C,0))),"",INDEX('Policy Characteristics'!A:A,MATCH($C1785,'Policy Characteristics'!$C:$C,0)))</f>
        <v>Industry</v>
      </c>
      <c r="B1785" s="262" t="str">
        <f>IF(ISBLANK(INDEX('Policy Characteristics'!B:B,MATCH($C1785,'Policy Characteristics'!$C:$C,0))),"",INDEX('Policy Characteristics'!B:B,MATCH($C1785,'Policy Characteristics'!$C:$C,0)))</f>
        <v>Early Retirement of Equipment</v>
      </c>
      <c r="C1785" s="254" t="str">
        <f t="shared" si="82"/>
        <v>Minimum Share of Start Year Industrial Equipment Retired</v>
      </c>
      <c r="D1785" s="6" t="s">
        <v>3023</v>
      </c>
      <c r="E1785" s="1" t="s">
        <v>3570</v>
      </c>
      <c r="F1785" t="s">
        <v>2987</v>
      </c>
      <c r="G1785" s="45" t="s">
        <v>3471</v>
      </c>
      <c r="H1785" s="47">
        <f t="shared" si="81"/>
        <v>1784</v>
      </c>
      <c r="I1785" s="324" t="s">
        <v>40</v>
      </c>
      <c r="J1785" s="255" t="str">
        <f>IF(ISBLANK(INDEX('Policy Characteristics'!D:D,MATCH($C1785,'Policy Characteristics'!$C:$C,0))),"",INDEX('Policy Characteristics'!D:D,MATCH($C1785,'Policy Characteristics'!$C:$C,0)))</f>
        <v>Equipment Early Retirement</v>
      </c>
      <c r="K1785" s="254" t="str">
        <f>IF(ISBLANK(INDEX('Policy Characteristics'!E:E,MATCH($C1785,'Policy Characteristics'!$C:$C,0))),"",INDEX('Policy Characteristics'!E:E,MATCH($C1785,'Policy Characteristics'!$C:$C,0)))</f>
        <v>indst eqpt early retirement</v>
      </c>
      <c r="L1785" s="261">
        <f>IF(ISBLANK(INDEX('Policy Characteristics'!F:F,MATCH($C1785,'Policy Characteristics'!$C:$C,0))),"",INDEX('Policy Characteristics'!F:F,MATCH($C1785,'Policy Characteristics'!$C:$C,0)))</f>
        <v>0</v>
      </c>
      <c r="M1785" s="261">
        <f>IF(ISBLANK(INDEX('Policy Characteristics'!G:G,MATCH($C1785,'Policy Characteristics'!$C:$C,0))),"",INDEX('Policy Characteristics'!G:G,MATCH($C1785,'Policy Characteristics'!$C:$C,0)))</f>
        <v>1</v>
      </c>
      <c r="N1785" s="261">
        <f>IF(ISBLANK(INDEX('Policy Characteristics'!H:H,MATCH($C1785,'Policy Characteristics'!$C:$C,0))),"",INDEX('Policy Characteristics'!H:H,MATCH($C1785,'Policy Characteristics'!$C:$C,0)))</f>
        <v>0.01</v>
      </c>
      <c r="O1785" s="254" t="str">
        <f>IF(ISBLANK(INDEX('Policy Characteristics'!I:I,MATCH($C1785,'Policy Characteristics'!$C:$C,0))),"",INDEX('Policy Characteristics'!I:I,MATCH($C1785,'Policy Characteristics'!$C:$C,0)))</f>
        <v>% of start year equipment</v>
      </c>
      <c r="P1785" s="254" t="str">
        <f>IF(ISBLANK(INDEX('Policy Characteristics'!J:J,MATCH($C1785,'Policy Characteristics'!$C:$C,0))),"",INDEX('Policy Characteristics'!J:J,MATCH($C1785,'Policy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85" s="254" t="str">
        <f>IF(ISBLANK(INDEX('Policy Characteristics'!K:K,MATCH($C1785,'Policy Characteristics'!$C:$C,0))),"",INDEX('Policy Characteristics'!K:K,MATCH($C1785,'Policy Characteristics'!$C:$C,0)))</f>
        <v>industry-ag-main.html#eff-stds</v>
      </c>
      <c r="R1785" s="254" t="str">
        <f>IF(ISBLANK(INDEX('Policy Characteristics'!L:L,MATCH($C1785,'Policy Characteristics'!$C:$C,0))),"",INDEX('Policy Characteristics'!L:L,MATCH($C1785,'Policy Characteristics'!$C:$C,0)))</f>
        <v>industry-energy-efficiency-standards.html</v>
      </c>
    </row>
    <row r="1786" spans="1:18" s="2" customFormat="1" x14ac:dyDescent="0.25">
      <c r="A1786" s="254" t="str">
        <f>IF(ISBLANK(INDEX('Policy Characteristics'!A:A,MATCH($C1786,'Policy Characteristics'!$C:$C,0))),"",INDEX('Policy Characteristics'!A:A,MATCH($C1786,'Policy Characteristics'!$C:$C,0)))</f>
        <v>Industry</v>
      </c>
      <c r="B1786" s="262" t="str">
        <f>IF(ISBLANK(INDEX('Policy Characteristics'!B:B,MATCH($C1786,'Policy Characteristics'!$C:$C,0))),"",INDEX('Policy Characteristics'!B:B,MATCH($C1786,'Policy Characteristics'!$C:$C,0)))</f>
        <v>Early Retirement of Equipment</v>
      </c>
      <c r="C1786" s="254" t="str">
        <f t="shared" si="82"/>
        <v>Minimum Share of Start Year Industrial Equipment Retired</v>
      </c>
      <c r="D1786" s="6" t="s">
        <v>3023</v>
      </c>
      <c r="E1786" s="1" t="s">
        <v>3915</v>
      </c>
      <c r="F1786" t="s">
        <v>2987</v>
      </c>
      <c r="G1786" s="45" t="s">
        <v>3891</v>
      </c>
      <c r="H1786" s="47">
        <f t="shared" si="81"/>
        <v>1785</v>
      </c>
      <c r="I1786" s="324" t="s">
        <v>40</v>
      </c>
      <c r="J1786" s="255" t="str">
        <f>IF(ISBLANK(INDEX('Policy Characteristics'!D:D,MATCH($C1786,'Policy Characteristics'!$C:$C,0))),"",INDEX('Policy Characteristics'!D:D,MATCH($C1786,'Policy Characteristics'!$C:$C,0)))</f>
        <v>Equipment Early Retirement</v>
      </c>
      <c r="K1786" s="254" t="str">
        <f>IF(ISBLANK(INDEX('Policy Characteristics'!E:E,MATCH($C1786,'Policy Characteristics'!$C:$C,0))),"",INDEX('Policy Characteristics'!E:E,MATCH($C1786,'Policy Characteristics'!$C:$C,0)))</f>
        <v>indst eqpt early retirement</v>
      </c>
      <c r="L1786" s="261">
        <f>IF(ISBLANK(INDEX('Policy Characteristics'!F:F,MATCH($C1786,'Policy Characteristics'!$C:$C,0))),"",INDEX('Policy Characteristics'!F:F,MATCH($C1786,'Policy Characteristics'!$C:$C,0)))</f>
        <v>0</v>
      </c>
      <c r="M1786" s="261">
        <f>IF(ISBLANK(INDEX('Policy Characteristics'!G:G,MATCH($C1786,'Policy Characteristics'!$C:$C,0))),"",INDEX('Policy Characteristics'!G:G,MATCH($C1786,'Policy Characteristics'!$C:$C,0)))</f>
        <v>1</v>
      </c>
      <c r="N1786" s="261">
        <f>IF(ISBLANK(INDEX('Policy Characteristics'!H:H,MATCH($C1786,'Policy Characteristics'!$C:$C,0))),"",INDEX('Policy Characteristics'!H:H,MATCH($C1786,'Policy Characteristics'!$C:$C,0)))</f>
        <v>0.01</v>
      </c>
      <c r="O1786" s="254" t="str">
        <f>IF(ISBLANK(INDEX('Policy Characteristics'!I:I,MATCH($C1786,'Policy Characteristics'!$C:$C,0))),"",INDEX('Policy Characteristics'!I:I,MATCH($C1786,'Policy Characteristics'!$C:$C,0)))</f>
        <v>% of start year equipment</v>
      </c>
      <c r="P1786" s="254" t="str">
        <f>IF(ISBLANK(INDEX('Policy Characteristics'!J:J,MATCH($C1786,'Policy Characteristics'!$C:$C,0))),"",INDEX('Policy Characteristics'!J:J,MATCH($C1786,'Policy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86" s="254" t="str">
        <f>IF(ISBLANK(INDEX('Policy Characteristics'!K:K,MATCH($C1786,'Policy Characteristics'!$C:$C,0))),"",INDEX('Policy Characteristics'!K:K,MATCH($C1786,'Policy Characteristics'!$C:$C,0)))</f>
        <v>industry-ag-main.html#eff-stds</v>
      </c>
      <c r="R1786" s="254" t="str">
        <f>IF(ISBLANK(INDEX('Policy Characteristics'!L:L,MATCH($C1786,'Policy Characteristics'!$C:$C,0))),"",INDEX('Policy Characteristics'!L:L,MATCH($C1786,'Policy Characteristics'!$C:$C,0)))</f>
        <v>industry-energy-efficiency-standards.html</v>
      </c>
    </row>
    <row r="1787" spans="1:18" s="2" customFormat="1" x14ac:dyDescent="0.25">
      <c r="A1787" s="254" t="str">
        <f>IF(ISBLANK(INDEX('Policy Characteristics'!A:A,MATCH($C1787,'Policy Characteristics'!$C:$C,0))),"",INDEX('Policy Characteristics'!A:A,MATCH($C1787,'Policy Characteristics'!$C:$C,0)))</f>
        <v>Industry</v>
      </c>
      <c r="B1787" s="262" t="str">
        <f>IF(ISBLANK(INDEX('Policy Characteristics'!B:B,MATCH($C1787,'Policy Characteristics'!$C:$C,0))),"",INDEX('Policy Characteristics'!B:B,MATCH($C1787,'Policy Characteristics'!$C:$C,0)))</f>
        <v>Early Retirement of Equipment</v>
      </c>
      <c r="C1787" s="254" t="str">
        <f t="shared" si="82"/>
        <v>Minimum Share of Start Year Industrial Equipment Retired</v>
      </c>
      <c r="D1787" s="6" t="s">
        <v>3023</v>
      </c>
      <c r="E1787" s="1" t="s">
        <v>3916</v>
      </c>
      <c r="F1787" t="s">
        <v>2987</v>
      </c>
      <c r="G1787" s="45" t="s">
        <v>3890</v>
      </c>
      <c r="H1787" s="47">
        <f t="shared" si="81"/>
        <v>1786</v>
      </c>
      <c r="I1787" s="324" t="s">
        <v>40</v>
      </c>
      <c r="J1787" s="255" t="str">
        <f>IF(ISBLANK(INDEX('Policy Characteristics'!D:D,MATCH($C1787,'Policy Characteristics'!$C:$C,0))),"",INDEX('Policy Characteristics'!D:D,MATCH($C1787,'Policy Characteristics'!$C:$C,0)))</f>
        <v>Equipment Early Retirement</v>
      </c>
      <c r="K1787" s="254" t="str">
        <f>IF(ISBLANK(INDEX('Policy Characteristics'!E:E,MATCH($C1787,'Policy Characteristics'!$C:$C,0))),"",INDEX('Policy Characteristics'!E:E,MATCH($C1787,'Policy Characteristics'!$C:$C,0)))</f>
        <v>indst eqpt early retirement</v>
      </c>
      <c r="L1787" s="261">
        <f>IF(ISBLANK(INDEX('Policy Characteristics'!F:F,MATCH($C1787,'Policy Characteristics'!$C:$C,0))),"",INDEX('Policy Characteristics'!F:F,MATCH($C1787,'Policy Characteristics'!$C:$C,0)))</f>
        <v>0</v>
      </c>
      <c r="M1787" s="261">
        <f>IF(ISBLANK(INDEX('Policy Characteristics'!G:G,MATCH($C1787,'Policy Characteristics'!$C:$C,0))),"",INDEX('Policy Characteristics'!G:G,MATCH($C1787,'Policy Characteristics'!$C:$C,0)))</f>
        <v>1</v>
      </c>
      <c r="N1787" s="261">
        <f>IF(ISBLANK(INDEX('Policy Characteristics'!H:H,MATCH($C1787,'Policy Characteristics'!$C:$C,0))),"",INDEX('Policy Characteristics'!H:H,MATCH($C1787,'Policy Characteristics'!$C:$C,0)))</f>
        <v>0.01</v>
      </c>
      <c r="O1787" s="254" t="str">
        <f>IF(ISBLANK(INDEX('Policy Characteristics'!I:I,MATCH($C1787,'Policy Characteristics'!$C:$C,0))),"",INDEX('Policy Characteristics'!I:I,MATCH($C1787,'Policy Characteristics'!$C:$C,0)))</f>
        <v>% of start year equipment</v>
      </c>
      <c r="P1787" s="254" t="str">
        <f>IF(ISBLANK(INDEX('Policy Characteristics'!J:J,MATCH($C1787,'Policy Characteristics'!$C:$C,0))),"",INDEX('Policy Characteristics'!J:J,MATCH($C1787,'Policy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87" s="254" t="str">
        <f>IF(ISBLANK(INDEX('Policy Characteristics'!K:K,MATCH($C1787,'Policy Characteristics'!$C:$C,0))),"",INDEX('Policy Characteristics'!K:K,MATCH($C1787,'Policy Characteristics'!$C:$C,0)))</f>
        <v>industry-ag-main.html#eff-stds</v>
      </c>
      <c r="R1787" s="254" t="str">
        <f>IF(ISBLANK(INDEX('Policy Characteristics'!L:L,MATCH($C1787,'Policy Characteristics'!$C:$C,0))),"",INDEX('Policy Characteristics'!L:L,MATCH($C1787,'Policy Characteristics'!$C:$C,0)))</f>
        <v>industry-energy-efficiency-standards.html</v>
      </c>
    </row>
    <row r="1788" spans="1:18" s="2" customFormat="1" x14ac:dyDescent="0.25">
      <c r="A1788" s="254" t="str">
        <f>IF(ISBLANK(INDEX('Policy Characteristics'!A:A,MATCH($C1788,'Policy Characteristics'!$C:$C,0))),"",INDEX('Policy Characteristics'!A:A,MATCH($C1788,'Policy Characteristics'!$C:$C,0)))</f>
        <v>Industry</v>
      </c>
      <c r="B1788" s="262" t="str">
        <f>IF(ISBLANK(INDEX('Policy Characteristics'!B:B,MATCH($C1788,'Policy Characteristics'!$C:$C,0))),"",INDEX('Policy Characteristics'!B:B,MATCH($C1788,'Policy Characteristics'!$C:$C,0)))</f>
        <v>Early Retirement of Equipment</v>
      </c>
      <c r="C1788" s="254" t="str">
        <f t="shared" si="82"/>
        <v>Minimum Share of Start Year Industrial Equipment Retired</v>
      </c>
      <c r="D1788" s="6" t="s">
        <v>3023</v>
      </c>
      <c r="E1788" s="1" t="s">
        <v>3917</v>
      </c>
      <c r="F1788" t="s">
        <v>2987</v>
      </c>
      <c r="G1788" s="45" t="s">
        <v>3892</v>
      </c>
      <c r="H1788" s="47">
        <f t="shared" si="81"/>
        <v>1787</v>
      </c>
      <c r="I1788" s="324" t="s">
        <v>40</v>
      </c>
      <c r="J1788" s="255" t="str">
        <f>IF(ISBLANK(INDEX('Policy Characteristics'!D:D,MATCH($C1788,'Policy Characteristics'!$C:$C,0))),"",INDEX('Policy Characteristics'!D:D,MATCH($C1788,'Policy Characteristics'!$C:$C,0)))</f>
        <v>Equipment Early Retirement</v>
      </c>
      <c r="K1788" s="254" t="str">
        <f>IF(ISBLANK(INDEX('Policy Characteristics'!E:E,MATCH($C1788,'Policy Characteristics'!$C:$C,0))),"",INDEX('Policy Characteristics'!E:E,MATCH($C1788,'Policy Characteristics'!$C:$C,0)))</f>
        <v>indst eqpt early retirement</v>
      </c>
      <c r="L1788" s="261">
        <f>IF(ISBLANK(INDEX('Policy Characteristics'!F:F,MATCH($C1788,'Policy Characteristics'!$C:$C,0))),"",INDEX('Policy Characteristics'!F:F,MATCH($C1788,'Policy Characteristics'!$C:$C,0)))</f>
        <v>0</v>
      </c>
      <c r="M1788" s="261">
        <f>IF(ISBLANK(INDEX('Policy Characteristics'!G:G,MATCH($C1788,'Policy Characteristics'!$C:$C,0))),"",INDEX('Policy Characteristics'!G:G,MATCH($C1788,'Policy Characteristics'!$C:$C,0)))</f>
        <v>1</v>
      </c>
      <c r="N1788" s="261">
        <f>IF(ISBLANK(INDEX('Policy Characteristics'!H:H,MATCH($C1788,'Policy Characteristics'!$C:$C,0))),"",INDEX('Policy Characteristics'!H:H,MATCH($C1788,'Policy Characteristics'!$C:$C,0)))</f>
        <v>0.01</v>
      </c>
      <c r="O1788" s="254" t="str">
        <f>IF(ISBLANK(INDEX('Policy Characteristics'!I:I,MATCH($C1788,'Policy Characteristics'!$C:$C,0))),"",INDEX('Policy Characteristics'!I:I,MATCH($C1788,'Policy Characteristics'!$C:$C,0)))</f>
        <v>% of start year equipment</v>
      </c>
      <c r="P1788" s="254" t="str">
        <f>IF(ISBLANK(INDEX('Policy Characteristics'!J:J,MATCH($C1788,'Policy Characteristics'!$C:$C,0))),"",INDEX('Policy Characteristics'!J:J,MATCH($C1788,'Policy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88" s="254" t="str">
        <f>IF(ISBLANK(INDEX('Policy Characteristics'!K:K,MATCH($C1788,'Policy Characteristics'!$C:$C,0))),"",INDEX('Policy Characteristics'!K:K,MATCH($C1788,'Policy Characteristics'!$C:$C,0)))</f>
        <v>industry-ag-main.html#eff-stds</v>
      </c>
      <c r="R1788" s="254" t="str">
        <f>IF(ISBLANK(INDEX('Policy Characteristics'!L:L,MATCH($C1788,'Policy Characteristics'!$C:$C,0))),"",INDEX('Policy Characteristics'!L:L,MATCH($C1788,'Policy Characteristics'!$C:$C,0)))</f>
        <v>industry-energy-efficiency-standards.html</v>
      </c>
    </row>
    <row r="1789" spans="1:18" s="2" customFormat="1" x14ac:dyDescent="0.25">
      <c r="A1789" s="254" t="str">
        <f>IF(ISBLANK(INDEX('Policy Characteristics'!A:A,MATCH($C1789,'Policy Characteristics'!$C:$C,0))),"",INDEX('Policy Characteristics'!A:A,MATCH($C1789,'Policy Characteristics'!$C:$C,0)))</f>
        <v>Industry</v>
      </c>
      <c r="B1789" s="262" t="str">
        <f>IF(ISBLANK(INDEX('Policy Characteristics'!B:B,MATCH($C1789,'Policy Characteristics'!$C:$C,0))),"",INDEX('Policy Characteristics'!B:B,MATCH($C1789,'Policy Characteristics'!$C:$C,0)))</f>
        <v>Early Retirement of Equipment</v>
      </c>
      <c r="C1789" s="254" t="str">
        <f t="shared" si="82"/>
        <v>Minimum Share of Start Year Industrial Equipment Retired</v>
      </c>
      <c r="D1789" s="6" t="s">
        <v>3024</v>
      </c>
      <c r="E1789" s="1" t="s">
        <v>3459</v>
      </c>
      <c r="F1789" t="s">
        <v>2546</v>
      </c>
      <c r="G1789" s="45" t="s">
        <v>3465</v>
      </c>
      <c r="H1789" s="47">
        <f t="shared" si="81"/>
        <v>1788</v>
      </c>
      <c r="I1789" s="324" t="s">
        <v>40</v>
      </c>
      <c r="J1789" s="255" t="str">
        <f>IF(ISBLANK(INDEX('Policy Characteristics'!D:D,MATCH($C1789,'Policy Characteristics'!$C:$C,0))),"",INDEX('Policy Characteristics'!D:D,MATCH($C1789,'Policy Characteristics'!$C:$C,0)))</f>
        <v>Equipment Early Retirement</v>
      </c>
      <c r="K1789" s="254" t="str">
        <f>IF(ISBLANK(INDEX('Policy Characteristics'!E:E,MATCH($C1789,'Policy Characteristics'!$C:$C,0))),"",INDEX('Policy Characteristics'!E:E,MATCH($C1789,'Policy Characteristics'!$C:$C,0)))</f>
        <v>indst eqpt early retirement</v>
      </c>
      <c r="L1789" s="261">
        <f>IF(ISBLANK(INDEX('Policy Characteristics'!F:F,MATCH($C1789,'Policy Characteristics'!$C:$C,0))),"",INDEX('Policy Characteristics'!F:F,MATCH($C1789,'Policy Characteristics'!$C:$C,0)))</f>
        <v>0</v>
      </c>
      <c r="M1789" s="261">
        <f>IF(ISBLANK(INDEX('Policy Characteristics'!G:G,MATCH($C1789,'Policy Characteristics'!$C:$C,0))),"",INDEX('Policy Characteristics'!G:G,MATCH($C1789,'Policy Characteristics'!$C:$C,0)))</f>
        <v>1</v>
      </c>
      <c r="N1789" s="261">
        <f>IF(ISBLANK(INDEX('Policy Characteristics'!H:H,MATCH($C1789,'Policy Characteristics'!$C:$C,0))),"",INDEX('Policy Characteristics'!H:H,MATCH($C1789,'Policy Characteristics'!$C:$C,0)))</f>
        <v>0.01</v>
      </c>
      <c r="O1789" s="254" t="str">
        <f>IF(ISBLANK(INDEX('Policy Characteristics'!I:I,MATCH($C1789,'Policy Characteristics'!$C:$C,0))),"",INDEX('Policy Characteristics'!I:I,MATCH($C1789,'Policy Characteristics'!$C:$C,0)))</f>
        <v>% of start year equipment</v>
      </c>
      <c r="P1789" s="254" t="str">
        <f>IF(ISBLANK(INDEX('Policy Characteristics'!J:J,MATCH($C1789,'Policy Characteristics'!$C:$C,0))),"",INDEX('Policy Characteristics'!J:J,MATCH($C1789,'Policy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89" s="254" t="str">
        <f>IF(ISBLANK(INDEX('Policy Characteristics'!K:K,MATCH($C1789,'Policy Characteristics'!$C:$C,0))),"",INDEX('Policy Characteristics'!K:K,MATCH($C1789,'Policy Characteristics'!$C:$C,0)))</f>
        <v>industry-ag-main.html#eff-stds</v>
      </c>
      <c r="R1789" s="254" t="str">
        <f>IF(ISBLANK(INDEX('Policy Characteristics'!L:L,MATCH($C1789,'Policy Characteristics'!$C:$C,0))),"",INDEX('Policy Characteristics'!L:L,MATCH($C1789,'Policy Characteristics'!$C:$C,0)))</f>
        <v>industry-energy-efficiency-standards.html</v>
      </c>
    </row>
    <row r="1790" spans="1:18" s="2" customFormat="1" x14ac:dyDescent="0.25">
      <c r="A1790" s="254" t="str">
        <f>IF(ISBLANK(INDEX('Policy Characteristics'!A:A,MATCH($C1790,'Policy Characteristics'!$C:$C,0))),"",INDEX('Policy Characteristics'!A:A,MATCH($C1790,'Policy Characteristics'!$C:$C,0)))</f>
        <v>Industry</v>
      </c>
      <c r="B1790" s="262" t="str">
        <f>IF(ISBLANK(INDEX('Policy Characteristics'!B:B,MATCH($C1790,'Policy Characteristics'!$C:$C,0))),"",INDEX('Policy Characteristics'!B:B,MATCH($C1790,'Policy Characteristics'!$C:$C,0)))</f>
        <v>Early Retirement of Equipment</v>
      </c>
      <c r="C1790" s="254" t="str">
        <f t="shared" si="82"/>
        <v>Minimum Share of Start Year Industrial Equipment Retired</v>
      </c>
      <c r="D1790" s="6" t="s">
        <v>3024</v>
      </c>
      <c r="E1790" s="1" t="s">
        <v>3460</v>
      </c>
      <c r="F1790" t="s">
        <v>2546</v>
      </c>
      <c r="G1790" s="45" t="s">
        <v>3466</v>
      </c>
      <c r="H1790" s="47">
        <f t="shared" si="81"/>
        <v>1789</v>
      </c>
      <c r="I1790" s="324" t="s">
        <v>40</v>
      </c>
      <c r="J1790" s="255" t="str">
        <f>IF(ISBLANK(INDEX('Policy Characteristics'!D:D,MATCH($C1790,'Policy Characteristics'!$C:$C,0))),"",INDEX('Policy Characteristics'!D:D,MATCH($C1790,'Policy Characteristics'!$C:$C,0)))</f>
        <v>Equipment Early Retirement</v>
      </c>
      <c r="K1790" s="254" t="str">
        <f>IF(ISBLANK(INDEX('Policy Characteristics'!E:E,MATCH($C1790,'Policy Characteristics'!$C:$C,0))),"",INDEX('Policy Characteristics'!E:E,MATCH($C1790,'Policy Characteristics'!$C:$C,0)))</f>
        <v>indst eqpt early retirement</v>
      </c>
      <c r="L1790" s="261">
        <f>IF(ISBLANK(INDEX('Policy Characteristics'!F:F,MATCH($C1790,'Policy Characteristics'!$C:$C,0))),"",INDEX('Policy Characteristics'!F:F,MATCH($C1790,'Policy Characteristics'!$C:$C,0)))</f>
        <v>0</v>
      </c>
      <c r="M1790" s="261">
        <f>IF(ISBLANK(INDEX('Policy Characteristics'!G:G,MATCH($C1790,'Policy Characteristics'!$C:$C,0))),"",INDEX('Policy Characteristics'!G:G,MATCH($C1790,'Policy Characteristics'!$C:$C,0)))</f>
        <v>1</v>
      </c>
      <c r="N1790" s="261">
        <f>IF(ISBLANK(INDEX('Policy Characteristics'!H:H,MATCH($C1790,'Policy Characteristics'!$C:$C,0))),"",INDEX('Policy Characteristics'!H:H,MATCH($C1790,'Policy Characteristics'!$C:$C,0)))</f>
        <v>0.01</v>
      </c>
      <c r="O1790" s="254" t="str">
        <f>IF(ISBLANK(INDEX('Policy Characteristics'!I:I,MATCH($C1790,'Policy Characteristics'!$C:$C,0))),"",INDEX('Policy Characteristics'!I:I,MATCH($C1790,'Policy Characteristics'!$C:$C,0)))</f>
        <v>% of start year equipment</v>
      </c>
      <c r="P1790" s="254" t="str">
        <f>IF(ISBLANK(INDEX('Policy Characteristics'!J:J,MATCH($C1790,'Policy Characteristics'!$C:$C,0))),"",INDEX('Policy Characteristics'!J:J,MATCH($C1790,'Policy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90" s="254" t="str">
        <f>IF(ISBLANK(INDEX('Policy Characteristics'!K:K,MATCH($C1790,'Policy Characteristics'!$C:$C,0))),"",INDEX('Policy Characteristics'!K:K,MATCH($C1790,'Policy Characteristics'!$C:$C,0)))</f>
        <v>industry-ag-main.html#eff-stds</v>
      </c>
      <c r="R1790" s="254" t="str">
        <f>IF(ISBLANK(INDEX('Policy Characteristics'!L:L,MATCH($C1790,'Policy Characteristics'!$C:$C,0))),"",INDEX('Policy Characteristics'!L:L,MATCH($C1790,'Policy Characteristics'!$C:$C,0)))</f>
        <v>industry-energy-efficiency-standards.html</v>
      </c>
    </row>
    <row r="1791" spans="1:18" s="2" customFormat="1" x14ac:dyDescent="0.25">
      <c r="A1791" s="254" t="str">
        <f>IF(ISBLANK(INDEX('Policy Characteristics'!A:A,MATCH($C1791,'Policy Characteristics'!$C:$C,0))),"",INDEX('Policy Characteristics'!A:A,MATCH($C1791,'Policy Characteristics'!$C:$C,0)))</f>
        <v>Industry</v>
      </c>
      <c r="B1791" s="262" t="str">
        <f>IF(ISBLANK(INDEX('Policy Characteristics'!B:B,MATCH($C1791,'Policy Characteristics'!$C:$C,0))),"",INDEX('Policy Characteristics'!B:B,MATCH($C1791,'Policy Characteristics'!$C:$C,0)))</f>
        <v>Early Retirement of Equipment</v>
      </c>
      <c r="C1791" s="254" t="str">
        <f t="shared" si="82"/>
        <v>Minimum Share of Start Year Industrial Equipment Retired</v>
      </c>
      <c r="D1791" s="6" t="s">
        <v>3024</v>
      </c>
      <c r="E1791" s="1" t="s">
        <v>3461</v>
      </c>
      <c r="F1791" t="s">
        <v>2546</v>
      </c>
      <c r="G1791" s="45" t="s">
        <v>3467</v>
      </c>
      <c r="H1791" s="47">
        <f t="shared" si="81"/>
        <v>1790</v>
      </c>
      <c r="I1791" s="324" t="s">
        <v>40</v>
      </c>
      <c r="J1791" s="255" t="str">
        <f>IF(ISBLANK(INDEX('Policy Characteristics'!D:D,MATCH($C1791,'Policy Characteristics'!$C:$C,0))),"",INDEX('Policy Characteristics'!D:D,MATCH($C1791,'Policy Characteristics'!$C:$C,0)))</f>
        <v>Equipment Early Retirement</v>
      </c>
      <c r="K1791" s="254" t="str">
        <f>IF(ISBLANK(INDEX('Policy Characteristics'!E:E,MATCH($C1791,'Policy Characteristics'!$C:$C,0))),"",INDEX('Policy Characteristics'!E:E,MATCH($C1791,'Policy Characteristics'!$C:$C,0)))</f>
        <v>indst eqpt early retirement</v>
      </c>
      <c r="L1791" s="261">
        <f>IF(ISBLANK(INDEX('Policy Characteristics'!F:F,MATCH($C1791,'Policy Characteristics'!$C:$C,0))),"",INDEX('Policy Characteristics'!F:F,MATCH($C1791,'Policy Characteristics'!$C:$C,0)))</f>
        <v>0</v>
      </c>
      <c r="M1791" s="261">
        <f>IF(ISBLANK(INDEX('Policy Characteristics'!G:G,MATCH($C1791,'Policy Characteristics'!$C:$C,0))),"",INDEX('Policy Characteristics'!G:G,MATCH($C1791,'Policy Characteristics'!$C:$C,0)))</f>
        <v>1</v>
      </c>
      <c r="N1791" s="261">
        <f>IF(ISBLANK(INDEX('Policy Characteristics'!H:H,MATCH($C1791,'Policy Characteristics'!$C:$C,0))),"",INDEX('Policy Characteristics'!H:H,MATCH($C1791,'Policy Characteristics'!$C:$C,0)))</f>
        <v>0.01</v>
      </c>
      <c r="O1791" s="254" t="str">
        <f>IF(ISBLANK(INDEX('Policy Characteristics'!I:I,MATCH($C1791,'Policy Characteristics'!$C:$C,0))),"",INDEX('Policy Characteristics'!I:I,MATCH($C1791,'Policy Characteristics'!$C:$C,0)))</f>
        <v>% of start year equipment</v>
      </c>
      <c r="P1791" s="254" t="str">
        <f>IF(ISBLANK(INDEX('Policy Characteristics'!J:J,MATCH($C1791,'Policy Characteristics'!$C:$C,0))),"",INDEX('Policy Characteristics'!J:J,MATCH($C1791,'Policy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91" s="254" t="str">
        <f>IF(ISBLANK(INDEX('Policy Characteristics'!K:K,MATCH($C1791,'Policy Characteristics'!$C:$C,0))),"",INDEX('Policy Characteristics'!K:K,MATCH($C1791,'Policy Characteristics'!$C:$C,0)))</f>
        <v>industry-ag-main.html#eff-stds</v>
      </c>
      <c r="R1791" s="254" t="str">
        <f>IF(ISBLANK(INDEX('Policy Characteristics'!L:L,MATCH($C1791,'Policy Characteristics'!$C:$C,0))),"",INDEX('Policy Characteristics'!L:L,MATCH($C1791,'Policy Characteristics'!$C:$C,0)))</f>
        <v>industry-energy-efficiency-standards.html</v>
      </c>
    </row>
    <row r="1792" spans="1:18" s="2" customFormat="1" x14ac:dyDescent="0.25">
      <c r="A1792" s="254" t="str">
        <f>IF(ISBLANK(INDEX('Policy Characteristics'!A:A,MATCH($C1792,'Policy Characteristics'!$C:$C,0))),"",INDEX('Policy Characteristics'!A:A,MATCH($C1792,'Policy Characteristics'!$C:$C,0)))</f>
        <v>Industry</v>
      </c>
      <c r="B1792" s="262" t="str">
        <f>IF(ISBLANK(INDEX('Policy Characteristics'!B:B,MATCH($C1792,'Policy Characteristics'!$C:$C,0))),"",INDEX('Policy Characteristics'!B:B,MATCH($C1792,'Policy Characteristics'!$C:$C,0)))</f>
        <v>Early Retirement of Equipment</v>
      </c>
      <c r="C1792" s="254" t="str">
        <f t="shared" si="82"/>
        <v>Minimum Share of Start Year Industrial Equipment Retired</v>
      </c>
      <c r="D1792" s="6" t="s">
        <v>3024</v>
      </c>
      <c r="E1792" s="1" t="s">
        <v>3462</v>
      </c>
      <c r="F1792" t="s">
        <v>2546</v>
      </c>
      <c r="G1792" s="45" t="s">
        <v>3468</v>
      </c>
      <c r="H1792" s="47">
        <f t="shared" si="81"/>
        <v>1791</v>
      </c>
      <c r="I1792" s="324" t="s">
        <v>40</v>
      </c>
      <c r="J1792" s="255" t="str">
        <f>IF(ISBLANK(INDEX('Policy Characteristics'!D:D,MATCH($C1792,'Policy Characteristics'!$C:$C,0))),"",INDEX('Policy Characteristics'!D:D,MATCH($C1792,'Policy Characteristics'!$C:$C,0)))</f>
        <v>Equipment Early Retirement</v>
      </c>
      <c r="K1792" s="254" t="str">
        <f>IF(ISBLANK(INDEX('Policy Characteristics'!E:E,MATCH($C1792,'Policy Characteristics'!$C:$C,0))),"",INDEX('Policy Characteristics'!E:E,MATCH($C1792,'Policy Characteristics'!$C:$C,0)))</f>
        <v>indst eqpt early retirement</v>
      </c>
      <c r="L1792" s="261">
        <f>IF(ISBLANK(INDEX('Policy Characteristics'!F:F,MATCH($C1792,'Policy Characteristics'!$C:$C,0))),"",INDEX('Policy Characteristics'!F:F,MATCH($C1792,'Policy Characteristics'!$C:$C,0)))</f>
        <v>0</v>
      </c>
      <c r="M1792" s="261">
        <f>IF(ISBLANK(INDEX('Policy Characteristics'!G:G,MATCH($C1792,'Policy Characteristics'!$C:$C,0))),"",INDEX('Policy Characteristics'!G:G,MATCH($C1792,'Policy Characteristics'!$C:$C,0)))</f>
        <v>1</v>
      </c>
      <c r="N1792" s="261">
        <f>IF(ISBLANK(INDEX('Policy Characteristics'!H:H,MATCH($C1792,'Policy Characteristics'!$C:$C,0))),"",INDEX('Policy Characteristics'!H:H,MATCH($C1792,'Policy Characteristics'!$C:$C,0)))</f>
        <v>0.01</v>
      </c>
      <c r="O1792" s="254" t="str">
        <f>IF(ISBLANK(INDEX('Policy Characteristics'!I:I,MATCH($C1792,'Policy Characteristics'!$C:$C,0))),"",INDEX('Policy Characteristics'!I:I,MATCH($C1792,'Policy Characteristics'!$C:$C,0)))</f>
        <v>% of start year equipment</v>
      </c>
      <c r="P1792" s="254" t="str">
        <f>IF(ISBLANK(INDEX('Policy Characteristics'!J:J,MATCH($C1792,'Policy Characteristics'!$C:$C,0))),"",INDEX('Policy Characteristics'!J:J,MATCH($C1792,'Policy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92" s="254" t="str">
        <f>IF(ISBLANK(INDEX('Policy Characteristics'!K:K,MATCH($C1792,'Policy Characteristics'!$C:$C,0))),"",INDEX('Policy Characteristics'!K:K,MATCH($C1792,'Policy Characteristics'!$C:$C,0)))</f>
        <v>industry-ag-main.html#eff-stds</v>
      </c>
      <c r="R1792" s="254" t="str">
        <f>IF(ISBLANK(INDEX('Policy Characteristics'!L:L,MATCH($C1792,'Policy Characteristics'!$C:$C,0))),"",INDEX('Policy Characteristics'!L:L,MATCH($C1792,'Policy Characteristics'!$C:$C,0)))</f>
        <v>industry-energy-efficiency-standards.html</v>
      </c>
    </row>
    <row r="1793" spans="1:18" s="2" customFormat="1" x14ac:dyDescent="0.25">
      <c r="A1793" s="254" t="str">
        <f>IF(ISBLANK(INDEX('Policy Characteristics'!A:A,MATCH($C1793,'Policy Characteristics'!$C:$C,0))),"",INDEX('Policy Characteristics'!A:A,MATCH($C1793,'Policy Characteristics'!$C:$C,0)))</f>
        <v>Industry</v>
      </c>
      <c r="B1793" s="262" t="str">
        <f>IF(ISBLANK(INDEX('Policy Characteristics'!B:B,MATCH($C1793,'Policy Characteristics'!$C:$C,0))),"",INDEX('Policy Characteristics'!B:B,MATCH($C1793,'Policy Characteristics'!$C:$C,0)))</f>
        <v>Early Retirement of Equipment</v>
      </c>
      <c r="C1793" s="254" t="str">
        <f t="shared" si="82"/>
        <v>Minimum Share of Start Year Industrial Equipment Retired</v>
      </c>
      <c r="D1793" s="6" t="s">
        <v>3024</v>
      </c>
      <c r="E1793" s="1" t="s">
        <v>3463</v>
      </c>
      <c r="F1793" t="s">
        <v>2546</v>
      </c>
      <c r="G1793" s="45" t="s">
        <v>3469</v>
      </c>
      <c r="H1793" s="47">
        <f t="shared" si="81"/>
        <v>1792</v>
      </c>
      <c r="I1793" s="324" t="s">
        <v>40</v>
      </c>
      <c r="J1793" s="255" t="str">
        <f>IF(ISBLANK(INDEX('Policy Characteristics'!D:D,MATCH($C1793,'Policy Characteristics'!$C:$C,0))),"",INDEX('Policy Characteristics'!D:D,MATCH($C1793,'Policy Characteristics'!$C:$C,0)))</f>
        <v>Equipment Early Retirement</v>
      </c>
      <c r="K1793" s="254" t="str">
        <f>IF(ISBLANK(INDEX('Policy Characteristics'!E:E,MATCH($C1793,'Policy Characteristics'!$C:$C,0))),"",INDEX('Policy Characteristics'!E:E,MATCH($C1793,'Policy Characteristics'!$C:$C,0)))</f>
        <v>indst eqpt early retirement</v>
      </c>
      <c r="L1793" s="261">
        <f>IF(ISBLANK(INDEX('Policy Characteristics'!F:F,MATCH($C1793,'Policy Characteristics'!$C:$C,0))),"",INDEX('Policy Characteristics'!F:F,MATCH($C1793,'Policy Characteristics'!$C:$C,0)))</f>
        <v>0</v>
      </c>
      <c r="M1793" s="261">
        <f>IF(ISBLANK(INDEX('Policy Characteristics'!G:G,MATCH($C1793,'Policy Characteristics'!$C:$C,0))),"",INDEX('Policy Characteristics'!G:G,MATCH($C1793,'Policy Characteristics'!$C:$C,0)))</f>
        <v>1</v>
      </c>
      <c r="N1793" s="261">
        <f>IF(ISBLANK(INDEX('Policy Characteristics'!H:H,MATCH($C1793,'Policy Characteristics'!$C:$C,0))),"",INDEX('Policy Characteristics'!H:H,MATCH($C1793,'Policy Characteristics'!$C:$C,0)))</f>
        <v>0.01</v>
      </c>
      <c r="O1793" s="254" t="str">
        <f>IF(ISBLANK(INDEX('Policy Characteristics'!I:I,MATCH($C1793,'Policy Characteristics'!$C:$C,0))),"",INDEX('Policy Characteristics'!I:I,MATCH($C1793,'Policy Characteristics'!$C:$C,0)))</f>
        <v>% of start year equipment</v>
      </c>
      <c r="P1793" s="254" t="str">
        <f>IF(ISBLANK(INDEX('Policy Characteristics'!J:J,MATCH($C1793,'Policy Characteristics'!$C:$C,0))),"",INDEX('Policy Characteristics'!J:J,MATCH($C1793,'Policy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93" s="254" t="str">
        <f>IF(ISBLANK(INDEX('Policy Characteristics'!K:K,MATCH($C1793,'Policy Characteristics'!$C:$C,0))),"",INDEX('Policy Characteristics'!K:K,MATCH($C1793,'Policy Characteristics'!$C:$C,0)))</f>
        <v>industry-ag-main.html#eff-stds</v>
      </c>
      <c r="R1793" s="254" t="str">
        <f>IF(ISBLANK(INDEX('Policy Characteristics'!L:L,MATCH($C1793,'Policy Characteristics'!$C:$C,0))),"",INDEX('Policy Characteristics'!L:L,MATCH($C1793,'Policy Characteristics'!$C:$C,0)))</f>
        <v>industry-energy-efficiency-standards.html</v>
      </c>
    </row>
    <row r="1794" spans="1:18" s="2" customFormat="1" x14ac:dyDescent="0.25">
      <c r="A1794" s="254" t="str">
        <f>IF(ISBLANK(INDEX('Policy Characteristics'!A:A,MATCH($C1794,'Policy Characteristics'!$C:$C,0))),"",INDEX('Policy Characteristics'!A:A,MATCH($C1794,'Policy Characteristics'!$C:$C,0)))</f>
        <v>Industry</v>
      </c>
      <c r="B1794" s="262" t="str">
        <f>IF(ISBLANK(INDEX('Policy Characteristics'!B:B,MATCH($C1794,'Policy Characteristics'!$C:$C,0))),"",INDEX('Policy Characteristics'!B:B,MATCH($C1794,'Policy Characteristics'!$C:$C,0)))</f>
        <v>Early Retirement of Equipment</v>
      </c>
      <c r="C1794" s="254" t="str">
        <f t="shared" si="82"/>
        <v>Minimum Share of Start Year Industrial Equipment Retired</v>
      </c>
      <c r="D1794" s="6" t="s">
        <v>3024</v>
      </c>
      <c r="E1794" s="1" t="s">
        <v>3464</v>
      </c>
      <c r="F1794" t="s">
        <v>2546</v>
      </c>
      <c r="G1794" s="45" t="s">
        <v>3470</v>
      </c>
      <c r="H1794" s="47">
        <f t="shared" si="81"/>
        <v>1793</v>
      </c>
      <c r="I1794" s="324" t="s">
        <v>40</v>
      </c>
      <c r="J1794" s="255" t="str">
        <f>IF(ISBLANK(INDEX('Policy Characteristics'!D:D,MATCH($C1794,'Policy Characteristics'!$C:$C,0))),"",INDEX('Policy Characteristics'!D:D,MATCH($C1794,'Policy Characteristics'!$C:$C,0)))</f>
        <v>Equipment Early Retirement</v>
      </c>
      <c r="K1794" s="254" t="str">
        <f>IF(ISBLANK(INDEX('Policy Characteristics'!E:E,MATCH($C1794,'Policy Characteristics'!$C:$C,0))),"",INDEX('Policy Characteristics'!E:E,MATCH($C1794,'Policy Characteristics'!$C:$C,0)))</f>
        <v>indst eqpt early retirement</v>
      </c>
      <c r="L1794" s="261">
        <f>IF(ISBLANK(INDEX('Policy Characteristics'!F:F,MATCH($C1794,'Policy Characteristics'!$C:$C,0))),"",INDEX('Policy Characteristics'!F:F,MATCH($C1794,'Policy Characteristics'!$C:$C,0)))</f>
        <v>0</v>
      </c>
      <c r="M1794" s="261">
        <f>IF(ISBLANK(INDEX('Policy Characteristics'!G:G,MATCH($C1794,'Policy Characteristics'!$C:$C,0))),"",INDEX('Policy Characteristics'!G:G,MATCH($C1794,'Policy Characteristics'!$C:$C,0)))</f>
        <v>1</v>
      </c>
      <c r="N1794" s="261">
        <f>IF(ISBLANK(INDEX('Policy Characteristics'!H:H,MATCH($C1794,'Policy Characteristics'!$C:$C,0))),"",INDEX('Policy Characteristics'!H:H,MATCH($C1794,'Policy Characteristics'!$C:$C,0)))</f>
        <v>0.01</v>
      </c>
      <c r="O1794" s="254" t="str">
        <f>IF(ISBLANK(INDEX('Policy Characteristics'!I:I,MATCH($C1794,'Policy Characteristics'!$C:$C,0))),"",INDEX('Policy Characteristics'!I:I,MATCH($C1794,'Policy Characteristics'!$C:$C,0)))</f>
        <v>% of start year equipment</v>
      </c>
      <c r="P1794" s="254" t="str">
        <f>IF(ISBLANK(INDEX('Policy Characteristics'!J:J,MATCH($C1794,'Policy Characteristics'!$C:$C,0))),"",INDEX('Policy Characteristics'!J:J,MATCH($C1794,'Policy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94" s="254" t="str">
        <f>IF(ISBLANK(INDEX('Policy Characteristics'!K:K,MATCH($C1794,'Policy Characteristics'!$C:$C,0))),"",INDEX('Policy Characteristics'!K:K,MATCH($C1794,'Policy Characteristics'!$C:$C,0)))</f>
        <v>industry-ag-main.html#eff-stds</v>
      </c>
      <c r="R1794" s="254" t="str">
        <f>IF(ISBLANK(INDEX('Policy Characteristics'!L:L,MATCH($C1794,'Policy Characteristics'!$C:$C,0))),"",INDEX('Policy Characteristics'!L:L,MATCH($C1794,'Policy Characteristics'!$C:$C,0)))</f>
        <v>industry-energy-efficiency-standards.html</v>
      </c>
    </row>
    <row r="1795" spans="1:18" s="2" customFormat="1" x14ac:dyDescent="0.25">
      <c r="A1795" s="254" t="str">
        <f>IF(ISBLANK(INDEX('Policy Characteristics'!A:A,MATCH($C1795,'Policy Characteristics'!$C:$C,0))),"",INDEX('Policy Characteristics'!A:A,MATCH($C1795,'Policy Characteristics'!$C:$C,0)))</f>
        <v>Industry</v>
      </c>
      <c r="B1795" s="262" t="str">
        <f>IF(ISBLANK(INDEX('Policy Characteristics'!B:B,MATCH($C1795,'Policy Characteristics'!$C:$C,0))),"",INDEX('Policy Characteristics'!B:B,MATCH($C1795,'Policy Characteristics'!$C:$C,0)))</f>
        <v>Early Retirement of Equipment</v>
      </c>
      <c r="C1795" s="254" t="str">
        <f t="shared" si="82"/>
        <v>Minimum Share of Start Year Industrial Equipment Retired</v>
      </c>
      <c r="D1795" s="6" t="s">
        <v>3024</v>
      </c>
      <c r="E1795" s="1" t="s">
        <v>3570</v>
      </c>
      <c r="F1795" t="s">
        <v>2546</v>
      </c>
      <c r="G1795" s="45" t="s">
        <v>3471</v>
      </c>
      <c r="H1795" s="47">
        <f t="shared" ref="H1795:H1858" si="83">H1794+1</f>
        <v>1794</v>
      </c>
      <c r="I1795" s="324" t="s">
        <v>40</v>
      </c>
      <c r="J1795" s="255" t="str">
        <f>IF(ISBLANK(INDEX('Policy Characteristics'!D:D,MATCH($C1795,'Policy Characteristics'!$C:$C,0))),"",INDEX('Policy Characteristics'!D:D,MATCH($C1795,'Policy Characteristics'!$C:$C,0)))</f>
        <v>Equipment Early Retirement</v>
      </c>
      <c r="K1795" s="254" t="str">
        <f>IF(ISBLANK(INDEX('Policy Characteristics'!E:E,MATCH($C1795,'Policy Characteristics'!$C:$C,0))),"",INDEX('Policy Characteristics'!E:E,MATCH($C1795,'Policy Characteristics'!$C:$C,0)))</f>
        <v>indst eqpt early retirement</v>
      </c>
      <c r="L1795" s="261">
        <f>IF(ISBLANK(INDEX('Policy Characteristics'!F:F,MATCH($C1795,'Policy Characteristics'!$C:$C,0))),"",INDEX('Policy Characteristics'!F:F,MATCH($C1795,'Policy Characteristics'!$C:$C,0)))</f>
        <v>0</v>
      </c>
      <c r="M1795" s="261">
        <f>IF(ISBLANK(INDEX('Policy Characteristics'!G:G,MATCH($C1795,'Policy Characteristics'!$C:$C,0))),"",INDEX('Policy Characteristics'!G:G,MATCH($C1795,'Policy Characteristics'!$C:$C,0)))</f>
        <v>1</v>
      </c>
      <c r="N1795" s="261">
        <f>IF(ISBLANK(INDEX('Policy Characteristics'!H:H,MATCH($C1795,'Policy Characteristics'!$C:$C,0))),"",INDEX('Policy Characteristics'!H:H,MATCH($C1795,'Policy Characteristics'!$C:$C,0)))</f>
        <v>0.01</v>
      </c>
      <c r="O1795" s="254" t="str">
        <f>IF(ISBLANK(INDEX('Policy Characteristics'!I:I,MATCH($C1795,'Policy Characteristics'!$C:$C,0))),"",INDEX('Policy Characteristics'!I:I,MATCH($C1795,'Policy Characteristics'!$C:$C,0)))</f>
        <v>% of start year equipment</v>
      </c>
      <c r="P1795" s="254" t="str">
        <f>IF(ISBLANK(INDEX('Policy Characteristics'!J:J,MATCH($C1795,'Policy Characteristics'!$C:$C,0))),"",INDEX('Policy Characteristics'!J:J,MATCH($C1795,'Policy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95" s="254" t="str">
        <f>IF(ISBLANK(INDEX('Policy Characteristics'!K:K,MATCH($C1795,'Policy Characteristics'!$C:$C,0))),"",INDEX('Policy Characteristics'!K:K,MATCH($C1795,'Policy Characteristics'!$C:$C,0)))</f>
        <v>industry-ag-main.html#eff-stds</v>
      </c>
      <c r="R1795" s="254" t="str">
        <f>IF(ISBLANK(INDEX('Policy Characteristics'!L:L,MATCH($C1795,'Policy Characteristics'!$C:$C,0))),"",INDEX('Policy Characteristics'!L:L,MATCH($C1795,'Policy Characteristics'!$C:$C,0)))</f>
        <v>industry-energy-efficiency-standards.html</v>
      </c>
    </row>
    <row r="1796" spans="1:18" s="2" customFormat="1" x14ac:dyDescent="0.25">
      <c r="A1796" s="254" t="str">
        <f>IF(ISBLANK(INDEX('Policy Characteristics'!A:A,MATCH($C1796,'Policy Characteristics'!$C:$C,0))),"",INDEX('Policy Characteristics'!A:A,MATCH($C1796,'Policy Characteristics'!$C:$C,0)))</f>
        <v>Industry</v>
      </c>
      <c r="B1796" s="262" t="str">
        <f>IF(ISBLANK(INDEX('Policy Characteristics'!B:B,MATCH($C1796,'Policy Characteristics'!$C:$C,0))),"",INDEX('Policy Characteristics'!B:B,MATCH($C1796,'Policy Characteristics'!$C:$C,0)))</f>
        <v>Early Retirement of Equipment</v>
      </c>
      <c r="C1796" s="254" t="str">
        <f t="shared" si="82"/>
        <v>Minimum Share of Start Year Industrial Equipment Retired</v>
      </c>
      <c r="D1796" s="6" t="s">
        <v>3024</v>
      </c>
      <c r="E1796" s="1" t="s">
        <v>3915</v>
      </c>
      <c r="F1796" t="s">
        <v>2546</v>
      </c>
      <c r="G1796" s="45" t="s">
        <v>3891</v>
      </c>
      <c r="H1796" s="47">
        <f t="shared" si="83"/>
        <v>1795</v>
      </c>
      <c r="I1796" s="324" t="s">
        <v>40</v>
      </c>
      <c r="J1796" s="255" t="str">
        <f>IF(ISBLANK(INDEX('Policy Characteristics'!D:D,MATCH($C1796,'Policy Characteristics'!$C:$C,0))),"",INDEX('Policy Characteristics'!D:D,MATCH($C1796,'Policy Characteristics'!$C:$C,0)))</f>
        <v>Equipment Early Retirement</v>
      </c>
      <c r="K1796" s="254" t="str">
        <f>IF(ISBLANK(INDEX('Policy Characteristics'!E:E,MATCH($C1796,'Policy Characteristics'!$C:$C,0))),"",INDEX('Policy Characteristics'!E:E,MATCH($C1796,'Policy Characteristics'!$C:$C,0)))</f>
        <v>indst eqpt early retirement</v>
      </c>
      <c r="L1796" s="261">
        <f>IF(ISBLANK(INDEX('Policy Characteristics'!F:F,MATCH($C1796,'Policy Characteristics'!$C:$C,0))),"",INDEX('Policy Characteristics'!F:F,MATCH($C1796,'Policy Characteristics'!$C:$C,0)))</f>
        <v>0</v>
      </c>
      <c r="M1796" s="261">
        <f>IF(ISBLANK(INDEX('Policy Characteristics'!G:G,MATCH($C1796,'Policy Characteristics'!$C:$C,0))),"",INDEX('Policy Characteristics'!G:G,MATCH($C1796,'Policy Characteristics'!$C:$C,0)))</f>
        <v>1</v>
      </c>
      <c r="N1796" s="261">
        <f>IF(ISBLANK(INDEX('Policy Characteristics'!H:H,MATCH($C1796,'Policy Characteristics'!$C:$C,0))),"",INDEX('Policy Characteristics'!H:H,MATCH($C1796,'Policy Characteristics'!$C:$C,0)))</f>
        <v>0.01</v>
      </c>
      <c r="O1796" s="254" t="str">
        <f>IF(ISBLANK(INDEX('Policy Characteristics'!I:I,MATCH($C1796,'Policy Characteristics'!$C:$C,0))),"",INDEX('Policy Characteristics'!I:I,MATCH($C1796,'Policy Characteristics'!$C:$C,0)))</f>
        <v>% of start year equipment</v>
      </c>
      <c r="P1796" s="254" t="str">
        <f>IF(ISBLANK(INDEX('Policy Characteristics'!J:J,MATCH($C1796,'Policy Characteristics'!$C:$C,0))),"",INDEX('Policy Characteristics'!J:J,MATCH($C1796,'Policy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96" s="254" t="str">
        <f>IF(ISBLANK(INDEX('Policy Characteristics'!K:K,MATCH($C1796,'Policy Characteristics'!$C:$C,0))),"",INDEX('Policy Characteristics'!K:K,MATCH($C1796,'Policy Characteristics'!$C:$C,0)))</f>
        <v>industry-ag-main.html#eff-stds</v>
      </c>
      <c r="R1796" s="254" t="str">
        <f>IF(ISBLANK(INDEX('Policy Characteristics'!L:L,MATCH($C1796,'Policy Characteristics'!$C:$C,0))),"",INDEX('Policy Characteristics'!L:L,MATCH($C1796,'Policy Characteristics'!$C:$C,0)))</f>
        <v>industry-energy-efficiency-standards.html</v>
      </c>
    </row>
    <row r="1797" spans="1:18" s="2" customFormat="1" x14ac:dyDescent="0.25">
      <c r="A1797" s="254" t="str">
        <f>IF(ISBLANK(INDEX('Policy Characteristics'!A:A,MATCH($C1797,'Policy Characteristics'!$C:$C,0))),"",INDEX('Policy Characteristics'!A:A,MATCH($C1797,'Policy Characteristics'!$C:$C,0)))</f>
        <v>Industry</v>
      </c>
      <c r="B1797" s="262" t="str">
        <f>IF(ISBLANK(INDEX('Policy Characteristics'!B:B,MATCH($C1797,'Policy Characteristics'!$C:$C,0))),"",INDEX('Policy Characteristics'!B:B,MATCH($C1797,'Policy Characteristics'!$C:$C,0)))</f>
        <v>Early Retirement of Equipment</v>
      </c>
      <c r="C1797" s="254" t="str">
        <f t="shared" si="82"/>
        <v>Minimum Share of Start Year Industrial Equipment Retired</v>
      </c>
      <c r="D1797" s="6" t="s">
        <v>3024</v>
      </c>
      <c r="E1797" s="1" t="s">
        <v>3916</v>
      </c>
      <c r="F1797" t="s">
        <v>2546</v>
      </c>
      <c r="G1797" s="45" t="s">
        <v>3890</v>
      </c>
      <c r="H1797" s="47">
        <f t="shared" si="83"/>
        <v>1796</v>
      </c>
      <c r="I1797" s="324" t="s">
        <v>40</v>
      </c>
      <c r="J1797" s="255" t="str">
        <f>IF(ISBLANK(INDEX('Policy Characteristics'!D:D,MATCH($C1797,'Policy Characteristics'!$C:$C,0))),"",INDEX('Policy Characteristics'!D:D,MATCH($C1797,'Policy Characteristics'!$C:$C,0)))</f>
        <v>Equipment Early Retirement</v>
      </c>
      <c r="K1797" s="254" t="str">
        <f>IF(ISBLANK(INDEX('Policy Characteristics'!E:E,MATCH($C1797,'Policy Characteristics'!$C:$C,0))),"",INDEX('Policy Characteristics'!E:E,MATCH($C1797,'Policy Characteristics'!$C:$C,0)))</f>
        <v>indst eqpt early retirement</v>
      </c>
      <c r="L1797" s="261">
        <f>IF(ISBLANK(INDEX('Policy Characteristics'!F:F,MATCH($C1797,'Policy Characteristics'!$C:$C,0))),"",INDEX('Policy Characteristics'!F:F,MATCH($C1797,'Policy Characteristics'!$C:$C,0)))</f>
        <v>0</v>
      </c>
      <c r="M1797" s="261">
        <f>IF(ISBLANK(INDEX('Policy Characteristics'!G:G,MATCH($C1797,'Policy Characteristics'!$C:$C,0))),"",INDEX('Policy Characteristics'!G:G,MATCH($C1797,'Policy Characteristics'!$C:$C,0)))</f>
        <v>1</v>
      </c>
      <c r="N1797" s="261">
        <f>IF(ISBLANK(INDEX('Policy Characteristics'!H:H,MATCH($C1797,'Policy Characteristics'!$C:$C,0))),"",INDEX('Policy Characteristics'!H:H,MATCH($C1797,'Policy Characteristics'!$C:$C,0)))</f>
        <v>0.01</v>
      </c>
      <c r="O1797" s="254" t="str">
        <f>IF(ISBLANK(INDEX('Policy Characteristics'!I:I,MATCH($C1797,'Policy Characteristics'!$C:$C,0))),"",INDEX('Policy Characteristics'!I:I,MATCH($C1797,'Policy Characteristics'!$C:$C,0)))</f>
        <v>% of start year equipment</v>
      </c>
      <c r="P1797" s="254" t="str">
        <f>IF(ISBLANK(INDEX('Policy Characteristics'!J:J,MATCH($C1797,'Policy Characteristics'!$C:$C,0))),"",INDEX('Policy Characteristics'!J:J,MATCH($C1797,'Policy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97" s="254" t="str">
        <f>IF(ISBLANK(INDEX('Policy Characteristics'!K:K,MATCH($C1797,'Policy Characteristics'!$C:$C,0))),"",INDEX('Policy Characteristics'!K:K,MATCH($C1797,'Policy Characteristics'!$C:$C,0)))</f>
        <v>industry-ag-main.html#eff-stds</v>
      </c>
      <c r="R1797" s="254" t="str">
        <f>IF(ISBLANK(INDEX('Policy Characteristics'!L:L,MATCH($C1797,'Policy Characteristics'!$C:$C,0))),"",INDEX('Policy Characteristics'!L:L,MATCH($C1797,'Policy Characteristics'!$C:$C,0)))</f>
        <v>industry-energy-efficiency-standards.html</v>
      </c>
    </row>
    <row r="1798" spans="1:18" s="2" customFormat="1" x14ac:dyDescent="0.25">
      <c r="A1798" s="254" t="str">
        <f>IF(ISBLANK(INDEX('Policy Characteristics'!A:A,MATCH($C1798,'Policy Characteristics'!$C:$C,0))),"",INDEX('Policy Characteristics'!A:A,MATCH($C1798,'Policy Characteristics'!$C:$C,0)))</f>
        <v>Industry</v>
      </c>
      <c r="B1798" s="262" t="str">
        <f>IF(ISBLANK(INDEX('Policy Characteristics'!B:B,MATCH($C1798,'Policy Characteristics'!$C:$C,0))),"",INDEX('Policy Characteristics'!B:B,MATCH($C1798,'Policy Characteristics'!$C:$C,0)))</f>
        <v>Early Retirement of Equipment</v>
      </c>
      <c r="C1798" s="254" t="str">
        <f t="shared" si="82"/>
        <v>Minimum Share of Start Year Industrial Equipment Retired</v>
      </c>
      <c r="D1798" s="6" t="s">
        <v>3024</v>
      </c>
      <c r="E1798" s="1" t="s">
        <v>3917</v>
      </c>
      <c r="F1798" t="s">
        <v>2546</v>
      </c>
      <c r="G1798" s="45" t="s">
        <v>3892</v>
      </c>
      <c r="H1798" s="47">
        <f t="shared" si="83"/>
        <v>1797</v>
      </c>
      <c r="I1798" s="324" t="s">
        <v>40</v>
      </c>
      <c r="J1798" s="255" t="str">
        <f>IF(ISBLANK(INDEX('Policy Characteristics'!D:D,MATCH($C1798,'Policy Characteristics'!$C:$C,0))),"",INDEX('Policy Characteristics'!D:D,MATCH($C1798,'Policy Characteristics'!$C:$C,0)))</f>
        <v>Equipment Early Retirement</v>
      </c>
      <c r="K1798" s="254" t="str">
        <f>IF(ISBLANK(INDEX('Policy Characteristics'!E:E,MATCH($C1798,'Policy Characteristics'!$C:$C,0))),"",INDEX('Policy Characteristics'!E:E,MATCH($C1798,'Policy Characteristics'!$C:$C,0)))</f>
        <v>indst eqpt early retirement</v>
      </c>
      <c r="L1798" s="261">
        <f>IF(ISBLANK(INDEX('Policy Characteristics'!F:F,MATCH($C1798,'Policy Characteristics'!$C:$C,0))),"",INDEX('Policy Characteristics'!F:F,MATCH($C1798,'Policy Characteristics'!$C:$C,0)))</f>
        <v>0</v>
      </c>
      <c r="M1798" s="261">
        <f>IF(ISBLANK(INDEX('Policy Characteristics'!G:G,MATCH($C1798,'Policy Characteristics'!$C:$C,0))),"",INDEX('Policy Characteristics'!G:G,MATCH($C1798,'Policy Characteristics'!$C:$C,0)))</f>
        <v>1</v>
      </c>
      <c r="N1798" s="261">
        <f>IF(ISBLANK(INDEX('Policy Characteristics'!H:H,MATCH($C1798,'Policy Characteristics'!$C:$C,0))),"",INDEX('Policy Characteristics'!H:H,MATCH($C1798,'Policy Characteristics'!$C:$C,0)))</f>
        <v>0.01</v>
      </c>
      <c r="O1798" s="254" t="str">
        <f>IF(ISBLANK(INDEX('Policy Characteristics'!I:I,MATCH($C1798,'Policy Characteristics'!$C:$C,0))),"",INDEX('Policy Characteristics'!I:I,MATCH($C1798,'Policy Characteristics'!$C:$C,0)))</f>
        <v>% of start year equipment</v>
      </c>
      <c r="P1798" s="254" t="str">
        <f>IF(ISBLANK(INDEX('Policy Characteristics'!J:J,MATCH($C1798,'Policy Characteristics'!$C:$C,0))),"",INDEX('Policy Characteristics'!J:J,MATCH($C1798,'Policy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98" s="254" t="str">
        <f>IF(ISBLANK(INDEX('Policy Characteristics'!K:K,MATCH($C1798,'Policy Characteristics'!$C:$C,0))),"",INDEX('Policy Characteristics'!K:K,MATCH($C1798,'Policy Characteristics'!$C:$C,0)))</f>
        <v>industry-ag-main.html#eff-stds</v>
      </c>
      <c r="R1798" s="254" t="str">
        <f>IF(ISBLANK(INDEX('Policy Characteristics'!L:L,MATCH($C1798,'Policy Characteristics'!$C:$C,0))),"",INDEX('Policy Characteristics'!L:L,MATCH($C1798,'Policy Characteristics'!$C:$C,0)))</f>
        <v>industry-energy-efficiency-standards.html</v>
      </c>
    </row>
    <row r="1799" spans="1:18" s="2" customFormat="1" x14ac:dyDescent="0.25">
      <c r="A1799" s="254" t="str">
        <f>IF(ISBLANK(INDEX('Policy Characteristics'!A:A,MATCH($C1799,'Policy Characteristics'!$C:$C,0))),"",INDEX('Policy Characteristics'!A:A,MATCH($C1799,'Policy Characteristics'!$C:$C,0)))</f>
        <v>Industry</v>
      </c>
      <c r="B1799" s="262" t="str">
        <f>IF(ISBLANK(INDEX('Policy Characteristics'!B:B,MATCH($C1799,'Policy Characteristics'!$C:$C,0))),"",INDEX('Policy Characteristics'!B:B,MATCH($C1799,'Policy Characteristics'!$C:$C,0)))</f>
        <v>Early Retirement of Equipment</v>
      </c>
      <c r="C1799" s="254" t="str">
        <f t="shared" si="82"/>
        <v>Minimum Share of Start Year Industrial Equipment Retired</v>
      </c>
      <c r="D1799" s="6" t="s">
        <v>3025</v>
      </c>
      <c r="E1799" s="1" t="s">
        <v>3459</v>
      </c>
      <c r="F1799" t="s">
        <v>2988</v>
      </c>
      <c r="G1799" s="45" t="s">
        <v>3465</v>
      </c>
      <c r="H1799" s="47">
        <f t="shared" si="83"/>
        <v>1798</v>
      </c>
      <c r="I1799" s="324" t="s">
        <v>40</v>
      </c>
      <c r="J1799" s="255" t="str">
        <f>IF(ISBLANK(INDEX('Policy Characteristics'!D:D,MATCH($C1799,'Policy Characteristics'!$C:$C,0))),"",INDEX('Policy Characteristics'!D:D,MATCH($C1799,'Policy Characteristics'!$C:$C,0)))</f>
        <v>Equipment Early Retirement</v>
      </c>
      <c r="K1799" s="254" t="str">
        <f>IF(ISBLANK(INDEX('Policy Characteristics'!E:E,MATCH($C1799,'Policy Characteristics'!$C:$C,0))),"",INDEX('Policy Characteristics'!E:E,MATCH($C1799,'Policy Characteristics'!$C:$C,0)))</f>
        <v>indst eqpt early retirement</v>
      </c>
      <c r="L1799" s="261">
        <f>IF(ISBLANK(INDEX('Policy Characteristics'!F:F,MATCH($C1799,'Policy Characteristics'!$C:$C,0))),"",INDEX('Policy Characteristics'!F:F,MATCH($C1799,'Policy Characteristics'!$C:$C,0)))</f>
        <v>0</v>
      </c>
      <c r="M1799" s="261">
        <f>IF(ISBLANK(INDEX('Policy Characteristics'!G:G,MATCH($C1799,'Policy Characteristics'!$C:$C,0))),"",INDEX('Policy Characteristics'!G:G,MATCH($C1799,'Policy Characteristics'!$C:$C,0)))</f>
        <v>1</v>
      </c>
      <c r="N1799" s="261">
        <f>IF(ISBLANK(INDEX('Policy Characteristics'!H:H,MATCH($C1799,'Policy Characteristics'!$C:$C,0))),"",INDEX('Policy Characteristics'!H:H,MATCH($C1799,'Policy Characteristics'!$C:$C,0)))</f>
        <v>0.01</v>
      </c>
      <c r="O1799" s="254" t="str">
        <f>IF(ISBLANK(INDEX('Policy Characteristics'!I:I,MATCH($C1799,'Policy Characteristics'!$C:$C,0))),"",INDEX('Policy Characteristics'!I:I,MATCH($C1799,'Policy Characteristics'!$C:$C,0)))</f>
        <v>% of start year equipment</v>
      </c>
      <c r="P1799" s="254" t="str">
        <f>IF(ISBLANK(INDEX('Policy Characteristics'!J:J,MATCH($C1799,'Policy Characteristics'!$C:$C,0))),"",INDEX('Policy Characteristics'!J:J,MATCH($C1799,'Policy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799" s="254" t="str">
        <f>IF(ISBLANK(INDEX('Policy Characteristics'!K:K,MATCH($C1799,'Policy Characteristics'!$C:$C,0))),"",INDEX('Policy Characteristics'!K:K,MATCH($C1799,'Policy Characteristics'!$C:$C,0)))</f>
        <v>industry-ag-main.html#eff-stds</v>
      </c>
      <c r="R1799" s="254" t="str">
        <f>IF(ISBLANK(INDEX('Policy Characteristics'!L:L,MATCH($C1799,'Policy Characteristics'!$C:$C,0))),"",INDEX('Policy Characteristics'!L:L,MATCH($C1799,'Policy Characteristics'!$C:$C,0)))</f>
        <v>industry-energy-efficiency-standards.html</v>
      </c>
    </row>
    <row r="1800" spans="1:18" s="2" customFormat="1" x14ac:dyDescent="0.25">
      <c r="A1800" s="254" t="str">
        <f>IF(ISBLANK(INDEX('Policy Characteristics'!A:A,MATCH($C1800,'Policy Characteristics'!$C:$C,0))),"",INDEX('Policy Characteristics'!A:A,MATCH($C1800,'Policy Characteristics'!$C:$C,0)))</f>
        <v>Industry</v>
      </c>
      <c r="B1800" s="262" t="str">
        <f>IF(ISBLANK(INDEX('Policy Characteristics'!B:B,MATCH($C1800,'Policy Characteristics'!$C:$C,0))),"",INDEX('Policy Characteristics'!B:B,MATCH($C1800,'Policy Characteristics'!$C:$C,0)))</f>
        <v>Early Retirement of Equipment</v>
      </c>
      <c r="C1800" s="254" t="str">
        <f t="shared" si="82"/>
        <v>Minimum Share of Start Year Industrial Equipment Retired</v>
      </c>
      <c r="D1800" s="6" t="s">
        <v>3025</v>
      </c>
      <c r="E1800" s="1" t="s">
        <v>3460</v>
      </c>
      <c r="F1800" t="s">
        <v>2988</v>
      </c>
      <c r="G1800" s="45" t="s">
        <v>3466</v>
      </c>
      <c r="H1800" s="47">
        <f t="shared" si="83"/>
        <v>1799</v>
      </c>
      <c r="I1800" s="324" t="s">
        <v>40</v>
      </c>
      <c r="J1800" s="255" t="str">
        <f>IF(ISBLANK(INDEX('Policy Characteristics'!D:D,MATCH($C1800,'Policy Characteristics'!$C:$C,0))),"",INDEX('Policy Characteristics'!D:D,MATCH($C1800,'Policy Characteristics'!$C:$C,0)))</f>
        <v>Equipment Early Retirement</v>
      </c>
      <c r="K1800" s="254" t="str">
        <f>IF(ISBLANK(INDEX('Policy Characteristics'!E:E,MATCH($C1800,'Policy Characteristics'!$C:$C,0))),"",INDEX('Policy Characteristics'!E:E,MATCH($C1800,'Policy Characteristics'!$C:$C,0)))</f>
        <v>indst eqpt early retirement</v>
      </c>
      <c r="L1800" s="261">
        <f>IF(ISBLANK(INDEX('Policy Characteristics'!F:F,MATCH($C1800,'Policy Characteristics'!$C:$C,0))),"",INDEX('Policy Characteristics'!F:F,MATCH($C1800,'Policy Characteristics'!$C:$C,0)))</f>
        <v>0</v>
      </c>
      <c r="M1800" s="261">
        <f>IF(ISBLANK(INDEX('Policy Characteristics'!G:G,MATCH($C1800,'Policy Characteristics'!$C:$C,0))),"",INDEX('Policy Characteristics'!G:G,MATCH($C1800,'Policy Characteristics'!$C:$C,0)))</f>
        <v>1</v>
      </c>
      <c r="N1800" s="261">
        <f>IF(ISBLANK(INDEX('Policy Characteristics'!H:H,MATCH($C1800,'Policy Characteristics'!$C:$C,0))),"",INDEX('Policy Characteristics'!H:H,MATCH($C1800,'Policy Characteristics'!$C:$C,0)))</f>
        <v>0.01</v>
      </c>
      <c r="O1800" s="254" t="str">
        <f>IF(ISBLANK(INDEX('Policy Characteristics'!I:I,MATCH($C1800,'Policy Characteristics'!$C:$C,0))),"",INDEX('Policy Characteristics'!I:I,MATCH($C1800,'Policy Characteristics'!$C:$C,0)))</f>
        <v>% of start year equipment</v>
      </c>
      <c r="P1800" s="254" t="str">
        <f>IF(ISBLANK(INDEX('Policy Characteristics'!J:J,MATCH($C1800,'Policy Characteristics'!$C:$C,0))),"",INDEX('Policy Characteristics'!J:J,MATCH($C1800,'Policy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00" s="254" t="str">
        <f>IF(ISBLANK(INDEX('Policy Characteristics'!K:K,MATCH($C1800,'Policy Characteristics'!$C:$C,0))),"",INDEX('Policy Characteristics'!K:K,MATCH($C1800,'Policy Characteristics'!$C:$C,0)))</f>
        <v>industry-ag-main.html#eff-stds</v>
      </c>
      <c r="R1800" s="254" t="str">
        <f>IF(ISBLANK(INDEX('Policy Characteristics'!L:L,MATCH($C1800,'Policy Characteristics'!$C:$C,0))),"",INDEX('Policy Characteristics'!L:L,MATCH($C1800,'Policy Characteristics'!$C:$C,0)))</f>
        <v>industry-energy-efficiency-standards.html</v>
      </c>
    </row>
    <row r="1801" spans="1:18" s="2" customFormat="1" x14ac:dyDescent="0.25">
      <c r="A1801" s="254" t="str">
        <f>IF(ISBLANK(INDEX('Policy Characteristics'!A:A,MATCH($C1801,'Policy Characteristics'!$C:$C,0))),"",INDEX('Policy Characteristics'!A:A,MATCH($C1801,'Policy Characteristics'!$C:$C,0)))</f>
        <v>Industry</v>
      </c>
      <c r="B1801" s="262" t="str">
        <f>IF(ISBLANK(INDEX('Policy Characteristics'!B:B,MATCH($C1801,'Policy Characteristics'!$C:$C,0))),"",INDEX('Policy Characteristics'!B:B,MATCH($C1801,'Policy Characteristics'!$C:$C,0)))</f>
        <v>Early Retirement of Equipment</v>
      </c>
      <c r="C1801" s="254" t="str">
        <f t="shared" si="82"/>
        <v>Minimum Share of Start Year Industrial Equipment Retired</v>
      </c>
      <c r="D1801" s="6" t="s">
        <v>3025</v>
      </c>
      <c r="E1801" s="1" t="s">
        <v>3461</v>
      </c>
      <c r="F1801" t="s">
        <v>2988</v>
      </c>
      <c r="G1801" s="45" t="s">
        <v>3467</v>
      </c>
      <c r="H1801" s="47">
        <f t="shared" si="83"/>
        <v>1800</v>
      </c>
      <c r="I1801" s="324" t="s">
        <v>40</v>
      </c>
      <c r="J1801" s="255" t="str">
        <f>IF(ISBLANK(INDEX('Policy Characteristics'!D:D,MATCH($C1801,'Policy Characteristics'!$C:$C,0))),"",INDEX('Policy Characteristics'!D:D,MATCH($C1801,'Policy Characteristics'!$C:$C,0)))</f>
        <v>Equipment Early Retirement</v>
      </c>
      <c r="K1801" s="254" t="str">
        <f>IF(ISBLANK(INDEX('Policy Characteristics'!E:E,MATCH($C1801,'Policy Characteristics'!$C:$C,0))),"",INDEX('Policy Characteristics'!E:E,MATCH($C1801,'Policy Characteristics'!$C:$C,0)))</f>
        <v>indst eqpt early retirement</v>
      </c>
      <c r="L1801" s="261">
        <f>IF(ISBLANK(INDEX('Policy Characteristics'!F:F,MATCH($C1801,'Policy Characteristics'!$C:$C,0))),"",INDEX('Policy Characteristics'!F:F,MATCH($C1801,'Policy Characteristics'!$C:$C,0)))</f>
        <v>0</v>
      </c>
      <c r="M1801" s="261">
        <f>IF(ISBLANK(INDEX('Policy Characteristics'!G:G,MATCH($C1801,'Policy Characteristics'!$C:$C,0))),"",INDEX('Policy Characteristics'!G:G,MATCH($C1801,'Policy Characteristics'!$C:$C,0)))</f>
        <v>1</v>
      </c>
      <c r="N1801" s="261">
        <f>IF(ISBLANK(INDEX('Policy Characteristics'!H:H,MATCH($C1801,'Policy Characteristics'!$C:$C,0))),"",INDEX('Policy Characteristics'!H:H,MATCH($C1801,'Policy Characteristics'!$C:$C,0)))</f>
        <v>0.01</v>
      </c>
      <c r="O1801" s="254" t="str">
        <f>IF(ISBLANK(INDEX('Policy Characteristics'!I:I,MATCH($C1801,'Policy Characteristics'!$C:$C,0))),"",INDEX('Policy Characteristics'!I:I,MATCH($C1801,'Policy Characteristics'!$C:$C,0)))</f>
        <v>% of start year equipment</v>
      </c>
      <c r="P1801" s="254" t="str">
        <f>IF(ISBLANK(INDEX('Policy Characteristics'!J:J,MATCH($C1801,'Policy Characteristics'!$C:$C,0))),"",INDEX('Policy Characteristics'!J:J,MATCH($C1801,'Policy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01" s="254" t="str">
        <f>IF(ISBLANK(INDEX('Policy Characteristics'!K:K,MATCH($C1801,'Policy Characteristics'!$C:$C,0))),"",INDEX('Policy Characteristics'!K:K,MATCH($C1801,'Policy Characteristics'!$C:$C,0)))</f>
        <v>industry-ag-main.html#eff-stds</v>
      </c>
      <c r="R1801" s="254" t="str">
        <f>IF(ISBLANK(INDEX('Policy Characteristics'!L:L,MATCH($C1801,'Policy Characteristics'!$C:$C,0))),"",INDEX('Policy Characteristics'!L:L,MATCH($C1801,'Policy Characteristics'!$C:$C,0)))</f>
        <v>industry-energy-efficiency-standards.html</v>
      </c>
    </row>
    <row r="1802" spans="1:18" s="2" customFormat="1" x14ac:dyDescent="0.25">
      <c r="A1802" s="254" t="str">
        <f>IF(ISBLANK(INDEX('Policy Characteristics'!A:A,MATCH($C1802,'Policy Characteristics'!$C:$C,0))),"",INDEX('Policy Characteristics'!A:A,MATCH($C1802,'Policy Characteristics'!$C:$C,0)))</f>
        <v>Industry</v>
      </c>
      <c r="B1802" s="262" t="str">
        <f>IF(ISBLANK(INDEX('Policy Characteristics'!B:B,MATCH($C1802,'Policy Characteristics'!$C:$C,0))),"",INDEX('Policy Characteristics'!B:B,MATCH($C1802,'Policy Characteristics'!$C:$C,0)))</f>
        <v>Early Retirement of Equipment</v>
      </c>
      <c r="C1802" s="254" t="str">
        <f t="shared" si="82"/>
        <v>Minimum Share of Start Year Industrial Equipment Retired</v>
      </c>
      <c r="D1802" s="6" t="s">
        <v>3025</v>
      </c>
      <c r="E1802" s="1" t="s">
        <v>3462</v>
      </c>
      <c r="F1802" t="s">
        <v>2988</v>
      </c>
      <c r="G1802" s="45" t="s">
        <v>3468</v>
      </c>
      <c r="H1802" s="47">
        <f t="shared" si="83"/>
        <v>1801</v>
      </c>
      <c r="I1802" s="324" t="s">
        <v>40</v>
      </c>
      <c r="J1802" s="255" t="str">
        <f>IF(ISBLANK(INDEX('Policy Characteristics'!D:D,MATCH($C1802,'Policy Characteristics'!$C:$C,0))),"",INDEX('Policy Characteristics'!D:D,MATCH($C1802,'Policy Characteristics'!$C:$C,0)))</f>
        <v>Equipment Early Retirement</v>
      </c>
      <c r="K1802" s="254" t="str">
        <f>IF(ISBLANK(INDEX('Policy Characteristics'!E:E,MATCH($C1802,'Policy Characteristics'!$C:$C,0))),"",INDEX('Policy Characteristics'!E:E,MATCH($C1802,'Policy Characteristics'!$C:$C,0)))</f>
        <v>indst eqpt early retirement</v>
      </c>
      <c r="L1802" s="261">
        <f>IF(ISBLANK(INDEX('Policy Characteristics'!F:F,MATCH($C1802,'Policy Characteristics'!$C:$C,0))),"",INDEX('Policy Characteristics'!F:F,MATCH($C1802,'Policy Characteristics'!$C:$C,0)))</f>
        <v>0</v>
      </c>
      <c r="M1802" s="261">
        <f>IF(ISBLANK(INDEX('Policy Characteristics'!G:G,MATCH($C1802,'Policy Characteristics'!$C:$C,0))),"",INDEX('Policy Characteristics'!G:G,MATCH($C1802,'Policy Characteristics'!$C:$C,0)))</f>
        <v>1</v>
      </c>
      <c r="N1802" s="261">
        <f>IF(ISBLANK(INDEX('Policy Characteristics'!H:H,MATCH($C1802,'Policy Characteristics'!$C:$C,0))),"",INDEX('Policy Characteristics'!H:H,MATCH($C1802,'Policy Characteristics'!$C:$C,0)))</f>
        <v>0.01</v>
      </c>
      <c r="O1802" s="254" t="str">
        <f>IF(ISBLANK(INDEX('Policy Characteristics'!I:I,MATCH($C1802,'Policy Characteristics'!$C:$C,0))),"",INDEX('Policy Characteristics'!I:I,MATCH($C1802,'Policy Characteristics'!$C:$C,0)))</f>
        <v>% of start year equipment</v>
      </c>
      <c r="P1802" s="254" t="str">
        <f>IF(ISBLANK(INDEX('Policy Characteristics'!J:J,MATCH($C1802,'Policy Characteristics'!$C:$C,0))),"",INDEX('Policy Characteristics'!J:J,MATCH($C1802,'Policy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02" s="254" t="str">
        <f>IF(ISBLANK(INDEX('Policy Characteristics'!K:K,MATCH($C1802,'Policy Characteristics'!$C:$C,0))),"",INDEX('Policy Characteristics'!K:K,MATCH($C1802,'Policy Characteristics'!$C:$C,0)))</f>
        <v>industry-ag-main.html#eff-stds</v>
      </c>
      <c r="R1802" s="254" t="str">
        <f>IF(ISBLANK(INDEX('Policy Characteristics'!L:L,MATCH($C1802,'Policy Characteristics'!$C:$C,0))),"",INDEX('Policy Characteristics'!L:L,MATCH($C1802,'Policy Characteristics'!$C:$C,0)))</f>
        <v>industry-energy-efficiency-standards.html</v>
      </c>
    </row>
    <row r="1803" spans="1:18" s="2" customFormat="1" x14ac:dyDescent="0.25">
      <c r="A1803" s="254" t="str">
        <f>IF(ISBLANK(INDEX('Policy Characteristics'!A:A,MATCH($C1803,'Policy Characteristics'!$C:$C,0))),"",INDEX('Policy Characteristics'!A:A,MATCH($C1803,'Policy Characteristics'!$C:$C,0)))</f>
        <v>Industry</v>
      </c>
      <c r="B1803" s="262" t="str">
        <f>IF(ISBLANK(INDEX('Policy Characteristics'!B:B,MATCH($C1803,'Policy Characteristics'!$C:$C,0))),"",INDEX('Policy Characteristics'!B:B,MATCH($C1803,'Policy Characteristics'!$C:$C,0)))</f>
        <v>Early Retirement of Equipment</v>
      </c>
      <c r="C1803" s="254" t="str">
        <f t="shared" si="82"/>
        <v>Minimum Share of Start Year Industrial Equipment Retired</v>
      </c>
      <c r="D1803" s="6" t="s">
        <v>3025</v>
      </c>
      <c r="E1803" s="1" t="s">
        <v>3463</v>
      </c>
      <c r="F1803" t="s">
        <v>2988</v>
      </c>
      <c r="G1803" s="45" t="s">
        <v>3469</v>
      </c>
      <c r="H1803" s="47">
        <f t="shared" si="83"/>
        <v>1802</v>
      </c>
      <c r="I1803" s="324" t="s">
        <v>40</v>
      </c>
      <c r="J1803" s="255" t="str">
        <f>IF(ISBLANK(INDEX('Policy Characteristics'!D:D,MATCH($C1803,'Policy Characteristics'!$C:$C,0))),"",INDEX('Policy Characteristics'!D:D,MATCH($C1803,'Policy Characteristics'!$C:$C,0)))</f>
        <v>Equipment Early Retirement</v>
      </c>
      <c r="K1803" s="254" t="str">
        <f>IF(ISBLANK(INDEX('Policy Characteristics'!E:E,MATCH($C1803,'Policy Characteristics'!$C:$C,0))),"",INDEX('Policy Characteristics'!E:E,MATCH($C1803,'Policy Characteristics'!$C:$C,0)))</f>
        <v>indst eqpt early retirement</v>
      </c>
      <c r="L1803" s="261">
        <f>IF(ISBLANK(INDEX('Policy Characteristics'!F:F,MATCH($C1803,'Policy Characteristics'!$C:$C,0))),"",INDEX('Policy Characteristics'!F:F,MATCH($C1803,'Policy Characteristics'!$C:$C,0)))</f>
        <v>0</v>
      </c>
      <c r="M1803" s="261">
        <f>IF(ISBLANK(INDEX('Policy Characteristics'!G:G,MATCH($C1803,'Policy Characteristics'!$C:$C,0))),"",INDEX('Policy Characteristics'!G:G,MATCH($C1803,'Policy Characteristics'!$C:$C,0)))</f>
        <v>1</v>
      </c>
      <c r="N1803" s="261">
        <f>IF(ISBLANK(INDEX('Policy Characteristics'!H:H,MATCH($C1803,'Policy Characteristics'!$C:$C,0))),"",INDEX('Policy Characteristics'!H:H,MATCH($C1803,'Policy Characteristics'!$C:$C,0)))</f>
        <v>0.01</v>
      </c>
      <c r="O1803" s="254" t="str">
        <f>IF(ISBLANK(INDEX('Policy Characteristics'!I:I,MATCH($C1803,'Policy Characteristics'!$C:$C,0))),"",INDEX('Policy Characteristics'!I:I,MATCH($C1803,'Policy Characteristics'!$C:$C,0)))</f>
        <v>% of start year equipment</v>
      </c>
      <c r="P1803" s="254" t="str">
        <f>IF(ISBLANK(INDEX('Policy Characteristics'!J:J,MATCH($C1803,'Policy Characteristics'!$C:$C,0))),"",INDEX('Policy Characteristics'!J:J,MATCH($C1803,'Policy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03" s="254" t="str">
        <f>IF(ISBLANK(INDEX('Policy Characteristics'!K:K,MATCH($C1803,'Policy Characteristics'!$C:$C,0))),"",INDEX('Policy Characteristics'!K:K,MATCH($C1803,'Policy Characteristics'!$C:$C,0)))</f>
        <v>industry-ag-main.html#eff-stds</v>
      </c>
      <c r="R1803" s="254" t="str">
        <f>IF(ISBLANK(INDEX('Policy Characteristics'!L:L,MATCH($C1803,'Policy Characteristics'!$C:$C,0))),"",INDEX('Policy Characteristics'!L:L,MATCH($C1803,'Policy Characteristics'!$C:$C,0)))</f>
        <v>industry-energy-efficiency-standards.html</v>
      </c>
    </row>
    <row r="1804" spans="1:18" s="2" customFormat="1" x14ac:dyDescent="0.25">
      <c r="A1804" s="254" t="str">
        <f>IF(ISBLANK(INDEX('Policy Characteristics'!A:A,MATCH($C1804,'Policy Characteristics'!$C:$C,0))),"",INDEX('Policy Characteristics'!A:A,MATCH($C1804,'Policy Characteristics'!$C:$C,0)))</f>
        <v>Industry</v>
      </c>
      <c r="B1804" s="262" t="str">
        <f>IF(ISBLANK(INDEX('Policy Characteristics'!B:B,MATCH($C1804,'Policy Characteristics'!$C:$C,0))),"",INDEX('Policy Characteristics'!B:B,MATCH($C1804,'Policy Characteristics'!$C:$C,0)))</f>
        <v>Early Retirement of Equipment</v>
      </c>
      <c r="C1804" s="254" t="str">
        <f t="shared" si="82"/>
        <v>Minimum Share of Start Year Industrial Equipment Retired</v>
      </c>
      <c r="D1804" s="6" t="s">
        <v>3025</v>
      </c>
      <c r="E1804" s="1" t="s">
        <v>3464</v>
      </c>
      <c r="F1804" t="s">
        <v>2988</v>
      </c>
      <c r="G1804" s="45" t="s">
        <v>3470</v>
      </c>
      <c r="H1804" s="47">
        <f t="shared" si="83"/>
        <v>1803</v>
      </c>
      <c r="I1804" s="324" t="s">
        <v>40</v>
      </c>
      <c r="J1804" s="255" t="str">
        <f>IF(ISBLANK(INDEX('Policy Characteristics'!D:D,MATCH($C1804,'Policy Characteristics'!$C:$C,0))),"",INDEX('Policy Characteristics'!D:D,MATCH($C1804,'Policy Characteristics'!$C:$C,0)))</f>
        <v>Equipment Early Retirement</v>
      </c>
      <c r="K1804" s="254" t="str">
        <f>IF(ISBLANK(INDEX('Policy Characteristics'!E:E,MATCH($C1804,'Policy Characteristics'!$C:$C,0))),"",INDEX('Policy Characteristics'!E:E,MATCH($C1804,'Policy Characteristics'!$C:$C,0)))</f>
        <v>indst eqpt early retirement</v>
      </c>
      <c r="L1804" s="261">
        <f>IF(ISBLANK(INDEX('Policy Characteristics'!F:F,MATCH($C1804,'Policy Characteristics'!$C:$C,0))),"",INDEX('Policy Characteristics'!F:F,MATCH($C1804,'Policy Characteristics'!$C:$C,0)))</f>
        <v>0</v>
      </c>
      <c r="M1804" s="261">
        <f>IF(ISBLANK(INDEX('Policy Characteristics'!G:G,MATCH($C1804,'Policy Characteristics'!$C:$C,0))),"",INDEX('Policy Characteristics'!G:G,MATCH($C1804,'Policy Characteristics'!$C:$C,0)))</f>
        <v>1</v>
      </c>
      <c r="N1804" s="261">
        <f>IF(ISBLANK(INDEX('Policy Characteristics'!H:H,MATCH($C1804,'Policy Characteristics'!$C:$C,0))),"",INDEX('Policy Characteristics'!H:H,MATCH($C1804,'Policy Characteristics'!$C:$C,0)))</f>
        <v>0.01</v>
      </c>
      <c r="O1804" s="254" t="str">
        <f>IF(ISBLANK(INDEX('Policy Characteristics'!I:I,MATCH($C1804,'Policy Characteristics'!$C:$C,0))),"",INDEX('Policy Characteristics'!I:I,MATCH($C1804,'Policy Characteristics'!$C:$C,0)))</f>
        <v>% of start year equipment</v>
      </c>
      <c r="P1804" s="254" t="str">
        <f>IF(ISBLANK(INDEX('Policy Characteristics'!J:J,MATCH($C1804,'Policy Characteristics'!$C:$C,0))),"",INDEX('Policy Characteristics'!J:J,MATCH($C1804,'Policy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04" s="254" t="str">
        <f>IF(ISBLANK(INDEX('Policy Characteristics'!K:K,MATCH($C1804,'Policy Characteristics'!$C:$C,0))),"",INDEX('Policy Characteristics'!K:K,MATCH($C1804,'Policy Characteristics'!$C:$C,0)))</f>
        <v>industry-ag-main.html#eff-stds</v>
      </c>
      <c r="R1804" s="254" t="str">
        <f>IF(ISBLANK(INDEX('Policy Characteristics'!L:L,MATCH($C1804,'Policy Characteristics'!$C:$C,0))),"",INDEX('Policy Characteristics'!L:L,MATCH($C1804,'Policy Characteristics'!$C:$C,0)))</f>
        <v>industry-energy-efficiency-standards.html</v>
      </c>
    </row>
    <row r="1805" spans="1:18" s="2" customFormat="1" x14ac:dyDescent="0.25">
      <c r="A1805" s="254" t="str">
        <f>IF(ISBLANK(INDEX('Policy Characteristics'!A:A,MATCH($C1805,'Policy Characteristics'!$C:$C,0))),"",INDEX('Policy Characteristics'!A:A,MATCH($C1805,'Policy Characteristics'!$C:$C,0)))</f>
        <v>Industry</v>
      </c>
      <c r="B1805" s="262" t="str">
        <f>IF(ISBLANK(INDEX('Policy Characteristics'!B:B,MATCH($C1805,'Policy Characteristics'!$C:$C,0))),"",INDEX('Policy Characteristics'!B:B,MATCH($C1805,'Policy Characteristics'!$C:$C,0)))</f>
        <v>Early Retirement of Equipment</v>
      </c>
      <c r="C1805" s="254" t="str">
        <f t="shared" si="82"/>
        <v>Minimum Share of Start Year Industrial Equipment Retired</v>
      </c>
      <c r="D1805" s="6" t="s">
        <v>3025</v>
      </c>
      <c r="E1805" s="1" t="s">
        <v>3570</v>
      </c>
      <c r="F1805" t="s">
        <v>2988</v>
      </c>
      <c r="G1805" s="45" t="s">
        <v>3471</v>
      </c>
      <c r="H1805" s="47">
        <f t="shared" si="83"/>
        <v>1804</v>
      </c>
      <c r="I1805" s="324" t="s">
        <v>40</v>
      </c>
      <c r="J1805" s="255" t="str">
        <f>IF(ISBLANK(INDEX('Policy Characteristics'!D:D,MATCH($C1805,'Policy Characteristics'!$C:$C,0))),"",INDEX('Policy Characteristics'!D:D,MATCH($C1805,'Policy Characteristics'!$C:$C,0)))</f>
        <v>Equipment Early Retirement</v>
      </c>
      <c r="K1805" s="254" t="str">
        <f>IF(ISBLANK(INDEX('Policy Characteristics'!E:E,MATCH($C1805,'Policy Characteristics'!$C:$C,0))),"",INDEX('Policy Characteristics'!E:E,MATCH($C1805,'Policy Characteristics'!$C:$C,0)))</f>
        <v>indst eqpt early retirement</v>
      </c>
      <c r="L1805" s="261">
        <f>IF(ISBLANK(INDEX('Policy Characteristics'!F:F,MATCH($C1805,'Policy Characteristics'!$C:$C,0))),"",INDEX('Policy Characteristics'!F:F,MATCH($C1805,'Policy Characteristics'!$C:$C,0)))</f>
        <v>0</v>
      </c>
      <c r="M1805" s="261">
        <f>IF(ISBLANK(INDEX('Policy Characteristics'!G:G,MATCH($C1805,'Policy Characteristics'!$C:$C,0))),"",INDEX('Policy Characteristics'!G:G,MATCH($C1805,'Policy Characteristics'!$C:$C,0)))</f>
        <v>1</v>
      </c>
      <c r="N1805" s="261">
        <f>IF(ISBLANK(INDEX('Policy Characteristics'!H:H,MATCH($C1805,'Policy Characteristics'!$C:$C,0))),"",INDEX('Policy Characteristics'!H:H,MATCH($C1805,'Policy Characteristics'!$C:$C,0)))</f>
        <v>0.01</v>
      </c>
      <c r="O1805" s="254" t="str">
        <f>IF(ISBLANK(INDEX('Policy Characteristics'!I:I,MATCH($C1805,'Policy Characteristics'!$C:$C,0))),"",INDEX('Policy Characteristics'!I:I,MATCH($C1805,'Policy Characteristics'!$C:$C,0)))</f>
        <v>% of start year equipment</v>
      </c>
      <c r="P1805" s="254" t="str">
        <f>IF(ISBLANK(INDEX('Policy Characteristics'!J:J,MATCH($C1805,'Policy Characteristics'!$C:$C,0))),"",INDEX('Policy Characteristics'!J:J,MATCH($C1805,'Policy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05" s="254" t="str">
        <f>IF(ISBLANK(INDEX('Policy Characteristics'!K:K,MATCH($C1805,'Policy Characteristics'!$C:$C,0))),"",INDEX('Policy Characteristics'!K:K,MATCH($C1805,'Policy Characteristics'!$C:$C,0)))</f>
        <v>industry-ag-main.html#eff-stds</v>
      </c>
      <c r="R1805" s="254" t="str">
        <f>IF(ISBLANK(INDEX('Policy Characteristics'!L:L,MATCH($C1805,'Policy Characteristics'!$C:$C,0))),"",INDEX('Policy Characteristics'!L:L,MATCH($C1805,'Policy Characteristics'!$C:$C,0)))</f>
        <v>industry-energy-efficiency-standards.html</v>
      </c>
    </row>
    <row r="1806" spans="1:18" s="2" customFormat="1" x14ac:dyDescent="0.25">
      <c r="A1806" s="254" t="str">
        <f>IF(ISBLANK(INDEX('Policy Characteristics'!A:A,MATCH($C1806,'Policy Characteristics'!$C:$C,0))),"",INDEX('Policy Characteristics'!A:A,MATCH($C1806,'Policy Characteristics'!$C:$C,0)))</f>
        <v>Industry</v>
      </c>
      <c r="B1806" s="262" t="str">
        <f>IF(ISBLANK(INDEX('Policy Characteristics'!B:B,MATCH($C1806,'Policy Characteristics'!$C:$C,0))),"",INDEX('Policy Characteristics'!B:B,MATCH($C1806,'Policy Characteristics'!$C:$C,0)))</f>
        <v>Early Retirement of Equipment</v>
      </c>
      <c r="C1806" s="254" t="str">
        <f t="shared" si="82"/>
        <v>Minimum Share of Start Year Industrial Equipment Retired</v>
      </c>
      <c r="D1806" s="6" t="s">
        <v>3025</v>
      </c>
      <c r="E1806" s="1" t="s">
        <v>3915</v>
      </c>
      <c r="F1806" t="s">
        <v>2988</v>
      </c>
      <c r="G1806" s="45" t="s">
        <v>3891</v>
      </c>
      <c r="H1806" s="47">
        <f t="shared" si="83"/>
        <v>1805</v>
      </c>
      <c r="I1806" s="324" t="s">
        <v>40</v>
      </c>
      <c r="J1806" s="255" t="str">
        <f>IF(ISBLANK(INDEX('Policy Characteristics'!D:D,MATCH($C1806,'Policy Characteristics'!$C:$C,0))),"",INDEX('Policy Characteristics'!D:D,MATCH($C1806,'Policy Characteristics'!$C:$C,0)))</f>
        <v>Equipment Early Retirement</v>
      </c>
      <c r="K1806" s="254" t="str">
        <f>IF(ISBLANK(INDEX('Policy Characteristics'!E:E,MATCH($C1806,'Policy Characteristics'!$C:$C,0))),"",INDEX('Policy Characteristics'!E:E,MATCH($C1806,'Policy Characteristics'!$C:$C,0)))</f>
        <v>indst eqpt early retirement</v>
      </c>
      <c r="L1806" s="261">
        <f>IF(ISBLANK(INDEX('Policy Characteristics'!F:F,MATCH($C1806,'Policy Characteristics'!$C:$C,0))),"",INDEX('Policy Characteristics'!F:F,MATCH($C1806,'Policy Characteristics'!$C:$C,0)))</f>
        <v>0</v>
      </c>
      <c r="M1806" s="261">
        <f>IF(ISBLANK(INDEX('Policy Characteristics'!G:G,MATCH($C1806,'Policy Characteristics'!$C:$C,0))),"",INDEX('Policy Characteristics'!G:G,MATCH($C1806,'Policy Characteristics'!$C:$C,0)))</f>
        <v>1</v>
      </c>
      <c r="N1806" s="261">
        <f>IF(ISBLANK(INDEX('Policy Characteristics'!H:H,MATCH($C1806,'Policy Characteristics'!$C:$C,0))),"",INDEX('Policy Characteristics'!H:H,MATCH($C1806,'Policy Characteristics'!$C:$C,0)))</f>
        <v>0.01</v>
      </c>
      <c r="O1806" s="254" t="str">
        <f>IF(ISBLANK(INDEX('Policy Characteristics'!I:I,MATCH($C1806,'Policy Characteristics'!$C:$C,0))),"",INDEX('Policy Characteristics'!I:I,MATCH($C1806,'Policy Characteristics'!$C:$C,0)))</f>
        <v>% of start year equipment</v>
      </c>
      <c r="P1806" s="254" t="str">
        <f>IF(ISBLANK(INDEX('Policy Characteristics'!J:J,MATCH($C1806,'Policy Characteristics'!$C:$C,0))),"",INDEX('Policy Characteristics'!J:J,MATCH($C1806,'Policy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06" s="254" t="str">
        <f>IF(ISBLANK(INDEX('Policy Characteristics'!K:K,MATCH($C1806,'Policy Characteristics'!$C:$C,0))),"",INDEX('Policy Characteristics'!K:K,MATCH($C1806,'Policy Characteristics'!$C:$C,0)))</f>
        <v>industry-ag-main.html#eff-stds</v>
      </c>
      <c r="R1806" s="254" t="str">
        <f>IF(ISBLANK(INDEX('Policy Characteristics'!L:L,MATCH($C1806,'Policy Characteristics'!$C:$C,0))),"",INDEX('Policy Characteristics'!L:L,MATCH($C1806,'Policy Characteristics'!$C:$C,0)))</f>
        <v>industry-energy-efficiency-standards.html</v>
      </c>
    </row>
    <row r="1807" spans="1:18" s="2" customFormat="1" x14ac:dyDescent="0.25">
      <c r="A1807" s="254" t="str">
        <f>IF(ISBLANK(INDEX('Policy Characteristics'!A:A,MATCH($C1807,'Policy Characteristics'!$C:$C,0))),"",INDEX('Policy Characteristics'!A:A,MATCH($C1807,'Policy Characteristics'!$C:$C,0)))</f>
        <v>Industry</v>
      </c>
      <c r="B1807" s="262" t="str">
        <f>IF(ISBLANK(INDEX('Policy Characteristics'!B:B,MATCH($C1807,'Policy Characteristics'!$C:$C,0))),"",INDEX('Policy Characteristics'!B:B,MATCH($C1807,'Policy Characteristics'!$C:$C,0)))</f>
        <v>Early Retirement of Equipment</v>
      </c>
      <c r="C1807" s="254" t="str">
        <f t="shared" si="82"/>
        <v>Minimum Share of Start Year Industrial Equipment Retired</v>
      </c>
      <c r="D1807" s="6" t="s">
        <v>3025</v>
      </c>
      <c r="E1807" s="1" t="s">
        <v>3916</v>
      </c>
      <c r="F1807" t="s">
        <v>2988</v>
      </c>
      <c r="G1807" s="45" t="s">
        <v>3890</v>
      </c>
      <c r="H1807" s="47">
        <f t="shared" si="83"/>
        <v>1806</v>
      </c>
      <c r="I1807" s="324" t="s">
        <v>40</v>
      </c>
      <c r="J1807" s="255" t="str">
        <f>IF(ISBLANK(INDEX('Policy Characteristics'!D:D,MATCH($C1807,'Policy Characteristics'!$C:$C,0))),"",INDEX('Policy Characteristics'!D:D,MATCH($C1807,'Policy Characteristics'!$C:$C,0)))</f>
        <v>Equipment Early Retirement</v>
      </c>
      <c r="K1807" s="254" t="str">
        <f>IF(ISBLANK(INDEX('Policy Characteristics'!E:E,MATCH($C1807,'Policy Characteristics'!$C:$C,0))),"",INDEX('Policy Characteristics'!E:E,MATCH($C1807,'Policy Characteristics'!$C:$C,0)))</f>
        <v>indst eqpt early retirement</v>
      </c>
      <c r="L1807" s="261">
        <f>IF(ISBLANK(INDEX('Policy Characteristics'!F:F,MATCH($C1807,'Policy Characteristics'!$C:$C,0))),"",INDEX('Policy Characteristics'!F:F,MATCH($C1807,'Policy Characteristics'!$C:$C,0)))</f>
        <v>0</v>
      </c>
      <c r="M1807" s="261">
        <f>IF(ISBLANK(INDEX('Policy Characteristics'!G:G,MATCH($C1807,'Policy Characteristics'!$C:$C,0))),"",INDEX('Policy Characteristics'!G:G,MATCH($C1807,'Policy Characteristics'!$C:$C,0)))</f>
        <v>1</v>
      </c>
      <c r="N1807" s="261">
        <f>IF(ISBLANK(INDEX('Policy Characteristics'!H:H,MATCH($C1807,'Policy Characteristics'!$C:$C,0))),"",INDEX('Policy Characteristics'!H:H,MATCH($C1807,'Policy Characteristics'!$C:$C,0)))</f>
        <v>0.01</v>
      </c>
      <c r="O1807" s="254" t="str">
        <f>IF(ISBLANK(INDEX('Policy Characteristics'!I:I,MATCH($C1807,'Policy Characteristics'!$C:$C,0))),"",INDEX('Policy Characteristics'!I:I,MATCH($C1807,'Policy Characteristics'!$C:$C,0)))</f>
        <v>% of start year equipment</v>
      </c>
      <c r="P1807" s="254" t="str">
        <f>IF(ISBLANK(INDEX('Policy Characteristics'!J:J,MATCH($C1807,'Policy Characteristics'!$C:$C,0))),"",INDEX('Policy Characteristics'!J:J,MATCH($C1807,'Policy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07" s="254" t="str">
        <f>IF(ISBLANK(INDEX('Policy Characteristics'!K:K,MATCH($C1807,'Policy Characteristics'!$C:$C,0))),"",INDEX('Policy Characteristics'!K:K,MATCH($C1807,'Policy Characteristics'!$C:$C,0)))</f>
        <v>industry-ag-main.html#eff-stds</v>
      </c>
      <c r="R1807" s="254" t="str">
        <f>IF(ISBLANK(INDEX('Policy Characteristics'!L:L,MATCH($C1807,'Policy Characteristics'!$C:$C,0))),"",INDEX('Policy Characteristics'!L:L,MATCH($C1807,'Policy Characteristics'!$C:$C,0)))</f>
        <v>industry-energy-efficiency-standards.html</v>
      </c>
    </row>
    <row r="1808" spans="1:18" s="2" customFormat="1" x14ac:dyDescent="0.25">
      <c r="A1808" s="254" t="str">
        <f>IF(ISBLANK(INDEX('Policy Characteristics'!A:A,MATCH($C1808,'Policy Characteristics'!$C:$C,0))),"",INDEX('Policy Characteristics'!A:A,MATCH($C1808,'Policy Characteristics'!$C:$C,0)))</f>
        <v>Industry</v>
      </c>
      <c r="B1808" s="262" t="str">
        <f>IF(ISBLANK(INDEX('Policy Characteristics'!B:B,MATCH($C1808,'Policy Characteristics'!$C:$C,0))),"",INDEX('Policy Characteristics'!B:B,MATCH($C1808,'Policy Characteristics'!$C:$C,0)))</f>
        <v>Early Retirement of Equipment</v>
      </c>
      <c r="C1808" s="254" t="str">
        <f t="shared" si="82"/>
        <v>Minimum Share of Start Year Industrial Equipment Retired</v>
      </c>
      <c r="D1808" s="6" t="s">
        <v>3025</v>
      </c>
      <c r="E1808" s="1" t="s">
        <v>3917</v>
      </c>
      <c r="F1808" t="s">
        <v>2988</v>
      </c>
      <c r="G1808" s="45" t="s">
        <v>3892</v>
      </c>
      <c r="H1808" s="47">
        <f t="shared" si="83"/>
        <v>1807</v>
      </c>
      <c r="I1808" s="324" t="s">
        <v>40</v>
      </c>
      <c r="J1808" s="255" t="str">
        <f>IF(ISBLANK(INDEX('Policy Characteristics'!D:D,MATCH($C1808,'Policy Characteristics'!$C:$C,0))),"",INDEX('Policy Characteristics'!D:D,MATCH($C1808,'Policy Characteristics'!$C:$C,0)))</f>
        <v>Equipment Early Retirement</v>
      </c>
      <c r="K1808" s="254" t="str">
        <f>IF(ISBLANK(INDEX('Policy Characteristics'!E:E,MATCH($C1808,'Policy Characteristics'!$C:$C,0))),"",INDEX('Policy Characteristics'!E:E,MATCH($C1808,'Policy Characteristics'!$C:$C,0)))</f>
        <v>indst eqpt early retirement</v>
      </c>
      <c r="L1808" s="261">
        <f>IF(ISBLANK(INDEX('Policy Characteristics'!F:F,MATCH($C1808,'Policy Characteristics'!$C:$C,0))),"",INDEX('Policy Characteristics'!F:F,MATCH($C1808,'Policy Characteristics'!$C:$C,0)))</f>
        <v>0</v>
      </c>
      <c r="M1808" s="261">
        <f>IF(ISBLANK(INDEX('Policy Characteristics'!G:G,MATCH($C1808,'Policy Characteristics'!$C:$C,0))),"",INDEX('Policy Characteristics'!G:G,MATCH($C1808,'Policy Characteristics'!$C:$C,0)))</f>
        <v>1</v>
      </c>
      <c r="N1808" s="261">
        <f>IF(ISBLANK(INDEX('Policy Characteristics'!H:H,MATCH($C1808,'Policy Characteristics'!$C:$C,0))),"",INDEX('Policy Characteristics'!H:H,MATCH($C1808,'Policy Characteristics'!$C:$C,0)))</f>
        <v>0.01</v>
      </c>
      <c r="O1808" s="254" t="str">
        <f>IF(ISBLANK(INDEX('Policy Characteristics'!I:I,MATCH($C1808,'Policy Characteristics'!$C:$C,0))),"",INDEX('Policy Characteristics'!I:I,MATCH($C1808,'Policy Characteristics'!$C:$C,0)))</f>
        <v>% of start year equipment</v>
      </c>
      <c r="P1808" s="254" t="str">
        <f>IF(ISBLANK(INDEX('Policy Characteristics'!J:J,MATCH($C1808,'Policy Characteristics'!$C:$C,0))),"",INDEX('Policy Characteristics'!J:J,MATCH($C1808,'Policy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08" s="254" t="str">
        <f>IF(ISBLANK(INDEX('Policy Characteristics'!K:K,MATCH($C1808,'Policy Characteristics'!$C:$C,0))),"",INDEX('Policy Characteristics'!K:K,MATCH($C1808,'Policy Characteristics'!$C:$C,0)))</f>
        <v>industry-ag-main.html#eff-stds</v>
      </c>
      <c r="R1808" s="254" t="str">
        <f>IF(ISBLANK(INDEX('Policy Characteristics'!L:L,MATCH($C1808,'Policy Characteristics'!$C:$C,0))),"",INDEX('Policy Characteristics'!L:L,MATCH($C1808,'Policy Characteristics'!$C:$C,0)))</f>
        <v>industry-energy-efficiency-standards.html</v>
      </c>
    </row>
    <row r="1809" spans="1:18" s="2" customFormat="1" x14ac:dyDescent="0.25">
      <c r="A1809" s="254" t="str">
        <f>IF(ISBLANK(INDEX('Policy Characteristics'!A:A,MATCH($C1809,'Policy Characteristics'!$C:$C,0))),"",INDEX('Policy Characteristics'!A:A,MATCH($C1809,'Policy Characteristics'!$C:$C,0)))</f>
        <v>Industry</v>
      </c>
      <c r="B1809" s="262" t="str">
        <f>IF(ISBLANK(INDEX('Policy Characteristics'!B:B,MATCH($C1809,'Policy Characteristics'!$C:$C,0))),"",INDEX('Policy Characteristics'!B:B,MATCH($C1809,'Policy Characteristics'!$C:$C,0)))</f>
        <v>Early Retirement of Equipment</v>
      </c>
      <c r="C1809" s="254" t="str">
        <f t="shared" si="82"/>
        <v>Minimum Share of Start Year Industrial Equipment Retired</v>
      </c>
      <c r="D1809" s="6" t="s">
        <v>3026</v>
      </c>
      <c r="E1809" s="1" t="s">
        <v>3459</v>
      </c>
      <c r="F1809" t="s">
        <v>2989</v>
      </c>
      <c r="G1809" s="45" t="s">
        <v>3465</v>
      </c>
      <c r="H1809" s="47">
        <f t="shared" si="83"/>
        <v>1808</v>
      </c>
      <c r="I1809" s="324" t="s">
        <v>40</v>
      </c>
      <c r="J1809" s="255" t="str">
        <f>IF(ISBLANK(INDEX('Policy Characteristics'!D:D,MATCH($C1809,'Policy Characteristics'!$C:$C,0))),"",INDEX('Policy Characteristics'!D:D,MATCH($C1809,'Policy Characteristics'!$C:$C,0)))</f>
        <v>Equipment Early Retirement</v>
      </c>
      <c r="K1809" s="254" t="str">
        <f>IF(ISBLANK(INDEX('Policy Characteristics'!E:E,MATCH($C1809,'Policy Characteristics'!$C:$C,0))),"",INDEX('Policy Characteristics'!E:E,MATCH($C1809,'Policy Characteristics'!$C:$C,0)))</f>
        <v>indst eqpt early retirement</v>
      </c>
      <c r="L1809" s="261">
        <f>IF(ISBLANK(INDEX('Policy Characteristics'!F:F,MATCH($C1809,'Policy Characteristics'!$C:$C,0))),"",INDEX('Policy Characteristics'!F:F,MATCH($C1809,'Policy Characteristics'!$C:$C,0)))</f>
        <v>0</v>
      </c>
      <c r="M1809" s="261">
        <f>IF(ISBLANK(INDEX('Policy Characteristics'!G:G,MATCH($C1809,'Policy Characteristics'!$C:$C,0))),"",INDEX('Policy Characteristics'!G:G,MATCH($C1809,'Policy Characteristics'!$C:$C,0)))</f>
        <v>1</v>
      </c>
      <c r="N1809" s="261">
        <f>IF(ISBLANK(INDEX('Policy Characteristics'!H:H,MATCH($C1809,'Policy Characteristics'!$C:$C,0))),"",INDEX('Policy Characteristics'!H:H,MATCH($C1809,'Policy Characteristics'!$C:$C,0)))</f>
        <v>0.01</v>
      </c>
      <c r="O1809" s="254" t="str">
        <f>IF(ISBLANK(INDEX('Policy Characteristics'!I:I,MATCH($C1809,'Policy Characteristics'!$C:$C,0))),"",INDEX('Policy Characteristics'!I:I,MATCH($C1809,'Policy Characteristics'!$C:$C,0)))</f>
        <v>% of start year equipment</v>
      </c>
      <c r="P1809" s="254" t="str">
        <f>IF(ISBLANK(INDEX('Policy Characteristics'!J:J,MATCH($C1809,'Policy Characteristics'!$C:$C,0))),"",INDEX('Policy Characteristics'!J:J,MATCH($C1809,'Policy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09" s="254" t="str">
        <f>IF(ISBLANK(INDEX('Policy Characteristics'!K:K,MATCH($C1809,'Policy Characteristics'!$C:$C,0))),"",INDEX('Policy Characteristics'!K:K,MATCH($C1809,'Policy Characteristics'!$C:$C,0)))</f>
        <v>industry-ag-main.html#eff-stds</v>
      </c>
      <c r="R1809" s="254" t="str">
        <f>IF(ISBLANK(INDEX('Policy Characteristics'!L:L,MATCH($C1809,'Policy Characteristics'!$C:$C,0))),"",INDEX('Policy Characteristics'!L:L,MATCH($C1809,'Policy Characteristics'!$C:$C,0)))</f>
        <v>industry-energy-efficiency-standards.html</v>
      </c>
    </row>
    <row r="1810" spans="1:18" s="2" customFormat="1" x14ac:dyDescent="0.25">
      <c r="A1810" s="254" t="str">
        <f>IF(ISBLANK(INDEX('Policy Characteristics'!A:A,MATCH($C1810,'Policy Characteristics'!$C:$C,0))),"",INDEX('Policy Characteristics'!A:A,MATCH($C1810,'Policy Characteristics'!$C:$C,0)))</f>
        <v>Industry</v>
      </c>
      <c r="B1810" s="262" t="str">
        <f>IF(ISBLANK(INDEX('Policy Characteristics'!B:B,MATCH($C1810,'Policy Characteristics'!$C:$C,0))),"",INDEX('Policy Characteristics'!B:B,MATCH($C1810,'Policy Characteristics'!$C:$C,0)))</f>
        <v>Early Retirement of Equipment</v>
      </c>
      <c r="C1810" s="254" t="str">
        <f t="shared" si="82"/>
        <v>Minimum Share of Start Year Industrial Equipment Retired</v>
      </c>
      <c r="D1810" s="6" t="s">
        <v>3026</v>
      </c>
      <c r="E1810" s="1" t="s">
        <v>3460</v>
      </c>
      <c r="F1810" t="s">
        <v>2989</v>
      </c>
      <c r="G1810" s="45" t="s">
        <v>3466</v>
      </c>
      <c r="H1810" s="47">
        <f t="shared" si="83"/>
        <v>1809</v>
      </c>
      <c r="I1810" s="324" t="s">
        <v>40</v>
      </c>
      <c r="J1810" s="255" t="str">
        <f>IF(ISBLANK(INDEX('Policy Characteristics'!D:D,MATCH($C1810,'Policy Characteristics'!$C:$C,0))),"",INDEX('Policy Characteristics'!D:D,MATCH($C1810,'Policy Characteristics'!$C:$C,0)))</f>
        <v>Equipment Early Retirement</v>
      </c>
      <c r="K1810" s="254" t="str">
        <f>IF(ISBLANK(INDEX('Policy Characteristics'!E:E,MATCH($C1810,'Policy Characteristics'!$C:$C,0))),"",INDEX('Policy Characteristics'!E:E,MATCH($C1810,'Policy Characteristics'!$C:$C,0)))</f>
        <v>indst eqpt early retirement</v>
      </c>
      <c r="L1810" s="261">
        <f>IF(ISBLANK(INDEX('Policy Characteristics'!F:F,MATCH($C1810,'Policy Characteristics'!$C:$C,0))),"",INDEX('Policy Characteristics'!F:F,MATCH($C1810,'Policy Characteristics'!$C:$C,0)))</f>
        <v>0</v>
      </c>
      <c r="M1810" s="261">
        <f>IF(ISBLANK(INDEX('Policy Characteristics'!G:G,MATCH($C1810,'Policy Characteristics'!$C:$C,0))),"",INDEX('Policy Characteristics'!G:G,MATCH($C1810,'Policy Characteristics'!$C:$C,0)))</f>
        <v>1</v>
      </c>
      <c r="N1810" s="261">
        <f>IF(ISBLANK(INDEX('Policy Characteristics'!H:H,MATCH($C1810,'Policy Characteristics'!$C:$C,0))),"",INDEX('Policy Characteristics'!H:H,MATCH($C1810,'Policy Characteristics'!$C:$C,0)))</f>
        <v>0.01</v>
      </c>
      <c r="O1810" s="254" t="str">
        <f>IF(ISBLANK(INDEX('Policy Characteristics'!I:I,MATCH($C1810,'Policy Characteristics'!$C:$C,0))),"",INDEX('Policy Characteristics'!I:I,MATCH($C1810,'Policy Characteristics'!$C:$C,0)))</f>
        <v>% of start year equipment</v>
      </c>
      <c r="P1810" s="254" t="str">
        <f>IF(ISBLANK(INDEX('Policy Characteristics'!J:J,MATCH($C1810,'Policy Characteristics'!$C:$C,0))),"",INDEX('Policy Characteristics'!J:J,MATCH($C1810,'Policy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10" s="254" t="str">
        <f>IF(ISBLANK(INDEX('Policy Characteristics'!K:K,MATCH($C1810,'Policy Characteristics'!$C:$C,0))),"",INDEX('Policy Characteristics'!K:K,MATCH($C1810,'Policy Characteristics'!$C:$C,0)))</f>
        <v>industry-ag-main.html#eff-stds</v>
      </c>
      <c r="R1810" s="254" t="str">
        <f>IF(ISBLANK(INDEX('Policy Characteristics'!L:L,MATCH($C1810,'Policy Characteristics'!$C:$C,0))),"",INDEX('Policy Characteristics'!L:L,MATCH($C1810,'Policy Characteristics'!$C:$C,0)))</f>
        <v>industry-energy-efficiency-standards.html</v>
      </c>
    </row>
    <row r="1811" spans="1:18" s="2" customFormat="1" x14ac:dyDescent="0.25">
      <c r="A1811" s="254" t="str">
        <f>IF(ISBLANK(INDEX('Policy Characteristics'!A:A,MATCH($C1811,'Policy Characteristics'!$C:$C,0))),"",INDEX('Policy Characteristics'!A:A,MATCH($C1811,'Policy Characteristics'!$C:$C,0)))</f>
        <v>Industry</v>
      </c>
      <c r="B1811" s="262" t="str">
        <f>IF(ISBLANK(INDEX('Policy Characteristics'!B:B,MATCH($C1811,'Policy Characteristics'!$C:$C,0))),"",INDEX('Policy Characteristics'!B:B,MATCH($C1811,'Policy Characteristics'!$C:$C,0)))</f>
        <v>Early Retirement of Equipment</v>
      </c>
      <c r="C1811" s="254" t="str">
        <f t="shared" si="82"/>
        <v>Minimum Share of Start Year Industrial Equipment Retired</v>
      </c>
      <c r="D1811" s="6" t="s">
        <v>3026</v>
      </c>
      <c r="E1811" s="1" t="s">
        <v>3461</v>
      </c>
      <c r="F1811" t="s">
        <v>2989</v>
      </c>
      <c r="G1811" s="45" t="s">
        <v>3467</v>
      </c>
      <c r="H1811" s="47">
        <f t="shared" si="83"/>
        <v>1810</v>
      </c>
      <c r="I1811" s="324" t="s">
        <v>40</v>
      </c>
      <c r="J1811" s="255" t="str">
        <f>IF(ISBLANK(INDEX('Policy Characteristics'!D:D,MATCH($C1811,'Policy Characteristics'!$C:$C,0))),"",INDEX('Policy Characteristics'!D:D,MATCH($C1811,'Policy Characteristics'!$C:$C,0)))</f>
        <v>Equipment Early Retirement</v>
      </c>
      <c r="K1811" s="254" t="str">
        <f>IF(ISBLANK(INDEX('Policy Characteristics'!E:E,MATCH($C1811,'Policy Characteristics'!$C:$C,0))),"",INDEX('Policy Characteristics'!E:E,MATCH($C1811,'Policy Characteristics'!$C:$C,0)))</f>
        <v>indst eqpt early retirement</v>
      </c>
      <c r="L1811" s="261">
        <f>IF(ISBLANK(INDEX('Policy Characteristics'!F:F,MATCH($C1811,'Policy Characteristics'!$C:$C,0))),"",INDEX('Policy Characteristics'!F:F,MATCH($C1811,'Policy Characteristics'!$C:$C,0)))</f>
        <v>0</v>
      </c>
      <c r="M1811" s="261">
        <f>IF(ISBLANK(INDEX('Policy Characteristics'!G:G,MATCH($C1811,'Policy Characteristics'!$C:$C,0))),"",INDEX('Policy Characteristics'!G:G,MATCH($C1811,'Policy Characteristics'!$C:$C,0)))</f>
        <v>1</v>
      </c>
      <c r="N1811" s="261">
        <f>IF(ISBLANK(INDEX('Policy Characteristics'!H:H,MATCH($C1811,'Policy Characteristics'!$C:$C,0))),"",INDEX('Policy Characteristics'!H:H,MATCH($C1811,'Policy Characteristics'!$C:$C,0)))</f>
        <v>0.01</v>
      </c>
      <c r="O1811" s="254" t="str">
        <f>IF(ISBLANK(INDEX('Policy Characteristics'!I:I,MATCH($C1811,'Policy Characteristics'!$C:$C,0))),"",INDEX('Policy Characteristics'!I:I,MATCH($C1811,'Policy Characteristics'!$C:$C,0)))</f>
        <v>% of start year equipment</v>
      </c>
      <c r="P1811" s="254" t="str">
        <f>IF(ISBLANK(INDEX('Policy Characteristics'!J:J,MATCH($C1811,'Policy Characteristics'!$C:$C,0))),"",INDEX('Policy Characteristics'!J:J,MATCH($C1811,'Policy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11" s="254" t="str">
        <f>IF(ISBLANK(INDEX('Policy Characteristics'!K:K,MATCH($C1811,'Policy Characteristics'!$C:$C,0))),"",INDEX('Policy Characteristics'!K:K,MATCH($C1811,'Policy Characteristics'!$C:$C,0)))</f>
        <v>industry-ag-main.html#eff-stds</v>
      </c>
      <c r="R1811" s="254" t="str">
        <f>IF(ISBLANK(INDEX('Policy Characteristics'!L:L,MATCH($C1811,'Policy Characteristics'!$C:$C,0))),"",INDEX('Policy Characteristics'!L:L,MATCH($C1811,'Policy Characteristics'!$C:$C,0)))</f>
        <v>industry-energy-efficiency-standards.html</v>
      </c>
    </row>
    <row r="1812" spans="1:18" s="2" customFormat="1" x14ac:dyDescent="0.25">
      <c r="A1812" s="254" t="str">
        <f>IF(ISBLANK(INDEX('Policy Characteristics'!A:A,MATCH($C1812,'Policy Characteristics'!$C:$C,0))),"",INDEX('Policy Characteristics'!A:A,MATCH($C1812,'Policy Characteristics'!$C:$C,0)))</f>
        <v>Industry</v>
      </c>
      <c r="B1812" s="262" t="str">
        <f>IF(ISBLANK(INDEX('Policy Characteristics'!B:B,MATCH($C1812,'Policy Characteristics'!$C:$C,0))),"",INDEX('Policy Characteristics'!B:B,MATCH($C1812,'Policy Characteristics'!$C:$C,0)))</f>
        <v>Early Retirement of Equipment</v>
      </c>
      <c r="C1812" s="254" t="str">
        <f t="shared" si="82"/>
        <v>Minimum Share of Start Year Industrial Equipment Retired</v>
      </c>
      <c r="D1812" s="6" t="s">
        <v>3026</v>
      </c>
      <c r="E1812" s="1" t="s">
        <v>3462</v>
      </c>
      <c r="F1812" t="s">
        <v>2989</v>
      </c>
      <c r="G1812" s="45" t="s">
        <v>3468</v>
      </c>
      <c r="H1812" s="47">
        <f t="shared" si="83"/>
        <v>1811</v>
      </c>
      <c r="I1812" s="324" t="s">
        <v>40</v>
      </c>
      <c r="J1812" s="255" t="str">
        <f>IF(ISBLANK(INDEX('Policy Characteristics'!D:D,MATCH($C1812,'Policy Characteristics'!$C:$C,0))),"",INDEX('Policy Characteristics'!D:D,MATCH($C1812,'Policy Characteristics'!$C:$C,0)))</f>
        <v>Equipment Early Retirement</v>
      </c>
      <c r="K1812" s="254" t="str">
        <f>IF(ISBLANK(INDEX('Policy Characteristics'!E:E,MATCH($C1812,'Policy Characteristics'!$C:$C,0))),"",INDEX('Policy Characteristics'!E:E,MATCH($C1812,'Policy Characteristics'!$C:$C,0)))</f>
        <v>indst eqpt early retirement</v>
      </c>
      <c r="L1812" s="261">
        <f>IF(ISBLANK(INDEX('Policy Characteristics'!F:F,MATCH($C1812,'Policy Characteristics'!$C:$C,0))),"",INDEX('Policy Characteristics'!F:F,MATCH($C1812,'Policy Characteristics'!$C:$C,0)))</f>
        <v>0</v>
      </c>
      <c r="M1812" s="261">
        <f>IF(ISBLANK(INDEX('Policy Characteristics'!G:G,MATCH($C1812,'Policy Characteristics'!$C:$C,0))),"",INDEX('Policy Characteristics'!G:G,MATCH($C1812,'Policy Characteristics'!$C:$C,0)))</f>
        <v>1</v>
      </c>
      <c r="N1812" s="261">
        <f>IF(ISBLANK(INDEX('Policy Characteristics'!H:H,MATCH($C1812,'Policy Characteristics'!$C:$C,0))),"",INDEX('Policy Characteristics'!H:H,MATCH($C1812,'Policy Characteristics'!$C:$C,0)))</f>
        <v>0.01</v>
      </c>
      <c r="O1812" s="254" t="str">
        <f>IF(ISBLANK(INDEX('Policy Characteristics'!I:I,MATCH($C1812,'Policy Characteristics'!$C:$C,0))),"",INDEX('Policy Characteristics'!I:I,MATCH($C1812,'Policy Characteristics'!$C:$C,0)))</f>
        <v>% of start year equipment</v>
      </c>
      <c r="P1812" s="254" t="str">
        <f>IF(ISBLANK(INDEX('Policy Characteristics'!J:J,MATCH($C1812,'Policy Characteristics'!$C:$C,0))),"",INDEX('Policy Characteristics'!J:J,MATCH($C1812,'Policy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12" s="254" t="str">
        <f>IF(ISBLANK(INDEX('Policy Characteristics'!K:K,MATCH($C1812,'Policy Characteristics'!$C:$C,0))),"",INDEX('Policy Characteristics'!K:K,MATCH($C1812,'Policy Characteristics'!$C:$C,0)))</f>
        <v>industry-ag-main.html#eff-stds</v>
      </c>
      <c r="R1812" s="254" t="str">
        <f>IF(ISBLANK(INDEX('Policy Characteristics'!L:L,MATCH($C1812,'Policy Characteristics'!$C:$C,0))),"",INDEX('Policy Characteristics'!L:L,MATCH($C1812,'Policy Characteristics'!$C:$C,0)))</f>
        <v>industry-energy-efficiency-standards.html</v>
      </c>
    </row>
    <row r="1813" spans="1:18" s="2" customFormat="1" x14ac:dyDescent="0.25">
      <c r="A1813" s="254" t="str">
        <f>IF(ISBLANK(INDEX('Policy Characteristics'!A:A,MATCH($C1813,'Policy Characteristics'!$C:$C,0))),"",INDEX('Policy Characteristics'!A:A,MATCH($C1813,'Policy Characteristics'!$C:$C,0)))</f>
        <v>Industry</v>
      </c>
      <c r="B1813" s="262" t="str">
        <f>IF(ISBLANK(INDEX('Policy Characteristics'!B:B,MATCH($C1813,'Policy Characteristics'!$C:$C,0))),"",INDEX('Policy Characteristics'!B:B,MATCH($C1813,'Policy Characteristics'!$C:$C,0)))</f>
        <v>Early Retirement of Equipment</v>
      </c>
      <c r="C1813" s="254" t="str">
        <f t="shared" si="82"/>
        <v>Minimum Share of Start Year Industrial Equipment Retired</v>
      </c>
      <c r="D1813" s="6" t="s">
        <v>3026</v>
      </c>
      <c r="E1813" s="1" t="s">
        <v>3463</v>
      </c>
      <c r="F1813" t="s">
        <v>2989</v>
      </c>
      <c r="G1813" s="45" t="s">
        <v>3469</v>
      </c>
      <c r="H1813" s="47">
        <f t="shared" si="83"/>
        <v>1812</v>
      </c>
      <c r="I1813" s="324" t="s">
        <v>40</v>
      </c>
      <c r="J1813" s="255" t="str">
        <f>IF(ISBLANK(INDEX('Policy Characteristics'!D:D,MATCH($C1813,'Policy Characteristics'!$C:$C,0))),"",INDEX('Policy Characteristics'!D:D,MATCH($C1813,'Policy Characteristics'!$C:$C,0)))</f>
        <v>Equipment Early Retirement</v>
      </c>
      <c r="K1813" s="254" t="str">
        <f>IF(ISBLANK(INDEX('Policy Characteristics'!E:E,MATCH($C1813,'Policy Characteristics'!$C:$C,0))),"",INDEX('Policy Characteristics'!E:E,MATCH($C1813,'Policy Characteristics'!$C:$C,0)))</f>
        <v>indst eqpt early retirement</v>
      </c>
      <c r="L1813" s="261">
        <f>IF(ISBLANK(INDEX('Policy Characteristics'!F:F,MATCH($C1813,'Policy Characteristics'!$C:$C,0))),"",INDEX('Policy Characteristics'!F:F,MATCH($C1813,'Policy Characteristics'!$C:$C,0)))</f>
        <v>0</v>
      </c>
      <c r="M1813" s="261">
        <f>IF(ISBLANK(INDEX('Policy Characteristics'!G:G,MATCH($C1813,'Policy Characteristics'!$C:$C,0))),"",INDEX('Policy Characteristics'!G:G,MATCH($C1813,'Policy Characteristics'!$C:$C,0)))</f>
        <v>1</v>
      </c>
      <c r="N1813" s="261">
        <f>IF(ISBLANK(INDEX('Policy Characteristics'!H:H,MATCH($C1813,'Policy Characteristics'!$C:$C,0))),"",INDEX('Policy Characteristics'!H:H,MATCH($C1813,'Policy Characteristics'!$C:$C,0)))</f>
        <v>0.01</v>
      </c>
      <c r="O1813" s="254" t="str">
        <f>IF(ISBLANK(INDEX('Policy Characteristics'!I:I,MATCH($C1813,'Policy Characteristics'!$C:$C,0))),"",INDEX('Policy Characteristics'!I:I,MATCH($C1813,'Policy Characteristics'!$C:$C,0)))</f>
        <v>% of start year equipment</v>
      </c>
      <c r="P1813" s="254" t="str">
        <f>IF(ISBLANK(INDEX('Policy Characteristics'!J:J,MATCH($C1813,'Policy Characteristics'!$C:$C,0))),"",INDEX('Policy Characteristics'!J:J,MATCH($C1813,'Policy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13" s="254" t="str">
        <f>IF(ISBLANK(INDEX('Policy Characteristics'!K:K,MATCH($C1813,'Policy Characteristics'!$C:$C,0))),"",INDEX('Policy Characteristics'!K:K,MATCH($C1813,'Policy Characteristics'!$C:$C,0)))</f>
        <v>industry-ag-main.html#eff-stds</v>
      </c>
      <c r="R1813" s="254" t="str">
        <f>IF(ISBLANK(INDEX('Policy Characteristics'!L:L,MATCH($C1813,'Policy Characteristics'!$C:$C,0))),"",INDEX('Policy Characteristics'!L:L,MATCH($C1813,'Policy Characteristics'!$C:$C,0)))</f>
        <v>industry-energy-efficiency-standards.html</v>
      </c>
    </row>
    <row r="1814" spans="1:18" s="2" customFormat="1" x14ac:dyDescent="0.25">
      <c r="A1814" s="254" t="str">
        <f>IF(ISBLANK(INDEX('Policy Characteristics'!A:A,MATCH($C1814,'Policy Characteristics'!$C:$C,0))),"",INDEX('Policy Characteristics'!A:A,MATCH($C1814,'Policy Characteristics'!$C:$C,0)))</f>
        <v>Industry</v>
      </c>
      <c r="B1814" s="262" t="str">
        <f>IF(ISBLANK(INDEX('Policy Characteristics'!B:B,MATCH($C1814,'Policy Characteristics'!$C:$C,0))),"",INDEX('Policy Characteristics'!B:B,MATCH($C1814,'Policy Characteristics'!$C:$C,0)))</f>
        <v>Early Retirement of Equipment</v>
      </c>
      <c r="C1814" s="254" t="str">
        <f t="shared" si="82"/>
        <v>Minimum Share of Start Year Industrial Equipment Retired</v>
      </c>
      <c r="D1814" s="6" t="s">
        <v>3026</v>
      </c>
      <c r="E1814" s="1" t="s">
        <v>3464</v>
      </c>
      <c r="F1814" t="s">
        <v>2989</v>
      </c>
      <c r="G1814" s="45" t="s">
        <v>3470</v>
      </c>
      <c r="H1814" s="47">
        <f t="shared" si="83"/>
        <v>1813</v>
      </c>
      <c r="I1814" s="324" t="s">
        <v>40</v>
      </c>
      <c r="J1814" s="255" t="str">
        <f>IF(ISBLANK(INDEX('Policy Characteristics'!D:D,MATCH($C1814,'Policy Characteristics'!$C:$C,0))),"",INDEX('Policy Characteristics'!D:D,MATCH($C1814,'Policy Characteristics'!$C:$C,0)))</f>
        <v>Equipment Early Retirement</v>
      </c>
      <c r="K1814" s="254" t="str">
        <f>IF(ISBLANK(INDEX('Policy Characteristics'!E:E,MATCH($C1814,'Policy Characteristics'!$C:$C,0))),"",INDEX('Policy Characteristics'!E:E,MATCH($C1814,'Policy Characteristics'!$C:$C,0)))</f>
        <v>indst eqpt early retirement</v>
      </c>
      <c r="L1814" s="261">
        <f>IF(ISBLANK(INDEX('Policy Characteristics'!F:F,MATCH($C1814,'Policy Characteristics'!$C:$C,0))),"",INDEX('Policy Characteristics'!F:F,MATCH($C1814,'Policy Characteristics'!$C:$C,0)))</f>
        <v>0</v>
      </c>
      <c r="M1814" s="261">
        <f>IF(ISBLANK(INDEX('Policy Characteristics'!G:G,MATCH($C1814,'Policy Characteristics'!$C:$C,0))),"",INDEX('Policy Characteristics'!G:G,MATCH($C1814,'Policy Characteristics'!$C:$C,0)))</f>
        <v>1</v>
      </c>
      <c r="N1814" s="261">
        <f>IF(ISBLANK(INDEX('Policy Characteristics'!H:H,MATCH($C1814,'Policy Characteristics'!$C:$C,0))),"",INDEX('Policy Characteristics'!H:H,MATCH($C1814,'Policy Characteristics'!$C:$C,0)))</f>
        <v>0.01</v>
      </c>
      <c r="O1814" s="254" t="str">
        <f>IF(ISBLANK(INDEX('Policy Characteristics'!I:I,MATCH($C1814,'Policy Characteristics'!$C:$C,0))),"",INDEX('Policy Characteristics'!I:I,MATCH($C1814,'Policy Characteristics'!$C:$C,0)))</f>
        <v>% of start year equipment</v>
      </c>
      <c r="P1814" s="254" t="str">
        <f>IF(ISBLANK(INDEX('Policy Characteristics'!J:J,MATCH($C1814,'Policy Characteristics'!$C:$C,0))),"",INDEX('Policy Characteristics'!J:J,MATCH($C1814,'Policy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14" s="254" t="str">
        <f>IF(ISBLANK(INDEX('Policy Characteristics'!K:K,MATCH($C1814,'Policy Characteristics'!$C:$C,0))),"",INDEX('Policy Characteristics'!K:K,MATCH($C1814,'Policy Characteristics'!$C:$C,0)))</f>
        <v>industry-ag-main.html#eff-stds</v>
      </c>
      <c r="R1814" s="254" t="str">
        <f>IF(ISBLANK(INDEX('Policy Characteristics'!L:L,MATCH($C1814,'Policy Characteristics'!$C:$C,0))),"",INDEX('Policy Characteristics'!L:L,MATCH($C1814,'Policy Characteristics'!$C:$C,0)))</f>
        <v>industry-energy-efficiency-standards.html</v>
      </c>
    </row>
    <row r="1815" spans="1:18" s="2" customFormat="1" x14ac:dyDescent="0.25">
      <c r="A1815" s="254" t="str">
        <f>IF(ISBLANK(INDEX('Policy Characteristics'!A:A,MATCH($C1815,'Policy Characteristics'!$C:$C,0))),"",INDEX('Policy Characteristics'!A:A,MATCH($C1815,'Policy Characteristics'!$C:$C,0)))</f>
        <v>Industry</v>
      </c>
      <c r="B1815" s="262" t="str">
        <f>IF(ISBLANK(INDEX('Policy Characteristics'!B:B,MATCH($C1815,'Policy Characteristics'!$C:$C,0))),"",INDEX('Policy Characteristics'!B:B,MATCH($C1815,'Policy Characteristics'!$C:$C,0)))</f>
        <v>Early Retirement of Equipment</v>
      </c>
      <c r="C1815" s="254" t="str">
        <f t="shared" si="82"/>
        <v>Minimum Share of Start Year Industrial Equipment Retired</v>
      </c>
      <c r="D1815" s="6" t="s">
        <v>3026</v>
      </c>
      <c r="E1815" s="1" t="s">
        <v>3570</v>
      </c>
      <c r="F1815" t="s">
        <v>2989</v>
      </c>
      <c r="G1815" s="45" t="s">
        <v>3471</v>
      </c>
      <c r="H1815" s="47">
        <f t="shared" si="83"/>
        <v>1814</v>
      </c>
      <c r="I1815" s="324" t="s">
        <v>40</v>
      </c>
      <c r="J1815" s="255" t="str">
        <f>IF(ISBLANK(INDEX('Policy Characteristics'!D:D,MATCH($C1815,'Policy Characteristics'!$C:$C,0))),"",INDEX('Policy Characteristics'!D:D,MATCH($C1815,'Policy Characteristics'!$C:$C,0)))</f>
        <v>Equipment Early Retirement</v>
      </c>
      <c r="K1815" s="254" t="str">
        <f>IF(ISBLANK(INDEX('Policy Characteristics'!E:E,MATCH($C1815,'Policy Characteristics'!$C:$C,0))),"",INDEX('Policy Characteristics'!E:E,MATCH($C1815,'Policy Characteristics'!$C:$C,0)))</f>
        <v>indst eqpt early retirement</v>
      </c>
      <c r="L1815" s="261">
        <f>IF(ISBLANK(INDEX('Policy Characteristics'!F:F,MATCH($C1815,'Policy Characteristics'!$C:$C,0))),"",INDEX('Policy Characteristics'!F:F,MATCH($C1815,'Policy Characteristics'!$C:$C,0)))</f>
        <v>0</v>
      </c>
      <c r="M1815" s="261">
        <f>IF(ISBLANK(INDEX('Policy Characteristics'!G:G,MATCH($C1815,'Policy Characteristics'!$C:$C,0))),"",INDEX('Policy Characteristics'!G:G,MATCH($C1815,'Policy Characteristics'!$C:$C,0)))</f>
        <v>1</v>
      </c>
      <c r="N1815" s="261">
        <f>IF(ISBLANK(INDEX('Policy Characteristics'!H:H,MATCH($C1815,'Policy Characteristics'!$C:$C,0))),"",INDEX('Policy Characteristics'!H:H,MATCH($C1815,'Policy Characteristics'!$C:$C,0)))</f>
        <v>0.01</v>
      </c>
      <c r="O1815" s="254" t="str">
        <f>IF(ISBLANK(INDEX('Policy Characteristics'!I:I,MATCH($C1815,'Policy Characteristics'!$C:$C,0))),"",INDEX('Policy Characteristics'!I:I,MATCH($C1815,'Policy Characteristics'!$C:$C,0)))</f>
        <v>% of start year equipment</v>
      </c>
      <c r="P1815" s="254" t="str">
        <f>IF(ISBLANK(INDEX('Policy Characteristics'!J:J,MATCH($C1815,'Policy Characteristics'!$C:$C,0))),"",INDEX('Policy Characteristics'!J:J,MATCH($C1815,'Policy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15" s="254" t="str">
        <f>IF(ISBLANK(INDEX('Policy Characteristics'!K:K,MATCH($C1815,'Policy Characteristics'!$C:$C,0))),"",INDEX('Policy Characteristics'!K:K,MATCH($C1815,'Policy Characteristics'!$C:$C,0)))</f>
        <v>industry-ag-main.html#eff-stds</v>
      </c>
      <c r="R1815" s="254" t="str">
        <f>IF(ISBLANK(INDEX('Policy Characteristics'!L:L,MATCH($C1815,'Policy Characteristics'!$C:$C,0))),"",INDEX('Policy Characteristics'!L:L,MATCH($C1815,'Policy Characteristics'!$C:$C,0)))</f>
        <v>industry-energy-efficiency-standards.html</v>
      </c>
    </row>
    <row r="1816" spans="1:18" s="2" customFormat="1" x14ac:dyDescent="0.25">
      <c r="A1816" s="254" t="str">
        <f>IF(ISBLANK(INDEX('Policy Characteristics'!A:A,MATCH($C1816,'Policy Characteristics'!$C:$C,0))),"",INDEX('Policy Characteristics'!A:A,MATCH($C1816,'Policy Characteristics'!$C:$C,0)))</f>
        <v>Industry</v>
      </c>
      <c r="B1816" s="262" t="str">
        <f>IF(ISBLANK(INDEX('Policy Characteristics'!B:B,MATCH($C1816,'Policy Characteristics'!$C:$C,0))),"",INDEX('Policy Characteristics'!B:B,MATCH($C1816,'Policy Characteristics'!$C:$C,0)))</f>
        <v>Early Retirement of Equipment</v>
      </c>
      <c r="C1816" s="254" t="str">
        <f t="shared" si="82"/>
        <v>Minimum Share of Start Year Industrial Equipment Retired</v>
      </c>
      <c r="D1816" s="6" t="s">
        <v>3026</v>
      </c>
      <c r="E1816" s="1" t="s">
        <v>3915</v>
      </c>
      <c r="F1816" t="s">
        <v>2989</v>
      </c>
      <c r="G1816" s="45" t="s">
        <v>3891</v>
      </c>
      <c r="H1816" s="47">
        <f t="shared" si="83"/>
        <v>1815</v>
      </c>
      <c r="I1816" s="324" t="s">
        <v>40</v>
      </c>
      <c r="J1816" s="255" t="str">
        <f>IF(ISBLANK(INDEX('Policy Characteristics'!D:D,MATCH($C1816,'Policy Characteristics'!$C:$C,0))),"",INDEX('Policy Characteristics'!D:D,MATCH($C1816,'Policy Characteristics'!$C:$C,0)))</f>
        <v>Equipment Early Retirement</v>
      </c>
      <c r="K1816" s="254" t="str">
        <f>IF(ISBLANK(INDEX('Policy Characteristics'!E:E,MATCH($C1816,'Policy Characteristics'!$C:$C,0))),"",INDEX('Policy Characteristics'!E:E,MATCH($C1816,'Policy Characteristics'!$C:$C,0)))</f>
        <v>indst eqpt early retirement</v>
      </c>
      <c r="L1816" s="261">
        <f>IF(ISBLANK(INDEX('Policy Characteristics'!F:F,MATCH($C1816,'Policy Characteristics'!$C:$C,0))),"",INDEX('Policy Characteristics'!F:F,MATCH($C1816,'Policy Characteristics'!$C:$C,0)))</f>
        <v>0</v>
      </c>
      <c r="M1816" s="261">
        <f>IF(ISBLANK(INDEX('Policy Characteristics'!G:G,MATCH($C1816,'Policy Characteristics'!$C:$C,0))),"",INDEX('Policy Characteristics'!G:G,MATCH($C1816,'Policy Characteristics'!$C:$C,0)))</f>
        <v>1</v>
      </c>
      <c r="N1816" s="261">
        <f>IF(ISBLANK(INDEX('Policy Characteristics'!H:H,MATCH($C1816,'Policy Characteristics'!$C:$C,0))),"",INDEX('Policy Characteristics'!H:H,MATCH($C1816,'Policy Characteristics'!$C:$C,0)))</f>
        <v>0.01</v>
      </c>
      <c r="O1816" s="254" t="str">
        <f>IF(ISBLANK(INDEX('Policy Characteristics'!I:I,MATCH($C1816,'Policy Characteristics'!$C:$C,0))),"",INDEX('Policy Characteristics'!I:I,MATCH($C1816,'Policy Characteristics'!$C:$C,0)))</f>
        <v>% of start year equipment</v>
      </c>
      <c r="P1816" s="254" t="str">
        <f>IF(ISBLANK(INDEX('Policy Characteristics'!J:J,MATCH($C1816,'Policy Characteristics'!$C:$C,0))),"",INDEX('Policy Characteristics'!J:J,MATCH($C1816,'Policy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16" s="254" t="str">
        <f>IF(ISBLANK(INDEX('Policy Characteristics'!K:K,MATCH($C1816,'Policy Characteristics'!$C:$C,0))),"",INDEX('Policy Characteristics'!K:K,MATCH($C1816,'Policy Characteristics'!$C:$C,0)))</f>
        <v>industry-ag-main.html#eff-stds</v>
      </c>
      <c r="R1816" s="254" t="str">
        <f>IF(ISBLANK(INDEX('Policy Characteristics'!L:L,MATCH($C1816,'Policy Characteristics'!$C:$C,0))),"",INDEX('Policy Characteristics'!L:L,MATCH($C1816,'Policy Characteristics'!$C:$C,0)))</f>
        <v>industry-energy-efficiency-standards.html</v>
      </c>
    </row>
    <row r="1817" spans="1:18" s="2" customFormat="1" x14ac:dyDescent="0.25">
      <c r="A1817" s="254" t="str">
        <f>IF(ISBLANK(INDEX('Policy Characteristics'!A:A,MATCH($C1817,'Policy Characteristics'!$C:$C,0))),"",INDEX('Policy Characteristics'!A:A,MATCH($C1817,'Policy Characteristics'!$C:$C,0)))</f>
        <v>Industry</v>
      </c>
      <c r="B1817" s="262" t="str">
        <f>IF(ISBLANK(INDEX('Policy Characteristics'!B:B,MATCH($C1817,'Policy Characteristics'!$C:$C,0))),"",INDEX('Policy Characteristics'!B:B,MATCH($C1817,'Policy Characteristics'!$C:$C,0)))</f>
        <v>Early Retirement of Equipment</v>
      </c>
      <c r="C1817" s="254" t="str">
        <f t="shared" si="82"/>
        <v>Minimum Share of Start Year Industrial Equipment Retired</v>
      </c>
      <c r="D1817" s="6" t="s">
        <v>3026</v>
      </c>
      <c r="E1817" s="1" t="s">
        <v>3916</v>
      </c>
      <c r="F1817" t="s">
        <v>2989</v>
      </c>
      <c r="G1817" s="45" t="s">
        <v>3890</v>
      </c>
      <c r="H1817" s="47">
        <f t="shared" si="83"/>
        <v>1816</v>
      </c>
      <c r="I1817" s="324" t="s">
        <v>40</v>
      </c>
      <c r="J1817" s="255" t="str">
        <f>IF(ISBLANK(INDEX('Policy Characteristics'!D:D,MATCH($C1817,'Policy Characteristics'!$C:$C,0))),"",INDEX('Policy Characteristics'!D:D,MATCH($C1817,'Policy Characteristics'!$C:$C,0)))</f>
        <v>Equipment Early Retirement</v>
      </c>
      <c r="K1817" s="254" t="str">
        <f>IF(ISBLANK(INDEX('Policy Characteristics'!E:E,MATCH($C1817,'Policy Characteristics'!$C:$C,0))),"",INDEX('Policy Characteristics'!E:E,MATCH($C1817,'Policy Characteristics'!$C:$C,0)))</f>
        <v>indst eqpt early retirement</v>
      </c>
      <c r="L1817" s="261">
        <f>IF(ISBLANK(INDEX('Policy Characteristics'!F:F,MATCH($C1817,'Policy Characteristics'!$C:$C,0))),"",INDEX('Policy Characteristics'!F:F,MATCH($C1817,'Policy Characteristics'!$C:$C,0)))</f>
        <v>0</v>
      </c>
      <c r="M1817" s="261">
        <f>IF(ISBLANK(INDEX('Policy Characteristics'!G:G,MATCH($C1817,'Policy Characteristics'!$C:$C,0))),"",INDEX('Policy Characteristics'!G:G,MATCH($C1817,'Policy Characteristics'!$C:$C,0)))</f>
        <v>1</v>
      </c>
      <c r="N1817" s="261">
        <f>IF(ISBLANK(INDEX('Policy Characteristics'!H:H,MATCH($C1817,'Policy Characteristics'!$C:$C,0))),"",INDEX('Policy Characteristics'!H:H,MATCH($C1817,'Policy Characteristics'!$C:$C,0)))</f>
        <v>0.01</v>
      </c>
      <c r="O1817" s="254" t="str">
        <f>IF(ISBLANK(INDEX('Policy Characteristics'!I:I,MATCH($C1817,'Policy Characteristics'!$C:$C,0))),"",INDEX('Policy Characteristics'!I:I,MATCH($C1817,'Policy Characteristics'!$C:$C,0)))</f>
        <v>% of start year equipment</v>
      </c>
      <c r="P1817" s="254" t="str">
        <f>IF(ISBLANK(INDEX('Policy Characteristics'!J:J,MATCH($C1817,'Policy Characteristics'!$C:$C,0))),"",INDEX('Policy Characteristics'!J:J,MATCH($C1817,'Policy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17" s="254" t="str">
        <f>IF(ISBLANK(INDEX('Policy Characteristics'!K:K,MATCH($C1817,'Policy Characteristics'!$C:$C,0))),"",INDEX('Policy Characteristics'!K:K,MATCH($C1817,'Policy Characteristics'!$C:$C,0)))</f>
        <v>industry-ag-main.html#eff-stds</v>
      </c>
      <c r="R1817" s="254" t="str">
        <f>IF(ISBLANK(INDEX('Policy Characteristics'!L:L,MATCH($C1817,'Policy Characteristics'!$C:$C,0))),"",INDEX('Policy Characteristics'!L:L,MATCH($C1817,'Policy Characteristics'!$C:$C,0)))</f>
        <v>industry-energy-efficiency-standards.html</v>
      </c>
    </row>
    <row r="1818" spans="1:18" s="2" customFormat="1" x14ac:dyDescent="0.25">
      <c r="A1818" s="254" t="str">
        <f>IF(ISBLANK(INDEX('Policy Characteristics'!A:A,MATCH($C1818,'Policy Characteristics'!$C:$C,0))),"",INDEX('Policy Characteristics'!A:A,MATCH($C1818,'Policy Characteristics'!$C:$C,0)))</f>
        <v>Industry</v>
      </c>
      <c r="B1818" s="262" t="str">
        <f>IF(ISBLANK(INDEX('Policy Characteristics'!B:B,MATCH($C1818,'Policy Characteristics'!$C:$C,0))),"",INDEX('Policy Characteristics'!B:B,MATCH($C1818,'Policy Characteristics'!$C:$C,0)))</f>
        <v>Early Retirement of Equipment</v>
      </c>
      <c r="C1818" s="254" t="str">
        <f t="shared" si="82"/>
        <v>Minimum Share of Start Year Industrial Equipment Retired</v>
      </c>
      <c r="D1818" s="6" t="s">
        <v>3026</v>
      </c>
      <c r="E1818" s="1" t="s">
        <v>3917</v>
      </c>
      <c r="F1818" t="s">
        <v>2989</v>
      </c>
      <c r="G1818" s="45" t="s">
        <v>3892</v>
      </c>
      <c r="H1818" s="47">
        <f t="shared" si="83"/>
        <v>1817</v>
      </c>
      <c r="I1818" s="324" t="s">
        <v>40</v>
      </c>
      <c r="J1818" s="255" t="str">
        <f>IF(ISBLANK(INDEX('Policy Characteristics'!D:D,MATCH($C1818,'Policy Characteristics'!$C:$C,0))),"",INDEX('Policy Characteristics'!D:D,MATCH($C1818,'Policy Characteristics'!$C:$C,0)))</f>
        <v>Equipment Early Retirement</v>
      </c>
      <c r="K1818" s="254" t="str">
        <f>IF(ISBLANK(INDEX('Policy Characteristics'!E:E,MATCH($C1818,'Policy Characteristics'!$C:$C,0))),"",INDEX('Policy Characteristics'!E:E,MATCH($C1818,'Policy Characteristics'!$C:$C,0)))</f>
        <v>indst eqpt early retirement</v>
      </c>
      <c r="L1818" s="261">
        <f>IF(ISBLANK(INDEX('Policy Characteristics'!F:F,MATCH($C1818,'Policy Characteristics'!$C:$C,0))),"",INDEX('Policy Characteristics'!F:F,MATCH($C1818,'Policy Characteristics'!$C:$C,0)))</f>
        <v>0</v>
      </c>
      <c r="M1818" s="261">
        <f>IF(ISBLANK(INDEX('Policy Characteristics'!G:G,MATCH($C1818,'Policy Characteristics'!$C:$C,0))),"",INDEX('Policy Characteristics'!G:G,MATCH($C1818,'Policy Characteristics'!$C:$C,0)))</f>
        <v>1</v>
      </c>
      <c r="N1818" s="261">
        <f>IF(ISBLANK(INDEX('Policy Characteristics'!H:H,MATCH($C1818,'Policy Characteristics'!$C:$C,0))),"",INDEX('Policy Characteristics'!H:H,MATCH($C1818,'Policy Characteristics'!$C:$C,0)))</f>
        <v>0.01</v>
      </c>
      <c r="O1818" s="254" t="str">
        <f>IF(ISBLANK(INDEX('Policy Characteristics'!I:I,MATCH($C1818,'Policy Characteristics'!$C:$C,0))),"",INDEX('Policy Characteristics'!I:I,MATCH($C1818,'Policy Characteristics'!$C:$C,0)))</f>
        <v>% of start year equipment</v>
      </c>
      <c r="P1818" s="254" t="str">
        <f>IF(ISBLANK(INDEX('Policy Characteristics'!J:J,MATCH($C1818,'Policy Characteristics'!$C:$C,0))),"",INDEX('Policy Characteristics'!J:J,MATCH($C1818,'Policy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18" s="254" t="str">
        <f>IF(ISBLANK(INDEX('Policy Characteristics'!K:K,MATCH($C1818,'Policy Characteristics'!$C:$C,0))),"",INDEX('Policy Characteristics'!K:K,MATCH($C1818,'Policy Characteristics'!$C:$C,0)))</f>
        <v>industry-ag-main.html#eff-stds</v>
      </c>
      <c r="R1818" s="254" t="str">
        <f>IF(ISBLANK(INDEX('Policy Characteristics'!L:L,MATCH($C1818,'Policy Characteristics'!$C:$C,0))),"",INDEX('Policy Characteristics'!L:L,MATCH($C1818,'Policy Characteristics'!$C:$C,0)))</f>
        <v>industry-energy-efficiency-standards.html</v>
      </c>
    </row>
    <row r="1819" spans="1:18" s="2" customFormat="1" x14ac:dyDescent="0.25">
      <c r="A1819" s="254" t="str">
        <f>IF(ISBLANK(INDEX('Policy Characteristics'!A:A,MATCH($C1819,'Policy Characteristics'!$C:$C,0))),"",INDEX('Policy Characteristics'!A:A,MATCH($C1819,'Policy Characteristics'!$C:$C,0)))</f>
        <v>Industry</v>
      </c>
      <c r="B1819" s="262" t="str">
        <f>IF(ISBLANK(INDEX('Policy Characteristics'!B:B,MATCH($C1819,'Policy Characteristics'!$C:$C,0))),"",INDEX('Policy Characteristics'!B:B,MATCH($C1819,'Policy Characteristics'!$C:$C,0)))</f>
        <v>Early Retirement of Equipment</v>
      </c>
      <c r="C1819" s="254" t="str">
        <f t="shared" si="82"/>
        <v>Minimum Share of Start Year Industrial Equipment Retired</v>
      </c>
      <c r="D1819" s="6" t="s">
        <v>3027</v>
      </c>
      <c r="E1819" s="1" t="s">
        <v>3459</v>
      </c>
      <c r="F1819" t="s">
        <v>2990</v>
      </c>
      <c r="G1819" s="45" t="s">
        <v>3465</v>
      </c>
      <c r="H1819" s="47">
        <f t="shared" si="83"/>
        <v>1818</v>
      </c>
      <c r="I1819" s="324" t="s">
        <v>40</v>
      </c>
      <c r="J1819" s="255" t="str">
        <f>IF(ISBLANK(INDEX('Policy Characteristics'!D:D,MATCH($C1819,'Policy Characteristics'!$C:$C,0))),"",INDEX('Policy Characteristics'!D:D,MATCH($C1819,'Policy Characteristics'!$C:$C,0)))</f>
        <v>Equipment Early Retirement</v>
      </c>
      <c r="K1819" s="254" t="str">
        <f>IF(ISBLANK(INDEX('Policy Characteristics'!E:E,MATCH($C1819,'Policy Characteristics'!$C:$C,0))),"",INDEX('Policy Characteristics'!E:E,MATCH($C1819,'Policy Characteristics'!$C:$C,0)))</f>
        <v>indst eqpt early retirement</v>
      </c>
      <c r="L1819" s="261">
        <f>IF(ISBLANK(INDEX('Policy Characteristics'!F:F,MATCH($C1819,'Policy Characteristics'!$C:$C,0))),"",INDEX('Policy Characteristics'!F:F,MATCH($C1819,'Policy Characteristics'!$C:$C,0)))</f>
        <v>0</v>
      </c>
      <c r="M1819" s="261">
        <f>IF(ISBLANK(INDEX('Policy Characteristics'!G:G,MATCH($C1819,'Policy Characteristics'!$C:$C,0))),"",INDEX('Policy Characteristics'!G:G,MATCH($C1819,'Policy Characteristics'!$C:$C,0)))</f>
        <v>1</v>
      </c>
      <c r="N1819" s="261">
        <f>IF(ISBLANK(INDEX('Policy Characteristics'!H:H,MATCH($C1819,'Policy Characteristics'!$C:$C,0))),"",INDEX('Policy Characteristics'!H:H,MATCH($C1819,'Policy Characteristics'!$C:$C,0)))</f>
        <v>0.01</v>
      </c>
      <c r="O1819" s="254" t="str">
        <f>IF(ISBLANK(INDEX('Policy Characteristics'!I:I,MATCH($C1819,'Policy Characteristics'!$C:$C,0))),"",INDEX('Policy Characteristics'!I:I,MATCH($C1819,'Policy Characteristics'!$C:$C,0)))</f>
        <v>% of start year equipment</v>
      </c>
      <c r="P1819" s="254" t="str">
        <f>IF(ISBLANK(INDEX('Policy Characteristics'!J:J,MATCH($C1819,'Policy Characteristics'!$C:$C,0))),"",INDEX('Policy Characteristics'!J:J,MATCH($C1819,'Policy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19" s="254" t="str">
        <f>IF(ISBLANK(INDEX('Policy Characteristics'!K:K,MATCH($C1819,'Policy Characteristics'!$C:$C,0))),"",INDEX('Policy Characteristics'!K:K,MATCH($C1819,'Policy Characteristics'!$C:$C,0)))</f>
        <v>industry-ag-main.html#eff-stds</v>
      </c>
      <c r="R1819" s="254" t="str">
        <f>IF(ISBLANK(INDEX('Policy Characteristics'!L:L,MATCH($C1819,'Policy Characteristics'!$C:$C,0))),"",INDEX('Policy Characteristics'!L:L,MATCH($C1819,'Policy Characteristics'!$C:$C,0)))</f>
        <v>industry-energy-efficiency-standards.html</v>
      </c>
    </row>
    <row r="1820" spans="1:18" s="2" customFormat="1" x14ac:dyDescent="0.25">
      <c r="A1820" s="254" t="str">
        <f>IF(ISBLANK(INDEX('Policy Characteristics'!A:A,MATCH($C1820,'Policy Characteristics'!$C:$C,0))),"",INDEX('Policy Characteristics'!A:A,MATCH($C1820,'Policy Characteristics'!$C:$C,0)))</f>
        <v>Industry</v>
      </c>
      <c r="B1820" s="262" t="str">
        <f>IF(ISBLANK(INDEX('Policy Characteristics'!B:B,MATCH($C1820,'Policy Characteristics'!$C:$C,0))),"",INDEX('Policy Characteristics'!B:B,MATCH($C1820,'Policy Characteristics'!$C:$C,0)))</f>
        <v>Early Retirement of Equipment</v>
      </c>
      <c r="C1820" s="254" t="str">
        <f t="shared" si="82"/>
        <v>Minimum Share of Start Year Industrial Equipment Retired</v>
      </c>
      <c r="D1820" s="6" t="s">
        <v>3027</v>
      </c>
      <c r="E1820" s="1" t="s">
        <v>3460</v>
      </c>
      <c r="F1820" t="s">
        <v>2990</v>
      </c>
      <c r="G1820" s="45" t="s">
        <v>3466</v>
      </c>
      <c r="H1820" s="47">
        <f t="shared" si="83"/>
        <v>1819</v>
      </c>
      <c r="I1820" s="324" t="s">
        <v>40</v>
      </c>
      <c r="J1820" s="255" t="str">
        <f>IF(ISBLANK(INDEX('Policy Characteristics'!D:D,MATCH($C1820,'Policy Characteristics'!$C:$C,0))),"",INDEX('Policy Characteristics'!D:D,MATCH($C1820,'Policy Characteristics'!$C:$C,0)))</f>
        <v>Equipment Early Retirement</v>
      </c>
      <c r="K1820" s="254" t="str">
        <f>IF(ISBLANK(INDEX('Policy Characteristics'!E:E,MATCH($C1820,'Policy Characteristics'!$C:$C,0))),"",INDEX('Policy Characteristics'!E:E,MATCH($C1820,'Policy Characteristics'!$C:$C,0)))</f>
        <v>indst eqpt early retirement</v>
      </c>
      <c r="L1820" s="261">
        <f>IF(ISBLANK(INDEX('Policy Characteristics'!F:F,MATCH($C1820,'Policy Characteristics'!$C:$C,0))),"",INDEX('Policy Characteristics'!F:F,MATCH($C1820,'Policy Characteristics'!$C:$C,0)))</f>
        <v>0</v>
      </c>
      <c r="M1820" s="261">
        <f>IF(ISBLANK(INDEX('Policy Characteristics'!G:G,MATCH($C1820,'Policy Characteristics'!$C:$C,0))),"",INDEX('Policy Characteristics'!G:G,MATCH($C1820,'Policy Characteristics'!$C:$C,0)))</f>
        <v>1</v>
      </c>
      <c r="N1820" s="261">
        <f>IF(ISBLANK(INDEX('Policy Characteristics'!H:H,MATCH($C1820,'Policy Characteristics'!$C:$C,0))),"",INDEX('Policy Characteristics'!H:H,MATCH($C1820,'Policy Characteristics'!$C:$C,0)))</f>
        <v>0.01</v>
      </c>
      <c r="O1820" s="254" t="str">
        <f>IF(ISBLANK(INDEX('Policy Characteristics'!I:I,MATCH($C1820,'Policy Characteristics'!$C:$C,0))),"",INDEX('Policy Characteristics'!I:I,MATCH($C1820,'Policy Characteristics'!$C:$C,0)))</f>
        <v>% of start year equipment</v>
      </c>
      <c r="P1820" s="254" t="str">
        <f>IF(ISBLANK(INDEX('Policy Characteristics'!J:J,MATCH($C1820,'Policy Characteristics'!$C:$C,0))),"",INDEX('Policy Characteristics'!J:J,MATCH($C1820,'Policy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20" s="254" t="str">
        <f>IF(ISBLANK(INDEX('Policy Characteristics'!K:K,MATCH($C1820,'Policy Characteristics'!$C:$C,0))),"",INDEX('Policy Characteristics'!K:K,MATCH($C1820,'Policy Characteristics'!$C:$C,0)))</f>
        <v>industry-ag-main.html#eff-stds</v>
      </c>
      <c r="R1820" s="254" t="str">
        <f>IF(ISBLANK(INDEX('Policy Characteristics'!L:L,MATCH($C1820,'Policy Characteristics'!$C:$C,0))),"",INDEX('Policy Characteristics'!L:L,MATCH($C1820,'Policy Characteristics'!$C:$C,0)))</f>
        <v>industry-energy-efficiency-standards.html</v>
      </c>
    </row>
    <row r="1821" spans="1:18" s="2" customFormat="1" x14ac:dyDescent="0.25">
      <c r="A1821" s="254" t="str">
        <f>IF(ISBLANK(INDEX('Policy Characteristics'!A:A,MATCH($C1821,'Policy Characteristics'!$C:$C,0))),"",INDEX('Policy Characteristics'!A:A,MATCH($C1821,'Policy Characteristics'!$C:$C,0)))</f>
        <v>Industry</v>
      </c>
      <c r="B1821" s="262" t="str">
        <f>IF(ISBLANK(INDEX('Policy Characteristics'!B:B,MATCH($C1821,'Policy Characteristics'!$C:$C,0))),"",INDEX('Policy Characteristics'!B:B,MATCH($C1821,'Policy Characteristics'!$C:$C,0)))</f>
        <v>Early Retirement of Equipment</v>
      </c>
      <c r="C1821" s="254" t="str">
        <f t="shared" si="82"/>
        <v>Minimum Share of Start Year Industrial Equipment Retired</v>
      </c>
      <c r="D1821" s="6" t="s">
        <v>3027</v>
      </c>
      <c r="E1821" s="1" t="s">
        <v>3461</v>
      </c>
      <c r="F1821" t="s">
        <v>2990</v>
      </c>
      <c r="G1821" s="45" t="s">
        <v>3467</v>
      </c>
      <c r="H1821" s="47">
        <f t="shared" si="83"/>
        <v>1820</v>
      </c>
      <c r="I1821" s="324" t="s">
        <v>40</v>
      </c>
      <c r="J1821" s="255" t="str">
        <f>IF(ISBLANK(INDEX('Policy Characteristics'!D:D,MATCH($C1821,'Policy Characteristics'!$C:$C,0))),"",INDEX('Policy Characteristics'!D:D,MATCH($C1821,'Policy Characteristics'!$C:$C,0)))</f>
        <v>Equipment Early Retirement</v>
      </c>
      <c r="K1821" s="254" t="str">
        <f>IF(ISBLANK(INDEX('Policy Characteristics'!E:E,MATCH($C1821,'Policy Characteristics'!$C:$C,0))),"",INDEX('Policy Characteristics'!E:E,MATCH($C1821,'Policy Characteristics'!$C:$C,0)))</f>
        <v>indst eqpt early retirement</v>
      </c>
      <c r="L1821" s="261">
        <f>IF(ISBLANK(INDEX('Policy Characteristics'!F:F,MATCH($C1821,'Policy Characteristics'!$C:$C,0))),"",INDEX('Policy Characteristics'!F:F,MATCH($C1821,'Policy Characteristics'!$C:$C,0)))</f>
        <v>0</v>
      </c>
      <c r="M1821" s="261">
        <f>IF(ISBLANK(INDEX('Policy Characteristics'!G:G,MATCH($C1821,'Policy Characteristics'!$C:$C,0))),"",INDEX('Policy Characteristics'!G:G,MATCH($C1821,'Policy Characteristics'!$C:$C,0)))</f>
        <v>1</v>
      </c>
      <c r="N1821" s="261">
        <f>IF(ISBLANK(INDEX('Policy Characteristics'!H:H,MATCH($C1821,'Policy Characteristics'!$C:$C,0))),"",INDEX('Policy Characteristics'!H:H,MATCH($C1821,'Policy Characteristics'!$C:$C,0)))</f>
        <v>0.01</v>
      </c>
      <c r="O1821" s="254" t="str">
        <f>IF(ISBLANK(INDEX('Policy Characteristics'!I:I,MATCH($C1821,'Policy Characteristics'!$C:$C,0))),"",INDEX('Policy Characteristics'!I:I,MATCH($C1821,'Policy Characteristics'!$C:$C,0)))</f>
        <v>% of start year equipment</v>
      </c>
      <c r="P1821" s="254" t="str">
        <f>IF(ISBLANK(INDEX('Policy Characteristics'!J:J,MATCH($C1821,'Policy Characteristics'!$C:$C,0))),"",INDEX('Policy Characteristics'!J:J,MATCH($C1821,'Policy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21" s="254" t="str">
        <f>IF(ISBLANK(INDEX('Policy Characteristics'!K:K,MATCH($C1821,'Policy Characteristics'!$C:$C,0))),"",INDEX('Policy Characteristics'!K:K,MATCH($C1821,'Policy Characteristics'!$C:$C,0)))</f>
        <v>industry-ag-main.html#eff-stds</v>
      </c>
      <c r="R1821" s="254" t="str">
        <f>IF(ISBLANK(INDEX('Policy Characteristics'!L:L,MATCH($C1821,'Policy Characteristics'!$C:$C,0))),"",INDEX('Policy Characteristics'!L:L,MATCH($C1821,'Policy Characteristics'!$C:$C,0)))</f>
        <v>industry-energy-efficiency-standards.html</v>
      </c>
    </row>
    <row r="1822" spans="1:18" s="2" customFormat="1" x14ac:dyDescent="0.25">
      <c r="A1822" s="254" t="str">
        <f>IF(ISBLANK(INDEX('Policy Characteristics'!A:A,MATCH($C1822,'Policy Characteristics'!$C:$C,0))),"",INDEX('Policy Characteristics'!A:A,MATCH($C1822,'Policy Characteristics'!$C:$C,0)))</f>
        <v>Industry</v>
      </c>
      <c r="B1822" s="262" t="str">
        <f>IF(ISBLANK(INDEX('Policy Characteristics'!B:B,MATCH($C1822,'Policy Characteristics'!$C:$C,0))),"",INDEX('Policy Characteristics'!B:B,MATCH($C1822,'Policy Characteristics'!$C:$C,0)))</f>
        <v>Early Retirement of Equipment</v>
      </c>
      <c r="C1822" s="254" t="str">
        <f t="shared" si="82"/>
        <v>Minimum Share of Start Year Industrial Equipment Retired</v>
      </c>
      <c r="D1822" s="6" t="s">
        <v>3027</v>
      </c>
      <c r="E1822" s="1" t="s">
        <v>3462</v>
      </c>
      <c r="F1822" t="s">
        <v>2990</v>
      </c>
      <c r="G1822" s="45" t="s">
        <v>3468</v>
      </c>
      <c r="H1822" s="47">
        <f t="shared" si="83"/>
        <v>1821</v>
      </c>
      <c r="I1822" s="324" t="s">
        <v>40</v>
      </c>
      <c r="J1822" s="255" t="str">
        <f>IF(ISBLANK(INDEX('Policy Characteristics'!D:D,MATCH($C1822,'Policy Characteristics'!$C:$C,0))),"",INDEX('Policy Characteristics'!D:D,MATCH($C1822,'Policy Characteristics'!$C:$C,0)))</f>
        <v>Equipment Early Retirement</v>
      </c>
      <c r="K1822" s="254" t="str">
        <f>IF(ISBLANK(INDEX('Policy Characteristics'!E:E,MATCH($C1822,'Policy Characteristics'!$C:$C,0))),"",INDEX('Policy Characteristics'!E:E,MATCH($C1822,'Policy Characteristics'!$C:$C,0)))</f>
        <v>indst eqpt early retirement</v>
      </c>
      <c r="L1822" s="261">
        <f>IF(ISBLANK(INDEX('Policy Characteristics'!F:F,MATCH($C1822,'Policy Characteristics'!$C:$C,0))),"",INDEX('Policy Characteristics'!F:F,MATCH($C1822,'Policy Characteristics'!$C:$C,0)))</f>
        <v>0</v>
      </c>
      <c r="M1822" s="261">
        <f>IF(ISBLANK(INDEX('Policy Characteristics'!G:G,MATCH($C1822,'Policy Characteristics'!$C:$C,0))),"",INDEX('Policy Characteristics'!G:G,MATCH($C1822,'Policy Characteristics'!$C:$C,0)))</f>
        <v>1</v>
      </c>
      <c r="N1822" s="261">
        <f>IF(ISBLANK(INDEX('Policy Characteristics'!H:H,MATCH($C1822,'Policy Characteristics'!$C:$C,0))),"",INDEX('Policy Characteristics'!H:H,MATCH($C1822,'Policy Characteristics'!$C:$C,0)))</f>
        <v>0.01</v>
      </c>
      <c r="O1822" s="254" t="str">
        <f>IF(ISBLANK(INDEX('Policy Characteristics'!I:I,MATCH($C1822,'Policy Characteristics'!$C:$C,0))),"",INDEX('Policy Characteristics'!I:I,MATCH($C1822,'Policy Characteristics'!$C:$C,0)))</f>
        <v>% of start year equipment</v>
      </c>
      <c r="P1822" s="254" t="str">
        <f>IF(ISBLANK(INDEX('Policy Characteristics'!J:J,MATCH($C1822,'Policy Characteristics'!$C:$C,0))),"",INDEX('Policy Characteristics'!J:J,MATCH($C1822,'Policy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22" s="254" t="str">
        <f>IF(ISBLANK(INDEX('Policy Characteristics'!K:K,MATCH($C1822,'Policy Characteristics'!$C:$C,0))),"",INDEX('Policy Characteristics'!K:K,MATCH($C1822,'Policy Characteristics'!$C:$C,0)))</f>
        <v>industry-ag-main.html#eff-stds</v>
      </c>
      <c r="R1822" s="254" t="str">
        <f>IF(ISBLANK(INDEX('Policy Characteristics'!L:L,MATCH($C1822,'Policy Characteristics'!$C:$C,0))),"",INDEX('Policy Characteristics'!L:L,MATCH($C1822,'Policy Characteristics'!$C:$C,0)))</f>
        <v>industry-energy-efficiency-standards.html</v>
      </c>
    </row>
    <row r="1823" spans="1:18" s="2" customFormat="1" x14ac:dyDescent="0.25">
      <c r="A1823" s="254" t="str">
        <f>IF(ISBLANK(INDEX('Policy Characteristics'!A:A,MATCH($C1823,'Policy Characteristics'!$C:$C,0))),"",INDEX('Policy Characteristics'!A:A,MATCH($C1823,'Policy Characteristics'!$C:$C,0)))</f>
        <v>Industry</v>
      </c>
      <c r="B1823" s="262" t="str">
        <f>IF(ISBLANK(INDEX('Policy Characteristics'!B:B,MATCH($C1823,'Policy Characteristics'!$C:$C,0))),"",INDEX('Policy Characteristics'!B:B,MATCH($C1823,'Policy Characteristics'!$C:$C,0)))</f>
        <v>Early Retirement of Equipment</v>
      </c>
      <c r="C1823" s="254" t="str">
        <f t="shared" si="82"/>
        <v>Minimum Share of Start Year Industrial Equipment Retired</v>
      </c>
      <c r="D1823" s="6" t="s">
        <v>3027</v>
      </c>
      <c r="E1823" s="1" t="s">
        <v>3463</v>
      </c>
      <c r="F1823" t="s">
        <v>2990</v>
      </c>
      <c r="G1823" s="45" t="s">
        <v>3469</v>
      </c>
      <c r="H1823" s="47">
        <f t="shared" si="83"/>
        <v>1822</v>
      </c>
      <c r="I1823" s="324" t="s">
        <v>40</v>
      </c>
      <c r="J1823" s="255" t="str">
        <f>IF(ISBLANK(INDEX('Policy Characteristics'!D:D,MATCH($C1823,'Policy Characteristics'!$C:$C,0))),"",INDEX('Policy Characteristics'!D:D,MATCH($C1823,'Policy Characteristics'!$C:$C,0)))</f>
        <v>Equipment Early Retirement</v>
      </c>
      <c r="K1823" s="254" t="str">
        <f>IF(ISBLANK(INDEX('Policy Characteristics'!E:E,MATCH($C1823,'Policy Characteristics'!$C:$C,0))),"",INDEX('Policy Characteristics'!E:E,MATCH($C1823,'Policy Characteristics'!$C:$C,0)))</f>
        <v>indst eqpt early retirement</v>
      </c>
      <c r="L1823" s="261">
        <f>IF(ISBLANK(INDEX('Policy Characteristics'!F:F,MATCH($C1823,'Policy Characteristics'!$C:$C,0))),"",INDEX('Policy Characteristics'!F:F,MATCH($C1823,'Policy Characteristics'!$C:$C,0)))</f>
        <v>0</v>
      </c>
      <c r="M1823" s="261">
        <f>IF(ISBLANK(INDEX('Policy Characteristics'!G:G,MATCH($C1823,'Policy Characteristics'!$C:$C,0))),"",INDEX('Policy Characteristics'!G:G,MATCH($C1823,'Policy Characteristics'!$C:$C,0)))</f>
        <v>1</v>
      </c>
      <c r="N1823" s="261">
        <f>IF(ISBLANK(INDEX('Policy Characteristics'!H:H,MATCH($C1823,'Policy Characteristics'!$C:$C,0))),"",INDEX('Policy Characteristics'!H:H,MATCH($C1823,'Policy Characteristics'!$C:$C,0)))</f>
        <v>0.01</v>
      </c>
      <c r="O1823" s="254" t="str">
        <f>IF(ISBLANK(INDEX('Policy Characteristics'!I:I,MATCH($C1823,'Policy Characteristics'!$C:$C,0))),"",INDEX('Policy Characteristics'!I:I,MATCH($C1823,'Policy Characteristics'!$C:$C,0)))</f>
        <v>% of start year equipment</v>
      </c>
      <c r="P1823" s="254" t="str">
        <f>IF(ISBLANK(INDEX('Policy Characteristics'!J:J,MATCH($C1823,'Policy Characteristics'!$C:$C,0))),"",INDEX('Policy Characteristics'!J:J,MATCH($C1823,'Policy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23" s="254" t="str">
        <f>IF(ISBLANK(INDEX('Policy Characteristics'!K:K,MATCH($C1823,'Policy Characteristics'!$C:$C,0))),"",INDEX('Policy Characteristics'!K:K,MATCH($C1823,'Policy Characteristics'!$C:$C,0)))</f>
        <v>industry-ag-main.html#eff-stds</v>
      </c>
      <c r="R1823" s="254" t="str">
        <f>IF(ISBLANK(INDEX('Policy Characteristics'!L:L,MATCH($C1823,'Policy Characteristics'!$C:$C,0))),"",INDEX('Policy Characteristics'!L:L,MATCH($C1823,'Policy Characteristics'!$C:$C,0)))</f>
        <v>industry-energy-efficiency-standards.html</v>
      </c>
    </row>
    <row r="1824" spans="1:18" s="2" customFormat="1" x14ac:dyDescent="0.25">
      <c r="A1824" s="254" t="str">
        <f>IF(ISBLANK(INDEX('Policy Characteristics'!A:A,MATCH($C1824,'Policy Characteristics'!$C:$C,0))),"",INDEX('Policy Characteristics'!A:A,MATCH($C1824,'Policy Characteristics'!$C:$C,0)))</f>
        <v>Industry</v>
      </c>
      <c r="B1824" s="262" t="str">
        <f>IF(ISBLANK(INDEX('Policy Characteristics'!B:B,MATCH($C1824,'Policy Characteristics'!$C:$C,0))),"",INDEX('Policy Characteristics'!B:B,MATCH($C1824,'Policy Characteristics'!$C:$C,0)))</f>
        <v>Early Retirement of Equipment</v>
      </c>
      <c r="C1824" s="254" t="str">
        <f t="shared" si="82"/>
        <v>Minimum Share of Start Year Industrial Equipment Retired</v>
      </c>
      <c r="D1824" s="6" t="s">
        <v>3027</v>
      </c>
      <c r="E1824" s="1" t="s">
        <v>3464</v>
      </c>
      <c r="F1824" t="s">
        <v>2990</v>
      </c>
      <c r="G1824" s="45" t="s">
        <v>3470</v>
      </c>
      <c r="H1824" s="47">
        <f t="shared" si="83"/>
        <v>1823</v>
      </c>
      <c r="I1824" s="324" t="s">
        <v>40</v>
      </c>
      <c r="J1824" s="255" t="str">
        <f>IF(ISBLANK(INDEX('Policy Characteristics'!D:D,MATCH($C1824,'Policy Characteristics'!$C:$C,0))),"",INDEX('Policy Characteristics'!D:D,MATCH($C1824,'Policy Characteristics'!$C:$C,0)))</f>
        <v>Equipment Early Retirement</v>
      </c>
      <c r="K1824" s="254" t="str">
        <f>IF(ISBLANK(INDEX('Policy Characteristics'!E:E,MATCH($C1824,'Policy Characteristics'!$C:$C,0))),"",INDEX('Policy Characteristics'!E:E,MATCH($C1824,'Policy Characteristics'!$C:$C,0)))</f>
        <v>indst eqpt early retirement</v>
      </c>
      <c r="L1824" s="261">
        <f>IF(ISBLANK(INDEX('Policy Characteristics'!F:F,MATCH($C1824,'Policy Characteristics'!$C:$C,0))),"",INDEX('Policy Characteristics'!F:F,MATCH($C1824,'Policy Characteristics'!$C:$C,0)))</f>
        <v>0</v>
      </c>
      <c r="M1824" s="261">
        <f>IF(ISBLANK(INDEX('Policy Characteristics'!G:G,MATCH($C1824,'Policy Characteristics'!$C:$C,0))),"",INDEX('Policy Characteristics'!G:G,MATCH($C1824,'Policy Characteristics'!$C:$C,0)))</f>
        <v>1</v>
      </c>
      <c r="N1824" s="261">
        <f>IF(ISBLANK(INDEX('Policy Characteristics'!H:H,MATCH($C1824,'Policy Characteristics'!$C:$C,0))),"",INDEX('Policy Characteristics'!H:H,MATCH($C1824,'Policy Characteristics'!$C:$C,0)))</f>
        <v>0.01</v>
      </c>
      <c r="O1824" s="254" t="str">
        <f>IF(ISBLANK(INDEX('Policy Characteristics'!I:I,MATCH($C1824,'Policy Characteristics'!$C:$C,0))),"",INDEX('Policy Characteristics'!I:I,MATCH($C1824,'Policy Characteristics'!$C:$C,0)))</f>
        <v>% of start year equipment</v>
      </c>
      <c r="P1824" s="254" t="str">
        <f>IF(ISBLANK(INDEX('Policy Characteristics'!J:J,MATCH($C1824,'Policy Characteristics'!$C:$C,0))),"",INDEX('Policy Characteristics'!J:J,MATCH($C1824,'Policy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24" s="254" t="str">
        <f>IF(ISBLANK(INDEX('Policy Characteristics'!K:K,MATCH($C1824,'Policy Characteristics'!$C:$C,0))),"",INDEX('Policy Characteristics'!K:K,MATCH($C1824,'Policy Characteristics'!$C:$C,0)))</f>
        <v>industry-ag-main.html#eff-stds</v>
      </c>
      <c r="R1824" s="254" t="str">
        <f>IF(ISBLANK(INDEX('Policy Characteristics'!L:L,MATCH($C1824,'Policy Characteristics'!$C:$C,0))),"",INDEX('Policy Characteristics'!L:L,MATCH($C1824,'Policy Characteristics'!$C:$C,0)))</f>
        <v>industry-energy-efficiency-standards.html</v>
      </c>
    </row>
    <row r="1825" spans="1:18" s="2" customFormat="1" x14ac:dyDescent="0.25">
      <c r="A1825" s="254" t="str">
        <f>IF(ISBLANK(INDEX('Policy Characteristics'!A:A,MATCH($C1825,'Policy Characteristics'!$C:$C,0))),"",INDEX('Policy Characteristics'!A:A,MATCH($C1825,'Policy Characteristics'!$C:$C,0)))</f>
        <v>Industry</v>
      </c>
      <c r="B1825" s="262" t="str">
        <f>IF(ISBLANK(INDEX('Policy Characteristics'!B:B,MATCH($C1825,'Policy Characteristics'!$C:$C,0))),"",INDEX('Policy Characteristics'!B:B,MATCH($C1825,'Policy Characteristics'!$C:$C,0)))</f>
        <v>Early Retirement of Equipment</v>
      </c>
      <c r="C1825" s="254" t="str">
        <f t="shared" si="82"/>
        <v>Minimum Share of Start Year Industrial Equipment Retired</v>
      </c>
      <c r="D1825" s="6" t="s">
        <v>3027</v>
      </c>
      <c r="E1825" s="1" t="s">
        <v>3570</v>
      </c>
      <c r="F1825" t="s">
        <v>2990</v>
      </c>
      <c r="G1825" s="45" t="s">
        <v>3471</v>
      </c>
      <c r="H1825" s="47">
        <f t="shared" si="83"/>
        <v>1824</v>
      </c>
      <c r="I1825" s="324" t="s">
        <v>40</v>
      </c>
      <c r="J1825" s="255" t="str">
        <f>IF(ISBLANK(INDEX('Policy Characteristics'!D:D,MATCH($C1825,'Policy Characteristics'!$C:$C,0))),"",INDEX('Policy Characteristics'!D:D,MATCH($C1825,'Policy Characteristics'!$C:$C,0)))</f>
        <v>Equipment Early Retirement</v>
      </c>
      <c r="K1825" s="254" t="str">
        <f>IF(ISBLANK(INDEX('Policy Characteristics'!E:E,MATCH($C1825,'Policy Characteristics'!$C:$C,0))),"",INDEX('Policy Characteristics'!E:E,MATCH($C1825,'Policy Characteristics'!$C:$C,0)))</f>
        <v>indst eqpt early retirement</v>
      </c>
      <c r="L1825" s="261">
        <f>IF(ISBLANK(INDEX('Policy Characteristics'!F:F,MATCH($C1825,'Policy Characteristics'!$C:$C,0))),"",INDEX('Policy Characteristics'!F:F,MATCH($C1825,'Policy Characteristics'!$C:$C,0)))</f>
        <v>0</v>
      </c>
      <c r="M1825" s="261">
        <f>IF(ISBLANK(INDEX('Policy Characteristics'!G:G,MATCH($C1825,'Policy Characteristics'!$C:$C,0))),"",INDEX('Policy Characteristics'!G:G,MATCH($C1825,'Policy Characteristics'!$C:$C,0)))</f>
        <v>1</v>
      </c>
      <c r="N1825" s="261">
        <f>IF(ISBLANK(INDEX('Policy Characteristics'!H:H,MATCH($C1825,'Policy Characteristics'!$C:$C,0))),"",INDEX('Policy Characteristics'!H:H,MATCH($C1825,'Policy Characteristics'!$C:$C,0)))</f>
        <v>0.01</v>
      </c>
      <c r="O1825" s="254" t="str">
        <f>IF(ISBLANK(INDEX('Policy Characteristics'!I:I,MATCH($C1825,'Policy Characteristics'!$C:$C,0))),"",INDEX('Policy Characteristics'!I:I,MATCH($C1825,'Policy Characteristics'!$C:$C,0)))</f>
        <v>% of start year equipment</v>
      </c>
      <c r="P1825" s="254" t="str">
        <f>IF(ISBLANK(INDEX('Policy Characteristics'!J:J,MATCH($C1825,'Policy Characteristics'!$C:$C,0))),"",INDEX('Policy Characteristics'!J:J,MATCH($C1825,'Policy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25" s="254" t="str">
        <f>IF(ISBLANK(INDEX('Policy Characteristics'!K:K,MATCH($C1825,'Policy Characteristics'!$C:$C,0))),"",INDEX('Policy Characteristics'!K:K,MATCH($C1825,'Policy Characteristics'!$C:$C,0)))</f>
        <v>industry-ag-main.html#eff-stds</v>
      </c>
      <c r="R1825" s="254" t="str">
        <f>IF(ISBLANK(INDEX('Policy Characteristics'!L:L,MATCH($C1825,'Policy Characteristics'!$C:$C,0))),"",INDEX('Policy Characteristics'!L:L,MATCH($C1825,'Policy Characteristics'!$C:$C,0)))</f>
        <v>industry-energy-efficiency-standards.html</v>
      </c>
    </row>
    <row r="1826" spans="1:18" s="2" customFormat="1" x14ac:dyDescent="0.25">
      <c r="A1826" s="254" t="str">
        <f>IF(ISBLANK(INDEX('Policy Characteristics'!A:A,MATCH($C1826,'Policy Characteristics'!$C:$C,0))),"",INDEX('Policy Characteristics'!A:A,MATCH($C1826,'Policy Characteristics'!$C:$C,0)))</f>
        <v>Industry</v>
      </c>
      <c r="B1826" s="262" t="str">
        <f>IF(ISBLANK(INDEX('Policy Characteristics'!B:B,MATCH($C1826,'Policy Characteristics'!$C:$C,0))),"",INDEX('Policy Characteristics'!B:B,MATCH($C1826,'Policy Characteristics'!$C:$C,0)))</f>
        <v>Early Retirement of Equipment</v>
      </c>
      <c r="C1826" s="254" t="str">
        <f t="shared" si="82"/>
        <v>Minimum Share of Start Year Industrial Equipment Retired</v>
      </c>
      <c r="D1826" s="6" t="s">
        <v>3027</v>
      </c>
      <c r="E1826" s="1" t="s">
        <v>3915</v>
      </c>
      <c r="F1826" t="s">
        <v>2990</v>
      </c>
      <c r="G1826" s="45" t="s">
        <v>3891</v>
      </c>
      <c r="H1826" s="47">
        <f t="shared" si="83"/>
        <v>1825</v>
      </c>
      <c r="I1826" s="324" t="s">
        <v>40</v>
      </c>
      <c r="J1826" s="255" t="str">
        <f>IF(ISBLANK(INDEX('Policy Characteristics'!D:D,MATCH($C1826,'Policy Characteristics'!$C:$C,0))),"",INDEX('Policy Characteristics'!D:D,MATCH($C1826,'Policy Characteristics'!$C:$C,0)))</f>
        <v>Equipment Early Retirement</v>
      </c>
      <c r="K1826" s="254" t="str">
        <f>IF(ISBLANK(INDEX('Policy Characteristics'!E:E,MATCH($C1826,'Policy Characteristics'!$C:$C,0))),"",INDEX('Policy Characteristics'!E:E,MATCH($C1826,'Policy Characteristics'!$C:$C,0)))</f>
        <v>indst eqpt early retirement</v>
      </c>
      <c r="L1826" s="261">
        <f>IF(ISBLANK(INDEX('Policy Characteristics'!F:F,MATCH($C1826,'Policy Characteristics'!$C:$C,0))),"",INDEX('Policy Characteristics'!F:F,MATCH($C1826,'Policy Characteristics'!$C:$C,0)))</f>
        <v>0</v>
      </c>
      <c r="M1826" s="261">
        <f>IF(ISBLANK(INDEX('Policy Characteristics'!G:G,MATCH($C1826,'Policy Characteristics'!$C:$C,0))),"",INDEX('Policy Characteristics'!G:G,MATCH($C1826,'Policy Characteristics'!$C:$C,0)))</f>
        <v>1</v>
      </c>
      <c r="N1826" s="261">
        <f>IF(ISBLANK(INDEX('Policy Characteristics'!H:H,MATCH($C1826,'Policy Characteristics'!$C:$C,0))),"",INDEX('Policy Characteristics'!H:H,MATCH($C1826,'Policy Characteristics'!$C:$C,0)))</f>
        <v>0.01</v>
      </c>
      <c r="O1826" s="254" t="str">
        <f>IF(ISBLANK(INDEX('Policy Characteristics'!I:I,MATCH($C1826,'Policy Characteristics'!$C:$C,0))),"",INDEX('Policy Characteristics'!I:I,MATCH($C1826,'Policy Characteristics'!$C:$C,0)))</f>
        <v>% of start year equipment</v>
      </c>
      <c r="P1826" s="254" t="str">
        <f>IF(ISBLANK(INDEX('Policy Characteristics'!J:J,MATCH($C1826,'Policy Characteristics'!$C:$C,0))),"",INDEX('Policy Characteristics'!J:J,MATCH($C1826,'Policy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26" s="254" t="str">
        <f>IF(ISBLANK(INDEX('Policy Characteristics'!K:K,MATCH($C1826,'Policy Characteristics'!$C:$C,0))),"",INDEX('Policy Characteristics'!K:K,MATCH($C1826,'Policy Characteristics'!$C:$C,0)))</f>
        <v>industry-ag-main.html#eff-stds</v>
      </c>
      <c r="R1826" s="254" t="str">
        <f>IF(ISBLANK(INDEX('Policy Characteristics'!L:L,MATCH($C1826,'Policy Characteristics'!$C:$C,0))),"",INDEX('Policy Characteristics'!L:L,MATCH($C1826,'Policy Characteristics'!$C:$C,0)))</f>
        <v>industry-energy-efficiency-standards.html</v>
      </c>
    </row>
    <row r="1827" spans="1:18" s="2" customFormat="1" x14ac:dyDescent="0.25">
      <c r="A1827" s="254" t="str">
        <f>IF(ISBLANK(INDEX('Policy Characteristics'!A:A,MATCH($C1827,'Policy Characteristics'!$C:$C,0))),"",INDEX('Policy Characteristics'!A:A,MATCH($C1827,'Policy Characteristics'!$C:$C,0)))</f>
        <v>Industry</v>
      </c>
      <c r="B1827" s="262" t="str">
        <f>IF(ISBLANK(INDEX('Policy Characteristics'!B:B,MATCH($C1827,'Policy Characteristics'!$C:$C,0))),"",INDEX('Policy Characteristics'!B:B,MATCH($C1827,'Policy Characteristics'!$C:$C,0)))</f>
        <v>Early Retirement of Equipment</v>
      </c>
      <c r="C1827" s="254" t="str">
        <f t="shared" si="82"/>
        <v>Minimum Share of Start Year Industrial Equipment Retired</v>
      </c>
      <c r="D1827" s="6" t="s">
        <v>3027</v>
      </c>
      <c r="E1827" s="1" t="s">
        <v>3916</v>
      </c>
      <c r="F1827" t="s">
        <v>2990</v>
      </c>
      <c r="G1827" s="45" t="s">
        <v>3890</v>
      </c>
      <c r="H1827" s="47">
        <f t="shared" si="83"/>
        <v>1826</v>
      </c>
      <c r="I1827" s="324" t="s">
        <v>40</v>
      </c>
      <c r="J1827" s="255" t="str">
        <f>IF(ISBLANK(INDEX('Policy Characteristics'!D:D,MATCH($C1827,'Policy Characteristics'!$C:$C,0))),"",INDEX('Policy Characteristics'!D:D,MATCH($C1827,'Policy Characteristics'!$C:$C,0)))</f>
        <v>Equipment Early Retirement</v>
      </c>
      <c r="K1827" s="254" t="str">
        <f>IF(ISBLANK(INDEX('Policy Characteristics'!E:E,MATCH($C1827,'Policy Characteristics'!$C:$C,0))),"",INDEX('Policy Characteristics'!E:E,MATCH($C1827,'Policy Characteristics'!$C:$C,0)))</f>
        <v>indst eqpt early retirement</v>
      </c>
      <c r="L1827" s="261">
        <f>IF(ISBLANK(INDEX('Policy Characteristics'!F:F,MATCH($C1827,'Policy Characteristics'!$C:$C,0))),"",INDEX('Policy Characteristics'!F:F,MATCH($C1827,'Policy Characteristics'!$C:$C,0)))</f>
        <v>0</v>
      </c>
      <c r="M1827" s="261">
        <f>IF(ISBLANK(INDEX('Policy Characteristics'!G:G,MATCH($C1827,'Policy Characteristics'!$C:$C,0))),"",INDEX('Policy Characteristics'!G:G,MATCH($C1827,'Policy Characteristics'!$C:$C,0)))</f>
        <v>1</v>
      </c>
      <c r="N1827" s="261">
        <f>IF(ISBLANK(INDEX('Policy Characteristics'!H:H,MATCH($C1827,'Policy Characteristics'!$C:$C,0))),"",INDEX('Policy Characteristics'!H:H,MATCH($C1827,'Policy Characteristics'!$C:$C,0)))</f>
        <v>0.01</v>
      </c>
      <c r="O1827" s="254" t="str">
        <f>IF(ISBLANK(INDEX('Policy Characteristics'!I:I,MATCH($C1827,'Policy Characteristics'!$C:$C,0))),"",INDEX('Policy Characteristics'!I:I,MATCH($C1827,'Policy Characteristics'!$C:$C,0)))</f>
        <v>% of start year equipment</v>
      </c>
      <c r="P1827" s="254" t="str">
        <f>IF(ISBLANK(INDEX('Policy Characteristics'!J:J,MATCH($C1827,'Policy Characteristics'!$C:$C,0))),"",INDEX('Policy Characteristics'!J:J,MATCH($C1827,'Policy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27" s="254" t="str">
        <f>IF(ISBLANK(INDEX('Policy Characteristics'!K:K,MATCH($C1827,'Policy Characteristics'!$C:$C,0))),"",INDEX('Policy Characteristics'!K:K,MATCH($C1827,'Policy Characteristics'!$C:$C,0)))</f>
        <v>industry-ag-main.html#eff-stds</v>
      </c>
      <c r="R1827" s="254" t="str">
        <f>IF(ISBLANK(INDEX('Policy Characteristics'!L:L,MATCH($C1827,'Policy Characteristics'!$C:$C,0))),"",INDEX('Policy Characteristics'!L:L,MATCH($C1827,'Policy Characteristics'!$C:$C,0)))</f>
        <v>industry-energy-efficiency-standards.html</v>
      </c>
    </row>
    <row r="1828" spans="1:18" s="2" customFormat="1" x14ac:dyDescent="0.25">
      <c r="A1828" s="254" t="str">
        <f>IF(ISBLANK(INDEX('Policy Characteristics'!A:A,MATCH($C1828,'Policy Characteristics'!$C:$C,0))),"",INDEX('Policy Characteristics'!A:A,MATCH($C1828,'Policy Characteristics'!$C:$C,0)))</f>
        <v>Industry</v>
      </c>
      <c r="B1828" s="262" t="str">
        <f>IF(ISBLANK(INDEX('Policy Characteristics'!B:B,MATCH($C1828,'Policy Characteristics'!$C:$C,0))),"",INDEX('Policy Characteristics'!B:B,MATCH($C1828,'Policy Characteristics'!$C:$C,0)))</f>
        <v>Early Retirement of Equipment</v>
      </c>
      <c r="C1828" s="254" t="str">
        <f t="shared" si="82"/>
        <v>Minimum Share of Start Year Industrial Equipment Retired</v>
      </c>
      <c r="D1828" s="6" t="s">
        <v>3027</v>
      </c>
      <c r="E1828" s="1" t="s">
        <v>3917</v>
      </c>
      <c r="F1828" t="s">
        <v>2990</v>
      </c>
      <c r="G1828" s="45" t="s">
        <v>3892</v>
      </c>
      <c r="H1828" s="47">
        <f t="shared" si="83"/>
        <v>1827</v>
      </c>
      <c r="I1828" s="324" t="s">
        <v>40</v>
      </c>
      <c r="J1828" s="255" t="str">
        <f>IF(ISBLANK(INDEX('Policy Characteristics'!D:D,MATCH($C1828,'Policy Characteristics'!$C:$C,0))),"",INDEX('Policy Characteristics'!D:D,MATCH($C1828,'Policy Characteristics'!$C:$C,0)))</f>
        <v>Equipment Early Retirement</v>
      </c>
      <c r="K1828" s="254" t="str">
        <f>IF(ISBLANK(INDEX('Policy Characteristics'!E:E,MATCH($C1828,'Policy Characteristics'!$C:$C,0))),"",INDEX('Policy Characteristics'!E:E,MATCH($C1828,'Policy Characteristics'!$C:$C,0)))</f>
        <v>indst eqpt early retirement</v>
      </c>
      <c r="L1828" s="261">
        <f>IF(ISBLANK(INDEX('Policy Characteristics'!F:F,MATCH($C1828,'Policy Characteristics'!$C:$C,0))),"",INDEX('Policy Characteristics'!F:F,MATCH($C1828,'Policy Characteristics'!$C:$C,0)))</f>
        <v>0</v>
      </c>
      <c r="M1828" s="261">
        <f>IF(ISBLANK(INDEX('Policy Characteristics'!G:G,MATCH($C1828,'Policy Characteristics'!$C:$C,0))),"",INDEX('Policy Characteristics'!G:G,MATCH($C1828,'Policy Characteristics'!$C:$C,0)))</f>
        <v>1</v>
      </c>
      <c r="N1828" s="261">
        <f>IF(ISBLANK(INDEX('Policy Characteristics'!H:H,MATCH($C1828,'Policy Characteristics'!$C:$C,0))),"",INDEX('Policy Characteristics'!H:H,MATCH($C1828,'Policy Characteristics'!$C:$C,0)))</f>
        <v>0.01</v>
      </c>
      <c r="O1828" s="254" t="str">
        <f>IF(ISBLANK(INDEX('Policy Characteristics'!I:I,MATCH($C1828,'Policy Characteristics'!$C:$C,0))),"",INDEX('Policy Characteristics'!I:I,MATCH($C1828,'Policy Characteristics'!$C:$C,0)))</f>
        <v>% of start year equipment</v>
      </c>
      <c r="P1828" s="254" t="str">
        <f>IF(ISBLANK(INDEX('Policy Characteristics'!J:J,MATCH($C1828,'Policy Characteristics'!$C:$C,0))),"",INDEX('Policy Characteristics'!J:J,MATCH($C1828,'Policy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28" s="254" t="str">
        <f>IF(ISBLANK(INDEX('Policy Characteristics'!K:K,MATCH($C1828,'Policy Characteristics'!$C:$C,0))),"",INDEX('Policy Characteristics'!K:K,MATCH($C1828,'Policy Characteristics'!$C:$C,0)))</f>
        <v>industry-ag-main.html#eff-stds</v>
      </c>
      <c r="R1828" s="254" t="str">
        <f>IF(ISBLANK(INDEX('Policy Characteristics'!L:L,MATCH($C1828,'Policy Characteristics'!$C:$C,0))),"",INDEX('Policy Characteristics'!L:L,MATCH($C1828,'Policy Characteristics'!$C:$C,0)))</f>
        <v>industry-energy-efficiency-standards.html</v>
      </c>
    </row>
    <row r="1829" spans="1:18" s="2" customFormat="1" x14ac:dyDescent="0.25">
      <c r="A1829" s="254" t="str">
        <f>IF(ISBLANK(INDEX('Policy Characteristics'!A:A,MATCH($C1829,'Policy Characteristics'!$C:$C,0))),"",INDEX('Policy Characteristics'!A:A,MATCH($C1829,'Policy Characteristics'!$C:$C,0)))</f>
        <v>Industry</v>
      </c>
      <c r="B1829" s="262" t="str">
        <f>IF(ISBLANK(INDEX('Policy Characteristics'!B:B,MATCH($C1829,'Policy Characteristics'!$C:$C,0))),"",INDEX('Policy Characteristics'!B:B,MATCH($C1829,'Policy Characteristics'!$C:$C,0)))</f>
        <v>Early Retirement of Equipment</v>
      </c>
      <c r="C1829" s="254" t="str">
        <f t="shared" ref="C1829:C1892" si="84">$C$1699</f>
        <v>Minimum Share of Start Year Industrial Equipment Retired</v>
      </c>
      <c r="D1829" s="6" t="s">
        <v>3028</v>
      </c>
      <c r="E1829" s="1" t="s">
        <v>3459</v>
      </c>
      <c r="F1829" t="s">
        <v>2547</v>
      </c>
      <c r="G1829" s="45" t="s">
        <v>3465</v>
      </c>
      <c r="H1829" s="47">
        <f t="shared" si="83"/>
        <v>1828</v>
      </c>
      <c r="I1829" s="324" t="s">
        <v>40</v>
      </c>
      <c r="J1829" s="255" t="str">
        <f>IF(ISBLANK(INDEX('Policy Characteristics'!D:D,MATCH($C1829,'Policy Characteristics'!$C:$C,0))),"",INDEX('Policy Characteristics'!D:D,MATCH($C1829,'Policy Characteristics'!$C:$C,0)))</f>
        <v>Equipment Early Retirement</v>
      </c>
      <c r="K1829" s="254" t="str">
        <f>IF(ISBLANK(INDEX('Policy Characteristics'!E:E,MATCH($C1829,'Policy Characteristics'!$C:$C,0))),"",INDEX('Policy Characteristics'!E:E,MATCH($C1829,'Policy Characteristics'!$C:$C,0)))</f>
        <v>indst eqpt early retirement</v>
      </c>
      <c r="L1829" s="261">
        <f>IF(ISBLANK(INDEX('Policy Characteristics'!F:F,MATCH($C1829,'Policy Characteristics'!$C:$C,0))),"",INDEX('Policy Characteristics'!F:F,MATCH($C1829,'Policy Characteristics'!$C:$C,0)))</f>
        <v>0</v>
      </c>
      <c r="M1829" s="261">
        <f>IF(ISBLANK(INDEX('Policy Characteristics'!G:G,MATCH($C1829,'Policy Characteristics'!$C:$C,0))),"",INDEX('Policy Characteristics'!G:G,MATCH($C1829,'Policy Characteristics'!$C:$C,0)))</f>
        <v>1</v>
      </c>
      <c r="N1829" s="261">
        <f>IF(ISBLANK(INDEX('Policy Characteristics'!H:H,MATCH($C1829,'Policy Characteristics'!$C:$C,0))),"",INDEX('Policy Characteristics'!H:H,MATCH($C1829,'Policy Characteristics'!$C:$C,0)))</f>
        <v>0.01</v>
      </c>
      <c r="O1829" s="254" t="str">
        <f>IF(ISBLANK(INDEX('Policy Characteristics'!I:I,MATCH($C1829,'Policy Characteristics'!$C:$C,0))),"",INDEX('Policy Characteristics'!I:I,MATCH($C1829,'Policy Characteristics'!$C:$C,0)))</f>
        <v>% of start year equipment</v>
      </c>
      <c r="P1829" s="254" t="str">
        <f>IF(ISBLANK(INDEX('Policy Characteristics'!J:J,MATCH($C1829,'Policy Characteristics'!$C:$C,0))),"",INDEX('Policy Characteristics'!J:J,MATCH($C1829,'Policy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29" s="254" t="str">
        <f>IF(ISBLANK(INDEX('Policy Characteristics'!K:K,MATCH($C1829,'Policy Characteristics'!$C:$C,0))),"",INDEX('Policy Characteristics'!K:K,MATCH($C1829,'Policy Characteristics'!$C:$C,0)))</f>
        <v>industry-ag-main.html#eff-stds</v>
      </c>
      <c r="R1829" s="254" t="str">
        <f>IF(ISBLANK(INDEX('Policy Characteristics'!L:L,MATCH($C1829,'Policy Characteristics'!$C:$C,0))),"",INDEX('Policy Characteristics'!L:L,MATCH($C1829,'Policy Characteristics'!$C:$C,0)))</f>
        <v>industry-energy-efficiency-standards.html</v>
      </c>
    </row>
    <row r="1830" spans="1:18" s="2" customFormat="1" x14ac:dyDescent="0.25">
      <c r="A1830" s="254" t="str">
        <f>IF(ISBLANK(INDEX('Policy Characteristics'!A:A,MATCH($C1830,'Policy Characteristics'!$C:$C,0))),"",INDEX('Policy Characteristics'!A:A,MATCH($C1830,'Policy Characteristics'!$C:$C,0)))</f>
        <v>Industry</v>
      </c>
      <c r="B1830" s="262" t="str">
        <f>IF(ISBLANK(INDEX('Policy Characteristics'!B:B,MATCH($C1830,'Policy Characteristics'!$C:$C,0))),"",INDEX('Policy Characteristics'!B:B,MATCH($C1830,'Policy Characteristics'!$C:$C,0)))</f>
        <v>Early Retirement of Equipment</v>
      </c>
      <c r="C1830" s="254" t="str">
        <f t="shared" si="84"/>
        <v>Minimum Share of Start Year Industrial Equipment Retired</v>
      </c>
      <c r="D1830" s="6" t="s">
        <v>3028</v>
      </c>
      <c r="E1830" s="1" t="s">
        <v>3460</v>
      </c>
      <c r="F1830" t="s">
        <v>2547</v>
      </c>
      <c r="G1830" s="45" t="s">
        <v>3466</v>
      </c>
      <c r="H1830" s="47">
        <f t="shared" si="83"/>
        <v>1829</v>
      </c>
      <c r="I1830" s="324" t="s">
        <v>40</v>
      </c>
      <c r="J1830" s="255" t="str">
        <f>IF(ISBLANK(INDEX('Policy Characteristics'!D:D,MATCH($C1830,'Policy Characteristics'!$C:$C,0))),"",INDEX('Policy Characteristics'!D:D,MATCH($C1830,'Policy Characteristics'!$C:$C,0)))</f>
        <v>Equipment Early Retirement</v>
      </c>
      <c r="K1830" s="254" t="str">
        <f>IF(ISBLANK(INDEX('Policy Characteristics'!E:E,MATCH($C1830,'Policy Characteristics'!$C:$C,0))),"",INDEX('Policy Characteristics'!E:E,MATCH($C1830,'Policy Characteristics'!$C:$C,0)))</f>
        <v>indst eqpt early retirement</v>
      </c>
      <c r="L1830" s="261">
        <f>IF(ISBLANK(INDEX('Policy Characteristics'!F:F,MATCH($C1830,'Policy Characteristics'!$C:$C,0))),"",INDEX('Policy Characteristics'!F:F,MATCH($C1830,'Policy Characteristics'!$C:$C,0)))</f>
        <v>0</v>
      </c>
      <c r="M1830" s="261">
        <f>IF(ISBLANK(INDEX('Policy Characteristics'!G:G,MATCH($C1830,'Policy Characteristics'!$C:$C,0))),"",INDEX('Policy Characteristics'!G:G,MATCH($C1830,'Policy Characteristics'!$C:$C,0)))</f>
        <v>1</v>
      </c>
      <c r="N1830" s="261">
        <f>IF(ISBLANK(INDEX('Policy Characteristics'!H:H,MATCH($C1830,'Policy Characteristics'!$C:$C,0))),"",INDEX('Policy Characteristics'!H:H,MATCH($C1830,'Policy Characteristics'!$C:$C,0)))</f>
        <v>0.01</v>
      </c>
      <c r="O1830" s="254" t="str">
        <f>IF(ISBLANK(INDEX('Policy Characteristics'!I:I,MATCH($C1830,'Policy Characteristics'!$C:$C,0))),"",INDEX('Policy Characteristics'!I:I,MATCH($C1830,'Policy Characteristics'!$C:$C,0)))</f>
        <v>% of start year equipment</v>
      </c>
      <c r="P1830" s="254" t="str">
        <f>IF(ISBLANK(INDEX('Policy Characteristics'!J:J,MATCH($C1830,'Policy Characteristics'!$C:$C,0))),"",INDEX('Policy Characteristics'!J:J,MATCH($C1830,'Policy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30" s="254" t="str">
        <f>IF(ISBLANK(INDEX('Policy Characteristics'!K:K,MATCH($C1830,'Policy Characteristics'!$C:$C,0))),"",INDEX('Policy Characteristics'!K:K,MATCH($C1830,'Policy Characteristics'!$C:$C,0)))</f>
        <v>industry-ag-main.html#eff-stds</v>
      </c>
      <c r="R1830" s="254" t="str">
        <f>IF(ISBLANK(INDEX('Policy Characteristics'!L:L,MATCH($C1830,'Policy Characteristics'!$C:$C,0))),"",INDEX('Policy Characteristics'!L:L,MATCH($C1830,'Policy Characteristics'!$C:$C,0)))</f>
        <v>industry-energy-efficiency-standards.html</v>
      </c>
    </row>
    <row r="1831" spans="1:18" s="2" customFormat="1" x14ac:dyDescent="0.25">
      <c r="A1831" s="254" t="str">
        <f>IF(ISBLANK(INDEX('Policy Characteristics'!A:A,MATCH($C1831,'Policy Characteristics'!$C:$C,0))),"",INDEX('Policy Characteristics'!A:A,MATCH($C1831,'Policy Characteristics'!$C:$C,0)))</f>
        <v>Industry</v>
      </c>
      <c r="B1831" s="262" t="str">
        <f>IF(ISBLANK(INDEX('Policy Characteristics'!B:B,MATCH($C1831,'Policy Characteristics'!$C:$C,0))),"",INDEX('Policy Characteristics'!B:B,MATCH($C1831,'Policy Characteristics'!$C:$C,0)))</f>
        <v>Early Retirement of Equipment</v>
      </c>
      <c r="C1831" s="254" t="str">
        <f t="shared" si="84"/>
        <v>Minimum Share of Start Year Industrial Equipment Retired</v>
      </c>
      <c r="D1831" s="6" t="s">
        <v>3028</v>
      </c>
      <c r="E1831" s="1" t="s">
        <v>3461</v>
      </c>
      <c r="F1831" t="s">
        <v>2547</v>
      </c>
      <c r="G1831" s="45" t="s">
        <v>3467</v>
      </c>
      <c r="H1831" s="47">
        <f t="shared" si="83"/>
        <v>1830</v>
      </c>
      <c r="I1831" s="324" t="s">
        <v>40</v>
      </c>
      <c r="J1831" s="255" t="str">
        <f>IF(ISBLANK(INDEX('Policy Characteristics'!D:D,MATCH($C1831,'Policy Characteristics'!$C:$C,0))),"",INDEX('Policy Characteristics'!D:D,MATCH($C1831,'Policy Characteristics'!$C:$C,0)))</f>
        <v>Equipment Early Retirement</v>
      </c>
      <c r="K1831" s="254" t="str">
        <f>IF(ISBLANK(INDEX('Policy Characteristics'!E:E,MATCH($C1831,'Policy Characteristics'!$C:$C,0))),"",INDEX('Policy Characteristics'!E:E,MATCH($C1831,'Policy Characteristics'!$C:$C,0)))</f>
        <v>indst eqpt early retirement</v>
      </c>
      <c r="L1831" s="261">
        <f>IF(ISBLANK(INDEX('Policy Characteristics'!F:F,MATCH($C1831,'Policy Characteristics'!$C:$C,0))),"",INDEX('Policy Characteristics'!F:F,MATCH($C1831,'Policy Characteristics'!$C:$C,0)))</f>
        <v>0</v>
      </c>
      <c r="M1831" s="261">
        <f>IF(ISBLANK(INDEX('Policy Characteristics'!G:G,MATCH($C1831,'Policy Characteristics'!$C:$C,0))),"",INDEX('Policy Characteristics'!G:G,MATCH($C1831,'Policy Characteristics'!$C:$C,0)))</f>
        <v>1</v>
      </c>
      <c r="N1831" s="261">
        <f>IF(ISBLANK(INDEX('Policy Characteristics'!H:H,MATCH($C1831,'Policy Characteristics'!$C:$C,0))),"",INDEX('Policy Characteristics'!H:H,MATCH($C1831,'Policy Characteristics'!$C:$C,0)))</f>
        <v>0.01</v>
      </c>
      <c r="O1831" s="254" t="str">
        <f>IF(ISBLANK(INDEX('Policy Characteristics'!I:I,MATCH($C1831,'Policy Characteristics'!$C:$C,0))),"",INDEX('Policy Characteristics'!I:I,MATCH($C1831,'Policy Characteristics'!$C:$C,0)))</f>
        <v>% of start year equipment</v>
      </c>
      <c r="P1831" s="254" t="str">
        <f>IF(ISBLANK(INDEX('Policy Characteristics'!J:J,MATCH($C1831,'Policy Characteristics'!$C:$C,0))),"",INDEX('Policy Characteristics'!J:J,MATCH($C1831,'Policy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31" s="254" t="str">
        <f>IF(ISBLANK(INDEX('Policy Characteristics'!K:K,MATCH($C1831,'Policy Characteristics'!$C:$C,0))),"",INDEX('Policy Characteristics'!K:K,MATCH($C1831,'Policy Characteristics'!$C:$C,0)))</f>
        <v>industry-ag-main.html#eff-stds</v>
      </c>
      <c r="R1831" s="254" t="str">
        <f>IF(ISBLANK(INDEX('Policy Characteristics'!L:L,MATCH($C1831,'Policy Characteristics'!$C:$C,0))),"",INDEX('Policy Characteristics'!L:L,MATCH($C1831,'Policy Characteristics'!$C:$C,0)))</f>
        <v>industry-energy-efficiency-standards.html</v>
      </c>
    </row>
    <row r="1832" spans="1:18" s="2" customFormat="1" x14ac:dyDescent="0.25">
      <c r="A1832" s="254" t="str">
        <f>IF(ISBLANK(INDEX('Policy Characteristics'!A:A,MATCH($C1832,'Policy Characteristics'!$C:$C,0))),"",INDEX('Policy Characteristics'!A:A,MATCH($C1832,'Policy Characteristics'!$C:$C,0)))</f>
        <v>Industry</v>
      </c>
      <c r="B1832" s="262" t="str">
        <f>IF(ISBLANK(INDEX('Policy Characteristics'!B:B,MATCH($C1832,'Policy Characteristics'!$C:$C,0))),"",INDEX('Policy Characteristics'!B:B,MATCH($C1832,'Policy Characteristics'!$C:$C,0)))</f>
        <v>Early Retirement of Equipment</v>
      </c>
      <c r="C1832" s="254" t="str">
        <f t="shared" si="84"/>
        <v>Minimum Share of Start Year Industrial Equipment Retired</v>
      </c>
      <c r="D1832" s="6" t="s">
        <v>3028</v>
      </c>
      <c r="E1832" s="1" t="s">
        <v>3462</v>
      </c>
      <c r="F1832" t="s">
        <v>2547</v>
      </c>
      <c r="G1832" s="45" t="s">
        <v>3468</v>
      </c>
      <c r="H1832" s="47">
        <f t="shared" si="83"/>
        <v>1831</v>
      </c>
      <c r="I1832" s="324" t="s">
        <v>40</v>
      </c>
      <c r="J1832" s="255" t="str">
        <f>IF(ISBLANK(INDEX('Policy Characteristics'!D:D,MATCH($C1832,'Policy Characteristics'!$C:$C,0))),"",INDEX('Policy Characteristics'!D:D,MATCH($C1832,'Policy Characteristics'!$C:$C,0)))</f>
        <v>Equipment Early Retirement</v>
      </c>
      <c r="K1832" s="254" t="str">
        <f>IF(ISBLANK(INDEX('Policy Characteristics'!E:E,MATCH($C1832,'Policy Characteristics'!$C:$C,0))),"",INDEX('Policy Characteristics'!E:E,MATCH($C1832,'Policy Characteristics'!$C:$C,0)))</f>
        <v>indst eqpt early retirement</v>
      </c>
      <c r="L1832" s="261">
        <f>IF(ISBLANK(INDEX('Policy Characteristics'!F:F,MATCH($C1832,'Policy Characteristics'!$C:$C,0))),"",INDEX('Policy Characteristics'!F:F,MATCH($C1832,'Policy Characteristics'!$C:$C,0)))</f>
        <v>0</v>
      </c>
      <c r="M1832" s="261">
        <f>IF(ISBLANK(INDEX('Policy Characteristics'!G:G,MATCH($C1832,'Policy Characteristics'!$C:$C,0))),"",INDEX('Policy Characteristics'!G:G,MATCH($C1832,'Policy Characteristics'!$C:$C,0)))</f>
        <v>1</v>
      </c>
      <c r="N1832" s="261">
        <f>IF(ISBLANK(INDEX('Policy Characteristics'!H:H,MATCH($C1832,'Policy Characteristics'!$C:$C,0))),"",INDEX('Policy Characteristics'!H:H,MATCH($C1832,'Policy Characteristics'!$C:$C,0)))</f>
        <v>0.01</v>
      </c>
      <c r="O1832" s="254" t="str">
        <f>IF(ISBLANK(INDEX('Policy Characteristics'!I:I,MATCH($C1832,'Policy Characteristics'!$C:$C,0))),"",INDEX('Policy Characteristics'!I:I,MATCH($C1832,'Policy Characteristics'!$C:$C,0)))</f>
        <v>% of start year equipment</v>
      </c>
      <c r="P1832" s="254" t="str">
        <f>IF(ISBLANK(INDEX('Policy Characteristics'!J:J,MATCH($C1832,'Policy Characteristics'!$C:$C,0))),"",INDEX('Policy Characteristics'!J:J,MATCH($C1832,'Policy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32" s="254" t="str">
        <f>IF(ISBLANK(INDEX('Policy Characteristics'!K:K,MATCH($C1832,'Policy Characteristics'!$C:$C,0))),"",INDEX('Policy Characteristics'!K:K,MATCH($C1832,'Policy Characteristics'!$C:$C,0)))</f>
        <v>industry-ag-main.html#eff-stds</v>
      </c>
      <c r="R1832" s="254" t="str">
        <f>IF(ISBLANK(INDEX('Policy Characteristics'!L:L,MATCH($C1832,'Policy Characteristics'!$C:$C,0))),"",INDEX('Policy Characteristics'!L:L,MATCH($C1832,'Policy Characteristics'!$C:$C,0)))</f>
        <v>industry-energy-efficiency-standards.html</v>
      </c>
    </row>
    <row r="1833" spans="1:18" s="2" customFormat="1" x14ac:dyDescent="0.25">
      <c r="A1833" s="254" t="str">
        <f>IF(ISBLANK(INDEX('Policy Characteristics'!A:A,MATCH($C1833,'Policy Characteristics'!$C:$C,0))),"",INDEX('Policy Characteristics'!A:A,MATCH($C1833,'Policy Characteristics'!$C:$C,0)))</f>
        <v>Industry</v>
      </c>
      <c r="B1833" s="262" t="str">
        <f>IF(ISBLANK(INDEX('Policy Characteristics'!B:B,MATCH($C1833,'Policy Characteristics'!$C:$C,0))),"",INDEX('Policy Characteristics'!B:B,MATCH($C1833,'Policy Characteristics'!$C:$C,0)))</f>
        <v>Early Retirement of Equipment</v>
      </c>
      <c r="C1833" s="254" t="str">
        <f t="shared" si="84"/>
        <v>Minimum Share of Start Year Industrial Equipment Retired</v>
      </c>
      <c r="D1833" s="6" t="s">
        <v>3028</v>
      </c>
      <c r="E1833" s="1" t="s">
        <v>3463</v>
      </c>
      <c r="F1833" t="s">
        <v>2547</v>
      </c>
      <c r="G1833" s="45" t="s">
        <v>3469</v>
      </c>
      <c r="H1833" s="47">
        <f t="shared" si="83"/>
        <v>1832</v>
      </c>
      <c r="I1833" s="324" t="s">
        <v>40</v>
      </c>
      <c r="J1833" s="255" t="str">
        <f>IF(ISBLANK(INDEX('Policy Characteristics'!D:D,MATCH($C1833,'Policy Characteristics'!$C:$C,0))),"",INDEX('Policy Characteristics'!D:D,MATCH($C1833,'Policy Characteristics'!$C:$C,0)))</f>
        <v>Equipment Early Retirement</v>
      </c>
      <c r="K1833" s="254" t="str">
        <f>IF(ISBLANK(INDEX('Policy Characteristics'!E:E,MATCH($C1833,'Policy Characteristics'!$C:$C,0))),"",INDEX('Policy Characteristics'!E:E,MATCH($C1833,'Policy Characteristics'!$C:$C,0)))</f>
        <v>indst eqpt early retirement</v>
      </c>
      <c r="L1833" s="261">
        <f>IF(ISBLANK(INDEX('Policy Characteristics'!F:F,MATCH($C1833,'Policy Characteristics'!$C:$C,0))),"",INDEX('Policy Characteristics'!F:F,MATCH($C1833,'Policy Characteristics'!$C:$C,0)))</f>
        <v>0</v>
      </c>
      <c r="M1833" s="261">
        <f>IF(ISBLANK(INDEX('Policy Characteristics'!G:G,MATCH($C1833,'Policy Characteristics'!$C:$C,0))),"",INDEX('Policy Characteristics'!G:G,MATCH($C1833,'Policy Characteristics'!$C:$C,0)))</f>
        <v>1</v>
      </c>
      <c r="N1833" s="261">
        <f>IF(ISBLANK(INDEX('Policy Characteristics'!H:H,MATCH($C1833,'Policy Characteristics'!$C:$C,0))),"",INDEX('Policy Characteristics'!H:H,MATCH($C1833,'Policy Characteristics'!$C:$C,0)))</f>
        <v>0.01</v>
      </c>
      <c r="O1833" s="254" t="str">
        <f>IF(ISBLANK(INDEX('Policy Characteristics'!I:I,MATCH($C1833,'Policy Characteristics'!$C:$C,0))),"",INDEX('Policy Characteristics'!I:I,MATCH($C1833,'Policy Characteristics'!$C:$C,0)))</f>
        <v>% of start year equipment</v>
      </c>
      <c r="P1833" s="254" t="str">
        <f>IF(ISBLANK(INDEX('Policy Characteristics'!J:J,MATCH($C1833,'Policy Characteristics'!$C:$C,0))),"",INDEX('Policy Characteristics'!J:J,MATCH($C1833,'Policy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33" s="254" t="str">
        <f>IF(ISBLANK(INDEX('Policy Characteristics'!K:K,MATCH($C1833,'Policy Characteristics'!$C:$C,0))),"",INDEX('Policy Characteristics'!K:K,MATCH($C1833,'Policy Characteristics'!$C:$C,0)))</f>
        <v>industry-ag-main.html#eff-stds</v>
      </c>
      <c r="R1833" s="254" t="str">
        <f>IF(ISBLANK(INDEX('Policy Characteristics'!L:L,MATCH($C1833,'Policy Characteristics'!$C:$C,0))),"",INDEX('Policy Characteristics'!L:L,MATCH($C1833,'Policy Characteristics'!$C:$C,0)))</f>
        <v>industry-energy-efficiency-standards.html</v>
      </c>
    </row>
    <row r="1834" spans="1:18" s="2" customFormat="1" x14ac:dyDescent="0.25">
      <c r="A1834" s="254" t="str">
        <f>IF(ISBLANK(INDEX('Policy Characteristics'!A:A,MATCH($C1834,'Policy Characteristics'!$C:$C,0))),"",INDEX('Policy Characteristics'!A:A,MATCH($C1834,'Policy Characteristics'!$C:$C,0)))</f>
        <v>Industry</v>
      </c>
      <c r="B1834" s="262" t="str">
        <f>IF(ISBLANK(INDEX('Policy Characteristics'!B:B,MATCH($C1834,'Policy Characteristics'!$C:$C,0))),"",INDEX('Policy Characteristics'!B:B,MATCH($C1834,'Policy Characteristics'!$C:$C,0)))</f>
        <v>Early Retirement of Equipment</v>
      </c>
      <c r="C1834" s="254" t="str">
        <f t="shared" si="84"/>
        <v>Minimum Share of Start Year Industrial Equipment Retired</v>
      </c>
      <c r="D1834" s="6" t="s">
        <v>3028</v>
      </c>
      <c r="E1834" s="1" t="s">
        <v>3464</v>
      </c>
      <c r="F1834" t="s">
        <v>2547</v>
      </c>
      <c r="G1834" s="45" t="s">
        <v>3470</v>
      </c>
      <c r="H1834" s="47">
        <f t="shared" si="83"/>
        <v>1833</v>
      </c>
      <c r="I1834" s="324" t="s">
        <v>40</v>
      </c>
      <c r="J1834" s="255" t="str">
        <f>IF(ISBLANK(INDEX('Policy Characteristics'!D:D,MATCH($C1834,'Policy Characteristics'!$C:$C,0))),"",INDEX('Policy Characteristics'!D:D,MATCH($C1834,'Policy Characteristics'!$C:$C,0)))</f>
        <v>Equipment Early Retirement</v>
      </c>
      <c r="K1834" s="254" t="str">
        <f>IF(ISBLANK(INDEX('Policy Characteristics'!E:E,MATCH($C1834,'Policy Characteristics'!$C:$C,0))),"",INDEX('Policy Characteristics'!E:E,MATCH($C1834,'Policy Characteristics'!$C:$C,0)))</f>
        <v>indst eqpt early retirement</v>
      </c>
      <c r="L1834" s="261">
        <f>IF(ISBLANK(INDEX('Policy Characteristics'!F:F,MATCH($C1834,'Policy Characteristics'!$C:$C,0))),"",INDEX('Policy Characteristics'!F:F,MATCH($C1834,'Policy Characteristics'!$C:$C,0)))</f>
        <v>0</v>
      </c>
      <c r="M1834" s="261">
        <f>IF(ISBLANK(INDEX('Policy Characteristics'!G:G,MATCH($C1834,'Policy Characteristics'!$C:$C,0))),"",INDEX('Policy Characteristics'!G:G,MATCH($C1834,'Policy Characteristics'!$C:$C,0)))</f>
        <v>1</v>
      </c>
      <c r="N1834" s="261">
        <f>IF(ISBLANK(INDEX('Policy Characteristics'!H:H,MATCH($C1834,'Policy Characteristics'!$C:$C,0))),"",INDEX('Policy Characteristics'!H:H,MATCH($C1834,'Policy Characteristics'!$C:$C,0)))</f>
        <v>0.01</v>
      </c>
      <c r="O1834" s="254" t="str">
        <f>IF(ISBLANK(INDEX('Policy Characteristics'!I:I,MATCH($C1834,'Policy Characteristics'!$C:$C,0))),"",INDEX('Policy Characteristics'!I:I,MATCH($C1834,'Policy Characteristics'!$C:$C,0)))</f>
        <v>% of start year equipment</v>
      </c>
      <c r="P1834" s="254" t="str">
        <f>IF(ISBLANK(INDEX('Policy Characteristics'!J:J,MATCH($C1834,'Policy Characteristics'!$C:$C,0))),"",INDEX('Policy Characteristics'!J:J,MATCH($C1834,'Policy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34" s="254" t="str">
        <f>IF(ISBLANK(INDEX('Policy Characteristics'!K:K,MATCH($C1834,'Policy Characteristics'!$C:$C,0))),"",INDEX('Policy Characteristics'!K:K,MATCH($C1834,'Policy Characteristics'!$C:$C,0)))</f>
        <v>industry-ag-main.html#eff-stds</v>
      </c>
      <c r="R1834" s="254" t="str">
        <f>IF(ISBLANK(INDEX('Policy Characteristics'!L:L,MATCH($C1834,'Policy Characteristics'!$C:$C,0))),"",INDEX('Policy Characteristics'!L:L,MATCH($C1834,'Policy Characteristics'!$C:$C,0)))</f>
        <v>industry-energy-efficiency-standards.html</v>
      </c>
    </row>
    <row r="1835" spans="1:18" s="2" customFormat="1" x14ac:dyDescent="0.25">
      <c r="A1835" s="254" t="str">
        <f>IF(ISBLANK(INDEX('Policy Characteristics'!A:A,MATCH($C1835,'Policy Characteristics'!$C:$C,0))),"",INDEX('Policy Characteristics'!A:A,MATCH($C1835,'Policy Characteristics'!$C:$C,0)))</f>
        <v>Industry</v>
      </c>
      <c r="B1835" s="262" t="str">
        <f>IF(ISBLANK(INDEX('Policy Characteristics'!B:B,MATCH($C1835,'Policy Characteristics'!$C:$C,0))),"",INDEX('Policy Characteristics'!B:B,MATCH($C1835,'Policy Characteristics'!$C:$C,0)))</f>
        <v>Early Retirement of Equipment</v>
      </c>
      <c r="C1835" s="254" t="str">
        <f t="shared" si="84"/>
        <v>Minimum Share of Start Year Industrial Equipment Retired</v>
      </c>
      <c r="D1835" s="6" t="s">
        <v>3028</v>
      </c>
      <c r="E1835" s="1" t="s">
        <v>3570</v>
      </c>
      <c r="F1835" t="s">
        <v>2547</v>
      </c>
      <c r="G1835" s="45" t="s">
        <v>3471</v>
      </c>
      <c r="H1835" s="47">
        <f t="shared" si="83"/>
        <v>1834</v>
      </c>
      <c r="I1835" s="324" t="s">
        <v>40</v>
      </c>
      <c r="J1835" s="255" t="str">
        <f>IF(ISBLANK(INDEX('Policy Characteristics'!D:D,MATCH($C1835,'Policy Characteristics'!$C:$C,0))),"",INDEX('Policy Characteristics'!D:D,MATCH($C1835,'Policy Characteristics'!$C:$C,0)))</f>
        <v>Equipment Early Retirement</v>
      </c>
      <c r="K1835" s="254" t="str">
        <f>IF(ISBLANK(INDEX('Policy Characteristics'!E:E,MATCH($C1835,'Policy Characteristics'!$C:$C,0))),"",INDEX('Policy Characteristics'!E:E,MATCH($C1835,'Policy Characteristics'!$C:$C,0)))</f>
        <v>indst eqpt early retirement</v>
      </c>
      <c r="L1835" s="261">
        <f>IF(ISBLANK(INDEX('Policy Characteristics'!F:F,MATCH($C1835,'Policy Characteristics'!$C:$C,0))),"",INDEX('Policy Characteristics'!F:F,MATCH($C1835,'Policy Characteristics'!$C:$C,0)))</f>
        <v>0</v>
      </c>
      <c r="M1835" s="261">
        <f>IF(ISBLANK(INDEX('Policy Characteristics'!G:G,MATCH($C1835,'Policy Characteristics'!$C:$C,0))),"",INDEX('Policy Characteristics'!G:G,MATCH($C1835,'Policy Characteristics'!$C:$C,0)))</f>
        <v>1</v>
      </c>
      <c r="N1835" s="261">
        <f>IF(ISBLANK(INDEX('Policy Characteristics'!H:H,MATCH($C1835,'Policy Characteristics'!$C:$C,0))),"",INDEX('Policy Characteristics'!H:H,MATCH($C1835,'Policy Characteristics'!$C:$C,0)))</f>
        <v>0.01</v>
      </c>
      <c r="O1835" s="254" t="str">
        <f>IF(ISBLANK(INDEX('Policy Characteristics'!I:I,MATCH($C1835,'Policy Characteristics'!$C:$C,0))),"",INDEX('Policy Characteristics'!I:I,MATCH($C1835,'Policy Characteristics'!$C:$C,0)))</f>
        <v>% of start year equipment</v>
      </c>
      <c r="P1835" s="254" t="str">
        <f>IF(ISBLANK(INDEX('Policy Characteristics'!J:J,MATCH($C1835,'Policy Characteristics'!$C:$C,0))),"",INDEX('Policy Characteristics'!J:J,MATCH($C1835,'Policy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35" s="254" t="str">
        <f>IF(ISBLANK(INDEX('Policy Characteristics'!K:K,MATCH($C1835,'Policy Characteristics'!$C:$C,0))),"",INDEX('Policy Characteristics'!K:K,MATCH($C1835,'Policy Characteristics'!$C:$C,0)))</f>
        <v>industry-ag-main.html#eff-stds</v>
      </c>
      <c r="R1835" s="254" t="str">
        <f>IF(ISBLANK(INDEX('Policy Characteristics'!L:L,MATCH($C1835,'Policy Characteristics'!$C:$C,0))),"",INDEX('Policy Characteristics'!L:L,MATCH($C1835,'Policy Characteristics'!$C:$C,0)))</f>
        <v>industry-energy-efficiency-standards.html</v>
      </c>
    </row>
    <row r="1836" spans="1:18" s="2" customFormat="1" x14ac:dyDescent="0.25">
      <c r="A1836" s="254" t="str">
        <f>IF(ISBLANK(INDEX('Policy Characteristics'!A:A,MATCH($C1836,'Policy Characteristics'!$C:$C,0))),"",INDEX('Policy Characteristics'!A:A,MATCH($C1836,'Policy Characteristics'!$C:$C,0)))</f>
        <v>Industry</v>
      </c>
      <c r="B1836" s="262" t="str">
        <f>IF(ISBLANK(INDEX('Policy Characteristics'!B:B,MATCH($C1836,'Policy Characteristics'!$C:$C,0))),"",INDEX('Policy Characteristics'!B:B,MATCH($C1836,'Policy Characteristics'!$C:$C,0)))</f>
        <v>Early Retirement of Equipment</v>
      </c>
      <c r="C1836" s="254" t="str">
        <f t="shared" si="84"/>
        <v>Minimum Share of Start Year Industrial Equipment Retired</v>
      </c>
      <c r="D1836" s="6" t="s">
        <v>3028</v>
      </c>
      <c r="E1836" s="1" t="s">
        <v>3915</v>
      </c>
      <c r="F1836" t="s">
        <v>2547</v>
      </c>
      <c r="G1836" s="45" t="s">
        <v>3891</v>
      </c>
      <c r="H1836" s="47">
        <f t="shared" si="83"/>
        <v>1835</v>
      </c>
      <c r="I1836" s="324" t="s">
        <v>40</v>
      </c>
      <c r="J1836" s="255" t="str">
        <f>IF(ISBLANK(INDEX('Policy Characteristics'!D:D,MATCH($C1836,'Policy Characteristics'!$C:$C,0))),"",INDEX('Policy Characteristics'!D:D,MATCH($C1836,'Policy Characteristics'!$C:$C,0)))</f>
        <v>Equipment Early Retirement</v>
      </c>
      <c r="K1836" s="254" t="str">
        <f>IF(ISBLANK(INDEX('Policy Characteristics'!E:E,MATCH($C1836,'Policy Characteristics'!$C:$C,0))),"",INDEX('Policy Characteristics'!E:E,MATCH($C1836,'Policy Characteristics'!$C:$C,0)))</f>
        <v>indst eqpt early retirement</v>
      </c>
      <c r="L1836" s="261">
        <f>IF(ISBLANK(INDEX('Policy Characteristics'!F:F,MATCH($C1836,'Policy Characteristics'!$C:$C,0))),"",INDEX('Policy Characteristics'!F:F,MATCH($C1836,'Policy Characteristics'!$C:$C,0)))</f>
        <v>0</v>
      </c>
      <c r="M1836" s="261">
        <f>IF(ISBLANK(INDEX('Policy Characteristics'!G:G,MATCH($C1836,'Policy Characteristics'!$C:$C,0))),"",INDEX('Policy Characteristics'!G:G,MATCH($C1836,'Policy Characteristics'!$C:$C,0)))</f>
        <v>1</v>
      </c>
      <c r="N1836" s="261">
        <f>IF(ISBLANK(INDEX('Policy Characteristics'!H:H,MATCH($C1836,'Policy Characteristics'!$C:$C,0))),"",INDEX('Policy Characteristics'!H:H,MATCH($C1836,'Policy Characteristics'!$C:$C,0)))</f>
        <v>0.01</v>
      </c>
      <c r="O1836" s="254" t="str">
        <f>IF(ISBLANK(INDEX('Policy Characteristics'!I:I,MATCH($C1836,'Policy Characteristics'!$C:$C,0))),"",INDEX('Policy Characteristics'!I:I,MATCH($C1836,'Policy Characteristics'!$C:$C,0)))</f>
        <v>% of start year equipment</v>
      </c>
      <c r="P1836" s="254" t="str">
        <f>IF(ISBLANK(INDEX('Policy Characteristics'!J:J,MATCH($C1836,'Policy Characteristics'!$C:$C,0))),"",INDEX('Policy Characteristics'!J:J,MATCH($C1836,'Policy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36" s="254" t="str">
        <f>IF(ISBLANK(INDEX('Policy Characteristics'!K:K,MATCH($C1836,'Policy Characteristics'!$C:$C,0))),"",INDEX('Policy Characteristics'!K:K,MATCH($C1836,'Policy Characteristics'!$C:$C,0)))</f>
        <v>industry-ag-main.html#eff-stds</v>
      </c>
      <c r="R1836" s="254" t="str">
        <f>IF(ISBLANK(INDEX('Policy Characteristics'!L:L,MATCH($C1836,'Policy Characteristics'!$C:$C,0))),"",INDEX('Policy Characteristics'!L:L,MATCH($C1836,'Policy Characteristics'!$C:$C,0)))</f>
        <v>industry-energy-efficiency-standards.html</v>
      </c>
    </row>
    <row r="1837" spans="1:18" s="2" customFormat="1" x14ac:dyDescent="0.25">
      <c r="A1837" s="254" t="str">
        <f>IF(ISBLANK(INDEX('Policy Characteristics'!A:A,MATCH($C1837,'Policy Characteristics'!$C:$C,0))),"",INDEX('Policy Characteristics'!A:A,MATCH($C1837,'Policy Characteristics'!$C:$C,0)))</f>
        <v>Industry</v>
      </c>
      <c r="B1837" s="262" t="str">
        <f>IF(ISBLANK(INDEX('Policy Characteristics'!B:B,MATCH($C1837,'Policy Characteristics'!$C:$C,0))),"",INDEX('Policy Characteristics'!B:B,MATCH($C1837,'Policy Characteristics'!$C:$C,0)))</f>
        <v>Early Retirement of Equipment</v>
      </c>
      <c r="C1837" s="254" t="str">
        <f t="shared" si="84"/>
        <v>Minimum Share of Start Year Industrial Equipment Retired</v>
      </c>
      <c r="D1837" s="6" t="s">
        <v>3028</v>
      </c>
      <c r="E1837" s="1" t="s">
        <v>3916</v>
      </c>
      <c r="F1837" t="s">
        <v>2547</v>
      </c>
      <c r="G1837" s="45" t="s">
        <v>3890</v>
      </c>
      <c r="H1837" s="47">
        <f t="shared" si="83"/>
        <v>1836</v>
      </c>
      <c r="I1837" s="324" t="s">
        <v>40</v>
      </c>
      <c r="J1837" s="255" t="str">
        <f>IF(ISBLANK(INDEX('Policy Characteristics'!D:D,MATCH($C1837,'Policy Characteristics'!$C:$C,0))),"",INDEX('Policy Characteristics'!D:D,MATCH($C1837,'Policy Characteristics'!$C:$C,0)))</f>
        <v>Equipment Early Retirement</v>
      </c>
      <c r="K1837" s="254" t="str">
        <f>IF(ISBLANK(INDEX('Policy Characteristics'!E:E,MATCH($C1837,'Policy Characteristics'!$C:$C,0))),"",INDEX('Policy Characteristics'!E:E,MATCH($C1837,'Policy Characteristics'!$C:$C,0)))</f>
        <v>indst eqpt early retirement</v>
      </c>
      <c r="L1837" s="261">
        <f>IF(ISBLANK(INDEX('Policy Characteristics'!F:F,MATCH($C1837,'Policy Characteristics'!$C:$C,0))),"",INDEX('Policy Characteristics'!F:F,MATCH($C1837,'Policy Characteristics'!$C:$C,0)))</f>
        <v>0</v>
      </c>
      <c r="M1837" s="261">
        <f>IF(ISBLANK(INDEX('Policy Characteristics'!G:G,MATCH($C1837,'Policy Characteristics'!$C:$C,0))),"",INDEX('Policy Characteristics'!G:G,MATCH($C1837,'Policy Characteristics'!$C:$C,0)))</f>
        <v>1</v>
      </c>
      <c r="N1837" s="261">
        <f>IF(ISBLANK(INDEX('Policy Characteristics'!H:H,MATCH($C1837,'Policy Characteristics'!$C:$C,0))),"",INDEX('Policy Characteristics'!H:H,MATCH($C1837,'Policy Characteristics'!$C:$C,0)))</f>
        <v>0.01</v>
      </c>
      <c r="O1837" s="254" t="str">
        <f>IF(ISBLANK(INDEX('Policy Characteristics'!I:I,MATCH($C1837,'Policy Characteristics'!$C:$C,0))),"",INDEX('Policy Characteristics'!I:I,MATCH($C1837,'Policy Characteristics'!$C:$C,0)))</f>
        <v>% of start year equipment</v>
      </c>
      <c r="P1837" s="254" t="str">
        <f>IF(ISBLANK(INDEX('Policy Characteristics'!J:J,MATCH($C1837,'Policy Characteristics'!$C:$C,0))),"",INDEX('Policy Characteristics'!J:J,MATCH($C1837,'Policy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37" s="254" t="str">
        <f>IF(ISBLANK(INDEX('Policy Characteristics'!K:K,MATCH($C1837,'Policy Characteristics'!$C:$C,0))),"",INDEX('Policy Characteristics'!K:K,MATCH($C1837,'Policy Characteristics'!$C:$C,0)))</f>
        <v>industry-ag-main.html#eff-stds</v>
      </c>
      <c r="R1837" s="254" t="str">
        <f>IF(ISBLANK(INDEX('Policy Characteristics'!L:L,MATCH($C1837,'Policy Characteristics'!$C:$C,0))),"",INDEX('Policy Characteristics'!L:L,MATCH($C1837,'Policy Characteristics'!$C:$C,0)))</f>
        <v>industry-energy-efficiency-standards.html</v>
      </c>
    </row>
    <row r="1838" spans="1:18" s="2" customFormat="1" x14ac:dyDescent="0.25">
      <c r="A1838" s="254" t="str">
        <f>IF(ISBLANK(INDEX('Policy Characteristics'!A:A,MATCH($C1838,'Policy Characteristics'!$C:$C,0))),"",INDEX('Policy Characteristics'!A:A,MATCH($C1838,'Policy Characteristics'!$C:$C,0)))</f>
        <v>Industry</v>
      </c>
      <c r="B1838" s="262" t="str">
        <f>IF(ISBLANK(INDEX('Policy Characteristics'!B:B,MATCH($C1838,'Policy Characteristics'!$C:$C,0))),"",INDEX('Policy Characteristics'!B:B,MATCH($C1838,'Policy Characteristics'!$C:$C,0)))</f>
        <v>Early Retirement of Equipment</v>
      </c>
      <c r="C1838" s="254" t="str">
        <f t="shared" si="84"/>
        <v>Minimum Share of Start Year Industrial Equipment Retired</v>
      </c>
      <c r="D1838" s="6" t="s">
        <v>3028</v>
      </c>
      <c r="E1838" s="1" t="s">
        <v>3917</v>
      </c>
      <c r="F1838" t="s">
        <v>2547</v>
      </c>
      <c r="G1838" s="45" t="s">
        <v>3892</v>
      </c>
      <c r="H1838" s="47">
        <f t="shared" si="83"/>
        <v>1837</v>
      </c>
      <c r="I1838" s="324" t="s">
        <v>40</v>
      </c>
      <c r="J1838" s="255" t="str">
        <f>IF(ISBLANK(INDEX('Policy Characteristics'!D:D,MATCH($C1838,'Policy Characteristics'!$C:$C,0))),"",INDEX('Policy Characteristics'!D:D,MATCH($C1838,'Policy Characteristics'!$C:$C,0)))</f>
        <v>Equipment Early Retirement</v>
      </c>
      <c r="K1838" s="254" t="str">
        <f>IF(ISBLANK(INDEX('Policy Characteristics'!E:E,MATCH($C1838,'Policy Characteristics'!$C:$C,0))),"",INDEX('Policy Characteristics'!E:E,MATCH($C1838,'Policy Characteristics'!$C:$C,0)))</f>
        <v>indst eqpt early retirement</v>
      </c>
      <c r="L1838" s="261">
        <f>IF(ISBLANK(INDEX('Policy Characteristics'!F:F,MATCH($C1838,'Policy Characteristics'!$C:$C,0))),"",INDEX('Policy Characteristics'!F:F,MATCH($C1838,'Policy Characteristics'!$C:$C,0)))</f>
        <v>0</v>
      </c>
      <c r="M1838" s="261">
        <f>IF(ISBLANK(INDEX('Policy Characteristics'!G:G,MATCH($C1838,'Policy Characteristics'!$C:$C,0))),"",INDEX('Policy Characteristics'!G:G,MATCH($C1838,'Policy Characteristics'!$C:$C,0)))</f>
        <v>1</v>
      </c>
      <c r="N1838" s="261">
        <f>IF(ISBLANK(INDEX('Policy Characteristics'!H:H,MATCH($C1838,'Policy Characteristics'!$C:$C,0))),"",INDEX('Policy Characteristics'!H:H,MATCH($C1838,'Policy Characteristics'!$C:$C,0)))</f>
        <v>0.01</v>
      </c>
      <c r="O1838" s="254" t="str">
        <f>IF(ISBLANK(INDEX('Policy Characteristics'!I:I,MATCH($C1838,'Policy Characteristics'!$C:$C,0))),"",INDEX('Policy Characteristics'!I:I,MATCH($C1838,'Policy Characteristics'!$C:$C,0)))</f>
        <v>% of start year equipment</v>
      </c>
      <c r="P1838" s="254" t="str">
        <f>IF(ISBLANK(INDEX('Policy Characteristics'!J:J,MATCH($C1838,'Policy Characteristics'!$C:$C,0))),"",INDEX('Policy Characteristics'!J:J,MATCH($C1838,'Policy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38" s="254" t="str">
        <f>IF(ISBLANK(INDEX('Policy Characteristics'!K:K,MATCH($C1838,'Policy Characteristics'!$C:$C,0))),"",INDEX('Policy Characteristics'!K:K,MATCH($C1838,'Policy Characteristics'!$C:$C,0)))</f>
        <v>industry-ag-main.html#eff-stds</v>
      </c>
      <c r="R1838" s="254" t="str">
        <f>IF(ISBLANK(INDEX('Policy Characteristics'!L:L,MATCH($C1838,'Policy Characteristics'!$C:$C,0))),"",INDEX('Policy Characteristics'!L:L,MATCH($C1838,'Policy Characteristics'!$C:$C,0)))</f>
        <v>industry-energy-efficiency-standards.html</v>
      </c>
    </row>
    <row r="1839" spans="1:18" s="2" customFormat="1" x14ac:dyDescent="0.25">
      <c r="A1839" s="254" t="str">
        <f>IF(ISBLANK(INDEX('Policy Characteristics'!A:A,MATCH($C1839,'Policy Characteristics'!$C:$C,0))),"",INDEX('Policy Characteristics'!A:A,MATCH($C1839,'Policy Characteristics'!$C:$C,0)))</f>
        <v>Industry</v>
      </c>
      <c r="B1839" s="262" t="str">
        <f>IF(ISBLANK(INDEX('Policy Characteristics'!B:B,MATCH($C1839,'Policy Characteristics'!$C:$C,0))),"",INDEX('Policy Characteristics'!B:B,MATCH($C1839,'Policy Characteristics'!$C:$C,0)))</f>
        <v>Early Retirement of Equipment</v>
      </c>
      <c r="C1839" s="254" t="str">
        <f t="shared" si="84"/>
        <v>Minimum Share of Start Year Industrial Equipment Retired</v>
      </c>
      <c r="D1839" s="6" t="s">
        <v>3029</v>
      </c>
      <c r="E1839" s="1" t="s">
        <v>3459</v>
      </c>
      <c r="F1839" t="s">
        <v>2991</v>
      </c>
      <c r="G1839" s="45" t="s">
        <v>3465</v>
      </c>
      <c r="H1839" s="47">
        <f t="shared" si="83"/>
        <v>1838</v>
      </c>
      <c r="I1839" s="324" t="s">
        <v>40</v>
      </c>
      <c r="J1839" s="255" t="str">
        <f>IF(ISBLANK(INDEX('Policy Characteristics'!D:D,MATCH($C1839,'Policy Characteristics'!$C:$C,0))),"",INDEX('Policy Characteristics'!D:D,MATCH($C1839,'Policy Characteristics'!$C:$C,0)))</f>
        <v>Equipment Early Retirement</v>
      </c>
      <c r="K1839" s="254" t="str">
        <f>IF(ISBLANK(INDEX('Policy Characteristics'!E:E,MATCH($C1839,'Policy Characteristics'!$C:$C,0))),"",INDEX('Policy Characteristics'!E:E,MATCH($C1839,'Policy Characteristics'!$C:$C,0)))</f>
        <v>indst eqpt early retirement</v>
      </c>
      <c r="L1839" s="261">
        <f>IF(ISBLANK(INDEX('Policy Characteristics'!F:F,MATCH($C1839,'Policy Characteristics'!$C:$C,0))),"",INDEX('Policy Characteristics'!F:F,MATCH($C1839,'Policy Characteristics'!$C:$C,0)))</f>
        <v>0</v>
      </c>
      <c r="M1839" s="261">
        <f>IF(ISBLANK(INDEX('Policy Characteristics'!G:G,MATCH($C1839,'Policy Characteristics'!$C:$C,0))),"",INDEX('Policy Characteristics'!G:G,MATCH($C1839,'Policy Characteristics'!$C:$C,0)))</f>
        <v>1</v>
      </c>
      <c r="N1839" s="261">
        <f>IF(ISBLANK(INDEX('Policy Characteristics'!H:H,MATCH($C1839,'Policy Characteristics'!$C:$C,0))),"",INDEX('Policy Characteristics'!H:H,MATCH($C1839,'Policy Characteristics'!$C:$C,0)))</f>
        <v>0.01</v>
      </c>
      <c r="O1839" s="254" t="str">
        <f>IF(ISBLANK(INDEX('Policy Characteristics'!I:I,MATCH($C1839,'Policy Characteristics'!$C:$C,0))),"",INDEX('Policy Characteristics'!I:I,MATCH($C1839,'Policy Characteristics'!$C:$C,0)))</f>
        <v>% of start year equipment</v>
      </c>
      <c r="P1839" s="254" t="str">
        <f>IF(ISBLANK(INDEX('Policy Characteristics'!J:J,MATCH($C1839,'Policy Characteristics'!$C:$C,0))),"",INDEX('Policy Characteristics'!J:J,MATCH($C1839,'Policy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39" s="254" t="str">
        <f>IF(ISBLANK(INDEX('Policy Characteristics'!K:K,MATCH($C1839,'Policy Characteristics'!$C:$C,0))),"",INDEX('Policy Characteristics'!K:K,MATCH($C1839,'Policy Characteristics'!$C:$C,0)))</f>
        <v>industry-ag-main.html#eff-stds</v>
      </c>
      <c r="R1839" s="254" t="str">
        <f>IF(ISBLANK(INDEX('Policy Characteristics'!L:L,MATCH($C1839,'Policy Characteristics'!$C:$C,0))),"",INDEX('Policy Characteristics'!L:L,MATCH($C1839,'Policy Characteristics'!$C:$C,0)))</f>
        <v>industry-energy-efficiency-standards.html</v>
      </c>
    </row>
    <row r="1840" spans="1:18" s="2" customFormat="1" x14ac:dyDescent="0.25">
      <c r="A1840" s="254" t="str">
        <f>IF(ISBLANK(INDEX('Policy Characteristics'!A:A,MATCH($C1840,'Policy Characteristics'!$C:$C,0))),"",INDEX('Policy Characteristics'!A:A,MATCH($C1840,'Policy Characteristics'!$C:$C,0)))</f>
        <v>Industry</v>
      </c>
      <c r="B1840" s="262" t="str">
        <f>IF(ISBLANK(INDEX('Policy Characteristics'!B:B,MATCH($C1840,'Policy Characteristics'!$C:$C,0))),"",INDEX('Policy Characteristics'!B:B,MATCH($C1840,'Policy Characteristics'!$C:$C,0)))</f>
        <v>Early Retirement of Equipment</v>
      </c>
      <c r="C1840" s="254" t="str">
        <f t="shared" si="84"/>
        <v>Minimum Share of Start Year Industrial Equipment Retired</v>
      </c>
      <c r="D1840" s="6" t="s">
        <v>3029</v>
      </c>
      <c r="E1840" s="1" t="s">
        <v>3460</v>
      </c>
      <c r="F1840" t="s">
        <v>2991</v>
      </c>
      <c r="G1840" s="45" t="s">
        <v>3466</v>
      </c>
      <c r="H1840" s="47">
        <f t="shared" si="83"/>
        <v>1839</v>
      </c>
      <c r="I1840" s="324" t="s">
        <v>40</v>
      </c>
      <c r="J1840" s="255" t="str">
        <f>IF(ISBLANK(INDEX('Policy Characteristics'!D:D,MATCH($C1840,'Policy Characteristics'!$C:$C,0))),"",INDEX('Policy Characteristics'!D:D,MATCH($C1840,'Policy Characteristics'!$C:$C,0)))</f>
        <v>Equipment Early Retirement</v>
      </c>
      <c r="K1840" s="254" t="str">
        <f>IF(ISBLANK(INDEX('Policy Characteristics'!E:E,MATCH($C1840,'Policy Characteristics'!$C:$C,0))),"",INDEX('Policy Characteristics'!E:E,MATCH($C1840,'Policy Characteristics'!$C:$C,0)))</f>
        <v>indst eqpt early retirement</v>
      </c>
      <c r="L1840" s="261">
        <f>IF(ISBLANK(INDEX('Policy Characteristics'!F:F,MATCH($C1840,'Policy Characteristics'!$C:$C,0))),"",INDEX('Policy Characteristics'!F:F,MATCH($C1840,'Policy Characteristics'!$C:$C,0)))</f>
        <v>0</v>
      </c>
      <c r="M1840" s="261">
        <f>IF(ISBLANK(INDEX('Policy Characteristics'!G:G,MATCH($C1840,'Policy Characteristics'!$C:$C,0))),"",INDEX('Policy Characteristics'!G:G,MATCH($C1840,'Policy Characteristics'!$C:$C,0)))</f>
        <v>1</v>
      </c>
      <c r="N1840" s="261">
        <f>IF(ISBLANK(INDEX('Policy Characteristics'!H:H,MATCH($C1840,'Policy Characteristics'!$C:$C,0))),"",INDEX('Policy Characteristics'!H:H,MATCH($C1840,'Policy Characteristics'!$C:$C,0)))</f>
        <v>0.01</v>
      </c>
      <c r="O1840" s="254" t="str">
        <f>IF(ISBLANK(INDEX('Policy Characteristics'!I:I,MATCH($C1840,'Policy Characteristics'!$C:$C,0))),"",INDEX('Policy Characteristics'!I:I,MATCH($C1840,'Policy Characteristics'!$C:$C,0)))</f>
        <v>% of start year equipment</v>
      </c>
      <c r="P1840" s="254" t="str">
        <f>IF(ISBLANK(INDEX('Policy Characteristics'!J:J,MATCH($C1840,'Policy Characteristics'!$C:$C,0))),"",INDEX('Policy Characteristics'!J:J,MATCH($C1840,'Policy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40" s="254" t="str">
        <f>IF(ISBLANK(INDEX('Policy Characteristics'!K:K,MATCH($C1840,'Policy Characteristics'!$C:$C,0))),"",INDEX('Policy Characteristics'!K:K,MATCH($C1840,'Policy Characteristics'!$C:$C,0)))</f>
        <v>industry-ag-main.html#eff-stds</v>
      </c>
      <c r="R1840" s="254" t="str">
        <f>IF(ISBLANK(INDEX('Policy Characteristics'!L:L,MATCH($C1840,'Policy Characteristics'!$C:$C,0))),"",INDEX('Policy Characteristics'!L:L,MATCH($C1840,'Policy Characteristics'!$C:$C,0)))</f>
        <v>industry-energy-efficiency-standards.html</v>
      </c>
    </row>
    <row r="1841" spans="1:18" s="2" customFormat="1" x14ac:dyDescent="0.25">
      <c r="A1841" s="254" t="str">
        <f>IF(ISBLANK(INDEX('Policy Characteristics'!A:A,MATCH($C1841,'Policy Characteristics'!$C:$C,0))),"",INDEX('Policy Characteristics'!A:A,MATCH($C1841,'Policy Characteristics'!$C:$C,0)))</f>
        <v>Industry</v>
      </c>
      <c r="B1841" s="262" t="str">
        <f>IF(ISBLANK(INDEX('Policy Characteristics'!B:B,MATCH($C1841,'Policy Characteristics'!$C:$C,0))),"",INDEX('Policy Characteristics'!B:B,MATCH($C1841,'Policy Characteristics'!$C:$C,0)))</f>
        <v>Early Retirement of Equipment</v>
      </c>
      <c r="C1841" s="254" t="str">
        <f t="shared" si="84"/>
        <v>Minimum Share of Start Year Industrial Equipment Retired</v>
      </c>
      <c r="D1841" s="6" t="s">
        <v>3029</v>
      </c>
      <c r="E1841" s="1" t="s">
        <v>3461</v>
      </c>
      <c r="F1841" t="s">
        <v>2991</v>
      </c>
      <c r="G1841" s="45" t="s">
        <v>3467</v>
      </c>
      <c r="H1841" s="47">
        <f t="shared" si="83"/>
        <v>1840</v>
      </c>
      <c r="I1841" s="324" t="s">
        <v>40</v>
      </c>
      <c r="J1841" s="255" t="str">
        <f>IF(ISBLANK(INDEX('Policy Characteristics'!D:D,MATCH($C1841,'Policy Characteristics'!$C:$C,0))),"",INDEX('Policy Characteristics'!D:D,MATCH($C1841,'Policy Characteristics'!$C:$C,0)))</f>
        <v>Equipment Early Retirement</v>
      </c>
      <c r="K1841" s="254" t="str">
        <f>IF(ISBLANK(INDEX('Policy Characteristics'!E:E,MATCH($C1841,'Policy Characteristics'!$C:$C,0))),"",INDEX('Policy Characteristics'!E:E,MATCH($C1841,'Policy Characteristics'!$C:$C,0)))</f>
        <v>indst eqpt early retirement</v>
      </c>
      <c r="L1841" s="261">
        <f>IF(ISBLANK(INDEX('Policy Characteristics'!F:F,MATCH($C1841,'Policy Characteristics'!$C:$C,0))),"",INDEX('Policy Characteristics'!F:F,MATCH($C1841,'Policy Characteristics'!$C:$C,0)))</f>
        <v>0</v>
      </c>
      <c r="M1841" s="261">
        <f>IF(ISBLANK(INDEX('Policy Characteristics'!G:G,MATCH($C1841,'Policy Characteristics'!$C:$C,0))),"",INDEX('Policy Characteristics'!G:G,MATCH($C1841,'Policy Characteristics'!$C:$C,0)))</f>
        <v>1</v>
      </c>
      <c r="N1841" s="261">
        <f>IF(ISBLANK(INDEX('Policy Characteristics'!H:H,MATCH($C1841,'Policy Characteristics'!$C:$C,0))),"",INDEX('Policy Characteristics'!H:H,MATCH($C1841,'Policy Characteristics'!$C:$C,0)))</f>
        <v>0.01</v>
      </c>
      <c r="O1841" s="254" t="str">
        <f>IF(ISBLANK(INDEX('Policy Characteristics'!I:I,MATCH($C1841,'Policy Characteristics'!$C:$C,0))),"",INDEX('Policy Characteristics'!I:I,MATCH($C1841,'Policy Characteristics'!$C:$C,0)))</f>
        <v>% of start year equipment</v>
      </c>
      <c r="P1841" s="254" t="str">
        <f>IF(ISBLANK(INDEX('Policy Characteristics'!J:J,MATCH($C1841,'Policy Characteristics'!$C:$C,0))),"",INDEX('Policy Characteristics'!J:J,MATCH($C1841,'Policy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41" s="254" t="str">
        <f>IF(ISBLANK(INDEX('Policy Characteristics'!K:K,MATCH($C1841,'Policy Characteristics'!$C:$C,0))),"",INDEX('Policy Characteristics'!K:K,MATCH($C1841,'Policy Characteristics'!$C:$C,0)))</f>
        <v>industry-ag-main.html#eff-stds</v>
      </c>
      <c r="R1841" s="254" t="str">
        <f>IF(ISBLANK(INDEX('Policy Characteristics'!L:L,MATCH($C1841,'Policy Characteristics'!$C:$C,0))),"",INDEX('Policy Characteristics'!L:L,MATCH($C1841,'Policy Characteristics'!$C:$C,0)))</f>
        <v>industry-energy-efficiency-standards.html</v>
      </c>
    </row>
    <row r="1842" spans="1:18" s="2" customFormat="1" x14ac:dyDescent="0.25">
      <c r="A1842" s="254" t="str">
        <f>IF(ISBLANK(INDEX('Policy Characteristics'!A:A,MATCH($C1842,'Policy Characteristics'!$C:$C,0))),"",INDEX('Policy Characteristics'!A:A,MATCH($C1842,'Policy Characteristics'!$C:$C,0)))</f>
        <v>Industry</v>
      </c>
      <c r="B1842" s="262" t="str">
        <f>IF(ISBLANK(INDEX('Policy Characteristics'!B:B,MATCH($C1842,'Policy Characteristics'!$C:$C,0))),"",INDEX('Policy Characteristics'!B:B,MATCH($C1842,'Policy Characteristics'!$C:$C,0)))</f>
        <v>Early Retirement of Equipment</v>
      </c>
      <c r="C1842" s="254" t="str">
        <f t="shared" si="84"/>
        <v>Minimum Share of Start Year Industrial Equipment Retired</v>
      </c>
      <c r="D1842" s="6" t="s">
        <v>3029</v>
      </c>
      <c r="E1842" s="1" t="s">
        <v>3462</v>
      </c>
      <c r="F1842" t="s">
        <v>2991</v>
      </c>
      <c r="G1842" s="45" t="s">
        <v>3468</v>
      </c>
      <c r="H1842" s="47">
        <f t="shared" si="83"/>
        <v>1841</v>
      </c>
      <c r="I1842" s="324" t="s">
        <v>40</v>
      </c>
      <c r="J1842" s="255" t="str">
        <f>IF(ISBLANK(INDEX('Policy Characteristics'!D:D,MATCH($C1842,'Policy Characteristics'!$C:$C,0))),"",INDEX('Policy Characteristics'!D:D,MATCH($C1842,'Policy Characteristics'!$C:$C,0)))</f>
        <v>Equipment Early Retirement</v>
      </c>
      <c r="K1842" s="254" t="str">
        <f>IF(ISBLANK(INDEX('Policy Characteristics'!E:E,MATCH($C1842,'Policy Characteristics'!$C:$C,0))),"",INDEX('Policy Characteristics'!E:E,MATCH($C1842,'Policy Characteristics'!$C:$C,0)))</f>
        <v>indst eqpt early retirement</v>
      </c>
      <c r="L1842" s="261">
        <f>IF(ISBLANK(INDEX('Policy Characteristics'!F:F,MATCH($C1842,'Policy Characteristics'!$C:$C,0))),"",INDEX('Policy Characteristics'!F:F,MATCH($C1842,'Policy Characteristics'!$C:$C,0)))</f>
        <v>0</v>
      </c>
      <c r="M1842" s="261">
        <f>IF(ISBLANK(INDEX('Policy Characteristics'!G:G,MATCH($C1842,'Policy Characteristics'!$C:$C,0))),"",INDEX('Policy Characteristics'!G:G,MATCH($C1842,'Policy Characteristics'!$C:$C,0)))</f>
        <v>1</v>
      </c>
      <c r="N1842" s="261">
        <f>IF(ISBLANK(INDEX('Policy Characteristics'!H:H,MATCH($C1842,'Policy Characteristics'!$C:$C,0))),"",INDEX('Policy Characteristics'!H:H,MATCH($C1842,'Policy Characteristics'!$C:$C,0)))</f>
        <v>0.01</v>
      </c>
      <c r="O1842" s="254" t="str">
        <f>IF(ISBLANK(INDEX('Policy Characteristics'!I:I,MATCH($C1842,'Policy Characteristics'!$C:$C,0))),"",INDEX('Policy Characteristics'!I:I,MATCH($C1842,'Policy Characteristics'!$C:$C,0)))</f>
        <v>% of start year equipment</v>
      </c>
      <c r="P1842" s="254" t="str">
        <f>IF(ISBLANK(INDEX('Policy Characteristics'!J:J,MATCH($C1842,'Policy Characteristics'!$C:$C,0))),"",INDEX('Policy Characteristics'!J:J,MATCH($C1842,'Policy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42" s="254" t="str">
        <f>IF(ISBLANK(INDEX('Policy Characteristics'!K:K,MATCH($C1842,'Policy Characteristics'!$C:$C,0))),"",INDEX('Policy Characteristics'!K:K,MATCH($C1842,'Policy Characteristics'!$C:$C,0)))</f>
        <v>industry-ag-main.html#eff-stds</v>
      </c>
      <c r="R1842" s="254" t="str">
        <f>IF(ISBLANK(INDEX('Policy Characteristics'!L:L,MATCH($C1842,'Policy Characteristics'!$C:$C,0))),"",INDEX('Policy Characteristics'!L:L,MATCH($C1842,'Policy Characteristics'!$C:$C,0)))</f>
        <v>industry-energy-efficiency-standards.html</v>
      </c>
    </row>
    <row r="1843" spans="1:18" s="2" customFormat="1" x14ac:dyDescent="0.25">
      <c r="A1843" s="254" t="str">
        <f>IF(ISBLANK(INDEX('Policy Characteristics'!A:A,MATCH($C1843,'Policy Characteristics'!$C:$C,0))),"",INDEX('Policy Characteristics'!A:A,MATCH($C1843,'Policy Characteristics'!$C:$C,0)))</f>
        <v>Industry</v>
      </c>
      <c r="B1843" s="262" t="str">
        <f>IF(ISBLANK(INDEX('Policy Characteristics'!B:B,MATCH($C1843,'Policy Characteristics'!$C:$C,0))),"",INDEX('Policy Characteristics'!B:B,MATCH($C1843,'Policy Characteristics'!$C:$C,0)))</f>
        <v>Early Retirement of Equipment</v>
      </c>
      <c r="C1843" s="254" t="str">
        <f t="shared" si="84"/>
        <v>Minimum Share of Start Year Industrial Equipment Retired</v>
      </c>
      <c r="D1843" s="6" t="s">
        <v>3029</v>
      </c>
      <c r="E1843" s="1" t="s">
        <v>3463</v>
      </c>
      <c r="F1843" t="s">
        <v>2991</v>
      </c>
      <c r="G1843" s="45" t="s">
        <v>3469</v>
      </c>
      <c r="H1843" s="47">
        <f t="shared" si="83"/>
        <v>1842</v>
      </c>
      <c r="I1843" s="324" t="s">
        <v>40</v>
      </c>
      <c r="J1843" s="255" t="str">
        <f>IF(ISBLANK(INDEX('Policy Characteristics'!D:D,MATCH($C1843,'Policy Characteristics'!$C:$C,0))),"",INDEX('Policy Characteristics'!D:D,MATCH($C1843,'Policy Characteristics'!$C:$C,0)))</f>
        <v>Equipment Early Retirement</v>
      </c>
      <c r="K1843" s="254" t="str">
        <f>IF(ISBLANK(INDEX('Policy Characteristics'!E:E,MATCH($C1843,'Policy Characteristics'!$C:$C,0))),"",INDEX('Policy Characteristics'!E:E,MATCH($C1843,'Policy Characteristics'!$C:$C,0)))</f>
        <v>indst eqpt early retirement</v>
      </c>
      <c r="L1843" s="261">
        <f>IF(ISBLANK(INDEX('Policy Characteristics'!F:F,MATCH($C1843,'Policy Characteristics'!$C:$C,0))),"",INDEX('Policy Characteristics'!F:F,MATCH($C1843,'Policy Characteristics'!$C:$C,0)))</f>
        <v>0</v>
      </c>
      <c r="M1843" s="261">
        <f>IF(ISBLANK(INDEX('Policy Characteristics'!G:G,MATCH($C1843,'Policy Characteristics'!$C:$C,0))),"",INDEX('Policy Characteristics'!G:G,MATCH($C1843,'Policy Characteristics'!$C:$C,0)))</f>
        <v>1</v>
      </c>
      <c r="N1843" s="261">
        <f>IF(ISBLANK(INDEX('Policy Characteristics'!H:H,MATCH($C1843,'Policy Characteristics'!$C:$C,0))),"",INDEX('Policy Characteristics'!H:H,MATCH($C1843,'Policy Characteristics'!$C:$C,0)))</f>
        <v>0.01</v>
      </c>
      <c r="O1843" s="254" t="str">
        <f>IF(ISBLANK(INDEX('Policy Characteristics'!I:I,MATCH($C1843,'Policy Characteristics'!$C:$C,0))),"",INDEX('Policy Characteristics'!I:I,MATCH($C1843,'Policy Characteristics'!$C:$C,0)))</f>
        <v>% of start year equipment</v>
      </c>
      <c r="P1843" s="254" t="str">
        <f>IF(ISBLANK(INDEX('Policy Characteristics'!J:J,MATCH($C1843,'Policy Characteristics'!$C:$C,0))),"",INDEX('Policy Characteristics'!J:J,MATCH($C1843,'Policy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43" s="254" t="str">
        <f>IF(ISBLANK(INDEX('Policy Characteristics'!K:K,MATCH($C1843,'Policy Characteristics'!$C:$C,0))),"",INDEX('Policy Characteristics'!K:K,MATCH($C1843,'Policy Characteristics'!$C:$C,0)))</f>
        <v>industry-ag-main.html#eff-stds</v>
      </c>
      <c r="R1843" s="254" t="str">
        <f>IF(ISBLANK(INDEX('Policy Characteristics'!L:L,MATCH($C1843,'Policy Characteristics'!$C:$C,0))),"",INDEX('Policy Characteristics'!L:L,MATCH($C1843,'Policy Characteristics'!$C:$C,0)))</f>
        <v>industry-energy-efficiency-standards.html</v>
      </c>
    </row>
    <row r="1844" spans="1:18" s="2" customFormat="1" x14ac:dyDescent="0.25">
      <c r="A1844" s="254" t="str">
        <f>IF(ISBLANK(INDEX('Policy Characteristics'!A:A,MATCH($C1844,'Policy Characteristics'!$C:$C,0))),"",INDEX('Policy Characteristics'!A:A,MATCH($C1844,'Policy Characteristics'!$C:$C,0)))</f>
        <v>Industry</v>
      </c>
      <c r="B1844" s="262" t="str">
        <f>IF(ISBLANK(INDEX('Policy Characteristics'!B:B,MATCH($C1844,'Policy Characteristics'!$C:$C,0))),"",INDEX('Policy Characteristics'!B:B,MATCH($C1844,'Policy Characteristics'!$C:$C,0)))</f>
        <v>Early Retirement of Equipment</v>
      </c>
      <c r="C1844" s="254" t="str">
        <f t="shared" si="84"/>
        <v>Minimum Share of Start Year Industrial Equipment Retired</v>
      </c>
      <c r="D1844" s="6" t="s">
        <v>3029</v>
      </c>
      <c r="E1844" s="1" t="s">
        <v>3464</v>
      </c>
      <c r="F1844" t="s">
        <v>2991</v>
      </c>
      <c r="G1844" s="45" t="s">
        <v>3470</v>
      </c>
      <c r="H1844" s="47">
        <f t="shared" si="83"/>
        <v>1843</v>
      </c>
      <c r="I1844" s="324" t="s">
        <v>40</v>
      </c>
      <c r="J1844" s="255" t="str">
        <f>IF(ISBLANK(INDEX('Policy Characteristics'!D:D,MATCH($C1844,'Policy Characteristics'!$C:$C,0))),"",INDEX('Policy Characteristics'!D:D,MATCH($C1844,'Policy Characteristics'!$C:$C,0)))</f>
        <v>Equipment Early Retirement</v>
      </c>
      <c r="K1844" s="254" t="str">
        <f>IF(ISBLANK(INDEX('Policy Characteristics'!E:E,MATCH($C1844,'Policy Characteristics'!$C:$C,0))),"",INDEX('Policy Characteristics'!E:E,MATCH($C1844,'Policy Characteristics'!$C:$C,0)))</f>
        <v>indst eqpt early retirement</v>
      </c>
      <c r="L1844" s="261">
        <f>IF(ISBLANK(INDEX('Policy Characteristics'!F:F,MATCH($C1844,'Policy Characteristics'!$C:$C,0))),"",INDEX('Policy Characteristics'!F:F,MATCH($C1844,'Policy Characteristics'!$C:$C,0)))</f>
        <v>0</v>
      </c>
      <c r="M1844" s="261">
        <f>IF(ISBLANK(INDEX('Policy Characteristics'!G:G,MATCH($C1844,'Policy Characteristics'!$C:$C,0))),"",INDEX('Policy Characteristics'!G:G,MATCH($C1844,'Policy Characteristics'!$C:$C,0)))</f>
        <v>1</v>
      </c>
      <c r="N1844" s="261">
        <f>IF(ISBLANK(INDEX('Policy Characteristics'!H:H,MATCH($C1844,'Policy Characteristics'!$C:$C,0))),"",INDEX('Policy Characteristics'!H:H,MATCH($C1844,'Policy Characteristics'!$C:$C,0)))</f>
        <v>0.01</v>
      </c>
      <c r="O1844" s="254" t="str">
        <f>IF(ISBLANK(INDEX('Policy Characteristics'!I:I,MATCH($C1844,'Policy Characteristics'!$C:$C,0))),"",INDEX('Policy Characteristics'!I:I,MATCH($C1844,'Policy Characteristics'!$C:$C,0)))</f>
        <v>% of start year equipment</v>
      </c>
      <c r="P1844" s="254" t="str">
        <f>IF(ISBLANK(INDEX('Policy Characteristics'!J:J,MATCH($C1844,'Policy Characteristics'!$C:$C,0))),"",INDEX('Policy Characteristics'!J:J,MATCH($C1844,'Policy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44" s="254" t="str">
        <f>IF(ISBLANK(INDEX('Policy Characteristics'!K:K,MATCH($C1844,'Policy Characteristics'!$C:$C,0))),"",INDEX('Policy Characteristics'!K:K,MATCH($C1844,'Policy Characteristics'!$C:$C,0)))</f>
        <v>industry-ag-main.html#eff-stds</v>
      </c>
      <c r="R1844" s="254" t="str">
        <f>IF(ISBLANK(INDEX('Policy Characteristics'!L:L,MATCH($C1844,'Policy Characteristics'!$C:$C,0))),"",INDEX('Policy Characteristics'!L:L,MATCH($C1844,'Policy Characteristics'!$C:$C,0)))</f>
        <v>industry-energy-efficiency-standards.html</v>
      </c>
    </row>
    <row r="1845" spans="1:18" s="2" customFormat="1" x14ac:dyDescent="0.25">
      <c r="A1845" s="254" t="str">
        <f>IF(ISBLANK(INDEX('Policy Characteristics'!A:A,MATCH($C1845,'Policy Characteristics'!$C:$C,0))),"",INDEX('Policy Characteristics'!A:A,MATCH($C1845,'Policy Characteristics'!$C:$C,0)))</f>
        <v>Industry</v>
      </c>
      <c r="B1845" s="262" t="str">
        <f>IF(ISBLANK(INDEX('Policy Characteristics'!B:B,MATCH($C1845,'Policy Characteristics'!$C:$C,0))),"",INDEX('Policy Characteristics'!B:B,MATCH($C1845,'Policy Characteristics'!$C:$C,0)))</f>
        <v>Early Retirement of Equipment</v>
      </c>
      <c r="C1845" s="254" t="str">
        <f t="shared" si="84"/>
        <v>Minimum Share of Start Year Industrial Equipment Retired</v>
      </c>
      <c r="D1845" s="6" t="s">
        <v>3029</v>
      </c>
      <c r="E1845" s="1" t="s">
        <v>3570</v>
      </c>
      <c r="F1845" t="s">
        <v>2991</v>
      </c>
      <c r="G1845" s="45" t="s">
        <v>3471</v>
      </c>
      <c r="H1845" s="47">
        <f t="shared" si="83"/>
        <v>1844</v>
      </c>
      <c r="I1845" s="324" t="s">
        <v>40</v>
      </c>
      <c r="J1845" s="255" t="str">
        <f>IF(ISBLANK(INDEX('Policy Characteristics'!D:D,MATCH($C1845,'Policy Characteristics'!$C:$C,0))),"",INDEX('Policy Characteristics'!D:D,MATCH($C1845,'Policy Characteristics'!$C:$C,0)))</f>
        <v>Equipment Early Retirement</v>
      </c>
      <c r="K1845" s="254" t="str">
        <f>IF(ISBLANK(INDEX('Policy Characteristics'!E:E,MATCH($C1845,'Policy Characteristics'!$C:$C,0))),"",INDEX('Policy Characteristics'!E:E,MATCH($C1845,'Policy Characteristics'!$C:$C,0)))</f>
        <v>indst eqpt early retirement</v>
      </c>
      <c r="L1845" s="261">
        <f>IF(ISBLANK(INDEX('Policy Characteristics'!F:F,MATCH($C1845,'Policy Characteristics'!$C:$C,0))),"",INDEX('Policy Characteristics'!F:F,MATCH($C1845,'Policy Characteristics'!$C:$C,0)))</f>
        <v>0</v>
      </c>
      <c r="M1845" s="261">
        <f>IF(ISBLANK(INDEX('Policy Characteristics'!G:G,MATCH($C1845,'Policy Characteristics'!$C:$C,0))),"",INDEX('Policy Characteristics'!G:G,MATCH($C1845,'Policy Characteristics'!$C:$C,0)))</f>
        <v>1</v>
      </c>
      <c r="N1845" s="261">
        <f>IF(ISBLANK(INDEX('Policy Characteristics'!H:H,MATCH($C1845,'Policy Characteristics'!$C:$C,0))),"",INDEX('Policy Characteristics'!H:H,MATCH($C1845,'Policy Characteristics'!$C:$C,0)))</f>
        <v>0.01</v>
      </c>
      <c r="O1845" s="254" t="str">
        <f>IF(ISBLANK(INDEX('Policy Characteristics'!I:I,MATCH($C1845,'Policy Characteristics'!$C:$C,0))),"",INDEX('Policy Characteristics'!I:I,MATCH($C1845,'Policy Characteristics'!$C:$C,0)))</f>
        <v>% of start year equipment</v>
      </c>
      <c r="P1845" s="254" t="str">
        <f>IF(ISBLANK(INDEX('Policy Characteristics'!J:J,MATCH($C1845,'Policy Characteristics'!$C:$C,0))),"",INDEX('Policy Characteristics'!J:J,MATCH($C1845,'Policy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45" s="254" t="str">
        <f>IF(ISBLANK(INDEX('Policy Characteristics'!K:K,MATCH($C1845,'Policy Characteristics'!$C:$C,0))),"",INDEX('Policy Characteristics'!K:K,MATCH($C1845,'Policy Characteristics'!$C:$C,0)))</f>
        <v>industry-ag-main.html#eff-stds</v>
      </c>
      <c r="R1845" s="254" t="str">
        <f>IF(ISBLANK(INDEX('Policy Characteristics'!L:L,MATCH($C1845,'Policy Characteristics'!$C:$C,0))),"",INDEX('Policy Characteristics'!L:L,MATCH($C1845,'Policy Characteristics'!$C:$C,0)))</f>
        <v>industry-energy-efficiency-standards.html</v>
      </c>
    </row>
    <row r="1846" spans="1:18" s="2" customFormat="1" x14ac:dyDescent="0.25">
      <c r="A1846" s="254" t="str">
        <f>IF(ISBLANK(INDEX('Policy Characteristics'!A:A,MATCH($C1846,'Policy Characteristics'!$C:$C,0))),"",INDEX('Policy Characteristics'!A:A,MATCH($C1846,'Policy Characteristics'!$C:$C,0)))</f>
        <v>Industry</v>
      </c>
      <c r="B1846" s="262" t="str">
        <f>IF(ISBLANK(INDEX('Policy Characteristics'!B:B,MATCH($C1846,'Policy Characteristics'!$C:$C,0))),"",INDEX('Policy Characteristics'!B:B,MATCH($C1846,'Policy Characteristics'!$C:$C,0)))</f>
        <v>Early Retirement of Equipment</v>
      </c>
      <c r="C1846" s="254" t="str">
        <f t="shared" si="84"/>
        <v>Minimum Share of Start Year Industrial Equipment Retired</v>
      </c>
      <c r="D1846" s="6" t="s">
        <v>3029</v>
      </c>
      <c r="E1846" s="1" t="s">
        <v>3915</v>
      </c>
      <c r="F1846" t="s">
        <v>2991</v>
      </c>
      <c r="G1846" s="45" t="s">
        <v>3891</v>
      </c>
      <c r="H1846" s="47">
        <f t="shared" si="83"/>
        <v>1845</v>
      </c>
      <c r="I1846" s="324" t="s">
        <v>40</v>
      </c>
      <c r="J1846" s="255" t="str">
        <f>IF(ISBLANK(INDEX('Policy Characteristics'!D:D,MATCH($C1846,'Policy Characteristics'!$C:$C,0))),"",INDEX('Policy Characteristics'!D:D,MATCH($C1846,'Policy Characteristics'!$C:$C,0)))</f>
        <v>Equipment Early Retirement</v>
      </c>
      <c r="K1846" s="254" t="str">
        <f>IF(ISBLANK(INDEX('Policy Characteristics'!E:E,MATCH($C1846,'Policy Characteristics'!$C:$C,0))),"",INDEX('Policy Characteristics'!E:E,MATCH($C1846,'Policy Characteristics'!$C:$C,0)))</f>
        <v>indst eqpt early retirement</v>
      </c>
      <c r="L1846" s="261">
        <f>IF(ISBLANK(INDEX('Policy Characteristics'!F:F,MATCH($C1846,'Policy Characteristics'!$C:$C,0))),"",INDEX('Policy Characteristics'!F:F,MATCH($C1846,'Policy Characteristics'!$C:$C,0)))</f>
        <v>0</v>
      </c>
      <c r="M1846" s="261">
        <f>IF(ISBLANK(INDEX('Policy Characteristics'!G:G,MATCH($C1846,'Policy Characteristics'!$C:$C,0))),"",INDEX('Policy Characteristics'!G:G,MATCH($C1846,'Policy Characteristics'!$C:$C,0)))</f>
        <v>1</v>
      </c>
      <c r="N1846" s="261">
        <f>IF(ISBLANK(INDEX('Policy Characteristics'!H:H,MATCH($C1846,'Policy Characteristics'!$C:$C,0))),"",INDEX('Policy Characteristics'!H:H,MATCH($C1846,'Policy Characteristics'!$C:$C,0)))</f>
        <v>0.01</v>
      </c>
      <c r="O1846" s="254" t="str">
        <f>IF(ISBLANK(INDEX('Policy Characteristics'!I:I,MATCH($C1846,'Policy Characteristics'!$C:$C,0))),"",INDEX('Policy Characteristics'!I:I,MATCH($C1846,'Policy Characteristics'!$C:$C,0)))</f>
        <v>% of start year equipment</v>
      </c>
      <c r="P1846" s="254" t="str">
        <f>IF(ISBLANK(INDEX('Policy Characteristics'!J:J,MATCH($C1846,'Policy Characteristics'!$C:$C,0))),"",INDEX('Policy Characteristics'!J:J,MATCH($C1846,'Policy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46" s="254" t="str">
        <f>IF(ISBLANK(INDEX('Policy Characteristics'!K:K,MATCH($C1846,'Policy Characteristics'!$C:$C,0))),"",INDEX('Policy Characteristics'!K:K,MATCH($C1846,'Policy Characteristics'!$C:$C,0)))</f>
        <v>industry-ag-main.html#eff-stds</v>
      </c>
      <c r="R1846" s="254" t="str">
        <f>IF(ISBLANK(INDEX('Policy Characteristics'!L:L,MATCH($C1846,'Policy Characteristics'!$C:$C,0))),"",INDEX('Policy Characteristics'!L:L,MATCH($C1846,'Policy Characteristics'!$C:$C,0)))</f>
        <v>industry-energy-efficiency-standards.html</v>
      </c>
    </row>
    <row r="1847" spans="1:18" s="2" customFormat="1" x14ac:dyDescent="0.25">
      <c r="A1847" s="254" t="str">
        <f>IF(ISBLANK(INDEX('Policy Characteristics'!A:A,MATCH($C1847,'Policy Characteristics'!$C:$C,0))),"",INDEX('Policy Characteristics'!A:A,MATCH($C1847,'Policy Characteristics'!$C:$C,0)))</f>
        <v>Industry</v>
      </c>
      <c r="B1847" s="262" t="str">
        <f>IF(ISBLANK(INDEX('Policy Characteristics'!B:B,MATCH($C1847,'Policy Characteristics'!$C:$C,0))),"",INDEX('Policy Characteristics'!B:B,MATCH($C1847,'Policy Characteristics'!$C:$C,0)))</f>
        <v>Early Retirement of Equipment</v>
      </c>
      <c r="C1847" s="254" t="str">
        <f t="shared" si="84"/>
        <v>Minimum Share of Start Year Industrial Equipment Retired</v>
      </c>
      <c r="D1847" s="6" t="s">
        <v>3029</v>
      </c>
      <c r="E1847" s="1" t="s">
        <v>3916</v>
      </c>
      <c r="F1847" t="s">
        <v>2991</v>
      </c>
      <c r="G1847" s="45" t="s">
        <v>3890</v>
      </c>
      <c r="H1847" s="47">
        <f t="shared" si="83"/>
        <v>1846</v>
      </c>
      <c r="I1847" s="324" t="s">
        <v>40</v>
      </c>
      <c r="J1847" s="255" t="str">
        <f>IF(ISBLANK(INDEX('Policy Characteristics'!D:D,MATCH($C1847,'Policy Characteristics'!$C:$C,0))),"",INDEX('Policy Characteristics'!D:D,MATCH($C1847,'Policy Characteristics'!$C:$C,0)))</f>
        <v>Equipment Early Retirement</v>
      </c>
      <c r="K1847" s="254" t="str">
        <f>IF(ISBLANK(INDEX('Policy Characteristics'!E:E,MATCH($C1847,'Policy Characteristics'!$C:$C,0))),"",INDEX('Policy Characteristics'!E:E,MATCH($C1847,'Policy Characteristics'!$C:$C,0)))</f>
        <v>indst eqpt early retirement</v>
      </c>
      <c r="L1847" s="261">
        <f>IF(ISBLANK(INDEX('Policy Characteristics'!F:F,MATCH($C1847,'Policy Characteristics'!$C:$C,0))),"",INDEX('Policy Characteristics'!F:F,MATCH($C1847,'Policy Characteristics'!$C:$C,0)))</f>
        <v>0</v>
      </c>
      <c r="M1847" s="261">
        <f>IF(ISBLANK(INDEX('Policy Characteristics'!G:G,MATCH($C1847,'Policy Characteristics'!$C:$C,0))),"",INDEX('Policy Characteristics'!G:G,MATCH($C1847,'Policy Characteristics'!$C:$C,0)))</f>
        <v>1</v>
      </c>
      <c r="N1847" s="261">
        <f>IF(ISBLANK(INDEX('Policy Characteristics'!H:H,MATCH($C1847,'Policy Characteristics'!$C:$C,0))),"",INDEX('Policy Characteristics'!H:H,MATCH($C1847,'Policy Characteristics'!$C:$C,0)))</f>
        <v>0.01</v>
      </c>
      <c r="O1847" s="254" t="str">
        <f>IF(ISBLANK(INDEX('Policy Characteristics'!I:I,MATCH($C1847,'Policy Characteristics'!$C:$C,0))),"",INDEX('Policy Characteristics'!I:I,MATCH($C1847,'Policy Characteristics'!$C:$C,0)))</f>
        <v>% of start year equipment</v>
      </c>
      <c r="P1847" s="254" t="str">
        <f>IF(ISBLANK(INDEX('Policy Characteristics'!J:J,MATCH($C1847,'Policy Characteristics'!$C:$C,0))),"",INDEX('Policy Characteristics'!J:J,MATCH($C1847,'Policy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47" s="254" t="str">
        <f>IF(ISBLANK(INDEX('Policy Characteristics'!K:K,MATCH($C1847,'Policy Characteristics'!$C:$C,0))),"",INDEX('Policy Characteristics'!K:K,MATCH($C1847,'Policy Characteristics'!$C:$C,0)))</f>
        <v>industry-ag-main.html#eff-stds</v>
      </c>
      <c r="R1847" s="254" t="str">
        <f>IF(ISBLANK(INDEX('Policy Characteristics'!L:L,MATCH($C1847,'Policy Characteristics'!$C:$C,0))),"",INDEX('Policy Characteristics'!L:L,MATCH($C1847,'Policy Characteristics'!$C:$C,0)))</f>
        <v>industry-energy-efficiency-standards.html</v>
      </c>
    </row>
    <row r="1848" spans="1:18" s="2" customFormat="1" x14ac:dyDescent="0.25">
      <c r="A1848" s="254" t="str">
        <f>IF(ISBLANK(INDEX('Policy Characteristics'!A:A,MATCH($C1848,'Policy Characteristics'!$C:$C,0))),"",INDEX('Policy Characteristics'!A:A,MATCH($C1848,'Policy Characteristics'!$C:$C,0)))</f>
        <v>Industry</v>
      </c>
      <c r="B1848" s="262" t="str">
        <f>IF(ISBLANK(INDEX('Policy Characteristics'!B:B,MATCH($C1848,'Policy Characteristics'!$C:$C,0))),"",INDEX('Policy Characteristics'!B:B,MATCH($C1848,'Policy Characteristics'!$C:$C,0)))</f>
        <v>Early Retirement of Equipment</v>
      </c>
      <c r="C1848" s="254" t="str">
        <f t="shared" si="84"/>
        <v>Minimum Share of Start Year Industrial Equipment Retired</v>
      </c>
      <c r="D1848" s="6" t="s">
        <v>3029</v>
      </c>
      <c r="E1848" s="1" t="s">
        <v>3917</v>
      </c>
      <c r="F1848" t="s">
        <v>2991</v>
      </c>
      <c r="G1848" s="45" t="s">
        <v>3892</v>
      </c>
      <c r="H1848" s="47">
        <f t="shared" si="83"/>
        <v>1847</v>
      </c>
      <c r="I1848" s="324" t="s">
        <v>40</v>
      </c>
      <c r="J1848" s="255" t="str">
        <f>IF(ISBLANK(INDEX('Policy Characteristics'!D:D,MATCH($C1848,'Policy Characteristics'!$C:$C,0))),"",INDEX('Policy Characteristics'!D:D,MATCH($C1848,'Policy Characteristics'!$C:$C,0)))</f>
        <v>Equipment Early Retirement</v>
      </c>
      <c r="K1848" s="254" t="str">
        <f>IF(ISBLANK(INDEX('Policy Characteristics'!E:E,MATCH($C1848,'Policy Characteristics'!$C:$C,0))),"",INDEX('Policy Characteristics'!E:E,MATCH($C1848,'Policy Characteristics'!$C:$C,0)))</f>
        <v>indst eqpt early retirement</v>
      </c>
      <c r="L1848" s="261">
        <f>IF(ISBLANK(INDEX('Policy Characteristics'!F:F,MATCH($C1848,'Policy Characteristics'!$C:$C,0))),"",INDEX('Policy Characteristics'!F:F,MATCH($C1848,'Policy Characteristics'!$C:$C,0)))</f>
        <v>0</v>
      </c>
      <c r="M1848" s="261">
        <f>IF(ISBLANK(INDEX('Policy Characteristics'!G:G,MATCH($C1848,'Policy Characteristics'!$C:$C,0))),"",INDEX('Policy Characteristics'!G:G,MATCH($C1848,'Policy Characteristics'!$C:$C,0)))</f>
        <v>1</v>
      </c>
      <c r="N1848" s="261">
        <f>IF(ISBLANK(INDEX('Policy Characteristics'!H:H,MATCH($C1848,'Policy Characteristics'!$C:$C,0))),"",INDEX('Policy Characteristics'!H:H,MATCH($C1848,'Policy Characteristics'!$C:$C,0)))</f>
        <v>0.01</v>
      </c>
      <c r="O1848" s="254" t="str">
        <f>IF(ISBLANK(INDEX('Policy Characteristics'!I:I,MATCH($C1848,'Policy Characteristics'!$C:$C,0))),"",INDEX('Policy Characteristics'!I:I,MATCH($C1848,'Policy Characteristics'!$C:$C,0)))</f>
        <v>% of start year equipment</v>
      </c>
      <c r="P1848" s="254" t="str">
        <f>IF(ISBLANK(INDEX('Policy Characteristics'!J:J,MATCH($C1848,'Policy Characteristics'!$C:$C,0))),"",INDEX('Policy Characteristics'!J:J,MATCH($C1848,'Policy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48" s="254" t="str">
        <f>IF(ISBLANK(INDEX('Policy Characteristics'!K:K,MATCH($C1848,'Policy Characteristics'!$C:$C,0))),"",INDEX('Policy Characteristics'!K:K,MATCH($C1848,'Policy Characteristics'!$C:$C,0)))</f>
        <v>industry-ag-main.html#eff-stds</v>
      </c>
      <c r="R1848" s="254" t="str">
        <f>IF(ISBLANK(INDEX('Policy Characteristics'!L:L,MATCH($C1848,'Policy Characteristics'!$C:$C,0))),"",INDEX('Policy Characteristics'!L:L,MATCH($C1848,'Policy Characteristics'!$C:$C,0)))</f>
        <v>industry-energy-efficiency-standards.html</v>
      </c>
    </row>
    <row r="1849" spans="1:18" s="2" customFormat="1" x14ac:dyDescent="0.25">
      <c r="A1849" s="254" t="str">
        <f>IF(ISBLANK(INDEX('Policy Characteristics'!A:A,MATCH($C1849,'Policy Characteristics'!$C:$C,0))),"",INDEX('Policy Characteristics'!A:A,MATCH($C1849,'Policy Characteristics'!$C:$C,0)))</f>
        <v>Industry</v>
      </c>
      <c r="B1849" s="262" t="str">
        <f>IF(ISBLANK(INDEX('Policy Characteristics'!B:B,MATCH($C1849,'Policy Characteristics'!$C:$C,0))),"",INDEX('Policy Characteristics'!B:B,MATCH($C1849,'Policy Characteristics'!$C:$C,0)))</f>
        <v>Early Retirement of Equipment</v>
      </c>
      <c r="C1849" s="254" t="str">
        <f t="shared" si="84"/>
        <v>Minimum Share of Start Year Industrial Equipment Retired</v>
      </c>
      <c r="D1849" s="6" t="s">
        <v>3030</v>
      </c>
      <c r="E1849" s="1" t="s">
        <v>3459</v>
      </c>
      <c r="F1849" t="s">
        <v>2992</v>
      </c>
      <c r="G1849" s="45" t="s">
        <v>3465</v>
      </c>
      <c r="H1849" s="47">
        <f t="shared" si="83"/>
        <v>1848</v>
      </c>
      <c r="I1849" s="324" t="s">
        <v>40</v>
      </c>
      <c r="J1849" s="255" t="str">
        <f>IF(ISBLANK(INDEX('Policy Characteristics'!D:D,MATCH($C1849,'Policy Characteristics'!$C:$C,0))),"",INDEX('Policy Characteristics'!D:D,MATCH($C1849,'Policy Characteristics'!$C:$C,0)))</f>
        <v>Equipment Early Retirement</v>
      </c>
      <c r="K1849" s="254" t="str">
        <f>IF(ISBLANK(INDEX('Policy Characteristics'!E:E,MATCH($C1849,'Policy Characteristics'!$C:$C,0))),"",INDEX('Policy Characteristics'!E:E,MATCH($C1849,'Policy Characteristics'!$C:$C,0)))</f>
        <v>indst eqpt early retirement</v>
      </c>
      <c r="L1849" s="261">
        <f>IF(ISBLANK(INDEX('Policy Characteristics'!F:F,MATCH($C1849,'Policy Characteristics'!$C:$C,0))),"",INDEX('Policy Characteristics'!F:F,MATCH($C1849,'Policy Characteristics'!$C:$C,0)))</f>
        <v>0</v>
      </c>
      <c r="M1849" s="261">
        <f>IF(ISBLANK(INDEX('Policy Characteristics'!G:G,MATCH($C1849,'Policy Characteristics'!$C:$C,0))),"",INDEX('Policy Characteristics'!G:G,MATCH($C1849,'Policy Characteristics'!$C:$C,0)))</f>
        <v>1</v>
      </c>
      <c r="N1849" s="261">
        <f>IF(ISBLANK(INDEX('Policy Characteristics'!H:H,MATCH($C1849,'Policy Characteristics'!$C:$C,0))),"",INDEX('Policy Characteristics'!H:H,MATCH($C1849,'Policy Characteristics'!$C:$C,0)))</f>
        <v>0.01</v>
      </c>
      <c r="O1849" s="254" t="str">
        <f>IF(ISBLANK(INDEX('Policy Characteristics'!I:I,MATCH($C1849,'Policy Characteristics'!$C:$C,0))),"",INDEX('Policy Characteristics'!I:I,MATCH($C1849,'Policy Characteristics'!$C:$C,0)))</f>
        <v>% of start year equipment</v>
      </c>
      <c r="P1849" s="254" t="str">
        <f>IF(ISBLANK(INDEX('Policy Characteristics'!J:J,MATCH($C1849,'Policy Characteristics'!$C:$C,0))),"",INDEX('Policy Characteristics'!J:J,MATCH($C1849,'Policy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49" s="254" t="str">
        <f>IF(ISBLANK(INDEX('Policy Characteristics'!K:K,MATCH($C1849,'Policy Characteristics'!$C:$C,0))),"",INDEX('Policy Characteristics'!K:K,MATCH($C1849,'Policy Characteristics'!$C:$C,0)))</f>
        <v>industry-ag-main.html#eff-stds</v>
      </c>
      <c r="R1849" s="254" t="str">
        <f>IF(ISBLANK(INDEX('Policy Characteristics'!L:L,MATCH($C1849,'Policy Characteristics'!$C:$C,0))),"",INDEX('Policy Characteristics'!L:L,MATCH($C1849,'Policy Characteristics'!$C:$C,0)))</f>
        <v>industry-energy-efficiency-standards.html</v>
      </c>
    </row>
    <row r="1850" spans="1:18" s="2" customFormat="1" x14ac:dyDescent="0.25">
      <c r="A1850" s="254" t="str">
        <f>IF(ISBLANK(INDEX('Policy Characteristics'!A:A,MATCH($C1850,'Policy Characteristics'!$C:$C,0))),"",INDEX('Policy Characteristics'!A:A,MATCH($C1850,'Policy Characteristics'!$C:$C,0)))</f>
        <v>Industry</v>
      </c>
      <c r="B1850" s="262" t="str">
        <f>IF(ISBLANK(INDEX('Policy Characteristics'!B:B,MATCH($C1850,'Policy Characteristics'!$C:$C,0))),"",INDEX('Policy Characteristics'!B:B,MATCH($C1850,'Policy Characteristics'!$C:$C,0)))</f>
        <v>Early Retirement of Equipment</v>
      </c>
      <c r="C1850" s="254" t="str">
        <f t="shared" si="84"/>
        <v>Minimum Share of Start Year Industrial Equipment Retired</v>
      </c>
      <c r="D1850" s="6" t="s">
        <v>3030</v>
      </c>
      <c r="E1850" s="1" t="s">
        <v>3460</v>
      </c>
      <c r="F1850" t="s">
        <v>2992</v>
      </c>
      <c r="G1850" s="45" t="s">
        <v>3466</v>
      </c>
      <c r="H1850" s="47">
        <f t="shared" si="83"/>
        <v>1849</v>
      </c>
      <c r="I1850" s="324" t="s">
        <v>40</v>
      </c>
      <c r="J1850" s="255" t="str">
        <f>IF(ISBLANK(INDEX('Policy Characteristics'!D:D,MATCH($C1850,'Policy Characteristics'!$C:$C,0))),"",INDEX('Policy Characteristics'!D:D,MATCH($C1850,'Policy Characteristics'!$C:$C,0)))</f>
        <v>Equipment Early Retirement</v>
      </c>
      <c r="K1850" s="254" t="str">
        <f>IF(ISBLANK(INDEX('Policy Characteristics'!E:E,MATCH($C1850,'Policy Characteristics'!$C:$C,0))),"",INDEX('Policy Characteristics'!E:E,MATCH($C1850,'Policy Characteristics'!$C:$C,0)))</f>
        <v>indst eqpt early retirement</v>
      </c>
      <c r="L1850" s="261">
        <f>IF(ISBLANK(INDEX('Policy Characteristics'!F:F,MATCH($C1850,'Policy Characteristics'!$C:$C,0))),"",INDEX('Policy Characteristics'!F:F,MATCH($C1850,'Policy Characteristics'!$C:$C,0)))</f>
        <v>0</v>
      </c>
      <c r="M1850" s="261">
        <f>IF(ISBLANK(INDEX('Policy Characteristics'!G:G,MATCH($C1850,'Policy Characteristics'!$C:$C,0))),"",INDEX('Policy Characteristics'!G:G,MATCH($C1850,'Policy Characteristics'!$C:$C,0)))</f>
        <v>1</v>
      </c>
      <c r="N1850" s="261">
        <f>IF(ISBLANK(INDEX('Policy Characteristics'!H:H,MATCH($C1850,'Policy Characteristics'!$C:$C,0))),"",INDEX('Policy Characteristics'!H:H,MATCH($C1850,'Policy Characteristics'!$C:$C,0)))</f>
        <v>0.01</v>
      </c>
      <c r="O1850" s="254" t="str">
        <f>IF(ISBLANK(INDEX('Policy Characteristics'!I:I,MATCH($C1850,'Policy Characteristics'!$C:$C,0))),"",INDEX('Policy Characteristics'!I:I,MATCH($C1850,'Policy Characteristics'!$C:$C,0)))</f>
        <v>% of start year equipment</v>
      </c>
      <c r="P1850" s="254" t="str">
        <f>IF(ISBLANK(INDEX('Policy Characteristics'!J:J,MATCH($C1850,'Policy Characteristics'!$C:$C,0))),"",INDEX('Policy Characteristics'!J:J,MATCH($C1850,'Policy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50" s="254" t="str">
        <f>IF(ISBLANK(INDEX('Policy Characteristics'!K:K,MATCH($C1850,'Policy Characteristics'!$C:$C,0))),"",INDEX('Policy Characteristics'!K:K,MATCH($C1850,'Policy Characteristics'!$C:$C,0)))</f>
        <v>industry-ag-main.html#eff-stds</v>
      </c>
      <c r="R1850" s="254" t="str">
        <f>IF(ISBLANK(INDEX('Policy Characteristics'!L:L,MATCH($C1850,'Policy Characteristics'!$C:$C,0))),"",INDEX('Policy Characteristics'!L:L,MATCH($C1850,'Policy Characteristics'!$C:$C,0)))</f>
        <v>industry-energy-efficiency-standards.html</v>
      </c>
    </row>
    <row r="1851" spans="1:18" s="2" customFormat="1" x14ac:dyDescent="0.25">
      <c r="A1851" s="254" t="str">
        <f>IF(ISBLANK(INDEX('Policy Characteristics'!A:A,MATCH($C1851,'Policy Characteristics'!$C:$C,0))),"",INDEX('Policy Characteristics'!A:A,MATCH($C1851,'Policy Characteristics'!$C:$C,0)))</f>
        <v>Industry</v>
      </c>
      <c r="B1851" s="262" t="str">
        <f>IF(ISBLANK(INDEX('Policy Characteristics'!B:B,MATCH($C1851,'Policy Characteristics'!$C:$C,0))),"",INDEX('Policy Characteristics'!B:B,MATCH($C1851,'Policy Characteristics'!$C:$C,0)))</f>
        <v>Early Retirement of Equipment</v>
      </c>
      <c r="C1851" s="254" t="str">
        <f t="shared" si="84"/>
        <v>Minimum Share of Start Year Industrial Equipment Retired</v>
      </c>
      <c r="D1851" s="6" t="s">
        <v>3030</v>
      </c>
      <c r="E1851" s="1" t="s">
        <v>3461</v>
      </c>
      <c r="F1851" t="s">
        <v>2992</v>
      </c>
      <c r="G1851" s="45" t="s">
        <v>3467</v>
      </c>
      <c r="H1851" s="47">
        <f t="shared" si="83"/>
        <v>1850</v>
      </c>
      <c r="I1851" s="324" t="s">
        <v>40</v>
      </c>
      <c r="J1851" s="255" t="str">
        <f>IF(ISBLANK(INDEX('Policy Characteristics'!D:D,MATCH($C1851,'Policy Characteristics'!$C:$C,0))),"",INDEX('Policy Characteristics'!D:D,MATCH($C1851,'Policy Characteristics'!$C:$C,0)))</f>
        <v>Equipment Early Retirement</v>
      </c>
      <c r="K1851" s="254" t="str">
        <f>IF(ISBLANK(INDEX('Policy Characteristics'!E:E,MATCH($C1851,'Policy Characteristics'!$C:$C,0))),"",INDEX('Policy Characteristics'!E:E,MATCH($C1851,'Policy Characteristics'!$C:$C,0)))</f>
        <v>indst eqpt early retirement</v>
      </c>
      <c r="L1851" s="261">
        <f>IF(ISBLANK(INDEX('Policy Characteristics'!F:F,MATCH($C1851,'Policy Characteristics'!$C:$C,0))),"",INDEX('Policy Characteristics'!F:F,MATCH($C1851,'Policy Characteristics'!$C:$C,0)))</f>
        <v>0</v>
      </c>
      <c r="M1851" s="261">
        <f>IF(ISBLANK(INDEX('Policy Characteristics'!G:G,MATCH($C1851,'Policy Characteristics'!$C:$C,0))),"",INDEX('Policy Characteristics'!G:G,MATCH($C1851,'Policy Characteristics'!$C:$C,0)))</f>
        <v>1</v>
      </c>
      <c r="N1851" s="261">
        <f>IF(ISBLANK(INDEX('Policy Characteristics'!H:H,MATCH($C1851,'Policy Characteristics'!$C:$C,0))),"",INDEX('Policy Characteristics'!H:H,MATCH($C1851,'Policy Characteristics'!$C:$C,0)))</f>
        <v>0.01</v>
      </c>
      <c r="O1851" s="254" t="str">
        <f>IF(ISBLANK(INDEX('Policy Characteristics'!I:I,MATCH($C1851,'Policy Characteristics'!$C:$C,0))),"",INDEX('Policy Characteristics'!I:I,MATCH($C1851,'Policy Characteristics'!$C:$C,0)))</f>
        <v>% of start year equipment</v>
      </c>
      <c r="P1851" s="254" t="str">
        <f>IF(ISBLANK(INDEX('Policy Characteristics'!J:J,MATCH($C1851,'Policy Characteristics'!$C:$C,0))),"",INDEX('Policy Characteristics'!J:J,MATCH($C1851,'Policy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51" s="254" t="str">
        <f>IF(ISBLANK(INDEX('Policy Characteristics'!K:K,MATCH($C1851,'Policy Characteristics'!$C:$C,0))),"",INDEX('Policy Characteristics'!K:K,MATCH($C1851,'Policy Characteristics'!$C:$C,0)))</f>
        <v>industry-ag-main.html#eff-stds</v>
      </c>
      <c r="R1851" s="254" t="str">
        <f>IF(ISBLANK(INDEX('Policy Characteristics'!L:L,MATCH($C1851,'Policy Characteristics'!$C:$C,0))),"",INDEX('Policy Characteristics'!L:L,MATCH($C1851,'Policy Characteristics'!$C:$C,0)))</f>
        <v>industry-energy-efficiency-standards.html</v>
      </c>
    </row>
    <row r="1852" spans="1:18" s="2" customFormat="1" x14ac:dyDescent="0.25">
      <c r="A1852" s="254" t="str">
        <f>IF(ISBLANK(INDEX('Policy Characteristics'!A:A,MATCH($C1852,'Policy Characteristics'!$C:$C,0))),"",INDEX('Policy Characteristics'!A:A,MATCH($C1852,'Policy Characteristics'!$C:$C,0)))</f>
        <v>Industry</v>
      </c>
      <c r="B1852" s="262" t="str">
        <f>IF(ISBLANK(INDEX('Policy Characteristics'!B:B,MATCH($C1852,'Policy Characteristics'!$C:$C,0))),"",INDEX('Policy Characteristics'!B:B,MATCH($C1852,'Policy Characteristics'!$C:$C,0)))</f>
        <v>Early Retirement of Equipment</v>
      </c>
      <c r="C1852" s="254" t="str">
        <f t="shared" si="84"/>
        <v>Minimum Share of Start Year Industrial Equipment Retired</v>
      </c>
      <c r="D1852" s="6" t="s">
        <v>3030</v>
      </c>
      <c r="E1852" s="1" t="s">
        <v>3462</v>
      </c>
      <c r="F1852" t="s">
        <v>2992</v>
      </c>
      <c r="G1852" s="45" t="s">
        <v>3468</v>
      </c>
      <c r="H1852" s="47">
        <f t="shared" si="83"/>
        <v>1851</v>
      </c>
      <c r="I1852" s="324" t="s">
        <v>40</v>
      </c>
      <c r="J1852" s="255" t="str">
        <f>IF(ISBLANK(INDEX('Policy Characteristics'!D:D,MATCH($C1852,'Policy Characteristics'!$C:$C,0))),"",INDEX('Policy Characteristics'!D:D,MATCH($C1852,'Policy Characteristics'!$C:$C,0)))</f>
        <v>Equipment Early Retirement</v>
      </c>
      <c r="K1852" s="254" t="str">
        <f>IF(ISBLANK(INDEX('Policy Characteristics'!E:E,MATCH($C1852,'Policy Characteristics'!$C:$C,0))),"",INDEX('Policy Characteristics'!E:E,MATCH($C1852,'Policy Characteristics'!$C:$C,0)))</f>
        <v>indst eqpt early retirement</v>
      </c>
      <c r="L1852" s="261">
        <f>IF(ISBLANK(INDEX('Policy Characteristics'!F:F,MATCH($C1852,'Policy Characteristics'!$C:$C,0))),"",INDEX('Policy Characteristics'!F:F,MATCH($C1852,'Policy Characteristics'!$C:$C,0)))</f>
        <v>0</v>
      </c>
      <c r="M1852" s="261">
        <f>IF(ISBLANK(INDEX('Policy Characteristics'!G:G,MATCH($C1852,'Policy Characteristics'!$C:$C,0))),"",INDEX('Policy Characteristics'!G:G,MATCH($C1852,'Policy Characteristics'!$C:$C,0)))</f>
        <v>1</v>
      </c>
      <c r="N1852" s="261">
        <f>IF(ISBLANK(INDEX('Policy Characteristics'!H:H,MATCH($C1852,'Policy Characteristics'!$C:$C,0))),"",INDEX('Policy Characteristics'!H:H,MATCH($C1852,'Policy Characteristics'!$C:$C,0)))</f>
        <v>0.01</v>
      </c>
      <c r="O1852" s="254" t="str">
        <f>IF(ISBLANK(INDEX('Policy Characteristics'!I:I,MATCH($C1852,'Policy Characteristics'!$C:$C,0))),"",INDEX('Policy Characteristics'!I:I,MATCH($C1852,'Policy Characteristics'!$C:$C,0)))</f>
        <v>% of start year equipment</v>
      </c>
      <c r="P1852" s="254" t="str">
        <f>IF(ISBLANK(INDEX('Policy Characteristics'!J:J,MATCH($C1852,'Policy Characteristics'!$C:$C,0))),"",INDEX('Policy Characteristics'!J:J,MATCH($C1852,'Policy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52" s="254" t="str">
        <f>IF(ISBLANK(INDEX('Policy Characteristics'!K:K,MATCH($C1852,'Policy Characteristics'!$C:$C,0))),"",INDEX('Policy Characteristics'!K:K,MATCH($C1852,'Policy Characteristics'!$C:$C,0)))</f>
        <v>industry-ag-main.html#eff-stds</v>
      </c>
      <c r="R1852" s="254" t="str">
        <f>IF(ISBLANK(INDEX('Policy Characteristics'!L:L,MATCH($C1852,'Policy Characteristics'!$C:$C,0))),"",INDEX('Policy Characteristics'!L:L,MATCH($C1852,'Policy Characteristics'!$C:$C,0)))</f>
        <v>industry-energy-efficiency-standards.html</v>
      </c>
    </row>
    <row r="1853" spans="1:18" s="2" customFormat="1" x14ac:dyDescent="0.25">
      <c r="A1853" s="254" t="str">
        <f>IF(ISBLANK(INDEX('Policy Characteristics'!A:A,MATCH($C1853,'Policy Characteristics'!$C:$C,0))),"",INDEX('Policy Characteristics'!A:A,MATCH($C1853,'Policy Characteristics'!$C:$C,0)))</f>
        <v>Industry</v>
      </c>
      <c r="B1853" s="262" t="str">
        <f>IF(ISBLANK(INDEX('Policy Characteristics'!B:B,MATCH($C1853,'Policy Characteristics'!$C:$C,0))),"",INDEX('Policy Characteristics'!B:B,MATCH($C1853,'Policy Characteristics'!$C:$C,0)))</f>
        <v>Early Retirement of Equipment</v>
      </c>
      <c r="C1853" s="254" t="str">
        <f t="shared" si="84"/>
        <v>Minimum Share of Start Year Industrial Equipment Retired</v>
      </c>
      <c r="D1853" s="6" t="s">
        <v>3030</v>
      </c>
      <c r="E1853" s="1" t="s">
        <v>3463</v>
      </c>
      <c r="F1853" t="s">
        <v>2992</v>
      </c>
      <c r="G1853" s="45" t="s">
        <v>3469</v>
      </c>
      <c r="H1853" s="47">
        <f t="shared" si="83"/>
        <v>1852</v>
      </c>
      <c r="I1853" s="324" t="s">
        <v>40</v>
      </c>
      <c r="J1853" s="255" t="str">
        <f>IF(ISBLANK(INDEX('Policy Characteristics'!D:D,MATCH($C1853,'Policy Characteristics'!$C:$C,0))),"",INDEX('Policy Characteristics'!D:D,MATCH($C1853,'Policy Characteristics'!$C:$C,0)))</f>
        <v>Equipment Early Retirement</v>
      </c>
      <c r="K1853" s="254" t="str">
        <f>IF(ISBLANK(INDEX('Policy Characteristics'!E:E,MATCH($C1853,'Policy Characteristics'!$C:$C,0))),"",INDEX('Policy Characteristics'!E:E,MATCH($C1853,'Policy Characteristics'!$C:$C,0)))</f>
        <v>indst eqpt early retirement</v>
      </c>
      <c r="L1853" s="261">
        <f>IF(ISBLANK(INDEX('Policy Characteristics'!F:F,MATCH($C1853,'Policy Characteristics'!$C:$C,0))),"",INDEX('Policy Characteristics'!F:F,MATCH($C1853,'Policy Characteristics'!$C:$C,0)))</f>
        <v>0</v>
      </c>
      <c r="M1853" s="261">
        <f>IF(ISBLANK(INDEX('Policy Characteristics'!G:G,MATCH($C1853,'Policy Characteristics'!$C:$C,0))),"",INDEX('Policy Characteristics'!G:G,MATCH($C1853,'Policy Characteristics'!$C:$C,0)))</f>
        <v>1</v>
      </c>
      <c r="N1853" s="261">
        <f>IF(ISBLANK(INDEX('Policy Characteristics'!H:H,MATCH($C1853,'Policy Characteristics'!$C:$C,0))),"",INDEX('Policy Characteristics'!H:H,MATCH($C1853,'Policy Characteristics'!$C:$C,0)))</f>
        <v>0.01</v>
      </c>
      <c r="O1853" s="254" t="str">
        <f>IF(ISBLANK(INDEX('Policy Characteristics'!I:I,MATCH($C1853,'Policy Characteristics'!$C:$C,0))),"",INDEX('Policy Characteristics'!I:I,MATCH($C1853,'Policy Characteristics'!$C:$C,0)))</f>
        <v>% of start year equipment</v>
      </c>
      <c r="P1853" s="254" t="str">
        <f>IF(ISBLANK(INDEX('Policy Characteristics'!J:J,MATCH($C1853,'Policy Characteristics'!$C:$C,0))),"",INDEX('Policy Characteristics'!J:J,MATCH($C1853,'Policy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53" s="254" t="str">
        <f>IF(ISBLANK(INDEX('Policy Characteristics'!K:K,MATCH($C1853,'Policy Characteristics'!$C:$C,0))),"",INDEX('Policy Characteristics'!K:K,MATCH($C1853,'Policy Characteristics'!$C:$C,0)))</f>
        <v>industry-ag-main.html#eff-stds</v>
      </c>
      <c r="R1853" s="254" t="str">
        <f>IF(ISBLANK(INDEX('Policy Characteristics'!L:L,MATCH($C1853,'Policy Characteristics'!$C:$C,0))),"",INDEX('Policy Characteristics'!L:L,MATCH($C1853,'Policy Characteristics'!$C:$C,0)))</f>
        <v>industry-energy-efficiency-standards.html</v>
      </c>
    </row>
    <row r="1854" spans="1:18" s="2" customFormat="1" x14ac:dyDescent="0.25">
      <c r="A1854" s="254" t="str">
        <f>IF(ISBLANK(INDEX('Policy Characteristics'!A:A,MATCH($C1854,'Policy Characteristics'!$C:$C,0))),"",INDEX('Policy Characteristics'!A:A,MATCH($C1854,'Policy Characteristics'!$C:$C,0)))</f>
        <v>Industry</v>
      </c>
      <c r="B1854" s="262" t="str">
        <f>IF(ISBLANK(INDEX('Policy Characteristics'!B:B,MATCH($C1854,'Policy Characteristics'!$C:$C,0))),"",INDEX('Policy Characteristics'!B:B,MATCH($C1854,'Policy Characteristics'!$C:$C,0)))</f>
        <v>Early Retirement of Equipment</v>
      </c>
      <c r="C1854" s="254" t="str">
        <f t="shared" si="84"/>
        <v>Minimum Share of Start Year Industrial Equipment Retired</v>
      </c>
      <c r="D1854" s="6" t="s">
        <v>3030</v>
      </c>
      <c r="E1854" s="1" t="s">
        <v>3464</v>
      </c>
      <c r="F1854" t="s">
        <v>2992</v>
      </c>
      <c r="G1854" s="45" t="s">
        <v>3470</v>
      </c>
      <c r="H1854" s="47">
        <f t="shared" si="83"/>
        <v>1853</v>
      </c>
      <c r="I1854" s="324" t="s">
        <v>40</v>
      </c>
      <c r="J1854" s="255" t="str">
        <f>IF(ISBLANK(INDEX('Policy Characteristics'!D:D,MATCH($C1854,'Policy Characteristics'!$C:$C,0))),"",INDEX('Policy Characteristics'!D:D,MATCH($C1854,'Policy Characteristics'!$C:$C,0)))</f>
        <v>Equipment Early Retirement</v>
      </c>
      <c r="K1854" s="254" t="str">
        <f>IF(ISBLANK(INDEX('Policy Characteristics'!E:E,MATCH($C1854,'Policy Characteristics'!$C:$C,0))),"",INDEX('Policy Characteristics'!E:E,MATCH($C1854,'Policy Characteristics'!$C:$C,0)))</f>
        <v>indst eqpt early retirement</v>
      </c>
      <c r="L1854" s="261">
        <f>IF(ISBLANK(INDEX('Policy Characteristics'!F:F,MATCH($C1854,'Policy Characteristics'!$C:$C,0))),"",INDEX('Policy Characteristics'!F:F,MATCH($C1854,'Policy Characteristics'!$C:$C,0)))</f>
        <v>0</v>
      </c>
      <c r="M1854" s="261">
        <f>IF(ISBLANK(INDEX('Policy Characteristics'!G:G,MATCH($C1854,'Policy Characteristics'!$C:$C,0))),"",INDEX('Policy Characteristics'!G:G,MATCH($C1854,'Policy Characteristics'!$C:$C,0)))</f>
        <v>1</v>
      </c>
      <c r="N1854" s="261">
        <f>IF(ISBLANK(INDEX('Policy Characteristics'!H:H,MATCH($C1854,'Policy Characteristics'!$C:$C,0))),"",INDEX('Policy Characteristics'!H:H,MATCH($C1854,'Policy Characteristics'!$C:$C,0)))</f>
        <v>0.01</v>
      </c>
      <c r="O1854" s="254" t="str">
        <f>IF(ISBLANK(INDEX('Policy Characteristics'!I:I,MATCH($C1854,'Policy Characteristics'!$C:$C,0))),"",INDEX('Policy Characteristics'!I:I,MATCH($C1854,'Policy Characteristics'!$C:$C,0)))</f>
        <v>% of start year equipment</v>
      </c>
      <c r="P1854" s="254" t="str">
        <f>IF(ISBLANK(INDEX('Policy Characteristics'!J:J,MATCH($C1854,'Policy Characteristics'!$C:$C,0))),"",INDEX('Policy Characteristics'!J:J,MATCH($C1854,'Policy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54" s="254" t="str">
        <f>IF(ISBLANK(INDEX('Policy Characteristics'!K:K,MATCH($C1854,'Policy Characteristics'!$C:$C,0))),"",INDEX('Policy Characteristics'!K:K,MATCH($C1854,'Policy Characteristics'!$C:$C,0)))</f>
        <v>industry-ag-main.html#eff-stds</v>
      </c>
      <c r="R1854" s="254" t="str">
        <f>IF(ISBLANK(INDEX('Policy Characteristics'!L:L,MATCH($C1854,'Policy Characteristics'!$C:$C,0))),"",INDEX('Policy Characteristics'!L:L,MATCH($C1854,'Policy Characteristics'!$C:$C,0)))</f>
        <v>industry-energy-efficiency-standards.html</v>
      </c>
    </row>
    <row r="1855" spans="1:18" s="2" customFormat="1" x14ac:dyDescent="0.25">
      <c r="A1855" s="254" t="str">
        <f>IF(ISBLANK(INDEX('Policy Characteristics'!A:A,MATCH($C1855,'Policy Characteristics'!$C:$C,0))),"",INDEX('Policy Characteristics'!A:A,MATCH($C1855,'Policy Characteristics'!$C:$C,0)))</f>
        <v>Industry</v>
      </c>
      <c r="B1855" s="262" t="str">
        <f>IF(ISBLANK(INDEX('Policy Characteristics'!B:B,MATCH($C1855,'Policy Characteristics'!$C:$C,0))),"",INDEX('Policy Characteristics'!B:B,MATCH($C1855,'Policy Characteristics'!$C:$C,0)))</f>
        <v>Early Retirement of Equipment</v>
      </c>
      <c r="C1855" s="254" t="str">
        <f t="shared" si="84"/>
        <v>Minimum Share of Start Year Industrial Equipment Retired</v>
      </c>
      <c r="D1855" s="6" t="s">
        <v>3030</v>
      </c>
      <c r="E1855" s="1" t="s">
        <v>3570</v>
      </c>
      <c r="F1855" t="s">
        <v>2992</v>
      </c>
      <c r="G1855" s="45" t="s">
        <v>3471</v>
      </c>
      <c r="H1855" s="47">
        <f t="shared" si="83"/>
        <v>1854</v>
      </c>
      <c r="I1855" s="324" t="s">
        <v>40</v>
      </c>
      <c r="J1855" s="255" t="str">
        <f>IF(ISBLANK(INDEX('Policy Characteristics'!D:D,MATCH($C1855,'Policy Characteristics'!$C:$C,0))),"",INDEX('Policy Characteristics'!D:D,MATCH($C1855,'Policy Characteristics'!$C:$C,0)))</f>
        <v>Equipment Early Retirement</v>
      </c>
      <c r="K1855" s="254" t="str">
        <f>IF(ISBLANK(INDEX('Policy Characteristics'!E:E,MATCH($C1855,'Policy Characteristics'!$C:$C,0))),"",INDEX('Policy Characteristics'!E:E,MATCH($C1855,'Policy Characteristics'!$C:$C,0)))</f>
        <v>indst eqpt early retirement</v>
      </c>
      <c r="L1855" s="261">
        <f>IF(ISBLANK(INDEX('Policy Characteristics'!F:F,MATCH($C1855,'Policy Characteristics'!$C:$C,0))),"",INDEX('Policy Characteristics'!F:F,MATCH($C1855,'Policy Characteristics'!$C:$C,0)))</f>
        <v>0</v>
      </c>
      <c r="M1855" s="261">
        <f>IF(ISBLANK(INDEX('Policy Characteristics'!G:G,MATCH($C1855,'Policy Characteristics'!$C:$C,0))),"",INDEX('Policy Characteristics'!G:G,MATCH($C1855,'Policy Characteristics'!$C:$C,0)))</f>
        <v>1</v>
      </c>
      <c r="N1855" s="261">
        <f>IF(ISBLANK(INDEX('Policy Characteristics'!H:H,MATCH($C1855,'Policy Characteristics'!$C:$C,0))),"",INDEX('Policy Characteristics'!H:H,MATCH($C1855,'Policy Characteristics'!$C:$C,0)))</f>
        <v>0.01</v>
      </c>
      <c r="O1855" s="254" t="str">
        <f>IF(ISBLANK(INDEX('Policy Characteristics'!I:I,MATCH($C1855,'Policy Characteristics'!$C:$C,0))),"",INDEX('Policy Characteristics'!I:I,MATCH($C1855,'Policy Characteristics'!$C:$C,0)))</f>
        <v>% of start year equipment</v>
      </c>
      <c r="P1855" s="254" t="str">
        <f>IF(ISBLANK(INDEX('Policy Characteristics'!J:J,MATCH($C1855,'Policy Characteristics'!$C:$C,0))),"",INDEX('Policy Characteristics'!J:J,MATCH($C1855,'Policy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55" s="254" t="str">
        <f>IF(ISBLANK(INDEX('Policy Characteristics'!K:K,MATCH($C1855,'Policy Characteristics'!$C:$C,0))),"",INDEX('Policy Characteristics'!K:K,MATCH($C1855,'Policy Characteristics'!$C:$C,0)))</f>
        <v>industry-ag-main.html#eff-stds</v>
      </c>
      <c r="R1855" s="254" t="str">
        <f>IF(ISBLANK(INDEX('Policy Characteristics'!L:L,MATCH($C1855,'Policy Characteristics'!$C:$C,0))),"",INDEX('Policy Characteristics'!L:L,MATCH($C1855,'Policy Characteristics'!$C:$C,0)))</f>
        <v>industry-energy-efficiency-standards.html</v>
      </c>
    </row>
    <row r="1856" spans="1:18" s="2" customFormat="1" x14ac:dyDescent="0.25">
      <c r="A1856" s="254" t="str">
        <f>IF(ISBLANK(INDEX('Policy Characteristics'!A:A,MATCH($C1856,'Policy Characteristics'!$C:$C,0))),"",INDEX('Policy Characteristics'!A:A,MATCH($C1856,'Policy Characteristics'!$C:$C,0)))</f>
        <v>Industry</v>
      </c>
      <c r="B1856" s="262" t="str">
        <f>IF(ISBLANK(INDEX('Policy Characteristics'!B:B,MATCH($C1856,'Policy Characteristics'!$C:$C,0))),"",INDEX('Policy Characteristics'!B:B,MATCH($C1856,'Policy Characteristics'!$C:$C,0)))</f>
        <v>Early Retirement of Equipment</v>
      </c>
      <c r="C1856" s="254" t="str">
        <f t="shared" si="84"/>
        <v>Minimum Share of Start Year Industrial Equipment Retired</v>
      </c>
      <c r="D1856" s="6" t="s">
        <v>3030</v>
      </c>
      <c r="E1856" s="1" t="s">
        <v>3915</v>
      </c>
      <c r="F1856" t="s">
        <v>2992</v>
      </c>
      <c r="G1856" s="45" t="s">
        <v>3891</v>
      </c>
      <c r="H1856" s="47">
        <f t="shared" si="83"/>
        <v>1855</v>
      </c>
      <c r="I1856" s="324" t="s">
        <v>40</v>
      </c>
      <c r="J1856" s="255" t="str">
        <f>IF(ISBLANK(INDEX('Policy Characteristics'!D:D,MATCH($C1856,'Policy Characteristics'!$C:$C,0))),"",INDEX('Policy Characteristics'!D:D,MATCH($C1856,'Policy Characteristics'!$C:$C,0)))</f>
        <v>Equipment Early Retirement</v>
      </c>
      <c r="K1856" s="254" t="str">
        <f>IF(ISBLANK(INDEX('Policy Characteristics'!E:E,MATCH($C1856,'Policy Characteristics'!$C:$C,0))),"",INDEX('Policy Characteristics'!E:E,MATCH($C1856,'Policy Characteristics'!$C:$C,0)))</f>
        <v>indst eqpt early retirement</v>
      </c>
      <c r="L1856" s="261">
        <f>IF(ISBLANK(INDEX('Policy Characteristics'!F:F,MATCH($C1856,'Policy Characteristics'!$C:$C,0))),"",INDEX('Policy Characteristics'!F:F,MATCH($C1856,'Policy Characteristics'!$C:$C,0)))</f>
        <v>0</v>
      </c>
      <c r="M1856" s="261">
        <f>IF(ISBLANK(INDEX('Policy Characteristics'!G:G,MATCH($C1856,'Policy Characteristics'!$C:$C,0))),"",INDEX('Policy Characteristics'!G:G,MATCH($C1856,'Policy Characteristics'!$C:$C,0)))</f>
        <v>1</v>
      </c>
      <c r="N1856" s="261">
        <f>IF(ISBLANK(INDEX('Policy Characteristics'!H:H,MATCH($C1856,'Policy Characteristics'!$C:$C,0))),"",INDEX('Policy Characteristics'!H:H,MATCH($C1856,'Policy Characteristics'!$C:$C,0)))</f>
        <v>0.01</v>
      </c>
      <c r="O1856" s="254" t="str">
        <f>IF(ISBLANK(INDEX('Policy Characteristics'!I:I,MATCH($C1856,'Policy Characteristics'!$C:$C,0))),"",INDEX('Policy Characteristics'!I:I,MATCH($C1856,'Policy Characteristics'!$C:$C,0)))</f>
        <v>% of start year equipment</v>
      </c>
      <c r="P1856" s="254" t="str">
        <f>IF(ISBLANK(INDEX('Policy Characteristics'!J:J,MATCH($C1856,'Policy Characteristics'!$C:$C,0))),"",INDEX('Policy Characteristics'!J:J,MATCH($C1856,'Policy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56" s="254" t="str">
        <f>IF(ISBLANK(INDEX('Policy Characteristics'!K:K,MATCH($C1856,'Policy Characteristics'!$C:$C,0))),"",INDEX('Policy Characteristics'!K:K,MATCH($C1856,'Policy Characteristics'!$C:$C,0)))</f>
        <v>industry-ag-main.html#eff-stds</v>
      </c>
      <c r="R1856" s="254" t="str">
        <f>IF(ISBLANK(INDEX('Policy Characteristics'!L:L,MATCH($C1856,'Policy Characteristics'!$C:$C,0))),"",INDEX('Policy Characteristics'!L:L,MATCH($C1856,'Policy Characteristics'!$C:$C,0)))</f>
        <v>industry-energy-efficiency-standards.html</v>
      </c>
    </row>
    <row r="1857" spans="1:18" s="2" customFormat="1" x14ac:dyDescent="0.25">
      <c r="A1857" s="254" t="str">
        <f>IF(ISBLANK(INDEX('Policy Characteristics'!A:A,MATCH($C1857,'Policy Characteristics'!$C:$C,0))),"",INDEX('Policy Characteristics'!A:A,MATCH($C1857,'Policy Characteristics'!$C:$C,0)))</f>
        <v>Industry</v>
      </c>
      <c r="B1857" s="262" t="str">
        <f>IF(ISBLANK(INDEX('Policy Characteristics'!B:B,MATCH($C1857,'Policy Characteristics'!$C:$C,0))),"",INDEX('Policy Characteristics'!B:B,MATCH($C1857,'Policy Characteristics'!$C:$C,0)))</f>
        <v>Early Retirement of Equipment</v>
      </c>
      <c r="C1857" s="254" t="str">
        <f t="shared" si="84"/>
        <v>Minimum Share of Start Year Industrial Equipment Retired</v>
      </c>
      <c r="D1857" s="6" t="s">
        <v>3030</v>
      </c>
      <c r="E1857" s="1" t="s">
        <v>3916</v>
      </c>
      <c r="F1857" t="s">
        <v>2992</v>
      </c>
      <c r="G1857" s="45" t="s">
        <v>3890</v>
      </c>
      <c r="H1857" s="47">
        <f t="shared" si="83"/>
        <v>1856</v>
      </c>
      <c r="I1857" s="324" t="s">
        <v>40</v>
      </c>
      <c r="J1857" s="255" t="str">
        <f>IF(ISBLANK(INDEX('Policy Characteristics'!D:D,MATCH($C1857,'Policy Characteristics'!$C:$C,0))),"",INDEX('Policy Characteristics'!D:D,MATCH($C1857,'Policy Characteristics'!$C:$C,0)))</f>
        <v>Equipment Early Retirement</v>
      </c>
      <c r="K1857" s="254" t="str">
        <f>IF(ISBLANK(INDEX('Policy Characteristics'!E:E,MATCH($C1857,'Policy Characteristics'!$C:$C,0))),"",INDEX('Policy Characteristics'!E:E,MATCH($C1857,'Policy Characteristics'!$C:$C,0)))</f>
        <v>indst eqpt early retirement</v>
      </c>
      <c r="L1857" s="261">
        <f>IF(ISBLANK(INDEX('Policy Characteristics'!F:F,MATCH($C1857,'Policy Characteristics'!$C:$C,0))),"",INDEX('Policy Characteristics'!F:F,MATCH($C1857,'Policy Characteristics'!$C:$C,0)))</f>
        <v>0</v>
      </c>
      <c r="M1857" s="261">
        <f>IF(ISBLANK(INDEX('Policy Characteristics'!G:G,MATCH($C1857,'Policy Characteristics'!$C:$C,0))),"",INDEX('Policy Characteristics'!G:G,MATCH($C1857,'Policy Characteristics'!$C:$C,0)))</f>
        <v>1</v>
      </c>
      <c r="N1857" s="261">
        <f>IF(ISBLANK(INDEX('Policy Characteristics'!H:H,MATCH($C1857,'Policy Characteristics'!$C:$C,0))),"",INDEX('Policy Characteristics'!H:H,MATCH($C1857,'Policy Characteristics'!$C:$C,0)))</f>
        <v>0.01</v>
      </c>
      <c r="O1857" s="254" t="str">
        <f>IF(ISBLANK(INDEX('Policy Characteristics'!I:I,MATCH($C1857,'Policy Characteristics'!$C:$C,0))),"",INDEX('Policy Characteristics'!I:I,MATCH($C1857,'Policy Characteristics'!$C:$C,0)))</f>
        <v>% of start year equipment</v>
      </c>
      <c r="P1857" s="254" t="str">
        <f>IF(ISBLANK(INDEX('Policy Characteristics'!J:J,MATCH($C1857,'Policy Characteristics'!$C:$C,0))),"",INDEX('Policy Characteristics'!J:J,MATCH($C1857,'Policy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57" s="254" t="str">
        <f>IF(ISBLANK(INDEX('Policy Characteristics'!K:K,MATCH($C1857,'Policy Characteristics'!$C:$C,0))),"",INDEX('Policy Characteristics'!K:K,MATCH($C1857,'Policy Characteristics'!$C:$C,0)))</f>
        <v>industry-ag-main.html#eff-stds</v>
      </c>
      <c r="R1857" s="254" t="str">
        <f>IF(ISBLANK(INDEX('Policy Characteristics'!L:L,MATCH($C1857,'Policy Characteristics'!$C:$C,0))),"",INDEX('Policy Characteristics'!L:L,MATCH($C1857,'Policy Characteristics'!$C:$C,0)))</f>
        <v>industry-energy-efficiency-standards.html</v>
      </c>
    </row>
    <row r="1858" spans="1:18" s="2" customFormat="1" x14ac:dyDescent="0.25">
      <c r="A1858" s="254" t="str">
        <f>IF(ISBLANK(INDEX('Policy Characteristics'!A:A,MATCH($C1858,'Policy Characteristics'!$C:$C,0))),"",INDEX('Policy Characteristics'!A:A,MATCH($C1858,'Policy Characteristics'!$C:$C,0)))</f>
        <v>Industry</v>
      </c>
      <c r="B1858" s="262" t="str">
        <f>IF(ISBLANK(INDEX('Policy Characteristics'!B:B,MATCH($C1858,'Policy Characteristics'!$C:$C,0))),"",INDEX('Policy Characteristics'!B:B,MATCH($C1858,'Policy Characteristics'!$C:$C,0)))</f>
        <v>Early Retirement of Equipment</v>
      </c>
      <c r="C1858" s="254" t="str">
        <f t="shared" si="84"/>
        <v>Minimum Share of Start Year Industrial Equipment Retired</v>
      </c>
      <c r="D1858" s="6" t="s">
        <v>3030</v>
      </c>
      <c r="E1858" s="1" t="s">
        <v>3917</v>
      </c>
      <c r="F1858" t="s">
        <v>2992</v>
      </c>
      <c r="G1858" s="45" t="s">
        <v>3892</v>
      </c>
      <c r="H1858" s="47">
        <f t="shared" si="83"/>
        <v>1857</v>
      </c>
      <c r="I1858" s="324" t="s">
        <v>40</v>
      </c>
      <c r="J1858" s="255" t="str">
        <f>IF(ISBLANK(INDEX('Policy Characteristics'!D:D,MATCH($C1858,'Policy Characteristics'!$C:$C,0))),"",INDEX('Policy Characteristics'!D:D,MATCH($C1858,'Policy Characteristics'!$C:$C,0)))</f>
        <v>Equipment Early Retirement</v>
      </c>
      <c r="K1858" s="254" t="str">
        <f>IF(ISBLANK(INDEX('Policy Characteristics'!E:E,MATCH($C1858,'Policy Characteristics'!$C:$C,0))),"",INDEX('Policy Characteristics'!E:E,MATCH($C1858,'Policy Characteristics'!$C:$C,0)))</f>
        <v>indst eqpt early retirement</v>
      </c>
      <c r="L1858" s="261">
        <f>IF(ISBLANK(INDEX('Policy Characteristics'!F:F,MATCH($C1858,'Policy Characteristics'!$C:$C,0))),"",INDEX('Policy Characteristics'!F:F,MATCH($C1858,'Policy Characteristics'!$C:$C,0)))</f>
        <v>0</v>
      </c>
      <c r="M1858" s="261">
        <f>IF(ISBLANK(INDEX('Policy Characteristics'!G:G,MATCH($C1858,'Policy Characteristics'!$C:$C,0))),"",INDEX('Policy Characteristics'!G:G,MATCH($C1858,'Policy Characteristics'!$C:$C,0)))</f>
        <v>1</v>
      </c>
      <c r="N1858" s="261">
        <f>IF(ISBLANK(INDEX('Policy Characteristics'!H:H,MATCH($C1858,'Policy Characteristics'!$C:$C,0))),"",INDEX('Policy Characteristics'!H:H,MATCH($C1858,'Policy Characteristics'!$C:$C,0)))</f>
        <v>0.01</v>
      </c>
      <c r="O1858" s="254" t="str">
        <f>IF(ISBLANK(INDEX('Policy Characteristics'!I:I,MATCH($C1858,'Policy Characteristics'!$C:$C,0))),"",INDEX('Policy Characteristics'!I:I,MATCH($C1858,'Policy Characteristics'!$C:$C,0)))</f>
        <v>% of start year equipment</v>
      </c>
      <c r="P1858" s="254" t="str">
        <f>IF(ISBLANK(INDEX('Policy Characteristics'!J:J,MATCH($C1858,'Policy Characteristics'!$C:$C,0))),"",INDEX('Policy Characteristics'!J:J,MATCH($C1858,'Policy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58" s="254" t="str">
        <f>IF(ISBLANK(INDEX('Policy Characteristics'!K:K,MATCH($C1858,'Policy Characteristics'!$C:$C,0))),"",INDEX('Policy Characteristics'!K:K,MATCH($C1858,'Policy Characteristics'!$C:$C,0)))</f>
        <v>industry-ag-main.html#eff-stds</v>
      </c>
      <c r="R1858" s="254" t="str">
        <f>IF(ISBLANK(INDEX('Policy Characteristics'!L:L,MATCH($C1858,'Policy Characteristics'!$C:$C,0))),"",INDEX('Policy Characteristics'!L:L,MATCH($C1858,'Policy Characteristics'!$C:$C,0)))</f>
        <v>industry-energy-efficiency-standards.html</v>
      </c>
    </row>
    <row r="1859" spans="1:18" s="2" customFormat="1" x14ac:dyDescent="0.25">
      <c r="A1859" s="254" t="str">
        <f>IF(ISBLANK(INDEX('Policy Characteristics'!A:A,MATCH($C1859,'Policy Characteristics'!$C:$C,0))),"",INDEX('Policy Characteristics'!A:A,MATCH($C1859,'Policy Characteristics'!$C:$C,0)))</f>
        <v>Industry</v>
      </c>
      <c r="B1859" s="262" t="str">
        <f>IF(ISBLANK(INDEX('Policy Characteristics'!B:B,MATCH($C1859,'Policy Characteristics'!$C:$C,0))),"",INDEX('Policy Characteristics'!B:B,MATCH($C1859,'Policy Characteristics'!$C:$C,0)))</f>
        <v>Early Retirement of Equipment</v>
      </c>
      <c r="C1859" s="254" t="str">
        <f t="shared" si="84"/>
        <v>Minimum Share of Start Year Industrial Equipment Retired</v>
      </c>
      <c r="D1859" s="6" t="s">
        <v>3031</v>
      </c>
      <c r="E1859" s="1" t="s">
        <v>3459</v>
      </c>
      <c r="F1859" t="s">
        <v>2993</v>
      </c>
      <c r="G1859" s="45" t="s">
        <v>3465</v>
      </c>
      <c r="H1859" s="47">
        <f t="shared" ref="H1859:H1922" si="85">H1858+1</f>
        <v>1858</v>
      </c>
      <c r="I1859" s="324" t="s">
        <v>40</v>
      </c>
      <c r="J1859" s="255" t="str">
        <f>IF(ISBLANK(INDEX('Policy Characteristics'!D:D,MATCH($C1859,'Policy Characteristics'!$C:$C,0))),"",INDEX('Policy Characteristics'!D:D,MATCH($C1859,'Policy Characteristics'!$C:$C,0)))</f>
        <v>Equipment Early Retirement</v>
      </c>
      <c r="K1859" s="254" t="str">
        <f>IF(ISBLANK(INDEX('Policy Characteristics'!E:E,MATCH($C1859,'Policy Characteristics'!$C:$C,0))),"",INDEX('Policy Characteristics'!E:E,MATCH($C1859,'Policy Characteristics'!$C:$C,0)))</f>
        <v>indst eqpt early retirement</v>
      </c>
      <c r="L1859" s="261">
        <f>IF(ISBLANK(INDEX('Policy Characteristics'!F:F,MATCH($C1859,'Policy Characteristics'!$C:$C,0))),"",INDEX('Policy Characteristics'!F:F,MATCH($C1859,'Policy Characteristics'!$C:$C,0)))</f>
        <v>0</v>
      </c>
      <c r="M1859" s="261">
        <f>IF(ISBLANK(INDEX('Policy Characteristics'!G:G,MATCH($C1859,'Policy Characteristics'!$C:$C,0))),"",INDEX('Policy Characteristics'!G:G,MATCH($C1859,'Policy Characteristics'!$C:$C,0)))</f>
        <v>1</v>
      </c>
      <c r="N1859" s="261">
        <f>IF(ISBLANK(INDEX('Policy Characteristics'!H:H,MATCH($C1859,'Policy Characteristics'!$C:$C,0))),"",INDEX('Policy Characteristics'!H:H,MATCH($C1859,'Policy Characteristics'!$C:$C,0)))</f>
        <v>0.01</v>
      </c>
      <c r="O1859" s="254" t="str">
        <f>IF(ISBLANK(INDEX('Policy Characteristics'!I:I,MATCH($C1859,'Policy Characteristics'!$C:$C,0))),"",INDEX('Policy Characteristics'!I:I,MATCH($C1859,'Policy Characteristics'!$C:$C,0)))</f>
        <v>% of start year equipment</v>
      </c>
      <c r="P1859" s="254" t="str">
        <f>IF(ISBLANK(INDEX('Policy Characteristics'!J:J,MATCH($C1859,'Policy Characteristics'!$C:$C,0))),"",INDEX('Policy Characteristics'!J:J,MATCH($C1859,'Policy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59" s="254" t="str">
        <f>IF(ISBLANK(INDEX('Policy Characteristics'!K:K,MATCH($C1859,'Policy Characteristics'!$C:$C,0))),"",INDEX('Policy Characteristics'!K:K,MATCH($C1859,'Policy Characteristics'!$C:$C,0)))</f>
        <v>industry-ag-main.html#eff-stds</v>
      </c>
      <c r="R1859" s="254" t="str">
        <f>IF(ISBLANK(INDEX('Policy Characteristics'!L:L,MATCH($C1859,'Policy Characteristics'!$C:$C,0))),"",INDEX('Policy Characteristics'!L:L,MATCH($C1859,'Policy Characteristics'!$C:$C,0)))</f>
        <v>industry-energy-efficiency-standards.html</v>
      </c>
    </row>
    <row r="1860" spans="1:18" s="2" customFormat="1" x14ac:dyDescent="0.25">
      <c r="A1860" s="254" t="str">
        <f>IF(ISBLANK(INDEX('Policy Characteristics'!A:A,MATCH($C1860,'Policy Characteristics'!$C:$C,0))),"",INDEX('Policy Characteristics'!A:A,MATCH($C1860,'Policy Characteristics'!$C:$C,0)))</f>
        <v>Industry</v>
      </c>
      <c r="B1860" s="262" t="str">
        <f>IF(ISBLANK(INDEX('Policy Characteristics'!B:B,MATCH($C1860,'Policy Characteristics'!$C:$C,0))),"",INDEX('Policy Characteristics'!B:B,MATCH($C1860,'Policy Characteristics'!$C:$C,0)))</f>
        <v>Early Retirement of Equipment</v>
      </c>
      <c r="C1860" s="254" t="str">
        <f t="shared" si="84"/>
        <v>Minimum Share of Start Year Industrial Equipment Retired</v>
      </c>
      <c r="D1860" s="6" t="s">
        <v>3031</v>
      </c>
      <c r="E1860" s="1" t="s">
        <v>3460</v>
      </c>
      <c r="F1860" t="s">
        <v>2993</v>
      </c>
      <c r="G1860" s="45" t="s">
        <v>3466</v>
      </c>
      <c r="H1860" s="47">
        <f t="shared" si="85"/>
        <v>1859</v>
      </c>
      <c r="I1860" s="324" t="s">
        <v>40</v>
      </c>
      <c r="J1860" s="255" t="str">
        <f>IF(ISBLANK(INDEX('Policy Characteristics'!D:D,MATCH($C1860,'Policy Characteristics'!$C:$C,0))),"",INDEX('Policy Characteristics'!D:D,MATCH($C1860,'Policy Characteristics'!$C:$C,0)))</f>
        <v>Equipment Early Retirement</v>
      </c>
      <c r="K1860" s="254" t="str">
        <f>IF(ISBLANK(INDEX('Policy Characteristics'!E:E,MATCH($C1860,'Policy Characteristics'!$C:$C,0))),"",INDEX('Policy Characteristics'!E:E,MATCH($C1860,'Policy Characteristics'!$C:$C,0)))</f>
        <v>indst eqpt early retirement</v>
      </c>
      <c r="L1860" s="261">
        <f>IF(ISBLANK(INDEX('Policy Characteristics'!F:F,MATCH($C1860,'Policy Characteristics'!$C:$C,0))),"",INDEX('Policy Characteristics'!F:F,MATCH($C1860,'Policy Characteristics'!$C:$C,0)))</f>
        <v>0</v>
      </c>
      <c r="M1860" s="261">
        <f>IF(ISBLANK(INDEX('Policy Characteristics'!G:G,MATCH($C1860,'Policy Characteristics'!$C:$C,0))),"",INDEX('Policy Characteristics'!G:G,MATCH($C1860,'Policy Characteristics'!$C:$C,0)))</f>
        <v>1</v>
      </c>
      <c r="N1860" s="261">
        <f>IF(ISBLANK(INDEX('Policy Characteristics'!H:H,MATCH($C1860,'Policy Characteristics'!$C:$C,0))),"",INDEX('Policy Characteristics'!H:H,MATCH($C1860,'Policy Characteristics'!$C:$C,0)))</f>
        <v>0.01</v>
      </c>
      <c r="O1860" s="254" t="str">
        <f>IF(ISBLANK(INDEX('Policy Characteristics'!I:I,MATCH($C1860,'Policy Characteristics'!$C:$C,0))),"",INDEX('Policy Characteristics'!I:I,MATCH($C1860,'Policy Characteristics'!$C:$C,0)))</f>
        <v>% of start year equipment</v>
      </c>
      <c r="P1860" s="254" t="str">
        <f>IF(ISBLANK(INDEX('Policy Characteristics'!J:J,MATCH($C1860,'Policy Characteristics'!$C:$C,0))),"",INDEX('Policy Characteristics'!J:J,MATCH($C1860,'Policy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60" s="254" t="str">
        <f>IF(ISBLANK(INDEX('Policy Characteristics'!K:K,MATCH($C1860,'Policy Characteristics'!$C:$C,0))),"",INDEX('Policy Characteristics'!K:K,MATCH($C1860,'Policy Characteristics'!$C:$C,0)))</f>
        <v>industry-ag-main.html#eff-stds</v>
      </c>
      <c r="R1860" s="254" t="str">
        <f>IF(ISBLANK(INDEX('Policy Characteristics'!L:L,MATCH($C1860,'Policy Characteristics'!$C:$C,0))),"",INDEX('Policy Characteristics'!L:L,MATCH($C1860,'Policy Characteristics'!$C:$C,0)))</f>
        <v>industry-energy-efficiency-standards.html</v>
      </c>
    </row>
    <row r="1861" spans="1:18" s="2" customFormat="1" x14ac:dyDescent="0.25">
      <c r="A1861" s="254" t="str">
        <f>IF(ISBLANK(INDEX('Policy Characteristics'!A:A,MATCH($C1861,'Policy Characteristics'!$C:$C,0))),"",INDEX('Policy Characteristics'!A:A,MATCH($C1861,'Policy Characteristics'!$C:$C,0)))</f>
        <v>Industry</v>
      </c>
      <c r="B1861" s="262" t="str">
        <f>IF(ISBLANK(INDEX('Policy Characteristics'!B:B,MATCH($C1861,'Policy Characteristics'!$C:$C,0))),"",INDEX('Policy Characteristics'!B:B,MATCH($C1861,'Policy Characteristics'!$C:$C,0)))</f>
        <v>Early Retirement of Equipment</v>
      </c>
      <c r="C1861" s="254" t="str">
        <f t="shared" si="84"/>
        <v>Minimum Share of Start Year Industrial Equipment Retired</v>
      </c>
      <c r="D1861" s="6" t="s">
        <v>3031</v>
      </c>
      <c r="E1861" s="1" t="s">
        <v>3461</v>
      </c>
      <c r="F1861" t="s">
        <v>2993</v>
      </c>
      <c r="G1861" s="45" t="s">
        <v>3467</v>
      </c>
      <c r="H1861" s="47">
        <f t="shared" si="85"/>
        <v>1860</v>
      </c>
      <c r="I1861" s="324" t="s">
        <v>40</v>
      </c>
      <c r="J1861" s="255" t="str">
        <f>IF(ISBLANK(INDEX('Policy Characteristics'!D:D,MATCH($C1861,'Policy Characteristics'!$C:$C,0))),"",INDEX('Policy Characteristics'!D:D,MATCH($C1861,'Policy Characteristics'!$C:$C,0)))</f>
        <v>Equipment Early Retirement</v>
      </c>
      <c r="K1861" s="254" t="str">
        <f>IF(ISBLANK(INDEX('Policy Characteristics'!E:E,MATCH($C1861,'Policy Characteristics'!$C:$C,0))),"",INDEX('Policy Characteristics'!E:E,MATCH($C1861,'Policy Characteristics'!$C:$C,0)))</f>
        <v>indst eqpt early retirement</v>
      </c>
      <c r="L1861" s="261">
        <f>IF(ISBLANK(INDEX('Policy Characteristics'!F:F,MATCH($C1861,'Policy Characteristics'!$C:$C,0))),"",INDEX('Policy Characteristics'!F:F,MATCH($C1861,'Policy Characteristics'!$C:$C,0)))</f>
        <v>0</v>
      </c>
      <c r="M1861" s="261">
        <f>IF(ISBLANK(INDEX('Policy Characteristics'!G:G,MATCH($C1861,'Policy Characteristics'!$C:$C,0))),"",INDEX('Policy Characteristics'!G:G,MATCH($C1861,'Policy Characteristics'!$C:$C,0)))</f>
        <v>1</v>
      </c>
      <c r="N1861" s="261">
        <f>IF(ISBLANK(INDEX('Policy Characteristics'!H:H,MATCH($C1861,'Policy Characteristics'!$C:$C,0))),"",INDEX('Policy Characteristics'!H:H,MATCH($C1861,'Policy Characteristics'!$C:$C,0)))</f>
        <v>0.01</v>
      </c>
      <c r="O1861" s="254" t="str">
        <f>IF(ISBLANK(INDEX('Policy Characteristics'!I:I,MATCH($C1861,'Policy Characteristics'!$C:$C,0))),"",INDEX('Policy Characteristics'!I:I,MATCH($C1861,'Policy Characteristics'!$C:$C,0)))</f>
        <v>% of start year equipment</v>
      </c>
      <c r="P1861" s="254" t="str">
        <f>IF(ISBLANK(INDEX('Policy Characteristics'!J:J,MATCH($C1861,'Policy Characteristics'!$C:$C,0))),"",INDEX('Policy Characteristics'!J:J,MATCH($C1861,'Policy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61" s="254" t="str">
        <f>IF(ISBLANK(INDEX('Policy Characteristics'!K:K,MATCH($C1861,'Policy Characteristics'!$C:$C,0))),"",INDEX('Policy Characteristics'!K:K,MATCH($C1861,'Policy Characteristics'!$C:$C,0)))</f>
        <v>industry-ag-main.html#eff-stds</v>
      </c>
      <c r="R1861" s="254" t="str">
        <f>IF(ISBLANK(INDEX('Policy Characteristics'!L:L,MATCH($C1861,'Policy Characteristics'!$C:$C,0))),"",INDEX('Policy Characteristics'!L:L,MATCH($C1861,'Policy Characteristics'!$C:$C,0)))</f>
        <v>industry-energy-efficiency-standards.html</v>
      </c>
    </row>
    <row r="1862" spans="1:18" s="2" customFormat="1" x14ac:dyDescent="0.25">
      <c r="A1862" s="254" t="str">
        <f>IF(ISBLANK(INDEX('Policy Characteristics'!A:A,MATCH($C1862,'Policy Characteristics'!$C:$C,0))),"",INDEX('Policy Characteristics'!A:A,MATCH($C1862,'Policy Characteristics'!$C:$C,0)))</f>
        <v>Industry</v>
      </c>
      <c r="B1862" s="262" t="str">
        <f>IF(ISBLANK(INDEX('Policy Characteristics'!B:B,MATCH($C1862,'Policy Characteristics'!$C:$C,0))),"",INDEX('Policy Characteristics'!B:B,MATCH($C1862,'Policy Characteristics'!$C:$C,0)))</f>
        <v>Early Retirement of Equipment</v>
      </c>
      <c r="C1862" s="254" t="str">
        <f t="shared" si="84"/>
        <v>Minimum Share of Start Year Industrial Equipment Retired</v>
      </c>
      <c r="D1862" s="6" t="s">
        <v>3031</v>
      </c>
      <c r="E1862" s="1" t="s">
        <v>3462</v>
      </c>
      <c r="F1862" t="s">
        <v>2993</v>
      </c>
      <c r="G1862" s="45" t="s">
        <v>3468</v>
      </c>
      <c r="H1862" s="47">
        <f t="shared" si="85"/>
        <v>1861</v>
      </c>
      <c r="I1862" s="324" t="s">
        <v>40</v>
      </c>
      <c r="J1862" s="255" t="str">
        <f>IF(ISBLANK(INDEX('Policy Characteristics'!D:D,MATCH($C1862,'Policy Characteristics'!$C:$C,0))),"",INDEX('Policy Characteristics'!D:D,MATCH($C1862,'Policy Characteristics'!$C:$C,0)))</f>
        <v>Equipment Early Retirement</v>
      </c>
      <c r="K1862" s="254" t="str">
        <f>IF(ISBLANK(INDEX('Policy Characteristics'!E:E,MATCH($C1862,'Policy Characteristics'!$C:$C,0))),"",INDEX('Policy Characteristics'!E:E,MATCH($C1862,'Policy Characteristics'!$C:$C,0)))</f>
        <v>indst eqpt early retirement</v>
      </c>
      <c r="L1862" s="261">
        <f>IF(ISBLANK(INDEX('Policy Characteristics'!F:F,MATCH($C1862,'Policy Characteristics'!$C:$C,0))),"",INDEX('Policy Characteristics'!F:F,MATCH($C1862,'Policy Characteristics'!$C:$C,0)))</f>
        <v>0</v>
      </c>
      <c r="M1862" s="261">
        <f>IF(ISBLANK(INDEX('Policy Characteristics'!G:G,MATCH($C1862,'Policy Characteristics'!$C:$C,0))),"",INDEX('Policy Characteristics'!G:G,MATCH($C1862,'Policy Characteristics'!$C:$C,0)))</f>
        <v>1</v>
      </c>
      <c r="N1862" s="261">
        <f>IF(ISBLANK(INDEX('Policy Characteristics'!H:H,MATCH($C1862,'Policy Characteristics'!$C:$C,0))),"",INDEX('Policy Characteristics'!H:H,MATCH($C1862,'Policy Characteristics'!$C:$C,0)))</f>
        <v>0.01</v>
      </c>
      <c r="O1862" s="254" t="str">
        <f>IF(ISBLANK(INDEX('Policy Characteristics'!I:I,MATCH($C1862,'Policy Characteristics'!$C:$C,0))),"",INDEX('Policy Characteristics'!I:I,MATCH($C1862,'Policy Characteristics'!$C:$C,0)))</f>
        <v>% of start year equipment</v>
      </c>
      <c r="P1862" s="254" t="str">
        <f>IF(ISBLANK(INDEX('Policy Characteristics'!J:J,MATCH($C1862,'Policy Characteristics'!$C:$C,0))),"",INDEX('Policy Characteristics'!J:J,MATCH($C1862,'Policy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62" s="254" t="str">
        <f>IF(ISBLANK(INDEX('Policy Characteristics'!K:K,MATCH($C1862,'Policy Characteristics'!$C:$C,0))),"",INDEX('Policy Characteristics'!K:K,MATCH($C1862,'Policy Characteristics'!$C:$C,0)))</f>
        <v>industry-ag-main.html#eff-stds</v>
      </c>
      <c r="R1862" s="254" t="str">
        <f>IF(ISBLANK(INDEX('Policy Characteristics'!L:L,MATCH($C1862,'Policy Characteristics'!$C:$C,0))),"",INDEX('Policy Characteristics'!L:L,MATCH($C1862,'Policy Characteristics'!$C:$C,0)))</f>
        <v>industry-energy-efficiency-standards.html</v>
      </c>
    </row>
    <row r="1863" spans="1:18" s="2" customFormat="1" x14ac:dyDescent="0.25">
      <c r="A1863" s="254" t="str">
        <f>IF(ISBLANK(INDEX('Policy Characteristics'!A:A,MATCH($C1863,'Policy Characteristics'!$C:$C,0))),"",INDEX('Policy Characteristics'!A:A,MATCH($C1863,'Policy Characteristics'!$C:$C,0)))</f>
        <v>Industry</v>
      </c>
      <c r="B1863" s="262" t="str">
        <f>IF(ISBLANK(INDEX('Policy Characteristics'!B:B,MATCH($C1863,'Policy Characteristics'!$C:$C,0))),"",INDEX('Policy Characteristics'!B:B,MATCH($C1863,'Policy Characteristics'!$C:$C,0)))</f>
        <v>Early Retirement of Equipment</v>
      </c>
      <c r="C1863" s="254" t="str">
        <f t="shared" si="84"/>
        <v>Minimum Share of Start Year Industrial Equipment Retired</v>
      </c>
      <c r="D1863" s="6" t="s">
        <v>3031</v>
      </c>
      <c r="E1863" s="1" t="s">
        <v>3463</v>
      </c>
      <c r="F1863" t="s">
        <v>2993</v>
      </c>
      <c r="G1863" s="45" t="s">
        <v>3469</v>
      </c>
      <c r="H1863" s="47">
        <f t="shared" si="85"/>
        <v>1862</v>
      </c>
      <c r="I1863" s="324" t="s">
        <v>40</v>
      </c>
      <c r="J1863" s="255" t="str">
        <f>IF(ISBLANK(INDEX('Policy Characteristics'!D:D,MATCH($C1863,'Policy Characteristics'!$C:$C,0))),"",INDEX('Policy Characteristics'!D:D,MATCH($C1863,'Policy Characteristics'!$C:$C,0)))</f>
        <v>Equipment Early Retirement</v>
      </c>
      <c r="K1863" s="254" t="str">
        <f>IF(ISBLANK(INDEX('Policy Characteristics'!E:E,MATCH($C1863,'Policy Characteristics'!$C:$C,0))),"",INDEX('Policy Characteristics'!E:E,MATCH($C1863,'Policy Characteristics'!$C:$C,0)))</f>
        <v>indst eqpt early retirement</v>
      </c>
      <c r="L1863" s="261">
        <f>IF(ISBLANK(INDEX('Policy Characteristics'!F:F,MATCH($C1863,'Policy Characteristics'!$C:$C,0))),"",INDEX('Policy Characteristics'!F:F,MATCH($C1863,'Policy Characteristics'!$C:$C,0)))</f>
        <v>0</v>
      </c>
      <c r="M1863" s="261">
        <f>IF(ISBLANK(INDEX('Policy Characteristics'!G:G,MATCH($C1863,'Policy Characteristics'!$C:$C,0))),"",INDEX('Policy Characteristics'!G:G,MATCH($C1863,'Policy Characteristics'!$C:$C,0)))</f>
        <v>1</v>
      </c>
      <c r="N1863" s="261">
        <f>IF(ISBLANK(INDEX('Policy Characteristics'!H:H,MATCH($C1863,'Policy Characteristics'!$C:$C,0))),"",INDEX('Policy Characteristics'!H:H,MATCH($C1863,'Policy Characteristics'!$C:$C,0)))</f>
        <v>0.01</v>
      </c>
      <c r="O1863" s="254" t="str">
        <f>IF(ISBLANK(INDEX('Policy Characteristics'!I:I,MATCH($C1863,'Policy Characteristics'!$C:$C,0))),"",INDEX('Policy Characteristics'!I:I,MATCH($C1863,'Policy Characteristics'!$C:$C,0)))</f>
        <v>% of start year equipment</v>
      </c>
      <c r="P1863" s="254" t="str">
        <f>IF(ISBLANK(INDEX('Policy Characteristics'!J:J,MATCH($C1863,'Policy Characteristics'!$C:$C,0))),"",INDEX('Policy Characteristics'!J:J,MATCH($C1863,'Policy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63" s="254" t="str">
        <f>IF(ISBLANK(INDEX('Policy Characteristics'!K:K,MATCH($C1863,'Policy Characteristics'!$C:$C,0))),"",INDEX('Policy Characteristics'!K:K,MATCH($C1863,'Policy Characteristics'!$C:$C,0)))</f>
        <v>industry-ag-main.html#eff-stds</v>
      </c>
      <c r="R1863" s="254" t="str">
        <f>IF(ISBLANK(INDEX('Policy Characteristics'!L:L,MATCH($C1863,'Policy Characteristics'!$C:$C,0))),"",INDEX('Policy Characteristics'!L:L,MATCH($C1863,'Policy Characteristics'!$C:$C,0)))</f>
        <v>industry-energy-efficiency-standards.html</v>
      </c>
    </row>
    <row r="1864" spans="1:18" s="2" customFormat="1" x14ac:dyDescent="0.25">
      <c r="A1864" s="254" t="str">
        <f>IF(ISBLANK(INDEX('Policy Characteristics'!A:A,MATCH($C1864,'Policy Characteristics'!$C:$C,0))),"",INDEX('Policy Characteristics'!A:A,MATCH($C1864,'Policy Characteristics'!$C:$C,0)))</f>
        <v>Industry</v>
      </c>
      <c r="B1864" s="262" t="str">
        <f>IF(ISBLANK(INDEX('Policy Characteristics'!B:B,MATCH($C1864,'Policy Characteristics'!$C:$C,0))),"",INDEX('Policy Characteristics'!B:B,MATCH($C1864,'Policy Characteristics'!$C:$C,0)))</f>
        <v>Early Retirement of Equipment</v>
      </c>
      <c r="C1864" s="254" t="str">
        <f t="shared" si="84"/>
        <v>Minimum Share of Start Year Industrial Equipment Retired</v>
      </c>
      <c r="D1864" s="6" t="s">
        <v>3031</v>
      </c>
      <c r="E1864" s="1" t="s">
        <v>3464</v>
      </c>
      <c r="F1864" t="s">
        <v>2993</v>
      </c>
      <c r="G1864" s="45" t="s">
        <v>3470</v>
      </c>
      <c r="H1864" s="47">
        <f t="shared" si="85"/>
        <v>1863</v>
      </c>
      <c r="I1864" s="324" t="s">
        <v>40</v>
      </c>
      <c r="J1864" s="255" t="str">
        <f>IF(ISBLANK(INDEX('Policy Characteristics'!D:D,MATCH($C1864,'Policy Characteristics'!$C:$C,0))),"",INDEX('Policy Characteristics'!D:D,MATCH($C1864,'Policy Characteristics'!$C:$C,0)))</f>
        <v>Equipment Early Retirement</v>
      </c>
      <c r="K1864" s="254" t="str">
        <f>IF(ISBLANK(INDEX('Policy Characteristics'!E:E,MATCH($C1864,'Policy Characteristics'!$C:$C,0))),"",INDEX('Policy Characteristics'!E:E,MATCH($C1864,'Policy Characteristics'!$C:$C,0)))</f>
        <v>indst eqpt early retirement</v>
      </c>
      <c r="L1864" s="261">
        <f>IF(ISBLANK(INDEX('Policy Characteristics'!F:F,MATCH($C1864,'Policy Characteristics'!$C:$C,0))),"",INDEX('Policy Characteristics'!F:F,MATCH($C1864,'Policy Characteristics'!$C:$C,0)))</f>
        <v>0</v>
      </c>
      <c r="M1864" s="261">
        <f>IF(ISBLANK(INDEX('Policy Characteristics'!G:G,MATCH($C1864,'Policy Characteristics'!$C:$C,0))),"",INDEX('Policy Characteristics'!G:G,MATCH($C1864,'Policy Characteristics'!$C:$C,0)))</f>
        <v>1</v>
      </c>
      <c r="N1864" s="261">
        <f>IF(ISBLANK(INDEX('Policy Characteristics'!H:H,MATCH($C1864,'Policy Characteristics'!$C:$C,0))),"",INDEX('Policy Characteristics'!H:H,MATCH($C1864,'Policy Characteristics'!$C:$C,0)))</f>
        <v>0.01</v>
      </c>
      <c r="O1864" s="254" t="str">
        <f>IF(ISBLANK(INDEX('Policy Characteristics'!I:I,MATCH($C1864,'Policy Characteristics'!$C:$C,0))),"",INDEX('Policy Characteristics'!I:I,MATCH($C1864,'Policy Characteristics'!$C:$C,0)))</f>
        <v>% of start year equipment</v>
      </c>
      <c r="P1864" s="254" t="str">
        <f>IF(ISBLANK(INDEX('Policy Characteristics'!J:J,MATCH($C1864,'Policy Characteristics'!$C:$C,0))),"",INDEX('Policy Characteristics'!J:J,MATCH($C1864,'Policy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64" s="254" t="str">
        <f>IF(ISBLANK(INDEX('Policy Characteristics'!K:K,MATCH($C1864,'Policy Characteristics'!$C:$C,0))),"",INDEX('Policy Characteristics'!K:K,MATCH($C1864,'Policy Characteristics'!$C:$C,0)))</f>
        <v>industry-ag-main.html#eff-stds</v>
      </c>
      <c r="R1864" s="254" t="str">
        <f>IF(ISBLANK(INDEX('Policy Characteristics'!L:L,MATCH($C1864,'Policy Characteristics'!$C:$C,0))),"",INDEX('Policy Characteristics'!L:L,MATCH($C1864,'Policy Characteristics'!$C:$C,0)))</f>
        <v>industry-energy-efficiency-standards.html</v>
      </c>
    </row>
    <row r="1865" spans="1:18" s="2" customFormat="1" x14ac:dyDescent="0.25">
      <c r="A1865" s="254" t="str">
        <f>IF(ISBLANK(INDEX('Policy Characteristics'!A:A,MATCH($C1865,'Policy Characteristics'!$C:$C,0))),"",INDEX('Policy Characteristics'!A:A,MATCH($C1865,'Policy Characteristics'!$C:$C,0)))</f>
        <v>Industry</v>
      </c>
      <c r="B1865" s="262" t="str">
        <f>IF(ISBLANK(INDEX('Policy Characteristics'!B:B,MATCH($C1865,'Policy Characteristics'!$C:$C,0))),"",INDEX('Policy Characteristics'!B:B,MATCH($C1865,'Policy Characteristics'!$C:$C,0)))</f>
        <v>Early Retirement of Equipment</v>
      </c>
      <c r="C1865" s="254" t="str">
        <f t="shared" si="84"/>
        <v>Minimum Share of Start Year Industrial Equipment Retired</v>
      </c>
      <c r="D1865" s="6" t="s">
        <v>3031</v>
      </c>
      <c r="E1865" s="1" t="s">
        <v>3570</v>
      </c>
      <c r="F1865" t="s">
        <v>2993</v>
      </c>
      <c r="G1865" s="45" t="s">
        <v>3471</v>
      </c>
      <c r="H1865" s="47">
        <f t="shared" si="85"/>
        <v>1864</v>
      </c>
      <c r="I1865" s="324" t="s">
        <v>40</v>
      </c>
      <c r="J1865" s="255" t="str">
        <f>IF(ISBLANK(INDEX('Policy Characteristics'!D:D,MATCH($C1865,'Policy Characteristics'!$C:$C,0))),"",INDEX('Policy Characteristics'!D:D,MATCH($C1865,'Policy Characteristics'!$C:$C,0)))</f>
        <v>Equipment Early Retirement</v>
      </c>
      <c r="K1865" s="254" t="str">
        <f>IF(ISBLANK(INDEX('Policy Characteristics'!E:E,MATCH($C1865,'Policy Characteristics'!$C:$C,0))),"",INDEX('Policy Characteristics'!E:E,MATCH($C1865,'Policy Characteristics'!$C:$C,0)))</f>
        <v>indst eqpt early retirement</v>
      </c>
      <c r="L1865" s="261">
        <f>IF(ISBLANK(INDEX('Policy Characteristics'!F:F,MATCH($C1865,'Policy Characteristics'!$C:$C,0))),"",INDEX('Policy Characteristics'!F:F,MATCH($C1865,'Policy Characteristics'!$C:$C,0)))</f>
        <v>0</v>
      </c>
      <c r="M1865" s="261">
        <f>IF(ISBLANK(INDEX('Policy Characteristics'!G:G,MATCH($C1865,'Policy Characteristics'!$C:$C,0))),"",INDEX('Policy Characteristics'!G:G,MATCH($C1865,'Policy Characteristics'!$C:$C,0)))</f>
        <v>1</v>
      </c>
      <c r="N1865" s="261">
        <f>IF(ISBLANK(INDEX('Policy Characteristics'!H:H,MATCH($C1865,'Policy Characteristics'!$C:$C,0))),"",INDEX('Policy Characteristics'!H:H,MATCH($C1865,'Policy Characteristics'!$C:$C,0)))</f>
        <v>0.01</v>
      </c>
      <c r="O1865" s="254" t="str">
        <f>IF(ISBLANK(INDEX('Policy Characteristics'!I:I,MATCH($C1865,'Policy Characteristics'!$C:$C,0))),"",INDEX('Policy Characteristics'!I:I,MATCH($C1865,'Policy Characteristics'!$C:$C,0)))</f>
        <v>% of start year equipment</v>
      </c>
      <c r="P1865" s="254" t="str">
        <f>IF(ISBLANK(INDEX('Policy Characteristics'!J:J,MATCH($C1865,'Policy Characteristics'!$C:$C,0))),"",INDEX('Policy Characteristics'!J:J,MATCH($C1865,'Policy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65" s="254" t="str">
        <f>IF(ISBLANK(INDEX('Policy Characteristics'!K:K,MATCH($C1865,'Policy Characteristics'!$C:$C,0))),"",INDEX('Policy Characteristics'!K:K,MATCH($C1865,'Policy Characteristics'!$C:$C,0)))</f>
        <v>industry-ag-main.html#eff-stds</v>
      </c>
      <c r="R1865" s="254" t="str">
        <f>IF(ISBLANK(INDEX('Policy Characteristics'!L:L,MATCH($C1865,'Policy Characteristics'!$C:$C,0))),"",INDEX('Policy Characteristics'!L:L,MATCH($C1865,'Policy Characteristics'!$C:$C,0)))</f>
        <v>industry-energy-efficiency-standards.html</v>
      </c>
    </row>
    <row r="1866" spans="1:18" s="2" customFormat="1" x14ac:dyDescent="0.25">
      <c r="A1866" s="254" t="str">
        <f>IF(ISBLANK(INDEX('Policy Characteristics'!A:A,MATCH($C1866,'Policy Characteristics'!$C:$C,0))),"",INDEX('Policy Characteristics'!A:A,MATCH($C1866,'Policy Characteristics'!$C:$C,0)))</f>
        <v>Industry</v>
      </c>
      <c r="B1866" s="262" t="str">
        <f>IF(ISBLANK(INDEX('Policy Characteristics'!B:B,MATCH($C1866,'Policy Characteristics'!$C:$C,0))),"",INDEX('Policy Characteristics'!B:B,MATCH($C1866,'Policy Characteristics'!$C:$C,0)))</f>
        <v>Early Retirement of Equipment</v>
      </c>
      <c r="C1866" s="254" t="str">
        <f t="shared" si="84"/>
        <v>Minimum Share of Start Year Industrial Equipment Retired</v>
      </c>
      <c r="D1866" s="6" t="s">
        <v>3031</v>
      </c>
      <c r="E1866" s="1" t="s">
        <v>3915</v>
      </c>
      <c r="F1866" t="s">
        <v>2993</v>
      </c>
      <c r="G1866" s="45" t="s">
        <v>3891</v>
      </c>
      <c r="H1866" s="47">
        <f t="shared" si="85"/>
        <v>1865</v>
      </c>
      <c r="I1866" s="324" t="s">
        <v>40</v>
      </c>
      <c r="J1866" s="255" t="str">
        <f>IF(ISBLANK(INDEX('Policy Characteristics'!D:D,MATCH($C1866,'Policy Characteristics'!$C:$C,0))),"",INDEX('Policy Characteristics'!D:D,MATCH($C1866,'Policy Characteristics'!$C:$C,0)))</f>
        <v>Equipment Early Retirement</v>
      </c>
      <c r="K1866" s="254" t="str">
        <f>IF(ISBLANK(INDEX('Policy Characteristics'!E:E,MATCH($C1866,'Policy Characteristics'!$C:$C,0))),"",INDEX('Policy Characteristics'!E:E,MATCH($C1866,'Policy Characteristics'!$C:$C,0)))</f>
        <v>indst eqpt early retirement</v>
      </c>
      <c r="L1866" s="261">
        <f>IF(ISBLANK(INDEX('Policy Characteristics'!F:F,MATCH($C1866,'Policy Characteristics'!$C:$C,0))),"",INDEX('Policy Characteristics'!F:F,MATCH($C1866,'Policy Characteristics'!$C:$C,0)))</f>
        <v>0</v>
      </c>
      <c r="M1866" s="261">
        <f>IF(ISBLANK(INDEX('Policy Characteristics'!G:G,MATCH($C1866,'Policy Characteristics'!$C:$C,0))),"",INDEX('Policy Characteristics'!G:G,MATCH($C1866,'Policy Characteristics'!$C:$C,0)))</f>
        <v>1</v>
      </c>
      <c r="N1866" s="261">
        <f>IF(ISBLANK(INDEX('Policy Characteristics'!H:H,MATCH($C1866,'Policy Characteristics'!$C:$C,0))),"",INDEX('Policy Characteristics'!H:H,MATCH($C1866,'Policy Characteristics'!$C:$C,0)))</f>
        <v>0.01</v>
      </c>
      <c r="O1866" s="254" t="str">
        <f>IF(ISBLANK(INDEX('Policy Characteristics'!I:I,MATCH($C1866,'Policy Characteristics'!$C:$C,0))),"",INDEX('Policy Characteristics'!I:I,MATCH($C1866,'Policy Characteristics'!$C:$C,0)))</f>
        <v>% of start year equipment</v>
      </c>
      <c r="P1866" s="254" t="str">
        <f>IF(ISBLANK(INDEX('Policy Characteristics'!J:J,MATCH($C1866,'Policy Characteristics'!$C:$C,0))),"",INDEX('Policy Characteristics'!J:J,MATCH($C1866,'Policy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66" s="254" t="str">
        <f>IF(ISBLANK(INDEX('Policy Characteristics'!K:K,MATCH($C1866,'Policy Characteristics'!$C:$C,0))),"",INDEX('Policy Characteristics'!K:K,MATCH($C1866,'Policy Characteristics'!$C:$C,0)))</f>
        <v>industry-ag-main.html#eff-stds</v>
      </c>
      <c r="R1866" s="254" t="str">
        <f>IF(ISBLANK(INDEX('Policy Characteristics'!L:L,MATCH($C1866,'Policy Characteristics'!$C:$C,0))),"",INDEX('Policy Characteristics'!L:L,MATCH($C1866,'Policy Characteristics'!$C:$C,0)))</f>
        <v>industry-energy-efficiency-standards.html</v>
      </c>
    </row>
    <row r="1867" spans="1:18" s="2" customFormat="1" x14ac:dyDescent="0.25">
      <c r="A1867" s="254" t="str">
        <f>IF(ISBLANK(INDEX('Policy Characteristics'!A:A,MATCH($C1867,'Policy Characteristics'!$C:$C,0))),"",INDEX('Policy Characteristics'!A:A,MATCH($C1867,'Policy Characteristics'!$C:$C,0)))</f>
        <v>Industry</v>
      </c>
      <c r="B1867" s="262" t="str">
        <f>IF(ISBLANK(INDEX('Policy Characteristics'!B:B,MATCH($C1867,'Policy Characteristics'!$C:$C,0))),"",INDEX('Policy Characteristics'!B:B,MATCH($C1867,'Policy Characteristics'!$C:$C,0)))</f>
        <v>Early Retirement of Equipment</v>
      </c>
      <c r="C1867" s="254" t="str">
        <f t="shared" si="84"/>
        <v>Minimum Share of Start Year Industrial Equipment Retired</v>
      </c>
      <c r="D1867" s="6" t="s">
        <v>3031</v>
      </c>
      <c r="E1867" s="1" t="s">
        <v>3916</v>
      </c>
      <c r="F1867" t="s">
        <v>2993</v>
      </c>
      <c r="G1867" s="45" t="s">
        <v>3890</v>
      </c>
      <c r="H1867" s="47">
        <f t="shared" si="85"/>
        <v>1866</v>
      </c>
      <c r="I1867" s="324" t="s">
        <v>40</v>
      </c>
      <c r="J1867" s="255" t="str">
        <f>IF(ISBLANK(INDEX('Policy Characteristics'!D:D,MATCH($C1867,'Policy Characteristics'!$C:$C,0))),"",INDEX('Policy Characteristics'!D:D,MATCH($C1867,'Policy Characteristics'!$C:$C,0)))</f>
        <v>Equipment Early Retirement</v>
      </c>
      <c r="K1867" s="254" t="str">
        <f>IF(ISBLANK(INDEX('Policy Characteristics'!E:E,MATCH($C1867,'Policy Characteristics'!$C:$C,0))),"",INDEX('Policy Characteristics'!E:E,MATCH($C1867,'Policy Characteristics'!$C:$C,0)))</f>
        <v>indst eqpt early retirement</v>
      </c>
      <c r="L1867" s="261">
        <f>IF(ISBLANK(INDEX('Policy Characteristics'!F:F,MATCH($C1867,'Policy Characteristics'!$C:$C,0))),"",INDEX('Policy Characteristics'!F:F,MATCH($C1867,'Policy Characteristics'!$C:$C,0)))</f>
        <v>0</v>
      </c>
      <c r="M1867" s="261">
        <f>IF(ISBLANK(INDEX('Policy Characteristics'!G:G,MATCH($C1867,'Policy Characteristics'!$C:$C,0))),"",INDEX('Policy Characteristics'!G:G,MATCH($C1867,'Policy Characteristics'!$C:$C,0)))</f>
        <v>1</v>
      </c>
      <c r="N1867" s="261">
        <f>IF(ISBLANK(INDEX('Policy Characteristics'!H:H,MATCH($C1867,'Policy Characteristics'!$C:$C,0))),"",INDEX('Policy Characteristics'!H:H,MATCH($C1867,'Policy Characteristics'!$C:$C,0)))</f>
        <v>0.01</v>
      </c>
      <c r="O1867" s="254" t="str">
        <f>IF(ISBLANK(INDEX('Policy Characteristics'!I:I,MATCH($C1867,'Policy Characteristics'!$C:$C,0))),"",INDEX('Policy Characteristics'!I:I,MATCH($C1867,'Policy Characteristics'!$C:$C,0)))</f>
        <v>% of start year equipment</v>
      </c>
      <c r="P1867" s="254" t="str">
        <f>IF(ISBLANK(INDEX('Policy Characteristics'!J:J,MATCH($C1867,'Policy Characteristics'!$C:$C,0))),"",INDEX('Policy Characteristics'!J:J,MATCH($C1867,'Policy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67" s="254" t="str">
        <f>IF(ISBLANK(INDEX('Policy Characteristics'!K:K,MATCH($C1867,'Policy Characteristics'!$C:$C,0))),"",INDEX('Policy Characteristics'!K:K,MATCH($C1867,'Policy Characteristics'!$C:$C,0)))</f>
        <v>industry-ag-main.html#eff-stds</v>
      </c>
      <c r="R1867" s="254" t="str">
        <f>IF(ISBLANK(INDEX('Policy Characteristics'!L:L,MATCH($C1867,'Policy Characteristics'!$C:$C,0))),"",INDEX('Policy Characteristics'!L:L,MATCH($C1867,'Policy Characteristics'!$C:$C,0)))</f>
        <v>industry-energy-efficiency-standards.html</v>
      </c>
    </row>
    <row r="1868" spans="1:18" s="2" customFormat="1" x14ac:dyDescent="0.25">
      <c r="A1868" s="254" t="str">
        <f>IF(ISBLANK(INDEX('Policy Characteristics'!A:A,MATCH($C1868,'Policy Characteristics'!$C:$C,0))),"",INDEX('Policy Characteristics'!A:A,MATCH($C1868,'Policy Characteristics'!$C:$C,0)))</f>
        <v>Industry</v>
      </c>
      <c r="B1868" s="262" t="str">
        <f>IF(ISBLANK(INDEX('Policy Characteristics'!B:B,MATCH($C1868,'Policy Characteristics'!$C:$C,0))),"",INDEX('Policy Characteristics'!B:B,MATCH($C1868,'Policy Characteristics'!$C:$C,0)))</f>
        <v>Early Retirement of Equipment</v>
      </c>
      <c r="C1868" s="254" t="str">
        <f t="shared" si="84"/>
        <v>Minimum Share of Start Year Industrial Equipment Retired</v>
      </c>
      <c r="D1868" s="6" t="s">
        <v>3031</v>
      </c>
      <c r="E1868" s="1" t="s">
        <v>3917</v>
      </c>
      <c r="F1868" t="s">
        <v>2993</v>
      </c>
      <c r="G1868" s="45" t="s">
        <v>3892</v>
      </c>
      <c r="H1868" s="47">
        <f t="shared" si="85"/>
        <v>1867</v>
      </c>
      <c r="I1868" s="324" t="s">
        <v>40</v>
      </c>
      <c r="J1868" s="255" t="str">
        <f>IF(ISBLANK(INDEX('Policy Characteristics'!D:D,MATCH($C1868,'Policy Characteristics'!$C:$C,0))),"",INDEX('Policy Characteristics'!D:D,MATCH($C1868,'Policy Characteristics'!$C:$C,0)))</f>
        <v>Equipment Early Retirement</v>
      </c>
      <c r="K1868" s="254" t="str">
        <f>IF(ISBLANK(INDEX('Policy Characteristics'!E:E,MATCH($C1868,'Policy Characteristics'!$C:$C,0))),"",INDEX('Policy Characteristics'!E:E,MATCH($C1868,'Policy Characteristics'!$C:$C,0)))</f>
        <v>indst eqpt early retirement</v>
      </c>
      <c r="L1868" s="261">
        <f>IF(ISBLANK(INDEX('Policy Characteristics'!F:F,MATCH($C1868,'Policy Characteristics'!$C:$C,0))),"",INDEX('Policy Characteristics'!F:F,MATCH($C1868,'Policy Characteristics'!$C:$C,0)))</f>
        <v>0</v>
      </c>
      <c r="M1868" s="261">
        <f>IF(ISBLANK(INDEX('Policy Characteristics'!G:G,MATCH($C1868,'Policy Characteristics'!$C:$C,0))),"",INDEX('Policy Characteristics'!G:G,MATCH($C1868,'Policy Characteristics'!$C:$C,0)))</f>
        <v>1</v>
      </c>
      <c r="N1868" s="261">
        <f>IF(ISBLANK(INDEX('Policy Characteristics'!H:H,MATCH($C1868,'Policy Characteristics'!$C:$C,0))),"",INDEX('Policy Characteristics'!H:H,MATCH($C1868,'Policy Characteristics'!$C:$C,0)))</f>
        <v>0.01</v>
      </c>
      <c r="O1868" s="254" t="str">
        <f>IF(ISBLANK(INDEX('Policy Characteristics'!I:I,MATCH($C1868,'Policy Characteristics'!$C:$C,0))),"",INDEX('Policy Characteristics'!I:I,MATCH($C1868,'Policy Characteristics'!$C:$C,0)))</f>
        <v>% of start year equipment</v>
      </c>
      <c r="P1868" s="254" t="str">
        <f>IF(ISBLANK(INDEX('Policy Characteristics'!J:J,MATCH($C1868,'Policy Characteristics'!$C:$C,0))),"",INDEX('Policy Characteristics'!J:J,MATCH($C1868,'Policy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68" s="254" t="str">
        <f>IF(ISBLANK(INDEX('Policy Characteristics'!K:K,MATCH($C1868,'Policy Characteristics'!$C:$C,0))),"",INDEX('Policy Characteristics'!K:K,MATCH($C1868,'Policy Characteristics'!$C:$C,0)))</f>
        <v>industry-ag-main.html#eff-stds</v>
      </c>
      <c r="R1868" s="254" t="str">
        <f>IF(ISBLANK(INDEX('Policy Characteristics'!L:L,MATCH($C1868,'Policy Characteristics'!$C:$C,0))),"",INDEX('Policy Characteristics'!L:L,MATCH($C1868,'Policy Characteristics'!$C:$C,0)))</f>
        <v>industry-energy-efficiency-standards.html</v>
      </c>
    </row>
    <row r="1869" spans="1:18" s="2" customFormat="1" x14ac:dyDescent="0.25">
      <c r="A1869" s="254" t="str">
        <f>IF(ISBLANK(INDEX('Policy Characteristics'!A:A,MATCH($C1869,'Policy Characteristics'!$C:$C,0))),"",INDEX('Policy Characteristics'!A:A,MATCH($C1869,'Policy Characteristics'!$C:$C,0)))</f>
        <v>Industry</v>
      </c>
      <c r="B1869" s="262" t="str">
        <f>IF(ISBLANK(INDEX('Policy Characteristics'!B:B,MATCH($C1869,'Policy Characteristics'!$C:$C,0))),"",INDEX('Policy Characteristics'!B:B,MATCH($C1869,'Policy Characteristics'!$C:$C,0)))</f>
        <v>Early Retirement of Equipment</v>
      </c>
      <c r="C1869" s="254" t="str">
        <f t="shared" si="84"/>
        <v>Minimum Share of Start Year Industrial Equipment Retired</v>
      </c>
      <c r="D1869" s="6" t="s">
        <v>3032</v>
      </c>
      <c r="E1869" s="1" t="s">
        <v>3459</v>
      </c>
      <c r="F1869" t="s">
        <v>2994</v>
      </c>
      <c r="G1869" s="45" t="s">
        <v>3465</v>
      </c>
      <c r="H1869" s="47">
        <f t="shared" si="85"/>
        <v>1868</v>
      </c>
      <c r="I1869" s="324" t="s">
        <v>40</v>
      </c>
      <c r="J1869" s="255" t="str">
        <f>IF(ISBLANK(INDEX('Policy Characteristics'!D:D,MATCH($C1869,'Policy Characteristics'!$C:$C,0))),"",INDEX('Policy Characteristics'!D:D,MATCH($C1869,'Policy Characteristics'!$C:$C,0)))</f>
        <v>Equipment Early Retirement</v>
      </c>
      <c r="K1869" s="254" t="str">
        <f>IF(ISBLANK(INDEX('Policy Characteristics'!E:E,MATCH($C1869,'Policy Characteristics'!$C:$C,0))),"",INDEX('Policy Characteristics'!E:E,MATCH($C1869,'Policy Characteristics'!$C:$C,0)))</f>
        <v>indst eqpt early retirement</v>
      </c>
      <c r="L1869" s="261">
        <f>IF(ISBLANK(INDEX('Policy Characteristics'!F:F,MATCH($C1869,'Policy Characteristics'!$C:$C,0))),"",INDEX('Policy Characteristics'!F:F,MATCH($C1869,'Policy Characteristics'!$C:$C,0)))</f>
        <v>0</v>
      </c>
      <c r="M1869" s="261">
        <f>IF(ISBLANK(INDEX('Policy Characteristics'!G:G,MATCH($C1869,'Policy Characteristics'!$C:$C,0))),"",INDEX('Policy Characteristics'!G:G,MATCH($C1869,'Policy Characteristics'!$C:$C,0)))</f>
        <v>1</v>
      </c>
      <c r="N1869" s="261">
        <f>IF(ISBLANK(INDEX('Policy Characteristics'!H:H,MATCH($C1869,'Policy Characteristics'!$C:$C,0))),"",INDEX('Policy Characteristics'!H:H,MATCH($C1869,'Policy Characteristics'!$C:$C,0)))</f>
        <v>0.01</v>
      </c>
      <c r="O1869" s="254" t="str">
        <f>IF(ISBLANK(INDEX('Policy Characteristics'!I:I,MATCH($C1869,'Policy Characteristics'!$C:$C,0))),"",INDEX('Policy Characteristics'!I:I,MATCH($C1869,'Policy Characteristics'!$C:$C,0)))</f>
        <v>% of start year equipment</v>
      </c>
      <c r="P1869" s="254" t="str">
        <f>IF(ISBLANK(INDEX('Policy Characteristics'!J:J,MATCH($C1869,'Policy Characteristics'!$C:$C,0))),"",INDEX('Policy Characteristics'!J:J,MATCH($C1869,'Policy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69" s="254" t="str">
        <f>IF(ISBLANK(INDEX('Policy Characteristics'!K:K,MATCH($C1869,'Policy Characteristics'!$C:$C,0))),"",INDEX('Policy Characteristics'!K:K,MATCH($C1869,'Policy Characteristics'!$C:$C,0)))</f>
        <v>industry-ag-main.html#eff-stds</v>
      </c>
      <c r="R1869" s="254" t="str">
        <f>IF(ISBLANK(INDEX('Policy Characteristics'!L:L,MATCH($C1869,'Policy Characteristics'!$C:$C,0))),"",INDEX('Policy Characteristics'!L:L,MATCH($C1869,'Policy Characteristics'!$C:$C,0)))</f>
        <v>industry-energy-efficiency-standards.html</v>
      </c>
    </row>
    <row r="1870" spans="1:18" s="2" customFormat="1" x14ac:dyDescent="0.25">
      <c r="A1870" s="254" t="str">
        <f>IF(ISBLANK(INDEX('Policy Characteristics'!A:A,MATCH($C1870,'Policy Characteristics'!$C:$C,0))),"",INDEX('Policy Characteristics'!A:A,MATCH($C1870,'Policy Characteristics'!$C:$C,0)))</f>
        <v>Industry</v>
      </c>
      <c r="B1870" s="262" t="str">
        <f>IF(ISBLANK(INDEX('Policy Characteristics'!B:B,MATCH($C1870,'Policy Characteristics'!$C:$C,0))),"",INDEX('Policy Characteristics'!B:B,MATCH($C1870,'Policy Characteristics'!$C:$C,0)))</f>
        <v>Early Retirement of Equipment</v>
      </c>
      <c r="C1870" s="254" t="str">
        <f t="shared" si="84"/>
        <v>Minimum Share of Start Year Industrial Equipment Retired</v>
      </c>
      <c r="D1870" s="6" t="s">
        <v>3032</v>
      </c>
      <c r="E1870" s="1" t="s">
        <v>3460</v>
      </c>
      <c r="F1870" t="s">
        <v>2994</v>
      </c>
      <c r="G1870" s="45" t="s">
        <v>3466</v>
      </c>
      <c r="H1870" s="47">
        <f t="shared" si="85"/>
        <v>1869</v>
      </c>
      <c r="I1870" s="324" t="s">
        <v>40</v>
      </c>
      <c r="J1870" s="255" t="str">
        <f>IF(ISBLANK(INDEX('Policy Characteristics'!D:D,MATCH($C1870,'Policy Characteristics'!$C:$C,0))),"",INDEX('Policy Characteristics'!D:D,MATCH($C1870,'Policy Characteristics'!$C:$C,0)))</f>
        <v>Equipment Early Retirement</v>
      </c>
      <c r="K1870" s="254" t="str">
        <f>IF(ISBLANK(INDEX('Policy Characteristics'!E:E,MATCH($C1870,'Policy Characteristics'!$C:$C,0))),"",INDEX('Policy Characteristics'!E:E,MATCH($C1870,'Policy Characteristics'!$C:$C,0)))</f>
        <v>indst eqpt early retirement</v>
      </c>
      <c r="L1870" s="261">
        <f>IF(ISBLANK(INDEX('Policy Characteristics'!F:F,MATCH($C1870,'Policy Characteristics'!$C:$C,0))),"",INDEX('Policy Characteristics'!F:F,MATCH($C1870,'Policy Characteristics'!$C:$C,0)))</f>
        <v>0</v>
      </c>
      <c r="M1870" s="261">
        <f>IF(ISBLANK(INDEX('Policy Characteristics'!G:G,MATCH($C1870,'Policy Characteristics'!$C:$C,0))),"",INDEX('Policy Characteristics'!G:G,MATCH($C1870,'Policy Characteristics'!$C:$C,0)))</f>
        <v>1</v>
      </c>
      <c r="N1870" s="261">
        <f>IF(ISBLANK(INDEX('Policy Characteristics'!H:H,MATCH($C1870,'Policy Characteristics'!$C:$C,0))),"",INDEX('Policy Characteristics'!H:H,MATCH($C1870,'Policy Characteristics'!$C:$C,0)))</f>
        <v>0.01</v>
      </c>
      <c r="O1870" s="254" t="str">
        <f>IF(ISBLANK(INDEX('Policy Characteristics'!I:I,MATCH($C1870,'Policy Characteristics'!$C:$C,0))),"",INDEX('Policy Characteristics'!I:I,MATCH($C1870,'Policy Characteristics'!$C:$C,0)))</f>
        <v>% of start year equipment</v>
      </c>
      <c r="P1870" s="254" t="str">
        <f>IF(ISBLANK(INDEX('Policy Characteristics'!J:J,MATCH($C1870,'Policy Characteristics'!$C:$C,0))),"",INDEX('Policy Characteristics'!J:J,MATCH($C1870,'Policy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70" s="254" t="str">
        <f>IF(ISBLANK(INDEX('Policy Characteristics'!K:K,MATCH($C1870,'Policy Characteristics'!$C:$C,0))),"",INDEX('Policy Characteristics'!K:K,MATCH($C1870,'Policy Characteristics'!$C:$C,0)))</f>
        <v>industry-ag-main.html#eff-stds</v>
      </c>
      <c r="R1870" s="254" t="str">
        <f>IF(ISBLANK(INDEX('Policy Characteristics'!L:L,MATCH($C1870,'Policy Characteristics'!$C:$C,0))),"",INDEX('Policy Characteristics'!L:L,MATCH($C1870,'Policy Characteristics'!$C:$C,0)))</f>
        <v>industry-energy-efficiency-standards.html</v>
      </c>
    </row>
    <row r="1871" spans="1:18" s="2" customFormat="1" x14ac:dyDescent="0.25">
      <c r="A1871" s="254" t="str">
        <f>IF(ISBLANK(INDEX('Policy Characteristics'!A:A,MATCH($C1871,'Policy Characteristics'!$C:$C,0))),"",INDEX('Policy Characteristics'!A:A,MATCH($C1871,'Policy Characteristics'!$C:$C,0)))</f>
        <v>Industry</v>
      </c>
      <c r="B1871" s="262" t="str">
        <f>IF(ISBLANK(INDEX('Policy Characteristics'!B:B,MATCH($C1871,'Policy Characteristics'!$C:$C,0))),"",INDEX('Policy Characteristics'!B:B,MATCH($C1871,'Policy Characteristics'!$C:$C,0)))</f>
        <v>Early Retirement of Equipment</v>
      </c>
      <c r="C1871" s="254" t="str">
        <f t="shared" si="84"/>
        <v>Minimum Share of Start Year Industrial Equipment Retired</v>
      </c>
      <c r="D1871" s="6" t="s">
        <v>3032</v>
      </c>
      <c r="E1871" s="1" t="s">
        <v>3461</v>
      </c>
      <c r="F1871" t="s">
        <v>2994</v>
      </c>
      <c r="G1871" s="45" t="s">
        <v>3467</v>
      </c>
      <c r="H1871" s="47">
        <f t="shared" si="85"/>
        <v>1870</v>
      </c>
      <c r="I1871" s="324" t="s">
        <v>40</v>
      </c>
      <c r="J1871" s="255" t="str">
        <f>IF(ISBLANK(INDEX('Policy Characteristics'!D:D,MATCH($C1871,'Policy Characteristics'!$C:$C,0))),"",INDEX('Policy Characteristics'!D:D,MATCH($C1871,'Policy Characteristics'!$C:$C,0)))</f>
        <v>Equipment Early Retirement</v>
      </c>
      <c r="K1871" s="254" t="str">
        <f>IF(ISBLANK(INDEX('Policy Characteristics'!E:E,MATCH($C1871,'Policy Characteristics'!$C:$C,0))),"",INDEX('Policy Characteristics'!E:E,MATCH($C1871,'Policy Characteristics'!$C:$C,0)))</f>
        <v>indst eqpt early retirement</v>
      </c>
      <c r="L1871" s="261">
        <f>IF(ISBLANK(INDEX('Policy Characteristics'!F:F,MATCH($C1871,'Policy Characteristics'!$C:$C,0))),"",INDEX('Policy Characteristics'!F:F,MATCH($C1871,'Policy Characteristics'!$C:$C,0)))</f>
        <v>0</v>
      </c>
      <c r="M1871" s="261">
        <f>IF(ISBLANK(INDEX('Policy Characteristics'!G:G,MATCH($C1871,'Policy Characteristics'!$C:$C,0))),"",INDEX('Policy Characteristics'!G:G,MATCH($C1871,'Policy Characteristics'!$C:$C,0)))</f>
        <v>1</v>
      </c>
      <c r="N1871" s="261">
        <f>IF(ISBLANK(INDEX('Policy Characteristics'!H:H,MATCH($C1871,'Policy Characteristics'!$C:$C,0))),"",INDEX('Policy Characteristics'!H:H,MATCH($C1871,'Policy Characteristics'!$C:$C,0)))</f>
        <v>0.01</v>
      </c>
      <c r="O1871" s="254" t="str">
        <f>IF(ISBLANK(INDEX('Policy Characteristics'!I:I,MATCH($C1871,'Policy Characteristics'!$C:$C,0))),"",INDEX('Policy Characteristics'!I:I,MATCH($C1871,'Policy Characteristics'!$C:$C,0)))</f>
        <v>% of start year equipment</v>
      </c>
      <c r="P1871" s="254" t="str">
        <f>IF(ISBLANK(INDEX('Policy Characteristics'!J:J,MATCH($C1871,'Policy Characteristics'!$C:$C,0))),"",INDEX('Policy Characteristics'!J:J,MATCH($C1871,'Policy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71" s="254" t="str">
        <f>IF(ISBLANK(INDEX('Policy Characteristics'!K:K,MATCH($C1871,'Policy Characteristics'!$C:$C,0))),"",INDEX('Policy Characteristics'!K:K,MATCH($C1871,'Policy Characteristics'!$C:$C,0)))</f>
        <v>industry-ag-main.html#eff-stds</v>
      </c>
      <c r="R1871" s="254" t="str">
        <f>IF(ISBLANK(INDEX('Policy Characteristics'!L:L,MATCH($C1871,'Policy Characteristics'!$C:$C,0))),"",INDEX('Policy Characteristics'!L:L,MATCH($C1871,'Policy Characteristics'!$C:$C,0)))</f>
        <v>industry-energy-efficiency-standards.html</v>
      </c>
    </row>
    <row r="1872" spans="1:18" s="2" customFormat="1" x14ac:dyDescent="0.25">
      <c r="A1872" s="254" t="str">
        <f>IF(ISBLANK(INDEX('Policy Characteristics'!A:A,MATCH($C1872,'Policy Characteristics'!$C:$C,0))),"",INDEX('Policy Characteristics'!A:A,MATCH($C1872,'Policy Characteristics'!$C:$C,0)))</f>
        <v>Industry</v>
      </c>
      <c r="B1872" s="262" t="str">
        <f>IF(ISBLANK(INDEX('Policy Characteristics'!B:B,MATCH($C1872,'Policy Characteristics'!$C:$C,0))),"",INDEX('Policy Characteristics'!B:B,MATCH($C1872,'Policy Characteristics'!$C:$C,0)))</f>
        <v>Early Retirement of Equipment</v>
      </c>
      <c r="C1872" s="254" t="str">
        <f t="shared" si="84"/>
        <v>Minimum Share of Start Year Industrial Equipment Retired</v>
      </c>
      <c r="D1872" s="6" t="s">
        <v>3032</v>
      </c>
      <c r="E1872" s="1" t="s">
        <v>3462</v>
      </c>
      <c r="F1872" t="s">
        <v>2994</v>
      </c>
      <c r="G1872" s="45" t="s">
        <v>3468</v>
      </c>
      <c r="H1872" s="47">
        <f t="shared" si="85"/>
        <v>1871</v>
      </c>
      <c r="I1872" s="324" t="s">
        <v>40</v>
      </c>
      <c r="J1872" s="255" t="str">
        <f>IF(ISBLANK(INDEX('Policy Characteristics'!D:D,MATCH($C1872,'Policy Characteristics'!$C:$C,0))),"",INDEX('Policy Characteristics'!D:D,MATCH($C1872,'Policy Characteristics'!$C:$C,0)))</f>
        <v>Equipment Early Retirement</v>
      </c>
      <c r="K1872" s="254" t="str">
        <f>IF(ISBLANK(INDEX('Policy Characteristics'!E:E,MATCH($C1872,'Policy Characteristics'!$C:$C,0))),"",INDEX('Policy Characteristics'!E:E,MATCH($C1872,'Policy Characteristics'!$C:$C,0)))</f>
        <v>indst eqpt early retirement</v>
      </c>
      <c r="L1872" s="261">
        <f>IF(ISBLANK(INDEX('Policy Characteristics'!F:F,MATCH($C1872,'Policy Characteristics'!$C:$C,0))),"",INDEX('Policy Characteristics'!F:F,MATCH($C1872,'Policy Characteristics'!$C:$C,0)))</f>
        <v>0</v>
      </c>
      <c r="M1872" s="261">
        <f>IF(ISBLANK(INDEX('Policy Characteristics'!G:G,MATCH($C1872,'Policy Characteristics'!$C:$C,0))),"",INDEX('Policy Characteristics'!G:G,MATCH($C1872,'Policy Characteristics'!$C:$C,0)))</f>
        <v>1</v>
      </c>
      <c r="N1872" s="261">
        <f>IF(ISBLANK(INDEX('Policy Characteristics'!H:H,MATCH($C1872,'Policy Characteristics'!$C:$C,0))),"",INDEX('Policy Characteristics'!H:H,MATCH($C1872,'Policy Characteristics'!$C:$C,0)))</f>
        <v>0.01</v>
      </c>
      <c r="O1872" s="254" t="str">
        <f>IF(ISBLANK(INDEX('Policy Characteristics'!I:I,MATCH($C1872,'Policy Characteristics'!$C:$C,0))),"",INDEX('Policy Characteristics'!I:I,MATCH($C1872,'Policy Characteristics'!$C:$C,0)))</f>
        <v>% of start year equipment</v>
      </c>
      <c r="P1872" s="254" t="str">
        <f>IF(ISBLANK(INDEX('Policy Characteristics'!J:J,MATCH($C1872,'Policy Characteristics'!$C:$C,0))),"",INDEX('Policy Characteristics'!J:J,MATCH($C1872,'Policy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72" s="254" t="str">
        <f>IF(ISBLANK(INDEX('Policy Characteristics'!K:K,MATCH($C1872,'Policy Characteristics'!$C:$C,0))),"",INDEX('Policy Characteristics'!K:K,MATCH($C1872,'Policy Characteristics'!$C:$C,0)))</f>
        <v>industry-ag-main.html#eff-stds</v>
      </c>
      <c r="R1872" s="254" t="str">
        <f>IF(ISBLANK(INDEX('Policy Characteristics'!L:L,MATCH($C1872,'Policy Characteristics'!$C:$C,0))),"",INDEX('Policy Characteristics'!L:L,MATCH($C1872,'Policy Characteristics'!$C:$C,0)))</f>
        <v>industry-energy-efficiency-standards.html</v>
      </c>
    </row>
    <row r="1873" spans="1:18" s="2" customFormat="1" x14ac:dyDescent="0.25">
      <c r="A1873" s="254" t="str">
        <f>IF(ISBLANK(INDEX('Policy Characteristics'!A:A,MATCH($C1873,'Policy Characteristics'!$C:$C,0))),"",INDEX('Policy Characteristics'!A:A,MATCH($C1873,'Policy Characteristics'!$C:$C,0)))</f>
        <v>Industry</v>
      </c>
      <c r="B1873" s="262" t="str">
        <f>IF(ISBLANK(INDEX('Policy Characteristics'!B:B,MATCH($C1873,'Policy Characteristics'!$C:$C,0))),"",INDEX('Policy Characteristics'!B:B,MATCH($C1873,'Policy Characteristics'!$C:$C,0)))</f>
        <v>Early Retirement of Equipment</v>
      </c>
      <c r="C1873" s="254" t="str">
        <f t="shared" si="84"/>
        <v>Minimum Share of Start Year Industrial Equipment Retired</v>
      </c>
      <c r="D1873" s="6" t="s">
        <v>3032</v>
      </c>
      <c r="E1873" s="1" t="s">
        <v>3463</v>
      </c>
      <c r="F1873" t="s">
        <v>2994</v>
      </c>
      <c r="G1873" s="45" t="s">
        <v>3469</v>
      </c>
      <c r="H1873" s="47">
        <f t="shared" si="85"/>
        <v>1872</v>
      </c>
      <c r="I1873" s="324" t="s">
        <v>40</v>
      </c>
      <c r="J1873" s="255" t="str">
        <f>IF(ISBLANK(INDEX('Policy Characteristics'!D:D,MATCH($C1873,'Policy Characteristics'!$C:$C,0))),"",INDEX('Policy Characteristics'!D:D,MATCH($C1873,'Policy Characteristics'!$C:$C,0)))</f>
        <v>Equipment Early Retirement</v>
      </c>
      <c r="K1873" s="254" t="str">
        <f>IF(ISBLANK(INDEX('Policy Characteristics'!E:E,MATCH($C1873,'Policy Characteristics'!$C:$C,0))),"",INDEX('Policy Characteristics'!E:E,MATCH($C1873,'Policy Characteristics'!$C:$C,0)))</f>
        <v>indst eqpt early retirement</v>
      </c>
      <c r="L1873" s="261">
        <f>IF(ISBLANK(INDEX('Policy Characteristics'!F:F,MATCH($C1873,'Policy Characteristics'!$C:$C,0))),"",INDEX('Policy Characteristics'!F:F,MATCH($C1873,'Policy Characteristics'!$C:$C,0)))</f>
        <v>0</v>
      </c>
      <c r="M1873" s="261">
        <f>IF(ISBLANK(INDEX('Policy Characteristics'!G:G,MATCH($C1873,'Policy Characteristics'!$C:$C,0))),"",INDEX('Policy Characteristics'!G:G,MATCH($C1873,'Policy Characteristics'!$C:$C,0)))</f>
        <v>1</v>
      </c>
      <c r="N1873" s="261">
        <f>IF(ISBLANK(INDEX('Policy Characteristics'!H:H,MATCH($C1873,'Policy Characteristics'!$C:$C,0))),"",INDEX('Policy Characteristics'!H:H,MATCH($C1873,'Policy Characteristics'!$C:$C,0)))</f>
        <v>0.01</v>
      </c>
      <c r="O1873" s="254" t="str">
        <f>IF(ISBLANK(INDEX('Policy Characteristics'!I:I,MATCH($C1873,'Policy Characteristics'!$C:$C,0))),"",INDEX('Policy Characteristics'!I:I,MATCH($C1873,'Policy Characteristics'!$C:$C,0)))</f>
        <v>% of start year equipment</v>
      </c>
      <c r="P1873" s="254" t="str">
        <f>IF(ISBLANK(INDEX('Policy Characteristics'!J:J,MATCH($C1873,'Policy Characteristics'!$C:$C,0))),"",INDEX('Policy Characteristics'!J:J,MATCH($C1873,'Policy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73" s="254" t="str">
        <f>IF(ISBLANK(INDEX('Policy Characteristics'!K:K,MATCH($C1873,'Policy Characteristics'!$C:$C,0))),"",INDEX('Policy Characteristics'!K:K,MATCH($C1873,'Policy Characteristics'!$C:$C,0)))</f>
        <v>industry-ag-main.html#eff-stds</v>
      </c>
      <c r="R1873" s="254" t="str">
        <f>IF(ISBLANK(INDEX('Policy Characteristics'!L:L,MATCH($C1873,'Policy Characteristics'!$C:$C,0))),"",INDEX('Policy Characteristics'!L:L,MATCH($C1873,'Policy Characteristics'!$C:$C,0)))</f>
        <v>industry-energy-efficiency-standards.html</v>
      </c>
    </row>
    <row r="1874" spans="1:18" s="2" customFormat="1" x14ac:dyDescent="0.25">
      <c r="A1874" s="254" t="str">
        <f>IF(ISBLANK(INDEX('Policy Characteristics'!A:A,MATCH($C1874,'Policy Characteristics'!$C:$C,0))),"",INDEX('Policy Characteristics'!A:A,MATCH($C1874,'Policy Characteristics'!$C:$C,0)))</f>
        <v>Industry</v>
      </c>
      <c r="B1874" s="262" t="str">
        <f>IF(ISBLANK(INDEX('Policy Characteristics'!B:B,MATCH($C1874,'Policy Characteristics'!$C:$C,0))),"",INDEX('Policy Characteristics'!B:B,MATCH($C1874,'Policy Characteristics'!$C:$C,0)))</f>
        <v>Early Retirement of Equipment</v>
      </c>
      <c r="C1874" s="254" t="str">
        <f t="shared" si="84"/>
        <v>Minimum Share of Start Year Industrial Equipment Retired</v>
      </c>
      <c r="D1874" s="6" t="s">
        <v>3032</v>
      </c>
      <c r="E1874" s="1" t="s">
        <v>3464</v>
      </c>
      <c r="F1874" t="s">
        <v>2994</v>
      </c>
      <c r="G1874" s="45" t="s">
        <v>3470</v>
      </c>
      <c r="H1874" s="47">
        <f t="shared" si="85"/>
        <v>1873</v>
      </c>
      <c r="I1874" s="324" t="s">
        <v>40</v>
      </c>
      <c r="J1874" s="255" t="str">
        <f>IF(ISBLANK(INDEX('Policy Characteristics'!D:D,MATCH($C1874,'Policy Characteristics'!$C:$C,0))),"",INDEX('Policy Characteristics'!D:D,MATCH($C1874,'Policy Characteristics'!$C:$C,0)))</f>
        <v>Equipment Early Retirement</v>
      </c>
      <c r="K1874" s="254" t="str">
        <f>IF(ISBLANK(INDEX('Policy Characteristics'!E:E,MATCH($C1874,'Policy Characteristics'!$C:$C,0))),"",INDEX('Policy Characteristics'!E:E,MATCH($C1874,'Policy Characteristics'!$C:$C,0)))</f>
        <v>indst eqpt early retirement</v>
      </c>
      <c r="L1874" s="261">
        <f>IF(ISBLANK(INDEX('Policy Characteristics'!F:F,MATCH($C1874,'Policy Characteristics'!$C:$C,0))),"",INDEX('Policy Characteristics'!F:F,MATCH($C1874,'Policy Characteristics'!$C:$C,0)))</f>
        <v>0</v>
      </c>
      <c r="M1874" s="261">
        <f>IF(ISBLANK(INDEX('Policy Characteristics'!G:G,MATCH($C1874,'Policy Characteristics'!$C:$C,0))),"",INDEX('Policy Characteristics'!G:G,MATCH($C1874,'Policy Characteristics'!$C:$C,0)))</f>
        <v>1</v>
      </c>
      <c r="N1874" s="261">
        <f>IF(ISBLANK(INDEX('Policy Characteristics'!H:H,MATCH($C1874,'Policy Characteristics'!$C:$C,0))),"",INDEX('Policy Characteristics'!H:H,MATCH($C1874,'Policy Characteristics'!$C:$C,0)))</f>
        <v>0.01</v>
      </c>
      <c r="O1874" s="254" t="str">
        <f>IF(ISBLANK(INDEX('Policy Characteristics'!I:I,MATCH($C1874,'Policy Characteristics'!$C:$C,0))),"",INDEX('Policy Characteristics'!I:I,MATCH($C1874,'Policy Characteristics'!$C:$C,0)))</f>
        <v>% of start year equipment</v>
      </c>
      <c r="P1874" s="254" t="str">
        <f>IF(ISBLANK(INDEX('Policy Characteristics'!J:J,MATCH($C1874,'Policy Characteristics'!$C:$C,0))),"",INDEX('Policy Characteristics'!J:J,MATCH($C1874,'Policy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74" s="254" t="str">
        <f>IF(ISBLANK(INDEX('Policy Characteristics'!K:K,MATCH($C1874,'Policy Characteristics'!$C:$C,0))),"",INDEX('Policy Characteristics'!K:K,MATCH($C1874,'Policy Characteristics'!$C:$C,0)))</f>
        <v>industry-ag-main.html#eff-stds</v>
      </c>
      <c r="R1874" s="254" t="str">
        <f>IF(ISBLANK(INDEX('Policy Characteristics'!L:L,MATCH($C1874,'Policy Characteristics'!$C:$C,0))),"",INDEX('Policy Characteristics'!L:L,MATCH($C1874,'Policy Characteristics'!$C:$C,0)))</f>
        <v>industry-energy-efficiency-standards.html</v>
      </c>
    </row>
    <row r="1875" spans="1:18" s="2" customFormat="1" x14ac:dyDescent="0.25">
      <c r="A1875" s="254" t="str">
        <f>IF(ISBLANK(INDEX('Policy Characteristics'!A:A,MATCH($C1875,'Policy Characteristics'!$C:$C,0))),"",INDEX('Policy Characteristics'!A:A,MATCH($C1875,'Policy Characteristics'!$C:$C,0)))</f>
        <v>Industry</v>
      </c>
      <c r="B1875" s="262" t="str">
        <f>IF(ISBLANK(INDEX('Policy Characteristics'!B:B,MATCH($C1875,'Policy Characteristics'!$C:$C,0))),"",INDEX('Policy Characteristics'!B:B,MATCH($C1875,'Policy Characteristics'!$C:$C,0)))</f>
        <v>Early Retirement of Equipment</v>
      </c>
      <c r="C1875" s="254" t="str">
        <f t="shared" si="84"/>
        <v>Minimum Share of Start Year Industrial Equipment Retired</v>
      </c>
      <c r="D1875" s="6" t="s">
        <v>3032</v>
      </c>
      <c r="E1875" s="1" t="s">
        <v>3570</v>
      </c>
      <c r="F1875" t="s">
        <v>2994</v>
      </c>
      <c r="G1875" s="45" t="s">
        <v>3471</v>
      </c>
      <c r="H1875" s="47">
        <f t="shared" si="85"/>
        <v>1874</v>
      </c>
      <c r="I1875" s="324" t="s">
        <v>40</v>
      </c>
      <c r="J1875" s="255" t="str">
        <f>IF(ISBLANK(INDEX('Policy Characteristics'!D:D,MATCH($C1875,'Policy Characteristics'!$C:$C,0))),"",INDEX('Policy Characteristics'!D:D,MATCH($C1875,'Policy Characteristics'!$C:$C,0)))</f>
        <v>Equipment Early Retirement</v>
      </c>
      <c r="K1875" s="254" t="str">
        <f>IF(ISBLANK(INDEX('Policy Characteristics'!E:E,MATCH($C1875,'Policy Characteristics'!$C:$C,0))),"",INDEX('Policy Characteristics'!E:E,MATCH($C1875,'Policy Characteristics'!$C:$C,0)))</f>
        <v>indst eqpt early retirement</v>
      </c>
      <c r="L1875" s="261">
        <f>IF(ISBLANK(INDEX('Policy Characteristics'!F:F,MATCH($C1875,'Policy Characteristics'!$C:$C,0))),"",INDEX('Policy Characteristics'!F:F,MATCH($C1875,'Policy Characteristics'!$C:$C,0)))</f>
        <v>0</v>
      </c>
      <c r="M1875" s="261">
        <f>IF(ISBLANK(INDEX('Policy Characteristics'!G:G,MATCH($C1875,'Policy Characteristics'!$C:$C,0))),"",INDEX('Policy Characteristics'!G:G,MATCH($C1875,'Policy Characteristics'!$C:$C,0)))</f>
        <v>1</v>
      </c>
      <c r="N1875" s="261">
        <f>IF(ISBLANK(INDEX('Policy Characteristics'!H:H,MATCH($C1875,'Policy Characteristics'!$C:$C,0))),"",INDEX('Policy Characteristics'!H:H,MATCH($C1875,'Policy Characteristics'!$C:$C,0)))</f>
        <v>0.01</v>
      </c>
      <c r="O1875" s="254" t="str">
        <f>IF(ISBLANK(INDEX('Policy Characteristics'!I:I,MATCH($C1875,'Policy Characteristics'!$C:$C,0))),"",INDEX('Policy Characteristics'!I:I,MATCH($C1875,'Policy Characteristics'!$C:$C,0)))</f>
        <v>% of start year equipment</v>
      </c>
      <c r="P1875" s="254" t="str">
        <f>IF(ISBLANK(INDEX('Policy Characteristics'!J:J,MATCH($C1875,'Policy Characteristics'!$C:$C,0))),"",INDEX('Policy Characteristics'!J:J,MATCH($C1875,'Policy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75" s="254" t="str">
        <f>IF(ISBLANK(INDEX('Policy Characteristics'!K:K,MATCH($C1875,'Policy Characteristics'!$C:$C,0))),"",INDEX('Policy Characteristics'!K:K,MATCH($C1875,'Policy Characteristics'!$C:$C,0)))</f>
        <v>industry-ag-main.html#eff-stds</v>
      </c>
      <c r="R1875" s="254" t="str">
        <f>IF(ISBLANK(INDEX('Policy Characteristics'!L:L,MATCH($C1875,'Policy Characteristics'!$C:$C,0))),"",INDEX('Policy Characteristics'!L:L,MATCH($C1875,'Policy Characteristics'!$C:$C,0)))</f>
        <v>industry-energy-efficiency-standards.html</v>
      </c>
    </row>
    <row r="1876" spans="1:18" s="2" customFormat="1" x14ac:dyDescent="0.25">
      <c r="A1876" s="254" t="str">
        <f>IF(ISBLANK(INDEX('Policy Characteristics'!A:A,MATCH($C1876,'Policy Characteristics'!$C:$C,0))),"",INDEX('Policy Characteristics'!A:A,MATCH($C1876,'Policy Characteristics'!$C:$C,0)))</f>
        <v>Industry</v>
      </c>
      <c r="B1876" s="262" t="str">
        <f>IF(ISBLANK(INDEX('Policy Characteristics'!B:B,MATCH($C1876,'Policy Characteristics'!$C:$C,0))),"",INDEX('Policy Characteristics'!B:B,MATCH($C1876,'Policy Characteristics'!$C:$C,0)))</f>
        <v>Early Retirement of Equipment</v>
      </c>
      <c r="C1876" s="254" t="str">
        <f t="shared" si="84"/>
        <v>Minimum Share of Start Year Industrial Equipment Retired</v>
      </c>
      <c r="D1876" s="6" t="s">
        <v>3032</v>
      </c>
      <c r="E1876" s="1" t="s">
        <v>3915</v>
      </c>
      <c r="F1876" t="s">
        <v>2994</v>
      </c>
      <c r="G1876" s="45" t="s">
        <v>3891</v>
      </c>
      <c r="H1876" s="47">
        <f t="shared" si="85"/>
        <v>1875</v>
      </c>
      <c r="I1876" s="324" t="s">
        <v>40</v>
      </c>
      <c r="J1876" s="255" t="str">
        <f>IF(ISBLANK(INDEX('Policy Characteristics'!D:D,MATCH($C1876,'Policy Characteristics'!$C:$C,0))),"",INDEX('Policy Characteristics'!D:D,MATCH($C1876,'Policy Characteristics'!$C:$C,0)))</f>
        <v>Equipment Early Retirement</v>
      </c>
      <c r="K1876" s="254" t="str">
        <f>IF(ISBLANK(INDEX('Policy Characteristics'!E:E,MATCH($C1876,'Policy Characteristics'!$C:$C,0))),"",INDEX('Policy Characteristics'!E:E,MATCH($C1876,'Policy Characteristics'!$C:$C,0)))</f>
        <v>indst eqpt early retirement</v>
      </c>
      <c r="L1876" s="261">
        <f>IF(ISBLANK(INDEX('Policy Characteristics'!F:F,MATCH($C1876,'Policy Characteristics'!$C:$C,0))),"",INDEX('Policy Characteristics'!F:F,MATCH($C1876,'Policy Characteristics'!$C:$C,0)))</f>
        <v>0</v>
      </c>
      <c r="M1876" s="261">
        <f>IF(ISBLANK(INDEX('Policy Characteristics'!G:G,MATCH($C1876,'Policy Characteristics'!$C:$C,0))),"",INDEX('Policy Characteristics'!G:G,MATCH($C1876,'Policy Characteristics'!$C:$C,0)))</f>
        <v>1</v>
      </c>
      <c r="N1876" s="261">
        <f>IF(ISBLANK(INDEX('Policy Characteristics'!H:H,MATCH($C1876,'Policy Characteristics'!$C:$C,0))),"",INDEX('Policy Characteristics'!H:H,MATCH($C1876,'Policy Characteristics'!$C:$C,0)))</f>
        <v>0.01</v>
      </c>
      <c r="O1876" s="254" t="str">
        <f>IF(ISBLANK(INDEX('Policy Characteristics'!I:I,MATCH($C1876,'Policy Characteristics'!$C:$C,0))),"",INDEX('Policy Characteristics'!I:I,MATCH($C1876,'Policy Characteristics'!$C:$C,0)))</f>
        <v>% of start year equipment</v>
      </c>
      <c r="P1876" s="254" t="str">
        <f>IF(ISBLANK(INDEX('Policy Characteristics'!J:J,MATCH($C1876,'Policy Characteristics'!$C:$C,0))),"",INDEX('Policy Characteristics'!J:J,MATCH($C1876,'Policy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76" s="254" t="str">
        <f>IF(ISBLANK(INDEX('Policy Characteristics'!K:K,MATCH($C1876,'Policy Characteristics'!$C:$C,0))),"",INDEX('Policy Characteristics'!K:K,MATCH($C1876,'Policy Characteristics'!$C:$C,0)))</f>
        <v>industry-ag-main.html#eff-stds</v>
      </c>
      <c r="R1876" s="254" t="str">
        <f>IF(ISBLANK(INDEX('Policy Characteristics'!L:L,MATCH($C1876,'Policy Characteristics'!$C:$C,0))),"",INDEX('Policy Characteristics'!L:L,MATCH($C1876,'Policy Characteristics'!$C:$C,0)))</f>
        <v>industry-energy-efficiency-standards.html</v>
      </c>
    </row>
    <row r="1877" spans="1:18" s="2" customFormat="1" x14ac:dyDescent="0.25">
      <c r="A1877" s="254" t="str">
        <f>IF(ISBLANK(INDEX('Policy Characteristics'!A:A,MATCH($C1877,'Policy Characteristics'!$C:$C,0))),"",INDEX('Policy Characteristics'!A:A,MATCH($C1877,'Policy Characteristics'!$C:$C,0)))</f>
        <v>Industry</v>
      </c>
      <c r="B1877" s="262" t="str">
        <f>IF(ISBLANK(INDEX('Policy Characteristics'!B:B,MATCH($C1877,'Policy Characteristics'!$C:$C,0))),"",INDEX('Policy Characteristics'!B:B,MATCH($C1877,'Policy Characteristics'!$C:$C,0)))</f>
        <v>Early Retirement of Equipment</v>
      </c>
      <c r="C1877" s="254" t="str">
        <f t="shared" si="84"/>
        <v>Minimum Share of Start Year Industrial Equipment Retired</v>
      </c>
      <c r="D1877" s="6" t="s">
        <v>3032</v>
      </c>
      <c r="E1877" s="1" t="s">
        <v>3916</v>
      </c>
      <c r="F1877" t="s">
        <v>2994</v>
      </c>
      <c r="G1877" s="45" t="s">
        <v>3890</v>
      </c>
      <c r="H1877" s="47">
        <f t="shared" si="85"/>
        <v>1876</v>
      </c>
      <c r="I1877" s="324" t="s">
        <v>40</v>
      </c>
      <c r="J1877" s="255" t="str">
        <f>IF(ISBLANK(INDEX('Policy Characteristics'!D:D,MATCH($C1877,'Policy Characteristics'!$C:$C,0))),"",INDEX('Policy Characteristics'!D:D,MATCH($C1877,'Policy Characteristics'!$C:$C,0)))</f>
        <v>Equipment Early Retirement</v>
      </c>
      <c r="K1877" s="254" t="str">
        <f>IF(ISBLANK(INDEX('Policy Characteristics'!E:E,MATCH($C1877,'Policy Characteristics'!$C:$C,0))),"",INDEX('Policy Characteristics'!E:E,MATCH($C1877,'Policy Characteristics'!$C:$C,0)))</f>
        <v>indst eqpt early retirement</v>
      </c>
      <c r="L1877" s="261">
        <f>IF(ISBLANK(INDEX('Policy Characteristics'!F:F,MATCH($C1877,'Policy Characteristics'!$C:$C,0))),"",INDEX('Policy Characteristics'!F:F,MATCH($C1877,'Policy Characteristics'!$C:$C,0)))</f>
        <v>0</v>
      </c>
      <c r="M1877" s="261">
        <f>IF(ISBLANK(INDEX('Policy Characteristics'!G:G,MATCH($C1877,'Policy Characteristics'!$C:$C,0))),"",INDEX('Policy Characteristics'!G:G,MATCH($C1877,'Policy Characteristics'!$C:$C,0)))</f>
        <v>1</v>
      </c>
      <c r="N1877" s="261">
        <f>IF(ISBLANK(INDEX('Policy Characteristics'!H:H,MATCH($C1877,'Policy Characteristics'!$C:$C,0))),"",INDEX('Policy Characteristics'!H:H,MATCH($C1877,'Policy Characteristics'!$C:$C,0)))</f>
        <v>0.01</v>
      </c>
      <c r="O1877" s="254" t="str">
        <f>IF(ISBLANK(INDEX('Policy Characteristics'!I:I,MATCH($C1877,'Policy Characteristics'!$C:$C,0))),"",INDEX('Policy Characteristics'!I:I,MATCH($C1877,'Policy Characteristics'!$C:$C,0)))</f>
        <v>% of start year equipment</v>
      </c>
      <c r="P1877" s="254" t="str">
        <f>IF(ISBLANK(INDEX('Policy Characteristics'!J:J,MATCH($C1877,'Policy Characteristics'!$C:$C,0))),"",INDEX('Policy Characteristics'!J:J,MATCH($C1877,'Policy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77" s="254" t="str">
        <f>IF(ISBLANK(INDEX('Policy Characteristics'!K:K,MATCH($C1877,'Policy Characteristics'!$C:$C,0))),"",INDEX('Policy Characteristics'!K:K,MATCH($C1877,'Policy Characteristics'!$C:$C,0)))</f>
        <v>industry-ag-main.html#eff-stds</v>
      </c>
      <c r="R1877" s="254" t="str">
        <f>IF(ISBLANK(INDEX('Policy Characteristics'!L:L,MATCH($C1877,'Policy Characteristics'!$C:$C,0))),"",INDEX('Policy Characteristics'!L:L,MATCH($C1877,'Policy Characteristics'!$C:$C,0)))</f>
        <v>industry-energy-efficiency-standards.html</v>
      </c>
    </row>
    <row r="1878" spans="1:18" s="2" customFormat="1" x14ac:dyDescent="0.25">
      <c r="A1878" s="254" t="str">
        <f>IF(ISBLANK(INDEX('Policy Characteristics'!A:A,MATCH($C1878,'Policy Characteristics'!$C:$C,0))),"",INDEX('Policy Characteristics'!A:A,MATCH($C1878,'Policy Characteristics'!$C:$C,0)))</f>
        <v>Industry</v>
      </c>
      <c r="B1878" s="262" t="str">
        <f>IF(ISBLANK(INDEX('Policy Characteristics'!B:B,MATCH($C1878,'Policy Characteristics'!$C:$C,0))),"",INDEX('Policy Characteristics'!B:B,MATCH($C1878,'Policy Characteristics'!$C:$C,0)))</f>
        <v>Early Retirement of Equipment</v>
      </c>
      <c r="C1878" s="254" t="str">
        <f t="shared" si="84"/>
        <v>Minimum Share of Start Year Industrial Equipment Retired</v>
      </c>
      <c r="D1878" s="6" t="s">
        <v>3032</v>
      </c>
      <c r="E1878" s="1" t="s">
        <v>3917</v>
      </c>
      <c r="F1878" t="s">
        <v>2994</v>
      </c>
      <c r="G1878" s="45" t="s">
        <v>3892</v>
      </c>
      <c r="H1878" s="47">
        <f t="shared" si="85"/>
        <v>1877</v>
      </c>
      <c r="I1878" s="324" t="s">
        <v>40</v>
      </c>
      <c r="J1878" s="255" t="str">
        <f>IF(ISBLANK(INDEX('Policy Characteristics'!D:D,MATCH($C1878,'Policy Characteristics'!$C:$C,0))),"",INDEX('Policy Characteristics'!D:D,MATCH($C1878,'Policy Characteristics'!$C:$C,0)))</f>
        <v>Equipment Early Retirement</v>
      </c>
      <c r="K1878" s="254" t="str">
        <f>IF(ISBLANK(INDEX('Policy Characteristics'!E:E,MATCH($C1878,'Policy Characteristics'!$C:$C,0))),"",INDEX('Policy Characteristics'!E:E,MATCH($C1878,'Policy Characteristics'!$C:$C,0)))</f>
        <v>indst eqpt early retirement</v>
      </c>
      <c r="L1878" s="261">
        <f>IF(ISBLANK(INDEX('Policy Characteristics'!F:F,MATCH($C1878,'Policy Characteristics'!$C:$C,0))),"",INDEX('Policy Characteristics'!F:F,MATCH($C1878,'Policy Characteristics'!$C:$C,0)))</f>
        <v>0</v>
      </c>
      <c r="M1878" s="261">
        <f>IF(ISBLANK(INDEX('Policy Characteristics'!G:G,MATCH($C1878,'Policy Characteristics'!$C:$C,0))),"",INDEX('Policy Characteristics'!G:G,MATCH($C1878,'Policy Characteristics'!$C:$C,0)))</f>
        <v>1</v>
      </c>
      <c r="N1878" s="261">
        <f>IF(ISBLANK(INDEX('Policy Characteristics'!H:H,MATCH($C1878,'Policy Characteristics'!$C:$C,0))),"",INDEX('Policy Characteristics'!H:H,MATCH($C1878,'Policy Characteristics'!$C:$C,0)))</f>
        <v>0.01</v>
      </c>
      <c r="O1878" s="254" t="str">
        <f>IF(ISBLANK(INDEX('Policy Characteristics'!I:I,MATCH($C1878,'Policy Characteristics'!$C:$C,0))),"",INDEX('Policy Characteristics'!I:I,MATCH($C1878,'Policy Characteristics'!$C:$C,0)))</f>
        <v>% of start year equipment</v>
      </c>
      <c r="P1878" s="254" t="str">
        <f>IF(ISBLANK(INDEX('Policy Characteristics'!J:J,MATCH($C1878,'Policy Characteristics'!$C:$C,0))),"",INDEX('Policy Characteristics'!J:J,MATCH($C1878,'Policy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78" s="254" t="str">
        <f>IF(ISBLANK(INDEX('Policy Characteristics'!K:K,MATCH($C1878,'Policy Characteristics'!$C:$C,0))),"",INDEX('Policy Characteristics'!K:K,MATCH($C1878,'Policy Characteristics'!$C:$C,0)))</f>
        <v>industry-ag-main.html#eff-stds</v>
      </c>
      <c r="R1878" s="254" t="str">
        <f>IF(ISBLANK(INDEX('Policy Characteristics'!L:L,MATCH($C1878,'Policy Characteristics'!$C:$C,0))),"",INDEX('Policy Characteristics'!L:L,MATCH($C1878,'Policy Characteristics'!$C:$C,0)))</f>
        <v>industry-energy-efficiency-standards.html</v>
      </c>
    </row>
    <row r="1879" spans="1:18" s="2" customFormat="1" x14ac:dyDescent="0.25">
      <c r="A1879" s="254" t="str">
        <f>IF(ISBLANK(INDEX('Policy Characteristics'!A:A,MATCH($C1879,'Policy Characteristics'!$C:$C,0))),"",INDEX('Policy Characteristics'!A:A,MATCH($C1879,'Policy Characteristics'!$C:$C,0)))</f>
        <v>Industry</v>
      </c>
      <c r="B1879" s="262" t="str">
        <f>IF(ISBLANK(INDEX('Policy Characteristics'!B:B,MATCH($C1879,'Policy Characteristics'!$C:$C,0))),"",INDEX('Policy Characteristics'!B:B,MATCH($C1879,'Policy Characteristics'!$C:$C,0)))</f>
        <v>Early Retirement of Equipment</v>
      </c>
      <c r="C1879" s="254" t="str">
        <f t="shared" si="84"/>
        <v>Minimum Share of Start Year Industrial Equipment Retired</v>
      </c>
      <c r="D1879" s="6" t="s">
        <v>3033</v>
      </c>
      <c r="E1879" s="1" t="s">
        <v>3459</v>
      </c>
      <c r="F1879" t="s">
        <v>2995</v>
      </c>
      <c r="G1879" s="45" t="s">
        <v>3465</v>
      </c>
      <c r="H1879" s="47">
        <f t="shared" si="85"/>
        <v>1878</v>
      </c>
      <c r="I1879" s="324" t="s">
        <v>40</v>
      </c>
      <c r="J1879" s="255" t="str">
        <f>IF(ISBLANK(INDEX('Policy Characteristics'!D:D,MATCH($C1879,'Policy Characteristics'!$C:$C,0))),"",INDEX('Policy Characteristics'!D:D,MATCH($C1879,'Policy Characteristics'!$C:$C,0)))</f>
        <v>Equipment Early Retirement</v>
      </c>
      <c r="K1879" s="254" t="str">
        <f>IF(ISBLANK(INDEX('Policy Characteristics'!E:E,MATCH($C1879,'Policy Characteristics'!$C:$C,0))),"",INDEX('Policy Characteristics'!E:E,MATCH($C1879,'Policy Characteristics'!$C:$C,0)))</f>
        <v>indst eqpt early retirement</v>
      </c>
      <c r="L1879" s="261">
        <f>IF(ISBLANK(INDEX('Policy Characteristics'!F:F,MATCH($C1879,'Policy Characteristics'!$C:$C,0))),"",INDEX('Policy Characteristics'!F:F,MATCH($C1879,'Policy Characteristics'!$C:$C,0)))</f>
        <v>0</v>
      </c>
      <c r="M1879" s="261">
        <f>IF(ISBLANK(INDEX('Policy Characteristics'!G:G,MATCH($C1879,'Policy Characteristics'!$C:$C,0))),"",INDEX('Policy Characteristics'!G:G,MATCH($C1879,'Policy Characteristics'!$C:$C,0)))</f>
        <v>1</v>
      </c>
      <c r="N1879" s="261">
        <f>IF(ISBLANK(INDEX('Policy Characteristics'!H:H,MATCH($C1879,'Policy Characteristics'!$C:$C,0))),"",INDEX('Policy Characteristics'!H:H,MATCH($C1879,'Policy Characteristics'!$C:$C,0)))</f>
        <v>0.01</v>
      </c>
      <c r="O1879" s="254" t="str">
        <f>IF(ISBLANK(INDEX('Policy Characteristics'!I:I,MATCH($C1879,'Policy Characteristics'!$C:$C,0))),"",INDEX('Policy Characteristics'!I:I,MATCH($C1879,'Policy Characteristics'!$C:$C,0)))</f>
        <v>% of start year equipment</v>
      </c>
      <c r="P1879" s="254" t="str">
        <f>IF(ISBLANK(INDEX('Policy Characteristics'!J:J,MATCH($C1879,'Policy Characteristics'!$C:$C,0))),"",INDEX('Policy Characteristics'!J:J,MATCH($C1879,'Policy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79" s="254" t="str">
        <f>IF(ISBLANK(INDEX('Policy Characteristics'!K:K,MATCH($C1879,'Policy Characteristics'!$C:$C,0))),"",INDEX('Policy Characteristics'!K:K,MATCH($C1879,'Policy Characteristics'!$C:$C,0)))</f>
        <v>industry-ag-main.html#eff-stds</v>
      </c>
      <c r="R1879" s="254" t="str">
        <f>IF(ISBLANK(INDEX('Policy Characteristics'!L:L,MATCH($C1879,'Policy Characteristics'!$C:$C,0))),"",INDEX('Policy Characteristics'!L:L,MATCH($C1879,'Policy Characteristics'!$C:$C,0)))</f>
        <v>industry-energy-efficiency-standards.html</v>
      </c>
    </row>
    <row r="1880" spans="1:18" s="2" customFormat="1" x14ac:dyDescent="0.25">
      <c r="A1880" s="254" t="str">
        <f>IF(ISBLANK(INDEX('Policy Characteristics'!A:A,MATCH($C1880,'Policy Characteristics'!$C:$C,0))),"",INDEX('Policy Characteristics'!A:A,MATCH($C1880,'Policy Characteristics'!$C:$C,0)))</f>
        <v>Industry</v>
      </c>
      <c r="B1880" s="262" t="str">
        <f>IF(ISBLANK(INDEX('Policy Characteristics'!B:B,MATCH($C1880,'Policy Characteristics'!$C:$C,0))),"",INDEX('Policy Characteristics'!B:B,MATCH($C1880,'Policy Characteristics'!$C:$C,0)))</f>
        <v>Early Retirement of Equipment</v>
      </c>
      <c r="C1880" s="254" t="str">
        <f t="shared" si="84"/>
        <v>Minimum Share of Start Year Industrial Equipment Retired</v>
      </c>
      <c r="D1880" s="6" t="s">
        <v>3033</v>
      </c>
      <c r="E1880" s="1" t="s">
        <v>3460</v>
      </c>
      <c r="F1880" t="s">
        <v>2995</v>
      </c>
      <c r="G1880" s="45" t="s">
        <v>3466</v>
      </c>
      <c r="H1880" s="47">
        <f t="shared" si="85"/>
        <v>1879</v>
      </c>
      <c r="I1880" s="324" t="s">
        <v>40</v>
      </c>
      <c r="J1880" s="255" t="str">
        <f>IF(ISBLANK(INDEX('Policy Characteristics'!D:D,MATCH($C1880,'Policy Characteristics'!$C:$C,0))),"",INDEX('Policy Characteristics'!D:D,MATCH($C1880,'Policy Characteristics'!$C:$C,0)))</f>
        <v>Equipment Early Retirement</v>
      </c>
      <c r="K1880" s="254" t="str">
        <f>IF(ISBLANK(INDEX('Policy Characteristics'!E:E,MATCH($C1880,'Policy Characteristics'!$C:$C,0))),"",INDEX('Policy Characteristics'!E:E,MATCH($C1880,'Policy Characteristics'!$C:$C,0)))</f>
        <v>indst eqpt early retirement</v>
      </c>
      <c r="L1880" s="261">
        <f>IF(ISBLANK(INDEX('Policy Characteristics'!F:F,MATCH($C1880,'Policy Characteristics'!$C:$C,0))),"",INDEX('Policy Characteristics'!F:F,MATCH($C1880,'Policy Characteristics'!$C:$C,0)))</f>
        <v>0</v>
      </c>
      <c r="M1880" s="261">
        <f>IF(ISBLANK(INDEX('Policy Characteristics'!G:G,MATCH($C1880,'Policy Characteristics'!$C:$C,0))),"",INDEX('Policy Characteristics'!G:G,MATCH($C1880,'Policy Characteristics'!$C:$C,0)))</f>
        <v>1</v>
      </c>
      <c r="N1880" s="261">
        <f>IF(ISBLANK(INDEX('Policy Characteristics'!H:H,MATCH($C1880,'Policy Characteristics'!$C:$C,0))),"",INDEX('Policy Characteristics'!H:H,MATCH($C1880,'Policy Characteristics'!$C:$C,0)))</f>
        <v>0.01</v>
      </c>
      <c r="O1880" s="254" t="str">
        <f>IF(ISBLANK(INDEX('Policy Characteristics'!I:I,MATCH($C1880,'Policy Characteristics'!$C:$C,0))),"",INDEX('Policy Characteristics'!I:I,MATCH($C1880,'Policy Characteristics'!$C:$C,0)))</f>
        <v>% of start year equipment</v>
      </c>
      <c r="P1880" s="254" t="str">
        <f>IF(ISBLANK(INDEX('Policy Characteristics'!J:J,MATCH($C1880,'Policy Characteristics'!$C:$C,0))),"",INDEX('Policy Characteristics'!J:J,MATCH($C1880,'Policy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80" s="254" t="str">
        <f>IF(ISBLANK(INDEX('Policy Characteristics'!K:K,MATCH($C1880,'Policy Characteristics'!$C:$C,0))),"",INDEX('Policy Characteristics'!K:K,MATCH($C1880,'Policy Characteristics'!$C:$C,0)))</f>
        <v>industry-ag-main.html#eff-stds</v>
      </c>
      <c r="R1880" s="254" t="str">
        <f>IF(ISBLANK(INDEX('Policy Characteristics'!L:L,MATCH($C1880,'Policy Characteristics'!$C:$C,0))),"",INDEX('Policy Characteristics'!L:L,MATCH($C1880,'Policy Characteristics'!$C:$C,0)))</f>
        <v>industry-energy-efficiency-standards.html</v>
      </c>
    </row>
    <row r="1881" spans="1:18" s="2" customFormat="1" x14ac:dyDescent="0.25">
      <c r="A1881" s="254" t="str">
        <f>IF(ISBLANK(INDEX('Policy Characteristics'!A:A,MATCH($C1881,'Policy Characteristics'!$C:$C,0))),"",INDEX('Policy Characteristics'!A:A,MATCH($C1881,'Policy Characteristics'!$C:$C,0)))</f>
        <v>Industry</v>
      </c>
      <c r="B1881" s="262" t="str">
        <f>IF(ISBLANK(INDEX('Policy Characteristics'!B:B,MATCH($C1881,'Policy Characteristics'!$C:$C,0))),"",INDEX('Policy Characteristics'!B:B,MATCH($C1881,'Policy Characteristics'!$C:$C,0)))</f>
        <v>Early Retirement of Equipment</v>
      </c>
      <c r="C1881" s="254" t="str">
        <f t="shared" si="84"/>
        <v>Minimum Share of Start Year Industrial Equipment Retired</v>
      </c>
      <c r="D1881" s="6" t="s">
        <v>3033</v>
      </c>
      <c r="E1881" s="1" t="s">
        <v>3461</v>
      </c>
      <c r="F1881" t="s">
        <v>2995</v>
      </c>
      <c r="G1881" s="45" t="s">
        <v>3467</v>
      </c>
      <c r="H1881" s="47">
        <f t="shared" si="85"/>
        <v>1880</v>
      </c>
      <c r="I1881" s="324" t="s">
        <v>40</v>
      </c>
      <c r="J1881" s="255" t="str">
        <f>IF(ISBLANK(INDEX('Policy Characteristics'!D:D,MATCH($C1881,'Policy Characteristics'!$C:$C,0))),"",INDEX('Policy Characteristics'!D:D,MATCH($C1881,'Policy Characteristics'!$C:$C,0)))</f>
        <v>Equipment Early Retirement</v>
      </c>
      <c r="K1881" s="254" t="str">
        <f>IF(ISBLANK(INDEX('Policy Characteristics'!E:E,MATCH($C1881,'Policy Characteristics'!$C:$C,0))),"",INDEX('Policy Characteristics'!E:E,MATCH($C1881,'Policy Characteristics'!$C:$C,0)))</f>
        <v>indst eqpt early retirement</v>
      </c>
      <c r="L1881" s="261">
        <f>IF(ISBLANK(INDEX('Policy Characteristics'!F:F,MATCH($C1881,'Policy Characteristics'!$C:$C,0))),"",INDEX('Policy Characteristics'!F:F,MATCH($C1881,'Policy Characteristics'!$C:$C,0)))</f>
        <v>0</v>
      </c>
      <c r="M1881" s="261">
        <f>IF(ISBLANK(INDEX('Policy Characteristics'!G:G,MATCH($C1881,'Policy Characteristics'!$C:$C,0))),"",INDEX('Policy Characteristics'!G:G,MATCH($C1881,'Policy Characteristics'!$C:$C,0)))</f>
        <v>1</v>
      </c>
      <c r="N1881" s="261">
        <f>IF(ISBLANK(INDEX('Policy Characteristics'!H:H,MATCH($C1881,'Policy Characteristics'!$C:$C,0))),"",INDEX('Policy Characteristics'!H:H,MATCH($C1881,'Policy Characteristics'!$C:$C,0)))</f>
        <v>0.01</v>
      </c>
      <c r="O1881" s="254" t="str">
        <f>IF(ISBLANK(INDEX('Policy Characteristics'!I:I,MATCH($C1881,'Policy Characteristics'!$C:$C,0))),"",INDEX('Policy Characteristics'!I:I,MATCH($C1881,'Policy Characteristics'!$C:$C,0)))</f>
        <v>% of start year equipment</v>
      </c>
      <c r="P1881" s="254" t="str">
        <f>IF(ISBLANK(INDEX('Policy Characteristics'!J:J,MATCH($C1881,'Policy Characteristics'!$C:$C,0))),"",INDEX('Policy Characteristics'!J:J,MATCH($C1881,'Policy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81" s="254" t="str">
        <f>IF(ISBLANK(INDEX('Policy Characteristics'!K:K,MATCH($C1881,'Policy Characteristics'!$C:$C,0))),"",INDEX('Policy Characteristics'!K:K,MATCH($C1881,'Policy Characteristics'!$C:$C,0)))</f>
        <v>industry-ag-main.html#eff-stds</v>
      </c>
      <c r="R1881" s="254" t="str">
        <f>IF(ISBLANK(INDEX('Policy Characteristics'!L:L,MATCH($C1881,'Policy Characteristics'!$C:$C,0))),"",INDEX('Policy Characteristics'!L:L,MATCH($C1881,'Policy Characteristics'!$C:$C,0)))</f>
        <v>industry-energy-efficiency-standards.html</v>
      </c>
    </row>
    <row r="1882" spans="1:18" s="2" customFormat="1" x14ac:dyDescent="0.25">
      <c r="A1882" s="254" t="str">
        <f>IF(ISBLANK(INDEX('Policy Characteristics'!A:A,MATCH($C1882,'Policy Characteristics'!$C:$C,0))),"",INDEX('Policy Characteristics'!A:A,MATCH($C1882,'Policy Characteristics'!$C:$C,0)))</f>
        <v>Industry</v>
      </c>
      <c r="B1882" s="262" t="str">
        <f>IF(ISBLANK(INDEX('Policy Characteristics'!B:B,MATCH($C1882,'Policy Characteristics'!$C:$C,0))),"",INDEX('Policy Characteristics'!B:B,MATCH($C1882,'Policy Characteristics'!$C:$C,0)))</f>
        <v>Early Retirement of Equipment</v>
      </c>
      <c r="C1882" s="254" t="str">
        <f t="shared" si="84"/>
        <v>Minimum Share of Start Year Industrial Equipment Retired</v>
      </c>
      <c r="D1882" s="6" t="s">
        <v>3033</v>
      </c>
      <c r="E1882" s="1" t="s">
        <v>3462</v>
      </c>
      <c r="F1882" t="s">
        <v>2995</v>
      </c>
      <c r="G1882" s="45" t="s">
        <v>3468</v>
      </c>
      <c r="H1882" s="47">
        <f t="shared" si="85"/>
        <v>1881</v>
      </c>
      <c r="I1882" s="324" t="s">
        <v>40</v>
      </c>
      <c r="J1882" s="255" t="str">
        <f>IF(ISBLANK(INDEX('Policy Characteristics'!D:D,MATCH($C1882,'Policy Characteristics'!$C:$C,0))),"",INDEX('Policy Characteristics'!D:D,MATCH($C1882,'Policy Characteristics'!$C:$C,0)))</f>
        <v>Equipment Early Retirement</v>
      </c>
      <c r="K1882" s="254" t="str">
        <f>IF(ISBLANK(INDEX('Policy Characteristics'!E:E,MATCH($C1882,'Policy Characteristics'!$C:$C,0))),"",INDEX('Policy Characteristics'!E:E,MATCH($C1882,'Policy Characteristics'!$C:$C,0)))</f>
        <v>indst eqpt early retirement</v>
      </c>
      <c r="L1882" s="261">
        <f>IF(ISBLANK(INDEX('Policy Characteristics'!F:F,MATCH($C1882,'Policy Characteristics'!$C:$C,0))),"",INDEX('Policy Characteristics'!F:F,MATCH($C1882,'Policy Characteristics'!$C:$C,0)))</f>
        <v>0</v>
      </c>
      <c r="M1882" s="261">
        <f>IF(ISBLANK(INDEX('Policy Characteristics'!G:G,MATCH($C1882,'Policy Characteristics'!$C:$C,0))),"",INDEX('Policy Characteristics'!G:G,MATCH($C1882,'Policy Characteristics'!$C:$C,0)))</f>
        <v>1</v>
      </c>
      <c r="N1882" s="261">
        <f>IF(ISBLANK(INDEX('Policy Characteristics'!H:H,MATCH($C1882,'Policy Characteristics'!$C:$C,0))),"",INDEX('Policy Characteristics'!H:H,MATCH($C1882,'Policy Characteristics'!$C:$C,0)))</f>
        <v>0.01</v>
      </c>
      <c r="O1882" s="254" t="str">
        <f>IF(ISBLANK(INDEX('Policy Characteristics'!I:I,MATCH($C1882,'Policy Characteristics'!$C:$C,0))),"",INDEX('Policy Characteristics'!I:I,MATCH($C1882,'Policy Characteristics'!$C:$C,0)))</f>
        <v>% of start year equipment</v>
      </c>
      <c r="P1882" s="254" t="str">
        <f>IF(ISBLANK(INDEX('Policy Characteristics'!J:J,MATCH($C1882,'Policy Characteristics'!$C:$C,0))),"",INDEX('Policy Characteristics'!J:J,MATCH($C1882,'Policy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82" s="254" t="str">
        <f>IF(ISBLANK(INDEX('Policy Characteristics'!K:K,MATCH($C1882,'Policy Characteristics'!$C:$C,0))),"",INDEX('Policy Characteristics'!K:K,MATCH($C1882,'Policy Characteristics'!$C:$C,0)))</f>
        <v>industry-ag-main.html#eff-stds</v>
      </c>
      <c r="R1882" s="254" t="str">
        <f>IF(ISBLANK(INDEX('Policy Characteristics'!L:L,MATCH($C1882,'Policy Characteristics'!$C:$C,0))),"",INDEX('Policy Characteristics'!L:L,MATCH($C1882,'Policy Characteristics'!$C:$C,0)))</f>
        <v>industry-energy-efficiency-standards.html</v>
      </c>
    </row>
    <row r="1883" spans="1:18" s="2" customFormat="1" x14ac:dyDescent="0.25">
      <c r="A1883" s="254" t="str">
        <f>IF(ISBLANK(INDEX('Policy Characteristics'!A:A,MATCH($C1883,'Policy Characteristics'!$C:$C,0))),"",INDEX('Policy Characteristics'!A:A,MATCH($C1883,'Policy Characteristics'!$C:$C,0)))</f>
        <v>Industry</v>
      </c>
      <c r="B1883" s="262" t="str">
        <f>IF(ISBLANK(INDEX('Policy Characteristics'!B:B,MATCH($C1883,'Policy Characteristics'!$C:$C,0))),"",INDEX('Policy Characteristics'!B:B,MATCH($C1883,'Policy Characteristics'!$C:$C,0)))</f>
        <v>Early Retirement of Equipment</v>
      </c>
      <c r="C1883" s="254" t="str">
        <f t="shared" si="84"/>
        <v>Minimum Share of Start Year Industrial Equipment Retired</v>
      </c>
      <c r="D1883" s="6" t="s">
        <v>3033</v>
      </c>
      <c r="E1883" s="1" t="s">
        <v>3463</v>
      </c>
      <c r="F1883" t="s">
        <v>2995</v>
      </c>
      <c r="G1883" s="45" t="s">
        <v>3469</v>
      </c>
      <c r="H1883" s="47">
        <f t="shared" si="85"/>
        <v>1882</v>
      </c>
      <c r="I1883" s="324" t="s">
        <v>40</v>
      </c>
      <c r="J1883" s="255" t="str">
        <f>IF(ISBLANK(INDEX('Policy Characteristics'!D:D,MATCH($C1883,'Policy Characteristics'!$C:$C,0))),"",INDEX('Policy Characteristics'!D:D,MATCH($C1883,'Policy Characteristics'!$C:$C,0)))</f>
        <v>Equipment Early Retirement</v>
      </c>
      <c r="K1883" s="254" t="str">
        <f>IF(ISBLANK(INDEX('Policy Characteristics'!E:E,MATCH($C1883,'Policy Characteristics'!$C:$C,0))),"",INDEX('Policy Characteristics'!E:E,MATCH($C1883,'Policy Characteristics'!$C:$C,0)))</f>
        <v>indst eqpt early retirement</v>
      </c>
      <c r="L1883" s="261">
        <f>IF(ISBLANK(INDEX('Policy Characteristics'!F:F,MATCH($C1883,'Policy Characteristics'!$C:$C,0))),"",INDEX('Policy Characteristics'!F:F,MATCH($C1883,'Policy Characteristics'!$C:$C,0)))</f>
        <v>0</v>
      </c>
      <c r="M1883" s="261">
        <f>IF(ISBLANK(INDEX('Policy Characteristics'!G:G,MATCH($C1883,'Policy Characteristics'!$C:$C,0))),"",INDEX('Policy Characteristics'!G:G,MATCH($C1883,'Policy Characteristics'!$C:$C,0)))</f>
        <v>1</v>
      </c>
      <c r="N1883" s="261">
        <f>IF(ISBLANK(INDEX('Policy Characteristics'!H:H,MATCH($C1883,'Policy Characteristics'!$C:$C,0))),"",INDEX('Policy Characteristics'!H:H,MATCH($C1883,'Policy Characteristics'!$C:$C,0)))</f>
        <v>0.01</v>
      </c>
      <c r="O1883" s="254" t="str">
        <f>IF(ISBLANK(INDEX('Policy Characteristics'!I:I,MATCH($C1883,'Policy Characteristics'!$C:$C,0))),"",INDEX('Policy Characteristics'!I:I,MATCH($C1883,'Policy Characteristics'!$C:$C,0)))</f>
        <v>% of start year equipment</v>
      </c>
      <c r="P1883" s="254" t="str">
        <f>IF(ISBLANK(INDEX('Policy Characteristics'!J:J,MATCH($C1883,'Policy Characteristics'!$C:$C,0))),"",INDEX('Policy Characteristics'!J:J,MATCH($C1883,'Policy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83" s="254" t="str">
        <f>IF(ISBLANK(INDEX('Policy Characteristics'!K:K,MATCH($C1883,'Policy Characteristics'!$C:$C,0))),"",INDEX('Policy Characteristics'!K:K,MATCH($C1883,'Policy Characteristics'!$C:$C,0)))</f>
        <v>industry-ag-main.html#eff-stds</v>
      </c>
      <c r="R1883" s="254" t="str">
        <f>IF(ISBLANK(INDEX('Policy Characteristics'!L:L,MATCH($C1883,'Policy Characteristics'!$C:$C,0))),"",INDEX('Policy Characteristics'!L:L,MATCH($C1883,'Policy Characteristics'!$C:$C,0)))</f>
        <v>industry-energy-efficiency-standards.html</v>
      </c>
    </row>
    <row r="1884" spans="1:18" s="2" customFormat="1" x14ac:dyDescent="0.25">
      <c r="A1884" s="254" t="str">
        <f>IF(ISBLANK(INDEX('Policy Characteristics'!A:A,MATCH($C1884,'Policy Characteristics'!$C:$C,0))),"",INDEX('Policy Characteristics'!A:A,MATCH($C1884,'Policy Characteristics'!$C:$C,0)))</f>
        <v>Industry</v>
      </c>
      <c r="B1884" s="262" t="str">
        <f>IF(ISBLANK(INDEX('Policy Characteristics'!B:B,MATCH($C1884,'Policy Characteristics'!$C:$C,0))),"",INDEX('Policy Characteristics'!B:B,MATCH($C1884,'Policy Characteristics'!$C:$C,0)))</f>
        <v>Early Retirement of Equipment</v>
      </c>
      <c r="C1884" s="254" t="str">
        <f t="shared" si="84"/>
        <v>Minimum Share of Start Year Industrial Equipment Retired</v>
      </c>
      <c r="D1884" s="6" t="s">
        <v>3033</v>
      </c>
      <c r="E1884" s="1" t="s">
        <v>3464</v>
      </c>
      <c r="F1884" t="s">
        <v>2995</v>
      </c>
      <c r="G1884" s="45" t="s">
        <v>3470</v>
      </c>
      <c r="H1884" s="47">
        <f t="shared" si="85"/>
        <v>1883</v>
      </c>
      <c r="I1884" s="324" t="s">
        <v>40</v>
      </c>
      <c r="J1884" s="255" t="str">
        <f>IF(ISBLANK(INDEX('Policy Characteristics'!D:D,MATCH($C1884,'Policy Characteristics'!$C:$C,0))),"",INDEX('Policy Characteristics'!D:D,MATCH($C1884,'Policy Characteristics'!$C:$C,0)))</f>
        <v>Equipment Early Retirement</v>
      </c>
      <c r="K1884" s="254" t="str">
        <f>IF(ISBLANK(INDEX('Policy Characteristics'!E:E,MATCH($C1884,'Policy Characteristics'!$C:$C,0))),"",INDEX('Policy Characteristics'!E:E,MATCH($C1884,'Policy Characteristics'!$C:$C,0)))</f>
        <v>indst eqpt early retirement</v>
      </c>
      <c r="L1884" s="261">
        <f>IF(ISBLANK(INDEX('Policy Characteristics'!F:F,MATCH($C1884,'Policy Characteristics'!$C:$C,0))),"",INDEX('Policy Characteristics'!F:F,MATCH($C1884,'Policy Characteristics'!$C:$C,0)))</f>
        <v>0</v>
      </c>
      <c r="M1884" s="261">
        <f>IF(ISBLANK(INDEX('Policy Characteristics'!G:G,MATCH($C1884,'Policy Characteristics'!$C:$C,0))),"",INDEX('Policy Characteristics'!G:G,MATCH($C1884,'Policy Characteristics'!$C:$C,0)))</f>
        <v>1</v>
      </c>
      <c r="N1884" s="261">
        <f>IF(ISBLANK(INDEX('Policy Characteristics'!H:H,MATCH($C1884,'Policy Characteristics'!$C:$C,0))),"",INDEX('Policy Characteristics'!H:H,MATCH($C1884,'Policy Characteristics'!$C:$C,0)))</f>
        <v>0.01</v>
      </c>
      <c r="O1884" s="254" t="str">
        <f>IF(ISBLANK(INDEX('Policy Characteristics'!I:I,MATCH($C1884,'Policy Characteristics'!$C:$C,0))),"",INDEX('Policy Characteristics'!I:I,MATCH($C1884,'Policy Characteristics'!$C:$C,0)))</f>
        <v>% of start year equipment</v>
      </c>
      <c r="P1884" s="254" t="str">
        <f>IF(ISBLANK(INDEX('Policy Characteristics'!J:J,MATCH($C1884,'Policy Characteristics'!$C:$C,0))),"",INDEX('Policy Characteristics'!J:J,MATCH($C1884,'Policy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84" s="254" t="str">
        <f>IF(ISBLANK(INDEX('Policy Characteristics'!K:K,MATCH($C1884,'Policy Characteristics'!$C:$C,0))),"",INDEX('Policy Characteristics'!K:K,MATCH($C1884,'Policy Characteristics'!$C:$C,0)))</f>
        <v>industry-ag-main.html#eff-stds</v>
      </c>
      <c r="R1884" s="254" t="str">
        <f>IF(ISBLANK(INDEX('Policy Characteristics'!L:L,MATCH($C1884,'Policy Characteristics'!$C:$C,0))),"",INDEX('Policy Characteristics'!L:L,MATCH($C1884,'Policy Characteristics'!$C:$C,0)))</f>
        <v>industry-energy-efficiency-standards.html</v>
      </c>
    </row>
    <row r="1885" spans="1:18" s="2" customFormat="1" x14ac:dyDescent="0.25">
      <c r="A1885" s="254" t="str">
        <f>IF(ISBLANK(INDEX('Policy Characteristics'!A:A,MATCH($C1885,'Policy Characteristics'!$C:$C,0))),"",INDEX('Policy Characteristics'!A:A,MATCH($C1885,'Policy Characteristics'!$C:$C,0)))</f>
        <v>Industry</v>
      </c>
      <c r="B1885" s="262" t="str">
        <f>IF(ISBLANK(INDEX('Policy Characteristics'!B:B,MATCH($C1885,'Policy Characteristics'!$C:$C,0))),"",INDEX('Policy Characteristics'!B:B,MATCH($C1885,'Policy Characteristics'!$C:$C,0)))</f>
        <v>Early Retirement of Equipment</v>
      </c>
      <c r="C1885" s="254" t="str">
        <f t="shared" si="84"/>
        <v>Minimum Share of Start Year Industrial Equipment Retired</v>
      </c>
      <c r="D1885" s="6" t="s">
        <v>3033</v>
      </c>
      <c r="E1885" s="1" t="s">
        <v>3570</v>
      </c>
      <c r="F1885" t="s">
        <v>2995</v>
      </c>
      <c r="G1885" s="45" t="s">
        <v>3471</v>
      </c>
      <c r="H1885" s="47">
        <f t="shared" si="85"/>
        <v>1884</v>
      </c>
      <c r="I1885" s="324" t="s">
        <v>40</v>
      </c>
      <c r="J1885" s="255" t="str">
        <f>IF(ISBLANK(INDEX('Policy Characteristics'!D:D,MATCH($C1885,'Policy Characteristics'!$C:$C,0))),"",INDEX('Policy Characteristics'!D:D,MATCH($C1885,'Policy Characteristics'!$C:$C,0)))</f>
        <v>Equipment Early Retirement</v>
      </c>
      <c r="K1885" s="254" t="str">
        <f>IF(ISBLANK(INDEX('Policy Characteristics'!E:E,MATCH($C1885,'Policy Characteristics'!$C:$C,0))),"",INDEX('Policy Characteristics'!E:E,MATCH($C1885,'Policy Characteristics'!$C:$C,0)))</f>
        <v>indst eqpt early retirement</v>
      </c>
      <c r="L1885" s="261">
        <f>IF(ISBLANK(INDEX('Policy Characteristics'!F:F,MATCH($C1885,'Policy Characteristics'!$C:$C,0))),"",INDEX('Policy Characteristics'!F:F,MATCH($C1885,'Policy Characteristics'!$C:$C,0)))</f>
        <v>0</v>
      </c>
      <c r="M1885" s="261">
        <f>IF(ISBLANK(INDEX('Policy Characteristics'!G:G,MATCH($C1885,'Policy Characteristics'!$C:$C,0))),"",INDEX('Policy Characteristics'!G:G,MATCH($C1885,'Policy Characteristics'!$C:$C,0)))</f>
        <v>1</v>
      </c>
      <c r="N1885" s="261">
        <f>IF(ISBLANK(INDEX('Policy Characteristics'!H:H,MATCH($C1885,'Policy Characteristics'!$C:$C,0))),"",INDEX('Policy Characteristics'!H:H,MATCH($C1885,'Policy Characteristics'!$C:$C,0)))</f>
        <v>0.01</v>
      </c>
      <c r="O1885" s="254" t="str">
        <f>IF(ISBLANK(INDEX('Policy Characteristics'!I:I,MATCH($C1885,'Policy Characteristics'!$C:$C,0))),"",INDEX('Policy Characteristics'!I:I,MATCH($C1885,'Policy Characteristics'!$C:$C,0)))</f>
        <v>% of start year equipment</v>
      </c>
      <c r="P1885" s="254" t="str">
        <f>IF(ISBLANK(INDEX('Policy Characteristics'!J:J,MATCH($C1885,'Policy Characteristics'!$C:$C,0))),"",INDEX('Policy Characteristics'!J:J,MATCH($C1885,'Policy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85" s="254" t="str">
        <f>IF(ISBLANK(INDEX('Policy Characteristics'!K:K,MATCH($C1885,'Policy Characteristics'!$C:$C,0))),"",INDEX('Policy Characteristics'!K:K,MATCH($C1885,'Policy Characteristics'!$C:$C,0)))</f>
        <v>industry-ag-main.html#eff-stds</v>
      </c>
      <c r="R1885" s="254" t="str">
        <f>IF(ISBLANK(INDEX('Policy Characteristics'!L:L,MATCH($C1885,'Policy Characteristics'!$C:$C,0))),"",INDEX('Policy Characteristics'!L:L,MATCH($C1885,'Policy Characteristics'!$C:$C,0)))</f>
        <v>industry-energy-efficiency-standards.html</v>
      </c>
    </row>
    <row r="1886" spans="1:18" s="2" customFormat="1" x14ac:dyDescent="0.25">
      <c r="A1886" s="254" t="str">
        <f>IF(ISBLANK(INDEX('Policy Characteristics'!A:A,MATCH($C1886,'Policy Characteristics'!$C:$C,0))),"",INDEX('Policy Characteristics'!A:A,MATCH($C1886,'Policy Characteristics'!$C:$C,0)))</f>
        <v>Industry</v>
      </c>
      <c r="B1886" s="262" t="str">
        <f>IF(ISBLANK(INDEX('Policy Characteristics'!B:B,MATCH($C1886,'Policy Characteristics'!$C:$C,0))),"",INDEX('Policy Characteristics'!B:B,MATCH($C1886,'Policy Characteristics'!$C:$C,0)))</f>
        <v>Early Retirement of Equipment</v>
      </c>
      <c r="C1886" s="254" t="str">
        <f t="shared" si="84"/>
        <v>Minimum Share of Start Year Industrial Equipment Retired</v>
      </c>
      <c r="D1886" s="6" t="s">
        <v>3033</v>
      </c>
      <c r="E1886" s="1" t="s">
        <v>3915</v>
      </c>
      <c r="F1886" t="s">
        <v>2995</v>
      </c>
      <c r="G1886" s="45" t="s">
        <v>3891</v>
      </c>
      <c r="H1886" s="47">
        <f t="shared" si="85"/>
        <v>1885</v>
      </c>
      <c r="I1886" s="324" t="s">
        <v>40</v>
      </c>
      <c r="J1886" s="255" t="str">
        <f>IF(ISBLANK(INDEX('Policy Characteristics'!D:D,MATCH($C1886,'Policy Characteristics'!$C:$C,0))),"",INDEX('Policy Characteristics'!D:D,MATCH($C1886,'Policy Characteristics'!$C:$C,0)))</f>
        <v>Equipment Early Retirement</v>
      </c>
      <c r="K1886" s="254" t="str">
        <f>IF(ISBLANK(INDEX('Policy Characteristics'!E:E,MATCH($C1886,'Policy Characteristics'!$C:$C,0))),"",INDEX('Policy Characteristics'!E:E,MATCH($C1886,'Policy Characteristics'!$C:$C,0)))</f>
        <v>indst eqpt early retirement</v>
      </c>
      <c r="L1886" s="261">
        <f>IF(ISBLANK(INDEX('Policy Characteristics'!F:F,MATCH($C1886,'Policy Characteristics'!$C:$C,0))),"",INDEX('Policy Characteristics'!F:F,MATCH($C1886,'Policy Characteristics'!$C:$C,0)))</f>
        <v>0</v>
      </c>
      <c r="M1886" s="261">
        <f>IF(ISBLANK(INDEX('Policy Characteristics'!G:G,MATCH($C1886,'Policy Characteristics'!$C:$C,0))),"",INDEX('Policy Characteristics'!G:G,MATCH($C1886,'Policy Characteristics'!$C:$C,0)))</f>
        <v>1</v>
      </c>
      <c r="N1886" s="261">
        <f>IF(ISBLANK(INDEX('Policy Characteristics'!H:H,MATCH($C1886,'Policy Characteristics'!$C:$C,0))),"",INDEX('Policy Characteristics'!H:H,MATCH($C1886,'Policy Characteristics'!$C:$C,0)))</f>
        <v>0.01</v>
      </c>
      <c r="O1886" s="254" t="str">
        <f>IF(ISBLANK(INDEX('Policy Characteristics'!I:I,MATCH($C1886,'Policy Characteristics'!$C:$C,0))),"",INDEX('Policy Characteristics'!I:I,MATCH($C1886,'Policy Characteristics'!$C:$C,0)))</f>
        <v>% of start year equipment</v>
      </c>
      <c r="P1886" s="254" t="str">
        <f>IF(ISBLANK(INDEX('Policy Characteristics'!J:J,MATCH($C1886,'Policy Characteristics'!$C:$C,0))),"",INDEX('Policy Characteristics'!J:J,MATCH($C1886,'Policy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86" s="254" t="str">
        <f>IF(ISBLANK(INDEX('Policy Characteristics'!K:K,MATCH($C1886,'Policy Characteristics'!$C:$C,0))),"",INDEX('Policy Characteristics'!K:K,MATCH($C1886,'Policy Characteristics'!$C:$C,0)))</f>
        <v>industry-ag-main.html#eff-stds</v>
      </c>
      <c r="R1886" s="254" t="str">
        <f>IF(ISBLANK(INDEX('Policy Characteristics'!L:L,MATCH($C1886,'Policy Characteristics'!$C:$C,0))),"",INDEX('Policy Characteristics'!L:L,MATCH($C1886,'Policy Characteristics'!$C:$C,0)))</f>
        <v>industry-energy-efficiency-standards.html</v>
      </c>
    </row>
    <row r="1887" spans="1:18" s="2" customFormat="1" x14ac:dyDescent="0.25">
      <c r="A1887" s="254" t="str">
        <f>IF(ISBLANK(INDEX('Policy Characteristics'!A:A,MATCH($C1887,'Policy Characteristics'!$C:$C,0))),"",INDEX('Policy Characteristics'!A:A,MATCH($C1887,'Policy Characteristics'!$C:$C,0)))</f>
        <v>Industry</v>
      </c>
      <c r="B1887" s="262" t="str">
        <f>IF(ISBLANK(INDEX('Policy Characteristics'!B:B,MATCH($C1887,'Policy Characteristics'!$C:$C,0))),"",INDEX('Policy Characteristics'!B:B,MATCH($C1887,'Policy Characteristics'!$C:$C,0)))</f>
        <v>Early Retirement of Equipment</v>
      </c>
      <c r="C1887" s="254" t="str">
        <f t="shared" si="84"/>
        <v>Minimum Share of Start Year Industrial Equipment Retired</v>
      </c>
      <c r="D1887" s="6" t="s">
        <v>3033</v>
      </c>
      <c r="E1887" s="1" t="s">
        <v>3916</v>
      </c>
      <c r="F1887" t="s">
        <v>2995</v>
      </c>
      <c r="G1887" s="45" t="s">
        <v>3890</v>
      </c>
      <c r="H1887" s="47">
        <f t="shared" si="85"/>
        <v>1886</v>
      </c>
      <c r="I1887" s="324" t="s">
        <v>40</v>
      </c>
      <c r="J1887" s="255" t="str">
        <f>IF(ISBLANK(INDEX('Policy Characteristics'!D:D,MATCH($C1887,'Policy Characteristics'!$C:$C,0))),"",INDEX('Policy Characteristics'!D:D,MATCH($C1887,'Policy Characteristics'!$C:$C,0)))</f>
        <v>Equipment Early Retirement</v>
      </c>
      <c r="K1887" s="254" t="str">
        <f>IF(ISBLANK(INDEX('Policy Characteristics'!E:E,MATCH($C1887,'Policy Characteristics'!$C:$C,0))),"",INDEX('Policy Characteristics'!E:E,MATCH($C1887,'Policy Characteristics'!$C:$C,0)))</f>
        <v>indst eqpt early retirement</v>
      </c>
      <c r="L1887" s="261">
        <f>IF(ISBLANK(INDEX('Policy Characteristics'!F:F,MATCH($C1887,'Policy Characteristics'!$C:$C,0))),"",INDEX('Policy Characteristics'!F:F,MATCH($C1887,'Policy Characteristics'!$C:$C,0)))</f>
        <v>0</v>
      </c>
      <c r="M1887" s="261">
        <f>IF(ISBLANK(INDEX('Policy Characteristics'!G:G,MATCH($C1887,'Policy Characteristics'!$C:$C,0))),"",INDEX('Policy Characteristics'!G:G,MATCH($C1887,'Policy Characteristics'!$C:$C,0)))</f>
        <v>1</v>
      </c>
      <c r="N1887" s="261">
        <f>IF(ISBLANK(INDEX('Policy Characteristics'!H:H,MATCH($C1887,'Policy Characteristics'!$C:$C,0))),"",INDEX('Policy Characteristics'!H:H,MATCH($C1887,'Policy Characteristics'!$C:$C,0)))</f>
        <v>0.01</v>
      </c>
      <c r="O1887" s="254" t="str">
        <f>IF(ISBLANK(INDEX('Policy Characteristics'!I:I,MATCH($C1887,'Policy Characteristics'!$C:$C,0))),"",INDEX('Policy Characteristics'!I:I,MATCH($C1887,'Policy Characteristics'!$C:$C,0)))</f>
        <v>% of start year equipment</v>
      </c>
      <c r="P1887" s="254" t="str">
        <f>IF(ISBLANK(INDEX('Policy Characteristics'!J:J,MATCH($C1887,'Policy Characteristics'!$C:$C,0))),"",INDEX('Policy Characteristics'!J:J,MATCH($C1887,'Policy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87" s="254" t="str">
        <f>IF(ISBLANK(INDEX('Policy Characteristics'!K:K,MATCH($C1887,'Policy Characteristics'!$C:$C,0))),"",INDEX('Policy Characteristics'!K:K,MATCH($C1887,'Policy Characteristics'!$C:$C,0)))</f>
        <v>industry-ag-main.html#eff-stds</v>
      </c>
      <c r="R1887" s="254" t="str">
        <f>IF(ISBLANK(INDEX('Policy Characteristics'!L:L,MATCH($C1887,'Policy Characteristics'!$C:$C,0))),"",INDEX('Policy Characteristics'!L:L,MATCH($C1887,'Policy Characteristics'!$C:$C,0)))</f>
        <v>industry-energy-efficiency-standards.html</v>
      </c>
    </row>
    <row r="1888" spans="1:18" s="2" customFormat="1" x14ac:dyDescent="0.25">
      <c r="A1888" s="254" t="str">
        <f>IF(ISBLANK(INDEX('Policy Characteristics'!A:A,MATCH($C1888,'Policy Characteristics'!$C:$C,0))),"",INDEX('Policy Characteristics'!A:A,MATCH($C1888,'Policy Characteristics'!$C:$C,0)))</f>
        <v>Industry</v>
      </c>
      <c r="B1888" s="262" t="str">
        <f>IF(ISBLANK(INDEX('Policy Characteristics'!B:B,MATCH($C1888,'Policy Characteristics'!$C:$C,0))),"",INDEX('Policy Characteristics'!B:B,MATCH($C1888,'Policy Characteristics'!$C:$C,0)))</f>
        <v>Early Retirement of Equipment</v>
      </c>
      <c r="C1888" s="254" t="str">
        <f t="shared" si="84"/>
        <v>Minimum Share of Start Year Industrial Equipment Retired</v>
      </c>
      <c r="D1888" s="6" t="s">
        <v>3033</v>
      </c>
      <c r="E1888" s="1" t="s">
        <v>3917</v>
      </c>
      <c r="F1888" t="s">
        <v>2995</v>
      </c>
      <c r="G1888" s="45" t="s">
        <v>3892</v>
      </c>
      <c r="H1888" s="47">
        <f t="shared" si="85"/>
        <v>1887</v>
      </c>
      <c r="I1888" s="324" t="s">
        <v>40</v>
      </c>
      <c r="J1888" s="255" t="str">
        <f>IF(ISBLANK(INDEX('Policy Characteristics'!D:D,MATCH($C1888,'Policy Characteristics'!$C:$C,0))),"",INDEX('Policy Characteristics'!D:D,MATCH($C1888,'Policy Characteristics'!$C:$C,0)))</f>
        <v>Equipment Early Retirement</v>
      </c>
      <c r="K1888" s="254" t="str">
        <f>IF(ISBLANK(INDEX('Policy Characteristics'!E:E,MATCH($C1888,'Policy Characteristics'!$C:$C,0))),"",INDEX('Policy Characteristics'!E:E,MATCH($C1888,'Policy Characteristics'!$C:$C,0)))</f>
        <v>indst eqpt early retirement</v>
      </c>
      <c r="L1888" s="261">
        <f>IF(ISBLANK(INDEX('Policy Characteristics'!F:F,MATCH($C1888,'Policy Characteristics'!$C:$C,0))),"",INDEX('Policy Characteristics'!F:F,MATCH($C1888,'Policy Characteristics'!$C:$C,0)))</f>
        <v>0</v>
      </c>
      <c r="M1888" s="261">
        <f>IF(ISBLANK(INDEX('Policy Characteristics'!G:G,MATCH($C1888,'Policy Characteristics'!$C:$C,0))),"",INDEX('Policy Characteristics'!G:G,MATCH($C1888,'Policy Characteristics'!$C:$C,0)))</f>
        <v>1</v>
      </c>
      <c r="N1888" s="261">
        <f>IF(ISBLANK(INDEX('Policy Characteristics'!H:H,MATCH($C1888,'Policy Characteristics'!$C:$C,0))),"",INDEX('Policy Characteristics'!H:H,MATCH($C1888,'Policy Characteristics'!$C:$C,0)))</f>
        <v>0.01</v>
      </c>
      <c r="O1888" s="254" t="str">
        <f>IF(ISBLANK(INDEX('Policy Characteristics'!I:I,MATCH($C1888,'Policy Characteristics'!$C:$C,0))),"",INDEX('Policy Characteristics'!I:I,MATCH($C1888,'Policy Characteristics'!$C:$C,0)))</f>
        <v>% of start year equipment</v>
      </c>
      <c r="P1888" s="254" t="str">
        <f>IF(ISBLANK(INDEX('Policy Characteristics'!J:J,MATCH($C1888,'Policy Characteristics'!$C:$C,0))),"",INDEX('Policy Characteristics'!J:J,MATCH($C1888,'Policy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88" s="254" t="str">
        <f>IF(ISBLANK(INDEX('Policy Characteristics'!K:K,MATCH($C1888,'Policy Characteristics'!$C:$C,0))),"",INDEX('Policy Characteristics'!K:K,MATCH($C1888,'Policy Characteristics'!$C:$C,0)))</f>
        <v>industry-ag-main.html#eff-stds</v>
      </c>
      <c r="R1888" s="254" t="str">
        <f>IF(ISBLANK(INDEX('Policy Characteristics'!L:L,MATCH($C1888,'Policy Characteristics'!$C:$C,0))),"",INDEX('Policy Characteristics'!L:L,MATCH($C1888,'Policy Characteristics'!$C:$C,0)))</f>
        <v>industry-energy-efficiency-standards.html</v>
      </c>
    </row>
    <row r="1889" spans="1:18" s="2" customFormat="1" x14ac:dyDescent="0.25">
      <c r="A1889" s="254" t="str">
        <f>IF(ISBLANK(INDEX('Policy Characteristics'!A:A,MATCH($C1889,'Policy Characteristics'!$C:$C,0))),"",INDEX('Policy Characteristics'!A:A,MATCH($C1889,'Policy Characteristics'!$C:$C,0)))</f>
        <v>Industry</v>
      </c>
      <c r="B1889" s="262" t="str">
        <f>IF(ISBLANK(INDEX('Policy Characteristics'!B:B,MATCH($C1889,'Policy Characteristics'!$C:$C,0))),"",INDEX('Policy Characteristics'!B:B,MATCH($C1889,'Policy Characteristics'!$C:$C,0)))</f>
        <v>Early Retirement of Equipment</v>
      </c>
      <c r="C1889" s="254" t="str">
        <f t="shared" si="84"/>
        <v>Minimum Share of Start Year Industrial Equipment Retired</v>
      </c>
      <c r="D1889" s="6" t="s">
        <v>3034</v>
      </c>
      <c r="E1889" s="1" t="s">
        <v>3459</v>
      </c>
      <c r="F1889" t="s">
        <v>2996</v>
      </c>
      <c r="G1889" s="45" t="s">
        <v>3465</v>
      </c>
      <c r="H1889" s="47">
        <f t="shared" si="85"/>
        <v>1888</v>
      </c>
      <c r="I1889" s="324" t="s">
        <v>40</v>
      </c>
      <c r="J1889" s="255" t="str">
        <f>IF(ISBLANK(INDEX('Policy Characteristics'!D:D,MATCH($C1889,'Policy Characteristics'!$C:$C,0))),"",INDEX('Policy Characteristics'!D:D,MATCH($C1889,'Policy Characteristics'!$C:$C,0)))</f>
        <v>Equipment Early Retirement</v>
      </c>
      <c r="K1889" s="254" t="str">
        <f>IF(ISBLANK(INDEX('Policy Characteristics'!E:E,MATCH($C1889,'Policy Characteristics'!$C:$C,0))),"",INDEX('Policy Characteristics'!E:E,MATCH($C1889,'Policy Characteristics'!$C:$C,0)))</f>
        <v>indst eqpt early retirement</v>
      </c>
      <c r="L1889" s="261">
        <f>IF(ISBLANK(INDEX('Policy Characteristics'!F:F,MATCH($C1889,'Policy Characteristics'!$C:$C,0))),"",INDEX('Policy Characteristics'!F:F,MATCH($C1889,'Policy Characteristics'!$C:$C,0)))</f>
        <v>0</v>
      </c>
      <c r="M1889" s="261">
        <f>IF(ISBLANK(INDEX('Policy Characteristics'!G:G,MATCH($C1889,'Policy Characteristics'!$C:$C,0))),"",INDEX('Policy Characteristics'!G:G,MATCH($C1889,'Policy Characteristics'!$C:$C,0)))</f>
        <v>1</v>
      </c>
      <c r="N1889" s="261">
        <f>IF(ISBLANK(INDEX('Policy Characteristics'!H:H,MATCH($C1889,'Policy Characteristics'!$C:$C,0))),"",INDEX('Policy Characteristics'!H:H,MATCH($C1889,'Policy Characteristics'!$C:$C,0)))</f>
        <v>0.01</v>
      </c>
      <c r="O1889" s="254" t="str">
        <f>IF(ISBLANK(INDEX('Policy Characteristics'!I:I,MATCH($C1889,'Policy Characteristics'!$C:$C,0))),"",INDEX('Policy Characteristics'!I:I,MATCH($C1889,'Policy Characteristics'!$C:$C,0)))</f>
        <v>% of start year equipment</v>
      </c>
      <c r="P1889" s="254" t="str">
        <f>IF(ISBLANK(INDEX('Policy Characteristics'!J:J,MATCH($C1889,'Policy Characteristics'!$C:$C,0))),"",INDEX('Policy Characteristics'!J:J,MATCH($C1889,'Policy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89" s="254" t="str">
        <f>IF(ISBLANK(INDEX('Policy Characteristics'!K:K,MATCH($C1889,'Policy Characteristics'!$C:$C,0))),"",INDEX('Policy Characteristics'!K:K,MATCH($C1889,'Policy Characteristics'!$C:$C,0)))</f>
        <v>industry-ag-main.html#eff-stds</v>
      </c>
      <c r="R1889" s="254" t="str">
        <f>IF(ISBLANK(INDEX('Policy Characteristics'!L:L,MATCH($C1889,'Policy Characteristics'!$C:$C,0))),"",INDEX('Policy Characteristics'!L:L,MATCH($C1889,'Policy Characteristics'!$C:$C,0)))</f>
        <v>industry-energy-efficiency-standards.html</v>
      </c>
    </row>
    <row r="1890" spans="1:18" s="2" customFormat="1" x14ac:dyDescent="0.25">
      <c r="A1890" s="254" t="str">
        <f>IF(ISBLANK(INDEX('Policy Characteristics'!A:A,MATCH($C1890,'Policy Characteristics'!$C:$C,0))),"",INDEX('Policy Characteristics'!A:A,MATCH($C1890,'Policy Characteristics'!$C:$C,0)))</f>
        <v>Industry</v>
      </c>
      <c r="B1890" s="262" t="str">
        <f>IF(ISBLANK(INDEX('Policy Characteristics'!B:B,MATCH($C1890,'Policy Characteristics'!$C:$C,0))),"",INDEX('Policy Characteristics'!B:B,MATCH($C1890,'Policy Characteristics'!$C:$C,0)))</f>
        <v>Early Retirement of Equipment</v>
      </c>
      <c r="C1890" s="254" t="str">
        <f t="shared" si="84"/>
        <v>Minimum Share of Start Year Industrial Equipment Retired</v>
      </c>
      <c r="D1890" s="6" t="s">
        <v>3034</v>
      </c>
      <c r="E1890" s="1" t="s">
        <v>3460</v>
      </c>
      <c r="F1890" t="s">
        <v>2996</v>
      </c>
      <c r="G1890" s="45" t="s">
        <v>3466</v>
      </c>
      <c r="H1890" s="47">
        <f t="shared" si="85"/>
        <v>1889</v>
      </c>
      <c r="I1890" s="324" t="s">
        <v>40</v>
      </c>
      <c r="J1890" s="255" t="str">
        <f>IF(ISBLANK(INDEX('Policy Characteristics'!D:D,MATCH($C1890,'Policy Characteristics'!$C:$C,0))),"",INDEX('Policy Characteristics'!D:D,MATCH($C1890,'Policy Characteristics'!$C:$C,0)))</f>
        <v>Equipment Early Retirement</v>
      </c>
      <c r="K1890" s="254" t="str">
        <f>IF(ISBLANK(INDEX('Policy Characteristics'!E:E,MATCH($C1890,'Policy Characteristics'!$C:$C,0))),"",INDEX('Policy Characteristics'!E:E,MATCH($C1890,'Policy Characteristics'!$C:$C,0)))</f>
        <v>indst eqpt early retirement</v>
      </c>
      <c r="L1890" s="261">
        <f>IF(ISBLANK(INDEX('Policy Characteristics'!F:F,MATCH($C1890,'Policy Characteristics'!$C:$C,0))),"",INDEX('Policy Characteristics'!F:F,MATCH($C1890,'Policy Characteristics'!$C:$C,0)))</f>
        <v>0</v>
      </c>
      <c r="M1890" s="261">
        <f>IF(ISBLANK(INDEX('Policy Characteristics'!G:G,MATCH($C1890,'Policy Characteristics'!$C:$C,0))),"",INDEX('Policy Characteristics'!G:G,MATCH($C1890,'Policy Characteristics'!$C:$C,0)))</f>
        <v>1</v>
      </c>
      <c r="N1890" s="261">
        <f>IF(ISBLANK(INDEX('Policy Characteristics'!H:H,MATCH($C1890,'Policy Characteristics'!$C:$C,0))),"",INDEX('Policy Characteristics'!H:H,MATCH($C1890,'Policy Characteristics'!$C:$C,0)))</f>
        <v>0.01</v>
      </c>
      <c r="O1890" s="254" t="str">
        <f>IF(ISBLANK(INDEX('Policy Characteristics'!I:I,MATCH($C1890,'Policy Characteristics'!$C:$C,0))),"",INDEX('Policy Characteristics'!I:I,MATCH($C1890,'Policy Characteristics'!$C:$C,0)))</f>
        <v>% of start year equipment</v>
      </c>
      <c r="P1890" s="254" t="str">
        <f>IF(ISBLANK(INDEX('Policy Characteristics'!J:J,MATCH($C1890,'Policy Characteristics'!$C:$C,0))),"",INDEX('Policy Characteristics'!J:J,MATCH($C1890,'Policy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90" s="254" t="str">
        <f>IF(ISBLANK(INDEX('Policy Characteristics'!K:K,MATCH($C1890,'Policy Characteristics'!$C:$C,0))),"",INDEX('Policy Characteristics'!K:K,MATCH($C1890,'Policy Characteristics'!$C:$C,0)))</f>
        <v>industry-ag-main.html#eff-stds</v>
      </c>
      <c r="R1890" s="254" t="str">
        <f>IF(ISBLANK(INDEX('Policy Characteristics'!L:L,MATCH($C1890,'Policy Characteristics'!$C:$C,0))),"",INDEX('Policy Characteristics'!L:L,MATCH($C1890,'Policy Characteristics'!$C:$C,0)))</f>
        <v>industry-energy-efficiency-standards.html</v>
      </c>
    </row>
    <row r="1891" spans="1:18" s="2" customFormat="1" x14ac:dyDescent="0.25">
      <c r="A1891" s="254" t="str">
        <f>IF(ISBLANK(INDEX('Policy Characteristics'!A:A,MATCH($C1891,'Policy Characteristics'!$C:$C,0))),"",INDEX('Policy Characteristics'!A:A,MATCH($C1891,'Policy Characteristics'!$C:$C,0)))</f>
        <v>Industry</v>
      </c>
      <c r="B1891" s="262" t="str">
        <f>IF(ISBLANK(INDEX('Policy Characteristics'!B:B,MATCH($C1891,'Policy Characteristics'!$C:$C,0))),"",INDEX('Policy Characteristics'!B:B,MATCH($C1891,'Policy Characteristics'!$C:$C,0)))</f>
        <v>Early Retirement of Equipment</v>
      </c>
      <c r="C1891" s="254" t="str">
        <f t="shared" si="84"/>
        <v>Minimum Share of Start Year Industrial Equipment Retired</v>
      </c>
      <c r="D1891" s="6" t="s">
        <v>3034</v>
      </c>
      <c r="E1891" s="1" t="s">
        <v>3461</v>
      </c>
      <c r="F1891" t="s">
        <v>2996</v>
      </c>
      <c r="G1891" s="45" t="s">
        <v>3467</v>
      </c>
      <c r="H1891" s="47">
        <f t="shared" si="85"/>
        <v>1890</v>
      </c>
      <c r="I1891" s="324" t="s">
        <v>40</v>
      </c>
      <c r="J1891" s="255" t="str">
        <f>IF(ISBLANK(INDEX('Policy Characteristics'!D:D,MATCH($C1891,'Policy Characteristics'!$C:$C,0))),"",INDEX('Policy Characteristics'!D:D,MATCH($C1891,'Policy Characteristics'!$C:$C,0)))</f>
        <v>Equipment Early Retirement</v>
      </c>
      <c r="K1891" s="254" t="str">
        <f>IF(ISBLANK(INDEX('Policy Characteristics'!E:E,MATCH($C1891,'Policy Characteristics'!$C:$C,0))),"",INDEX('Policy Characteristics'!E:E,MATCH($C1891,'Policy Characteristics'!$C:$C,0)))</f>
        <v>indst eqpt early retirement</v>
      </c>
      <c r="L1891" s="261">
        <f>IF(ISBLANK(INDEX('Policy Characteristics'!F:F,MATCH($C1891,'Policy Characteristics'!$C:$C,0))),"",INDEX('Policy Characteristics'!F:F,MATCH($C1891,'Policy Characteristics'!$C:$C,0)))</f>
        <v>0</v>
      </c>
      <c r="M1891" s="261">
        <f>IF(ISBLANK(INDEX('Policy Characteristics'!G:G,MATCH($C1891,'Policy Characteristics'!$C:$C,0))),"",INDEX('Policy Characteristics'!G:G,MATCH($C1891,'Policy Characteristics'!$C:$C,0)))</f>
        <v>1</v>
      </c>
      <c r="N1891" s="261">
        <f>IF(ISBLANK(INDEX('Policy Characteristics'!H:H,MATCH($C1891,'Policy Characteristics'!$C:$C,0))),"",INDEX('Policy Characteristics'!H:H,MATCH($C1891,'Policy Characteristics'!$C:$C,0)))</f>
        <v>0.01</v>
      </c>
      <c r="O1891" s="254" t="str">
        <f>IF(ISBLANK(INDEX('Policy Characteristics'!I:I,MATCH($C1891,'Policy Characteristics'!$C:$C,0))),"",INDEX('Policy Characteristics'!I:I,MATCH($C1891,'Policy Characteristics'!$C:$C,0)))</f>
        <v>% of start year equipment</v>
      </c>
      <c r="P1891" s="254" t="str">
        <f>IF(ISBLANK(INDEX('Policy Characteristics'!J:J,MATCH($C1891,'Policy Characteristics'!$C:$C,0))),"",INDEX('Policy Characteristics'!J:J,MATCH($C1891,'Policy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91" s="254" t="str">
        <f>IF(ISBLANK(INDEX('Policy Characteristics'!K:K,MATCH($C1891,'Policy Characteristics'!$C:$C,0))),"",INDEX('Policy Characteristics'!K:K,MATCH($C1891,'Policy Characteristics'!$C:$C,0)))</f>
        <v>industry-ag-main.html#eff-stds</v>
      </c>
      <c r="R1891" s="254" t="str">
        <f>IF(ISBLANK(INDEX('Policy Characteristics'!L:L,MATCH($C1891,'Policy Characteristics'!$C:$C,0))),"",INDEX('Policy Characteristics'!L:L,MATCH($C1891,'Policy Characteristics'!$C:$C,0)))</f>
        <v>industry-energy-efficiency-standards.html</v>
      </c>
    </row>
    <row r="1892" spans="1:18" s="2" customFormat="1" x14ac:dyDescent="0.25">
      <c r="A1892" s="254" t="str">
        <f>IF(ISBLANK(INDEX('Policy Characteristics'!A:A,MATCH($C1892,'Policy Characteristics'!$C:$C,0))),"",INDEX('Policy Characteristics'!A:A,MATCH($C1892,'Policy Characteristics'!$C:$C,0)))</f>
        <v>Industry</v>
      </c>
      <c r="B1892" s="262" t="str">
        <f>IF(ISBLANK(INDEX('Policy Characteristics'!B:B,MATCH($C1892,'Policy Characteristics'!$C:$C,0))),"",INDEX('Policy Characteristics'!B:B,MATCH($C1892,'Policy Characteristics'!$C:$C,0)))</f>
        <v>Early Retirement of Equipment</v>
      </c>
      <c r="C1892" s="254" t="str">
        <f t="shared" si="84"/>
        <v>Minimum Share of Start Year Industrial Equipment Retired</v>
      </c>
      <c r="D1892" s="6" t="s">
        <v>3034</v>
      </c>
      <c r="E1892" s="1" t="s">
        <v>3462</v>
      </c>
      <c r="F1892" t="s">
        <v>2996</v>
      </c>
      <c r="G1892" s="45" t="s">
        <v>3468</v>
      </c>
      <c r="H1892" s="47">
        <f t="shared" si="85"/>
        <v>1891</v>
      </c>
      <c r="I1892" s="324" t="s">
        <v>40</v>
      </c>
      <c r="J1892" s="255" t="str">
        <f>IF(ISBLANK(INDEX('Policy Characteristics'!D:D,MATCH($C1892,'Policy Characteristics'!$C:$C,0))),"",INDEX('Policy Characteristics'!D:D,MATCH($C1892,'Policy Characteristics'!$C:$C,0)))</f>
        <v>Equipment Early Retirement</v>
      </c>
      <c r="K1892" s="254" t="str">
        <f>IF(ISBLANK(INDEX('Policy Characteristics'!E:E,MATCH($C1892,'Policy Characteristics'!$C:$C,0))),"",INDEX('Policy Characteristics'!E:E,MATCH($C1892,'Policy Characteristics'!$C:$C,0)))</f>
        <v>indst eqpt early retirement</v>
      </c>
      <c r="L1892" s="261">
        <f>IF(ISBLANK(INDEX('Policy Characteristics'!F:F,MATCH($C1892,'Policy Characteristics'!$C:$C,0))),"",INDEX('Policy Characteristics'!F:F,MATCH($C1892,'Policy Characteristics'!$C:$C,0)))</f>
        <v>0</v>
      </c>
      <c r="M1892" s="261">
        <f>IF(ISBLANK(INDEX('Policy Characteristics'!G:G,MATCH($C1892,'Policy Characteristics'!$C:$C,0))),"",INDEX('Policy Characteristics'!G:G,MATCH($C1892,'Policy Characteristics'!$C:$C,0)))</f>
        <v>1</v>
      </c>
      <c r="N1892" s="261">
        <f>IF(ISBLANK(INDEX('Policy Characteristics'!H:H,MATCH($C1892,'Policy Characteristics'!$C:$C,0))),"",INDEX('Policy Characteristics'!H:H,MATCH($C1892,'Policy Characteristics'!$C:$C,0)))</f>
        <v>0.01</v>
      </c>
      <c r="O1892" s="254" t="str">
        <f>IF(ISBLANK(INDEX('Policy Characteristics'!I:I,MATCH($C1892,'Policy Characteristics'!$C:$C,0))),"",INDEX('Policy Characteristics'!I:I,MATCH($C1892,'Policy Characteristics'!$C:$C,0)))</f>
        <v>% of start year equipment</v>
      </c>
      <c r="P1892" s="254" t="str">
        <f>IF(ISBLANK(INDEX('Policy Characteristics'!J:J,MATCH($C1892,'Policy Characteristics'!$C:$C,0))),"",INDEX('Policy Characteristics'!J:J,MATCH($C1892,'Policy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92" s="254" t="str">
        <f>IF(ISBLANK(INDEX('Policy Characteristics'!K:K,MATCH($C1892,'Policy Characteristics'!$C:$C,0))),"",INDEX('Policy Characteristics'!K:K,MATCH($C1892,'Policy Characteristics'!$C:$C,0)))</f>
        <v>industry-ag-main.html#eff-stds</v>
      </c>
      <c r="R1892" s="254" t="str">
        <f>IF(ISBLANK(INDEX('Policy Characteristics'!L:L,MATCH($C1892,'Policy Characteristics'!$C:$C,0))),"",INDEX('Policy Characteristics'!L:L,MATCH($C1892,'Policy Characteristics'!$C:$C,0)))</f>
        <v>industry-energy-efficiency-standards.html</v>
      </c>
    </row>
    <row r="1893" spans="1:18" s="2" customFormat="1" x14ac:dyDescent="0.25">
      <c r="A1893" s="254" t="str">
        <f>IF(ISBLANK(INDEX('Policy Characteristics'!A:A,MATCH($C1893,'Policy Characteristics'!$C:$C,0))),"",INDEX('Policy Characteristics'!A:A,MATCH($C1893,'Policy Characteristics'!$C:$C,0)))</f>
        <v>Industry</v>
      </c>
      <c r="B1893" s="262" t="str">
        <f>IF(ISBLANK(INDEX('Policy Characteristics'!B:B,MATCH($C1893,'Policy Characteristics'!$C:$C,0))),"",INDEX('Policy Characteristics'!B:B,MATCH($C1893,'Policy Characteristics'!$C:$C,0)))</f>
        <v>Early Retirement of Equipment</v>
      </c>
      <c r="C1893" s="254" t="str">
        <f t="shared" ref="C1893:C1948" si="86">$C$1699</f>
        <v>Minimum Share of Start Year Industrial Equipment Retired</v>
      </c>
      <c r="D1893" s="6" t="s">
        <v>3034</v>
      </c>
      <c r="E1893" s="1" t="s">
        <v>3463</v>
      </c>
      <c r="F1893" t="s">
        <v>2996</v>
      </c>
      <c r="G1893" s="45" t="s">
        <v>3469</v>
      </c>
      <c r="H1893" s="47">
        <f t="shared" si="85"/>
        <v>1892</v>
      </c>
      <c r="I1893" s="324" t="s">
        <v>40</v>
      </c>
      <c r="J1893" s="255" t="str">
        <f>IF(ISBLANK(INDEX('Policy Characteristics'!D:D,MATCH($C1893,'Policy Characteristics'!$C:$C,0))),"",INDEX('Policy Characteristics'!D:D,MATCH($C1893,'Policy Characteristics'!$C:$C,0)))</f>
        <v>Equipment Early Retirement</v>
      </c>
      <c r="K1893" s="254" t="str">
        <f>IF(ISBLANK(INDEX('Policy Characteristics'!E:E,MATCH($C1893,'Policy Characteristics'!$C:$C,0))),"",INDEX('Policy Characteristics'!E:E,MATCH($C1893,'Policy Characteristics'!$C:$C,0)))</f>
        <v>indst eqpt early retirement</v>
      </c>
      <c r="L1893" s="261">
        <f>IF(ISBLANK(INDEX('Policy Characteristics'!F:F,MATCH($C1893,'Policy Characteristics'!$C:$C,0))),"",INDEX('Policy Characteristics'!F:F,MATCH($C1893,'Policy Characteristics'!$C:$C,0)))</f>
        <v>0</v>
      </c>
      <c r="M1893" s="261">
        <f>IF(ISBLANK(INDEX('Policy Characteristics'!G:G,MATCH($C1893,'Policy Characteristics'!$C:$C,0))),"",INDEX('Policy Characteristics'!G:G,MATCH($C1893,'Policy Characteristics'!$C:$C,0)))</f>
        <v>1</v>
      </c>
      <c r="N1893" s="261">
        <f>IF(ISBLANK(INDEX('Policy Characteristics'!H:H,MATCH($C1893,'Policy Characteristics'!$C:$C,0))),"",INDEX('Policy Characteristics'!H:H,MATCH($C1893,'Policy Characteristics'!$C:$C,0)))</f>
        <v>0.01</v>
      </c>
      <c r="O1893" s="254" t="str">
        <f>IF(ISBLANK(INDEX('Policy Characteristics'!I:I,MATCH($C1893,'Policy Characteristics'!$C:$C,0))),"",INDEX('Policy Characteristics'!I:I,MATCH($C1893,'Policy Characteristics'!$C:$C,0)))</f>
        <v>% of start year equipment</v>
      </c>
      <c r="P1893" s="254" t="str">
        <f>IF(ISBLANK(INDEX('Policy Characteristics'!J:J,MATCH($C1893,'Policy Characteristics'!$C:$C,0))),"",INDEX('Policy Characteristics'!J:J,MATCH($C1893,'Policy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93" s="254" t="str">
        <f>IF(ISBLANK(INDEX('Policy Characteristics'!K:K,MATCH($C1893,'Policy Characteristics'!$C:$C,0))),"",INDEX('Policy Characteristics'!K:K,MATCH($C1893,'Policy Characteristics'!$C:$C,0)))</f>
        <v>industry-ag-main.html#eff-stds</v>
      </c>
      <c r="R1893" s="254" t="str">
        <f>IF(ISBLANK(INDEX('Policy Characteristics'!L:L,MATCH($C1893,'Policy Characteristics'!$C:$C,0))),"",INDEX('Policy Characteristics'!L:L,MATCH($C1893,'Policy Characteristics'!$C:$C,0)))</f>
        <v>industry-energy-efficiency-standards.html</v>
      </c>
    </row>
    <row r="1894" spans="1:18" s="2" customFormat="1" x14ac:dyDescent="0.25">
      <c r="A1894" s="254" t="str">
        <f>IF(ISBLANK(INDEX('Policy Characteristics'!A:A,MATCH($C1894,'Policy Characteristics'!$C:$C,0))),"",INDEX('Policy Characteristics'!A:A,MATCH($C1894,'Policy Characteristics'!$C:$C,0)))</f>
        <v>Industry</v>
      </c>
      <c r="B1894" s="262" t="str">
        <f>IF(ISBLANK(INDEX('Policy Characteristics'!B:B,MATCH($C1894,'Policy Characteristics'!$C:$C,0))),"",INDEX('Policy Characteristics'!B:B,MATCH($C1894,'Policy Characteristics'!$C:$C,0)))</f>
        <v>Early Retirement of Equipment</v>
      </c>
      <c r="C1894" s="254" t="str">
        <f t="shared" si="86"/>
        <v>Minimum Share of Start Year Industrial Equipment Retired</v>
      </c>
      <c r="D1894" s="6" t="s">
        <v>3034</v>
      </c>
      <c r="E1894" s="1" t="s">
        <v>3464</v>
      </c>
      <c r="F1894" t="s">
        <v>2996</v>
      </c>
      <c r="G1894" s="45" t="s">
        <v>3470</v>
      </c>
      <c r="H1894" s="47">
        <f t="shared" si="85"/>
        <v>1893</v>
      </c>
      <c r="I1894" s="324" t="s">
        <v>40</v>
      </c>
      <c r="J1894" s="255" t="str">
        <f>IF(ISBLANK(INDEX('Policy Characteristics'!D:D,MATCH($C1894,'Policy Characteristics'!$C:$C,0))),"",INDEX('Policy Characteristics'!D:D,MATCH($C1894,'Policy Characteristics'!$C:$C,0)))</f>
        <v>Equipment Early Retirement</v>
      </c>
      <c r="K1894" s="254" t="str">
        <f>IF(ISBLANK(INDEX('Policy Characteristics'!E:E,MATCH($C1894,'Policy Characteristics'!$C:$C,0))),"",INDEX('Policy Characteristics'!E:E,MATCH($C1894,'Policy Characteristics'!$C:$C,0)))</f>
        <v>indst eqpt early retirement</v>
      </c>
      <c r="L1894" s="261">
        <f>IF(ISBLANK(INDEX('Policy Characteristics'!F:F,MATCH($C1894,'Policy Characteristics'!$C:$C,0))),"",INDEX('Policy Characteristics'!F:F,MATCH($C1894,'Policy Characteristics'!$C:$C,0)))</f>
        <v>0</v>
      </c>
      <c r="M1894" s="261">
        <f>IF(ISBLANK(INDEX('Policy Characteristics'!G:G,MATCH($C1894,'Policy Characteristics'!$C:$C,0))),"",INDEX('Policy Characteristics'!G:G,MATCH($C1894,'Policy Characteristics'!$C:$C,0)))</f>
        <v>1</v>
      </c>
      <c r="N1894" s="261">
        <f>IF(ISBLANK(INDEX('Policy Characteristics'!H:H,MATCH($C1894,'Policy Characteristics'!$C:$C,0))),"",INDEX('Policy Characteristics'!H:H,MATCH($C1894,'Policy Characteristics'!$C:$C,0)))</f>
        <v>0.01</v>
      </c>
      <c r="O1894" s="254" t="str">
        <f>IF(ISBLANK(INDEX('Policy Characteristics'!I:I,MATCH($C1894,'Policy Characteristics'!$C:$C,0))),"",INDEX('Policy Characteristics'!I:I,MATCH($C1894,'Policy Characteristics'!$C:$C,0)))</f>
        <v>% of start year equipment</v>
      </c>
      <c r="P1894" s="254" t="str">
        <f>IF(ISBLANK(INDEX('Policy Characteristics'!J:J,MATCH($C1894,'Policy Characteristics'!$C:$C,0))),"",INDEX('Policy Characteristics'!J:J,MATCH($C1894,'Policy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94" s="254" t="str">
        <f>IF(ISBLANK(INDEX('Policy Characteristics'!K:K,MATCH($C1894,'Policy Characteristics'!$C:$C,0))),"",INDEX('Policy Characteristics'!K:K,MATCH($C1894,'Policy Characteristics'!$C:$C,0)))</f>
        <v>industry-ag-main.html#eff-stds</v>
      </c>
      <c r="R1894" s="254" t="str">
        <f>IF(ISBLANK(INDEX('Policy Characteristics'!L:L,MATCH($C1894,'Policy Characteristics'!$C:$C,0))),"",INDEX('Policy Characteristics'!L:L,MATCH($C1894,'Policy Characteristics'!$C:$C,0)))</f>
        <v>industry-energy-efficiency-standards.html</v>
      </c>
    </row>
    <row r="1895" spans="1:18" s="2" customFormat="1" x14ac:dyDescent="0.25">
      <c r="A1895" s="254" t="str">
        <f>IF(ISBLANK(INDEX('Policy Characteristics'!A:A,MATCH($C1895,'Policy Characteristics'!$C:$C,0))),"",INDEX('Policy Characteristics'!A:A,MATCH($C1895,'Policy Characteristics'!$C:$C,0)))</f>
        <v>Industry</v>
      </c>
      <c r="B1895" s="262" t="str">
        <f>IF(ISBLANK(INDEX('Policy Characteristics'!B:B,MATCH($C1895,'Policy Characteristics'!$C:$C,0))),"",INDEX('Policy Characteristics'!B:B,MATCH($C1895,'Policy Characteristics'!$C:$C,0)))</f>
        <v>Early Retirement of Equipment</v>
      </c>
      <c r="C1895" s="254" t="str">
        <f t="shared" si="86"/>
        <v>Minimum Share of Start Year Industrial Equipment Retired</v>
      </c>
      <c r="D1895" s="6" t="s">
        <v>3034</v>
      </c>
      <c r="E1895" s="1" t="s">
        <v>3570</v>
      </c>
      <c r="F1895" t="s">
        <v>2996</v>
      </c>
      <c r="G1895" s="45" t="s">
        <v>3471</v>
      </c>
      <c r="H1895" s="47">
        <f t="shared" si="85"/>
        <v>1894</v>
      </c>
      <c r="I1895" s="324" t="s">
        <v>40</v>
      </c>
      <c r="J1895" s="255" t="str">
        <f>IF(ISBLANK(INDEX('Policy Characteristics'!D:D,MATCH($C1895,'Policy Characteristics'!$C:$C,0))),"",INDEX('Policy Characteristics'!D:D,MATCH($C1895,'Policy Characteristics'!$C:$C,0)))</f>
        <v>Equipment Early Retirement</v>
      </c>
      <c r="K1895" s="254" t="str">
        <f>IF(ISBLANK(INDEX('Policy Characteristics'!E:E,MATCH($C1895,'Policy Characteristics'!$C:$C,0))),"",INDEX('Policy Characteristics'!E:E,MATCH($C1895,'Policy Characteristics'!$C:$C,0)))</f>
        <v>indst eqpt early retirement</v>
      </c>
      <c r="L1895" s="261">
        <f>IF(ISBLANK(INDEX('Policy Characteristics'!F:F,MATCH($C1895,'Policy Characteristics'!$C:$C,0))),"",INDEX('Policy Characteristics'!F:F,MATCH($C1895,'Policy Characteristics'!$C:$C,0)))</f>
        <v>0</v>
      </c>
      <c r="M1895" s="261">
        <f>IF(ISBLANK(INDEX('Policy Characteristics'!G:G,MATCH($C1895,'Policy Characteristics'!$C:$C,0))),"",INDEX('Policy Characteristics'!G:G,MATCH($C1895,'Policy Characteristics'!$C:$C,0)))</f>
        <v>1</v>
      </c>
      <c r="N1895" s="261">
        <f>IF(ISBLANK(INDEX('Policy Characteristics'!H:H,MATCH($C1895,'Policy Characteristics'!$C:$C,0))),"",INDEX('Policy Characteristics'!H:H,MATCH($C1895,'Policy Characteristics'!$C:$C,0)))</f>
        <v>0.01</v>
      </c>
      <c r="O1895" s="254" t="str">
        <f>IF(ISBLANK(INDEX('Policy Characteristics'!I:I,MATCH($C1895,'Policy Characteristics'!$C:$C,0))),"",INDEX('Policy Characteristics'!I:I,MATCH($C1895,'Policy Characteristics'!$C:$C,0)))</f>
        <v>% of start year equipment</v>
      </c>
      <c r="P1895" s="254" t="str">
        <f>IF(ISBLANK(INDEX('Policy Characteristics'!J:J,MATCH($C1895,'Policy Characteristics'!$C:$C,0))),"",INDEX('Policy Characteristics'!J:J,MATCH($C1895,'Policy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95" s="254" t="str">
        <f>IF(ISBLANK(INDEX('Policy Characteristics'!K:K,MATCH($C1895,'Policy Characteristics'!$C:$C,0))),"",INDEX('Policy Characteristics'!K:K,MATCH($C1895,'Policy Characteristics'!$C:$C,0)))</f>
        <v>industry-ag-main.html#eff-stds</v>
      </c>
      <c r="R1895" s="254" t="str">
        <f>IF(ISBLANK(INDEX('Policy Characteristics'!L:L,MATCH($C1895,'Policy Characteristics'!$C:$C,0))),"",INDEX('Policy Characteristics'!L:L,MATCH($C1895,'Policy Characteristics'!$C:$C,0)))</f>
        <v>industry-energy-efficiency-standards.html</v>
      </c>
    </row>
    <row r="1896" spans="1:18" s="2" customFormat="1" x14ac:dyDescent="0.25">
      <c r="A1896" s="254" t="str">
        <f>IF(ISBLANK(INDEX('Policy Characteristics'!A:A,MATCH($C1896,'Policy Characteristics'!$C:$C,0))),"",INDEX('Policy Characteristics'!A:A,MATCH($C1896,'Policy Characteristics'!$C:$C,0)))</f>
        <v>Industry</v>
      </c>
      <c r="B1896" s="262" t="str">
        <f>IF(ISBLANK(INDEX('Policy Characteristics'!B:B,MATCH($C1896,'Policy Characteristics'!$C:$C,0))),"",INDEX('Policy Characteristics'!B:B,MATCH($C1896,'Policy Characteristics'!$C:$C,0)))</f>
        <v>Early Retirement of Equipment</v>
      </c>
      <c r="C1896" s="254" t="str">
        <f t="shared" si="86"/>
        <v>Minimum Share of Start Year Industrial Equipment Retired</v>
      </c>
      <c r="D1896" s="6" t="s">
        <v>3034</v>
      </c>
      <c r="E1896" s="1" t="s">
        <v>3915</v>
      </c>
      <c r="F1896" t="s">
        <v>2996</v>
      </c>
      <c r="G1896" s="45" t="s">
        <v>3891</v>
      </c>
      <c r="H1896" s="47">
        <f t="shared" si="85"/>
        <v>1895</v>
      </c>
      <c r="I1896" s="324" t="s">
        <v>40</v>
      </c>
      <c r="J1896" s="255" t="str">
        <f>IF(ISBLANK(INDEX('Policy Characteristics'!D:D,MATCH($C1896,'Policy Characteristics'!$C:$C,0))),"",INDEX('Policy Characteristics'!D:D,MATCH($C1896,'Policy Characteristics'!$C:$C,0)))</f>
        <v>Equipment Early Retirement</v>
      </c>
      <c r="K1896" s="254" t="str">
        <f>IF(ISBLANK(INDEX('Policy Characteristics'!E:E,MATCH($C1896,'Policy Characteristics'!$C:$C,0))),"",INDEX('Policy Characteristics'!E:E,MATCH($C1896,'Policy Characteristics'!$C:$C,0)))</f>
        <v>indst eqpt early retirement</v>
      </c>
      <c r="L1896" s="261">
        <f>IF(ISBLANK(INDEX('Policy Characteristics'!F:F,MATCH($C1896,'Policy Characteristics'!$C:$C,0))),"",INDEX('Policy Characteristics'!F:F,MATCH($C1896,'Policy Characteristics'!$C:$C,0)))</f>
        <v>0</v>
      </c>
      <c r="M1896" s="261">
        <f>IF(ISBLANK(INDEX('Policy Characteristics'!G:G,MATCH($C1896,'Policy Characteristics'!$C:$C,0))),"",INDEX('Policy Characteristics'!G:G,MATCH($C1896,'Policy Characteristics'!$C:$C,0)))</f>
        <v>1</v>
      </c>
      <c r="N1896" s="261">
        <f>IF(ISBLANK(INDEX('Policy Characteristics'!H:H,MATCH($C1896,'Policy Characteristics'!$C:$C,0))),"",INDEX('Policy Characteristics'!H:H,MATCH($C1896,'Policy Characteristics'!$C:$C,0)))</f>
        <v>0.01</v>
      </c>
      <c r="O1896" s="254" t="str">
        <f>IF(ISBLANK(INDEX('Policy Characteristics'!I:I,MATCH($C1896,'Policy Characteristics'!$C:$C,0))),"",INDEX('Policy Characteristics'!I:I,MATCH($C1896,'Policy Characteristics'!$C:$C,0)))</f>
        <v>% of start year equipment</v>
      </c>
      <c r="P1896" s="254" t="str">
        <f>IF(ISBLANK(INDEX('Policy Characteristics'!J:J,MATCH($C1896,'Policy Characteristics'!$C:$C,0))),"",INDEX('Policy Characteristics'!J:J,MATCH($C1896,'Policy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96" s="254" t="str">
        <f>IF(ISBLANK(INDEX('Policy Characteristics'!K:K,MATCH($C1896,'Policy Characteristics'!$C:$C,0))),"",INDEX('Policy Characteristics'!K:K,MATCH($C1896,'Policy Characteristics'!$C:$C,0)))</f>
        <v>industry-ag-main.html#eff-stds</v>
      </c>
      <c r="R1896" s="254" t="str">
        <f>IF(ISBLANK(INDEX('Policy Characteristics'!L:L,MATCH($C1896,'Policy Characteristics'!$C:$C,0))),"",INDEX('Policy Characteristics'!L:L,MATCH($C1896,'Policy Characteristics'!$C:$C,0)))</f>
        <v>industry-energy-efficiency-standards.html</v>
      </c>
    </row>
    <row r="1897" spans="1:18" s="2" customFormat="1" x14ac:dyDescent="0.25">
      <c r="A1897" s="254" t="str">
        <f>IF(ISBLANK(INDEX('Policy Characteristics'!A:A,MATCH($C1897,'Policy Characteristics'!$C:$C,0))),"",INDEX('Policy Characteristics'!A:A,MATCH($C1897,'Policy Characteristics'!$C:$C,0)))</f>
        <v>Industry</v>
      </c>
      <c r="B1897" s="262" t="str">
        <f>IF(ISBLANK(INDEX('Policy Characteristics'!B:B,MATCH($C1897,'Policy Characteristics'!$C:$C,0))),"",INDEX('Policy Characteristics'!B:B,MATCH($C1897,'Policy Characteristics'!$C:$C,0)))</f>
        <v>Early Retirement of Equipment</v>
      </c>
      <c r="C1897" s="254" t="str">
        <f t="shared" si="86"/>
        <v>Minimum Share of Start Year Industrial Equipment Retired</v>
      </c>
      <c r="D1897" s="6" t="s">
        <v>3034</v>
      </c>
      <c r="E1897" s="1" t="s">
        <v>3916</v>
      </c>
      <c r="F1897" t="s">
        <v>2996</v>
      </c>
      <c r="G1897" s="45" t="s">
        <v>3890</v>
      </c>
      <c r="H1897" s="47">
        <f t="shared" si="85"/>
        <v>1896</v>
      </c>
      <c r="I1897" s="324" t="s">
        <v>40</v>
      </c>
      <c r="J1897" s="255" t="str">
        <f>IF(ISBLANK(INDEX('Policy Characteristics'!D:D,MATCH($C1897,'Policy Characteristics'!$C:$C,0))),"",INDEX('Policy Characteristics'!D:D,MATCH($C1897,'Policy Characteristics'!$C:$C,0)))</f>
        <v>Equipment Early Retirement</v>
      </c>
      <c r="K1897" s="254" t="str">
        <f>IF(ISBLANK(INDEX('Policy Characteristics'!E:E,MATCH($C1897,'Policy Characteristics'!$C:$C,0))),"",INDEX('Policy Characteristics'!E:E,MATCH($C1897,'Policy Characteristics'!$C:$C,0)))</f>
        <v>indst eqpt early retirement</v>
      </c>
      <c r="L1897" s="261">
        <f>IF(ISBLANK(INDEX('Policy Characteristics'!F:F,MATCH($C1897,'Policy Characteristics'!$C:$C,0))),"",INDEX('Policy Characteristics'!F:F,MATCH($C1897,'Policy Characteristics'!$C:$C,0)))</f>
        <v>0</v>
      </c>
      <c r="M1897" s="261">
        <f>IF(ISBLANK(INDEX('Policy Characteristics'!G:G,MATCH($C1897,'Policy Characteristics'!$C:$C,0))),"",INDEX('Policy Characteristics'!G:G,MATCH($C1897,'Policy Characteristics'!$C:$C,0)))</f>
        <v>1</v>
      </c>
      <c r="N1897" s="261">
        <f>IF(ISBLANK(INDEX('Policy Characteristics'!H:H,MATCH($C1897,'Policy Characteristics'!$C:$C,0))),"",INDEX('Policy Characteristics'!H:H,MATCH($C1897,'Policy Characteristics'!$C:$C,0)))</f>
        <v>0.01</v>
      </c>
      <c r="O1897" s="254" t="str">
        <f>IF(ISBLANK(INDEX('Policy Characteristics'!I:I,MATCH($C1897,'Policy Characteristics'!$C:$C,0))),"",INDEX('Policy Characteristics'!I:I,MATCH($C1897,'Policy Characteristics'!$C:$C,0)))</f>
        <v>% of start year equipment</v>
      </c>
      <c r="P1897" s="254" t="str">
        <f>IF(ISBLANK(INDEX('Policy Characteristics'!J:J,MATCH($C1897,'Policy Characteristics'!$C:$C,0))),"",INDEX('Policy Characteristics'!J:J,MATCH($C1897,'Policy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97" s="254" t="str">
        <f>IF(ISBLANK(INDEX('Policy Characteristics'!K:K,MATCH($C1897,'Policy Characteristics'!$C:$C,0))),"",INDEX('Policy Characteristics'!K:K,MATCH($C1897,'Policy Characteristics'!$C:$C,0)))</f>
        <v>industry-ag-main.html#eff-stds</v>
      </c>
      <c r="R1897" s="254" t="str">
        <f>IF(ISBLANK(INDEX('Policy Characteristics'!L:L,MATCH($C1897,'Policy Characteristics'!$C:$C,0))),"",INDEX('Policy Characteristics'!L:L,MATCH($C1897,'Policy Characteristics'!$C:$C,0)))</f>
        <v>industry-energy-efficiency-standards.html</v>
      </c>
    </row>
    <row r="1898" spans="1:18" s="2" customFormat="1" x14ac:dyDescent="0.25">
      <c r="A1898" s="254" t="str">
        <f>IF(ISBLANK(INDEX('Policy Characteristics'!A:A,MATCH($C1898,'Policy Characteristics'!$C:$C,0))),"",INDEX('Policy Characteristics'!A:A,MATCH($C1898,'Policy Characteristics'!$C:$C,0)))</f>
        <v>Industry</v>
      </c>
      <c r="B1898" s="262" t="str">
        <f>IF(ISBLANK(INDEX('Policy Characteristics'!B:B,MATCH($C1898,'Policy Characteristics'!$C:$C,0))),"",INDEX('Policy Characteristics'!B:B,MATCH($C1898,'Policy Characteristics'!$C:$C,0)))</f>
        <v>Early Retirement of Equipment</v>
      </c>
      <c r="C1898" s="254" t="str">
        <f t="shared" si="86"/>
        <v>Minimum Share of Start Year Industrial Equipment Retired</v>
      </c>
      <c r="D1898" s="6" t="s">
        <v>3034</v>
      </c>
      <c r="E1898" s="1" t="s">
        <v>3917</v>
      </c>
      <c r="F1898" t="s">
        <v>2996</v>
      </c>
      <c r="G1898" s="45" t="s">
        <v>3892</v>
      </c>
      <c r="H1898" s="47">
        <f t="shared" si="85"/>
        <v>1897</v>
      </c>
      <c r="I1898" s="324" t="s">
        <v>40</v>
      </c>
      <c r="J1898" s="255" t="str">
        <f>IF(ISBLANK(INDEX('Policy Characteristics'!D:D,MATCH($C1898,'Policy Characteristics'!$C:$C,0))),"",INDEX('Policy Characteristics'!D:D,MATCH($C1898,'Policy Characteristics'!$C:$C,0)))</f>
        <v>Equipment Early Retirement</v>
      </c>
      <c r="K1898" s="254" t="str">
        <f>IF(ISBLANK(INDEX('Policy Characteristics'!E:E,MATCH($C1898,'Policy Characteristics'!$C:$C,0))),"",INDEX('Policy Characteristics'!E:E,MATCH($C1898,'Policy Characteristics'!$C:$C,0)))</f>
        <v>indst eqpt early retirement</v>
      </c>
      <c r="L1898" s="261">
        <f>IF(ISBLANK(INDEX('Policy Characteristics'!F:F,MATCH($C1898,'Policy Characteristics'!$C:$C,0))),"",INDEX('Policy Characteristics'!F:F,MATCH($C1898,'Policy Characteristics'!$C:$C,0)))</f>
        <v>0</v>
      </c>
      <c r="M1898" s="261">
        <f>IF(ISBLANK(INDEX('Policy Characteristics'!G:G,MATCH($C1898,'Policy Characteristics'!$C:$C,0))),"",INDEX('Policy Characteristics'!G:G,MATCH($C1898,'Policy Characteristics'!$C:$C,0)))</f>
        <v>1</v>
      </c>
      <c r="N1898" s="261">
        <f>IF(ISBLANK(INDEX('Policy Characteristics'!H:H,MATCH($C1898,'Policy Characteristics'!$C:$C,0))),"",INDEX('Policy Characteristics'!H:H,MATCH($C1898,'Policy Characteristics'!$C:$C,0)))</f>
        <v>0.01</v>
      </c>
      <c r="O1898" s="254" t="str">
        <f>IF(ISBLANK(INDEX('Policy Characteristics'!I:I,MATCH($C1898,'Policy Characteristics'!$C:$C,0))),"",INDEX('Policy Characteristics'!I:I,MATCH($C1898,'Policy Characteristics'!$C:$C,0)))</f>
        <v>% of start year equipment</v>
      </c>
      <c r="P1898" s="254" t="str">
        <f>IF(ISBLANK(INDEX('Policy Characteristics'!J:J,MATCH($C1898,'Policy Characteristics'!$C:$C,0))),"",INDEX('Policy Characteristics'!J:J,MATCH($C1898,'Policy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98" s="254" t="str">
        <f>IF(ISBLANK(INDEX('Policy Characteristics'!K:K,MATCH($C1898,'Policy Characteristics'!$C:$C,0))),"",INDEX('Policy Characteristics'!K:K,MATCH($C1898,'Policy Characteristics'!$C:$C,0)))</f>
        <v>industry-ag-main.html#eff-stds</v>
      </c>
      <c r="R1898" s="254" t="str">
        <f>IF(ISBLANK(INDEX('Policy Characteristics'!L:L,MATCH($C1898,'Policy Characteristics'!$C:$C,0))),"",INDEX('Policy Characteristics'!L:L,MATCH($C1898,'Policy Characteristics'!$C:$C,0)))</f>
        <v>industry-energy-efficiency-standards.html</v>
      </c>
    </row>
    <row r="1899" spans="1:18" s="2" customFormat="1" x14ac:dyDescent="0.25">
      <c r="A1899" s="254" t="str">
        <f>IF(ISBLANK(INDEX('Policy Characteristics'!A:A,MATCH($C1899,'Policy Characteristics'!$C:$C,0))),"",INDEX('Policy Characteristics'!A:A,MATCH($C1899,'Policy Characteristics'!$C:$C,0)))</f>
        <v>Industry</v>
      </c>
      <c r="B1899" s="262" t="str">
        <f>IF(ISBLANK(INDEX('Policy Characteristics'!B:B,MATCH($C1899,'Policy Characteristics'!$C:$C,0))),"",INDEX('Policy Characteristics'!B:B,MATCH($C1899,'Policy Characteristics'!$C:$C,0)))</f>
        <v>Early Retirement of Equipment</v>
      </c>
      <c r="C1899" s="254" t="str">
        <f t="shared" si="86"/>
        <v>Minimum Share of Start Year Industrial Equipment Retired</v>
      </c>
      <c r="D1899" s="6" t="s">
        <v>3035</v>
      </c>
      <c r="E1899" s="1" t="s">
        <v>3459</v>
      </c>
      <c r="F1899" t="s">
        <v>2997</v>
      </c>
      <c r="G1899" s="45" t="s">
        <v>3465</v>
      </c>
      <c r="H1899" s="47">
        <f t="shared" si="85"/>
        <v>1898</v>
      </c>
      <c r="I1899" s="324" t="s">
        <v>40</v>
      </c>
      <c r="J1899" s="255" t="str">
        <f>IF(ISBLANK(INDEX('Policy Characteristics'!D:D,MATCH($C1899,'Policy Characteristics'!$C:$C,0))),"",INDEX('Policy Characteristics'!D:D,MATCH($C1899,'Policy Characteristics'!$C:$C,0)))</f>
        <v>Equipment Early Retirement</v>
      </c>
      <c r="K1899" s="254" t="str">
        <f>IF(ISBLANK(INDEX('Policy Characteristics'!E:E,MATCH($C1899,'Policy Characteristics'!$C:$C,0))),"",INDEX('Policy Characteristics'!E:E,MATCH($C1899,'Policy Characteristics'!$C:$C,0)))</f>
        <v>indst eqpt early retirement</v>
      </c>
      <c r="L1899" s="261">
        <f>IF(ISBLANK(INDEX('Policy Characteristics'!F:F,MATCH($C1899,'Policy Characteristics'!$C:$C,0))),"",INDEX('Policy Characteristics'!F:F,MATCH($C1899,'Policy Characteristics'!$C:$C,0)))</f>
        <v>0</v>
      </c>
      <c r="M1899" s="261">
        <f>IF(ISBLANK(INDEX('Policy Characteristics'!G:G,MATCH($C1899,'Policy Characteristics'!$C:$C,0))),"",INDEX('Policy Characteristics'!G:G,MATCH($C1899,'Policy Characteristics'!$C:$C,0)))</f>
        <v>1</v>
      </c>
      <c r="N1899" s="261">
        <f>IF(ISBLANK(INDEX('Policy Characteristics'!H:H,MATCH($C1899,'Policy Characteristics'!$C:$C,0))),"",INDEX('Policy Characteristics'!H:H,MATCH($C1899,'Policy Characteristics'!$C:$C,0)))</f>
        <v>0.01</v>
      </c>
      <c r="O1899" s="254" t="str">
        <f>IF(ISBLANK(INDEX('Policy Characteristics'!I:I,MATCH($C1899,'Policy Characteristics'!$C:$C,0))),"",INDEX('Policy Characteristics'!I:I,MATCH($C1899,'Policy Characteristics'!$C:$C,0)))</f>
        <v>% of start year equipment</v>
      </c>
      <c r="P1899" s="254" t="str">
        <f>IF(ISBLANK(INDEX('Policy Characteristics'!J:J,MATCH($C1899,'Policy Characteristics'!$C:$C,0))),"",INDEX('Policy Characteristics'!J:J,MATCH($C1899,'Policy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899" s="254" t="str">
        <f>IF(ISBLANK(INDEX('Policy Characteristics'!K:K,MATCH($C1899,'Policy Characteristics'!$C:$C,0))),"",INDEX('Policy Characteristics'!K:K,MATCH($C1899,'Policy Characteristics'!$C:$C,0)))</f>
        <v>industry-ag-main.html#eff-stds</v>
      </c>
      <c r="R1899" s="254" t="str">
        <f>IF(ISBLANK(INDEX('Policy Characteristics'!L:L,MATCH($C1899,'Policy Characteristics'!$C:$C,0))),"",INDEX('Policy Characteristics'!L:L,MATCH($C1899,'Policy Characteristics'!$C:$C,0)))</f>
        <v>industry-energy-efficiency-standards.html</v>
      </c>
    </row>
    <row r="1900" spans="1:18" s="2" customFormat="1" x14ac:dyDescent="0.25">
      <c r="A1900" s="254" t="str">
        <f>IF(ISBLANK(INDEX('Policy Characteristics'!A:A,MATCH($C1900,'Policy Characteristics'!$C:$C,0))),"",INDEX('Policy Characteristics'!A:A,MATCH($C1900,'Policy Characteristics'!$C:$C,0)))</f>
        <v>Industry</v>
      </c>
      <c r="B1900" s="262" t="str">
        <f>IF(ISBLANK(INDEX('Policy Characteristics'!B:B,MATCH($C1900,'Policy Characteristics'!$C:$C,0))),"",INDEX('Policy Characteristics'!B:B,MATCH($C1900,'Policy Characteristics'!$C:$C,0)))</f>
        <v>Early Retirement of Equipment</v>
      </c>
      <c r="C1900" s="254" t="str">
        <f t="shared" si="86"/>
        <v>Minimum Share of Start Year Industrial Equipment Retired</v>
      </c>
      <c r="D1900" s="6" t="s">
        <v>3035</v>
      </c>
      <c r="E1900" s="1" t="s">
        <v>3460</v>
      </c>
      <c r="F1900" t="s">
        <v>2997</v>
      </c>
      <c r="G1900" s="45" t="s">
        <v>3466</v>
      </c>
      <c r="H1900" s="47">
        <f t="shared" si="85"/>
        <v>1899</v>
      </c>
      <c r="I1900" s="324" t="s">
        <v>40</v>
      </c>
      <c r="J1900" s="255" t="str">
        <f>IF(ISBLANK(INDEX('Policy Characteristics'!D:D,MATCH($C1900,'Policy Characteristics'!$C:$C,0))),"",INDEX('Policy Characteristics'!D:D,MATCH($C1900,'Policy Characteristics'!$C:$C,0)))</f>
        <v>Equipment Early Retirement</v>
      </c>
      <c r="K1900" s="254" t="str">
        <f>IF(ISBLANK(INDEX('Policy Characteristics'!E:E,MATCH($C1900,'Policy Characteristics'!$C:$C,0))),"",INDEX('Policy Characteristics'!E:E,MATCH($C1900,'Policy Characteristics'!$C:$C,0)))</f>
        <v>indst eqpt early retirement</v>
      </c>
      <c r="L1900" s="261">
        <f>IF(ISBLANK(INDEX('Policy Characteristics'!F:F,MATCH($C1900,'Policy Characteristics'!$C:$C,0))),"",INDEX('Policy Characteristics'!F:F,MATCH($C1900,'Policy Characteristics'!$C:$C,0)))</f>
        <v>0</v>
      </c>
      <c r="M1900" s="261">
        <f>IF(ISBLANK(INDEX('Policy Characteristics'!G:G,MATCH($C1900,'Policy Characteristics'!$C:$C,0))),"",INDEX('Policy Characteristics'!G:G,MATCH($C1900,'Policy Characteristics'!$C:$C,0)))</f>
        <v>1</v>
      </c>
      <c r="N1900" s="261">
        <f>IF(ISBLANK(INDEX('Policy Characteristics'!H:H,MATCH($C1900,'Policy Characteristics'!$C:$C,0))),"",INDEX('Policy Characteristics'!H:H,MATCH($C1900,'Policy Characteristics'!$C:$C,0)))</f>
        <v>0.01</v>
      </c>
      <c r="O1900" s="254" t="str">
        <f>IF(ISBLANK(INDEX('Policy Characteristics'!I:I,MATCH($C1900,'Policy Characteristics'!$C:$C,0))),"",INDEX('Policy Characteristics'!I:I,MATCH($C1900,'Policy Characteristics'!$C:$C,0)))</f>
        <v>% of start year equipment</v>
      </c>
      <c r="P1900" s="254" t="str">
        <f>IF(ISBLANK(INDEX('Policy Characteristics'!J:J,MATCH($C1900,'Policy Characteristics'!$C:$C,0))),"",INDEX('Policy Characteristics'!J:J,MATCH($C1900,'Policy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00" s="254" t="str">
        <f>IF(ISBLANK(INDEX('Policy Characteristics'!K:K,MATCH($C1900,'Policy Characteristics'!$C:$C,0))),"",INDEX('Policy Characteristics'!K:K,MATCH($C1900,'Policy Characteristics'!$C:$C,0)))</f>
        <v>industry-ag-main.html#eff-stds</v>
      </c>
      <c r="R1900" s="254" t="str">
        <f>IF(ISBLANK(INDEX('Policy Characteristics'!L:L,MATCH($C1900,'Policy Characteristics'!$C:$C,0))),"",INDEX('Policy Characteristics'!L:L,MATCH($C1900,'Policy Characteristics'!$C:$C,0)))</f>
        <v>industry-energy-efficiency-standards.html</v>
      </c>
    </row>
    <row r="1901" spans="1:18" s="2" customFormat="1" x14ac:dyDescent="0.25">
      <c r="A1901" s="254" t="str">
        <f>IF(ISBLANK(INDEX('Policy Characteristics'!A:A,MATCH($C1901,'Policy Characteristics'!$C:$C,0))),"",INDEX('Policy Characteristics'!A:A,MATCH($C1901,'Policy Characteristics'!$C:$C,0)))</f>
        <v>Industry</v>
      </c>
      <c r="B1901" s="262" t="str">
        <f>IF(ISBLANK(INDEX('Policy Characteristics'!B:B,MATCH($C1901,'Policy Characteristics'!$C:$C,0))),"",INDEX('Policy Characteristics'!B:B,MATCH($C1901,'Policy Characteristics'!$C:$C,0)))</f>
        <v>Early Retirement of Equipment</v>
      </c>
      <c r="C1901" s="254" t="str">
        <f t="shared" si="86"/>
        <v>Minimum Share of Start Year Industrial Equipment Retired</v>
      </c>
      <c r="D1901" s="6" t="s">
        <v>3035</v>
      </c>
      <c r="E1901" s="1" t="s">
        <v>3461</v>
      </c>
      <c r="F1901" t="s">
        <v>2997</v>
      </c>
      <c r="G1901" s="45" t="s">
        <v>3467</v>
      </c>
      <c r="H1901" s="47">
        <f t="shared" si="85"/>
        <v>1900</v>
      </c>
      <c r="I1901" s="324" t="s">
        <v>40</v>
      </c>
      <c r="J1901" s="255" t="str">
        <f>IF(ISBLANK(INDEX('Policy Characteristics'!D:D,MATCH($C1901,'Policy Characteristics'!$C:$C,0))),"",INDEX('Policy Characteristics'!D:D,MATCH($C1901,'Policy Characteristics'!$C:$C,0)))</f>
        <v>Equipment Early Retirement</v>
      </c>
      <c r="K1901" s="254" t="str">
        <f>IF(ISBLANK(INDEX('Policy Characteristics'!E:E,MATCH($C1901,'Policy Characteristics'!$C:$C,0))),"",INDEX('Policy Characteristics'!E:E,MATCH($C1901,'Policy Characteristics'!$C:$C,0)))</f>
        <v>indst eqpt early retirement</v>
      </c>
      <c r="L1901" s="261">
        <f>IF(ISBLANK(INDEX('Policy Characteristics'!F:F,MATCH($C1901,'Policy Characteristics'!$C:$C,0))),"",INDEX('Policy Characteristics'!F:F,MATCH($C1901,'Policy Characteristics'!$C:$C,0)))</f>
        <v>0</v>
      </c>
      <c r="M1901" s="261">
        <f>IF(ISBLANK(INDEX('Policy Characteristics'!G:G,MATCH($C1901,'Policy Characteristics'!$C:$C,0))),"",INDEX('Policy Characteristics'!G:G,MATCH($C1901,'Policy Characteristics'!$C:$C,0)))</f>
        <v>1</v>
      </c>
      <c r="N1901" s="261">
        <f>IF(ISBLANK(INDEX('Policy Characteristics'!H:H,MATCH($C1901,'Policy Characteristics'!$C:$C,0))),"",INDEX('Policy Characteristics'!H:H,MATCH($C1901,'Policy Characteristics'!$C:$C,0)))</f>
        <v>0.01</v>
      </c>
      <c r="O1901" s="254" t="str">
        <f>IF(ISBLANK(INDEX('Policy Characteristics'!I:I,MATCH($C1901,'Policy Characteristics'!$C:$C,0))),"",INDEX('Policy Characteristics'!I:I,MATCH($C1901,'Policy Characteristics'!$C:$C,0)))</f>
        <v>% of start year equipment</v>
      </c>
      <c r="P1901" s="254" t="str">
        <f>IF(ISBLANK(INDEX('Policy Characteristics'!J:J,MATCH($C1901,'Policy Characteristics'!$C:$C,0))),"",INDEX('Policy Characteristics'!J:J,MATCH($C1901,'Policy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01" s="254" t="str">
        <f>IF(ISBLANK(INDEX('Policy Characteristics'!K:K,MATCH($C1901,'Policy Characteristics'!$C:$C,0))),"",INDEX('Policy Characteristics'!K:K,MATCH($C1901,'Policy Characteristics'!$C:$C,0)))</f>
        <v>industry-ag-main.html#eff-stds</v>
      </c>
      <c r="R1901" s="254" t="str">
        <f>IF(ISBLANK(INDEX('Policy Characteristics'!L:L,MATCH($C1901,'Policy Characteristics'!$C:$C,0))),"",INDEX('Policy Characteristics'!L:L,MATCH($C1901,'Policy Characteristics'!$C:$C,0)))</f>
        <v>industry-energy-efficiency-standards.html</v>
      </c>
    </row>
    <row r="1902" spans="1:18" s="2" customFormat="1" x14ac:dyDescent="0.25">
      <c r="A1902" s="254" t="str">
        <f>IF(ISBLANK(INDEX('Policy Characteristics'!A:A,MATCH($C1902,'Policy Characteristics'!$C:$C,0))),"",INDEX('Policy Characteristics'!A:A,MATCH($C1902,'Policy Characteristics'!$C:$C,0)))</f>
        <v>Industry</v>
      </c>
      <c r="B1902" s="262" t="str">
        <f>IF(ISBLANK(INDEX('Policy Characteristics'!B:B,MATCH($C1902,'Policy Characteristics'!$C:$C,0))),"",INDEX('Policy Characteristics'!B:B,MATCH($C1902,'Policy Characteristics'!$C:$C,0)))</f>
        <v>Early Retirement of Equipment</v>
      </c>
      <c r="C1902" s="254" t="str">
        <f t="shared" si="86"/>
        <v>Minimum Share of Start Year Industrial Equipment Retired</v>
      </c>
      <c r="D1902" s="6" t="s">
        <v>3035</v>
      </c>
      <c r="E1902" s="1" t="s">
        <v>3462</v>
      </c>
      <c r="F1902" t="s">
        <v>2997</v>
      </c>
      <c r="G1902" s="45" t="s">
        <v>3468</v>
      </c>
      <c r="H1902" s="47">
        <f t="shared" si="85"/>
        <v>1901</v>
      </c>
      <c r="I1902" s="324" t="s">
        <v>40</v>
      </c>
      <c r="J1902" s="255" t="str">
        <f>IF(ISBLANK(INDEX('Policy Characteristics'!D:D,MATCH($C1902,'Policy Characteristics'!$C:$C,0))),"",INDEX('Policy Characteristics'!D:D,MATCH($C1902,'Policy Characteristics'!$C:$C,0)))</f>
        <v>Equipment Early Retirement</v>
      </c>
      <c r="K1902" s="254" t="str">
        <f>IF(ISBLANK(INDEX('Policy Characteristics'!E:E,MATCH($C1902,'Policy Characteristics'!$C:$C,0))),"",INDEX('Policy Characteristics'!E:E,MATCH($C1902,'Policy Characteristics'!$C:$C,0)))</f>
        <v>indst eqpt early retirement</v>
      </c>
      <c r="L1902" s="261">
        <f>IF(ISBLANK(INDEX('Policy Characteristics'!F:F,MATCH($C1902,'Policy Characteristics'!$C:$C,0))),"",INDEX('Policy Characteristics'!F:F,MATCH($C1902,'Policy Characteristics'!$C:$C,0)))</f>
        <v>0</v>
      </c>
      <c r="M1902" s="261">
        <f>IF(ISBLANK(INDEX('Policy Characteristics'!G:G,MATCH($C1902,'Policy Characteristics'!$C:$C,0))),"",INDEX('Policy Characteristics'!G:G,MATCH($C1902,'Policy Characteristics'!$C:$C,0)))</f>
        <v>1</v>
      </c>
      <c r="N1902" s="261">
        <f>IF(ISBLANK(INDEX('Policy Characteristics'!H:H,MATCH($C1902,'Policy Characteristics'!$C:$C,0))),"",INDEX('Policy Characteristics'!H:H,MATCH($C1902,'Policy Characteristics'!$C:$C,0)))</f>
        <v>0.01</v>
      </c>
      <c r="O1902" s="254" t="str">
        <f>IF(ISBLANK(INDEX('Policy Characteristics'!I:I,MATCH($C1902,'Policy Characteristics'!$C:$C,0))),"",INDEX('Policy Characteristics'!I:I,MATCH($C1902,'Policy Characteristics'!$C:$C,0)))</f>
        <v>% of start year equipment</v>
      </c>
      <c r="P1902" s="254" t="str">
        <f>IF(ISBLANK(INDEX('Policy Characteristics'!J:J,MATCH($C1902,'Policy Characteristics'!$C:$C,0))),"",INDEX('Policy Characteristics'!J:J,MATCH($C1902,'Policy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02" s="254" t="str">
        <f>IF(ISBLANK(INDEX('Policy Characteristics'!K:K,MATCH($C1902,'Policy Characteristics'!$C:$C,0))),"",INDEX('Policy Characteristics'!K:K,MATCH($C1902,'Policy Characteristics'!$C:$C,0)))</f>
        <v>industry-ag-main.html#eff-stds</v>
      </c>
      <c r="R1902" s="254" t="str">
        <f>IF(ISBLANK(INDEX('Policy Characteristics'!L:L,MATCH($C1902,'Policy Characteristics'!$C:$C,0))),"",INDEX('Policy Characteristics'!L:L,MATCH($C1902,'Policy Characteristics'!$C:$C,0)))</f>
        <v>industry-energy-efficiency-standards.html</v>
      </c>
    </row>
    <row r="1903" spans="1:18" s="2" customFormat="1" x14ac:dyDescent="0.25">
      <c r="A1903" s="254" t="str">
        <f>IF(ISBLANK(INDEX('Policy Characteristics'!A:A,MATCH($C1903,'Policy Characteristics'!$C:$C,0))),"",INDEX('Policy Characteristics'!A:A,MATCH($C1903,'Policy Characteristics'!$C:$C,0)))</f>
        <v>Industry</v>
      </c>
      <c r="B1903" s="262" t="str">
        <f>IF(ISBLANK(INDEX('Policy Characteristics'!B:B,MATCH($C1903,'Policy Characteristics'!$C:$C,0))),"",INDEX('Policy Characteristics'!B:B,MATCH($C1903,'Policy Characteristics'!$C:$C,0)))</f>
        <v>Early Retirement of Equipment</v>
      </c>
      <c r="C1903" s="254" t="str">
        <f t="shared" si="86"/>
        <v>Minimum Share of Start Year Industrial Equipment Retired</v>
      </c>
      <c r="D1903" s="6" t="s">
        <v>3035</v>
      </c>
      <c r="E1903" s="1" t="s">
        <v>3463</v>
      </c>
      <c r="F1903" t="s">
        <v>2997</v>
      </c>
      <c r="G1903" s="45" t="s">
        <v>3469</v>
      </c>
      <c r="H1903" s="47">
        <f t="shared" si="85"/>
        <v>1902</v>
      </c>
      <c r="I1903" s="324" t="s">
        <v>40</v>
      </c>
      <c r="J1903" s="255" t="str">
        <f>IF(ISBLANK(INDEX('Policy Characteristics'!D:D,MATCH($C1903,'Policy Characteristics'!$C:$C,0))),"",INDEX('Policy Characteristics'!D:D,MATCH($C1903,'Policy Characteristics'!$C:$C,0)))</f>
        <v>Equipment Early Retirement</v>
      </c>
      <c r="K1903" s="254" t="str">
        <f>IF(ISBLANK(INDEX('Policy Characteristics'!E:E,MATCH($C1903,'Policy Characteristics'!$C:$C,0))),"",INDEX('Policy Characteristics'!E:E,MATCH($C1903,'Policy Characteristics'!$C:$C,0)))</f>
        <v>indst eqpt early retirement</v>
      </c>
      <c r="L1903" s="261">
        <f>IF(ISBLANK(INDEX('Policy Characteristics'!F:F,MATCH($C1903,'Policy Characteristics'!$C:$C,0))),"",INDEX('Policy Characteristics'!F:F,MATCH($C1903,'Policy Characteristics'!$C:$C,0)))</f>
        <v>0</v>
      </c>
      <c r="M1903" s="261">
        <f>IF(ISBLANK(INDEX('Policy Characteristics'!G:G,MATCH($C1903,'Policy Characteristics'!$C:$C,0))),"",INDEX('Policy Characteristics'!G:G,MATCH($C1903,'Policy Characteristics'!$C:$C,0)))</f>
        <v>1</v>
      </c>
      <c r="N1903" s="261">
        <f>IF(ISBLANK(INDEX('Policy Characteristics'!H:H,MATCH($C1903,'Policy Characteristics'!$C:$C,0))),"",INDEX('Policy Characteristics'!H:H,MATCH($C1903,'Policy Characteristics'!$C:$C,0)))</f>
        <v>0.01</v>
      </c>
      <c r="O1903" s="254" t="str">
        <f>IF(ISBLANK(INDEX('Policy Characteristics'!I:I,MATCH($C1903,'Policy Characteristics'!$C:$C,0))),"",INDEX('Policy Characteristics'!I:I,MATCH($C1903,'Policy Characteristics'!$C:$C,0)))</f>
        <v>% of start year equipment</v>
      </c>
      <c r="P1903" s="254" t="str">
        <f>IF(ISBLANK(INDEX('Policy Characteristics'!J:J,MATCH($C1903,'Policy Characteristics'!$C:$C,0))),"",INDEX('Policy Characteristics'!J:J,MATCH($C1903,'Policy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03" s="254" t="str">
        <f>IF(ISBLANK(INDEX('Policy Characteristics'!K:K,MATCH($C1903,'Policy Characteristics'!$C:$C,0))),"",INDEX('Policy Characteristics'!K:K,MATCH($C1903,'Policy Characteristics'!$C:$C,0)))</f>
        <v>industry-ag-main.html#eff-stds</v>
      </c>
      <c r="R1903" s="254" t="str">
        <f>IF(ISBLANK(INDEX('Policy Characteristics'!L:L,MATCH($C1903,'Policy Characteristics'!$C:$C,0))),"",INDEX('Policy Characteristics'!L:L,MATCH($C1903,'Policy Characteristics'!$C:$C,0)))</f>
        <v>industry-energy-efficiency-standards.html</v>
      </c>
    </row>
    <row r="1904" spans="1:18" s="2" customFormat="1" x14ac:dyDescent="0.25">
      <c r="A1904" s="254" t="str">
        <f>IF(ISBLANK(INDEX('Policy Characteristics'!A:A,MATCH($C1904,'Policy Characteristics'!$C:$C,0))),"",INDEX('Policy Characteristics'!A:A,MATCH($C1904,'Policy Characteristics'!$C:$C,0)))</f>
        <v>Industry</v>
      </c>
      <c r="B1904" s="262" t="str">
        <f>IF(ISBLANK(INDEX('Policy Characteristics'!B:B,MATCH($C1904,'Policy Characteristics'!$C:$C,0))),"",INDEX('Policy Characteristics'!B:B,MATCH($C1904,'Policy Characteristics'!$C:$C,0)))</f>
        <v>Early Retirement of Equipment</v>
      </c>
      <c r="C1904" s="254" t="str">
        <f t="shared" si="86"/>
        <v>Minimum Share of Start Year Industrial Equipment Retired</v>
      </c>
      <c r="D1904" s="6" t="s">
        <v>3035</v>
      </c>
      <c r="E1904" s="1" t="s">
        <v>3464</v>
      </c>
      <c r="F1904" t="s">
        <v>2997</v>
      </c>
      <c r="G1904" s="45" t="s">
        <v>3470</v>
      </c>
      <c r="H1904" s="47">
        <f t="shared" si="85"/>
        <v>1903</v>
      </c>
      <c r="I1904" s="324" t="s">
        <v>40</v>
      </c>
      <c r="J1904" s="255" t="str">
        <f>IF(ISBLANK(INDEX('Policy Characteristics'!D:D,MATCH($C1904,'Policy Characteristics'!$C:$C,0))),"",INDEX('Policy Characteristics'!D:D,MATCH($C1904,'Policy Characteristics'!$C:$C,0)))</f>
        <v>Equipment Early Retirement</v>
      </c>
      <c r="K1904" s="254" t="str">
        <f>IF(ISBLANK(INDEX('Policy Characteristics'!E:E,MATCH($C1904,'Policy Characteristics'!$C:$C,0))),"",INDEX('Policy Characteristics'!E:E,MATCH($C1904,'Policy Characteristics'!$C:$C,0)))</f>
        <v>indst eqpt early retirement</v>
      </c>
      <c r="L1904" s="261">
        <f>IF(ISBLANK(INDEX('Policy Characteristics'!F:F,MATCH($C1904,'Policy Characteristics'!$C:$C,0))),"",INDEX('Policy Characteristics'!F:F,MATCH($C1904,'Policy Characteristics'!$C:$C,0)))</f>
        <v>0</v>
      </c>
      <c r="M1904" s="261">
        <f>IF(ISBLANK(INDEX('Policy Characteristics'!G:G,MATCH($C1904,'Policy Characteristics'!$C:$C,0))),"",INDEX('Policy Characteristics'!G:G,MATCH($C1904,'Policy Characteristics'!$C:$C,0)))</f>
        <v>1</v>
      </c>
      <c r="N1904" s="261">
        <f>IF(ISBLANK(INDEX('Policy Characteristics'!H:H,MATCH($C1904,'Policy Characteristics'!$C:$C,0))),"",INDEX('Policy Characteristics'!H:H,MATCH($C1904,'Policy Characteristics'!$C:$C,0)))</f>
        <v>0.01</v>
      </c>
      <c r="O1904" s="254" t="str">
        <f>IF(ISBLANK(INDEX('Policy Characteristics'!I:I,MATCH($C1904,'Policy Characteristics'!$C:$C,0))),"",INDEX('Policy Characteristics'!I:I,MATCH($C1904,'Policy Characteristics'!$C:$C,0)))</f>
        <v>% of start year equipment</v>
      </c>
      <c r="P1904" s="254" t="str">
        <f>IF(ISBLANK(INDEX('Policy Characteristics'!J:J,MATCH($C1904,'Policy Characteristics'!$C:$C,0))),"",INDEX('Policy Characteristics'!J:J,MATCH($C1904,'Policy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04" s="254" t="str">
        <f>IF(ISBLANK(INDEX('Policy Characteristics'!K:K,MATCH($C1904,'Policy Characteristics'!$C:$C,0))),"",INDEX('Policy Characteristics'!K:K,MATCH($C1904,'Policy Characteristics'!$C:$C,0)))</f>
        <v>industry-ag-main.html#eff-stds</v>
      </c>
      <c r="R1904" s="254" t="str">
        <f>IF(ISBLANK(INDEX('Policy Characteristics'!L:L,MATCH($C1904,'Policy Characteristics'!$C:$C,0))),"",INDEX('Policy Characteristics'!L:L,MATCH($C1904,'Policy Characteristics'!$C:$C,0)))</f>
        <v>industry-energy-efficiency-standards.html</v>
      </c>
    </row>
    <row r="1905" spans="1:18" s="2" customFormat="1" x14ac:dyDescent="0.25">
      <c r="A1905" s="254" t="str">
        <f>IF(ISBLANK(INDEX('Policy Characteristics'!A:A,MATCH($C1905,'Policy Characteristics'!$C:$C,0))),"",INDEX('Policy Characteristics'!A:A,MATCH($C1905,'Policy Characteristics'!$C:$C,0)))</f>
        <v>Industry</v>
      </c>
      <c r="B1905" s="262" t="str">
        <f>IF(ISBLANK(INDEX('Policy Characteristics'!B:B,MATCH($C1905,'Policy Characteristics'!$C:$C,0))),"",INDEX('Policy Characteristics'!B:B,MATCH($C1905,'Policy Characteristics'!$C:$C,0)))</f>
        <v>Early Retirement of Equipment</v>
      </c>
      <c r="C1905" s="254" t="str">
        <f t="shared" si="86"/>
        <v>Minimum Share of Start Year Industrial Equipment Retired</v>
      </c>
      <c r="D1905" s="6" t="s">
        <v>3035</v>
      </c>
      <c r="E1905" s="1" t="s">
        <v>3570</v>
      </c>
      <c r="F1905" t="s">
        <v>2997</v>
      </c>
      <c r="G1905" s="45" t="s">
        <v>3471</v>
      </c>
      <c r="H1905" s="47">
        <f t="shared" si="85"/>
        <v>1904</v>
      </c>
      <c r="I1905" s="324" t="s">
        <v>40</v>
      </c>
      <c r="J1905" s="255" t="str">
        <f>IF(ISBLANK(INDEX('Policy Characteristics'!D:D,MATCH($C1905,'Policy Characteristics'!$C:$C,0))),"",INDEX('Policy Characteristics'!D:D,MATCH($C1905,'Policy Characteristics'!$C:$C,0)))</f>
        <v>Equipment Early Retirement</v>
      </c>
      <c r="K1905" s="254" t="str">
        <f>IF(ISBLANK(INDEX('Policy Characteristics'!E:E,MATCH($C1905,'Policy Characteristics'!$C:$C,0))),"",INDEX('Policy Characteristics'!E:E,MATCH($C1905,'Policy Characteristics'!$C:$C,0)))</f>
        <v>indst eqpt early retirement</v>
      </c>
      <c r="L1905" s="261">
        <f>IF(ISBLANK(INDEX('Policy Characteristics'!F:F,MATCH($C1905,'Policy Characteristics'!$C:$C,0))),"",INDEX('Policy Characteristics'!F:F,MATCH($C1905,'Policy Characteristics'!$C:$C,0)))</f>
        <v>0</v>
      </c>
      <c r="M1905" s="261">
        <f>IF(ISBLANK(INDEX('Policy Characteristics'!G:G,MATCH($C1905,'Policy Characteristics'!$C:$C,0))),"",INDEX('Policy Characteristics'!G:G,MATCH($C1905,'Policy Characteristics'!$C:$C,0)))</f>
        <v>1</v>
      </c>
      <c r="N1905" s="261">
        <f>IF(ISBLANK(INDEX('Policy Characteristics'!H:H,MATCH($C1905,'Policy Characteristics'!$C:$C,0))),"",INDEX('Policy Characteristics'!H:H,MATCH($C1905,'Policy Characteristics'!$C:$C,0)))</f>
        <v>0.01</v>
      </c>
      <c r="O1905" s="254" t="str">
        <f>IF(ISBLANK(INDEX('Policy Characteristics'!I:I,MATCH($C1905,'Policy Characteristics'!$C:$C,0))),"",INDEX('Policy Characteristics'!I:I,MATCH($C1905,'Policy Characteristics'!$C:$C,0)))</f>
        <v>% of start year equipment</v>
      </c>
      <c r="P1905" s="254" t="str">
        <f>IF(ISBLANK(INDEX('Policy Characteristics'!J:J,MATCH($C1905,'Policy Characteristics'!$C:$C,0))),"",INDEX('Policy Characteristics'!J:J,MATCH($C1905,'Policy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05" s="254" t="str">
        <f>IF(ISBLANK(INDEX('Policy Characteristics'!K:K,MATCH($C1905,'Policy Characteristics'!$C:$C,0))),"",INDEX('Policy Characteristics'!K:K,MATCH($C1905,'Policy Characteristics'!$C:$C,0)))</f>
        <v>industry-ag-main.html#eff-stds</v>
      </c>
      <c r="R1905" s="254" t="str">
        <f>IF(ISBLANK(INDEX('Policy Characteristics'!L:L,MATCH($C1905,'Policy Characteristics'!$C:$C,0))),"",INDEX('Policy Characteristics'!L:L,MATCH($C1905,'Policy Characteristics'!$C:$C,0)))</f>
        <v>industry-energy-efficiency-standards.html</v>
      </c>
    </row>
    <row r="1906" spans="1:18" s="2" customFormat="1" x14ac:dyDescent="0.25">
      <c r="A1906" s="254" t="str">
        <f>IF(ISBLANK(INDEX('Policy Characteristics'!A:A,MATCH($C1906,'Policy Characteristics'!$C:$C,0))),"",INDEX('Policy Characteristics'!A:A,MATCH($C1906,'Policy Characteristics'!$C:$C,0)))</f>
        <v>Industry</v>
      </c>
      <c r="B1906" s="262" t="str">
        <f>IF(ISBLANK(INDEX('Policy Characteristics'!B:B,MATCH($C1906,'Policy Characteristics'!$C:$C,0))),"",INDEX('Policy Characteristics'!B:B,MATCH($C1906,'Policy Characteristics'!$C:$C,0)))</f>
        <v>Early Retirement of Equipment</v>
      </c>
      <c r="C1906" s="254" t="str">
        <f t="shared" si="86"/>
        <v>Minimum Share of Start Year Industrial Equipment Retired</v>
      </c>
      <c r="D1906" s="6" t="s">
        <v>3035</v>
      </c>
      <c r="E1906" s="1" t="s">
        <v>3915</v>
      </c>
      <c r="F1906" t="s">
        <v>2997</v>
      </c>
      <c r="G1906" s="45" t="s">
        <v>3891</v>
      </c>
      <c r="H1906" s="47">
        <f t="shared" si="85"/>
        <v>1905</v>
      </c>
      <c r="I1906" s="324" t="s">
        <v>40</v>
      </c>
      <c r="J1906" s="255" t="str">
        <f>IF(ISBLANK(INDEX('Policy Characteristics'!D:D,MATCH($C1906,'Policy Characteristics'!$C:$C,0))),"",INDEX('Policy Characteristics'!D:D,MATCH($C1906,'Policy Characteristics'!$C:$C,0)))</f>
        <v>Equipment Early Retirement</v>
      </c>
      <c r="K1906" s="254" t="str">
        <f>IF(ISBLANK(INDEX('Policy Characteristics'!E:E,MATCH($C1906,'Policy Characteristics'!$C:$C,0))),"",INDEX('Policy Characteristics'!E:E,MATCH($C1906,'Policy Characteristics'!$C:$C,0)))</f>
        <v>indst eqpt early retirement</v>
      </c>
      <c r="L1906" s="261">
        <f>IF(ISBLANK(INDEX('Policy Characteristics'!F:F,MATCH($C1906,'Policy Characteristics'!$C:$C,0))),"",INDEX('Policy Characteristics'!F:F,MATCH($C1906,'Policy Characteristics'!$C:$C,0)))</f>
        <v>0</v>
      </c>
      <c r="M1906" s="261">
        <f>IF(ISBLANK(INDEX('Policy Characteristics'!G:G,MATCH($C1906,'Policy Characteristics'!$C:$C,0))),"",INDEX('Policy Characteristics'!G:G,MATCH($C1906,'Policy Characteristics'!$C:$C,0)))</f>
        <v>1</v>
      </c>
      <c r="N1906" s="261">
        <f>IF(ISBLANK(INDEX('Policy Characteristics'!H:H,MATCH($C1906,'Policy Characteristics'!$C:$C,0))),"",INDEX('Policy Characteristics'!H:H,MATCH($C1906,'Policy Characteristics'!$C:$C,0)))</f>
        <v>0.01</v>
      </c>
      <c r="O1906" s="254" t="str">
        <f>IF(ISBLANK(INDEX('Policy Characteristics'!I:I,MATCH($C1906,'Policy Characteristics'!$C:$C,0))),"",INDEX('Policy Characteristics'!I:I,MATCH($C1906,'Policy Characteristics'!$C:$C,0)))</f>
        <v>% of start year equipment</v>
      </c>
      <c r="P1906" s="254" t="str">
        <f>IF(ISBLANK(INDEX('Policy Characteristics'!J:J,MATCH($C1906,'Policy Characteristics'!$C:$C,0))),"",INDEX('Policy Characteristics'!J:J,MATCH($C1906,'Policy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06" s="254" t="str">
        <f>IF(ISBLANK(INDEX('Policy Characteristics'!K:K,MATCH($C1906,'Policy Characteristics'!$C:$C,0))),"",INDEX('Policy Characteristics'!K:K,MATCH($C1906,'Policy Characteristics'!$C:$C,0)))</f>
        <v>industry-ag-main.html#eff-stds</v>
      </c>
      <c r="R1906" s="254" t="str">
        <f>IF(ISBLANK(INDEX('Policy Characteristics'!L:L,MATCH($C1906,'Policy Characteristics'!$C:$C,0))),"",INDEX('Policy Characteristics'!L:L,MATCH($C1906,'Policy Characteristics'!$C:$C,0)))</f>
        <v>industry-energy-efficiency-standards.html</v>
      </c>
    </row>
    <row r="1907" spans="1:18" s="2" customFormat="1" x14ac:dyDescent="0.25">
      <c r="A1907" s="254" t="str">
        <f>IF(ISBLANK(INDEX('Policy Characteristics'!A:A,MATCH($C1907,'Policy Characteristics'!$C:$C,0))),"",INDEX('Policy Characteristics'!A:A,MATCH($C1907,'Policy Characteristics'!$C:$C,0)))</f>
        <v>Industry</v>
      </c>
      <c r="B1907" s="262" t="str">
        <f>IF(ISBLANK(INDEX('Policy Characteristics'!B:B,MATCH($C1907,'Policy Characteristics'!$C:$C,0))),"",INDEX('Policy Characteristics'!B:B,MATCH($C1907,'Policy Characteristics'!$C:$C,0)))</f>
        <v>Early Retirement of Equipment</v>
      </c>
      <c r="C1907" s="254" t="str">
        <f t="shared" si="86"/>
        <v>Minimum Share of Start Year Industrial Equipment Retired</v>
      </c>
      <c r="D1907" s="6" t="s">
        <v>3035</v>
      </c>
      <c r="E1907" s="1" t="s">
        <v>3916</v>
      </c>
      <c r="F1907" t="s">
        <v>2997</v>
      </c>
      <c r="G1907" s="45" t="s">
        <v>3890</v>
      </c>
      <c r="H1907" s="47">
        <f t="shared" si="85"/>
        <v>1906</v>
      </c>
      <c r="I1907" s="324" t="s">
        <v>40</v>
      </c>
      <c r="J1907" s="255" t="str">
        <f>IF(ISBLANK(INDEX('Policy Characteristics'!D:D,MATCH($C1907,'Policy Characteristics'!$C:$C,0))),"",INDEX('Policy Characteristics'!D:D,MATCH($C1907,'Policy Characteristics'!$C:$C,0)))</f>
        <v>Equipment Early Retirement</v>
      </c>
      <c r="K1907" s="254" t="str">
        <f>IF(ISBLANK(INDEX('Policy Characteristics'!E:E,MATCH($C1907,'Policy Characteristics'!$C:$C,0))),"",INDEX('Policy Characteristics'!E:E,MATCH($C1907,'Policy Characteristics'!$C:$C,0)))</f>
        <v>indst eqpt early retirement</v>
      </c>
      <c r="L1907" s="261">
        <f>IF(ISBLANK(INDEX('Policy Characteristics'!F:F,MATCH($C1907,'Policy Characteristics'!$C:$C,0))),"",INDEX('Policy Characteristics'!F:F,MATCH($C1907,'Policy Characteristics'!$C:$C,0)))</f>
        <v>0</v>
      </c>
      <c r="M1907" s="261">
        <f>IF(ISBLANK(INDEX('Policy Characteristics'!G:G,MATCH($C1907,'Policy Characteristics'!$C:$C,0))),"",INDEX('Policy Characteristics'!G:G,MATCH($C1907,'Policy Characteristics'!$C:$C,0)))</f>
        <v>1</v>
      </c>
      <c r="N1907" s="261">
        <f>IF(ISBLANK(INDEX('Policy Characteristics'!H:H,MATCH($C1907,'Policy Characteristics'!$C:$C,0))),"",INDEX('Policy Characteristics'!H:H,MATCH($C1907,'Policy Characteristics'!$C:$C,0)))</f>
        <v>0.01</v>
      </c>
      <c r="O1907" s="254" t="str">
        <f>IF(ISBLANK(INDEX('Policy Characteristics'!I:I,MATCH($C1907,'Policy Characteristics'!$C:$C,0))),"",INDEX('Policy Characteristics'!I:I,MATCH($C1907,'Policy Characteristics'!$C:$C,0)))</f>
        <v>% of start year equipment</v>
      </c>
      <c r="P1907" s="254" t="str">
        <f>IF(ISBLANK(INDEX('Policy Characteristics'!J:J,MATCH($C1907,'Policy Characteristics'!$C:$C,0))),"",INDEX('Policy Characteristics'!J:J,MATCH($C1907,'Policy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07" s="254" t="str">
        <f>IF(ISBLANK(INDEX('Policy Characteristics'!K:K,MATCH($C1907,'Policy Characteristics'!$C:$C,0))),"",INDEX('Policy Characteristics'!K:K,MATCH($C1907,'Policy Characteristics'!$C:$C,0)))</f>
        <v>industry-ag-main.html#eff-stds</v>
      </c>
      <c r="R1907" s="254" t="str">
        <f>IF(ISBLANK(INDEX('Policy Characteristics'!L:L,MATCH($C1907,'Policy Characteristics'!$C:$C,0))),"",INDEX('Policy Characteristics'!L:L,MATCH($C1907,'Policy Characteristics'!$C:$C,0)))</f>
        <v>industry-energy-efficiency-standards.html</v>
      </c>
    </row>
    <row r="1908" spans="1:18" s="2" customFormat="1" x14ac:dyDescent="0.25">
      <c r="A1908" s="254" t="str">
        <f>IF(ISBLANK(INDEX('Policy Characteristics'!A:A,MATCH($C1908,'Policy Characteristics'!$C:$C,0))),"",INDEX('Policy Characteristics'!A:A,MATCH($C1908,'Policy Characteristics'!$C:$C,0)))</f>
        <v>Industry</v>
      </c>
      <c r="B1908" s="262" t="str">
        <f>IF(ISBLANK(INDEX('Policy Characteristics'!B:B,MATCH($C1908,'Policy Characteristics'!$C:$C,0))),"",INDEX('Policy Characteristics'!B:B,MATCH($C1908,'Policy Characteristics'!$C:$C,0)))</f>
        <v>Early Retirement of Equipment</v>
      </c>
      <c r="C1908" s="254" t="str">
        <f t="shared" si="86"/>
        <v>Minimum Share of Start Year Industrial Equipment Retired</v>
      </c>
      <c r="D1908" s="6" t="s">
        <v>3035</v>
      </c>
      <c r="E1908" s="1" t="s">
        <v>3917</v>
      </c>
      <c r="F1908" t="s">
        <v>2997</v>
      </c>
      <c r="G1908" s="45" t="s">
        <v>3892</v>
      </c>
      <c r="H1908" s="47">
        <f t="shared" si="85"/>
        <v>1907</v>
      </c>
      <c r="I1908" s="324" t="s">
        <v>40</v>
      </c>
      <c r="J1908" s="255" t="str">
        <f>IF(ISBLANK(INDEX('Policy Characteristics'!D:D,MATCH($C1908,'Policy Characteristics'!$C:$C,0))),"",INDEX('Policy Characteristics'!D:D,MATCH($C1908,'Policy Characteristics'!$C:$C,0)))</f>
        <v>Equipment Early Retirement</v>
      </c>
      <c r="K1908" s="254" t="str">
        <f>IF(ISBLANK(INDEX('Policy Characteristics'!E:E,MATCH($C1908,'Policy Characteristics'!$C:$C,0))),"",INDEX('Policy Characteristics'!E:E,MATCH($C1908,'Policy Characteristics'!$C:$C,0)))</f>
        <v>indst eqpt early retirement</v>
      </c>
      <c r="L1908" s="261">
        <f>IF(ISBLANK(INDEX('Policy Characteristics'!F:F,MATCH($C1908,'Policy Characteristics'!$C:$C,0))),"",INDEX('Policy Characteristics'!F:F,MATCH($C1908,'Policy Characteristics'!$C:$C,0)))</f>
        <v>0</v>
      </c>
      <c r="M1908" s="261">
        <f>IF(ISBLANK(INDEX('Policy Characteristics'!G:G,MATCH($C1908,'Policy Characteristics'!$C:$C,0))),"",INDEX('Policy Characteristics'!G:G,MATCH($C1908,'Policy Characteristics'!$C:$C,0)))</f>
        <v>1</v>
      </c>
      <c r="N1908" s="261">
        <f>IF(ISBLANK(INDEX('Policy Characteristics'!H:H,MATCH($C1908,'Policy Characteristics'!$C:$C,0))),"",INDEX('Policy Characteristics'!H:H,MATCH($C1908,'Policy Characteristics'!$C:$C,0)))</f>
        <v>0.01</v>
      </c>
      <c r="O1908" s="254" t="str">
        <f>IF(ISBLANK(INDEX('Policy Characteristics'!I:I,MATCH($C1908,'Policy Characteristics'!$C:$C,0))),"",INDEX('Policy Characteristics'!I:I,MATCH($C1908,'Policy Characteristics'!$C:$C,0)))</f>
        <v>% of start year equipment</v>
      </c>
      <c r="P1908" s="254" t="str">
        <f>IF(ISBLANK(INDEX('Policy Characteristics'!J:J,MATCH($C1908,'Policy Characteristics'!$C:$C,0))),"",INDEX('Policy Characteristics'!J:J,MATCH($C1908,'Policy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08" s="254" t="str">
        <f>IF(ISBLANK(INDEX('Policy Characteristics'!K:K,MATCH($C1908,'Policy Characteristics'!$C:$C,0))),"",INDEX('Policy Characteristics'!K:K,MATCH($C1908,'Policy Characteristics'!$C:$C,0)))</f>
        <v>industry-ag-main.html#eff-stds</v>
      </c>
      <c r="R1908" s="254" t="str">
        <f>IF(ISBLANK(INDEX('Policy Characteristics'!L:L,MATCH($C1908,'Policy Characteristics'!$C:$C,0))),"",INDEX('Policy Characteristics'!L:L,MATCH($C1908,'Policy Characteristics'!$C:$C,0)))</f>
        <v>industry-energy-efficiency-standards.html</v>
      </c>
    </row>
    <row r="1909" spans="1:18" s="2" customFormat="1" x14ac:dyDescent="0.25">
      <c r="A1909" s="254" t="str">
        <f>IF(ISBLANK(INDEX('Policy Characteristics'!A:A,MATCH($C1909,'Policy Characteristics'!$C:$C,0))),"",INDEX('Policy Characteristics'!A:A,MATCH($C1909,'Policy Characteristics'!$C:$C,0)))</f>
        <v>Industry</v>
      </c>
      <c r="B1909" s="262" t="str">
        <f>IF(ISBLANK(INDEX('Policy Characteristics'!B:B,MATCH($C1909,'Policy Characteristics'!$C:$C,0))),"",INDEX('Policy Characteristics'!B:B,MATCH($C1909,'Policy Characteristics'!$C:$C,0)))</f>
        <v>Early Retirement of Equipment</v>
      </c>
      <c r="C1909" s="254" t="str">
        <f t="shared" si="86"/>
        <v>Minimum Share of Start Year Industrial Equipment Retired</v>
      </c>
      <c r="D1909" s="6" t="s">
        <v>3036</v>
      </c>
      <c r="E1909" s="1" t="s">
        <v>3459</v>
      </c>
      <c r="F1909" t="s">
        <v>2998</v>
      </c>
      <c r="G1909" s="45" t="s">
        <v>3465</v>
      </c>
      <c r="H1909" s="47">
        <f t="shared" si="85"/>
        <v>1908</v>
      </c>
      <c r="I1909" s="324" t="s">
        <v>40</v>
      </c>
      <c r="J1909" s="255" t="str">
        <f>IF(ISBLANK(INDEX('Policy Characteristics'!D:D,MATCH($C1909,'Policy Characteristics'!$C:$C,0))),"",INDEX('Policy Characteristics'!D:D,MATCH($C1909,'Policy Characteristics'!$C:$C,0)))</f>
        <v>Equipment Early Retirement</v>
      </c>
      <c r="K1909" s="254" t="str">
        <f>IF(ISBLANK(INDEX('Policy Characteristics'!E:E,MATCH($C1909,'Policy Characteristics'!$C:$C,0))),"",INDEX('Policy Characteristics'!E:E,MATCH($C1909,'Policy Characteristics'!$C:$C,0)))</f>
        <v>indst eqpt early retirement</v>
      </c>
      <c r="L1909" s="261">
        <f>IF(ISBLANK(INDEX('Policy Characteristics'!F:F,MATCH($C1909,'Policy Characteristics'!$C:$C,0))),"",INDEX('Policy Characteristics'!F:F,MATCH($C1909,'Policy Characteristics'!$C:$C,0)))</f>
        <v>0</v>
      </c>
      <c r="M1909" s="261">
        <f>IF(ISBLANK(INDEX('Policy Characteristics'!G:G,MATCH($C1909,'Policy Characteristics'!$C:$C,0))),"",INDEX('Policy Characteristics'!G:G,MATCH($C1909,'Policy Characteristics'!$C:$C,0)))</f>
        <v>1</v>
      </c>
      <c r="N1909" s="261">
        <f>IF(ISBLANK(INDEX('Policy Characteristics'!H:H,MATCH($C1909,'Policy Characteristics'!$C:$C,0))),"",INDEX('Policy Characteristics'!H:H,MATCH($C1909,'Policy Characteristics'!$C:$C,0)))</f>
        <v>0.01</v>
      </c>
      <c r="O1909" s="254" t="str">
        <f>IF(ISBLANK(INDEX('Policy Characteristics'!I:I,MATCH($C1909,'Policy Characteristics'!$C:$C,0))),"",INDEX('Policy Characteristics'!I:I,MATCH($C1909,'Policy Characteristics'!$C:$C,0)))</f>
        <v>% of start year equipment</v>
      </c>
      <c r="P1909" s="254" t="str">
        <f>IF(ISBLANK(INDEX('Policy Characteristics'!J:J,MATCH($C1909,'Policy Characteristics'!$C:$C,0))),"",INDEX('Policy Characteristics'!J:J,MATCH($C1909,'Policy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09" s="254" t="str">
        <f>IF(ISBLANK(INDEX('Policy Characteristics'!K:K,MATCH($C1909,'Policy Characteristics'!$C:$C,0))),"",INDEX('Policy Characteristics'!K:K,MATCH($C1909,'Policy Characteristics'!$C:$C,0)))</f>
        <v>industry-ag-main.html#eff-stds</v>
      </c>
      <c r="R1909" s="254" t="str">
        <f>IF(ISBLANK(INDEX('Policy Characteristics'!L:L,MATCH($C1909,'Policy Characteristics'!$C:$C,0))),"",INDEX('Policy Characteristics'!L:L,MATCH($C1909,'Policy Characteristics'!$C:$C,0)))</f>
        <v>industry-energy-efficiency-standards.html</v>
      </c>
    </row>
    <row r="1910" spans="1:18" s="2" customFormat="1" x14ac:dyDescent="0.25">
      <c r="A1910" s="254" t="str">
        <f>IF(ISBLANK(INDEX('Policy Characteristics'!A:A,MATCH($C1910,'Policy Characteristics'!$C:$C,0))),"",INDEX('Policy Characteristics'!A:A,MATCH($C1910,'Policy Characteristics'!$C:$C,0)))</f>
        <v>Industry</v>
      </c>
      <c r="B1910" s="262" t="str">
        <f>IF(ISBLANK(INDEX('Policy Characteristics'!B:B,MATCH($C1910,'Policy Characteristics'!$C:$C,0))),"",INDEX('Policy Characteristics'!B:B,MATCH($C1910,'Policy Characteristics'!$C:$C,0)))</f>
        <v>Early Retirement of Equipment</v>
      </c>
      <c r="C1910" s="254" t="str">
        <f t="shared" si="86"/>
        <v>Minimum Share of Start Year Industrial Equipment Retired</v>
      </c>
      <c r="D1910" s="6" t="s">
        <v>3036</v>
      </c>
      <c r="E1910" s="1" t="s">
        <v>3460</v>
      </c>
      <c r="F1910" t="s">
        <v>2998</v>
      </c>
      <c r="G1910" s="45" t="s">
        <v>3466</v>
      </c>
      <c r="H1910" s="47">
        <f t="shared" si="85"/>
        <v>1909</v>
      </c>
      <c r="I1910" s="324" t="s">
        <v>40</v>
      </c>
      <c r="J1910" s="255" t="str">
        <f>IF(ISBLANK(INDEX('Policy Characteristics'!D:D,MATCH($C1910,'Policy Characteristics'!$C:$C,0))),"",INDEX('Policy Characteristics'!D:D,MATCH($C1910,'Policy Characteristics'!$C:$C,0)))</f>
        <v>Equipment Early Retirement</v>
      </c>
      <c r="K1910" s="254" t="str">
        <f>IF(ISBLANK(INDEX('Policy Characteristics'!E:E,MATCH($C1910,'Policy Characteristics'!$C:$C,0))),"",INDEX('Policy Characteristics'!E:E,MATCH($C1910,'Policy Characteristics'!$C:$C,0)))</f>
        <v>indst eqpt early retirement</v>
      </c>
      <c r="L1910" s="261">
        <f>IF(ISBLANK(INDEX('Policy Characteristics'!F:F,MATCH($C1910,'Policy Characteristics'!$C:$C,0))),"",INDEX('Policy Characteristics'!F:F,MATCH($C1910,'Policy Characteristics'!$C:$C,0)))</f>
        <v>0</v>
      </c>
      <c r="M1910" s="261">
        <f>IF(ISBLANK(INDEX('Policy Characteristics'!G:G,MATCH($C1910,'Policy Characteristics'!$C:$C,0))),"",INDEX('Policy Characteristics'!G:G,MATCH($C1910,'Policy Characteristics'!$C:$C,0)))</f>
        <v>1</v>
      </c>
      <c r="N1910" s="261">
        <f>IF(ISBLANK(INDEX('Policy Characteristics'!H:H,MATCH($C1910,'Policy Characteristics'!$C:$C,0))),"",INDEX('Policy Characteristics'!H:H,MATCH($C1910,'Policy Characteristics'!$C:$C,0)))</f>
        <v>0.01</v>
      </c>
      <c r="O1910" s="254" t="str">
        <f>IF(ISBLANK(INDEX('Policy Characteristics'!I:I,MATCH($C1910,'Policy Characteristics'!$C:$C,0))),"",INDEX('Policy Characteristics'!I:I,MATCH($C1910,'Policy Characteristics'!$C:$C,0)))</f>
        <v>% of start year equipment</v>
      </c>
      <c r="P1910" s="254" t="str">
        <f>IF(ISBLANK(INDEX('Policy Characteristics'!J:J,MATCH($C1910,'Policy Characteristics'!$C:$C,0))),"",INDEX('Policy Characteristics'!J:J,MATCH($C1910,'Policy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10" s="254" t="str">
        <f>IF(ISBLANK(INDEX('Policy Characteristics'!K:K,MATCH($C1910,'Policy Characteristics'!$C:$C,0))),"",INDEX('Policy Characteristics'!K:K,MATCH($C1910,'Policy Characteristics'!$C:$C,0)))</f>
        <v>industry-ag-main.html#eff-stds</v>
      </c>
      <c r="R1910" s="254" t="str">
        <f>IF(ISBLANK(INDEX('Policy Characteristics'!L:L,MATCH($C1910,'Policy Characteristics'!$C:$C,0))),"",INDEX('Policy Characteristics'!L:L,MATCH($C1910,'Policy Characteristics'!$C:$C,0)))</f>
        <v>industry-energy-efficiency-standards.html</v>
      </c>
    </row>
    <row r="1911" spans="1:18" s="2" customFormat="1" x14ac:dyDescent="0.25">
      <c r="A1911" s="254" t="str">
        <f>IF(ISBLANK(INDEX('Policy Characteristics'!A:A,MATCH($C1911,'Policy Characteristics'!$C:$C,0))),"",INDEX('Policy Characteristics'!A:A,MATCH($C1911,'Policy Characteristics'!$C:$C,0)))</f>
        <v>Industry</v>
      </c>
      <c r="B1911" s="262" t="str">
        <f>IF(ISBLANK(INDEX('Policy Characteristics'!B:B,MATCH($C1911,'Policy Characteristics'!$C:$C,0))),"",INDEX('Policy Characteristics'!B:B,MATCH($C1911,'Policy Characteristics'!$C:$C,0)))</f>
        <v>Early Retirement of Equipment</v>
      </c>
      <c r="C1911" s="254" t="str">
        <f t="shared" si="86"/>
        <v>Minimum Share of Start Year Industrial Equipment Retired</v>
      </c>
      <c r="D1911" s="6" t="s">
        <v>3036</v>
      </c>
      <c r="E1911" s="1" t="s">
        <v>3461</v>
      </c>
      <c r="F1911" t="s">
        <v>2998</v>
      </c>
      <c r="G1911" s="45" t="s">
        <v>3467</v>
      </c>
      <c r="H1911" s="47">
        <f t="shared" si="85"/>
        <v>1910</v>
      </c>
      <c r="I1911" s="324" t="s">
        <v>40</v>
      </c>
      <c r="J1911" s="255" t="str">
        <f>IF(ISBLANK(INDEX('Policy Characteristics'!D:D,MATCH($C1911,'Policy Characteristics'!$C:$C,0))),"",INDEX('Policy Characteristics'!D:D,MATCH($C1911,'Policy Characteristics'!$C:$C,0)))</f>
        <v>Equipment Early Retirement</v>
      </c>
      <c r="K1911" s="254" t="str">
        <f>IF(ISBLANK(INDEX('Policy Characteristics'!E:E,MATCH($C1911,'Policy Characteristics'!$C:$C,0))),"",INDEX('Policy Characteristics'!E:E,MATCH($C1911,'Policy Characteristics'!$C:$C,0)))</f>
        <v>indst eqpt early retirement</v>
      </c>
      <c r="L1911" s="261">
        <f>IF(ISBLANK(INDEX('Policy Characteristics'!F:F,MATCH($C1911,'Policy Characteristics'!$C:$C,0))),"",INDEX('Policy Characteristics'!F:F,MATCH($C1911,'Policy Characteristics'!$C:$C,0)))</f>
        <v>0</v>
      </c>
      <c r="M1911" s="261">
        <f>IF(ISBLANK(INDEX('Policy Characteristics'!G:G,MATCH($C1911,'Policy Characteristics'!$C:$C,0))),"",INDEX('Policy Characteristics'!G:G,MATCH($C1911,'Policy Characteristics'!$C:$C,0)))</f>
        <v>1</v>
      </c>
      <c r="N1911" s="261">
        <f>IF(ISBLANK(INDEX('Policy Characteristics'!H:H,MATCH($C1911,'Policy Characteristics'!$C:$C,0))),"",INDEX('Policy Characteristics'!H:H,MATCH($C1911,'Policy Characteristics'!$C:$C,0)))</f>
        <v>0.01</v>
      </c>
      <c r="O1911" s="254" t="str">
        <f>IF(ISBLANK(INDEX('Policy Characteristics'!I:I,MATCH($C1911,'Policy Characteristics'!$C:$C,0))),"",INDEX('Policy Characteristics'!I:I,MATCH($C1911,'Policy Characteristics'!$C:$C,0)))</f>
        <v>% of start year equipment</v>
      </c>
      <c r="P1911" s="254" t="str">
        <f>IF(ISBLANK(INDEX('Policy Characteristics'!J:J,MATCH($C1911,'Policy Characteristics'!$C:$C,0))),"",INDEX('Policy Characteristics'!J:J,MATCH($C1911,'Policy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11" s="254" t="str">
        <f>IF(ISBLANK(INDEX('Policy Characteristics'!K:K,MATCH($C1911,'Policy Characteristics'!$C:$C,0))),"",INDEX('Policy Characteristics'!K:K,MATCH($C1911,'Policy Characteristics'!$C:$C,0)))</f>
        <v>industry-ag-main.html#eff-stds</v>
      </c>
      <c r="R1911" s="254" t="str">
        <f>IF(ISBLANK(INDEX('Policy Characteristics'!L:L,MATCH($C1911,'Policy Characteristics'!$C:$C,0))),"",INDEX('Policy Characteristics'!L:L,MATCH($C1911,'Policy Characteristics'!$C:$C,0)))</f>
        <v>industry-energy-efficiency-standards.html</v>
      </c>
    </row>
    <row r="1912" spans="1:18" s="2" customFormat="1" x14ac:dyDescent="0.25">
      <c r="A1912" s="254" t="str">
        <f>IF(ISBLANK(INDEX('Policy Characteristics'!A:A,MATCH($C1912,'Policy Characteristics'!$C:$C,0))),"",INDEX('Policy Characteristics'!A:A,MATCH($C1912,'Policy Characteristics'!$C:$C,0)))</f>
        <v>Industry</v>
      </c>
      <c r="B1912" s="262" t="str">
        <f>IF(ISBLANK(INDEX('Policy Characteristics'!B:B,MATCH($C1912,'Policy Characteristics'!$C:$C,0))),"",INDEX('Policy Characteristics'!B:B,MATCH($C1912,'Policy Characteristics'!$C:$C,0)))</f>
        <v>Early Retirement of Equipment</v>
      </c>
      <c r="C1912" s="254" t="str">
        <f t="shared" si="86"/>
        <v>Minimum Share of Start Year Industrial Equipment Retired</v>
      </c>
      <c r="D1912" s="6" t="s">
        <v>3036</v>
      </c>
      <c r="E1912" s="1" t="s">
        <v>3462</v>
      </c>
      <c r="F1912" t="s">
        <v>2998</v>
      </c>
      <c r="G1912" s="45" t="s">
        <v>3468</v>
      </c>
      <c r="H1912" s="47">
        <f t="shared" si="85"/>
        <v>1911</v>
      </c>
      <c r="I1912" s="324" t="s">
        <v>40</v>
      </c>
      <c r="J1912" s="255" t="str">
        <f>IF(ISBLANK(INDEX('Policy Characteristics'!D:D,MATCH($C1912,'Policy Characteristics'!$C:$C,0))),"",INDEX('Policy Characteristics'!D:D,MATCH($C1912,'Policy Characteristics'!$C:$C,0)))</f>
        <v>Equipment Early Retirement</v>
      </c>
      <c r="K1912" s="254" t="str">
        <f>IF(ISBLANK(INDEX('Policy Characteristics'!E:E,MATCH($C1912,'Policy Characteristics'!$C:$C,0))),"",INDEX('Policy Characteristics'!E:E,MATCH($C1912,'Policy Characteristics'!$C:$C,0)))</f>
        <v>indst eqpt early retirement</v>
      </c>
      <c r="L1912" s="261">
        <f>IF(ISBLANK(INDEX('Policy Characteristics'!F:F,MATCH($C1912,'Policy Characteristics'!$C:$C,0))),"",INDEX('Policy Characteristics'!F:F,MATCH($C1912,'Policy Characteristics'!$C:$C,0)))</f>
        <v>0</v>
      </c>
      <c r="M1912" s="261">
        <f>IF(ISBLANK(INDEX('Policy Characteristics'!G:G,MATCH($C1912,'Policy Characteristics'!$C:$C,0))),"",INDEX('Policy Characteristics'!G:G,MATCH($C1912,'Policy Characteristics'!$C:$C,0)))</f>
        <v>1</v>
      </c>
      <c r="N1912" s="261">
        <f>IF(ISBLANK(INDEX('Policy Characteristics'!H:H,MATCH($C1912,'Policy Characteristics'!$C:$C,0))),"",INDEX('Policy Characteristics'!H:H,MATCH($C1912,'Policy Characteristics'!$C:$C,0)))</f>
        <v>0.01</v>
      </c>
      <c r="O1912" s="254" t="str">
        <f>IF(ISBLANK(INDEX('Policy Characteristics'!I:I,MATCH($C1912,'Policy Characteristics'!$C:$C,0))),"",INDEX('Policy Characteristics'!I:I,MATCH($C1912,'Policy Characteristics'!$C:$C,0)))</f>
        <v>% of start year equipment</v>
      </c>
      <c r="P1912" s="254" t="str">
        <f>IF(ISBLANK(INDEX('Policy Characteristics'!J:J,MATCH($C1912,'Policy Characteristics'!$C:$C,0))),"",INDEX('Policy Characteristics'!J:J,MATCH($C1912,'Policy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12" s="254" t="str">
        <f>IF(ISBLANK(INDEX('Policy Characteristics'!K:K,MATCH($C1912,'Policy Characteristics'!$C:$C,0))),"",INDEX('Policy Characteristics'!K:K,MATCH($C1912,'Policy Characteristics'!$C:$C,0)))</f>
        <v>industry-ag-main.html#eff-stds</v>
      </c>
      <c r="R1912" s="254" t="str">
        <f>IF(ISBLANK(INDEX('Policy Characteristics'!L:L,MATCH($C1912,'Policy Characteristics'!$C:$C,0))),"",INDEX('Policy Characteristics'!L:L,MATCH($C1912,'Policy Characteristics'!$C:$C,0)))</f>
        <v>industry-energy-efficiency-standards.html</v>
      </c>
    </row>
    <row r="1913" spans="1:18" s="2" customFormat="1" x14ac:dyDescent="0.25">
      <c r="A1913" s="254" t="str">
        <f>IF(ISBLANK(INDEX('Policy Characteristics'!A:A,MATCH($C1913,'Policy Characteristics'!$C:$C,0))),"",INDEX('Policy Characteristics'!A:A,MATCH($C1913,'Policy Characteristics'!$C:$C,0)))</f>
        <v>Industry</v>
      </c>
      <c r="B1913" s="262" t="str">
        <f>IF(ISBLANK(INDEX('Policy Characteristics'!B:B,MATCH($C1913,'Policy Characteristics'!$C:$C,0))),"",INDEX('Policy Characteristics'!B:B,MATCH($C1913,'Policy Characteristics'!$C:$C,0)))</f>
        <v>Early Retirement of Equipment</v>
      </c>
      <c r="C1913" s="254" t="str">
        <f t="shared" si="86"/>
        <v>Minimum Share of Start Year Industrial Equipment Retired</v>
      </c>
      <c r="D1913" s="6" t="s">
        <v>3036</v>
      </c>
      <c r="E1913" s="1" t="s">
        <v>3463</v>
      </c>
      <c r="F1913" t="s">
        <v>2998</v>
      </c>
      <c r="G1913" s="45" t="s">
        <v>3469</v>
      </c>
      <c r="H1913" s="47">
        <f t="shared" si="85"/>
        <v>1912</v>
      </c>
      <c r="I1913" s="324" t="s">
        <v>40</v>
      </c>
      <c r="J1913" s="255" t="str">
        <f>IF(ISBLANK(INDEX('Policy Characteristics'!D:D,MATCH($C1913,'Policy Characteristics'!$C:$C,0))),"",INDEX('Policy Characteristics'!D:D,MATCH($C1913,'Policy Characteristics'!$C:$C,0)))</f>
        <v>Equipment Early Retirement</v>
      </c>
      <c r="K1913" s="254" t="str">
        <f>IF(ISBLANK(INDEX('Policy Characteristics'!E:E,MATCH($C1913,'Policy Characteristics'!$C:$C,0))),"",INDEX('Policy Characteristics'!E:E,MATCH($C1913,'Policy Characteristics'!$C:$C,0)))</f>
        <v>indst eqpt early retirement</v>
      </c>
      <c r="L1913" s="261">
        <f>IF(ISBLANK(INDEX('Policy Characteristics'!F:F,MATCH($C1913,'Policy Characteristics'!$C:$C,0))),"",INDEX('Policy Characteristics'!F:F,MATCH($C1913,'Policy Characteristics'!$C:$C,0)))</f>
        <v>0</v>
      </c>
      <c r="M1913" s="261">
        <f>IF(ISBLANK(INDEX('Policy Characteristics'!G:G,MATCH($C1913,'Policy Characteristics'!$C:$C,0))),"",INDEX('Policy Characteristics'!G:G,MATCH($C1913,'Policy Characteristics'!$C:$C,0)))</f>
        <v>1</v>
      </c>
      <c r="N1913" s="261">
        <f>IF(ISBLANK(INDEX('Policy Characteristics'!H:H,MATCH($C1913,'Policy Characteristics'!$C:$C,0))),"",INDEX('Policy Characteristics'!H:H,MATCH($C1913,'Policy Characteristics'!$C:$C,0)))</f>
        <v>0.01</v>
      </c>
      <c r="O1913" s="254" t="str">
        <f>IF(ISBLANK(INDEX('Policy Characteristics'!I:I,MATCH($C1913,'Policy Characteristics'!$C:$C,0))),"",INDEX('Policy Characteristics'!I:I,MATCH($C1913,'Policy Characteristics'!$C:$C,0)))</f>
        <v>% of start year equipment</v>
      </c>
      <c r="P1913" s="254" t="str">
        <f>IF(ISBLANK(INDEX('Policy Characteristics'!J:J,MATCH($C1913,'Policy Characteristics'!$C:$C,0))),"",INDEX('Policy Characteristics'!J:J,MATCH($C1913,'Policy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13" s="254" t="str">
        <f>IF(ISBLANK(INDEX('Policy Characteristics'!K:K,MATCH($C1913,'Policy Characteristics'!$C:$C,0))),"",INDEX('Policy Characteristics'!K:K,MATCH($C1913,'Policy Characteristics'!$C:$C,0)))</f>
        <v>industry-ag-main.html#eff-stds</v>
      </c>
      <c r="R1913" s="254" t="str">
        <f>IF(ISBLANK(INDEX('Policy Characteristics'!L:L,MATCH($C1913,'Policy Characteristics'!$C:$C,0))),"",INDEX('Policy Characteristics'!L:L,MATCH($C1913,'Policy Characteristics'!$C:$C,0)))</f>
        <v>industry-energy-efficiency-standards.html</v>
      </c>
    </row>
    <row r="1914" spans="1:18" s="2" customFormat="1" x14ac:dyDescent="0.25">
      <c r="A1914" s="254" t="str">
        <f>IF(ISBLANK(INDEX('Policy Characteristics'!A:A,MATCH($C1914,'Policy Characteristics'!$C:$C,0))),"",INDEX('Policy Characteristics'!A:A,MATCH($C1914,'Policy Characteristics'!$C:$C,0)))</f>
        <v>Industry</v>
      </c>
      <c r="B1914" s="262" t="str">
        <f>IF(ISBLANK(INDEX('Policy Characteristics'!B:B,MATCH($C1914,'Policy Characteristics'!$C:$C,0))),"",INDEX('Policy Characteristics'!B:B,MATCH($C1914,'Policy Characteristics'!$C:$C,0)))</f>
        <v>Early Retirement of Equipment</v>
      </c>
      <c r="C1914" s="254" t="str">
        <f t="shared" si="86"/>
        <v>Minimum Share of Start Year Industrial Equipment Retired</v>
      </c>
      <c r="D1914" s="6" t="s">
        <v>3036</v>
      </c>
      <c r="E1914" s="1" t="s">
        <v>3464</v>
      </c>
      <c r="F1914" t="s">
        <v>2998</v>
      </c>
      <c r="G1914" s="45" t="s">
        <v>3470</v>
      </c>
      <c r="H1914" s="47">
        <f t="shared" si="85"/>
        <v>1913</v>
      </c>
      <c r="I1914" s="324" t="s">
        <v>40</v>
      </c>
      <c r="J1914" s="255" t="str">
        <f>IF(ISBLANK(INDEX('Policy Characteristics'!D:D,MATCH($C1914,'Policy Characteristics'!$C:$C,0))),"",INDEX('Policy Characteristics'!D:D,MATCH($C1914,'Policy Characteristics'!$C:$C,0)))</f>
        <v>Equipment Early Retirement</v>
      </c>
      <c r="K1914" s="254" t="str">
        <f>IF(ISBLANK(INDEX('Policy Characteristics'!E:E,MATCH($C1914,'Policy Characteristics'!$C:$C,0))),"",INDEX('Policy Characteristics'!E:E,MATCH($C1914,'Policy Characteristics'!$C:$C,0)))</f>
        <v>indst eqpt early retirement</v>
      </c>
      <c r="L1914" s="261">
        <f>IF(ISBLANK(INDEX('Policy Characteristics'!F:F,MATCH($C1914,'Policy Characteristics'!$C:$C,0))),"",INDEX('Policy Characteristics'!F:F,MATCH($C1914,'Policy Characteristics'!$C:$C,0)))</f>
        <v>0</v>
      </c>
      <c r="M1914" s="261">
        <f>IF(ISBLANK(INDEX('Policy Characteristics'!G:G,MATCH($C1914,'Policy Characteristics'!$C:$C,0))),"",INDEX('Policy Characteristics'!G:G,MATCH($C1914,'Policy Characteristics'!$C:$C,0)))</f>
        <v>1</v>
      </c>
      <c r="N1914" s="261">
        <f>IF(ISBLANK(INDEX('Policy Characteristics'!H:H,MATCH($C1914,'Policy Characteristics'!$C:$C,0))),"",INDEX('Policy Characteristics'!H:H,MATCH($C1914,'Policy Characteristics'!$C:$C,0)))</f>
        <v>0.01</v>
      </c>
      <c r="O1914" s="254" t="str">
        <f>IF(ISBLANK(INDEX('Policy Characteristics'!I:I,MATCH($C1914,'Policy Characteristics'!$C:$C,0))),"",INDEX('Policy Characteristics'!I:I,MATCH($C1914,'Policy Characteristics'!$C:$C,0)))</f>
        <v>% of start year equipment</v>
      </c>
      <c r="P1914" s="254" t="str">
        <f>IF(ISBLANK(INDEX('Policy Characteristics'!J:J,MATCH($C1914,'Policy Characteristics'!$C:$C,0))),"",INDEX('Policy Characteristics'!J:J,MATCH($C1914,'Policy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14" s="254" t="str">
        <f>IF(ISBLANK(INDEX('Policy Characteristics'!K:K,MATCH($C1914,'Policy Characteristics'!$C:$C,0))),"",INDEX('Policy Characteristics'!K:K,MATCH($C1914,'Policy Characteristics'!$C:$C,0)))</f>
        <v>industry-ag-main.html#eff-stds</v>
      </c>
      <c r="R1914" s="254" t="str">
        <f>IF(ISBLANK(INDEX('Policy Characteristics'!L:L,MATCH($C1914,'Policy Characteristics'!$C:$C,0))),"",INDEX('Policy Characteristics'!L:L,MATCH($C1914,'Policy Characteristics'!$C:$C,0)))</f>
        <v>industry-energy-efficiency-standards.html</v>
      </c>
    </row>
    <row r="1915" spans="1:18" s="2" customFormat="1" x14ac:dyDescent="0.25">
      <c r="A1915" s="254" t="str">
        <f>IF(ISBLANK(INDEX('Policy Characteristics'!A:A,MATCH($C1915,'Policy Characteristics'!$C:$C,0))),"",INDEX('Policy Characteristics'!A:A,MATCH($C1915,'Policy Characteristics'!$C:$C,0)))</f>
        <v>Industry</v>
      </c>
      <c r="B1915" s="262" t="str">
        <f>IF(ISBLANK(INDEX('Policy Characteristics'!B:B,MATCH($C1915,'Policy Characteristics'!$C:$C,0))),"",INDEX('Policy Characteristics'!B:B,MATCH($C1915,'Policy Characteristics'!$C:$C,0)))</f>
        <v>Early Retirement of Equipment</v>
      </c>
      <c r="C1915" s="254" t="str">
        <f t="shared" si="86"/>
        <v>Minimum Share of Start Year Industrial Equipment Retired</v>
      </c>
      <c r="D1915" s="6" t="s">
        <v>3036</v>
      </c>
      <c r="E1915" s="1" t="s">
        <v>3570</v>
      </c>
      <c r="F1915" t="s">
        <v>2998</v>
      </c>
      <c r="G1915" s="45" t="s">
        <v>3471</v>
      </c>
      <c r="H1915" s="47">
        <f t="shared" si="85"/>
        <v>1914</v>
      </c>
      <c r="I1915" s="324" t="s">
        <v>40</v>
      </c>
      <c r="J1915" s="255" t="str">
        <f>IF(ISBLANK(INDEX('Policy Characteristics'!D:D,MATCH($C1915,'Policy Characteristics'!$C:$C,0))),"",INDEX('Policy Characteristics'!D:D,MATCH($C1915,'Policy Characteristics'!$C:$C,0)))</f>
        <v>Equipment Early Retirement</v>
      </c>
      <c r="K1915" s="254" t="str">
        <f>IF(ISBLANK(INDEX('Policy Characteristics'!E:E,MATCH($C1915,'Policy Characteristics'!$C:$C,0))),"",INDEX('Policy Characteristics'!E:E,MATCH($C1915,'Policy Characteristics'!$C:$C,0)))</f>
        <v>indst eqpt early retirement</v>
      </c>
      <c r="L1915" s="261">
        <f>IF(ISBLANK(INDEX('Policy Characteristics'!F:F,MATCH($C1915,'Policy Characteristics'!$C:$C,0))),"",INDEX('Policy Characteristics'!F:F,MATCH($C1915,'Policy Characteristics'!$C:$C,0)))</f>
        <v>0</v>
      </c>
      <c r="M1915" s="261">
        <f>IF(ISBLANK(INDEX('Policy Characteristics'!G:G,MATCH($C1915,'Policy Characteristics'!$C:$C,0))),"",INDEX('Policy Characteristics'!G:G,MATCH($C1915,'Policy Characteristics'!$C:$C,0)))</f>
        <v>1</v>
      </c>
      <c r="N1915" s="261">
        <f>IF(ISBLANK(INDEX('Policy Characteristics'!H:H,MATCH($C1915,'Policy Characteristics'!$C:$C,0))),"",INDEX('Policy Characteristics'!H:H,MATCH($C1915,'Policy Characteristics'!$C:$C,0)))</f>
        <v>0.01</v>
      </c>
      <c r="O1915" s="254" t="str">
        <f>IF(ISBLANK(INDEX('Policy Characteristics'!I:I,MATCH($C1915,'Policy Characteristics'!$C:$C,0))),"",INDEX('Policy Characteristics'!I:I,MATCH($C1915,'Policy Characteristics'!$C:$C,0)))</f>
        <v>% of start year equipment</v>
      </c>
      <c r="P1915" s="254" t="str">
        <f>IF(ISBLANK(INDEX('Policy Characteristics'!J:J,MATCH($C1915,'Policy Characteristics'!$C:$C,0))),"",INDEX('Policy Characteristics'!J:J,MATCH($C1915,'Policy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15" s="254" t="str">
        <f>IF(ISBLANK(INDEX('Policy Characteristics'!K:K,MATCH($C1915,'Policy Characteristics'!$C:$C,0))),"",INDEX('Policy Characteristics'!K:K,MATCH($C1915,'Policy Characteristics'!$C:$C,0)))</f>
        <v>industry-ag-main.html#eff-stds</v>
      </c>
      <c r="R1915" s="254" t="str">
        <f>IF(ISBLANK(INDEX('Policy Characteristics'!L:L,MATCH($C1915,'Policy Characteristics'!$C:$C,0))),"",INDEX('Policy Characteristics'!L:L,MATCH($C1915,'Policy Characteristics'!$C:$C,0)))</f>
        <v>industry-energy-efficiency-standards.html</v>
      </c>
    </row>
    <row r="1916" spans="1:18" s="2" customFormat="1" x14ac:dyDescent="0.25">
      <c r="A1916" s="254" t="str">
        <f>IF(ISBLANK(INDEX('Policy Characteristics'!A:A,MATCH($C1916,'Policy Characteristics'!$C:$C,0))),"",INDEX('Policy Characteristics'!A:A,MATCH($C1916,'Policy Characteristics'!$C:$C,0)))</f>
        <v>Industry</v>
      </c>
      <c r="B1916" s="262" t="str">
        <f>IF(ISBLANK(INDEX('Policy Characteristics'!B:B,MATCH($C1916,'Policy Characteristics'!$C:$C,0))),"",INDEX('Policy Characteristics'!B:B,MATCH($C1916,'Policy Characteristics'!$C:$C,0)))</f>
        <v>Early Retirement of Equipment</v>
      </c>
      <c r="C1916" s="254" t="str">
        <f t="shared" si="86"/>
        <v>Minimum Share of Start Year Industrial Equipment Retired</v>
      </c>
      <c r="D1916" s="6" t="s">
        <v>3036</v>
      </c>
      <c r="E1916" s="1" t="s">
        <v>3915</v>
      </c>
      <c r="F1916" t="s">
        <v>2998</v>
      </c>
      <c r="G1916" s="45" t="s">
        <v>3891</v>
      </c>
      <c r="H1916" s="47">
        <f t="shared" si="85"/>
        <v>1915</v>
      </c>
      <c r="I1916" s="324" t="s">
        <v>40</v>
      </c>
      <c r="J1916" s="255" t="str">
        <f>IF(ISBLANK(INDEX('Policy Characteristics'!D:D,MATCH($C1916,'Policy Characteristics'!$C:$C,0))),"",INDEX('Policy Characteristics'!D:D,MATCH($C1916,'Policy Characteristics'!$C:$C,0)))</f>
        <v>Equipment Early Retirement</v>
      </c>
      <c r="K1916" s="254" t="str">
        <f>IF(ISBLANK(INDEX('Policy Characteristics'!E:E,MATCH($C1916,'Policy Characteristics'!$C:$C,0))),"",INDEX('Policy Characteristics'!E:E,MATCH($C1916,'Policy Characteristics'!$C:$C,0)))</f>
        <v>indst eqpt early retirement</v>
      </c>
      <c r="L1916" s="261">
        <f>IF(ISBLANK(INDEX('Policy Characteristics'!F:F,MATCH($C1916,'Policy Characteristics'!$C:$C,0))),"",INDEX('Policy Characteristics'!F:F,MATCH($C1916,'Policy Characteristics'!$C:$C,0)))</f>
        <v>0</v>
      </c>
      <c r="M1916" s="261">
        <f>IF(ISBLANK(INDEX('Policy Characteristics'!G:G,MATCH($C1916,'Policy Characteristics'!$C:$C,0))),"",INDEX('Policy Characteristics'!G:G,MATCH($C1916,'Policy Characteristics'!$C:$C,0)))</f>
        <v>1</v>
      </c>
      <c r="N1916" s="261">
        <f>IF(ISBLANK(INDEX('Policy Characteristics'!H:H,MATCH($C1916,'Policy Characteristics'!$C:$C,0))),"",INDEX('Policy Characteristics'!H:H,MATCH($C1916,'Policy Characteristics'!$C:$C,0)))</f>
        <v>0.01</v>
      </c>
      <c r="O1916" s="254" t="str">
        <f>IF(ISBLANK(INDEX('Policy Characteristics'!I:I,MATCH($C1916,'Policy Characteristics'!$C:$C,0))),"",INDEX('Policy Characteristics'!I:I,MATCH($C1916,'Policy Characteristics'!$C:$C,0)))</f>
        <v>% of start year equipment</v>
      </c>
      <c r="P1916" s="254" t="str">
        <f>IF(ISBLANK(INDEX('Policy Characteristics'!J:J,MATCH($C1916,'Policy Characteristics'!$C:$C,0))),"",INDEX('Policy Characteristics'!J:J,MATCH($C1916,'Policy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16" s="254" t="str">
        <f>IF(ISBLANK(INDEX('Policy Characteristics'!K:K,MATCH($C1916,'Policy Characteristics'!$C:$C,0))),"",INDEX('Policy Characteristics'!K:K,MATCH($C1916,'Policy Characteristics'!$C:$C,0)))</f>
        <v>industry-ag-main.html#eff-stds</v>
      </c>
      <c r="R1916" s="254" t="str">
        <f>IF(ISBLANK(INDEX('Policy Characteristics'!L:L,MATCH($C1916,'Policy Characteristics'!$C:$C,0))),"",INDEX('Policy Characteristics'!L:L,MATCH($C1916,'Policy Characteristics'!$C:$C,0)))</f>
        <v>industry-energy-efficiency-standards.html</v>
      </c>
    </row>
    <row r="1917" spans="1:18" s="2" customFormat="1" x14ac:dyDescent="0.25">
      <c r="A1917" s="254" t="str">
        <f>IF(ISBLANK(INDEX('Policy Characteristics'!A:A,MATCH($C1917,'Policy Characteristics'!$C:$C,0))),"",INDEX('Policy Characteristics'!A:A,MATCH($C1917,'Policy Characteristics'!$C:$C,0)))</f>
        <v>Industry</v>
      </c>
      <c r="B1917" s="262" t="str">
        <f>IF(ISBLANK(INDEX('Policy Characteristics'!B:B,MATCH($C1917,'Policy Characteristics'!$C:$C,0))),"",INDEX('Policy Characteristics'!B:B,MATCH($C1917,'Policy Characteristics'!$C:$C,0)))</f>
        <v>Early Retirement of Equipment</v>
      </c>
      <c r="C1917" s="254" t="str">
        <f t="shared" si="86"/>
        <v>Minimum Share of Start Year Industrial Equipment Retired</v>
      </c>
      <c r="D1917" s="6" t="s">
        <v>3036</v>
      </c>
      <c r="E1917" s="1" t="s">
        <v>3916</v>
      </c>
      <c r="F1917" t="s">
        <v>2998</v>
      </c>
      <c r="G1917" s="45" t="s">
        <v>3890</v>
      </c>
      <c r="H1917" s="47">
        <f t="shared" si="85"/>
        <v>1916</v>
      </c>
      <c r="I1917" s="324" t="s">
        <v>40</v>
      </c>
      <c r="J1917" s="255" t="str">
        <f>IF(ISBLANK(INDEX('Policy Characteristics'!D:D,MATCH($C1917,'Policy Characteristics'!$C:$C,0))),"",INDEX('Policy Characteristics'!D:D,MATCH($C1917,'Policy Characteristics'!$C:$C,0)))</f>
        <v>Equipment Early Retirement</v>
      </c>
      <c r="K1917" s="254" t="str">
        <f>IF(ISBLANK(INDEX('Policy Characteristics'!E:E,MATCH($C1917,'Policy Characteristics'!$C:$C,0))),"",INDEX('Policy Characteristics'!E:E,MATCH($C1917,'Policy Characteristics'!$C:$C,0)))</f>
        <v>indst eqpt early retirement</v>
      </c>
      <c r="L1917" s="261">
        <f>IF(ISBLANK(INDEX('Policy Characteristics'!F:F,MATCH($C1917,'Policy Characteristics'!$C:$C,0))),"",INDEX('Policy Characteristics'!F:F,MATCH($C1917,'Policy Characteristics'!$C:$C,0)))</f>
        <v>0</v>
      </c>
      <c r="M1917" s="261">
        <f>IF(ISBLANK(INDEX('Policy Characteristics'!G:G,MATCH($C1917,'Policy Characteristics'!$C:$C,0))),"",INDEX('Policy Characteristics'!G:G,MATCH($C1917,'Policy Characteristics'!$C:$C,0)))</f>
        <v>1</v>
      </c>
      <c r="N1917" s="261">
        <f>IF(ISBLANK(INDEX('Policy Characteristics'!H:H,MATCH($C1917,'Policy Characteristics'!$C:$C,0))),"",INDEX('Policy Characteristics'!H:H,MATCH($C1917,'Policy Characteristics'!$C:$C,0)))</f>
        <v>0.01</v>
      </c>
      <c r="O1917" s="254" t="str">
        <f>IF(ISBLANK(INDEX('Policy Characteristics'!I:I,MATCH($C1917,'Policy Characteristics'!$C:$C,0))),"",INDEX('Policy Characteristics'!I:I,MATCH($C1917,'Policy Characteristics'!$C:$C,0)))</f>
        <v>% of start year equipment</v>
      </c>
      <c r="P1917" s="254" t="str">
        <f>IF(ISBLANK(INDEX('Policy Characteristics'!J:J,MATCH($C1917,'Policy Characteristics'!$C:$C,0))),"",INDEX('Policy Characteristics'!J:J,MATCH($C1917,'Policy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17" s="254" t="str">
        <f>IF(ISBLANK(INDEX('Policy Characteristics'!K:K,MATCH($C1917,'Policy Characteristics'!$C:$C,0))),"",INDEX('Policy Characteristics'!K:K,MATCH($C1917,'Policy Characteristics'!$C:$C,0)))</f>
        <v>industry-ag-main.html#eff-stds</v>
      </c>
      <c r="R1917" s="254" t="str">
        <f>IF(ISBLANK(INDEX('Policy Characteristics'!L:L,MATCH($C1917,'Policy Characteristics'!$C:$C,0))),"",INDEX('Policy Characteristics'!L:L,MATCH($C1917,'Policy Characteristics'!$C:$C,0)))</f>
        <v>industry-energy-efficiency-standards.html</v>
      </c>
    </row>
    <row r="1918" spans="1:18" s="2" customFormat="1" x14ac:dyDescent="0.25">
      <c r="A1918" s="254" t="str">
        <f>IF(ISBLANK(INDEX('Policy Characteristics'!A:A,MATCH($C1918,'Policy Characteristics'!$C:$C,0))),"",INDEX('Policy Characteristics'!A:A,MATCH($C1918,'Policy Characteristics'!$C:$C,0)))</f>
        <v>Industry</v>
      </c>
      <c r="B1918" s="262" t="str">
        <f>IF(ISBLANK(INDEX('Policy Characteristics'!B:B,MATCH($C1918,'Policy Characteristics'!$C:$C,0))),"",INDEX('Policy Characteristics'!B:B,MATCH($C1918,'Policy Characteristics'!$C:$C,0)))</f>
        <v>Early Retirement of Equipment</v>
      </c>
      <c r="C1918" s="254" t="str">
        <f t="shared" si="86"/>
        <v>Minimum Share of Start Year Industrial Equipment Retired</v>
      </c>
      <c r="D1918" s="6" t="s">
        <v>3036</v>
      </c>
      <c r="E1918" s="1" t="s">
        <v>3917</v>
      </c>
      <c r="F1918" t="s">
        <v>2998</v>
      </c>
      <c r="G1918" s="45" t="s">
        <v>3892</v>
      </c>
      <c r="H1918" s="47">
        <f t="shared" si="85"/>
        <v>1917</v>
      </c>
      <c r="I1918" s="324" t="s">
        <v>40</v>
      </c>
      <c r="J1918" s="255" t="str">
        <f>IF(ISBLANK(INDEX('Policy Characteristics'!D:D,MATCH($C1918,'Policy Characteristics'!$C:$C,0))),"",INDEX('Policy Characteristics'!D:D,MATCH($C1918,'Policy Characteristics'!$C:$C,0)))</f>
        <v>Equipment Early Retirement</v>
      </c>
      <c r="K1918" s="254" t="str">
        <f>IF(ISBLANK(INDEX('Policy Characteristics'!E:E,MATCH($C1918,'Policy Characteristics'!$C:$C,0))),"",INDEX('Policy Characteristics'!E:E,MATCH($C1918,'Policy Characteristics'!$C:$C,0)))</f>
        <v>indst eqpt early retirement</v>
      </c>
      <c r="L1918" s="261">
        <f>IF(ISBLANK(INDEX('Policy Characteristics'!F:F,MATCH($C1918,'Policy Characteristics'!$C:$C,0))),"",INDEX('Policy Characteristics'!F:F,MATCH($C1918,'Policy Characteristics'!$C:$C,0)))</f>
        <v>0</v>
      </c>
      <c r="M1918" s="261">
        <f>IF(ISBLANK(INDEX('Policy Characteristics'!G:G,MATCH($C1918,'Policy Characteristics'!$C:$C,0))),"",INDEX('Policy Characteristics'!G:G,MATCH($C1918,'Policy Characteristics'!$C:$C,0)))</f>
        <v>1</v>
      </c>
      <c r="N1918" s="261">
        <f>IF(ISBLANK(INDEX('Policy Characteristics'!H:H,MATCH($C1918,'Policy Characteristics'!$C:$C,0))),"",INDEX('Policy Characteristics'!H:H,MATCH($C1918,'Policy Characteristics'!$C:$C,0)))</f>
        <v>0.01</v>
      </c>
      <c r="O1918" s="254" t="str">
        <f>IF(ISBLANK(INDEX('Policy Characteristics'!I:I,MATCH($C1918,'Policy Characteristics'!$C:$C,0))),"",INDEX('Policy Characteristics'!I:I,MATCH($C1918,'Policy Characteristics'!$C:$C,0)))</f>
        <v>% of start year equipment</v>
      </c>
      <c r="P1918" s="254" t="str">
        <f>IF(ISBLANK(INDEX('Policy Characteristics'!J:J,MATCH($C1918,'Policy Characteristics'!$C:$C,0))),"",INDEX('Policy Characteristics'!J:J,MATCH($C1918,'Policy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18" s="254" t="str">
        <f>IF(ISBLANK(INDEX('Policy Characteristics'!K:K,MATCH($C1918,'Policy Characteristics'!$C:$C,0))),"",INDEX('Policy Characteristics'!K:K,MATCH($C1918,'Policy Characteristics'!$C:$C,0)))</f>
        <v>industry-ag-main.html#eff-stds</v>
      </c>
      <c r="R1918" s="254" t="str">
        <f>IF(ISBLANK(INDEX('Policy Characteristics'!L:L,MATCH($C1918,'Policy Characteristics'!$C:$C,0))),"",INDEX('Policy Characteristics'!L:L,MATCH($C1918,'Policy Characteristics'!$C:$C,0)))</f>
        <v>industry-energy-efficiency-standards.html</v>
      </c>
    </row>
    <row r="1919" spans="1:18" s="2" customFormat="1" x14ac:dyDescent="0.25">
      <c r="A1919" s="254" t="str">
        <f>IF(ISBLANK(INDEX('Policy Characteristics'!A:A,MATCH($C1919,'Policy Characteristics'!$C:$C,0))),"",INDEX('Policy Characteristics'!A:A,MATCH($C1919,'Policy Characteristics'!$C:$C,0)))</f>
        <v>Industry</v>
      </c>
      <c r="B1919" s="262" t="str">
        <f>IF(ISBLANK(INDEX('Policy Characteristics'!B:B,MATCH($C1919,'Policy Characteristics'!$C:$C,0))),"",INDEX('Policy Characteristics'!B:B,MATCH($C1919,'Policy Characteristics'!$C:$C,0)))</f>
        <v>Early Retirement of Equipment</v>
      </c>
      <c r="C1919" s="254" t="str">
        <f t="shared" si="86"/>
        <v>Minimum Share of Start Year Industrial Equipment Retired</v>
      </c>
      <c r="D1919" s="6" t="s">
        <v>3037</v>
      </c>
      <c r="E1919" s="1" t="s">
        <v>3459</v>
      </c>
      <c r="F1919" t="s">
        <v>2999</v>
      </c>
      <c r="G1919" s="45" t="s">
        <v>3465</v>
      </c>
      <c r="H1919" s="47">
        <f t="shared" si="85"/>
        <v>1918</v>
      </c>
      <c r="I1919" s="324" t="s">
        <v>40</v>
      </c>
      <c r="J1919" s="255" t="str">
        <f>IF(ISBLANK(INDEX('Policy Characteristics'!D:D,MATCH($C1919,'Policy Characteristics'!$C:$C,0))),"",INDEX('Policy Characteristics'!D:D,MATCH($C1919,'Policy Characteristics'!$C:$C,0)))</f>
        <v>Equipment Early Retirement</v>
      </c>
      <c r="K1919" s="254" t="str">
        <f>IF(ISBLANK(INDEX('Policy Characteristics'!E:E,MATCH($C1919,'Policy Characteristics'!$C:$C,0))),"",INDEX('Policy Characteristics'!E:E,MATCH($C1919,'Policy Characteristics'!$C:$C,0)))</f>
        <v>indst eqpt early retirement</v>
      </c>
      <c r="L1919" s="261">
        <f>IF(ISBLANK(INDEX('Policy Characteristics'!F:F,MATCH($C1919,'Policy Characteristics'!$C:$C,0))),"",INDEX('Policy Characteristics'!F:F,MATCH($C1919,'Policy Characteristics'!$C:$C,0)))</f>
        <v>0</v>
      </c>
      <c r="M1919" s="261">
        <f>IF(ISBLANK(INDEX('Policy Characteristics'!G:G,MATCH($C1919,'Policy Characteristics'!$C:$C,0))),"",INDEX('Policy Characteristics'!G:G,MATCH($C1919,'Policy Characteristics'!$C:$C,0)))</f>
        <v>1</v>
      </c>
      <c r="N1919" s="261">
        <f>IF(ISBLANK(INDEX('Policy Characteristics'!H:H,MATCH($C1919,'Policy Characteristics'!$C:$C,0))),"",INDEX('Policy Characteristics'!H:H,MATCH($C1919,'Policy Characteristics'!$C:$C,0)))</f>
        <v>0.01</v>
      </c>
      <c r="O1919" s="254" t="str">
        <f>IF(ISBLANK(INDEX('Policy Characteristics'!I:I,MATCH($C1919,'Policy Characteristics'!$C:$C,0))),"",INDEX('Policy Characteristics'!I:I,MATCH($C1919,'Policy Characteristics'!$C:$C,0)))</f>
        <v>% of start year equipment</v>
      </c>
      <c r="P1919" s="254" t="str">
        <f>IF(ISBLANK(INDEX('Policy Characteristics'!J:J,MATCH($C1919,'Policy Characteristics'!$C:$C,0))),"",INDEX('Policy Characteristics'!J:J,MATCH($C1919,'Policy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19" s="254" t="str">
        <f>IF(ISBLANK(INDEX('Policy Characteristics'!K:K,MATCH($C1919,'Policy Characteristics'!$C:$C,0))),"",INDEX('Policy Characteristics'!K:K,MATCH($C1919,'Policy Characteristics'!$C:$C,0)))</f>
        <v>industry-ag-main.html#eff-stds</v>
      </c>
      <c r="R1919" s="254" t="str">
        <f>IF(ISBLANK(INDEX('Policy Characteristics'!L:L,MATCH($C1919,'Policy Characteristics'!$C:$C,0))),"",INDEX('Policy Characteristics'!L:L,MATCH($C1919,'Policy Characteristics'!$C:$C,0)))</f>
        <v>industry-energy-efficiency-standards.html</v>
      </c>
    </row>
    <row r="1920" spans="1:18" s="2" customFormat="1" x14ac:dyDescent="0.25">
      <c r="A1920" s="254" t="str">
        <f>IF(ISBLANK(INDEX('Policy Characteristics'!A:A,MATCH($C1920,'Policy Characteristics'!$C:$C,0))),"",INDEX('Policy Characteristics'!A:A,MATCH($C1920,'Policy Characteristics'!$C:$C,0)))</f>
        <v>Industry</v>
      </c>
      <c r="B1920" s="262" t="str">
        <f>IF(ISBLANK(INDEX('Policy Characteristics'!B:B,MATCH($C1920,'Policy Characteristics'!$C:$C,0))),"",INDEX('Policy Characteristics'!B:B,MATCH($C1920,'Policy Characteristics'!$C:$C,0)))</f>
        <v>Early Retirement of Equipment</v>
      </c>
      <c r="C1920" s="254" t="str">
        <f t="shared" si="86"/>
        <v>Minimum Share of Start Year Industrial Equipment Retired</v>
      </c>
      <c r="D1920" s="6" t="s">
        <v>3037</v>
      </c>
      <c r="E1920" s="1" t="s">
        <v>3460</v>
      </c>
      <c r="F1920" t="s">
        <v>2999</v>
      </c>
      <c r="G1920" s="45" t="s">
        <v>3466</v>
      </c>
      <c r="H1920" s="47">
        <f t="shared" si="85"/>
        <v>1919</v>
      </c>
      <c r="I1920" s="324" t="s">
        <v>40</v>
      </c>
      <c r="J1920" s="255" t="str">
        <f>IF(ISBLANK(INDEX('Policy Characteristics'!D:D,MATCH($C1920,'Policy Characteristics'!$C:$C,0))),"",INDEX('Policy Characteristics'!D:D,MATCH($C1920,'Policy Characteristics'!$C:$C,0)))</f>
        <v>Equipment Early Retirement</v>
      </c>
      <c r="K1920" s="254" t="str">
        <f>IF(ISBLANK(INDEX('Policy Characteristics'!E:E,MATCH($C1920,'Policy Characteristics'!$C:$C,0))),"",INDEX('Policy Characteristics'!E:E,MATCH($C1920,'Policy Characteristics'!$C:$C,0)))</f>
        <v>indst eqpt early retirement</v>
      </c>
      <c r="L1920" s="261">
        <f>IF(ISBLANK(INDEX('Policy Characteristics'!F:F,MATCH($C1920,'Policy Characteristics'!$C:$C,0))),"",INDEX('Policy Characteristics'!F:F,MATCH($C1920,'Policy Characteristics'!$C:$C,0)))</f>
        <v>0</v>
      </c>
      <c r="M1920" s="261">
        <f>IF(ISBLANK(INDEX('Policy Characteristics'!G:G,MATCH($C1920,'Policy Characteristics'!$C:$C,0))),"",INDEX('Policy Characteristics'!G:G,MATCH($C1920,'Policy Characteristics'!$C:$C,0)))</f>
        <v>1</v>
      </c>
      <c r="N1920" s="261">
        <f>IF(ISBLANK(INDEX('Policy Characteristics'!H:H,MATCH($C1920,'Policy Characteristics'!$C:$C,0))),"",INDEX('Policy Characteristics'!H:H,MATCH($C1920,'Policy Characteristics'!$C:$C,0)))</f>
        <v>0.01</v>
      </c>
      <c r="O1920" s="254" t="str">
        <f>IF(ISBLANK(INDEX('Policy Characteristics'!I:I,MATCH($C1920,'Policy Characteristics'!$C:$C,0))),"",INDEX('Policy Characteristics'!I:I,MATCH($C1920,'Policy Characteristics'!$C:$C,0)))</f>
        <v>% of start year equipment</v>
      </c>
      <c r="P1920" s="254" t="str">
        <f>IF(ISBLANK(INDEX('Policy Characteristics'!J:J,MATCH($C1920,'Policy Characteristics'!$C:$C,0))),"",INDEX('Policy Characteristics'!J:J,MATCH($C1920,'Policy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20" s="254" t="str">
        <f>IF(ISBLANK(INDEX('Policy Characteristics'!K:K,MATCH($C1920,'Policy Characteristics'!$C:$C,0))),"",INDEX('Policy Characteristics'!K:K,MATCH($C1920,'Policy Characteristics'!$C:$C,0)))</f>
        <v>industry-ag-main.html#eff-stds</v>
      </c>
      <c r="R1920" s="254" t="str">
        <f>IF(ISBLANK(INDEX('Policy Characteristics'!L:L,MATCH($C1920,'Policy Characteristics'!$C:$C,0))),"",INDEX('Policy Characteristics'!L:L,MATCH($C1920,'Policy Characteristics'!$C:$C,0)))</f>
        <v>industry-energy-efficiency-standards.html</v>
      </c>
    </row>
    <row r="1921" spans="1:18" s="2" customFormat="1" x14ac:dyDescent="0.25">
      <c r="A1921" s="254" t="str">
        <f>IF(ISBLANK(INDEX('Policy Characteristics'!A:A,MATCH($C1921,'Policy Characteristics'!$C:$C,0))),"",INDEX('Policy Characteristics'!A:A,MATCH($C1921,'Policy Characteristics'!$C:$C,0)))</f>
        <v>Industry</v>
      </c>
      <c r="B1921" s="262" t="str">
        <f>IF(ISBLANK(INDEX('Policy Characteristics'!B:B,MATCH($C1921,'Policy Characteristics'!$C:$C,0))),"",INDEX('Policy Characteristics'!B:B,MATCH($C1921,'Policy Characteristics'!$C:$C,0)))</f>
        <v>Early Retirement of Equipment</v>
      </c>
      <c r="C1921" s="254" t="str">
        <f t="shared" si="86"/>
        <v>Minimum Share of Start Year Industrial Equipment Retired</v>
      </c>
      <c r="D1921" s="6" t="s">
        <v>3037</v>
      </c>
      <c r="E1921" s="1" t="s">
        <v>3461</v>
      </c>
      <c r="F1921" t="s">
        <v>2999</v>
      </c>
      <c r="G1921" s="45" t="s">
        <v>3467</v>
      </c>
      <c r="H1921" s="47">
        <f t="shared" si="85"/>
        <v>1920</v>
      </c>
      <c r="I1921" s="324" t="s">
        <v>40</v>
      </c>
      <c r="J1921" s="255" t="str">
        <f>IF(ISBLANK(INDEX('Policy Characteristics'!D:D,MATCH($C1921,'Policy Characteristics'!$C:$C,0))),"",INDEX('Policy Characteristics'!D:D,MATCH($C1921,'Policy Characteristics'!$C:$C,0)))</f>
        <v>Equipment Early Retirement</v>
      </c>
      <c r="K1921" s="254" t="str">
        <f>IF(ISBLANK(INDEX('Policy Characteristics'!E:E,MATCH($C1921,'Policy Characteristics'!$C:$C,0))),"",INDEX('Policy Characteristics'!E:E,MATCH($C1921,'Policy Characteristics'!$C:$C,0)))</f>
        <v>indst eqpt early retirement</v>
      </c>
      <c r="L1921" s="261">
        <f>IF(ISBLANK(INDEX('Policy Characteristics'!F:F,MATCH($C1921,'Policy Characteristics'!$C:$C,0))),"",INDEX('Policy Characteristics'!F:F,MATCH($C1921,'Policy Characteristics'!$C:$C,0)))</f>
        <v>0</v>
      </c>
      <c r="M1921" s="261">
        <f>IF(ISBLANK(INDEX('Policy Characteristics'!G:G,MATCH($C1921,'Policy Characteristics'!$C:$C,0))),"",INDEX('Policy Characteristics'!G:G,MATCH($C1921,'Policy Characteristics'!$C:$C,0)))</f>
        <v>1</v>
      </c>
      <c r="N1921" s="261">
        <f>IF(ISBLANK(INDEX('Policy Characteristics'!H:H,MATCH($C1921,'Policy Characteristics'!$C:$C,0))),"",INDEX('Policy Characteristics'!H:H,MATCH($C1921,'Policy Characteristics'!$C:$C,0)))</f>
        <v>0.01</v>
      </c>
      <c r="O1921" s="254" t="str">
        <f>IF(ISBLANK(INDEX('Policy Characteristics'!I:I,MATCH($C1921,'Policy Characteristics'!$C:$C,0))),"",INDEX('Policy Characteristics'!I:I,MATCH($C1921,'Policy Characteristics'!$C:$C,0)))</f>
        <v>% of start year equipment</v>
      </c>
      <c r="P1921" s="254" t="str">
        <f>IF(ISBLANK(INDEX('Policy Characteristics'!J:J,MATCH($C1921,'Policy Characteristics'!$C:$C,0))),"",INDEX('Policy Characteristics'!J:J,MATCH($C1921,'Policy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21" s="254" t="str">
        <f>IF(ISBLANK(INDEX('Policy Characteristics'!K:K,MATCH($C1921,'Policy Characteristics'!$C:$C,0))),"",INDEX('Policy Characteristics'!K:K,MATCH($C1921,'Policy Characteristics'!$C:$C,0)))</f>
        <v>industry-ag-main.html#eff-stds</v>
      </c>
      <c r="R1921" s="254" t="str">
        <f>IF(ISBLANK(INDEX('Policy Characteristics'!L:L,MATCH($C1921,'Policy Characteristics'!$C:$C,0))),"",INDEX('Policy Characteristics'!L:L,MATCH($C1921,'Policy Characteristics'!$C:$C,0)))</f>
        <v>industry-energy-efficiency-standards.html</v>
      </c>
    </row>
    <row r="1922" spans="1:18" s="2" customFormat="1" x14ac:dyDescent="0.25">
      <c r="A1922" s="254" t="str">
        <f>IF(ISBLANK(INDEX('Policy Characteristics'!A:A,MATCH($C1922,'Policy Characteristics'!$C:$C,0))),"",INDEX('Policy Characteristics'!A:A,MATCH($C1922,'Policy Characteristics'!$C:$C,0)))</f>
        <v>Industry</v>
      </c>
      <c r="B1922" s="262" t="str">
        <f>IF(ISBLANK(INDEX('Policy Characteristics'!B:B,MATCH($C1922,'Policy Characteristics'!$C:$C,0))),"",INDEX('Policy Characteristics'!B:B,MATCH($C1922,'Policy Characteristics'!$C:$C,0)))</f>
        <v>Early Retirement of Equipment</v>
      </c>
      <c r="C1922" s="254" t="str">
        <f t="shared" si="86"/>
        <v>Minimum Share of Start Year Industrial Equipment Retired</v>
      </c>
      <c r="D1922" s="6" t="s">
        <v>3037</v>
      </c>
      <c r="E1922" s="1" t="s">
        <v>3462</v>
      </c>
      <c r="F1922" t="s">
        <v>2999</v>
      </c>
      <c r="G1922" s="45" t="s">
        <v>3468</v>
      </c>
      <c r="H1922" s="47">
        <f t="shared" si="85"/>
        <v>1921</v>
      </c>
      <c r="I1922" s="324" t="s">
        <v>40</v>
      </c>
      <c r="J1922" s="255" t="str">
        <f>IF(ISBLANK(INDEX('Policy Characteristics'!D:D,MATCH($C1922,'Policy Characteristics'!$C:$C,0))),"",INDEX('Policy Characteristics'!D:D,MATCH($C1922,'Policy Characteristics'!$C:$C,0)))</f>
        <v>Equipment Early Retirement</v>
      </c>
      <c r="K1922" s="254" t="str">
        <f>IF(ISBLANK(INDEX('Policy Characteristics'!E:E,MATCH($C1922,'Policy Characteristics'!$C:$C,0))),"",INDEX('Policy Characteristics'!E:E,MATCH($C1922,'Policy Characteristics'!$C:$C,0)))</f>
        <v>indst eqpt early retirement</v>
      </c>
      <c r="L1922" s="261">
        <f>IF(ISBLANK(INDEX('Policy Characteristics'!F:F,MATCH($C1922,'Policy Characteristics'!$C:$C,0))),"",INDEX('Policy Characteristics'!F:F,MATCH($C1922,'Policy Characteristics'!$C:$C,0)))</f>
        <v>0</v>
      </c>
      <c r="M1922" s="261">
        <f>IF(ISBLANK(INDEX('Policy Characteristics'!G:G,MATCH($C1922,'Policy Characteristics'!$C:$C,0))),"",INDEX('Policy Characteristics'!G:G,MATCH($C1922,'Policy Characteristics'!$C:$C,0)))</f>
        <v>1</v>
      </c>
      <c r="N1922" s="261">
        <f>IF(ISBLANK(INDEX('Policy Characteristics'!H:H,MATCH($C1922,'Policy Characteristics'!$C:$C,0))),"",INDEX('Policy Characteristics'!H:H,MATCH($C1922,'Policy Characteristics'!$C:$C,0)))</f>
        <v>0.01</v>
      </c>
      <c r="O1922" s="254" t="str">
        <f>IF(ISBLANK(INDEX('Policy Characteristics'!I:I,MATCH($C1922,'Policy Characteristics'!$C:$C,0))),"",INDEX('Policy Characteristics'!I:I,MATCH($C1922,'Policy Characteristics'!$C:$C,0)))</f>
        <v>% of start year equipment</v>
      </c>
      <c r="P1922" s="254" t="str">
        <f>IF(ISBLANK(INDEX('Policy Characteristics'!J:J,MATCH($C1922,'Policy Characteristics'!$C:$C,0))),"",INDEX('Policy Characteristics'!J:J,MATCH($C1922,'Policy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22" s="254" t="str">
        <f>IF(ISBLANK(INDEX('Policy Characteristics'!K:K,MATCH($C1922,'Policy Characteristics'!$C:$C,0))),"",INDEX('Policy Characteristics'!K:K,MATCH($C1922,'Policy Characteristics'!$C:$C,0)))</f>
        <v>industry-ag-main.html#eff-stds</v>
      </c>
      <c r="R1922" s="254" t="str">
        <f>IF(ISBLANK(INDEX('Policy Characteristics'!L:L,MATCH($C1922,'Policy Characteristics'!$C:$C,0))),"",INDEX('Policy Characteristics'!L:L,MATCH($C1922,'Policy Characteristics'!$C:$C,0)))</f>
        <v>industry-energy-efficiency-standards.html</v>
      </c>
    </row>
    <row r="1923" spans="1:18" s="2" customFormat="1" x14ac:dyDescent="0.25">
      <c r="A1923" s="254" t="str">
        <f>IF(ISBLANK(INDEX('Policy Characteristics'!A:A,MATCH($C1923,'Policy Characteristics'!$C:$C,0))),"",INDEX('Policy Characteristics'!A:A,MATCH($C1923,'Policy Characteristics'!$C:$C,0)))</f>
        <v>Industry</v>
      </c>
      <c r="B1923" s="262" t="str">
        <f>IF(ISBLANK(INDEX('Policy Characteristics'!B:B,MATCH($C1923,'Policy Characteristics'!$C:$C,0))),"",INDEX('Policy Characteristics'!B:B,MATCH($C1923,'Policy Characteristics'!$C:$C,0)))</f>
        <v>Early Retirement of Equipment</v>
      </c>
      <c r="C1923" s="254" t="str">
        <f t="shared" si="86"/>
        <v>Minimum Share of Start Year Industrial Equipment Retired</v>
      </c>
      <c r="D1923" s="6" t="s">
        <v>3037</v>
      </c>
      <c r="E1923" s="1" t="s">
        <v>3463</v>
      </c>
      <c r="F1923" t="s">
        <v>2999</v>
      </c>
      <c r="G1923" s="45" t="s">
        <v>3469</v>
      </c>
      <c r="H1923" s="47">
        <f t="shared" ref="H1923:H1986" si="87">H1922+1</f>
        <v>1922</v>
      </c>
      <c r="I1923" s="324" t="s">
        <v>40</v>
      </c>
      <c r="J1923" s="255" t="str">
        <f>IF(ISBLANK(INDEX('Policy Characteristics'!D:D,MATCH($C1923,'Policy Characteristics'!$C:$C,0))),"",INDEX('Policy Characteristics'!D:D,MATCH($C1923,'Policy Characteristics'!$C:$C,0)))</f>
        <v>Equipment Early Retirement</v>
      </c>
      <c r="K1923" s="254" t="str">
        <f>IF(ISBLANK(INDEX('Policy Characteristics'!E:E,MATCH($C1923,'Policy Characteristics'!$C:$C,0))),"",INDEX('Policy Characteristics'!E:E,MATCH($C1923,'Policy Characteristics'!$C:$C,0)))</f>
        <v>indst eqpt early retirement</v>
      </c>
      <c r="L1923" s="261">
        <f>IF(ISBLANK(INDEX('Policy Characteristics'!F:F,MATCH($C1923,'Policy Characteristics'!$C:$C,0))),"",INDEX('Policy Characteristics'!F:F,MATCH($C1923,'Policy Characteristics'!$C:$C,0)))</f>
        <v>0</v>
      </c>
      <c r="M1923" s="261">
        <f>IF(ISBLANK(INDEX('Policy Characteristics'!G:G,MATCH($C1923,'Policy Characteristics'!$C:$C,0))),"",INDEX('Policy Characteristics'!G:G,MATCH($C1923,'Policy Characteristics'!$C:$C,0)))</f>
        <v>1</v>
      </c>
      <c r="N1923" s="261">
        <f>IF(ISBLANK(INDEX('Policy Characteristics'!H:H,MATCH($C1923,'Policy Characteristics'!$C:$C,0))),"",INDEX('Policy Characteristics'!H:H,MATCH($C1923,'Policy Characteristics'!$C:$C,0)))</f>
        <v>0.01</v>
      </c>
      <c r="O1923" s="254" t="str">
        <f>IF(ISBLANK(INDEX('Policy Characteristics'!I:I,MATCH($C1923,'Policy Characteristics'!$C:$C,0))),"",INDEX('Policy Characteristics'!I:I,MATCH($C1923,'Policy Characteristics'!$C:$C,0)))</f>
        <v>% of start year equipment</v>
      </c>
      <c r="P1923" s="254" t="str">
        <f>IF(ISBLANK(INDEX('Policy Characteristics'!J:J,MATCH($C1923,'Policy Characteristics'!$C:$C,0))),"",INDEX('Policy Characteristics'!J:J,MATCH($C1923,'Policy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23" s="254" t="str">
        <f>IF(ISBLANK(INDEX('Policy Characteristics'!K:K,MATCH($C1923,'Policy Characteristics'!$C:$C,0))),"",INDEX('Policy Characteristics'!K:K,MATCH($C1923,'Policy Characteristics'!$C:$C,0)))</f>
        <v>industry-ag-main.html#eff-stds</v>
      </c>
      <c r="R1923" s="254" t="str">
        <f>IF(ISBLANK(INDEX('Policy Characteristics'!L:L,MATCH($C1923,'Policy Characteristics'!$C:$C,0))),"",INDEX('Policy Characteristics'!L:L,MATCH($C1923,'Policy Characteristics'!$C:$C,0)))</f>
        <v>industry-energy-efficiency-standards.html</v>
      </c>
    </row>
    <row r="1924" spans="1:18" s="2" customFormat="1" x14ac:dyDescent="0.25">
      <c r="A1924" s="254" t="str">
        <f>IF(ISBLANK(INDEX('Policy Characteristics'!A:A,MATCH($C1924,'Policy Characteristics'!$C:$C,0))),"",INDEX('Policy Characteristics'!A:A,MATCH($C1924,'Policy Characteristics'!$C:$C,0)))</f>
        <v>Industry</v>
      </c>
      <c r="B1924" s="262" t="str">
        <f>IF(ISBLANK(INDEX('Policy Characteristics'!B:B,MATCH($C1924,'Policy Characteristics'!$C:$C,0))),"",INDEX('Policy Characteristics'!B:B,MATCH($C1924,'Policy Characteristics'!$C:$C,0)))</f>
        <v>Early Retirement of Equipment</v>
      </c>
      <c r="C1924" s="254" t="str">
        <f t="shared" si="86"/>
        <v>Minimum Share of Start Year Industrial Equipment Retired</v>
      </c>
      <c r="D1924" s="6" t="s">
        <v>3037</v>
      </c>
      <c r="E1924" s="1" t="s">
        <v>3464</v>
      </c>
      <c r="F1924" t="s">
        <v>2999</v>
      </c>
      <c r="G1924" s="45" t="s">
        <v>3470</v>
      </c>
      <c r="H1924" s="47">
        <f t="shared" si="87"/>
        <v>1923</v>
      </c>
      <c r="I1924" s="324" t="s">
        <v>40</v>
      </c>
      <c r="J1924" s="255" t="str">
        <f>IF(ISBLANK(INDEX('Policy Characteristics'!D:D,MATCH($C1924,'Policy Characteristics'!$C:$C,0))),"",INDEX('Policy Characteristics'!D:D,MATCH($C1924,'Policy Characteristics'!$C:$C,0)))</f>
        <v>Equipment Early Retirement</v>
      </c>
      <c r="K1924" s="254" t="str">
        <f>IF(ISBLANK(INDEX('Policy Characteristics'!E:E,MATCH($C1924,'Policy Characteristics'!$C:$C,0))),"",INDEX('Policy Characteristics'!E:E,MATCH($C1924,'Policy Characteristics'!$C:$C,0)))</f>
        <v>indst eqpt early retirement</v>
      </c>
      <c r="L1924" s="261">
        <f>IF(ISBLANK(INDEX('Policy Characteristics'!F:F,MATCH($C1924,'Policy Characteristics'!$C:$C,0))),"",INDEX('Policy Characteristics'!F:F,MATCH($C1924,'Policy Characteristics'!$C:$C,0)))</f>
        <v>0</v>
      </c>
      <c r="M1924" s="261">
        <f>IF(ISBLANK(INDEX('Policy Characteristics'!G:G,MATCH($C1924,'Policy Characteristics'!$C:$C,0))),"",INDEX('Policy Characteristics'!G:G,MATCH($C1924,'Policy Characteristics'!$C:$C,0)))</f>
        <v>1</v>
      </c>
      <c r="N1924" s="261">
        <f>IF(ISBLANK(INDEX('Policy Characteristics'!H:H,MATCH($C1924,'Policy Characteristics'!$C:$C,0))),"",INDEX('Policy Characteristics'!H:H,MATCH($C1924,'Policy Characteristics'!$C:$C,0)))</f>
        <v>0.01</v>
      </c>
      <c r="O1924" s="254" t="str">
        <f>IF(ISBLANK(INDEX('Policy Characteristics'!I:I,MATCH($C1924,'Policy Characteristics'!$C:$C,0))),"",INDEX('Policy Characteristics'!I:I,MATCH($C1924,'Policy Characteristics'!$C:$C,0)))</f>
        <v>% of start year equipment</v>
      </c>
      <c r="P1924" s="254" t="str">
        <f>IF(ISBLANK(INDEX('Policy Characteristics'!J:J,MATCH($C1924,'Policy Characteristics'!$C:$C,0))),"",INDEX('Policy Characteristics'!J:J,MATCH($C1924,'Policy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24" s="254" t="str">
        <f>IF(ISBLANK(INDEX('Policy Characteristics'!K:K,MATCH($C1924,'Policy Characteristics'!$C:$C,0))),"",INDEX('Policy Characteristics'!K:K,MATCH($C1924,'Policy Characteristics'!$C:$C,0)))</f>
        <v>industry-ag-main.html#eff-stds</v>
      </c>
      <c r="R1924" s="254" t="str">
        <f>IF(ISBLANK(INDEX('Policy Characteristics'!L:L,MATCH($C1924,'Policy Characteristics'!$C:$C,0))),"",INDEX('Policy Characteristics'!L:L,MATCH($C1924,'Policy Characteristics'!$C:$C,0)))</f>
        <v>industry-energy-efficiency-standards.html</v>
      </c>
    </row>
    <row r="1925" spans="1:18" s="2" customFormat="1" x14ac:dyDescent="0.25">
      <c r="A1925" s="254" t="str">
        <f>IF(ISBLANK(INDEX('Policy Characteristics'!A:A,MATCH($C1925,'Policy Characteristics'!$C:$C,0))),"",INDEX('Policy Characteristics'!A:A,MATCH($C1925,'Policy Characteristics'!$C:$C,0)))</f>
        <v>Industry</v>
      </c>
      <c r="B1925" s="262" t="str">
        <f>IF(ISBLANK(INDEX('Policy Characteristics'!B:B,MATCH($C1925,'Policy Characteristics'!$C:$C,0))),"",INDEX('Policy Characteristics'!B:B,MATCH($C1925,'Policy Characteristics'!$C:$C,0)))</f>
        <v>Early Retirement of Equipment</v>
      </c>
      <c r="C1925" s="254" t="str">
        <f t="shared" si="86"/>
        <v>Minimum Share of Start Year Industrial Equipment Retired</v>
      </c>
      <c r="D1925" s="6" t="s">
        <v>3037</v>
      </c>
      <c r="E1925" s="1" t="s">
        <v>3570</v>
      </c>
      <c r="F1925" t="s">
        <v>2999</v>
      </c>
      <c r="G1925" s="45" t="s">
        <v>3471</v>
      </c>
      <c r="H1925" s="47">
        <f t="shared" si="87"/>
        <v>1924</v>
      </c>
      <c r="I1925" s="324" t="s">
        <v>40</v>
      </c>
      <c r="J1925" s="255" t="str">
        <f>IF(ISBLANK(INDEX('Policy Characteristics'!D:D,MATCH($C1925,'Policy Characteristics'!$C:$C,0))),"",INDEX('Policy Characteristics'!D:D,MATCH($C1925,'Policy Characteristics'!$C:$C,0)))</f>
        <v>Equipment Early Retirement</v>
      </c>
      <c r="K1925" s="254" t="str">
        <f>IF(ISBLANK(INDEX('Policy Characteristics'!E:E,MATCH($C1925,'Policy Characteristics'!$C:$C,0))),"",INDEX('Policy Characteristics'!E:E,MATCH($C1925,'Policy Characteristics'!$C:$C,0)))</f>
        <v>indst eqpt early retirement</v>
      </c>
      <c r="L1925" s="261">
        <f>IF(ISBLANK(INDEX('Policy Characteristics'!F:F,MATCH($C1925,'Policy Characteristics'!$C:$C,0))),"",INDEX('Policy Characteristics'!F:F,MATCH($C1925,'Policy Characteristics'!$C:$C,0)))</f>
        <v>0</v>
      </c>
      <c r="M1925" s="261">
        <f>IF(ISBLANK(INDEX('Policy Characteristics'!G:G,MATCH($C1925,'Policy Characteristics'!$C:$C,0))),"",INDEX('Policy Characteristics'!G:G,MATCH($C1925,'Policy Characteristics'!$C:$C,0)))</f>
        <v>1</v>
      </c>
      <c r="N1925" s="261">
        <f>IF(ISBLANK(INDEX('Policy Characteristics'!H:H,MATCH($C1925,'Policy Characteristics'!$C:$C,0))),"",INDEX('Policy Characteristics'!H:H,MATCH($C1925,'Policy Characteristics'!$C:$C,0)))</f>
        <v>0.01</v>
      </c>
      <c r="O1925" s="254" t="str">
        <f>IF(ISBLANK(INDEX('Policy Characteristics'!I:I,MATCH($C1925,'Policy Characteristics'!$C:$C,0))),"",INDEX('Policy Characteristics'!I:I,MATCH($C1925,'Policy Characteristics'!$C:$C,0)))</f>
        <v>% of start year equipment</v>
      </c>
      <c r="P1925" s="254" t="str">
        <f>IF(ISBLANK(INDEX('Policy Characteristics'!J:J,MATCH($C1925,'Policy Characteristics'!$C:$C,0))),"",INDEX('Policy Characteristics'!J:J,MATCH($C1925,'Policy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25" s="254" t="str">
        <f>IF(ISBLANK(INDEX('Policy Characteristics'!K:K,MATCH($C1925,'Policy Characteristics'!$C:$C,0))),"",INDEX('Policy Characteristics'!K:K,MATCH($C1925,'Policy Characteristics'!$C:$C,0)))</f>
        <v>industry-ag-main.html#eff-stds</v>
      </c>
      <c r="R1925" s="254" t="str">
        <f>IF(ISBLANK(INDEX('Policy Characteristics'!L:L,MATCH($C1925,'Policy Characteristics'!$C:$C,0))),"",INDEX('Policy Characteristics'!L:L,MATCH($C1925,'Policy Characteristics'!$C:$C,0)))</f>
        <v>industry-energy-efficiency-standards.html</v>
      </c>
    </row>
    <row r="1926" spans="1:18" s="2" customFormat="1" x14ac:dyDescent="0.25">
      <c r="A1926" s="254" t="str">
        <f>IF(ISBLANK(INDEX('Policy Characteristics'!A:A,MATCH($C1926,'Policy Characteristics'!$C:$C,0))),"",INDEX('Policy Characteristics'!A:A,MATCH($C1926,'Policy Characteristics'!$C:$C,0)))</f>
        <v>Industry</v>
      </c>
      <c r="B1926" s="262" t="str">
        <f>IF(ISBLANK(INDEX('Policy Characteristics'!B:B,MATCH($C1926,'Policy Characteristics'!$C:$C,0))),"",INDEX('Policy Characteristics'!B:B,MATCH($C1926,'Policy Characteristics'!$C:$C,0)))</f>
        <v>Early Retirement of Equipment</v>
      </c>
      <c r="C1926" s="254" t="str">
        <f t="shared" si="86"/>
        <v>Minimum Share of Start Year Industrial Equipment Retired</v>
      </c>
      <c r="D1926" s="6" t="s">
        <v>3037</v>
      </c>
      <c r="E1926" s="1" t="s">
        <v>3915</v>
      </c>
      <c r="F1926" t="s">
        <v>2999</v>
      </c>
      <c r="G1926" s="45" t="s">
        <v>3891</v>
      </c>
      <c r="H1926" s="47">
        <f t="shared" si="87"/>
        <v>1925</v>
      </c>
      <c r="I1926" s="324" t="s">
        <v>40</v>
      </c>
      <c r="J1926" s="255" t="str">
        <f>IF(ISBLANK(INDEX('Policy Characteristics'!D:D,MATCH($C1926,'Policy Characteristics'!$C:$C,0))),"",INDEX('Policy Characteristics'!D:D,MATCH($C1926,'Policy Characteristics'!$C:$C,0)))</f>
        <v>Equipment Early Retirement</v>
      </c>
      <c r="K1926" s="254" t="str">
        <f>IF(ISBLANK(INDEX('Policy Characteristics'!E:E,MATCH($C1926,'Policy Characteristics'!$C:$C,0))),"",INDEX('Policy Characteristics'!E:E,MATCH($C1926,'Policy Characteristics'!$C:$C,0)))</f>
        <v>indst eqpt early retirement</v>
      </c>
      <c r="L1926" s="261">
        <f>IF(ISBLANK(INDEX('Policy Characteristics'!F:F,MATCH($C1926,'Policy Characteristics'!$C:$C,0))),"",INDEX('Policy Characteristics'!F:F,MATCH($C1926,'Policy Characteristics'!$C:$C,0)))</f>
        <v>0</v>
      </c>
      <c r="M1926" s="261">
        <f>IF(ISBLANK(INDEX('Policy Characteristics'!G:G,MATCH($C1926,'Policy Characteristics'!$C:$C,0))),"",INDEX('Policy Characteristics'!G:G,MATCH($C1926,'Policy Characteristics'!$C:$C,0)))</f>
        <v>1</v>
      </c>
      <c r="N1926" s="261">
        <f>IF(ISBLANK(INDEX('Policy Characteristics'!H:H,MATCH($C1926,'Policy Characteristics'!$C:$C,0))),"",INDEX('Policy Characteristics'!H:H,MATCH($C1926,'Policy Characteristics'!$C:$C,0)))</f>
        <v>0.01</v>
      </c>
      <c r="O1926" s="254" t="str">
        <f>IF(ISBLANK(INDEX('Policy Characteristics'!I:I,MATCH($C1926,'Policy Characteristics'!$C:$C,0))),"",INDEX('Policy Characteristics'!I:I,MATCH($C1926,'Policy Characteristics'!$C:$C,0)))</f>
        <v>% of start year equipment</v>
      </c>
      <c r="P1926" s="254" t="str">
        <f>IF(ISBLANK(INDEX('Policy Characteristics'!J:J,MATCH($C1926,'Policy Characteristics'!$C:$C,0))),"",INDEX('Policy Characteristics'!J:J,MATCH($C1926,'Policy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26" s="254" t="str">
        <f>IF(ISBLANK(INDEX('Policy Characteristics'!K:K,MATCH($C1926,'Policy Characteristics'!$C:$C,0))),"",INDEX('Policy Characteristics'!K:K,MATCH($C1926,'Policy Characteristics'!$C:$C,0)))</f>
        <v>industry-ag-main.html#eff-stds</v>
      </c>
      <c r="R1926" s="254" t="str">
        <f>IF(ISBLANK(INDEX('Policy Characteristics'!L:L,MATCH($C1926,'Policy Characteristics'!$C:$C,0))),"",INDEX('Policy Characteristics'!L:L,MATCH($C1926,'Policy Characteristics'!$C:$C,0)))</f>
        <v>industry-energy-efficiency-standards.html</v>
      </c>
    </row>
    <row r="1927" spans="1:18" s="2" customFormat="1" x14ac:dyDescent="0.25">
      <c r="A1927" s="254" t="str">
        <f>IF(ISBLANK(INDEX('Policy Characteristics'!A:A,MATCH($C1927,'Policy Characteristics'!$C:$C,0))),"",INDEX('Policy Characteristics'!A:A,MATCH($C1927,'Policy Characteristics'!$C:$C,0)))</f>
        <v>Industry</v>
      </c>
      <c r="B1927" s="262" t="str">
        <f>IF(ISBLANK(INDEX('Policy Characteristics'!B:B,MATCH($C1927,'Policy Characteristics'!$C:$C,0))),"",INDEX('Policy Characteristics'!B:B,MATCH($C1927,'Policy Characteristics'!$C:$C,0)))</f>
        <v>Early Retirement of Equipment</v>
      </c>
      <c r="C1927" s="254" t="str">
        <f t="shared" si="86"/>
        <v>Minimum Share of Start Year Industrial Equipment Retired</v>
      </c>
      <c r="D1927" s="6" t="s">
        <v>3037</v>
      </c>
      <c r="E1927" s="1" t="s">
        <v>3916</v>
      </c>
      <c r="F1927" t="s">
        <v>2999</v>
      </c>
      <c r="G1927" s="45" t="s">
        <v>3890</v>
      </c>
      <c r="H1927" s="47">
        <f t="shared" si="87"/>
        <v>1926</v>
      </c>
      <c r="I1927" s="324" t="s">
        <v>40</v>
      </c>
      <c r="J1927" s="255" t="str">
        <f>IF(ISBLANK(INDEX('Policy Characteristics'!D:D,MATCH($C1927,'Policy Characteristics'!$C:$C,0))),"",INDEX('Policy Characteristics'!D:D,MATCH($C1927,'Policy Characteristics'!$C:$C,0)))</f>
        <v>Equipment Early Retirement</v>
      </c>
      <c r="K1927" s="254" t="str">
        <f>IF(ISBLANK(INDEX('Policy Characteristics'!E:E,MATCH($C1927,'Policy Characteristics'!$C:$C,0))),"",INDEX('Policy Characteristics'!E:E,MATCH($C1927,'Policy Characteristics'!$C:$C,0)))</f>
        <v>indst eqpt early retirement</v>
      </c>
      <c r="L1927" s="261">
        <f>IF(ISBLANK(INDEX('Policy Characteristics'!F:F,MATCH($C1927,'Policy Characteristics'!$C:$C,0))),"",INDEX('Policy Characteristics'!F:F,MATCH($C1927,'Policy Characteristics'!$C:$C,0)))</f>
        <v>0</v>
      </c>
      <c r="M1927" s="261">
        <f>IF(ISBLANK(INDEX('Policy Characteristics'!G:G,MATCH($C1927,'Policy Characteristics'!$C:$C,0))),"",INDEX('Policy Characteristics'!G:G,MATCH($C1927,'Policy Characteristics'!$C:$C,0)))</f>
        <v>1</v>
      </c>
      <c r="N1927" s="261">
        <f>IF(ISBLANK(INDEX('Policy Characteristics'!H:H,MATCH($C1927,'Policy Characteristics'!$C:$C,0))),"",INDEX('Policy Characteristics'!H:H,MATCH($C1927,'Policy Characteristics'!$C:$C,0)))</f>
        <v>0.01</v>
      </c>
      <c r="O1927" s="254" t="str">
        <f>IF(ISBLANK(INDEX('Policy Characteristics'!I:I,MATCH($C1927,'Policy Characteristics'!$C:$C,0))),"",INDEX('Policy Characteristics'!I:I,MATCH($C1927,'Policy Characteristics'!$C:$C,0)))</f>
        <v>% of start year equipment</v>
      </c>
      <c r="P1927" s="254" t="str">
        <f>IF(ISBLANK(INDEX('Policy Characteristics'!J:J,MATCH($C1927,'Policy Characteristics'!$C:$C,0))),"",INDEX('Policy Characteristics'!J:J,MATCH($C1927,'Policy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27" s="254" t="str">
        <f>IF(ISBLANK(INDEX('Policy Characteristics'!K:K,MATCH($C1927,'Policy Characteristics'!$C:$C,0))),"",INDEX('Policy Characteristics'!K:K,MATCH($C1927,'Policy Characteristics'!$C:$C,0)))</f>
        <v>industry-ag-main.html#eff-stds</v>
      </c>
      <c r="R1927" s="254" t="str">
        <f>IF(ISBLANK(INDEX('Policy Characteristics'!L:L,MATCH($C1927,'Policy Characteristics'!$C:$C,0))),"",INDEX('Policy Characteristics'!L:L,MATCH($C1927,'Policy Characteristics'!$C:$C,0)))</f>
        <v>industry-energy-efficiency-standards.html</v>
      </c>
    </row>
    <row r="1928" spans="1:18" s="2" customFormat="1" x14ac:dyDescent="0.25">
      <c r="A1928" s="254" t="str">
        <f>IF(ISBLANK(INDEX('Policy Characteristics'!A:A,MATCH($C1928,'Policy Characteristics'!$C:$C,0))),"",INDEX('Policy Characteristics'!A:A,MATCH($C1928,'Policy Characteristics'!$C:$C,0)))</f>
        <v>Industry</v>
      </c>
      <c r="B1928" s="262" t="str">
        <f>IF(ISBLANK(INDEX('Policy Characteristics'!B:B,MATCH($C1928,'Policy Characteristics'!$C:$C,0))),"",INDEX('Policy Characteristics'!B:B,MATCH($C1928,'Policy Characteristics'!$C:$C,0)))</f>
        <v>Early Retirement of Equipment</v>
      </c>
      <c r="C1928" s="254" t="str">
        <f t="shared" si="86"/>
        <v>Minimum Share of Start Year Industrial Equipment Retired</v>
      </c>
      <c r="D1928" s="6" t="s">
        <v>3037</v>
      </c>
      <c r="E1928" s="1" t="s">
        <v>3917</v>
      </c>
      <c r="F1928" t="s">
        <v>2999</v>
      </c>
      <c r="G1928" s="45" t="s">
        <v>3892</v>
      </c>
      <c r="H1928" s="47">
        <f t="shared" si="87"/>
        <v>1927</v>
      </c>
      <c r="I1928" s="324" t="s">
        <v>40</v>
      </c>
      <c r="J1928" s="255" t="str">
        <f>IF(ISBLANK(INDEX('Policy Characteristics'!D:D,MATCH($C1928,'Policy Characteristics'!$C:$C,0))),"",INDEX('Policy Characteristics'!D:D,MATCH($C1928,'Policy Characteristics'!$C:$C,0)))</f>
        <v>Equipment Early Retirement</v>
      </c>
      <c r="K1928" s="254" t="str">
        <f>IF(ISBLANK(INDEX('Policy Characteristics'!E:E,MATCH($C1928,'Policy Characteristics'!$C:$C,0))),"",INDEX('Policy Characteristics'!E:E,MATCH($C1928,'Policy Characteristics'!$C:$C,0)))</f>
        <v>indst eqpt early retirement</v>
      </c>
      <c r="L1928" s="261">
        <f>IF(ISBLANK(INDEX('Policy Characteristics'!F:F,MATCH($C1928,'Policy Characteristics'!$C:$C,0))),"",INDEX('Policy Characteristics'!F:F,MATCH($C1928,'Policy Characteristics'!$C:$C,0)))</f>
        <v>0</v>
      </c>
      <c r="M1928" s="261">
        <f>IF(ISBLANK(INDEX('Policy Characteristics'!G:G,MATCH($C1928,'Policy Characteristics'!$C:$C,0))),"",INDEX('Policy Characteristics'!G:G,MATCH($C1928,'Policy Characteristics'!$C:$C,0)))</f>
        <v>1</v>
      </c>
      <c r="N1928" s="261">
        <f>IF(ISBLANK(INDEX('Policy Characteristics'!H:H,MATCH($C1928,'Policy Characteristics'!$C:$C,0))),"",INDEX('Policy Characteristics'!H:H,MATCH($C1928,'Policy Characteristics'!$C:$C,0)))</f>
        <v>0.01</v>
      </c>
      <c r="O1928" s="254" t="str">
        <f>IF(ISBLANK(INDEX('Policy Characteristics'!I:I,MATCH($C1928,'Policy Characteristics'!$C:$C,0))),"",INDEX('Policy Characteristics'!I:I,MATCH($C1928,'Policy Characteristics'!$C:$C,0)))</f>
        <v>% of start year equipment</v>
      </c>
      <c r="P1928" s="254" t="str">
        <f>IF(ISBLANK(INDEX('Policy Characteristics'!J:J,MATCH($C1928,'Policy Characteristics'!$C:$C,0))),"",INDEX('Policy Characteristics'!J:J,MATCH($C1928,'Policy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28" s="254" t="str">
        <f>IF(ISBLANK(INDEX('Policy Characteristics'!K:K,MATCH($C1928,'Policy Characteristics'!$C:$C,0))),"",INDEX('Policy Characteristics'!K:K,MATCH($C1928,'Policy Characteristics'!$C:$C,0)))</f>
        <v>industry-ag-main.html#eff-stds</v>
      </c>
      <c r="R1928" s="254" t="str">
        <f>IF(ISBLANK(INDEX('Policy Characteristics'!L:L,MATCH($C1928,'Policy Characteristics'!$C:$C,0))),"",INDEX('Policy Characteristics'!L:L,MATCH($C1928,'Policy Characteristics'!$C:$C,0)))</f>
        <v>industry-energy-efficiency-standards.html</v>
      </c>
    </row>
    <row r="1929" spans="1:18" s="2" customFormat="1" x14ac:dyDescent="0.25">
      <c r="A1929" s="254" t="str">
        <f>IF(ISBLANK(INDEX('Policy Characteristics'!A:A,MATCH($C1929,'Policy Characteristics'!$C:$C,0))),"",INDEX('Policy Characteristics'!A:A,MATCH($C1929,'Policy Characteristics'!$C:$C,0)))</f>
        <v>Industry</v>
      </c>
      <c r="B1929" s="262" t="str">
        <f>IF(ISBLANK(INDEX('Policy Characteristics'!B:B,MATCH($C1929,'Policy Characteristics'!$C:$C,0))),"",INDEX('Policy Characteristics'!B:B,MATCH($C1929,'Policy Characteristics'!$C:$C,0)))</f>
        <v>Early Retirement of Equipment</v>
      </c>
      <c r="C1929" s="254" t="str">
        <f t="shared" si="86"/>
        <v>Minimum Share of Start Year Industrial Equipment Retired</v>
      </c>
      <c r="D1929" s="6" t="s">
        <v>3038</v>
      </c>
      <c r="E1929" s="1" t="s">
        <v>3459</v>
      </c>
      <c r="F1929" t="s">
        <v>3041</v>
      </c>
      <c r="G1929" s="45" t="s">
        <v>3465</v>
      </c>
      <c r="H1929" s="47">
        <f t="shared" si="87"/>
        <v>1928</v>
      </c>
      <c r="I1929" s="324" t="s">
        <v>40</v>
      </c>
      <c r="J1929" s="255" t="str">
        <f>IF(ISBLANK(INDEX('Policy Characteristics'!D:D,MATCH($C1929,'Policy Characteristics'!$C:$C,0))),"",INDEX('Policy Characteristics'!D:D,MATCH($C1929,'Policy Characteristics'!$C:$C,0)))</f>
        <v>Equipment Early Retirement</v>
      </c>
      <c r="K1929" s="254" t="str">
        <f>IF(ISBLANK(INDEX('Policy Characteristics'!E:E,MATCH($C1929,'Policy Characteristics'!$C:$C,0))),"",INDEX('Policy Characteristics'!E:E,MATCH($C1929,'Policy Characteristics'!$C:$C,0)))</f>
        <v>indst eqpt early retirement</v>
      </c>
      <c r="L1929" s="261">
        <f>IF(ISBLANK(INDEX('Policy Characteristics'!F:F,MATCH($C1929,'Policy Characteristics'!$C:$C,0))),"",INDEX('Policy Characteristics'!F:F,MATCH($C1929,'Policy Characteristics'!$C:$C,0)))</f>
        <v>0</v>
      </c>
      <c r="M1929" s="261">
        <f>IF(ISBLANK(INDEX('Policy Characteristics'!G:G,MATCH($C1929,'Policy Characteristics'!$C:$C,0))),"",INDEX('Policy Characteristics'!G:G,MATCH($C1929,'Policy Characteristics'!$C:$C,0)))</f>
        <v>1</v>
      </c>
      <c r="N1929" s="261">
        <f>IF(ISBLANK(INDEX('Policy Characteristics'!H:H,MATCH($C1929,'Policy Characteristics'!$C:$C,0))),"",INDEX('Policy Characteristics'!H:H,MATCH($C1929,'Policy Characteristics'!$C:$C,0)))</f>
        <v>0.01</v>
      </c>
      <c r="O1929" s="254" t="str">
        <f>IF(ISBLANK(INDEX('Policy Characteristics'!I:I,MATCH($C1929,'Policy Characteristics'!$C:$C,0))),"",INDEX('Policy Characteristics'!I:I,MATCH($C1929,'Policy Characteristics'!$C:$C,0)))</f>
        <v>% of start year equipment</v>
      </c>
      <c r="P1929" s="254" t="str">
        <f>IF(ISBLANK(INDEX('Policy Characteristics'!J:J,MATCH($C1929,'Policy Characteristics'!$C:$C,0))),"",INDEX('Policy Characteristics'!J:J,MATCH($C1929,'Policy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29" s="254" t="str">
        <f>IF(ISBLANK(INDEX('Policy Characteristics'!K:K,MATCH($C1929,'Policy Characteristics'!$C:$C,0))),"",INDEX('Policy Characteristics'!K:K,MATCH($C1929,'Policy Characteristics'!$C:$C,0)))</f>
        <v>industry-ag-main.html#eff-stds</v>
      </c>
      <c r="R1929" s="254" t="str">
        <f>IF(ISBLANK(INDEX('Policy Characteristics'!L:L,MATCH($C1929,'Policy Characteristics'!$C:$C,0))),"",INDEX('Policy Characteristics'!L:L,MATCH($C1929,'Policy Characteristics'!$C:$C,0)))</f>
        <v>industry-energy-efficiency-standards.html</v>
      </c>
    </row>
    <row r="1930" spans="1:18" s="2" customFormat="1" x14ac:dyDescent="0.25">
      <c r="A1930" s="254" t="str">
        <f>IF(ISBLANK(INDEX('Policy Characteristics'!A:A,MATCH($C1930,'Policy Characteristics'!$C:$C,0))),"",INDEX('Policy Characteristics'!A:A,MATCH($C1930,'Policy Characteristics'!$C:$C,0)))</f>
        <v>Industry</v>
      </c>
      <c r="B1930" s="262" t="str">
        <f>IF(ISBLANK(INDEX('Policy Characteristics'!B:B,MATCH($C1930,'Policy Characteristics'!$C:$C,0))),"",INDEX('Policy Characteristics'!B:B,MATCH($C1930,'Policy Characteristics'!$C:$C,0)))</f>
        <v>Early Retirement of Equipment</v>
      </c>
      <c r="C1930" s="254" t="str">
        <f t="shared" si="86"/>
        <v>Minimum Share of Start Year Industrial Equipment Retired</v>
      </c>
      <c r="D1930" s="6" t="s">
        <v>3038</v>
      </c>
      <c r="E1930" s="1" t="s">
        <v>3460</v>
      </c>
      <c r="F1930" t="s">
        <v>3041</v>
      </c>
      <c r="G1930" s="45" t="s">
        <v>3466</v>
      </c>
      <c r="H1930" s="47">
        <f t="shared" si="87"/>
        <v>1929</v>
      </c>
      <c r="I1930" s="324" t="s">
        <v>40</v>
      </c>
      <c r="J1930" s="255" t="str">
        <f>IF(ISBLANK(INDEX('Policy Characteristics'!D:D,MATCH($C1930,'Policy Characteristics'!$C:$C,0))),"",INDEX('Policy Characteristics'!D:D,MATCH($C1930,'Policy Characteristics'!$C:$C,0)))</f>
        <v>Equipment Early Retirement</v>
      </c>
      <c r="K1930" s="254" t="str">
        <f>IF(ISBLANK(INDEX('Policy Characteristics'!E:E,MATCH($C1930,'Policy Characteristics'!$C:$C,0))),"",INDEX('Policy Characteristics'!E:E,MATCH($C1930,'Policy Characteristics'!$C:$C,0)))</f>
        <v>indst eqpt early retirement</v>
      </c>
      <c r="L1930" s="261">
        <f>IF(ISBLANK(INDEX('Policy Characteristics'!F:F,MATCH($C1930,'Policy Characteristics'!$C:$C,0))),"",INDEX('Policy Characteristics'!F:F,MATCH($C1930,'Policy Characteristics'!$C:$C,0)))</f>
        <v>0</v>
      </c>
      <c r="M1930" s="261">
        <f>IF(ISBLANK(INDEX('Policy Characteristics'!G:G,MATCH($C1930,'Policy Characteristics'!$C:$C,0))),"",INDEX('Policy Characteristics'!G:G,MATCH($C1930,'Policy Characteristics'!$C:$C,0)))</f>
        <v>1</v>
      </c>
      <c r="N1930" s="261">
        <f>IF(ISBLANK(INDEX('Policy Characteristics'!H:H,MATCH($C1930,'Policy Characteristics'!$C:$C,0))),"",INDEX('Policy Characteristics'!H:H,MATCH($C1930,'Policy Characteristics'!$C:$C,0)))</f>
        <v>0.01</v>
      </c>
      <c r="O1930" s="254" t="str">
        <f>IF(ISBLANK(INDEX('Policy Characteristics'!I:I,MATCH($C1930,'Policy Characteristics'!$C:$C,0))),"",INDEX('Policy Characteristics'!I:I,MATCH($C1930,'Policy Characteristics'!$C:$C,0)))</f>
        <v>% of start year equipment</v>
      </c>
      <c r="P1930" s="254" t="str">
        <f>IF(ISBLANK(INDEX('Policy Characteristics'!J:J,MATCH($C1930,'Policy Characteristics'!$C:$C,0))),"",INDEX('Policy Characteristics'!J:J,MATCH($C1930,'Policy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30" s="254" t="str">
        <f>IF(ISBLANK(INDEX('Policy Characteristics'!K:K,MATCH($C1930,'Policy Characteristics'!$C:$C,0))),"",INDEX('Policy Characteristics'!K:K,MATCH($C1930,'Policy Characteristics'!$C:$C,0)))</f>
        <v>industry-ag-main.html#eff-stds</v>
      </c>
      <c r="R1930" s="254" t="str">
        <f>IF(ISBLANK(INDEX('Policy Characteristics'!L:L,MATCH($C1930,'Policy Characteristics'!$C:$C,0))),"",INDEX('Policy Characteristics'!L:L,MATCH($C1930,'Policy Characteristics'!$C:$C,0)))</f>
        <v>industry-energy-efficiency-standards.html</v>
      </c>
    </row>
    <row r="1931" spans="1:18" s="2" customFormat="1" x14ac:dyDescent="0.25">
      <c r="A1931" s="254" t="str">
        <f>IF(ISBLANK(INDEX('Policy Characteristics'!A:A,MATCH($C1931,'Policy Characteristics'!$C:$C,0))),"",INDEX('Policy Characteristics'!A:A,MATCH($C1931,'Policy Characteristics'!$C:$C,0)))</f>
        <v>Industry</v>
      </c>
      <c r="B1931" s="262" t="str">
        <f>IF(ISBLANK(INDEX('Policy Characteristics'!B:B,MATCH($C1931,'Policy Characteristics'!$C:$C,0))),"",INDEX('Policy Characteristics'!B:B,MATCH($C1931,'Policy Characteristics'!$C:$C,0)))</f>
        <v>Early Retirement of Equipment</v>
      </c>
      <c r="C1931" s="254" t="str">
        <f t="shared" si="86"/>
        <v>Minimum Share of Start Year Industrial Equipment Retired</v>
      </c>
      <c r="D1931" s="6" t="s">
        <v>3038</v>
      </c>
      <c r="E1931" s="1" t="s">
        <v>3461</v>
      </c>
      <c r="F1931" t="s">
        <v>3041</v>
      </c>
      <c r="G1931" s="45" t="s">
        <v>3467</v>
      </c>
      <c r="H1931" s="47">
        <f t="shared" si="87"/>
        <v>1930</v>
      </c>
      <c r="I1931" s="324" t="s">
        <v>40</v>
      </c>
      <c r="J1931" s="255" t="str">
        <f>IF(ISBLANK(INDEX('Policy Characteristics'!D:D,MATCH($C1931,'Policy Characteristics'!$C:$C,0))),"",INDEX('Policy Characteristics'!D:D,MATCH($C1931,'Policy Characteristics'!$C:$C,0)))</f>
        <v>Equipment Early Retirement</v>
      </c>
      <c r="K1931" s="254" t="str">
        <f>IF(ISBLANK(INDEX('Policy Characteristics'!E:E,MATCH($C1931,'Policy Characteristics'!$C:$C,0))),"",INDEX('Policy Characteristics'!E:E,MATCH($C1931,'Policy Characteristics'!$C:$C,0)))</f>
        <v>indst eqpt early retirement</v>
      </c>
      <c r="L1931" s="261">
        <f>IF(ISBLANK(INDEX('Policy Characteristics'!F:F,MATCH($C1931,'Policy Characteristics'!$C:$C,0))),"",INDEX('Policy Characteristics'!F:F,MATCH($C1931,'Policy Characteristics'!$C:$C,0)))</f>
        <v>0</v>
      </c>
      <c r="M1931" s="261">
        <f>IF(ISBLANK(INDEX('Policy Characteristics'!G:G,MATCH($C1931,'Policy Characteristics'!$C:$C,0))),"",INDEX('Policy Characteristics'!G:G,MATCH($C1931,'Policy Characteristics'!$C:$C,0)))</f>
        <v>1</v>
      </c>
      <c r="N1931" s="261">
        <f>IF(ISBLANK(INDEX('Policy Characteristics'!H:H,MATCH($C1931,'Policy Characteristics'!$C:$C,0))),"",INDEX('Policy Characteristics'!H:H,MATCH($C1931,'Policy Characteristics'!$C:$C,0)))</f>
        <v>0.01</v>
      </c>
      <c r="O1931" s="254" t="str">
        <f>IF(ISBLANK(INDEX('Policy Characteristics'!I:I,MATCH($C1931,'Policy Characteristics'!$C:$C,0))),"",INDEX('Policy Characteristics'!I:I,MATCH($C1931,'Policy Characteristics'!$C:$C,0)))</f>
        <v>% of start year equipment</v>
      </c>
      <c r="P1931" s="254" t="str">
        <f>IF(ISBLANK(INDEX('Policy Characteristics'!J:J,MATCH($C1931,'Policy Characteristics'!$C:$C,0))),"",INDEX('Policy Characteristics'!J:J,MATCH($C1931,'Policy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31" s="254" t="str">
        <f>IF(ISBLANK(INDEX('Policy Characteristics'!K:K,MATCH($C1931,'Policy Characteristics'!$C:$C,0))),"",INDEX('Policy Characteristics'!K:K,MATCH($C1931,'Policy Characteristics'!$C:$C,0)))</f>
        <v>industry-ag-main.html#eff-stds</v>
      </c>
      <c r="R1931" s="254" t="str">
        <f>IF(ISBLANK(INDEX('Policy Characteristics'!L:L,MATCH($C1931,'Policy Characteristics'!$C:$C,0))),"",INDEX('Policy Characteristics'!L:L,MATCH($C1931,'Policy Characteristics'!$C:$C,0)))</f>
        <v>industry-energy-efficiency-standards.html</v>
      </c>
    </row>
    <row r="1932" spans="1:18" s="2" customFormat="1" x14ac:dyDescent="0.25">
      <c r="A1932" s="254" t="str">
        <f>IF(ISBLANK(INDEX('Policy Characteristics'!A:A,MATCH($C1932,'Policy Characteristics'!$C:$C,0))),"",INDEX('Policy Characteristics'!A:A,MATCH($C1932,'Policy Characteristics'!$C:$C,0)))</f>
        <v>Industry</v>
      </c>
      <c r="B1932" s="262" t="str">
        <f>IF(ISBLANK(INDEX('Policy Characteristics'!B:B,MATCH($C1932,'Policy Characteristics'!$C:$C,0))),"",INDEX('Policy Characteristics'!B:B,MATCH($C1932,'Policy Characteristics'!$C:$C,0)))</f>
        <v>Early Retirement of Equipment</v>
      </c>
      <c r="C1932" s="254" t="str">
        <f t="shared" si="86"/>
        <v>Minimum Share of Start Year Industrial Equipment Retired</v>
      </c>
      <c r="D1932" s="6" t="s">
        <v>3038</v>
      </c>
      <c r="E1932" s="1" t="s">
        <v>3462</v>
      </c>
      <c r="F1932" t="s">
        <v>3041</v>
      </c>
      <c r="G1932" s="45" t="s">
        <v>3468</v>
      </c>
      <c r="H1932" s="47">
        <f t="shared" si="87"/>
        <v>1931</v>
      </c>
      <c r="I1932" s="324" t="s">
        <v>40</v>
      </c>
      <c r="J1932" s="255" t="str">
        <f>IF(ISBLANK(INDEX('Policy Characteristics'!D:D,MATCH($C1932,'Policy Characteristics'!$C:$C,0))),"",INDEX('Policy Characteristics'!D:D,MATCH($C1932,'Policy Characteristics'!$C:$C,0)))</f>
        <v>Equipment Early Retirement</v>
      </c>
      <c r="K1932" s="254" t="str">
        <f>IF(ISBLANK(INDEX('Policy Characteristics'!E:E,MATCH($C1932,'Policy Characteristics'!$C:$C,0))),"",INDEX('Policy Characteristics'!E:E,MATCH($C1932,'Policy Characteristics'!$C:$C,0)))</f>
        <v>indst eqpt early retirement</v>
      </c>
      <c r="L1932" s="261">
        <f>IF(ISBLANK(INDEX('Policy Characteristics'!F:F,MATCH($C1932,'Policy Characteristics'!$C:$C,0))),"",INDEX('Policy Characteristics'!F:F,MATCH($C1932,'Policy Characteristics'!$C:$C,0)))</f>
        <v>0</v>
      </c>
      <c r="M1932" s="261">
        <f>IF(ISBLANK(INDEX('Policy Characteristics'!G:G,MATCH($C1932,'Policy Characteristics'!$C:$C,0))),"",INDEX('Policy Characteristics'!G:G,MATCH($C1932,'Policy Characteristics'!$C:$C,0)))</f>
        <v>1</v>
      </c>
      <c r="N1932" s="261">
        <f>IF(ISBLANK(INDEX('Policy Characteristics'!H:H,MATCH($C1932,'Policy Characteristics'!$C:$C,0))),"",INDEX('Policy Characteristics'!H:H,MATCH($C1932,'Policy Characteristics'!$C:$C,0)))</f>
        <v>0.01</v>
      </c>
      <c r="O1932" s="254" t="str">
        <f>IF(ISBLANK(INDEX('Policy Characteristics'!I:I,MATCH($C1932,'Policy Characteristics'!$C:$C,0))),"",INDEX('Policy Characteristics'!I:I,MATCH($C1932,'Policy Characteristics'!$C:$C,0)))</f>
        <v>% of start year equipment</v>
      </c>
      <c r="P1932" s="254" t="str">
        <f>IF(ISBLANK(INDEX('Policy Characteristics'!J:J,MATCH($C1932,'Policy Characteristics'!$C:$C,0))),"",INDEX('Policy Characteristics'!J:J,MATCH($C1932,'Policy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32" s="254" t="str">
        <f>IF(ISBLANK(INDEX('Policy Characteristics'!K:K,MATCH($C1932,'Policy Characteristics'!$C:$C,0))),"",INDEX('Policy Characteristics'!K:K,MATCH($C1932,'Policy Characteristics'!$C:$C,0)))</f>
        <v>industry-ag-main.html#eff-stds</v>
      </c>
      <c r="R1932" s="254" t="str">
        <f>IF(ISBLANK(INDEX('Policy Characteristics'!L:L,MATCH($C1932,'Policy Characteristics'!$C:$C,0))),"",INDEX('Policy Characteristics'!L:L,MATCH($C1932,'Policy Characteristics'!$C:$C,0)))</f>
        <v>industry-energy-efficiency-standards.html</v>
      </c>
    </row>
    <row r="1933" spans="1:18" s="2" customFormat="1" x14ac:dyDescent="0.25">
      <c r="A1933" s="254" t="str">
        <f>IF(ISBLANK(INDEX('Policy Characteristics'!A:A,MATCH($C1933,'Policy Characteristics'!$C:$C,0))),"",INDEX('Policy Characteristics'!A:A,MATCH($C1933,'Policy Characteristics'!$C:$C,0)))</f>
        <v>Industry</v>
      </c>
      <c r="B1933" s="262" t="str">
        <f>IF(ISBLANK(INDEX('Policy Characteristics'!B:B,MATCH($C1933,'Policy Characteristics'!$C:$C,0))),"",INDEX('Policy Characteristics'!B:B,MATCH($C1933,'Policy Characteristics'!$C:$C,0)))</f>
        <v>Early Retirement of Equipment</v>
      </c>
      <c r="C1933" s="254" t="str">
        <f t="shared" si="86"/>
        <v>Minimum Share of Start Year Industrial Equipment Retired</v>
      </c>
      <c r="D1933" s="6" t="s">
        <v>3038</v>
      </c>
      <c r="E1933" s="1" t="s">
        <v>3463</v>
      </c>
      <c r="F1933" t="s">
        <v>3041</v>
      </c>
      <c r="G1933" s="45" t="s">
        <v>3469</v>
      </c>
      <c r="H1933" s="47">
        <f t="shared" si="87"/>
        <v>1932</v>
      </c>
      <c r="I1933" s="324" t="s">
        <v>40</v>
      </c>
      <c r="J1933" s="255" t="str">
        <f>IF(ISBLANK(INDEX('Policy Characteristics'!D:D,MATCH($C1933,'Policy Characteristics'!$C:$C,0))),"",INDEX('Policy Characteristics'!D:D,MATCH($C1933,'Policy Characteristics'!$C:$C,0)))</f>
        <v>Equipment Early Retirement</v>
      </c>
      <c r="K1933" s="254" t="str">
        <f>IF(ISBLANK(INDEX('Policy Characteristics'!E:E,MATCH($C1933,'Policy Characteristics'!$C:$C,0))),"",INDEX('Policy Characteristics'!E:E,MATCH($C1933,'Policy Characteristics'!$C:$C,0)))</f>
        <v>indst eqpt early retirement</v>
      </c>
      <c r="L1933" s="261">
        <f>IF(ISBLANK(INDEX('Policy Characteristics'!F:F,MATCH($C1933,'Policy Characteristics'!$C:$C,0))),"",INDEX('Policy Characteristics'!F:F,MATCH($C1933,'Policy Characteristics'!$C:$C,0)))</f>
        <v>0</v>
      </c>
      <c r="M1933" s="261">
        <f>IF(ISBLANK(INDEX('Policy Characteristics'!G:G,MATCH($C1933,'Policy Characteristics'!$C:$C,0))),"",INDEX('Policy Characteristics'!G:G,MATCH($C1933,'Policy Characteristics'!$C:$C,0)))</f>
        <v>1</v>
      </c>
      <c r="N1933" s="261">
        <f>IF(ISBLANK(INDEX('Policy Characteristics'!H:H,MATCH($C1933,'Policy Characteristics'!$C:$C,0))),"",INDEX('Policy Characteristics'!H:H,MATCH($C1933,'Policy Characteristics'!$C:$C,0)))</f>
        <v>0.01</v>
      </c>
      <c r="O1933" s="254" t="str">
        <f>IF(ISBLANK(INDEX('Policy Characteristics'!I:I,MATCH($C1933,'Policy Characteristics'!$C:$C,0))),"",INDEX('Policy Characteristics'!I:I,MATCH($C1933,'Policy Characteristics'!$C:$C,0)))</f>
        <v>% of start year equipment</v>
      </c>
      <c r="P1933" s="254" t="str">
        <f>IF(ISBLANK(INDEX('Policy Characteristics'!J:J,MATCH($C1933,'Policy Characteristics'!$C:$C,0))),"",INDEX('Policy Characteristics'!J:J,MATCH($C1933,'Policy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33" s="254" t="str">
        <f>IF(ISBLANK(INDEX('Policy Characteristics'!K:K,MATCH($C1933,'Policy Characteristics'!$C:$C,0))),"",INDEX('Policy Characteristics'!K:K,MATCH($C1933,'Policy Characteristics'!$C:$C,0)))</f>
        <v>industry-ag-main.html#eff-stds</v>
      </c>
      <c r="R1933" s="254" t="str">
        <f>IF(ISBLANK(INDEX('Policy Characteristics'!L:L,MATCH($C1933,'Policy Characteristics'!$C:$C,0))),"",INDEX('Policy Characteristics'!L:L,MATCH($C1933,'Policy Characteristics'!$C:$C,0)))</f>
        <v>industry-energy-efficiency-standards.html</v>
      </c>
    </row>
    <row r="1934" spans="1:18" s="2" customFormat="1" x14ac:dyDescent="0.25">
      <c r="A1934" s="254" t="str">
        <f>IF(ISBLANK(INDEX('Policy Characteristics'!A:A,MATCH($C1934,'Policy Characteristics'!$C:$C,0))),"",INDEX('Policy Characteristics'!A:A,MATCH($C1934,'Policy Characteristics'!$C:$C,0)))</f>
        <v>Industry</v>
      </c>
      <c r="B1934" s="262" t="str">
        <f>IF(ISBLANK(INDEX('Policy Characteristics'!B:B,MATCH($C1934,'Policy Characteristics'!$C:$C,0))),"",INDEX('Policy Characteristics'!B:B,MATCH($C1934,'Policy Characteristics'!$C:$C,0)))</f>
        <v>Early Retirement of Equipment</v>
      </c>
      <c r="C1934" s="254" t="str">
        <f t="shared" si="86"/>
        <v>Minimum Share of Start Year Industrial Equipment Retired</v>
      </c>
      <c r="D1934" s="6" t="s">
        <v>3038</v>
      </c>
      <c r="E1934" s="1" t="s">
        <v>3464</v>
      </c>
      <c r="F1934" t="s">
        <v>3041</v>
      </c>
      <c r="G1934" s="45" t="s">
        <v>3470</v>
      </c>
      <c r="H1934" s="47">
        <f t="shared" si="87"/>
        <v>1933</v>
      </c>
      <c r="I1934" s="324" t="s">
        <v>40</v>
      </c>
      <c r="J1934" s="255" t="str">
        <f>IF(ISBLANK(INDEX('Policy Characteristics'!D:D,MATCH($C1934,'Policy Characteristics'!$C:$C,0))),"",INDEX('Policy Characteristics'!D:D,MATCH($C1934,'Policy Characteristics'!$C:$C,0)))</f>
        <v>Equipment Early Retirement</v>
      </c>
      <c r="K1934" s="254" t="str">
        <f>IF(ISBLANK(INDEX('Policy Characteristics'!E:E,MATCH($C1934,'Policy Characteristics'!$C:$C,0))),"",INDEX('Policy Characteristics'!E:E,MATCH($C1934,'Policy Characteristics'!$C:$C,0)))</f>
        <v>indst eqpt early retirement</v>
      </c>
      <c r="L1934" s="261">
        <f>IF(ISBLANK(INDEX('Policy Characteristics'!F:F,MATCH($C1934,'Policy Characteristics'!$C:$C,0))),"",INDEX('Policy Characteristics'!F:F,MATCH($C1934,'Policy Characteristics'!$C:$C,0)))</f>
        <v>0</v>
      </c>
      <c r="M1934" s="261">
        <f>IF(ISBLANK(INDEX('Policy Characteristics'!G:G,MATCH($C1934,'Policy Characteristics'!$C:$C,0))),"",INDEX('Policy Characteristics'!G:G,MATCH($C1934,'Policy Characteristics'!$C:$C,0)))</f>
        <v>1</v>
      </c>
      <c r="N1934" s="261">
        <f>IF(ISBLANK(INDEX('Policy Characteristics'!H:H,MATCH($C1934,'Policy Characteristics'!$C:$C,0))),"",INDEX('Policy Characteristics'!H:H,MATCH($C1934,'Policy Characteristics'!$C:$C,0)))</f>
        <v>0.01</v>
      </c>
      <c r="O1934" s="254" t="str">
        <f>IF(ISBLANK(INDEX('Policy Characteristics'!I:I,MATCH($C1934,'Policy Characteristics'!$C:$C,0))),"",INDEX('Policy Characteristics'!I:I,MATCH($C1934,'Policy Characteristics'!$C:$C,0)))</f>
        <v>% of start year equipment</v>
      </c>
      <c r="P1934" s="254" t="str">
        <f>IF(ISBLANK(INDEX('Policy Characteristics'!J:J,MATCH($C1934,'Policy Characteristics'!$C:$C,0))),"",INDEX('Policy Characteristics'!J:J,MATCH($C1934,'Policy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34" s="254" t="str">
        <f>IF(ISBLANK(INDEX('Policy Characteristics'!K:K,MATCH($C1934,'Policy Characteristics'!$C:$C,0))),"",INDEX('Policy Characteristics'!K:K,MATCH($C1934,'Policy Characteristics'!$C:$C,0)))</f>
        <v>industry-ag-main.html#eff-stds</v>
      </c>
      <c r="R1934" s="254" t="str">
        <f>IF(ISBLANK(INDEX('Policy Characteristics'!L:L,MATCH($C1934,'Policy Characteristics'!$C:$C,0))),"",INDEX('Policy Characteristics'!L:L,MATCH($C1934,'Policy Characteristics'!$C:$C,0)))</f>
        <v>industry-energy-efficiency-standards.html</v>
      </c>
    </row>
    <row r="1935" spans="1:18" s="2" customFormat="1" x14ac:dyDescent="0.25">
      <c r="A1935" s="254" t="str">
        <f>IF(ISBLANK(INDEX('Policy Characteristics'!A:A,MATCH($C1935,'Policy Characteristics'!$C:$C,0))),"",INDEX('Policy Characteristics'!A:A,MATCH($C1935,'Policy Characteristics'!$C:$C,0)))</f>
        <v>Industry</v>
      </c>
      <c r="B1935" s="262" t="str">
        <f>IF(ISBLANK(INDEX('Policy Characteristics'!B:B,MATCH($C1935,'Policy Characteristics'!$C:$C,0))),"",INDEX('Policy Characteristics'!B:B,MATCH($C1935,'Policy Characteristics'!$C:$C,0)))</f>
        <v>Early Retirement of Equipment</v>
      </c>
      <c r="C1935" s="254" t="str">
        <f t="shared" si="86"/>
        <v>Minimum Share of Start Year Industrial Equipment Retired</v>
      </c>
      <c r="D1935" s="6" t="s">
        <v>3038</v>
      </c>
      <c r="E1935" s="1" t="s">
        <v>3570</v>
      </c>
      <c r="F1935" t="s">
        <v>3041</v>
      </c>
      <c r="G1935" s="45" t="s">
        <v>3471</v>
      </c>
      <c r="H1935" s="47">
        <f t="shared" si="87"/>
        <v>1934</v>
      </c>
      <c r="I1935" s="324" t="s">
        <v>40</v>
      </c>
      <c r="J1935" s="255" t="str">
        <f>IF(ISBLANK(INDEX('Policy Characteristics'!D:D,MATCH($C1935,'Policy Characteristics'!$C:$C,0))),"",INDEX('Policy Characteristics'!D:D,MATCH($C1935,'Policy Characteristics'!$C:$C,0)))</f>
        <v>Equipment Early Retirement</v>
      </c>
      <c r="K1935" s="254" t="str">
        <f>IF(ISBLANK(INDEX('Policy Characteristics'!E:E,MATCH($C1935,'Policy Characteristics'!$C:$C,0))),"",INDEX('Policy Characteristics'!E:E,MATCH($C1935,'Policy Characteristics'!$C:$C,0)))</f>
        <v>indst eqpt early retirement</v>
      </c>
      <c r="L1935" s="261">
        <f>IF(ISBLANK(INDEX('Policy Characteristics'!F:F,MATCH($C1935,'Policy Characteristics'!$C:$C,0))),"",INDEX('Policy Characteristics'!F:F,MATCH($C1935,'Policy Characteristics'!$C:$C,0)))</f>
        <v>0</v>
      </c>
      <c r="M1935" s="261">
        <f>IF(ISBLANK(INDEX('Policy Characteristics'!G:G,MATCH($C1935,'Policy Characteristics'!$C:$C,0))),"",INDEX('Policy Characteristics'!G:G,MATCH($C1935,'Policy Characteristics'!$C:$C,0)))</f>
        <v>1</v>
      </c>
      <c r="N1935" s="261">
        <f>IF(ISBLANK(INDEX('Policy Characteristics'!H:H,MATCH($C1935,'Policy Characteristics'!$C:$C,0))),"",INDEX('Policy Characteristics'!H:H,MATCH($C1935,'Policy Characteristics'!$C:$C,0)))</f>
        <v>0.01</v>
      </c>
      <c r="O1935" s="254" t="str">
        <f>IF(ISBLANK(INDEX('Policy Characteristics'!I:I,MATCH($C1935,'Policy Characteristics'!$C:$C,0))),"",INDEX('Policy Characteristics'!I:I,MATCH($C1935,'Policy Characteristics'!$C:$C,0)))</f>
        <v>% of start year equipment</v>
      </c>
      <c r="P1935" s="254" t="str">
        <f>IF(ISBLANK(INDEX('Policy Characteristics'!J:J,MATCH($C1935,'Policy Characteristics'!$C:$C,0))),"",INDEX('Policy Characteristics'!J:J,MATCH($C1935,'Policy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35" s="254" t="str">
        <f>IF(ISBLANK(INDEX('Policy Characteristics'!K:K,MATCH($C1935,'Policy Characteristics'!$C:$C,0))),"",INDEX('Policy Characteristics'!K:K,MATCH($C1935,'Policy Characteristics'!$C:$C,0)))</f>
        <v>industry-ag-main.html#eff-stds</v>
      </c>
      <c r="R1935" s="254" t="str">
        <f>IF(ISBLANK(INDEX('Policy Characteristics'!L:L,MATCH($C1935,'Policy Characteristics'!$C:$C,0))),"",INDEX('Policy Characteristics'!L:L,MATCH($C1935,'Policy Characteristics'!$C:$C,0)))</f>
        <v>industry-energy-efficiency-standards.html</v>
      </c>
    </row>
    <row r="1936" spans="1:18" s="2" customFormat="1" x14ac:dyDescent="0.25">
      <c r="A1936" s="254" t="str">
        <f>IF(ISBLANK(INDEX('Policy Characteristics'!A:A,MATCH($C1936,'Policy Characteristics'!$C:$C,0))),"",INDEX('Policy Characteristics'!A:A,MATCH($C1936,'Policy Characteristics'!$C:$C,0)))</f>
        <v>Industry</v>
      </c>
      <c r="B1936" s="262" t="str">
        <f>IF(ISBLANK(INDEX('Policy Characteristics'!B:B,MATCH($C1936,'Policy Characteristics'!$C:$C,0))),"",INDEX('Policy Characteristics'!B:B,MATCH($C1936,'Policy Characteristics'!$C:$C,0)))</f>
        <v>Early Retirement of Equipment</v>
      </c>
      <c r="C1936" s="254" t="str">
        <f t="shared" si="86"/>
        <v>Minimum Share of Start Year Industrial Equipment Retired</v>
      </c>
      <c r="D1936" s="6" t="s">
        <v>3038</v>
      </c>
      <c r="E1936" s="1" t="s">
        <v>3915</v>
      </c>
      <c r="F1936" t="s">
        <v>3041</v>
      </c>
      <c r="G1936" s="45" t="s">
        <v>3891</v>
      </c>
      <c r="H1936" s="47">
        <f t="shared" si="87"/>
        <v>1935</v>
      </c>
      <c r="I1936" s="324" t="s">
        <v>40</v>
      </c>
      <c r="J1936" s="255" t="str">
        <f>IF(ISBLANK(INDEX('Policy Characteristics'!D:D,MATCH($C1936,'Policy Characteristics'!$C:$C,0))),"",INDEX('Policy Characteristics'!D:D,MATCH($C1936,'Policy Characteristics'!$C:$C,0)))</f>
        <v>Equipment Early Retirement</v>
      </c>
      <c r="K1936" s="254" t="str">
        <f>IF(ISBLANK(INDEX('Policy Characteristics'!E:E,MATCH($C1936,'Policy Characteristics'!$C:$C,0))),"",INDEX('Policy Characteristics'!E:E,MATCH($C1936,'Policy Characteristics'!$C:$C,0)))</f>
        <v>indst eqpt early retirement</v>
      </c>
      <c r="L1936" s="261">
        <f>IF(ISBLANK(INDEX('Policy Characteristics'!F:F,MATCH($C1936,'Policy Characteristics'!$C:$C,0))),"",INDEX('Policy Characteristics'!F:F,MATCH($C1936,'Policy Characteristics'!$C:$C,0)))</f>
        <v>0</v>
      </c>
      <c r="M1936" s="261">
        <f>IF(ISBLANK(INDEX('Policy Characteristics'!G:G,MATCH($C1936,'Policy Characteristics'!$C:$C,0))),"",INDEX('Policy Characteristics'!G:G,MATCH($C1936,'Policy Characteristics'!$C:$C,0)))</f>
        <v>1</v>
      </c>
      <c r="N1936" s="261">
        <f>IF(ISBLANK(INDEX('Policy Characteristics'!H:H,MATCH($C1936,'Policy Characteristics'!$C:$C,0))),"",INDEX('Policy Characteristics'!H:H,MATCH($C1936,'Policy Characteristics'!$C:$C,0)))</f>
        <v>0.01</v>
      </c>
      <c r="O1936" s="254" t="str">
        <f>IF(ISBLANK(INDEX('Policy Characteristics'!I:I,MATCH($C1936,'Policy Characteristics'!$C:$C,0))),"",INDEX('Policy Characteristics'!I:I,MATCH($C1936,'Policy Characteristics'!$C:$C,0)))</f>
        <v>% of start year equipment</v>
      </c>
      <c r="P1936" s="254" t="str">
        <f>IF(ISBLANK(INDEX('Policy Characteristics'!J:J,MATCH($C1936,'Policy Characteristics'!$C:$C,0))),"",INDEX('Policy Characteristics'!J:J,MATCH($C1936,'Policy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36" s="254" t="str">
        <f>IF(ISBLANK(INDEX('Policy Characteristics'!K:K,MATCH($C1936,'Policy Characteristics'!$C:$C,0))),"",INDEX('Policy Characteristics'!K:K,MATCH($C1936,'Policy Characteristics'!$C:$C,0)))</f>
        <v>industry-ag-main.html#eff-stds</v>
      </c>
      <c r="R1936" s="254" t="str">
        <f>IF(ISBLANK(INDEX('Policy Characteristics'!L:L,MATCH($C1936,'Policy Characteristics'!$C:$C,0))),"",INDEX('Policy Characteristics'!L:L,MATCH($C1936,'Policy Characteristics'!$C:$C,0)))</f>
        <v>industry-energy-efficiency-standards.html</v>
      </c>
    </row>
    <row r="1937" spans="1:18" s="2" customFormat="1" x14ac:dyDescent="0.25">
      <c r="A1937" s="254" t="str">
        <f>IF(ISBLANK(INDEX('Policy Characteristics'!A:A,MATCH($C1937,'Policy Characteristics'!$C:$C,0))),"",INDEX('Policy Characteristics'!A:A,MATCH($C1937,'Policy Characteristics'!$C:$C,0)))</f>
        <v>Industry</v>
      </c>
      <c r="B1937" s="262" t="str">
        <f>IF(ISBLANK(INDEX('Policy Characteristics'!B:B,MATCH($C1937,'Policy Characteristics'!$C:$C,0))),"",INDEX('Policy Characteristics'!B:B,MATCH($C1937,'Policy Characteristics'!$C:$C,0)))</f>
        <v>Early Retirement of Equipment</v>
      </c>
      <c r="C1937" s="254" t="str">
        <f t="shared" si="86"/>
        <v>Minimum Share of Start Year Industrial Equipment Retired</v>
      </c>
      <c r="D1937" s="6" t="s">
        <v>3038</v>
      </c>
      <c r="E1937" s="1" t="s">
        <v>3916</v>
      </c>
      <c r="F1937" t="s">
        <v>3041</v>
      </c>
      <c r="G1937" s="45" t="s">
        <v>3890</v>
      </c>
      <c r="H1937" s="47">
        <f t="shared" si="87"/>
        <v>1936</v>
      </c>
      <c r="I1937" s="324" t="s">
        <v>40</v>
      </c>
      <c r="J1937" s="255" t="str">
        <f>IF(ISBLANK(INDEX('Policy Characteristics'!D:D,MATCH($C1937,'Policy Characteristics'!$C:$C,0))),"",INDEX('Policy Characteristics'!D:D,MATCH($C1937,'Policy Characteristics'!$C:$C,0)))</f>
        <v>Equipment Early Retirement</v>
      </c>
      <c r="K1937" s="254" t="str">
        <f>IF(ISBLANK(INDEX('Policy Characteristics'!E:E,MATCH($C1937,'Policy Characteristics'!$C:$C,0))),"",INDEX('Policy Characteristics'!E:E,MATCH($C1937,'Policy Characteristics'!$C:$C,0)))</f>
        <v>indst eqpt early retirement</v>
      </c>
      <c r="L1937" s="261">
        <f>IF(ISBLANK(INDEX('Policy Characteristics'!F:F,MATCH($C1937,'Policy Characteristics'!$C:$C,0))),"",INDEX('Policy Characteristics'!F:F,MATCH($C1937,'Policy Characteristics'!$C:$C,0)))</f>
        <v>0</v>
      </c>
      <c r="M1937" s="261">
        <f>IF(ISBLANK(INDEX('Policy Characteristics'!G:G,MATCH($C1937,'Policy Characteristics'!$C:$C,0))),"",INDEX('Policy Characteristics'!G:G,MATCH($C1937,'Policy Characteristics'!$C:$C,0)))</f>
        <v>1</v>
      </c>
      <c r="N1937" s="261">
        <f>IF(ISBLANK(INDEX('Policy Characteristics'!H:H,MATCH($C1937,'Policy Characteristics'!$C:$C,0))),"",INDEX('Policy Characteristics'!H:H,MATCH($C1937,'Policy Characteristics'!$C:$C,0)))</f>
        <v>0.01</v>
      </c>
      <c r="O1937" s="254" t="str">
        <f>IF(ISBLANK(INDEX('Policy Characteristics'!I:I,MATCH($C1937,'Policy Characteristics'!$C:$C,0))),"",INDEX('Policy Characteristics'!I:I,MATCH($C1937,'Policy Characteristics'!$C:$C,0)))</f>
        <v>% of start year equipment</v>
      </c>
      <c r="P1937" s="254" t="str">
        <f>IF(ISBLANK(INDEX('Policy Characteristics'!J:J,MATCH($C1937,'Policy Characteristics'!$C:$C,0))),"",INDEX('Policy Characteristics'!J:J,MATCH($C1937,'Policy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37" s="254" t="str">
        <f>IF(ISBLANK(INDEX('Policy Characteristics'!K:K,MATCH($C1937,'Policy Characteristics'!$C:$C,0))),"",INDEX('Policy Characteristics'!K:K,MATCH($C1937,'Policy Characteristics'!$C:$C,0)))</f>
        <v>industry-ag-main.html#eff-stds</v>
      </c>
      <c r="R1937" s="254" t="str">
        <f>IF(ISBLANK(INDEX('Policy Characteristics'!L:L,MATCH($C1937,'Policy Characteristics'!$C:$C,0))),"",INDEX('Policy Characteristics'!L:L,MATCH($C1937,'Policy Characteristics'!$C:$C,0)))</f>
        <v>industry-energy-efficiency-standards.html</v>
      </c>
    </row>
    <row r="1938" spans="1:18" s="2" customFormat="1" x14ac:dyDescent="0.25">
      <c r="A1938" s="254" t="str">
        <f>IF(ISBLANK(INDEX('Policy Characteristics'!A:A,MATCH($C1938,'Policy Characteristics'!$C:$C,0))),"",INDEX('Policy Characteristics'!A:A,MATCH($C1938,'Policy Characteristics'!$C:$C,0)))</f>
        <v>Industry</v>
      </c>
      <c r="B1938" s="262" t="str">
        <f>IF(ISBLANK(INDEX('Policy Characteristics'!B:B,MATCH($C1938,'Policy Characteristics'!$C:$C,0))),"",INDEX('Policy Characteristics'!B:B,MATCH($C1938,'Policy Characteristics'!$C:$C,0)))</f>
        <v>Early Retirement of Equipment</v>
      </c>
      <c r="C1938" s="254" t="str">
        <f t="shared" si="86"/>
        <v>Minimum Share of Start Year Industrial Equipment Retired</v>
      </c>
      <c r="D1938" s="6" t="s">
        <v>3038</v>
      </c>
      <c r="E1938" s="1" t="s">
        <v>3917</v>
      </c>
      <c r="F1938" t="s">
        <v>3041</v>
      </c>
      <c r="G1938" s="45" t="s">
        <v>3892</v>
      </c>
      <c r="H1938" s="47">
        <f t="shared" si="87"/>
        <v>1937</v>
      </c>
      <c r="I1938" s="324" t="s">
        <v>40</v>
      </c>
      <c r="J1938" s="255" t="str">
        <f>IF(ISBLANK(INDEX('Policy Characteristics'!D:D,MATCH($C1938,'Policy Characteristics'!$C:$C,0))),"",INDEX('Policy Characteristics'!D:D,MATCH($C1938,'Policy Characteristics'!$C:$C,0)))</f>
        <v>Equipment Early Retirement</v>
      </c>
      <c r="K1938" s="254" t="str">
        <f>IF(ISBLANK(INDEX('Policy Characteristics'!E:E,MATCH($C1938,'Policy Characteristics'!$C:$C,0))),"",INDEX('Policy Characteristics'!E:E,MATCH($C1938,'Policy Characteristics'!$C:$C,0)))</f>
        <v>indst eqpt early retirement</v>
      </c>
      <c r="L1938" s="261">
        <f>IF(ISBLANK(INDEX('Policy Characteristics'!F:F,MATCH($C1938,'Policy Characteristics'!$C:$C,0))),"",INDEX('Policy Characteristics'!F:F,MATCH($C1938,'Policy Characteristics'!$C:$C,0)))</f>
        <v>0</v>
      </c>
      <c r="M1938" s="261">
        <f>IF(ISBLANK(INDEX('Policy Characteristics'!G:G,MATCH($C1938,'Policy Characteristics'!$C:$C,0))),"",INDEX('Policy Characteristics'!G:G,MATCH($C1938,'Policy Characteristics'!$C:$C,0)))</f>
        <v>1</v>
      </c>
      <c r="N1938" s="261">
        <f>IF(ISBLANK(INDEX('Policy Characteristics'!H:H,MATCH($C1938,'Policy Characteristics'!$C:$C,0))),"",INDEX('Policy Characteristics'!H:H,MATCH($C1938,'Policy Characteristics'!$C:$C,0)))</f>
        <v>0.01</v>
      </c>
      <c r="O1938" s="254" t="str">
        <f>IF(ISBLANK(INDEX('Policy Characteristics'!I:I,MATCH($C1938,'Policy Characteristics'!$C:$C,0))),"",INDEX('Policy Characteristics'!I:I,MATCH($C1938,'Policy Characteristics'!$C:$C,0)))</f>
        <v>% of start year equipment</v>
      </c>
      <c r="P1938" s="254" t="str">
        <f>IF(ISBLANK(INDEX('Policy Characteristics'!J:J,MATCH($C1938,'Policy Characteristics'!$C:$C,0))),"",INDEX('Policy Characteristics'!J:J,MATCH($C1938,'Policy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38" s="254" t="str">
        <f>IF(ISBLANK(INDEX('Policy Characteristics'!K:K,MATCH($C1938,'Policy Characteristics'!$C:$C,0))),"",INDEX('Policy Characteristics'!K:K,MATCH($C1938,'Policy Characteristics'!$C:$C,0)))</f>
        <v>industry-ag-main.html#eff-stds</v>
      </c>
      <c r="R1938" s="254" t="str">
        <f>IF(ISBLANK(INDEX('Policy Characteristics'!L:L,MATCH($C1938,'Policy Characteristics'!$C:$C,0))),"",INDEX('Policy Characteristics'!L:L,MATCH($C1938,'Policy Characteristics'!$C:$C,0)))</f>
        <v>industry-energy-efficiency-standards.html</v>
      </c>
    </row>
    <row r="1939" spans="1:18" s="2" customFormat="1" x14ac:dyDescent="0.25">
      <c r="A1939" s="254" t="str">
        <f>IF(ISBLANK(INDEX('Policy Characteristics'!A:A,MATCH($C1939,'Policy Characteristics'!$C:$C,0))),"",INDEX('Policy Characteristics'!A:A,MATCH($C1939,'Policy Characteristics'!$C:$C,0)))</f>
        <v>Industry</v>
      </c>
      <c r="B1939" s="262" t="str">
        <f>IF(ISBLANK(INDEX('Policy Characteristics'!B:B,MATCH($C1939,'Policy Characteristics'!$C:$C,0))),"",INDEX('Policy Characteristics'!B:B,MATCH($C1939,'Policy Characteristics'!$C:$C,0)))</f>
        <v>Early Retirement of Equipment</v>
      </c>
      <c r="C1939" s="254" t="str">
        <f t="shared" si="86"/>
        <v>Minimum Share of Start Year Industrial Equipment Retired</v>
      </c>
      <c r="D1939" s="6" t="s">
        <v>3039</v>
      </c>
      <c r="E1939" s="1" t="s">
        <v>3459</v>
      </c>
      <c r="F1939" t="s">
        <v>3000</v>
      </c>
      <c r="G1939" s="45" t="s">
        <v>3465</v>
      </c>
      <c r="H1939" s="47">
        <f t="shared" si="87"/>
        <v>1938</v>
      </c>
      <c r="I1939" s="324" t="s">
        <v>40</v>
      </c>
      <c r="J1939" s="255" t="str">
        <f>IF(ISBLANK(INDEX('Policy Characteristics'!D:D,MATCH($C1939,'Policy Characteristics'!$C:$C,0))),"",INDEX('Policy Characteristics'!D:D,MATCH($C1939,'Policy Characteristics'!$C:$C,0)))</f>
        <v>Equipment Early Retirement</v>
      </c>
      <c r="K1939" s="254" t="str">
        <f>IF(ISBLANK(INDEX('Policy Characteristics'!E:E,MATCH($C1939,'Policy Characteristics'!$C:$C,0))),"",INDEX('Policy Characteristics'!E:E,MATCH($C1939,'Policy Characteristics'!$C:$C,0)))</f>
        <v>indst eqpt early retirement</v>
      </c>
      <c r="L1939" s="261">
        <f>IF(ISBLANK(INDEX('Policy Characteristics'!F:F,MATCH($C1939,'Policy Characteristics'!$C:$C,0))),"",INDEX('Policy Characteristics'!F:F,MATCH($C1939,'Policy Characteristics'!$C:$C,0)))</f>
        <v>0</v>
      </c>
      <c r="M1939" s="261">
        <f>IF(ISBLANK(INDEX('Policy Characteristics'!G:G,MATCH($C1939,'Policy Characteristics'!$C:$C,0))),"",INDEX('Policy Characteristics'!G:G,MATCH($C1939,'Policy Characteristics'!$C:$C,0)))</f>
        <v>1</v>
      </c>
      <c r="N1939" s="261">
        <f>IF(ISBLANK(INDEX('Policy Characteristics'!H:H,MATCH($C1939,'Policy Characteristics'!$C:$C,0))),"",INDEX('Policy Characteristics'!H:H,MATCH($C1939,'Policy Characteristics'!$C:$C,0)))</f>
        <v>0.01</v>
      </c>
      <c r="O1939" s="254" t="str">
        <f>IF(ISBLANK(INDEX('Policy Characteristics'!I:I,MATCH($C1939,'Policy Characteristics'!$C:$C,0))),"",INDEX('Policy Characteristics'!I:I,MATCH($C1939,'Policy Characteristics'!$C:$C,0)))</f>
        <v>% of start year equipment</v>
      </c>
      <c r="P1939" s="254" t="str">
        <f>IF(ISBLANK(INDEX('Policy Characteristics'!J:J,MATCH($C1939,'Policy Characteristics'!$C:$C,0))),"",INDEX('Policy Characteristics'!J:J,MATCH($C1939,'Policy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39" s="254" t="str">
        <f>IF(ISBLANK(INDEX('Policy Characteristics'!K:K,MATCH($C1939,'Policy Characteristics'!$C:$C,0))),"",INDEX('Policy Characteristics'!K:K,MATCH($C1939,'Policy Characteristics'!$C:$C,0)))</f>
        <v>industry-ag-main.html#eff-stds</v>
      </c>
      <c r="R1939" s="254" t="str">
        <f>IF(ISBLANK(INDEX('Policy Characteristics'!L:L,MATCH($C1939,'Policy Characteristics'!$C:$C,0))),"",INDEX('Policy Characteristics'!L:L,MATCH($C1939,'Policy Characteristics'!$C:$C,0)))</f>
        <v>industry-energy-efficiency-standards.html</v>
      </c>
    </row>
    <row r="1940" spans="1:18" s="2" customFormat="1" x14ac:dyDescent="0.25">
      <c r="A1940" s="254" t="str">
        <f>IF(ISBLANK(INDEX('Policy Characteristics'!A:A,MATCH($C1940,'Policy Characteristics'!$C:$C,0))),"",INDEX('Policy Characteristics'!A:A,MATCH($C1940,'Policy Characteristics'!$C:$C,0)))</f>
        <v>Industry</v>
      </c>
      <c r="B1940" s="262" t="str">
        <f>IF(ISBLANK(INDEX('Policy Characteristics'!B:B,MATCH($C1940,'Policy Characteristics'!$C:$C,0))),"",INDEX('Policy Characteristics'!B:B,MATCH($C1940,'Policy Characteristics'!$C:$C,0)))</f>
        <v>Early Retirement of Equipment</v>
      </c>
      <c r="C1940" s="254" t="str">
        <f t="shared" si="86"/>
        <v>Minimum Share of Start Year Industrial Equipment Retired</v>
      </c>
      <c r="D1940" s="6" t="s">
        <v>3039</v>
      </c>
      <c r="E1940" s="1" t="s">
        <v>3460</v>
      </c>
      <c r="F1940" t="s">
        <v>3000</v>
      </c>
      <c r="G1940" s="45" t="s">
        <v>3466</v>
      </c>
      <c r="H1940" s="47">
        <f t="shared" si="87"/>
        <v>1939</v>
      </c>
      <c r="I1940" s="324" t="s">
        <v>40</v>
      </c>
      <c r="J1940" s="255" t="str">
        <f>IF(ISBLANK(INDEX('Policy Characteristics'!D:D,MATCH($C1940,'Policy Characteristics'!$C:$C,0))),"",INDEX('Policy Characteristics'!D:D,MATCH($C1940,'Policy Characteristics'!$C:$C,0)))</f>
        <v>Equipment Early Retirement</v>
      </c>
      <c r="K1940" s="254" t="str">
        <f>IF(ISBLANK(INDEX('Policy Characteristics'!E:E,MATCH($C1940,'Policy Characteristics'!$C:$C,0))),"",INDEX('Policy Characteristics'!E:E,MATCH($C1940,'Policy Characteristics'!$C:$C,0)))</f>
        <v>indst eqpt early retirement</v>
      </c>
      <c r="L1940" s="261">
        <f>IF(ISBLANK(INDEX('Policy Characteristics'!F:F,MATCH($C1940,'Policy Characteristics'!$C:$C,0))),"",INDEX('Policy Characteristics'!F:F,MATCH($C1940,'Policy Characteristics'!$C:$C,0)))</f>
        <v>0</v>
      </c>
      <c r="M1940" s="261">
        <f>IF(ISBLANK(INDEX('Policy Characteristics'!G:G,MATCH($C1940,'Policy Characteristics'!$C:$C,0))),"",INDEX('Policy Characteristics'!G:G,MATCH($C1940,'Policy Characteristics'!$C:$C,0)))</f>
        <v>1</v>
      </c>
      <c r="N1940" s="261">
        <f>IF(ISBLANK(INDEX('Policy Characteristics'!H:H,MATCH($C1940,'Policy Characteristics'!$C:$C,0))),"",INDEX('Policy Characteristics'!H:H,MATCH($C1940,'Policy Characteristics'!$C:$C,0)))</f>
        <v>0.01</v>
      </c>
      <c r="O1940" s="254" t="str">
        <f>IF(ISBLANK(INDEX('Policy Characteristics'!I:I,MATCH($C1940,'Policy Characteristics'!$C:$C,0))),"",INDEX('Policy Characteristics'!I:I,MATCH($C1940,'Policy Characteristics'!$C:$C,0)))</f>
        <v>% of start year equipment</v>
      </c>
      <c r="P1940" s="254" t="str">
        <f>IF(ISBLANK(INDEX('Policy Characteristics'!J:J,MATCH($C1940,'Policy Characteristics'!$C:$C,0))),"",INDEX('Policy Characteristics'!J:J,MATCH($C1940,'Policy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40" s="254" t="str">
        <f>IF(ISBLANK(INDEX('Policy Characteristics'!K:K,MATCH($C1940,'Policy Characteristics'!$C:$C,0))),"",INDEX('Policy Characteristics'!K:K,MATCH($C1940,'Policy Characteristics'!$C:$C,0)))</f>
        <v>industry-ag-main.html#eff-stds</v>
      </c>
      <c r="R1940" s="254" t="str">
        <f>IF(ISBLANK(INDEX('Policy Characteristics'!L:L,MATCH($C1940,'Policy Characteristics'!$C:$C,0))),"",INDEX('Policy Characteristics'!L:L,MATCH($C1940,'Policy Characteristics'!$C:$C,0)))</f>
        <v>industry-energy-efficiency-standards.html</v>
      </c>
    </row>
    <row r="1941" spans="1:18" s="2" customFormat="1" x14ac:dyDescent="0.25">
      <c r="A1941" s="254" t="str">
        <f>IF(ISBLANK(INDEX('Policy Characteristics'!A:A,MATCH($C1941,'Policy Characteristics'!$C:$C,0))),"",INDEX('Policy Characteristics'!A:A,MATCH($C1941,'Policy Characteristics'!$C:$C,0)))</f>
        <v>Industry</v>
      </c>
      <c r="B1941" s="262" t="str">
        <f>IF(ISBLANK(INDEX('Policy Characteristics'!B:B,MATCH($C1941,'Policy Characteristics'!$C:$C,0))),"",INDEX('Policy Characteristics'!B:B,MATCH($C1941,'Policy Characteristics'!$C:$C,0)))</f>
        <v>Early Retirement of Equipment</v>
      </c>
      <c r="C1941" s="254" t="str">
        <f t="shared" si="86"/>
        <v>Minimum Share of Start Year Industrial Equipment Retired</v>
      </c>
      <c r="D1941" s="6" t="s">
        <v>3039</v>
      </c>
      <c r="E1941" s="1" t="s">
        <v>3461</v>
      </c>
      <c r="F1941" t="s">
        <v>3000</v>
      </c>
      <c r="G1941" s="45" t="s">
        <v>3467</v>
      </c>
      <c r="H1941" s="47">
        <f t="shared" si="87"/>
        <v>1940</v>
      </c>
      <c r="I1941" s="324" t="s">
        <v>40</v>
      </c>
      <c r="J1941" s="255" t="str">
        <f>IF(ISBLANK(INDEX('Policy Characteristics'!D:D,MATCH($C1941,'Policy Characteristics'!$C:$C,0))),"",INDEX('Policy Characteristics'!D:D,MATCH($C1941,'Policy Characteristics'!$C:$C,0)))</f>
        <v>Equipment Early Retirement</v>
      </c>
      <c r="K1941" s="254" t="str">
        <f>IF(ISBLANK(INDEX('Policy Characteristics'!E:E,MATCH($C1941,'Policy Characteristics'!$C:$C,0))),"",INDEX('Policy Characteristics'!E:E,MATCH($C1941,'Policy Characteristics'!$C:$C,0)))</f>
        <v>indst eqpt early retirement</v>
      </c>
      <c r="L1941" s="261">
        <f>IF(ISBLANK(INDEX('Policy Characteristics'!F:F,MATCH($C1941,'Policy Characteristics'!$C:$C,0))),"",INDEX('Policy Characteristics'!F:F,MATCH($C1941,'Policy Characteristics'!$C:$C,0)))</f>
        <v>0</v>
      </c>
      <c r="M1941" s="261">
        <f>IF(ISBLANK(INDEX('Policy Characteristics'!G:G,MATCH($C1941,'Policy Characteristics'!$C:$C,0))),"",INDEX('Policy Characteristics'!G:G,MATCH($C1941,'Policy Characteristics'!$C:$C,0)))</f>
        <v>1</v>
      </c>
      <c r="N1941" s="261">
        <f>IF(ISBLANK(INDEX('Policy Characteristics'!H:H,MATCH($C1941,'Policy Characteristics'!$C:$C,0))),"",INDEX('Policy Characteristics'!H:H,MATCH($C1941,'Policy Characteristics'!$C:$C,0)))</f>
        <v>0.01</v>
      </c>
      <c r="O1941" s="254" t="str">
        <f>IF(ISBLANK(INDEX('Policy Characteristics'!I:I,MATCH($C1941,'Policy Characteristics'!$C:$C,0))),"",INDEX('Policy Characteristics'!I:I,MATCH($C1941,'Policy Characteristics'!$C:$C,0)))</f>
        <v>% of start year equipment</v>
      </c>
      <c r="P1941" s="254" t="str">
        <f>IF(ISBLANK(INDEX('Policy Characteristics'!J:J,MATCH($C1941,'Policy Characteristics'!$C:$C,0))),"",INDEX('Policy Characteristics'!J:J,MATCH($C1941,'Policy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41" s="254" t="str">
        <f>IF(ISBLANK(INDEX('Policy Characteristics'!K:K,MATCH($C1941,'Policy Characteristics'!$C:$C,0))),"",INDEX('Policy Characteristics'!K:K,MATCH($C1941,'Policy Characteristics'!$C:$C,0)))</f>
        <v>industry-ag-main.html#eff-stds</v>
      </c>
      <c r="R1941" s="254" t="str">
        <f>IF(ISBLANK(INDEX('Policy Characteristics'!L:L,MATCH($C1941,'Policy Characteristics'!$C:$C,0))),"",INDEX('Policy Characteristics'!L:L,MATCH($C1941,'Policy Characteristics'!$C:$C,0)))</f>
        <v>industry-energy-efficiency-standards.html</v>
      </c>
    </row>
    <row r="1942" spans="1:18" s="2" customFormat="1" x14ac:dyDescent="0.25">
      <c r="A1942" s="254" t="str">
        <f>IF(ISBLANK(INDEX('Policy Characteristics'!A:A,MATCH($C1942,'Policy Characteristics'!$C:$C,0))),"",INDEX('Policy Characteristics'!A:A,MATCH($C1942,'Policy Characteristics'!$C:$C,0)))</f>
        <v>Industry</v>
      </c>
      <c r="B1942" s="262" t="str">
        <f>IF(ISBLANK(INDEX('Policy Characteristics'!B:B,MATCH($C1942,'Policy Characteristics'!$C:$C,0))),"",INDEX('Policy Characteristics'!B:B,MATCH($C1942,'Policy Characteristics'!$C:$C,0)))</f>
        <v>Early Retirement of Equipment</v>
      </c>
      <c r="C1942" s="254" t="str">
        <f t="shared" si="86"/>
        <v>Minimum Share of Start Year Industrial Equipment Retired</v>
      </c>
      <c r="D1942" s="6" t="s">
        <v>3039</v>
      </c>
      <c r="E1942" s="1" t="s">
        <v>3462</v>
      </c>
      <c r="F1942" t="s">
        <v>3000</v>
      </c>
      <c r="G1942" s="45" t="s">
        <v>3468</v>
      </c>
      <c r="H1942" s="47">
        <f t="shared" si="87"/>
        <v>1941</v>
      </c>
      <c r="I1942" s="324" t="s">
        <v>40</v>
      </c>
      <c r="J1942" s="255" t="str">
        <f>IF(ISBLANK(INDEX('Policy Characteristics'!D:D,MATCH($C1942,'Policy Characteristics'!$C:$C,0))),"",INDEX('Policy Characteristics'!D:D,MATCH($C1942,'Policy Characteristics'!$C:$C,0)))</f>
        <v>Equipment Early Retirement</v>
      </c>
      <c r="K1942" s="254" t="str">
        <f>IF(ISBLANK(INDEX('Policy Characteristics'!E:E,MATCH($C1942,'Policy Characteristics'!$C:$C,0))),"",INDEX('Policy Characteristics'!E:E,MATCH($C1942,'Policy Characteristics'!$C:$C,0)))</f>
        <v>indst eqpt early retirement</v>
      </c>
      <c r="L1942" s="261">
        <f>IF(ISBLANK(INDEX('Policy Characteristics'!F:F,MATCH($C1942,'Policy Characteristics'!$C:$C,0))),"",INDEX('Policy Characteristics'!F:F,MATCH($C1942,'Policy Characteristics'!$C:$C,0)))</f>
        <v>0</v>
      </c>
      <c r="M1942" s="261">
        <f>IF(ISBLANK(INDEX('Policy Characteristics'!G:G,MATCH($C1942,'Policy Characteristics'!$C:$C,0))),"",INDEX('Policy Characteristics'!G:G,MATCH($C1942,'Policy Characteristics'!$C:$C,0)))</f>
        <v>1</v>
      </c>
      <c r="N1942" s="261">
        <f>IF(ISBLANK(INDEX('Policy Characteristics'!H:H,MATCH($C1942,'Policy Characteristics'!$C:$C,0))),"",INDEX('Policy Characteristics'!H:H,MATCH($C1942,'Policy Characteristics'!$C:$C,0)))</f>
        <v>0.01</v>
      </c>
      <c r="O1942" s="254" t="str">
        <f>IF(ISBLANK(INDEX('Policy Characteristics'!I:I,MATCH($C1942,'Policy Characteristics'!$C:$C,0))),"",INDEX('Policy Characteristics'!I:I,MATCH($C1942,'Policy Characteristics'!$C:$C,0)))</f>
        <v>% of start year equipment</v>
      </c>
      <c r="P1942" s="254" t="str">
        <f>IF(ISBLANK(INDEX('Policy Characteristics'!J:J,MATCH($C1942,'Policy Characteristics'!$C:$C,0))),"",INDEX('Policy Characteristics'!J:J,MATCH($C1942,'Policy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42" s="254" t="str">
        <f>IF(ISBLANK(INDEX('Policy Characteristics'!K:K,MATCH($C1942,'Policy Characteristics'!$C:$C,0))),"",INDEX('Policy Characteristics'!K:K,MATCH($C1942,'Policy Characteristics'!$C:$C,0)))</f>
        <v>industry-ag-main.html#eff-stds</v>
      </c>
      <c r="R1942" s="254" t="str">
        <f>IF(ISBLANK(INDEX('Policy Characteristics'!L:L,MATCH($C1942,'Policy Characteristics'!$C:$C,0))),"",INDEX('Policy Characteristics'!L:L,MATCH($C1942,'Policy Characteristics'!$C:$C,0)))</f>
        <v>industry-energy-efficiency-standards.html</v>
      </c>
    </row>
    <row r="1943" spans="1:18" s="2" customFormat="1" x14ac:dyDescent="0.25">
      <c r="A1943" s="254" t="str">
        <f>IF(ISBLANK(INDEX('Policy Characteristics'!A:A,MATCH($C1943,'Policy Characteristics'!$C:$C,0))),"",INDEX('Policy Characteristics'!A:A,MATCH($C1943,'Policy Characteristics'!$C:$C,0)))</f>
        <v>Industry</v>
      </c>
      <c r="B1943" s="262" t="str">
        <f>IF(ISBLANK(INDEX('Policy Characteristics'!B:B,MATCH($C1943,'Policy Characteristics'!$C:$C,0))),"",INDEX('Policy Characteristics'!B:B,MATCH($C1943,'Policy Characteristics'!$C:$C,0)))</f>
        <v>Early Retirement of Equipment</v>
      </c>
      <c r="C1943" s="254" t="str">
        <f t="shared" si="86"/>
        <v>Minimum Share of Start Year Industrial Equipment Retired</v>
      </c>
      <c r="D1943" s="6" t="s">
        <v>3039</v>
      </c>
      <c r="E1943" s="1" t="s">
        <v>3463</v>
      </c>
      <c r="F1943" t="s">
        <v>3000</v>
      </c>
      <c r="G1943" s="45" t="s">
        <v>3469</v>
      </c>
      <c r="H1943" s="47">
        <f t="shared" si="87"/>
        <v>1942</v>
      </c>
      <c r="I1943" s="324" t="s">
        <v>40</v>
      </c>
      <c r="J1943" s="255" t="str">
        <f>IF(ISBLANK(INDEX('Policy Characteristics'!D:D,MATCH($C1943,'Policy Characteristics'!$C:$C,0))),"",INDEX('Policy Characteristics'!D:D,MATCH($C1943,'Policy Characteristics'!$C:$C,0)))</f>
        <v>Equipment Early Retirement</v>
      </c>
      <c r="K1943" s="254" t="str">
        <f>IF(ISBLANK(INDEX('Policy Characteristics'!E:E,MATCH($C1943,'Policy Characteristics'!$C:$C,0))),"",INDEX('Policy Characteristics'!E:E,MATCH($C1943,'Policy Characteristics'!$C:$C,0)))</f>
        <v>indst eqpt early retirement</v>
      </c>
      <c r="L1943" s="261">
        <f>IF(ISBLANK(INDEX('Policy Characteristics'!F:F,MATCH($C1943,'Policy Characteristics'!$C:$C,0))),"",INDEX('Policy Characteristics'!F:F,MATCH($C1943,'Policy Characteristics'!$C:$C,0)))</f>
        <v>0</v>
      </c>
      <c r="M1943" s="261">
        <f>IF(ISBLANK(INDEX('Policy Characteristics'!G:G,MATCH($C1943,'Policy Characteristics'!$C:$C,0))),"",INDEX('Policy Characteristics'!G:G,MATCH($C1943,'Policy Characteristics'!$C:$C,0)))</f>
        <v>1</v>
      </c>
      <c r="N1943" s="261">
        <f>IF(ISBLANK(INDEX('Policy Characteristics'!H:H,MATCH($C1943,'Policy Characteristics'!$C:$C,0))),"",INDEX('Policy Characteristics'!H:H,MATCH($C1943,'Policy Characteristics'!$C:$C,0)))</f>
        <v>0.01</v>
      </c>
      <c r="O1943" s="254" t="str">
        <f>IF(ISBLANK(INDEX('Policy Characteristics'!I:I,MATCH($C1943,'Policy Characteristics'!$C:$C,0))),"",INDEX('Policy Characteristics'!I:I,MATCH($C1943,'Policy Characteristics'!$C:$C,0)))</f>
        <v>% of start year equipment</v>
      </c>
      <c r="P1943" s="254" t="str">
        <f>IF(ISBLANK(INDEX('Policy Characteristics'!J:J,MATCH($C1943,'Policy Characteristics'!$C:$C,0))),"",INDEX('Policy Characteristics'!J:J,MATCH($C1943,'Policy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43" s="254" t="str">
        <f>IF(ISBLANK(INDEX('Policy Characteristics'!K:K,MATCH($C1943,'Policy Characteristics'!$C:$C,0))),"",INDEX('Policy Characteristics'!K:K,MATCH($C1943,'Policy Characteristics'!$C:$C,0)))</f>
        <v>industry-ag-main.html#eff-stds</v>
      </c>
      <c r="R1943" s="254" t="str">
        <f>IF(ISBLANK(INDEX('Policy Characteristics'!L:L,MATCH($C1943,'Policy Characteristics'!$C:$C,0))),"",INDEX('Policy Characteristics'!L:L,MATCH($C1943,'Policy Characteristics'!$C:$C,0)))</f>
        <v>industry-energy-efficiency-standards.html</v>
      </c>
    </row>
    <row r="1944" spans="1:18" s="2" customFormat="1" x14ac:dyDescent="0.25">
      <c r="A1944" s="254" t="str">
        <f>IF(ISBLANK(INDEX('Policy Characteristics'!A:A,MATCH($C1944,'Policy Characteristics'!$C:$C,0))),"",INDEX('Policy Characteristics'!A:A,MATCH($C1944,'Policy Characteristics'!$C:$C,0)))</f>
        <v>Industry</v>
      </c>
      <c r="B1944" s="262" t="str">
        <f>IF(ISBLANK(INDEX('Policy Characteristics'!B:B,MATCH($C1944,'Policy Characteristics'!$C:$C,0))),"",INDEX('Policy Characteristics'!B:B,MATCH($C1944,'Policy Characteristics'!$C:$C,0)))</f>
        <v>Early Retirement of Equipment</v>
      </c>
      <c r="C1944" s="254" t="str">
        <f t="shared" si="86"/>
        <v>Minimum Share of Start Year Industrial Equipment Retired</v>
      </c>
      <c r="D1944" s="6" t="s">
        <v>3039</v>
      </c>
      <c r="E1944" s="1" t="s">
        <v>3464</v>
      </c>
      <c r="F1944" t="s">
        <v>3000</v>
      </c>
      <c r="G1944" s="45" t="s">
        <v>3470</v>
      </c>
      <c r="H1944" s="47">
        <f t="shared" si="87"/>
        <v>1943</v>
      </c>
      <c r="I1944" s="324" t="s">
        <v>40</v>
      </c>
      <c r="J1944" s="255" t="str">
        <f>IF(ISBLANK(INDEX('Policy Characteristics'!D:D,MATCH($C1944,'Policy Characteristics'!$C:$C,0))),"",INDEX('Policy Characteristics'!D:D,MATCH($C1944,'Policy Characteristics'!$C:$C,0)))</f>
        <v>Equipment Early Retirement</v>
      </c>
      <c r="K1944" s="254" t="str">
        <f>IF(ISBLANK(INDEX('Policy Characteristics'!E:E,MATCH($C1944,'Policy Characteristics'!$C:$C,0))),"",INDEX('Policy Characteristics'!E:E,MATCH($C1944,'Policy Characteristics'!$C:$C,0)))</f>
        <v>indst eqpt early retirement</v>
      </c>
      <c r="L1944" s="261">
        <f>IF(ISBLANK(INDEX('Policy Characteristics'!F:F,MATCH($C1944,'Policy Characteristics'!$C:$C,0))),"",INDEX('Policy Characteristics'!F:F,MATCH($C1944,'Policy Characteristics'!$C:$C,0)))</f>
        <v>0</v>
      </c>
      <c r="M1944" s="261">
        <f>IF(ISBLANK(INDEX('Policy Characteristics'!G:G,MATCH($C1944,'Policy Characteristics'!$C:$C,0))),"",INDEX('Policy Characteristics'!G:G,MATCH($C1944,'Policy Characteristics'!$C:$C,0)))</f>
        <v>1</v>
      </c>
      <c r="N1944" s="261">
        <f>IF(ISBLANK(INDEX('Policy Characteristics'!H:H,MATCH($C1944,'Policy Characteristics'!$C:$C,0))),"",INDEX('Policy Characteristics'!H:H,MATCH($C1944,'Policy Characteristics'!$C:$C,0)))</f>
        <v>0.01</v>
      </c>
      <c r="O1944" s="254" t="str">
        <f>IF(ISBLANK(INDEX('Policy Characteristics'!I:I,MATCH($C1944,'Policy Characteristics'!$C:$C,0))),"",INDEX('Policy Characteristics'!I:I,MATCH($C1944,'Policy Characteristics'!$C:$C,0)))</f>
        <v>% of start year equipment</v>
      </c>
      <c r="P1944" s="254" t="str">
        <f>IF(ISBLANK(INDEX('Policy Characteristics'!J:J,MATCH($C1944,'Policy Characteristics'!$C:$C,0))),"",INDEX('Policy Characteristics'!J:J,MATCH($C1944,'Policy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44" s="254" t="str">
        <f>IF(ISBLANK(INDEX('Policy Characteristics'!K:K,MATCH($C1944,'Policy Characteristics'!$C:$C,0))),"",INDEX('Policy Characteristics'!K:K,MATCH($C1944,'Policy Characteristics'!$C:$C,0)))</f>
        <v>industry-ag-main.html#eff-stds</v>
      </c>
      <c r="R1944" s="254" t="str">
        <f>IF(ISBLANK(INDEX('Policy Characteristics'!L:L,MATCH($C1944,'Policy Characteristics'!$C:$C,0))),"",INDEX('Policy Characteristics'!L:L,MATCH($C1944,'Policy Characteristics'!$C:$C,0)))</f>
        <v>industry-energy-efficiency-standards.html</v>
      </c>
    </row>
    <row r="1945" spans="1:18" s="2" customFormat="1" x14ac:dyDescent="0.25">
      <c r="A1945" s="254" t="str">
        <f>IF(ISBLANK(INDEX('Policy Characteristics'!A:A,MATCH($C1945,'Policy Characteristics'!$C:$C,0))),"",INDEX('Policy Characteristics'!A:A,MATCH($C1945,'Policy Characteristics'!$C:$C,0)))</f>
        <v>Industry</v>
      </c>
      <c r="B1945" s="262" t="str">
        <f>IF(ISBLANK(INDEX('Policy Characteristics'!B:B,MATCH($C1945,'Policy Characteristics'!$C:$C,0))),"",INDEX('Policy Characteristics'!B:B,MATCH($C1945,'Policy Characteristics'!$C:$C,0)))</f>
        <v>Early Retirement of Equipment</v>
      </c>
      <c r="C1945" s="254" t="str">
        <f t="shared" si="86"/>
        <v>Minimum Share of Start Year Industrial Equipment Retired</v>
      </c>
      <c r="D1945" s="6" t="s">
        <v>3039</v>
      </c>
      <c r="E1945" s="1" t="s">
        <v>3570</v>
      </c>
      <c r="F1945" t="s">
        <v>3000</v>
      </c>
      <c r="G1945" s="45" t="s">
        <v>3471</v>
      </c>
      <c r="H1945" s="47">
        <f t="shared" si="87"/>
        <v>1944</v>
      </c>
      <c r="I1945" s="324" t="s">
        <v>40</v>
      </c>
      <c r="J1945" s="255" t="str">
        <f>IF(ISBLANK(INDEX('Policy Characteristics'!D:D,MATCH($C1945,'Policy Characteristics'!$C:$C,0))),"",INDEX('Policy Characteristics'!D:D,MATCH($C1945,'Policy Characteristics'!$C:$C,0)))</f>
        <v>Equipment Early Retirement</v>
      </c>
      <c r="K1945" s="254" t="str">
        <f>IF(ISBLANK(INDEX('Policy Characteristics'!E:E,MATCH($C1945,'Policy Characteristics'!$C:$C,0))),"",INDEX('Policy Characteristics'!E:E,MATCH($C1945,'Policy Characteristics'!$C:$C,0)))</f>
        <v>indst eqpt early retirement</v>
      </c>
      <c r="L1945" s="261">
        <f>IF(ISBLANK(INDEX('Policy Characteristics'!F:F,MATCH($C1945,'Policy Characteristics'!$C:$C,0))),"",INDEX('Policy Characteristics'!F:F,MATCH($C1945,'Policy Characteristics'!$C:$C,0)))</f>
        <v>0</v>
      </c>
      <c r="M1945" s="261">
        <f>IF(ISBLANK(INDEX('Policy Characteristics'!G:G,MATCH($C1945,'Policy Characteristics'!$C:$C,0))),"",INDEX('Policy Characteristics'!G:G,MATCH($C1945,'Policy Characteristics'!$C:$C,0)))</f>
        <v>1</v>
      </c>
      <c r="N1945" s="261">
        <f>IF(ISBLANK(INDEX('Policy Characteristics'!H:H,MATCH($C1945,'Policy Characteristics'!$C:$C,0))),"",INDEX('Policy Characteristics'!H:H,MATCH($C1945,'Policy Characteristics'!$C:$C,0)))</f>
        <v>0.01</v>
      </c>
      <c r="O1945" s="254" t="str">
        <f>IF(ISBLANK(INDEX('Policy Characteristics'!I:I,MATCH($C1945,'Policy Characteristics'!$C:$C,0))),"",INDEX('Policy Characteristics'!I:I,MATCH($C1945,'Policy Characteristics'!$C:$C,0)))</f>
        <v>% of start year equipment</v>
      </c>
      <c r="P1945" s="254" t="str">
        <f>IF(ISBLANK(INDEX('Policy Characteristics'!J:J,MATCH($C1945,'Policy Characteristics'!$C:$C,0))),"",INDEX('Policy Characteristics'!J:J,MATCH($C1945,'Policy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45" s="254" t="str">
        <f>IF(ISBLANK(INDEX('Policy Characteristics'!K:K,MATCH($C1945,'Policy Characteristics'!$C:$C,0))),"",INDEX('Policy Characteristics'!K:K,MATCH($C1945,'Policy Characteristics'!$C:$C,0)))</f>
        <v>industry-ag-main.html#eff-stds</v>
      </c>
      <c r="R1945" s="254" t="str">
        <f>IF(ISBLANK(INDEX('Policy Characteristics'!L:L,MATCH($C1945,'Policy Characteristics'!$C:$C,0))),"",INDEX('Policy Characteristics'!L:L,MATCH($C1945,'Policy Characteristics'!$C:$C,0)))</f>
        <v>industry-energy-efficiency-standards.html</v>
      </c>
    </row>
    <row r="1946" spans="1:18" s="2" customFormat="1" x14ac:dyDescent="0.25">
      <c r="A1946" s="254" t="str">
        <f>IF(ISBLANK(INDEX('Policy Characteristics'!A:A,MATCH($C1946,'Policy Characteristics'!$C:$C,0))),"",INDEX('Policy Characteristics'!A:A,MATCH($C1946,'Policy Characteristics'!$C:$C,0)))</f>
        <v>Industry</v>
      </c>
      <c r="B1946" s="262" t="str">
        <f>IF(ISBLANK(INDEX('Policy Characteristics'!B:B,MATCH($C1946,'Policy Characteristics'!$C:$C,0))),"",INDEX('Policy Characteristics'!B:B,MATCH($C1946,'Policy Characteristics'!$C:$C,0)))</f>
        <v>Early Retirement of Equipment</v>
      </c>
      <c r="C1946" s="254" t="str">
        <f t="shared" si="86"/>
        <v>Minimum Share of Start Year Industrial Equipment Retired</v>
      </c>
      <c r="D1946" s="6" t="s">
        <v>3039</v>
      </c>
      <c r="E1946" s="1" t="s">
        <v>3915</v>
      </c>
      <c r="F1946" t="s">
        <v>3000</v>
      </c>
      <c r="G1946" s="45" t="s">
        <v>3891</v>
      </c>
      <c r="H1946" s="47">
        <f t="shared" si="87"/>
        <v>1945</v>
      </c>
      <c r="I1946" s="324" t="s">
        <v>40</v>
      </c>
      <c r="J1946" s="255" t="str">
        <f>IF(ISBLANK(INDEX('Policy Characteristics'!D:D,MATCH($C1946,'Policy Characteristics'!$C:$C,0))),"",INDEX('Policy Characteristics'!D:D,MATCH($C1946,'Policy Characteristics'!$C:$C,0)))</f>
        <v>Equipment Early Retirement</v>
      </c>
      <c r="K1946" s="254" t="str">
        <f>IF(ISBLANK(INDEX('Policy Characteristics'!E:E,MATCH($C1946,'Policy Characteristics'!$C:$C,0))),"",INDEX('Policy Characteristics'!E:E,MATCH($C1946,'Policy Characteristics'!$C:$C,0)))</f>
        <v>indst eqpt early retirement</v>
      </c>
      <c r="L1946" s="261">
        <f>IF(ISBLANK(INDEX('Policy Characteristics'!F:F,MATCH($C1946,'Policy Characteristics'!$C:$C,0))),"",INDEX('Policy Characteristics'!F:F,MATCH($C1946,'Policy Characteristics'!$C:$C,0)))</f>
        <v>0</v>
      </c>
      <c r="M1946" s="261">
        <f>IF(ISBLANK(INDEX('Policy Characteristics'!G:G,MATCH($C1946,'Policy Characteristics'!$C:$C,0))),"",INDEX('Policy Characteristics'!G:G,MATCH($C1946,'Policy Characteristics'!$C:$C,0)))</f>
        <v>1</v>
      </c>
      <c r="N1946" s="261">
        <f>IF(ISBLANK(INDEX('Policy Characteristics'!H:H,MATCH($C1946,'Policy Characteristics'!$C:$C,0))),"",INDEX('Policy Characteristics'!H:H,MATCH($C1946,'Policy Characteristics'!$C:$C,0)))</f>
        <v>0.01</v>
      </c>
      <c r="O1946" s="254" t="str">
        <f>IF(ISBLANK(INDEX('Policy Characteristics'!I:I,MATCH($C1946,'Policy Characteristics'!$C:$C,0))),"",INDEX('Policy Characteristics'!I:I,MATCH($C1946,'Policy Characteristics'!$C:$C,0)))</f>
        <v>% of start year equipment</v>
      </c>
      <c r="P1946" s="254" t="str">
        <f>IF(ISBLANK(INDEX('Policy Characteristics'!J:J,MATCH($C1946,'Policy Characteristics'!$C:$C,0))),"",INDEX('Policy Characteristics'!J:J,MATCH($C1946,'Policy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46" s="254" t="str">
        <f>IF(ISBLANK(INDEX('Policy Characteristics'!K:K,MATCH($C1946,'Policy Characteristics'!$C:$C,0))),"",INDEX('Policy Characteristics'!K:K,MATCH($C1946,'Policy Characteristics'!$C:$C,0)))</f>
        <v>industry-ag-main.html#eff-stds</v>
      </c>
      <c r="R1946" s="254" t="str">
        <f>IF(ISBLANK(INDEX('Policy Characteristics'!L:L,MATCH($C1946,'Policy Characteristics'!$C:$C,0))),"",INDEX('Policy Characteristics'!L:L,MATCH($C1946,'Policy Characteristics'!$C:$C,0)))</f>
        <v>industry-energy-efficiency-standards.html</v>
      </c>
    </row>
    <row r="1947" spans="1:18" s="2" customFormat="1" x14ac:dyDescent="0.25">
      <c r="A1947" s="254" t="str">
        <f>IF(ISBLANK(INDEX('Policy Characteristics'!A:A,MATCH($C1947,'Policy Characteristics'!$C:$C,0))),"",INDEX('Policy Characteristics'!A:A,MATCH($C1947,'Policy Characteristics'!$C:$C,0)))</f>
        <v>Industry</v>
      </c>
      <c r="B1947" s="262" t="str">
        <f>IF(ISBLANK(INDEX('Policy Characteristics'!B:B,MATCH($C1947,'Policy Characteristics'!$C:$C,0))),"",INDEX('Policy Characteristics'!B:B,MATCH($C1947,'Policy Characteristics'!$C:$C,0)))</f>
        <v>Early Retirement of Equipment</v>
      </c>
      <c r="C1947" s="254" t="str">
        <f t="shared" si="86"/>
        <v>Minimum Share of Start Year Industrial Equipment Retired</v>
      </c>
      <c r="D1947" s="6" t="s">
        <v>3039</v>
      </c>
      <c r="E1947" s="1" t="s">
        <v>3916</v>
      </c>
      <c r="F1947" t="s">
        <v>3000</v>
      </c>
      <c r="G1947" s="45" t="s">
        <v>3890</v>
      </c>
      <c r="H1947" s="47">
        <f t="shared" si="87"/>
        <v>1946</v>
      </c>
      <c r="I1947" s="324" t="s">
        <v>40</v>
      </c>
      <c r="J1947" s="255" t="str">
        <f>IF(ISBLANK(INDEX('Policy Characteristics'!D:D,MATCH($C1947,'Policy Characteristics'!$C:$C,0))),"",INDEX('Policy Characteristics'!D:D,MATCH($C1947,'Policy Characteristics'!$C:$C,0)))</f>
        <v>Equipment Early Retirement</v>
      </c>
      <c r="K1947" s="254" t="str">
        <f>IF(ISBLANK(INDEX('Policy Characteristics'!E:E,MATCH($C1947,'Policy Characteristics'!$C:$C,0))),"",INDEX('Policy Characteristics'!E:E,MATCH($C1947,'Policy Characteristics'!$C:$C,0)))</f>
        <v>indst eqpt early retirement</v>
      </c>
      <c r="L1947" s="261">
        <f>IF(ISBLANK(INDEX('Policy Characteristics'!F:F,MATCH($C1947,'Policy Characteristics'!$C:$C,0))),"",INDEX('Policy Characteristics'!F:F,MATCH($C1947,'Policy Characteristics'!$C:$C,0)))</f>
        <v>0</v>
      </c>
      <c r="M1947" s="261">
        <f>IF(ISBLANK(INDEX('Policy Characteristics'!G:G,MATCH($C1947,'Policy Characteristics'!$C:$C,0))),"",INDEX('Policy Characteristics'!G:G,MATCH($C1947,'Policy Characteristics'!$C:$C,0)))</f>
        <v>1</v>
      </c>
      <c r="N1947" s="261">
        <f>IF(ISBLANK(INDEX('Policy Characteristics'!H:H,MATCH($C1947,'Policy Characteristics'!$C:$C,0))),"",INDEX('Policy Characteristics'!H:H,MATCH($C1947,'Policy Characteristics'!$C:$C,0)))</f>
        <v>0.01</v>
      </c>
      <c r="O1947" s="254" t="str">
        <f>IF(ISBLANK(INDEX('Policy Characteristics'!I:I,MATCH($C1947,'Policy Characteristics'!$C:$C,0))),"",INDEX('Policy Characteristics'!I:I,MATCH($C1947,'Policy Characteristics'!$C:$C,0)))</f>
        <v>% of start year equipment</v>
      </c>
      <c r="P1947" s="254" t="str">
        <f>IF(ISBLANK(INDEX('Policy Characteristics'!J:J,MATCH($C1947,'Policy Characteristics'!$C:$C,0))),"",INDEX('Policy Characteristics'!J:J,MATCH($C1947,'Policy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47" s="254" t="str">
        <f>IF(ISBLANK(INDEX('Policy Characteristics'!K:K,MATCH($C1947,'Policy Characteristics'!$C:$C,0))),"",INDEX('Policy Characteristics'!K:K,MATCH($C1947,'Policy Characteristics'!$C:$C,0)))</f>
        <v>industry-ag-main.html#eff-stds</v>
      </c>
      <c r="R1947" s="254" t="str">
        <f>IF(ISBLANK(INDEX('Policy Characteristics'!L:L,MATCH($C1947,'Policy Characteristics'!$C:$C,0))),"",INDEX('Policy Characteristics'!L:L,MATCH($C1947,'Policy Characteristics'!$C:$C,0)))</f>
        <v>industry-energy-efficiency-standards.html</v>
      </c>
    </row>
    <row r="1948" spans="1:18" s="2" customFormat="1" x14ac:dyDescent="0.25">
      <c r="A1948" s="254" t="str">
        <f>IF(ISBLANK(INDEX('Policy Characteristics'!A:A,MATCH($C1948,'Policy Characteristics'!$C:$C,0))),"",INDEX('Policy Characteristics'!A:A,MATCH($C1948,'Policy Characteristics'!$C:$C,0)))</f>
        <v>Industry</v>
      </c>
      <c r="B1948" s="262" t="str">
        <f>IF(ISBLANK(INDEX('Policy Characteristics'!B:B,MATCH($C1948,'Policy Characteristics'!$C:$C,0))),"",INDEX('Policy Characteristics'!B:B,MATCH($C1948,'Policy Characteristics'!$C:$C,0)))</f>
        <v>Early Retirement of Equipment</v>
      </c>
      <c r="C1948" s="254" t="str">
        <f t="shared" si="86"/>
        <v>Minimum Share of Start Year Industrial Equipment Retired</v>
      </c>
      <c r="D1948" s="6" t="s">
        <v>3039</v>
      </c>
      <c r="E1948" s="1" t="s">
        <v>3917</v>
      </c>
      <c r="F1948" t="s">
        <v>3000</v>
      </c>
      <c r="G1948" s="45" t="s">
        <v>3892</v>
      </c>
      <c r="H1948" s="47">
        <f t="shared" si="87"/>
        <v>1947</v>
      </c>
      <c r="I1948" s="324" t="s">
        <v>40</v>
      </c>
      <c r="J1948" s="255" t="str">
        <f>IF(ISBLANK(INDEX('Policy Characteristics'!D:D,MATCH($C1948,'Policy Characteristics'!$C:$C,0))),"",INDEX('Policy Characteristics'!D:D,MATCH($C1948,'Policy Characteristics'!$C:$C,0)))</f>
        <v>Equipment Early Retirement</v>
      </c>
      <c r="K1948" s="254" t="str">
        <f>IF(ISBLANK(INDEX('Policy Characteristics'!E:E,MATCH($C1948,'Policy Characteristics'!$C:$C,0))),"",INDEX('Policy Characteristics'!E:E,MATCH($C1948,'Policy Characteristics'!$C:$C,0)))</f>
        <v>indst eqpt early retirement</v>
      </c>
      <c r="L1948" s="261">
        <f>IF(ISBLANK(INDEX('Policy Characteristics'!F:F,MATCH($C1948,'Policy Characteristics'!$C:$C,0))),"",INDEX('Policy Characteristics'!F:F,MATCH($C1948,'Policy Characteristics'!$C:$C,0)))</f>
        <v>0</v>
      </c>
      <c r="M1948" s="261">
        <f>IF(ISBLANK(INDEX('Policy Characteristics'!G:G,MATCH($C1948,'Policy Characteristics'!$C:$C,0))),"",INDEX('Policy Characteristics'!G:G,MATCH($C1948,'Policy Characteristics'!$C:$C,0)))</f>
        <v>1</v>
      </c>
      <c r="N1948" s="261">
        <f>IF(ISBLANK(INDEX('Policy Characteristics'!H:H,MATCH($C1948,'Policy Characteristics'!$C:$C,0))),"",INDEX('Policy Characteristics'!H:H,MATCH($C1948,'Policy Characteristics'!$C:$C,0)))</f>
        <v>0.01</v>
      </c>
      <c r="O1948" s="254" t="str">
        <f>IF(ISBLANK(INDEX('Policy Characteristics'!I:I,MATCH($C1948,'Policy Characteristics'!$C:$C,0))),"",INDEX('Policy Characteristics'!I:I,MATCH($C1948,'Policy Characteristics'!$C:$C,0)))</f>
        <v>% of start year equipment</v>
      </c>
      <c r="P1948" s="254" t="str">
        <f>IF(ISBLANK(INDEX('Policy Characteristics'!J:J,MATCH($C1948,'Policy Characteristics'!$C:$C,0))),"",INDEX('Policy Characteristics'!J:J,MATCH($C1948,'Policy Characteristics'!$C:$C,0)))</f>
        <v xml:space="preserve">**Description:** This policy accelerates the retirement of aging industrial equipment that were installed before the model's start year, allowing for replacement with more energy-efficient, often electrically powered equipment. **Guidance for setting values:** Industrial equipment often have long lifetimes sometimes exceeding 40 years, so fossil fueled equipment installed before the model run can still be online by the end of the run. We assume a 40-year average lifetime for industrial heating equipment like boilers and furnaces, such that ~12% of preexisting equipment (installed during or before 2020) will be retired by 2025 and ~71% by 2050. We assume a 26-year average lifetime for non-heating equipment like chillers, motors, and electrolyzers, such that ~19% of preexisting equipment (installed during or before 2020) will be retired by 2025 and ~93% by 2050. </v>
      </c>
      <c r="Q1948" s="254" t="str">
        <f>IF(ISBLANK(INDEX('Policy Characteristics'!K:K,MATCH($C1948,'Policy Characteristics'!$C:$C,0))),"",INDEX('Policy Characteristics'!K:K,MATCH($C1948,'Policy Characteristics'!$C:$C,0)))</f>
        <v>industry-ag-main.html#eff-stds</v>
      </c>
      <c r="R1948" s="254" t="str">
        <f>IF(ISBLANK(INDEX('Policy Characteristics'!L:L,MATCH($C1948,'Policy Characteristics'!$C:$C,0))),"",INDEX('Policy Characteristics'!L:L,MATCH($C1948,'Policy Characteristics'!$C:$C,0)))</f>
        <v>industry-energy-efficiency-standards.html</v>
      </c>
    </row>
    <row r="1949" spans="1:18" s="4" customFormat="1" x14ac:dyDescent="0.25">
      <c r="A1949" s="254" t="str">
        <f>IF(ISBLANK(INDEX('Policy Characteristics'!A:A,MATCH($C1949,'Policy Characteristics'!$C:$C,0))),"",INDEX('Policy Characteristics'!A:A,MATCH($C1949,'Policy Characteristics'!$C:$C,0)))</f>
        <v>Industry</v>
      </c>
      <c r="B1949" s="262" t="str">
        <f>IF(ISBLANK(INDEX('Policy Characteristics'!B:B,MATCH($C1949,'Policy Characteristics'!$C:$C,0))),"",INDEX('Policy Characteristics'!B:B,MATCH($C1949,'Policy Characteristics'!$C:$C,0)))</f>
        <v>Energy Efficiency Standards for Electrical Eqpt</v>
      </c>
      <c r="C1949" t="s">
        <v>3847</v>
      </c>
      <c r="D1949" s="45" t="s">
        <v>3015</v>
      </c>
      <c r="E1949" s="1" t="s">
        <v>3459</v>
      </c>
      <c r="F1949" t="s">
        <v>3040</v>
      </c>
      <c r="G1949" s="45" t="s">
        <v>3465</v>
      </c>
      <c r="H1949" s="47">
        <f t="shared" si="87"/>
        <v>1948</v>
      </c>
      <c r="I1949" s="324" t="s">
        <v>40</v>
      </c>
      <c r="J1949" s="255" t="str">
        <f>IF(ISBLANK(INDEX('Policy Characteristics'!D:D,MATCH($C1949,'Policy Characteristics'!$C:$C,0))),"",INDEX('Policy Characteristics'!D:D,MATCH($C1949,'Policy Characteristics'!$C:$C,0)))</f>
        <v>Industry Energy Efficiency</v>
      </c>
      <c r="K1949" s="254" t="str">
        <f>IF(ISBLANK(INDEX('Policy Characteristics'!E:E,MATCH($C1949,'Policy Characteristics'!$C:$C,0))),"",INDEX('Policy Characteristics'!E:E,MATCH($C1949,'Policy Characteristics'!$C:$C,0)))</f>
        <v>indst elec efficiency stds</v>
      </c>
      <c r="L1949" s="261">
        <f>IF(ISBLANK(INDEX('Policy Characteristics'!F:F,MATCH($C1949,'Policy Characteristics'!$C:$C,0))),"",INDEX('Policy Characteristics'!F:F,MATCH($C1949,'Policy Characteristics'!$C:$C,0)))</f>
        <v>0</v>
      </c>
      <c r="M1949" s="261">
        <f>IF(ISBLANK(INDEX('Policy Characteristics'!G:G,MATCH($C1949,'Policy Characteristics'!$C:$C,0))),"",INDEX('Policy Characteristics'!G:G,MATCH($C1949,'Policy Characteristics'!$C:$C,0)))</f>
        <v>0.25</v>
      </c>
      <c r="N1949" s="261">
        <f>IF(ISBLANK(INDEX('Policy Characteristics'!H:H,MATCH($C1949,'Policy Characteristics'!$C:$C,0))),"",INDEX('Policy Characteristics'!H:H,MATCH($C1949,'Policy Characteristics'!$C:$C,0)))</f>
        <v>0.01</v>
      </c>
      <c r="O1949" s="254" t="str">
        <f>IF(ISBLANK(INDEX('Policy Characteristics'!I:I,MATCH($C1949,'Policy Characteristics'!$C:$C,0))),"",INDEX('Policy Characteristics'!I:I,MATCH($C1949,'Policy Characteristics'!$C:$C,0)))</f>
        <v>% reduction in energy use</v>
      </c>
      <c r="P1949" s="254" t="str">
        <f>IF(ISBLANK(INDEX('Policy Characteristics'!J:J,MATCH($C1949,'Policy Characteristics'!$C:$C,0))),"",INDEX('Policy Characteristics'!J:J,MATCH($C1949,'Policy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49" s="254" t="str">
        <f>IF(ISBLANK(INDEX('Policy Characteristics'!K:K,MATCH($C1949,'Policy Characteristics'!$C:$C,0))),"",INDEX('Policy Characteristics'!K:K,MATCH($C1949,'Policy Characteristics'!$C:$C,0)))</f>
        <v>industry-ag-main.html#eff-stds</v>
      </c>
      <c r="R1949" s="254" t="str">
        <f>IF(ISBLANK(INDEX('Policy Characteristics'!L:L,MATCH($C1949,'Policy Characteristics'!$C:$C,0))),"",INDEX('Policy Characteristics'!L:L,MATCH($C1949,'Policy Characteristics'!$C:$C,0)))</f>
        <v>industry-energy-efficiency-standards.html</v>
      </c>
    </row>
    <row r="1950" spans="1:18" s="4" customFormat="1" x14ac:dyDescent="0.25">
      <c r="A1950" s="254" t="str">
        <f>IF(ISBLANK(INDEX('Policy Characteristics'!A:A,MATCH($C1950,'Policy Characteristics'!$C:$C,0))),"",INDEX('Policy Characteristics'!A:A,MATCH($C1950,'Policy Characteristics'!$C:$C,0)))</f>
        <v>Industry</v>
      </c>
      <c r="B1950" s="262" t="str">
        <f>IF(ISBLANK(INDEX('Policy Characteristics'!B:B,MATCH($C1950,'Policy Characteristics'!$C:$C,0))),"",INDEX('Policy Characteristics'!B:B,MATCH($C1950,'Policy Characteristics'!$C:$C,0)))</f>
        <v>Energy Efficiency Standards for Electrical Eqpt</v>
      </c>
      <c r="C1950" s="254" t="str">
        <f t="shared" ref="C1950:C2013" si="88">C$1949</f>
        <v>Perc Improvement in Eqpt Efficiency Stds Above BAU for Electricity</v>
      </c>
      <c r="D1950" s="45" t="s">
        <v>3015</v>
      </c>
      <c r="E1950" s="1" t="s">
        <v>3460</v>
      </c>
      <c r="F1950" t="s">
        <v>3040</v>
      </c>
      <c r="G1950" s="45" t="s">
        <v>3466</v>
      </c>
      <c r="H1950" s="47">
        <f t="shared" si="87"/>
        <v>1949</v>
      </c>
      <c r="I1950" s="324" t="s">
        <v>40</v>
      </c>
      <c r="J1950" s="255" t="str">
        <f>IF(ISBLANK(INDEX('Policy Characteristics'!D:D,MATCH($C1950,'Policy Characteristics'!$C:$C,0))),"",INDEX('Policy Characteristics'!D:D,MATCH($C1950,'Policy Characteristics'!$C:$C,0)))</f>
        <v>Industry Energy Efficiency</v>
      </c>
      <c r="K1950" s="254" t="str">
        <f>IF(ISBLANK(INDEX('Policy Characteristics'!E:E,MATCH($C1950,'Policy Characteristics'!$C:$C,0))),"",INDEX('Policy Characteristics'!E:E,MATCH($C1950,'Policy Characteristics'!$C:$C,0)))</f>
        <v>indst elec efficiency stds</v>
      </c>
      <c r="L1950" s="261">
        <f>IF(ISBLANK(INDEX('Policy Characteristics'!F:F,MATCH($C1950,'Policy Characteristics'!$C:$C,0))),"",INDEX('Policy Characteristics'!F:F,MATCH($C1950,'Policy Characteristics'!$C:$C,0)))</f>
        <v>0</v>
      </c>
      <c r="M1950" s="261">
        <f>IF(ISBLANK(INDEX('Policy Characteristics'!G:G,MATCH($C1950,'Policy Characteristics'!$C:$C,0))),"",INDEX('Policy Characteristics'!G:G,MATCH($C1950,'Policy Characteristics'!$C:$C,0)))</f>
        <v>0.25</v>
      </c>
      <c r="N1950" s="261">
        <f>IF(ISBLANK(INDEX('Policy Characteristics'!H:H,MATCH($C1950,'Policy Characteristics'!$C:$C,0))),"",INDEX('Policy Characteristics'!H:H,MATCH($C1950,'Policy Characteristics'!$C:$C,0)))</f>
        <v>0.01</v>
      </c>
      <c r="O1950" s="254" t="str">
        <f>IF(ISBLANK(INDEX('Policy Characteristics'!I:I,MATCH($C1950,'Policy Characteristics'!$C:$C,0))),"",INDEX('Policy Characteristics'!I:I,MATCH($C1950,'Policy Characteristics'!$C:$C,0)))</f>
        <v>% reduction in energy use</v>
      </c>
      <c r="P1950" s="254" t="str">
        <f>IF(ISBLANK(INDEX('Policy Characteristics'!J:J,MATCH($C1950,'Policy Characteristics'!$C:$C,0))),"",INDEX('Policy Characteristics'!J:J,MATCH($C1950,'Policy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50" s="254" t="str">
        <f>IF(ISBLANK(INDEX('Policy Characteristics'!K:K,MATCH($C1950,'Policy Characteristics'!$C:$C,0))),"",INDEX('Policy Characteristics'!K:K,MATCH($C1950,'Policy Characteristics'!$C:$C,0)))</f>
        <v>industry-ag-main.html#eff-stds</v>
      </c>
      <c r="R1950" s="254" t="str">
        <f>IF(ISBLANK(INDEX('Policy Characteristics'!L:L,MATCH($C1950,'Policy Characteristics'!$C:$C,0))),"",INDEX('Policy Characteristics'!L:L,MATCH($C1950,'Policy Characteristics'!$C:$C,0)))</f>
        <v>industry-energy-efficiency-standards.html</v>
      </c>
    </row>
    <row r="1951" spans="1:18" s="4" customFormat="1" x14ac:dyDescent="0.25">
      <c r="A1951" s="254" t="str">
        <f>IF(ISBLANK(INDEX('Policy Characteristics'!A:A,MATCH($C1951,'Policy Characteristics'!$C:$C,0))),"",INDEX('Policy Characteristics'!A:A,MATCH($C1951,'Policy Characteristics'!$C:$C,0)))</f>
        <v>Industry</v>
      </c>
      <c r="B1951" s="262" t="str">
        <f>IF(ISBLANK(INDEX('Policy Characteristics'!B:B,MATCH($C1951,'Policy Characteristics'!$C:$C,0))),"",INDEX('Policy Characteristics'!B:B,MATCH($C1951,'Policy Characteristics'!$C:$C,0)))</f>
        <v>Energy Efficiency Standards for Electrical Eqpt</v>
      </c>
      <c r="C1951" s="254" t="str">
        <f t="shared" si="88"/>
        <v>Perc Improvement in Eqpt Efficiency Stds Above BAU for Electricity</v>
      </c>
      <c r="D1951" s="45" t="s">
        <v>3015</v>
      </c>
      <c r="E1951" s="1" t="s">
        <v>3461</v>
      </c>
      <c r="F1951" t="s">
        <v>3040</v>
      </c>
      <c r="G1951" s="45" t="s">
        <v>3467</v>
      </c>
      <c r="H1951" s="47">
        <f t="shared" si="87"/>
        <v>1950</v>
      </c>
      <c r="I1951" s="324" t="s">
        <v>40</v>
      </c>
      <c r="J1951" s="255" t="str">
        <f>IF(ISBLANK(INDEX('Policy Characteristics'!D:D,MATCH($C1951,'Policy Characteristics'!$C:$C,0))),"",INDEX('Policy Characteristics'!D:D,MATCH($C1951,'Policy Characteristics'!$C:$C,0)))</f>
        <v>Industry Energy Efficiency</v>
      </c>
      <c r="K1951" s="254" t="str">
        <f>IF(ISBLANK(INDEX('Policy Characteristics'!E:E,MATCH($C1951,'Policy Characteristics'!$C:$C,0))),"",INDEX('Policy Characteristics'!E:E,MATCH($C1951,'Policy Characteristics'!$C:$C,0)))</f>
        <v>indst elec efficiency stds</v>
      </c>
      <c r="L1951" s="261">
        <f>IF(ISBLANK(INDEX('Policy Characteristics'!F:F,MATCH($C1951,'Policy Characteristics'!$C:$C,0))),"",INDEX('Policy Characteristics'!F:F,MATCH($C1951,'Policy Characteristics'!$C:$C,0)))</f>
        <v>0</v>
      </c>
      <c r="M1951" s="261">
        <f>IF(ISBLANK(INDEX('Policy Characteristics'!G:G,MATCH($C1951,'Policy Characteristics'!$C:$C,0))),"",INDEX('Policy Characteristics'!G:G,MATCH($C1951,'Policy Characteristics'!$C:$C,0)))</f>
        <v>0.25</v>
      </c>
      <c r="N1951" s="261">
        <f>IF(ISBLANK(INDEX('Policy Characteristics'!H:H,MATCH($C1951,'Policy Characteristics'!$C:$C,0))),"",INDEX('Policy Characteristics'!H:H,MATCH($C1951,'Policy Characteristics'!$C:$C,0)))</f>
        <v>0.01</v>
      </c>
      <c r="O1951" s="254" t="str">
        <f>IF(ISBLANK(INDEX('Policy Characteristics'!I:I,MATCH($C1951,'Policy Characteristics'!$C:$C,0))),"",INDEX('Policy Characteristics'!I:I,MATCH($C1951,'Policy Characteristics'!$C:$C,0)))</f>
        <v>% reduction in energy use</v>
      </c>
      <c r="P1951" s="254" t="str">
        <f>IF(ISBLANK(INDEX('Policy Characteristics'!J:J,MATCH($C1951,'Policy Characteristics'!$C:$C,0))),"",INDEX('Policy Characteristics'!J:J,MATCH($C1951,'Policy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51" s="254" t="str">
        <f>IF(ISBLANK(INDEX('Policy Characteristics'!K:K,MATCH($C1951,'Policy Characteristics'!$C:$C,0))),"",INDEX('Policy Characteristics'!K:K,MATCH($C1951,'Policy Characteristics'!$C:$C,0)))</f>
        <v>industry-ag-main.html#eff-stds</v>
      </c>
      <c r="R1951" s="254" t="str">
        <f>IF(ISBLANK(INDEX('Policy Characteristics'!L:L,MATCH($C1951,'Policy Characteristics'!$C:$C,0))),"",INDEX('Policy Characteristics'!L:L,MATCH($C1951,'Policy Characteristics'!$C:$C,0)))</f>
        <v>industry-energy-efficiency-standards.html</v>
      </c>
    </row>
    <row r="1952" spans="1:18" s="4" customFormat="1" x14ac:dyDescent="0.25">
      <c r="A1952" s="254" t="str">
        <f>IF(ISBLANK(INDEX('Policy Characteristics'!A:A,MATCH($C1952,'Policy Characteristics'!$C:$C,0))),"",INDEX('Policy Characteristics'!A:A,MATCH($C1952,'Policy Characteristics'!$C:$C,0)))</f>
        <v>Industry</v>
      </c>
      <c r="B1952" s="262" t="str">
        <f>IF(ISBLANK(INDEX('Policy Characteristics'!B:B,MATCH($C1952,'Policy Characteristics'!$C:$C,0))),"",INDEX('Policy Characteristics'!B:B,MATCH($C1952,'Policy Characteristics'!$C:$C,0)))</f>
        <v>Energy Efficiency Standards for Electrical Eqpt</v>
      </c>
      <c r="C1952" s="254" t="str">
        <f t="shared" si="88"/>
        <v>Perc Improvement in Eqpt Efficiency Stds Above BAU for Electricity</v>
      </c>
      <c r="D1952" s="45" t="s">
        <v>3015</v>
      </c>
      <c r="E1952" s="1" t="s">
        <v>3462</v>
      </c>
      <c r="F1952" t="s">
        <v>3040</v>
      </c>
      <c r="G1952" s="45" t="s">
        <v>3468</v>
      </c>
      <c r="H1952" s="47">
        <f t="shared" si="87"/>
        <v>1951</v>
      </c>
      <c r="I1952" s="324" t="s">
        <v>40</v>
      </c>
      <c r="J1952" s="255" t="str">
        <f>IF(ISBLANK(INDEX('Policy Characteristics'!D:D,MATCH($C1952,'Policy Characteristics'!$C:$C,0))),"",INDEX('Policy Characteristics'!D:D,MATCH($C1952,'Policy Characteristics'!$C:$C,0)))</f>
        <v>Industry Energy Efficiency</v>
      </c>
      <c r="K1952" s="254" t="str">
        <f>IF(ISBLANK(INDEX('Policy Characteristics'!E:E,MATCH($C1952,'Policy Characteristics'!$C:$C,0))),"",INDEX('Policy Characteristics'!E:E,MATCH($C1952,'Policy Characteristics'!$C:$C,0)))</f>
        <v>indst elec efficiency stds</v>
      </c>
      <c r="L1952" s="261">
        <f>IF(ISBLANK(INDEX('Policy Characteristics'!F:F,MATCH($C1952,'Policy Characteristics'!$C:$C,0))),"",INDEX('Policy Characteristics'!F:F,MATCH($C1952,'Policy Characteristics'!$C:$C,0)))</f>
        <v>0</v>
      </c>
      <c r="M1952" s="261">
        <f>IF(ISBLANK(INDEX('Policy Characteristics'!G:G,MATCH($C1952,'Policy Characteristics'!$C:$C,0))),"",INDEX('Policy Characteristics'!G:G,MATCH($C1952,'Policy Characteristics'!$C:$C,0)))</f>
        <v>0.25</v>
      </c>
      <c r="N1952" s="261">
        <f>IF(ISBLANK(INDEX('Policy Characteristics'!H:H,MATCH($C1952,'Policy Characteristics'!$C:$C,0))),"",INDEX('Policy Characteristics'!H:H,MATCH($C1952,'Policy Characteristics'!$C:$C,0)))</f>
        <v>0.01</v>
      </c>
      <c r="O1952" s="254" t="str">
        <f>IF(ISBLANK(INDEX('Policy Characteristics'!I:I,MATCH($C1952,'Policy Characteristics'!$C:$C,0))),"",INDEX('Policy Characteristics'!I:I,MATCH($C1952,'Policy Characteristics'!$C:$C,0)))</f>
        <v>% reduction in energy use</v>
      </c>
      <c r="P1952" s="254" t="str">
        <f>IF(ISBLANK(INDEX('Policy Characteristics'!J:J,MATCH($C1952,'Policy Characteristics'!$C:$C,0))),"",INDEX('Policy Characteristics'!J:J,MATCH($C1952,'Policy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52" s="254" t="str">
        <f>IF(ISBLANK(INDEX('Policy Characteristics'!K:K,MATCH($C1952,'Policy Characteristics'!$C:$C,0))),"",INDEX('Policy Characteristics'!K:K,MATCH($C1952,'Policy Characteristics'!$C:$C,0)))</f>
        <v>industry-ag-main.html#eff-stds</v>
      </c>
      <c r="R1952" s="254" t="str">
        <f>IF(ISBLANK(INDEX('Policy Characteristics'!L:L,MATCH($C1952,'Policy Characteristics'!$C:$C,0))),"",INDEX('Policy Characteristics'!L:L,MATCH($C1952,'Policy Characteristics'!$C:$C,0)))</f>
        <v>industry-energy-efficiency-standards.html</v>
      </c>
    </row>
    <row r="1953" spans="1:18" s="4" customFormat="1" x14ac:dyDescent="0.25">
      <c r="A1953" s="254" t="str">
        <f>IF(ISBLANK(INDEX('Policy Characteristics'!A:A,MATCH($C1953,'Policy Characteristics'!$C:$C,0))),"",INDEX('Policy Characteristics'!A:A,MATCH($C1953,'Policy Characteristics'!$C:$C,0)))</f>
        <v>Industry</v>
      </c>
      <c r="B1953" s="262" t="str">
        <f>IF(ISBLANK(INDEX('Policy Characteristics'!B:B,MATCH($C1953,'Policy Characteristics'!$C:$C,0))),"",INDEX('Policy Characteristics'!B:B,MATCH($C1953,'Policy Characteristics'!$C:$C,0)))</f>
        <v>Energy Efficiency Standards for Electrical Eqpt</v>
      </c>
      <c r="C1953" s="254" t="str">
        <f t="shared" si="88"/>
        <v>Perc Improvement in Eqpt Efficiency Stds Above BAU for Electricity</v>
      </c>
      <c r="D1953" s="45" t="s">
        <v>3015</v>
      </c>
      <c r="E1953" s="1" t="s">
        <v>3463</v>
      </c>
      <c r="F1953" t="s">
        <v>3040</v>
      </c>
      <c r="G1953" s="45" t="s">
        <v>3469</v>
      </c>
      <c r="H1953" s="47">
        <f t="shared" si="87"/>
        <v>1952</v>
      </c>
      <c r="I1953" s="324" t="s">
        <v>40</v>
      </c>
      <c r="J1953" s="255" t="str">
        <f>IF(ISBLANK(INDEX('Policy Characteristics'!D:D,MATCH($C1953,'Policy Characteristics'!$C:$C,0))),"",INDEX('Policy Characteristics'!D:D,MATCH($C1953,'Policy Characteristics'!$C:$C,0)))</f>
        <v>Industry Energy Efficiency</v>
      </c>
      <c r="K1953" s="254" t="str">
        <f>IF(ISBLANK(INDEX('Policy Characteristics'!E:E,MATCH($C1953,'Policy Characteristics'!$C:$C,0))),"",INDEX('Policy Characteristics'!E:E,MATCH($C1953,'Policy Characteristics'!$C:$C,0)))</f>
        <v>indst elec efficiency stds</v>
      </c>
      <c r="L1953" s="261">
        <f>IF(ISBLANK(INDEX('Policy Characteristics'!F:F,MATCH($C1953,'Policy Characteristics'!$C:$C,0))),"",INDEX('Policy Characteristics'!F:F,MATCH($C1953,'Policy Characteristics'!$C:$C,0)))</f>
        <v>0</v>
      </c>
      <c r="M1953" s="261">
        <f>IF(ISBLANK(INDEX('Policy Characteristics'!G:G,MATCH($C1953,'Policy Characteristics'!$C:$C,0))),"",INDEX('Policy Characteristics'!G:G,MATCH($C1953,'Policy Characteristics'!$C:$C,0)))</f>
        <v>0.25</v>
      </c>
      <c r="N1953" s="261">
        <f>IF(ISBLANK(INDEX('Policy Characteristics'!H:H,MATCH($C1953,'Policy Characteristics'!$C:$C,0))),"",INDEX('Policy Characteristics'!H:H,MATCH($C1953,'Policy Characteristics'!$C:$C,0)))</f>
        <v>0.01</v>
      </c>
      <c r="O1953" s="254" t="str">
        <f>IF(ISBLANK(INDEX('Policy Characteristics'!I:I,MATCH($C1953,'Policy Characteristics'!$C:$C,0))),"",INDEX('Policy Characteristics'!I:I,MATCH($C1953,'Policy Characteristics'!$C:$C,0)))</f>
        <v>% reduction in energy use</v>
      </c>
      <c r="P1953" s="254" t="str">
        <f>IF(ISBLANK(INDEX('Policy Characteristics'!J:J,MATCH($C1953,'Policy Characteristics'!$C:$C,0))),"",INDEX('Policy Characteristics'!J:J,MATCH($C1953,'Policy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53" s="254" t="str">
        <f>IF(ISBLANK(INDEX('Policy Characteristics'!K:K,MATCH($C1953,'Policy Characteristics'!$C:$C,0))),"",INDEX('Policy Characteristics'!K:K,MATCH($C1953,'Policy Characteristics'!$C:$C,0)))</f>
        <v>industry-ag-main.html#eff-stds</v>
      </c>
      <c r="R1953" s="254" t="str">
        <f>IF(ISBLANK(INDEX('Policy Characteristics'!L:L,MATCH($C1953,'Policy Characteristics'!$C:$C,0))),"",INDEX('Policy Characteristics'!L:L,MATCH($C1953,'Policy Characteristics'!$C:$C,0)))</f>
        <v>industry-energy-efficiency-standards.html</v>
      </c>
    </row>
    <row r="1954" spans="1:18" s="4" customFormat="1" x14ac:dyDescent="0.25">
      <c r="A1954" s="254" t="str">
        <f>IF(ISBLANK(INDEX('Policy Characteristics'!A:A,MATCH($C1954,'Policy Characteristics'!$C:$C,0))),"",INDEX('Policy Characteristics'!A:A,MATCH($C1954,'Policy Characteristics'!$C:$C,0)))</f>
        <v>Industry</v>
      </c>
      <c r="B1954" s="262" t="str">
        <f>IF(ISBLANK(INDEX('Policy Characteristics'!B:B,MATCH($C1954,'Policy Characteristics'!$C:$C,0))),"",INDEX('Policy Characteristics'!B:B,MATCH($C1954,'Policy Characteristics'!$C:$C,0)))</f>
        <v>Energy Efficiency Standards for Electrical Eqpt</v>
      </c>
      <c r="C1954" s="254" t="str">
        <f t="shared" si="88"/>
        <v>Perc Improvement in Eqpt Efficiency Stds Above BAU for Electricity</v>
      </c>
      <c r="D1954" s="45" t="s">
        <v>3015</v>
      </c>
      <c r="E1954" s="1" t="s">
        <v>3464</v>
      </c>
      <c r="F1954" t="s">
        <v>3040</v>
      </c>
      <c r="G1954" s="45" t="s">
        <v>3470</v>
      </c>
      <c r="H1954" s="47">
        <f t="shared" si="87"/>
        <v>1953</v>
      </c>
      <c r="I1954" s="324" t="s">
        <v>40</v>
      </c>
      <c r="J1954" s="255" t="str">
        <f>IF(ISBLANK(INDEX('Policy Characteristics'!D:D,MATCH($C1954,'Policy Characteristics'!$C:$C,0))),"",INDEX('Policy Characteristics'!D:D,MATCH($C1954,'Policy Characteristics'!$C:$C,0)))</f>
        <v>Industry Energy Efficiency</v>
      </c>
      <c r="K1954" s="254" t="str">
        <f>IF(ISBLANK(INDEX('Policy Characteristics'!E:E,MATCH($C1954,'Policy Characteristics'!$C:$C,0))),"",INDEX('Policy Characteristics'!E:E,MATCH($C1954,'Policy Characteristics'!$C:$C,0)))</f>
        <v>indst elec efficiency stds</v>
      </c>
      <c r="L1954" s="261">
        <f>IF(ISBLANK(INDEX('Policy Characteristics'!F:F,MATCH($C1954,'Policy Characteristics'!$C:$C,0))),"",INDEX('Policy Characteristics'!F:F,MATCH($C1954,'Policy Characteristics'!$C:$C,0)))</f>
        <v>0</v>
      </c>
      <c r="M1954" s="261">
        <f>IF(ISBLANK(INDEX('Policy Characteristics'!G:G,MATCH($C1954,'Policy Characteristics'!$C:$C,0))),"",INDEX('Policy Characteristics'!G:G,MATCH($C1954,'Policy Characteristics'!$C:$C,0)))</f>
        <v>0.25</v>
      </c>
      <c r="N1954" s="261">
        <f>IF(ISBLANK(INDEX('Policy Characteristics'!H:H,MATCH($C1954,'Policy Characteristics'!$C:$C,0))),"",INDEX('Policy Characteristics'!H:H,MATCH($C1954,'Policy Characteristics'!$C:$C,0)))</f>
        <v>0.01</v>
      </c>
      <c r="O1954" s="254" t="str">
        <f>IF(ISBLANK(INDEX('Policy Characteristics'!I:I,MATCH($C1954,'Policy Characteristics'!$C:$C,0))),"",INDEX('Policy Characteristics'!I:I,MATCH($C1954,'Policy Characteristics'!$C:$C,0)))</f>
        <v>% reduction in energy use</v>
      </c>
      <c r="P1954" s="254" t="str">
        <f>IF(ISBLANK(INDEX('Policy Characteristics'!J:J,MATCH($C1954,'Policy Characteristics'!$C:$C,0))),"",INDEX('Policy Characteristics'!J:J,MATCH($C1954,'Policy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54" s="254" t="str">
        <f>IF(ISBLANK(INDEX('Policy Characteristics'!K:K,MATCH($C1954,'Policy Characteristics'!$C:$C,0))),"",INDEX('Policy Characteristics'!K:K,MATCH($C1954,'Policy Characteristics'!$C:$C,0)))</f>
        <v>industry-ag-main.html#eff-stds</v>
      </c>
      <c r="R1954" s="254" t="str">
        <f>IF(ISBLANK(INDEX('Policy Characteristics'!L:L,MATCH($C1954,'Policy Characteristics'!$C:$C,0))),"",INDEX('Policy Characteristics'!L:L,MATCH($C1954,'Policy Characteristics'!$C:$C,0)))</f>
        <v>industry-energy-efficiency-standards.html</v>
      </c>
    </row>
    <row r="1955" spans="1:18" x14ac:dyDescent="0.25">
      <c r="A1955" s="254" t="str">
        <f>IF(ISBLANK(INDEX('Policy Characteristics'!A:A,MATCH($C1955,'Policy Characteristics'!$C:$C,0))),"",INDEX('Policy Characteristics'!A:A,MATCH($C1955,'Policy Characteristics'!$C:$C,0)))</f>
        <v>Industry</v>
      </c>
      <c r="B1955" s="262" t="str">
        <f>IF(ISBLANK(INDEX('Policy Characteristics'!B:B,MATCH($C1955,'Policy Characteristics'!$C:$C,0))),"",INDEX('Policy Characteristics'!B:B,MATCH($C1955,'Policy Characteristics'!$C:$C,0)))</f>
        <v>Energy Efficiency Standards for Electrical Eqpt</v>
      </c>
      <c r="C1955" s="254" t="str">
        <f t="shared" si="88"/>
        <v>Perc Improvement in Eqpt Efficiency Stds Above BAU for Electricity</v>
      </c>
      <c r="D1955" s="45" t="s">
        <v>3015</v>
      </c>
      <c r="E1955" s="1" t="s">
        <v>3570</v>
      </c>
      <c r="F1955" t="s">
        <v>3040</v>
      </c>
      <c r="G1955" s="45" t="s">
        <v>3471</v>
      </c>
      <c r="H1955" s="47">
        <f t="shared" si="87"/>
        <v>1954</v>
      </c>
      <c r="I1955" s="324" t="s">
        <v>40</v>
      </c>
      <c r="J1955" s="255" t="str">
        <f>IF(ISBLANK(INDEX('Policy Characteristics'!D:D,MATCH($C1955,'Policy Characteristics'!$C:$C,0))),"",INDEX('Policy Characteristics'!D:D,MATCH($C1955,'Policy Characteristics'!$C:$C,0)))</f>
        <v>Industry Energy Efficiency</v>
      </c>
      <c r="K1955" s="254" t="str">
        <f>IF(ISBLANK(INDEX('Policy Characteristics'!E:E,MATCH($C1955,'Policy Characteristics'!$C:$C,0))),"",INDEX('Policy Characteristics'!E:E,MATCH($C1955,'Policy Characteristics'!$C:$C,0)))</f>
        <v>indst elec efficiency stds</v>
      </c>
      <c r="L1955" s="261">
        <f>IF(ISBLANK(INDEX('Policy Characteristics'!F:F,MATCH($C1955,'Policy Characteristics'!$C:$C,0))),"",INDEX('Policy Characteristics'!F:F,MATCH($C1955,'Policy Characteristics'!$C:$C,0)))</f>
        <v>0</v>
      </c>
      <c r="M1955" s="261">
        <f>IF(ISBLANK(INDEX('Policy Characteristics'!G:G,MATCH($C1955,'Policy Characteristics'!$C:$C,0))),"",INDEX('Policy Characteristics'!G:G,MATCH($C1955,'Policy Characteristics'!$C:$C,0)))</f>
        <v>0.25</v>
      </c>
      <c r="N1955" s="261">
        <f>IF(ISBLANK(INDEX('Policy Characteristics'!H:H,MATCH($C1955,'Policy Characteristics'!$C:$C,0))),"",INDEX('Policy Characteristics'!H:H,MATCH($C1955,'Policy Characteristics'!$C:$C,0)))</f>
        <v>0.01</v>
      </c>
      <c r="O1955" s="254" t="str">
        <f>IF(ISBLANK(INDEX('Policy Characteristics'!I:I,MATCH($C1955,'Policy Characteristics'!$C:$C,0))),"",INDEX('Policy Characteristics'!I:I,MATCH($C1955,'Policy Characteristics'!$C:$C,0)))</f>
        <v>% reduction in energy use</v>
      </c>
      <c r="P1955" s="254" t="str">
        <f>IF(ISBLANK(INDEX('Policy Characteristics'!J:J,MATCH($C1955,'Policy Characteristics'!$C:$C,0))),"",INDEX('Policy Characteristics'!J:J,MATCH($C1955,'Policy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55" s="254" t="str">
        <f>IF(ISBLANK(INDEX('Policy Characteristics'!K:K,MATCH($C1955,'Policy Characteristics'!$C:$C,0))),"",INDEX('Policy Characteristics'!K:K,MATCH($C1955,'Policy Characteristics'!$C:$C,0)))</f>
        <v>industry-ag-main.html#eff-stds</v>
      </c>
      <c r="R1955" s="254" t="str">
        <f>IF(ISBLANK(INDEX('Policy Characteristics'!L:L,MATCH($C1955,'Policy Characteristics'!$C:$C,0))),"",INDEX('Policy Characteristics'!L:L,MATCH($C1955,'Policy Characteristics'!$C:$C,0)))</f>
        <v>industry-energy-efficiency-standards.html</v>
      </c>
    </row>
    <row r="1956" spans="1:18" s="4" customFormat="1" x14ac:dyDescent="0.25">
      <c r="A1956" s="254" t="str">
        <f>IF(ISBLANK(INDEX('Policy Characteristics'!A:A,MATCH($C1956,'Policy Characteristics'!$C:$C,0))),"",INDEX('Policy Characteristics'!A:A,MATCH($C1956,'Policy Characteristics'!$C:$C,0)))</f>
        <v>Industry</v>
      </c>
      <c r="B1956" s="262" t="str">
        <f>IF(ISBLANK(INDEX('Policy Characteristics'!B:B,MATCH($C1956,'Policy Characteristics'!$C:$C,0))),"",INDEX('Policy Characteristics'!B:B,MATCH($C1956,'Policy Characteristics'!$C:$C,0)))</f>
        <v>Energy Efficiency Standards for Electrical Eqpt</v>
      </c>
      <c r="C1956" s="254" t="str">
        <f t="shared" si="88"/>
        <v>Perc Improvement in Eqpt Efficiency Stds Above BAU for Electricity</v>
      </c>
      <c r="D1956" s="45" t="s">
        <v>3015</v>
      </c>
      <c r="E1956" s="1" t="s">
        <v>3915</v>
      </c>
      <c r="F1956" t="s">
        <v>3040</v>
      </c>
      <c r="G1956" s="45" t="s">
        <v>3891</v>
      </c>
      <c r="H1956" s="47">
        <f t="shared" si="87"/>
        <v>1955</v>
      </c>
      <c r="I1956" s="324" t="s">
        <v>40</v>
      </c>
      <c r="J1956" s="255" t="str">
        <f>IF(ISBLANK(INDEX('Policy Characteristics'!D:D,MATCH($C1956,'Policy Characteristics'!$C:$C,0))),"",INDEX('Policy Characteristics'!D:D,MATCH($C1956,'Policy Characteristics'!$C:$C,0)))</f>
        <v>Industry Energy Efficiency</v>
      </c>
      <c r="K1956" s="254" t="str">
        <f>IF(ISBLANK(INDEX('Policy Characteristics'!E:E,MATCH($C1956,'Policy Characteristics'!$C:$C,0))),"",INDEX('Policy Characteristics'!E:E,MATCH($C1956,'Policy Characteristics'!$C:$C,0)))</f>
        <v>indst elec efficiency stds</v>
      </c>
      <c r="L1956" s="261">
        <f>IF(ISBLANK(INDEX('Policy Characteristics'!F:F,MATCH($C1956,'Policy Characteristics'!$C:$C,0))),"",INDEX('Policy Characteristics'!F:F,MATCH($C1956,'Policy Characteristics'!$C:$C,0)))</f>
        <v>0</v>
      </c>
      <c r="M1956" s="261">
        <f>IF(ISBLANK(INDEX('Policy Characteristics'!G:G,MATCH($C1956,'Policy Characteristics'!$C:$C,0))),"",INDEX('Policy Characteristics'!G:G,MATCH($C1956,'Policy Characteristics'!$C:$C,0)))</f>
        <v>0.25</v>
      </c>
      <c r="N1956" s="261">
        <f>IF(ISBLANK(INDEX('Policy Characteristics'!H:H,MATCH($C1956,'Policy Characteristics'!$C:$C,0))),"",INDEX('Policy Characteristics'!H:H,MATCH($C1956,'Policy Characteristics'!$C:$C,0)))</f>
        <v>0.01</v>
      </c>
      <c r="O1956" s="254" t="str">
        <f>IF(ISBLANK(INDEX('Policy Characteristics'!I:I,MATCH($C1956,'Policy Characteristics'!$C:$C,0))),"",INDEX('Policy Characteristics'!I:I,MATCH($C1956,'Policy Characteristics'!$C:$C,0)))</f>
        <v>% reduction in energy use</v>
      </c>
      <c r="P1956" s="254" t="str">
        <f>IF(ISBLANK(INDEX('Policy Characteristics'!J:J,MATCH($C1956,'Policy Characteristics'!$C:$C,0))),"",INDEX('Policy Characteristics'!J:J,MATCH($C1956,'Policy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56" s="254" t="str">
        <f>IF(ISBLANK(INDEX('Policy Characteristics'!K:K,MATCH($C1956,'Policy Characteristics'!$C:$C,0))),"",INDEX('Policy Characteristics'!K:K,MATCH($C1956,'Policy Characteristics'!$C:$C,0)))</f>
        <v>industry-ag-main.html#eff-stds</v>
      </c>
      <c r="R1956" s="254" t="str">
        <f>IF(ISBLANK(INDEX('Policy Characteristics'!L:L,MATCH($C1956,'Policy Characteristics'!$C:$C,0))),"",INDEX('Policy Characteristics'!L:L,MATCH($C1956,'Policy Characteristics'!$C:$C,0)))</f>
        <v>industry-energy-efficiency-standards.html</v>
      </c>
    </row>
    <row r="1957" spans="1:18" s="4" customFormat="1" x14ac:dyDescent="0.25">
      <c r="A1957" s="254" t="str">
        <f>IF(ISBLANK(INDEX('Policy Characteristics'!A:A,MATCH($C1957,'Policy Characteristics'!$C:$C,0))),"",INDEX('Policy Characteristics'!A:A,MATCH($C1957,'Policy Characteristics'!$C:$C,0)))</f>
        <v>Industry</v>
      </c>
      <c r="B1957" s="262" t="str">
        <f>IF(ISBLANK(INDEX('Policy Characteristics'!B:B,MATCH($C1957,'Policy Characteristics'!$C:$C,0))),"",INDEX('Policy Characteristics'!B:B,MATCH($C1957,'Policy Characteristics'!$C:$C,0)))</f>
        <v>Energy Efficiency Standards for Electrical Eqpt</v>
      </c>
      <c r="C1957" s="254" t="str">
        <f t="shared" si="88"/>
        <v>Perc Improvement in Eqpt Efficiency Stds Above BAU for Electricity</v>
      </c>
      <c r="D1957" s="45" t="s">
        <v>3015</v>
      </c>
      <c r="E1957" s="1" t="s">
        <v>3916</v>
      </c>
      <c r="F1957" t="s">
        <v>3040</v>
      </c>
      <c r="G1957" s="45" t="s">
        <v>3890</v>
      </c>
      <c r="H1957" s="47">
        <f t="shared" si="87"/>
        <v>1956</v>
      </c>
      <c r="I1957" s="324" t="s">
        <v>40</v>
      </c>
      <c r="J1957" s="255" t="str">
        <f>IF(ISBLANK(INDEX('Policy Characteristics'!D:D,MATCH($C1957,'Policy Characteristics'!$C:$C,0))),"",INDEX('Policy Characteristics'!D:D,MATCH($C1957,'Policy Characteristics'!$C:$C,0)))</f>
        <v>Industry Energy Efficiency</v>
      </c>
      <c r="K1957" s="254" t="str">
        <f>IF(ISBLANK(INDEX('Policy Characteristics'!E:E,MATCH($C1957,'Policy Characteristics'!$C:$C,0))),"",INDEX('Policy Characteristics'!E:E,MATCH($C1957,'Policy Characteristics'!$C:$C,0)))</f>
        <v>indst elec efficiency stds</v>
      </c>
      <c r="L1957" s="261">
        <f>IF(ISBLANK(INDEX('Policy Characteristics'!F:F,MATCH($C1957,'Policy Characteristics'!$C:$C,0))),"",INDEX('Policy Characteristics'!F:F,MATCH($C1957,'Policy Characteristics'!$C:$C,0)))</f>
        <v>0</v>
      </c>
      <c r="M1957" s="261">
        <f>IF(ISBLANK(INDEX('Policy Characteristics'!G:G,MATCH($C1957,'Policy Characteristics'!$C:$C,0))),"",INDEX('Policy Characteristics'!G:G,MATCH($C1957,'Policy Characteristics'!$C:$C,0)))</f>
        <v>0.25</v>
      </c>
      <c r="N1957" s="261">
        <f>IF(ISBLANK(INDEX('Policy Characteristics'!H:H,MATCH($C1957,'Policy Characteristics'!$C:$C,0))),"",INDEX('Policy Characteristics'!H:H,MATCH($C1957,'Policy Characteristics'!$C:$C,0)))</f>
        <v>0.01</v>
      </c>
      <c r="O1957" s="254" t="str">
        <f>IF(ISBLANK(INDEX('Policy Characteristics'!I:I,MATCH($C1957,'Policy Characteristics'!$C:$C,0))),"",INDEX('Policy Characteristics'!I:I,MATCH($C1957,'Policy Characteristics'!$C:$C,0)))</f>
        <v>% reduction in energy use</v>
      </c>
      <c r="P1957" s="254" t="str">
        <f>IF(ISBLANK(INDEX('Policy Characteristics'!J:J,MATCH($C1957,'Policy Characteristics'!$C:$C,0))),"",INDEX('Policy Characteristics'!J:J,MATCH($C1957,'Policy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57" s="254" t="str">
        <f>IF(ISBLANK(INDEX('Policy Characteristics'!K:K,MATCH($C1957,'Policy Characteristics'!$C:$C,0))),"",INDEX('Policy Characteristics'!K:K,MATCH($C1957,'Policy Characteristics'!$C:$C,0)))</f>
        <v>industry-ag-main.html#eff-stds</v>
      </c>
      <c r="R1957" s="254" t="str">
        <f>IF(ISBLANK(INDEX('Policy Characteristics'!L:L,MATCH($C1957,'Policy Characteristics'!$C:$C,0))),"",INDEX('Policy Characteristics'!L:L,MATCH($C1957,'Policy Characteristics'!$C:$C,0)))</f>
        <v>industry-energy-efficiency-standards.html</v>
      </c>
    </row>
    <row r="1958" spans="1:18" s="4" customFormat="1" x14ac:dyDescent="0.25">
      <c r="A1958" s="254" t="str">
        <f>IF(ISBLANK(INDEX('Policy Characteristics'!A:A,MATCH($C1958,'Policy Characteristics'!$C:$C,0))),"",INDEX('Policy Characteristics'!A:A,MATCH($C1958,'Policy Characteristics'!$C:$C,0)))</f>
        <v>Industry</v>
      </c>
      <c r="B1958" s="262" t="str">
        <f>IF(ISBLANK(INDEX('Policy Characteristics'!B:B,MATCH($C1958,'Policy Characteristics'!$C:$C,0))),"",INDEX('Policy Characteristics'!B:B,MATCH($C1958,'Policy Characteristics'!$C:$C,0)))</f>
        <v>Energy Efficiency Standards for Electrical Eqpt</v>
      </c>
      <c r="C1958" s="254" t="str">
        <f t="shared" si="88"/>
        <v>Perc Improvement in Eqpt Efficiency Stds Above BAU for Electricity</v>
      </c>
      <c r="D1958" s="45" t="s">
        <v>3015</v>
      </c>
      <c r="E1958" s="1" t="s">
        <v>3917</v>
      </c>
      <c r="F1958" t="s">
        <v>3040</v>
      </c>
      <c r="G1958" s="45" t="s">
        <v>3892</v>
      </c>
      <c r="H1958" s="47">
        <f t="shared" si="87"/>
        <v>1957</v>
      </c>
      <c r="I1958" s="324" t="s">
        <v>40</v>
      </c>
      <c r="J1958" s="255" t="str">
        <f>IF(ISBLANK(INDEX('Policy Characteristics'!D:D,MATCH($C1958,'Policy Characteristics'!$C:$C,0))),"",INDEX('Policy Characteristics'!D:D,MATCH($C1958,'Policy Characteristics'!$C:$C,0)))</f>
        <v>Industry Energy Efficiency</v>
      </c>
      <c r="K1958" s="254" t="str">
        <f>IF(ISBLANK(INDEX('Policy Characteristics'!E:E,MATCH($C1958,'Policy Characteristics'!$C:$C,0))),"",INDEX('Policy Characteristics'!E:E,MATCH($C1958,'Policy Characteristics'!$C:$C,0)))</f>
        <v>indst elec efficiency stds</v>
      </c>
      <c r="L1958" s="261">
        <f>IF(ISBLANK(INDEX('Policy Characteristics'!F:F,MATCH($C1958,'Policy Characteristics'!$C:$C,0))),"",INDEX('Policy Characteristics'!F:F,MATCH($C1958,'Policy Characteristics'!$C:$C,0)))</f>
        <v>0</v>
      </c>
      <c r="M1958" s="261">
        <f>IF(ISBLANK(INDEX('Policy Characteristics'!G:G,MATCH($C1958,'Policy Characteristics'!$C:$C,0))),"",INDEX('Policy Characteristics'!G:G,MATCH($C1958,'Policy Characteristics'!$C:$C,0)))</f>
        <v>0.25</v>
      </c>
      <c r="N1958" s="261">
        <f>IF(ISBLANK(INDEX('Policy Characteristics'!H:H,MATCH($C1958,'Policy Characteristics'!$C:$C,0))),"",INDEX('Policy Characteristics'!H:H,MATCH($C1958,'Policy Characteristics'!$C:$C,0)))</f>
        <v>0.01</v>
      </c>
      <c r="O1958" s="254" t="str">
        <f>IF(ISBLANK(INDEX('Policy Characteristics'!I:I,MATCH($C1958,'Policy Characteristics'!$C:$C,0))),"",INDEX('Policy Characteristics'!I:I,MATCH($C1958,'Policy Characteristics'!$C:$C,0)))</f>
        <v>% reduction in energy use</v>
      </c>
      <c r="P1958" s="254" t="str">
        <f>IF(ISBLANK(INDEX('Policy Characteristics'!J:J,MATCH($C1958,'Policy Characteristics'!$C:$C,0))),"",INDEX('Policy Characteristics'!J:J,MATCH($C1958,'Policy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58" s="254" t="str">
        <f>IF(ISBLANK(INDEX('Policy Characteristics'!K:K,MATCH($C1958,'Policy Characteristics'!$C:$C,0))),"",INDEX('Policy Characteristics'!K:K,MATCH($C1958,'Policy Characteristics'!$C:$C,0)))</f>
        <v>industry-ag-main.html#eff-stds</v>
      </c>
      <c r="R1958" s="254" t="str">
        <f>IF(ISBLANK(INDEX('Policy Characteristics'!L:L,MATCH($C1958,'Policy Characteristics'!$C:$C,0))),"",INDEX('Policy Characteristics'!L:L,MATCH($C1958,'Policy Characteristics'!$C:$C,0)))</f>
        <v>industry-energy-efficiency-standards.html</v>
      </c>
    </row>
    <row r="1959" spans="1:18" s="4" customFormat="1" x14ac:dyDescent="0.25">
      <c r="A1959" s="254" t="str">
        <f>IF(ISBLANK(INDEX('Policy Characteristics'!A:A,MATCH($C1959,'Policy Characteristics'!$C:$C,0))),"",INDEX('Policy Characteristics'!A:A,MATCH($C1959,'Policy Characteristics'!$C:$C,0)))</f>
        <v>Industry</v>
      </c>
      <c r="B1959" s="262" t="str">
        <f>IF(ISBLANK(INDEX('Policy Characteristics'!B:B,MATCH($C1959,'Policy Characteristics'!$C:$C,0))),"",INDEX('Policy Characteristics'!B:B,MATCH($C1959,'Policy Characteristics'!$C:$C,0)))</f>
        <v>Energy Efficiency Standards for Electrical Eqpt</v>
      </c>
      <c r="C1959" s="254" t="str">
        <f t="shared" si="88"/>
        <v>Perc Improvement in Eqpt Efficiency Stds Above BAU for Electricity</v>
      </c>
      <c r="D1959" s="6" t="s">
        <v>3016</v>
      </c>
      <c r="E1959" s="1" t="s">
        <v>3459</v>
      </c>
      <c r="F1959" t="s">
        <v>2725</v>
      </c>
      <c r="G1959" s="45" t="s">
        <v>3465</v>
      </c>
      <c r="H1959" s="47">
        <f t="shared" si="87"/>
        <v>1958</v>
      </c>
      <c r="I1959" s="324" t="s">
        <v>40</v>
      </c>
      <c r="J1959" s="255" t="str">
        <f>IF(ISBLANK(INDEX('Policy Characteristics'!D:D,MATCH($C1959,'Policy Characteristics'!$C:$C,0))),"",INDEX('Policy Characteristics'!D:D,MATCH($C1959,'Policy Characteristics'!$C:$C,0)))</f>
        <v>Industry Energy Efficiency</v>
      </c>
      <c r="K1959" s="254" t="str">
        <f>IF(ISBLANK(INDEX('Policy Characteristics'!E:E,MATCH($C1959,'Policy Characteristics'!$C:$C,0))),"",INDEX('Policy Characteristics'!E:E,MATCH($C1959,'Policy Characteristics'!$C:$C,0)))</f>
        <v>indst elec efficiency stds</v>
      </c>
      <c r="L1959" s="261">
        <f>IF(ISBLANK(INDEX('Policy Characteristics'!F:F,MATCH($C1959,'Policy Characteristics'!$C:$C,0))),"",INDEX('Policy Characteristics'!F:F,MATCH($C1959,'Policy Characteristics'!$C:$C,0)))</f>
        <v>0</v>
      </c>
      <c r="M1959" s="261">
        <f>IF(ISBLANK(INDEX('Policy Characteristics'!G:G,MATCH($C1959,'Policy Characteristics'!$C:$C,0))),"",INDEX('Policy Characteristics'!G:G,MATCH($C1959,'Policy Characteristics'!$C:$C,0)))</f>
        <v>0.25</v>
      </c>
      <c r="N1959" s="261">
        <f>IF(ISBLANK(INDEX('Policy Characteristics'!H:H,MATCH($C1959,'Policy Characteristics'!$C:$C,0))),"",INDEX('Policy Characteristics'!H:H,MATCH($C1959,'Policy Characteristics'!$C:$C,0)))</f>
        <v>0.01</v>
      </c>
      <c r="O1959" s="254" t="str">
        <f>IF(ISBLANK(INDEX('Policy Characteristics'!I:I,MATCH($C1959,'Policy Characteristics'!$C:$C,0))),"",INDEX('Policy Characteristics'!I:I,MATCH($C1959,'Policy Characteristics'!$C:$C,0)))</f>
        <v>% reduction in energy use</v>
      </c>
      <c r="P1959" s="254" t="str">
        <f>IF(ISBLANK(INDEX('Policy Characteristics'!J:J,MATCH($C1959,'Policy Characteristics'!$C:$C,0))),"",INDEX('Policy Characteristics'!J:J,MATCH($C1959,'Policy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59" s="254" t="str">
        <f>IF(ISBLANK(INDEX('Policy Characteristics'!K:K,MATCH($C1959,'Policy Characteristics'!$C:$C,0))),"",INDEX('Policy Characteristics'!K:K,MATCH($C1959,'Policy Characteristics'!$C:$C,0)))</f>
        <v>industry-ag-main.html#eff-stds</v>
      </c>
      <c r="R1959" s="254" t="str">
        <f>IF(ISBLANK(INDEX('Policy Characteristics'!L:L,MATCH($C1959,'Policy Characteristics'!$C:$C,0))),"",INDEX('Policy Characteristics'!L:L,MATCH($C1959,'Policy Characteristics'!$C:$C,0)))</f>
        <v>industry-energy-efficiency-standards.html</v>
      </c>
    </row>
    <row r="1960" spans="1:18" s="4" customFormat="1" x14ac:dyDescent="0.25">
      <c r="A1960" s="254" t="str">
        <f>IF(ISBLANK(INDEX('Policy Characteristics'!A:A,MATCH($C1960,'Policy Characteristics'!$C:$C,0))),"",INDEX('Policy Characteristics'!A:A,MATCH($C1960,'Policy Characteristics'!$C:$C,0)))</f>
        <v>Industry</v>
      </c>
      <c r="B1960" s="262" t="str">
        <f>IF(ISBLANK(INDEX('Policy Characteristics'!B:B,MATCH($C1960,'Policy Characteristics'!$C:$C,0))),"",INDEX('Policy Characteristics'!B:B,MATCH($C1960,'Policy Characteristics'!$C:$C,0)))</f>
        <v>Energy Efficiency Standards for Electrical Eqpt</v>
      </c>
      <c r="C1960" s="254" t="str">
        <f t="shared" si="88"/>
        <v>Perc Improvement in Eqpt Efficiency Stds Above BAU for Electricity</v>
      </c>
      <c r="D1960" s="6" t="s">
        <v>3016</v>
      </c>
      <c r="E1960" s="1" t="s">
        <v>3460</v>
      </c>
      <c r="F1960" t="s">
        <v>2725</v>
      </c>
      <c r="G1960" s="45" t="s">
        <v>3466</v>
      </c>
      <c r="H1960" s="47">
        <f t="shared" si="87"/>
        <v>1959</v>
      </c>
      <c r="I1960" s="324" t="s">
        <v>40</v>
      </c>
      <c r="J1960" s="255" t="str">
        <f>IF(ISBLANK(INDEX('Policy Characteristics'!D:D,MATCH($C1960,'Policy Characteristics'!$C:$C,0))),"",INDEX('Policy Characteristics'!D:D,MATCH($C1960,'Policy Characteristics'!$C:$C,0)))</f>
        <v>Industry Energy Efficiency</v>
      </c>
      <c r="K1960" s="254" t="str">
        <f>IF(ISBLANK(INDEX('Policy Characteristics'!E:E,MATCH($C1960,'Policy Characteristics'!$C:$C,0))),"",INDEX('Policy Characteristics'!E:E,MATCH($C1960,'Policy Characteristics'!$C:$C,0)))</f>
        <v>indst elec efficiency stds</v>
      </c>
      <c r="L1960" s="261">
        <f>IF(ISBLANK(INDEX('Policy Characteristics'!F:F,MATCH($C1960,'Policy Characteristics'!$C:$C,0))),"",INDEX('Policy Characteristics'!F:F,MATCH($C1960,'Policy Characteristics'!$C:$C,0)))</f>
        <v>0</v>
      </c>
      <c r="M1960" s="261">
        <f>IF(ISBLANK(INDEX('Policy Characteristics'!G:G,MATCH($C1960,'Policy Characteristics'!$C:$C,0))),"",INDEX('Policy Characteristics'!G:G,MATCH($C1960,'Policy Characteristics'!$C:$C,0)))</f>
        <v>0.25</v>
      </c>
      <c r="N1960" s="261">
        <f>IF(ISBLANK(INDEX('Policy Characteristics'!H:H,MATCH($C1960,'Policy Characteristics'!$C:$C,0))),"",INDEX('Policy Characteristics'!H:H,MATCH($C1960,'Policy Characteristics'!$C:$C,0)))</f>
        <v>0.01</v>
      </c>
      <c r="O1960" s="254" t="str">
        <f>IF(ISBLANK(INDEX('Policy Characteristics'!I:I,MATCH($C1960,'Policy Characteristics'!$C:$C,0))),"",INDEX('Policy Characteristics'!I:I,MATCH($C1960,'Policy Characteristics'!$C:$C,0)))</f>
        <v>% reduction in energy use</v>
      </c>
      <c r="P1960" s="254" t="str">
        <f>IF(ISBLANK(INDEX('Policy Characteristics'!J:J,MATCH($C1960,'Policy Characteristics'!$C:$C,0))),"",INDEX('Policy Characteristics'!J:J,MATCH($C1960,'Policy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60" s="254" t="str">
        <f>IF(ISBLANK(INDEX('Policy Characteristics'!K:K,MATCH($C1960,'Policy Characteristics'!$C:$C,0))),"",INDEX('Policy Characteristics'!K:K,MATCH($C1960,'Policy Characteristics'!$C:$C,0)))</f>
        <v>industry-ag-main.html#eff-stds</v>
      </c>
      <c r="R1960" s="254" t="str">
        <f>IF(ISBLANK(INDEX('Policy Characteristics'!L:L,MATCH($C1960,'Policy Characteristics'!$C:$C,0))),"",INDEX('Policy Characteristics'!L:L,MATCH($C1960,'Policy Characteristics'!$C:$C,0)))</f>
        <v>industry-energy-efficiency-standards.html</v>
      </c>
    </row>
    <row r="1961" spans="1:18" s="4" customFormat="1" x14ac:dyDescent="0.25">
      <c r="A1961" s="254" t="str">
        <f>IF(ISBLANK(INDEX('Policy Characteristics'!A:A,MATCH($C1961,'Policy Characteristics'!$C:$C,0))),"",INDEX('Policy Characteristics'!A:A,MATCH($C1961,'Policy Characteristics'!$C:$C,0)))</f>
        <v>Industry</v>
      </c>
      <c r="B1961" s="262" t="str">
        <f>IF(ISBLANK(INDEX('Policy Characteristics'!B:B,MATCH($C1961,'Policy Characteristics'!$C:$C,0))),"",INDEX('Policy Characteristics'!B:B,MATCH($C1961,'Policy Characteristics'!$C:$C,0)))</f>
        <v>Energy Efficiency Standards for Electrical Eqpt</v>
      </c>
      <c r="C1961" s="254" t="str">
        <f t="shared" si="88"/>
        <v>Perc Improvement in Eqpt Efficiency Stds Above BAU for Electricity</v>
      </c>
      <c r="D1961" s="6" t="s">
        <v>3016</v>
      </c>
      <c r="E1961" s="1" t="s">
        <v>3461</v>
      </c>
      <c r="F1961" t="s">
        <v>2725</v>
      </c>
      <c r="G1961" s="45" t="s">
        <v>3467</v>
      </c>
      <c r="H1961" s="47">
        <f t="shared" si="87"/>
        <v>1960</v>
      </c>
      <c r="I1961" s="324" t="s">
        <v>40</v>
      </c>
      <c r="J1961" s="255" t="str">
        <f>IF(ISBLANK(INDEX('Policy Characteristics'!D:D,MATCH($C1961,'Policy Characteristics'!$C:$C,0))),"",INDEX('Policy Characteristics'!D:D,MATCH($C1961,'Policy Characteristics'!$C:$C,0)))</f>
        <v>Industry Energy Efficiency</v>
      </c>
      <c r="K1961" s="254" t="str">
        <f>IF(ISBLANK(INDEX('Policy Characteristics'!E:E,MATCH($C1961,'Policy Characteristics'!$C:$C,0))),"",INDEX('Policy Characteristics'!E:E,MATCH($C1961,'Policy Characteristics'!$C:$C,0)))</f>
        <v>indst elec efficiency stds</v>
      </c>
      <c r="L1961" s="261">
        <f>IF(ISBLANK(INDEX('Policy Characteristics'!F:F,MATCH($C1961,'Policy Characteristics'!$C:$C,0))),"",INDEX('Policy Characteristics'!F:F,MATCH($C1961,'Policy Characteristics'!$C:$C,0)))</f>
        <v>0</v>
      </c>
      <c r="M1961" s="261">
        <f>IF(ISBLANK(INDEX('Policy Characteristics'!G:G,MATCH($C1961,'Policy Characteristics'!$C:$C,0))),"",INDEX('Policy Characteristics'!G:G,MATCH($C1961,'Policy Characteristics'!$C:$C,0)))</f>
        <v>0.25</v>
      </c>
      <c r="N1961" s="261">
        <f>IF(ISBLANK(INDEX('Policy Characteristics'!H:H,MATCH($C1961,'Policy Characteristics'!$C:$C,0))),"",INDEX('Policy Characteristics'!H:H,MATCH($C1961,'Policy Characteristics'!$C:$C,0)))</f>
        <v>0.01</v>
      </c>
      <c r="O1961" s="254" t="str">
        <f>IF(ISBLANK(INDEX('Policy Characteristics'!I:I,MATCH($C1961,'Policy Characteristics'!$C:$C,0))),"",INDEX('Policy Characteristics'!I:I,MATCH($C1961,'Policy Characteristics'!$C:$C,0)))</f>
        <v>% reduction in energy use</v>
      </c>
      <c r="P1961" s="254" t="str">
        <f>IF(ISBLANK(INDEX('Policy Characteristics'!J:J,MATCH($C1961,'Policy Characteristics'!$C:$C,0))),"",INDEX('Policy Characteristics'!J:J,MATCH($C1961,'Policy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61" s="254" t="str">
        <f>IF(ISBLANK(INDEX('Policy Characteristics'!K:K,MATCH($C1961,'Policy Characteristics'!$C:$C,0))),"",INDEX('Policy Characteristics'!K:K,MATCH($C1961,'Policy Characteristics'!$C:$C,0)))</f>
        <v>industry-ag-main.html#eff-stds</v>
      </c>
      <c r="R1961" s="254" t="str">
        <f>IF(ISBLANK(INDEX('Policy Characteristics'!L:L,MATCH($C1961,'Policy Characteristics'!$C:$C,0))),"",INDEX('Policy Characteristics'!L:L,MATCH($C1961,'Policy Characteristics'!$C:$C,0)))</f>
        <v>industry-energy-efficiency-standards.html</v>
      </c>
    </row>
    <row r="1962" spans="1:18" s="4" customFormat="1" x14ac:dyDescent="0.25">
      <c r="A1962" s="254" t="str">
        <f>IF(ISBLANK(INDEX('Policy Characteristics'!A:A,MATCH($C1962,'Policy Characteristics'!$C:$C,0))),"",INDEX('Policy Characteristics'!A:A,MATCH($C1962,'Policy Characteristics'!$C:$C,0)))</f>
        <v>Industry</v>
      </c>
      <c r="B1962" s="262" t="str">
        <f>IF(ISBLANK(INDEX('Policy Characteristics'!B:B,MATCH($C1962,'Policy Characteristics'!$C:$C,0))),"",INDEX('Policy Characteristics'!B:B,MATCH($C1962,'Policy Characteristics'!$C:$C,0)))</f>
        <v>Energy Efficiency Standards for Electrical Eqpt</v>
      </c>
      <c r="C1962" s="254" t="str">
        <f t="shared" si="88"/>
        <v>Perc Improvement in Eqpt Efficiency Stds Above BAU for Electricity</v>
      </c>
      <c r="D1962" s="6" t="s">
        <v>3016</v>
      </c>
      <c r="E1962" s="1" t="s">
        <v>3462</v>
      </c>
      <c r="F1962" t="s">
        <v>2725</v>
      </c>
      <c r="G1962" s="45" t="s">
        <v>3468</v>
      </c>
      <c r="H1962" s="47">
        <f t="shared" si="87"/>
        <v>1961</v>
      </c>
      <c r="I1962" s="324" t="s">
        <v>40</v>
      </c>
      <c r="J1962" s="255" t="str">
        <f>IF(ISBLANK(INDEX('Policy Characteristics'!D:D,MATCH($C1962,'Policy Characteristics'!$C:$C,0))),"",INDEX('Policy Characteristics'!D:D,MATCH($C1962,'Policy Characteristics'!$C:$C,0)))</f>
        <v>Industry Energy Efficiency</v>
      </c>
      <c r="K1962" s="254" t="str">
        <f>IF(ISBLANK(INDEX('Policy Characteristics'!E:E,MATCH($C1962,'Policy Characteristics'!$C:$C,0))),"",INDEX('Policy Characteristics'!E:E,MATCH($C1962,'Policy Characteristics'!$C:$C,0)))</f>
        <v>indst elec efficiency stds</v>
      </c>
      <c r="L1962" s="261">
        <f>IF(ISBLANK(INDEX('Policy Characteristics'!F:F,MATCH($C1962,'Policy Characteristics'!$C:$C,0))),"",INDEX('Policy Characteristics'!F:F,MATCH($C1962,'Policy Characteristics'!$C:$C,0)))</f>
        <v>0</v>
      </c>
      <c r="M1962" s="261">
        <f>IF(ISBLANK(INDEX('Policy Characteristics'!G:G,MATCH($C1962,'Policy Characteristics'!$C:$C,0))),"",INDEX('Policy Characteristics'!G:G,MATCH($C1962,'Policy Characteristics'!$C:$C,0)))</f>
        <v>0.25</v>
      </c>
      <c r="N1962" s="261">
        <f>IF(ISBLANK(INDEX('Policy Characteristics'!H:H,MATCH($C1962,'Policy Characteristics'!$C:$C,0))),"",INDEX('Policy Characteristics'!H:H,MATCH($C1962,'Policy Characteristics'!$C:$C,0)))</f>
        <v>0.01</v>
      </c>
      <c r="O1962" s="254" t="str">
        <f>IF(ISBLANK(INDEX('Policy Characteristics'!I:I,MATCH($C1962,'Policy Characteristics'!$C:$C,0))),"",INDEX('Policy Characteristics'!I:I,MATCH($C1962,'Policy Characteristics'!$C:$C,0)))</f>
        <v>% reduction in energy use</v>
      </c>
      <c r="P1962" s="254" t="str">
        <f>IF(ISBLANK(INDEX('Policy Characteristics'!J:J,MATCH($C1962,'Policy Characteristics'!$C:$C,0))),"",INDEX('Policy Characteristics'!J:J,MATCH($C1962,'Policy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62" s="254" t="str">
        <f>IF(ISBLANK(INDEX('Policy Characteristics'!K:K,MATCH($C1962,'Policy Characteristics'!$C:$C,0))),"",INDEX('Policy Characteristics'!K:K,MATCH($C1962,'Policy Characteristics'!$C:$C,0)))</f>
        <v>industry-ag-main.html#eff-stds</v>
      </c>
      <c r="R1962" s="254" t="str">
        <f>IF(ISBLANK(INDEX('Policy Characteristics'!L:L,MATCH($C1962,'Policy Characteristics'!$C:$C,0))),"",INDEX('Policy Characteristics'!L:L,MATCH($C1962,'Policy Characteristics'!$C:$C,0)))</f>
        <v>industry-energy-efficiency-standards.html</v>
      </c>
    </row>
    <row r="1963" spans="1:18" s="4" customFormat="1" x14ac:dyDescent="0.25">
      <c r="A1963" s="254" t="str">
        <f>IF(ISBLANK(INDEX('Policy Characteristics'!A:A,MATCH($C1963,'Policy Characteristics'!$C:$C,0))),"",INDEX('Policy Characteristics'!A:A,MATCH($C1963,'Policy Characteristics'!$C:$C,0)))</f>
        <v>Industry</v>
      </c>
      <c r="B1963" s="262" t="str">
        <f>IF(ISBLANK(INDEX('Policy Characteristics'!B:B,MATCH($C1963,'Policy Characteristics'!$C:$C,0))),"",INDEX('Policy Characteristics'!B:B,MATCH($C1963,'Policy Characteristics'!$C:$C,0)))</f>
        <v>Energy Efficiency Standards for Electrical Eqpt</v>
      </c>
      <c r="C1963" s="254" t="str">
        <f t="shared" si="88"/>
        <v>Perc Improvement in Eqpt Efficiency Stds Above BAU for Electricity</v>
      </c>
      <c r="D1963" s="6" t="s">
        <v>3016</v>
      </c>
      <c r="E1963" s="1" t="s">
        <v>3463</v>
      </c>
      <c r="F1963" t="s">
        <v>2725</v>
      </c>
      <c r="G1963" s="45" t="s">
        <v>3469</v>
      </c>
      <c r="H1963" s="47">
        <f t="shared" si="87"/>
        <v>1962</v>
      </c>
      <c r="I1963" s="324" t="s">
        <v>40</v>
      </c>
      <c r="J1963" s="255" t="str">
        <f>IF(ISBLANK(INDEX('Policy Characteristics'!D:D,MATCH($C1963,'Policy Characteristics'!$C:$C,0))),"",INDEX('Policy Characteristics'!D:D,MATCH($C1963,'Policy Characteristics'!$C:$C,0)))</f>
        <v>Industry Energy Efficiency</v>
      </c>
      <c r="K1963" s="254" t="str">
        <f>IF(ISBLANK(INDEX('Policy Characteristics'!E:E,MATCH($C1963,'Policy Characteristics'!$C:$C,0))),"",INDEX('Policy Characteristics'!E:E,MATCH($C1963,'Policy Characteristics'!$C:$C,0)))</f>
        <v>indst elec efficiency stds</v>
      </c>
      <c r="L1963" s="261">
        <f>IF(ISBLANK(INDEX('Policy Characteristics'!F:F,MATCH($C1963,'Policy Characteristics'!$C:$C,0))),"",INDEX('Policy Characteristics'!F:F,MATCH($C1963,'Policy Characteristics'!$C:$C,0)))</f>
        <v>0</v>
      </c>
      <c r="M1963" s="261">
        <f>IF(ISBLANK(INDEX('Policy Characteristics'!G:G,MATCH($C1963,'Policy Characteristics'!$C:$C,0))),"",INDEX('Policy Characteristics'!G:G,MATCH($C1963,'Policy Characteristics'!$C:$C,0)))</f>
        <v>0.25</v>
      </c>
      <c r="N1963" s="261">
        <f>IF(ISBLANK(INDEX('Policy Characteristics'!H:H,MATCH($C1963,'Policy Characteristics'!$C:$C,0))),"",INDEX('Policy Characteristics'!H:H,MATCH($C1963,'Policy Characteristics'!$C:$C,0)))</f>
        <v>0.01</v>
      </c>
      <c r="O1963" s="254" t="str">
        <f>IF(ISBLANK(INDEX('Policy Characteristics'!I:I,MATCH($C1963,'Policy Characteristics'!$C:$C,0))),"",INDEX('Policy Characteristics'!I:I,MATCH($C1963,'Policy Characteristics'!$C:$C,0)))</f>
        <v>% reduction in energy use</v>
      </c>
      <c r="P1963" s="254" t="str">
        <f>IF(ISBLANK(INDEX('Policy Characteristics'!J:J,MATCH($C1963,'Policy Characteristics'!$C:$C,0))),"",INDEX('Policy Characteristics'!J:J,MATCH($C1963,'Policy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63" s="254" t="str">
        <f>IF(ISBLANK(INDEX('Policy Characteristics'!K:K,MATCH($C1963,'Policy Characteristics'!$C:$C,0))),"",INDEX('Policy Characteristics'!K:K,MATCH($C1963,'Policy Characteristics'!$C:$C,0)))</f>
        <v>industry-ag-main.html#eff-stds</v>
      </c>
      <c r="R1963" s="254" t="str">
        <f>IF(ISBLANK(INDEX('Policy Characteristics'!L:L,MATCH($C1963,'Policy Characteristics'!$C:$C,0))),"",INDEX('Policy Characteristics'!L:L,MATCH($C1963,'Policy Characteristics'!$C:$C,0)))</f>
        <v>industry-energy-efficiency-standards.html</v>
      </c>
    </row>
    <row r="1964" spans="1:18" s="4" customFormat="1" x14ac:dyDescent="0.25">
      <c r="A1964" s="254" t="str">
        <f>IF(ISBLANK(INDEX('Policy Characteristics'!A:A,MATCH($C1964,'Policy Characteristics'!$C:$C,0))),"",INDEX('Policy Characteristics'!A:A,MATCH($C1964,'Policy Characteristics'!$C:$C,0)))</f>
        <v>Industry</v>
      </c>
      <c r="B1964" s="262" t="str">
        <f>IF(ISBLANK(INDEX('Policy Characteristics'!B:B,MATCH($C1964,'Policy Characteristics'!$C:$C,0))),"",INDEX('Policy Characteristics'!B:B,MATCH($C1964,'Policy Characteristics'!$C:$C,0)))</f>
        <v>Energy Efficiency Standards for Electrical Eqpt</v>
      </c>
      <c r="C1964" s="254" t="str">
        <f t="shared" si="88"/>
        <v>Perc Improvement in Eqpt Efficiency Stds Above BAU for Electricity</v>
      </c>
      <c r="D1964" s="6" t="s">
        <v>3016</v>
      </c>
      <c r="E1964" s="1" t="s">
        <v>3464</v>
      </c>
      <c r="F1964" t="s">
        <v>2725</v>
      </c>
      <c r="G1964" s="45" t="s">
        <v>3470</v>
      </c>
      <c r="H1964" s="47">
        <f t="shared" si="87"/>
        <v>1963</v>
      </c>
      <c r="I1964" s="324" t="s">
        <v>40</v>
      </c>
      <c r="J1964" s="255" t="str">
        <f>IF(ISBLANK(INDEX('Policy Characteristics'!D:D,MATCH($C1964,'Policy Characteristics'!$C:$C,0))),"",INDEX('Policy Characteristics'!D:D,MATCH($C1964,'Policy Characteristics'!$C:$C,0)))</f>
        <v>Industry Energy Efficiency</v>
      </c>
      <c r="K1964" s="254" t="str">
        <f>IF(ISBLANK(INDEX('Policy Characteristics'!E:E,MATCH($C1964,'Policy Characteristics'!$C:$C,0))),"",INDEX('Policy Characteristics'!E:E,MATCH($C1964,'Policy Characteristics'!$C:$C,0)))</f>
        <v>indst elec efficiency stds</v>
      </c>
      <c r="L1964" s="261">
        <f>IF(ISBLANK(INDEX('Policy Characteristics'!F:F,MATCH($C1964,'Policy Characteristics'!$C:$C,0))),"",INDEX('Policy Characteristics'!F:F,MATCH($C1964,'Policy Characteristics'!$C:$C,0)))</f>
        <v>0</v>
      </c>
      <c r="M1964" s="261">
        <f>IF(ISBLANK(INDEX('Policy Characteristics'!G:G,MATCH($C1964,'Policy Characteristics'!$C:$C,0))),"",INDEX('Policy Characteristics'!G:G,MATCH($C1964,'Policy Characteristics'!$C:$C,0)))</f>
        <v>0.25</v>
      </c>
      <c r="N1964" s="261">
        <f>IF(ISBLANK(INDEX('Policy Characteristics'!H:H,MATCH($C1964,'Policy Characteristics'!$C:$C,0))),"",INDEX('Policy Characteristics'!H:H,MATCH($C1964,'Policy Characteristics'!$C:$C,0)))</f>
        <v>0.01</v>
      </c>
      <c r="O1964" s="254" t="str">
        <f>IF(ISBLANK(INDEX('Policy Characteristics'!I:I,MATCH($C1964,'Policy Characteristics'!$C:$C,0))),"",INDEX('Policy Characteristics'!I:I,MATCH($C1964,'Policy Characteristics'!$C:$C,0)))</f>
        <v>% reduction in energy use</v>
      </c>
      <c r="P1964" s="254" t="str">
        <f>IF(ISBLANK(INDEX('Policy Characteristics'!J:J,MATCH($C1964,'Policy Characteristics'!$C:$C,0))),"",INDEX('Policy Characteristics'!J:J,MATCH($C1964,'Policy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64" s="254" t="str">
        <f>IF(ISBLANK(INDEX('Policy Characteristics'!K:K,MATCH($C1964,'Policy Characteristics'!$C:$C,0))),"",INDEX('Policy Characteristics'!K:K,MATCH($C1964,'Policy Characteristics'!$C:$C,0)))</f>
        <v>industry-ag-main.html#eff-stds</v>
      </c>
      <c r="R1964" s="254" t="str">
        <f>IF(ISBLANK(INDEX('Policy Characteristics'!L:L,MATCH($C1964,'Policy Characteristics'!$C:$C,0))),"",INDEX('Policy Characteristics'!L:L,MATCH($C1964,'Policy Characteristics'!$C:$C,0)))</f>
        <v>industry-energy-efficiency-standards.html</v>
      </c>
    </row>
    <row r="1965" spans="1:18" s="4" customFormat="1" x14ac:dyDescent="0.25">
      <c r="A1965" s="254" t="str">
        <f>IF(ISBLANK(INDEX('Policy Characteristics'!A:A,MATCH($C1965,'Policy Characteristics'!$C:$C,0))),"",INDEX('Policy Characteristics'!A:A,MATCH($C1965,'Policy Characteristics'!$C:$C,0)))</f>
        <v>Industry</v>
      </c>
      <c r="B1965" s="262" t="str">
        <f>IF(ISBLANK(INDEX('Policy Characteristics'!B:B,MATCH($C1965,'Policy Characteristics'!$C:$C,0))),"",INDEX('Policy Characteristics'!B:B,MATCH($C1965,'Policy Characteristics'!$C:$C,0)))</f>
        <v>Energy Efficiency Standards for Electrical Eqpt</v>
      </c>
      <c r="C1965" s="254" t="str">
        <f t="shared" si="88"/>
        <v>Perc Improvement in Eqpt Efficiency Stds Above BAU for Electricity</v>
      </c>
      <c r="D1965" s="6" t="s">
        <v>3016</v>
      </c>
      <c r="E1965" s="1" t="s">
        <v>3570</v>
      </c>
      <c r="F1965" t="s">
        <v>2725</v>
      </c>
      <c r="G1965" s="45" t="s">
        <v>3471</v>
      </c>
      <c r="H1965" s="47">
        <f t="shared" si="87"/>
        <v>1964</v>
      </c>
      <c r="I1965" s="324" t="s">
        <v>40</v>
      </c>
      <c r="J1965" s="255" t="str">
        <f>IF(ISBLANK(INDEX('Policy Characteristics'!D:D,MATCH($C1965,'Policy Characteristics'!$C:$C,0))),"",INDEX('Policy Characteristics'!D:D,MATCH($C1965,'Policy Characteristics'!$C:$C,0)))</f>
        <v>Industry Energy Efficiency</v>
      </c>
      <c r="K1965" s="254" t="str">
        <f>IF(ISBLANK(INDEX('Policy Characteristics'!E:E,MATCH($C1965,'Policy Characteristics'!$C:$C,0))),"",INDEX('Policy Characteristics'!E:E,MATCH($C1965,'Policy Characteristics'!$C:$C,0)))</f>
        <v>indst elec efficiency stds</v>
      </c>
      <c r="L1965" s="261">
        <f>IF(ISBLANK(INDEX('Policy Characteristics'!F:F,MATCH($C1965,'Policy Characteristics'!$C:$C,0))),"",INDEX('Policy Characteristics'!F:F,MATCH($C1965,'Policy Characteristics'!$C:$C,0)))</f>
        <v>0</v>
      </c>
      <c r="M1965" s="261">
        <f>IF(ISBLANK(INDEX('Policy Characteristics'!G:G,MATCH($C1965,'Policy Characteristics'!$C:$C,0))),"",INDEX('Policy Characteristics'!G:G,MATCH($C1965,'Policy Characteristics'!$C:$C,0)))</f>
        <v>0.25</v>
      </c>
      <c r="N1965" s="261">
        <f>IF(ISBLANK(INDEX('Policy Characteristics'!H:H,MATCH($C1965,'Policy Characteristics'!$C:$C,0))),"",INDEX('Policy Characteristics'!H:H,MATCH($C1965,'Policy Characteristics'!$C:$C,0)))</f>
        <v>0.01</v>
      </c>
      <c r="O1965" s="254" t="str">
        <f>IF(ISBLANK(INDEX('Policy Characteristics'!I:I,MATCH($C1965,'Policy Characteristics'!$C:$C,0))),"",INDEX('Policy Characteristics'!I:I,MATCH($C1965,'Policy Characteristics'!$C:$C,0)))</f>
        <v>% reduction in energy use</v>
      </c>
      <c r="P1965" s="254" t="str">
        <f>IF(ISBLANK(INDEX('Policy Characteristics'!J:J,MATCH($C1965,'Policy Characteristics'!$C:$C,0))),"",INDEX('Policy Characteristics'!J:J,MATCH($C1965,'Policy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65" s="254" t="str">
        <f>IF(ISBLANK(INDEX('Policy Characteristics'!K:K,MATCH($C1965,'Policy Characteristics'!$C:$C,0))),"",INDEX('Policy Characteristics'!K:K,MATCH($C1965,'Policy Characteristics'!$C:$C,0)))</f>
        <v>industry-ag-main.html#eff-stds</v>
      </c>
      <c r="R1965" s="254" t="str">
        <f>IF(ISBLANK(INDEX('Policy Characteristics'!L:L,MATCH($C1965,'Policy Characteristics'!$C:$C,0))),"",INDEX('Policy Characteristics'!L:L,MATCH($C1965,'Policy Characteristics'!$C:$C,0)))</f>
        <v>industry-energy-efficiency-standards.html</v>
      </c>
    </row>
    <row r="1966" spans="1:18" s="4" customFormat="1" x14ac:dyDescent="0.25">
      <c r="A1966" s="254" t="str">
        <f>IF(ISBLANK(INDEX('Policy Characteristics'!A:A,MATCH($C1966,'Policy Characteristics'!$C:$C,0))),"",INDEX('Policy Characteristics'!A:A,MATCH($C1966,'Policy Characteristics'!$C:$C,0)))</f>
        <v>Industry</v>
      </c>
      <c r="B1966" s="262" t="str">
        <f>IF(ISBLANK(INDEX('Policy Characteristics'!B:B,MATCH($C1966,'Policy Characteristics'!$C:$C,0))),"",INDEX('Policy Characteristics'!B:B,MATCH($C1966,'Policy Characteristics'!$C:$C,0)))</f>
        <v>Energy Efficiency Standards for Electrical Eqpt</v>
      </c>
      <c r="C1966" s="254" t="str">
        <f t="shared" si="88"/>
        <v>Perc Improvement in Eqpt Efficiency Stds Above BAU for Electricity</v>
      </c>
      <c r="D1966" s="6" t="s">
        <v>3016</v>
      </c>
      <c r="E1966" s="1" t="s">
        <v>3915</v>
      </c>
      <c r="F1966" t="s">
        <v>2725</v>
      </c>
      <c r="G1966" s="45" t="s">
        <v>3891</v>
      </c>
      <c r="H1966" s="47">
        <f t="shared" si="87"/>
        <v>1965</v>
      </c>
      <c r="I1966" s="324" t="s">
        <v>40</v>
      </c>
      <c r="J1966" s="255" t="str">
        <f>IF(ISBLANK(INDEX('Policy Characteristics'!D:D,MATCH($C1966,'Policy Characteristics'!$C:$C,0))),"",INDEX('Policy Characteristics'!D:D,MATCH($C1966,'Policy Characteristics'!$C:$C,0)))</f>
        <v>Industry Energy Efficiency</v>
      </c>
      <c r="K1966" s="254" t="str">
        <f>IF(ISBLANK(INDEX('Policy Characteristics'!E:E,MATCH($C1966,'Policy Characteristics'!$C:$C,0))),"",INDEX('Policy Characteristics'!E:E,MATCH($C1966,'Policy Characteristics'!$C:$C,0)))</f>
        <v>indst elec efficiency stds</v>
      </c>
      <c r="L1966" s="261">
        <f>IF(ISBLANK(INDEX('Policy Characteristics'!F:F,MATCH($C1966,'Policy Characteristics'!$C:$C,0))),"",INDEX('Policy Characteristics'!F:F,MATCH($C1966,'Policy Characteristics'!$C:$C,0)))</f>
        <v>0</v>
      </c>
      <c r="M1966" s="261">
        <f>IF(ISBLANK(INDEX('Policy Characteristics'!G:G,MATCH($C1966,'Policy Characteristics'!$C:$C,0))),"",INDEX('Policy Characteristics'!G:G,MATCH($C1966,'Policy Characteristics'!$C:$C,0)))</f>
        <v>0.25</v>
      </c>
      <c r="N1966" s="261">
        <f>IF(ISBLANK(INDEX('Policy Characteristics'!H:H,MATCH($C1966,'Policy Characteristics'!$C:$C,0))),"",INDEX('Policy Characteristics'!H:H,MATCH($C1966,'Policy Characteristics'!$C:$C,0)))</f>
        <v>0.01</v>
      </c>
      <c r="O1966" s="254" t="str">
        <f>IF(ISBLANK(INDEX('Policy Characteristics'!I:I,MATCH($C1966,'Policy Characteristics'!$C:$C,0))),"",INDEX('Policy Characteristics'!I:I,MATCH($C1966,'Policy Characteristics'!$C:$C,0)))</f>
        <v>% reduction in energy use</v>
      </c>
      <c r="P1966" s="254" t="str">
        <f>IF(ISBLANK(INDEX('Policy Characteristics'!J:J,MATCH($C1966,'Policy Characteristics'!$C:$C,0))),"",INDEX('Policy Characteristics'!J:J,MATCH($C1966,'Policy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66" s="254" t="str">
        <f>IF(ISBLANK(INDEX('Policy Characteristics'!K:K,MATCH($C1966,'Policy Characteristics'!$C:$C,0))),"",INDEX('Policy Characteristics'!K:K,MATCH($C1966,'Policy Characteristics'!$C:$C,0)))</f>
        <v>industry-ag-main.html#eff-stds</v>
      </c>
      <c r="R1966" s="254" t="str">
        <f>IF(ISBLANK(INDEX('Policy Characteristics'!L:L,MATCH($C1966,'Policy Characteristics'!$C:$C,0))),"",INDEX('Policy Characteristics'!L:L,MATCH($C1966,'Policy Characteristics'!$C:$C,0)))</f>
        <v>industry-energy-efficiency-standards.html</v>
      </c>
    </row>
    <row r="1967" spans="1:18" s="4" customFormat="1" x14ac:dyDescent="0.25">
      <c r="A1967" s="254" t="str">
        <f>IF(ISBLANK(INDEX('Policy Characteristics'!A:A,MATCH($C1967,'Policy Characteristics'!$C:$C,0))),"",INDEX('Policy Characteristics'!A:A,MATCH($C1967,'Policy Characteristics'!$C:$C,0)))</f>
        <v>Industry</v>
      </c>
      <c r="B1967" s="262" t="str">
        <f>IF(ISBLANK(INDEX('Policy Characteristics'!B:B,MATCH($C1967,'Policy Characteristics'!$C:$C,0))),"",INDEX('Policy Characteristics'!B:B,MATCH($C1967,'Policy Characteristics'!$C:$C,0)))</f>
        <v>Energy Efficiency Standards for Electrical Eqpt</v>
      </c>
      <c r="C1967" s="254" t="str">
        <f t="shared" si="88"/>
        <v>Perc Improvement in Eqpt Efficiency Stds Above BAU for Electricity</v>
      </c>
      <c r="D1967" s="6" t="s">
        <v>3016</v>
      </c>
      <c r="E1967" s="1" t="s">
        <v>3916</v>
      </c>
      <c r="F1967" t="s">
        <v>2725</v>
      </c>
      <c r="G1967" s="45" t="s">
        <v>3890</v>
      </c>
      <c r="H1967" s="47">
        <f t="shared" si="87"/>
        <v>1966</v>
      </c>
      <c r="I1967" s="324" t="s">
        <v>40</v>
      </c>
      <c r="J1967" s="255" t="str">
        <f>IF(ISBLANK(INDEX('Policy Characteristics'!D:D,MATCH($C1967,'Policy Characteristics'!$C:$C,0))),"",INDEX('Policy Characteristics'!D:D,MATCH($C1967,'Policy Characteristics'!$C:$C,0)))</f>
        <v>Industry Energy Efficiency</v>
      </c>
      <c r="K1967" s="254" t="str">
        <f>IF(ISBLANK(INDEX('Policy Characteristics'!E:E,MATCH($C1967,'Policy Characteristics'!$C:$C,0))),"",INDEX('Policy Characteristics'!E:E,MATCH($C1967,'Policy Characteristics'!$C:$C,0)))</f>
        <v>indst elec efficiency stds</v>
      </c>
      <c r="L1967" s="261">
        <f>IF(ISBLANK(INDEX('Policy Characteristics'!F:F,MATCH($C1967,'Policy Characteristics'!$C:$C,0))),"",INDEX('Policy Characteristics'!F:F,MATCH($C1967,'Policy Characteristics'!$C:$C,0)))</f>
        <v>0</v>
      </c>
      <c r="M1967" s="261">
        <f>IF(ISBLANK(INDEX('Policy Characteristics'!G:G,MATCH($C1967,'Policy Characteristics'!$C:$C,0))),"",INDEX('Policy Characteristics'!G:G,MATCH($C1967,'Policy Characteristics'!$C:$C,0)))</f>
        <v>0.25</v>
      </c>
      <c r="N1967" s="261">
        <f>IF(ISBLANK(INDEX('Policy Characteristics'!H:H,MATCH($C1967,'Policy Characteristics'!$C:$C,0))),"",INDEX('Policy Characteristics'!H:H,MATCH($C1967,'Policy Characteristics'!$C:$C,0)))</f>
        <v>0.01</v>
      </c>
      <c r="O1967" s="254" t="str">
        <f>IF(ISBLANK(INDEX('Policy Characteristics'!I:I,MATCH($C1967,'Policy Characteristics'!$C:$C,0))),"",INDEX('Policy Characteristics'!I:I,MATCH($C1967,'Policy Characteristics'!$C:$C,0)))</f>
        <v>% reduction in energy use</v>
      </c>
      <c r="P1967" s="254" t="str">
        <f>IF(ISBLANK(INDEX('Policy Characteristics'!J:J,MATCH($C1967,'Policy Characteristics'!$C:$C,0))),"",INDEX('Policy Characteristics'!J:J,MATCH($C1967,'Policy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67" s="254" t="str">
        <f>IF(ISBLANK(INDEX('Policy Characteristics'!K:K,MATCH($C1967,'Policy Characteristics'!$C:$C,0))),"",INDEX('Policy Characteristics'!K:K,MATCH($C1967,'Policy Characteristics'!$C:$C,0)))</f>
        <v>industry-ag-main.html#eff-stds</v>
      </c>
      <c r="R1967" s="254" t="str">
        <f>IF(ISBLANK(INDEX('Policy Characteristics'!L:L,MATCH($C1967,'Policy Characteristics'!$C:$C,0))),"",INDEX('Policy Characteristics'!L:L,MATCH($C1967,'Policy Characteristics'!$C:$C,0)))</f>
        <v>industry-energy-efficiency-standards.html</v>
      </c>
    </row>
    <row r="1968" spans="1:18" s="4" customFormat="1" x14ac:dyDescent="0.25">
      <c r="A1968" s="254" t="str">
        <f>IF(ISBLANK(INDEX('Policy Characteristics'!A:A,MATCH($C1968,'Policy Characteristics'!$C:$C,0))),"",INDEX('Policy Characteristics'!A:A,MATCH($C1968,'Policy Characteristics'!$C:$C,0)))</f>
        <v>Industry</v>
      </c>
      <c r="B1968" s="262" t="str">
        <f>IF(ISBLANK(INDEX('Policy Characteristics'!B:B,MATCH($C1968,'Policy Characteristics'!$C:$C,0))),"",INDEX('Policy Characteristics'!B:B,MATCH($C1968,'Policy Characteristics'!$C:$C,0)))</f>
        <v>Energy Efficiency Standards for Electrical Eqpt</v>
      </c>
      <c r="C1968" s="254" t="str">
        <f t="shared" si="88"/>
        <v>Perc Improvement in Eqpt Efficiency Stds Above BAU for Electricity</v>
      </c>
      <c r="D1968" s="6" t="s">
        <v>3016</v>
      </c>
      <c r="E1968" s="1" t="s">
        <v>3917</v>
      </c>
      <c r="F1968" t="s">
        <v>2725</v>
      </c>
      <c r="G1968" s="45" t="s">
        <v>3892</v>
      </c>
      <c r="H1968" s="47">
        <f t="shared" si="87"/>
        <v>1967</v>
      </c>
      <c r="I1968" s="324" t="s">
        <v>40</v>
      </c>
      <c r="J1968" s="255" t="str">
        <f>IF(ISBLANK(INDEX('Policy Characteristics'!D:D,MATCH($C1968,'Policy Characteristics'!$C:$C,0))),"",INDEX('Policy Characteristics'!D:D,MATCH($C1968,'Policy Characteristics'!$C:$C,0)))</f>
        <v>Industry Energy Efficiency</v>
      </c>
      <c r="K1968" s="254" t="str">
        <f>IF(ISBLANK(INDEX('Policy Characteristics'!E:E,MATCH($C1968,'Policy Characteristics'!$C:$C,0))),"",INDEX('Policy Characteristics'!E:E,MATCH($C1968,'Policy Characteristics'!$C:$C,0)))</f>
        <v>indst elec efficiency stds</v>
      </c>
      <c r="L1968" s="261">
        <f>IF(ISBLANK(INDEX('Policy Characteristics'!F:F,MATCH($C1968,'Policy Characteristics'!$C:$C,0))),"",INDEX('Policy Characteristics'!F:F,MATCH($C1968,'Policy Characteristics'!$C:$C,0)))</f>
        <v>0</v>
      </c>
      <c r="M1968" s="261">
        <f>IF(ISBLANK(INDEX('Policy Characteristics'!G:G,MATCH($C1968,'Policy Characteristics'!$C:$C,0))),"",INDEX('Policy Characteristics'!G:G,MATCH($C1968,'Policy Characteristics'!$C:$C,0)))</f>
        <v>0.25</v>
      </c>
      <c r="N1968" s="261">
        <f>IF(ISBLANK(INDEX('Policy Characteristics'!H:H,MATCH($C1968,'Policy Characteristics'!$C:$C,0))),"",INDEX('Policy Characteristics'!H:H,MATCH($C1968,'Policy Characteristics'!$C:$C,0)))</f>
        <v>0.01</v>
      </c>
      <c r="O1968" s="254" t="str">
        <f>IF(ISBLANK(INDEX('Policy Characteristics'!I:I,MATCH($C1968,'Policy Characteristics'!$C:$C,0))),"",INDEX('Policy Characteristics'!I:I,MATCH($C1968,'Policy Characteristics'!$C:$C,0)))</f>
        <v>% reduction in energy use</v>
      </c>
      <c r="P1968" s="254" t="str">
        <f>IF(ISBLANK(INDEX('Policy Characteristics'!J:J,MATCH($C1968,'Policy Characteristics'!$C:$C,0))),"",INDEX('Policy Characteristics'!J:J,MATCH($C1968,'Policy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68" s="254" t="str">
        <f>IF(ISBLANK(INDEX('Policy Characteristics'!K:K,MATCH($C1968,'Policy Characteristics'!$C:$C,0))),"",INDEX('Policy Characteristics'!K:K,MATCH($C1968,'Policy Characteristics'!$C:$C,0)))</f>
        <v>industry-ag-main.html#eff-stds</v>
      </c>
      <c r="R1968" s="254" t="str">
        <f>IF(ISBLANK(INDEX('Policy Characteristics'!L:L,MATCH($C1968,'Policy Characteristics'!$C:$C,0))),"",INDEX('Policy Characteristics'!L:L,MATCH($C1968,'Policy Characteristics'!$C:$C,0)))</f>
        <v>industry-energy-efficiency-standards.html</v>
      </c>
    </row>
    <row r="1969" spans="1:18" s="4" customFormat="1" x14ac:dyDescent="0.25">
      <c r="A1969" s="254" t="str">
        <f>IF(ISBLANK(INDEX('Policy Characteristics'!A:A,MATCH($C1969,'Policy Characteristics'!$C:$C,0))),"",INDEX('Policy Characteristics'!A:A,MATCH($C1969,'Policy Characteristics'!$C:$C,0)))</f>
        <v>Industry</v>
      </c>
      <c r="B1969" s="262" t="str">
        <f>IF(ISBLANK(INDEX('Policy Characteristics'!B:B,MATCH($C1969,'Policy Characteristics'!$C:$C,0))),"",INDEX('Policy Characteristics'!B:B,MATCH($C1969,'Policy Characteristics'!$C:$C,0)))</f>
        <v>Energy Efficiency Standards for Electrical Eqpt</v>
      </c>
      <c r="C1969" s="254" t="str">
        <f t="shared" si="88"/>
        <v>Perc Improvement in Eqpt Efficiency Stds Above BAU for Electricity</v>
      </c>
      <c r="D1969" s="6" t="s">
        <v>3017</v>
      </c>
      <c r="E1969" s="1" t="s">
        <v>3459</v>
      </c>
      <c r="F1969" t="s">
        <v>2981</v>
      </c>
      <c r="G1969" s="45" t="s">
        <v>3465</v>
      </c>
      <c r="H1969" s="47">
        <f t="shared" si="87"/>
        <v>1968</v>
      </c>
      <c r="I1969" s="324" t="s">
        <v>40</v>
      </c>
      <c r="J1969" s="255" t="str">
        <f>IF(ISBLANK(INDEX('Policy Characteristics'!D:D,MATCH($C1969,'Policy Characteristics'!$C:$C,0))),"",INDEX('Policy Characteristics'!D:D,MATCH($C1969,'Policy Characteristics'!$C:$C,0)))</f>
        <v>Industry Energy Efficiency</v>
      </c>
      <c r="K1969" s="254" t="str">
        <f>IF(ISBLANK(INDEX('Policy Characteristics'!E:E,MATCH($C1969,'Policy Characteristics'!$C:$C,0))),"",INDEX('Policy Characteristics'!E:E,MATCH($C1969,'Policy Characteristics'!$C:$C,0)))</f>
        <v>indst elec efficiency stds</v>
      </c>
      <c r="L1969" s="261">
        <f>IF(ISBLANK(INDEX('Policy Characteristics'!F:F,MATCH($C1969,'Policy Characteristics'!$C:$C,0))),"",INDEX('Policy Characteristics'!F:F,MATCH($C1969,'Policy Characteristics'!$C:$C,0)))</f>
        <v>0</v>
      </c>
      <c r="M1969" s="261">
        <f>IF(ISBLANK(INDEX('Policy Characteristics'!G:G,MATCH($C1969,'Policy Characteristics'!$C:$C,0))),"",INDEX('Policy Characteristics'!G:G,MATCH($C1969,'Policy Characteristics'!$C:$C,0)))</f>
        <v>0.25</v>
      </c>
      <c r="N1969" s="261">
        <f>IF(ISBLANK(INDEX('Policy Characteristics'!H:H,MATCH($C1969,'Policy Characteristics'!$C:$C,0))),"",INDEX('Policy Characteristics'!H:H,MATCH($C1969,'Policy Characteristics'!$C:$C,0)))</f>
        <v>0.01</v>
      </c>
      <c r="O1969" s="254" t="str">
        <f>IF(ISBLANK(INDEX('Policy Characteristics'!I:I,MATCH($C1969,'Policy Characteristics'!$C:$C,0))),"",INDEX('Policy Characteristics'!I:I,MATCH($C1969,'Policy Characteristics'!$C:$C,0)))</f>
        <v>% reduction in energy use</v>
      </c>
      <c r="P1969" s="254" t="str">
        <f>IF(ISBLANK(INDEX('Policy Characteristics'!J:J,MATCH($C1969,'Policy Characteristics'!$C:$C,0))),"",INDEX('Policy Characteristics'!J:J,MATCH($C1969,'Policy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69" s="254" t="str">
        <f>IF(ISBLANK(INDEX('Policy Characteristics'!K:K,MATCH($C1969,'Policy Characteristics'!$C:$C,0))),"",INDEX('Policy Characteristics'!K:K,MATCH($C1969,'Policy Characteristics'!$C:$C,0)))</f>
        <v>industry-ag-main.html#eff-stds</v>
      </c>
      <c r="R1969" s="254" t="str">
        <f>IF(ISBLANK(INDEX('Policy Characteristics'!L:L,MATCH($C1969,'Policy Characteristics'!$C:$C,0))),"",INDEX('Policy Characteristics'!L:L,MATCH($C1969,'Policy Characteristics'!$C:$C,0)))</f>
        <v>industry-energy-efficiency-standards.html</v>
      </c>
    </row>
    <row r="1970" spans="1:18" s="4" customFormat="1" x14ac:dyDescent="0.25">
      <c r="A1970" s="254" t="str">
        <f>IF(ISBLANK(INDEX('Policy Characteristics'!A:A,MATCH($C1970,'Policy Characteristics'!$C:$C,0))),"",INDEX('Policy Characteristics'!A:A,MATCH($C1970,'Policy Characteristics'!$C:$C,0)))</f>
        <v>Industry</v>
      </c>
      <c r="B1970" s="262" t="str">
        <f>IF(ISBLANK(INDEX('Policy Characteristics'!B:B,MATCH($C1970,'Policy Characteristics'!$C:$C,0))),"",INDEX('Policy Characteristics'!B:B,MATCH($C1970,'Policy Characteristics'!$C:$C,0)))</f>
        <v>Energy Efficiency Standards for Electrical Eqpt</v>
      </c>
      <c r="C1970" s="254" t="str">
        <f t="shared" si="88"/>
        <v>Perc Improvement in Eqpt Efficiency Stds Above BAU for Electricity</v>
      </c>
      <c r="D1970" s="6" t="s">
        <v>3017</v>
      </c>
      <c r="E1970" s="1" t="s">
        <v>3460</v>
      </c>
      <c r="F1970" t="s">
        <v>2981</v>
      </c>
      <c r="G1970" s="45" t="s">
        <v>3466</v>
      </c>
      <c r="H1970" s="47">
        <f t="shared" si="87"/>
        <v>1969</v>
      </c>
      <c r="I1970" s="324" t="s">
        <v>40</v>
      </c>
      <c r="J1970" s="255" t="str">
        <f>IF(ISBLANK(INDEX('Policy Characteristics'!D:D,MATCH($C1970,'Policy Characteristics'!$C:$C,0))),"",INDEX('Policy Characteristics'!D:D,MATCH($C1970,'Policy Characteristics'!$C:$C,0)))</f>
        <v>Industry Energy Efficiency</v>
      </c>
      <c r="K1970" s="254" t="str">
        <f>IF(ISBLANK(INDEX('Policy Characteristics'!E:E,MATCH($C1970,'Policy Characteristics'!$C:$C,0))),"",INDEX('Policy Characteristics'!E:E,MATCH($C1970,'Policy Characteristics'!$C:$C,0)))</f>
        <v>indst elec efficiency stds</v>
      </c>
      <c r="L1970" s="261">
        <f>IF(ISBLANK(INDEX('Policy Characteristics'!F:F,MATCH($C1970,'Policy Characteristics'!$C:$C,0))),"",INDEX('Policy Characteristics'!F:F,MATCH($C1970,'Policy Characteristics'!$C:$C,0)))</f>
        <v>0</v>
      </c>
      <c r="M1970" s="261">
        <f>IF(ISBLANK(INDEX('Policy Characteristics'!G:G,MATCH($C1970,'Policy Characteristics'!$C:$C,0))),"",INDEX('Policy Characteristics'!G:G,MATCH($C1970,'Policy Characteristics'!$C:$C,0)))</f>
        <v>0.25</v>
      </c>
      <c r="N1970" s="261">
        <f>IF(ISBLANK(INDEX('Policy Characteristics'!H:H,MATCH($C1970,'Policy Characteristics'!$C:$C,0))),"",INDEX('Policy Characteristics'!H:H,MATCH($C1970,'Policy Characteristics'!$C:$C,0)))</f>
        <v>0.01</v>
      </c>
      <c r="O1970" s="254" t="str">
        <f>IF(ISBLANK(INDEX('Policy Characteristics'!I:I,MATCH($C1970,'Policy Characteristics'!$C:$C,0))),"",INDEX('Policy Characteristics'!I:I,MATCH($C1970,'Policy Characteristics'!$C:$C,0)))</f>
        <v>% reduction in energy use</v>
      </c>
      <c r="P1970" s="254" t="str">
        <f>IF(ISBLANK(INDEX('Policy Characteristics'!J:J,MATCH($C1970,'Policy Characteristics'!$C:$C,0))),"",INDEX('Policy Characteristics'!J:J,MATCH($C1970,'Policy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70" s="254" t="str">
        <f>IF(ISBLANK(INDEX('Policy Characteristics'!K:K,MATCH($C1970,'Policy Characteristics'!$C:$C,0))),"",INDEX('Policy Characteristics'!K:K,MATCH($C1970,'Policy Characteristics'!$C:$C,0)))</f>
        <v>industry-ag-main.html#eff-stds</v>
      </c>
      <c r="R1970" s="254" t="str">
        <f>IF(ISBLANK(INDEX('Policy Characteristics'!L:L,MATCH($C1970,'Policy Characteristics'!$C:$C,0))),"",INDEX('Policy Characteristics'!L:L,MATCH($C1970,'Policy Characteristics'!$C:$C,0)))</f>
        <v>industry-energy-efficiency-standards.html</v>
      </c>
    </row>
    <row r="1971" spans="1:18" s="4" customFormat="1" x14ac:dyDescent="0.25">
      <c r="A1971" s="254" t="str">
        <f>IF(ISBLANK(INDEX('Policy Characteristics'!A:A,MATCH($C1971,'Policy Characteristics'!$C:$C,0))),"",INDEX('Policy Characteristics'!A:A,MATCH($C1971,'Policy Characteristics'!$C:$C,0)))</f>
        <v>Industry</v>
      </c>
      <c r="B1971" s="262" t="str">
        <f>IF(ISBLANK(INDEX('Policy Characteristics'!B:B,MATCH($C1971,'Policy Characteristics'!$C:$C,0))),"",INDEX('Policy Characteristics'!B:B,MATCH($C1971,'Policy Characteristics'!$C:$C,0)))</f>
        <v>Energy Efficiency Standards for Electrical Eqpt</v>
      </c>
      <c r="C1971" s="254" t="str">
        <f t="shared" si="88"/>
        <v>Perc Improvement in Eqpt Efficiency Stds Above BAU for Electricity</v>
      </c>
      <c r="D1971" s="6" t="s">
        <v>3017</v>
      </c>
      <c r="E1971" s="1" t="s">
        <v>3461</v>
      </c>
      <c r="F1971" t="s">
        <v>2981</v>
      </c>
      <c r="G1971" s="45" t="s">
        <v>3467</v>
      </c>
      <c r="H1971" s="47">
        <f t="shared" si="87"/>
        <v>1970</v>
      </c>
      <c r="I1971" s="324" t="s">
        <v>40</v>
      </c>
      <c r="J1971" s="255" t="str">
        <f>IF(ISBLANK(INDEX('Policy Characteristics'!D:D,MATCH($C1971,'Policy Characteristics'!$C:$C,0))),"",INDEX('Policy Characteristics'!D:D,MATCH($C1971,'Policy Characteristics'!$C:$C,0)))</f>
        <v>Industry Energy Efficiency</v>
      </c>
      <c r="K1971" s="254" t="str">
        <f>IF(ISBLANK(INDEX('Policy Characteristics'!E:E,MATCH($C1971,'Policy Characteristics'!$C:$C,0))),"",INDEX('Policy Characteristics'!E:E,MATCH($C1971,'Policy Characteristics'!$C:$C,0)))</f>
        <v>indst elec efficiency stds</v>
      </c>
      <c r="L1971" s="261">
        <f>IF(ISBLANK(INDEX('Policy Characteristics'!F:F,MATCH($C1971,'Policy Characteristics'!$C:$C,0))),"",INDEX('Policy Characteristics'!F:F,MATCH($C1971,'Policy Characteristics'!$C:$C,0)))</f>
        <v>0</v>
      </c>
      <c r="M1971" s="261">
        <f>IF(ISBLANK(INDEX('Policy Characteristics'!G:G,MATCH($C1971,'Policy Characteristics'!$C:$C,0))),"",INDEX('Policy Characteristics'!G:G,MATCH($C1971,'Policy Characteristics'!$C:$C,0)))</f>
        <v>0.25</v>
      </c>
      <c r="N1971" s="261">
        <f>IF(ISBLANK(INDEX('Policy Characteristics'!H:H,MATCH($C1971,'Policy Characteristics'!$C:$C,0))),"",INDEX('Policy Characteristics'!H:H,MATCH($C1971,'Policy Characteristics'!$C:$C,0)))</f>
        <v>0.01</v>
      </c>
      <c r="O1971" s="254" t="str">
        <f>IF(ISBLANK(INDEX('Policy Characteristics'!I:I,MATCH($C1971,'Policy Characteristics'!$C:$C,0))),"",INDEX('Policy Characteristics'!I:I,MATCH($C1971,'Policy Characteristics'!$C:$C,0)))</f>
        <v>% reduction in energy use</v>
      </c>
      <c r="P1971" s="254" t="str">
        <f>IF(ISBLANK(INDEX('Policy Characteristics'!J:J,MATCH($C1971,'Policy Characteristics'!$C:$C,0))),"",INDEX('Policy Characteristics'!J:J,MATCH($C1971,'Policy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71" s="254" t="str">
        <f>IF(ISBLANK(INDEX('Policy Characteristics'!K:K,MATCH($C1971,'Policy Characteristics'!$C:$C,0))),"",INDEX('Policy Characteristics'!K:K,MATCH($C1971,'Policy Characteristics'!$C:$C,0)))</f>
        <v>industry-ag-main.html#eff-stds</v>
      </c>
      <c r="R1971" s="254" t="str">
        <f>IF(ISBLANK(INDEX('Policy Characteristics'!L:L,MATCH($C1971,'Policy Characteristics'!$C:$C,0))),"",INDEX('Policy Characteristics'!L:L,MATCH($C1971,'Policy Characteristics'!$C:$C,0)))</f>
        <v>industry-energy-efficiency-standards.html</v>
      </c>
    </row>
    <row r="1972" spans="1:18" s="4" customFormat="1" x14ac:dyDescent="0.25">
      <c r="A1972" s="254" t="str">
        <f>IF(ISBLANK(INDEX('Policy Characteristics'!A:A,MATCH($C1972,'Policy Characteristics'!$C:$C,0))),"",INDEX('Policy Characteristics'!A:A,MATCH($C1972,'Policy Characteristics'!$C:$C,0)))</f>
        <v>Industry</v>
      </c>
      <c r="B1972" s="262" t="str">
        <f>IF(ISBLANK(INDEX('Policy Characteristics'!B:B,MATCH($C1972,'Policy Characteristics'!$C:$C,0))),"",INDEX('Policy Characteristics'!B:B,MATCH($C1972,'Policy Characteristics'!$C:$C,0)))</f>
        <v>Energy Efficiency Standards for Electrical Eqpt</v>
      </c>
      <c r="C1972" s="254" t="str">
        <f t="shared" si="88"/>
        <v>Perc Improvement in Eqpt Efficiency Stds Above BAU for Electricity</v>
      </c>
      <c r="D1972" s="6" t="s">
        <v>3017</v>
      </c>
      <c r="E1972" s="1" t="s">
        <v>3462</v>
      </c>
      <c r="F1972" t="s">
        <v>2981</v>
      </c>
      <c r="G1972" s="45" t="s">
        <v>3468</v>
      </c>
      <c r="H1972" s="47">
        <f t="shared" si="87"/>
        <v>1971</v>
      </c>
      <c r="I1972" s="324" t="s">
        <v>40</v>
      </c>
      <c r="J1972" s="255" t="str">
        <f>IF(ISBLANK(INDEX('Policy Characteristics'!D:D,MATCH($C1972,'Policy Characteristics'!$C:$C,0))),"",INDEX('Policy Characteristics'!D:D,MATCH($C1972,'Policy Characteristics'!$C:$C,0)))</f>
        <v>Industry Energy Efficiency</v>
      </c>
      <c r="K1972" s="254" t="str">
        <f>IF(ISBLANK(INDEX('Policy Characteristics'!E:E,MATCH($C1972,'Policy Characteristics'!$C:$C,0))),"",INDEX('Policy Characteristics'!E:E,MATCH($C1972,'Policy Characteristics'!$C:$C,0)))</f>
        <v>indst elec efficiency stds</v>
      </c>
      <c r="L1972" s="261">
        <f>IF(ISBLANK(INDEX('Policy Characteristics'!F:F,MATCH($C1972,'Policy Characteristics'!$C:$C,0))),"",INDEX('Policy Characteristics'!F:F,MATCH($C1972,'Policy Characteristics'!$C:$C,0)))</f>
        <v>0</v>
      </c>
      <c r="M1972" s="261">
        <f>IF(ISBLANK(INDEX('Policy Characteristics'!G:G,MATCH($C1972,'Policy Characteristics'!$C:$C,0))),"",INDEX('Policy Characteristics'!G:G,MATCH($C1972,'Policy Characteristics'!$C:$C,0)))</f>
        <v>0.25</v>
      </c>
      <c r="N1972" s="261">
        <f>IF(ISBLANK(INDEX('Policy Characteristics'!H:H,MATCH($C1972,'Policy Characteristics'!$C:$C,0))),"",INDEX('Policy Characteristics'!H:H,MATCH($C1972,'Policy Characteristics'!$C:$C,0)))</f>
        <v>0.01</v>
      </c>
      <c r="O1972" s="254" t="str">
        <f>IF(ISBLANK(INDEX('Policy Characteristics'!I:I,MATCH($C1972,'Policy Characteristics'!$C:$C,0))),"",INDEX('Policy Characteristics'!I:I,MATCH($C1972,'Policy Characteristics'!$C:$C,0)))</f>
        <v>% reduction in energy use</v>
      </c>
      <c r="P1972" s="254" t="str">
        <f>IF(ISBLANK(INDEX('Policy Characteristics'!J:J,MATCH($C1972,'Policy Characteristics'!$C:$C,0))),"",INDEX('Policy Characteristics'!J:J,MATCH($C1972,'Policy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72" s="254" t="str">
        <f>IF(ISBLANK(INDEX('Policy Characteristics'!K:K,MATCH($C1972,'Policy Characteristics'!$C:$C,0))),"",INDEX('Policy Characteristics'!K:K,MATCH($C1972,'Policy Characteristics'!$C:$C,0)))</f>
        <v>industry-ag-main.html#eff-stds</v>
      </c>
      <c r="R1972" s="254" t="str">
        <f>IF(ISBLANK(INDEX('Policy Characteristics'!L:L,MATCH($C1972,'Policy Characteristics'!$C:$C,0))),"",INDEX('Policy Characteristics'!L:L,MATCH($C1972,'Policy Characteristics'!$C:$C,0)))</f>
        <v>industry-energy-efficiency-standards.html</v>
      </c>
    </row>
    <row r="1973" spans="1:18" s="4" customFormat="1" x14ac:dyDescent="0.25">
      <c r="A1973" s="254" t="str">
        <f>IF(ISBLANK(INDEX('Policy Characteristics'!A:A,MATCH($C1973,'Policy Characteristics'!$C:$C,0))),"",INDEX('Policy Characteristics'!A:A,MATCH($C1973,'Policy Characteristics'!$C:$C,0)))</f>
        <v>Industry</v>
      </c>
      <c r="B1973" s="262" t="str">
        <f>IF(ISBLANK(INDEX('Policy Characteristics'!B:B,MATCH($C1973,'Policy Characteristics'!$C:$C,0))),"",INDEX('Policy Characteristics'!B:B,MATCH($C1973,'Policy Characteristics'!$C:$C,0)))</f>
        <v>Energy Efficiency Standards for Electrical Eqpt</v>
      </c>
      <c r="C1973" s="254" t="str">
        <f t="shared" si="88"/>
        <v>Perc Improvement in Eqpt Efficiency Stds Above BAU for Electricity</v>
      </c>
      <c r="D1973" s="6" t="s">
        <v>3017</v>
      </c>
      <c r="E1973" s="1" t="s">
        <v>3463</v>
      </c>
      <c r="F1973" t="s">
        <v>2981</v>
      </c>
      <c r="G1973" s="45" t="s">
        <v>3469</v>
      </c>
      <c r="H1973" s="47">
        <f t="shared" si="87"/>
        <v>1972</v>
      </c>
      <c r="I1973" s="324" t="s">
        <v>40</v>
      </c>
      <c r="J1973" s="255" t="str">
        <f>IF(ISBLANK(INDEX('Policy Characteristics'!D:D,MATCH($C1973,'Policy Characteristics'!$C:$C,0))),"",INDEX('Policy Characteristics'!D:D,MATCH($C1973,'Policy Characteristics'!$C:$C,0)))</f>
        <v>Industry Energy Efficiency</v>
      </c>
      <c r="K1973" s="254" t="str">
        <f>IF(ISBLANK(INDEX('Policy Characteristics'!E:E,MATCH($C1973,'Policy Characteristics'!$C:$C,0))),"",INDEX('Policy Characteristics'!E:E,MATCH($C1973,'Policy Characteristics'!$C:$C,0)))</f>
        <v>indst elec efficiency stds</v>
      </c>
      <c r="L1973" s="261">
        <f>IF(ISBLANK(INDEX('Policy Characteristics'!F:F,MATCH($C1973,'Policy Characteristics'!$C:$C,0))),"",INDEX('Policy Characteristics'!F:F,MATCH($C1973,'Policy Characteristics'!$C:$C,0)))</f>
        <v>0</v>
      </c>
      <c r="M1973" s="261">
        <f>IF(ISBLANK(INDEX('Policy Characteristics'!G:G,MATCH($C1973,'Policy Characteristics'!$C:$C,0))),"",INDEX('Policy Characteristics'!G:G,MATCH($C1973,'Policy Characteristics'!$C:$C,0)))</f>
        <v>0.25</v>
      </c>
      <c r="N1973" s="261">
        <f>IF(ISBLANK(INDEX('Policy Characteristics'!H:H,MATCH($C1973,'Policy Characteristics'!$C:$C,0))),"",INDEX('Policy Characteristics'!H:H,MATCH($C1973,'Policy Characteristics'!$C:$C,0)))</f>
        <v>0.01</v>
      </c>
      <c r="O1973" s="254" t="str">
        <f>IF(ISBLANK(INDEX('Policy Characteristics'!I:I,MATCH($C1973,'Policy Characteristics'!$C:$C,0))),"",INDEX('Policy Characteristics'!I:I,MATCH($C1973,'Policy Characteristics'!$C:$C,0)))</f>
        <v>% reduction in energy use</v>
      </c>
      <c r="P1973" s="254" t="str">
        <f>IF(ISBLANK(INDEX('Policy Characteristics'!J:J,MATCH($C1973,'Policy Characteristics'!$C:$C,0))),"",INDEX('Policy Characteristics'!J:J,MATCH($C1973,'Policy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73" s="254" t="str">
        <f>IF(ISBLANK(INDEX('Policy Characteristics'!K:K,MATCH($C1973,'Policy Characteristics'!$C:$C,0))),"",INDEX('Policy Characteristics'!K:K,MATCH($C1973,'Policy Characteristics'!$C:$C,0)))</f>
        <v>industry-ag-main.html#eff-stds</v>
      </c>
      <c r="R1973" s="254" t="str">
        <f>IF(ISBLANK(INDEX('Policy Characteristics'!L:L,MATCH($C1973,'Policy Characteristics'!$C:$C,0))),"",INDEX('Policy Characteristics'!L:L,MATCH($C1973,'Policy Characteristics'!$C:$C,0)))</f>
        <v>industry-energy-efficiency-standards.html</v>
      </c>
    </row>
    <row r="1974" spans="1:18" s="4" customFormat="1" x14ac:dyDescent="0.25">
      <c r="A1974" s="254" t="str">
        <f>IF(ISBLANK(INDEX('Policy Characteristics'!A:A,MATCH($C1974,'Policy Characteristics'!$C:$C,0))),"",INDEX('Policy Characteristics'!A:A,MATCH($C1974,'Policy Characteristics'!$C:$C,0)))</f>
        <v>Industry</v>
      </c>
      <c r="B1974" s="262" t="str">
        <f>IF(ISBLANK(INDEX('Policy Characteristics'!B:B,MATCH($C1974,'Policy Characteristics'!$C:$C,0))),"",INDEX('Policy Characteristics'!B:B,MATCH($C1974,'Policy Characteristics'!$C:$C,0)))</f>
        <v>Energy Efficiency Standards for Electrical Eqpt</v>
      </c>
      <c r="C1974" s="254" t="str">
        <f t="shared" si="88"/>
        <v>Perc Improvement in Eqpt Efficiency Stds Above BAU for Electricity</v>
      </c>
      <c r="D1974" s="6" t="s">
        <v>3017</v>
      </c>
      <c r="E1974" s="1" t="s">
        <v>3464</v>
      </c>
      <c r="F1974" t="s">
        <v>2981</v>
      </c>
      <c r="G1974" s="45" t="s">
        <v>3470</v>
      </c>
      <c r="H1974" s="47">
        <f t="shared" si="87"/>
        <v>1973</v>
      </c>
      <c r="I1974" s="324" t="s">
        <v>40</v>
      </c>
      <c r="J1974" s="255" t="str">
        <f>IF(ISBLANK(INDEX('Policy Characteristics'!D:D,MATCH($C1974,'Policy Characteristics'!$C:$C,0))),"",INDEX('Policy Characteristics'!D:D,MATCH($C1974,'Policy Characteristics'!$C:$C,0)))</f>
        <v>Industry Energy Efficiency</v>
      </c>
      <c r="K1974" s="254" t="str">
        <f>IF(ISBLANK(INDEX('Policy Characteristics'!E:E,MATCH($C1974,'Policy Characteristics'!$C:$C,0))),"",INDEX('Policy Characteristics'!E:E,MATCH($C1974,'Policy Characteristics'!$C:$C,0)))</f>
        <v>indst elec efficiency stds</v>
      </c>
      <c r="L1974" s="261">
        <f>IF(ISBLANK(INDEX('Policy Characteristics'!F:F,MATCH($C1974,'Policy Characteristics'!$C:$C,0))),"",INDEX('Policy Characteristics'!F:F,MATCH($C1974,'Policy Characteristics'!$C:$C,0)))</f>
        <v>0</v>
      </c>
      <c r="M1974" s="261">
        <f>IF(ISBLANK(INDEX('Policy Characteristics'!G:G,MATCH($C1974,'Policy Characteristics'!$C:$C,0))),"",INDEX('Policy Characteristics'!G:G,MATCH($C1974,'Policy Characteristics'!$C:$C,0)))</f>
        <v>0.25</v>
      </c>
      <c r="N1974" s="261">
        <f>IF(ISBLANK(INDEX('Policy Characteristics'!H:H,MATCH($C1974,'Policy Characteristics'!$C:$C,0))),"",INDEX('Policy Characteristics'!H:H,MATCH($C1974,'Policy Characteristics'!$C:$C,0)))</f>
        <v>0.01</v>
      </c>
      <c r="O1974" s="254" t="str">
        <f>IF(ISBLANK(INDEX('Policy Characteristics'!I:I,MATCH($C1974,'Policy Characteristics'!$C:$C,0))),"",INDEX('Policy Characteristics'!I:I,MATCH($C1974,'Policy Characteristics'!$C:$C,0)))</f>
        <v>% reduction in energy use</v>
      </c>
      <c r="P1974" s="254" t="str">
        <f>IF(ISBLANK(INDEX('Policy Characteristics'!J:J,MATCH($C1974,'Policy Characteristics'!$C:$C,0))),"",INDEX('Policy Characteristics'!J:J,MATCH($C1974,'Policy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74" s="254" t="str">
        <f>IF(ISBLANK(INDEX('Policy Characteristics'!K:K,MATCH($C1974,'Policy Characteristics'!$C:$C,0))),"",INDEX('Policy Characteristics'!K:K,MATCH($C1974,'Policy Characteristics'!$C:$C,0)))</f>
        <v>industry-ag-main.html#eff-stds</v>
      </c>
      <c r="R1974" s="254" t="str">
        <f>IF(ISBLANK(INDEX('Policy Characteristics'!L:L,MATCH($C1974,'Policy Characteristics'!$C:$C,0))),"",INDEX('Policy Characteristics'!L:L,MATCH($C1974,'Policy Characteristics'!$C:$C,0)))</f>
        <v>industry-energy-efficiency-standards.html</v>
      </c>
    </row>
    <row r="1975" spans="1:18" s="4" customFormat="1" x14ac:dyDescent="0.25">
      <c r="A1975" s="254" t="str">
        <f>IF(ISBLANK(INDEX('Policy Characteristics'!A:A,MATCH($C1975,'Policy Characteristics'!$C:$C,0))),"",INDEX('Policy Characteristics'!A:A,MATCH($C1975,'Policy Characteristics'!$C:$C,0)))</f>
        <v>Industry</v>
      </c>
      <c r="B1975" s="262" t="str">
        <f>IF(ISBLANK(INDEX('Policy Characteristics'!B:B,MATCH($C1975,'Policy Characteristics'!$C:$C,0))),"",INDEX('Policy Characteristics'!B:B,MATCH($C1975,'Policy Characteristics'!$C:$C,0)))</f>
        <v>Energy Efficiency Standards for Electrical Eqpt</v>
      </c>
      <c r="C1975" s="254" t="str">
        <f t="shared" si="88"/>
        <v>Perc Improvement in Eqpt Efficiency Stds Above BAU for Electricity</v>
      </c>
      <c r="D1975" s="6" t="s">
        <v>3017</v>
      </c>
      <c r="E1975" s="1" t="s">
        <v>3570</v>
      </c>
      <c r="F1975" t="s">
        <v>2981</v>
      </c>
      <c r="G1975" s="45" t="s">
        <v>3471</v>
      </c>
      <c r="H1975" s="47">
        <f t="shared" si="87"/>
        <v>1974</v>
      </c>
      <c r="I1975" s="324" t="s">
        <v>40</v>
      </c>
      <c r="J1975" s="255" t="str">
        <f>IF(ISBLANK(INDEX('Policy Characteristics'!D:D,MATCH($C1975,'Policy Characteristics'!$C:$C,0))),"",INDEX('Policy Characteristics'!D:D,MATCH($C1975,'Policy Characteristics'!$C:$C,0)))</f>
        <v>Industry Energy Efficiency</v>
      </c>
      <c r="K1975" s="254" t="str">
        <f>IF(ISBLANK(INDEX('Policy Characteristics'!E:E,MATCH($C1975,'Policy Characteristics'!$C:$C,0))),"",INDEX('Policy Characteristics'!E:E,MATCH($C1975,'Policy Characteristics'!$C:$C,0)))</f>
        <v>indst elec efficiency stds</v>
      </c>
      <c r="L1975" s="261">
        <f>IF(ISBLANK(INDEX('Policy Characteristics'!F:F,MATCH($C1975,'Policy Characteristics'!$C:$C,0))),"",INDEX('Policy Characteristics'!F:F,MATCH($C1975,'Policy Characteristics'!$C:$C,0)))</f>
        <v>0</v>
      </c>
      <c r="M1975" s="261">
        <f>IF(ISBLANK(INDEX('Policy Characteristics'!G:G,MATCH($C1975,'Policy Characteristics'!$C:$C,0))),"",INDEX('Policy Characteristics'!G:G,MATCH($C1975,'Policy Characteristics'!$C:$C,0)))</f>
        <v>0.25</v>
      </c>
      <c r="N1975" s="261">
        <f>IF(ISBLANK(INDEX('Policy Characteristics'!H:H,MATCH($C1975,'Policy Characteristics'!$C:$C,0))),"",INDEX('Policy Characteristics'!H:H,MATCH($C1975,'Policy Characteristics'!$C:$C,0)))</f>
        <v>0.01</v>
      </c>
      <c r="O1975" s="254" t="str">
        <f>IF(ISBLANK(INDEX('Policy Characteristics'!I:I,MATCH($C1975,'Policy Characteristics'!$C:$C,0))),"",INDEX('Policy Characteristics'!I:I,MATCH($C1975,'Policy Characteristics'!$C:$C,0)))</f>
        <v>% reduction in energy use</v>
      </c>
      <c r="P1975" s="254" t="str">
        <f>IF(ISBLANK(INDEX('Policy Characteristics'!J:J,MATCH($C1975,'Policy Characteristics'!$C:$C,0))),"",INDEX('Policy Characteristics'!J:J,MATCH($C1975,'Policy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75" s="254" t="str">
        <f>IF(ISBLANK(INDEX('Policy Characteristics'!K:K,MATCH($C1975,'Policy Characteristics'!$C:$C,0))),"",INDEX('Policy Characteristics'!K:K,MATCH($C1975,'Policy Characteristics'!$C:$C,0)))</f>
        <v>industry-ag-main.html#eff-stds</v>
      </c>
      <c r="R1975" s="254" t="str">
        <f>IF(ISBLANK(INDEX('Policy Characteristics'!L:L,MATCH($C1975,'Policy Characteristics'!$C:$C,0))),"",INDEX('Policy Characteristics'!L:L,MATCH($C1975,'Policy Characteristics'!$C:$C,0)))</f>
        <v>industry-energy-efficiency-standards.html</v>
      </c>
    </row>
    <row r="1976" spans="1:18" s="4" customFormat="1" x14ac:dyDescent="0.25">
      <c r="A1976" s="254" t="str">
        <f>IF(ISBLANK(INDEX('Policy Characteristics'!A:A,MATCH($C1976,'Policy Characteristics'!$C:$C,0))),"",INDEX('Policy Characteristics'!A:A,MATCH($C1976,'Policy Characteristics'!$C:$C,0)))</f>
        <v>Industry</v>
      </c>
      <c r="B1976" s="262" t="str">
        <f>IF(ISBLANK(INDEX('Policy Characteristics'!B:B,MATCH($C1976,'Policy Characteristics'!$C:$C,0))),"",INDEX('Policy Characteristics'!B:B,MATCH($C1976,'Policy Characteristics'!$C:$C,0)))</f>
        <v>Energy Efficiency Standards for Electrical Eqpt</v>
      </c>
      <c r="C1976" s="254" t="str">
        <f t="shared" si="88"/>
        <v>Perc Improvement in Eqpt Efficiency Stds Above BAU for Electricity</v>
      </c>
      <c r="D1976" s="6" t="s">
        <v>3017</v>
      </c>
      <c r="E1976" s="1" t="s">
        <v>3915</v>
      </c>
      <c r="F1976" t="s">
        <v>2981</v>
      </c>
      <c r="G1976" s="45" t="s">
        <v>3891</v>
      </c>
      <c r="H1976" s="47">
        <f t="shared" si="87"/>
        <v>1975</v>
      </c>
      <c r="I1976" s="324" t="s">
        <v>40</v>
      </c>
      <c r="J1976" s="255" t="str">
        <f>IF(ISBLANK(INDEX('Policy Characteristics'!D:D,MATCH($C1976,'Policy Characteristics'!$C:$C,0))),"",INDEX('Policy Characteristics'!D:D,MATCH($C1976,'Policy Characteristics'!$C:$C,0)))</f>
        <v>Industry Energy Efficiency</v>
      </c>
      <c r="K1976" s="254" t="str">
        <f>IF(ISBLANK(INDEX('Policy Characteristics'!E:E,MATCH($C1976,'Policy Characteristics'!$C:$C,0))),"",INDEX('Policy Characteristics'!E:E,MATCH($C1976,'Policy Characteristics'!$C:$C,0)))</f>
        <v>indst elec efficiency stds</v>
      </c>
      <c r="L1976" s="261">
        <f>IF(ISBLANK(INDEX('Policy Characteristics'!F:F,MATCH($C1976,'Policy Characteristics'!$C:$C,0))),"",INDEX('Policy Characteristics'!F:F,MATCH($C1976,'Policy Characteristics'!$C:$C,0)))</f>
        <v>0</v>
      </c>
      <c r="M1976" s="261">
        <f>IF(ISBLANK(INDEX('Policy Characteristics'!G:G,MATCH($C1976,'Policy Characteristics'!$C:$C,0))),"",INDEX('Policy Characteristics'!G:G,MATCH($C1976,'Policy Characteristics'!$C:$C,0)))</f>
        <v>0.25</v>
      </c>
      <c r="N1976" s="261">
        <f>IF(ISBLANK(INDEX('Policy Characteristics'!H:H,MATCH($C1976,'Policy Characteristics'!$C:$C,0))),"",INDEX('Policy Characteristics'!H:H,MATCH($C1976,'Policy Characteristics'!$C:$C,0)))</f>
        <v>0.01</v>
      </c>
      <c r="O1976" s="254" t="str">
        <f>IF(ISBLANK(INDEX('Policy Characteristics'!I:I,MATCH($C1976,'Policy Characteristics'!$C:$C,0))),"",INDEX('Policy Characteristics'!I:I,MATCH($C1976,'Policy Characteristics'!$C:$C,0)))</f>
        <v>% reduction in energy use</v>
      </c>
      <c r="P1976" s="254" t="str">
        <f>IF(ISBLANK(INDEX('Policy Characteristics'!J:J,MATCH($C1976,'Policy Characteristics'!$C:$C,0))),"",INDEX('Policy Characteristics'!J:J,MATCH($C1976,'Policy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76" s="254" t="str">
        <f>IF(ISBLANK(INDEX('Policy Characteristics'!K:K,MATCH($C1976,'Policy Characteristics'!$C:$C,0))),"",INDEX('Policy Characteristics'!K:K,MATCH($C1976,'Policy Characteristics'!$C:$C,0)))</f>
        <v>industry-ag-main.html#eff-stds</v>
      </c>
      <c r="R1976" s="254" t="str">
        <f>IF(ISBLANK(INDEX('Policy Characteristics'!L:L,MATCH($C1976,'Policy Characteristics'!$C:$C,0))),"",INDEX('Policy Characteristics'!L:L,MATCH($C1976,'Policy Characteristics'!$C:$C,0)))</f>
        <v>industry-energy-efficiency-standards.html</v>
      </c>
    </row>
    <row r="1977" spans="1:18" s="4" customFormat="1" x14ac:dyDescent="0.25">
      <c r="A1977" s="254" t="str">
        <f>IF(ISBLANK(INDEX('Policy Characteristics'!A:A,MATCH($C1977,'Policy Characteristics'!$C:$C,0))),"",INDEX('Policy Characteristics'!A:A,MATCH($C1977,'Policy Characteristics'!$C:$C,0)))</f>
        <v>Industry</v>
      </c>
      <c r="B1977" s="262" t="str">
        <f>IF(ISBLANK(INDEX('Policy Characteristics'!B:B,MATCH($C1977,'Policy Characteristics'!$C:$C,0))),"",INDEX('Policy Characteristics'!B:B,MATCH($C1977,'Policy Characteristics'!$C:$C,0)))</f>
        <v>Energy Efficiency Standards for Electrical Eqpt</v>
      </c>
      <c r="C1977" s="254" t="str">
        <f t="shared" si="88"/>
        <v>Perc Improvement in Eqpt Efficiency Stds Above BAU for Electricity</v>
      </c>
      <c r="D1977" s="6" t="s">
        <v>3017</v>
      </c>
      <c r="E1977" s="1" t="s">
        <v>3916</v>
      </c>
      <c r="F1977" t="s">
        <v>2981</v>
      </c>
      <c r="G1977" s="45" t="s">
        <v>3890</v>
      </c>
      <c r="H1977" s="47">
        <f t="shared" si="87"/>
        <v>1976</v>
      </c>
      <c r="I1977" s="324" t="s">
        <v>40</v>
      </c>
      <c r="J1977" s="255" t="str">
        <f>IF(ISBLANK(INDEX('Policy Characteristics'!D:D,MATCH($C1977,'Policy Characteristics'!$C:$C,0))),"",INDEX('Policy Characteristics'!D:D,MATCH($C1977,'Policy Characteristics'!$C:$C,0)))</f>
        <v>Industry Energy Efficiency</v>
      </c>
      <c r="K1977" s="254" t="str">
        <f>IF(ISBLANK(INDEX('Policy Characteristics'!E:E,MATCH($C1977,'Policy Characteristics'!$C:$C,0))),"",INDEX('Policy Characteristics'!E:E,MATCH($C1977,'Policy Characteristics'!$C:$C,0)))</f>
        <v>indst elec efficiency stds</v>
      </c>
      <c r="L1977" s="261">
        <f>IF(ISBLANK(INDEX('Policy Characteristics'!F:F,MATCH($C1977,'Policy Characteristics'!$C:$C,0))),"",INDEX('Policy Characteristics'!F:F,MATCH($C1977,'Policy Characteristics'!$C:$C,0)))</f>
        <v>0</v>
      </c>
      <c r="M1977" s="261">
        <f>IF(ISBLANK(INDEX('Policy Characteristics'!G:G,MATCH($C1977,'Policy Characteristics'!$C:$C,0))),"",INDEX('Policy Characteristics'!G:G,MATCH($C1977,'Policy Characteristics'!$C:$C,0)))</f>
        <v>0.25</v>
      </c>
      <c r="N1977" s="261">
        <f>IF(ISBLANK(INDEX('Policy Characteristics'!H:H,MATCH($C1977,'Policy Characteristics'!$C:$C,0))),"",INDEX('Policy Characteristics'!H:H,MATCH($C1977,'Policy Characteristics'!$C:$C,0)))</f>
        <v>0.01</v>
      </c>
      <c r="O1977" s="254" t="str">
        <f>IF(ISBLANK(INDEX('Policy Characteristics'!I:I,MATCH($C1977,'Policy Characteristics'!$C:$C,0))),"",INDEX('Policy Characteristics'!I:I,MATCH($C1977,'Policy Characteristics'!$C:$C,0)))</f>
        <v>% reduction in energy use</v>
      </c>
      <c r="P1977" s="254" t="str">
        <f>IF(ISBLANK(INDEX('Policy Characteristics'!J:J,MATCH($C1977,'Policy Characteristics'!$C:$C,0))),"",INDEX('Policy Characteristics'!J:J,MATCH($C1977,'Policy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77" s="254" t="str">
        <f>IF(ISBLANK(INDEX('Policy Characteristics'!K:K,MATCH($C1977,'Policy Characteristics'!$C:$C,0))),"",INDEX('Policy Characteristics'!K:K,MATCH($C1977,'Policy Characteristics'!$C:$C,0)))</f>
        <v>industry-ag-main.html#eff-stds</v>
      </c>
      <c r="R1977" s="254" t="str">
        <f>IF(ISBLANK(INDEX('Policy Characteristics'!L:L,MATCH($C1977,'Policy Characteristics'!$C:$C,0))),"",INDEX('Policy Characteristics'!L:L,MATCH($C1977,'Policy Characteristics'!$C:$C,0)))</f>
        <v>industry-energy-efficiency-standards.html</v>
      </c>
    </row>
    <row r="1978" spans="1:18" s="4" customFormat="1" x14ac:dyDescent="0.25">
      <c r="A1978" s="254" t="str">
        <f>IF(ISBLANK(INDEX('Policy Characteristics'!A:A,MATCH($C1978,'Policy Characteristics'!$C:$C,0))),"",INDEX('Policy Characteristics'!A:A,MATCH($C1978,'Policy Characteristics'!$C:$C,0)))</f>
        <v>Industry</v>
      </c>
      <c r="B1978" s="262" t="str">
        <f>IF(ISBLANK(INDEX('Policy Characteristics'!B:B,MATCH($C1978,'Policy Characteristics'!$C:$C,0))),"",INDEX('Policy Characteristics'!B:B,MATCH($C1978,'Policy Characteristics'!$C:$C,0)))</f>
        <v>Energy Efficiency Standards for Electrical Eqpt</v>
      </c>
      <c r="C1978" s="254" t="str">
        <f t="shared" si="88"/>
        <v>Perc Improvement in Eqpt Efficiency Stds Above BAU for Electricity</v>
      </c>
      <c r="D1978" s="6" t="s">
        <v>3017</v>
      </c>
      <c r="E1978" s="1" t="s">
        <v>3917</v>
      </c>
      <c r="F1978" t="s">
        <v>2981</v>
      </c>
      <c r="G1978" s="45" t="s">
        <v>3892</v>
      </c>
      <c r="H1978" s="47">
        <f t="shared" si="87"/>
        <v>1977</v>
      </c>
      <c r="I1978" s="324" t="s">
        <v>40</v>
      </c>
      <c r="J1978" s="255" t="str">
        <f>IF(ISBLANK(INDEX('Policy Characteristics'!D:D,MATCH($C1978,'Policy Characteristics'!$C:$C,0))),"",INDEX('Policy Characteristics'!D:D,MATCH($C1978,'Policy Characteristics'!$C:$C,0)))</f>
        <v>Industry Energy Efficiency</v>
      </c>
      <c r="K1978" s="254" t="str">
        <f>IF(ISBLANK(INDEX('Policy Characteristics'!E:E,MATCH($C1978,'Policy Characteristics'!$C:$C,0))),"",INDEX('Policy Characteristics'!E:E,MATCH($C1978,'Policy Characteristics'!$C:$C,0)))</f>
        <v>indst elec efficiency stds</v>
      </c>
      <c r="L1978" s="261">
        <f>IF(ISBLANK(INDEX('Policy Characteristics'!F:F,MATCH($C1978,'Policy Characteristics'!$C:$C,0))),"",INDEX('Policy Characteristics'!F:F,MATCH($C1978,'Policy Characteristics'!$C:$C,0)))</f>
        <v>0</v>
      </c>
      <c r="M1978" s="261">
        <f>IF(ISBLANK(INDEX('Policy Characteristics'!G:G,MATCH($C1978,'Policy Characteristics'!$C:$C,0))),"",INDEX('Policy Characteristics'!G:G,MATCH($C1978,'Policy Characteristics'!$C:$C,0)))</f>
        <v>0.25</v>
      </c>
      <c r="N1978" s="261">
        <f>IF(ISBLANK(INDEX('Policy Characteristics'!H:H,MATCH($C1978,'Policy Characteristics'!$C:$C,0))),"",INDEX('Policy Characteristics'!H:H,MATCH($C1978,'Policy Characteristics'!$C:$C,0)))</f>
        <v>0.01</v>
      </c>
      <c r="O1978" s="254" t="str">
        <f>IF(ISBLANK(INDEX('Policy Characteristics'!I:I,MATCH($C1978,'Policy Characteristics'!$C:$C,0))),"",INDEX('Policy Characteristics'!I:I,MATCH($C1978,'Policy Characteristics'!$C:$C,0)))</f>
        <v>% reduction in energy use</v>
      </c>
      <c r="P1978" s="254" t="str">
        <f>IF(ISBLANK(INDEX('Policy Characteristics'!J:J,MATCH($C1978,'Policy Characteristics'!$C:$C,0))),"",INDEX('Policy Characteristics'!J:J,MATCH($C1978,'Policy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78" s="254" t="str">
        <f>IF(ISBLANK(INDEX('Policy Characteristics'!K:K,MATCH($C1978,'Policy Characteristics'!$C:$C,0))),"",INDEX('Policy Characteristics'!K:K,MATCH($C1978,'Policy Characteristics'!$C:$C,0)))</f>
        <v>industry-ag-main.html#eff-stds</v>
      </c>
      <c r="R1978" s="254" t="str">
        <f>IF(ISBLANK(INDEX('Policy Characteristics'!L:L,MATCH($C1978,'Policy Characteristics'!$C:$C,0))),"",INDEX('Policy Characteristics'!L:L,MATCH($C1978,'Policy Characteristics'!$C:$C,0)))</f>
        <v>industry-energy-efficiency-standards.html</v>
      </c>
    </row>
    <row r="1979" spans="1:18" s="4" customFormat="1" x14ac:dyDescent="0.25">
      <c r="A1979" s="254" t="str">
        <f>IF(ISBLANK(INDEX('Policy Characteristics'!A:A,MATCH($C1979,'Policy Characteristics'!$C:$C,0))),"",INDEX('Policy Characteristics'!A:A,MATCH($C1979,'Policy Characteristics'!$C:$C,0)))</f>
        <v>Industry</v>
      </c>
      <c r="B1979" s="262" t="str">
        <f>IF(ISBLANK(INDEX('Policy Characteristics'!B:B,MATCH($C1979,'Policy Characteristics'!$C:$C,0))),"",INDEX('Policy Characteristics'!B:B,MATCH($C1979,'Policy Characteristics'!$C:$C,0)))</f>
        <v>Energy Efficiency Standards for Electrical Eqpt</v>
      </c>
      <c r="C1979" s="254" t="str">
        <f t="shared" si="88"/>
        <v>Perc Improvement in Eqpt Efficiency Stds Above BAU for Electricity</v>
      </c>
      <c r="D1979" s="6" t="s">
        <v>3018</v>
      </c>
      <c r="E1979" s="1" t="s">
        <v>3459</v>
      </c>
      <c r="F1979" t="s">
        <v>2982</v>
      </c>
      <c r="G1979" s="45" t="s">
        <v>3465</v>
      </c>
      <c r="H1979" s="47">
        <f t="shared" si="87"/>
        <v>1978</v>
      </c>
      <c r="I1979" s="324" t="s">
        <v>40</v>
      </c>
      <c r="J1979" s="255" t="str">
        <f>IF(ISBLANK(INDEX('Policy Characteristics'!D:D,MATCH($C1979,'Policy Characteristics'!$C:$C,0))),"",INDEX('Policy Characteristics'!D:D,MATCH($C1979,'Policy Characteristics'!$C:$C,0)))</f>
        <v>Industry Energy Efficiency</v>
      </c>
      <c r="K1979" s="254" t="str">
        <f>IF(ISBLANK(INDEX('Policy Characteristics'!E:E,MATCH($C1979,'Policy Characteristics'!$C:$C,0))),"",INDEX('Policy Characteristics'!E:E,MATCH($C1979,'Policy Characteristics'!$C:$C,0)))</f>
        <v>indst elec efficiency stds</v>
      </c>
      <c r="L1979" s="261">
        <f>IF(ISBLANK(INDEX('Policy Characteristics'!F:F,MATCH($C1979,'Policy Characteristics'!$C:$C,0))),"",INDEX('Policy Characteristics'!F:F,MATCH($C1979,'Policy Characteristics'!$C:$C,0)))</f>
        <v>0</v>
      </c>
      <c r="M1979" s="261">
        <f>IF(ISBLANK(INDEX('Policy Characteristics'!G:G,MATCH($C1979,'Policy Characteristics'!$C:$C,0))),"",INDEX('Policy Characteristics'!G:G,MATCH($C1979,'Policy Characteristics'!$C:$C,0)))</f>
        <v>0.25</v>
      </c>
      <c r="N1979" s="261">
        <f>IF(ISBLANK(INDEX('Policy Characteristics'!H:H,MATCH($C1979,'Policy Characteristics'!$C:$C,0))),"",INDEX('Policy Characteristics'!H:H,MATCH($C1979,'Policy Characteristics'!$C:$C,0)))</f>
        <v>0.01</v>
      </c>
      <c r="O1979" s="254" t="str">
        <f>IF(ISBLANK(INDEX('Policy Characteristics'!I:I,MATCH($C1979,'Policy Characteristics'!$C:$C,0))),"",INDEX('Policy Characteristics'!I:I,MATCH($C1979,'Policy Characteristics'!$C:$C,0)))</f>
        <v>% reduction in energy use</v>
      </c>
      <c r="P1979" s="254" t="str">
        <f>IF(ISBLANK(INDEX('Policy Characteristics'!J:J,MATCH($C1979,'Policy Characteristics'!$C:$C,0))),"",INDEX('Policy Characteristics'!J:J,MATCH($C1979,'Policy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79" s="254" t="str">
        <f>IF(ISBLANK(INDEX('Policy Characteristics'!K:K,MATCH($C1979,'Policy Characteristics'!$C:$C,0))),"",INDEX('Policy Characteristics'!K:K,MATCH($C1979,'Policy Characteristics'!$C:$C,0)))</f>
        <v>industry-ag-main.html#eff-stds</v>
      </c>
      <c r="R1979" s="254" t="str">
        <f>IF(ISBLANK(INDEX('Policy Characteristics'!L:L,MATCH($C1979,'Policy Characteristics'!$C:$C,0))),"",INDEX('Policy Characteristics'!L:L,MATCH($C1979,'Policy Characteristics'!$C:$C,0)))</f>
        <v>industry-energy-efficiency-standards.html</v>
      </c>
    </row>
    <row r="1980" spans="1:18" s="4" customFormat="1" x14ac:dyDescent="0.25">
      <c r="A1980" s="254" t="str">
        <f>IF(ISBLANK(INDEX('Policy Characteristics'!A:A,MATCH($C1980,'Policy Characteristics'!$C:$C,0))),"",INDEX('Policy Characteristics'!A:A,MATCH($C1980,'Policy Characteristics'!$C:$C,0)))</f>
        <v>Industry</v>
      </c>
      <c r="B1980" s="262" t="str">
        <f>IF(ISBLANK(INDEX('Policy Characteristics'!B:B,MATCH($C1980,'Policy Characteristics'!$C:$C,0))),"",INDEX('Policy Characteristics'!B:B,MATCH($C1980,'Policy Characteristics'!$C:$C,0)))</f>
        <v>Energy Efficiency Standards for Electrical Eqpt</v>
      </c>
      <c r="C1980" s="254" t="str">
        <f t="shared" si="88"/>
        <v>Perc Improvement in Eqpt Efficiency Stds Above BAU for Electricity</v>
      </c>
      <c r="D1980" s="6" t="s">
        <v>3018</v>
      </c>
      <c r="E1980" s="1" t="s">
        <v>3460</v>
      </c>
      <c r="F1980" t="s">
        <v>2982</v>
      </c>
      <c r="G1980" s="45" t="s">
        <v>3466</v>
      </c>
      <c r="H1980" s="47">
        <f t="shared" si="87"/>
        <v>1979</v>
      </c>
      <c r="I1980" s="324" t="s">
        <v>40</v>
      </c>
      <c r="J1980" s="255" t="str">
        <f>IF(ISBLANK(INDEX('Policy Characteristics'!D:D,MATCH($C1980,'Policy Characteristics'!$C:$C,0))),"",INDEX('Policy Characteristics'!D:D,MATCH($C1980,'Policy Characteristics'!$C:$C,0)))</f>
        <v>Industry Energy Efficiency</v>
      </c>
      <c r="K1980" s="254" t="str">
        <f>IF(ISBLANK(INDEX('Policy Characteristics'!E:E,MATCH($C1980,'Policy Characteristics'!$C:$C,0))),"",INDEX('Policy Characteristics'!E:E,MATCH($C1980,'Policy Characteristics'!$C:$C,0)))</f>
        <v>indst elec efficiency stds</v>
      </c>
      <c r="L1980" s="261">
        <f>IF(ISBLANK(INDEX('Policy Characteristics'!F:F,MATCH($C1980,'Policy Characteristics'!$C:$C,0))),"",INDEX('Policy Characteristics'!F:F,MATCH($C1980,'Policy Characteristics'!$C:$C,0)))</f>
        <v>0</v>
      </c>
      <c r="M1980" s="261">
        <f>IF(ISBLANK(INDEX('Policy Characteristics'!G:G,MATCH($C1980,'Policy Characteristics'!$C:$C,0))),"",INDEX('Policy Characteristics'!G:G,MATCH($C1980,'Policy Characteristics'!$C:$C,0)))</f>
        <v>0.25</v>
      </c>
      <c r="N1980" s="261">
        <f>IF(ISBLANK(INDEX('Policy Characteristics'!H:H,MATCH($C1980,'Policy Characteristics'!$C:$C,0))),"",INDEX('Policy Characteristics'!H:H,MATCH($C1980,'Policy Characteristics'!$C:$C,0)))</f>
        <v>0.01</v>
      </c>
      <c r="O1980" s="254" t="str">
        <f>IF(ISBLANK(INDEX('Policy Characteristics'!I:I,MATCH($C1980,'Policy Characteristics'!$C:$C,0))),"",INDEX('Policy Characteristics'!I:I,MATCH($C1980,'Policy Characteristics'!$C:$C,0)))</f>
        <v>% reduction in energy use</v>
      </c>
      <c r="P1980" s="254" t="str">
        <f>IF(ISBLANK(INDEX('Policy Characteristics'!J:J,MATCH($C1980,'Policy Characteristics'!$C:$C,0))),"",INDEX('Policy Characteristics'!J:J,MATCH($C1980,'Policy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80" s="254" t="str">
        <f>IF(ISBLANK(INDEX('Policy Characteristics'!K:K,MATCH($C1980,'Policy Characteristics'!$C:$C,0))),"",INDEX('Policy Characteristics'!K:K,MATCH($C1980,'Policy Characteristics'!$C:$C,0)))</f>
        <v>industry-ag-main.html#eff-stds</v>
      </c>
      <c r="R1980" s="254" t="str">
        <f>IF(ISBLANK(INDEX('Policy Characteristics'!L:L,MATCH($C1980,'Policy Characteristics'!$C:$C,0))),"",INDEX('Policy Characteristics'!L:L,MATCH($C1980,'Policy Characteristics'!$C:$C,0)))</f>
        <v>industry-energy-efficiency-standards.html</v>
      </c>
    </row>
    <row r="1981" spans="1:18" s="4" customFormat="1" x14ac:dyDescent="0.25">
      <c r="A1981" s="254" t="str">
        <f>IF(ISBLANK(INDEX('Policy Characteristics'!A:A,MATCH($C1981,'Policy Characteristics'!$C:$C,0))),"",INDEX('Policy Characteristics'!A:A,MATCH($C1981,'Policy Characteristics'!$C:$C,0)))</f>
        <v>Industry</v>
      </c>
      <c r="B1981" s="262" t="str">
        <f>IF(ISBLANK(INDEX('Policy Characteristics'!B:B,MATCH($C1981,'Policy Characteristics'!$C:$C,0))),"",INDEX('Policy Characteristics'!B:B,MATCH($C1981,'Policy Characteristics'!$C:$C,0)))</f>
        <v>Energy Efficiency Standards for Electrical Eqpt</v>
      </c>
      <c r="C1981" s="254" t="str">
        <f t="shared" si="88"/>
        <v>Perc Improvement in Eqpt Efficiency Stds Above BAU for Electricity</v>
      </c>
      <c r="D1981" s="6" t="s">
        <v>3018</v>
      </c>
      <c r="E1981" s="1" t="s">
        <v>3461</v>
      </c>
      <c r="F1981" t="s">
        <v>2982</v>
      </c>
      <c r="G1981" s="45" t="s">
        <v>3467</v>
      </c>
      <c r="H1981" s="47">
        <f t="shared" si="87"/>
        <v>1980</v>
      </c>
      <c r="I1981" s="324" t="s">
        <v>40</v>
      </c>
      <c r="J1981" s="255" t="str">
        <f>IF(ISBLANK(INDEX('Policy Characteristics'!D:D,MATCH($C1981,'Policy Characteristics'!$C:$C,0))),"",INDEX('Policy Characteristics'!D:D,MATCH($C1981,'Policy Characteristics'!$C:$C,0)))</f>
        <v>Industry Energy Efficiency</v>
      </c>
      <c r="K1981" s="254" t="str">
        <f>IF(ISBLANK(INDEX('Policy Characteristics'!E:E,MATCH($C1981,'Policy Characteristics'!$C:$C,0))),"",INDEX('Policy Characteristics'!E:E,MATCH($C1981,'Policy Characteristics'!$C:$C,0)))</f>
        <v>indst elec efficiency stds</v>
      </c>
      <c r="L1981" s="261">
        <f>IF(ISBLANK(INDEX('Policy Characteristics'!F:F,MATCH($C1981,'Policy Characteristics'!$C:$C,0))),"",INDEX('Policy Characteristics'!F:F,MATCH($C1981,'Policy Characteristics'!$C:$C,0)))</f>
        <v>0</v>
      </c>
      <c r="M1981" s="261">
        <f>IF(ISBLANK(INDEX('Policy Characteristics'!G:G,MATCH($C1981,'Policy Characteristics'!$C:$C,0))),"",INDEX('Policy Characteristics'!G:G,MATCH($C1981,'Policy Characteristics'!$C:$C,0)))</f>
        <v>0.25</v>
      </c>
      <c r="N1981" s="261">
        <f>IF(ISBLANK(INDEX('Policy Characteristics'!H:H,MATCH($C1981,'Policy Characteristics'!$C:$C,0))),"",INDEX('Policy Characteristics'!H:H,MATCH($C1981,'Policy Characteristics'!$C:$C,0)))</f>
        <v>0.01</v>
      </c>
      <c r="O1981" s="254" t="str">
        <f>IF(ISBLANK(INDEX('Policy Characteristics'!I:I,MATCH($C1981,'Policy Characteristics'!$C:$C,0))),"",INDEX('Policy Characteristics'!I:I,MATCH($C1981,'Policy Characteristics'!$C:$C,0)))</f>
        <v>% reduction in energy use</v>
      </c>
      <c r="P1981" s="254" t="str">
        <f>IF(ISBLANK(INDEX('Policy Characteristics'!J:J,MATCH($C1981,'Policy Characteristics'!$C:$C,0))),"",INDEX('Policy Characteristics'!J:J,MATCH($C1981,'Policy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81" s="254" t="str">
        <f>IF(ISBLANK(INDEX('Policy Characteristics'!K:K,MATCH($C1981,'Policy Characteristics'!$C:$C,0))),"",INDEX('Policy Characteristics'!K:K,MATCH($C1981,'Policy Characteristics'!$C:$C,0)))</f>
        <v>industry-ag-main.html#eff-stds</v>
      </c>
      <c r="R1981" s="254" t="str">
        <f>IF(ISBLANK(INDEX('Policy Characteristics'!L:L,MATCH($C1981,'Policy Characteristics'!$C:$C,0))),"",INDEX('Policy Characteristics'!L:L,MATCH($C1981,'Policy Characteristics'!$C:$C,0)))</f>
        <v>industry-energy-efficiency-standards.html</v>
      </c>
    </row>
    <row r="1982" spans="1:18" s="4" customFormat="1" x14ac:dyDescent="0.25">
      <c r="A1982" s="254" t="str">
        <f>IF(ISBLANK(INDEX('Policy Characteristics'!A:A,MATCH($C1982,'Policy Characteristics'!$C:$C,0))),"",INDEX('Policy Characteristics'!A:A,MATCH($C1982,'Policy Characteristics'!$C:$C,0)))</f>
        <v>Industry</v>
      </c>
      <c r="B1982" s="262" t="str">
        <f>IF(ISBLANK(INDEX('Policy Characteristics'!B:B,MATCH($C1982,'Policy Characteristics'!$C:$C,0))),"",INDEX('Policy Characteristics'!B:B,MATCH($C1982,'Policy Characteristics'!$C:$C,0)))</f>
        <v>Energy Efficiency Standards for Electrical Eqpt</v>
      </c>
      <c r="C1982" s="254" t="str">
        <f t="shared" si="88"/>
        <v>Perc Improvement in Eqpt Efficiency Stds Above BAU for Electricity</v>
      </c>
      <c r="D1982" s="6" t="s">
        <v>3018</v>
      </c>
      <c r="E1982" s="1" t="s">
        <v>3462</v>
      </c>
      <c r="F1982" t="s">
        <v>2982</v>
      </c>
      <c r="G1982" s="45" t="s">
        <v>3468</v>
      </c>
      <c r="H1982" s="47">
        <f t="shared" si="87"/>
        <v>1981</v>
      </c>
      <c r="I1982" s="324" t="s">
        <v>40</v>
      </c>
      <c r="J1982" s="255" t="str">
        <f>IF(ISBLANK(INDEX('Policy Characteristics'!D:D,MATCH($C1982,'Policy Characteristics'!$C:$C,0))),"",INDEX('Policy Characteristics'!D:D,MATCH($C1982,'Policy Characteristics'!$C:$C,0)))</f>
        <v>Industry Energy Efficiency</v>
      </c>
      <c r="K1982" s="254" t="str">
        <f>IF(ISBLANK(INDEX('Policy Characteristics'!E:E,MATCH($C1982,'Policy Characteristics'!$C:$C,0))),"",INDEX('Policy Characteristics'!E:E,MATCH($C1982,'Policy Characteristics'!$C:$C,0)))</f>
        <v>indst elec efficiency stds</v>
      </c>
      <c r="L1982" s="261">
        <f>IF(ISBLANK(INDEX('Policy Characteristics'!F:F,MATCH($C1982,'Policy Characteristics'!$C:$C,0))),"",INDEX('Policy Characteristics'!F:F,MATCH($C1982,'Policy Characteristics'!$C:$C,0)))</f>
        <v>0</v>
      </c>
      <c r="M1982" s="261">
        <f>IF(ISBLANK(INDEX('Policy Characteristics'!G:G,MATCH($C1982,'Policy Characteristics'!$C:$C,0))),"",INDEX('Policy Characteristics'!G:G,MATCH($C1982,'Policy Characteristics'!$C:$C,0)))</f>
        <v>0.25</v>
      </c>
      <c r="N1982" s="261">
        <f>IF(ISBLANK(INDEX('Policy Characteristics'!H:H,MATCH($C1982,'Policy Characteristics'!$C:$C,0))),"",INDEX('Policy Characteristics'!H:H,MATCH($C1982,'Policy Characteristics'!$C:$C,0)))</f>
        <v>0.01</v>
      </c>
      <c r="O1982" s="254" t="str">
        <f>IF(ISBLANK(INDEX('Policy Characteristics'!I:I,MATCH($C1982,'Policy Characteristics'!$C:$C,0))),"",INDEX('Policy Characteristics'!I:I,MATCH($C1982,'Policy Characteristics'!$C:$C,0)))</f>
        <v>% reduction in energy use</v>
      </c>
      <c r="P1982" s="254" t="str">
        <f>IF(ISBLANK(INDEX('Policy Characteristics'!J:J,MATCH($C1982,'Policy Characteristics'!$C:$C,0))),"",INDEX('Policy Characteristics'!J:J,MATCH($C1982,'Policy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82" s="254" t="str">
        <f>IF(ISBLANK(INDEX('Policy Characteristics'!K:K,MATCH($C1982,'Policy Characteristics'!$C:$C,0))),"",INDEX('Policy Characteristics'!K:K,MATCH($C1982,'Policy Characteristics'!$C:$C,0)))</f>
        <v>industry-ag-main.html#eff-stds</v>
      </c>
      <c r="R1982" s="254" t="str">
        <f>IF(ISBLANK(INDEX('Policy Characteristics'!L:L,MATCH($C1982,'Policy Characteristics'!$C:$C,0))),"",INDEX('Policy Characteristics'!L:L,MATCH($C1982,'Policy Characteristics'!$C:$C,0)))</f>
        <v>industry-energy-efficiency-standards.html</v>
      </c>
    </row>
    <row r="1983" spans="1:18" s="4" customFormat="1" x14ac:dyDescent="0.25">
      <c r="A1983" s="254" t="str">
        <f>IF(ISBLANK(INDEX('Policy Characteristics'!A:A,MATCH($C1983,'Policy Characteristics'!$C:$C,0))),"",INDEX('Policy Characteristics'!A:A,MATCH($C1983,'Policy Characteristics'!$C:$C,0)))</f>
        <v>Industry</v>
      </c>
      <c r="B1983" s="262" t="str">
        <f>IF(ISBLANK(INDEX('Policy Characteristics'!B:B,MATCH($C1983,'Policy Characteristics'!$C:$C,0))),"",INDEX('Policy Characteristics'!B:B,MATCH($C1983,'Policy Characteristics'!$C:$C,0)))</f>
        <v>Energy Efficiency Standards for Electrical Eqpt</v>
      </c>
      <c r="C1983" s="254" t="str">
        <f t="shared" si="88"/>
        <v>Perc Improvement in Eqpt Efficiency Stds Above BAU for Electricity</v>
      </c>
      <c r="D1983" s="6" t="s">
        <v>3018</v>
      </c>
      <c r="E1983" s="1" t="s">
        <v>3463</v>
      </c>
      <c r="F1983" t="s">
        <v>2982</v>
      </c>
      <c r="G1983" s="45" t="s">
        <v>3469</v>
      </c>
      <c r="H1983" s="47">
        <f t="shared" si="87"/>
        <v>1982</v>
      </c>
      <c r="I1983" s="324" t="s">
        <v>40</v>
      </c>
      <c r="J1983" s="255" t="str">
        <f>IF(ISBLANK(INDEX('Policy Characteristics'!D:D,MATCH($C1983,'Policy Characteristics'!$C:$C,0))),"",INDEX('Policy Characteristics'!D:D,MATCH($C1983,'Policy Characteristics'!$C:$C,0)))</f>
        <v>Industry Energy Efficiency</v>
      </c>
      <c r="K1983" s="254" t="str">
        <f>IF(ISBLANK(INDEX('Policy Characteristics'!E:E,MATCH($C1983,'Policy Characteristics'!$C:$C,0))),"",INDEX('Policy Characteristics'!E:E,MATCH($C1983,'Policy Characteristics'!$C:$C,0)))</f>
        <v>indst elec efficiency stds</v>
      </c>
      <c r="L1983" s="261">
        <f>IF(ISBLANK(INDEX('Policy Characteristics'!F:F,MATCH($C1983,'Policy Characteristics'!$C:$C,0))),"",INDEX('Policy Characteristics'!F:F,MATCH($C1983,'Policy Characteristics'!$C:$C,0)))</f>
        <v>0</v>
      </c>
      <c r="M1983" s="261">
        <f>IF(ISBLANK(INDEX('Policy Characteristics'!G:G,MATCH($C1983,'Policy Characteristics'!$C:$C,0))),"",INDEX('Policy Characteristics'!G:G,MATCH($C1983,'Policy Characteristics'!$C:$C,0)))</f>
        <v>0.25</v>
      </c>
      <c r="N1983" s="261">
        <f>IF(ISBLANK(INDEX('Policy Characteristics'!H:H,MATCH($C1983,'Policy Characteristics'!$C:$C,0))),"",INDEX('Policy Characteristics'!H:H,MATCH($C1983,'Policy Characteristics'!$C:$C,0)))</f>
        <v>0.01</v>
      </c>
      <c r="O1983" s="254" t="str">
        <f>IF(ISBLANK(INDEX('Policy Characteristics'!I:I,MATCH($C1983,'Policy Characteristics'!$C:$C,0))),"",INDEX('Policy Characteristics'!I:I,MATCH($C1983,'Policy Characteristics'!$C:$C,0)))</f>
        <v>% reduction in energy use</v>
      </c>
      <c r="P1983" s="254" t="str">
        <f>IF(ISBLANK(INDEX('Policy Characteristics'!J:J,MATCH($C1983,'Policy Characteristics'!$C:$C,0))),"",INDEX('Policy Characteristics'!J:J,MATCH($C1983,'Policy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83" s="254" t="str">
        <f>IF(ISBLANK(INDEX('Policy Characteristics'!K:K,MATCH($C1983,'Policy Characteristics'!$C:$C,0))),"",INDEX('Policy Characteristics'!K:K,MATCH($C1983,'Policy Characteristics'!$C:$C,0)))</f>
        <v>industry-ag-main.html#eff-stds</v>
      </c>
      <c r="R1983" s="254" t="str">
        <f>IF(ISBLANK(INDEX('Policy Characteristics'!L:L,MATCH($C1983,'Policy Characteristics'!$C:$C,0))),"",INDEX('Policy Characteristics'!L:L,MATCH($C1983,'Policy Characteristics'!$C:$C,0)))</f>
        <v>industry-energy-efficiency-standards.html</v>
      </c>
    </row>
    <row r="1984" spans="1:18" s="4" customFormat="1" x14ac:dyDescent="0.25">
      <c r="A1984" s="254" t="str">
        <f>IF(ISBLANK(INDEX('Policy Characteristics'!A:A,MATCH($C1984,'Policy Characteristics'!$C:$C,0))),"",INDEX('Policy Characteristics'!A:A,MATCH($C1984,'Policy Characteristics'!$C:$C,0)))</f>
        <v>Industry</v>
      </c>
      <c r="B1984" s="262" t="str">
        <f>IF(ISBLANK(INDEX('Policy Characteristics'!B:B,MATCH($C1984,'Policy Characteristics'!$C:$C,0))),"",INDEX('Policy Characteristics'!B:B,MATCH($C1984,'Policy Characteristics'!$C:$C,0)))</f>
        <v>Energy Efficiency Standards for Electrical Eqpt</v>
      </c>
      <c r="C1984" s="254" t="str">
        <f t="shared" si="88"/>
        <v>Perc Improvement in Eqpt Efficiency Stds Above BAU for Electricity</v>
      </c>
      <c r="D1984" s="6" t="s">
        <v>3018</v>
      </c>
      <c r="E1984" s="1" t="s">
        <v>3464</v>
      </c>
      <c r="F1984" t="s">
        <v>2982</v>
      </c>
      <c r="G1984" s="45" t="s">
        <v>3470</v>
      </c>
      <c r="H1984" s="47">
        <f t="shared" si="87"/>
        <v>1983</v>
      </c>
      <c r="I1984" s="324" t="s">
        <v>40</v>
      </c>
      <c r="J1984" s="255" t="str">
        <f>IF(ISBLANK(INDEX('Policy Characteristics'!D:D,MATCH($C1984,'Policy Characteristics'!$C:$C,0))),"",INDEX('Policy Characteristics'!D:D,MATCH($C1984,'Policy Characteristics'!$C:$C,0)))</f>
        <v>Industry Energy Efficiency</v>
      </c>
      <c r="K1984" s="254" t="str">
        <f>IF(ISBLANK(INDEX('Policy Characteristics'!E:E,MATCH($C1984,'Policy Characteristics'!$C:$C,0))),"",INDEX('Policy Characteristics'!E:E,MATCH($C1984,'Policy Characteristics'!$C:$C,0)))</f>
        <v>indst elec efficiency stds</v>
      </c>
      <c r="L1984" s="261">
        <f>IF(ISBLANK(INDEX('Policy Characteristics'!F:F,MATCH($C1984,'Policy Characteristics'!$C:$C,0))),"",INDEX('Policy Characteristics'!F:F,MATCH($C1984,'Policy Characteristics'!$C:$C,0)))</f>
        <v>0</v>
      </c>
      <c r="M1984" s="261">
        <f>IF(ISBLANK(INDEX('Policy Characteristics'!G:G,MATCH($C1984,'Policy Characteristics'!$C:$C,0))),"",INDEX('Policy Characteristics'!G:G,MATCH($C1984,'Policy Characteristics'!$C:$C,0)))</f>
        <v>0.25</v>
      </c>
      <c r="N1984" s="261">
        <f>IF(ISBLANK(INDEX('Policy Characteristics'!H:H,MATCH($C1984,'Policy Characteristics'!$C:$C,0))),"",INDEX('Policy Characteristics'!H:H,MATCH($C1984,'Policy Characteristics'!$C:$C,0)))</f>
        <v>0.01</v>
      </c>
      <c r="O1984" s="254" t="str">
        <f>IF(ISBLANK(INDEX('Policy Characteristics'!I:I,MATCH($C1984,'Policy Characteristics'!$C:$C,0))),"",INDEX('Policy Characteristics'!I:I,MATCH($C1984,'Policy Characteristics'!$C:$C,0)))</f>
        <v>% reduction in energy use</v>
      </c>
      <c r="P1984" s="254" t="str">
        <f>IF(ISBLANK(INDEX('Policy Characteristics'!J:J,MATCH($C1984,'Policy Characteristics'!$C:$C,0))),"",INDEX('Policy Characteristics'!J:J,MATCH($C1984,'Policy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84" s="254" t="str">
        <f>IF(ISBLANK(INDEX('Policy Characteristics'!K:K,MATCH($C1984,'Policy Characteristics'!$C:$C,0))),"",INDEX('Policy Characteristics'!K:K,MATCH($C1984,'Policy Characteristics'!$C:$C,0)))</f>
        <v>industry-ag-main.html#eff-stds</v>
      </c>
      <c r="R1984" s="254" t="str">
        <f>IF(ISBLANK(INDEX('Policy Characteristics'!L:L,MATCH($C1984,'Policy Characteristics'!$C:$C,0))),"",INDEX('Policy Characteristics'!L:L,MATCH($C1984,'Policy Characteristics'!$C:$C,0)))</f>
        <v>industry-energy-efficiency-standards.html</v>
      </c>
    </row>
    <row r="1985" spans="1:18" s="4" customFormat="1" x14ac:dyDescent="0.25">
      <c r="A1985" s="254" t="str">
        <f>IF(ISBLANK(INDEX('Policy Characteristics'!A:A,MATCH($C1985,'Policy Characteristics'!$C:$C,0))),"",INDEX('Policy Characteristics'!A:A,MATCH($C1985,'Policy Characteristics'!$C:$C,0)))</f>
        <v>Industry</v>
      </c>
      <c r="B1985" s="262" t="str">
        <f>IF(ISBLANK(INDEX('Policy Characteristics'!B:B,MATCH($C1985,'Policy Characteristics'!$C:$C,0))),"",INDEX('Policy Characteristics'!B:B,MATCH($C1985,'Policy Characteristics'!$C:$C,0)))</f>
        <v>Energy Efficiency Standards for Electrical Eqpt</v>
      </c>
      <c r="C1985" s="254" t="str">
        <f t="shared" si="88"/>
        <v>Perc Improvement in Eqpt Efficiency Stds Above BAU for Electricity</v>
      </c>
      <c r="D1985" s="6" t="s">
        <v>3018</v>
      </c>
      <c r="E1985" s="1" t="s">
        <v>3570</v>
      </c>
      <c r="F1985" t="s">
        <v>2982</v>
      </c>
      <c r="G1985" s="45" t="s">
        <v>3471</v>
      </c>
      <c r="H1985" s="47">
        <f t="shared" si="87"/>
        <v>1984</v>
      </c>
      <c r="I1985" s="324" t="s">
        <v>40</v>
      </c>
      <c r="J1985" s="255" t="str">
        <f>IF(ISBLANK(INDEX('Policy Characteristics'!D:D,MATCH($C1985,'Policy Characteristics'!$C:$C,0))),"",INDEX('Policy Characteristics'!D:D,MATCH($C1985,'Policy Characteristics'!$C:$C,0)))</f>
        <v>Industry Energy Efficiency</v>
      </c>
      <c r="K1985" s="254" t="str">
        <f>IF(ISBLANK(INDEX('Policy Characteristics'!E:E,MATCH($C1985,'Policy Characteristics'!$C:$C,0))),"",INDEX('Policy Characteristics'!E:E,MATCH($C1985,'Policy Characteristics'!$C:$C,0)))</f>
        <v>indst elec efficiency stds</v>
      </c>
      <c r="L1985" s="261">
        <f>IF(ISBLANK(INDEX('Policy Characteristics'!F:F,MATCH($C1985,'Policy Characteristics'!$C:$C,0))),"",INDEX('Policy Characteristics'!F:F,MATCH($C1985,'Policy Characteristics'!$C:$C,0)))</f>
        <v>0</v>
      </c>
      <c r="M1985" s="261">
        <f>IF(ISBLANK(INDEX('Policy Characteristics'!G:G,MATCH($C1985,'Policy Characteristics'!$C:$C,0))),"",INDEX('Policy Characteristics'!G:G,MATCH($C1985,'Policy Characteristics'!$C:$C,0)))</f>
        <v>0.25</v>
      </c>
      <c r="N1985" s="261">
        <f>IF(ISBLANK(INDEX('Policy Characteristics'!H:H,MATCH($C1985,'Policy Characteristics'!$C:$C,0))),"",INDEX('Policy Characteristics'!H:H,MATCH($C1985,'Policy Characteristics'!$C:$C,0)))</f>
        <v>0.01</v>
      </c>
      <c r="O1985" s="254" t="str">
        <f>IF(ISBLANK(INDEX('Policy Characteristics'!I:I,MATCH($C1985,'Policy Characteristics'!$C:$C,0))),"",INDEX('Policy Characteristics'!I:I,MATCH($C1985,'Policy Characteristics'!$C:$C,0)))</f>
        <v>% reduction in energy use</v>
      </c>
      <c r="P1985" s="254" t="str">
        <f>IF(ISBLANK(INDEX('Policy Characteristics'!J:J,MATCH($C1985,'Policy Characteristics'!$C:$C,0))),"",INDEX('Policy Characteristics'!J:J,MATCH($C1985,'Policy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85" s="254" t="str">
        <f>IF(ISBLANK(INDEX('Policy Characteristics'!K:K,MATCH($C1985,'Policy Characteristics'!$C:$C,0))),"",INDEX('Policy Characteristics'!K:K,MATCH($C1985,'Policy Characteristics'!$C:$C,0)))</f>
        <v>industry-ag-main.html#eff-stds</v>
      </c>
      <c r="R1985" s="254" t="str">
        <f>IF(ISBLANK(INDEX('Policy Characteristics'!L:L,MATCH($C1985,'Policy Characteristics'!$C:$C,0))),"",INDEX('Policy Characteristics'!L:L,MATCH($C1985,'Policy Characteristics'!$C:$C,0)))</f>
        <v>industry-energy-efficiency-standards.html</v>
      </c>
    </row>
    <row r="1986" spans="1:18" s="4" customFormat="1" x14ac:dyDescent="0.25">
      <c r="A1986" s="254" t="str">
        <f>IF(ISBLANK(INDEX('Policy Characteristics'!A:A,MATCH($C1986,'Policy Characteristics'!$C:$C,0))),"",INDEX('Policy Characteristics'!A:A,MATCH($C1986,'Policy Characteristics'!$C:$C,0)))</f>
        <v>Industry</v>
      </c>
      <c r="B1986" s="262" t="str">
        <f>IF(ISBLANK(INDEX('Policy Characteristics'!B:B,MATCH($C1986,'Policy Characteristics'!$C:$C,0))),"",INDEX('Policy Characteristics'!B:B,MATCH($C1986,'Policy Characteristics'!$C:$C,0)))</f>
        <v>Energy Efficiency Standards for Electrical Eqpt</v>
      </c>
      <c r="C1986" s="254" t="str">
        <f t="shared" si="88"/>
        <v>Perc Improvement in Eqpt Efficiency Stds Above BAU for Electricity</v>
      </c>
      <c r="D1986" s="6" t="s">
        <v>3018</v>
      </c>
      <c r="E1986" s="1" t="s">
        <v>3915</v>
      </c>
      <c r="F1986" t="s">
        <v>2982</v>
      </c>
      <c r="G1986" s="45" t="s">
        <v>3891</v>
      </c>
      <c r="H1986" s="47">
        <f t="shared" si="87"/>
        <v>1985</v>
      </c>
      <c r="I1986" s="324" t="s">
        <v>40</v>
      </c>
      <c r="J1986" s="255" t="str">
        <f>IF(ISBLANK(INDEX('Policy Characteristics'!D:D,MATCH($C1986,'Policy Characteristics'!$C:$C,0))),"",INDEX('Policy Characteristics'!D:D,MATCH($C1986,'Policy Characteristics'!$C:$C,0)))</f>
        <v>Industry Energy Efficiency</v>
      </c>
      <c r="K1986" s="254" t="str">
        <f>IF(ISBLANK(INDEX('Policy Characteristics'!E:E,MATCH($C1986,'Policy Characteristics'!$C:$C,0))),"",INDEX('Policy Characteristics'!E:E,MATCH($C1986,'Policy Characteristics'!$C:$C,0)))</f>
        <v>indst elec efficiency stds</v>
      </c>
      <c r="L1986" s="261">
        <f>IF(ISBLANK(INDEX('Policy Characteristics'!F:F,MATCH($C1986,'Policy Characteristics'!$C:$C,0))),"",INDEX('Policy Characteristics'!F:F,MATCH($C1986,'Policy Characteristics'!$C:$C,0)))</f>
        <v>0</v>
      </c>
      <c r="M1986" s="261">
        <f>IF(ISBLANK(INDEX('Policy Characteristics'!G:G,MATCH($C1986,'Policy Characteristics'!$C:$C,0))),"",INDEX('Policy Characteristics'!G:G,MATCH($C1986,'Policy Characteristics'!$C:$C,0)))</f>
        <v>0.25</v>
      </c>
      <c r="N1986" s="261">
        <f>IF(ISBLANK(INDEX('Policy Characteristics'!H:H,MATCH($C1986,'Policy Characteristics'!$C:$C,0))),"",INDEX('Policy Characteristics'!H:H,MATCH($C1986,'Policy Characteristics'!$C:$C,0)))</f>
        <v>0.01</v>
      </c>
      <c r="O1986" s="254" t="str">
        <f>IF(ISBLANK(INDEX('Policy Characteristics'!I:I,MATCH($C1986,'Policy Characteristics'!$C:$C,0))),"",INDEX('Policy Characteristics'!I:I,MATCH($C1986,'Policy Characteristics'!$C:$C,0)))</f>
        <v>% reduction in energy use</v>
      </c>
      <c r="P1986" s="254" t="str">
        <f>IF(ISBLANK(INDEX('Policy Characteristics'!J:J,MATCH($C1986,'Policy Characteristics'!$C:$C,0))),"",INDEX('Policy Characteristics'!J:J,MATCH($C1986,'Policy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86" s="254" t="str">
        <f>IF(ISBLANK(INDEX('Policy Characteristics'!K:K,MATCH($C1986,'Policy Characteristics'!$C:$C,0))),"",INDEX('Policy Characteristics'!K:K,MATCH($C1986,'Policy Characteristics'!$C:$C,0)))</f>
        <v>industry-ag-main.html#eff-stds</v>
      </c>
      <c r="R1986" s="254" t="str">
        <f>IF(ISBLANK(INDEX('Policy Characteristics'!L:L,MATCH($C1986,'Policy Characteristics'!$C:$C,0))),"",INDEX('Policy Characteristics'!L:L,MATCH($C1986,'Policy Characteristics'!$C:$C,0)))</f>
        <v>industry-energy-efficiency-standards.html</v>
      </c>
    </row>
    <row r="1987" spans="1:18" s="4" customFormat="1" x14ac:dyDescent="0.25">
      <c r="A1987" s="254" t="str">
        <f>IF(ISBLANK(INDEX('Policy Characteristics'!A:A,MATCH($C1987,'Policy Characteristics'!$C:$C,0))),"",INDEX('Policy Characteristics'!A:A,MATCH($C1987,'Policy Characteristics'!$C:$C,0)))</f>
        <v>Industry</v>
      </c>
      <c r="B1987" s="262" t="str">
        <f>IF(ISBLANK(INDEX('Policy Characteristics'!B:B,MATCH($C1987,'Policy Characteristics'!$C:$C,0))),"",INDEX('Policy Characteristics'!B:B,MATCH($C1987,'Policy Characteristics'!$C:$C,0)))</f>
        <v>Energy Efficiency Standards for Electrical Eqpt</v>
      </c>
      <c r="C1987" s="254" t="str">
        <f t="shared" si="88"/>
        <v>Perc Improvement in Eqpt Efficiency Stds Above BAU for Electricity</v>
      </c>
      <c r="D1987" s="6" t="s">
        <v>3018</v>
      </c>
      <c r="E1987" s="1" t="s">
        <v>3916</v>
      </c>
      <c r="F1987" t="s">
        <v>2982</v>
      </c>
      <c r="G1987" s="45" t="s">
        <v>3890</v>
      </c>
      <c r="H1987" s="47">
        <f t="shared" ref="H1987:H2050" si="89">H1986+1</f>
        <v>1986</v>
      </c>
      <c r="I1987" s="324" t="s">
        <v>40</v>
      </c>
      <c r="J1987" s="255" t="str">
        <f>IF(ISBLANK(INDEX('Policy Characteristics'!D:D,MATCH($C1987,'Policy Characteristics'!$C:$C,0))),"",INDEX('Policy Characteristics'!D:D,MATCH($C1987,'Policy Characteristics'!$C:$C,0)))</f>
        <v>Industry Energy Efficiency</v>
      </c>
      <c r="K1987" s="254" t="str">
        <f>IF(ISBLANK(INDEX('Policy Characteristics'!E:E,MATCH($C1987,'Policy Characteristics'!$C:$C,0))),"",INDEX('Policy Characteristics'!E:E,MATCH($C1987,'Policy Characteristics'!$C:$C,0)))</f>
        <v>indst elec efficiency stds</v>
      </c>
      <c r="L1987" s="261">
        <f>IF(ISBLANK(INDEX('Policy Characteristics'!F:F,MATCH($C1987,'Policy Characteristics'!$C:$C,0))),"",INDEX('Policy Characteristics'!F:F,MATCH($C1987,'Policy Characteristics'!$C:$C,0)))</f>
        <v>0</v>
      </c>
      <c r="M1987" s="261">
        <f>IF(ISBLANK(INDEX('Policy Characteristics'!G:G,MATCH($C1987,'Policy Characteristics'!$C:$C,0))),"",INDEX('Policy Characteristics'!G:G,MATCH($C1987,'Policy Characteristics'!$C:$C,0)))</f>
        <v>0.25</v>
      </c>
      <c r="N1987" s="261">
        <f>IF(ISBLANK(INDEX('Policy Characteristics'!H:H,MATCH($C1987,'Policy Characteristics'!$C:$C,0))),"",INDEX('Policy Characteristics'!H:H,MATCH($C1987,'Policy Characteristics'!$C:$C,0)))</f>
        <v>0.01</v>
      </c>
      <c r="O1987" s="254" t="str">
        <f>IF(ISBLANK(INDEX('Policy Characteristics'!I:I,MATCH($C1987,'Policy Characteristics'!$C:$C,0))),"",INDEX('Policy Characteristics'!I:I,MATCH($C1987,'Policy Characteristics'!$C:$C,0)))</f>
        <v>% reduction in energy use</v>
      </c>
      <c r="P1987" s="254" t="str">
        <f>IF(ISBLANK(INDEX('Policy Characteristics'!J:J,MATCH($C1987,'Policy Characteristics'!$C:$C,0))),"",INDEX('Policy Characteristics'!J:J,MATCH($C1987,'Policy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87" s="254" t="str">
        <f>IF(ISBLANK(INDEX('Policy Characteristics'!K:K,MATCH($C1987,'Policy Characteristics'!$C:$C,0))),"",INDEX('Policy Characteristics'!K:K,MATCH($C1987,'Policy Characteristics'!$C:$C,0)))</f>
        <v>industry-ag-main.html#eff-stds</v>
      </c>
      <c r="R1987" s="254" t="str">
        <f>IF(ISBLANK(INDEX('Policy Characteristics'!L:L,MATCH($C1987,'Policy Characteristics'!$C:$C,0))),"",INDEX('Policy Characteristics'!L:L,MATCH($C1987,'Policy Characteristics'!$C:$C,0)))</f>
        <v>industry-energy-efficiency-standards.html</v>
      </c>
    </row>
    <row r="1988" spans="1:18" s="4" customFormat="1" x14ac:dyDescent="0.25">
      <c r="A1988" s="254" t="str">
        <f>IF(ISBLANK(INDEX('Policy Characteristics'!A:A,MATCH($C1988,'Policy Characteristics'!$C:$C,0))),"",INDEX('Policy Characteristics'!A:A,MATCH($C1988,'Policy Characteristics'!$C:$C,0)))</f>
        <v>Industry</v>
      </c>
      <c r="B1988" s="262" t="str">
        <f>IF(ISBLANK(INDEX('Policy Characteristics'!B:B,MATCH($C1988,'Policy Characteristics'!$C:$C,0))),"",INDEX('Policy Characteristics'!B:B,MATCH($C1988,'Policy Characteristics'!$C:$C,0)))</f>
        <v>Energy Efficiency Standards for Electrical Eqpt</v>
      </c>
      <c r="C1988" s="254" t="str">
        <f t="shared" si="88"/>
        <v>Perc Improvement in Eqpt Efficiency Stds Above BAU for Electricity</v>
      </c>
      <c r="D1988" s="6" t="s">
        <v>3018</v>
      </c>
      <c r="E1988" s="1" t="s">
        <v>3917</v>
      </c>
      <c r="F1988" t="s">
        <v>2982</v>
      </c>
      <c r="G1988" s="45" t="s">
        <v>3892</v>
      </c>
      <c r="H1988" s="47">
        <f t="shared" si="89"/>
        <v>1987</v>
      </c>
      <c r="I1988" s="324" t="s">
        <v>40</v>
      </c>
      <c r="J1988" s="255" t="str">
        <f>IF(ISBLANK(INDEX('Policy Characteristics'!D:D,MATCH($C1988,'Policy Characteristics'!$C:$C,0))),"",INDEX('Policy Characteristics'!D:D,MATCH($C1988,'Policy Characteristics'!$C:$C,0)))</f>
        <v>Industry Energy Efficiency</v>
      </c>
      <c r="K1988" s="254" t="str">
        <f>IF(ISBLANK(INDEX('Policy Characteristics'!E:E,MATCH($C1988,'Policy Characteristics'!$C:$C,0))),"",INDEX('Policy Characteristics'!E:E,MATCH($C1988,'Policy Characteristics'!$C:$C,0)))</f>
        <v>indst elec efficiency stds</v>
      </c>
      <c r="L1988" s="261">
        <f>IF(ISBLANK(INDEX('Policy Characteristics'!F:F,MATCH($C1988,'Policy Characteristics'!$C:$C,0))),"",INDEX('Policy Characteristics'!F:F,MATCH($C1988,'Policy Characteristics'!$C:$C,0)))</f>
        <v>0</v>
      </c>
      <c r="M1988" s="261">
        <f>IF(ISBLANK(INDEX('Policy Characteristics'!G:G,MATCH($C1988,'Policy Characteristics'!$C:$C,0))),"",INDEX('Policy Characteristics'!G:G,MATCH($C1988,'Policy Characteristics'!$C:$C,0)))</f>
        <v>0.25</v>
      </c>
      <c r="N1988" s="261">
        <f>IF(ISBLANK(INDEX('Policy Characteristics'!H:H,MATCH($C1988,'Policy Characteristics'!$C:$C,0))),"",INDEX('Policy Characteristics'!H:H,MATCH($C1988,'Policy Characteristics'!$C:$C,0)))</f>
        <v>0.01</v>
      </c>
      <c r="O1988" s="254" t="str">
        <f>IF(ISBLANK(INDEX('Policy Characteristics'!I:I,MATCH($C1988,'Policy Characteristics'!$C:$C,0))),"",INDEX('Policy Characteristics'!I:I,MATCH($C1988,'Policy Characteristics'!$C:$C,0)))</f>
        <v>% reduction in energy use</v>
      </c>
      <c r="P1988" s="254" t="str">
        <f>IF(ISBLANK(INDEX('Policy Characteristics'!J:J,MATCH($C1988,'Policy Characteristics'!$C:$C,0))),"",INDEX('Policy Characteristics'!J:J,MATCH($C1988,'Policy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88" s="254" t="str">
        <f>IF(ISBLANK(INDEX('Policy Characteristics'!K:K,MATCH($C1988,'Policy Characteristics'!$C:$C,0))),"",INDEX('Policy Characteristics'!K:K,MATCH($C1988,'Policy Characteristics'!$C:$C,0)))</f>
        <v>industry-ag-main.html#eff-stds</v>
      </c>
      <c r="R1988" s="254" t="str">
        <f>IF(ISBLANK(INDEX('Policy Characteristics'!L:L,MATCH($C1988,'Policy Characteristics'!$C:$C,0))),"",INDEX('Policy Characteristics'!L:L,MATCH($C1988,'Policy Characteristics'!$C:$C,0)))</f>
        <v>industry-energy-efficiency-standards.html</v>
      </c>
    </row>
    <row r="1989" spans="1:18" s="4" customFormat="1" x14ac:dyDescent="0.25">
      <c r="A1989" s="254" t="str">
        <f>IF(ISBLANK(INDEX('Policy Characteristics'!A:A,MATCH($C1989,'Policy Characteristics'!$C:$C,0))),"",INDEX('Policy Characteristics'!A:A,MATCH($C1989,'Policy Characteristics'!$C:$C,0)))</f>
        <v>Industry</v>
      </c>
      <c r="B1989" s="262" t="str">
        <f>IF(ISBLANK(INDEX('Policy Characteristics'!B:B,MATCH($C1989,'Policy Characteristics'!$C:$C,0))),"",INDEX('Policy Characteristics'!B:B,MATCH($C1989,'Policy Characteristics'!$C:$C,0)))</f>
        <v>Energy Efficiency Standards for Electrical Eqpt</v>
      </c>
      <c r="C1989" s="254" t="str">
        <f t="shared" si="88"/>
        <v>Perc Improvement in Eqpt Efficiency Stds Above BAU for Electricity</v>
      </c>
      <c r="D1989" s="6" t="s">
        <v>3019</v>
      </c>
      <c r="E1989" s="1" t="s">
        <v>3459</v>
      </c>
      <c r="F1989" t="s">
        <v>2983</v>
      </c>
      <c r="G1989" s="45" t="s">
        <v>3465</v>
      </c>
      <c r="H1989" s="47">
        <f t="shared" si="89"/>
        <v>1988</v>
      </c>
      <c r="I1989" s="324" t="s">
        <v>40</v>
      </c>
      <c r="J1989" s="255" t="str">
        <f>IF(ISBLANK(INDEX('Policy Characteristics'!D:D,MATCH($C1989,'Policy Characteristics'!$C:$C,0))),"",INDEX('Policy Characteristics'!D:D,MATCH($C1989,'Policy Characteristics'!$C:$C,0)))</f>
        <v>Industry Energy Efficiency</v>
      </c>
      <c r="K1989" s="254" t="str">
        <f>IF(ISBLANK(INDEX('Policy Characteristics'!E:E,MATCH($C1989,'Policy Characteristics'!$C:$C,0))),"",INDEX('Policy Characteristics'!E:E,MATCH($C1989,'Policy Characteristics'!$C:$C,0)))</f>
        <v>indst elec efficiency stds</v>
      </c>
      <c r="L1989" s="261">
        <f>IF(ISBLANK(INDEX('Policy Characteristics'!F:F,MATCH($C1989,'Policy Characteristics'!$C:$C,0))),"",INDEX('Policy Characteristics'!F:F,MATCH($C1989,'Policy Characteristics'!$C:$C,0)))</f>
        <v>0</v>
      </c>
      <c r="M1989" s="261">
        <f>IF(ISBLANK(INDEX('Policy Characteristics'!G:G,MATCH($C1989,'Policy Characteristics'!$C:$C,0))),"",INDEX('Policy Characteristics'!G:G,MATCH($C1989,'Policy Characteristics'!$C:$C,0)))</f>
        <v>0.25</v>
      </c>
      <c r="N1989" s="261">
        <f>IF(ISBLANK(INDEX('Policy Characteristics'!H:H,MATCH($C1989,'Policy Characteristics'!$C:$C,0))),"",INDEX('Policy Characteristics'!H:H,MATCH($C1989,'Policy Characteristics'!$C:$C,0)))</f>
        <v>0.01</v>
      </c>
      <c r="O1989" s="254" t="str">
        <f>IF(ISBLANK(INDEX('Policy Characteristics'!I:I,MATCH($C1989,'Policy Characteristics'!$C:$C,0))),"",INDEX('Policy Characteristics'!I:I,MATCH($C1989,'Policy Characteristics'!$C:$C,0)))</f>
        <v>% reduction in energy use</v>
      </c>
      <c r="P1989" s="254" t="str">
        <f>IF(ISBLANK(INDEX('Policy Characteristics'!J:J,MATCH($C1989,'Policy Characteristics'!$C:$C,0))),"",INDEX('Policy Characteristics'!J:J,MATCH($C1989,'Policy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89" s="254" t="str">
        <f>IF(ISBLANK(INDEX('Policy Characteristics'!K:K,MATCH($C1989,'Policy Characteristics'!$C:$C,0))),"",INDEX('Policy Characteristics'!K:K,MATCH($C1989,'Policy Characteristics'!$C:$C,0)))</f>
        <v>industry-ag-main.html#eff-stds</v>
      </c>
      <c r="R1989" s="254" t="str">
        <f>IF(ISBLANK(INDEX('Policy Characteristics'!L:L,MATCH($C1989,'Policy Characteristics'!$C:$C,0))),"",INDEX('Policy Characteristics'!L:L,MATCH($C1989,'Policy Characteristics'!$C:$C,0)))</f>
        <v>industry-energy-efficiency-standards.html</v>
      </c>
    </row>
    <row r="1990" spans="1:18" s="4" customFormat="1" x14ac:dyDescent="0.25">
      <c r="A1990" s="254" t="str">
        <f>IF(ISBLANK(INDEX('Policy Characteristics'!A:A,MATCH($C1990,'Policy Characteristics'!$C:$C,0))),"",INDEX('Policy Characteristics'!A:A,MATCH($C1990,'Policy Characteristics'!$C:$C,0)))</f>
        <v>Industry</v>
      </c>
      <c r="B1990" s="262" t="str">
        <f>IF(ISBLANK(INDEX('Policy Characteristics'!B:B,MATCH($C1990,'Policy Characteristics'!$C:$C,0))),"",INDEX('Policy Characteristics'!B:B,MATCH($C1990,'Policy Characteristics'!$C:$C,0)))</f>
        <v>Energy Efficiency Standards for Electrical Eqpt</v>
      </c>
      <c r="C1990" s="254" t="str">
        <f t="shared" si="88"/>
        <v>Perc Improvement in Eqpt Efficiency Stds Above BAU for Electricity</v>
      </c>
      <c r="D1990" s="6" t="s">
        <v>3019</v>
      </c>
      <c r="E1990" s="1" t="s">
        <v>3460</v>
      </c>
      <c r="F1990" t="s">
        <v>2983</v>
      </c>
      <c r="G1990" s="45" t="s">
        <v>3466</v>
      </c>
      <c r="H1990" s="47">
        <f t="shared" si="89"/>
        <v>1989</v>
      </c>
      <c r="I1990" s="324" t="s">
        <v>40</v>
      </c>
      <c r="J1990" s="255" t="str">
        <f>IF(ISBLANK(INDEX('Policy Characteristics'!D:D,MATCH($C1990,'Policy Characteristics'!$C:$C,0))),"",INDEX('Policy Characteristics'!D:D,MATCH($C1990,'Policy Characteristics'!$C:$C,0)))</f>
        <v>Industry Energy Efficiency</v>
      </c>
      <c r="K1990" s="254" t="str">
        <f>IF(ISBLANK(INDEX('Policy Characteristics'!E:E,MATCH($C1990,'Policy Characteristics'!$C:$C,0))),"",INDEX('Policy Characteristics'!E:E,MATCH($C1990,'Policy Characteristics'!$C:$C,0)))</f>
        <v>indst elec efficiency stds</v>
      </c>
      <c r="L1990" s="261">
        <f>IF(ISBLANK(INDEX('Policy Characteristics'!F:F,MATCH($C1990,'Policy Characteristics'!$C:$C,0))),"",INDEX('Policy Characteristics'!F:F,MATCH($C1990,'Policy Characteristics'!$C:$C,0)))</f>
        <v>0</v>
      </c>
      <c r="M1990" s="261">
        <f>IF(ISBLANK(INDEX('Policy Characteristics'!G:G,MATCH($C1990,'Policy Characteristics'!$C:$C,0))),"",INDEX('Policy Characteristics'!G:G,MATCH($C1990,'Policy Characteristics'!$C:$C,0)))</f>
        <v>0.25</v>
      </c>
      <c r="N1990" s="261">
        <f>IF(ISBLANK(INDEX('Policy Characteristics'!H:H,MATCH($C1990,'Policy Characteristics'!$C:$C,0))),"",INDEX('Policy Characteristics'!H:H,MATCH($C1990,'Policy Characteristics'!$C:$C,0)))</f>
        <v>0.01</v>
      </c>
      <c r="O1990" s="254" t="str">
        <f>IF(ISBLANK(INDEX('Policy Characteristics'!I:I,MATCH($C1990,'Policy Characteristics'!$C:$C,0))),"",INDEX('Policy Characteristics'!I:I,MATCH($C1990,'Policy Characteristics'!$C:$C,0)))</f>
        <v>% reduction in energy use</v>
      </c>
      <c r="P1990" s="254" t="str">
        <f>IF(ISBLANK(INDEX('Policy Characteristics'!J:J,MATCH($C1990,'Policy Characteristics'!$C:$C,0))),"",INDEX('Policy Characteristics'!J:J,MATCH($C1990,'Policy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90" s="254" t="str">
        <f>IF(ISBLANK(INDEX('Policy Characteristics'!K:K,MATCH($C1990,'Policy Characteristics'!$C:$C,0))),"",INDEX('Policy Characteristics'!K:K,MATCH($C1990,'Policy Characteristics'!$C:$C,0)))</f>
        <v>industry-ag-main.html#eff-stds</v>
      </c>
      <c r="R1990" s="254" t="str">
        <f>IF(ISBLANK(INDEX('Policy Characteristics'!L:L,MATCH($C1990,'Policy Characteristics'!$C:$C,0))),"",INDEX('Policy Characteristics'!L:L,MATCH($C1990,'Policy Characteristics'!$C:$C,0)))</f>
        <v>industry-energy-efficiency-standards.html</v>
      </c>
    </row>
    <row r="1991" spans="1:18" s="4" customFormat="1" x14ac:dyDescent="0.25">
      <c r="A1991" s="254" t="str">
        <f>IF(ISBLANK(INDEX('Policy Characteristics'!A:A,MATCH($C1991,'Policy Characteristics'!$C:$C,0))),"",INDEX('Policy Characteristics'!A:A,MATCH($C1991,'Policy Characteristics'!$C:$C,0)))</f>
        <v>Industry</v>
      </c>
      <c r="B1991" s="262" t="str">
        <f>IF(ISBLANK(INDEX('Policy Characteristics'!B:B,MATCH($C1991,'Policy Characteristics'!$C:$C,0))),"",INDEX('Policy Characteristics'!B:B,MATCH($C1991,'Policy Characteristics'!$C:$C,0)))</f>
        <v>Energy Efficiency Standards for Electrical Eqpt</v>
      </c>
      <c r="C1991" s="254" t="str">
        <f t="shared" si="88"/>
        <v>Perc Improvement in Eqpt Efficiency Stds Above BAU for Electricity</v>
      </c>
      <c r="D1991" s="6" t="s">
        <v>3019</v>
      </c>
      <c r="E1991" s="1" t="s">
        <v>3461</v>
      </c>
      <c r="F1991" t="s">
        <v>2983</v>
      </c>
      <c r="G1991" s="45" t="s">
        <v>3467</v>
      </c>
      <c r="H1991" s="47">
        <f t="shared" si="89"/>
        <v>1990</v>
      </c>
      <c r="I1991" s="324" t="s">
        <v>40</v>
      </c>
      <c r="J1991" s="255" t="str">
        <f>IF(ISBLANK(INDEX('Policy Characteristics'!D:D,MATCH($C1991,'Policy Characteristics'!$C:$C,0))),"",INDEX('Policy Characteristics'!D:D,MATCH($C1991,'Policy Characteristics'!$C:$C,0)))</f>
        <v>Industry Energy Efficiency</v>
      </c>
      <c r="K1991" s="254" t="str">
        <f>IF(ISBLANK(INDEX('Policy Characteristics'!E:E,MATCH($C1991,'Policy Characteristics'!$C:$C,0))),"",INDEX('Policy Characteristics'!E:E,MATCH($C1991,'Policy Characteristics'!$C:$C,0)))</f>
        <v>indst elec efficiency stds</v>
      </c>
      <c r="L1991" s="261">
        <f>IF(ISBLANK(INDEX('Policy Characteristics'!F:F,MATCH($C1991,'Policy Characteristics'!$C:$C,0))),"",INDEX('Policy Characteristics'!F:F,MATCH($C1991,'Policy Characteristics'!$C:$C,0)))</f>
        <v>0</v>
      </c>
      <c r="M1991" s="261">
        <f>IF(ISBLANK(INDEX('Policy Characteristics'!G:G,MATCH($C1991,'Policy Characteristics'!$C:$C,0))),"",INDEX('Policy Characteristics'!G:G,MATCH($C1991,'Policy Characteristics'!$C:$C,0)))</f>
        <v>0.25</v>
      </c>
      <c r="N1991" s="261">
        <f>IF(ISBLANK(INDEX('Policy Characteristics'!H:H,MATCH($C1991,'Policy Characteristics'!$C:$C,0))),"",INDEX('Policy Characteristics'!H:H,MATCH($C1991,'Policy Characteristics'!$C:$C,0)))</f>
        <v>0.01</v>
      </c>
      <c r="O1991" s="254" t="str">
        <f>IF(ISBLANK(INDEX('Policy Characteristics'!I:I,MATCH($C1991,'Policy Characteristics'!$C:$C,0))),"",INDEX('Policy Characteristics'!I:I,MATCH($C1991,'Policy Characteristics'!$C:$C,0)))</f>
        <v>% reduction in energy use</v>
      </c>
      <c r="P1991" s="254" t="str">
        <f>IF(ISBLANK(INDEX('Policy Characteristics'!J:J,MATCH($C1991,'Policy Characteristics'!$C:$C,0))),"",INDEX('Policy Characteristics'!J:J,MATCH($C1991,'Policy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91" s="254" t="str">
        <f>IF(ISBLANK(INDEX('Policy Characteristics'!K:K,MATCH($C1991,'Policy Characteristics'!$C:$C,0))),"",INDEX('Policy Characteristics'!K:K,MATCH($C1991,'Policy Characteristics'!$C:$C,0)))</f>
        <v>industry-ag-main.html#eff-stds</v>
      </c>
      <c r="R1991" s="254" t="str">
        <f>IF(ISBLANK(INDEX('Policy Characteristics'!L:L,MATCH($C1991,'Policy Characteristics'!$C:$C,0))),"",INDEX('Policy Characteristics'!L:L,MATCH($C1991,'Policy Characteristics'!$C:$C,0)))</f>
        <v>industry-energy-efficiency-standards.html</v>
      </c>
    </row>
    <row r="1992" spans="1:18" s="4" customFormat="1" x14ac:dyDescent="0.25">
      <c r="A1992" s="254" t="str">
        <f>IF(ISBLANK(INDEX('Policy Characteristics'!A:A,MATCH($C1992,'Policy Characteristics'!$C:$C,0))),"",INDEX('Policy Characteristics'!A:A,MATCH($C1992,'Policy Characteristics'!$C:$C,0)))</f>
        <v>Industry</v>
      </c>
      <c r="B1992" s="262" t="str">
        <f>IF(ISBLANK(INDEX('Policy Characteristics'!B:B,MATCH($C1992,'Policy Characteristics'!$C:$C,0))),"",INDEX('Policy Characteristics'!B:B,MATCH($C1992,'Policy Characteristics'!$C:$C,0)))</f>
        <v>Energy Efficiency Standards for Electrical Eqpt</v>
      </c>
      <c r="C1992" s="254" t="str">
        <f t="shared" si="88"/>
        <v>Perc Improvement in Eqpt Efficiency Stds Above BAU for Electricity</v>
      </c>
      <c r="D1992" s="6" t="s">
        <v>3019</v>
      </c>
      <c r="E1992" s="1" t="s">
        <v>3462</v>
      </c>
      <c r="F1992" t="s">
        <v>2983</v>
      </c>
      <c r="G1992" s="45" t="s">
        <v>3468</v>
      </c>
      <c r="H1992" s="47">
        <f t="shared" si="89"/>
        <v>1991</v>
      </c>
      <c r="I1992" s="324" t="s">
        <v>40</v>
      </c>
      <c r="J1992" s="255" t="str">
        <f>IF(ISBLANK(INDEX('Policy Characteristics'!D:D,MATCH($C1992,'Policy Characteristics'!$C:$C,0))),"",INDEX('Policy Characteristics'!D:D,MATCH($C1992,'Policy Characteristics'!$C:$C,0)))</f>
        <v>Industry Energy Efficiency</v>
      </c>
      <c r="K1992" s="254" t="str">
        <f>IF(ISBLANK(INDEX('Policy Characteristics'!E:E,MATCH($C1992,'Policy Characteristics'!$C:$C,0))),"",INDEX('Policy Characteristics'!E:E,MATCH($C1992,'Policy Characteristics'!$C:$C,0)))</f>
        <v>indst elec efficiency stds</v>
      </c>
      <c r="L1992" s="261">
        <f>IF(ISBLANK(INDEX('Policy Characteristics'!F:F,MATCH($C1992,'Policy Characteristics'!$C:$C,0))),"",INDEX('Policy Characteristics'!F:F,MATCH($C1992,'Policy Characteristics'!$C:$C,0)))</f>
        <v>0</v>
      </c>
      <c r="M1992" s="261">
        <f>IF(ISBLANK(INDEX('Policy Characteristics'!G:G,MATCH($C1992,'Policy Characteristics'!$C:$C,0))),"",INDEX('Policy Characteristics'!G:G,MATCH($C1992,'Policy Characteristics'!$C:$C,0)))</f>
        <v>0.25</v>
      </c>
      <c r="N1992" s="261">
        <f>IF(ISBLANK(INDEX('Policy Characteristics'!H:H,MATCH($C1992,'Policy Characteristics'!$C:$C,0))),"",INDEX('Policy Characteristics'!H:H,MATCH($C1992,'Policy Characteristics'!$C:$C,0)))</f>
        <v>0.01</v>
      </c>
      <c r="O1992" s="254" t="str">
        <f>IF(ISBLANK(INDEX('Policy Characteristics'!I:I,MATCH($C1992,'Policy Characteristics'!$C:$C,0))),"",INDEX('Policy Characteristics'!I:I,MATCH($C1992,'Policy Characteristics'!$C:$C,0)))</f>
        <v>% reduction in energy use</v>
      </c>
      <c r="P1992" s="254" t="str">
        <f>IF(ISBLANK(INDEX('Policy Characteristics'!J:J,MATCH($C1992,'Policy Characteristics'!$C:$C,0))),"",INDEX('Policy Characteristics'!J:J,MATCH($C1992,'Policy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92" s="254" t="str">
        <f>IF(ISBLANK(INDEX('Policy Characteristics'!K:K,MATCH($C1992,'Policy Characteristics'!$C:$C,0))),"",INDEX('Policy Characteristics'!K:K,MATCH($C1992,'Policy Characteristics'!$C:$C,0)))</f>
        <v>industry-ag-main.html#eff-stds</v>
      </c>
      <c r="R1992" s="254" t="str">
        <f>IF(ISBLANK(INDEX('Policy Characteristics'!L:L,MATCH($C1992,'Policy Characteristics'!$C:$C,0))),"",INDEX('Policy Characteristics'!L:L,MATCH($C1992,'Policy Characteristics'!$C:$C,0)))</f>
        <v>industry-energy-efficiency-standards.html</v>
      </c>
    </row>
    <row r="1993" spans="1:18" s="4" customFormat="1" x14ac:dyDescent="0.25">
      <c r="A1993" s="254" t="str">
        <f>IF(ISBLANK(INDEX('Policy Characteristics'!A:A,MATCH($C1993,'Policy Characteristics'!$C:$C,0))),"",INDEX('Policy Characteristics'!A:A,MATCH($C1993,'Policy Characteristics'!$C:$C,0)))</f>
        <v>Industry</v>
      </c>
      <c r="B1993" s="262" t="str">
        <f>IF(ISBLANK(INDEX('Policy Characteristics'!B:B,MATCH($C1993,'Policy Characteristics'!$C:$C,0))),"",INDEX('Policy Characteristics'!B:B,MATCH($C1993,'Policy Characteristics'!$C:$C,0)))</f>
        <v>Energy Efficiency Standards for Electrical Eqpt</v>
      </c>
      <c r="C1993" s="254" t="str">
        <f t="shared" si="88"/>
        <v>Perc Improvement in Eqpt Efficiency Stds Above BAU for Electricity</v>
      </c>
      <c r="D1993" s="6" t="s">
        <v>3019</v>
      </c>
      <c r="E1993" s="1" t="s">
        <v>3463</v>
      </c>
      <c r="F1993" t="s">
        <v>2983</v>
      </c>
      <c r="G1993" s="45" t="s">
        <v>3469</v>
      </c>
      <c r="H1993" s="47">
        <f t="shared" si="89"/>
        <v>1992</v>
      </c>
      <c r="I1993" s="324" t="s">
        <v>40</v>
      </c>
      <c r="J1993" s="255" t="str">
        <f>IF(ISBLANK(INDEX('Policy Characteristics'!D:D,MATCH($C1993,'Policy Characteristics'!$C:$C,0))),"",INDEX('Policy Characteristics'!D:D,MATCH($C1993,'Policy Characteristics'!$C:$C,0)))</f>
        <v>Industry Energy Efficiency</v>
      </c>
      <c r="K1993" s="254" t="str">
        <f>IF(ISBLANK(INDEX('Policy Characteristics'!E:E,MATCH($C1993,'Policy Characteristics'!$C:$C,0))),"",INDEX('Policy Characteristics'!E:E,MATCH($C1993,'Policy Characteristics'!$C:$C,0)))</f>
        <v>indst elec efficiency stds</v>
      </c>
      <c r="L1993" s="261">
        <f>IF(ISBLANK(INDEX('Policy Characteristics'!F:F,MATCH($C1993,'Policy Characteristics'!$C:$C,0))),"",INDEX('Policy Characteristics'!F:F,MATCH($C1993,'Policy Characteristics'!$C:$C,0)))</f>
        <v>0</v>
      </c>
      <c r="M1993" s="261">
        <f>IF(ISBLANK(INDEX('Policy Characteristics'!G:G,MATCH($C1993,'Policy Characteristics'!$C:$C,0))),"",INDEX('Policy Characteristics'!G:G,MATCH($C1993,'Policy Characteristics'!$C:$C,0)))</f>
        <v>0.25</v>
      </c>
      <c r="N1993" s="261">
        <f>IF(ISBLANK(INDEX('Policy Characteristics'!H:H,MATCH($C1993,'Policy Characteristics'!$C:$C,0))),"",INDEX('Policy Characteristics'!H:H,MATCH($C1993,'Policy Characteristics'!$C:$C,0)))</f>
        <v>0.01</v>
      </c>
      <c r="O1993" s="254" t="str">
        <f>IF(ISBLANK(INDEX('Policy Characteristics'!I:I,MATCH($C1993,'Policy Characteristics'!$C:$C,0))),"",INDEX('Policy Characteristics'!I:I,MATCH($C1993,'Policy Characteristics'!$C:$C,0)))</f>
        <v>% reduction in energy use</v>
      </c>
      <c r="P1993" s="254" t="str">
        <f>IF(ISBLANK(INDEX('Policy Characteristics'!J:J,MATCH($C1993,'Policy Characteristics'!$C:$C,0))),"",INDEX('Policy Characteristics'!J:J,MATCH($C1993,'Policy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93" s="254" t="str">
        <f>IF(ISBLANK(INDEX('Policy Characteristics'!K:K,MATCH($C1993,'Policy Characteristics'!$C:$C,0))),"",INDEX('Policy Characteristics'!K:K,MATCH($C1993,'Policy Characteristics'!$C:$C,0)))</f>
        <v>industry-ag-main.html#eff-stds</v>
      </c>
      <c r="R1993" s="254" t="str">
        <f>IF(ISBLANK(INDEX('Policy Characteristics'!L:L,MATCH($C1993,'Policy Characteristics'!$C:$C,0))),"",INDEX('Policy Characteristics'!L:L,MATCH($C1993,'Policy Characteristics'!$C:$C,0)))</f>
        <v>industry-energy-efficiency-standards.html</v>
      </c>
    </row>
    <row r="1994" spans="1:18" s="4" customFormat="1" x14ac:dyDescent="0.25">
      <c r="A1994" s="254" t="str">
        <f>IF(ISBLANK(INDEX('Policy Characteristics'!A:A,MATCH($C1994,'Policy Characteristics'!$C:$C,0))),"",INDEX('Policy Characteristics'!A:A,MATCH($C1994,'Policy Characteristics'!$C:$C,0)))</f>
        <v>Industry</v>
      </c>
      <c r="B1994" s="262" t="str">
        <f>IF(ISBLANK(INDEX('Policy Characteristics'!B:B,MATCH($C1994,'Policy Characteristics'!$C:$C,0))),"",INDEX('Policy Characteristics'!B:B,MATCH($C1994,'Policy Characteristics'!$C:$C,0)))</f>
        <v>Energy Efficiency Standards for Electrical Eqpt</v>
      </c>
      <c r="C1994" s="254" t="str">
        <f t="shared" si="88"/>
        <v>Perc Improvement in Eqpt Efficiency Stds Above BAU for Electricity</v>
      </c>
      <c r="D1994" s="6" t="s">
        <v>3019</v>
      </c>
      <c r="E1994" s="1" t="s">
        <v>3464</v>
      </c>
      <c r="F1994" t="s">
        <v>2983</v>
      </c>
      <c r="G1994" s="45" t="s">
        <v>3470</v>
      </c>
      <c r="H1994" s="47">
        <f t="shared" si="89"/>
        <v>1993</v>
      </c>
      <c r="I1994" s="324" t="s">
        <v>40</v>
      </c>
      <c r="J1994" s="255" t="str">
        <f>IF(ISBLANK(INDEX('Policy Characteristics'!D:D,MATCH($C1994,'Policy Characteristics'!$C:$C,0))),"",INDEX('Policy Characteristics'!D:D,MATCH($C1994,'Policy Characteristics'!$C:$C,0)))</f>
        <v>Industry Energy Efficiency</v>
      </c>
      <c r="K1994" s="254" t="str">
        <f>IF(ISBLANK(INDEX('Policy Characteristics'!E:E,MATCH($C1994,'Policy Characteristics'!$C:$C,0))),"",INDEX('Policy Characteristics'!E:E,MATCH($C1994,'Policy Characteristics'!$C:$C,0)))</f>
        <v>indst elec efficiency stds</v>
      </c>
      <c r="L1994" s="261">
        <f>IF(ISBLANK(INDEX('Policy Characteristics'!F:F,MATCH($C1994,'Policy Characteristics'!$C:$C,0))),"",INDEX('Policy Characteristics'!F:F,MATCH($C1994,'Policy Characteristics'!$C:$C,0)))</f>
        <v>0</v>
      </c>
      <c r="M1994" s="261">
        <f>IF(ISBLANK(INDEX('Policy Characteristics'!G:G,MATCH($C1994,'Policy Characteristics'!$C:$C,0))),"",INDEX('Policy Characteristics'!G:G,MATCH($C1994,'Policy Characteristics'!$C:$C,0)))</f>
        <v>0.25</v>
      </c>
      <c r="N1994" s="261">
        <f>IF(ISBLANK(INDEX('Policy Characteristics'!H:H,MATCH($C1994,'Policy Characteristics'!$C:$C,0))),"",INDEX('Policy Characteristics'!H:H,MATCH($C1994,'Policy Characteristics'!$C:$C,0)))</f>
        <v>0.01</v>
      </c>
      <c r="O1994" s="254" t="str">
        <f>IF(ISBLANK(INDEX('Policy Characteristics'!I:I,MATCH($C1994,'Policy Characteristics'!$C:$C,0))),"",INDEX('Policy Characteristics'!I:I,MATCH($C1994,'Policy Characteristics'!$C:$C,0)))</f>
        <v>% reduction in energy use</v>
      </c>
      <c r="P1994" s="254" t="str">
        <f>IF(ISBLANK(INDEX('Policy Characteristics'!J:J,MATCH($C1994,'Policy Characteristics'!$C:$C,0))),"",INDEX('Policy Characteristics'!J:J,MATCH($C1994,'Policy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94" s="254" t="str">
        <f>IF(ISBLANK(INDEX('Policy Characteristics'!K:K,MATCH($C1994,'Policy Characteristics'!$C:$C,0))),"",INDEX('Policy Characteristics'!K:K,MATCH($C1994,'Policy Characteristics'!$C:$C,0)))</f>
        <v>industry-ag-main.html#eff-stds</v>
      </c>
      <c r="R1994" s="254" t="str">
        <f>IF(ISBLANK(INDEX('Policy Characteristics'!L:L,MATCH($C1994,'Policy Characteristics'!$C:$C,0))),"",INDEX('Policy Characteristics'!L:L,MATCH($C1994,'Policy Characteristics'!$C:$C,0)))</f>
        <v>industry-energy-efficiency-standards.html</v>
      </c>
    </row>
    <row r="1995" spans="1:18" s="4" customFormat="1" x14ac:dyDescent="0.25">
      <c r="A1995" s="254" t="str">
        <f>IF(ISBLANK(INDEX('Policy Characteristics'!A:A,MATCH($C1995,'Policy Characteristics'!$C:$C,0))),"",INDEX('Policy Characteristics'!A:A,MATCH($C1995,'Policy Characteristics'!$C:$C,0)))</f>
        <v>Industry</v>
      </c>
      <c r="B1995" s="262" t="str">
        <f>IF(ISBLANK(INDEX('Policy Characteristics'!B:B,MATCH($C1995,'Policy Characteristics'!$C:$C,0))),"",INDEX('Policy Characteristics'!B:B,MATCH($C1995,'Policy Characteristics'!$C:$C,0)))</f>
        <v>Energy Efficiency Standards for Electrical Eqpt</v>
      </c>
      <c r="C1995" s="254" t="str">
        <f t="shared" si="88"/>
        <v>Perc Improvement in Eqpt Efficiency Stds Above BAU for Electricity</v>
      </c>
      <c r="D1995" s="6" t="s">
        <v>3019</v>
      </c>
      <c r="E1995" s="1" t="s">
        <v>3570</v>
      </c>
      <c r="F1995" t="s">
        <v>2983</v>
      </c>
      <c r="G1995" s="45" t="s">
        <v>3471</v>
      </c>
      <c r="H1995" s="47">
        <f t="shared" si="89"/>
        <v>1994</v>
      </c>
      <c r="I1995" s="324" t="s">
        <v>40</v>
      </c>
      <c r="J1995" s="255" t="str">
        <f>IF(ISBLANK(INDEX('Policy Characteristics'!D:D,MATCH($C1995,'Policy Characteristics'!$C:$C,0))),"",INDEX('Policy Characteristics'!D:D,MATCH($C1995,'Policy Characteristics'!$C:$C,0)))</f>
        <v>Industry Energy Efficiency</v>
      </c>
      <c r="K1995" s="254" t="str">
        <f>IF(ISBLANK(INDEX('Policy Characteristics'!E:E,MATCH($C1995,'Policy Characteristics'!$C:$C,0))),"",INDEX('Policy Characteristics'!E:E,MATCH($C1995,'Policy Characteristics'!$C:$C,0)))</f>
        <v>indst elec efficiency stds</v>
      </c>
      <c r="L1995" s="261">
        <f>IF(ISBLANK(INDEX('Policy Characteristics'!F:F,MATCH($C1995,'Policy Characteristics'!$C:$C,0))),"",INDEX('Policy Characteristics'!F:F,MATCH($C1995,'Policy Characteristics'!$C:$C,0)))</f>
        <v>0</v>
      </c>
      <c r="M1995" s="261">
        <f>IF(ISBLANK(INDEX('Policy Characteristics'!G:G,MATCH($C1995,'Policy Characteristics'!$C:$C,0))),"",INDEX('Policy Characteristics'!G:G,MATCH($C1995,'Policy Characteristics'!$C:$C,0)))</f>
        <v>0.25</v>
      </c>
      <c r="N1995" s="261">
        <f>IF(ISBLANK(INDEX('Policy Characteristics'!H:H,MATCH($C1995,'Policy Characteristics'!$C:$C,0))),"",INDEX('Policy Characteristics'!H:H,MATCH($C1995,'Policy Characteristics'!$C:$C,0)))</f>
        <v>0.01</v>
      </c>
      <c r="O1995" s="254" t="str">
        <f>IF(ISBLANK(INDEX('Policy Characteristics'!I:I,MATCH($C1995,'Policy Characteristics'!$C:$C,0))),"",INDEX('Policy Characteristics'!I:I,MATCH($C1995,'Policy Characteristics'!$C:$C,0)))</f>
        <v>% reduction in energy use</v>
      </c>
      <c r="P1995" s="254" t="str">
        <f>IF(ISBLANK(INDEX('Policy Characteristics'!J:J,MATCH($C1995,'Policy Characteristics'!$C:$C,0))),"",INDEX('Policy Characteristics'!J:J,MATCH($C1995,'Policy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95" s="254" t="str">
        <f>IF(ISBLANK(INDEX('Policy Characteristics'!K:K,MATCH($C1995,'Policy Characteristics'!$C:$C,0))),"",INDEX('Policy Characteristics'!K:K,MATCH($C1995,'Policy Characteristics'!$C:$C,0)))</f>
        <v>industry-ag-main.html#eff-stds</v>
      </c>
      <c r="R1995" s="254" t="str">
        <f>IF(ISBLANK(INDEX('Policy Characteristics'!L:L,MATCH($C1995,'Policy Characteristics'!$C:$C,0))),"",INDEX('Policy Characteristics'!L:L,MATCH($C1995,'Policy Characteristics'!$C:$C,0)))</f>
        <v>industry-energy-efficiency-standards.html</v>
      </c>
    </row>
    <row r="1996" spans="1:18" s="4" customFormat="1" x14ac:dyDescent="0.25">
      <c r="A1996" s="254" t="str">
        <f>IF(ISBLANK(INDEX('Policy Characteristics'!A:A,MATCH($C1996,'Policy Characteristics'!$C:$C,0))),"",INDEX('Policy Characteristics'!A:A,MATCH($C1996,'Policy Characteristics'!$C:$C,0)))</f>
        <v>Industry</v>
      </c>
      <c r="B1996" s="262" t="str">
        <f>IF(ISBLANK(INDEX('Policy Characteristics'!B:B,MATCH($C1996,'Policy Characteristics'!$C:$C,0))),"",INDEX('Policy Characteristics'!B:B,MATCH($C1996,'Policy Characteristics'!$C:$C,0)))</f>
        <v>Energy Efficiency Standards for Electrical Eqpt</v>
      </c>
      <c r="C1996" s="254" t="str">
        <f t="shared" si="88"/>
        <v>Perc Improvement in Eqpt Efficiency Stds Above BAU for Electricity</v>
      </c>
      <c r="D1996" s="6" t="s">
        <v>3019</v>
      </c>
      <c r="E1996" s="1" t="s">
        <v>3915</v>
      </c>
      <c r="F1996" t="s">
        <v>2983</v>
      </c>
      <c r="G1996" s="45" t="s">
        <v>3891</v>
      </c>
      <c r="H1996" s="47">
        <f t="shared" si="89"/>
        <v>1995</v>
      </c>
      <c r="I1996" s="324" t="s">
        <v>40</v>
      </c>
      <c r="J1996" s="255" t="str">
        <f>IF(ISBLANK(INDEX('Policy Characteristics'!D:D,MATCH($C1996,'Policy Characteristics'!$C:$C,0))),"",INDEX('Policy Characteristics'!D:D,MATCH($C1996,'Policy Characteristics'!$C:$C,0)))</f>
        <v>Industry Energy Efficiency</v>
      </c>
      <c r="K1996" s="254" t="str">
        <f>IF(ISBLANK(INDEX('Policy Characteristics'!E:E,MATCH($C1996,'Policy Characteristics'!$C:$C,0))),"",INDEX('Policy Characteristics'!E:E,MATCH($C1996,'Policy Characteristics'!$C:$C,0)))</f>
        <v>indst elec efficiency stds</v>
      </c>
      <c r="L1996" s="261">
        <f>IF(ISBLANK(INDEX('Policy Characteristics'!F:F,MATCH($C1996,'Policy Characteristics'!$C:$C,0))),"",INDEX('Policy Characteristics'!F:F,MATCH($C1996,'Policy Characteristics'!$C:$C,0)))</f>
        <v>0</v>
      </c>
      <c r="M1996" s="261">
        <f>IF(ISBLANK(INDEX('Policy Characteristics'!G:G,MATCH($C1996,'Policy Characteristics'!$C:$C,0))),"",INDEX('Policy Characteristics'!G:G,MATCH($C1996,'Policy Characteristics'!$C:$C,0)))</f>
        <v>0.25</v>
      </c>
      <c r="N1996" s="261">
        <f>IF(ISBLANK(INDEX('Policy Characteristics'!H:H,MATCH($C1996,'Policy Characteristics'!$C:$C,0))),"",INDEX('Policy Characteristics'!H:H,MATCH($C1996,'Policy Characteristics'!$C:$C,0)))</f>
        <v>0.01</v>
      </c>
      <c r="O1996" s="254" t="str">
        <f>IF(ISBLANK(INDEX('Policy Characteristics'!I:I,MATCH($C1996,'Policy Characteristics'!$C:$C,0))),"",INDEX('Policy Characteristics'!I:I,MATCH($C1996,'Policy Characteristics'!$C:$C,0)))</f>
        <v>% reduction in energy use</v>
      </c>
      <c r="P1996" s="254" t="str">
        <f>IF(ISBLANK(INDEX('Policy Characteristics'!J:J,MATCH($C1996,'Policy Characteristics'!$C:$C,0))),"",INDEX('Policy Characteristics'!J:J,MATCH($C1996,'Policy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96" s="254" t="str">
        <f>IF(ISBLANK(INDEX('Policy Characteristics'!K:K,MATCH($C1996,'Policy Characteristics'!$C:$C,0))),"",INDEX('Policy Characteristics'!K:K,MATCH($C1996,'Policy Characteristics'!$C:$C,0)))</f>
        <v>industry-ag-main.html#eff-stds</v>
      </c>
      <c r="R1996" s="254" t="str">
        <f>IF(ISBLANK(INDEX('Policy Characteristics'!L:L,MATCH($C1996,'Policy Characteristics'!$C:$C,0))),"",INDEX('Policy Characteristics'!L:L,MATCH($C1996,'Policy Characteristics'!$C:$C,0)))</f>
        <v>industry-energy-efficiency-standards.html</v>
      </c>
    </row>
    <row r="1997" spans="1:18" s="4" customFormat="1" x14ac:dyDescent="0.25">
      <c r="A1997" s="254" t="str">
        <f>IF(ISBLANK(INDEX('Policy Characteristics'!A:A,MATCH($C1997,'Policy Characteristics'!$C:$C,0))),"",INDEX('Policy Characteristics'!A:A,MATCH($C1997,'Policy Characteristics'!$C:$C,0)))</f>
        <v>Industry</v>
      </c>
      <c r="B1997" s="262" t="str">
        <f>IF(ISBLANK(INDEX('Policy Characteristics'!B:B,MATCH($C1997,'Policy Characteristics'!$C:$C,0))),"",INDEX('Policy Characteristics'!B:B,MATCH($C1997,'Policy Characteristics'!$C:$C,0)))</f>
        <v>Energy Efficiency Standards for Electrical Eqpt</v>
      </c>
      <c r="C1997" s="254" t="str">
        <f t="shared" si="88"/>
        <v>Perc Improvement in Eqpt Efficiency Stds Above BAU for Electricity</v>
      </c>
      <c r="D1997" s="6" t="s">
        <v>3019</v>
      </c>
      <c r="E1997" s="1" t="s">
        <v>3916</v>
      </c>
      <c r="F1997" t="s">
        <v>2983</v>
      </c>
      <c r="G1997" s="45" t="s">
        <v>3890</v>
      </c>
      <c r="H1997" s="47">
        <f t="shared" si="89"/>
        <v>1996</v>
      </c>
      <c r="I1997" s="324" t="s">
        <v>40</v>
      </c>
      <c r="J1997" s="255" t="str">
        <f>IF(ISBLANK(INDEX('Policy Characteristics'!D:D,MATCH($C1997,'Policy Characteristics'!$C:$C,0))),"",INDEX('Policy Characteristics'!D:D,MATCH($C1997,'Policy Characteristics'!$C:$C,0)))</f>
        <v>Industry Energy Efficiency</v>
      </c>
      <c r="K1997" s="254" t="str">
        <f>IF(ISBLANK(INDEX('Policy Characteristics'!E:E,MATCH($C1997,'Policy Characteristics'!$C:$C,0))),"",INDEX('Policy Characteristics'!E:E,MATCH($C1997,'Policy Characteristics'!$C:$C,0)))</f>
        <v>indst elec efficiency stds</v>
      </c>
      <c r="L1997" s="261">
        <f>IF(ISBLANK(INDEX('Policy Characteristics'!F:F,MATCH($C1997,'Policy Characteristics'!$C:$C,0))),"",INDEX('Policy Characteristics'!F:F,MATCH($C1997,'Policy Characteristics'!$C:$C,0)))</f>
        <v>0</v>
      </c>
      <c r="M1997" s="261">
        <f>IF(ISBLANK(INDEX('Policy Characteristics'!G:G,MATCH($C1997,'Policy Characteristics'!$C:$C,0))),"",INDEX('Policy Characteristics'!G:G,MATCH($C1997,'Policy Characteristics'!$C:$C,0)))</f>
        <v>0.25</v>
      </c>
      <c r="N1997" s="261">
        <f>IF(ISBLANK(INDEX('Policy Characteristics'!H:H,MATCH($C1997,'Policy Characteristics'!$C:$C,0))),"",INDEX('Policy Characteristics'!H:H,MATCH($C1997,'Policy Characteristics'!$C:$C,0)))</f>
        <v>0.01</v>
      </c>
      <c r="O1997" s="254" t="str">
        <f>IF(ISBLANK(INDEX('Policy Characteristics'!I:I,MATCH($C1997,'Policy Characteristics'!$C:$C,0))),"",INDEX('Policy Characteristics'!I:I,MATCH($C1997,'Policy Characteristics'!$C:$C,0)))</f>
        <v>% reduction in energy use</v>
      </c>
      <c r="P1997" s="254" t="str">
        <f>IF(ISBLANK(INDEX('Policy Characteristics'!J:J,MATCH($C1997,'Policy Characteristics'!$C:$C,0))),"",INDEX('Policy Characteristics'!J:J,MATCH($C1997,'Policy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97" s="254" t="str">
        <f>IF(ISBLANK(INDEX('Policy Characteristics'!K:K,MATCH($C1997,'Policy Characteristics'!$C:$C,0))),"",INDEX('Policy Characteristics'!K:K,MATCH($C1997,'Policy Characteristics'!$C:$C,0)))</f>
        <v>industry-ag-main.html#eff-stds</v>
      </c>
      <c r="R1997" s="254" t="str">
        <f>IF(ISBLANK(INDEX('Policy Characteristics'!L:L,MATCH($C1997,'Policy Characteristics'!$C:$C,0))),"",INDEX('Policy Characteristics'!L:L,MATCH($C1997,'Policy Characteristics'!$C:$C,0)))</f>
        <v>industry-energy-efficiency-standards.html</v>
      </c>
    </row>
    <row r="1998" spans="1:18" s="4" customFormat="1" x14ac:dyDescent="0.25">
      <c r="A1998" s="254" t="str">
        <f>IF(ISBLANK(INDEX('Policy Characteristics'!A:A,MATCH($C1998,'Policy Characteristics'!$C:$C,0))),"",INDEX('Policy Characteristics'!A:A,MATCH($C1998,'Policy Characteristics'!$C:$C,0)))</f>
        <v>Industry</v>
      </c>
      <c r="B1998" s="262" t="str">
        <f>IF(ISBLANK(INDEX('Policy Characteristics'!B:B,MATCH($C1998,'Policy Characteristics'!$C:$C,0))),"",INDEX('Policy Characteristics'!B:B,MATCH($C1998,'Policy Characteristics'!$C:$C,0)))</f>
        <v>Energy Efficiency Standards for Electrical Eqpt</v>
      </c>
      <c r="C1998" s="254" t="str">
        <f t="shared" si="88"/>
        <v>Perc Improvement in Eqpt Efficiency Stds Above BAU for Electricity</v>
      </c>
      <c r="D1998" s="6" t="s">
        <v>3019</v>
      </c>
      <c r="E1998" s="1" t="s">
        <v>3917</v>
      </c>
      <c r="F1998" t="s">
        <v>2983</v>
      </c>
      <c r="G1998" s="45" t="s">
        <v>3892</v>
      </c>
      <c r="H1998" s="47">
        <f t="shared" si="89"/>
        <v>1997</v>
      </c>
      <c r="I1998" s="324" t="s">
        <v>40</v>
      </c>
      <c r="J1998" s="255" t="str">
        <f>IF(ISBLANK(INDEX('Policy Characteristics'!D:D,MATCH($C1998,'Policy Characteristics'!$C:$C,0))),"",INDEX('Policy Characteristics'!D:D,MATCH($C1998,'Policy Characteristics'!$C:$C,0)))</f>
        <v>Industry Energy Efficiency</v>
      </c>
      <c r="K1998" s="254" t="str">
        <f>IF(ISBLANK(INDEX('Policy Characteristics'!E:E,MATCH($C1998,'Policy Characteristics'!$C:$C,0))),"",INDEX('Policy Characteristics'!E:E,MATCH($C1998,'Policy Characteristics'!$C:$C,0)))</f>
        <v>indst elec efficiency stds</v>
      </c>
      <c r="L1998" s="261">
        <f>IF(ISBLANK(INDEX('Policy Characteristics'!F:F,MATCH($C1998,'Policy Characteristics'!$C:$C,0))),"",INDEX('Policy Characteristics'!F:F,MATCH($C1998,'Policy Characteristics'!$C:$C,0)))</f>
        <v>0</v>
      </c>
      <c r="M1998" s="261">
        <f>IF(ISBLANK(INDEX('Policy Characteristics'!G:G,MATCH($C1998,'Policy Characteristics'!$C:$C,0))),"",INDEX('Policy Characteristics'!G:G,MATCH($C1998,'Policy Characteristics'!$C:$C,0)))</f>
        <v>0.25</v>
      </c>
      <c r="N1998" s="261">
        <f>IF(ISBLANK(INDEX('Policy Characteristics'!H:H,MATCH($C1998,'Policy Characteristics'!$C:$C,0))),"",INDEX('Policy Characteristics'!H:H,MATCH($C1998,'Policy Characteristics'!$C:$C,0)))</f>
        <v>0.01</v>
      </c>
      <c r="O1998" s="254" t="str">
        <f>IF(ISBLANK(INDEX('Policy Characteristics'!I:I,MATCH($C1998,'Policy Characteristics'!$C:$C,0))),"",INDEX('Policy Characteristics'!I:I,MATCH($C1998,'Policy Characteristics'!$C:$C,0)))</f>
        <v>% reduction in energy use</v>
      </c>
      <c r="P1998" s="254" t="str">
        <f>IF(ISBLANK(INDEX('Policy Characteristics'!J:J,MATCH($C1998,'Policy Characteristics'!$C:$C,0))),"",INDEX('Policy Characteristics'!J:J,MATCH($C1998,'Policy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98" s="254" t="str">
        <f>IF(ISBLANK(INDEX('Policy Characteristics'!K:K,MATCH($C1998,'Policy Characteristics'!$C:$C,0))),"",INDEX('Policy Characteristics'!K:K,MATCH($C1998,'Policy Characteristics'!$C:$C,0)))</f>
        <v>industry-ag-main.html#eff-stds</v>
      </c>
      <c r="R1998" s="254" t="str">
        <f>IF(ISBLANK(INDEX('Policy Characteristics'!L:L,MATCH($C1998,'Policy Characteristics'!$C:$C,0))),"",INDEX('Policy Characteristics'!L:L,MATCH($C1998,'Policy Characteristics'!$C:$C,0)))</f>
        <v>industry-energy-efficiency-standards.html</v>
      </c>
    </row>
    <row r="1999" spans="1:18" s="4" customFormat="1" x14ac:dyDescent="0.25">
      <c r="A1999" s="254" t="str">
        <f>IF(ISBLANK(INDEX('Policy Characteristics'!A:A,MATCH($C1999,'Policy Characteristics'!$C:$C,0))),"",INDEX('Policy Characteristics'!A:A,MATCH($C1999,'Policy Characteristics'!$C:$C,0)))</f>
        <v>Industry</v>
      </c>
      <c r="B1999" s="262" t="str">
        <f>IF(ISBLANK(INDEX('Policy Characteristics'!B:B,MATCH($C1999,'Policy Characteristics'!$C:$C,0))),"",INDEX('Policy Characteristics'!B:B,MATCH($C1999,'Policy Characteristics'!$C:$C,0)))</f>
        <v>Energy Efficiency Standards for Electrical Eqpt</v>
      </c>
      <c r="C1999" s="254" t="str">
        <f t="shared" si="88"/>
        <v>Perc Improvement in Eqpt Efficiency Stds Above BAU for Electricity</v>
      </c>
      <c r="D1999" s="6" t="s">
        <v>3020</v>
      </c>
      <c r="E1999" s="1" t="s">
        <v>3459</v>
      </c>
      <c r="F1999" t="s">
        <v>2984</v>
      </c>
      <c r="G1999" s="45" t="s">
        <v>3465</v>
      </c>
      <c r="H1999" s="47">
        <f t="shared" si="89"/>
        <v>1998</v>
      </c>
      <c r="I1999" s="324" t="s">
        <v>40</v>
      </c>
      <c r="J1999" s="255" t="str">
        <f>IF(ISBLANK(INDEX('Policy Characteristics'!D:D,MATCH($C1999,'Policy Characteristics'!$C:$C,0))),"",INDEX('Policy Characteristics'!D:D,MATCH($C1999,'Policy Characteristics'!$C:$C,0)))</f>
        <v>Industry Energy Efficiency</v>
      </c>
      <c r="K1999" s="254" t="str">
        <f>IF(ISBLANK(INDEX('Policy Characteristics'!E:E,MATCH($C1999,'Policy Characteristics'!$C:$C,0))),"",INDEX('Policy Characteristics'!E:E,MATCH($C1999,'Policy Characteristics'!$C:$C,0)))</f>
        <v>indst elec efficiency stds</v>
      </c>
      <c r="L1999" s="261">
        <f>IF(ISBLANK(INDEX('Policy Characteristics'!F:F,MATCH($C1999,'Policy Characteristics'!$C:$C,0))),"",INDEX('Policy Characteristics'!F:F,MATCH($C1999,'Policy Characteristics'!$C:$C,0)))</f>
        <v>0</v>
      </c>
      <c r="M1999" s="261">
        <f>IF(ISBLANK(INDEX('Policy Characteristics'!G:G,MATCH($C1999,'Policy Characteristics'!$C:$C,0))),"",INDEX('Policy Characteristics'!G:G,MATCH($C1999,'Policy Characteristics'!$C:$C,0)))</f>
        <v>0.25</v>
      </c>
      <c r="N1999" s="261">
        <f>IF(ISBLANK(INDEX('Policy Characteristics'!H:H,MATCH($C1999,'Policy Characteristics'!$C:$C,0))),"",INDEX('Policy Characteristics'!H:H,MATCH($C1999,'Policy Characteristics'!$C:$C,0)))</f>
        <v>0.01</v>
      </c>
      <c r="O1999" s="254" t="str">
        <f>IF(ISBLANK(INDEX('Policy Characteristics'!I:I,MATCH($C1999,'Policy Characteristics'!$C:$C,0))),"",INDEX('Policy Characteristics'!I:I,MATCH($C1999,'Policy Characteristics'!$C:$C,0)))</f>
        <v>% reduction in energy use</v>
      </c>
      <c r="P1999" s="254" t="str">
        <f>IF(ISBLANK(INDEX('Policy Characteristics'!J:J,MATCH($C1999,'Policy Characteristics'!$C:$C,0))),"",INDEX('Policy Characteristics'!J:J,MATCH($C1999,'Policy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1999" s="254" t="str">
        <f>IF(ISBLANK(INDEX('Policy Characteristics'!K:K,MATCH($C1999,'Policy Characteristics'!$C:$C,0))),"",INDEX('Policy Characteristics'!K:K,MATCH($C1999,'Policy Characteristics'!$C:$C,0)))</f>
        <v>industry-ag-main.html#eff-stds</v>
      </c>
      <c r="R1999" s="254" t="str">
        <f>IF(ISBLANK(INDEX('Policy Characteristics'!L:L,MATCH($C1999,'Policy Characteristics'!$C:$C,0))),"",INDEX('Policy Characteristics'!L:L,MATCH($C1999,'Policy Characteristics'!$C:$C,0)))</f>
        <v>industry-energy-efficiency-standards.html</v>
      </c>
    </row>
    <row r="2000" spans="1:18" s="4" customFormat="1" x14ac:dyDescent="0.25">
      <c r="A2000" s="254" t="str">
        <f>IF(ISBLANK(INDEX('Policy Characteristics'!A:A,MATCH($C2000,'Policy Characteristics'!$C:$C,0))),"",INDEX('Policy Characteristics'!A:A,MATCH($C2000,'Policy Characteristics'!$C:$C,0)))</f>
        <v>Industry</v>
      </c>
      <c r="B2000" s="262" t="str">
        <f>IF(ISBLANK(INDEX('Policy Characteristics'!B:B,MATCH($C2000,'Policy Characteristics'!$C:$C,0))),"",INDEX('Policy Characteristics'!B:B,MATCH($C2000,'Policy Characteristics'!$C:$C,0)))</f>
        <v>Energy Efficiency Standards for Electrical Eqpt</v>
      </c>
      <c r="C2000" s="254" t="str">
        <f t="shared" si="88"/>
        <v>Perc Improvement in Eqpt Efficiency Stds Above BAU for Electricity</v>
      </c>
      <c r="D2000" s="6" t="s">
        <v>3020</v>
      </c>
      <c r="E2000" s="1" t="s">
        <v>3460</v>
      </c>
      <c r="F2000" t="s">
        <v>2984</v>
      </c>
      <c r="G2000" s="45" t="s">
        <v>3466</v>
      </c>
      <c r="H2000" s="47">
        <f t="shared" si="89"/>
        <v>1999</v>
      </c>
      <c r="I2000" s="324" t="s">
        <v>40</v>
      </c>
      <c r="J2000" s="255" t="str">
        <f>IF(ISBLANK(INDEX('Policy Characteristics'!D:D,MATCH($C2000,'Policy Characteristics'!$C:$C,0))),"",INDEX('Policy Characteristics'!D:D,MATCH($C2000,'Policy Characteristics'!$C:$C,0)))</f>
        <v>Industry Energy Efficiency</v>
      </c>
      <c r="K2000" s="254" t="str">
        <f>IF(ISBLANK(INDEX('Policy Characteristics'!E:E,MATCH($C2000,'Policy Characteristics'!$C:$C,0))),"",INDEX('Policy Characteristics'!E:E,MATCH($C2000,'Policy Characteristics'!$C:$C,0)))</f>
        <v>indst elec efficiency stds</v>
      </c>
      <c r="L2000" s="261">
        <f>IF(ISBLANK(INDEX('Policy Characteristics'!F:F,MATCH($C2000,'Policy Characteristics'!$C:$C,0))),"",INDEX('Policy Characteristics'!F:F,MATCH($C2000,'Policy Characteristics'!$C:$C,0)))</f>
        <v>0</v>
      </c>
      <c r="M2000" s="261">
        <f>IF(ISBLANK(INDEX('Policy Characteristics'!G:G,MATCH($C2000,'Policy Characteristics'!$C:$C,0))),"",INDEX('Policy Characteristics'!G:G,MATCH($C2000,'Policy Characteristics'!$C:$C,0)))</f>
        <v>0.25</v>
      </c>
      <c r="N2000" s="261">
        <f>IF(ISBLANK(INDEX('Policy Characteristics'!H:H,MATCH($C2000,'Policy Characteristics'!$C:$C,0))),"",INDEX('Policy Characteristics'!H:H,MATCH($C2000,'Policy Characteristics'!$C:$C,0)))</f>
        <v>0.01</v>
      </c>
      <c r="O2000" s="254" t="str">
        <f>IF(ISBLANK(INDEX('Policy Characteristics'!I:I,MATCH($C2000,'Policy Characteristics'!$C:$C,0))),"",INDEX('Policy Characteristics'!I:I,MATCH($C2000,'Policy Characteristics'!$C:$C,0)))</f>
        <v>% reduction in energy use</v>
      </c>
      <c r="P2000" s="254" t="str">
        <f>IF(ISBLANK(INDEX('Policy Characteristics'!J:J,MATCH($C2000,'Policy Characteristics'!$C:$C,0))),"",INDEX('Policy Characteristics'!J:J,MATCH($C2000,'Policy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00" s="254" t="str">
        <f>IF(ISBLANK(INDEX('Policy Characteristics'!K:K,MATCH($C2000,'Policy Characteristics'!$C:$C,0))),"",INDEX('Policy Characteristics'!K:K,MATCH($C2000,'Policy Characteristics'!$C:$C,0)))</f>
        <v>industry-ag-main.html#eff-stds</v>
      </c>
      <c r="R2000" s="254" t="str">
        <f>IF(ISBLANK(INDEX('Policy Characteristics'!L:L,MATCH($C2000,'Policy Characteristics'!$C:$C,0))),"",INDEX('Policy Characteristics'!L:L,MATCH($C2000,'Policy Characteristics'!$C:$C,0)))</f>
        <v>industry-energy-efficiency-standards.html</v>
      </c>
    </row>
    <row r="2001" spans="1:18" s="4" customFormat="1" x14ac:dyDescent="0.25">
      <c r="A2001" s="254" t="str">
        <f>IF(ISBLANK(INDEX('Policy Characteristics'!A:A,MATCH($C2001,'Policy Characteristics'!$C:$C,0))),"",INDEX('Policy Characteristics'!A:A,MATCH($C2001,'Policy Characteristics'!$C:$C,0)))</f>
        <v>Industry</v>
      </c>
      <c r="B2001" s="262" t="str">
        <f>IF(ISBLANK(INDEX('Policy Characteristics'!B:B,MATCH($C2001,'Policy Characteristics'!$C:$C,0))),"",INDEX('Policy Characteristics'!B:B,MATCH($C2001,'Policy Characteristics'!$C:$C,0)))</f>
        <v>Energy Efficiency Standards for Electrical Eqpt</v>
      </c>
      <c r="C2001" s="254" t="str">
        <f t="shared" si="88"/>
        <v>Perc Improvement in Eqpt Efficiency Stds Above BAU for Electricity</v>
      </c>
      <c r="D2001" s="6" t="s">
        <v>3020</v>
      </c>
      <c r="E2001" s="1" t="s">
        <v>3461</v>
      </c>
      <c r="F2001" t="s">
        <v>2984</v>
      </c>
      <c r="G2001" s="45" t="s">
        <v>3467</v>
      </c>
      <c r="H2001" s="47">
        <f t="shared" si="89"/>
        <v>2000</v>
      </c>
      <c r="I2001" s="324" t="s">
        <v>40</v>
      </c>
      <c r="J2001" s="255" t="str">
        <f>IF(ISBLANK(INDEX('Policy Characteristics'!D:D,MATCH($C2001,'Policy Characteristics'!$C:$C,0))),"",INDEX('Policy Characteristics'!D:D,MATCH($C2001,'Policy Characteristics'!$C:$C,0)))</f>
        <v>Industry Energy Efficiency</v>
      </c>
      <c r="K2001" s="254" t="str">
        <f>IF(ISBLANK(INDEX('Policy Characteristics'!E:E,MATCH($C2001,'Policy Characteristics'!$C:$C,0))),"",INDEX('Policy Characteristics'!E:E,MATCH($C2001,'Policy Characteristics'!$C:$C,0)))</f>
        <v>indst elec efficiency stds</v>
      </c>
      <c r="L2001" s="261">
        <f>IF(ISBLANK(INDEX('Policy Characteristics'!F:F,MATCH($C2001,'Policy Characteristics'!$C:$C,0))),"",INDEX('Policy Characteristics'!F:F,MATCH($C2001,'Policy Characteristics'!$C:$C,0)))</f>
        <v>0</v>
      </c>
      <c r="M2001" s="261">
        <f>IF(ISBLANK(INDEX('Policy Characteristics'!G:G,MATCH($C2001,'Policy Characteristics'!$C:$C,0))),"",INDEX('Policy Characteristics'!G:G,MATCH($C2001,'Policy Characteristics'!$C:$C,0)))</f>
        <v>0.25</v>
      </c>
      <c r="N2001" s="261">
        <f>IF(ISBLANK(INDEX('Policy Characteristics'!H:H,MATCH($C2001,'Policy Characteristics'!$C:$C,0))),"",INDEX('Policy Characteristics'!H:H,MATCH($C2001,'Policy Characteristics'!$C:$C,0)))</f>
        <v>0.01</v>
      </c>
      <c r="O2001" s="254" t="str">
        <f>IF(ISBLANK(INDEX('Policy Characteristics'!I:I,MATCH($C2001,'Policy Characteristics'!$C:$C,0))),"",INDEX('Policy Characteristics'!I:I,MATCH($C2001,'Policy Characteristics'!$C:$C,0)))</f>
        <v>% reduction in energy use</v>
      </c>
      <c r="P2001" s="254" t="str">
        <f>IF(ISBLANK(INDEX('Policy Characteristics'!J:J,MATCH($C2001,'Policy Characteristics'!$C:$C,0))),"",INDEX('Policy Characteristics'!J:J,MATCH($C2001,'Policy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01" s="254" t="str">
        <f>IF(ISBLANK(INDEX('Policy Characteristics'!K:K,MATCH($C2001,'Policy Characteristics'!$C:$C,0))),"",INDEX('Policy Characteristics'!K:K,MATCH($C2001,'Policy Characteristics'!$C:$C,0)))</f>
        <v>industry-ag-main.html#eff-stds</v>
      </c>
      <c r="R2001" s="254" t="str">
        <f>IF(ISBLANK(INDEX('Policy Characteristics'!L:L,MATCH($C2001,'Policy Characteristics'!$C:$C,0))),"",INDEX('Policy Characteristics'!L:L,MATCH($C2001,'Policy Characteristics'!$C:$C,0)))</f>
        <v>industry-energy-efficiency-standards.html</v>
      </c>
    </row>
    <row r="2002" spans="1:18" s="4" customFormat="1" x14ac:dyDescent="0.25">
      <c r="A2002" s="254" t="str">
        <f>IF(ISBLANK(INDEX('Policy Characteristics'!A:A,MATCH($C2002,'Policy Characteristics'!$C:$C,0))),"",INDEX('Policy Characteristics'!A:A,MATCH($C2002,'Policy Characteristics'!$C:$C,0)))</f>
        <v>Industry</v>
      </c>
      <c r="B2002" s="262" t="str">
        <f>IF(ISBLANK(INDEX('Policy Characteristics'!B:B,MATCH($C2002,'Policy Characteristics'!$C:$C,0))),"",INDEX('Policy Characteristics'!B:B,MATCH($C2002,'Policy Characteristics'!$C:$C,0)))</f>
        <v>Energy Efficiency Standards for Electrical Eqpt</v>
      </c>
      <c r="C2002" s="254" t="str">
        <f t="shared" si="88"/>
        <v>Perc Improvement in Eqpt Efficiency Stds Above BAU for Electricity</v>
      </c>
      <c r="D2002" s="6" t="s">
        <v>3020</v>
      </c>
      <c r="E2002" s="1" t="s">
        <v>3462</v>
      </c>
      <c r="F2002" t="s">
        <v>2984</v>
      </c>
      <c r="G2002" s="45" t="s">
        <v>3468</v>
      </c>
      <c r="H2002" s="47">
        <f t="shared" si="89"/>
        <v>2001</v>
      </c>
      <c r="I2002" s="324" t="s">
        <v>40</v>
      </c>
      <c r="J2002" s="255" t="str">
        <f>IF(ISBLANK(INDEX('Policy Characteristics'!D:D,MATCH($C2002,'Policy Characteristics'!$C:$C,0))),"",INDEX('Policy Characteristics'!D:D,MATCH($C2002,'Policy Characteristics'!$C:$C,0)))</f>
        <v>Industry Energy Efficiency</v>
      </c>
      <c r="K2002" s="254" t="str">
        <f>IF(ISBLANK(INDEX('Policy Characteristics'!E:E,MATCH($C2002,'Policy Characteristics'!$C:$C,0))),"",INDEX('Policy Characteristics'!E:E,MATCH($C2002,'Policy Characteristics'!$C:$C,0)))</f>
        <v>indst elec efficiency stds</v>
      </c>
      <c r="L2002" s="261">
        <f>IF(ISBLANK(INDEX('Policy Characteristics'!F:F,MATCH($C2002,'Policy Characteristics'!$C:$C,0))),"",INDEX('Policy Characteristics'!F:F,MATCH($C2002,'Policy Characteristics'!$C:$C,0)))</f>
        <v>0</v>
      </c>
      <c r="M2002" s="261">
        <f>IF(ISBLANK(INDEX('Policy Characteristics'!G:G,MATCH($C2002,'Policy Characteristics'!$C:$C,0))),"",INDEX('Policy Characteristics'!G:G,MATCH($C2002,'Policy Characteristics'!$C:$C,0)))</f>
        <v>0.25</v>
      </c>
      <c r="N2002" s="261">
        <f>IF(ISBLANK(INDEX('Policy Characteristics'!H:H,MATCH($C2002,'Policy Characteristics'!$C:$C,0))),"",INDEX('Policy Characteristics'!H:H,MATCH($C2002,'Policy Characteristics'!$C:$C,0)))</f>
        <v>0.01</v>
      </c>
      <c r="O2002" s="254" t="str">
        <f>IF(ISBLANK(INDEX('Policy Characteristics'!I:I,MATCH($C2002,'Policy Characteristics'!$C:$C,0))),"",INDEX('Policy Characteristics'!I:I,MATCH($C2002,'Policy Characteristics'!$C:$C,0)))</f>
        <v>% reduction in energy use</v>
      </c>
      <c r="P2002" s="254" t="str">
        <f>IF(ISBLANK(INDEX('Policy Characteristics'!J:J,MATCH($C2002,'Policy Characteristics'!$C:$C,0))),"",INDEX('Policy Characteristics'!J:J,MATCH($C2002,'Policy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02" s="254" t="str">
        <f>IF(ISBLANK(INDEX('Policy Characteristics'!K:K,MATCH($C2002,'Policy Characteristics'!$C:$C,0))),"",INDEX('Policy Characteristics'!K:K,MATCH($C2002,'Policy Characteristics'!$C:$C,0)))</f>
        <v>industry-ag-main.html#eff-stds</v>
      </c>
      <c r="R2002" s="254" t="str">
        <f>IF(ISBLANK(INDEX('Policy Characteristics'!L:L,MATCH($C2002,'Policy Characteristics'!$C:$C,0))),"",INDEX('Policy Characteristics'!L:L,MATCH($C2002,'Policy Characteristics'!$C:$C,0)))</f>
        <v>industry-energy-efficiency-standards.html</v>
      </c>
    </row>
    <row r="2003" spans="1:18" s="4" customFormat="1" x14ac:dyDescent="0.25">
      <c r="A2003" s="254" t="str">
        <f>IF(ISBLANK(INDEX('Policy Characteristics'!A:A,MATCH($C2003,'Policy Characteristics'!$C:$C,0))),"",INDEX('Policy Characteristics'!A:A,MATCH($C2003,'Policy Characteristics'!$C:$C,0)))</f>
        <v>Industry</v>
      </c>
      <c r="B2003" s="262" t="str">
        <f>IF(ISBLANK(INDEX('Policy Characteristics'!B:B,MATCH($C2003,'Policy Characteristics'!$C:$C,0))),"",INDEX('Policy Characteristics'!B:B,MATCH($C2003,'Policy Characteristics'!$C:$C,0)))</f>
        <v>Energy Efficiency Standards for Electrical Eqpt</v>
      </c>
      <c r="C2003" s="254" t="str">
        <f t="shared" si="88"/>
        <v>Perc Improvement in Eqpt Efficiency Stds Above BAU for Electricity</v>
      </c>
      <c r="D2003" s="6" t="s">
        <v>3020</v>
      </c>
      <c r="E2003" s="1" t="s">
        <v>3463</v>
      </c>
      <c r="F2003" t="s">
        <v>2984</v>
      </c>
      <c r="G2003" s="45" t="s">
        <v>3469</v>
      </c>
      <c r="H2003" s="47">
        <f t="shared" si="89"/>
        <v>2002</v>
      </c>
      <c r="I2003" s="324" t="s">
        <v>40</v>
      </c>
      <c r="J2003" s="255" t="str">
        <f>IF(ISBLANK(INDEX('Policy Characteristics'!D:D,MATCH($C2003,'Policy Characteristics'!$C:$C,0))),"",INDEX('Policy Characteristics'!D:D,MATCH($C2003,'Policy Characteristics'!$C:$C,0)))</f>
        <v>Industry Energy Efficiency</v>
      </c>
      <c r="K2003" s="254" t="str">
        <f>IF(ISBLANK(INDEX('Policy Characteristics'!E:E,MATCH($C2003,'Policy Characteristics'!$C:$C,0))),"",INDEX('Policy Characteristics'!E:E,MATCH($C2003,'Policy Characteristics'!$C:$C,0)))</f>
        <v>indst elec efficiency stds</v>
      </c>
      <c r="L2003" s="261">
        <f>IF(ISBLANK(INDEX('Policy Characteristics'!F:F,MATCH($C2003,'Policy Characteristics'!$C:$C,0))),"",INDEX('Policy Characteristics'!F:F,MATCH($C2003,'Policy Characteristics'!$C:$C,0)))</f>
        <v>0</v>
      </c>
      <c r="M2003" s="261">
        <f>IF(ISBLANK(INDEX('Policy Characteristics'!G:G,MATCH($C2003,'Policy Characteristics'!$C:$C,0))),"",INDEX('Policy Characteristics'!G:G,MATCH($C2003,'Policy Characteristics'!$C:$C,0)))</f>
        <v>0.25</v>
      </c>
      <c r="N2003" s="261">
        <f>IF(ISBLANK(INDEX('Policy Characteristics'!H:H,MATCH($C2003,'Policy Characteristics'!$C:$C,0))),"",INDEX('Policy Characteristics'!H:H,MATCH($C2003,'Policy Characteristics'!$C:$C,0)))</f>
        <v>0.01</v>
      </c>
      <c r="O2003" s="254" t="str">
        <f>IF(ISBLANK(INDEX('Policy Characteristics'!I:I,MATCH($C2003,'Policy Characteristics'!$C:$C,0))),"",INDEX('Policy Characteristics'!I:I,MATCH($C2003,'Policy Characteristics'!$C:$C,0)))</f>
        <v>% reduction in energy use</v>
      </c>
      <c r="P2003" s="254" t="str">
        <f>IF(ISBLANK(INDEX('Policy Characteristics'!J:J,MATCH($C2003,'Policy Characteristics'!$C:$C,0))),"",INDEX('Policy Characteristics'!J:J,MATCH($C2003,'Policy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03" s="254" t="str">
        <f>IF(ISBLANK(INDEX('Policy Characteristics'!K:K,MATCH($C2003,'Policy Characteristics'!$C:$C,0))),"",INDEX('Policy Characteristics'!K:K,MATCH($C2003,'Policy Characteristics'!$C:$C,0)))</f>
        <v>industry-ag-main.html#eff-stds</v>
      </c>
      <c r="R2003" s="254" t="str">
        <f>IF(ISBLANK(INDEX('Policy Characteristics'!L:L,MATCH($C2003,'Policy Characteristics'!$C:$C,0))),"",INDEX('Policy Characteristics'!L:L,MATCH($C2003,'Policy Characteristics'!$C:$C,0)))</f>
        <v>industry-energy-efficiency-standards.html</v>
      </c>
    </row>
    <row r="2004" spans="1:18" s="4" customFormat="1" x14ac:dyDescent="0.25">
      <c r="A2004" s="254" t="str">
        <f>IF(ISBLANK(INDEX('Policy Characteristics'!A:A,MATCH($C2004,'Policy Characteristics'!$C:$C,0))),"",INDEX('Policy Characteristics'!A:A,MATCH($C2004,'Policy Characteristics'!$C:$C,0)))</f>
        <v>Industry</v>
      </c>
      <c r="B2004" s="262" t="str">
        <f>IF(ISBLANK(INDEX('Policy Characteristics'!B:B,MATCH($C2004,'Policy Characteristics'!$C:$C,0))),"",INDEX('Policy Characteristics'!B:B,MATCH($C2004,'Policy Characteristics'!$C:$C,0)))</f>
        <v>Energy Efficiency Standards for Electrical Eqpt</v>
      </c>
      <c r="C2004" s="254" t="str">
        <f t="shared" si="88"/>
        <v>Perc Improvement in Eqpt Efficiency Stds Above BAU for Electricity</v>
      </c>
      <c r="D2004" s="6" t="s">
        <v>3020</v>
      </c>
      <c r="E2004" s="1" t="s">
        <v>3464</v>
      </c>
      <c r="F2004" t="s">
        <v>2984</v>
      </c>
      <c r="G2004" s="45" t="s">
        <v>3470</v>
      </c>
      <c r="H2004" s="47">
        <f t="shared" si="89"/>
        <v>2003</v>
      </c>
      <c r="I2004" s="324" t="s">
        <v>40</v>
      </c>
      <c r="J2004" s="255" t="str">
        <f>IF(ISBLANK(INDEX('Policy Characteristics'!D:D,MATCH($C2004,'Policy Characteristics'!$C:$C,0))),"",INDEX('Policy Characteristics'!D:D,MATCH($C2004,'Policy Characteristics'!$C:$C,0)))</f>
        <v>Industry Energy Efficiency</v>
      </c>
      <c r="K2004" s="254" t="str">
        <f>IF(ISBLANK(INDEX('Policy Characteristics'!E:E,MATCH($C2004,'Policy Characteristics'!$C:$C,0))),"",INDEX('Policy Characteristics'!E:E,MATCH($C2004,'Policy Characteristics'!$C:$C,0)))</f>
        <v>indst elec efficiency stds</v>
      </c>
      <c r="L2004" s="261">
        <f>IF(ISBLANK(INDEX('Policy Characteristics'!F:F,MATCH($C2004,'Policy Characteristics'!$C:$C,0))),"",INDEX('Policy Characteristics'!F:F,MATCH($C2004,'Policy Characteristics'!$C:$C,0)))</f>
        <v>0</v>
      </c>
      <c r="M2004" s="261">
        <f>IF(ISBLANK(INDEX('Policy Characteristics'!G:G,MATCH($C2004,'Policy Characteristics'!$C:$C,0))),"",INDEX('Policy Characteristics'!G:G,MATCH($C2004,'Policy Characteristics'!$C:$C,0)))</f>
        <v>0.25</v>
      </c>
      <c r="N2004" s="261">
        <f>IF(ISBLANK(INDEX('Policy Characteristics'!H:H,MATCH($C2004,'Policy Characteristics'!$C:$C,0))),"",INDEX('Policy Characteristics'!H:H,MATCH($C2004,'Policy Characteristics'!$C:$C,0)))</f>
        <v>0.01</v>
      </c>
      <c r="O2004" s="254" t="str">
        <f>IF(ISBLANK(INDEX('Policy Characteristics'!I:I,MATCH($C2004,'Policy Characteristics'!$C:$C,0))),"",INDEX('Policy Characteristics'!I:I,MATCH($C2004,'Policy Characteristics'!$C:$C,0)))</f>
        <v>% reduction in energy use</v>
      </c>
      <c r="P2004" s="254" t="str">
        <f>IF(ISBLANK(INDEX('Policy Characteristics'!J:J,MATCH($C2004,'Policy Characteristics'!$C:$C,0))),"",INDEX('Policy Characteristics'!J:J,MATCH($C2004,'Policy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04" s="254" t="str">
        <f>IF(ISBLANK(INDEX('Policy Characteristics'!K:K,MATCH($C2004,'Policy Characteristics'!$C:$C,0))),"",INDEX('Policy Characteristics'!K:K,MATCH($C2004,'Policy Characteristics'!$C:$C,0)))</f>
        <v>industry-ag-main.html#eff-stds</v>
      </c>
      <c r="R2004" s="254" t="str">
        <f>IF(ISBLANK(INDEX('Policy Characteristics'!L:L,MATCH($C2004,'Policy Characteristics'!$C:$C,0))),"",INDEX('Policy Characteristics'!L:L,MATCH($C2004,'Policy Characteristics'!$C:$C,0)))</f>
        <v>industry-energy-efficiency-standards.html</v>
      </c>
    </row>
    <row r="2005" spans="1:18" s="4" customFormat="1" x14ac:dyDescent="0.25">
      <c r="A2005" s="254" t="str">
        <f>IF(ISBLANK(INDEX('Policy Characteristics'!A:A,MATCH($C2005,'Policy Characteristics'!$C:$C,0))),"",INDEX('Policy Characteristics'!A:A,MATCH($C2005,'Policy Characteristics'!$C:$C,0)))</f>
        <v>Industry</v>
      </c>
      <c r="B2005" s="262" t="str">
        <f>IF(ISBLANK(INDEX('Policy Characteristics'!B:B,MATCH($C2005,'Policy Characteristics'!$C:$C,0))),"",INDEX('Policy Characteristics'!B:B,MATCH($C2005,'Policy Characteristics'!$C:$C,0)))</f>
        <v>Energy Efficiency Standards for Electrical Eqpt</v>
      </c>
      <c r="C2005" s="254" t="str">
        <f t="shared" si="88"/>
        <v>Perc Improvement in Eqpt Efficiency Stds Above BAU for Electricity</v>
      </c>
      <c r="D2005" s="6" t="s">
        <v>3020</v>
      </c>
      <c r="E2005" s="1" t="s">
        <v>3570</v>
      </c>
      <c r="F2005" t="s">
        <v>2984</v>
      </c>
      <c r="G2005" s="45" t="s">
        <v>3471</v>
      </c>
      <c r="H2005" s="47">
        <f t="shared" si="89"/>
        <v>2004</v>
      </c>
      <c r="I2005" s="324" t="s">
        <v>40</v>
      </c>
      <c r="J2005" s="255" t="str">
        <f>IF(ISBLANK(INDEX('Policy Characteristics'!D:D,MATCH($C2005,'Policy Characteristics'!$C:$C,0))),"",INDEX('Policy Characteristics'!D:D,MATCH($C2005,'Policy Characteristics'!$C:$C,0)))</f>
        <v>Industry Energy Efficiency</v>
      </c>
      <c r="K2005" s="254" t="str">
        <f>IF(ISBLANK(INDEX('Policy Characteristics'!E:E,MATCH($C2005,'Policy Characteristics'!$C:$C,0))),"",INDEX('Policy Characteristics'!E:E,MATCH($C2005,'Policy Characteristics'!$C:$C,0)))</f>
        <v>indst elec efficiency stds</v>
      </c>
      <c r="L2005" s="261">
        <f>IF(ISBLANK(INDEX('Policy Characteristics'!F:F,MATCH($C2005,'Policy Characteristics'!$C:$C,0))),"",INDEX('Policy Characteristics'!F:F,MATCH($C2005,'Policy Characteristics'!$C:$C,0)))</f>
        <v>0</v>
      </c>
      <c r="M2005" s="261">
        <f>IF(ISBLANK(INDEX('Policy Characteristics'!G:G,MATCH($C2005,'Policy Characteristics'!$C:$C,0))),"",INDEX('Policy Characteristics'!G:G,MATCH($C2005,'Policy Characteristics'!$C:$C,0)))</f>
        <v>0.25</v>
      </c>
      <c r="N2005" s="261">
        <f>IF(ISBLANK(INDEX('Policy Characteristics'!H:H,MATCH($C2005,'Policy Characteristics'!$C:$C,0))),"",INDEX('Policy Characteristics'!H:H,MATCH($C2005,'Policy Characteristics'!$C:$C,0)))</f>
        <v>0.01</v>
      </c>
      <c r="O2005" s="254" t="str">
        <f>IF(ISBLANK(INDEX('Policy Characteristics'!I:I,MATCH($C2005,'Policy Characteristics'!$C:$C,0))),"",INDEX('Policy Characteristics'!I:I,MATCH($C2005,'Policy Characteristics'!$C:$C,0)))</f>
        <v>% reduction in energy use</v>
      </c>
      <c r="P2005" s="254" t="str">
        <f>IF(ISBLANK(INDEX('Policy Characteristics'!J:J,MATCH($C2005,'Policy Characteristics'!$C:$C,0))),"",INDEX('Policy Characteristics'!J:J,MATCH($C2005,'Policy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05" s="254" t="str">
        <f>IF(ISBLANK(INDEX('Policy Characteristics'!K:K,MATCH($C2005,'Policy Characteristics'!$C:$C,0))),"",INDEX('Policy Characteristics'!K:K,MATCH($C2005,'Policy Characteristics'!$C:$C,0)))</f>
        <v>industry-ag-main.html#eff-stds</v>
      </c>
      <c r="R2005" s="254" t="str">
        <f>IF(ISBLANK(INDEX('Policy Characteristics'!L:L,MATCH($C2005,'Policy Characteristics'!$C:$C,0))),"",INDEX('Policy Characteristics'!L:L,MATCH($C2005,'Policy Characteristics'!$C:$C,0)))</f>
        <v>industry-energy-efficiency-standards.html</v>
      </c>
    </row>
    <row r="2006" spans="1:18" s="4" customFormat="1" x14ac:dyDescent="0.25">
      <c r="A2006" s="254" t="str">
        <f>IF(ISBLANK(INDEX('Policy Characteristics'!A:A,MATCH($C2006,'Policy Characteristics'!$C:$C,0))),"",INDEX('Policy Characteristics'!A:A,MATCH($C2006,'Policy Characteristics'!$C:$C,0)))</f>
        <v>Industry</v>
      </c>
      <c r="B2006" s="262" t="str">
        <f>IF(ISBLANK(INDEX('Policy Characteristics'!B:B,MATCH($C2006,'Policy Characteristics'!$C:$C,0))),"",INDEX('Policy Characteristics'!B:B,MATCH($C2006,'Policy Characteristics'!$C:$C,0)))</f>
        <v>Energy Efficiency Standards for Electrical Eqpt</v>
      </c>
      <c r="C2006" s="254" t="str">
        <f t="shared" si="88"/>
        <v>Perc Improvement in Eqpt Efficiency Stds Above BAU for Electricity</v>
      </c>
      <c r="D2006" s="6" t="s">
        <v>3020</v>
      </c>
      <c r="E2006" s="1" t="s">
        <v>3915</v>
      </c>
      <c r="F2006" t="s">
        <v>2984</v>
      </c>
      <c r="G2006" s="45" t="s">
        <v>3891</v>
      </c>
      <c r="H2006" s="47">
        <f t="shared" si="89"/>
        <v>2005</v>
      </c>
      <c r="I2006" s="324" t="s">
        <v>40</v>
      </c>
      <c r="J2006" s="255" t="str">
        <f>IF(ISBLANK(INDEX('Policy Characteristics'!D:D,MATCH($C2006,'Policy Characteristics'!$C:$C,0))),"",INDEX('Policy Characteristics'!D:D,MATCH($C2006,'Policy Characteristics'!$C:$C,0)))</f>
        <v>Industry Energy Efficiency</v>
      </c>
      <c r="K2006" s="254" t="str">
        <f>IF(ISBLANK(INDEX('Policy Characteristics'!E:E,MATCH($C2006,'Policy Characteristics'!$C:$C,0))),"",INDEX('Policy Characteristics'!E:E,MATCH($C2006,'Policy Characteristics'!$C:$C,0)))</f>
        <v>indst elec efficiency stds</v>
      </c>
      <c r="L2006" s="261">
        <f>IF(ISBLANK(INDEX('Policy Characteristics'!F:F,MATCH($C2006,'Policy Characteristics'!$C:$C,0))),"",INDEX('Policy Characteristics'!F:F,MATCH($C2006,'Policy Characteristics'!$C:$C,0)))</f>
        <v>0</v>
      </c>
      <c r="M2006" s="261">
        <f>IF(ISBLANK(INDEX('Policy Characteristics'!G:G,MATCH($C2006,'Policy Characteristics'!$C:$C,0))),"",INDEX('Policy Characteristics'!G:G,MATCH($C2006,'Policy Characteristics'!$C:$C,0)))</f>
        <v>0.25</v>
      </c>
      <c r="N2006" s="261">
        <f>IF(ISBLANK(INDEX('Policy Characteristics'!H:H,MATCH($C2006,'Policy Characteristics'!$C:$C,0))),"",INDEX('Policy Characteristics'!H:H,MATCH($C2006,'Policy Characteristics'!$C:$C,0)))</f>
        <v>0.01</v>
      </c>
      <c r="O2006" s="254" t="str">
        <f>IF(ISBLANK(INDEX('Policy Characteristics'!I:I,MATCH($C2006,'Policy Characteristics'!$C:$C,0))),"",INDEX('Policy Characteristics'!I:I,MATCH($C2006,'Policy Characteristics'!$C:$C,0)))</f>
        <v>% reduction in energy use</v>
      </c>
      <c r="P2006" s="254" t="str">
        <f>IF(ISBLANK(INDEX('Policy Characteristics'!J:J,MATCH($C2006,'Policy Characteristics'!$C:$C,0))),"",INDEX('Policy Characteristics'!J:J,MATCH($C2006,'Policy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06" s="254" t="str">
        <f>IF(ISBLANK(INDEX('Policy Characteristics'!K:K,MATCH($C2006,'Policy Characteristics'!$C:$C,0))),"",INDEX('Policy Characteristics'!K:K,MATCH($C2006,'Policy Characteristics'!$C:$C,0)))</f>
        <v>industry-ag-main.html#eff-stds</v>
      </c>
      <c r="R2006" s="254" t="str">
        <f>IF(ISBLANK(INDEX('Policy Characteristics'!L:L,MATCH($C2006,'Policy Characteristics'!$C:$C,0))),"",INDEX('Policy Characteristics'!L:L,MATCH($C2006,'Policy Characteristics'!$C:$C,0)))</f>
        <v>industry-energy-efficiency-standards.html</v>
      </c>
    </row>
    <row r="2007" spans="1:18" s="4" customFormat="1" x14ac:dyDescent="0.25">
      <c r="A2007" s="254" t="str">
        <f>IF(ISBLANK(INDEX('Policy Characteristics'!A:A,MATCH($C2007,'Policy Characteristics'!$C:$C,0))),"",INDEX('Policy Characteristics'!A:A,MATCH($C2007,'Policy Characteristics'!$C:$C,0)))</f>
        <v>Industry</v>
      </c>
      <c r="B2007" s="262" t="str">
        <f>IF(ISBLANK(INDEX('Policy Characteristics'!B:B,MATCH($C2007,'Policy Characteristics'!$C:$C,0))),"",INDEX('Policy Characteristics'!B:B,MATCH($C2007,'Policy Characteristics'!$C:$C,0)))</f>
        <v>Energy Efficiency Standards for Electrical Eqpt</v>
      </c>
      <c r="C2007" s="254" t="str">
        <f t="shared" si="88"/>
        <v>Perc Improvement in Eqpt Efficiency Stds Above BAU for Electricity</v>
      </c>
      <c r="D2007" s="6" t="s">
        <v>3020</v>
      </c>
      <c r="E2007" s="1" t="s">
        <v>3916</v>
      </c>
      <c r="F2007" t="s">
        <v>2984</v>
      </c>
      <c r="G2007" s="45" t="s">
        <v>3890</v>
      </c>
      <c r="H2007" s="47">
        <f t="shared" si="89"/>
        <v>2006</v>
      </c>
      <c r="I2007" s="324" t="s">
        <v>40</v>
      </c>
      <c r="J2007" s="255" t="str">
        <f>IF(ISBLANK(INDEX('Policy Characteristics'!D:D,MATCH($C2007,'Policy Characteristics'!$C:$C,0))),"",INDEX('Policy Characteristics'!D:D,MATCH($C2007,'Policy Characteristics'!$C:$C,0)))</f>
        <v>Industry Energy Efficiency</v>
      </c>
      <c r="K2007" s="254" t="str">
        <f>IF(ISBLANK(INDEX('Policy Characteristics'!E:E,MATCH($C2007,'Policy Characteristics'!$C:$C,0))),"",INDEX('Policy Characteristics'!E:E,MATCH($C2007,'Policy Characteristics'!$C:$C,0)))</f>
        <v>indst elec efficiency stds</v>
      </c>
      <c r="L2007" s="261">
        <f>IF(ISBLANK(INDEX('Policy Characteristics'!F:F,MATCH($C2007,'Policy Characteristics'!$C:$C,0))),"",INDEX('Policy Characteristics'!F:F,MATCH($C2007,'Policy Characteristics'!$C:$C,0)))</f>
        <v>0</v>
      </c>
      <c r="M2007" s="261">
        <f>IF(ISBLANK(INDEX('Policy Characteristics'!G:G,MATCH($C2007,'Policy Characteristics'!$C:$C,0))),"",INDEX('Policy Characteristics'!G:G,MATCH($C2007,'Policy Characteristics'!$C:$C,0)))</f>
        <v>0.25</v>
      </c>
      <c r="N2007" s="261">
        <f>IF(ISBLANK(INDEX('Policy Characteristics'!H:H,MATCH($C2007,'Policy Characteristics'!$C:$C,0))),"",INDEX('Policy Characteristics'!H:H,MATCH($C2007,'Policy Characteristics'!$C:$C,0)))</f>
        <v>0.01</v>
      </c>
      <c r="O2007" s="254" t="str">
        <f>IF(ISBLANK(INDEX('Policy Characteristics'!I:I,MATCH($C2007,'Policy Characteristics'!$C:$C,0))),"",INDEX('Policy Characteristics'!I:I,MATCH($C2007,'Policy Characteristics'!$C:$C,0)))</f>
        <v>% reduction in energy use</v>
      </c>
      <c r="P2007" s="254" t="str">
        <f>IF(ISBLANK(INDEX('Policy Characteristics'!J:J,MATCH($C2007,'Policy Characteristics'!$C:$C,0))),"",INDEX('Policy Characteristics'!J:J,MATCH($C2007,'Policy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07" s="254" t="str">
        <f>IF(ISBLANK(INDEX('Policy Characteristics'!K:K,MATCH($C2007,'Policy Characteristics'!$C:$C,0))),"",INDEX('Policy Characteristics'!K:K,MATCH($C2007,'Policy Characteristics'!$C:$C,0)))</f>
        <v>industry-ag-main.html#eff-stds</v>
      </c>
      <c r="R2007" s="254" t="str">
        <f>IF(ISBLANK(INDEX('Policy Characteristics'!L:L,MATCH($C2007,'Policy Characteristics'!$C:$C,0))),"",INDEX('Policy Characteristics'!L:L,MATCH($C2007,'Policy Characteristics'!$C:$C,0)))</f>
        <v>industry-energy-efficiency-standards.html</v>
      </c>
    </row>
    <row r="2008" spans="1:18" s="4" customFormat="1" x14ac:dyDescent="0.25">
      <c r="A2008" s="254" t="str">
        <f>IF(ISBLANK(INDEX('Policy Characteristics'!A:A,MATCH($C2008,'Policy Characteristics'!$C:$C,0))),"",INDEX('Policy Characteristics'!A:A,MATCH($C2008,'Policy Characteristics'!$C:$C,0)))</f>
        <v>Industry</v>
      </c>
      <c r="B2008" s="262" t="str">
        <f>IF(ISBLANK(INDEX('Policy Characteristics'!B:B,MATCH($C2008,'Policy Characteristics'!$C:$C,0))),"",INDEX('Policy Characteristics'!B:B,MATCH($C2008,'Policy Characteristics'!$C:$C,0)))</f>
        <v>Energy Efficiency Standards for Electrical Eqpt</v>
      </c>
      <c r="C2008" s="254" t="str">
        <f t="shared" si="88"/>
        <v>Perc Improvement in Eqpt Efficiency Stds Above BAU for Electricity</v>
      </c>
      <c r="D2008" s="6" t="s">
        <v>3020</v>
      </c>
      <c r="E2008" s="1" t="s">
        <v>3917</v>
      </c>
      <c r="F2008" t="s">
        <v>2984</v>
      </c>
      <c r="G2008" s="45" t="s">
        <v>3892</v>
      </c>
      <c r="H2008" s="47">
        <f t="shared" si="89"/>
        <v>2007</v>
      </c>
      <c r="I2008" s="324" t="s">
        <v>40</v>
      </c>
      <c r="J2008" s="255" t="str">
        <f>IF(ISBLANK(INDEX('Policy Characteristics'!D:D,MATCH($C2008,'Policy Characteristics'!$C:$C,0))),"",INDEX('Policy Characteristics'!D:D,MATCH($C2008,'Policy Characteristics'!$C:$C,0)))</f>
        <v>Industry Energy Efficiency</v>
      </c>
      <c r="K2008" s="254" t="str">
        <f>IF(ISBLANK(INDEX('Policy Characteristics'!E:E,MATCH($C2008,'Policy Characteristics'!$C:$C,0))),"",INDEX('Policy Characteristics'!E:E,MATCH($C2008,'Policy Characteristics'!$C:$C,0)))</f>
        <v>indst elec efficiency stds</v>
      </c>
      <c r="L2008" s="261">
        <f>IF(ISBLANK(INDEX('Policy Characteristics'!F:F,MATCH($C2008,'Policy Characteristics'!$C:$C,0))),"",INDEX('Policy Characteristics'!F:F,MATCH($C2008,'Policy Characteristics'!$C:$C,0)))</f>
        <v>0</v>
      </c>
      <c r="M2008" s="261">
        <f>IF(ISBLANK(INDEX('Policy Characteristics'!G:G,MATCH($C2008,'Policy Characteristics'!$C:$C,0))),"",INDEX('Policy Characteristics'!G:G,MATCH($C2008,'Policy Characteristics'!$C:$C,0)))</f>
        <v>0.25</v>
      </c>
      <c r="N2008" s="261">
        <f>IF(ISBLANK(INDEX('Policy Characteristics'!H:H,MATCH($C2008,'Policy Characteristics'!$C:$C,0))),"",INDEX('Policy Characteristics'!H:H,MATCH($C2008,'Policy Characteristics'!$C:$C,0)))</f>
        <v>0.01</v>
      </c>
      <c r="O2008" s="254" t="str">
        <f>IF(ISBLANK(INDEX('Policy Characteristics'!I:I,MATCH($C2008,'Policy Characteristics'!$C:$C,0))),"",INDEX('Policy Characteristics'!I:I,MATCH($C2008,'Policy Characteristics'!$C:$C,0)))</f>
        <v>% reduction in energy use</v>
      </c>
      <c r="P2008" s="254" t="str">
        <f>IF(ISBLANK(INDEX('Policy Characteristics'!J:J,MATCH($C2008,'Policy Characteristics'!$C:$C,0))),"",INDEX('Policy Characteristics'!J:J,MATCH($C2008,'Policy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08" s="254" t="str">
        <f>IF(ISBLANK(INDEX('Policy Characteristics'!K:K,MATCH($C2008,'Policy Characteristics'!$C:$C,0))),"",INDEX('Policy Characteristics'!K:K,MATCH($C2008,'Policy Characteristics'!$C:$C,0)))</f>
        <v>industry-ag-main.html#eff-stds</v>
      </c>
      <c r="R2008" s="254" t="str">
        <f>IF(ISBLANK(INDEX('Policy Characteristics'!L:L,MATCH($C2008,'Policy Characteristics'!$C:$C,0))),"",INDEX('Policy Characteristics'!L:L,MATCH($C2008,'Policy Characteristics'!$C:$C,0)))</f>
        <v>industry-energy-efficiency-standards.html</v>
      </c>
    </row>
    <row r="2009" spans="1:18" s="4" customFormat="1" x14ac:dyDescent="0.25">
      <c r="A2009" s="254" t="str">
        <f>IF(ISBLANK(INDEX('Policy Characteristics'!A:A,MATCH($C2009,'Policy Characteristics'!$C:$C,0))),"",INDEX('Policy Characteristics'!A:A,MATCH($C2009,'Policy Characteristics'!$C:$C,0)))</f>
        <v>Industry</v>
      </c>
      <c r="B2009" s="262" t="str">
        <f>IF(ISBLANK(INDEX('Policy Characteristics'!B:B,MATCH($C2009,'Policy Characteristics'!$C:$C,0))),"",INDEX('Policy Characteristics'!B:B,MATCH($C2009,'Policy Characteristics'!$C:$C,0)))</f>
        <v>Energy Efficiency Standards for Electrical Eqpt</v>
      </c>
      <c r="C2009" s="254" t="str">
        <f t="shared" si="88"/>
        <v>Perc Improvement in Eqpt Efficiency Stds Above BAU for Electricity</v>
      </c>
      <c r="D2009" s="6" t="s">
        <v>3021</v>
      </c>
      <c r="E2009" s="1" t="s">
        <v>3459</v>
      </c>
      <c r="F2009" t="s">
        <v>2985</v>
      </c>
      <c r="G2009" s="45" t="s">
        <v>3465</v>
      </c>
      <c r="H2009" s="47">
        <f t="shared" si="89"/>
        <v>2008</v>
      </c>
      <c r="I2009" s="324" t="s">
        <v>40</v>
      </c>
      <c r="J2009" s="255" t="str">
        <f>IF(ISBLANK(INDEX('Policy Characteristics'!D:D,MATCH($C2009,'Policy Characteristics'!$C:$C,0))),"",INDEX('Policy Characteristics'!D:D,MATCH($C2009,'Policy Characteristics'!$C:$C,0)))</f>
        <v>Industry Energy Efficiency</v>
      </c>
      <c r="K2009" s="254" t="str">
        <f>IF(ISBLANK(INDEX('Policy Characteristics'!E:E,MATCH($C2009,'Policy Characteristics'!$C:$C,0))),"",INDEX('Policy Characteristics'!E:E,MATCH($C2009,'Policy Characteristics'!$C:$C,0)))</f>
        <v>indst elec efficiency stds</v>
      </c>
      <c r="L2009" s="261">
        <f>IF(ISBLANK(INDEX('Policy Characteristics'!F:F,MATCH($C2009,'Policy Characteristics'!$C:$C,0))),"",INDEX('Policy Characteristics'!F:F,MATCH($C2009,'Policy Characteristics'!$C:$C,0)))</f>
        <v>0</v>
      </c>
      <c r="M2009" s="261">
        <f>IF(ISBLANK(INDEX('Policy Characteristics'!G:G,MATCH($C2009,'Policy Characteristics'!$C:$C,0))),"",INDEX('Policy Characteristics'!G:G,MATCH($C2009,'Policy Characteristics'!$C:$C,0)))</f>
        <v>0.25</v>
      </c>
      <c r="N2009" s="261">
        <f>IF(ISBLANK(INDEX('Policy Characteristics'!H:H,MATCH($C2009,'Policy Characteristics'!$C:$C,0))),"",INDEX('Policy Characteristics'!H:H,MATCH($C2009,'Policy Characteristics'!$C:$C,0)))</f>
        <v>0.01</v>
      </c>
      <c r="O2009" s="254" t="str">
        <f>IF(ISBLANK(INDEX('Policy Characteristics'!I:I,MATCH($C2009,'Policy Characteristics'!$C:$C,0))),"",INDEX('Policy Characteristics'!I:I,MATCH($C2009,'Policy Characteristics'!$C:$C,0)))</f>
        <v>% reduction in energy use</v>
      </c>
      <c r="P2009" s="254" t="str">
        <f>IF(ISBLANK(INDEX('Policy Characteristics'!J:J,MATCH($C2009,'Policy Characteristics'!$C:$C,0))),"",INDEX('Policy Characteristics'!J:J,MATCH($C2009,'Policy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09" s="254" t="str">
        <f>IF(ISBLANK(INDEX('Policy Characteristics'!K:K,MATCH($C2009,'Policy Characteristics'!$C:$C,0))),"",INDEX('Policy Characteristics'!K:K,MATCH($C2009,'Policy Characteristics'!$C:$C,0)))</f>
        <v>industry-ag-main.html#eff-stds</v>
      </c>
      <c r="R2009" s="254" t="str">
        <f>IF(ISBLANK(INDEX('Policy Characteristics'!L:L,MATCH($C2009,'Policy Characteristics'!$C:$C,0))),"",INDEX('Policy Characteristics'!L:L,MATCH($C2009,'Policy Characteristics'!$C:$C,0)))</f>
        <v>industry-energy-efficiency-standards.html</v>
      </c>
    </row>
    <row r="2010" spans="1:18" s="4" customFormat="1" x14ac:dyDescent="0.25">
      <c r="A2010" s="254" t="str">
        <f>IF(ISBLANK(INDEX('Policy Characteristics'!A:A,MATCH($C2010,'Policy Characteristics'!$C:$C,0))),"",INDEX('Policy Characteristics'!A:A,MATCH($C2010,'Policy Characteristics'!$C:$C,0)))</f>
        <v>Industry</v>
      </c>
      <c r="B2010" s="262" t="str">
        <f>IF(ISBLANK(INDEX('Policy Characteristics'!B:B,MATCH($C2010,'Policy Characteristics'!$C:$C,0))),"",INDEX('Policy Characteristics'!B:B,MATCH($C2010,'Policy Characteristics'!$C:$C,0)))</f>
        <v>Energy Efficiency Standards for Electrical Eqpt</v>
      </c>
      <c r="C2010" s="254" t="str">
        <f t="shared" si="88"/>
        <v>Perc Improvement in Eqpt Efficiency Stds Above BAU for Electricity</v>
      </c>
      <c r="D2010" s="6" t="s">
        <v>3021</v>
      </c>
      <c r="E2010" s="1" t="s">
        <v>3460</v>
      </c>
      <c r="F2010" t="s">
        <v>2985</v>
      </c>
      <c r="G2010" s="45" t="s">
        <v>3466</v>
      </c>
      <c r="H2010" s="47">
        <f t="shared" si="89"/>
        <v>2009</v>
      </c>
      <c r="I2010" s="324" t="s">
        <v>40</v>
      </c>
      <c r="J2010" s="255" t="str">
        <f>IF(ISBLANK(INDEX('Policy Characteristics'!D:D,MATCH($C2010,'Policy Characteristics'!$C:$C,0))),"",INDEX('Policy Characteristics'!D:D,MATCH($C2010,'Policy Characteristics'!$C:$C,0)))</f>
        <v>Industry Energy Efficiency</v>
      </c>
      <c r="K2010" s="254" t="str">
        <f>IF(ISBLANK(INDEX('Policy Characteristics'!E:E,MATCH($C2010,'Policy Characteristics'!$C:$C,0))),"",INDEX('Policy Characteristics'!E:E,MATCH($C2010,'Policy Characteristics'!$C:$C,0)))</f>
        <v>indst elec efficiency stds</v>
      </c>
      <c r="L2010" s="261">
        <f>IF(ISBLANK(INDEX('Policy Characteristics'!F:F,MATCH($C2010,'Policy Characteristics'!$C:$C,0))),"",INDEX('Policy Characteristics'!F:F,MATCH($C2010,'Policy Characteristics'!$C:$C,0)))</f>
        <v>0</v>
      </c>
      <c r="M2010" s="261">
        <f>IF(ISBLANK(INDEX('Policy Characteristics'!G:G,MATCH($C2010,'Policy Characteristics'!$C:$C,0))),"",INDEX('Policy Characteristics'!G:G,MATCH($C2010,'Policy Characteristics'!$C:$C,0)))</f>
        <v>0.25</v>
      </c>
      <c r="N2010" s="261">
        <f>IF(ISBLANK(INDEX('Policy Characteristics'!H:H,MATCH($C2010,'Policy Characteristics'!$C:$C,0))),"",INDEX('Policy Characteristics'!H:H,MATCH($C2010,'Policy Characteristics'!$C:$C,0)))</f>
        <v>0.01</v>
      </c>
      <c r="O2010" s="254" t="str">
        <f>IF(ISBLANK(INDEX('Policy Characteristics'!I:I,MATCH($C2010,'Policy Characteristics'!$C:$C,0))),"",INDEX('Policy Characteristics'!I:I,MATCH($C2010,'Policy Characteristics'!$C:$C,0)))</f>
        <v>% reduction in energy use</v>
      </c>
      <c r="P2010" s="254" t="str">
        <f>IF(ISBLANK(INDEX('Policy Characteristics'!J:J,MATCH($C2010,'Policy Characteristics'!$C:$C,0))),"",INDEX('Policy Characteristics'!J:J,MATCH($C2010,'Policy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10" s="254" t="str">
        <f>IF(ISBLANK(INDEX('Policy Characteristics'!K:K,MATCH($C2010,'Policy Characteristics'!$C:$C,0))),"",INDEX('Policy Characteristics'!K:K,MATCH($C2010,'Policy Characteristics'!$C:$C,0)))</f>
        <v>industry-ag-main.html#eff-stds</v>
      </c>
      <c r="R2010" s="254" t="str">
        <f>IF(ISBLANK(INDEX('Policy Characteristics'!L:L,MATCH($C2010,'Policy Characteristics'!$C:$C,0))),"",INDEX('Policy Characteristics'!L:L,MATCH($C2010,'Policy Characteristics'!$C:$C,0)))</f>
        <v>industry-energy-efficiency-standards.html</v>
      </c>
    </row>
    <row r="2011" spans="1:18" s="4" customFormat="1" x14ac:dyDescent="0.25">
      <c r="A2011" s="254" t="str">
        <f>IF(ISBLANK(INDEX('Policy Characteristics'!A:A,MATCH($C2011,'Policy Characteristics'!$C:$C,0))),"",INDEX('Policy Characteristics'!A:A,MATCH($C2011,'Policy Characteristics'!$C:$C,0)))</f>
        <v>Industry</v>
      </c>
      <c r="B2011" s="262" t="str">
        <f>IF(ISBLANK(INDEX('Policy Characteristics'!B:B,MATCH($C2011,'Policy Characteristics'!$C:$C,0))),"",INDEX('Policy Characteristics'!B:B,MATCH($C2011,'Policy Characteristics'!$C:$C,0)))</f>
        <v>Energy Efficiency Standards for Electrical Eqpt</v>
      </c>
      <c r="C2011" s="254" t="str">
        <f t="shared" si="88"/>
        <v>Perc Improvement in Eqpt Efficiency Stds Above BAU for Electricity</v>
      </c>
      <c r="D2011" s="6" t="s">
        <v>3021</v>
      </c>
      <c r="E2011" s="1" t="s">
        <v>3461</v>
      </c>
      <c r="F2011" t="s">
        <v>2985</v>
      </c>
      <c r="G2011" s="45" t="s">
        <v>3467</v>
      </c>
      <c r="H2011" s="47">
        <f t="shared" si="89"/>
        <v>2010</v>
      </c>
      <c r="I2011" s="324" t="s">
        <v>40</v>
      </c>
      <c r="J2011" s="255" t="str">
        <f>IF(ISBLANK(INDEX('Policy Characteristics'!D:D,MATCH($C2011,'Policy Characteristics'!$C:$C,0))),"",INDEX('Policy Characteristics'!D:D,MATCH($C2011,'Policy Characteristics'!$C:$C,0)))</f>
        <v>Industry Energy Efficiency</v>
      </c>
      <c r="K2011" s="254" t="str">
        <f>IF(ISBLANK(INDEX('Policy Characteristics'!E:E,MATCH($C2011,'Policy Characteristics'!$C:$C,0))),"",INDEX('Policy Characteristics'!E:E,MATCH($C2011,'Policy Characteristics'!$C:$C,0)))</f>
        <v>indst elec efficiency stds</v>
      </c>
      <c r="L2011" s="261">
        <f>IF(ISBLANK(INDEX('Policy Characteristics'!F:F,MATCH($C2011,'Policy Characteristics'!$C:$C,0))),"",INDEX('Policy Characteristics'!F:F,MATCH($C2011,'Policy Characteristics'!$C:$C,0)))</f>
        <v>0</v>
      </c>
      <c r="M2011" s="261">
        <f>IF(ISBLANK(INDEX('Policy Characteristics'!G:G,MATCH($C2011,'Policy Characteristics'!$C:$C,0))),"",INDEX('Policy Characteristics'!G:G,MATCH($C2011,'Policy Characteristics'!$C:$C,0)))</f>
        <v>0.25</v>
      </c>
      <c r="N2011" s="261">
        <f>IF(ISBLANK(INDEX('Policy Characteristics'!H:H,MATCH($C2011,'Policy Characteristics'!$C:$C,0))),"",INDEX('Policy Characteristics'!H:H,MATCH($C2011,'Policy Characteristics'!$C:$C,0)))</f>
        <v>0.01</v>
      </c>
      <c r="O2011" s="254" t="str">
        <f>IF(ISBLANK(INDEX('Policy Characteristics'!I:I,MATCH($C2011,'Policy Characteristics'!$C:$C,0))),"",INDEX('Policy Characteristics'!I:I,MATCH($C2011,'Policy Characteristics'!$C:$C,0)))</f>
        <v>% reduction in energy use</v>
      </c>
      <c r="P2011" s="254" t="str">
        <f>IF(ISBLANK(INDEX('Policy Characteristics'!J:J,MATCH($C2011,'Policy Characteristics'!$C:$C,0))),"",INDEX('Policy Characteristics'!J:J,MATCH($C2011,'Policy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11" s="254" t="str">
        <f>IF(ISBLANK(INDEX('Policy Characteristics'!K:K,MATCH($C2011,'Policy Characteristics'!$C:$C,0))),"",INDEX('Policy Characteristics'!K:K,MATCH($C2011,'Policy Characteristics'!$C:$C,0)))</f>
        <v>industry-ag-main.html#eff-stds</v>
      </c>
      <c r="R2011" s="254" t="str">
        <f>IF(ISBLANK(INDEX('Policy Characteristics'!L:L,MATCH($C2011,'Policy Characteristics'!$C:$C,0))),"",INDEX('Policy Characteristics'!L:L,MATCH($C2011,'Policy Characteristics'!$C:$C,0)))</f>
        <v>industry-energy-efficiency-standards.html</v>
      </c>
    </row>
    <row r="2012" spans="1:18" s="4" customFormat="1" x14ac:dyDescent="0.25">
      <c r="A2012" s="254" t="str">
        <f>IF(ISBLANK(INDEX('Policy Characteristics'!A:A,MATCH($C2012,'Policy Characteristics'!$C:$C,0))),"",INDEX('Policy Characteristics'!A:A,MATCH($C2012,'Policy Characteristics'!$C:$C,0)))</f>
        <v>Industry</v>
      </c>
      <c r="B2012" s="262" t="str">
        <f>IF(ISBLANK(INDEX('Policy Characteristics'!B:B,MATCH($C2012,'Policy Characteristics'!$C:$C,0))),"",INDEX('Policy Characteristics'!B:B,MATCH($C2012,'Policy Characteristics'!$C:$C,0)))</f>
        <v>Energy Efficiency Standards for Electrical Eqpt</v>
      </c>
      <c r="C2012" s="254" t="str">
        <f t="shared" si="88"/>
        <v>Perc Improvement in Eqpt Efficiency Stds Above BAU for Electricity</v>
      </c>
      <c r="D2012" s="6" t="s">
        <v>3021</v>
      </c>
      <c r="E2012" s="1" t="s">
        <v>3462</v>
      </c>
      <c r="F2012" t="s">
        <v>2985</v>
      </c>
      <c r="G2012" s="45" t="s">
        <v>3468</v>
      </c>
      <c r="H2012" s="47">
        <f t="shared" si="89"/>
        <v>2011</v>
      </c>
      <c r="I2012" s="324" t="s">
        <v>40</v>
      </c>
      <c r="J2012" s="255" t="str">
        <f>IF(ISBLANK(INDEX('Policy Characteristics'!D:D,MATCH($C2012,'Policy Characteristics'!$C:$C,0))),"",INDEX('Policy Characteristics'!D:D,MATCH($C2012,'Policy Characteristics'!$C:$C,0)))</f>
        <v>Industry Energy Efficiency</v>
      </c>
      <c r="K2012" s="254" t="str">
        <f>IF(ISBLANK(INDEX('Policy Characteristics'!E:E,MATCH($C2012,'Policy Characteristics'!$C:$C,0))),"",INDEX('Policy Characteristics'!E:E,MATCH($C2012,'Policy Characteristics'!$C:$C,0)))</f>
        <v>indst elec efficiency stds</v>
      </c>
      <c r="L2012" s="261">
        <f>IF(ISBLANK(INDEX('Policy Characteristics'!F:F,MATCH($C2012,'Policy Characteristics'!$C:$C,0))),"",INDEX('Policy Characteristics'!F:F,MATCH($C2012,'Policy Characteristics'!$C:$C,0)))</f>
        <v>0</v>
      </c>
      <c r="M2012" s="261">
        <f>IF(ISBLANK(INDEX('Policy Characteristics'!G:G,MATCH($C2012,'Policy Characteristics'!$C:$C,0))),"",INDEX('Policy Characteristics'!G:G,MATCH($C2012,'Policy Characteristics'!$C:$C,0)))</f>
        <v>0.25</v>
      </c>
      <c r="N2012" s="261">
        <f>IF(ISBLANK(INDEX('Policy Characteristics'!H:H,MATCH($C2012,'Policy Characteristics'!$C:$C,0))),"",INDEX('Policy Characteristics'!H:H,MATCH($C2012,'Policy Characteristics'!$C:$C,0)))</f>
        <v>0.01</v>
      </c>
      <c r="O2012" s="254" t="str">
        <f>IF(ISBLANK(INDEX('Policy Characteristics'!I:I,MATCH($C2012,'Policy Characteristics'!$C:$C,0))),"",INDEX('Policy Characteristics'!I:I,MATCH($C2012,'Policy Characteristics'!$C:$C,0)))</f>
        <v>% reduction in energy use</v>
      </c>
      <c r="P2012" s="254" t="str">
        <f>IF(ISBLANK(INDEX('Policy Characteristics'!J:J,MATCH($C2012,'Policy Characteristics'!$C:$C,0))),"",INDEX('Policy Characteristics'!J:J,MATCH($C2012,'Policy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12" s="254" t="str">
        <f>IF(ISBLANK(INDEX('Policy Characteristics'!K:K,MATCH($C2012,'Policy Characteristics'!$C:$C,0))),"",INDEX('Policy Characteristics'!K:K,MATCH($C2012,'Policy Characteristics'!$C:$C,0)))</f>
        <v>industry-ag-main.html#eff-stds</v>
      </c>
      <c r="R2012" s="254" t="str">
        <f>IF(ISBLANK(INDEX('Policy Characteristics'!L:L,MATCH($C2012,'Policy Characteristics'!$C:$C,0))),"",INDEX('Policy Characteristics'!L:L,MATCH($C2012,'Policy Characteristics'!$C:$C,0)))</f>
        <v>industry-energy-efficiency-standards.html</v>
      </c>
    </row>
    <row r="2013" spans="1:18" s="4" customFormat="1" x14ac:dyDescent="0.25">
      <c r="A2013" s="254" t="str">
        <f>IF(ISBLANK(INDEX('Policy Characteristics'!A:A,MATCH($C2013,'Policy Characteristics'!$C:$C,0))),"",INDEX('Policy Characteristics'!A:A,MATCH($C2013,'Policy Characteristics'!$C:$C,0)))</f>
        <v>Industry</v>
      </c>
      <c r="B2013" s="262" t="str">
        <f>IF(ISBLANK(INDEX('Policy Characteristics'!B:B,MATCH($C2013,'Policy Characteristics'!$C:$C,0))),"",INDEX('Policy Characteristics'!B:B,MATCH($C2013,'Policy Characteristics'!$C:$C,0)))</f>
        <v>Energy Efficiency Standards for Electrical Eqpt</v>
      </c>
      <c r="C2013" s="254" t="str">
        <f t="shared" si="88"/>
        <v>Perc Improvement in Eqpt Efficiency Stds Above BAU for Electricity</v>
      </c>
      <c r="D2013" s="6" t="s">
        <v>3021</v>
      </c>
      <c r="E2013" s="1" t="s">
        <v>3463</v>
      </c>
      <c r="F2013" t="s">
        <v>2985</v>
      </c>
      <c r="G2013" s="45" t="s">
        <v>3469</v>
      </c>
      <c r="H2013" s="47">
        <f t="shared" si="89"/>
        <v>2012</v>
      </c>
      <c r="I2013" s="324" t="s">
        <v>40</v>
      </c>
      <c r="J2013" s="255" t="str">
        <f>IF(ISBLANK(INDEX('Policy Characteristics'!D:D,MATCH($C2013,'Policy Characteristics'!$C:$C,0))),"",INDEX('Policy Characteristics'!D:D,MATCH($C2013,'Policy Characteristics'!$C:$C,0)))</f>
        <v>Industry Energy Efficiency</v>
      </c>
      <c r="K2013" s="254" t="str">
        <f>IF(ISBLANK(INDEX('Policy Characteristics'!E:E,MATCH($C2013,'Policy Characteristics'!$C:$C,0))),"",INDEX('Policy Characteristics'!E:E,MATCH($C2013,'Policy Characteristics'!$C:$C,0)))</f>
        <v>indst elec efficiency stds</v>
      </c>
      <c r="L2013" s="261">
        <f>IF(ISBLANK(INDEX('Policy Characteristics'!F:F,MATCH($C2013,'Policy Characteristics'!$C:$C,0))),"",INDEX('Policy Characteristics'!F:F,MATCH($C2013,'Policy Characteristics'!$C:$C,0)))</f>
        <v>0</v>
      </c>
      <c r="M2013" s="261">
        <f>IF(ISBLANK(INDEX('Policy Characteristics'!G:G,MATCH($C2013,'Policy Characteristics'!$C:$C,0))),"",INDEX('Policy Characteristics'!G:G,MATCH($C2013,'Policy Characteristics'!$C:$C,0)))</f>
        <v>0.25</v>
      </c>
      <c r="N2013" s="261">
        <f>IF(ISBLANK(INDEX('Policy Characteristics'!H:H,MATCH($C2013,'Policy Characteristics'!$C:$C,0))),"",INDEX('Policy Characteristics'!H:H,MATCH($C2013,'Policy Characteristics'!$C:$C,0)))</f>
        <v>0.01</v>
      </c>
      <c r="O2013" s="254" t="str">
        <f>IF(ISBLANK(INDEX('Policy Characteristics'!I:I,MATCH($C2013,'Policy Characteristics'!$C:$C,0))),"",INDEX('Policy Characteristics'!I:I,MATCH($C2013,'Policy Characteristics'!$C:$C,0)))</f>
        <v>% reduction in energy use</v>
      </c>
      <c r="P2013" s="254" t="str">
        <f>IF(ISBLANK(INDEX('Policy Characteristics'!J:J,MATCH($C2013,'Policy Characteristics'!$C:$C,0))),"",INDEX('Policy Characteristics'!J:J,MATCH($C2013,'Policy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13" s="254" t="str">
        <f>IF(ISBLANK(INDEX('Policy Characteristics'!K:K,MATCH($C2013,'Policy Characteristics'!$C:$C,0))),"",INDEX('Policy Characteristics'!K:K,MATCH($C2013,'Policy Characteristics'!$C:$C,0)))</f>
        <v>industry-ag-main.html#eff-stds</v>
      </c>
      <c r="R2013" s="254" t="str">
        <f>IF(ISBLANK(INDEX('Policy Characteristics'!L:L,MATCH($C2013,'Policy Characteristics'!$C:$C,0))),"",INDEX('Policy Characteristics'!L:L,MATCH($C2013,'Policy Characteristics'!$C:$C,0)))</f>
        <v>industry-energy-efficiency-standards.html</v>
      </c>
    </row>
    <row r="2014" spans="1:18" s="4" customFormat="1" x14ac:dyDescent="0.25">
      <c r="A2014" s="254" t="str">
        <f>IF(ISBLANK(INDEX('Policy Characteristics'!A:A,MATCH($C2014,'Policy Characteristics'!$C:$C,0))),"",INDEX('Policy Characteristics'!A:A,MATCH($C2014,'Policy Characteristics'!$C:$C,0)))</f>
        <v>Industry</v>
      </c>
      <c r="B2014" s="262" t="str">
        <f>IF(ISBLANK(INDEX('Policy Characteristics'!B:B,MATCH($C2014,'Policy Characteristics'!$C:$C,0))),"",INDEX('Policy Characteristics'!B:B,MATCH($C2014,'Policy Characteristics'!$C:$C,0)))</f>
        <v>Energy Efficiency Standards for Electrical Eqpt</v>
      </c>
      <c r="C2014" s="254" t="str">
        <f t="shared" ref="C2014:C2077" si="90">C$1949</f>
        <v>Perc Improvement in Eqpt Efficiency Stds Above BAU for Electricity</v>
      </c>
      <c r="D2014" s="6" t="s">
        <v>3021</v>
      </c>
      <c r="E2014" s="1" t="s">
        <v>3464</v>
      </c>
      <c r="F2014" t="s">
        <v>2985</v>
      </c>
      <c r="G2014" s="45" t="s">
        <v>3470</v>
      </c>
      <c r="H2014" s="47">
        <f t="shared" si="89"/>
        <v>2013</v>
      </c>
      <c r="I2014" s="324" t="s">
        <v>40</v>
      </c>
      <c r="J2014" s="255" t="str">
        <f>IF(ISBLANK(INDEX('Policy Characteristics'!D:D,MATCH($C2014,'Policy Characteristics'!$C:$C,0))),"",INDEX('Policy Characteristics'!D:D,MATCH($C2014,'Policy Characteristics'!$C:$C,0)))</f>
        <v>Industry Energy Efficiency</v>
      </c>
      <c r="K2014" s="254" t="str">
        <f>IF(ISBLANK(INDEX('Policy Characteristics'!E:E,MATCH($C2014,'Policy Characteristics'!$C:$C,0))),"",INDEX('Policy Characteristics'!E:E,MATCH($C2014,'Policy Characteristics'!$C:$C,0)))</f>
        <v>indst elec efficiency stds</v>
      </c>
      <c r="L2014" s="261">
        <f>IF(ISBLANK(INDEX('Policy Characteristics'!F:F,MATCH($C2014,'Policy Characteristics'!$C:$C,0))),"",INDEX('Policy Characteristics'!F:F,MATCH($C2014,'Policy Characteristics'!$C:$C,0)))</f>
        <v>0</v>
      </c>
      <c r="M2014" s="261">
        <f>IF(ISBLANK(INDEX('Policy Characteristics'!G:G,MATCH($C2014,'Policy Characteristics'!$C:$C,0))),"",INDEX('Policy Characteristics'!G:G,MATCH($C2014,'Policy Characteristics'!$C:$C,0)))</f>
        <v>0.25</v>
      </c>
      <c r="N2014" s="261">
        <f>IF(ISBLANK(INDEX('Policy Characteristics'!H:H,MATCH($C2014,'Policy Characteristics'!$C:$C,0))),"",INDEX('Policy Characteristics'!H:H,MATCH($C2014,'Policy Characteristics'!$C:$C,0)))</f>
        <v>0.01</v>
      </c>
      <c r="O2014" s="254" t="str">
        <f>IF(ISBLANK(INDEX('Policy Characteristics'!I:I,MATCH($C2014,'Policy Characteristics'!$C:$C,0))),"",INDEX('Policy Characteristics'!I:I,MATCH($C2014,'Policy Characteristics'!$C:$C,0)))</f>
        <v>% reduction in energy use</v>
      </c>
      <c r="P2014" s="254" t="str">
        <f>IF(ISBLANK(INDEX('Policy Characteristics'!J:J,MATCH($C2014,'Policy Characteristics'!$C:$C,0))),"",INDEX('Policy Characteristics'!J:J,MATCH($C2014,'Policy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14" s="254" t="str">
        <f>IF(ISBLANK(INDEX('Policy Characteristics'!K:K,MATCH($C2014,'Policy Characteristics'!$C:$C,0))),"",INDEX('Policy Characteristics'!K:K,MATCH($C2014,'Policy Characteristics'!$C:$C,0)))</f>
        <v>industry-ag-main.html#eff-stds</v>
      </c>
      <c r="R2014" s="254" t="str">
        <f>IF(ISBLANK(INDEX('Policy Characteristics'!L:L,MATCH($C2014,'Policy Characteristics'!$C:$C,0))),"",INDEX('Policy Characteristics'!L:L,MATCH($C2014,'Policy Characteristics'!$C:$C,0)))</f>
        <v>industry-energy-efficiency-standards.html</v>
      </c>
    </row>
    <row r="2015" spans="1:18" s="4" customFormat="1" x14ac:dyDescent="0.25">
      <c r="A2015" s="254" t="str">
        <f>IF(ISBLANK(INDEX('Policy Characteristics'!A:A,MATCH($C2015,'Policy Characteristics'!$C:$C,0))),"",INDEX('Policy Characteristics'!A:A,MATCH($C2015,'Policy Characteristics'!$C:$C,0)))</f>
        <v>Industry</v>
      </c>
      <c r="B2015" s="262" t="str">
        <f>IF(ISBLANK(INDEX('Policy Characteristics'!B:B,MATCH($C2015,'Policy Characteristics'!$C:$C,0))),"",INDEX('Policy Characteristics'!B:B,MATCH($C2015,'Policy Characteristics'!$C:$C,0)))</f>
        <v>Energy Efficiency Standards for Electrical Eqpt</v>
      </c>
      <c r="C2015" s="254" t="str">
        <f t="shared" si="90"/>
        <v>Perc Improvement in Eqpt Efficiency Stds Above BAU for Electricity</v>
      </c>
      <c r="D2015" s="6" t="s">
        <v>3021</v>
      </c>
      <c r="E2015" s="1" t="s">
        <v>3570</v>
      </c>
      <c r="F2015" t="s">
        <v>2985</v>
      </c>
      <c r="G2015" s="45" t="s">
        <v>3471</v>
      </c>
      <c r="H2015" s="47">
        <f t="shared" si="89"/>
        <v>2014</v>
      </c>
      <c r="I2015" s="324" t="s">
        <v>40</v>
      </c>
      <c r="J2015" s="255" t="str">
        <f>IF(ISBLANK(INDEX('Policy Characteristics'!D:D,MATCH($C2015,'Policy Characteristics'!$C:$C,0))),"",INDEX('Policy Characteristics'!D:D,MATCH($C2015,'Policy Characteristics'!$C:$C,0)))</f>
        <v>Industry Energy Efficiency</v>
      </c>
      <c r="K2015" s="254" t="str">
        <f>IF(ISBLANK(INDEX('Policy Characteristics'!E:E,MATCH($C2015,'Policy Characteristics'!$C:$C,0))),"",INDEX('Policy Characteristics'!E:E,MATCH($C2015,'Policy Characteristics'!$C:$C,0)))</f>
        <v>indst elec efficiency stds</v>
      </c>
      <c r="L2015" s="261">
        <f>IF(ISBLANK(INDEX('Policy Characteristics'!F:F,MATCH($C2015,'Policy Characteristics'!$C:$C,0))),"",INDEX('Policy Characteristics'!F:F,MATCH($C2015,'Policy Characteristics'!$C:$C,0)))</f>
        <v>0</v>
      </c>
      <c r="M2015" s="261">
        <f>IF(ISBLANK(INDEX('Policy Characteristics'!G:G,MATCH($C2015,'Policy Characteristics'!$C:$C,0))),"",INDEX('Policy Characteristics'!G:G,MATCH($C2015,'Policy Characteristics'!$C:$C,0)))</f>
        <v>0.25</v>
      </c>
      <c r="N2015" s="261">
        <f>IF(ISBLANK(INDEX('Policy Characteristics'!H:H,MATCH($C2015,'Policy Characteristics'!$C:$C,0))),"",INDEX('Policy Characteristics'!H:H,MATCH($C2015,'Policy Characteristics'!$C:$C,0)))</f>
        <v>0.01</v>
      </c>
      <c r="O2015" s="254" t="str">
        <f>IF(ISBLANK(INDEX('Policy Characteristics'!I:I,MATCH($C2015,'Policy Characteristics'!$C:$C,0))),"",INDEX('Policy Characteristics'!I:I,MATCH($C2015,'Policy Characteristics'!$C:$C,0)))</f>
        <v>% reduction in energy use</v>
      </c>
      <c r="P2015" s="254" t="str">
        <f>IF(ISBLANK(INDEX('Policy Characteristics'!J:J,MATCH($C2015,'Policy Characteristics'!$C:$C,0))),"",INDEX('Policy Characteristics'!J:J,MATCH($C2015,'Policy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15" s="254" t="str">
        <f>IF(ISBLANK(INDEX('Policy Characteristics'!K:K,MATCH($C2015,'Policy Characteristics'!$C:$C,0))),"",INDEX('Policy Characteristics'!K:K,MATCH($C2015,'Policy Characteristics'!$C:$C,0)))</f>
        <v>industry-ag-main.html#eff-stds</v>
      </c>
      <c r="R2015" s="254" t="str">
        <f>IF(ISBLANK(INDEX('Policy Characteristics'!L:L,MATCH($C2015,'Policy Characteristics'!$C:$C,0))),"",INDEX('Policy Characteristics'!L:L,MATCH($C2015,'Policy Characteristics'!$C:$C,0)))</f>
        <v>industry-energy-efficiency-standards.html</v>
      </c>
    </row>
    <row r="2016" spans="1:18" s="4" customFormat="1" x14ac:dyDescent="0.25">
      <c r="A2016" s="254" t="str">
        <f>IF(ISBLANK(INDEX('Policy Characteristics'!A:A,MATCH($C2016,'Policy Characteristics'!$C:$C,0))),"",INDEX('Policy Characteristics'!A:A,MATCH($C2016,'Policy Characteristics'!$C:$C,0)))</f>
        <v>Industry</v>
      </c>
      <c r="B2016" s="262" t="str">
        <f>IF(ISBLANK(INDEX('Policy Characteristics'!B:B,MATCH($C2016,'Policy Characteristics'!$C:$C,0))),"",INDEX('Policy Characteristics'!B:B,MATCH($C2016,'Policy Characteristics'!$C:$C,0)))</f>
        <v>Energy Efficiency Standards for Electrical Eqpt</v>
      </c>
      <c r="C2016" s="254" t="str">
        <f t="shared" si="90"/>
        <v>Perc Improvement in Eqpt Efficiency Stds Above BAU for Electricity</v>
      </c>
      <c r="D2016" s="6" t="s">
        <v>3021</v>
      </c>
      <c r="E2016" s="1" t="s">
        <v>3915</v>
      </c>
      <c r="F2016" t="s">
        <v>2985</v>
      </c>
      <c r="G2016" s="45" t="s">
        <v>3891</v>
      </c>
      <c r="H2016" s="47">
        <f t="shared" si="89"/>
        <v>2015</v>
      </c>
      <c r="I2016" s="324" t="s">
        <v>40</v>
      </c>
      <c r="J2016" s="255" t="str">
        <f>IF(ISBLANK(INDEX('Policy Characteristics'!D:D,MATCH($C2016,'Policy Characteristics'!$C:$C,0))),"",INDEX('Policy Characteristics'!D:D,MATCH($C2016,'Policy Characteristics'!$C:$C,0)))</f>
        <v>Industry Energy Efficiency</v>
      </c>
      <c r="K2016" s="254" t="str">
        <f>IF(ISBLANK(INDEX('Policy Characteristics'!E:E,MATCH($C2016,'Policy Characteristics'!$C:$C,0))),"",INDEX('Policy Characteristics'!E:E,MATCH($C2016,'Policy Characteristics'!$C:$C,0)))</f>
        <v>indst elec efficiency stds</v>
      </c>
      <c r="L2016" s="261">
        <f>IF(ISBLANK(INDEX('Policy Characteristics'!F:F,MATCH($C2016,'Policy Characteristics'!$C:$C,0))),"",INDEX('Policy Characteristics'!F:F,MATCH($C2016,'Policy Characteristics'!$C:$C,0)))</f>
        <v>0</v>
      </c>
      <c r="M2016" s="261">
        <f>IF(ISBLANK(INDEX('Policy Characteristics'!G:G,MATCH($C2016,'Policy Characteristics'!$C:$C,0))),"",INDEX('Policy Characteristics'!G:G,MATCH($C2016,'Policy Characteristics'!$C:$C,0)))</f>
        <v>0.25</v>
      </c>
      <c r="N2016" s="261">
        <f>IF(ISBLANK(INDEX('Policy Characteristics'!H:H,MATCH($C2016,'Policy Characteristics'!$C:$C,0))),"",INDEX('Policy Characteristics'!H:H,MATCH($C2016,'Policy Characteristics'!$C:$C,0)))</f>
        <v>0.01</v>
      </c>
      <c r="O2016" s="254" t="str">
        <f>IF(ISBLANK(INDEX('Policy Characteristics'!I:I,MATCH($C2016,'Policy Characteristics'!$C:$C,0))),"",INDEX('Policy Characteristics'!I:I,MATCH($C2016,'Policy Characteristics'!$C:$C,0)))</f>
        <v>% reduction in energy use</v>
      </c>
      <c r="P2016" s="254" t="str">
        <f>IF(ISBLANK(INDEX('Policy Characteristics'!J:J,MATCH($C2016,'Policy Characteristics'!$C:$C,0))),"",INDEX('Policy Characteristics'!J:J,MATCH($C2016,'Policy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16" s="254" t="str">
        <f>IF(ISBLANK(INDEX('Policy Characteristics'!K:K,MATCH($C2016,'Policy Characteristics'!$C:$C,0))),"",INDEX('Policy Characteristics'!K:K,MATCH($C2016,'Policy Characteristics'!$C:$C,0)))</f>
        <v>industry-ag-main.html#eff-stds</v>
      </c>
      <c r="R2016" s="254" t="str">
        <f>IF(ISBLANK(INDEX('Policy Characteristics'!L:L,MATCH($C2016,'Policy Characteristics'!$C:$C,0))),"",INDEX('Policy Characteristics'!L:L,MATCH($C2016,'Policy Characteristics'!$C:$C,0)))</f>
        <v>industry-energy-efficiency-standards.html</v>
      </c>
    </row>
    <row r="2017" spans="1:18" s="4" customFormat="1" x14ac:dyDescent="0.25">
      <c r="A2017" s="254" t="str">
        <f>IF(ISBLANK(INDEX('Policy Characteristics'!A:A,MATCH($C2017,'Policy Characteristics'!$C:$C,0))),"",INDEX('Policy Characteristics'!A:A,MATCH($C2017,'Policy Characteristics'!$C:$C,0)))</f>
        <v>Industry</v>
      </c>
      <c r="B2017" s="262" t="str">
        <f>IF(ISBLANK(INDEX('Policy Characteristics'!B:B,MATCH($C2017,'Policy Characteristics'!$C:$C,0))),"",INDEX('Policy Characteristics'!B:B,MATCH($C2017,'Policy Characteristics'!$C:$C,0)))</f>
        <v>Energy Efficiency Standards for Electrical Eqpt</v>
      </c>
      <c r="C2017" s="254" t="str">
        <f t="shared" si="90"/>
        <v>Perc Improvement in Eqpt Efficiency Stds Above BAU for Electricity</v>
      </c>
      <c r="D2017" s="6" t="s">
        <v>3021</v>
      </c>
      <c r="E2017" s="1" t="s">
        <v>3916</v>
      </c>
      <c r="F2017" t="s">
        <v>2985</v>
      </c>
      <c r="G2017" s="45" t="s">
        <v>3890</v>
      </c>
      <c r="H2017" s="47">
        <f t="shared" si="89"/>
        <v>2016</v>
      </c>
      <c r="I2017" s="324" t="s">
        <v>40</v>
      </c>
      <c r="J2017" s="255" t="str">
        <f>IF(ISBLANK(INDEX('Policy Characteristics'!D:D,MATCH($C2017,'Policy Characteristics'!$C:$C,0))),"",INDEX('Policy Characteristics'!D:D,MATCH($C2017,'Policy Characteristics'!$C:$C,0)))</f>
        <v>Industry Energy Efficiency</v>
      </c>
      <c r="K2017" s="254" t="str">
        <f>IF(ISBLANK(INDEX('Policy Characteristics'!E:E,MATCH($C2017,'Policy Characteristics'!$C:$C,0))),"",INDEX('Policy Characteristics'!E:E,MATCH($C2017,'Policy Characteristics'!$C:$C,0)))</f>
        <v>indst elec efficiency stds</v>
      </c>
      <c r="L2017" s="261">
        <f>IF(ISBLANK(INDEX('Policy Characteristics'!F:F,MATCH($C2017,'Policy Characteristics'!$C:$C,0))),"",INDEX('Policy Characteristics'!F:F,MATCH($C2017,'Policy Characteristics'!$C:$C,0)))</f>
        <v>0</v>
      </c>
      <c r="M2017" s="261">
        <f>IF(ISBLANK(INDEX('Policy Characteristics'!G:G,MATCH($C2017,'Policy Characteristics'!$C:$C,0))),"",INDEX('Policy Characteristics'!G:G,MATCH($C2017,'Policy Characteristics'!$C:$C,0)))</f>
        <v>0.25</v>
      </c>
      <c r="N2017" s="261">
        <f>IF(ISBLANK(INDEX('Policy Characteristics'!H:H,MATCH($C2017,'Policy Characteristics'!$C:$C,0))),"",INDEX('Policy Characteristics'!H:H,MATCH($C2017,'Policy Characteristics'!$C:$C,0)))</f>
        <v>0.01</v>
      </c>
      <c r="O2017" s="254" t="str">
        <f>IF(ISBLANK(INDEX('Policy Characteristics'!I:I,MATCH($C2017,'Policy Characteristics'!$C:$C,0))),"",INDEX('Policy Characteristics'!I:I,MATCH($C2017,'Policy Characteristics'!$C:$C,0)))</f>
        <v>% reduction in energy use</v>
      </c>
      <c r="P2017" s="254" t="str">
        <f>IF(ISBLANK(INDEX('Policy Characteristics'!J:J,MATCH($C2017,'Policy Characteristics'!$C:$C,0))),"",INDEX('Policy Characteristics'!J:J,MATCH($C2017,'Policy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17" s="254" t="str">
        <f>IF(ISBLANK(INDEX('Policy Characteristics'!K:K,MATCH($C2017,'Policy Characteristics'!$C:$C,0))),"",INDEX('Policy Characteristics'!K:K,MATCH($C2017,'Policy Characteristics'!$C:$C,0)))</f>
        <v>industry-ag-main.html#eff-stds</v>
      </c>
      <c r="R2017" s="254" t="str">
        <f>IF(ISBLANK(INDEX('Policy Characteristics'!L:L,MATCH($C2017,'Policy Characteristics'!$C:$C,0))),"",INDEX('Policy Characteristics'!L:L,MATCH($C2017,'Policy Characteristics'!$C:$C,0)))</f>
        <v>industry-energy-efficiency-standards.html</v>
      </c>
    </row>
    <row r="2018" spans="1:18" s="4" customFormat="1" x14ac:dyDescent="0.25">
      <c r="A2018" s="254" t="str">
        <f>IF(ISBLANK(INDEX('Policy Characteristics'!A:A,MATCH($C2018,'Policy Characteristics'!$C:$C,0))),"",INDEX('Policy Characteristics'!A:A,MATCH($C2018,'Policy Characteristics'!$C:$C,0)))</f>
        <v>Industry</v>
      </c>
      <c r="B2018" s="262" t="str">
        <f>IF(ISBLANK(INDEX('Policy Characteristics'!B:B,MATCH($C2018,'Policy Characteristics'!$C:$C,0))),"",INDEX('Policy Characteristics'!B:B,MATCH($C2018,'Policy Characteristics'!$C:$C,0)))</f>
        <v>Energy Efficiency Standards for Electrical Eqpt</v>
      </c>
      <c r="C2018" s="254" t="str">
        <f t="shared" si="90"/>
        <v>Perc Improvement in Eqpt Efficiency Stds Above BAU for Electricity</v>
      </c>
      <c r="D2018" s="6" t="s">
        <v>3021</v>
      </c>
      <c r="E2018" s="1" t="s">
        <v>3917</v>
      </c>
      <c r="F2018" t="s">
        <v>2985</v>
      </c>
      <c r="G2018" s="45" t="s">
        <v>3892</v>
      </c>
      <c r="H2018" s="47">
        <f t="shared" si="89"/>
        <v>2017</v>
      </c>
      <c r="I2018" s="324" t="s">
        <v>40</v>
      </c>
      <c r="J2018" s="255" t="str">
        <f>IF(ISBLANK(INDEX('Policy Characteristics'!D:D,MATCH($C2018,'Policy Characteristics'!$C:$C,0))),"",INDEX('Policy Characteristics'!D:D,MATCH($C2018,'Policy Characteristics'!$C:$C,0)))</f>
        <v>Industry Energy Efficiency</v>
      </c>
      <c r="K2018" s="254" t="str">
        <f>IF(ISBLANK(INDEX('Policy Characteristics'!E:E,MATCH($C2018,'Policy Characteristics'!$C:$C,0))),"",INDEX('Policy Characteristics'!E:E,MATCH($C2018,'Policy Characteristics'!$C:$C,0)))</f>
        <v>indst elec efficiency stds</v>
      </c>
      <c r="L2018" s="261">
        <f>IF(ISBLANK(INDEX('Policy Characteristics'!F:F,MATCH($C2018,'Policy Characteristics'!$C:$C,0))),"",INDEX('Policy Characteristics'!F:F,MATCH($C2018,'Policy Characteristics'!$C:$C,0)))</f>
        <v>0</v>
      </c>
      <c r="M2018" s="261">
        <f>IF(ISBLANK(INDEX('Policy Characteristics'!G:G,MATCH($C2018,'Policy Characteristics'!$C:$C,0))),"",INDEX('Policy Characteristics'!G:G,MATCH($C2018,'Policy Characteristics'!$C:$C,0)))</f>
        <v>0.25</v>
      </c>
      <c r="N2018" s="261">
        <f>IF(ISBLANK(INDEX('Policy Characteristics'!H:H,MATCH($C2018,'Policy Characteristics'!$C:$C,0))),"",INDEX('Policy Characteristics'!H:H,MATCH($C2018,'Policy Characteristics'!$C:$C,0)))</f>
        <v>0.01</v>
      </c>
      <c r="O2018" s="254" t="str">
        <f>IF(ISBLANK(INDEX('Policy Characteristics'!I:I,MATCH($C2018,'Policy Characteristics'!$C:$C,0))),"",INDEX('Policy Characteristics'!I:I,MATCH($C2018,'Policy Characteristics'!$C:$C,0)))</f>
        <v>% reduction in energy use</v>
      </c>
      <c r="P2018" s="254" t="str">
        <f>IF(ISBLANK(INDEX('Policy Characteristics'!J:J,MATCH($C2018,'Policy Characteristics'!$C:$C,0))),"",INDEX('Policy Characteristics'!J:J,MATCH($C2018,'Policy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18" s="254" t="str">
        <f>IF(ISBLANK(INDEX('Policy Characteristics'!K:K,MATCH($C2018,'Policy Characteristics'!$C:$C,0))),"",INDEX('Policy Characteristics'!K:K,MATCH($C2018,'Policy Characteristics'!$C:$C,0)))</f>
        <v>industry-ag-main.html#eff-stds</v>
      </c>
      <c r="R2018" s="254" t="str">
        <f>IF(ISBLANK(INDEX('Policy Characteristics'!L:L,MATCH($C2018,'Policy Characteristics'!$C:$C,0))),"",INDEX('Policy Characteristics'!L:L,MATCH($C2018,'Policy Characteristics'!$C:$C,0)))</f>
        <v>industry-energy-efficiency-standards.html</v>
      </c>
    </row>
    <row r="2019" spans="1:18" s="4" customFormat="1" x14ac:dyDescent="0.25">
      <c r="A2019" s="254" t="str">
        <f>IF(ISBLANK(INDEX('Policy Characteristics'!A:A,MATCH($C2019,'Policy Characteristics'!$C:$C,0))),"",INDEX('Policy Characteristics'!A:A,MATCH($C2019,'Policy Characteristics'!$C:$C,0)))</f>
        <v>Industry</v>
      </c>
      <c r="B2019" s="262" t="str">
        <f>IF(ISBLANK(INDEX('Policy Characteristics'!B:B,MATCH($C2019,'Policy Characteristics'!$C:$C,0))),"",INDEX('Policy Characteristics'!B:B,MATCH($C2019,'Policy Characteristics'!$C:$C,0)))</f>
        <v>Energy Efficiency Standards for Electrical Eqpt</v>
      </c>
      <c r="C2019" s="254" t="str">
        <f t="shared" si="90"/>
        <v>Perc Improvement in Eqpt Efficiency Stds Above BAU for Electricity</v>
      </c>
      <c r="D2019" s="6" t="s">
        <v>3022</v>
      </c>
      <c r="E2019" s="1" t="s">
        <v>3459</v>
      </c>
      <c r="F2019" t="s">
        <v>2986</v>
      </c>
      <c r="G2019" s="45" t="s">
        <v>3465</v>
      </c>
      <c r="H2019" s="47">
        <f t="shared" si="89"/>
        <v>2018</v>
      </c>
      <c r="I2019" s="324" t="s">
        <v>40</v>
      </c>
      <c r="J2019" s="255" t="str">
        <f>IF(ISBLANK(INDEX('Policy Characteristics'!D:D,MATCH($C2019,'Policy Characteristics'!$C:$C,0))),"",INDEX('Policy Characteristics'!D:D,MATCH($C2019,'Policy Characteristics'!$C:$C,0)))</f>
        <v>Industry Energy Efficiency</v>
      </c>
      <c r="K2019" s="254" t="str">
        <f>IF(ISBLANK(INDEX('Policy Characteristics'!E:E,MATCH($C2019,'Policy Characteristics'!$C:$C,0))),"",INDEX('Policy Characteristics'!E:E,MATCH($C2019,'Policy Characteristics'!$C:$C,0)))</f>
        <v>indst elec efficiency stds</v>
      </c>
      <c r="L2019" s="261">
        <f>IF(ISBLANK(INDEX('Policy Characteristics'!F:F,MATCH($C2019,'Policy Characteristics'!$C:$C,0))),"",INDEX('Policy Characteristics'!F:F,MATCH($C2019,'Policy Characteristics'!$C:$C,0)))</f>
        <v>0</v>
      </c>
      <c r="M2019" s="261">
        <f>IF(ISBLANK(INDEX('Policy Characteristics'!G:G,MATCH($C2019,'Policy Characteristics'!$C:$C,0))),"",INDEX('Policy Characteristics'!G:G,MATCH($C2019,'Policy Characteristics'!$C:$C,0)))</f>
        <v>0.25</v>
      </c>
      <c r="N2019" s="261">
        <f>IF(ISBLANK(INDEX('Policy Characteristics'!H:H,MATCH($C2019,'Policy Characteristics'!$C:$C,0))),"",INDEX('Policy Characteristics'!H:H,MATCH($C2019,'Policy Characteristics'!$C:$C,0)))</f>
        <v>0.01</v>
      </c>
      <c r="O2019" s="254" t="str">
        <f>IF(ISBLANK(INDEX('Policy Characteristics'!I:I,MATCH($C2019,'Policy Characteristics'!$C:$C,0))),"",INDEX('Policy Characteristics'!I:I,MATCH($C2019,'Policy Characteristics'!$C:$C,0)))</f>
        <v>% reduction in energy use</v>
      </c>
      <c r="P2019" s="254" t="str">
        <f>IF(ISBLANK(INDEX('Policy Characteristics'!J:J,MATCH($C2019,'Policy Characteristics'!$C:$C,0))),"",INDEX('Policy Characteristics'!J:J,MATCH($C2019,'Policy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19" s="254" t="str">
        <f>IF(ISBLANK(INDEX('Policy Characteristics'!K:K,MATCH($C2019,'Policy Characteristics'!$C:$C,0))),"",INDEX('Policy Characteristics'!K:K,MATCH($C2019,'Policy Characteristics'!$C:$C,0)))</f>
        <v>industry-ag-main.html#eff-stds</v>
      </c>
      <c r="R2019" s="254" t="str">
        <f>IF(ISBLANK(INDEX('Policy Characteristics'!L:L,MATCH($C2019,'Policy Characteristics'!$C:$C,0))),"",INDEX('Policy Characteristics'!L:L,MATCH($C2019,'Policy Characteristics'!$C:$C,0)))</f>
        <v>industry-energy-efficiency-standards.html</v>
      </c>
    </row>
    <row r="2020" spans="1:18" s="4" customFormat="1" x14ac:dyDescent="0.25">
      <c r="A2020" s="254" t="str">
        <f>IF(ISBLANK(INDEX('Policy Characteristics'!A:A,MATCH($C2020,'Policy Characteristics'!$C:$C,0))),"",INDEX('Policy Characteristics'!A:A,MATCH($C2020,'Policy Characteristics'!$C:$C,0)))</f>
        <v>Industry</v>
      </c>
      <c r="B2020" s="262" t="str">
        <f>IF(ISBLANK(INDEX('Policy Characteristics'!B:B,MATCH($C2020,'Policy Characteristics'!$C:$C,0))),"",INDEX('Policy Characteristics'!B:B,MATCH($C2020,'Policy Characteristics'!$C:$C,0)))</f>
        <v>Energy Efficiency Standards for Electrical Eqpt</v>
      </c>
      <c r="C2020" s="254" t="str">
        <f t="shared" si="90"/>
        <v>Perc Improvement in Eqpt Efficiency Stds Above BAU for Electricity</v>
      </c>
      <c r="D2020" s="6" t="s">
        <v>3022</v>
      </c>
      <c r="E2020" s="1" t="s">
        <v>3460</v>
      </c>
      <c r="F2020" t="s">
        <v>2986</v>
      </c>
      <c r="G2020" s="45" t="s">
        <v>3466</v>
      </c>
      <c r="H2020" s="47">
        <f t="shared" si="89"/>
        <v>2019</v>
      </c>
      <c r="I2020" s="324" t="s">
        <v>40</v>
      </c>
      <c r="J2020" s="255" t="str">
        <f>IF(ISBLANK(INDEX('Policy Characteristics'!D:D,MATCH($C2020,'Policy Characteristics'!$C:$C,0))),"",INDEX('Policy Characteristics'!D:D,MATCH($C2020,'Policy Characteristics'!$C:$C,0)))</f>
        <v>Industry Energy Efficiency</v>
      </c>
      <c r="K2020" s="254" t="str">
        <f>IF(ISBLANK(INDEX('Policy Characteristics'!E:E,MATCH($C2020,'Policy Characteristics'!$C:$C,0))),"",INDEX('Policy Characteristics'!E:E,MATCH($C2020,'Policy Characteristics'!$C:$C,0)))</f>
        <v>indst elec efficiency stds</v>
      </c>
      <c r="L2020" s="261">
        <f>IF(ISBLANK(INDEX('Policy Characteristics'!F:F,MATCH($C2020,'Policy Characteristics'!$C:$C,0))),"",INDEX('Policy Characteristics'!F:F,MATCH($C2020,'Policy Characteristics'!$C:$C,0)))</f>
        <v>0</v>
      </c>
      <c r="M2020" s="261">
        <f>IF(ISBLANK(INDEX('Policy Characteristics'!G:G,MATCH($C2020,'Policy Characteristics'!$C:$C,0))),"",INDEX('Policy Characteristics'!G:G,MATCH($C2020,'Policy Characteristics'!$C:$C,0)))</f>
        <v>0.25</v>
      </c>
      <c r="N2020" s="261">
        <f>IF(ISBLANK(INDEX('Policy Characteristics'!H:H,MATCH($C2020,'Policy Characteristics'!$C:$C,0))),"",INDEX('Policy Characteristics'!H:H,MATCH($C2020,'Policy Characteristics'!$C:$C,0)))</f>
        <v>0.01</v>
      </c>
      <c r="O2020" s="254" t="str">
        <f>IF(ISBLANK(INDEX('Policy Characteristics'!I:I,MATCH($C2020,'Policy Characteristics'!$C:$C,0))),"",INDEX('Policy Characteristics'!I:I,MATCH($C2020,'Policy Characteristics'!$C:$C,0)))</f>
        <v>% reduction in energy use</v>
      </c>
      <c r="P2020" s="254" t="str">
        <f>IF(ISBLANK(INDEX('Policy Characteristics'!J:J,MATCH($C2020,'Policy Characteristics'!$C:$C,0))),"",INDEX('Policy Characteristics'!J:J,MATCH($C2020,'Policy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20" s="254" t="str">
        <f>IF(ISBLANK(INDEX('Policy Characteristics'!K:K,MATCH($C2020,'Policy Characteristics'!$C:$C,0))),"",INDEX('Policy Characteristics'!K:K,MATCH($C2020,'Policy Characteristics'!$C:$C,0)))</f>
        <v>industry-ag-main.html#eff-stds</v>
      </c>
      <c r="R2020" s="254" t="str">
        <f>IF(ISBLANK(INDEX('Policy Characteristics'!L:L,MATCH($C2020,'Policy Characteristics'!$C:$C,0))),"",INDEX('Policy Characteristics'!L:L,MATCH($C2020,'Policy Characteristics'!$C:$C,0)))</f>
        <v>industry-energy-efficiency-standards.html</v>
      </c>
    </row>
    <row r="2021" spans="1:18" s="4" customFormat="1" x14ac:dyDescent="0.25">
      <c r="A2021" s="254" t="str">
        <f>IF(ISBLANK(INDEX('Policy Characteristics'!A:A,MATCH($C2021,'Policy Characteristics'!$C:$C,0))),"",INDEX('Policy Characteristics'!A:A,MATCH($C2021,'Policy Characteristics'!$C:$C,0)))</f>
        <v>Industry</v>
      </c>
      <c r="B2021" s="262" t="str">
        <f>IF(ISBLANK(INDEX('Policy Characteristics'!B:B,MATCH($C2021,'Policy Characteristics'!$C:$C,0))),"",INDEX('Policy Characteristics'!B:B,MATCH($C2021,'Policy Characteristics'!$C:$C,0)))</f>
        <v>Energy Efficiency Standards for Electrical Eqpt</v>
      </c>
      <c r="C2021" s="254" t="str">
        <f t="shared" si="90"/>
        <v>Perc Improvement in Eqpt Efficiency Stds Above BAU for Electricity</v>
      </c>
      <c r="D2021" s="6" t="s">
        <v>3022</v>
      </c>
      <c r="E2021" s="1" t="s">
        <v>3461</v>
      </c>
      <c r="F2021" t="s">
        <v>2986</v>
      </c>
      <c r="G2021" s="45" t="s">
        <v>3467</v>
      </c>
      <c r="H2021" s="47">
        <f t="shared" si="89"/>
        <v>2020</v>
      </c>
      <c r="I2021" s="324" t="s">
        <v>40</v>
      </c>
      <c r="J2021" s="255" t="str">
        <f>IF(ISBLANK(INDEX('Policy Characteristics'!D:D,MATCH($C2021,'Policy Characteristics'!$C:$C,0))),"",INDEX('Policy Characteristics'!D:D,MATCH($C2021,'Policy Characteristics'!$C:$C,0)))</f>
        <v>Industry Energy Efficiency</v>
      </c>
      <c r="K2021" s="254" t="str">
        <f>IF(ISBLANK(INDEX('Policy Characteristics'!E:E,MATCH($C2021,'Policy Characteristics'!$C:$C,0))),"",INDEX('Policy Characteristics'!E:E,MATCH($C2021,'Policy Characteristics'!$C:$C,0)))</f>
        <v>indst elec efficiency stds</v>
      </c>
      <c r="L2021" s="261">
        <f>IF(ISBLANK(INDEX('Policy Characteristics'!F:F,MATCH($C2021,'Policy Characteristics'!$C:$C,0))),"",INDEX('Policy Characteristics'!F:F,MATCH($C2021,'Policy Characteristics'!$C:$C,0)))</f>
        <v>0</v>
      </c>
      <c r="M2021" s="261">
        <f>IF(ISBLANK(INDEX('Policy Characteristics'!G:G,MATCH($C2021,'Policy Characteristics'!$C:$C,0))),"",INDEX('Policy Characteristics'!G:G,MATCH($C2021,'Policy Characteristics'!$C:$C,0)))</f>
        <v>0.25</v>
      </c>
      <c r="N2021" s="261">
        <f>IF(ISBLANK(INDEX('Policy Characteristics'!H:H,MATCH($C2021,'Policy Characteristics'!$C:$C,0))),"",INDEX('Policy Characteristics'!H:H,MATCH($C2021,'Policy Characteristics'!$C:$C,0)))</f>
        <v>0.01</v>
      </c>
      <c r="O2021" s="254" t="str">
        <f>IF(ISBLANK(INDEX('Policy Characteristics'!I:I,MATCH($C2021,'Policy Characteristics'!$C:$C,0))),"",INDEX('Policy Characteristics'!I:I,MATCH($C2021,'Policy Characteristics'!$C:$C,0)))</f>
        <v>% reduction in energy use</v>
      </c>
      <c r="P2021" s="254" t="str">
        <f>IF(ISBLANK(INDEX('Policy Characteristics'!J:J,MATCH($C2021,'Policy Characteristics'!$C:$C,0))),"",INDEX('Policy Characteristics'!J:J,MATCH($C2021,'Policy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21" s="254" t="str">
        <f>IF(ISBLANK(INDEX('Policy Characteristics'!K:K,MATCH($C2021,'Policy Characteristics'!$C:$C,0))),"",INDEX('Policy Characteristics'!K:K,MATCH($C2021,'Policy Characteristics'!$C:$C,0)))</f>
        <v>industry-ag-main.html#eff-stds</v>
      </c>
      <c r="R2021" s="254" t="str">
        <f>IF(ISBLANK(INDEX('Policy Characteristics'!L:L,MATCH($C2021,'Policy Characteristics'!$C:$C,0))),"",INDEX('Policy Characteristics'!L:L,MATCH($C2021,'Policy Characteristics'!$C:$C,0)))</f>
        <v>industry-energy-efficiency-standards.html</v>
      </c>
    </row>
    <row r="2022" spans="1:18" s="4" customFormat="1" x14ac:dyDescent="0.25">
      <c r="A2022" s="254" t="str">
        <f>IF(ISBLANK(INDEX('Policy Characteristics'!A:A,MATCH($C2022,'Policy Characteristics'!$C:$C,0))),"",INDEX('Policy Characteristics'!A:A,MATCH($C2022,'Policy Characteristics'!$C:$C,0)))</f>
        <v>Industry</v>
      </c>
      <c r="B2022" s="262" t="str">
        <f>IF(ISBLANK(INDEX('Policy Characteristics'!B:B,MATCH($C2022,'Policy Characteristics'!$C:$C,0))),"",INDEX('Policy Characteristics'!B:B,MATCH($C2022,'Policy Characteristics'!$C:$C,0)))</f>
        <v>Energy Efficiency Standards for Electrical Eqpt</v>
      </c>
      <c r="C2022" s="254" t="str">
        <f t="shared" si="90"/>
        <v>Perc Improvement in Eqpt Efficiency Stds Above BAU for Electricity</v>
      </c>
      <c r="D2022" s="6" t="s">
        <v>3022</v>
      </c>
      <c r="E2022" s="1" t="s">
        <v>3462</v>
      </c>
      <c r="F2022" t="s">
        <v>2986</v>
      </c>
      <c r="G2022" s="45" t="s">
        <v>3468</v>
      </c>
      <c r="H2022" s="47">
        <f t="shared" si="89"/>
        <v>2021</v>
      </c>
      <c r="I2022" s="324" t="s">
        <v>40</v>
      </c>
      <c r="J2022" s="255" t="str">
        <f>IF(ISBLANK(INDEX('Policy Characteristics'!D:D,MATCH($C2022,'Policy Characteristics'!$C:$C,0))),"",INDEX('Policy Characteristics'!D:D,MATCH($C2022,'Policy Characteristics'!$C:$C,0)))</f>
        <v>Industry Energy Efficiency</v>
      </c>
      <c r="K2022" s="254" t="str">
        <f>IF(ISBLANK(INDEX('Policy Characteristics'!E:E,MATCH($C2022,'Policy Characteristics'!$C:$C,0))),"",INDEX('Policy Characteristics'!E:E,MATCH($C2022,'Policy Characteristics'!$C:$C,0)))</f>
        <v>indst elec efficiency stds</v>
      </c>
      <c r="L2022" s="261">
        <f>IF(ISBLANK(INDEX('Policy Characteristics'!F:F,MATCH($C2022,'Policy Characteristics'!$C:$C,0))),"",INDEX('Policy Characteristics'!F:F,MATCH($C2022,'Policy Characteristics'!$C:$C,0)))</f>
        <v>0</v>
      </c>
      <c r="M2022" s="261">
        <f>IF(ISBLANK(INDEX('Policy Characteristics'!G:G,MATCH($C2022,'Policy Characteristics'!$C:$C,0))),"",INDEX('Policy Characteristics'!G:G,MATCH($C2022,'Policy Characteristics'!$C:$C,0)))</f>
        <v>0.25</v>
      </c>
      <c r="N2022" s="261">
        <f>IF(ISBLANK(INDEX('Policy Characteristics'!H:H,MATCH($C2022,'Policy Characteristics'!$C:$C,0))),"",INDEX('Policy Characteristics'!H:H,MATCH($C2022,'Policy Characteristics'!$C:$C,0)))</f>
        <v>0.01</v>
      </c>
      <c r="O2022" s="254" t="str">
        <f>IF(ISBLANK(INDEX('Policy Characteristics'!I:I,MATCH($C2022,'Policy Characteristics'!$C:$C,0))),"",INDEX('Policy Characteristics'!I:I,MATCH($C2022,'Policy Characteristics'!$C:$C,0)))</f>
        <v>% reduction in energy use</v>
      </c>
      <c r="P2022" s="254" t="str">
        <f>IF(ISBLANK(INDEX('Policy Characteristics'!J:J,MATCH($C2022,'Policy Characteristics'!$C:$C,0))),"",INDEX('Policy Characteristics'!J:J,MATCH($C2022,'Policy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22" s="254" t="str">
        <f>IF(ISBLANK(INDEX('Policy Characteristics'!K:K,MATCH($C2022,'Policy Characteristics'!$C:$C,0))),"",INDEX('Policy Characteristics'!K:K,MATCH($C2022,'Policy Characteristics'!$C:$C,0)))</f>
        <v>industry-ag-main.html#eff-stds</v>
      </c>
      <c r="R2022" s="254" t="str">
        <f>IF(ISBLANK(INDEX('Policy Characteristics'!L:L,MATCH($C2022,'Policy Characteristics'!$C:$C,0))),"",INDEX('Policy Characteristics'!L:L,MATCH($C2022,'Policy Characteristics'!$C:$C,0)))</f>
        <v>industry-energy-efficiency-standards.html</v>
      </c>
    </row>
    <row r="2023" spans="1:18" s="4" customFormat="1" x14ac:dyDescent="0.25">
      <c r="A2023" s="254" t="str">
        <f>IF(ISBLANK(INDEX('Policy Characteristics'!A:A,MATCH($C2023,'Policy Characteristics'!$C:$C,0))),"",INDEX('Policy Characteristics'!A:A,MATCH($C2023,'Policy Characteristics'!$C:$C,0)))</f>
        <v>Industry</v>
      </c>
      <c r="B2023" s="262" t="str">
        <f>IF(ISBLANK(INDEX('Policy Characteristics'!B:B,MATCH($C2023,'Policy Characteristics'!$C:$C,0))),"",INDEX('Policy Characteristics'!B:B,MATCH($C2023,'Policy Characteristics'!$C:$C,0)))</f>
        <v>Energy Efficiency Standards for Electrical Eqpt</v>
      </c>
      <c r="C2023" s="254" t="str">
        <f t="shared" si="90"/>
        <v>Perc Improvement in Eqpt Efficiency Stds Above BAU for Electricity</v>
      </c>
      <c r="D2023" s="6" t="s">
        <v>3022</v>
      </c>
      <c r="E2023" s="1" t="s">
        <v>3463</v>
      </c>
      <c r="F2023" t="s">
        <v>2986</v>
      </c>
      <c r="G2023" s="45" t="s">
        <v>3469</v>
      </c>
      <c r="H2023" s="47">
        <f t="shared" si="89"/>
        <v>2022</v>
      </c>
      <c r="I2023" s="324" t="s">
        <v>40</v>
      </c>
      <c r="J2023" s="255" t="str">
        <f>IF(ISBLANK(INDEX('Policy Characteristics'!D:D,MATCH($C2023,'Policy Characteristics'!$C:$C,0))),"",INDEX('Policy Characteristics'!D:D,MATCH($C2023,'Policy Characteristics'!$C:$C,0)))</f>
        <v>Industry Energy Efficiency</v>
      </c>
      <c r="K2023" s="254" t="str">
        <f>IF(ISBLANK(INDEX('Policy Characteristics'!E:E,MATCH($C2023,'Policy Characteristics'!$C:$C,0))),"",INDEX('Policy Characteristics'!E:E,MATCH($C2023,'Policy Characteristics'!$C:$C,0)))</f>
        <v>indst elec efficiency stds</v>
      </c>
      <c r="L2023" s="261">
        <f>IF(ISBLANK(INDEX('Policy Characteristics'!F:F,MATCH($C2023,'Policy Characteristics'!$C:$C,0))),"",INDEX('Policy Characteristics'!F:F,MATCH($C2023,'Policy Characteristics'!$C:$C,0)))</f>
        <v>0</v>
      </c>
      <c r="M2023" s="261">
        <f>IF(ISBLANK(INDEX('Policy Characteristics'!G:G,MATCH($C2023,'Policy Characteristics'!$C:$C,0))),"",INDEX('Policy Characteristics'!G:G,MATCH($C2023,'Policy Characteristics'!$C:$C,0)))</f>
        <v>0.25</v>
      </c>
      <c r="N2023" s="261">
        <f>IF(ISBLANK(INDEX('Policy Characteristics'!H:H,MATCH($C2023,'Policy Characteristics'!$C:$C,0))),"",INDEX('Policy Characteristics'!H:H,MATCH($C2023,'Policy Characteristics'!$C:$C,0)))</f>
        <v>0.01</v>
      </c>
      <c r="O2023" s="254" t="str">
        <f>IF(ISBLANK(INDEX('Policy Characteristics'!I:I,MATCH($C2023,'Policy Characteristics'!$C:$C,0))),"",INDEX('Policy Characteristics'!I:I,MATCH($C2023,'Policy Characteristics'!$C:$C,0)))</f>
        <v>% reduction in energy use</v>
      </c>
      <c r="P2023" s="254" t="str">
        <f>IF(ISBLANK(INDEX('Policy Characteristics'!J:J,MATCH($C2023,'Policy Characteristics'!$C:$C,0))),"",INDEX('Policy Characteristics'!J:J,MATCH($C2023,'Policy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23" s="254" t="str">
        <f>IF(ISBLANK(INDEX('Policy Characteristics'!K:K,MATCH($C2023,'Policy Characteristics'!$C:$C,0))),"",INDEX('Policy Characteristics'!K:K,MATCH($C2023,'Policy Characteristics'!$C:$C,0)))</f>
        <v>industry-ag-main.html#eff-stds</v>
      </c>
      <c r="R2023" s="254" t="str">
        <f>IF(ISBLANK(INDEX('Policy Characteristics'!L:L,MATCH($C2023,'Policy Characteristics'!$C:$C,0))),"",INDEX('Policy Characteristics'!L:L,MATCH($C2023,'Policy Characteristics'!$C:$C,0)))</f>
        <v>industry-energy-efficiency-standards.html</v>
      </c>
    </row>
    <row r="2024" spans="1:18" s="4" customFormat="1" x14ac:dyDescent="0.25">
      <c r="A2024" s="254" t="str">
        <f>IF(ISBLANK(INDEX('Policy Characteristics'!A:A,MATCH($C2024,'Policy Characteristics'!$C:$C,0))),"",INDEX('Policy Characteristics'!A:A,MATCH($C2024,'Policy Characteristics'!$C:$C,0)))</f>
        <v>Industry</v>
      </c>
      <c r="B2024" s="262" t="str">
        <f>IF(ISBLANK(INDEX('Policy Characteristics'!B:B,MATCH($C2024,'Policy Characteristics'!$C:$C,0))),"",INDEX('Policy Characteristics'!B:B,MATCH($C2024,'Policy Characteristics'!$C:$C,0)))</f>
        <v>Energy Efficiency Standards for Electrical Eqpt</v>
      </c>
      <c r="C2024" s="254" t="str">
        <f t="shared" si="90"/>
        <v>Perc Improvement in Eqpt Efficiency Stds Above BAU for Electricity</v>
      </c>
      <c r="D2024" s="6" t="s">
        <v>3022</v>
      </c>
      <c r="E2024" s="1" t="s">
        <v>3464</v>
      </c>
      <c r="F2024" t="s">
        <v>2986</v>
      </c>
      <c r="G2024" s="45" t="s">
        <v>3470</v>
      </c>
      <c r="H2024" s="47">
        <f t="shared" si="89"/>
        <v>2023</v>
      </c>
      <c r="I2024" s="324" t="s">
        <v>40</v>
      </c>
      <c r="J2024" s="255" t="str">
        <f>IF(ISBLANK(INDEX('Policy Characteristics'!D:D,MATCH($C2024,'Policy Characteristics'!$C:$C,0))),"",INDEX('Policy Characteristics'!D:D,MATCH($C2024,'Policy Characteristics'!$C:$C,0)))</f>
        <v>Industry Energy Efficiency</v>
      </c>
      <c r="K2024" s="254" t="str">
        <f>IF(ISBLANK(INDEX('Policy Characteristics'!E:E,MATCH($C2024,'Policy Characteristics'!$C:$C,0))),"",INDEX('Policy Characteristics'!E:E,MATCH($C2024,'Policy Characteristics'!$C:$C,0)))</f>
        <v>indst elec efficiency stds</v>
      </c>
      <c r="L2024" s="261">
        <f>IF(ISBLANK(INDEX('Policy Characteristics'!F:F,MATCH($C2024,'Policy Characteristics'!$C:$C,0))),"",INDEX('Policy Characteristics'!F:F,MATCH($C2024,'Policy Characteristics'!$C:$C,0)))</f>
        <v>0</v>
      </c>
      <c r="M2024" s="261">
        <f>IF(ISBLANK(INDEX('Policy Characteristics'!G:G,MATCH($C2024,'Policy Characteristics'!$C:$C,0))),"",INDEX('Policy Characteristics'!G:G,MATCH($C2024,'Policy Characteristics'!$C:$C,0)))</f>
        <v>0.25</v>
      </c>
      <c r="N2024" s="261">
        <f>IF(ISBLANK(INDEX('Policy Characteristics'!H:H,MATCH($C2024,'Policy Characteristics'!$C:$C,0))),"",INDEX('Policy Characteristics'!H:H,MATCH($C2024,'Policy Characteristics'!$C:$C,0)))</f>
        <v>0.01</v>
      </c>
      <c r="O2024" s="254" t="str">
        <f>IF(ISBLANK(INDEX('Policy Characteristics'!I:I,MATCH($C2024,'Policy Characteristics'!$C:$C,0))),"",INDEX('Policy Characteristics'!I:I,MATCH($C2024,'Policy Characteristics'!$C:$C,0)))</f>
        <v>% reduction in energy use</v>
      </c>
      <c r="P2024" s="254" t="str">
        <f>IF(ISBLANK(INDEX('Policy Characteristics'!J:J,MATCH($C2024,'Policy Characteristics'!$C:$C,0))),"",INDEX('Policy Characteristics'!J:J,MATCH($C2024,'Policy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24" s="254" t="str">
        <f>IF(ISBLANK(INDEX('Policy Characteristics'!K:K,MATCH($C2024,'Policy Characteristics'!$C:$C,0))),"",INDEX('Policy Characteristics'!K:K,MATCH($C2024,'Policy Characteristics'!$C:$C,0)))</f>
        <v>industry-ag-main.html#eff-stds</v>
      </c>
      <c r="R2024" s="254" t="str">
        <f>IF(ISBLANK(INDEX('Policy Characteristics'!L:L,MATCH($C2024,'Policy Characteristics'!$C:$C,0))),"",INDEX('Policy Characteristics'!L:L,MATCH($C2024,'Policy Characteristics'!$C:$C,0)))</f>
        <v>industry-energy-efficiency-standards.html</v>
      </c>
    </row>
    <row r="2025" spans="1:18" s="4" customFormat="1" x14ac:dyDescent="0.25">
      <c r="A2025" s="254" t="str">
        <f>IF(ISBLANK(INDEX('Policy Characteristics'!A:A,MATCH($C2025,'Policy Characteristics'!$C:$C,0))),"",INDEX('Policy Characteristics'!A:A,MATCH($C2025,'Policy Characteristics'!$C:$C,0)))</f>
        <v>Industry</v>
      </c>
      <c r="B2025" s="262" t="str">
        <f>IF(ISBLANK(INDEX('Policy Characteristics'!B:B,MATCH($C2025,'Policy Characteristics'!$C:$C,0))),"",INDEX('Policy Characteristics'!B:B,MATCH($C2025,'Policy Characteristics'!$C:$C,0)))</f>
        <v>Energy Efficiency Standards for Electrical Eqpt</v>
      </c>
      <c r="C2025" s="254" t="str">
        <f t="shared" si="90"/>
        <v>Perc Improvement in Eqpt Efficiency Stds Above BAU for Electricity</v>
      </c>
      <c r="D2025" s="6" t="s">
        <v>3022</v>
      </c>
      <c r="E2025" s="1" t="s">
        <v>3570</v>
      </c>
      <c r="F2025" t="s">
        <v>2986</v>
      </c>
      <c r="G2025" s="45" t="s">
        <v>3471</v>
      </c>
      <c r="H2025" s="47">
        <f t="shared" si="89"/>
        <v>2024</v>
      </c>
      <c r="I2025" s="324" t="s">
        <v>40</v>
      </c>
      <c r="J2025" s="255" t="str">
        <f>IF(ISBLANK(INDEX('Policy Characteristics'!D:D,MATCH($C2025,'Policy Characteristics'!$C:$C,0))),"",INDEX('Policy Characteristics'!D:D,MATCH($C2025,'Policy Characteristics'!$C:$C,0)))</f>
        <v>Industry Energy Efficiency</v>
      </c>
      <c r="K2025" s="254" t="str">
        <f>IF(ISBLANK(INDEX('Policy Characteristics'!E:E,MATCH($C2025,'Policy Characteristics'!$C:$C,0))),"",INDEX('Policy Characteristics'!E:E,MATCH($C2025,'Policy Characteristics'!$C:$C,0)))</f>
        <v>indst elec efficiency stds</v>
      </c>
      <c r="L2025" s="261">
        <f>IF(ISBLANK(INDEX('Policy Characteristics'!F:F,MATCH($C2025,'Policy Characteristics'!$C:$C,0))),"",INDEX('Policy Characteristics'!F:F,MATCH($C2025,'Policy Characteristics'!$C:$C,0)))</f>
        <v>0</v>
      </c>
      <c r="M2025" s="261">
        <f>IF(ISBLANK(INDEX('Policy Characteristics'!G:G,MATCH($C2025,'Policy Characteristics'!$C:$C,0))),"",INDEX('Policy Characteristics'!G:G,MATCH($C2025,'Policy Characteristics'!$C:$C,0)))</f>
        <v>0.25</v>
      </c>
      <c r="N2025" s="261">
        <f>IF(ISBLANK(INDEX('Policy Characteristics'!H:H,MATCH($C2025,'Policy Characteristics'!$C:$C,0))),"",INDEX('Policy Characteristics'!H:H,MATCH($C2025,'Policy Characteristics'!$C:$C,0)))</f>
        <v>0.01</v>
      </c>
      <c r="O2025" s="254" t="str">
        <f>IF(ISBLANK(INDEX('Policy Characteristics'!I:I,MATCH($C2025,'Policy Characteristics'!$C:$C,0))),"",INDEX('Policy Characteristics'!I:I,MATCH($C2025,'Policy Characteristics'!$C:$C,0)))</f>
        <v>% reduction in energy use</v>
      </c>
      <c r="P2025" s="254" t="str">
        <f>IF(ISBLANK(INDEX('Policy Characteristics'!J:J,MATCH($C2025,'Policy Characteristics'!$C:$C,0))),"",INDEX('Policy Characteristics'!J:J,MATCH($C2025,'Policy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25" s="254" t="str">
        <f>IF(ISBLANK(INDEX('Policy Characteristics'!K:K,MATCH($C2025,'Policy Characteristics'!$C:$C,0))),"",INDEX('Policy Characteristics'!K:K,MATCH($C2025,'Policy Characteristics'!$C:$C,0)))</f>
        <v>industry-ag-main.html#eff-stds</v>
      </c>
      <c r="R2025" s="254" t="str">
        <f>IF(ISBLANK(INDEX('Policy Characteristics'!L:L,MATCH($C2025,'Policy Characteristics'!$C:$C,0))),"",INDEX('Policy Characteristics'!L:L,MATCH($C2025,'Policy Characteristics'!$C:$C,0)))</f>
        <v>industry-energy-efficiency-standards.html</v>
      </c>
    </row>
    <row r="2026" spans="1:18" s="4" customFormat="1" x14ac:dyDescent="0.25">
      <c r="A2026" s="254" t="str">
        <f>IF(ISBLANK(INDEX('Policy Characteristics'!A:A,MATCH($C2026,'Policy Characteristics'!$C:$C,0))),"",INDEX('Policy Characteristics'!A:A,MATCH($C2026,'Policy Characteristics'!$C:$C,0)))</f>
        <v>Industry</v>
      </c>
      <c r="B2026" s="262" t="str">
        <f>IF(ISBLANK(INDEX('Policy Characteristics'!B:B,MATCH($C2026,'Policy Characteristics'!$C:$C,0))),"",INDEX('Policy Characteristics'!B:B,MATCH($C2026,'Policy Characteristics'!$C:$C,0)))</f>
        <v>Energy Efficiency Standards for Electrical Eqpt</v>
      </c>
      <c r="C2026" s="254" t="str">
        <f t="shared" si="90"/>
        <v>Perc Improvement in Eqpt Efficiency Stds Above BAU for Electricity</v>
      </c>
      <c r="D2026" s="6" t="s">
        <v>3022</v>
      </c>
      <c r="E2026" s="1" t="s">
        <v>3915</v>
      </c>
      <c r="F2026" t="s">
        <v>2986</v>
      </c>
      <c r="G2026" s="45" t="s">
        <v>3891</v>
      </c>
      <c r="H2026" s="47">
        <f t="shared" si="89"/>
        <v>2025</v>
      </c>
      <c r="I2026" s="324" t="s">
        <v>40</v>
      </c>
      <c r="J2026" s="255" t="str">
        <f>IF(ISBLANK(INDEX('Policy Characteristics'!D:D,MATCH($C2026,'Policy Characteristics'!$C:$C,0))),"",INDEX('Policy Characteristics'!D:D,MATCH($C2026,'Policy Characteristics'!$C:$C,0)))</f>
        <v>Industry Energy Efficiency</v>
      </c>
      <c r="K2026" s="254" t="str">
        <f>IF(ISBLANK(INDEX('Policy Characteristics'!E:E,MATCH($C2026,'Policy Characteristics'!$C:$C,0))),"",INDEX('Policy Characteristics'!E:E,MATCH($C2026,'Policy Characteristics'!$C:$C,0)))</f>
        <v>indst elec efficiency stds</v>
      </c>
      <c r="L2026" s="261">
        <f>IF(ISBLANK(INDEX('Policy Characteristics'!F:F,MATCH($C2026,'Policy Characteristics'!$C:$C,0))),"",INDEX('Policy Characteristics'!F:F,MATCH($C2026,'Policy Characteristics'!$C:$C,0)))</f>
        <v>0</v>
      </c>
      <c r="M2026" s="261">
        <f>IF(ISBLANK(INDEX('Policy Characteristics'!G:G,MATCH($C2026,'Policy Characteristics'!$C:$C,0))),"",INDEX('Policy Characteristics'!G:G,MATCH($C2026,'Policy Characteristics'!$C:$C,0)))</f>
        <v>0.25</v>
      </c>
      <c r="N2026" s="261">
        <f>IF(ISBLANK(INDEX('Policy Characteristics'!H:H,MATCH($C2026,'Policy Characteristics'!$C:$C,0))),"",INDEX('Policy Characteristics'!H:H,MATCH($C2026,'Policy Characteristics'!$C:$C,0)))</f>
        <v>0.01</v>
      </c>
      <c r="O2026" s="254" t="str">
        <f>IF(ISBLANK(INDEX('Policy Characteristics'!I:I,MATCH($C2026,'Policy Characteristics'!$C:$C,0))),"",INDEX('Policy Characteristics'!I:I,MATCH($C2026,'Policy Characteristics'!$C:$C,0)))</f>
        <v>% reduction in energy use</v>
      </c>
      <c r="P2026" s="254" t="str">
        <f>IF(ISBLANK(INDEX('Policy Characteristics'!J:J,MATCH($C2026,'Policy Characteristics'!$C:$C,0))),"",INDEX('Policy Characteristics'!J:J,MATCH($C2026,'Policy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26" s="254" t="str">
        <f>IF(ISBLANK(INDEX('Policy Characteristics'!K:K,MATCH($C2026,'Policy Characteristics'!$C:$C,0))),"",INDEX('Policy Characteristics'!K:K,MATCH($C2026,'Policy Characteristics'!$C:$C,0)))</f>
        <v>industry-ag-main.html#eff-stds</v>
      </c>
      <c r="R2026" s="254" t="str">
        <f>IF(ISBLANK(INDEX('Policy Characteristics'!L:L,MATCH($C2026,'Policy Characteristics'!$C:$C,0))),"",INDEX('Policy Characteristics'!L:L,MATCH($C2026,'Policy Characteristics'!$C:$C,0)))</f>
        <v>industry-energy-efficiency-standards.html</v>
      </c>
    </row>
    <row r="2027" spans="1:18" s="4" customFormat="1" x14ac:dyDescent="0.25">
      <c r="A2027" s="254" t="str">
        <f>IF(ISBLANK(INDEX('Policy Characteristics'!A:A,MATCH($C2027,'Policy Characteristics'!$C:$C,0))),"",INDEX('Policy Characteristics'!A:A,MATCH($C2027,'Policy Characteristics'!$C:$C,0)))</f>
        <v>Industry</v>
      </c>
      <c r="B2027" s="262" t="str">
        <f>IF(ISBLANK(INDEX('Policy Characteristics'!B:B,MATCH($C2027,'Policy Characteristics'!$C:$C,0))),"",INDEX('Policy Characteristics'!B:B,MATCH($C2027,'Policy Characteristics'!$C:$C,0)))</f>
        <v>Energy Efficiency Standards for Electrical Eqpt</v>
      </c>
      <c r="C2027" s="254" t="str">
        <f t="shared" si="90"/>
        <v>Perc Improvement in Eqpt Efficiency Stds Above BAU for Electricity</v>
      </c>
      <c r="D2027" s="6" t="s">
        <v>3022</v>
      </c>
      <c r="E2027" s="1" t="s">
        <v>3916</v>
      </c>
      <c r="F2027" t="s">
        <v>2986</v>
      </c>
      <c r="G2027" s="45" t="s">
        <v>3890</v>
      </c>
      <c r="H2027" s="47">
        <f t="shared" si="89"/>
        <v>2026</v>
      </c>
      <c r="I2027" s="324" t="s">
        <v>40</v>
      </c>
      <c r="J2027" s="255" t="str">
        <f>IF(ISBLANK(INDEX('Policy Characteristics'!D:D,MATCH($C2027,'Policy Characteristics'!$C:$C,0))),"",INDEX('Policy Characteristics'!D:D,MATCH($C2027,'Policy Characteristics'!$C:$C,0)))</f>
        <v>Industry Energy Efficiency</v>
      </c>
      <c r="K2027" s="254" t="str">
        <f>IF(ISBLANK(INDEX('Policy Characteristics'!E:E,MATCH($C2027,'Policy Characteristics'!$C:$C,0))),"",INDEX('Policy Characteristics'!E:E,MATCH($C2027,'Policy Characteristics'!$C:$C,0)))</f>
        <v>indst elec efficiency stds</v>
      </c>
      <c r="L2027" s="261">
        <f>IF(ISBLANK(INDEX('Policy Characteristics'!F:F,MATCH($C2027,'Policy Characteristics'!$C:$C,0))),"",INDEX('Policy Characteristics'!F:F,MATCH($C2027,'Policy Characteristics'!$C:$C,0)))</f>
        <v>0</v>
      </c>
      <c r="M2027" s="261">
        <f>IF(ISBLANK(INDEX('Policy Characteristics'!G:G,MATCH($C2027,'Policy Characteristics'!$C:$C,0))),"",INDEX('Policy Characteristics'!G:G,MATCH($C2027,'Policy Characteristics'!$C:$C,0)))</f>
        <v>0.25</v>
      </c>
      <c r="N2027" s="261">
        <f>IF(ISBLANK(INDEX('Policy Characteristics'!H:H,MATCH($C2027,'Policy Characteristics'!$C:$C,0))),"",INDEX('Policy Characteristics'!H:H,MATCH($C2027,'Policy Characteristics'!$C:$C,0)))</f>
        <v>0.01</v>
      </c>
      <c r="O2027" s="254" t="str">
        <f>IF(ISBLANK(INDEX('Policy Characteristics'!I:I,MATCH($C2027,'Policy Characteristics'!$C:$C,0))),"",INDEX('Policy Characteristics'!I:I,MATCH($C2027,'Policy Characteristics'!$C:$C,0)))</f>
        <v>% reduction in energy use</v>
      </c>
      <c r="P2027" s="254" t="str">
        <f>IF(ISBLANK(INDEX('Policy Characteristics'!J:J,MATCH($C2027,'Policy Characteristics'!$C:$C,0))),"",INDEX('Policy Characteristics'!J:J,MATCH($C2027,'Policy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27" s="254" t="str">
        <f>IF(ISBLANK(INDEX('Policy Characteristics'!K:K,MATCH($C2027,'Policy Characteristics'!$C:$C,0))),"",INDEX('Policy Characteristics'!K:K,MATCH($C2027,'Policy Characteristics'!$C:$C,0)))</f>
        <v>industry-ag-main.html#eff-stds</v>
      </c>
      <c r="R2027" s="254" t="str">
        <f>IF(ISBLANK(INDEX('Policy Characteristics'!L:L,MATCH($C2027,'Policy Characteristics'!$C:$C,0))),"",INDEX('Policy Characteristics'!L:L,MATCH($C2027,'Policy Characteristics'!$C:$C,0)))</f>
        <v>industry-energy-efficiency-standards.html</v>
      </c>
    </row>
    <row r="2028" spans="1:18" s="4" customFormat="1" x14ac:dyDescent="0.25">
      <c r="A2028" s="254" t="str">
        <f>IF(ISBLANK(INDEX('Policy Characteristics'!A:A,MATCH($C2028,'Policy Characteristics'!$C:$C,0))),"",INDEX('Policy Characteristics'!A:A,MATCH($C2028,'Policy Characteristics'!$C:$C,0)))</f>
        <v>Industry</v>
      </c>
      <c r="B2028" s="262" t="str">
        <f>IF(ISBLANK(INDEX('Policy Characteristics'!B:B,MATCH($C2028,'Policy Characteristics'!$C:$C,0))),"",INDEX('Policy Characteristics'!B:B,MATCH($C2028,'Policy Characteristics'!$C:$C,0)))</f>
        <v>Energy Efficiency Standards for Electrical Eqpt</v>
      </c>
      <c r="C2028" s="254" t="str">
        <f t="shared" si="90"/>
        <v>Perc Improvement in Eqpt Efficiency Stds Above BAU for Electricity</v>
      </c>
      <c r="D2028" s="6" t="s">
        <v>3022</v>
      </c>
      <c r="E2028" s="1" t="s">
        <v>3917</v>
      </c>
      <c r="F2028" t="s">
        <v>2986</v>
      </c>
      <c r="G2028" s="45" t="s">
        <v>3892</v>
      </c>
      <c r="H2028" s="47">
        <f t="shared" si="89"/>
        <v>2027</v>
      </c>
      <c r="I2028" s="324" t="s">
        <v>40</v>
      </c>
      <c r="J2028" s="255" t="str">
        <f>IF(ISBLANK(INDEX('Policy Characteristics'!D:D,MATCH($C2028,'Policy Characteristics'!$C:$C,0))),"",INDEX('Policy Characteristics'!D:D,MATCH($C2028,'Policy Characteristics'!$C:$C,0)))</f>
        <v>Industry Energy Efficiency</v>
      </c>
      <c r="K2028" s="254" t="str">
        <f>IF(ISBLANK(INDEX('Policy Characteristics'!E:E,MATCH($C2028,'Policy Characteristics'!$C:$C,0))),"",INDEX('Policy Characteristics'!E:E,MATCH($C2028,'Policy Characteristics'!$C:$C,0)))</f>
        <v>indst elec efficiency stds</v>
      </c>
      <c r="L2028" s="261">
        <f>IF(ISBLANK(INDEX('Policy Characteristics'!F:F,MATCH($C2028,'Policy Characteristics'!$C:$C,0))),"",INDEX('Policy Characteristics'!F:F,MATCH($C2028,'Policy Characteristics'!$C:$C,0)))</f>
        <v>0</v>
      </c>
      <c r="M2028" s="261">
        <f>IF(ISBLANK(INDEX('Policy Characteristics'!G:G,MATCH($C2028,'Policy Characteristics'!$C:$C,0))),"",INDEX('Policy Characteristics'!G:G,MATCH($C2028,'Policy Characteristics'!$C:$C,0)))</f>
        <v>0.25</v>
      </c>
      <c r="N2028" s="261">
        <f>IF(ISBLANK(INDEX('Policy Characteristics'!H:H,MATCH($C2028,'Policy Characteristics'!$C:$C,0))),"",INDEX('Policy Characteristics'!H:H,MATCH($C2028,'Policy Characteristics'!$C:$C,0)))</f>
        <v>0.01</v>
      </c>
      <c r="O2028" s="254" t="str">
        <f>IF(ISBLANK(INDEX('Policy Characteristics'!I:I,MATCH($C2028,'Policy Characteristics'!$C:$C,0))),"",INDEX('Policy Characteristics'!I:I,MATCH($C2028,'Policy Characteristics'!$C:$C,0)))</f>
        <v>% reduction in energy use</v>
      </c>
      <c r="P2028" s="254" t="str">
        <f>IF(ISBLANK(INDEX('Policy Characteristics'!J:J,MATCH($C2028,'Policy Characteristics'!$C:$C,0))),"",INDEX('Policy Characteristics'!J:J,MATCH($C2028,'Policy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28" s="254" t="str">
        <f>IF(ISBLANK(INDEX('Policy Characteristics'!K:K,MATCH($C2028,'Policy Characteristics'!$C:$C,0))),"",INDEX('Policy Characteristics'!K:K,MATCH($C2028,'Policy Characteristics'!$C:$C,0)))</f>
        <v>industry-ag-main.html#eff-stds</v>
      </c>
      <c r="R2028" s="254" t="str">
        <f>IF(ISBLANK(INDEX('Policy Characteristics'!L:L,MATCH($C2028,'Policy Characteristics'!$C:$C,0))),"",INDEX('Policy Characteristics'!L:L,MATCH($C2028,'Policy Characteristics'!$C:$C,0)))</f>
        <v>industry-energy-efficiency-standards.html</v>
      </c>
    </row>
    <row r="2029" spans="1:18" s="4" customFormat="1" x14ac:dyDescent="0.25">
      <c r="A2029" s="254" t="str">
        <f>IF(ISBLANK(INDEX('Policy Characteristics'!A:A,MATCH($C2029,'Policy Characteristics'!$C:$C,0))),"",INDEX('Policy Characteristics'!A:A,MATCH($C2029,'Policy Characteristics'!$C:$C,0)))</f>
        <v>Industry</v>
      </c>
      <c r="B2029" s="262" t="str">
        <f>IF(ISBLANK(INDEX('Policy Characteristics'!B:B,MATCH($C2029,'Policy Characteristics'!$C:$C,0))),"",INDEX('Policy Characteristics'!B:B,MATCH($C2029,'Policy Characteristics'!$C:$C,0)))</f>
        <v>Energy Efficiency Standards for Electrical Eqpt</v>
      </c>
      <c r="C2029" s="254" t="str">
        <f t="shared" si="90"/>
        <v>Perc Improvement in Eqpt Efficiency Stds Above BAU for Electricity</v>
      </c>
      <c r="D2029" s="6" t="s">
        <v>3023</v>
      </c>
      <c r="E2029" s="1" t="s">
        <v>3459</v>
      </c>
      <c r="F2029" t="s">
        <v>2987</v>
      </c>
      <c r="G2029" s="45" t="s">
        <v>3465</v>
      </c>
      <c r="H2029" s="47">
        <f t="shared" si="89"/>
        <v>2028</v>
      </c>
      <c r="I2029" s="324" t="s">
        <v>40</v>
      </c>
      <c r="J2029" s="255" t="str">
        <f>IF(ISBLANK(INDEX('Policy Characteristics'!D:D,MATCH($C2029,'Policy Characteristics'!$C:$C,0))),"",INDEX('Policy Characteristics'!D:D,MATCH($C2029,'Policy Characteristics'!$C:$C,0)))</f>
        <v>Industry Energy Efficiency</v>
      </c>
      <c r="K2029" s="254" t="str">
        <f>IF(ISBLANK(INDEX('Policy Characteristics'!E:E,MATCH($C2029,'Policy Characteristics'!$C:$C,0))),"",INDEX('Policy Characteristics'!E:E,MATCH($C2029,'Policy Characteristics'!$C:$C,0)))</f>
        <v>indst elec efficiency stds</v>
      </c>
      <c r="L2029" s="261">
        <f>IF(ISBLANK(INDEX('Policy Characteristics'!F:F,MATCH($C2029,'Policy Characteristics'!$C:$C,0))),"",INDEX('Policy Characteristics'!F:F,MATCH($C2029,'Policy Characteristics'!$C:$C,0)))</f>
        <v>0</v>
      </c>
      <c r="M2029" s="261">
        <f>IF(ISBLANK(INDEX('Policy Characteristics'!G:G,MATCH($C2029,'Policy Characteristics'!$C:$C,0))),"",INDEX('Policy Characteristics'!G:G,MATCH($C2029,'Policy Characteristics'!$C:$C,0)))</f>
        <v>0.25</v>
      </c>
      <c r="N2029" s="261">
        <f>IF(ISBLANK(INDEX('Policy Characteristics'!H:H,MATCH($C2029,'Policy Characteristics'!$C:$C,0))),"",INDEX('Policy Characteristics'!H:H,MATCH($C2029,'Policy Characteristics'!$C:$C,0)))</f>
        <v>0.01</v>
      </c>
      <c r="O2029" s="254" t="str">
        <f>IF(ISBLANK(INDEX('Policy Characteristics'!I:I,MATCH($C2029,'Policy Characteristics'!$C:$C,0))),"",INDEX('Policy Characteristics'!I:I,MATCH($C2029,'Policy Characteristics'!$C:$C,0)))</f>
        <v>% reduction in energy use</v>
      </c>
      <c r="P2029" s="254" t="str">
        <f>IF(ISBLANK(INDEX('Policy Characteristics'!J:J,MATCH($C2029,'Policy Characteristics'!$C:$C,0))),"",INDEX('Policy Characteristics'!J:J,MATCH($C2029,'Policy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29" s="254" t="str">
        <f>IF(ISBLANK(INDEX('Policy Characteristics'!K:K,MATCH($C2029,'Policy Characteristics'!$C:$C,0))),"",INDEX('Policy Characteristics'!K:K,MATCH($C2029,'Policy Characteristics'!$C:$C,0)))</f>
        <v>industry-ag-main.html#eff-stds</v>
      </c>
      <c r="R2029" s="254" t="str">
        <f>IF(ISBLANK(INDEX('Policy Characteristics'!L:L,MATCH($C2029,'Policy Characteristics'!$C:$C,0))),"",INDEX('Policy Characteristics'!L:L,MATCH($C2029,'Policy Characteristics'!$C:$C,0)))</f>
        <v>industry-energy-efficiency-standards.html</v>
      </c>
    </row>
    <row r="2030" spans="1:18" s="4" customFormat="1" x14ac:dyDescent="0.25">
      <c r="A2030" s="254" t="str">
        <f>IF(ISBLANK(INDEX('Policy Characteristics'!A:A,MATCH($C2030,'Policy Characteristics'!$C:$C,0))),"",INDEX('Policy Characteristics'!A:A,MATCH($C2030,'Policy Characteristics'!$C:$C,0)))</f>
        <v>Industry</v>
      </c>
      <c r="B2030" s="262" t="str">
        <f>IF(ISBLANK(INDEX('Policy Characteristics'!B:B,MATCH($C2030,'Policy Characteristics'!$C:$C,0))),"",INDEX('Policy Characteristics'!B:B,MATCH($C2030,'Policy Characteristics'!$C:$C,0)))</f>
        <v>Energy Efficiency Standards for Electrical Eqpt</v>
      </c>
      <c r="C2030" s="254" t="str">
        <f t="shared" si="90"/>
        <v>Perc Improvement in Eqpt Efficiency Stds Above BAU for Electricity</v>
      </c>
      <c r="D2030" s="6" t="s">
        <v>3023</v>
      </c>
      <c r="E2030" s="1" t="s">
        <v>3460</v>
      </c>
      <c r="F2030" t="s">
        <v>2987</v>
      </c>
      <c r="G2030" s="45" t="s">
        <v>3466</v>
      </c>
      <c r="H2030" s="47">
        <f t="shared" si="89"/>
        <v>2029</v>
      </c>
      <c r="I2030" s="324" t="s">
        <v>40</v>
      </c>
      <c r="J2030" s="255" t="str">
        <f>IF(ISBLANK(INDEX('Policy Characteristics'!D:D,MATCH($C2030,'Policy Characteristics'!$C:$C,0))),"",INDEX('Policy Characteristics'!D:D,MATCH($C2030,'Policy Characteristics'!$C:$C,0)))</f>
        <v>Industry Energy Efficiency</v>
      </c>
      <c r="K2030" s="254" t="str">
        <f>IF(ISBLANK(INDEX('Policy Characteristics'!E:E,MATCH($C2030,'Policy Characteristics'!$C:$C,0))),"",INDEX('Policy Characteristics'!E:E,MATCH($C2030,'Policy Characteristics'!$C:$C,0)))</f>
        <v>indst elec efficiency stds</v>
      </c>
      <c r="L2030" s="261">
        <f>IF(ISBLANK(INDEX('Policy Characteristics'!F:F,MATCH($C2030,'Policy Characteristics'!$C:$C,0))),"",INDEX('Policy Characteristics'!F:F,MATCH($C2030,'Policy Characteristics'!$C:$C,0)))</f>
        <v>0</v>
      </c>
      <c r="M2030" s="261">
        <f>IF(ISBLANK(INDEX('Policy Characteristics'!G:G,MATCH($C2030,'Policy Characteristics'!$C:$C,0))),"",INDEX('Policy Characteristics'!G:G,MATCH($C2030,'Policy Characteristics'!$C:$C,0)))</f>
        <v>0.25</v>
      </c>
      <c r="N2030" s="261">
        <f>IF(ISBLANK(INDEX('Policy Characteristics'!H:H,MATCH($C2030,'Policy Characteristics'!$C:$C,0))),"",INDEX('Policy Characteristics'!H:H,MATCH($C2030,'Policy Characteristics'!$C:$C,0)))</f>
        <v>0.01</v>
      </c>
      <c r="O2030" s="254" t="str">
        <f>IF(ISBLANK(INDEX('Policy Characteristics'!I:I,MATCH($C2030,'Policy Characteristics'!$C:$C,0))),"",INDEX('Policy Characteristics'!I:I,MATCH($C2030,'Policy Characteristics'!$C:$C,0)))</f>
        <v>% reduction in energy use</v>
      </c>
      <c r="P2030" s="254" t="str">
        <f>IF(ISBLANK(INDEX('Policy Characteristics'!J:J,MATCH($C2030,'Policy Characteristics'!$C:$C,0))),"",INDEX('Policy Characteristics'!J:J,MATCH($C2030,'Policy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30" s="254" t="str">
        <f>IF(ISBLANK(INDEX('Policy Characteristics'!K:K,MATCH($C2030,'Policy Characteristics'!$C:$C,0))),"",INDEX('Policy Characteristics'!K:K,MATCH($C2030,'Policy Characteristics'!$C:$C,0)))</f>
        <v>industry-ag-main.html#eff-stds</v>
      </c>
      <c r="R2030" s="254" t="str">
        <f>IF(ISBLANK(INDEX('Policy Characteristics'!L:L,MATCH($C2030,'Policy Characteristics'!$C:$C,0))),"",INDEX('Policy Characteristics'!L:L,MATCH($C2030,'Policy Characteristics'!$C:$C,0)))</f>
        <v>industry-energy-efficiency-standards.html</v>
      </c>
    </row>
    <row r="2031" spans="1:18" s="4" customFormat="1" x14ac:dyDescent="0.25">
      <c r="A2031" s="254" t="str">
        <f>IF(ISBLANK(INDEX('Policy Characteristics'!A:A,MATCH($C2031,'Policy Characteristics'!$C:$C,0))),"",INDEX('Policy Characteristics'!A:A,MATCH($C2031,'Policy Characteristics'!$C:$C,0)))</f>
        <v>Industry</v>
      </c>
      <c r="B2031" s="262" t="str">
        <f>IF(ISBLANK(INDEX('Policy Characteristics'!B:B,MATCH($C2031,'Policy Characteristics'!$C:$C,0))),"",INDEX('Policy Characteristics'!B:B,MATCH($C2031,'Policy Characteristics'!$C:$C,0)))</f>
        <v>Energy Efficiency Standards for Electrical Eqpt</v>
      </c>
      <c r="C2031" s="254" t="str">
        <f t="shared" si="90"/>
        <v>Perc Improvement in Eqpt Efficiency Stds Above BAU for Electricity</v>
      </c>
      <c r="D2031" s="6" t="s">
        <v>3023</v>
      </c>
      <c r="E2031" s="1" t="s">
        <v>3461</v>
      </c>
      <c r="F2031" t="s">
        <v>2987</v>
      </c>
      <c r="G2031" s="45" t="s">
        <v>3467</v>
      </c>
      <c r="H2031" s="47">
        <f t="shared" si="89"/>
        <v>2030</v>
      </c>
      <c r="I2031" s="324" t="s">
        <v>40</v>
      </c>
      <c r="J2031" s="255" t="str">
        <f>IF(ISBLANK(INDEX('Policy Characteristics'!D:D,MATCH($C2031,'Policy Characteristics'!$C:$C,0))),"",INDEX('Policy Characteristics'!D:D,MATCH($C2031,'Policy Characteristics'!$C:$C,0)))</f>
        <v>Industry Energy Efficiency</v>
      </c>
      <c r="K2031" s="254" t="str">
        <f>IF(ISBLANK(INDEX('Policy Characteristics'!E:E,MATCH($C2031,'Policy Characteristics'!$C:$C,0))),"",INDEX('Policy Characteristics'!E:E,MATCH($C2031,'Policy Characteristics'!$C:$C,0)))</f>
        <v>indst elec efficiency stds</v>
      </c>
      <c r="L2031" s="261">
        <f>IF(ISBLANK(INDEX('Policy Characteristics'!F:F,MATCH($C2031,'Policy Characteristics'!$C:$C,0))),"",INDEX('Policy Characteristics'!F:F,MATCH($C2031,'Policy Characteristics'!$C:$C,0)))</f>
        <v>0</v>
      </c>
      <c r="M2031" s="261">
        <f>IF(ISBLANK(INDEX('Policy Characteristics'!G:G,MATCH($C2031,'Policy Characteristics'!$C:$C,0))),"",INDEX('Policy Characteristics'!G:G,MATCH($C2031,'Policy Characteristics'!$C:$C,0)))</f>
        <v>0.25</v>
      </c>
      <c r="N2031" s="261">
        <f>IF(ISBLANK(INDEX('Policy Characteristics'!H:H,MATCH($C2031,'Policy Characteristics'!$C:$C,0))),"",INDEX('Policy Characteristics'!H:H,MATCH($C2031,'Policy Characteristics'!$C:$C,0)))</f>
        <v>0.01</v>
      </c>
      <c r="O2031" s="254" t="str">
        <f>IF(ISBLANK(INDEX('Policy Characteristics'!I:I,MATCH($C2031,'Policy Characteristics'!$C:$C,0))),"",INDEX('Policy Characteristics'!I:I,MATCH($C2031,'Policy Characteristics'!$C:$C,0)))</f>
        <v>% reduction in energy use</v>
      </c>
      <c r="P2031" s="254" t="str">
        <f>IF(ISBLANK(INDEX('Policy Characteristics'!J:J,MATCH($C2031,'Policy Characteristics'!$C:$C,0))),"",INDEX('Policy Characteristics'!J:J,MATCH($C2031,'Policy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31" s="254" t="str">
        <f>IF(ISBLANK(INDEX('Policy Characteristics'!K:K,MATCH($C2031,'Policy Characteristics'!$C:$C,0))),"",INDEX('Policy Characteristics'!K:K,MATCH($C2031,'Policy Characteristics'!$C:$C,0)))</f>
        <v>industry-ag-main.html#eff-stds</v>
      </c>
      <c r="R2031" s="254" t="str">
        <f>IF(ISBLANK(INDEX('Policy Characteristics'!L:L,MATCH($C2031,'Policy Characteristics'!$C:$C,0))),"",INDEX('Policy Characteristics'!L:L,MATCH($C2031,'Policy Characteristics'!$C:$C,0)))</f>
        <v>industry-energy-efficiency-standards.html</v>
      </c>
    </row>
    <row r="2032" spans="1:18" s="4" customFormat="1" x14ac:dyDescent="0.25">
      <c r="A2032" s="254" t="str">
        <f>IF(ISBLANK(INDEX('Policy Characteristics'!A:A,MATCH($C2032,'Policy Characteristics'!$C:$C,0))),"",INDEX('Policy Characteristics'!A:A,MATCH($C2032,'Policy Characteristics'!$C:$C,0)))</f>
        <v>Industry</v>
      </c>
      <c r="B2032" s="262" t="str">
        <f>IF(ISBLANK(INDEX('Policy Characteristics'!B:B,MATCH($C2032,'Policy Characteristics'!$C:$C,0))),"",INDEX('Policy Characteristics'!B:B,MATCH($C2032,'Policy Characteristics'!$C:$C,0)))</f>
        <v>Energy Efficiency Standards for Electrical Eqpt</v>
      </c>
      <c r="C2032" s="254" t="str">
        <f t="shared" si="90"/>
        <v>Perc Improvement in Eqpt Efficiency Stds Above BAU for Electricity</v>
      </c>
      <c r="D2032" s="6" t="s">
        <v>3023</v>
      </c>
      <c r="E2032" s="1" t="s">
        <v>3462</v>
      </c>
      <c r="F2032" t="s">
        <v>2987</v>
      </c>
      <c r="G2032" s="45" t="s">
        <v>3468</v>
      </c>
      <c r="H2032" s="47">
        <f t="shared" si="89"/>
        <v>2031</v>
      </c>
      <c r="I2032" s="324" t="s">
        <v>40</v>
      </c>
      <c r="J2032" s="255" t="str">
        <f>IF(ISBLANK(INDEX('Policy Characteristics'!D:D,MATCH($C2032,'Policy Characteristics'!$C:$C,0))),"",INDEX('Policy Characteristics'!D:D,MATCH($C2032,'Policy Characteristics'!$C:$C,0)))</f>
        <v>Industry Energy Efficiency</v>
      </c>
      <c r="K2032" s="254" t="str">
        <f>IF(ISBLANK(INDEX('Policy Characteristics'!E:E,MATCH($C2032,'Policy Characteristics'!$C:$C,0))),"",INDEX('Policy Characteristics'!E:E,MATCH($C2032,'Policy Characteristics'!$C:$C,0)))</f>
        <v>indst elec efficiency stds</v>
      </c>
      <c r="L2032" s="261">
        <f>IF(ISBLANK(INDEX('Policy Characteristics'!F:F,MATCH($C2032,'Policy Characteristics'!$C:$C,0))),"",INDEX('Policy Characteristics'!F:F,MATCH($C2032,'Policy Characteristics'!$C:$C,0)))</f>
        <v>0</v>
      </c>
      <c r="M2032" s="261">
        <f>IF(ISBLANK(INDEX('Policy Characteristics'!G:G,MATCH($C2032,'Policy Characteristics'!$C:$C,0))),"",INDEX('Policy Characteristics'!G:G,MATCH($C2032,'Policy Characteristics'!$C:$C,0)))</f>
        <v>0.25</v>
      </c>
      <c r="N2032" s="261">
        <f>IF(ISBLANK(INDEX('Policy Characteristics'!H:H,MATCH($C2032,'Policy Characteristics'!$C:$C,0))),"",INDEX('Policy Characteristics'!H:H,MATCH($C2032,'Policy Characteristics'!$C:$C,0)))</f>
        <v>0.01</v>
      </c>
      <c r="O2032" s="254" t="str">
        <f>IF(ISBLANK(INDEX('Policy Characteristics'!I:I,MATCH($C2032,'Policy Characteristics'!$C:$C,0))),"",INDEX('Policy Characteristics'!I:I,MATCH($C2032,'Policy Characteristics'!$C:$C,0)))</f>
        <v>% reduction in energy use</v>
      </c>
      <c r="P2032" s="254" t="str">
        <f>IF(ISBLANK(INDEX('Policy Characteristics'!J:J,MATCH($C2032,'Policy Characteristics'!$C:$C,0))),"",INDEX('Policy Characteristics'!J:J,MATCH($C2032,'Policy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32" s="254" t="str">
        <f>IF(ISBLANK(INDEX('Policy Characteristics'!K:K,MATCH($C2032,'Policy Characteristics'!$C:$C,0))),"",INDEX('Policy Characteristics'!K:K,MATCH($C2032,'Policy Characteristics'!$C:$C,0)))</f>
        <v>industry-ag-main.html#eff-stds</v>
      </c>
      <c r="R2032" s="254" t="str">
        <f>IF(ISBLANK(INDEX('Policy Characteristics'!L:L,MATCH($C2032,'Policy Characteristics'!$C:$C,0))),"",INDEX('Policy Characteristics'!L:L,MATCH($C2032,'Policy Characteristics'!$C:$C,0)))</f>
        <v>industry-energy-efficiency-standards.html</v>
      </c>
    </row>
    <row r="2033" spans="1:18" s="4" customFormat="1" x14ac:dyDescent="0.25">
      <c r="A2033" s="254" t="str">
        <f>IF(ISBLANK(INDEX('Policy Characteristics'!A:A,MATCH($C2033,'Policy Characteristics'!$C:$C,0))),"",INDEX('Policy Characteristics'!A:A,MATCH($C2033,'Policy Characteristics'!$C:$C,0)))</f>
        <v>Industry</v>
      </c>
      <c r="B2033" s="262" t="str">
        <f>IF(ISBLANK(INDEX('Policy Characteristics'!B:B,MATCH($C2033,'Policy Characteristics'!$C:$C,0))),"",INDEX('Policy Characteristics'!B:B,MATCH($C2033,'Policy Characteristics'!$C:$C,0)))</f>
        <v>Energy Efficiency Standards for Electrical Eqpt</v>
      </c>
      <c r="C2033" s="254" t="str">
        <f t="shared" si="90"/>
        <v>Perc Improvement in Eqpt Efficiency Stds Above BAU for Electricity</v>
      </c>
      <c r="D2033" s="6" t="s">
        <v>3023</v>
      </c>
      <c r="E2033" s="1" t="s">
        <v>3463</v>
      </c>
      <c r="F2033" t="s">
        <v>2987</v>
      </c>
      <c r="G2033" s="45" t="s">
        <v>3469</v>
      </c>
      <c r="H2033" s="47">
        <f t="shared" si="89"/>
        <v>2032</v>
      </c>
      <c r="I2033" s="324" t="s">
        <v>40</v>
      </c>
      <c r="J2033" s="255" t="str">
        <f>IF(ISBLANK(INDEX('Policy Characteristics'!D:D,MATCH($C2033,'Policy Characteristics'!$C:$C,0))),"",INDEX('Policy Characteristics'!D:D,MATCH($C2033,'Policy Characteristics'!$C:$C,0)))</f>
        <v>Industry Energy Efficiency</v>
      </c>
      <c r="K2033" s="254" t="str">
        <f>IF(ISBLANK(INDEX('Policy Characteristics'!E:E,MATCH($C2033,'Policy Characteristics'!$C:$C,0))),"",INDEX('Policy Characteristics'!E:E,MATCH($C2033,'Policy Characteristics'!$C:$C,0)))</f>
        <v>indst elec efficiency stds</v>
      </c>
      <c r="L2033" s="261">
        <f>IF(ISBLANK(INDEX('Policy Characteristics'!F:F,MATCH($C2033,'Policy Characteristics'!$C:$C,0))),"",INDEX('Policy Characteristics'!F:F,MATCH($C2033,'Policy Characteristics'!$C:$C,0)))</f>
        <v>0</v>
      </c>
      <c r="M2033" s="261">
        <f>IF(ISBLANK(INDEX('Policy Characteristics'!G:G,MATCH($C2033,'Policy Characteristics'!$C:$C,0))),"",INDEX('Policy Characteristics'!G:G,MATCH($C2033,'Policy Characteristics'!$C:$C,0)))</f>
        <v>0.25</v>
      </c>
      <c r="N2033" s="261">
        <f>IF(ISBLANK(INDEX('Policy Characteristics'!H:H,MATCH($C2033,'Policy Characteristics'!$C:$C,0))),"",INDEX('Policy Characteristics'!H:H,MATCH($C2033,'Policy Characteristics'!$C:$C,0)))</f>
        <v>0.01</v>
      </c>
      <c r="O2033" s="254" t="str">
        <f>IF(ISBLANK(INDEX('Policy Characteristics'!I:I,MATCH($C2033,'Policy Characteristics'!$C:$C,0))),"",INDEX('Policy Characteristics'!I:I,MATCH($C2033,'Policy Characteristics'!$C:$C,0)))</f>
        <v>% reduction in energy use</v>
      </c>
      <c r="P2033" s="254" t="str">
        <f>IF(ISBLANK(INDEX('Policy Characteristics'!J:J,MATCH($C2033,'Policy Characteristics'!$C:$C,0))),"",INDEX('Policy Characteristics'!J:J,MATCH($C2033,'Policy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33" s="254" t="str">
        <f>IF(ISBLANK(INDEX('Policy Characteristics'!K:K,MATCH($C2033,'Policy Characteristics'!$C:$C,0))),"",INDEX('Policy Characteristics'!K:K,MATCH($C2033,'Policy Characteristics'!$C:$C,0)))</f>
        <v>industry-ag-main.html#eff-stds</v>
      </c>
      <c r="R2033" s="254" t="str">
        <f>IF(ISBLANK(INDEX('Policy Characteristics'!L:L,MATCH($C2033,'Policy Characteristics'!$C:$C,0))),"",INDEX('Policy Characteristics'!L:L,MATCH($C2033,'Policy Characteristics'!$C:$C,0)))</f>
        <v>industry-energy-efficiency-standards.html</v>
      </c>
    </row>
    <row r="2034" spans="1:18" s="4" customFormat="1" x14ac:dyDescent="0.25">
      <c r="A2034" s="254" t="str">
        <f>IF(ISBLANK(INDEX('Policy Characteristics'!A:A,MATCH($C2034,'Policy Characteristics'!$C:$C,0))),"",INDEX('Policy Characteristics'!A:A,MATCH($C2034,'Policy Characteristics'!$C:$C,0)))</f>
        <v>Industry</v>
      </c>
      <c r="B2034" s="262" t="str">
        <f>IF(ISBLANK(INDEX('Policy Characteristics'!B:B,MATCH($C2034,'Policy Characteristics'!$C:$C,0))),"",INDEX('Policy Characteristics'!B:B,MATCH($C2034,'Policy Characteristics'!$C:$C,0)))</f>
        <v>Energy Efficiency Standards for Electrical Eqpt</v>
      </c>
      <c r="C2034" s="254" t="str">
        <f t="shared" si="90"/>
        <v>Perc Improvement in Eqpt Efficiency Stds Above BAU for Electricity</v>
      </c>
      <c r="D2034" s="6" t="s">
        <v>3023</v>
      </c>
      <c r="E2034" s="1" t="s">
        <v>3464</v>
      </c>
      <c r="F2034" t="s">
        <v>2987</v>
      </c>
      <c r="G2034" s="45" t="s">
        <v>3470</v>
      </c>
      <c r="H2034" s="47">
        <f t="shared" si="89"/>
        <v>2033</v>
      </c>
      <c r="I2034" s="324" t="s">
        <v>40</v>
      </c>
      <c r="J2034" s="255" t="str">
        <f>IF(ISBLANK(INDEX('Policy Characteristics'!D:D,MATCH($C2034,'Policy Characteristics'!$C:$C,0))),"",INDEX('Policy Characteristics'!D:D,MATCH($C2034,'Policy Characteristics'!$C:$C,0)))</f>
        <v>Industry Energy Efficiency</v>
      </c>
      <c r="K2034" s="254" t="str">
        <f>IF(ISBLANK(INDEX('Policy Characteristics'!E:E,MATCH($C2034,'Policy Characteristics'!$C:$C,0))),"",INDEX('Policy Characteristics'!E:E,MATCH($C2034,'Policy Characteristics'!$C:$C,0)))</f>
        <v>indst elec efficiency stds</v>
      </c>
      <c r="L2034" s="261">
        <f>IF(ISBLANK(INDEX('Policy Characteristics'!F:F,MATCH($C2034,'Policy Characteristics'!$C:$C,0))),"",INDEX('Policy Characteristics'!F:F,MATCH($C2034,'Policy Characteristics'!$C:$C,0)))</f>
        <v>0</v>
      </c>
      <c r="M2034" s="261">
        <f>IF(ISBLANK(INDEX('Policy Characteristics'!G:G,MATCH($C2034,'Policy Characteristics'!$C:$C,0))),"",INDEX('Policy Characteristics'!G:G,MATCH($C2034,'Policy Characteristics'!$C:$C,0)))</f>
        <v>0.25</v>
      </c>
      <c r="N2034" s="261">
        <f>IF(ISBLANK(INDEX('Policy Characteristics'!H:H,MATCH($C2034,'Policy Characteristics'!$C:$C,0))),"",INDEX('Policy Characteristics'!H:H,MATCH($C2034,'Policy Characteristics'!$C:$C,0)))</f>
        <v>0.01</v>
      </c>
      <c r="O2034" s="254" t="str">
        <f>IF(ISBLANK(INDEX('Policy Characteristics'!I:I,MATCH($C2034,'Policy Characteristics'!$C:$C,0))),"",INDEX('Policy Characteristics'!I:I,MATCH($C2034,'Policy Characteristics'!$C:$C,0)))</f>
        <v>% reduction in energy use</v>
      </c>
      <c r="P2034" s="254" t="str">
        <f>IF(ISBLANK(INDEX('Policy Characteristics'!J:J,MATCH($C2034,'Policy Characteristics'!$C:$C,0))),"",INDEX('Policy Characteristics'!J:J,MATCH($C2034,'Policy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34" s="254" t="str">
        <f>IF(ISBLANK(INDEX('Policy Characteristics'!K:K,MATCH($C2034,'Policy Characteristics'!$C:$C,0))),"",INDEX('Policy Characteristics'!K:K,MATCH($C2034,'Policy Characteristics'!$C:$C,0)))</f>
        <v>industry-ag-main.html#eff-stds</v>
      </c>
      <c r="R2034" s="254" t="str">
        <f>IF(ISBLANK(INDEX('Policy Characteristics'!L:L,MATCH($C2034,'Policy Characteristics'!$C:$C,0))),"",INDEX('Policy Characteristics'!L:L,MATCH($C2034,'Policy Characteristics'!$C:$C,0)))</f>
        <v>industry-energy-efficiency-standards.html</v>
      </c>
    </row>
    <row r="2035" spans="1:18" s="4" customFormat="1" x14ac:dyDescent="0.25">
      <c r="A2035" s="254" t="str">
        <f>IF(ISBLANK(INDEX('Policy Characteristics'!A:A,MATCH($C2035,'Policy Characteristics'!$C:$C,0))),"",INDEX('Policy Characteristics'!A:A,MATCH($C2035,'Policy Characteristics'!$C:$C,0)))</f>
        <v>Industry</v>
      </c>
      <c r="B2035" s="262" t="str">
        <f>IF(ISBLANK(INDEX('Policy Characteristics'!B:B,MATCH($C2035,'Policy Characteristics'!$C:$C,0))),"",INDEX('Policy Characteristics'!B:B,MATCH($C2035,'Policy Characteristics'!$C:$C,0)))</f>
        <v>Energy Efficiency Standards for Electrical Eqpt</v>
      </c>
      <c r="C2035" s="254" t="str">
        <f t="shared" si="90"/>
        <v>Perc Improvement in Eqpt Efficiency Stds Above BAU for Electricity</v>
      </c>
      <c r="D2035" s="6" t="s">
        <v>3023</v>
      </c>
      <c r="E2035" s="1" t="s">
        <v>3570</v>
      </c>
      <c r="F2035" t="s">
        <v>2987</v>
      </c>
      <c r="G2035" s="45" t="s">
        <v>3471</v>
      </c>
      <c r="H2035" s="47">
        <f t="shared" si="89"/>
        <v>2034</v>
      </c>
      <c r="I2035" s="324" t="s">
        <v>40</v>
      </c>
      <c r="J2035" s="255" t="str">
        <f>IF(ISBLANK(INDEX('Policy Characteristics'!D:D,MATCH($C2035,'Policy Characteristics'!$C:$C,0))),"",INDEX('Policy Characteristics'!D:D,MATCH($C2035,'Policy Characteristics'!$C:$C,0)))</f>
        <v>Industry Energy Efficiency</v>
      </c>
      <c r="K2035" s="254" t="str">
        <f>IF(ISBLANK(INDEX('Policy Characteristics'!E:E,MATCH($C2035,'Policy Characteristics'!$C:$C,0))),"",INDEX('Policy Characteristics'!E:E,MATCH($C2035,'Policy Characteristics'!$C:$C,0)))</f>
        <v>indst elec efficiency stds</v>
      </c>
      <c r="L2035" s="261">
        <f>IF(ISBLANK(INDEX('Policy Characteristics'!F:F,MATCH($C2035,'Policy Characteristics'!$C:$C,0))),"",INDEX('Policy Characteristics'!F:F,MATCH($C2035,'Policy Characteristics'!$C:$C,0)))</f>
        <v>0</v>
      </c>
      <c r="M2035" s="261">
        <f>IF(ISBLANK(INDEX('Policy Characteristics'!G:G,MATCH($C2035,'Policy Characteristics'!$C:$C,0))),"",INDEX('Policy Characteristics'!G:G,MATCH($C2035,'Policy Characteristics'!$C:$C,0)))</f>
        <v>0.25</v>
      </c>
      <c r="N2035" s="261">
        <f>IF(ISBLANK(INDEX('Policy Characteristics'!H:H,MATCH($C2035,'Policy Characteristics'!$C:$C,0))),"",INDEX('Policy Characteristics'!H:H,MATCH($C2035,'Policy Characteristics'!$C:$C,0)))</f>
        <v>0.01</v>
      </c>
      <c r="O2035" s="254" t="str">
        <f>IF(ISBLANK(INDEX('Policy Characteristics'!I:I,MATCH($C2035,'Policy Characteristics'!$C:$C,0))),"",INDEX('Policy Characteristics'!I:I,MATCH($C2035,'Policy Characteristics'!$C:$C,0)))</f>
        <v>% reduction in energy use</v>
      </c>
      <c r="P2035" s="254" t="str">
        <f>IF(ISBLANK(INDEX('Policy Characteristics'!J:J,MATCH($C2035,'Policy Characteristics'!$C:$C,0))),"",INDEX('Policy Characteristics'!J:J,MATCH($C2035,'Policy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35" s="254" t="str">
        <f>IF(ISBLANK(INDEX('Policy Characteristics'!K:K,MATCH($C2035,'Policy Characteristics'!$C:$C,0))),"",INDEX('Policy Characteristics'!K:K,MATCH($C2035,'Policy Characteristics'!$C:$C,0)))</f>
        <v>industry-ag-main.html#eff-stds</v>
      </c>
      <c r="R2035" s="254" t="str">
        <f>IF(ISBLANK(INDEX('Policy Characteristics'!L:L,MATCH($C2035,'Policy Characteristics'!$C:$C,0))),"",INDEX('Policy Characteristics'!L:L,MATCH($C2035,'Policy Characteristics'!$C:$C,0)))</f>
        <v>industry-energy-efficiency-standards.html</v>
      </c>
    </row>
    <row r="2036" spans="1:18" s="4" customFormat="1" x14ac:dyDescent="0.25">
      <c r="A2036" s="254" t="str">
        <f>IF(ISBLANK(INDEX('Policy Characteristics'!A:A,MATCH($C2036,'Policy Characteristics'!$C:$C,0))),"",INDEX('Policy Characteristics'!A:A,MATCH($C2036,'Policy Characteristics'!$C:$C,0)))</f>
        <v>Industry</v>
      </c>
      <c r="B2036" s="262" t="str">
        <f>IF(ISBLANK(INDEX('Policy Characteristics'!B:B,MATCH($C2036,'Policy Characteristics'!$C:$C,0))),"",INDEX('Policy Characteristics'!B:B,MATCH($C2036,'Policy Characteristics'!$C:$C,0)))</f>
        <v>Energy Efficiency Standards for Electrical Eqpt</v>
      </c>
      <c r="C2036" s="254" t="str">
        <f t="shared" si="90"/>
        <v>Perc Improvement in Eqpt Efficiency Stds Above BAU for Electricity</v>
      </c>
      <c r="D2036" s="6" t="s">
        <v>3023</v>
      </c>
      <c r="E2036" s="1" t="s">
        <v>3915</v>
      </c>
      <c r="F2036" t="s">
        <v>2987</v>
      </c>
      <c r="G2036" s="45" t="s">
        <v>3891</v>
      </c>
      <c r="H2036" s="47">
        <f t="shared" si="89"/>
        <v>2035</v>
      </c>
      <c r="I2036" s="324" t="s">
        <v>40</v>
      </c>
      <c r="J2036" s="255" t="str">
        <f>IF(ISBLANK(INDEX('Policy Characteristics'!D:D,MATCH($C2036,'Policy Characteristics'!$C:$C,0))),"",INDEX('Policy Characteristics'!D:D,MATCH($C2036,'Policy Characteristics'!$C:$C,0)))</f>
        <v>Industry Energy Efficiency</v>
      </c>
      <c r="K2036" s="254" t="str">
        <f>IF(ISBLANK(INDEX('Policy Characteristics'!E:E,MATCH($C2036,'Policy Characteristics'!$C:$C,0))),"",INDEX('Policy Characteristics'!E:E,MATCH($C2036,'Policy Characteristics'!$C:$C,0)))</f>
        <v>indst elec efficiency stds</v>
      </c>
      <c r="L2036" s="261">
        <f>IF(ISBLANK(INDEX('Policy Characteristics'!F:F,MATCH($C2036,'Policy Characteristics'!$C:$C,0))),"",INDEX('Policy Characteristics'!F:F,MATCH($C2036,'Policy Characteristics'!$C:$C,0)))</f>
        <v>0</v>
      </c>
      <c r="M2036" s="261">
        <f>IF(ISBLANK(INDEX('Policy Characteristics'!G:G,MATCH($C2036,'Policy Characteristics'!$C:$C,0))),"",INDEX('Policy Characteristics'!G:G,MATCH($C2036,'Policy Characteristics'!$C:$C,0)))</f>
        <v>0.25</v>
      </c>
      <c r="N2036" s="261">
        <f>IF(ISBLANK(INDEX('Policy Characteristics'!H:H,MATCH($C2036,'Policy Characteristics'!$C:$C,0))),"",INDEX('Policy Characteristics'!H:H,MATCH($C2036,'Policy Characteristics'!$C:$C,0)))</f>
        <v>0.01</v>
      </c>
      <c r="O2036" s="254" t="str">
        <f>IF(ISBLANK(INDEX('Policy Characteristics'!I:I,MATCH($C2036,'Policy Characteristics'!$C:$C,0))),"",INDEX('Policy Characteristics'!I:I,MATCH($C2036,'Policy Characteristics'!$C:$C,0)))</f>
        <v>% reduction in energy use</v>
      </c>
      <c r="P2036" s="254" t="str">
        <f>IF(ISBLANK(INDEX('Policy Characteristics'!J:J,MATCH($C2036,'Policy Characteristics'!$C:$C,0))),"",INDEX('Policy Characteristics'!J:J,MATCH($C2036,'Policy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36" s="254" t="str">
        <f>IF(ISBLANK(INDEX('Policy Characteristics'!K:K,MATCH($C2036,'Policy Characteristics'!$C:$C,0))),"",INDEX('Policy Characteristics'!K:K,MATCH($C2036,'Policy Characteristics'!$C:$C,0)))</f>
        <v>industry-ag-main.html#eff-stds</v>
      </c>
      <c r="R2036" s="254" t="str">
        <f>IF(ISBLANK(INDEX('Policy Characteristics'!L:L,MATCH($C2036,'Policy Characteristics'!$C:$C,0))),"",INDEX('Policy Characteristics'!L:L,MATCH($C2036,'Policy Characteristics'!$C:$C,0)))</f>
        <v>industry-energy-efficiency-standards.html</v>
      </c>
    </row>
    <row r="2037" spans="1:18" s="4" customFormat="1" x14ac:dyDescent="0.25">
      <c r="A2037" s="254" t="str">
        <f>IF(ISBLANK(INDEX('Policy Characteristics'!A:A,MATCH($C2037,'Policy Characteristics'!$C:$C,0))),"",INDEX('Policy Characteristics'!A:A,MATCH($C2037,'Policy Characteristics'!$C:$C,0)))</f>
        <v>Industry</v>
      </c>
      <c r="B2037" s="262" t="str">
        <f>IF(ISBLANK(INDEX('Policy Characteristics'!B:B,MATCH($C2037,'Policy Characteristics'!$C:$C,0))),"",INDEX('Policy Characteristics'!B:B,MATCH($C2037,'Policy Characteristics'!$C:$C,0)))</f>
        <v>Energy Efficiency Standards for Electrical Eqpt</v>
      </c>
      <c r="C2037" s="254" t="str">
        <f t="shared" si="90"/>
        <v>Perc Improvement in Eqpt Efficiency Stds Above BAU for Electricity</v>
      </c>
      <c r="D2037" s="6" t="s">
        <v>3023</v>
      </c>
      <c r="E2037" s="1" t="s">
        <v>3916</v>
      </c>
      <c r="F2037" t="s">
        <v>2987</v>
      </c>
      <c r="G2037" s="45" t="s">
        <v>3890</v>
      </c>
      <c r="H2037" s="47">
        <f t="shared" si="89"/>
        <v>2036</v>
      </c>
      <c r="I2037" s="324" t="s">
        <v>40</v>
      </c>
      <c r="J2037" s="255" t="str">
        <f>IF(ISBLANK(INDEX('Policy Characteristics'!D:D,MATCH($C2037,'Policy Characteristics'!$C:$C,0))),"",INDEX('Policy Characteristics'!D:D,MATCH($C2037,'Policy Characteristics'!$C:$C,0)))</f>
        <v>Industry Energy Efficiency</v>
      </c>
      <c r="K2037" s="254" t="str">
        <f>IF(ISBLANK(INDEX('Policy Characteristics'!E:E,MATCH($C2037,'Policy Characteristics'!$C:$C,0))),"",INDEX('Policy Characteristics'!E:E,MATCH($C2037,'Policy Characteristics'!$C:$C,0)))</f>
        <v>indst elec efficiency stds</v>
      </c>
      <c r="L2037" s="261">
        <f>IF(ISBLANK(INDEX('Policy Characteristics'!F:F,MATCH($C2037,'Policy Characteristics'!$C:$C,0))),"",INDEX('Policy Characteristics'!F:F,MATCH($C2037,'Policy Characteristics'!$C:$C,0)))</f>
        <v>0</v>
      </c>
      <c r="M2037" s="261">
        <f>IF(ISBLANK(INDEX('Policy Characteristics'!G:G,MATCH($C2037,'Policy Characteristics'!$C:$C,0))),"",INDEX('Policy Characteristics'!G:G,MATCH($C2037,'Policy Characteristics'!$C:$C,0)))</f>
        <v>0.25</v>
      </c>
      <c r="N2037" s="261">
        <f>IF(ISBLANK(INDEX('Policy Characteristics'!H:H,MATCH($C2037,'Policy Characteristics'!$C:$C,0))),"",INDEX('Policy Characteristics'!H:H,MATCH($C2037,'Policy Characteristics'!$C:$C,0)))</f>
        <v>0.01</v>
      </c>
      <c r="O2037" s="254" t="str">
        <f>IF(ISBLANK(INDEX('Policy Characteristics'!I:I,MATCH($C2037,'Policy Characteristics'!$C:$C,0))),"",INDEX('Policy Characteristics'!I:I,MATCH($C2037,'Policy Characteristics'!$C:$C,0)))</f>
        <v>% reduction in energy use</v>
      </c>
      <c r="P2037" s="254" t="str">
        <f>IF(ISBLANK(INDEX('Policy Characteristics'!J:J,MATCH($C2037,'Policy Characteristics'!$C:$C,0))),"",INDEX('Policy Characteristics'!J:J,MATCH($C2037,'Policy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37" s="254" t="str">
        <f>IF(ISBLANK(INDEX('Policy Characteristics'!K:K,MATCH($C2037,'Policy Characteristics'!$C:$C,0))),"",INDEX('Policy Characteristics'!K:K,MATCH($C2037,'Policy Characteristics'!$C:$C,0)))</f>
        <v>industry-ag-main.html#eff-stds</v>
      </c>
      <c r="R2037" s="254" t="str">
        <f>IF(ISBLANK(INDEX('Policy Characteristics'!L:L,MATCH($C2037,'Policy Characteristics'!$C:$C,0))),"",INDEX('Policy Characteristics'!L:L,MATCH($C2037,'Policy Characteristics'!$C:$C,0)))</f>
        <v>industry-energy-efficiency-standards.html</v>
      </c>
    </row>
    <row r="2038" spans="1:18" s="4" customFormat="1" x14ac:dyDescent="0.25">
      <c r="A2038" s="254" t="str">
        <f>IF(ISBLANK(INDEX('Policy Characteristics'!A:A,MATCH($C2038,'Policy Characteristics'!$C:$C,0))),"",INDEX('Policy Characteristics'!A:A,MATCH($C2038,'Policy Characteristics'!$C:$C,0)))</f>
        <v>Industry</v>
      </c>
      <c r="B2038" s="262" t="str">
        <f>IF(ISBLANK(INDEX('Policy Characteristics'!B:B,MATCH($C2038,'Policy Characteristics'!$C:$C,0))),"",INDEX('Policy Characteristics'!B:B,MATCH($C2038,'Policy Characteristics'!$C:$C,0)))</f>
        <v>Energy Efficiency Standards for Electrical Eqpt</v>
      </c>
      <c r="C2038" s="254" t="str">
        <f t="shared" si="90"/>
        <v>Perc Improvement in Eqpt Efficiency Stds Above BAU for Electricity</v>
      </c>
      <c r="D2038" s="6" t="s">
        <v>3023</v>
      </c>
      <c r="E2038" s="1" t="s">
        <v>3917</v>
      </c>
      <c r="F2038" t="s">
        <v>2987</v>
      </c>
      <c r="G2038" s="45" t="s">
        <v>3892</v>
      </c>
      <c r="H2038" s="47">
        <f t="shared" si="89"/>
        <v>2037</v>
      </c>
      <c r="I2038" s="324" t="s">
        <v>40</v>
      </c>
      <c r="J2038" s="255" t="str">
        <f>IF(ISBLANK(INDEX('Policy Characteristics'!D:D,MATCH($C2038,'Policy Characteristics'!$C:$C,0))),"",INDEX('Policy Characteristics'!D:D,MATCH($C2038,'Policy Characteristics'!$C:$C,0)))</f>
        <v>Industry Energy Efficiency</v>
      </c>
      <c r="K2038" s="254" t="str">
        <f>IF(ISBLANK(INDEX('Policy Characteristics'!E:E,MATCH($C2038,'Policy Characteristics'!$C:$C,0))),"",INDEX('Policy Characteristics'!E:E,MATCH($C2038,'Policy Characteristics'!$C:$C,0)))</f>
        <v>indst elec efficiency stds</v>
      </c>
      <c r="L2038" s="261">
        <f>IF(ISBLANK(INDEX('Policy Characteristics'!F:F,MATCH($C2038,'Policy Characteristics'!$C:$C,0))),"",INDEX('Policy Characteristics'!F:F,MATCH($C2038,'Policy Characteristics'!$C:$C,0)))</f>
        <v>0</v>
      </c>
      <c r="M2038" s="261">
        <f>IF(ISBLANK(INDEX('Policy Characteristics'!G:G,MATCH($C2038,'Policy Characteristics'!$C:$C,0))),"",INDEX('Policy Characteristics'!G:G,MATCH($C2038,'Policy Characteristics'!$C:$C,0)))</f>
        <v>0.25</v>
      </c>
      <c r="N2038" s="261">
        <f>IF(ISBLANK(INDEX('Policy Characteristics'!H:H,MATCH($C2038,'Policy Characteristics'!$C:$C,0))),"",INDEX('Policy Characteristics'!H:H,MATCH($C2038,'Policy Characteristics'!$C:$C,0)))</f>
        <v>0.01</v>
      </c>
      <c r="O2038" s="254" t="str">
        <f>IF(ISBLANK(INDEX('Policy Characteristics'!I:I,MATCH($C2038,'Policy Characteristics'!$C:$C,0))),"",INDEX('Policy Characteristics'!I:I,MATCH($C2038,'Policy Characteristics'!$C:$C,0)))</f>
        <v>% reduction in energy use</v>
      </c>
      <c r="P2038" s="254" t="str">
        <f>IF(ISBLANK(INDEX('Policy Characteristics'!J:J,MATCH($C2038,'Policy Characteristics'!$C:$C,0))),"",INDEX('Policy Characteristics'!J:J,MATCH($C2038,'Policy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38" s="254" t="str">
        <f>IF(ISBLANK(INDEX('Policy Characteristics'!K:K,MATCH($C2038,'Policy Characteristics'!$C:$C,0))),"",INDEX('Policy Characteristics'!K:K,MATCH($C2038,'Policy Characteristics'!$C:$C,0)))</f>
        <v>industry-ag-main.html#eff-stds</v>
      </c>
      <c r="R2038" s="254" t="str">
        <f>IF(ISBLANK(INDEX('Policy Characteristics'!L:L,MATCH($C2038,'Policy Characteristics'!$C:$C,0))),"",INDEX('Policy Characteristics'!L:L,MATCH($C2038,'Policy Characteristics'!$C:$C,0)))</f>
        <v>industry-energy-efficiency-standards.html</v>
      </c>
    </row>
    <row r="2039" spans="1:18" s="4" customFormat="1" x14ac:dyDescent="0.25">
      <c r="A2039" s="254" t="str">
        <f>IF(ISBLANK(INDEX('Policy Characteristics'!A:A,MATCH($C2039,'Policy Characteristics'!$C:$C,0))),"",INDEX('Policy Characteristics'!A:A,MATCH($C2039,'Policy Characteristics'!$C:$C,0)))</f>
        <v>Industry</v>
      </c>
      <c r="B2039" s="262" t="str">
        <f>IF(ISBLANK(INDEX('Policy Characteristics'!B:B,MATCH($C2039,'Policy Characteristics'!$C:$C,0))),"",INDEX('Policy Characteristics'!B:B,MATCH($C2039,'Policy Characteristics'!$C:$C,0)))</f>
        <v>Energy Efficiency Standards for Electrical Eqpt</v>
      </c>
      <c r="C2039" s="254" t="str">
        <f t="shared" si="90"/>
        <v>Perc Improvement in Eqpt Efficiency Stds Above BAU for Electricity</v>
      </c>
      <c r="D2039" s="6" t="s">
        <v>3024</v>
      </c>
      <c r="E2039" s="1" t="s">
        <v>3459</v>
      </c>
      <c r="F2039" t="s">
        <v>2546</v>
      </c>
      <c r="G2039" s="45" t="s">
        <v>3465</v>
      </c>
      <c r="H2039" s="47">
        <f t="shared" si="89"/>
        <v>2038</v>
      </c>
      <c r="I2039" s="324" t="s">
        <v>40</v>
      </c>
      <c r="J2039" s="255" t="str">
        <f>IF(ISBLANK(INDEX('Policy Characteristics'!D:D,MATCH($C2039,'Policy Characteristics'!$C:$C,0))),"",INDEX('Policy Characteristics'!D:D,MATCH($C2039,'Policy Characteristics'!$C:$C,0)))</f>
        <v>Industry Energy Efficiency</v>
      </c>
      <c r="K2039" s="254" t="str">
        <f>IF(ISBLANK(INDEX('Policy Characteristics'!E:E,MATCH($C2039,'Policy Characteristics'!$C:$C,0))),"",INDEX('Policy Characteristics'!E:E,MATCH($C2039,'Policy Characteristics'!$C:$C,0)))</f>
        <v>indst elec efficiency stds</v>
      </c>
      <c r="L2039" s="261">
        <f>IF(ISBLANK(INDEX('Policy Characteristics'!F:F,MATCH($C2039,'Policy Characteristics'!$C:$C,0))),"",INDEX('Policy Characteristics'!F:F,MATCH($C2039,'Policy Characteristics'!$C:$C,0)))</f>
        <v>0</v>
      </c>
      <c r="M2039" s="261">
        <f>IF(ISBLANK(INDEX('Policy Characteristics'!G:G,MATCH($C2039,'Policy Characteristics'!$C:$C,0))),"",INDEX('Policy Characteristics'!G:G,MATCH($C2039,'Policy Characteristics'!$C:$C,0)))</f>
        <v>0.25</v>
      </c>
      <c r="N2039" s="261">
        <f>IF(ISBLANK(INDEX('Policy Characteristics'!H:H,MATCH($C2039,'Policy Characteristics'!$C:$C,0))),"",INDEX('Policy Characteristics'!H:H,MATCH($C2039,'Policy Characteristics'!$C:$C,0)))</f>
        <v>0.01</v>
      </c>
      <c r="O2039" s="254" t="str">
        <f>IF(ISBLANK(INDEX('Policy Characteristics'!I:I,MATCH($C2039,'Policy Characteristics'!$C:$C,0))),"",INDEX('Policy Characteristics'!I:I,MATCH($C2039,'Policy Characteristics'!$C:$C,0)))</f>
        <v>% reduction in energy use</v>
      </c>
      <c r="P2039" s="254" t="str">
        <f>IF(ISBLANK(INDEX('Policy Characteristics'!J:J,MATCH($C2039,'Policy Characteristics'!$C:$C,0))),"",INDEX('Policy Characteristics'!J:J,MATCH($C2039,'Policy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39" s="254" t="str">
        <f>IF(ISBLANK(INDEX('Policy Characteristics'!K:K,MATCH($C2039,'Policy Characteristics'!$C:$C,0))),"",INDEX('Policy Characteristics'!K:K,MATCH($C2039,'Policy Characteristics'!$C:$C,0)))</f>
        <v>industry-ag-main.html#eff-stds</v>
      </c>
      <c r="R2039" s="254" t="str">
        <f>IF(ISBLANK(INDEX('Policy Characteristics'!L:L,MATCH($C2039,'Policy Characteristics'!$C:$C,0))),"",INDEX('Policy Characteristics'!L:L,MATCH($C2039,'Policy Characteristics'!$C:$C,0)))</f>
        <v>industry-energy-efficiency-standards.html</v>
      </c>
    </row>
    <row r="2040" spans="1:18" s="4" customFormat="1" x14ac:dyDescent="0.25">
      <c r="A2040" s="254" t="str">
        <f>IF(ISBLANK(INDEX('Policy Characteristics'!A:A,MATCH($C2040,'Policy Characteristics'!$C:$C,0))),"",INDEX('Policy Characteristics'!A:A,MATCH($C2040,'Policy Characteristics'!$C:$C,0)))</f>
        <v>Industry</v>
      </c>
      <c r="B2040" s="262" t="str">
        <f>IF(ISBLANK(INDEX('Policy Characteristics'!B:B,MATCH($C2040,'Policy Characteristics'!$C:$C,0))),"",INDEX('Policy Characteristics'!B:B,MATCH($C2040,'Policy Characteristics'!$C:$C,0)))</f>
        <v>Energy Efficiency Standards for Electrical Eqpt</v>
      </c>
      <c r="C2040" s="254" t="str">
        <f t="shared" si="90"/>
        <v>Perc Improvement in Eqpt Efficiency Stds Above BAU for Electricity</v>
      </c>
      <c r="D2040" s="6" t="s">
        <v>3024</v>
      </c>
      <c r="E2040" s="1" t="s">
        <v>3460</v>
      </c>
      <c r="F2040" t="s">
        <v>2546</v>
      </c>
      <c r="G2040" s="45" t="s">
        <v>3466</v>
      </c>
      <c r="H2040" s="47">
        <f t="shared" si="89"/>
        <v>2039</v>
      </c>
      <c r="I2040" s="324" t="s">
        <v>40</v>
      </c>
      <c r="J2040" s="255" t="str">
        <f>IF(ISBLANK(INDEX('Policy Characteristics'!D:D,MATCH($C2040,'Policy Characteristics'!$C:$C,0))),"",INDEX('Policy Characteristics'!D:D,MATCH($C2040,'Policy Characteristics'!$C:$C,0)))</f>
        <v>Industry Energy Efficiency</v>
      </c>
      <c r="K2040" s="254" t="str">
        <f>IF(ISBLANK(INDEX('Policy Characteristics'!E:E,MATCH($C2040,'Policy Characteristics'!$C:$C,0))),"",INDEX('Policy Characteristics'!E:E,MATCH($C2040,'Policy Characteristics'!$C:$C,0)))</f>
        <v>indst elec efficiency stds</v>
      </c>
      <c r="L2040" s="261">
        <f>IF(ISBLANK(INDEX('Policy Characteristics'!F:F,MATCH($C2040,'Policy Characteristics'!$C:$C,0))),"",INDEX('Policy Characteristics'!F:F,MATCH($C2040,'Policy Characteristics'!$C:$C,0)))</f>
        <v>0</v>
      </c>
      <c r="M2040" s="261">
        <f>IF(ISBLANK(INDEX('Policy Characteristics'!G:G,MATCH($C2040,'Policy Characteristics'!$C:$C,0))),"",INDEX('Policy Characteristics'!G:G,MATCH($C2040,'Policy Characteristics'!$C:$C,0)))</f>
        <v>0.25</v>
      </c>
      <c r="N2040" s="261">
        <f>IF(ISBLANK(INDEX('Policy Characteristics'!H:H,MATCH($C2040,'Policy Characteristics'!$C:$C,0))),"",INDEX('Policy Characteristics'!H:H,MATCH($C2040,'Policy Characteristics'!$C:$C,0)))</f>
        <v>0.01</v>
      </c>
      <c r="O2040" s="254" t="str">
        <f>IF(ISBLANK(INDEX('Policy Characteristics'!I:I,MATCH($C2040,'Policy Characteristics'!$C:$C,0))),"",INDEX('Policy Characteristics'!I:I,MATCH($C2040,'Policy Characteristics'!$C:$C,0)))</f>
        <v>% reduction in energy use</v>
      </c>
      <c r="P2040" s="254" t="str">
        <f>IF(ISBLANK(INDEX('Policy Characteristics'!J:J,MATCH($C2040,'Policy Characteristics'!$C:$C,0))),"",INDEX('Policy Characteristics'!J:J,MATCH($C2040,'Policy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40" s="254" t="str">
        <f>IF(ISBLANK(INDEX('Policy Characteristics'!K:K,MATCH($C2040,'Policy Characteristics'!$C:$C,0))),"",INDEX('Policy Characteristics'!K:K,MATCH($C2040,'Policy Characteristics'!$C:$C,0)))</f>
        <v>industry-ag-main.html#eff-stds</v>
      </c>
      <c r="R2040" s="254" t="str">
        <f>IF(ISBLANK(INDEX('Policy Characteristics'!L:L,MATCH($C2040,'Policy Characteristics'!$C:$C,0))),"",INDEX('Policy Characteristics'!L:L,MATCH($C2040,'Policy Characteristics'!$C:$C,0)))</f>
        <v>industry-energy-efficiency-standards.html</v>
      </c>
    </row>
    <row r="2041" spans="1:18" s="4" customFormat="1" x14ac:dyDescent="0.25">
      <c r="A2041" s="254" t="str">
        <f>IF(ISBLANK(INDEX('Policy Characteristics'!A:A,MATCH($C2041,'Policy Characteristics'!$C:$C,0))),"",INDEX('Policy Characteristics'!A:A,MATCH($C2041,'Policy Characteristics'!$C:$C,0)))</f>
        <v>Industry</v>
      </c>
      <c r="B2041" s="262" t="str">
        <f>IF(ISBLANK(INDEX('Policy Characteristics'!B:B,MATCH($C2041,'Policy Characteristics'!$C:$C,0))),"",INDEX('Policy Characteristics'!B:B,MATCH($C2041,'Policy Characteristics'!$C:$C,0)))</f>
        <v>Energy Efficiency Standards for Electrical Eqpt</v>
      </c>
      <c r="C2041" s="254" t="str">
        <f t="shared" si="90"/>
        <v>Perc Improvement in Eqpt Efficiency Stds Above BAU for Electricity</v>
      </c>
      <c r="D2041" s="6" t="s">
        <v>3024</v>
      </c>
      <c r="E2041" s="1" t="s">
        <v>3461</v>
      </c>
      <c r="F2041" t="s">
        <v>2546</v>
      </c>
      <c r="G2041" s="45" t="s">
        <v>3467</v>
      </c>
      <c r="H2041" s="47">
        <f t="shared" si="89"/>
        <v>2040</v>
      </c>
      <c r="I2041" s="324" t="s">
        <v>40</v>
      </c>
      <c r="J2041" s="255" t="str">
        <f>IF(ISBLANK(INDEX('Policy Characteristics'!D:D,MATCH($C2041,'Policy Characteristics'!$C:$C,0))),"",INDEX('Policy Characteristics'!D:D,MATCH($C2041,'Policy Characteristics'!$C:$C,0)))</f>
        <v>Industry Energy Efficiency</v>
      </c>
      <c r="K2041" s="254" t="str">
        <f>IF(ISBLANK(INDEX('Policy Characteristics'!E:E,MATCH($C2041,'Policy Characteristics'!$C:$C,0))),"",INDEX('Policy Characteristics'!E:E,MATCH($C2041,'Policy Characteristics'!$C:$C,0)))</f>
        <v>indst elec efficiency stds</v>
      </c>
      <c r="L2041" s="261">
        <f>IF(ISBLANK(INDEX('Policy Characteristics'!F:F,MATCH($C2041,'Policy Characteristics'!$C:$C,0))),"",INDEX('Policy Characteristics'!F:F,MATCH($C2041,'Policy Characteristics'!$C:$C,0)))</f>
        <v>0</v>
      </c>
      <c r="M2041" s="261">
        <f>IF(ISBLANK(INDEX('Policy Characteristics'!G:G,MATCH($C2041,'Policy Characteristics'!$C:$C,0))),"",INDEX('Policy Characteristics'!G:G,MATCH($C2041,'Policy Characteristics'!$C:$C,0)))</f>
        <v>0.25</v>
      </c>
      <c r="N2041" s="261">
        <f>IF(ISBLANK(INDEX('Policy Characteristics'!H:H,MATCH($C2041,'Policy Characteristics'!$C:$C,0))),"",INDEX('Policy Characteristics'!H:H,MATCH($C2041,'Policy Characteristics'!$C:$C,0)))</f>
        <v>0.01</v>
      </c>
      <c r="O2041" s="254" t="str">
        <f>IF(ISBLANK(INDEX('Policy Characteristics'!I:I,MATCH($C2041,'Policy Characteristics'!$C:$C,0))),"",INDEX('Policy Characteristics'!I:I,MATCH($C2041,'Policy Characteristics'!$C:$C,0)))</f>
        <v>% reduction in energy use</v>
      </c>
      <c r="P2041" s="254" t="str">
        <f>IF(ISBLANK(INDEX('Policy Characteristics'!J:J,MATCH($C2041,'Policy Characteristics'!$C:$C,0))),"",INDEX('Policy Characteristics'!J:J,MATCH($C2041,'Policy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41" s="254" t="str">
        <f>IF(ISBLANK(INDEX('Policy Characteristics'!K:K,MATCH($C2041,'Policy Characteristics'!$C:$C,0))),"",INDEX('Policy Characteristics'!K:K,MATCH($C2041,'Policy Characteristics'!$C:$C,0)))</f>
        <v>industry-ag-main.html#eff-stds</v>
      </c>
      <c r="R2041" s="254" t="str">
        <f>IF(ISBLANK(INDEX('Policy Characteristics'!L:L,MATCH($C2041,'Policy Characteristics'!$C:$C,0))),"",INDEX('Policy Characteristics'!L:L,MATCH($C2041,'Policy Characteristics'!$C:$C,0)))</f>
        <v>industry-energy-efficiency-standards.html</v>
      </c>
    </row>
    <row r="2042" spans="1:18" s="4" customFormat="1" x14ac:dyDescent="0.25">
      <c r="A2042" s="254" t="str">
        <f>IF(ISBLANK(INDEX('Policy Characteristics'!A:A,MATCH($C2042,'Policy Characteristics'!$C:$C,0))),"",INDEX('Policy Characteristics'!A:A,MATCH($C2042,'Policy Characteristics'!$C:$C,0)))</f>
        <v>Industry</v>
      </c>
      <c r="B2042" s="262" t="str">
        <f>IF(ISBLANK(INDEX('Policy Characteristics'!B:B,MATCH($C2042,'Policy Characteristics'!$C:$C,0))),"",INDEX('Policy Characteristics'!B:B,MATCH($C2042,'Policy Characteristics'!$C:$C,0)))</f>
        <v>Energy Efficiency Standards for Electrical Eqpt</v>
      </c>
      <c r="C2042" s="254" t="str">
        <f t="shared" si="90"/>
        <v>Perc Improvement in Eqpt Efficiency Stds Above BAU for Electricity</v>
      </c>
      <c r="D2042" s="6" t="s">
        <v>3024</v>
      </c>
      <c r="E2042" s="1" t="s">
        <v>3462</v>
      </c>
      <c r="F2042" t="s">
        <v>2546</v>
      </c>
      <c r="G2042" s="45" t="s">
        <v>3468</v>
      </c>
      <c r="H2042" s="47">
        <f t="shared" si="89"/>
        <v>2041</v>
      </c>
      <c r="I2042" s="324" t="s">
        <v>40</v>
      </c>
      <c r="J2042" s="255" t="str">
        <f>IF(ISBLANK(INDEX('Policy Characteristics'!D:D,MATCH($C2042,'Policy Characteristics'!$C:$C,0))),"",INDEX('Policy Characteristics'!D:D,MATCH($C2042,'Policy Characteristics'!$C:$C,0)))</f>
        <v>Industry Energy Efficiency</v>
      </c>
      <c r="K2042" s="254" t="str">
        <f>IF(ISBLANK(INDEX('Policy Characteristics'!E:E,MATCH($C2042,'Policy Characteristics'!$C:$C,0))),"",INDEX('Policy Characteristics'!E:E,MATCH($C2042,'Policy Characteristics'!$C:$C,0)))</f>
        <v>indst elec efficiency stds</v>
      </c>
      <c r="L2042" s="261">
        <f>IF(ISBLANK(INDEX('Policy Characteristics'!F:F,MATCH($C2042,'Policy Characteristics'!$C:$C,0))),"",INDEX('Policy Characteristics'!F:F,MATCH($C2042,'Policy Characteristics'!$C:$C,0)))</f>
        <v>0</v>
      </c>
      <c r="M2042" s="261">
        <f>IF(ISBLANK(INDEX('Policy Characteristics'!G:G,MATCH($C2042,'Policy Characteristics'!$C:$C,0))),"",INDEX('Policy Characteristics'!G:G,MATCH($C2042,'Policy Characteristics'!$C:$C,0)))</f>
        <v>0.25</v>
      </c>
      <c r="N2042" s="261">
        <f>IF(ISBLANK(INDEX('Policy Characteristics'!H:H,MATCH($C2042,'Policy Characteristics'!$C:$C,0))),"",INDEX('Policy Characteristics'!H:H,MATCH($C2042,'Policy Characteristics'!$C:$C,0)))</f>
        <v>0.01</v>
      </c>
      <c r="O2042" s="254" t="str">
        <f>IF(ISBLANK(INDEX('Policy Characteristics'!I:I,MATCH($C2042,'Policy Characteristics'!$C:$C,0))),"",INDEX('Policy Characteristics'!I:I,MATCH($C2042,'Policy Characteristics'!$C:$C,0)))</f>
        <v>% reduction in energy use</v>
      </c>
      <c r="P2042" s="254" t="str">
        <f>IF(ISBLANK(INDEX('Policy Characteristics'!J:J,MATCH($C2042,'Policy Characteristics'!$C:$C,0))),"",INDEX('Policy Characteristics'!J:J,MATCH($C2042,'Policy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42" s="254" t="str">
        <f>IF(ISBLANK(INDEX('Policy Characteristics'!K:K,MATCH($C2042,'Policy Characteristics'!$C:$C,0))),"",INDEX('Policy Characteristics'!K:K,MATCH($C2042,'Policy Characteristics'!$C:$C,0)))</f>
        <v>industry-ag-main.html#eff-stds</v>
      </c>
      <c r="R2042" s="254" t="str">
        <f>IF(ISBLANK(INDEX('Policy Characteristics'!L:L,MATCH($C2042,'Policy Characteristics'!$C:$C,0))),"",INDEX('Policy Characteristics'!L:L,MATCH($C2042,'Policy Characteristics'!$C:$C,0)))</f>
        <v>industry-energy-efficiency-standards.html</v>
      </c>
    </row>
    <row r="2043" spans="1:18" s="4" customFormat="1" x14ac:dyDescent="0.25">
      <c r="A2043" s="254" t="str">
        <f>IF(ISBLANK(INDEX('Policy Characteristics'!A:A,MATCH($C2043,'Policy Characteristics'!$C:$C,0))),"",INDEX('Policy Characteristics'!A:A,MATCH($C2043,'Policy Characteristics'!$C:$C,0)))</f>
        <v>Industry</v>
      </c>
      <c r="B2043" s="262" t="str">
        <f>IF(ISBLANK(INDEX('Policy Characteristics'!B:B,MATCH($C2043,'Policy Characteristics'!$C:$C,0))),"",INDEX('Policy Characteristics'!B:B,MATCH($C2043,'Policy Characteristics'!$C:$C,0)))</f>
        <v>Energy Efficiency Standards for Electrical Eqpt</v>
      </c>
      <c r="C2043" s="254" t="str">
        <f t="shared" si="90"/>
        <v>Perc Improvement in Eqpt Efficiency Stds Above BAU for Electricity</v>
      </c>
      <c r="D2043" s="6" t="s">
        <v>3024</v>
      </c>
      <c r="E2043" s="1" t="s">
        <v>3463</v>
      </c>
      <c r="F2043" t="s">
        <v>2546</v>
      </c>
      <c r="G2043" s="45" t="s">
        <v>3469</v>
      </c>
      <c r="H2043" s="47">
        <f t="shared" si="89"/>
        <v>2042</v>
      </c>
      <c r="I2043" s="324" t="s">
        <v>40</v>
      </c>
      <c r="J2043" s="255" t="str">
        <f>IF(ISBLANK(INDEX('Policy Characteristics'!D:D,MATCH($C2043,'Policy Characteristics'!$C:$C,0))),"",INDEX('Policy Characteristics'!D:D,MATCH($C2043,'Policy Characteristics'!$C:$C,0)))</f>
        <v>Industry Energy Efficiency</v>
      </c>
      <c r="K2043" s="254" t="str">
        <f>IF(ISBLANK(INDEX('Policy Characteristics'!E:E,MATCH($C2043,'Policy Characteristics'!$C:$C,0))),"",INDEX('Policy Characteristics'!E:E,MATCH($C2043,'Policy Characteristics'!$C:$C,0)))</f>
        <v>indst elec efficiency stds</v>
      </c>
      <c r="L2043" s="261">
        <f>IF(ISBLANK(INDEX('Policy Characteristics'!F:F,MATCH($C2043,'Policy Characteristics'!$C:$C,0))),"",INDEX('Policy Characteristics'!F:F,MATCH($C2043,'Policy Characteristics'!$C:$C,0)))</f>
        <v>0</v>
      </c>
      <c r="M2043" s="261">
        <f>IF(ISBLANK(INDEX('Policy Characteristics'!G:G,MATCH($C2043,'Policy Characteristics'!$C:$C,0))),"",INDEX('Policy Characteristics'!G:G,MATCH($C2043,'Policy Characteristics'!$C:$C,0)))</f>
        <v>0.25</v>
      </c>
      <c r="N2043" s="261">
        <f>IF(ISBLANK(INDEX('Policy Characteristics'!H:H,MATCH($C2043,'Policy Characteristics'!$C:$C,0))),"",INDEX('Policy Characteristics'!H:H,MATCH($C2043,'Policy Characteristics'!$C:$C,0)))</f>
        <v>0.01</v>
      </c>
      <c r="O2043" s="254" t="str">
        <f>IF(ISBLANK(INDEX('Policy Characteristics'!I:I,MATCH($C2043,'Policy Characteristics'!$C:$C,0))),"",INDEX('Policy Characteristics'!I:I,MATCH($C2043,'Policy Characteristics'!$C:$C,0)))</f>
        <v>% reduction in energy use</v>
      </c>
      <c r="P2043" s="254" t="str">
        <f>IF(ISBLANK(INDEX('Policy Characteristics'!J:J,MATCH($C2043,'Policy Characteristics'!$C:$C,0))),"",INDEX('Policy Characteristics'!J:J,MATCH($C2043,'Policy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43" s="254" t="str">
        <f>IF(ISBLANK(INDEX('Policy Characteristics'!K:K,MATCH($C2043,'Policy Characteristics'!$C:$C,0))),"",INDEX('Policy Characteristics'!K:K,MATCH($C2043,'Policy Characteristics'!$C:$C,0)))</f>
        <v>industry-ag-main.html#eff-stds</v>
      </c>
      <c r="R2043" s="254" t="str">
        <f>IF(ISBLANK(INDEX('Policy Characteristics'!L:L,MATCH($C2043,'Policy Characteristics'!$C:$C,0))),"",INDEX('Policy Characteristics'!L:L,MATCH($C2043,'Policy Characteristics'!$C:$C,0)))</f>
        <v>industry-energy-efficiency-standards.html</v>
      </c>
    </row>
    <row r="2044" spans="1:18" s="4" customFormat="1" x14ac:dyDescent="0.25">
      <c r="A2044" s="254" t="str">
        <f>IF(ISBLANK(INDEX('Policy Characteristics'!A:A,MATCH($C2044,'Policy Characteristics'!$C:$C,0))),"",INDEX('Policy Characteristics'!A:A,MATCH($C2044,'Policy Characteristics'!$C:$C,0)))</f>
        <v>Industry</v>
      </c>
      <c r="B2044" s="262" t="str">
        <f>IF(ISBLANK(INDEX('Policy Characteristics'!B:B,MATCH($C2044,'Policy Characteristics'!$C:$C,0))),"",INDEX('Policy Characteristics'!B:B,MATCH($C2044,'Policy Characteristics'!$C:$C,0)))</f>
        <v>Energy Efficiency Standards for Electrical Eqpt</v>
      </c>
      <c r="C2044" s="254" t="str">
        <f t="shared" si="90"/>
        <v>Perc Improvement in Eqpt Efficiency Stds Above BAU for Electricity</v>
      </c>
      <c r="D2044" s="6" t="s">
        <v>3024</v>
      </c>
      <c r="E2044" s="1" t="s">
        <v>3464</v>
      </c>
      <c r="F2044" t="s">
        <v>2546</v>
      </c>
      <c r="G2044" s="45" t="s">
        <v>3470</v>
      </c>
      <c r="H2044" s="47">
        <f t="shared" si="89"/>
        <v>2043</v>
      </c>
      <c r="I2044" s="324" t="s">
        <v>40</v>
      </c>
      <c r="J2044" s="255" t="str">
        <f>IF(ISBLANK(INDEX('Policy Characteristics'!D:D,MATCH($C2044,'Policy Characteristics'!$C:$C,0))),"",INDEX('Policy Characteristics'!D:D,MATCH($C2044,'Policy Characteristics'!$C:$C,0)))</f>
        <v>Industry Energy Efficiency</v>
      </c>
      <c r="K2044" s="254" t="str">
        <f>IF(ISBLANK(INDEX('Policy Characteristics'!E:E,MATCH($C2044,'Policy Characteristics'!$C:$C,0))),"",INDEX('Policy Characteristics'!E:E,MATCH($C2044,'Policy Characteristics'!$C:$C,0)))</f>
        <v>indst elec efficiency stds</v>
      </c>
      <c r="L2044" s="261">
        <f>IF(ISBLANK(INDEX('Policy Characteristics'!F:F,MATCH($C2044,'Policy Characteristics'!$C:$C,0))),"",INDEX('Policy Characteristics'!F:F,MATCH($C2044,'Policy Characteristics'!$C:$C,0)))</f>
        <v>0</v>
      </c>
      <c r="M2044" s="261">
        <f>IF(ISBLANK(INDEX('Policy Characteristics'!G:G,MATCH($C2044,'Policy Characteristics'!$C:$C,0))),"",INDEX('Policy Characteristics'!G:G,MATCH($C2044,'Policy Characteristics'!$C:$C,0)))</f>
        <v>0.25</v>
      </c>
      <c r="N2044" s="261">
        <f>IF(ISBLANK(INDEX('Policy Characteristics'!H:H,MATCH($C2044,'Policy Characteristics'!$C:$C,0))),"",INDEX('Policy Characteristics'!H:H,MATCH($C2044,'Policy Characteristics'!$C:$C,0)))</f>
        <v>0.01</v>
      </c>
      <c r="O2044" s="254" t="str">
        <f>IF(ISBLANK(INDEX('Policy Characteristics'!I:I,MATCH($C2044,'Policy Characteristics'!$C:$C,0))),"",INDEX('Policy Characteristics'!I:I,MATCH($C2044,'Policy Characteristics'!$C:$C,0)))</f>
        <v>% reduction in energy use</v>
      </c>
      <c r="P2044" s="254" t="str">
        <f>IF(ISBLANK(INDEX('Policy Characteristics'!J:J,MATCH($C2044,'Policy Characteristics'!$C:$C,0))),"",INDEX('Policy Characteristics'!J:J,MATCH($C2044,'Policy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44" s="254" t="str">
        <f>IF(ISBLANK(INDEX('Policy Characteristics'!K:K,MATCH($C2044,'Policy Characteristics'!$C:$C,0))),"",INDEX('Policy Characteristics'!K:K,MATCH($C2044,'Policy Characteristics'!$C:$C,0)))</f>
        <v>industry-ag-main.html#eff-stds</v>
      </c>
      <c r="R2044" s="254" t="str">
        <f>IF(ISBLANK(INDEX('Policy Characteristics'!L:L,MATCH($C2044,'Policy Characteristics'!$C:$C,0))),"",INDEX('Policy Characteristics'!L:L,MATCH($C2044,'Policy Characteristics'!$C:$C,0)))</f>
        <v>industry-energy-efficiency-standards.html</v>
      </c>
    </row>
    <row r="2045" spans="1:18" s="4" customFormat="1" x14ac:dyDescent="0.25">
      <c r="A2045" s="254" t="str">
        <f>IF(ISBLANK(INDEX('Policy Characteristics'!A:A,MATCH($C2045,'Policy Characteristics'!$C:$C,0))),"",INDEX('Policy Characteristics'!A:A,MATCH($C2045,'Policy Characteristics'!$C:$C,0)))</f>
        <v>Industry</v>
      </c>
      <c r="B2045" s="262" t="str">
        <f>IF(ISBLANK(INDEX('Policy Characteristics'!B:B,MATCH($C2045,'Policy Characteristics'!$C:$C,0))),"",INDEX('Policy Characteristics'!B:B,MATCH($C2045,'Policy Characteristics'!$C:$C,0)))</f>
        <v>Energy Efficiency Standards for Electrical Eqpt</v>
      </c>
      <c r="C2045" s="254" t="str">
        <f t="shared" si="90"/>
        <v>Perc Improvement in Eqpt Efficiency Stds Above BAU for Electricity</v>
      </c>
      <c r="D2045" s="6" t="s">
        <v>3024</v>
      </c>
      <c r="E2045" s="1" t="s">
        <v>3570</v>
      </c>
      <c r="F2045" t="s">
        <v>2546</v>
      </c>
      <c r="G2045" s="45" t="s">
        <v>3471</v>
      </c>
      <c r="H2045" s="47">
        <f t="shared" si="89"/>
        <v>2044</v>
      </c>
      <c r="I2045" s="324" t="s">
        <v>40</v>
      </c>
      <c r="J2045" s="255" t="str">
        <f>IF(ISBLANK(INDEX('Policy Characteristics'!D:D,MATCH($C2045,'Policy Characteristics'!$C:$C,0))),"",INDEX('Policy Characteristics'!D:D,MATCH($C2045,'Policy Characteristics'!$C:$C,0)))</f>
        <v>Industry Energy Efficiency</v>
      </c>
      <c r="K2045" s="254" t="str">
        <f>IF(ISBLANK(INDEX('Policy Characteristics'!E:E,MATCH($C2045,'Policy Characteristics'!$C:$C,0))),"",INDEX('Policy Characteristics'!E:E,MATCH($C2045,'Policy Characteristics'!$C:$C,0)))</f>
        <v>indst elec efficiency stds</v>
      </c>
      <c r="L2045" s="261">
        <f>IF(ISBLANK(INDEX('Policy Characteristics'!F:F,MATCH($C2045,'Policy Characteristics'!$C:$C,0))),"",INDEX('Policy Characteristics'!F:F,MATCH($C2045,'Policy Characteristics'!$C:$C,0)))</f>
        <v>0</v>
      </c>
      <c r="M2045" s="261">
        <f>IF(ISBLANK(INDEX('Policy Characteristics'!G:G,MATCH($C2045,'Policy Characteristics'!$C:$C,0))),"",INDEX('Policy Characteristics'!G:G,MATCH($C2045,'Policy Characteristics'!$C:$C,0)))</f>
        <v>0.25</v>
      </c>
      <c r="N2045" s="261">
        <f>IF(ISBLANK(INDEX('Policy Characteristics'!H:H,MATCH($C2045,'Policy Characteristics'!$C:$C,0))),"",INDEX('Policy Characteristics'!H:H,MATCH($C2045,'Policy Characteristics'!$C:$C,0)))</f>
        <v>0.01</v>
      </c>
      <c r="O2045" s="254" t="str">
        <f>IF(ISBLANK(INDEX('Policy Characteristics'!I:I,MATCH($C2045,'Policy Characteristics'!$C:$C,0))),"",INDEX('Policy Characteristics'!I:I,MATCH($C2045,'Policy Characteristics'!$C:$C,0)))</f>
        <v>% reduction in energy use</v>
      </c>
      <c r="P2045" s="254" t="str">
        <f>IF(ISBLANK(INDEX('Policy Characteristics'!J:J,MATCH($C2045,'Policy Characteristics'!$C:$C,0))),"",INDEX('Policy Characteristics'!J:J,MATCH($C2045,'Policy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45" s="254" t="str">
        <f>IF(ISBLANK(INDEX('Policy Characteristics'!K:K,MATCH($C2045,'Policy Characteristics'!$C:$C,0))),"",INDEX('Policy Characteristics'!K:K,MATCH($C2045,'Policy Characteristics'!$C:$C,0)))</f>
        <v>industry-ag-main.html#eff-stds</v>
      </c>
      <c r="R2045" s="254" t="str">
        <f>IF(ISBLANK(INDEX('Policy Characteristics'!L:L,MATCH($C2045,'Policy Characteristics'!$C:$C,0))),"",INDEX('Policy Characteristics'!L:L,MATCH($C2045,'Policy Characteristics'!$C:$C,0)))</f>
        <v>industry-energy-efficiency-standards.html</v>
      </c>
    </row>
    <row r="2046" spans="1:18" s="4" customFormat="1" x14ac:dyDescent="0.25">
      <c r="A2046" s="254" t="str">
        <f>IF(ISBLANK(INDEX('Policy Characteristics'!A:A,MATCH($C2046,'Policy Characteristics'!$C:$C,0))),"",INDEX('Policy Characteristics'!A:A,MATCH($C2046,'Policy Characteristics'!$C:$C,0)))</f>
        <v>Industry</v>
      </c>
      <c r="B2046" s="262" t="str">
        <f>IF(ISBLANK(INDEX('Policy Characteristics'!B:B,MATCH($C2046,'Policy Characteristics'!$C:$C,0))),"",INDEX('Policy Characteristics'!B:B,MATCH($C2046,'Policy Characteristics'!$C:$C,0)))</f>
        <v>Energy Efficiency Standards for Electrical Eqpt</v>
      </c>
      <c r="C2046" s="254" t="str">
        <f t="shared" si="90"/>
        <v>Perc Improvement in Eqpt Efficiency Stds Above BAU for Electricity</v>
      </c>
      <c r="D2046" s="6" t="s">
        <v>3024</v>
      </c>
      <c r="E2046" s="1" t="s">
        <v>3915</v>
      </c>
      <c r="F2046" t="s">
        <v>2546</v>
      </c>
      <c r="G2046" s="45" t="s">
        <v>3891</v>
      </c>
      <c r="H2046" s="47">
        <f t="shared" si="89"/>
        <v>2045</v>
      </c>
      <c r="I2046" s="324" t="s">
        <v>40</v>
      </c>
      <c r="J2046" s="255" t="str">
        <f>IF(ISBLANK(INDEX('Policy Characteristics'!D:D,MATCH($C2046,'Policy Characteristics'!$C:$C,0))),"",INDEX('Policy Characteristics'!D:D,MATCH($C2046,'Policy Characteristics'!$C:$C,0)))</f>
        <v>Industry Energy Efficiency</v>
      </c>
      <c r="K2046" s="254" t="str">
        <f>IF(ISBLANK(INDEX('Policy Characteristics'!E:E,MATCH($C2046,'Policy Characteristics'!$C:$C,0))),"",INDEX('Policy Characteristics'!E:E,MATCH($C2046,'Policy Characteristics'!$C:$C,0)))</f>
        <v>indst elec efficiency stds</v>
      </c>
      <c r="L2046" s="261">
        <f>IF(ISBLANK(INDEX('Policy Characteristics'!F:F,MATCH($C2046,'Policy Characteristics'!$C:$C,0))),"",INDEX('Policy Characteristics'!F:F,MATCH($C2046,'Policy Characteristics'!$C:$C,0)))</f>
        <v>0</v>
      </c>
      <c r="M2046" s="261">
        <f>IF(ISBLANK(INDEX('Policy Characteristics'!G:G,MATCH($C2046,'Policy Characteristics'!$C:$C,0))),"",INDEX('Policy Characteristics'!G:G,MATCH($C2046,'Policy Characteristics'!$C:$C,0)))</f>
        <v>0.25</v>
      </c>
      <c r="N2046" s="261">
        <f>IF(ISBLANK(INDEX('Policy Characteristics'!H:H,MATCH($C2046,'Policy Characteristics'!$C:$C,0))),"",INDEX('Policy Characteristics'!H:H,MATCH($C2046,'Policy Characteristics'!$C:$C,0)))</f>
        <v>0.01</v>
      </c>
      <c r="O2046" s="254" t="str">
        <f>IF(ISBLANK(INDEX('Policy Characteristics'!I:I,MATCH($C2046,'Policy Characteristics'!$C:$C,0))),"",INDEX('Policy Characteristics'!I:I,MATCH($C2046,'Policy Characteristics'!$C:$C,0)))</f>
        <v>% reduction in energy use</v>
      </c>
      <c r="P2046" s="254" t="str">
        <f>IF(ISBLANK(INDEX('Policy Characteristics'!J:J,MATCH($C2046,'Policy Characteristics'!$C:$C,0))),"",INDEX('Policy Characteristics'!J:J,MATCH($C2046,'Policy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46" s="254" t="str">
        <f>IF(ISBLANK(INDEX('Policy Characteristics'!K:K,MATCH($C2046,'Policy Characteristics'!$C:$C,0))),"",INDEX('Policy Characteristics'!K:K,MATCH($C2046,'Policy Characteristics'!$C:$C,0)))</f>
        <v>industry-ag-main.html#eff-stds</v>
      </c>
      <c r="R2046" s="254" t="str">
        <f>IF(ISBLANK(INDEX('Policy Characteristics'!L:L,MATCH($C2046,'Policy Characteristics'!$C:$C,0))),"",INDEX('Policy Characteristics'!L:L,MATCH($C2046,'Policy Characteristics'!$C:$C,0)))</f>
        <v>industry-energy-efficiency-standards.html</v>
      </c>
    </row>
    <row r="2047" spans="1:18" s="4" customFormat="1" x14ac:dyDescent="0.25">
      <c r="A2047" s="254" t="str">
        <f>IF(ISBLANK(INDEX('Policy Characteristics'!A:A,MATCH($C2047,'Policy Characteristics'!$C:$C,0))),"",INDEX('Policy Characteristics'!A:A,MATCH($C2047,'Policy Characteristics'!$C:$C,0)))</f>
        <v>Industry</v>
      </c>
      <c r="B2047" s="262" t="str">
        <f>IF(ISBLANK(INDEX('Policy Characteristics'!B:B,MATCH($C2047,'Policy Characteristics'!$C:$C,0))),"",INDEX('Policy Characteristics'!B:B,MATCH($C2047,'Policy Characteristics'!$C:$C,0)))</f>
        <v>Energy Efficiency Standards for Electrical Eqpt</v>
      </c>
      <c r="C2047" s="254" t="str">
        <f t="shared" si="90"/>
        <v>Perc Improvement in Eqpt Efficiency Stds Above BAU for Electricity</v>
      </c>
      <c r="D2047" s="6" t="s">
        <v>3024</v>
      </c>
      <c r="E2047" s="1" t="s">
        <v>3916</v>
      </c>
      <c r="F2047" t="s">
        <v>2546</v>
      </c>
      <c r="G2047" s="45" t="s">
        <v>3890</v>
      </c>
      <c r="H2047" s="47">
        <f t="shared" si="89"/>
        <v>2046</v>
      </c>
      <c r="I2047" s="324" t="s">
        <v>40</v>
      </c>
      <c r="J2047" s="255" t="str">
        <f>IF(ISBLANK(INDEX('Policy Characteristics'!D:D,MATCH($C2047,'Policy Characteristics'!$C:$C,0))),"",INDEX('Policy Characteristics'!D:D,MATCH($C2047,'Policy Characteristics'!$C:$C,0)))</f>
        <v>Industry Energy Efficiency</v>
      </c>
      <c r="K2047" s="254" t="str">
        <f>IF(ISBLANK(INDEX('Policy Characteristics'!E:E,MATCH($C2047,'Policy Characteristics'!$C:$C,0))),"",INDEX('Policy Characteristics'!E:E,MATCH($C2047,'Policy Characteristics'!$C:$C,0)))</f>
        <v>indst elec efficiency stds</v>
      </c>
      <c r="L2047" s="261">
        <f>IF(ISBLANK(INDEX('Policy Characteristics'!F:F,MATCH($C2047,'Policy Characteristics'!$C:$C,0))),"",INDEX('Policy Characteristics'!F:F,MATCH($C2047,'Policy Characteristics'!$C:$C,0)))</f>
        <v>0</v>
      </c>
      <c r="M2047" s="261">
        <f>IF(ISBLANK(INDEX('Policy Characteristics'!G:G,MATCH($C2047,'Policy Characteristics'!$C:$C,0))),"",INDEX('Policy Characteristics'!G:G,MATCH($C2047,'Policy Characteristics'!$C:$C,0)))</f>
        <v>0.25</v>
      </c>
      <c r="N2047" s="261">
        <f>IF(ISBLANK(INDEX('Policy Characteristics'!H:H,MATCH($C2047,'Policy Characteristics'!$C:$C,0))),"",INDEX('Policy Characteristics'!H:H,MATCH($C2047,'Policy Characteristics'!$C:$C,0)))</f>
        <v>0.01</v>
      </c>
      <c r="O2047" s="254" t="str">
        <f>IF(ISBLANK(INDEX('Policy Characteristics'!I:I,MATCH($C2047,'Policy Characteristics'!$C:$C,0))),"",INDEX('Policy Characteristics'!I:I,MATCH($C2047,'Policy Characteristics'!$C:$C,0)))</f>
        <v>% reduction in energy use</v>
      </c>
      <c r="P2047" s="254" t="str">
        <f>IF(ISBLANK(INDEX('Policy Characteristics'!J:J,MATCH($C2047,'Policy Characteristics'!$C:$C,0))),"",INDEX('Policy Characteristics'!J:J,MATCH($C2047,'Policy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47" s="254" t="str">
        <f>IF(ISBLANK(INDEX('Policy Characteristics'!K:K,MATCH($C2047,'Policy Characteristics'!$C:$C,0))),"",INDEX('Policy Characteristics'!K:K,MATCH($C2047,'Policy Characteristics'!$C:$C,0)))</f>
        <v>industry-ag-main.html#eff-stds</v>
      </c>
      <c r="R2047" s="254" t="str">
        <f>IF(ISBLANK(INDEX('Policy Characteristics'!L:L,MATCH($C2047,'Policy Characteristics'!$C:$C,0))),"",INDEX('Policy Characteristics'!L:L,MATCH($C2047,'Policy Characteristics'!$C:$C,0)))</f>
        <v>industry-energy-efficiency-standards.html</v>
      </c>
    </row>
    <row r="2048" spans="1:18" s="4" customFormat="1" x14ac:dyDescent="0.25">
      <c r="A2048" s="254" t="str">
        <f>IF(ISBLANK(INDEX('Policy Characteristics'!A:A,MATCH($C2048,'Policy Characteristics'!$C:$C,0))),"",INDEX('Policy Characteristics'!A:A,MATCH($C2048,'Policy Characteristics'!$C:$C,0)))</f>
        <v>Industry</v>
      </c>
      <c r="B2048" s="262" t="str">
        <f>IF(ISBLANK(INDEX('Policy Characteristics'!B:B,MATCH($C2048,'Policy Characteristics'!$C:$C,0))),"",INDEX('Policy Characteristics'!B:B,MATCH($C2048,'Policy Characteristics'!$C:$C,0)))</f>
        <v>Energy Efficiency Standards for Electrical Eqpt</v>
      </c>
      <c r="C2048" s="254" t="str">
        <f t="shared" si="90"/>
        <v>Perc Improvement in Eqpt Efficiency Stds Above BAU for Electricity</v>
      </c>
      <c r="D2048" s="6" t="s">
        <v>3024</v>
      </c>
      <c r="E2048" s="1" t="s">
        <v>3917</v>
      </c>
      <c r="F2048" t="s">
        <v>2546</v>
      </c>
      <c r="G2048" s="45" t="s">
        <v>3892</v>
      </c>
      <c r="H2048" s="47">
        <f t="shared" si="89"/>
        <v>2047</v>
      </c>
      <c r="I2048" s="324" t="s">
        <v>40</v>
      </c>
      <c r="J2048" s="255" t="str">
        <f>IF(ISBLANK(INDEX('Policy Characteristics'!D:D,MATCH($C2048,'Policy Characteristics'!$C:$C,0))),"",INDEX('Policy Characteristics'!D:D,MATCH($C2048,'Policy Characteristics'!$C:$C,0)))</f>
        <v>Industry Energy Efficiency</v>
      </c>
      <c r="K2048" s="254" t="str">
        <f>IF(ISBLANK(INDEX('Policy Characteristics'!E:E,MATCH($C2048,'Policy Characteristics'!$C:$C,0))),"",INDEX('Policy Characteristics'!E:E,MATCH($C2048,'Policy Characteristics'!$C:$C,0)))</f>
        <v>indst elec efficiency stds</v>
      </c>
      <c r="L2048" s="261">
        <f>IF(ISBLANK(INDEX('Policy Characteristics'!F:F,MATCH($C2048,'Policy Characteristics'!$C:$C,0))),"",INDEX('Policy Characteristics'!F:F,MATCH($C2048,'Policy Characteristics'!$C:$C,0)))</f>
        <v>0</v>
      </c>
      <c r="M2048" s="261">
        <f>IF(ISBLANK(INDEX('Policy Characteristics'!G:G,MATCH($C2048,'Policy Characteristics'!$C:$C,0))),"",INDEX('Policy Characteristics'!G:G,MATCH($C2048,'Policy Characteristics'!$C:$C,0)))</f>
        <v>0.25</v>
      </c>
      <c r="N2048" s="261">
        <f>IF(ISBLANK(INDEX('Policy Characteristics'!H:H,MATCH($C2048,'Policy Characteristics'!$C:$C,0))),"",INDEX('Policy Characteristics'!H:H,MATCH($C2048,'Policy Characteristics'!$C:$C,0)))</f>
        <v>0.01</v>
      </c>
      <c r="O2048" s="254" t="str">
        <f>IF(ISBLANK(INDEX('Policy Characteristics'!I:I,MATCH($C2048,'Policy Characteristics'!$C:$C,0))),"",INDEX('Policy Characteristics'!I:I,MATCH($C2048,'Policy Characteristics'!$C:$C,0)))</f>
        <v>% reduction in energy use</v>
      </c>
      <c r="P2048" s="254" t="str">
        <f>IF(ISBLANK(INDEX('Policy Characteristics'!J:J,MATCH($C2048,'Policy Characteristics'!$C:$C,0))),"",INDEX('Policy Characteristics'!J:J,MATCH($C2048,'Policy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48" s="254" t="str">
        <f>IF(ISBLANK(INDEX('Policy Characteristics'!K:K,MATCH($C2048,'Policy Characteristics'!$C:$C,0))),"",INDEX('Policy Characteristics'!K:K,MATCH($C2048,'Policy Characteristics'!$C:$C,0)))</f>
        <v>industry-ag-main.html#eff-stds</v>
      </c>
      <c r="R2048" s="254" t="str">
        <f>IF(ISBLANK(INDEX('Policy Characteristics'!L:L,MATCH($C2048,'Policy Characteristics'!$C:$C,0))),"",INDEX('Policy Characteristics'!L:L,MATCH($C2048,'Policy Characteristics'!$C:$C,0)))</f>
        <v>industry-energy-efficiency-standards.html</v>
      </c>
    </row>
    <row r="2049" spans="1:18" s="4" customFormat="1" x14ac:dyDescent="0.25">
      <c r="A2049" s="254" t="str">
        <f>IF(ISBLANK(INDEX('Policy Characteristics'!A:A,MATCH($C2049,'Policy Characteristics'!$C:$C,0))),"",INDEX('Policy Characteristics'!A:A,MATCH($C2049,'Policy Characteristics'!$C:$C,0)))</f>
        <v>Industry</v>
      </c>
      <c r="B2049" s="262" t="str">
        <f>IF(ISBLANK(INDEX('Policy Characteristics'!B:B,MATCH($C2049,'Policy Characteristics'!$C:$C,0))),"",INDEX('Policy Characteristics'!B:B,MATCH($C2049,'Policy Characteristics'!$C:$C,0)))</f>
        <v>Energy Efficiency Standards for Electrical Eqpt</v>
      </c>
      <c r="C2049" s="254" t="str">
        <f t="shared" si="90"/>
        <v>Perc Improvement in Eqpt Efficiency Stds Above BAU for Electricity</v>
      </c>
      <c r="D2049" s="6" t="s">
        <v>3025</v>
      </c>
      <c r="E2049" s="1" t="s">
        <v>3459</v>
      </c>
      <c r="F2049" t="s">
        <v>2988</v>
      </c>
      <c r="G2049" s="45" t="s">
        <v>3465</v>
      </c>
      <c r="H2049" s="47">
        <f t="shared" si="89"/>
        <v>2048</v>
      </c>
      <c r="I2049" s="324" t="s">
        <v>40</v>
      </c>
      <c r="J2049" s="255" t="str">
        <f>IF(ISBLANK(INDEX('Policy Characteristics'!D:D,MATCH($C2049,'Policy Characteristics'!$C:$C,0))),"",INDEX('Policy Characteristics'!D:D,MATCH($C2049,'Policy Characteristics'!$C:$C,0)))</f>
        <v>Industry Energy Efficiency</v>
      </c>
      <c r="K2049" s="254" t="str">
        <f>IF(ISBLANK(INDEX('Policy Characteristics'!E:E,MATCH($C2049,'Policy Characteristics'!$C:$C,0))),"",INDEX('Policy Characteristics'!E:E,MATCH($C2049,'Policy Characteristics'!$C:$C,0)))</f>
        <v>indst elec efficiency stds</v>
      </c>
      <c r="L2049" s="261">
        <f>IF(ISBLANK(INDEX('Policy Characteristics'!F:F,MATCH($C2049,'Policy Characteristics'!$C:$C,0))),"",INDEX('Policy Characteristics'!F:F,MATCH($C2049,'Policy Characteristics'!$C:$C,0)))</f>
        <v>0</v>
      </c>
      <c r="M2049" s="261">
        <f>IF(ISBLANK(INDEX('Policy Characteristics'!G:G,MATCH($C2049,'Policy Characteristics'!$C:$C,0))),"",INDEX('Policy Characteristics'!G:G,MATCH($C2049,'Policy Characteristics'!$C:$C,0)))</f>
        <v>0.25</v>
      </c>
      <c r="N2049" s="261">
        <f>IF(ISBLANK(INDEX('Policy Characteristics'!H:H,MATCH($C2049,'Policy Characteristics'!$C:$C,0))),"",INDEX('Policy Characteristics'!H:H,MATCH($C2049,'Policy Characteristics'!$C:$C,0)))</f>
        <v>0.01</v>
      </c>
      <c r="O2049" s="254" t="str">
        <f>IF(ISBLANK(INDEX('Policy Characteristics'!I:I,MATCH($C2049,'Policy Characteristics'!$C:$C,0))),"",INDEX('Policy Characteristics'!I:I,MATCH($C2049,'Policy Characteristics'!$C:$C,0)))</f>
        <v>% reduction in energy use</v>
      </c>
      <c r="P2049" s="254" t="str">
        <f>IF(ISBLANK(INDEX('Policy Characteristics'!J:J,MATCH($C2049,'Policy Characteristics'!$C:$C,0))),"",INDEX('Policy Characteristics'!J:J,MATCH($C2049,'Policy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49" s="254" t="str">
        <f>IF(ISBLANK(INDEX('Policy Characteristics'!K:K,MATCH($C2049,'Policy Characteristics'!$C:$C,0))),"",INDEX('Policy Characteristics'!K:K,MATCH($C2049,'Policy Characteristics'!$C:$C,0)))</f>
        <v>industry-ag-main.html#eff-stds</v>
      </c>
      <c r="R2049" s="254" t="str">
        <f>IF(ISBLANK(INDEX('Policy Characteristics'!L:L,MATCH($C2049,'Policy Characteristics'!$C:$C,0))),"",INDEX('Policy Characteristics'!L:L,MATCH($C2049,'Policy Characteristics'!$C:$C,0)))</f>
        <v>industry-energy-efficiency-standards.html</v>
      </c>
    </row>
    <row r="2050" spans="1:18" s="4" customFormat="1" x14ac:dyDescent="0.25">
      <c r="A2050" s="254" t="str">
        <f>IF(ISBLANK(INDEX('Policy Characteristics'!A:A,MATCH($C2050,'Policy Characteristics'!$C:$C,0))),"",INDEX('Policy Characteristics'!A:A,MATCH($C2050,'Policy Characteristics'!$C:$C,0)))</f>
        <v>Industry</v>
      </c>
      <c r="B2050" s="262" t="str">
        <f>IF(ISBLANK(INDEX('Policy Characteristics'!B:B,MATCH($C2050,'Policy Characteristics'!$C:$C,0))),"",INDEX('Policy Characteristics'!B:B,MATCH($C2050,'Policy Characteristics'!$C:$C,0)))</f>
        <v>Energy Efficiency Standards for Electrical Eqpt</v>
      </c>
      <c r="C2050" s="254" t="str">
        <f t="shared" si="90"/>
        <v>Perc Improvement in Eqpt Efficiency Stds Above BAU for Electricity</v>
      </c>
      <c r="D2050" s="6" t="s">
        <v>3025</v>
      </c>
      <c r="E2050" s="1" t="s">
        <v>3460</v>
      </c>
      <c r="F2050" t="s">
        <v>2988</v>
      </c>
      <c r="G2050" s="45" t="s">
        <v>3466</v>
      </c>
      <c r="H2050" s="47">
        <f t="shared" si="89"/>
        <v>2049</v>
      </c>
      <c r="I2050" s="324" t="s">
        <v>40</v>
      </c>
      <c r="J2050" s="255" t="str">
        <f>IF(ISBLANK(INDEX('Policy Characteristics'!D:D,MATCH($C2050,'Policy Characteristics'!$C:$C,0))),"",INDEX('Policy Characteristics'!D:D,MATCH($C2050,'Policy Characteristics'!$C:$C,0)))</f>
        <v>Industry Energy Efficiency</v>
      </c>
      <c r="K2050" s="254" t="str">
        <f>IF(ISBLANK(INDEX('Policy Characteristics'!E:E,MATCH($C2050,'Policy Characteristics'!$C:$C,0))),"",INDEX('Policy Characteristics'!E:E,MATCH($C2050,'Policy Characteristics'!$C:$C,0)))</f>
        <v>indst elec efficiency stds</v>
      </c>
      <c r="L2050" s="261">
        <f>IF(ISBLANK(INDEX('Policy Characteristics'!F:F,MATCH($C2050,'Policy Characteristics'!$C:$C,0))),"",INDEX('Policy Characteristics'!F:F,MATCH($C2050,'Policy Characteristics'!$C:$C,0)))</f>
        <v>0</v>
      </c>
      <c r="M2050" s="261">
        <f>IF(ISBLANK(INDEX('Policy Characteristics'!G:G,MATCH($C2050,'Policy Characteristics'!$C:$C,0))),"",INDEX('Policy Characteristics'!G:G,MATCH($C2050,'Policy Characteristics'!$C:$C,0)))</f>
        <v>0.25</v>
      </c>
      <c r="N2050" s="261">
        <f>IF(ISBLANK(INDEX('Policy Characteristics'!H:H,MATCH($C2050,'Policy Characteristics'!$C:$C,0))),"",INDEX('Policy Characteristics'!H:H,MATCH($C2050,'Policy Characteristics'!$C:$C,0)))</f>
        <v>0.01</v>
      </c>
      <c r="O2050" s="254" t="str">
        <f>IF(ISBLANK(INDEX('Policy Characteristics'!I:I,MATCH($C2050,'Policy Characteristics'!$C:$C,0))),"",INDEX('Policy Characteristics'!I:I,MATCH($C2050,'Policy Characteristics'!$C:$C,0)))</f>
        <v>% reduction in energy use</v>
      </c>
      <c r="P2050" s="254" t="str">
        <f>IF(ISBLANK(INDEX('Policy Characteristics'!J:J,MATCH($C2050,'Policy Characteristics'!$C:$C,0))),"",INDEX('Policy Characteristics'!J:J,MATCH($C2050,'Policy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50" s="254" t="str">
        <f>IF(ISBLANK(INDEX('Policy Characteristics'!K:K,MATCH($C2050,'Policy Characteristics'!$C:$C,0))),"",INDEX('Policy Characteristics'!K:K,MATCH($C2050,'Policy Characteristics'!$C:$C,0)))</f>
        <v>industry-ag-main.html#eff-stds</v>
      </c>
      <c r="R2050" s="254" t="str">
        <f>IF(ISBLANK(INDEX('Policy Characteristics'!L:L,MATCH($C2050,'Policy Characteristics'!$C:$C,0))),"",INDEX('Policy Characteristics'!L:L,MATCH($C2050,'Policy Characteristics'!$C:$C,0)))</f>
        <v>industry-energy-efficiency-standards.html</v>
      </c>
    </row>
    <row r="2051" spans="1:18" s="4" customFormat="1" x14ac:dyDescent="0.25">
      <c r="A2051" s="254" t="str">
        <f>IF(ISBLANK(INDEX('Policy Characteristics'!A:A,MATCH($C2051,'Policy Characteristics'!$C:$C,0))),"",INDEX('Policy Characteristics'!A:A,MATCH($C2051,'Policy Characteristics'!$C:$C,0)))</f>
        <v>Industry</v>
      </c>
      <c r="B2051" s="262" t="str">
        <f>IF(ISBLANK(INDEX('Policy Characteristics'!B:B,MATCH($C2051,'Policy Characteristics'!$C:$C,0))),"",INDEX('Policy Characteristics'!B:B,MATCH($C2051,'Policy Characteristics'!$C:$C,0)))</f>
        <v>Energy Efficiency Standards for Electrical Eqpt</v>
      </c>
      <c r="C2051" s="254" t="str">
        <f t="shared" si="90"/>
        <v>Perc Improvement in Eqpt Efficiency Stds Above BAU for Electricity</v>
      </c>
      <c r="D2051" s="6" t="s">
        <v>3025</v>
      </c>
      <c r="E2051" s="1" t="s">
        <v>3461</v>
      </c>
      <c r="F2051" t="s">
        <v>2988</v>
      </c>
      <c r="G2051" s="45" t="s">
        <v>3467</v>
      </c>
      <c r="H2051" s="47">
        <f t="shared" ref="H2051:H2114" si="91">H2050+1</f>
        <v>2050</v>
      </c>
      <c r="I2051" s="324" t="s">
        <v>40</v>
      </c>
      <c r="J2051" s="255" t="str">
        <f>IF(ISBLANK(INDEX('Policy Characteristics'!D:D,MATCH($C2051,'Policy Characteristics'!$C:$C,0))),"",INDEX('Policy Characteristics'!D:D,MATCH($C2051,'Policy Characteristics'!$C:$C,0)))</f>
        <v>Industry Energy Efficiency</v>
      </c>
      <c r="K2051" s="254" t="str">
        <f>IF(ISBLANK(INDEX('Policy Characteristics'!E:E,MATCH($C2051,'Policy Characteristics'!$C:$C,0))),"",INDEX('Policy Characteristics'!E:E,MATCH($C2051,'Policy Characteristics'!$C:$C,0)))</f>
        <v>indst elec efficiency stds</v>
      </c>
      <c r="L2051" s="261">
        <f>IF(ISBLANK(INDEX('Policy Characteristics'!F:F,MATCH($C2051,'Policy Characteristics'!$C:$C,0))),"",INDEX('Policy Characteristics'!F:F,MATCH($C2051,'Policy Characteristics'!$C:$C,0)))</f>
        <v>0</v>
      </c>
      <c r="M2051" s="261">
        <f>IF(ISBLANK(INDEX('Policy Characteristics'!G:G,MATCH($C2051,'Policy Characteristics'!$C:$C,0))),"",INDEX('Policy Characteristics'!G:G,MATCH($C2051,'Policy Characteristics'!$C:$C,0)))</f>
        <v>0.25</v>
      </c>
      <c r="N2051" s="261">
        <f>IF(ISBLANK(INDEX('Policy Characteristics'!H:H,MATCH($C2051,'Policy Characteristics'!$C:$C,0))),"",INDEX('Policy Characteristics'!H:H,MATCH($C2051,'Policy Characteristics'!$C:$C,0)))</f>
        <v>0.01</v>
      </c>
      <c r="O2051" s="254" t="str">
        <f>IF(ISBLANK(INDEX('Policy Characteristics'!I:I,MATCH($C2051,'Policy Characteristics'!$C:$C,0))),"",INDEX('Policy Characteristics'!I:I,MATCH($C2051,'Policy Characteristics'!$C:$C,0)))</f>
        <v>% reduction in energy use</v>
      </c>
      <c r="P2051" s="254" t="str">
        <f>IF(ISBLANK(INDEX('Policy Characteristics'!J:J,MATCH($C2051,'Policy Characteristics'!$C:$C,0))),"",INDEX('Policy Characteristics'!J:J,MATCH($C2051,'Policy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51" s="254" t="str">
        <f>IF(ISBLANK(INDEX('Policy Characteristics'!K:K,MATCH($C2051,'Policy Characteristics'!$C:$C,0))),"",INDEX('Policy Characteristics'!K:K,MATCH($C2051,'Policy Characteristics'!$C:$C,0)))</f>
        <v>industry-ag-main.html#eff-stds</v>
      </c>
      <c r="R2051" s="254" t="str">
        <f>IF(ISBLANK(INDEX('Policy Characteristics'!L:L,MATCH($C2051,'Policy Characteristics'!$C:$C,0))),"",INDEX('Policy Characteristics'!L:L,MATCH($C2051,'Policy Characteristics'!$C:$C,0)))</f>
        <v>industry-energy-efficiency-standards.html</v>
      </c>
    </row>
    <row r="2052" spans="1:18" s="4" customFormat="1" x14ac:dyDescent="0.25">
      <c r="A2052" s="254" t="str">
        <f>IF(ISBLANK(INDEX('Policy Characteristics'!A:A,MATCH($C2052,'Policy Characteristics'!$C:$C,0))),"",INDEX('Policy Characteristics'!A:A,MATCH($C2052,'Policy Characteristics'!$C:$C,0)))</f>
        <v>Industry</v>
      </c>
      <c r="B2052" s="262" t="str">
        <f>IF(ISBLANK(INDEX('Policy Characteristics'!B:B,MATCH($C2052,'Policy Characteristics'!$C:$C,0))),"",INDEX('Policy Characteristics'!B:B,MATCH($C2052,'Policy Characteristics'!$C:$C,0)))</f>
        <v>Energy Efficiency Standards for Electrical Eqpt</v>
      </c>
      <c r="C2052" s="254" t="str">
        <f t="shared" si="90"/>
        <v>Perc Improvement in Eqpt Efficiency Stds Above BAU for Electricity</v>
      </c>
      <c r="D2052" s="6" t="s">
        <v>3025</v>
      </c>
      <c r="E2052" s="1" t="s">
        <v>3462</v>
      </c>
      <c r="F2052" t="s">
        <v>2988</v>
      </c>
      <c r="G2052" s="45" t="s">
        <v>3468</v>
      </c>
      <c r="H2052" s="47">
        <f t="shared" si="91"/>
        <v>2051</v>
      </c>
      <c r="I2052" s="324" t="s">
        <v>40</v>
      </c>
      <c r="J2052" s="255" t="str">
        <f>IF(ISBLANK(INDEX('Policy Characteristics'!D:D,MATCH($C2052,'Policy Characteristics'!$C:$C,0))),"",INDEX('Policy Characteristics'!D:D,MATCH($C2052,'Policy Characteristics'!$C:$C,0)))</f>
        <v>Industry Energy Efficiency</v>
      </c>
      <c r="K2052" s="254" t="str">
        <f>IF(ISBLANK(INDEX('Policy Characteristics'!E:E,MATCH($C2052,'Policy Characteristics'!$C:$C,0))),"",INDEX('Policy Characteristics'!E:E,MATCH($C2052,'Policy Characteristics'!$C:$C,0)))</f>
        <v>indst elec efficiency stds</v>
      </c>
      <c r="L2052" s="261">
        <f>IF(ISBLANK(INDEX('Policy Characteristics'!F:F,MATCH($C2052,'Policy Characteristics'!$C:$C,0))),"",INDEX('Policy Characteristics'!F:F,MATCH($C2052,'Policy Characteristics'!$C:$C,0)))</f>
        <v>0</v>
      </c>
      <c r="M2052" s="261">
        <f>IF(ISBLANK(INDEX('Policy Characteristics'!G:G,MATCH($C2052,'Policy Characteristics'!$C:$C,0))),"",INDEX('Policy Characteristics'!G:G,MATCH($C2052,'Policy Characteristics'!$C:$C,0)))</f>
        <v>0.25</v>
      </c>
      <c r="N2052" s="261">
        <f>IF(ISBLANK(INDEX('Policy Characteristics'!H:H,MATCH($C2052,'Policy Characteristics'!$C:$C,0))),"",INDEX('Policy Characteristics'!H:H,MATCH($C2052,'Policy Characteristics'!$C:$C,0)))</f>
        <v>0.01</v>
      </c>
      <c r="O2052" s="254" t="str">
        <f>IF(ISBLANK(INDEX('Policy Characteristics'!I:I,MATCH($C2052,'Policy Characteristics'!$C:$C,0))),"",INDEX('Policy Characteristics'!I:I,MATCH($C2052,'Policy Characteristics'!$C:$C,0)))</f>
        <v>% reduction in energy use</v>
      </c>
      <c r="P2052" s="254" t="str">
        <f>IF(ISBLANK(INDEX('Policy Characteristics'!J:J,MATCH($C2052,'Policy Characteristics'!$C:$C,0))),"",INDEX('Policy Characteristics'!J:J,MATCH($C2052,'Policy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52" s="254" t="str">
        <f>IF(ISBLANK(INDEX('Policy Characteristics'!K:K,MATCH($C2052,'Policy Characteristics'!$C:$C,0))),"",INDEX('Policy Characteristics'!K:K,MATCH($C2052,'Policy Characteristics'!$C:$C,0)))</f>
        <v>industry-ag-main.html#eff-stds</v>
      </c>
      <c r="R2052" s="254" t="str">
        <f>IF(ISBLANK(INDEX('Policy Characteristics'!L:L,MATCH($C2052,'Policy Characteristics'!$C:$C,0))),"",INDEX('Policy Characteristics'!L:L,MATCH($C2052,'Policy Characteristics'!$C:$C,0)))</f>
        <v>industry-energy-efficiency-standards.html</v>
      </c>
    </row>
    <row r="2053" spans="1:18" s="4" customFormat="1" x14ac:dyDescent="0.25">
      <c r="A2053" s="254" t="str">
        <f>IF(ISBLANK(INDEX('Policy Characteristics'!A:A,MATCH($C2053,'Policy Characteristics'!$C:$C,0))),"",INDEX('Policy Characteristics'!A:A,MATCH($C2053,'Policy Characteristics'!$C:$C,0)))</f>
        <v>Industry</v>
      </c>
      <c r="B2053" s="262" t="str">
        <f>IF(ISBLANK(INDEX('Policy Characteristics'!B:B,MATCH($C2053,'Policy Characteristics'!$C:$C,0))),"",INDEX('Policy Characteristics'!B:B,MATCH($C2053,'Policy Characteristics'!$C:$C,0)))</f>
        <v>Energy Efficiency Standards for Electrical Eqpt</v>
      </c>
      <c r="C2053" s="254" t="str">
        <f t="shared" si="90"/>
        <v>Perc Improvement in Eqpt Efficiency Stds Above BAU for Electricity</v>
      </c>
      <c r="D2053" s="6" t="s">
        <v>3025</v>
      </c>
      <c r="E2053" s="1" t="s">
        <v>3463</v>
      </c>
      <c r="F2053" t="s">
        <v>2988</v>
      </c>
      <c r="G2053" s="45" t="s">
        <v>3469</v>
      </c>
      <c r="H2053" s="47">
        <f t="shared" si="91"/>
        <v>2052</v>
      </c>
      <c r="I2053" s="324" t="s">
        <v>40</v>
      </c>
      <c r="J2053" s="255" t="str">
        <f>IF(ISBLANK(INDEX('Policy Characteristics'!D:D,MATCH($C2053,'Policy Characteristics'!$C:$C,0))),"",INDEX('Policy Characteristics'!D:D,MATCH($C2053,'Policy Characteristics'!$C:$C,0)))</f>
        <v>Industry Energy Efficiency</v>
      </c>
      <c r="K2053" s="254" t="str">
        <f>IF(ISBLANK(INDEX('Policy Characteristics'!E:E,MATCH($C2053,'Policy Characteristics'!$C:$C,0))),"",INDEX('Policy Characteristics'!E:E,MATCH($C2053,'Policy Characteristics'!$C:$C,0)))</f>
        <v>indst elec efficiency stds</v>
      </c>
      <c r="L2053" s="261">
        <f>IF(ISBLANK(INDEX('Policy Characteristics'!F:F,MATCH($C2053,'Policy Characteristics'!$C:$C,0))),"",INDEX('Policy Characteristics'!F:F,MATCH($C2053,'Policy Characteristics'!$C:$C,0)))</f>
        <v>0</v>
      </c>
      <c r="M2053" s="261">
        <f>IF(ISBLANK(INDEX('Policy Characteristics'!G:G,MATCH($C2053,'Policy Characteristics'!$C:$C,0))),"",INDEX('Policy Characteristics'!G:G,MATCH($C2053,'Policy Characteristics'!$C:$C,0)))</f>
        <v>0.25</v>
      </c>
      <c r="N2053" s="261">
        <f>IF(ISBLANK(INDEX('Policy Characteristics'!H:H,MATCH($C2053,'Policy Characteristics'!$C:$C,0))),"",INDEX('Policy Characteristics'!H:H,MATCH($C2053,'Policy Characteristics'!$C:$C,0)))</f>
        <v>0.01</v>
      </c>
      <c r="O2053" s="254" t="str">
        <f>IF(ISBLANK(INDEX('Policy Characteristics'!I:I,MATCH($C2053,'Policy Characteristics'!$C:$C,0))),"",INDEX('Policy Characteristics'!I:I,MATCH($C2053,'Policy Characteristics'!$C:$C,0)))</f>
        <v>% reduction in energy use</v>
      </c>
      <c r="P2053" s="254" t="str">
        <f>IF(ISBLANK(INDEX('Policy Characteristics'!J:J,MATCH($C2053,'Policy Characteristics'!$C:$C,0))),"",INDEX('Policy Characteristics'!J:J,MATCH($C2053,'Policy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53" s="254" t="str">
        <f>IF(ISBLANK(INDEX('Policy Characteristics'!K:K,MATCH($C2053,'Policy Characteristics'!$C:$C,0))),"",INDEX('Policy Characteristics'!K:K,MATCH($C2053,'Policy Characteristics'!$C:$C,0)))</f>
        <v>industry-ag-main.html#eff-stds</v>
      </c>
      <c r="R2053" s="254" t="str">
        <f>IF(ISBLANK(INDEX('Policy Characteristics'!L:L,MATCH($C2053,'Policy Characteristics'!$C:$C,0))),"",INDEX('Policy Characteristics'!L:L,MATCH($C2053,'Policy Characteristics'!$C:$C,0)))</f>
        <v>industry-energy-efficiency-standards.html</v>
      </c>
    </row>
    <row r="2054" spans="1:18" s="4" customFormat="1" x14ac:dyDescent="0.25">
      <c r="A2054" s="254" t="str">
        <f>IF(ISBLANK(INDEX('Policy Characteristics'!A:A,MATCH($C2054,'Policy Characteristics'!$C:$C,0))),"",INDEX('Policy Characteristics'!A:A,MATCH($C2054,'Policy Characteristics'!$C:$C,0)))</f>
        <v>Industry</v>
      </c>
      <c r="B2054" s="262" t="str">
        <f>IF(ISBLANK(INDEX('Policy Characteristics'!B:B,MATCH($C2054,'Policy Characteristics'!$C:$C,0))),"",INDEX('Policy Characteristics'!B:B,MATCH($C2054,'Policy Characteristics'!$C:$C,0)))</f>
        <v>Energy Efficiency Standards for Electrical Eqpt</v>
      </c>
      <c r="C2054" s="254" t="str">
        <f t="shared" si="90"/>
        <v>Perc Improvement in Eqpt Efficiency Stds Above BAU for Electricity</v>
      </c>
      <c r="D2054" s="6" t="s">
        <v>3025</v>
      </c>
      <c r="E2054" s="1" t="s">
        <v>3464</v>
      </c>
      <c r="F2054" t="s">
        <v>2988</v>
      </c>
      <c r="G2054" s="45" t="s">
        <v>3470</v>
      </c>
      <c r="H2054" s="47">
        <f t="shared" si="91"/>
        <v>2053</v>
      </c>
      <c r="I2054" s="324" t="s">
        <v>40</v>
      </c>
      <c r="J2054" s="255" t="str">
        <f>IF(ISBLANK(INDEX('Policy Characteristics'!D:D,MATCH($C2054,'Policy Characteristics'!$C:$C,0))),"",INDEX('Policy Characteristics'!D:D,MATCH($C2054,'Policy Characteristics'!$C:$C,0)))</f>
        <v>Industry Energy Efficiency</v>
      </c>
      <c r="K2054" s="254" t="str">
        <f>IF(ISBLANK(INDEX('Policy Characteristics'!E:E,MATCH($C2054,'Policy Characteristics'!$C:$C,0))),"",INDEX('Policy Characteristics'!E:E,MATCH($C2054,'Policy Characteristics'!$C:$C,0)))</f>
        <v>indst elec efficiency stds</v>
      </c>
      <c r="L2054" s="261">
        <f>IF(ISBLANK(INDEX('Policy Characteristics'!F:F,MATCH($C2054,'Policy Characteristics'!$C:$C,0))),"",INDEX('Policy Characteristics'!F:F,MATCH($C2054,'Policy Characteristics'!$C:$C,0)))</f>
        <v>0</v>
      </c>
      <c r="M2054" s="261">
        <f>IF(ISBLANK(INDEX('Policy Characteristics'!G:G,MATCH($C2054,'Policy Characteristics'!$C:$C,0))),"",INDEX('Policy Characteristics'!G:G,MATCH($C2054,'Policy Characteristics'!$C:$C,0)))</f>
        <v>0.25</v>
      </c>
      <c r="N2054" s="261">
        <f>IF(ISBLANK(INDEX('Policy Characteristics'!H:H,MATCH($C2054,'Policy Characteristics'!$C:$C,0))),"",INDEX('Policy Characteristics'!H:H,MATCH($C2054,'Policy Characteristics'!$C:$C,0)))</f>
        <v>0.01</v>
      </c>
      <c r="O2054" s="254" t="str">
        <f>IF(ISBLANK(INDEX('Policy Characteristics'!I:I,MATCH($C2054,'Policy Characteristics'!$C:$C,0))),"",INDEX('Policy Characteristics'!I:I,MATCH($C2054,'Policy Characteristics'!$C:$C,0)))</f>
        <v>% reduction in energy use</v>
      </c>
      <c r="P2054" s="254" t="str">
        <f>IF(ISBLANK(INDEX('Policy Characteristics'!J:J,MATCH($C2054,'Policy Characteristics'!$C:$C,0))),"",INDEX('Policy Characteristics'!J:J,MATCH($C2054,'Policy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54" s="254" t="str">
        <f>IF(ISBLANK(INDEX('Policy Characteristics'!K:K,MATCH($C2054,'Policy Characteristics'!$C:$C,0))),"",INDEX('Policy Characteristics'!K:K,MATCH($C2054,'Policy Characteristics'!$C:$C,0)))</f>
        <v>industry-ag-main.html#eff-stds</v>
      </c>
      <c r="R2054" s="254" t="str">
        <f>IF(ISBLANK(INDEX('Policy Characteristics'!L:L,MATCH($C2054,'Policy Characteristics'!$C:$C,0))),"",INDEX('Policy Characteristics'!L:L,MATCH($C2054,'Policy Characteristics'!$C:$C,0)))</f>
        <v>industry-energy-efficiency-standards.html</v>
      </c>
    </row>
    <row r="2055" spans="1:18" s="4" customFormat="1" x14ac:dyDescent="0.25">
      <c r="A2055" s="254" t="str">
        <f>IF(ISBLANK(INDEX('Policy Characteristics'!A:A,MATCH($C2055,'Policy Characteristics'!$C:$C,0))),"",INDEX('Policy Characteristics'!A:A,MATCH($C2055,'Policy Characteristics'!$C:$C,0)))</f>
        <v>Industry</v>
      </c>
      <c r="B2055" s="262" t="str">
        <f>IF(ISBLANK(INDEX('Policy Characteristics'!B:B,MATCH($C2055,'Policy Characteristics'!$C:$C,0))),"",INDEX('Policy Characteristics'!B:B,MATCH($C2055,'Policy Characteristics'!$C:$C,0)))</f>
        <v>Energy Efficiency Standards for Electrical Eqpt</v>
      </c>
      <c r="C2055" s="254" t="str">
        <f t="shared" si="90"/>
        <v>Perc Improvement in Eqpt Efficiency Stds Above BAU for Electricity</v>
      </c>
      <c r="D2055" s="6" t="s">
        <v>3025</v>
      </c>
      <c r="E2055" s="1" t="s">
        <v>3570</v>
      </c>
      <c r="F2055" t="s">
        <v>2988</v>
      </c>
      <c r="G2055" s="45" t="s">
        <v>3471</v>
      </c>
      <c r="H2055" s="47">
        <f t="shared" si="91"/>
        <v>2054</v>
      </c>
      <c r="I2055" s="324" t="s">
        <v>40</v>
      </c>
      <c r="J2055" s="255" t="str">
        <f>IF(ISBLANK(INDEX('Policy Characteristics'!D:D,MATCH($C2055,'Policy Characteristics'!$C:$C,0))),"",INDEX('Policy Characteristics'!D:D,MATCH($C2055,'Policy Characteristics'!$C:$C,0)))</f>
        <v>Industry Energy Efficiency</v>
      </c>
      <c r="K2055" s="254" t="str">
        <f>IF(ISBLANK(INDEX('Policy Characteristics'!E:E,MATCH($C2055,'Policy Characteristics'!$C:$C,0))),"",INDEX('Policy Characteristics'!E:E,MATCH($C2055,'Policy Characteristics'!$C:$C,0)))</f>
        <v>indst elec efficiency stds</v>
      </c>
      <c r="L2055" s="261">
        <f>IF(ISBLANK(INDEX('Policy Characteristics'!F:F,MATCH($C2055,'Policy Characteristics'!$C:$C,0))),"",INDEX('Policy Characteristics'!F:F,MATCH($C2055,'Policy Characteristics'!$C:$C,0)))</f>
        <v>0</v>
      </c>
      <c r="M2055" s="261">
        <f>IF(ISBLANK(INDEX('Policy Characteristics'!G:G,MATCH($C2055,'Policy Characteristics'!$C:$C,0))),"",INDEX('Policy Characteristics'!G:G,MATCH($C2055,'Policy Characteristics'!$C:$C,0)))</f>
        <v>0.25</v>
      </c>
      <c r="N2055" s="261">
        <f>IF(ISBLANK(INDEX('Policy Characteristics'!H:H,MATCH($C2055,'Policy Characteristics'!$C:$C,0))),"",INDEX('Policy Characteristics'!H:H,MATCH($C2055,'Policy Characteristics'!$C:$C,0)))</f>
        <v>0.01</v>
      </c>
      <c r="O2055" s="254" t="str">
        <f>IF(ISBLANK(INDEX('Policy Characteristics'!I:I,MATCH($C2055,'Policy Characteristics'!$C:$C,0))),"",INDEX('Policy Characteristics'!I:I,MATCH($C2055,'Policy Characteristics'!$C:$C,0)))</f>
        <v>% reduction in energy use</v>
      </c>
      <c r="P2055" s="254" t="str">
        <f>IF(ISBLANK(INDEX('Policy Characteristics'!J:J,MATCH($C2055,'Policy Characteristics'!$C:$C,0))),"",INDEX('Policy Characteristics'!J:J,MATCH($C2055,'Policy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55" s="254" t="str">
        <f>IF(ISBLANK(INDEX('Policy Characteristics'!K:K,MATCH($C2055,'Policy Characteristics'!$C:$C,0))),"",INDEX('Policy Characteristics'!K:K,MATCH($C2055,'Policy Characteristics'!$C:$C,0)))</f>
        <v>industry-ag-main.html#eff-stds</v>
      </c>
      <c r="R2055" s="254" t="str">
        <f>IF(ISBLANK(INDEX('Policy Characteristics'!L:L,MATCH($C2055,'Policy Characteristics'!$C:$C,0))),"",INDEX('Policy Characteristics'!L:L,MATCH($C2055,'Policy Characteristics'!$C:$C,0)))</f>
        <v>industry-energy-efficiency-standards.html</v>
      </c>
    </row>
    <row r="2056" spans="1:18" s="4" customFormat="1" x14ac:dyDescent="0.25">
      <c r="A2056" s="254" t="str">
        <f>IF(ISBLANK(INDEX('Policy Characteristics'!A:A,MATCH($C2056,'Policy Characteristics'!$C:$C,0))),"",INDEX('Policy Characteristics'!A:A,MATCH($C2056,'Policy Characteristics'!$C:$C,0)))</f>
        <v>Industry</v>
      </c>
      <c r="B2056" s="262" t="str">
        <f>IF(ISBLANK(INDEX('Policy Characteristics'!B:B,MATCH($C2056,'Policy Characteristics'!$C:$C,0))),"",INDEX('Policy Characteristics'!B:B,MATCH($C2056,'Policy Characteristics'!$C:$C,0)))</f>
        <v>Energy Efficiency Standards for Electrical Eqpt</v>
      </c>
      <c r="C2056" s="254" t="str">
        <f t="shared" si="90"/>
        <v>Perc Improvement in Eqpt Efficiency Stds Above BAU for Electricity</v>
      </c>
      <c r="D2056" s="6" t="s">
        <v>3025</v>
      </c>
      <c r="E2056" s="1" t="s">
        <v>3915</v>
      </c>
      <c r="F2056" t="s">
        <v>2988</v>
      </c>
      <c r="G2056" s="45" t="s">
        <v>3891</v>
      </c>
      <c r="H2056" s="47">
        <f t="shared" si="91"/>
        <v>2055</v>
      </c>
      <c r="I2056" s="324" t="s">
        <v>40</v>
      </c>
      <c r="J2056" s="255" t="str">
        <f>IF(ISBLANK(INDEX('Policy Characteristics'!D:D,MATCH($C2056,'Policy Characteristics'!$C:$C,0))),"",INDEX('Policy Characteristics'!D:D,MATCH($C2056,'Policy Characteristics'!$C:$C,0)))</f>
        <v>Industry Energy Efficiency</v>
      </c>
      <c r="K2056" s="254" t="str">
        <f>IF(ISBLANK(INDEX('Policy Characteristics'!E:E,MATCH($C2056,'Policy Characteristics'!$C:$C,0))),"",INDEX('Policy Characteristics'!E:E,MATCH($C2056,'Policy Characteristics'!$C:$C,0)))</f>
        <v>indst elec efficiency stds</v>
      </c>
      <c r="L2056" s="261">
        <f>IF(ISBLANK(INDEX('Policy Characteristics'!F:F,MATCH($C2056,'Policy Characteristics'!$C:$C,0))),"",INDEX('Policy Characteristics'!F:F,MATCH($C2056,'Policy Characteristics'!$C:$C,0)))</f>
        <v>0</v>
      </c>
      <c r="M2056" s="261">
        <f>IF(ISBLANK(INDEX('Policy Characteristics'!G:G,MATCH($C2056,'Policy Characteristics'!$C:$C,0))),"",INDEX('Policy Characteristics'!G:G,MATCH($C2056,'Policy Characteristics'!$C:$C,0)))</f>
        <v>0.25</v>
      </c>
      <c r="N2056" s="261">
        <f>IF(ISBLANK(INDEX('Policy Characteristics'!H:H,MATCH($C2056,'Policy Characteristics'!$C:$C,0))),"",INDEX('Policy Characteristics'!H:H,MATCH($C2056,'Policy Characteristics'!$C:$C,0)))</f>
        <v>0.01</v>
      </c>
      <c r="O2056" s="254" t="str">
        <f>IF(ISBLANK(INDEX('Policy Characteristics'!I:I,MATCH($C2056,'Policy Characteristics'!$C:$C,0))),"",INDEX('Policy Characteristics'!I:I,MATCH($C2056,'Policy Characteristics'!$C:$C,0)))</f>
        <v>% reduction in energy use</v>
      </c>
      <c r="P2056" s="254" t="str">
        <f>IF(ISBLANK(INDEX('Policy Characteristics'!J:J,MATCH($C2056,'Policy Characteristics'!$C:$C,0))),"",INDEX('Policy Characteristics'!J:J,MATCH($C2056,'Policy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56" s="254" t="str">
        <f>IF(ISBLANK(INDEX('Policy Characteristics'!K:K,MATCH($C2056,'Policy Characteristics'!$C:$C,0))),"",INDEX('Policy Characteristics'!K:K,MATCH($C2056,'Policy Characteristics'!$C:$C,0)))</f>
        <v>industry-ag-main.html#eff-stds</v>
      </c>
      <c r="R2056" s="254" t="str">
        <f>IF(ISBLANK(INDEX('Policy Characteristics'!L:L,MATCH($C2056,'Policy Characteristics'!$C:$C,0))),"",INDEX('Policy Characteristics'!L:L,MATCH($C2056,'Policy Characteristics'!$C:$C,0)))</f>
        <v>industry-energy-efficiency-standards.html</v>
      </c>
    </row>
    <row r="2057" spans="1:18" s="4" customFormat="1" x14ac:dyDescent="0.25">
      <c r="A2057" s="254" t="str">
        <f>IF(ISBLANK(INDEX('Policy Characteristics'!A:A,MATCH($C2057,'Policy Characteristics'!$C:$C,0))),"",INDEX('Policy Characteristics'!A:A,MATCH($C2057,'Policy Characteristics'!$C:$C,0)))</f>
        <v>Industry</v>
      </c>
      <c r="B2057" s="262" t="str">
        <f>IF(ISBLANK(INDEX('Policy Characteristics'!B:B,MATCH($C2057,'Policy Characteristics'!$C:$C,0))),"",INDEX('Policy Characteristics'!B:B,MATCH($C2057,'Policy Characteristics'!$C:$C,0)))</f>
        <v>Energy Efficiency Standards for Electrical Eqpt</v>
      </c>
      <c r="C2057" s="254" t="str">
        <f t="shared" si="90"/>
        <v>Perc Improvement in Eqpt Efficiency Stds Above BAU for Electricity</v>
      </c>
      <c r="D2057" s="6" t="s">
        <v>3025</v>
      </c>
      <c r="E2057" s="1" t="s">
        <v>3916</v>
      </c>
      <c r="F2057" t="s">
        <v>2988</v>
      </c>
      <c r="G2057" s="45" t="s">
        <v>3890</v>
      </c>
      <c r="H2057" s="47">
        <f t="shared" si="91"/>
        <v>2056</v>
      </c>
      <c r="I2057" s="324" t="s">
        <v>40</v>
      </c>
      <c r="J2057" s="255" t="str">
        <f>IF(ISBLANK(INDEX('Policy Characteristics'!D:D,MATCH($C2057,'Policy Characteristics'!$C:$C,0))),"",INDEX('Policy Characteristics'!D:D,MATCH($C2057,'Policy Characteristics'!$C:$C,0)))</f>
        <v>Industry Energy Efficiency</v>
      </c>
      <c r="K2057" s="254" t="str">
        <f>IF(ISBLANK(INDEX('Policy Characteristics'!E:E,MATCH($C2057,'Policy Characteristics'!$C:$C,0))),"",INDEX('Policy Characteristics'!E:E,MATCH($C2057,'Policy Characteristics'!$C:$C,0)))</f>
        <v>indst elec efficiency stds</v>
      </c>
      <c r="L2057" s="261">
        <f>IF(ISBLANK(INDEX('Policy Characteristics'!F:F,MATCH($C2057,'Policy Characteristics'!$C:$C,0))),"",INDEX('Policy Characteristics'!F:F,MATCH($C2057,'Policy Characteristics'!$C:$C,0)))</f>
        <v>0</v>
      </c>
      <c r="M2057" s="261">
        <f>IF(ISBLANK(INDEX('Policy Characteristics'!G:G,MATCH($C2057,'Policy Characteristics'!$C:$C,0))),"",INDEX('Policy Characteristics'!G:G,MATCH($C2057,'Policy Characteristics'!$C:$C,0)))</f>
        <v>0.25</v>
      </c>
      <c r="N2057" s="261">
        <f>IF(ISBLANK(INDEX('Policy Characteristics'!H:H,MATCH($C2057,'Policy Characteristics'!$C:$C,0))),"",INDEX('Policy Characteristics'!H:H,MATCH($C2057,'Policy Characteristics'!$C:$C,0)))</f>
        <v>0.01</v>
      </c>
      <c r="O2057" s="254" t="str">
        <f>IF(ISBLANK(INDEX('Policy Characteristics'!I:I,MATCH($C2057,'Policy Characteristics'!$C:$C,0))),"",INDEX('Policy Characteristics'!I:I,MATCH($C2057,'Policy Characteristics'!$C:$C,0)))</f>
        <v>% reduction in energy use</v>
      </c>
      <c r="P2057" s="254" t="str">
        <f>IF(ISBLANK(INDEX('Policy Characteristics'!J:J,MATCH($C2057,'Policy Characteristics'!$C:$C,0))),"",INDEX('Policy Characteristics'!J:J,MATCH($C2057,'Policy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57" s="254" t="str">
        <f>IF(ISBLANK(INDEX('Policy Characteristics'!K:K,MATCH($C2057,'Policy Characteristics'!$C:$C,0))),"",INDEX('Policy Characteristics'!K:K,MATCH($C2057,'Policy Characteristics'!$C:$C,0)))</f>
        <v>industry-ag-main.html#eff-stds</v>
      </c>
      <c r="R2057" s="254" t="str">
        <f>IF(ISBLANK(INDEX('Policy Characteristics'!L:L,MATCH($C2057,'Policy Characteristics'!$C:$C,0))),"",INDEX('Policy Characteristics'!L:L,MATCH($C2057,'Policy Characteristics'!$C:$C,0)))</f>
        <v>industry-energy-efficiency-standards.html</v>
      </c>
    </row>
    <row r="2058" spans="1:18" s="4" customFormat="1" x14ac:dyDescent="0.25">
      <c r="A2058" s="254" t="str">
        <f>IF(ISBLANK(INDEX('Policy Characteristics'!A:A,MATCH($C2058,'Policy Characteristics'!$C:$C,0))),"",INDEX('Policy Characteristics'!A:A,MATCH($C2058,'Policy Characteristics'!$C:$C,0)))</f>
        <v>Industry</v>
      </c>
      <c r="B2058" s="262" t="str">
        <f>IF(ISBLANK(INDEX('Policy Characteristics'!B:B,MATCH($C2058,'Policy Characteristics'!$C:$C,0))),"",INDEX('Policy Characteristics'!B:B,MATCH($C2058,'Policy Characteristics'!$C:$C,0)))</f>
        <v>Energy Efficiency Standards for Electrical Eqpt</v>
      </c>
      <c r="C2058" s="254" t="str">
        <f t="shared" si="90"/>
        <v>Perc Improvement in Eqpt Efficiency Stds Above BAU for Electricity</v>
      </c>
      <c r="D2058" s="6" t="s">
        <v>3025</v>
      </c>
      <c r="E2058" s="1" t="s">
        <v>3917</v>
      </c>
      <c r="F2058" t="s">
        <v>2988</v>
      </c>
      <c r="G2058" s="45" t="s">
        <v>3892</v>
      </c>
      <c r="H2058" s="47">
        <f t="shared" si="91"/>
        <v>2057</v>
      </c>
      <c r="I2058" s="324" t="s">
        <v>40</v>
      </c>
      <c r="J2058" s="255" t="str">
        <f>IF(ISBLANK(INDEX('Policy Characteristics'!D:D,MATCH($C2058,'Policy Characteristics'!$C:$C,0))),"",INDEX('Policy Characteristics'!D:D,MATCH($C2058,'Policy Characteristics'!$C:$C,0)))</f>
        <v>Industry Energy Efficiency</v>
      </c>
      <c r="K2058" s="254" t="str">
        <f>IF(ISBLANK(INDEX('Policy Characteristics'!E:E,MATCH($C2058,'Policy Characteristics'!$C:$C,0))),"",INDEX('Policy Characteristics'!E:E,MATCH($C2058,'Policy Characteristics'!$C:$C,0)))</f>
        <v>indst elec efficiency stds</v>
      </c>
      <c r="L2058" s="261">
        <f>IF(ISBLANK(INDEX('Policy Characteristics'!F:F,MATCH($C2058,'Policy Characteristics'!$C:$C,0))),"",INDEX('Policy Characteristics'!F:F,MATCH($C2058,'Policy Characteristics'!$C:$C,0)))</f>
        <v>0</v>
      </c>
      <c r="M2058" s="261">
        <f>IF(ISBLANK(INDEX('Policy Characteristics'!G:G,MATCH($C2058,'Policy Characteristics'!$C:$C,0))),"",INDEX('Policy Characteristics'!G:G,MATCH($C2058,'Policy Characteristics'!$C:$C,0)))</f>
        <v>0.25</v>
      </c>
      <c r="N2058" s="261">
        <f>IF(ISBLANK(INDEX('Policy Characteristics'!H:H,MATCH($C2058,'Policy Characteristics'!$C:$C,0))),"",INDEX('Policy Characteristics'!H:H,MATCH($C2058,'Policy Characteristics'!$C:$C,0)))</f>
        <v>0.01</v>
      </c>
      <c r="O2058" s="254" t="str">
        <f>IF(ISBLANK(INDEX('Policy Characteristics'!I:I,MATCH($C2058,'Policy Characteristics'!$C:$C,0))),"",INDEX('Policy Characteristics'!I:I,MATCH($C2058,'Policy Characteristics'!$C:$C,0)))</f>
        <v>% reduction in energy use</v>
      </c>
      <c r="P2058" s="254" t="str">
        <f>IF(ISBLANK(INDEX('Policy Characteristics'!J:J,MATCH($C2058,'Policy Characteristics'!$C:$C,0))),"",INDEX('Policy Characteristics'!J:J,MATCH($C2058,'Policy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58" s="254" t="str">
        <f>IF(ISBLANK(INDEX('Policy Characteristics'!K:K,MATCH($C2058,'Policy Characteristics'!$C:$C,0))),"",INDEX('Policy Characteristics'!K:K,MATCH($C2058,'Policy Characteristics'!$C:$C,0)))</f>
        <v>industry-ag-main.html#eff-stds</v>
      </c>
      <c r="R2058" s="254" t="str">
        <f>IF(ISBLANK(INDEX('Policy Characteristics'!L:L,MATCH($C2058,'Policy Characteristics'!$C:$C,0))),"",INDEX('Policy Characteristics'!L:L,MATCH($C2058,'Policy Characteristics'!$C:$C,0)))</f>
        <v>industry-energy-efficiency-standards.html</v>
      </c>
    </row>
    <row r="2059" spans="1:18" s="4" customFormat="1" x14ac:dyDescent="0.25">
      <c r="A2059" s="254" t="str">
        <f>IF(ISBLANK(INDEX('Policy Characteristics'!A:A,MATCH($C2059,'Policy Characteristics'!$C:$C,0))),"",INDEX('Policy Characteristics'!A:A,MATCH($C2059,'Policy Characteristics'!$C:$C,0)))</f>
        <v>Industry</v>
      </c>
      <c r="B2059" s="262" t="str">
        <f>IF(ISBLANK(INDEX('Policy Characteristics'!B:B,MATCH($C2059,'Policy Characteristics'!$C:$C,0))),"",INDEX('Policy Characteristics'!B:B,MATCH($C2059,'Policy Characteristics'!$C:$C,0)))</f>
        <v>Energy Efficiency Standards for Electrical Eqpt</v>
      </c>
      <c r="C2059" s="254" t="str">
        <f t="shared" si="90"/>
        <v>Perc Improvement in Eqpt Efficiency Stds Above BAU for Electricity</v>
      </c>
      <c r="D2059" s="6" t="s">
        <v>3026</v>
      </c>
      <c r="E2059" s="1" t="s">
        <v>3459</v>
      </c>
      <c r="F2059" t="s">
        <v>2989</v>
      </c>
      <c r="G2059" s="45" t="s">
        <v>3465</v>
      </c>
      <c r="H2059" s="47">
        <f t="shared" si="91"/>
        <v>2058</v>
      </c>
      <c r="I2059" s="324" t="s">
        <v>40</v>
      </c>
      <c r="J2059" s="255" t="str">
        <f>IF(ISBLANK(INDEX('Policy Characteristics'!D:D,MATCH($C2059,'Policy Characteristics'!$C:$C,0))),"",INDEX('Policy Characteristics'!D:D,MATCH($C2059,'Policy Characteristics'!$C:$C,0)))</f>
        <v>Industry Energy Efficiency</v>
      </c>
      <c r="K2059" s="254" t="str">
        <f>IF(ISBLANK(INDEX('Policy Characteristics'!E:E,MATCH($C2059,'Policy Characteristics'!$C:$C,0))),"",INDEX('Policy Characteristics'!E:E,MATCH($C2059,'Policy Characteristics'!$C:$C,0)))</f>
        <v>indst elec efficiency stds</v>
      </c>
      <c r="L2059" s="261">
        <f>IF(ISBLANK(INDEX('Policy Characteristics'!F:F,MATCH($C2059,'Policy Characteristics'!$C:$C,0))),"",INDEX('Policy Characteristics'!F:F,MATCH($C2059,'Policy Characteristics'!$C:$C,0)))</f>
        <v>0</v>
      </c>
      <c r="M2059" s="261">
        <f>IF(ISBLANK(INDEX('Policy Characteristics'!G:G,MATCH($C2059,'Policy Characteristics'!$C:$C,0))),"",INDEX('Policy Characteristics'!G:G,MATCH($C2059,'Policy Characteristics'!$C:$C,0)))</f>
        <v>0.25</v>
      </c>
      <c r="N2059" s="261">
        <f>IF(ISBLANK(INDEX('Policy Characteristics'!H:H,MATCH($C2059,'Policy Characteristics'!$C:$C,0))),"",INDEX('Policy Characteristics'!H:H,MATCH($C2059,'Policy Characteristics'!$C:$C,0)))</f>
        <v>0.01</v>
      </c>
      <c r="O2059" s="254" t="str">
        <f>IF(ISBLANK(INDEX('Policy Characteristics'!I:I,MATCH($C2059,'Policy Characteristics'!$C:$C,0))),"",INDEX('Policy Characteristics'!I:I,MATCH($C2059,'Policy Characteristics'!$C:$C,0)))</f>
        <v>% reduction in energy use</v>
      </c>
      <c r="P2059" s="254" t="str">
        <f>IF(ISBLANK(INDEX('Policy Characteristics'!J:J,MATCH($C2059,'Policy Characteristics'!$C:$C,0))),"",INDEX('Policy Characteristics'!J:J,MATCH($C2059,'Policy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59" s="254" t="str">
        <f>IF(ISBLANK(INDEX('Policy Characteristics'!K:K,MATCH($C2059,'Policy Characteristics'!$C:$C,0))),"",INDEX('Policy Characteristics'!K:K,MATCH($C2059,'Policy Characteristics'!$C:$C,0)))</f>
        <v>industry-ag-main.html#eff-stds</v>
      </c>
      <c r="R2059" s="254" t="str">
        <f>IF(ISBLANK(INDEX('Policy Characteristics'!L:L,MATCH($C2059,'Policy Characteristics'!$C:$C,0))),"",INDEX('Policy Characteristics'!L:L,MATCH($C2059,'Policy Characteristics'!$C:$C,0)))</f>
        <v>industry-energy-efficiency-standards.html</v>
      </c>
    </row>
    <row r="2060" spans="1:18" s="4" customFormat="1" x14ac:dyDescent="0.25">
      <c r="A2060" s="254" t="str">
        <f>IF(ISBLANK(INDEX('Policy Characteristics'!A:A,MATCH($C2060,'Policy Characteristics'!$C:$C,0))),"",INDEX('Policy Characteristics'!A:A,MATCH($C2060,'Policy Characteristics'!$C:$C,0)))</f>
        <v>Industry</v>
      </c>
      <c r="B2060" s="262" t="str">
        <f>IF(ISBLANK(INDEX('Policy Characteristics'!B:B,MATCH($C2060,'Policy Characteristics'!$C:$C,0))),"",INDEX('Policy Characteristics'!B:B,MATCH($C2060,'Policy Characteristics'!$C:$C,0)))</f>
        <v>Energy Efficiency Standards for Electrical Eqpt</v>
      </c>
      <c r="C2060" s="254" t="str">
        <f t="shared" si="90"/>
        <v>Perc Improvement in Eqpt Efficiency Stds Above BAU for Electricity</v>
      </c>
      <c r="D2060" s="6" t="s">
        <v>3026</v>
      </c>
      <c r="E2060" s="1" t="s">
        <v>3460</v>
      </c>
      <c r="F2060" t="s">
        <v>2989</v>
      </c>
      <c r="G2060" s="45" t="s">
        <v>3466</v>
      </c>
      <c r="H2060" s="47">
        <f t="shared" si="91"/>
        <v>2059</v>
      </c>
      <c r="I2060" s="324" t="s">
        <v>40</v>
      </c>
      <c r="J2060" s="255" t="str">
        <f>IF(ISBLANK(INDEX('Policy Characteristics'!D:D,MATCH($C2060,'Policy Characteristics'!$C:$C,0))),"",INDEX('Policy Characteristics'!D:D,MATCH($C2060,'Policy Characteristics'!$C:$C,0)))</f>
        <v>Industry Energy Efficiency</v>
      </c>
      <c r="K2060" s="254" t="str">
        <f>IF(ISBLANK(INDEX('Policy Characteristics'!E:E,MATCH($C2060,'Policy Characteristics'!$C:$C,0))),"",INDEX('Policy Characteristics'!E:E,MATCH($C2060,'Policy Characteristics'!$C:$C,0)))</f>
        <v>indst elec efficiency stds</v>
      </c>
      <c r="L2060" s="261">
        <f>IF(ISBLANK(INDEX('Policy Characteristics'!F:F,MATCH($C2060,'Policy Characteristics'!$C:$C,0))),"",INDEX('Policy Characteristics'!F:F,MATCH($C2060,'Policy Characteristics'!$C:$C,0)))</f>
        <v>0</v>
      </c>
      <c r="M2060" s="261">
        <f>IF(ISBLANK(INDEX('Policy Characteristics'!G:G,MATCH($C2060,'Policy Characteristics'!$C:$C,0))),"",INDEX('Policy Characteristics'!G:G,MATCH($C2060,'Policy Characteristics'!$C:$C,0)))</f>
        <v>0.25</v>
      </c>
      <c r="N2060" s="261">
        <f>IF(ISBLANK(INDEX('Policy Characteristics'!H:H,MATCH($C2060,'Policy Characteristics'!$C:$C,0))),"",INDEX('Policy Characteristics'!H:H,MATCH($C2060,'Policy Characteristics'!$C:$C,0)))</f>
        <v>0.01</v>
      </c>
      <c r="O2060" s="254" t="str">
        <f>IF(ISBLANK(INDEX('Policy Characteristics'!I:I,MATCH($C2060,'Policy Characteristics'!$C:$C,0))),"",INDEX('Policy Characteristics'!I:I,MATCH($C2060,'Policy Characteristics'!$C:$C,0)))</f>
        <v>% reduction in energy use</v>
      </c>
      <c r="P2060" s="254" t="str">
        <f>IF(ISBLANK(INDEX('Policy Characteristics'!J:J,MATCH($C2060,'Policy Characteristics'!$C:$C,0))),"",INDEX('Policy Characteristics'!J:J,MATCH($C2060,'Policy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60" s="254" t="str">
        <f>IF(ISBLANK(INDEX('Policy Characteristics'!K:K,MATCH($C2060,'Policy Characteristics'!$C:$C,0))),"",INDEX('Policy Characteristics'!K:K,MATCH($C2060,'Policy Characteristics'!$C:$C,0)))</f>
        <v>industry-ag-main.html#eff-stds</v>
      </c>
      <c r="R2060" s="254" t="str">
        <f>IF(ISBLANK(INDEX('Policy Characteristics'!L:L,MATCH($C2060,'Policy Characteristics'!$C:$C,0))),"",INDEX('Policy Characteristics'!L:L,MATCH($C2060,'Policy Characteristics'!$C:$C,0)))</f>
        <v>industry-energy-efficiency-standards.html</v>
      </c>
    </row>
    <row r="2061" spans="1:18" s="4" customFormat="1" x14ac:dyDescent="0.25">
      <c r="A2061" s="254" t="str">
        <f>IF(ISBLANK(INDEX('Policy Characteristics'!A:A,MATCH($C2061,'Policy Characteristics'!$C:$C,0))),"",INDEX('Policy Characteristics'!A:A,MATCH($C2061,'Policy Characteristics'!$C:$C,0)))</f>
        <v>Industry</v>
      </c>
      <c r="B2061" s="262" t="str">
        <f>IF(ISBLANK(INDEX('Policy Characteristics'!B:B,MATCH($C2061,'Policy Characteristics'!$C:$C,0))),"",INDEX('Policy Characteristics'!B:B,MATCH($C2061,'Policy Characteristics'!$C:$C,0)))</f>
        <v>Energy Efficiency Standards for Electrical Eqpt</v>
      </c>
      <c r="C2061" s="254" t="str">
        <f t="shared" si="90"/>
        <v>Perc Improvement in Eqpt Efficiency Stds Above BAU for Electricity</v>
      </c>
      <c r="D2061" s="6" t="s">
        <v>3026</v>
      </c>
      <c r="E2061" s="1" t="s">
        <v>3461</v>
      </c>
      <c r="F2061" t="s">
        <v>2989</v>
      </c>
      <c r="G2061" s="45" t="s">
        <v>3467</v>
      </c>
      <c r="H2061" s="47">
        <f t="shared" si="91"/>
        <v>2060</v>
      </c>
      <c r="I2061" s="324" t="s">
        <v>40</v>
      </c>
      <c r="J2061" s="255" t="str">
        <f>IF(ISBLANK(INDEX('Policy Characteristics'!D:D,MATCH($C2061,'Policy Characteristics'!$C:$C,0))),"",INDEX('Policy Characteristics'!D:D,MATCH($C2061,'Policy Characteristics'!$C:$C,0)))</f>
        <v>Industry Energy Efficiency</v>
      </c>
      <c r="K2061" s="254" t="str">
        <f>IF(ISBLANK(INDEX('Policy Characteristics'!E:E,MATCH($C2061,'Policy Characteristics'!$C:$C,0))),"",INDEX('Policy Characteristics'!E:E,MATCH($C2061,'Policy Characteristics'!$C:$C,0)))</f>
        <v>indst elec efficiency stds</v>
      </c>
      <c r="L2061" s="261">
        <f>IF(ISBLANK(INDEX('Policy Characteristics'!F:F,MATCH($C2061,'Policy Characteristics'!$C:$C,0))),"",INDEX('Policy Characteristics'!F:F,MATCH($C2061,'Policy Characteristics'!$C:$C,0)))</f>
        <v>0</v>
      </c>
      <c r="M2061" s="261">
        <f>IF(ISBLANK(INDEX('Policy Characteristics'!G:G,MATCH($C2061,'Policy Characteristics'!$C:$C,0))),"",INDEX('Policy Characteristics'!G:G,MATCH($C2061,'Policy Characteristics'!$C:$C,0)))</f>
        <v>0.25</v>
      </c>
      <c r="N2061" s="261">
        <f>IF(ISBLANK(INDEX('Policy Characteristics'!H:H,MATCH($C2061,'Policy Characteristics'!$C:$C,0))),"",INDEX('Policy Characteristics'!H:H,MATCH($C2061,'Policy Characteristics'!$C:$C,0)))</f>
        <v>0.01</v>
      </c>
      <c r="O2061" s="254" t="str">
        <f>IF(ISBLANK(INDEX('Policy Characteristics'!I:I,MATCH($C2061,'Policy Characteristics'!$C:$C,0))),"",INDEX('Policy Characteristics'!I:I,MATCH($C2061,'Policy Characteristics'!$C:$C,0)))</f>
        <v>% reduction in energy use</v>
      </c>
      <c r="P2061" s="254" t="str">
        <f>IF(ISBLANK(INDEX('Policy Characteristics'!J:J,MATCH($C2061,'Policy Characteristics'!$C:$C,0))),"",INDEX('Policy Characteristics'!J:J,MATCH($C2061,'Policy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61" s="254" t="str">
        <f>IF(ISBLANK(INDEX('Policy Characteristics'!K:K,MATCH($C2061,'Policy Characteristics'!$C:$C,0))),"",INDEX('Policy Characteristics'!K:K,MATCH($C2061,'Policy Characteristics'!$C:$C,0)))</f>
        <v>industry-ag-main.html#eff-stds</v>
      </c>
      <c r="R2061" s="254" t="str">
        <f>IF(ISBLANK(INDEX('Policy Characteristics'!L:L,MATCH($C2061,'Policy Characteristics'!$C:$C,0))),"",INDEX('Policy Characteristics'!L:L,MATCH($C2061,'Policy Characteristics'!$C:$C,0)))</f>
        <v>industry-energy-efficiency-standards.html</v>
      </c>
    </row>
    <row r="2062" spans="1:18" s="4" customFormat="1" x14ac:dyDescent="0.25">
      <c r="A2062" s="254" t="str">
        <f>IF(ISBLANK(INDEX('Policy Characteristics'!A:A,MATCH($C2062,'Policy Characteristics'!$C:$C,0))),"",INDEX('Policy Characteristics'!A:A,MATCH($C2062,'Policy Characteristics'!$C:$C,0)))</f>
        <v>Industry</v>
      </c>
      <c r="B2062" s="262" t="str">
        <f>IF(ISBLANK(INDEX('Policy Characteristics'!B:B,MATCH($C2062,'Policy Characteristics'!$C:$C,0))),"",INDEX('Policy Characteristics'!B:B,MATCH($C2062,'Policy Characteristics'!$C:$C,0)))</f>
        <v>Energy Efficiency Standards for Electrical Eqpt</v>
      </c>
      <c r="C2062" s="254" t="str">
        <f t="shared" si="90"/>
        <v>Perc Improvement in Eqpt Efficiency Stds Above BAU for Electricity</v>
      </c>
      <c r="D2062" s="6" t="s">
        <v>3026</v>
      </c>
      <c r="E2062" s="1" t="s">
        <v>3462</v>
      </c>
      <c r="F2062" t="s">
        <v>2989</v>
      </c>
      <c r="G2062" s="45" t="s">
        <v>3468</v>
      </c>
      <c r="H2062" s="47">
        <f t="shared" si="91"/>
        <v>2061</v>
      </c>
      <c r="I2062" s="324" t="s">
        <v>40</v>
      </c>
      <c r="J2062" s="255" t="str">
        <f>IF(ISBLANK(INDEX('Policy Characteristics'!D:D,MATCH($C2062,'Policy Characteristics'!$C:$C,0))),"",INDEX('Policy Characteristics'!D:D,MATCH($C2062,'Policy Characteristics'!$C:$C,0)))</f>
        <v>Industry Energy Efficiency</v>
      </c>
      <c r="K2062" s="254" t="str">
        <f>IF(ISBLANK(INDEX('Policy Characteristics'!E:E,MATCH($C2062,'Policy Characteristics'!$C:$C,0))),"",INDEX('Policy Characteristics'!E:E,MATCH($C2062,'Policy Characteristics'!$C:$C,0)))</f>
        <v>indst elec efficiency stds</v>
      </c>
      <c r="L2062" s="261">
        <f>IF(ISBLANK(INDEX('Policy Characteristics'!F:F,MATCH($C2062,'Policy Characteristics'!$C:$C,0))),"",INDEX('Policy Characteristics'!F:F,MATCH($C2062,'Policy Characteristics'!$C:$C,0)))</f>
        <v>0</v>
      </c>
      <c r="M2062" s="261">
        <f>IF(ISBLANK(INDEX('Policy Characteristics'!G:G,MATCH($C2062,'Policy Characteristics'!$C:$C,0))),"",INDEX('Policy Characteristics'!G:G,MATCH($C2062,'Policy Characteristics'!$C:$C,0)))</f>
        <v>0.25</v>
      </c>
      <c r="N2062" s="261">
        <f>IF(ISBLANK(INDEX('Policy Characteristics'!H:H,MATCH($C2062,'Policy Characteristics'!$C:$C,0))),"",INDEX('Policy Characteristics'!H:H,MATCH($C2062,'Policy Characteristics'!$C:$C,0)))</f>
        <v>0.01</v>
      </c>
      <c r="O2062" s="254" t="str">
        <f>IF(ISBLANK(INDEX('Policy Characteristics'!I:I,MATCH($C2062,'Policy Characteristics'!$C:$C,0))),"",INDEX('Policy Characteristics'!I:I,MATCH($C2062,'Policy Characteristics'!$C:$C,0)))</f>
        <v>% reduction in energy use</v>
      </c>
      <c r="P2062" s="254" t="str">
        <f>IF(ISBLANK(INDEX('Policy Characteristics'!J:J,MATCH($C2062,'Policy Characteristics'!$C:$C,0))),"",INDEX('Policy Characteristics'!J:J,MATCH($C2062,'Policy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62" s="254" t="str">
        <f>IF(ISBLANK(INDEX('Policy Characteristics'!K:K,MATCH($C2062,'Policy Characteristics'!$C:$C,0))),"",INDEX('Policy Characteristics'!K:K,MATCH($C2062,'Policy Characteristics'!$C:$C,0)))</f>
        <v>industry-ag-main.html#eff-stds</v>
      </c>
      <c r="R2062" s="254" t="str">
        <f>IF(ISBLANK(INDEX('Policy Characteristics'!L:L,MATCH($C2062,'Policy Characteristics'!$C:$C,0))),"",INDEX('Policy Characteristics'!L:L,MATCH($C2062,'Policy Characteristics'!$C:$C,0)))</f>
        <v>industry-energy-efficiency-standards.html</v>
      </c>
    </row>
    <row r="2063" spans="1:18" s="4" customFormat="1" x14ac:dyDescent="0.25">
      <c r="A2063" s="254" t="str">
        <f>IF(ISBLANK(INDEX('Policy Characteristics'!A:A,MATCH($C2063,'Policy Characteristics'!$C:$C,0))),"",INDEX('Policy Characteristics'!A:A,MATCH($C2063,'Policy Characteristics'!$C:$C,0)))</f>
        <v>Industry</v>
      </c>
      <c r="B2063" s="262" t="str">
        <f>IF(ISBLANK(INDEX('Policy Characteristics'!B:B,MATCH($C2063,'Policy Characteristics'!$C:$C,0))),"",INDEX('Policy Characteristics'!B:B,MATCH($C2063,'Policy Characteristics'!$C:$C,0)))</f>
        <v>Energy Efficiency Standards for Electrical Eqpt</v>
      </c>
      <c r="C2063" s="254" t="str">
        <f t="shared" si="90"/>
        <v>Perc Improvement in Eqpt Efficiency Stds Above BAU for Electricity</v>
      </c>
      <c r="D2063" s="6" t="s">
        <v>3026</v>
      </c>
      <c r="E2063" s="1" t="s">
        <v>3463</v>
      </c>
      <c r="F2063" t="s">
        <v>2989</v>
      </c>
      <c r="G2063" s="45" t="s">
        <v>3469</v>
      </c>
      <c r="H2063" s="47">
        <f t="shared" si="91"/>
        <v>2062</v>
      </c>
      <c r="I2063" s="324" t="s">
        <v>40</v>
      </c>
      <c r="J2063" s="255" t="str">
        <f>IF(ISBLANK(INDEX('Policy Characteristics'!D:D,MATCH($C2063,'Policy Characteristics'!$C:$C,0))),"",INDEX('Policy Characteristics'!D:D,MATCH($C2063,'Policy Characteristics'!$C:$C,0)))</f>
        <v>Industry Energy Efficiency</v>
      </c>
      <c r="K2063" s="254" t="str">
        <f>IF(ISBLANK(INDEX('Policy Characteristics'!E:E,MATCH($C2063,'Policy Characteristics'!$C:$C,0))),"",INDEX('Policy Characteristics'!E:E,MATCH($C2063,'Policy Characteristics'!$C:$C,0)))</f>
        <v>indst elec efficiency stds</v>
      </c>
      <c r="L2063" s="261">
        <f>IF(ISBLANK(INDEX('Policy Characteristics'!F:F,MATCH($C2063,'Policy Characteristics'!$C:$C,0))),"",INDEX('Policy Characteristics'!F:F,MATCH($C2063,'Policy Characteristics'!$C:$C,0)))</f>
        <v>0</v>
      </c>
      <c r="M2063" s="261">
        <f>IF(ISBLANK(INDEX('Policy Characteristics'!G:G,MATCH($C2063,'Policy Characteristics'!$C:$C,0))),"",INDEX('Policy Characteristics'!G:G,MATCH($C2063,'Policy Characteristics'!$C:$C,0)))</f>
        <v>0.25</v>
      </c>
      <c r="N2063" s="261">
        <f>IF(ISBLANK(INDEX('Policy Characteristics'!H:H,MATCH($C2063,'Policy Characteristics'!$C:$C,0))),"",INDEX('Policy Characteristics'!H:H,MATCH($C2063,'Policy Characteristics'!$C:$C,0)))</f>
        <v>0.01</v>
      </c>
      <c r="O2063" s="254" t="str">
        <f>IF(ISBLANK(INDEX('Policy Characteristics'!I:I,MATCH($C2063,'Policy Characteristics'!$C:$C,0))),"",INDEX('Policy Characteristics'!I:I,MATCH($C2063,'Policy Characteristics'!$C:$C,0)))</f>
        <v>% reduction in energy use</v>
      </c>
      <c r="P2063" s="254" t="str">
        <f>IF(ISBLANK(INDEX('Policy Characteristics'!J:J,MATCH($C2063,'Policy Characteristics'!$C:$C,0))),"",INDEX('Policy Characteristics'!J:J,MATCH($C2063,'Policy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63" s="254" t="str">
        <f>IF(ISBLANK(INDEX('Policy Characteristics'!K:K,MATCH($C2063,'Policy Characteristics'!$C:$C,0))),"",INDEX('Policy Characteristics'!K:K,MATCH($C2063,'Policy Characteristics'!$C:$C,0)))</f>
        <v>industry-ag-main.html#eff-stds</v>
      </c>
      <c r="R2063" s="254" t="str">
        <f>IF(ISBLANK(INDEX('Policy Characteristics'!L:L,MATCH($C2063,'Policy Characteristics'!$C:$C,0))),"",INDEX('Policy Characteristics'!L:L,MATCH($C2063,'Policy Characteristics'!$C:$C,0)))</f>
        <v>industry-energy-efficiency-standards.html</v>
      </c>
    </row>
    <row r="2064" spans="1:18" s="4" customFormat="1" x14ac:dyDescent="0.25">
      <c r="A2064" s="254" t="str">
        <f>IF(ISBLANK(INDEX('Policy Characteristics'!A:A,MATCH($C2064,'Policy Characteristics'!$C:$C,0))),"",INDEX('Policy Characteristics'!A:A,MATCH($C2064,'Policy Characteristics'!$C:$C,0)))</f>
        <v>Industry</v>
      </c>
      <c r="B2064" s="262" t="str">
        <f>IF(ISBLANK(INDEX('Policy Characteristics'!B:B,MATCH($C2064,'Policy Characteristics'!$C:$C,0))),"",INDEX('Policy Characteristics'!B:B,MATCH($C2064,'Policy Characteristics'!$C:$C,0)))</f>
        <v>Energy Efficiency Standards for Electrical Eqpt</v>
      </c>
      <c r="C2064" s="254" t="str">
        <f t="shared" si="90"/>
        <v>Perc Improvement in Eqpt Efficiency Stds Above BAU for Electricity</v>
      </c>
      <c r="D2064" s="6" t="s">
        <v>3026</v>
      </c>
      <c r="E2064" s="1" t="s">
        <v>3464</v>
      </c>
      <c r="F2064" t="s">
        <v>2989</v>
      </c>
      <c r="G2064" s="45" t="s">
        <v>3470</v>
      </c>
      <c r="H2064" s="47">
        <f t="shared" si="91"/>
        <v>2063</v>
      </c>
      <c r="I2064" s="324" t="s">
        <v>40</v>
      </c>
      <c r="J2064" s="255" t="str">
        <f>IF(ISBLANK(INDEX('Policy Characteristics'!D:D,MATCH($C2064,'Policy Characteristics'!$C:$C,0))),"",INDEX('Policy Characteristics'!D:D,MATCH($C2064,'Policy Characteristics'!$C:$C,0)))</f>
        <v>Industry Energy Efficiency</v>
      </c>
      <c r="K2064" s="254" t="str">
        <f>IF(ISBLANK(INDEX('Policy Characteristics'!E:E,MATCH($C2064,'Policy Characteristics'!$C:$C,0))),"",INDEX('Policy Characteristics'!E:E,MATCH($C2064,'Policy Characteristics'!$C:$C,0)))</f>
        <v>indst elec efficiency stds</v>
      </c>
      <c r="L2064" s="261">
        <f>IF(ISBLANK(INDEX('Policy Characteristics'!F:F,MATCH($C2064,'Policy Characteristics'!$C:$C,0))),"",INDEX('Policy Characteristics'!F:F,MATCH($C2064,'Policy Characteristics'!$C:$C,0)))</f>
        <v>0</v>
      </c>
      <c r="M2064" s="261">
        <f>IF(ISBLANK(INDEX('Policy Characteristics'!G:G,MATCH($C2064,'Policy Characteristics'!$C:$C,0))),"",INDEX('Policy Characteristics'!G:G,MATCH($C2064,'Policy Characteristics'!$C:$C,0)))</f>
        <v>0.25</v>
      </c>
      <c r="N2064" s="261">
        <f>IF(ISBLANK(INDEX('Policy Characteristics'!H:H,MATCH($C2064,'Policy Characteristics'!$C:$C,0))),"",INDEX('Policy Characteristics'!H:H,MATCH($C2064,'Policy Characteristics'!$C:$C,0)))</f>
        <v>0.01</v>
      </c>
      <c r="O2064" s="254" t="str">
        <f>IF(ISBLANK(INDEX('Policy Characteristics'!I:I,MATCH($C2064,'Policy Characteristics'!$C:$C,0))),"",INDEX('Policy Characteristics'!I:I,MATCH($C2064,'Policy Characteristics'!$C:$C,0)))</f>
        <v>% reduction in energy use</v>
      </c>
      <c r="P2064" s="254" t="str">
        <f>IF(ISBLANK(INDEX('Policy Characteristics'!J:J,MATCH($C2064,'Policy Characteristics'!$C:$C,0))),"",INDEX('Policy Characteristics'!J:J,MATCH($C2064,'Policy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64" s="254" t="str">
        <f>IF(ISBLANK(INDEX('Policy Characteristics'!K:K,MATCH($C2064,'Policy Characteristics'!$C:$C,0))),"",INDEX('Policy Characteristics'!K:K,MATCH($C2064,'Policy Characteristics'!$C:$C,0)))</f>
        <v>industry-ag-main.html#eff-stds</v>
      </c>
      <c r="R2064" s="254" t="str">
        <f>IF(ISBLANK(INDEX('Policy Characteristics'!L:L,MATCH($C2064,'Policy Characteristics'!$C:$C,0))),"",INDEX('Policy Characteristics'!L:L,MATCH($C2064,'Policy Characteristics'!$C:$C,0)))</f>
        <v>industry-energy-efficiency-standards.html</v>
      </c>
    </row>
    <row r="2065" spans="1:18" s="4" customFormat="1" x14ac:dyDescent="0.25">
      <c r="A2065" s="254" t="str">
        <f>IF(ISBLANK(INDEX('Policy Characteristics'!A:A,MATCH($C2065,'Policy Characteristics'!$C:$C,0))),"",INDEX('Policy Characteristics'!A:A,MATCH($C2065,'Policy Characteristics'!$C:$C,0)))</f>
        <v>Industry</v>
      </c>
      <c r="B2065" s="262" t="str">
        <f>IF(ISBLANK(INDEX('Policy Characteristics'!B:B,MATCH($C2065,'Policy Characteristics'!$C:$C,0))),"",INDEX('Policy Characteristics'!B:B,MATCH($C2065,'Policy Characteristics'!$C:$C,0)))</f>
        <v>Energy Efficiency Standards for Electrical Eqpt</v>
      </c>
      <c r="C2065" s="254" t="str">
        <f t="shared" si="90"/>
        <v>Perc Improvement in Eqpt Efficiency Stds Above BAU for Electricity</v>
      </c>
      <c r="D2065" s="6" t="s">
        <v>3026</v>
      </c>
      <c r="E2065" s="1" t="s">
        <v>3570</v>
      </c>
      <c r="F2065" t="s">
        <v>2989</v>
      </c>
      <c r="G2065" s="45" t="s">
        <v>3471</v>
      </c>
      <c r="H2065" s="47">
        <f t="shared" si="91"/>
        <v>2064</v>
      </c>
      <c r="I2065" s="324" t="s">
        <v>40</v>
      </c>
      <c r="J2065" s="255" t="str">
        <f>IF(ISBLANK(INDEX('Policy Characteristics'!D:D,MATCH($C2065,'Policy Characteristics'!$C:$C,0))),"",INDEX('Policy Characteristics'!D:D,MATCH($C2065,'Policy Characteristics'!$C:$C,0)))</f>
        <v>Industry Energy Efficiency</v>
      </c>
      <c r="K2065" s="254" t="str">
        <f>IF(ISBLANK(INDEX('Policy Characteristics'!E:E,MATCH($C2065,'Policy Characteristics'!$C:$C,0))),"",INDEX('Policy Characteristics'!E:E,MATCH($C2065,'Policy Characteristics'!$C:$C,0)))</f>
        <v>indst elec efficiency stds</v>
      </c>
      <c r="L2065" s="261">
        <f>IF(ISBLANK(INDEX('Policy Characteristics'!F:F,MATCH($C2065,'Policy Characteristics'!$C:$C,0))),"",INDEX('Policy Characteristics'!F:F,MATCH($C2065,'Policy Characteristics'!$C:$C,0)))</f>
        <v>0</v>
      </c>
      <c r="M2065" s="261">
        <f>IF(ISBLANK(INDEX('Policy Characteristics'!G:G,MATCH($C2065,'Policy Characteristics'!$C:$C,0))),"",INDEX('Policy Characteristics'!G:G,MATCH($C2065,'Policy Characteristics'!$C:$C,0)))</f>
        <v>0.25</v>
      </c>
      <c r="N2065" s="261">
        <f>IF(ISBLANK(INDEX('Policy Characteristics'!H:H,MATCH($C2065,'Policy Characteristics'!$C:$C,0))),"",INDEX('Policy Characteristics'!H:H,MATCH($C2065,'Policy Characteristics'!$C:$C,0)))</f>
        <v>0.01</v>
      </c>
      <c r="O2065" s="254" t="str">
        <f>IF(ISBLANK(INDEX('Policy Characteristics'!I:I,MATCH($C2065,'Policy Characteristics'!$C:$C,0))),"",INDEX('Policy Characteristics'!I:I,MATCH($C2065,'Policy Characteristics'!$C:$C,0)))</f>
        <v>% reduction in energy use</v>
      </c>
      <c r="P2065" s="254" t="str">
        <f>IF(ISBLANK(INDEX('Policy Characteristics'!J:J,MATCH($C2065,'Policy Characteristics'!$C:$C,0))),"",INDEX('Policy Characteristics'!J:J,MATCH($C2065,'Policy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65" s="254" t="str">
        <f>IF(ISBLANK(INDEX('Policy Characteristics'!K:K,MATCH($C2065,'Policy Characteristics'!$C:$C,0))),"",INDEX('Policy Characteristics'!K:K,MATCH($C2065,'Policy Characteristics'!$C:$C,0)))</f>
        <v>industry-ag-main.html#eff-stds</v>
      </c>
      <c r="R2065" s="254" t="str">
        <f>IF(ISBLANK(INDEX('Policy Characteristics'!L:L,MATCH($C2065,'Policy Characteristics'!$C:$C,0))),"",INDEX('Policy Characteristics'!L:L,MATCH($C2065,'Policy Characteristics'!$C:$C,0)))</f>
        <v>industry-energy-efficiency-standards.html</v>
      </c>
    </row>
    <row r="2066" spans="1:18" s="4" customFormat="1" x14ac:dyDescent="0.25">
      <c r="A2066" s="254" t="str">
        <f>IF(ISBLANK(INDEX('Policy Characteristics'!A:A,MATCH($C2066,'Policy Characteristics'!$C:$C,0))),"",INDEX('Policy Characteristics'!A:A,MATCH($C2066,'Policy Characteristics'!$C:$C,0)))</f>
        <v>Industry</v>
      </c>
      <c r="B2066" s="262" t="str">
        <f>IF(ISBLANK(INDEX('Policy Characteristics'!B:B,MATCH($C2066,'Policy Characteristics'!$C:$C,0))),"",INDEX('Policy Characteristics'!B:B,MATCH($C2066,'Policy Characteristics'!$C:$C,0)))</f>
        <v>Energy Efficiency Standards for Electrical Eqpt</v>
      </c>
      <c r="C2066" s="254" t="str">
        <f t="shared" si="90"/>
        <v>Perc Improvement in Eqpt Efficiency Stds Above BAU for Electricity</v>
      </c>
      <c r="D2066" s="6" t="s">
        <v>3026</v>
      </c>
      <c r="E2066" s="1" t="s">
        <v>3915</v>
      </c>
      <c r="F2066" t="s">
        <v>2989</v>
      </c>
      <c r="G2066" s="45" t="s">
        <v>3891</v>
      </c>
      <c r="H2066" s="47">
        <f t="shared" si="91"/>
        <v>2065</v>
      </c>
      <c r="I2066" s="324" t="s">
        <v>40</v>
      </c>
      <c r="J2066" s="255" t="str">
        <f>IF(ISBLANK(INDEX('Policy Characteristics'!D:D,MATCH($C2066,'Policy Characteristics'!$C:$C,0))),"",INDEX('Policy Characteristics'!D:D,MATCH($C2066,'Policy Characteristics'!$C:$C,0)))</f>
        <v>Industry Energy Efficiency</v>
      </c>
      <c r="K2066" s="254" t="str">
        <f>IF(ISBLANK(INDEX('Policy Characteristics'!E:E,MATCH($C2066,'Policy Characteristics'!$C:$C,0))),"",INDEX('Policy Characteristics'!E:E,MATCH($C2066,'Policy Characteristics'!$C:$C,0)))</f>
        <v>indst elec efficiency stds</v>
      </c>
      <c r="L2066" s="261">
        <f>IF(ISBLANK(INDEX('Policy Characteristics'!F:F,MATCH($C2066,'Policy Characteristics'!$C:$C,0))),"",INDEX('Policy Characteristics'!F:F,MATCH($C2066,'Policy Characteristics'!$C:$C,0)))</f>
        <v>0</v>
      </c>
      <c r="M2066" s="261">
        <f>IF(ISBLANK(INDEX('Policy Characteristics'!G:G,MATCH($C2066,'Policy Characteristics'!$C:$C,0))),"",INDEX('Policy Characteristics'!G:G,MATCH($C2066,'Policy Characteristics'!$C:$C,0)))</f>
        <v>0.25</v>
      </c>
      <c r="N2066" s="261">
        <f>IF(ISBLANK(INDEX('Policy Characteristics'!H:H,MATCH($C2066,'Policy Characteristics'!$C:$C,0))),"",INDEX('Policy Characteristics'!H:H,MATCH($C2066,'Policy Characteristics'!$C:$C,0)))</f>
        <v>0.01</v>
      </c>
      <c r="O2066" s="254" t="str">
        <f>IF(ISBLANK(INDEX('Policy Characteristics'!I:I,MATCH($C2066,'Policy Characteristics'!$C:$C,0))),"",INDEX('Policy Characteristics'!I:I,MATCH($C2066,'Policy Characteristics'!$C:$C,0)))</f>
        <v>% reduction in energy use</v>
      </c>
      <c r="P2066" s="254" t="str">
        <f>IF(ISBLANK(INDEX('Policy Characteristics'!J:J,MATCH($C2066,'Policy Characteristics'!$C:$C,0))),"",INDEX('Policy Characteristics'!J:J,MATCH($C2066,'Policy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66" s="254" t="str">
        <f>IF(ISBLANK(INDEX('Policy Characteristics'!K:K,MATCH($C2066,'Policy Characteristics'!$C:$C,0))),"",INDEX('Policy Characteristics'!K:K,MATCH($C2066,'Policy Characteristics'!$C:$C,0)))</f>
        <v>industry-ag-main.html#eff-stds</v>
      </c>
      <c r="R2066" s="254" t="str">
        <f>IF(ISBLANK(INDEX('Policy Characteristics'!L:L,MATCH($C2066,'Policy Characteristics'!$C:$C,0))),"",INDEX('Policy Characteristics'!L:L,MATCH($C2066,'Policy Characteristics'!$C:$C,0)))</f>
        <v>industry-energy-efficiency-standards.html</v>
      </c>
    </row>
    <row r="2067" spans="1:18" s="4" customFormat="1" x14ac:dyDescent="0.25">
      <c r="A2067" s="254" t="str">
        <f>IF(ISBLANK(INDEX('Policy Characteristics'!A:A,MATCH($C2067,'Policy Characteristics'!$C:$C,0))),"",INDEX('Policy Characteristics'!A:A,MATCH($C2067,'Policy Characteristics'!$C:$C,0)))</f>
        <v>Industry</v>
      </c>
      <c r="B2067" s="262" t="str">
        <f>IF(ISBLANK(INDEX('Policy Characteristics'!B:B,MATCH($C2067,'Policy Characteristics'!$C:$C,0))),"",INDEX('Policy Characteristics'!B:B,MATCH($C2067,'Policy Characteristics'!$C:$C,0)))</f>
        <v>Energy Efficiency Standards for Electrical Eqpt</v>
      </c>
      <c r="C2067" s="254" t="str">
        <f t="shared" si="90"/>
        <v>Perc Improvement in Eqpt Efficiency Stds Above BAU for Electricity</v>
      </c>
      <c r="D2067" s="6" t="s">
        <v>3026</v>
      </c>
      <c r="E2067" s="1" t="s">
        <v>3916</v>
      </c>
      <c r="F2067" t="s">
        <v>2989</v>
      </c>
      <c r="G2067" s="45" t="s">
        <v>3890</v>
      </c>
      <c r="H2067" s="47">
        <f t="shared" si="91"/>
        <v>2066</v>
      </c>
      <c r="I2067" s="324" t="s">
        <v>40</v>
      </c>
      <c r="J2067" s="255" t="str">
        <f>IF(ISBLANK(INDEX('Policy Characteristics'!D:D,MATCH($C2067,'Policy Characteristics'!$C:$C,0))),"",INDEX('Policy Characteristics'!D:D,MATCH($C2067,'Policy Characteristics'!$C:$C,0)))</f>
        <v>Industry Energy Efficiency</v>
      </c>
      <c r="K2067" s="254" t="str">
        <f>IF(ISBLANK(INDEX('Policy Characteristics'!E:E,MATCH($C2067,'Policy Characteristics'!$C:$C,0))),"",INDEX('Policy Characteristics'!E:E,MATCH($C2067,'Policy Characteristics'!$C:$C,0)))</f>
        <v>indst elec efficiency stds</v>
      </c>
      <c r="L2067" s="261">
        <f>IF(ISBLANK(INDEX('Policy Characteristics'!F:F,MATCH($C2067,'Policy Characteristics'!$C:$C,0))),"",INDEX('Policy Characteristics'!F:F,MATCH($C2067,'Policy Characteristics'!$C:$C,0)))</f>
        <v>0</v>
      </c>
      <c r="M2067" s="261">
        <f>IF(ISBLANK(INDEX('Policy Characteristics'!G:G,MATCH($C2067,'Policy Characteristics'!$C:$C,0))),"",INDEX('Policy Characteristics'!G:G,MATCH($C2067,'Policy Characteristics'!$C:$C,0)))</f>
        <v>0.25</v>
      </c>
      <c r="N2067" s="261">
        <f>IF(ISBLANK(INDEX('Policy Characteristics'!H:H,MATCH($C2067,'Policy Characteristics'!$C:$C,0))),"",INDEX('Policy Characteristics'!H:H,MATCH($C2067,'Policy Characteristics'!$C:$C,0)))</f>
        <v>0.01</v>
      </c>
      <c r="O2067" s="254" t="str">
        <f>IF(ISBLANK(INDEX('Policy Characteristics'!I:I,MATCH($C2067,'Policy Characteristics'!$C:$C,0))),"",INDEX('Policy Characteristics'!I:I,MATCH($C2067,'Policy Characteristics'!$C:$C,0)))</f>
        <v>% reduction in energy use</v>
      </c>
      <c r="P2067" s="254" t="str">
        <f>IF(ISBLANK(INDEX('Policy Characteristics'!J:J,MATCH($C2067,'Policy Characteristics'!$C:$C,0))),"",INDEX('Policy Characteristics'!J:J,MATCH($C2067,'Policy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67" s="254" t="str">
        <f>IF(ISBLANK(INDEX('Policy Characteristics'!K:K,MATCH($C2067,'Policy Characteristics'!$C:$C,0))),"",INDEX('Policy Characteristics'!K:K,MATCH($C2067,'Policy Characteristics'!$C:$C,0)))</f>
        <v>industry-ag-main.html#eff-stds</v>
      </c>
      <c r="R2067" s="254" t="str">
        <f>IF(ISBLANK(INDEX('Policy Characteristics'!L:L,MATCH($C2067,'Policy Characteristics'!$C:$C,0))),"",INDEX('Policy Characteristics'!L:L,MATCH($C2067,'Policy Characteristics'!$C:$C,0)))</f>
        <v>industry-energy-efficiency-standards.html</v>
      </c>
    </row>
    <row r="2068" spans="1:18" s="4" customFormat="1" x14ac:dyDescent="0.25">
      <c r="A2068" s="254" t="str">
        <f>IF(ISBLANK(INDEX('Policy Characteristics'!A:A,MATCH($C2068,'Policy Characteristics'!$C:$C,0))),"",INDEX('Policy Characteristics'!A:A,MATCH($C2068,'Policy Characteristics'!$C:$C,0)))</f>
        <v>Industry</v>
      </c>
      <c r="B2068" s="262" t="str">
        <f>IF(ISBLANK(INDEX('Policy Characteristics'!B:B,MATCH($C2068,'Policy Characteristics'!$C:$C,0))),"",INDEX('Policy Characteristics'!B:B,MATCH($C2068,'Policy Characteristics'!$C:$C,0)))</f>
        <v>Energy Efficiency Standards for Electrical Eqpt</v>
      </c>
      <c r="C2068" s="254" t="str">
        <f t="shared" si="90"/>
        <v>Perc Improvement in Eqpt Efficiency Stds Above BAU for Electricity</v>
      </c>
      <c r="D2068" s="6" t="s">
        <v>3026</v>
      </c>
      <c r="E2068" s="1" t="s">
        <v>3917</v>
      </c>
      <c r="F2068" t="s">
        <v>2989</v>
      </c>
      <c r="G2068" s="45" t="s">
        <v>3892</v>
      </c>
      <c r="H2068" s="47">
        <f t="shared" si="91"/>
        <v>2067</v>
      </c>
      <c r="I2068" s="324" t="s">
        <v>40</v>
      </c>
      <c r="J2068" s="255" t="str">
        <f>IF(ISBLANK(INDEX('Policy Characteristics'!D:D,MATCH($C2068,'Policy Characteristics'!$C:$C,0))),"",INDEX('Policy Characteristics'!D:D,MATCH($C2068,'Policy Characteristics'!$C:$C,0)))</f>
        <v>Industry Energy Efficiency</v>
      </c>
      <c r="K2068" s="254" t="str">
        <f>IF(ISBLANK(INDEX('Policy Characteristics'!E:E,MATCH($C2068,'Policy Characteristics'!$C:$C,0))),"",INDEX('Policy Characteristics'!E:E,MATCH($C2068,'Policy Characteristics'!$C:$C,0)))</f>
        <v>indst elec efficiency stds</v>
      </c>
      <c r="L2068" s="261">
        <f>IF(ISBLANK(INDEX('Policy Characteristics'!F:F,MATCH($C2068,'Policy Characteristics'!$C:$C,0))),"",INDEX('Policy Characteristics'!F:F,MATCH($C2068,'Policy Characteristics'!$C:$C,0)))</f>
        <v>0</v>
      </c>
      <c r="M2068" s="261">
        <f>IF(ISBLANK(INDEX('Policy Characteristics'!G:G,MATCH($C2068,'Policy Characteristics'!$C:$C,0))),"",INDEX('Policy Characteristics'!G:G,MATCH($C2068,'Policy Characteristics'!$C:$C,0)))</f>
        <v>0.25</v>
      </c>
      <c r="N2068" s="261">
        <f>IF(ISBLANK(INDEX('Policy Characteristics'!H:H,MATCH($C2068,'Policy Characteristics'!$C:$C,0))),"",INDEX('Policy Characteristics'!H:H,MATCH($C2068,'Policy Characteristics'!$C:$C,0)))</f>
        <v>0.01</v>
      </c>
      <c r="O2068" s="254" t="str">
        <f>IF(ISBLANK(INDEX('Policy Characteristics'!I:I,MATCH($C2068,'Policy Characteristics'!$C:$C,0))),"",INDEX('Policy Characteristics'!I:I,MATCH($C2068,'Policy Characteristics'!$C:$C,0)))</f>
        <v>% reduction in energy use</v>
      </c>
      <c r="P2068" s="254" t="str">
        <f>IF(ISBLANK(INDEX('Policy Characteristics'!J:J,MATCH($C2068,'Policy Characteristics'!$C:$C,0))),"",INDEX('Policy Characteristics'!J:J,MATCH($C2068,'Policy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68" s="254" t="str">
        <f>IF(ISBLANK(INDEX('Policy Characteristics'!K:K,MATCH($C2068,'Policy Characteristics'!$C:$C,0))),"",INDEX('Policy Characteristics'!K:K,MATCH($C2068,'Policy Characteristics'!$C:$C,0)))</f>
        <v>industry-ag-main.html#eff-stds</v>
      </c>
      <c r="R2068" s="254" t="str">
        <f>IF(ISBLANK(INDEX('Policy Characteristics'!L:L,MATCH($C2068,'Policy Characteristics'!$C:$C,0))),"",INDEX('Policy Characteristics'!L:L,MATCH($C2068,'Policy Characteristics'!$C:$C,0)))</f>
        <v>industry-energy-efficiency-standards.html</v>
      </c>
    </row>
    <row r="2069" spans="1:18" s="4" customFormat="1" x14ac:dyDescent="0.25">
      <c r="A2069" s="254" t="str">
        <f>IF(ISBLANK(INDEX('Policy Characteristics'!A:A,MATCH($C2069,'Policy Characteristics'!$C:$C,0))),"",INDEX('Policy Characteristics'!A:A,MATCH($C2069,'Policy Characteristics'!$C:$C,0)))</f>
        <v>Industry</v>
      </c>
      <c r="B2069" s="262" t="str">
        <f>IF(ISBLANK(INDEX('Policy Characteristics'!B:B,MATCH($C2069,'Policy Characteristics'!$C:$C,0))),"",INDEX('Policy Characteristics'!B:B,MATCH($C2069,'Policy Characteristics'!$C:$C,0)))</f>
        <v>Energy Efficiency Standards for Electrical Eqpt</v>
      </c>
      <c r="C2069" s="254" t="str">
        <f t="shared" si="90"/>
        <v>Perc Improvement in Eqpt Efficiency Stds Above BAU for Electricity</v>
      </c>
      <c r="D2069" s="6" t="s">
        <v>3027</v>
      </c>
      <c r="E2069" s="1" t="s">
        <v>3459</v>
      </c>
      <c r="F2069" t="s">
        <v>2990</v>
      </c>
      <c r="G2069" s="45" t="s">
        <v>3465</v>
      </c>
      <c r="H2069" s="47">
        <f t="shared" si="91"/>
        <v>2068</v>
      </c>
      <c r="I2069" s="324" t="s">
        <v>40</v>
      </c>
      <c r="J2069" s="255" t="str">
        <f>IF(ISBLANK(INDEX('Policy Characteristics'!D:D,MATCH($C2069,'Policy Characteristics'!$C:$C,0))),"",INDEX('Policy Characteristics'!D:D,MATCH($C2069,'Policy Characteristics'!$C:$C,0)))</f>
        <v>Industry Energy Efficiency</v>
      </c>
      <c r="K2069" s="254" t="str">
        <f>IF(ISBLANK(INDEX('Policy Characteristics'!E:E,MATCH($C2069,'Policy Characteristics'!$C:$C,0))),"",INDEX('Policy Characteristics'!E:E,MATCH($C2069,'Policy Characteristics'!$C:$C,0)))</f>
        <v>indst elec efficiency stds</v>
      </c>
      <c r="L2069" s="261">
        <f>IF(ISBLANK(INDEX('Policy Characteristics'!F:F,MATCH($C2069,'Policy Characteristics'!$C:$C,0))),"",INDEX('Policy Characteristics'!F:F,MATCH($C2069,'Policy Characteristics'!$C:$C,0)))</f>
        <v>0</v>
      </c>
      <c r="M2069" s="261">
        <f>IF(ISBLANK(INDEX('Policy Characteristics'!G:G,MATCH($C2069,'Policy Characteristics'!$C:$C,0))),"",INDEX('Policy Characteristics'!G:G,MATCH($C2069,'Policy Characteristics'!$C:$C,0)))</f>
        <v>0.25</v>
      </c>
      <c r="N2069" s="261">
        <f>IF(ISBLANK(INDEX('Policy Characteristics'!H:H,MATCH($C2069,'Policy Characteristics'!$C:$C,0))),"",INDEX('Policy Characteristics'!H:H,MATCH($C2069,'Policy Characteristics'!$C:$C,0)))</f>
        <v>0.01</v>
      </c>
      <c r="O2069" s="254" t="str">
        <f>IF(ISBLANK(INDEX('Policy Characteristics'!I:I,MATCH($C2069,'Policy Characteristics'!$C:$C,0))),"",INDEX('Policy Characteristics'!I:I,MATCH($C2069,'Policy Characteristics'!$C:$C,0)))</f>
        <v>% reduction in energy use</v>
      </c>
      <c r="P2069" s="254" t="str">
        <f>IF(ISBLANK(INDEX('Policy Characteristics'!J:J,MATCH($C2069,'Policy Characteristics'!$C:$C,0))),"",INDEX('Policy Characteristics'!J:J,MATCH($C2069,'Policy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69" s="254" t="str">
        <f>IF(ISBLANK(INDEX('Policy Characteristics'!K:K,MATCH($C2069,'Policy Characteristics'!$C:$C,0))),"",INDEX('Policy Characteristics'!K:K,MATCH($C2069,'Policy Characteristics'!$C:$C,0)))</f>
        <v>industry-ag-main.html#eff-stds</v>
      </c>
      <c r="R2069" s="254" t="str">
        <f>IF(ISBLANK(INDEX('Policy Characteristics'!L:L,MATCH($C2069,'Policy Characteristics'!$C:$C,0))),"",INDEX('Policy Characteristics'!L:L,MATCH($C2069,'Policy Characteristics'!$C:$C,0)))</f>
        <v>industry-energy-efficiency-standards.html</v>
      </c>
    </row>
    <row r="2070" spans="1:18" s="4" customFormat="1" x14ac:dyDescent="0.25">
      <c r="A2070" s="254" t="str">
        <f>IF(ISBLANK(INDEX('Policy Characteristics'!A:A,MATCH($C2070,'Policy Characteristics'!$C:$C,0))),"",INDEX('Policy Characteristics'!A:A,MATCH($C2070,'Policy Characteristics'!$C:$C,0)))</f>
        <v>Industry</v>
      </c>
      <c r="B2070" s="262" t="str">
        <f>IF(ISBLANK(INDEX('Policy Characteristics'!B:B,MATCH($C2070,'Policy Characteristics'!$C:$C,0))),"",INDEX('Policy Characteristics'!B:B,MATCH($C2070,'Policy Characteristics'!$C:$C,0)))</f>
        <v>Energy Efficiency Standards for Electrical Eqpt</v>
      </c>
      <c r="C2070" s="254" t="str">
        <f t="shared" si="90"/>
        <v>Perc Improvement in Eqpt Efficiency Stds Above BAU for Electricity</v>
      </c>
      <c r="D2070" s="6" t="s">
        <v>3027</v>
      </c>
      <c r="E2070" s="1" t="s">
        <v>3460</v>
      </c>
      <c r="F2070" t="s">
        <v>2990</v>
      </c>
      <c r="G2070" s="45" t="s">
        <v>3466</v>
      </c>
      <c r="H2070" s="47">
        <f t="shared" si="91"/>
        <v>2069</v>
      </c>
      <c r="I2070" s="324" t="s">
        <v>40</v>
      </c>
      <c r="J2070" s="255" t="str">
        <f>IF(ISBLANK(INDEX('Policy Characteristics'!D:D,MATCH($C2070,'Policy Characteristics'!$C:$C,0))),"",INDEX('Policy Characteristics'!D:D,MATCH($C2070,'Policy Characteristics'!$C:$C,0)))</f>
        <v>Industry Energy Efficiency</v>
      </c>
      <c r="K2070" s="254" t="str">
        <f>IF(ISBLANK(INDEX('Policy Characteristics'!E:E,MATCH($C2070,'Policy Characteristics'!$C:$C,0))),"",INDEX('Policy Characteristics'!E:E,MATCH($C2070,'Policy Characteristics'!$C:$C,0)))</f>
        <v>indst elec efficiency stds</v>
      </c>
      <c r="L2070" s="261">
        <f>IF(ISBLANK(INDEX('Policy Characteristics'!F:F,MATCH($C2070,'Policy Characteristics'!$C:$C,0))),"",INDEX('Policy Characteristics'!F:F,MATCH($C2070,'Policy Characteristics'!$C:$C,0)))</f>
        <v>0</v>
      </c>
      <c r="M2070" s="261">
        <f>IF(ISBLANK(INDEX('Policy Characteristics'!G:G,MATCH($C2070,'Policy Characteristics'!$C:$C,0))),"",INDEX('Policy Characteristics'!G:G,MATCH($C2070,'Policy Characteristics'!$C:$C,0)))</f>
        <v>0.25</v>
      </c>
      <c r="N2070" s="261">
        <f>IF(ISBLANK(INDEX('Policy Characteristics'!H:H,MATCH($C2070,'Policy Characteristics'!$C:$C,0))),"",INDEX('Policy Characteristics'!H:H,MATCH($C2070,'Policy Characteristics'!$C:$C,0)))</f>
        <v>0.01</v>
      </c>
      <c r="O2070" s="254" t="str">
        <f>IF(ISBLANK(INDEX('Policy Characteristics'!I:I,MATCH($C2070,'Policy Characteristics'!$C:$C,0))),"",INDEX('Policy Characteristics'!I:I,MATCH($C2070,'Policy Characteristics'!$C:$C,0)))</f>
        <v>% reduction in energy use</v>
      </c>
      <c r="P2070" s="254" t="str">
        <f>IF(ISBLANK(INDEX('Policy Characteristics'!J:J,MATCH($C2070,'Policy Characteristics'!$C:$C,0))),"",INDEX('Policy Characteristics'!J:J,MATCH($C2070,'Policy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70" s="254" t="str">
        <f>IF(ISBLANK(INDEX('Policy Characteristics'!K:K,MATCH($C2070,'Policy Characteristics'!$C:$C,0))),"",INDEX('Policy Characteristics'!K:K,MATCH($C2070,'Policy Characteristics'!$C:$C,0)))</f>
        <v>industry-ag-main.html#eff-stds</v>
      </c>
      <c r="R2070" s="254" t="str">
        <f>IF(ISBLANK(INDEX('Policy Characteristics'!L:L,MATCH($C2070,'Policy Characteristics'!$C:$C,0))),"",INDEX('Policy Characteristics'!L:L,MATCH($C2070,'Policy Characteristics'!$C:$C,0)))</f>
        <v>industry-energy-efficiency-standards.html</v>
      </c>
    </row>
    <row r="2071" spans="1:18" s="4" customFormat="1" x14ac:dyDescent="0.25">
      <c r="A2071" s="254" t="str">
        <f>IF(ISBLANK(INDEX('Policy Characteristics'!A:A,MATCH($C2071,'Policy Characteristics'!$C:$C,0))),"",INDEX('Policy Characteristics'!A:A,MATCH($C2071,'Policy Characteristics'!$C:$C,0)))</f>
        <v>Industry</v>
      </c>
      <c r="B2071" s="262" t="str">
        <f>IF(ISBLANK(INDEX('Policy Characteristics'!B:B,MATCH($C2071,'Policy Characteristics'!$C:$C,0))),"",INDEX('Policy Characteristics'!B:B,MATCH($C2071,'Policy Characteristics'!$C:$C,0)))</f>
        <v>Energy Efficiency Standards for Electrical Eqpt</v>
      </c>
      <c r="C2071" s="254" t="str">
        <f t="shared" si="90"/>
        <v>Perc Improvement in Eqpt Efficiency Stds Above BAU for Electricity</v>
      </c>
      <c r="D2071" s="6" t="s">
        <v>3027</v>
      </c>
      <c r="E2071" s="1" t="s">
        <v>3461</v>
      </c>
      <c r="F2071" t="s">
        <v>2990</v>
      </c>
      <c r="G2071" s="45" t="s">
        <v>3467</v>
      </c>
      <c r="H2071" s="47">
        <f t="shared" si="91"/>
        <v>2070</v>
      </c>
      <c r="I2071" s="324" t="s">
        <v>40</v>
      </c>
      <c r="J2071" s="255" t="str">
        <f>IF(ISBLANK(INDEX('Policy Characteristics'!D:D,MATCH($C2071,'Policy Characteristics'!$C:$C,0))),"",INDEX('Policy Characteristics'!D:D,MATCH($C2071,'Policy Characteristics'!$C:$C,0)))</f>
        <v>Industry Energy Efficiency</v>
      </c>
      <c r="K2071" s="254" t="str">
        <f>IF(ISBLANK(INDEX('Policy Characteristics'!E:E,MATCH($C2071,'Policy Characteristics'!$C:$C,0))),"",INDEX('Policy Characteristics'!E:E,MATCH($C2071,'Policy Characteristics'!$C:$C,0)))</f>
        <v>indst elec efficiency stds</v>
      </c>
      <c r="L2071" s="261">
        <f>IF(ISBLANK(INDEX('Policy Characteristics'!F:F,MATCH($C2071,'Policy Characteristics'!$C:$C,0))),"",INDEX('Policy Characteristics'!F:F,MATCH($C2071,'Policy Characteristics'!$C:$C,0)))</f>
        <v>0</v>
      </c>
      <c r="M2071" s="261">
        <f>IF(ISBLANK(INDEX('Policy Characteristics'!G:G,MATCH($C2071,'Policy Characteristics'!$C:$C,0))),"",INDEX('Policy Characteristics'!G:G,MATCH($C2071,'Policy Characteristics'!$C:$C,0)))</f>
        <v>0.25</v>
      </c>
      <c r="N2071" s="261">
        <f>IF(ISBLANK(INDEX('Policy Characteristics'!H:H,MATCH($C2071,'Policy Characteristics'!$C:$C,0))),"",INDEX('Policy Characteristics'!H:H,MATCH($C2071,'Policy Characteristics'!$C:$C,0)))</f>
        <v>0.01</v>
      </c>
      <c r="O2071" s="254" t="str">
        <f>IF(ISBLANK(INDEX('Policy Characteristics'!I:I,MATCH($C2071,'Policy Characteristics'!$C:$C,0))),"",INDEX('Policy Characteristics'!I:I,MATCH($C2071,'Policy Characteristics'!$C:$C,0)))</f>
        <v>% reduction in energy use</v>
      </c>
      <c r="P2071" s="254" t="str">
        <f>IF(ISBLANK(INDEX('Policy Characteristics'!J:J,MATCH($C2071,'Policy Characteristics'!$C:$C,0))),"",INDEX('Policy Characteristics'!J:J,MATCH($C2071,'Policy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71" s="254" t="str">
        <f>IF(ISBLANK(INDEX('Policy Characteristics'!K:K,MATCH($C2071,'Policy Characteristics'!$C:$C,0))),"",INDEX('Policy Characteristics'!K:K,MATCH($C2071,'Policy Characteristics'!$C:$C,0)))</f>
        <v>industry-ag-main.html#eff-stds</v>
      </c>
      <c r="R2071" s="254" t="str">
        <f>IF(ISBLANK(INDEX('Policy Characteristics'!L:L,MATCH($C2071,'Policy Characteristics'!$C:$C,0))),"",INDEX('Policy Characteristics'!L:L,MATCH($C2071,'Policy Characteristics'!$C:$C,0)))</f>
        <v>industry-energy-efficiency-standards.html</v>
      </c>
    </row>
    <row r="2072" spans="1:18" s="4" customFormat="1" x14ac:dyDescent="0.25">
      <c r="A2072" s="254" t="str">
        <f>IF(ISBLANK(INDEX('Policy Characteristics'!A:A,MATCH($C2072,'Policy Characteristics'!$C:$C,0))),"",INDEX('Policy Characteristics'!A:A,MATCH($C2072,'Policy Characteristics'!$C:$C,0)))</f>
        <v>Industry</v>
      </c>
      <c r="B2072" s="262" t="str">
        <f>IF(ISBLANK(INDEX('Policy Characteristics'!B:B,MATCH($C2072,'Policy Characteristics'!$C:$C,0))),"",INDEX('Policy Characteristics'!B:B,MATCH($C2072,'Policy Characteristics'!$C:$C,0)))</f>
        <v>Energy Efficiency Standards for Electrical Eqpt</v>
      </c>
      <c r="C2072" s="254" t="str">
        <f t="shared" si="90"/>
        <v>Perc Improvement in Eqpt Efficiency Stds Above BAU for Electricity</v>
      </c>
      <c r="D2072" s="6" t="s">
        <v>3027</v>
      </c>
      <c r="E2072" s="1" t="s">
        <v>3462</v>
      </c>
      <c r="F2072" t="s">
        <v>2990</v>
      </c>
      <c r="G2072" s="45" t="s">
        <v>3468</v>
      </c>
      <c r="H2072" s="47">
        <f t="shared" si="91"/>
        <v>2071</v>
      </c>
      <c r="I2072" s="324" t="s">
        <v>40</v>
      </c>
      <c r="J2072" s="255" t="str">
        <f>IF(ISBLANK(INDEX('Policy Characteristics'!D:D,MATCH($C2072,'Policy Characteristics'!$C:$C,0))),"",INDEX('Policy Characteristics'!D:D,MATCH($C2072,'Policy Characteristics'!$C:$C,0)))</f>
        <v>Industry Energy Efficiency</v>
      </c>
      <c r="K2072" s="254" t="str">
        <f>IF(ISBLANK(INDEX('Policy Characteristics'!E:E,MATCH($C2072,'Policy Characteristics'!$C:$C,0))),"",INDEX('Policy Characteristics'!E:E,MATCH($C2072,'Policy Characteristics'!$C:$C,0)))</f>
        <v>indst elec efficiency stds</v>
      </c>
      <c r="L2072" s="261">
        <f>IF(ISBLANK(INDEX('Policy Characteristics'!F:F,MATCH($C2072,'Policy Characteristics'!$C:$C,0))),"",INDEX('Policy Characteristics'!F:F,MATCH($C2072,'Policy Characteristics'!$C:$C,0)))</f>
        <v>0</v>
      </c>
      <c r="M2072" s="261">
        <f>IF(ISBLANK(INDEX('Policy Characteristics'!G:G,MATCH($C2072,'Policy Characteristics'!$C:$C,0))),"",INDEX('Policy Characteristics'!G:G,MATCH($C2072,'Policy Characteristics'!$C:$C,0)))</f>
        <v>0.25</v>
      </c>
      <c r="N2072" s="261">
        <f>IF(ISBLANK(INDEX('Policy Characteristics'!H:H,MATCH($C2072,'Policy Characteristics'!$C:$C,0))),"",INDEX('Policy Characteristics'!H:H,MATCH($C2072,'Policy Characteristics'!$C:$C,0)))</f>
        <v>0.01</v>
      </c>
      <c r="O2072" s="254" t="str">
        <f>IF(ISBLANK(INDEX('Policy Characteristics'!I:I,MATCH($C2072,'Policy Characteristics'!$C:$C,0))),"",INDEX('Policy Characteristics'!I:I,MATCH($C2072,'Policy Characteristics'!$C:$C,0)))</f>
        <v>% reduction in energy use</v>
      </c>
      <c r="P2072" s="254" t="str">
        <f>IF(ISBLANK(INDEX('Policy Characteristics'!J:J,MATCH($C2072,'Policy Characteristics'!$C:$C,0))),"",INDEX('Policy Characteristics'!J:J,MATCH($C2072,'Policy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72" s="254" t="str">
        <f>IF(ISBLANK(INDEX('Policy Characteristics'!K:K,MATCH($C2072,'Policy Characteristics'!$C:$C,0))),"",INDEX('Policy Characteristics'!K:K,MATCH($C2072,'Policy Characteristics'!$C:$C,0)))</f>
        <v>industry-ag-main.html#eff-stds</v>
      </c>
      <c r="R2072" s="254" t="str">
        <f>IF(ISBLANK(INDEX('Policy Characteristics'!L:L,MATCH($C2072,'Policy Characteristics'!$C:$C,0))),"",INDEX('Policy Characteristics'!L:L,MATCH($C2072,'Policy Characteristics'!$C:$C,0)))</f>
        <v>industry-energy-efficiency-standards.html</v>
      </c>
    </row>
    <row r="2073" spans="1:18" s="4" customFormat="1" x14ac:dyDescent="0.25">
      <c r="A2073" s="254" t="str">
        <f>IF(ISBLANK(INDEX('Policy Characteristics'!A:A,MATCH($C2073,'Policy Characteristics'!$C:$C,0))),"",INDEX('Policy Characteristics'!A:A,MATCH($C2073,'Policy Characteristics'!$C:$C,0)))</f>
        <v>Industry</v>
      </c>
      <c r="B2073" s="262" t="str">
        <f>IF(ISBLANK(INDEX('Policy Characteristics'!B:B,MATCH($C2073,'Policy Characteristics'!$C:$C,0))),"",INDEX('Policy Characteristics'!B:B,MATCH($C2073,'Policy Characteristics'!$C:$C,0)))</f>
        <v>Energy Efficiency Standards for Electrical Eqpt</v>
      </c>
      <c r="C2073" s="254" t="str">
        <f t="shared" si="90"/>
        <v>Perc Improvement in Eqpt Efficiency Stds Above BAU for Electricity</v>
      </c>
      <c r="D2073" s="6" t="s">
        <v>3027</v>
      </c>
      <c r="E2073" s="1" t="s">
        <v>3463</v>
      </c>
      <c r="F2073" t="s">
        <v>2990</v>
      </c>
      <c r="G2073" s="45" t="s">
        <v>3469</v>
      </c>
      <c r="H2073" s="47">
        <f t="shared" si="91"/>
        <v>2072</v>
      </c>
      <c r="I2073" s="324" t="s">
        <v>40</v>
      </c>
      <c r="J2073" s="255" t="str">
        <f>IF(ISBLANK(INDEX('Policy Characteristics'!D:D,MATCH($C2073,'Policy Characteristics'!$C:$C,0))),"",INDEX('Policy Characteristics'!D:D,MATCH($C2073,'Policy Characteristics'!$C:$C,0)))</f>
        <v>Industry Energy Efficiency</v>
      </c>
      <c r="K2073" s="254" t="str">
        <f>IF(ISBLANK(INDEX('Policy Characteristics'!E:E,MATCH($C2073,'Policy Characteristics'!$C:$C,0))),"",INDEX('Policy Characteristics'!E:E,MATCH($C2073,'Policy Characteristics'!$C:$C,0)))</f>
        <v>indst elec efficiency stds</v>
      </c>
      <c r="L2073" s="261">
        <f>IF(ISBLANK(INDEX('Policy Characteristics'!F:F,MATCH($C2073,'Policy Characteristics'!$C:$C,0))),"",INDEX('Policy Characteristics'!F:F,MATCH($C2073,'Policy Characteristics'!$C:$C,0)))</f>
        <v>0</v>
      </c>
      <c r="M2073" s="261">
        <f>IF(ISBLANK(INDEX('Policy Characteristics'!G:G,MATCH($C2073,'Policy Characteristics'!$C:$C,0))),"",INDEX('Policy Characteristics'!G:G,MATCH($C2073,'Policy Characteristics'!$C:$C,0)))</f>
        <v>0.25</v>
      </c>
      <c r="N2073" s="261">
        <f>IF(ISBLANK(INDEX('Policy Characteristics'!H:H,MATCH($C2073,'Policy Characteristics'!$C:$C,0))),"",INDEX('Policy Characteristics'!H:H,MATCH($C2073,'Policy Characteristics'!$C:$C,0)))</f>
        <v>0.01</v>
      </c>
      <c r="O2073" s="254" t="str">
        <f>IF(ISBLANK(INDEX('Policy Characteristics'!I:I,MATCH($C2073,'Policy Characteristics'!$C:$C,0))),"",INDEX('Policy Characteristics'!I:I,MATCH($C2073,'Policy Characteristics'!$C:$C,0)))</f>
        <v>% reduction in energy use</v>
      </c>
      <c r="P2073" s="254" t="str">
        <f>IF(ISBLANK(INDEX('Policy Characteristics'!J:J,MATCH($C2073,'Policy Characteristics'!$C:$C,0))),"",INDEX('Policy Characteristics'!J:J,MATCH($C2073,'Policy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73" s="254" t="str">
        <f>IF(ISBLANK(INDEX('Policy Characteristics'!K:K,MATCH($C2073,'Policy Characteristics'!$C:$C,0))),"",INDEX('Policy Characteristics'!K:K,MATCH($C2073,'Policy Characteristics'!$C:$C,0)))</f>
        <v>industry-ag-main.html#eff-stds</v>
      </c>
      <c r="R2073" s="254" t="str">
        <f>IF(ISBLANK(INDEX('Policy Characteristics'!L:L,MATCH($C2073,'Policy Characteristics'!$C:$C,0))),"",INDEX('Policy Characteristics'!L:L,MATCH($C2073,'Policy Characteristics'!$C:$C,0)))</f>
        <v>industry-energy-efficiency-standards.html</v>
      </c>
    </row>
    <row r="2074" spans="1:18" s="4" customFormat="1" x14ac:dyDescent="0.25">
      <c r="A2074" s="254" t="str">
        <f>IF(ISBLANK(INDEX('Policy Characteristics'!A:A,MATCH($C2074,'Policy Characteristics'!$C:$C,0))),"",INDEX('Policy Characteristics'!A:A,MATCH($C2074,'Policy Characteristics'!$C:$C,0)))</f>
        <v>Industry</v>
      </c>
      <c r="B2074" s="262" t="str">
        <f>IF(ISBLANK(INDEX('Policy Characteristics'!B:B,MATCH($C2074,'Policy Characteristics'!$C:$C,0))),"",INDEX('Policy Characteristics'!B:B,MATCH($C2074,'Policy Characteristics'!$C:$C,0)))</f>
        <v>Energy Efficiency Standards for Electrical Eqpt</v>
      </c>
      <c r="C2074" s="254" t="str">
        <f t="shared" si="90"/>
        <v>Perc Improvement in Eqpt Efficiency Stds Above BAU for Electricity</v>
      </c>
      <c r="D2074" s="6" t="s">
        <v>3027</v>
      </c>
      <c r="E2074" s="1" t="s">
        <v>3464</v>
      </c>
      <c r="F2074" t="s">
        <v>2990</v>
      </c>
      <c r="G2074" s="45" t="s">
        <v>3470</v>
      </c>
      <c r="H2074" s="47">
        <f t="shared" si="91"/>
        <v>2073</v>
      </c>
      <c r="I2074" s="324" t="s">
        <v>40</v>
      </c>
      <c r="J2074" s="255" t="str">
        <f>IF(ISBLANK(INDEX('Policy Characteristics'!D:D,MATCH($C2074,'Policy Characteristics'!$C:$C,0))),"",INDEX('Policy Characteristics'!D:D,MATCH($C2074,'Policy Characteristics'!$C:$C,0)))</f>
        <v>Industry Energy Efficiency</v>
      </c>
      <c r="K2074" s="254" t="str">
        <f>IF(ISBLANK(INDEX('Policy Characteristics'!E:E,MATCH($C2074,'Policy Characteristics'!$C:$C,0))),"",INDEX('Policy Characteristics'!E:E,MATCH($C2074,'Policy Characteristics'!$C:$C,0)))</f>
        <v>indst elec efficiency stds</v>
      </c>
      <c r="L2074" s="261">
        <f>IF(ISBLANK(INDEX('Policy Characteristics'!F:F,MATCH($C2074,'Policy Characteristics'!$C:$C,0))),"",INDEX('Policy Characteristics'!F:F,MATCH($C2074,'Policy Characteristics'!$C:$C,0)))</f>
        <v>0</v>
      </c>
      <c r="M2074" s="261">
        <f>IF(ISBLANK(INDEX('Policy Characteristics'!G:G,MATCH($C2074,'Policy Characteristics'!$C:$C,0))),"",INDEX('Policy Characteristics'!G:G,MATCH($C2074,'Policy Characteristics'!$C:$C,0)))</f>
        <v>0.25</v>
      </c>
      <c r="N2074" s="261">
        <f>IF(ISBLANK(INDEX('Policy Characteristics'!H:H,MATCH($C2074,'Policy Characteristics'!$C:$C,0))),"",INDEX('Policy Characteristics'!H:H,MATCH($C2074,'Policy Characteristics'!$C:$C,0)))</f>
        <v>0.01</v>
      </c>
      <c r="O2074" s="254" t="str">
        <f>IF(ISBLANK(INDEX('Policy Characteristics'!I:I,MATCH($C2074,'Policy Characteristics'!$C:$C,0))),"",INDEX('Policy Characteristics'!I:I,MATCH($C2074,'Policy Characteristics'!$C:$C,0)))</f>
        <v>% reduction in energy use</v>
      </c>
      <c r="P2074" s="254" t="str">
        <f>IF(ISBLANK(INDEX('Policy Characteristics'!J:J,MATCH($C2074,'Policy Characteristics'!$C:$C,0))),"",INDEX('Policy Characteristics'!J:J,MATCH($C2074,'Policy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74" s="254" t="str">
        <f>IF(ISBLANK(INDEX('Policy Characteristics'!K:K,MATCH($C2074,'Policy Characteristics'!$C:$C,0))),"",INDEX('Policy Characteristics'!K:K,MATCH($C2074,'Policy Characteristics'!$C:$C,0)))</f>
        <v>industry-ag-main.html#eff-stds</v>
      </c>
      <c r="R2074" s="254" t="str">
        <f>IF(ISBLANK(INDEX('Policy Characteristics'!L:L,MATCH($C2074,'Policy Characteristics'!$C:$C,0))),"",INDEX('Policy Characteristics'!L:L,MATCH($C2074,'Policy Characteristics'!$C:$C,0)))</f>
        <v>industry-energy-efficiency-standards.html</v>
      </c>
    </row>
    <row r="2075" spans="1:18" s="4" customFormat="1" x14ac:dyDescent="0.25">
      <c r="A2075" s="254" t="str">
        <f>IF(ISBLANK(INDEX('Policy Characteristics'!A:A,MATCH($C2075,'Policy Characteristics'!$C:$C,0))),"",INDEX('Policy Characteristics'!A:A,MATCH($C2075,'Policy Characteristics'!$C:$C,0)))</f>
        <v>Industry</v>
      </c>
      <c r="B2075" s="262" t="str">
        <f>IF(ISBLANK(INDEX('Policy Characteristics'!B:B,MATCH($C2075,'Policy Characteristics'!$C:$C,0))),"",INDEX('Policy Characteristics'!B:B,MATCH($C2075,'Policy Characteristics'!$C:$C,0)))</f>
        <v>Energy Efficiency Standards for Electrical Eqpt</v>
      </c>
      <c r="C2075" s="254" t="str">
        <f t="shared" si="90"/>
        <v>Perc Improvement in Eqpt Efficiency Stds Above BAU for Electricity</v>
      </c>
      <c r="D2075" s="6" t="s">
        <v>3027</v>
      </c>
      <c r="E2075" s="1" t="s">
        <v>3570</v>
      </c>
      <c r="F2075" t="s">
        <v>2990</v>
      </c>
      <c r="G2075" s="45" t="s">
        <v>3471</v>
      </c>
      <c r="H2075" s="47">
        <f t="shared" si="91"/>
        <v>2074</v>
      </c>
      <c r="I2075" s="324" t="s">
        <v>40</v>
      </c>
      <c r="J2075" s="255" t="str">
        <f>IF(ISBLANK(INDEX('Policy Characteristics'!D:D,MATCH($C2075,'Policy Characteristics'!$C:$C,0))),"",INDEX('Policy Characteristics'!D:D,MATCH($C2075,'Policy Characteristics'!$C:$C,0)))</f>
        <v>Industry Energy Efficiency</v>
      </c>
      <c r="K2075" s="254" t="str">
        <f>IF(ISBLANK(INDEX('Policy Characteristics'!E:E,MATCH($C2075,'Policy Characteristics'!$C:$C,0))),"",INDEX('Policy Characteristics'!E:E,MATCH($C2075,'Policy Characteristics'!$C:$C,0)))</f>
        <v>indst elec efficiency stds</v>
      </c>
      <c r="L2075" s="261">
        <f>IF(ISBLANK(INDEX('Policy Characteristics'!F:F,MATCH($C2075,'Policy Characteristics'!$C:$C,0))),"",INDEX('Policy Characteristics'!F:F,MATCH($C2075,'Policy Characteristics'!$C:$C,0)))</f>
        <v>0</v>
      </c>
      <c r="M2075" s="261">
        <f>IF(ISBLANK(INDEX('Policy Characteristics'!G:G,MATCH($C2075,'Policy Characteristics'!$C:$C,0))),"",INDEX('Policy Characteristics'!G:G,MATCH($C2075,'Policy Characteristics'!$C:$C,0)))</f>
        <v>0.25</v>
      </c>
      <c r="N2075" s="261">
        <f>IF(ISBLANK(INDEX('Policy Characteristics'!H:H,MATCH($C2075,'Policy Characteristics'!$C:$C,0))),"",INDEX('Policy Characteristics'!H:H,MATCH($C2075,'Policy Characteristics'!$C:$C,0)))</f>
        <v>0.01</v>
      </c>
      <c r="O2075" s="254" t="str">
        <f>IF(ISBLANK(INDEX('Policy Characteristics'!I:I,MATCH($C2075,'Policy Characteristics'!$C:$C,0))),"",INDEX('Policy Characteristics'!I:I,MATCH($C2075,'Policy Characteristics'!$C:$C,0)))</f>
        <v>% reduction in energy use</v>
      </c>
      <c r="P2075" s="254" t="str">
        <f>IF(ISBLANK(INDEX('Policy Characteristics'!J:J,MATCH($C2075,'Policy Characteristics'!$C:$C,0))),"",INDEX('Policy Characteristics'!J:J,MATCH($C2075,'Policy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75" s="254" t="str">
        <f>IF(ISBLANK(INDEX('Policy Characteristics'!K:K,MATCH($C2075,'Policy Characteristics'!$C:$C,0))),"",INDEX('Policy Characteristics'!K:K,MATCH($C2075,'Policy Characteristics'!$C:$C,0)))</f>
        <v>industry-ag-main.html#eff-stds</v>
      </c>
      <c r="R2075" s="254" t="str">
        <f>IF(ISBLANK(INDEX('Policy Characteristics'!L:L,MATCH($C2075,'Policy Characteristics'!$C:$C,0))),"",INDEX('Policy Characteristics'!L:L,MATCH($C2075,'Policy Characteristics'!$C:$C,0)))</f>
        <v>industry-energy-efficiency-standards.html</v>
      </c>
    </row>
    <row r="2076" spans="1:18" s="4" customFormat="1" x14ac:dyDescent="0.25">
      <c r="A2076" s="254" t="str">
        <f>IF(ISBLANK(INDEX('Policy Characteristics'!A:A,MATCH($C2076,'Policy Characteristics'!$C:$C,0))),"",INDEX('Policy Characteristics'!A:A,MATCH($C2076,'Policy Characteristics'!$C:$C,0)))</f>
        <v>Industry</v>
      </c>
      <c r="B2076" s="262" t="str">
        <f>IF(ISBLANK(INDEX('Policy Characteristics'!B:B,MATCH($C2076,'Policy Characteristics'!$C:$C,0))),"",INDEX('Policy Characteristics'!B:B,MATCH($C2076,'Policy Characteristics'!$C:$C,0)))</f>
        <v>Energy Efficiency Standards for Electrical Eqpt</v>
      </c>
      <c r="C2076" s="254" t="str">
        <f t="shared" si="90"/>
        <v>Perc Improvement in Eqpt Efficiency Stds Above BAU for Electricity</v>
      </c>
      <c r="D2076" s="6" t="s">
        <v>3027</v>
      </c>
      <c r="E2076" s="1" t="s">
        <v>3915</v>
      </c>
      <c r="F2076" t="s">
        <v>2990</v>
      </c>
      <c r="G2076" s="45" t="s">
        <v>3891</v>
      </c>
      <c r="H2076" s="47">
        <f t="shared" si="91"/>
        <v>2075</v>
      </c>
      <c r="I2076" s="324" t="s">
        <v>40</v>
      </c>
      <c r="J2076" s="255" t="str">
        <f>IF(ISBLANK(INDEX('Policy Characteristics'!D:D,MATCH($C2076,'Policy Characteristics'!$C:$C,0))),"",INDEX('Policy Characteristics'!D:D,MATCH($C2076,'Policy Characteristics'!$C:$C,0)))</f>
        <v>Industry Energy Efficiency</v>
      </c>
      <c r="K2076" s="254" t="str">
        <f>IF(ISBLANK(INDEX('Policy Characteristics'!E:E,MATCH($C2076,'Policy Characteristics'!$C:$C,0))),"",INDEX('Policy Characteristics'!E:E,MATCH($C2076,'Policy Characteristics'!$C:$C,0)))</f>
        <v>indst elec efficiency stds</v>
      </c>
      <c r="L2076" s="261">
        <f>IF(ISBLANK(INDEX('Policy Characteristics'!F:F,MATCH($C2076,'Policy Characteristics'!$C:$C,0))),"",INDEX('Policy Characteristics'!F:F,MATCH($C2076,'Policy Characteristics'!$C:$C,0)))</f>
        <v>0</v>
      </c>
      <c r="M2076" s="261">
        <f>IF(ISBLANK(INDEX('Policy Characteristics'!G:G,MATCH($C2076,'Policy Characteristics'!$C:$C,0))),"",INDEX('Policy Characteristics'!G:G,MATCH($C2076,'Policy Characteristics'!$C:$C,0)))</f>
        <v>0.25</v>
      </c>
      <c r="N2076" s="261">
        <f>IF(ISBLANK(INDEX('Policy Characteristics'!H:H,MATCH($C2076,'Policy Characteristics'!$C:$C,0))),"",INDEX('Policy Characteristics'!H:H,MATCH($C2076,'Policy Characteristics'!$C:$C,0)))</f>
        <v>0.01</v>
      </c>
      <c r="O2076" s="254" t="str">
        <f>IF(ISBLANK(INDEX('Policy Characteristics'!I:I,MATCH($C2076,'Policy Characteristics'!$C:$C,0))),"",INDEX('Policy Characteristics'!I:I,MATCH($C2076,'Policy Characteristics'!$C:$C,0)))</f>
        <v>% reduction in energy use</v>
      </c>
      <c r="P2076" s="254" t="str">
        <f>IF(ISBLANK(INDEX('Policy Characteristics'!J:J,MATCH($C2076,'Policy Characteristics'!$C:$C,0))),"",INDEX('Policy Characteristics'!J:J,MATCH($C2076,'Policy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76" s="254" t="str">
        <f>IF(ISBLANK(INDEX('Policy Characteristics'!K:K,MATCH($C2076,'Policy Characteristics'!$C:$C,0))),"",INDEX('Policy Characteristics'!K:K,MATCH($C2076,'Policy Characteristics'!$C:$C,0)))</f>
        <v>industry-ag-main.html#eff-stds</v>
      </c>
      <c r="R2076" s="254" t="str">
        <f>IF(ISBLANK(INDEX('Policy Characteristics'!L:L,MATCH($C2076,'Policy Characteristics'!$C:$C,0))),"",INDEX('Policy Characteristics'!L:L,MATCH($C2076,'Policy Characteristics'!$C:$C,0)))</f>
        <v>industry-energy-efficiency-standards.html</v>
      </c>
    </row>
    <row r="2077" spans="1:18" s="4" customFormat="1" x14ac:dyDescent="0.25">
      <c r="A2077" s="254" t="str">
        <f>IF(ISBLANK(INDEX('Policy Characteristics'!A:A,MATCH($C2077,'Policy Characteristics'!$C:$C,0))),"",INDEX('Policy Characteristics'!A:A,MATCH($C2077,'Policy Characteristics'!$C:$C,0)))</f>
        <v>Industry</v>
      </c>
      <c r="B2077" s="262" t="str">
        <f>IF(ISBLANK(INDEX('Policy Characteristics'!B:B,MATCH($C2077,'Policy Characteristics'!$C:$C,0))),"",INDEX('Policy Characteristics'!B:B,MATCH($C2077,'Policy Characteristics'!$C:$C,0)))</f>
        <v>Energy Efficiency Standards for Electrical Eqpt</v>
      </c>
      <c r="C2077" s="254" t="str">
        <f t="shared" si="90"/>
        <v>Perc Improvement in Eqpt Efficiency Stds Above BAU for Electricity</v>
      </c>
      <c r="D2077" s="6" t="s">
        <v>3027</v>
      </c>
      <c r="E2077" s="1" t="s">
        <v>3916</v>
      </c>
      <c r="F2077" t="s">
        <v>2990</v>
      </c>
      <c r="G2077" s="45" t="s">
        <v>3890</v>
      </c>
      <c r="H2077" s="47">
        <f t="shared" si="91"/>
        <v>2076</v>
      </c>
      <c r="I2077" s="324" t="s">
        <v>40</v>
      </c>
      <c r="J2077" s="255" t="str">
        <f>IF(ISBLANK(INDEX('Policy Characteristics'!D:D,MATCH($C2077,'Policy Characteristics'!$C:$C,0))),"",INDEX('Policy Characteristics'!D:D,MATCH($C2077,'Policy Characteristics'!$C:$C,0)))</f>
        <v>Industry Energy Efficiency</v>
      </c>
      <c r="K2077" s="254" t="str">
        <f>IF(ISBLANK(INDEX('Policy Characteristics'!E:E,MATCH($C2077,'Policy Characteristics'!$C:$C,0))),"",INDEX('Policy Characteristics'!E:E,MATCH($C2077,'Policy Characteristics'!$C:$C,0)))</f>
        <v>indst elec efficiency stds</v>
      </c>
      <c r="L2077" s="261">
        <f>IF(ISBLANK(INDEX('Policy Characteristics'!F:F,MATCH($C2077,'Policy Characteristics'!$C:$C,0))),"",INDEX('Policy Characteristics'!F:F,MATCH($C2077,'Policy Characteristics'!$C:$C,0)))</f>
        <v>0</v>
      </c>
      <c r="M2077" s="261">
        <f>IF(ISBLANK(INDEX('Policy Characteristics'!G:G,MATCH($C2077,'Policy Characteristics'!$C:$C,0))),"",INDEX('Policy Characteristics'!G:G,MATCH($C2077,'Policy Characteristics'!$C:$C,0)))</f>
        <v>0.25</v>
      </c>
      <c r="N2077" s="261">
        <f>IF(ISBLANK(INDEX('Policy Characteristics'!H:H,MATCH($C2077,'Policy Characteristics'!$C:$C,0))),"",INDEX('Policy Characteristics'!H:H,MATCH($C2077,'Policy Characteristics'!$C:$C,0)))</f>
        <v>0.01</v>
      </c>
      <c r="O2077" s="254" t="str">
        <f>IF(ISBLANK(INDEX('Policy Characteristics'!I:I,MATCH($C2077,'Policy Characteristics'!$C:$C,0))),"",INDEX('Policy Characteristics'!I:I,MATCH($C2077,'Policy Characteristics'!$C:$C,0)))</f>
        <v>% reduction in energy use</v>
      </c>
      <c r="P2077" s="254" t="str">
        <f>IF(ISBLANK(INDEX('Policy Characteristics'!J:J,MATCH($C2077,'Policy Characteristics'!$C:$C,0))),"",INDEX('Policy Characteristics'!J:J,MATCH($C2077,'Policy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77" s="254" t="str">
        <f>IF(ISBLANK(INDEX('Policy Characteristics'!K:K,MATCH($C2077,'Policy Characteristics'!$C:$C,0))),"",INDEX('Policy Characteristics'!K:K,MATCH($C2077,'Policy Characteristics'!$C:$C,0)))</f>
        <v>industry-ag-main.html#eff-stds</v>
      </c>
      <c r="R2077" s="254" t="str">
        <f>IF(ISBLANK(INDEX('Policy Characteristics'!L:L,MATCH($C2077,'Policy Characteristics'!$C:$C,0))),"",INDEX('Policy Characteristics'!L:L,MATCH($C2077,'Policy Characteristics'!$C:$C,0)))</f>
        <v>industry-energy-efficiency-standards.html</v>
      </c>
    </row>
    <row r="2078" spans="1:18" s="4" customFormat="1" x14ac:dyDescent="0.25">
      <c r="A2078" s="254" t="str">
        <f>IF(ISBLANK(INDEX('Policy Characteristics'!A:A,MATCH($C2078,'Policy Characteristics'!$C:$C,0))),"",INDEX('Policy Characteristics'!A:A,MATCH($C2078,'Policy Characteristics'!$C:$C,0)))</f>
        <v>Industry</v>
      </c>
      <c r="B2078" s="262" t="str">
        <f>IF(ISBLANK(INDEX('Policy Characteristics'!B:B,MATCH($C2078,'Policy Characteristics'!$C:$C,0))),"",INDEX('Policy Characteristics'!B:B,MATCH($C2078,'Policy Characteristics'!$C:$C,0)))</f>
        <v>Energy Efficiency Standards for Electrical Eqpt</v>
      </c>
      <c r="C2078" s="254" t="str">
        <f t="shared" ref="C2078:C2141" si="92">C$1949</f>
        <v>Perc Improvement in Eqpt Efficiency Stds Above BAU for Electricity</v>
      </c>
      <c r="D2078" s="6" t="s">
        <v>3027</v>
      </c>
      <c r="E2078" s="1" t="s">
        <v>3917</v>
      </c>
      <c r="F2078" t="s">
        <v>2990</v>
      </c>
      <c r="G2078" s="45" t="s">
        <v>3892</v>
      </c>
      <c r="H2078" s="47">
        <f t="shared" si="91"/>
        <v>2077</v>
      </c>
      <c r="I2078" s="324" t="s">
        <v>40</v>
      </c>
      <c r="J2078" s="255" t="str">
        <f>IF(ISBLANK(INDEX('Policy Characteristics'!D:D,MATCH($C2078,'Policy Characteristics'!$C:$C,0))),"",INDEX('Policy Characteristics'!D:D,MATCH($C2078,'Policy Characteristics'!$C:$C,0)))</f>
        <v>Industry Energy Efficiency</v>
      </c>
      <c r="K2078" s="254" t="str">
        <f>IF(ISBLANK(INDEX('Policy Characteristics'!E:E,MATCH($C2078,'Policy Characteristics'!$C:$C,0))),"",INDEX('Policy Characteristics'!E:E,MATCH($C2078,'Policy Characteristics'!$C:$C,0)))</f>
        <v>indst elec efficiency stds</v>
      </c>
      <c r="L2078" s="261">
        <f>IF(ISBLANK(INDEX('Policy Characteristics'!F:F,MATCH($C2078,'Policy Characteristics'!$C:$C,0))),"",INDEX('Policy Characteristics'!F:F,MATCH($C2078,'Policy Characteristics'!$C:$C,0)))</f>
        <v>0</v>
      </c>
      <c r="M2078" s="261">
        <f>IF(ISBLANK(INDEX('Policy Characteristics'!G:G,MATCH($C2078,'Policy Characteristics'!$C:$C,0))),"",INDEX('Policy Characteristics'!G:G,MATCH($C2078,'Policy Characteristics'!$C:$C,0)))</f>
        <v>0.25</v>
      </c>
      <c r="N2078" s="261">
        <f>IF(ISBLANK(INDEX('Policy Characteristics'!H:H,MATCH($C2078,'Policy Characteristics'!$C:$C,0))),"",INDEX('Policy Characteristics'!H:H,MATCH($C2078,'Policy Characteristics'!$C:$C,0)))</f>
        <v>0.01</v>
      </c>
      <c r="O2078" s="254" t="str">
        <f>IF(ISBLANK(INDEX('Policy Characteristics'!I:I,MATCH($C2078,'Policy Characteristics'!$C:$C,0))),"",INDEX('Policy Characteristics'!I:I,MATCH($C2078,'Policy Characteristics'!$C:$C,0)))</f>
        <v>% reduction in energy use</v>
      </c>
      <c r="P2078" s="254" t="str">
        <f>IF(ISBLANK(INDEX('Policy Characteristics'!J:J,MATCH($C2078,'Policy Characteristics'!$C:$C,0))),"",INDEX('Policy Characteristics'!J:J,MATCH($C2078,'Policy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78" s="254" t="str">
        <f>IF(ISBLANK(INDEX('Policy Characteristics'!K:K,MATCH($C2078,'Policy Characteristics'!$C:$C,0))),"",INDEX('Policy Characteristics'!K:K,MATCH($C2078,'Policy Characteristics'!$C:$C,0)))</f>
        <v>industry-ag-main.html#eff-stds</v>
      </c>
      <c r="R2078" s="254" t="str">
        <f>IF(ISBLANK(INDEX('Policy Characteristics'!L:L,MATCH($C2078,'Policy Characteristics'!$C:$C,0))),"",INDEX('Policy Characteristics'!L:L,MATCH($C2078,'Policy Characteristics'!$C:$C,0)))</f>
        <v>industry-energy-efficiency-standards.html</v>
      </c>
    </row>
    <row r="2079" spans="1:18" s="4" customFormat="1" x14ac:dyDescent="0.25">
      <c r="A2079" s="254" t="str">
        <f>IF(ISBLANK(INDEX('Policy Characteristics'!A:A,MATCH($C2079,'Policy Characteristics'!$C:$C,0))),"",INDEX('Policy Characteristics'!A:A,MATCH($C2079,'Policy Characteristics'!$C:$C,0)))</f>
        <v>Industry</v>
      </c>
      <c r="B2079" s="262" t="str">
        <f>IF(ISBLANK(INDEX('Policy Characteristics'!B:B,MATCH($C2079,'Policy Characteristics'!$C:$C,0))),"",INDEX('Policy Characteristics'!B:B,MATCH($C2079,'Policy Characteristics'!$C:$C,0)))</f>
        <v>Energy Efficiency Standards for Electrical Eqpt</v>
      </c>
      <c r="C2079" s="254" t="str">
        <f t="shared" si="92"/>
        <v>Perc Improvement in Eqpt Efficiency Stds Above BAU for Electricity</v>
      </c>
      <c r="D2079" s="6" t="s">
        <v>3028</v>
      </c>
      <c r="E2079" s="1" t="s">
        <v>3459</v>
      </c>
      <c r="F2079" t="s">
        <v>2547</v>
      </c>
      <c r="G2079" s="45" t="s">
        <v>3465</v>
      </c>
      <c r="H2079" s="47">
        <f t="shared" si="91"/>
        <v>2078</v>
      </c>
      <c r="I2079" s="324" t="s">
        <v>40</v>
      </c>
      <c r="J2079" s="255" t="str">
        <f>IF(ISBLANK(INDEX('Policy Characteristics'!D:D,MATCH($C2079,'Policy Characteristics'!$C:$C,0))),"",INDEX('Policy Characteristics'!D:D,MATCH($C2079,'Policy Characteristics'!$C:$C,0)))</f>
        <v>Industry Energy Efficiency</v>
      </c>
      <c r="K2079" s="254" t="str">
        <f>IF(ISBLANK(INDEX('Policy Characteristics'!E:E,MATCH($C2079,'Policy Characteristics'!$C:$C,0))),"",INDEX('Policy Characteristics'!E:E,MATCH($C2079,'Policy Characteristics'!$C:$C,0)))</f>
        <v>indst elec efficiency stds</v>
      </c>
      <c r="L2079" s="261">
        <f>IF(ISBLANK(INDEX('Policy Characteristics'!F:F,MATCH($C2079,'Policy Characteristics'!$C:$C,0))),"",INDEX('Policy Characteristics'!F:F,MATCH($C2079,'Policy Characteristics'!$C:$C,0)))</f>
        <v>0</v>
      </c>
      <c r="M2079" s="261">
        <f>IF(ISBLANK(INDEX('Policy Characteristics'!G:G,MATCH($C2079,'Policy Characteristics'!$C:$C,0))),"",INDEX('Policy Characteristics'!G:G,MATCH($C2079,'Policy Characteristics'!$C:$C,0)))</f>
        <v>0.25</v>
      </c>
      <c r="N2079" s="261">
        <f>IF(ISBLANK(INDEX('Policy Characteristics'!H:H,MATCH($C2079,'Policy Characteristics'!$C:$C,0))),"",INDEX('Policy Characteristics'!H:H,MATCH($C2079,'Policy Characteristics'!$C:$C,0)))</f>
        <v>0.01</v>
      </c>
      <c r="O2079" s="254" t="str">
        <f>IF(ISBLANK(INDEX('Policy Characteristics'!I:I,MATCH($C2079,'Policy Characteristics'!$C:$C,0))),"",INDEX('Policy Characteristics'!I:I,MATCH($C2079,'Policy Characteristics'!$C:$C,0)))</f>
        <v>% reduction in energy use</v>
      </c>
      <c r="P2079" s="254" t="str">
        <f>IF(ISBLANK(INDEX('Policy Characteristics'!J:J,MATCH($C2079,'Policy Characteristics'!$C:$C,0))),"",INDEX('Policy Characteristics'!J:J,MATCH($C2079,'Policy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79" s="254" t="str">
        <f>IF(ISBLANK(INDEX('Policy Characteristics'!K:K,MATCH($C2079,'Policy Characteristics'!$C:$C,0))),"",INDEX('Policy Characteristics'!K:K,MATCH($C2079,'Policy Characteristics'!$C:$C,0)))</f>
        <v>industry-ag-main.html#eff-stds</v>
      </c>
      <c r="R2079" s="254" t="str">
        <f>IF(ISBLANK(INDEX('Policy Characteristics'!L:L,MATCH($C2079,'Policy Characteristics'!$C:$C,0))),"",INDEX('Policy Characteristics'!L:L,MATCH($C2079,'Policy Characteristics'!$C:$C,0)))</f>
        <v>industry-energy-efficiency-standards.html</v>
      </c>
    </row>
    <row r="2080" spans="1:18" s="4" customFormat="1" x14ac:dyDescent="0.25">
      <c r="A2080" s="254" t="str">
        <f>IF(ISBLANK(INDEX('Policy Characteristics'!A:A,MATCH($C2080,'Policy Characteristics'!$C:$C,0))),"",INDEX('Policy Characteristics'!A:A,MATCH($C2080,'Policy Characteristics'!$C:$C,0)))</f>
        <v>Industry</v>
      </c>
      <c r="B2080" s="262" t="str">
        <f>IF(ISBLANK(INDEX('Policy Characteristics'!B:B,MATCH($C2080,'Policy Characteristics'!$C:$C,0))),"",INDEX('Policy Characteristics'!B:B,MATCH($C2080,'Policy Characteristics'!$C:$C,0)))</f>
        <v>Energy Efficiency Standards for Electrical Eqpt</v>
      </c>
      <c r="C2080" s="254" t="str">
        <f t="shared" si="92"/>
        <v>Perc Improvement in Eqpt Efficiency Stds Above BAU for Electricity</v>
      </c>
      <c r="D2080" s="6" t="s">
        <v>3028</v>
      </c>
      <c r="E2080" s="1" t="s">
        <v>3460</v>
      </c>
      <c r="F2080" t="s">
        <v>2547</v>
      </c>
      <c r="G2080" s="45" t="s">
        <v>3466</v>
      </c>
      <c r="H2080" s="47">
        <f t="shared" si="91"/>
        <v>2079</v>
      </c>
      <c r="I2080" s="324" t="s">
        <v>40</v>
      </c>
      <c r="J2080" s="255" t="str">
        <f>IF(ISBLANK(INDEX('Policy Characteristics'!D:D,MATCH($C2080,'Policy Characteristics'!$C:$C,0))),"",INDEX('Policy Characteristics'!D:D,MATCH($C2080,'Policy Characteristics'!$C:$C,0)))</f>
        <v>Industry Energy Efficiency</v>
      </c>
      <c r="K2080" s="254" t="str">
        <f>IF(ISBLANK(INDEX('Policy Characteristics'!E:E,MATCH($C2080,'Policy Characteristics'!$C:$C,0))),"",INDEX('Policy Characteristics'!E:E,MATCH($C2080,'Policy Characteristics'!$C:$C,0)))</f>
        <v>indst elec efficiency stds</v>
      </c>
      <c r="L2080" s="261">
        <f>IF(ISBLANK(INDEX('Policy Characteristics'!F:F,MATCH($C2080,'Policy Characteristics'!$C:$C,0))),"",INDEX('Policy Characteristics'!F:F,MATCH($C2080,'Policy Characteristics'!$C:$C,0)))</f>
        <v>0</v>
      </c>
      <c r="M2080" s="261">
        <f>IF(ISBLANK(INDEX('Policy Characteristics'!G:G,MATCH($C2080,'Policy Characteristics'!$C:$C,0))),"",INDEX('Policy Characteristics'!G:G,MATCH($C2080,'Policy Characteristics'!$C:$C,0)))</f>
        <v>0.25</v>
      </c>
      <c r="N2080" s="261">
        <f>IF(ISBLANK(INDEX('Policy Characteristics'!H:H,MATCH($C2080,'Policy Characteristics'!$C:$C,0))),"",INDEX('Policy Characteristics'!H:H,MATCH($C2080,'Policy Characteristics'!$C:$C,0)))</f>
        <v>0.01</v>
      </c>
      <c r="O2080" s="254" t="str">
        <f>IF(ISBLANK(INDEX('Policy Characteristics'!I:I,MATCH($C2080,'Policy Characteristics'!$C:$C,0))),"",INDEX('Policy Characteristics'!I:I,MATCH($C2080,'Policy Characteristics'!$C:$C,0)))</f>
        <v>% reduction in energy use</v>
      </c>
      <c r="P2080" s="254" t="str">
        <f>IF(ISBLANK(INDEX('Policy Characteristics'!J:J,MATCH($C2080,'Policy Characteristics'!$C:$C,0))),"",INDEX('Policy Characteristics'!J:J,MATCH($C2080,'Policy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80" s="254" t="str">
        <f>IF(ISBLANK(INDEX('Policy Characteristics'!K:K,MATCH($C2080,'Policy Characteristics'!$C:$C,0))),"",INDEX('Policy Characteristics'!K:K,MATCH($C2080,'Policy Characteristics'!$C:$C,0)))</f>
        <v>industry-ag-main.html#eff-stds</v>
      </c>
      <c r="R2080" s="254" t="str">
        <f>IF(ISBLANK(INDEX('Policy Characteristics'!L:L,MATCH($C2080,'Policy Characteristics'!$C:$C,0))),"",INDEX('Policy Characteristics'!L:L,MATCH($C2080,'Policy Characteristics'!$C:$C,0)))</f>
        <v>industry-energy-efficiency-standards.html</v>
      </c>
    </row>
    <row r="2081" spans="1:18" s="4" customFormat="1" x14ac:dyDescent="0.25">
      <c r="A2081" s="254" t="str">
        <f>IF(ISBLANK(INDEX('Policy Characteristics'!A:A,MATCH($C2081,'Policy Characteristics'!$C:$C,0))),"",INDEX('Policy Characteristics'!A:A,MATCH($C2081,'Policy Characteristics'!$C:$C,0)))</f>
        <v>Industry</v>
      </c>
      <c r="B2081" s="262" t="str">
        <f>IF(ISBLANK(INDEX('Policy Characteristics'!B:B,MATCH($C2081,'Policy Characteristics'!$C:$C,0))),"",INDEX('Policy Characteristics'!B:B,MATCH($C2081,'Policy Characteristics'!$C:$C,0)))</f>
        <v>Energy Efficiency Standards for Electrical Eqpt</v>
      </c>
      <c r="C2081" s="254" t="str">
        <f t="shared" si="92"/>
        <v>Perc Improvement in Eqpt Efficiency Stds Above BAU for Electricity</v>
      </c>
      <c r="D2081" s="6" t="s">
        <v>3028</v>
      </c>
      <c r="E2081" s="1" t="s">
        <v>3461</v>
      </c>
      <c r="F2081" t="s">
        <v>2547</v>
      </c>
      <c r="G2081" s="45" t="s">
        <v>3467</v>
      </c>
      <c r="H2081" s="47">
        <f t="shared" si="91"/>
        <v>2080</v>
      </c>
      <c r="I2081" s="324" t="s">
        <v>40</v>
      </c>
      <c r="J2081" s="255" t="str">
        <f>IF(ISBLANK(INDEX('Policy Characteristics'!D:D,MATCH($C2081,'Policy Characteristics'!$C:$C,0))),"",INDEX('Policy Characteristics'!D:D,MATCH($C2081,'Policy Characteristics'!$C:$C,0)))</f>
        <v>Industry Energy Efficiency</v>
      </c>
      <c r="K2081" s="254" t="str">
        <f>IF(ISBLANK(INDEX('Policy Characteristics'!E:E,MATCH($C2081,'Policy Characteristics'!$C:$C,0))),"",INDEX('Policy Characteristics'!E:E,MATCH($C2081,'Policy Characteristics'!$C:$C,0)))</f>
        <v>indst elec efficiency stds</v>
      </c>
      <c r="L2081" s="261">
        <f>IF(ISBLANK(INDEX('Policy Characteristics'!F:F,MATCH($C2081,'Policy Characteristics'!$C:$C,0))),"",INDEX('Policy Characteristics'!F:F,MATCH($C2081,'Policy Characteristics'!$C:$C,0)))</f>
        <v>0</v>
      </c>
      <c r="M2081" s="261">
        <f>IF(ISBLANK(INDEX('Policy Characteristics'!G:G,MATCH($C2081,'Policy Characteristics'!$C:$C,0))),"",INDEX('Policy Characteristics'!G:G,MATCH($C2081,'Policy Characteristics'!$C:$C,0)))</f>
        <v>0.25</v>
      </c>
      <c r="N2081" s="261">
        <f>IF(ISBLANK(INDEX('Policy Characteristics'!H:H,MATCH($C2081,'Policy Characteristics'!$C:$C,0))),"",INDEX('Policy Characteristics'!H:H,MATCH($C2081,'Policy Characteristics'!$C:$C,0)))</f>
        <v>0.01</v>
      </c>
      <c r="O2081" s="254" t="str">
        <f>IF(ISBLANK(INDEX('Policy Characteristics'!I:I,MATCH($C2081,'Policy Characteristics'!$C:$C,0))),"",INDEX('Policy Characteristics'!I:I,MATCH($C2081,'Policy Characteristics'!$C:$C,0)))</f>
        <v>% reduction in energy use</v>
      </c>
      <c r="P2081" s="254" t="str">
        <f>IF(ISBLANK(INDEX('Policy Characteristics'!J:J,MATCH($C2081,'Policy Characteristics'!$C:$C,0))),"",INDEX('Policy Characteristics'!J:J,MATCH($C2081,'Policy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81" s="254" t="str">
        <f>IF(ISBLANK(INDEX('Policy Characteristics'!K:K,MATCH($C2081,'Policy Characteristics'!$C:$C,0))),"",INDEX('Policy Characteristics'!K:K,MATCH($C2081,'Policy Characteristics'!$C:$C,0)))</f>
        <v>industry-ag-main.html#eff-stds</v>
      </c>
      <c r="R2081" s="254" t="str">
        <f>IF(ISBLANK(INDEX('Policy Characteristics'!L:L,MATCH($C2081,'Policy Characteristics'!$C:$C,0))),"",INDEX('Policy Characteristics'!L:L,MATCH($C2081,'Policy Characteristics'!$C:$C,0)))</f>
        <v>industry-energy-efficiency-standards.html</v>
      </c>
    </row>
    <row r="2082" spans="1:18" s="4" customFormat="1" x14ac:dyDescent="0.25">
      <c r="A2082" s="254" t="str">
        <f>IF(ISBLANK(INDEX('Policy Characteristics'!A:A,MATCH($C2082,'Policy Characteristics'!$C:$C,0))),"",INDEX('Policy Characteristics'!A:A,MATCH($C2082,'Policy Characteristics'!$C:$C,0)))</f>
        <v>Industry</v>
      </c>
      <c r="B2082" s="262" t="str">
        <f>IF(ISBLANK(INDEX('Policy Characteristics'!B:B,MATCH($C2082,'Policy Characteristics'!$C:$C,0))),"",INDEX('Policy Characteristics'!B:B,MATCH($C2082,'Policy Characteristics'!$C:$C,0)))</f>
        <v>Energy Efficiency Standards for Electrical Eqpt</v>
      </c>
      <c r="C2082" s="254" t="str">
        <f t="shared" si="92"/>
        <v>Perc Improvement in Eqpt Efficiency Stds Above BAU for Electricity</v>
      </c>
      <c r="D2082" s="6" t="s">
        <v>3028</v>
      </c>
      <c r="E2082" s="1" t="s">
        <v>3462</v>
      </c>
      <c r="F2082" t="s">
        <v>2547</v>
      </c>
      <c r="G2082" s="45" t="s">
        <v>3468</v>
      </c>
      <c r="H2082" s="47">
        <f t="shared" si="91"/>
        <v>2081</v>
      </c>
      <c r="I2082" s="324" t="s">
        <v>40</v>
      </c>
      <c r="J2082" s="255" t="str">
        <f>IF(ISBLANK(INDEX('Policy Characteristics'!D:D,MATCH($C2082,'Policy Characteristics'!$C:$C,0))),"",INDEX('Policy Characteristics'!D:D,MATCH($C2082,'Policy Characteristics'!$C:$C,0)))</f>
        <v>Industry Energy Efficiency</v>
      </c>
      <c r="K2082" s="254" t="str">
        <f>IF(ISBLANK(INDEX('Policy Characteristics'!E:E,MATCH($C2082,'Policy Characteristics'!$C:$C,0))),"",INDEX('Policy Characteristics'!E:E,MATCH($C2082,'Policy Characteristics'!$C:$C,0)))</f>
        <v>indst elec efficiency stds</v>
      </c>
      <c r="L2082" s="261">
        <f>IF(ISBLANK(INDEX('Policy Characteristics'!F:F,MATCH($C2082,'Policy Characteristics'!$C:$C,0))),"",INDEX('Policy Characteristics'!F:F,MATCH($C2082,'Policy Characteristics'!$C:$C,0)))</f>
        <v>0</v>
      </c>
      <c r="M2082" s="261">
        <f>IF(ISBLANK(INDEX('Policy Characteristics'!G:G,MATCH($C2082,'Policy Characteristics'!$C:$C,0))),"",INDEX('Policy Characteristics'!G:G,MATCH($C2082,'Policy Characteristics'!$C:$C,0)))</f>
        <v>0.25</v>
      </c>
      <c r="N2082" s="261">
        <f>IF(ISBLANK(INDEX('Policy Characteristics'!H:H,MATCH($C2082,'Policy Characteristics'!$C:$C,0))),"",INDEX('Policy Characteristics'!H:H,MATCH($C2082,'Policy Characteristics'!$C:$C,0)))</f>
        <v>0.01</v>
      </c>
      <c r="O2082" s="254" t="str">
        <f>IF(ISBLANK(INDEX('Policy Characteristics'!I:I,MATCH($C2082,'Policy Characteristics'!$C:$C,0))),"",INDEX('Policy Characteristics'!I:I,MATCH($C2082,'Policy Characteristics'!$C:$C,0)))</f>
        <v>% reduction in energy use</v>
      </c>
      <c r="P2082" s="254" t="str">
        <f>IF(ISBLANK(INDEX('Policy Characteristics'!J:J,MATCH($C2082,'Policy Characteristics'!$C:$C,0))),"",INDEX('Policy Characteristics'!J:J,MATCH($C2082,'Policy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82" s="254" t="str">
        <f>IF(ISBLANK(INDEX('Policy Characteristics'!K:K,MATCH($C2082,'Policy Characteristics'!$C:$C,0))),"",INDEX('Policy Characteristics'!K:K,MATCH($C2082,'Policy Characteristics'!$C:$C,0)))</f>
        <v>industry-ag-main.html#eff-stds</v>
      </c>
      <c r="R2082" s="254" t="str">
        <f>IF(ISBLANK(INDEX('Policy Characteristics'!L:L,MATCH($C2082,'Policy Characteristics'!$C:$C,0))),"",INDEX('Policy Characteristics'!L:L,MATCH($C2082,'Policy Characteristics'!$C:$C,0)))</f>
        <v>industry-energy-efficiency-standards.html</v>
      </c>
    </row>
    <row r="2083" spans="1:18" s="4" customFormat="1" x14ac:dyDescent="0.25">
      <c r="A2083" s="254" t="str">
        <f>IF(ISBLANK(INDEX('Policy Characteristics'!A:A,MATCH($C2083,'Policy Characteristics'!$C:$C,0))),"",INDEX('Policy Characteristics'!A:A,MATCH($C2083,'Policy Characteristics'!$C:$C,0)))</f>
        <v>Industry</v>
      </c>
      <c r="B2083" s="262" t="str">
        <f>IF(ISBLANK(INDEX('Policy Characteristics'!B:B,MATCH($C2083,'Policy Characteristics'!$C:$C,0))),"",INDEX('Policy Characteristics'!B:B,MATCH($C2083,'Policy Characteristics'!$C:$C,0)))</f>
        <v>Energy Efficiency Standards for Electrical Eqpt</v>
      </c>
      <c r="C2083" s="254" t="str">
        <f t="shared" si="92"/>
        <v>Perc Improvement in Eqpt Efficiency Stds Above BAU for Electricity</v>
      </c>
      <c r="D2083" s="6" t="s">
        <v>3028</v>
      </c>
      <c r="E2083" s="1" t="s">
        <v>3463</v>
      </c>
      <c r="F2083" t="s">
        <v>2547</v>
      </c>
      <c r="G2083" s="45" t="s">
        <v>3469</v>
      </c>
      <c r="H2083" s="47">
        <f t="shared" si="91"/>
        <v>2082</v>
      </c>
      <c r="I2083" s="324" t="s">
        <v>40</v>
      </c>
      <c r="J2083" s="255" t="str">
        <f>IF(ISBLANK(INDEX('Policy Characteristics'!D:D,MATCH($C2083,'Policy Characteristics'!$C:$C,0))),"",INDEX('Policy Characteristics'!D:D,MATCH($C2083,'Policy Characteristics'!$C:$C,0)))</f>
        <v>Industry Energy Efficiency</v>
      </c>
      <c r="K2083" s="254" t="str">
        <f>IF(ISBLANK(INDEX('Policy Characteristics'!E:E,MATCH($C2083,'Policy Characteristics'!$C:$C,0))),"",INDEX('Policy Characteristics'!E:E,MATCH($C2083,'Policy Characteristics'!$C:$C,0)))</f>
        <v>indst elec efficiency stds</v>
      </c>
      <c r="L2083" s="261">
        <f>IF(ISBLANK(INDEX('Policy Characteristics'!F:F,MATCH($C2083,'Policy Characteristics'!$C:$C,0))),"",INDEX('Policy Characteristics'!F:F,MATCH($C2083,'Policy Characteristics'!$C:$C,0)))</f>
        <v>0</v>
      </c>
      <c r="M2083" s="261">
        <f>IF(ISBLANK(INDEX('Policy Characteristics'!G:G,MATCH($C2083,'Policy Characteristics'!$C:$C,0))),"",INDEX('Policy Characteristics'!G:G,MATCH($C2083,'Policy Characteristics'!$C:$C,0)))</f>
        <v>0.25</v>
      </c>
      <c r="N2083" s="261">
        <f>IF(ISBLANK(INDEX('Policy Characteristics'!H:H,MATCH($C2083,'Policy Characteristics'!$C:$C,0))),"",INDEX('Policy Characteristics'!H:H,MATCH($C2083,'Policy Characteristics'!$C:$C,0)))</f>
        <v>0.01</v>
      </c>
      <c r="O2083" s="254" t="str">
        <f>IF(ISBLANK(INDEX('Policy Characteristics'!I:I,MATCH($C2083,'Policy Characteristics'!$C:$C,0))),"",INDEX('Policy Characteristics'!I:I,MATCH($C2083,'Policy Characteristics'!$C:$C,0)))</f>
        <v>% reduction in energy use</v>
      </c>
      <c r="P2083" s="254" t="str">
        <f>IF(ISBLANK(INDEX('Policy Characteristics'!J:J,MATCH($C2083,'Policy Characteristics'!$C:$C,0))),"",INDEX('Policy Characteristics'!J:J,MATCH($C2083,'Policy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83" s="254" t="str">
        <f>IF(ISBLANK(INDEX('Policy Characteristics'!K:K,MATCH($C2083,'Policy Characteristics'!$C:$C,0))),"",INDEX('Policy Characteristics'!K:K,MATCH($C2083,'Policy Characteristics'!$C:$C,0)))</f>
        <v>industry-ag-main.html#eff-stds</v>
      </c>
      <c r="R2083" s="254" t="str">
        <f>IF(ISBLANK(INDEX('Policy Characteristics'!L:L,MATCH($C2083,'Policy Characteristics'!$C:$C,0))),"",INDEX('Policy Characteristics'!L:L,MATCH($C2083,'Policy Characteristics'!$C:$C,0)))</f>
        <v>industry-energy-efficiency-standards.html</v>
      </c>
    </row>
    <row r="2084" spans="1:18" s="4" customFormat="1" x14ac:dyDescent="0.25">
      <c r="A2084" s="254" t="str">
        <f>IF(ISBLANK(INDEX('Policy Characteristics'!A:A,MATCH($C2084,'Policy Characteristics'!$C:$C,0))),"",INDEX('Policy Characteristics'!A:A,MATCH($C2084,'Policy Characteristics'!$C:$C,0)))</f>
        <v>Industry</v>
      </c>
      <c r="B2084" s="262" t="str">
        <f>IF(ISBLANK(INDEX('Policy Characteristics'!B:B,MATCH($C2084,'Policy Characteristics'!$C:$C,0))),"",INDEX('Policy Characteristics'!B:B,MATCH($C2084,'Policy Characteristics'!$C:$C,0)))</f>
        <v>Energy Efficiency Standards for Electrical Eqpt</v>
      </c>
      <c r="C2084" s="254" t="str">
        <f t="shared" si="92"/>
        <v>Perc Improvement in Eqpt Efficiency Stds Above BAU for Electricity</v>
      </c>
      <c r="D2084" s="6" t="s">
        <v>3028</v>
      </c>
      <c r="E2084" s="1" t="s">
        <v>3464</v>
      </c>
      <c r="F2084" t="s">
        <v>2547</v>
      </c>
      <c r="G2084" s="45" t="s">
        <v>3470</v>
      </c>
      <c r="H2084" s="47">
        <f t="shared" si="91"/>
        <v>2083</v>
      </c>
      <c r="I2084" s="324" t="s">
        <v>40</v>
      </c>
      <c r="J2084" s="255" t="str">
        <f>IF(ISBLANK(INDEX('Policy Characteristics'!D:D,MATCH($C2084,'Policy Characteristics'!$C:$C,0))),"",INDEX('Policy Characteristics'!D:D,MATCH($C2084,'Policy Characteristics'!$C:$C,0)))</f>
        <v>Industry Energy Efficiency</v>
      </c>
      <c r="K2084" s="254" t="str">
        <f>IF(ISBLANK(INDEX('Policy Characteristics'!E:E,MATCH($C2084,'Policy Characteristics'!$C:$C,0))),"",INDEX('Policy Characteristics'!E:E,MATCH($C2084,'Policy Characteristics'!$C:$C,0)))</f>
        <v>indst elec efficiency stds</v>
      </c>
      <c r="L2084" s="261">
        <f>IF(ISBLANK(INDEX('Policy Characteristics'!F:F,MATCH($C2084,'Policy Characteristics'!$C:$C,0))),"",INDEX('Policy Characteristics'!F:F,MATCH($C2084,'Policy Characteristics'!$C:$C,0)))</f>
        <v>0</v>
      </c>
      <c r="M2084" s="261">
        <f>IF(ISBLANK(INDEX('Policy Characteristics'!G:G,MATCH($C2084,'Policy Characteristics'!$C:$C,0))),"",INDEX('Policy Characteristics'!G:G,MATCH($C2084,'Policy Characteristics'!$C:$C,0)))</f>
        <v>0.25</v>
      </c>
      <c r="N2084" s="261">
        <f>IF(ISBLANK(INDEX('Policy Characteristics'!H:H,MATCH($C2084,'Policy Characteristics'!$C:$C,0))),"",INDEX('Policy Characteristics'!H:H,MATCH($C2084,'Policy Characteristics'!$C:$C,0)))</f>
        <v>0.01</v>
      </c>
      <c r="O2084" s="254" t="str">
        <f>IF(ISBLANK(INDEX('Policy Characteristics'!I:I,MATCH($C2084,'Policy Characteristics'!$C:$C,0))),"",INDEX('Policy Characteristics'!I:I,MATCH($C2084,'Policy Characteristics'!$C:$C,0)))</f>
        <v>% reduction in energy use</v>
      </c>
      <c r="P2084" s="254" t="str">
        <f>IF(ISBLANK(INDEX('Policy Characteristics'!J:J,MATCH($C2084,'Policy Characteristics'!$C:$C,0))),"",INDEX('Policy Characteristics'!J:J,MATCH($C2084,'Policy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84" s="254" t="str">
        <f>IF(ISBLANK(INDEX('Policy Characteristics'!K:K,MATCH($C2084,'Policy Characteristics'!$C:$C,0))),"",INDEX('Policy Characteristics'!K:K,MATCH($C2084,'Policy Characteristics'!$C:$C,0)))</f>
        <v>industry-ag-main.html#eff-stds</v>
      </c>
      <c r="R2084" s="254" t="str">
        <f>IF(ISBLANK(INDEX('Policy Characteristics'!L:L,MATCH($C2084,'Policy Characteristics'!$C:$C,0))),"",INDEX('Policy Characteristics'!L:L,MATCH($C2084,'Policy Characteristics'!$C:$C,0)))</f>
        <v>industry-energy-efficiency-standards.html</v>
      </c>
    </row>
    <row r="2085" spans="1:18" s="4" customFormat="1" x14ac:dyDescent="0.25">
      <c r="A2085" s="254" t="str">
        <f>IF(ISBLANK(INDEX('Policy Characteristics'!A:A,MATCH($C2085,'Policy Characteristics'!$C:$C,0))),"",INDEX('Policy Characteristics'!A:A,MATCH($C2085,'Policy Characteristics'!$C:$C,0)))</f>
        <v>Industry</v>
      </c>
      <c r="B2085" s="262" t="str">
        <f>IF(ISBLANK(INDEX('Policy Characteristics'!B:B,MATCH($C2085,'Policy Characteristics'!$C:$C,0))),"",INDEX('Policy Characteristics'!B:B,MATCH($C2085,'Policy Characteristics'!$C:$C,0)))</f>
        <v>Energy Efficiency Standards for Electrical Eqpt</v>
      </c>
      <c r="C2085" s="254" t="str">
        <f t="shared" si="92"/>
        <v>Perc Improvement in Eqpt Efficiency Stds Above BAU for Electricity</v>
      </c>
      <c r="D2085" s="6" t="s">
        <v>3028</v>
      </c>
      <c r="E2085" s="1" t="s">
        <v>3570</v>
      </c>
      <c r="F2085" t="s">
        <v>2547</v>
      </c>
      <c r="G2085" s="45" t="s">
        <v>3471</v>
      </c>
      <c r="H2085" s="47">
        <f t="shared" si="91"/>
        <v>2084</v>
      </c>
      <c r="I2085" s="324" t="s">
        <v>40</v>
      </c>
      <c r="J2085" s="255" t="str">
        <f>IF(ISBLANK(INDEX('Policy Characteristics'!D:D,MATCH($C2085,'Policy Characteristics'!$C:$C,0))),"",INDEX('Policy Characteristics'!D:D,MATCH($C2085,'Policy Characteristics'!$C:$C,0)))</f>
        <v>Industry Energy Efficiency</v>
      </c>
      <c r="K2085" s="254" t="str">
        <f>IF(ISBLANK(INDEX('Policy Characteristics'!E:E,MATCH($C2085,'Policy Characteristics'!$C:$C,0))),"",INDEX('Policy Characteristics'!E:E,MATCH($C2085,'Policy Characteristics'!$C:$C,0)))</f>
        <v>indst elec efficiency stds</v>
      </c>
      <c r="L2085" s="261">
        <f>IF(ISBLANK(INDEX('Policy Characteristics'!F:F,MATCH($C2085,'Policy Characteristics'!$C:$C,0))),"",INDEX('Policy Characteristics'!F:F,MATCH($C2085,'Policy Characteristics'!$C:$C,0)))</f>
        <v>0</v>
      </c>
      <c r="M2085" s="261">
        <f>IF(ISBLANK(INDEX('Policy Characteristics'!G:G,MATCH($C2085,'Policy Characteristics'!$C:$C,0))),"",INDEX('Policy Characteristics'!G:G,MATCH($C2085,'Policy Characteristics'!$C:$C,0)))</f>
        <v>0.25</v>
      </c>
      <c r="N2085" s="261">
        <f>IF(ISBLANK(INDEX('Policy Characteristics'!H:H,MATCH($C2085,'Policy Characteristics'!$C:$C,0))),"",INDEX('Policy Characteristics'!H:H,MATCH($C2085,'Policy Characteristics'!$C:$C,0)))</f>
        <v>0.01</v>
      </c>
      <c r="O2085" s="254" t="str">
        <f>IF(ISBLANK(INDEX('Policy Characteristics'!I:I,MATCH($C2085,'Policy Characteristics'!$C:$C,0))),"",INDEX('Policy Characteristics'!I:I,MATCH($C2085,'Policy Characteristics'!$C:$C,0)))</f>
        <v>% reduction in energy use</v>
      </c>
      <c r="P2085" s="254" t="str">
        <f>IF(ISBLANK(INDEX('Policy Characteristics'!J:J,MATCH($C2085,'Policy Characteristics'!$C:$C,0))),"",INDEX('Policy Characteristics'!J:J,MATCH($C2085,'Policy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85" s="254" t="str">
        <f>IF(ISBLANK(INDEX('Policy Characteristics'!K:K,MATCH($C2085,'Policy Characteristics'!$C:$C,0))),"",INDEX('Policy Characteristics'!K:K,MATCH($C2085,'Policy Characteristics'!$C:$C,0)))</f>
        <v>industry-ag-main.html#eff-stds</v>
      </c>
      <c r="R2085" s="254" t="str">
        <f>IF(ISBLANK(INDEX('Policy Characteristics'!L:L,MATCH($C2085,'Policy Characteristics'!$C:$C,0))),"",INDEX('Policy Characteristics'!L:L,MATCH($C2085,'Policy Characteristics'!$C:$C,0)))</f>
        <v>industry-energy-efficiency-standards.html</v>
      </c>
    </row>
    <row r="2086" spans="1:18" s="4" customFormat="1" x14ac:dyDescent="0.25">
      <c r="A2086" s="254" t="str">
        <f>IF(ISBLANK(INDEX('Policy Characteristics'!A:A,MATCH($C2086,'Policy Characteristics'!$C:$C,0))),"",INDEX('Policy Characteristics'!A:A,MATCH($C2086,'Policy Characteristics'!$C:$C,0)))</f>
        <v>Industry</v>
      </c>
      <c r="B2086" s="262" t="str">
        <f>IF(ISBLANK(INDEX('Policy Characteristics'!B:B,MATCH($C2086,'Policy Characteristics'!$C:$C,0))),"",INDEX('Policy Characteristics'!B:B,MATCH($C2086,'Policy Characteristics'!$C:$C,0)))</f>
        <v>Energy Efficiency Standards for Electrical Eqpt</v>
      </c>
      <c r="C2086" s="254" t="str">
        <f t="shared" si="92"/>
        <v>Perc Improvement in Eqpt Efficiency Stds Above BAU for Electricity</v>
      </c>
      <c r="D2086" s="6" t="s">
        <v>3028</v>
      </c>
      <c r="E2086" s="1" t="s">
        <v>3915</v>
      </c>
      <c r="F2086" t="s">
        <v>2547</v>
      </c>
      <c r="G2086" s="45" t="s">
        <v>3891</v>
      </c>
      <c r="H2086" s="47">
        <f t="shared" si="91"/>
        <v>2085</v>
      </c>
      <c r="I2086" s="324" t="s">
        <v>40</v>
      </c>
      <c r="J2086" s="255" t="str">
        <f>IF(ISBLANK(INDEX('Policy Characteristics'!D:D,MATCH($C2086,'Policy Characteristics'!$C:$C,0))),"",INDEX('Policy Characteristics'!D:D,MATCH($C2086,'Policy Characteristics'!$C:$C,0)))</f>
        <v>Industry Energy Efficiency</v>
      </c>
      <c r="K2086" s="254" t="str">
        <f>IF(ISBLANK(INDEX('Policy Characteristics'!E:E,MATCH($C2086,'Policy Characteristics'!$C:$C,0))),"",INDEX('Policy Characteristics'!E:E,MATCH($C2086,'Policy Characteristics'!$C:$C,0)))</f>
        <v>indst elec efficiency stds</v>
      </c>
      <c r="L2086" s="261">
        <f>IF(ISBLANK(INDEX('Policy Characteristics'!F:F,MATCH($C2086,'Policy Characteristics'!$C:$C,0))),"",INDEX('Policy Characteristics'!F:F,MATCH($C2086,'Policy Characteristics'!$C:$C,0)))</f>
        <v>0</v>
      </c>
      <c r="M2086" s="261">
        <f>IF(ISBLANK(INDEX('Policy Characteristics'!G:G,MATCH($C2086,'Policy Characteristics'!$C:$C,0))),"",INDEX('Policy Characteristics'!G:G,MATCH($C2086,'Policy Characteristics'!$C:$C,0)))</f>
        <v>0.25</v>
      </c>
      <c r="N2086" s="261">
        <f>IF(ISBLANK(INDEX('Policy Characteristics'!H:H,MATCH($C2086,'Policy Characteristics'!$C:$C,0))),"",INDEX('Policy Characteristics'!H:H,MATCH($C2086,'Policy Characteristics'!$C:$C,0)))</f>
        <v>0.01</v>
      </c>
      <c r="O2086" s="254" t="str">
        <f>IF(ISBLANK(INDEX('Policy Characteristics'!I:I,MATCH($C2086,'Policy Characteristics'!$C:$C,0))),"",INDEX('Policy Characteristics'!I:I,MATCH($C2086,'Policy Characteristics'!$C:$C,0)))</f>
        <v>% reduction in energy use</v>
      </c>
      <c r="P2086" s="254" t="str">
        <f>IF(ISBLANK(INDEX('Policy Characteristics'!J:J,MATCH($C2086,'Policy Characteristics'!$C:$C,0))),"",INDEX('Policy Characteristics'!J:J,MATCH($C2086,'Policy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86" s="254" t="str">
        <f>IF(ISBLANK(INDEX('Policy Characteristics'!K:K,MATCH($C2086,'Policy Characteristics'!$C:$C,0))),"",INDEX('Policy Characteristics'!K:K,MATCH($C2086,'Policy Characteristics'!$C:$C,0)))</f>
        <v>industry-ag-main.html#eff-stds</v>
      </c>
      <c r="R2086" s="254" t="str">
        <f>IF(ISBLANK(INDEX('Policy Characteristics'!L:L,MATCH($C2086,'Policy Characteristics'!$C:$C,0))),"",INDEX('Policy Characteristics'!L:L,MATCH($C2086,'Policy Characteristics'!$C:$C,0)))</f>
        <v>industry-energy-efficiency-standards.html</v>
      </c>
    </row>
    <row r="2087" spans="1:18" s="4" customFormat="1" x14ac:dyDescent="0.25">
      <c r="A2087" s="254" t="str">
        <f>IF(ISBLANK(INDEX('Policy Characteristics'!A:A,MATCH($C2087,'Policy Characteristics'!$C:$C,0))),"",INDEX('Policy Characteristics'!A:A,MATCH($C2087,'Policy Characteristics'!$C:$C,0)))</f>
        <v>Industry</v>
      </c>
      <c r="B2087" s="262" t="str">
        <f>IF(ISBLANK(INDEX('Policy Characteristics'!B:B,MATCH($C2087,'Policy Characteristics'!$C:$C,0))),"",INDEX('Policy Characteristics'!B:B,MATCH($C2087,'Policy Characteristics'!$C:$C,0)))</f>
        <v>Energy Efficiency Standards for Electrical Eqpt</v>
      </c>
      <c r="C2087" s="254" t="str">
        <f t="shared" si="92"/>
        <v>Perc Improvement in Eqpt Efficiency Stds Above BAU for Electricity</v>
      </c>
      <c r="D2087" s="6" t="s">
        <v>3028</v>
      </c>
      <c r="E2087" s="1" t="s">
        <v>3916</v>
      </c>
      <c r="F2087" t="s">
        <v>2547</v>
      </c>
      <c r="G2087" s="45" t="s">
        <v>3890</v>
      </c>
      <c r="H2087" s="47">
        <f t="shared" si="91"/>
        <v>2086</v>
      </c>
      <c r="I2087" s="324" t="s">
        <v>40</v>
      </c>
      <c r="J2087" s="255" t="str">
        <f>IF(ISBLANK(INDEX('Policy Characteristics'!D:D,MATCH($C2087,'Policy Characteristics'!$C:$C,0))),"",INDEX('Policy Characteristics'!D:D,MATCH($C2087,'Policy Characteristics'!$C:$C,0)))</f>
        <v>Industry Energy Efficiency</v>
      </c>
      <c r="K2087" s="254" t="str">
        <f>IF(ISBLANK(INDEX('Policy Characteristics'!E:E,MATCH($C2087,'Policy Characteristics'!$C:$C,0))),"",INDEX('Policy Characteristics'!E:E,MATCH($C2087,'Policy Characteristics'!$C:$C,0)))</f>
        <v>indst elec efficiency stds</v>
      </c>
      <c r="L2087" s="261">
        <f>IF(ISBLANK(INDEX('Policy Characteristics'!F:F,MATCH($C2087,'Policy Characteristics'!$C:$C,0))),"",INDEX('Policy Characteristics'!F:F,MATCH($C2087,'Policy Characteristics'!$C:$C,0)))</f>
        <v>0</v>
      </c>
      <c r="M2087" s="261">
        <f>IF(ISBLANK(INDEX('Policy Characteristics'!G:G,MATCH($C2087,'Policy Characteristics'!$C:$C,0))),"",INDEX('Policy Characteristics'!G:G,MATCH($C2087,'Policy Characteristics'!$C:$C,0)))</f>
        <v>0.25</v>
      </c>
      <c r="N2087" s="261">
        <f>IF(ISBLANK(INDEX('Policy Characteristics'!H:H,MATCH($C2087,'Policy Characteristics'!$C:$C,0))),"",INDEX('Policy Characteristics'!H:H,MATCH($C2087,'Policy Characteristics'!$C:$C,0)))</f>
        <v>0.01</v>
      </c>
      <c r="O2087" s="254" t="str">
        <f>IF(ISBLANK(INDEX('Policy Characteristics'!I:I,MATCH($C2087,'Policy Characteristics'!$C:$C,0))),"",INDEX('Policy Characteristics'!I:I,MATCH($C2087,'Policy Characteristics'!$C:$C,0)))</f>
        <v>% reduction in energy use</v>
      </c>
      <c r="P2087" s="254" t="str">
        <f>IF(ISBLANK(INDEX('Policy Characteristics'!J:J,MATCH($C2087,'Policy Characteristics'!$C:$C,0))),"",INDEX('Policy Characteristics'!J:J,MATCH($C2087,'Policy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87" s="254" t="str">
        <f>IF(ISBLANK(INDEX('Policy Characteristics'!K:K,MATCH($C2087,'Policy Characteristics'!$C:$C,0))),"",INDEX('Policy Characteristics'!K:K,MATCH($C2087,'Policy Characteristics'!$C:$C,0)))</f>
        <v>industry-ag-main.html#eff-stds</v>
      </c>
      <c r="R2087" s="254" t="str">
        <f>IF(ISBLANK(INDEX('Policy Characteristics'!L:L,MATCH($C2087,'Policy Characteristics'!$C:$C,0))),"",INDEX('Policy Characteristics'!L:L,MATCH($C2087,'Policy Characteristics'!$C:$C,0)))</f>
        <v>industry-energy-efficiency-standards.html</v>
      </c>
    </row>
    <row r="2088" spans="1:18" s="4" customFormat="1" x14ac:dyDescent="0.25">
      <c r="A2088" s="254" t="str">
        <f>IF(ISBLANK(INDEX('Policy Characteristics'!A:A,MATCH($C2088,'Policy Characteristics'!$C:$C,0))),"",INDEX('Policy Characteristics'!A:A,MATCH($C2088,'Policy Characteristics'!$C:$C,0)))</f>
        <v>Industry</v>
      </c>
      <c r="B2088" s="262" t="str">
        <f>IF(ISBLANK(INDEX('Policy Characteristics'!B:B,MATCH($C2088,'Policy Characteristics'!$C:$C,0))),"",INDEX('Policy Characteristics'!B:B,MATCH($C2088,'Policy Characteristics'!$C:$C,0)))</f>
        <v>Energy Efficiency Standards for Electrical Eqpt</v>
      </c>
      <c r="C2088" s="254" t="str">
        <f t="shared" si="92"/>
        <v>Perc Improvement in Eqpt Efficiency Stds Above BAU for Electricity</v>
      </c>
      <c r="D2088" s="6" t="s">
        <v>3028</v>
      </c>
      <c r="E2088" s="1" t="s">
        <v>3917</v>
      </c>
      <c r="F2088" t="s">
        <v>2547</v>
      </c>
      <c r="G2088" s="45" t="s">
        <v>3892</v>
      </c>
      <c r="H2088" s="47">
        <f t="shared" si="91"/>
        <v>2087</v>
      </c>
      <c r="I2088" s="324" t="s">
        <v>40</v>
      </c>
      <c r="J2088" s="255" t="str">
        <f>IF(ISBLANK(INDEX('Policy Characteristics'!D:D,MATCH($C2088,'Policy Characteristics'!$C:$C,0))),"",INDEX('Policy Characteristics'!D:D,MATCH($C2088,'Policy Characteristics'!$C:$C,0)))</f>
        <v>Industry Energy Efficiency</v>
      </c>
      <c r="K2088" s="254" t="str">
        <f>IF(ISBLANK(INDEX('Policy Characteristics'!E:E,MATCH($C2088,'Policy Characteristics'!$C:$C,0))),"",INDEX('Policy Characteristics'!E:E,MATCH($C2088,'Policy Characteristics'!$C:$C,0)))</f>
        <v>indst elec efficiency stds</v>
      </c>
      <c r="L2088" s="261">
        <f>IF(ISBLANK(INDEX('Policy Characteristics'!F:F,MATCH($C2088,'Policy Characteristics'!$C:$C,0))),"",INDEX('Policy Characteristics'!F:F,MATCH($C2088,'Policy Characteristics'!$C:$C,0)))</f>
        <v>0</v>
      </c>
      <c r="M2088" s="261">
        <f>IF(ISBLANK(INDEX('Policy Characteristics'!G:G,MATCH($C2088,'Policy Characteristics'!$C:$C,0))),"",INDEX('Policy Characteristics'!G:G,MATCH($C2088,'Policy Characteristics'!$C:$C,0)))</f>
        <v>0.25</v>
      </c>
      <c r="N2088" s="261">
        <f>IF(ISBLANK(INDEX('Policy Characteristics'!H:H,MATCH($C2088,'Policy Characteristics'!$C:$C,0))),"",INDEX('Policy Characteristics'!H:H,MATCH($C2088,'Policy Characteristics'!$C:$C,0)))</f>
        <v>0.01</v>
      </c>
      <c r="O2088" s="254" t="str">
        <f>IF(ISBLANK(INDEX('Policy Characteristics'!I:I,MATCH($C2088,'Policy Characteristics'!$C:$C,0))),"",INDEX('Policy Characteristics'!I:I,MATCH($C2088,'Policy Characteristics'!$C:$C,0)))</f>
        <v>% reduction in energy use</v>
      </c>
      <c r="P2088" s="254" t="str">
        <f>IF(ISBLANK(INDEX('Policy Characteristics'!J:J,MATCH($C2088,'Policy Characteristics'!$C:$C,0))),"",INDEX('Policy Characteristics'!J:J,MATCH($C2088,'Policy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88" s="254" t="str">
        <f>IF(ISBLANK(INDEX('Policy Characteristics'!K:K,MATCH($C2088,'Policy Characteristics'!$C:$C,0))),"",INDEX('Policy Characteristics'!K:K,MATCH($C2088,'Policy Characteristics'!$C:$C,0)))</f>
        <v>industry-ag-main.html#eff-stds</v>
      </c>
      <c r="R2088" s="254" t="str">
        <f>IF(ISBLANK(INDEX('Policy Characteristics'!L:L,MATCH($C2088,'Policy Characteristics'!$C:$C,0))),"",INDEX('Policy Characteristics'!L:L,MATCH($C2088,'Policy Characteristics'!$C:$C,0)))</f>
        <v>industry-energy-efficiency-standards.html</v>
      </c>
    </row>
    <row r="2089" spans="1:18" s="4" customFormat="1" x14ac:dyDescent="0.25">
      <c r="A2089" s="254" t="str">
        <f>IF(ISBLANK(INDEX('Policy Characteristics'!A:A,MATCH($C2089,'Policy Characteristics'!$C:$C,0))),"",INDEX('Policy Characteristics'!A:A,MATCH($C2089,'Policy Characteristics'!$C:$C,0)))</f>
        <v>Industry</v>
      </c>
      <c r="B2089" s="262" t="str">
        <f>IF(ISBLANK(INDEX('Policy Characteristics'!B:B,MATCH($C2089,'Policy Characteristics'!$C:$C,0))),"",INDEX('Policy Characteristics'!B:B,MATCH($C2089,'Policy Characteristics'!$C:$C,0)))</f>
        <v>Energy Efficiency Standards for Electrical Eqpt</v>
      </c>
      <c r="C2089" s="254" t="str">
        <f t="shared" si="92"/>
        <v>Perc Improvement in Eqpt Efficiency Stds Above BAU for Electricity</v>
      </c>
      <c r="D2089" s="6" t="s">
        <v>3029</v>
      </c>
      <c r="E2089" s="1" t="s">
        <v>3459</v>
      </c>
      <c r="F2089" t="s">
        <v>2991</v>
      </c>
      <c r="G2089" s="45" t="s">
        <v>3465</v>
      </c>
      <c r="H2089" s="47">
        <f t="shared" si="91"/>
        <v>2088</v>
      </c>
      <c r="I2089" s="324" t="s">
        <v>40</v>
      </c>
      <c r="J2089" s="255" t="str">
        <f>IF(ISBLANK(INDEX('Policy Characteristics'!D:D,MATCH($C2089,'Policy Characteristics'!$C:$C,0))),"",INDEX('Policy Characteristics'!D:D,MATCH($C2089,'Policy Characteristics'!$C:$C,0)))</f>
        <v>Industry Energy Efficiency</v>
      </c>
      <c r="K2089" s="254" t="str">
        <f>IF(ISBLANK(INDEX('Policy Characteristics'!E:E,MATCH($C2089,'Policy Characteristics'!$C:$C,0))),"",INDEX('Policy Characteristics'!E:E,MATCH($C2089,'Policy Characteristics'!$C:$C,0)))</f>
        <v>indst elec efficiency stds</v>
      </c>
      <c r="L2089" s="261">
        <f>IF(ISBLANK(INDEX('Policy Characteristics'!F:F,MATCH($C2089,'Policy Characteristics'!$C:$C,0))),"",INDEX('Policy Characteristics'!F:F,MATCH($C2089,'Policy Characteristics'!$C:$C,0)))</f>
        <v>0</v>
      </c>
      <c r="M2089" s="261">
        <f>IF(ISBLANK(INDEX('Policy Characteristics'!G:G,MATCH($C2089,'Policy Characteristics'!$C:$C,0))),"",INDEX('Policy Characteristics'!G:G,MATCH($C2089,'Policy Characteristics'!$C:$C,0)))</f>
        <v>0.25</v>
      </c>
      <c r="N2089" s="261">
        <f>IF(ISBLANK(INDEX('Policy Characteristics'!H:H,MATCH($C2089,'Policy Characteristics'!$C:$C,0))),"",INDEX('Policy Characteristics'!H:H,MATCH($C2089,'Policy Characteristics'!$C:$C,0)))</f>
        <v>0.01</v>
      </c>
      <c r="O2089" s="254" t="str">
        <f>IF(ISBLANK(INDEX('Policy Characteristics'!I:I,MATCH($C2089,'Policy Characteristics'!$C:$C,0))),"",INDEX('Policy Characteristics'!I:I,MATCH($C2089,'Policy Characteristics'!$C:$C,0)))</f>
        <v>% reduction in energy use</v>
      </c>
      <c r="P2089" s="254" t="str">
        <f>IF(ISBLANK(INDEX('Policy Characteristics'!J:J,MATCH($C2089,'Policy Characteristics'!$C:$C,0))),"",INDEX('Policy Characteristics'!J:J,MATCH($C2089,'Policy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89" s="254" t="str">
        <f>IF(ISBLANK(INDEX('Policy Characteristics'!K:K,MATCH($C2089,'Policy Characteristics'!$C:$C,0))),"",INDEX('Policy Characteristics'!K:K,MATCH($C2089,'Policy Characteristics'!$C:$C,0)))</f>
        <v>industry-ag-main.html#eff-stds</v>
      </c>
      <c r="R2089" s="254" t="str">
        <f>IF(ISBLANK(INDEX('Policy Characteristics'!L:L,MATCH($C2089,'Policy Characteristics'!$C:$C,0))),"",INDEX('Policy Characteristics'!L:L,MATCH($C2089,'Policy Characteristics'!$C:$C,0)))</f>
        <v>industry-energy-efficiency-standards.html</v>
      </c>
    </row>
    <row r="2090" spans="1:18" s="4" customFormat="1" x14ac:dyDescent="0.25">
      <c r="A2090" s="254" t="str">
        <f>IF(ISBLANK(INDEX('Policy Characteristics'!A:A,MATCH($C2090,'Policy Characteristics'!$C:$C,0))),"",INDEX('Policy Characteristics'!A:A,MATCH($C2090,'Policy Characteristics'!$C:$C,0)))</f>
        <v>Industry</v>
      </c>
      <c r="B2090" s="262" t="str">
        <f>IF(ISBLANK(INDEX('Policy Characteristics'!B:B,MATCH($C2090,'Policy Characteristics'!$C:$C,0))),"",INDEX('Policy Characteristics'!B:B,MATCH($C2090,'Policy Characteristics'!$C:$C,0)))</f>
        <v>Energy Efficiency Standards for Electrical Eqpt</v>
      </c>
      <c r="C2090" s="254" t="str">
        <f t="shared" si="92"/>
        <v>Perc Improvement in Eqpt Efficiency Stds Above BAU for Electricity</v>
      </c>
      <c r="D2090" s="6" t="s">
        <v>3029</v>
      </c>
      <c r="E2090" s="1" t="s">
        <v>3460</v>
      </c>
      <c r="F2090" t="s">
        <v>2991</v>
      </c>
      <c r="G2090" s="45" t="s">
        <v>3466</v>
      </c>
      <c r="H2090" s="47">
        <f t="shared" si="91"/>
        <v>2089</v>
      </c>
      <c r="I2090" s="324" t="s">
        <v>40</v>
      </c>
      <c r="J2090" s="255" t="str">
        <f>IF(ISBLANK(INDEX('Policy Characteristics'!D:D,MATCH($C2090,'Policy Characteristics'!$C:$C,0))),"",INDEX('Policy Characteristics'!D:D,MATCH($C2090,'Policy Characteristics'!$C:$C,0)))</f>
        <v>Industry Energy Efficiency</v>
      </c>
      <c r="K2090" s="254" t="str">
        <f>IF(ISBLANK(INDEX('Policy Characteristics'!E:E,MATCH($C2090,'Policy Characteristics'!$C:$C,0))),"",INDEX('Policy Characteristics'!E:E,MATCH($C2090,'Policy Characteristics'!$C:$C,0)))</f>
        <v>indst elec efficiency stds</v>
      </c>
      <c r="L2090" s="261">
        <f>IF(ISBLANK(INDEX('Policy Characteristics'!F:F,MATCH($C2090,'Policy Characteristics'!$C:$C,0))),"",INDEX('Policy Characteristics'!F:F,MATCH($C2090,'Policy Characteristics'!$C:$C,0)))</f>
        <v>0</v>
      </c>
      <c r="M2090" s="261">
        <f>IF(ISBLANK(INDEX('Policy Characteristics'!G:G,MATCH($C2090,'Policy Characteristics'!$C:$C,0))),"",INDEX('Policy Characteristics'!G:G,MATCH($C2090,'Policy Characteristics'!$C:$C,0)))</f>
        <v>0.25</v>
      </c>
      <c r="N2090" s="261">
        <f>IF(ISBLANK(INDEX('Policy Characteristics'!H:H,MATCH($C2090,'Policy Characteristics'!$C:$C,0))),"",INDEX('Policy Characteristics'!H:H,MATCH($C2090,'Policy Characteristics'!$C:$C,0)))</f>
        <v>0.01</v>
      </c>
      <c r="O2090" s="254" t="str">
        <f>IF(ISBLANK(INDEX('Policy Characteristics'!I:I,MATCH($C2090,'Policy Characteristics'!$C:$C,0))),"",INDEX('Policy Characteristics'!I:I,MATCH($C2090,'Policy Characteristics'!$C:$C,0)))</f>
        <v>% reduction in energy use</v>
      </c>
      <c r="P2090" s="254" t="str">
        <f>IF(ISBLANK(INDEX('Policy Characteristics'!J:J,MATCH($C2090,'Policy Characteristics'!$C:$C,0))),"",INDEX('Policy Characteristics'!J:J,MATCH($C2090,'Policy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90" s="254" t="str">
        <f>IF(ISBLANK(INDEX('Policy Characteristics'!K:K,MATCH($C2090,'Policy Characteristics'!$C:$C,0))),"",INDEX('Policy Characteristics'!K:K,MATCH($C2090,'Policy Characteristics'!$C:$C,0)))</f>
        <v>industry-ag-main.html#eff-stds</v>
      </c>
      <c r="R2090" s="254" t="str">
        <f>IF(ISBLANK(INDEX('Policy Characteristics'!L:L,MATCH($C2090,'Policy Characteristics'!$C:$C,0))),"",INDEX('Policy Characteristics'!L:L,MATCH($C2090,'Policy Characteristics'!$C:$C,0)))</f>
        <v>industry-energy-efficiency-standards.html</v>
      </c>
    </row>
    <row r="2091" spans="1:18" s="4" customFormat="1" x14ac:dyDescent="0.25">
      <c r="A2091" s="254" t="str">
        <f>IF(ISBLANK(INDEX('Policy Characteristics'!A:A,MATCH($C2091,'Policy Characteristics'!$C:$C,0))),"",INDEX('Policy Characteristics'!A:A,MATCH($C2091,'Policy Characteristics'!$C:$C,0)))</f>
        <v>Industry</v>
      </c>
      <c r="B2091" s="262" t="str">
        <f>IF(ISBLANK(INDEX('Policy Characteristics'!B:B,MATCH($C2091,'Policy Characteristics'!$C:$C,0))),"",INDEX('Policy Characteristics'!B:B,MATCH($C2091,'Policy Characteristics'!$C:$C,0)))</f>
        <v>Energy Efficiency Standards for Electrical Eqpt</v>
      </c>
      <c r="C2091" s="254" t="str">
        <f t="shared" si="92"/>
        <v>Perc Improvement in Eqpt Efficiency Stds Above BAU for Electricity</v>
      </c>
      <c r="D2091" s="6" t="s">
        <v>3029</v>
      </c>
      <c r="E2091" s="1" t="s">
        <v>3461</v>
      </c>
      <c r="F2091" t="s">
        <v>2991</v>
      </c>
      <c r="G2091" s="45" t="s">
        <v>3467</v>
      </c>
      <c r="H2091" s="47">
        <f t="shared" si="91"/>
        <v>2090</v>
      </c>
      <c r="I2091" s="324" t="s">
        <v>40</v>
      </c>
      <c r="J2091" s="255" t="str">
        <f>IF(ISBLANK(INDEX('Policy Characteristics'!D:D,MATCH($C2091,'Policy Characteristics'!$C:$C,0))),"",INDEX('Policy Characteristics'!D:D,MATCH($C2091,'Policy Characteristics'!$C:$C,0)))</f>
        <v>Industry Energy Efficiency</v>
      </c>
      <c r="K2091" s="254" t="str">
        <f>IF(ISBLANK(INDEX('Policy Characteristics'!E:E,MATCH($C2091,'Policy Characteristics'!$C:$C,0))),"",INDEX('Policy Characteristics'!E:E,MATCH($C2091,'Policy Characteristics'!$C:$C,0)))</f>
        <v>indst elec efficiency stds</v>
      </c>
      <c r="L2091" s="261">
        <f>IF(ISBLANK(INDEX('Policy Characteristics'!F:F,MATCH($C2091,'Policy Characteristics'!$C:$C,0))),"",INDEX('Policy Characteristics'!F:F,MATCH($C2091,'Policy Characteristics'!$C:$C,0)))</f>
        <v>0</v>
      </c>
      <c r="M2091" s="261">
        <f>IF(ISBLANK(INDEX('Policy Characteristics'!G:G,MATCH($C2091,'Policy Characteristics'!$C:$C,0))),"",INDEX('Policy Characteristics'!G:G,MATCH($C2091,'Policy Characteristics'!$C:$C,0)))</f>
        <v>0.25</v>
      </c>
      <c r="N2091" s="261">
        <f>IF(ISBLANK(INDEX('Policy Characteristics'!H:H,MATCH($C2091,'Policy Characteristics'!$C:$C,0))),"",INDEX('Policy Characteristics'!H:H,MATCH($C2091,'Policy Characteristics'!$C:$C,0)))</f>
        <v>0.01</v>
      </c>
      <c r="O2091" s="254" t="str">
        <f>IF(ISBLANK(INDEX('Policy Characteristics'!I:I,MATCH($C2091,'Policy Characteristics'!$C:$C,0))),"",INDEX('Policy Characteristics'!I:I,MATCH($C2091,'Policy Characteristics'!$C:$C,0)))</f>
        <v>% reduction in energy use</v>
      </c>
      <c r="P2091" s="254" t="str">
        <f>IF(ISBLANK(INDEX('Policy Characteristics'!J:J,MATCH($C2091,'Policy Characteristics'!$C:$C,0))),"",INDEX('Policy Characteristics'!J:J,MATCH($C2091,'Policy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91" s="254" t="str">
        <f>IF(ISBLANK(INDEX('Policy Characteristics'!K:K,MATCH($C2091,'Policy Characteristics'!$C:$C,0))),"",INDEX('Policy Characteristics'!K:K,MATCH($C2091,'Policy Characteristics'!$C:$C,0)))</f>
        <v>industry-ag-main.html#eff-stds</v>
      </c>
      <c r="R2091" s="254" t="str">
        <f>IF(ISBLANK(INDEX('Policy Characteristics'!L:L,MATCH($C2091,'Policy Characteristics'!$C:$C,0))),"",INDEX('Policy Characteristics'!L:L,MATCH($C2091,'Policy Characteristics'!$C:$C,0)))</f>
        <v>industry-energy-efficiency-standards.html</v>
      </c>
    </row>
    <row r="2092" spans="1:18" s="4" customFormat="1" x14ac:dyDescent="0.25">
      <c r="A2092" s="254" t="str">
        <f>IF(ISBLANK(INDEX('Policy Characteristics'!A:A,MATCH($C2092,'Policy Characteristics'!$C:$C,0))),"",INDEX('Policy Characteristics'!A:A,MATCH($C2092,'Policy Characteristics'!$C:$C,0)))</f>
        <v>Industry</v>
      </c>
      <c r="B2092" s="262" t="str">
        <f>IF(ISBLANK(INDEX('Policy Characteristics'!B:B,MATCH($C2092,'Policy Characteristics'!$C:$C,0))),"",INDEX('Policy Characteristics'!B:B,MATCH($C2092,'Policy Characteristics'!$C:$C,0)))</f>
        <v>Energy Efficiency Standards for Electrical Eqpt</v>
      </c>
      <c r="C2092" s="254" t="str">
        <f t="shared" si="92"/>
        <v>Perc Improvement in Eqpt Efficiency Stds Above BAU for Electricity</v>
      </c>
      <c r="D2092" s="6" t="s">
        <v>3029</v>
      </c>
      <c r="E2092" s="1" t="s">
        <v>3462</v>
      </c>
      <c r="F2092" t="s">
        <v>2991</v>
      </c>
      <c r="G2092" s="45" t="s">
        <v>3468</v>
      </c>
      <c r="H2092" s="47">
        <f t="shared" si="91"/>
        <v>2091</v>
      </c>
      <c r="I2092" s="324" t="s">
        <v>40</v>
      </c>
      <c r="J2092" s="255" t="str">
        <f>IF(ISBLANK(INDEX('Policy Characteristics'!D:D,MATCH($C2092,'Policy Characteristics'!$C:$C,0))),"",INDEX('Policy Characteristics'!D:D,MATCH($C2092,'Policy Characteristics'!$C:$C,0)))</f>
        <v>Industry Energy Efficiency</v>
      </c>
      <c r="K2092" s="254" t="str">
        <f>IF(ISBLANK(INDEX('Policy Characteristics'!E:E,MATCH($C2092,'Policy Characteristics'!$C:$C,0))),"",INDEX('Policy Characteristics'!E:E,MATCH($C2092,'Policy Characteristics'!$C:$C,0)))</f>
        <v>indst elec efficiency stds</v>
      </c>
      <c r="L2092" s="261">
        <f>IF(ISBLANK(INDEX('Policy Characteristics'!F:F,MATCH($C2092,'Policy Characteristics'!$C:$C,0))),"",INDEX('Policy Characteristics'!F:F,MATCH($C2092,'Policy Characteristics'!$C:$C,0)))</f>
        <v>0</v>
      </c>
      <c r="M2092" s="261">
        <f>IF(ISBLANK(INDEX('Policy Characteristics'!G:G,MATCH($C2092,'Policy Characteristics'!$C:$C,0))),"",INDEX('Policy Characteristics'!G:G,MATCH($C2092,'Policy Characteristics'!$C:$C,0)))</f>
        <v>0.25</v>
      </c>
      <c r="N2092" s="261">
        <f>IF(ISBLANK(INDEX('Policy Characteristics'!H:H,MATCH($C2092,'Policy Characteristics'!$C:$C,0))),"",INDEX('Policy Characteristics'!H:H,MATCH($C2092,'Policy Characteristics'!$C:$C,0)))</f>
        <v>0.01</v>
      </c>
      <c r="O2092" s="254" t="str">
        <f>IF(ISBLANK(INDEX('Policy Characteristics'!I:I,MATCH($C2092,'Policy Characteristics'!$C:$C,0))),"",INDEX('Policy Characteristics'!I:I,MATCH($C2092,'Policy Characteristics'!$C:$C,0)))</f>
        <v>% reduction in energy use</v>
      </c>
      <c r="P2092" s="254" t="str">
        <f>IF(ISBLANK(INDEX('Policy Characteristics'!J:J,MATCH($C2092,'Policy Characteristics'!$C:$C,0))),"",INDEX('Policy Characteristics'!J:J,MATCH($C2092,'Policy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92" s="254" t="str">
        <f>IF(ISBLANK(INDEX('Policy Characteristics'!K:K,MATCH($C2092,'Policy Characteristics'!$C:$C,0))),"",INDEX('Policy Characteristics'!K:K,MATCH($C2092,'Policy Characteristics'!$C:$C,0)))</f>
        <v>industry-ag-main.html#eff-stds</v>
      </c>
      <c r="R2092" s="254" t="str">
        <f>IF(ISBLANK(INDEX('Policy Characteristics'!L:L,MATCH($C2092,'Policy Characteristics'!$C:$C,0))),"",INDEX('Policy Characteristics'!L:L,MATCH($C2092,'Policy Characteristics'!$C:$C,0)))</f>
        <v>industry-energy-efficiency-standards.html</v>
      </c>
    </row>
    <row r="2093" spans="1:18" s="4" customFormat="1" x14ac:dyDescent="0.25">
      <c r="A2093" s="254" t="str">
        <f>IF(ISBLANK(INDEX('Policy Characteristics'!A:A,MATCH($C2093,'Policy Characteristics'!$C:$C,0))),"",INDEX('Policy Characteristics'!A:A,MATCH($C2093,'Policy Characteristics'!$C:$C,0)))</f>
        <v>Industry</v>
      </c>
      <c r="B2093" s="262" t="str">
        <f>IF(ISBLANK(INDEX('Policy Characteristics'!B:B,MATCH($C2093,'Policy Characteristics'!$C:$C,0))),"",INDEX('Policy Characteristics'!B:B,MATCH($C2093,'Policy Characteristics'!$C:$C,0)))</f>
        <v>Energy Efficiency Standards for Electrical Eqpt</v>
      </c>
      <c r="C2093" s="254" t="str">
        <f t="shared" si="92"/>
        <v>Perc Improvement in Eqpt Efficiency Stds Above BAU for Electricity</v>
      </c>
      <c r="D2093" s="6" t="s">
        <v>3029</v>
      </c>
      <c r="E2093" s="1" t="s">
        <v>3463</v>
      </c>
      <c r="F2093" t="s">
        <v>2991</v>
      </c>
      <c r="G2093" s="45" t="s">
        <v>3469</v>
      </c>
      <c r="H2093" s="47">
        <f t="shared" si="91"/>
        <v>2092</v>
      </c>
      <c r="I2093" s="324" t="s">
        <v>40</v>
      </c>
      <c r="J2093" s="255" t="str">
        <f>IF(ISBLANK(INDEX('Policy Characteristics'!D:D,MATCH($C2093,'Policy Characteristics'!$C:$C,0))),"",INDEX('Policy Characteristics'!D:D,MATCH($C2093,'Policy Characteristics'!$C:$C,0)))</f>
        <v>Industry Energy Efficiency</v>
      </c>
      <c r="K2093" s="254" t="str">
        <f>IF(ISBLANK(INDEX('Policy Characteristics'!E:E,MATCH($C2093,'Policy Characteristics'!$C:$C,0))),"",INDEX('Policy Characteristics'!E:E,MATCH($C2093,'Policy Characteristics'!$C:$C,0)))</f>
        <v>indst elec efficiency stds</v>
      </c>
      <c r="L2093" s="261">
        <f>IF(ISBLANK(INDEX('Policy Characteristics'!F:F,MATCH($C2093,'Policy Characteristics'!$C:$C,0))),"",INDEX('Policy Characteristics'!F:F,MATCH($C2093,'Policy Characteristics'!$C:$C,0)))</f>
        <v>0</v>
      </c>
      <c r="M2093" s="261">
        <f>IF(ISBLANK(INDEX('Policy Characteristics'!G:G,MATCH($C2093,'Policy Characteristics'!$C:$C,0))),"",INDEX('Policy Characteristics'!G:G,MATCH($C2093,'Policy Characteristics'!$C:$C,0)))</f>
        <v>0.25</v>
      </c>
      <c r="N2093" s="261">
        <f>IF(ISBLANK(INDEX('Policy Characteristics'!H:H,MATCH($C2093,'Policy Characteristics'!$C:$C,0))),"",INDEX('Policy Characteristics'!H:H,MATCH($C2093,'Policy Characteristics'!$C:$C,0)))</f>
        <v>0.01</v>
      </c>
      <c r="O2093" s="254" t="str">
        <f>IF(ISBLANK(INDEX('Policy Characteristics'!I:I,MATCH($C2093,'Policy Characteristics'!$C:$C,0))),"",INDEX('Policy Characteristics'!I:I,MATCH($C2093,'Policy Characteristics'!$C:$C,0)))</f>
        <v>% reduction in energy use</v>
      </c>
      <c r="P2093" s="254" t="str">
        <f>IF(ISBLANK(INDEX('Policy Characteristics'!J:J,MATCH($C2093,'Policy Characteristics'!$C:$C,0))),"",INDEX('Policy Characteristics'!J:J,MATCH($C2093,'Policy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93" s="254" t="str">
        <f>IF(ISBLANK(INDEX('Policy Characteristics'!K:K,MATCH($C2093,'Policy Characteristics'!$C:$C,0))),"",INDEX('Policy Characteristics'!K:K,MATCH($C2093,'Policy Characteristics'!$C:$C,0)))</f>
        <v>industry-ag-main.html#eff-stds</v>
      </c>
      <c r="R2093" s="254" t="str">
        <f>IF(ISBLANK(INDEX('Policy Characteristics'!L:L,MATCH($C2093,'Policy Characteristics'!$C:$C,0))),"",INDEX('Policy Characteristics'!L:L,MATCH($C2093,'Policy Characteristics'!$C:$C,0)))</f>
        <v>industry-energy-efficiency-standards.html</v>
      </c>
    </row>
    <row r="2094" spans="1:18" s="4" customFormat="1" x14ac:dyDescent="0.25">
      <c r="A2094" s="254" t="str">
        <f>IF(ISBLANK(INDEX('Policy Characteristics'!A:A,MATCH($C2094,'Policy Characteristics'!$C:$C,0))),"",INDEX('Policy Characteristics'!A:A,MATCH($C2094,'Policy Characteristics'!$C:$C,0)))</f>
        <v>Industry</v>
      </c>
      <c r="B2094" s="262" t="str">
        <f>IF(ISBLANK(INDEX('Policy Characteristics'!B:B,MATCH($C2094,'Policy Characteristics'!$C:$C,0))),"",INDEX('Policy Characteristics'!B:B,MATCH($C2094,'Policy Characteristics'!$C:$C,0)))</f>
        <v>Energy Efficiency Standards for Electrical Eqpt</v>
      </c>
      <c r="C2094" s="254" t="str">
        <f t="shared" si="92"/>
        <v>Perc Improvement in Eqpt Efficiency Stds Above BAU for Electricity</v>
      </c>
      <c r="D2094" s="6" t="s">
        <v>3029</v>
      </c>
      <c r="E2094" s="1" t="s">
        <v>3464</v>
      </c>
      <c r="F2094" t="s">
        <v>2991</v>
      </c>
      <c r="G2094" s="45" t="s">
        <v>3470</v>
      </c>
      <c r="H2094" s="47">
        <f t="shared" si="91"/>
        <v>2093</v>
      </c>
      <c r="I2094" s="324" t="s">
        <v>40</v>
      </c>
      <c r="J2094" s="255" t="str">
        <f>IF(ISBLANK(INDEX('Policy Characteristics'!D:D,MATCH($C2094,'Policy Characteristics'!$C:$C,0))),"",INDEX('Policy Characteristics'!D:D,MATCH($C2094,'Policy Characteristics'!$C:$C,0)))</f>
        <v>Industry Energy Efficiency</v>
      </c>
      <c r="K2094" s="254" t="str">
        <f>IF(ISBLANK(INDEX('Policy Characteristics'!E:E,MATCH($C2094,'Policy Characteristics'!$C:$C,0))),"",INDEX('Policy Characteristics'!E:E,MATCH($C2094,'Policy Characteristics'!$C:$C,0)))</f>
        <v>indst elec efficiency stds</v>
      </c>
      <c r="L2094" s="261">
        <f>IF(ISBLANK(INDEX('Policy Characteristics'!F:F,MATCH($C2094,'Policy Characteristics'!$C:$C,0))),"",INDEX('Policy Characteristics'!F:F,MATCH($C2094,'Policy Characteristics'!$C:$C,0)))</f>
        <v>0</v>
      </c>
      <c r="M2094" s="261">
        <f>IF(ISBLANK(INDEX('Policy Characteristics'!G:G,MATCH($C2094,'Policy Characteristics'!$C:$C,0))),"",INDEX('Policy Characteristics'!G:G,MATCH($C2094,'Policy Characteristics'!$C:$C,0)))</f>
        <v>0.25</v>
      </c>
      <c r="N2094" s="261">
        <f>IF(ISBLANK(INDEX('Policy Characteristics'!H:H,MATCH($C2094,'Policy Characteristics'!$C:$C,0))),"",INDEX('Policy Characteristics'!H:H,MATCH($C2094,'Policy Characteristics'!$C:$C,0)))</f>
        <v>0.01</v>
      </c>
      <c r="O2094" s="254" t="str">
        <f>IF(ISBLANK(INDEX('Policy Characteristics'!I:I,MATCH($C2094,'Policy Characteristics'!$C:$C,0))),"",INDEX('Policy Characteristics'!I:I,MATCH($C2094,'Policy Characteristics'!$C:$C,0)))</f>
        <v>% reduction in energy use</v>
      </c>
      <c r="P2094" s="254" t="str">
        <f>IF(ISBLANK(INDEX('Policy Characteristics'!J:J,MATCH($C2094,'Policy Characteristics'!$C:$C,0))),"",INDEX('Policy Characteristics'!J:J,MATCH($C2094,'Policy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94" s="254" t="str">
        <f>IF(ISBLANK(INDEX('Policy Characteristics'!K:K,MATCH($C2094,'Policy Characteristics'!$C:$C,0))),"",INDEX('Policy Characteristics'!K:K,MATCH($C2094,'Policy Characteristics'!$C:$C,0)))</f>
        <v>industry-ag-main.html#eff-stds</v>
      </c>
      <c r="R2094" s="254" t="str">
        <f>IF(ISBLANK(INDEX('Policy Characteristics'!L:L,MATCH($C2094,'Policy Characteristics'!$C:$C,0))),"",INDEX('Policy Characteristics'!L:L,MATCH($C2094,'Policy Characteristics'!$C:$C,0)))</f>
        <v>industry-energy-efficiency-standards.html</v>
      </c>
    </row>
    <row r="2095" spans="1:18" s="4" customFormat="1" x14ac:dyDescent="0.25">
      <c r="A2095" s="254" t="str">
        <f>IF(ISBLANK(INDEX('Policy Characteristics'!A:A,MATCH($C2095,'Policy Characteristics'!$C:$C,0))),"",INDEX('Policy Characteristics'!A:A,MATCH($C2095,'Policy Characteristics'!$C:$C,0)))</f>
        <v>Industry</v>
      </c>
      <c r="B2095" s="262" t="str">
        <f>IF(ISBLANK(INDEX('Policy Characteristics'!B:B,MATCH($C2095,'Policy Characteristics'!$C:$C,0))),"",INDEX('Policy Characteristics'!B:B,MATCH($C2095,'Policy Characteristics'!$C:$C,0)))</f>
        <v>Energy Efficiency Standards for Electrical Eqpt</v>
      </c>
      <c r="C2095" s="254" t="str">
        <f t="shared" si="92"/>
        <v>Perc Improvement in Eqpt Efficiency Stds Above BAU for Electricity</v>
      </c>
      <c r="D2095" s="6" t="s">
        <v>3029</v>
      </c>
      <c r="E2095" s="1" t="s">
        <v>3570</v>
      </c>
      <c r="F2095" t="s">
        <v>2991</v>
      </c>
      <c r="G2095" s="45" t="s">
        <v>3471</v>
      </c>
      <c r="H2095" s="47">
        <f t="shared" si="91"/>
        <v>2094</v>
      </c>
      <c r="I2095" s="324" t="s">
        <v>40</v>
      </c>
      <c r="J2095" s="255" t="str">
        <f>IF(ISBLANK(INDEX('Policy Characteristics'!D:D,MATCH($C2095,'Policy Characteristics'!$C:$C,0))),"",INDEX('Policy Characteristics'!D:D,MATCH($C2095,'Policy Characteristics'!$C:$C,0)))</f>
        <v>Industry Energy Efficiency</v>
      </c>
      <c r="K2095" s="254" t="str">
        <f>IF(ISBLANK(INDEX('Policy Characteristics'!E:E,MATCH($C2095,'Policy Characteristics'!$C:$C,0))),"",INDEX('Policy Characteristics'!E:E,MATCH($C2095,'Policy Characteristics'!$C:$C,0)))</f>
        <v>indst elec efficiency stds</v>
      </c>
      <c r="L2095" s="261">
        <f>IF(ISBLANK(INDEX('Policy Characteristics'!F:F,MATCH($C2095,'Policy Characteristics'!$C:$C,0))),"",INDEX('Policy Characteristics'!F:F,MATCH($C2095,'Policy Characteristics'!$C:$C,0)))</f>
        <v>0</v>
      </c>
      <c r="M2095" s="261">
        <f>IF(ISBLANK(INDEX('Policy Characteristics'!G:G,MATCH($C2095,'Policy Characteristics'!$C:$C,0))),"",INDEX('Policy Characteristics'!G:G,MATCH($C2095,'Policy Characteristics'!$C:$C,0)))</f>
        <v>0.25</v>
      </c>
      <c r="N2095" s="261">
        <f>IF(ISBLANK(INDEX('Policy Characteristics'!H:H,MATCH($C2095,'Policy Characteristics'!$C:$C,0))),"",INDEX('Policy Characteristics'!H:H,MATCH($C2095,'Policy Characteristics'!$C:$C,0)))</f>
        <v>0.01</v>
      </c>
      <c r="O2095" s="254" t="str">
        <f>IF(ISBLANK(INDEX('Policy Characteristics'!I:I,MATCH($C2095,'Policy Characteristics'!$C:$C,0))),"",INDEX('Policy Characteristics'!I:I,MATCH($C2095,'Policy Characteristics'!$C:$C,0)))</f>
        <v>% reduction in energy use</v>
      </c>
      <c r="P2095" s="254" t="str">
        <f>IF(ISBLANK(INDEX('Policy Characteristics'!J:J,MATCH($C2095,'Policy Characteristics'!$C:$C,0))),"",INDEX('Policy Characteristics'!J:J,MATCH($C2095,'Policy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95" s="254" t="str">
        <f>IF(ISBLANK(INDEX('Policy Characteristics'!K:K,MATCH($C2095,'Policy Characteristics'!$C:$C,0))),"",INDEX('Policy Characteristics'!K:K,MATCH($C2095,'Policy Characteristics'!$C:$C,0)))</f>
        <v>industry-ag-main.html#eff-stds</v>
      </c>
      <c r="R2095" s="254" t="str">
        <f>IF(ISBLANK(INDEX('Policy Characteristics'!L:L,MATCH($C2095,'Policy Characteristics'!$C:$C,0))),"",INDEX('Policy Characteristics'!L:L,MATCH($C2095,'Policy Characteristics'!$C:$C,0)))</f>
        <v>industry-energy-efficiency-standards.html</v>
      </c>
    </row>
    <row r="2096" spans="1:18" s="4" customFormat="1" x14ac:dyDescent="0.25">
      <c r="A2096" s="254" t="str">
        <f>IF(ISBLANK(INDEX('Policy Characteristics'!A:A,MATCH($C2096,'Policy Characteristics'!$C:$C,0))),"",INDEX('Policy Characteristics'!A:A,MATCH($C2096,'Policy Characteristics'!$C:$C,0)))</f>
        <v>Industry</v>
      </c>
      <c r="B2096" s="262" t="str">
        <f>IF(ISBLANK(INDEX('Policy Characteristics'!B:B,MATCH($C2096,'Policy Characteristics'!$C:$C,0))),"",INDEX('Policy Characteristics'!B:B,MATCH($C2096,'Policy Characteristics'!$C:$C,0)))</f>
        <v>Energy Efficiency Standards for Electrical Eqpt</v>
      </c>
      <c r="C2096" s="254" t="str">
        <f t="shared" si="92"/>
        <v>Perc Improvement in Eqpt Efficiency Stds Above BAU for Electricity</v>
      </c>
      <c r="D2096" s="6" t="s">
        <v>3029</v>
      </c>
      <c r="E2096" s="1" t="s">
        <v>3915</v>
      </c>
      <c r="F2096" t="s">
        <v>2991</v>
      </c>
      <c r="G2096" s="45" t="s">
        <v>3891</v>
      </c>
      <c r="H2096" s="47">
        <f t="shared" si="91"/>
        <v>2095</v>
      </c>
      <c r="I2096" s="324" t="s">
        <v>40</v>
      </c>
      <c r="J2096" s="255" t="str">
        <f>IF(ISBLANK(INDEX('Policy Characteristics'!D:D,MATCH($C2096,'Policy Characteristics'!$C:$C,0))),"",INDEX('Policy Characteristics'!D:D,MATCH($C2096,'Policy Characteristics'!$C:$C,0)))</f>
        <v>Industry Energy Efficiency</v>
      </c>
      <c r="K2096" s="254" t="str">
        <f>IF(ISBLANK(INDEX('Policy Characteristics'!E:E,MATCH($C2096,'Policy Characteristics'!$C:$C,0))),"",INDEX('Policy Characteristics'!E:E,MATCH($C2096,'Policy Characteristics'!$C:$C,0)))</f>
        <v>indst elec efficiency stds</v>
      </c>
      <c r="L2096" s="261">
        <f>IF(ISBLANK(INDEX('Policy Characteristics'!F:F,MATCH($C2096,'Policy Characteristics'!$C:$C,0))),"",INDEX('Policy Characteristics'!F:F,MATCH($C2096,'Policy Characteristics'!$C:$C,0)))</f>
        <v>0</v>
      </c>
      <c r="M2096" s="261">
        <f>IF(ISBLANK(INDEX('Policy Characteristics'!G:G,MATCH($C2096,'Policy Characteristics'!$C:$C,0))),"",INDEX('Policy Characteristics'!G:G,MATCH($C2096,'Policy Characteristics'!$C:$C,0)))</f>
        <v>0.25</v>
      </c>
      <c r="N2096" s="261">
        <f>IF(ISBLANK(INDEX('Policy Characteristics'!H:H,MATCH($C2096,'Policy Characteristics'!$C:$C,0))),"",INDEX('Policy Characteristics'!H:H,MATCH($C2096,'Policy Characteristics'!$C:$C,0)))</f>
        <v>0.01</v>
      </c>
      <c r="O2096" s="254" t="str">
        <f>IF(ISBLANK(INDEX('Policy Characteristics'!I:I,MATCH($C2096,'Policy Characteristics'!$C:$C,0))),"",INDEX('Policy Characteristics'!I:I,MATCH($C2096,'Policy Characteristics'!$C:$C,0)))</f>
        <v>% reduction in energy use</v>
      </c>
      <c r="P2096" s="254" t="str">
        <f>IF(ISBLANK(INDEX('Policy Characteristics'!J:J,MATCH($C2096,'Policy Characteristics'!$C:$C,0))),"",INDEX('Policy Characteristics'!J:J,MATCH($C2096,'Policy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96" s="254" t="str">
        <f>IF(ISBLANK(INDEX('Policy Characteristics'!K:K,MATCH($C2096,'Policy Characteristics'!$C:$C,0))),"",INDEX('Policy Characteristics'!K:K,MATCH($C2096,'Policy Characteristics'!$C:$C,0)))</f>
        <v>industry-ag-main.html#eff-stds</v>
      </c>
      <c r="R2096" s="254" t="str">
        <f>IF(ISBLANK(INDEX('Policy Characteristics'!L:L,MATCH($C2096,'Policy Characteristics'!$C:$C,0))),"",INDEX('Policy Characteristics'!L:L,MATCH($C2096,'Policy Characteristics'!$C:$C,0)))</f>
        <v>industry-energy-efficiency-standards.html</v>
      </c>
    </row>
    <row r="2097" spans="1:18" s="4" customFormat="1" x14ac:dyDescent="0.25">
      <c r="A2097" s="254" t="str">
        <f>IF(ISBLANK(INDEX('Policy Characteristics'!A:A,MATCH($C2097,'Policy Characteristics'!$C:$C,0))),"",INDEX('Policy Characteristics'!A:A,MATCH($C2097,'Policy Characteristics'!$C:$C,0)))</f>
        <v>Industry</v>
      </c>
      <c r="B2097" s="262" t="str">
        <f>IF(ISBLANK(INDEX('Policy Characteristics'!B:B,MATCH($C2097,'Policy Characteristics'!$C:$C,0))),"",INDEX('Policy Characteristics'!B:B,MATCH($C2097,'Policy Characteristics'!$C:$C,0)))</f>
        <v>Energy Efficiency Standards for Electrical Eqpt</v>
      </c>
      <c r="C2097" s="254" t="str">
        <f t="shared" si="92"/>
        <v>Perc Improvement in Eqpt Efficiency Stds Above BAU for Electricity</v>
      </c>
      <c r="D2097" s="6" t="s">
        <v>3029</v>
      </c>
      <c r="E2097" s="1" t="s">
        <v>3916</v>
      </c>
      <c r="F2097" t="s">
        <v>2991</v>
      </c>
      <c r="G2097" s="45" t="s">
        <v>3890</v>
      </c>
      <c r="H2097" s="47">
        <f t="shared" si="91"/>
        <v>2096</v>
      </c>
      <c r="I2097" s="324" t="s">
        <v>40</v>
      </c>
      <c r="J2097" s="255" t="str">
        <f>IF(ISBLANK(INDEX('Policy Characteristics'!D:D,MATCH($C2097,'Policy Characteristics'!$C:$C,0))),"",INDEX('Policy Characteristics'!D:D,MATCH($C2097,'Policy Characteristics'!$C:$C,0)))</f>
        <v>Industry Energy Efficiency</v>
      </c>
      <c r="K2097" s="254" t="str">
        <f>IF(ISBLANK(INDEX('Policy Characteristics'!E:E,MATCH($C2097,'Policy Characteristics'!$C:$C,0))),"",INDEX('Policy Characteristics'!E:E,MATCH($C2097,'Policy Characteristics'!$C:$C,0)))</f>
        <v>indst elec efficiency stds</v>
      </c>
      <c r="L2097" s="261">
        <f>IF(ISBLANK(INDEX('Policy Characteristics'!F:F,MATCH($C2097,'Policy Characteristics'!$C:$C,0))),"",INDEX('Policy Characteristics'!F:F,MATCH($C2097,'Policy Characteristics'!$C:$C,0)))</f>
        <v>0</v>
      </c>
      <c r="M2097" s="261">
        <f>IF(ISBLANK(INDEX('Policy Characteristics'!G:G,MATCH($C2097,'Policy Characteristics'!$C:$C,0))),"",INDEX('Policy Characteristics'!G:G,MATCH($C2097,'Policy Characteristics'!$C:$C,0)))</f>
        <v>0.25</v>
      </c>
      <c r="N2097" s="261">
        <f>IF(ISBLANK(INDEX('Policy Characteristics'!H:H,MATCH($C2097,'Policy Characteristics'!$C:$C,0))),"",INDEX('Policy Characteristics'!H:H,MATCH($C2097,'Policy Characteristics'!$C:$C,0)))</f>
        <v>0.01</v>
      </c>
      <c r="O2097" s="254" t="str">
        <f>IF(ISBLANK(INDEX('Policy Characteristics'!I:I,MATCH($C2097,'Policy Characteristics'!$C:$C,0))),"",INDEX('Policy Characteristics'!I:I,MATCH($C2097,'Policy Characteristics'!$C:$C,0)))</f>
        <v>% reduction in energy use</v>
      </c>
      <c r="P2097" s="254" t="str">
        <f>IF(ISBLANK(INDEX('Policy Characteristics'!J:J,MATCH($C2097,'Policy Characteristics'!$C:$C,0))),"",INDEX('Policy Characteristics'!J:J,MATCH($C2097,'Policy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97" s="254" t="str">
        <f>IF(ISBLANK(INDEX('Policy Characteristics'!K:K,MATCH($C2097,'Policy Characteristics'!$C:$C,0))),"",INDEX('Policy Characteristics'!K:K,MATCH($C2097,'Policy Characteristics'!$C:$C,0)))</f>
        <v>industry-ag-main.html#eff-stds</v>
      </c>
      <c r="R2097" s="254" t="str">
        <f>IF(ISBLANK(INDEX('Policy Characteristics'!L:L,MATCH($C2097,'Policy Characteristics'!$C:$C,0))),"",INDEX('Policy Characteristics'!L:L,MATCH($C2097,'Policy Characteristics'!$C:$C,0)))</f>
        <v>industry-energy-efficiency-standards.html</v>
      </c>
    </row>
    <row r="2098" spans="1:18" s="4" customFormat="1" x14ac:dyDescent="0.25">
      <c r="A2098" s="254" t="str">
        <f>IF(ISBLANK(INDEX('Policy Characteristics'!A:A,MATCH($C2098,'Policy Characteristics'!$C:$C,0))),"",INDEX('Policy Characteristics'!A:A,MATCH($C2098,'Policy Characteristics'!$C:$C,0)))</f>
        <v>Industry</v>
      </c>
      <c r="B2098" s="262" t="str">
        <f>IF(ISBLANK(INDEX('Policy Characteristics'!B:B,MATCH($C2098,'Policy Characteristics'!$C:$C,0))),"",INDEX('Policy Characteristics'!B:B,MATCH($C2098,'Policy Characteristics'!$C:$C,0)))</f>
        <v>Energy Efficiency Standards for Electrical Eqpt</v>
      </c>
      <c r="C2098" s="254" t="str">
        <f t="shared" si="92"/>
        <v>Perc Improvement in Eqpt Efficiency Stds Above BAU for Electricity</v>
      </c>
      <c r="D2098" s="6" t="s">
        <v>3029</v>
      </c>
      <c r="E2098" s="1" t="s">
        <v>3917</v>
      </c>
      <c r="F2098" t="s">
        <v>2991</v>
      </c>
      <c r="G2098" s="45" t="s">
        <v>3892</v>
      </c>
      <c r="H2098" s="47">
        <f t="shared" si="91"/>
        <v>2097</v>
      </c>
      <c r="I2098" s="324" t="s">
        <v>40</v>
      </c>
      <c r="J2098" s="255" t="str">
        <f>IF(ISBLANK(INDEX('Policy Characteristics'!D:D,MATCH($C2098,'Policy Characteristics'!$C:$C,0))),"",INDEX('Policy Characteristics'!D:D,MATCH($C2098,'Policy Characteristics'!$C:$C,0)))</f>
        <v>Industry Energy Efficiency</v>
      </c>
      <c r="K2098" s="254" t="str">
        <f>IF(ISBLANK(INDEX('Policy Characteristics'!E:E,MATCH($C2098,'Policy Characteristics'!$C:$C,0))),"",INDEX('Policy Characteristics'!E:E,MATCH($C2098,'Policy Characteristics'!$C:$C,0)))</f>
        <v>indst elec efficiency stds</v>
      </c>
      <c r="L2098" s="261">
        <f>IF(ISBLANK(INDEX('Policy Characteristics'!F:F,MATCH($C2098,'Policy Characteristics'!$C:$C,0))),"",INDEX('Policy Characteristics'!F:F,MATCH($C2098,'Policy Characteristics'!$C:$C,0)))</f>
        <v>0</v>
      </c>
      <c r="M2098" s="261">
        <f>IF(ISBLANK(INDEX('Policy Characteristics'!G:G,MATCH($C2098,'Policy Characteristics'!$C:$C,0))),"",INDEX('Policy Characteristics'!G:G,MATCH($C2098,'Policy Characteristics'!$C:$C,0)))</f>
        <v>0.25</v>
      </c>
      <c r="N2098" s="261">
        <f>IF(ISBLANK(INDEX('Policy Characteristics'!H:H,MATCH($C2098,'Policy Characteristics'!$C:$C,0))),"",INDEX('Policy Characteristics'!H:H,MATCH($C2098,'Policy Characteristics'!$C:$C,0)))</f>
        <v>0.01</v>
      </c>
      <c r="O2098" s="254" t="str">
        <f>IF(ISBLANK(INDEX('Policy Characteristics'!I:I,MATCH($C2098,'Policy Characteristics'!$C:$C,0))),"",INDEX('Policy Characteristics'!I:I,MATCH($C2098,'Policy Characteristics'!$C:$C,0)))</f>
        <v>% reduction in energy use</v>
      </c>
      <c r="P2098" s="254" t="str">
        <f>IF(ISBLANK(INDEX('Policy Characteristics'!J:J,MATCH($C2098,'Policy Characteristics'!$C:$C,0))),"",INDEX('Policy Characteristics'!J:J,MATCH($C2098,'Policy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98" s="254" t="str">
        <f>IF(ISBLANK(INDEX('Policy Characteristics'!K:K,MATCH($C2098,'Policy Characteristics'!$C:$C,0))),"",INDEX('Policy Characteristics'!K:K,MATCH($C2098,'Policy Characteristics'!$C:$C,0)))</f>
        <v>industry-ag-main.html#eff-stds</v>
      </c>
      <c r="R2098" s="254" t="str">
        <f>IF(ISBLANK(INDEX('Policy Characteristics'!L:L,MATCH($C2098,'Policy Characteristics'!$C:$C,0))),"",INDEX('Policy Characteristics'!L:L,MATCH($C2098,'Policy Characteristics'!$C:$C,0)))</f>
        <v>industry-energy-efficiency-standards.html</v>
      </c>
    </row>
    <row r="2099" spans="1:18" s="4" customFormat="1" x14ac:dyDescent="0.25">
      <c r="A2099" s="254" t="str">
        <f>IF(ISBLANK(INDEX('Policy Characteristics'!A:A,MATCH($C2099,'Policy Characteristics'!$C:$C,0))),"",INDEX('Policy Characteristics'!A:A,MATCH($C2099,'Policy Characteristics'!$C:$C,0)))</f>
        <v>Industry</v>
      </c>
      <c r="B2099" s="262" t="str">
        <f>IF(ISBLANK(INDEX('Policy Characteristics'!B:B,MATCH($C2099,'Policy Characteristics'!$C:$C,0))),"",INDEX('Policy Characteristics'!B:B,MATCH($C2099,'Policy Characteristics'!$C:$C,0)))</f>
        <v>Energy Efficiency Standards for Electrical Eqpt</v>
      </c>
      <c r="C2099" s="254" t="str">
        <f t="shared" si="92"/>
        <v>Perc Improvement in Eqpt Efficiency Stds Above BAU for Electricity</v>
      </c>
      <c r="D2099" s="6" t="s">
        <v>3030</v>
      </c>
      <c r="E2099" s="1" t="s">
        <v>3459</v>
      </c>
      <c r="F2099" t="s">
        <v>2992</v>
      </c>
      <c r="G2099" s="45" t="s">
        <v>3465</v>
      </c>
      <c r="H2099" s="47">
        <f t="shared" si="91"/>
        <v>2098</v>
      </c>
      <c r="I2099" s="324" t="s">
        <v>40</v>
      </c>
      <c r="J2099" s="255" t="str">
        <f>IF(ISBLANK(INDEX('Policy Characteristics'!D:D,MATCH($C2099,'Policy Characteristics'!$C:$C,0))),"",INDEX('Policy Characteristics'!D:D,MATCH($C2099,'Policy Characteristics'!$C:$C,0)))</f>
        <v>Industry Energy Efficiency</v>
      </c>
      <c r="K2099" s="254" t="str">
        <f>IF(ISBLANK(INDEX('Policy Characteristics'!E:E,MATCH($C2099,'Policy Characteristics'!$C:$C,0))),"",INDEX('Policy Characteristics'!E:E,MATCH($C2099,'Policy Characteristics'!$C:$C,0)))</f>
        <v>indst elec efficiency stds</v>
      </c>
      <c r="L2099" s="261">
        <f>IF(ISBLANK(INDEX('Policy Characteristics'!F:F,MATCH($C2099,'Policy Characteristics'!$C:$C,0))),"",INDEX('Policy Characteristics'!F:F,MATCH($C2099,'Policy Characteristics'!$C:$C,0)))</f>
        <v>0</v>
      </c>
      <c r="M2099" s="261">
        <f>IF(ISBLANK(INDEX('Policy Characteristics'!G:G,MATCH($C2099,'Policy Characteristics'!$C:$C,0))),"",INDEX('Policy Characteristics'!G:G,MATCH($C2099,'Policy Characteristics'!$C:$C,0)))</f>
        <v>0.25</v>
      </c>
      <c r="N2099" s="261">
        <f>IF(ISBLANK(INDEX('Policy Characteristics'!H:H,MATCH($C2099,'Policy Characteristics'!$C:$C,0))),"",INDEX('Policy Characteristics'!H:H,MATCH($C2099,'Policy Characteristics'!$C:$C,0)))</f>
        <v>0.01</v>
      </c>
      <c r="O2099" s="254" t="str">
        <f>IF(ISBLANK(INDEX('Policy Characteristics'!I:I,MATCH($C2099,'Policy Characteristics'!$C:$C,0))),"",INDEX('Policy Characteristics'!I:I,MATCH($C2099,'Policy Characteristics'!$C:$C,0)))</f>
        <v>% reduction in energy use</v>
      </c>
      <c r="P2099" s="254" t="str">
        <f>IF(ISBLANK(INDEX('Policy Characteristics'!J:J,MATCH($C2099,'Policy Characteristics'!$C:$C,0))),"",INDEX('Policy Characteristics'!J:J,MATCH($C2099,'Policy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099" s="254" t="str">
        <f>IF(ISBLANK(INDEX('Policy Characteristics'!K:K,MATCH($C2099,'Policy Characteristics'!$C:$C,0))),"",INDEX('Policy Characteristics'!K:K,MATCH($C2099,'Policy Characteristics'!$C:$C,0)))</f>
        <v>industry-ag-main.html#eff-stds</v>
      </c>
      <c r="R2099" s="254" t="str">
        <f>IF(ISBLANK(INDEX('Policy Characteristics'!L:L,MATCH($C2099,'Policy Characteristics'!$C:$C,0))),"",INDEX('Policy Characteristics'!L:L,MATCH($C2099,'Policy Characteristics'!$C:$C,0)))</f>
        <v>industry-energy-efficiency-standards.html</v>
      </c>
    </row>
    <row r="2100" spans="1:18" s="4" customFormat="1" x14ac:dyDescent="0.25">
      <c r="A2100" s="254" t="str">
        <f>IF(ISBLANK(INDEX('Policy Characteristics'!A:A,MATCH($C2100,'Policy Characteristics'!$C:$C,0))),"",INDEX('Policy Characteristics'!A:A,MATCH($C2100,'Policy Characteristics'!$C:$C,0)))</f>
        <v>Industry</v>
      </c>
      <c r="B2100" s="262" t="str">
        <f>IF(ISBLANK(INDEX('Policy Characteristics'!B:B,MATCH($C2100,'Policy Characteristics'!$C:$C,0))),"",INDEX('Policy Characteristics'!B:B,MATCH($C2100,'Policy Characteristics'!$C:$C,0)))</f>
        <v>Energy Efficiency Standards for Electrical Eqpt</v>
      </c>
      <c r="C2100" s="254" t="str">
        <f t="shared" si="92"/>
        <v>Perc Improvement in Eqpt Efficiency Stds Above BAU for Electricity</v>
      </c>
      <c r="D2100" s="6" t="s">
        <v>3030</v>
      </c>
      <c r="E2100" s="1" t="s">
        <v>3460</v>
      </c>
      <c r="F2100" t="s">
        <v>2992</v>
      </c>
      <c r="G2100" s="45" t="s">
        <v>3466</v>
      </c>
      <c r="H2100" s="47">
        <f t="shared" si="91"/>
        <v>2099</v>
      </c>
      <c r="I2100" s="324" t="s">
        <v>40</v>
      </c>
      <c r="J2100" s="255" t="str">
        <f>IF(ISBLANK(INDEX('Policy Characteristics'!D:D,MATCH($C2100,'Policy Characteristics'!$C:$C,0))),"",INDEX('Policy Characteristics'!D:D,MATCH($C2100,'Policy Characteristics'!$C:$C,0)))</f>
        <v>Industry Energy Efficiency</v>
      </c>
      <c r="K2100" s="254" t="str">
        <f>IF(ISBLANK(INDEX('Policy Characteristics'!E:E,MATCH($C2100,'Policy Characteristics'!$C:$C,0))),"",INDEX('Policy Characteristics'!E:E,MATCH($C2100,'Policy Characteristics'!$C:$C,0)))</f>
        <v>indst elec efficiency stds</v>
      </c>
      <c r="L2100" s="261">
        <f>IF(ISBLANK(INDEX('Policy Characteristics'!F:F,MATCH($C2100,'Policy Characteristics'!$C:$C,0))),"",INDEX('Policy Characteristics'!F:F,MATCH($C2100,'Policy Characteristics'!$C:$C,0)))</f>
        <v>0</v>
      </c>
      <c r="M2100" s="261">
        <f>IF(ISBLANK(INDEX('Policy Characteristics'!G:G,MATCH($C2100,'Policy Characteristics'!$C:$C,0))),"",INDEX('Policy Characteristics'!G:G,MATCH($C2100,'Policy Characteristics'!$C:$C,0)))</f>
        <v>0.25</v>
      </c>
      <c r="N2100" s="261">
        <f>IF(ISBLANK(INDEX('Policy Characteristics'!H:H,MATCH($C2100,'Policy Characteristics'!$C:$C,0))),"",INDEX('Policy Characteristics'!H:H,MATCH($C2100,'Policy Characteristics'!$C:$C,0)))</f>
        <v>0.01</v>
      </c>
      <c r="O2100" s="254" t="str">
        <f>IF(ISBLANK(INDEX('Policy Characteristics'!I:I,MATCH($C2100,'Policy Characteristics'!$C:$C,0))),"",INDEX('Policy Characteristics'!I:I,MATCH($C2100,'Policy Characteristics'!$C:$C,0)))</f>
        <v>% reduction in energy use</v>
      </c>
      <c r="P2100" s="254" t="str">
        <f>IF(ISBLANK(INDEX('Policy Characteristics'!J:J,MATCH($C2100,'Policy Characteristics'!$C:$C,0))),"",INDEX('Policy Characteristics'!J:J,MATCH($C2100,'Policy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00" s="254" t="str">
        <f>IF(ISBLANK(INDEX('Policy Characteristics'!K:K,MATCH($C2100,'Policy Characteristics'!$C:$C,0))),"",INDEX('Policy Characteristics'!K:K,MATCH($C2100,'Policy Characteristics'!$C:$C,0)))</f>
        <v>industry-ag-main.html#eff-stds</v>
      </c>
      <c r="R2100" s="254" t="str">
        <f>IF(ISBLANK(INDEX('Policy Characteristics'!L:L,MATCH($C2100,'Policy Characteristics'!$C:$C,0))),"",INDEX('Policy Characteristics'!L:L,MATCH($C2100,'Policy Characteristics'!$C:$C,0)))</f>
        <v>industry-energy-efficiency-standards.html</v>
      </c>
    </row>
    <row r="2101" spans="1:18" s="4" customFormat="1" x14ac:dyDescent="0.25">
      <c r="A2101" s="254" t="str">
        <f>IF(ISBLANK(INDEX('Policy Characteristics'!A:A,MATCH($C2101,'Policy Characteristics'!$C:$C,0))),"",INDEX('Policy Characteristics'!A:A,MATCH($C2101,'Policy Characteristics'!$C:$C,0)))</f>
        <v>Industry</v>
      </c>
      <c r="B2101" s="262" t="str">
        <f>IF(ISBLANK(INDEX('Policy Characteristics'!B:B,MATCH($C2101,'Policy Characteristics'!$C:$C,0))),"",INDEX('Policy Characteristics'!B:B,MATCH($C2101,'Policy Characteristics'!$C:$C,0)))</f>
        <v>Energy Efficiency Standards for Electrical Eqpt</v>
      </c>
      <c r="C2101" s="254" t="str">
        <f t="shared" si="92"/>
        <v>Perc Improvement in Eqpt Efficiency Stds Above BAU for Electricity</v>
      </c>
      <c r="D2101" s="6" t="s">
        <v>3030</v>
      </c>
      <c r="E2101" s="1" t="s">
        <v>3461</v>
      </c>
      <c r="F2101" t="s">
        <v>2992</v>
      </c>
      <c r="G2101" s="45" t="s">
        <v>3467</v>
      </c>
      <c r="H2101" s="47">
        <f t="shared" si="91"/>
        <v>2100</v>
      </c>
      <c r="I2101" s="324" t="s">
        <v>40</v>
      </c>
      <c r="J2101" s="255" t="str">
        <f>IF(ISBLANK(INDEX('Policy Characteristics'!D:D,MATCH($C2101,'Policy Characteristics'!$C:$C,0))),"",INDEX('Policy Characteristics'!D:D,MATCH($C2101,'Policy Characteristics'!$C:$C,0)))</f>
        <v>Industry Energy Efficiency</v>
      </c>
      <c r="K2101" s="254" t="str">
        <f>IF(ISBLANK(INDEX('Policy Characteristics'!E:E,MATCH($C2101,'Policy Characteristics'!$C:$C,0))),"",INDEX('Policy Characteristics'!E:E,MATCH($C2101,'Policy Characteristics'!$C:$C,0)))</f>
        <v>indst elec efficiency stds</v>
      </c>
      <c r="L2101" s="261">
        <f>IF(ISBLANK(INDEX('Policy Characteristics'!F:F,MATCH($C2101,'Policy Characteristics'!$C:$C,0))),"",INDEX('Policy Characteristics'!F:F,MATCH($C2101,'Policy Characteristics'!$C:$C,0)))</f>
        <v>0</v>
      </c>
      <c r="M2101" s="261">
        <f>IF(ISBLANK(INDEX('Policy Characteristics'!G:G,MATCH($C2101,'Policy Characteristics'!$C:$C,0))),"",INDEX('Policy Characteristics'!G:G,MATCH($C2101,'Policy Characteristics'!$C:$C,0)))</f>
        <v>0.25</v>
      </c>
      <c r="N2101" s="261">
        <f>IF(ISBLANK(INDEX('Policy Characteristics'!H:H,MATCH($C2101,'Policy Characteristics'!$C:$C,0))),"",INDEX('Policy Characteristics'!H:H,MATCH($C2101,'Policy Characteristics'!$C:$C,0)))</f>
        <v>0.01</v>
      </c>
      <c r="O2101" s="254" t="str">
        <f>IF(ISBLANK(INDEX('Policy Characteristics'!I:I,MATCH($C2101,'Policy Characteristics'!$C:$C,0))),"",INDEX('Policy Characteristics'!I:I,MATCH($C2101,'Policy Characteristics'!$C:$C,0)))</f>
        <v>% reduction in energy use</v>
      </c>
      <c r="P2101" s="254" t="str">
        <f>IF(ISBLANK(INDEX('Policy Characteristics'!J:J,MATCH($C2101,'Policy Characteristics'!$C:$C,0))),"",INDEX('Policy Characteristics'!J:J,MATCH($C2101,'Policy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01" s="254" t="str">
        <f>IF(ISBLANK(INDEX('Policy Characteristics'!K:K,MATCH($C2101,'Policy Characteristics'!$C:$C,0))),"",INDEX('Policy Characteristics'!K:K,MATCH($C2101,'Policy Characteristics'!$C:$C,0)))</f>
        <v>industry-ag-main.html#eff-stds</v>
      </c>
      <c r="R2101" s="254" t="str">
        <f>IF(ISBLANK(INDEX('Policy Characteristics'!L:L,MATCH($C2101,'Policy Characteristics'!$C:$C,0))),"",INDEX('Policy Characteristics'!L:L,MATCH($C2101,'Policy Characteristics'!$C:$C,0)))</f>
        <v>industry-energy-efficiency-standards.html</v>
      </c>
    </row>
    <row r="2102" spans="1:18" s="4" customFormat="1" x14ac:dyDescent="0.25">
      <c r="A2102" s="254" t="str">
        <f>IF(ISBLANK(INDEX('Policy Characteristics'!A:A,MATCH($C2102,'Policy Characteristics'!$C:$C,0))),"",INDEX('Policy Characteristics'!A:A,MATCH($C2102,'Policy Characteristics'!$C:$C,0)))</f>
        <v>Industry</v>
      </c>
      <c r="B2102" s="262" t="str">
        <f>IF(ISBLANK(INDEX('Policy Characteristics'!B:B,MATCH($C2102,'Policy Characteristics'!$C:$C,0))),"",INDEX('Policy Characteristics'!B:B,MATCH($C2102,'Policy Characteristics'!$C:$C,0)))</f>
        <v>Energy Efficiency Standards for Electrical Eqpt</v>
      </c>
      <c r="C2102" s="254" t="str">
        <f t="shared" si="92"/>
        <v>Perc Improvement in Eqpt Efficiency Stds Above BAU for Electricity</v>
      </c>
      <c r="D2102" s="6" t="s">
        <v>3030</v>
      </c>
      <c r="E2102" s="1" t="s">
        <v>3462</v>
      </c>
      <c r="F2102" t="s">
        <v>2992</v>
      </c>
      <c r="G2102" s="45" t="s">
        <v>3468</v>
      </c>
      <c r="H2102" s="47">
        <f t="shared" si="91"/>
        <v>2101</v>
      </c>
      <c r="I2102" s="324" t="s">
        <v>40</v>
      </c>
      <c r="J2102" s="255" t="str">
        <f>IF(ISBLANK(INDEX('Policy Characteristics'!D:D,MATCH($C2102,'Policy Characteristics'!$C:$C,0))),"",INDEX('Policy Characteristics'!D:D,MATCH($C2102,'Policy Characteristics'!$C:$C,0)))</f>
        <v>Industry Energy Efficiency</v>
      </c>
      <c r="K2102" s="254" t="str">
        <f>IF(ISBLANK(INDEX('Policy Characteristics'!E:E,MATCH($C2102,'Policy Characteristics'!$C:$C,0))),"",INDEX('Policy Characteristics'!E:E,MATCH($C2102,'Policy Characteristics'!$C:$C,0)))</f>
        <v>indst elec efficiency stds</v>
      </c>
      <c r="L2102" s="261">
        <f>IF(ISBLANK(INDEX('Policy Characteristics'!F:F,MATCH($C2102,'Policy Characteristics'!$C:$C,0))),"",INDEX('Policy Characteristics'!F:F,MATCH($C2102,'Policy Characteristics'!$C:$C,0)))</f>
        <v>0</v>
      </c>
      <c r="M2102" s="261">
        <f>IF(ISBLANK(INDEX('Policy Characteristics'!G:G,MATCH($C2102,'Policy Characteristics'!$C:$C,0))),"",INDEX('Policy Characteristics'!G:G,MATCH($C2102,'Policy Characteristics'!$C:$C,0)))</f>
        <v>0.25</v>
      </c>
      <c r="N2102" s="261">
        <f>IF(ISBLANK(INDEX('Policy Characteristics'!H:H,MATCH($C2102,'Policy Characteristics'!$C:$C,0))),"",INDEX('Policy Characteristics'!H:H,MATCH($C2102,'Policy Characteristics'!$C:$C,0)))</f>
        <v>0.01</v>
      </c>
      <c r="O2102" s="254" t="str">
        <f>IF(ISBLANK(INDEX('Policy Characteristics'!I:I,MATCH($C2102,'Policy Characteristics'!$C:$C,0))),"",INDEX('Policy Characteristics'!I:I,MATCH($C2102,'Policy Characteristics'!$C:$C,0)))</f>
        <v>% reduction in energy use</v>
      </c>
      <c r="P2102" s="254" t="str">
        <f>IF(ISBLANK(INDEX('Policy Characteristics'!J:J,MATCH($C2102,'Policy Characteristics'!$C:$C,0))),"",INDEX('Policy Characteristics'!J:J,MATCH($C2102,'Policy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02" s="254" t="str">
        <f>IF(ISBLANK(INDEX('Policy Characteristics'!K:K,MATCH($C2102,'Policy Characteristics'!$C:$C,0))),"",INDEX('Policy Characteristics'!K:K,MATCH($C2102,'Policy Characteristics'!$C:$C,0)))</f>
        <v>industry-ag-main.html#eff-stds</v>
      </c>
      <c r="R2102" s="254" t="str">
        <f>IF(ISBLANK(INDEX('Policy Characteristics'!L:L,MATCH($C2102,'Policy Characteristics'!$C:$C,0))),"",INDEX('Policy Characteristics'!L:L,MATCH($C2102,'Policy Characteristics'!$C:$C,0)))</f>
        <v>industry-energy-efficiency-standards.html</v>
      </c>
    </row>
    <row r="2103" spans="1:18" s="4" customFormat="1" x14ac:dyDescent="0.25">
      <c r="A2103" s="254" t="str">
        <f>IF(ISBLANK(INDEX('Policy Characteristics'!A:A,MATCH($C2103,'Policy Characteristics'!$C:$C,0))),"",INDEX('Policy Characteristics'!A:A,MATCH($C2103,'Policy Characteristics'!$C:$C,0)))</f>
        <v>Industry</v>
      </c>
      <c r="B2103" s="262" t="str">
        <f>IF(ISBLANK(INDEX('Policy Characteristics'!B:B,MATCH($C2103,'Policy Characteristics'!$C:$C,0))),"",INDEX('Policy Characteristics'!B:B,MATCH($C2103,'Policy Characteristics'!$C:$C,0)))</f>
        <v>Energy Efficiency Standards for Electrical Eqpt</v>
      </c>
      <c r="C2103" s="254" t="str">
        <f t="shared" si="92"/>
        <v>Perc Improvement in Eqpt Efficiency Stds Above BAU for Electricity</v>
      </c>
      <c r="D2103" s="6" t="s">
        <v>3030</v>
      </c>
      <c r="E2103" s="1" t="s">
        <v>3463</v>
      </c>
      <c r="F2103" t="s">
        <v>2992</v>
      </c>
      <c r="G2103" s="45" t="s">
        <v>3469</v>
      </c>
      <c r="H2103" s="47">
        <f t="shared" si="91"/>
        <v>2102</v>
      </c>
      <c r="I2103" s="324" t="s">
        <v>40</v>
      </c>
      <c r="J2103" s="255" t="str">
        <f>IF(ISBLANK(INDEX('Policy Characteristics'!D:D,MATCH($C2103,'Policy Characteristics'!$C:$C,0))),"",INDEX('Policy Characteristics'!D:D,MATCH($C2103,'Policy Characteristics'!$C:$C,0)))</f>
        <v>Industry Energy Efficiency</v>
      </c>
      <c r="K2103" s="254" t="str">
        <f>IF(ISBLANK(INDEX('Policy Characteristics'!E:E,MATCH($C2103,'Policy Characteristics'!$C:$C,0))),"",INDEX('Policy Characteristics'!E:E,MATCH($C2103,'Policy Characteristics'!$C:$C,0)))</f>
        <v>indst elec efficiency stds</v>
      </c>
      <c r="L2103" s="261">
        <f>IF(ISBLANK(INDEX('Policy Characteristics'!F:F,MATCH($C2103,'Policy Characteristics'!$C:$C,0))),"",INDEX('Policy Characteristics'!F:F,MATCH($C2103,'Policy Characteristics'!$C:$C,0)))</f>
        <v>0</v>
      </c>
      <c r="M2103" s="261">
        <f>IF(ISBLANK(INDEX('Policy Characteristics'!G:G,MATCH($C2103,'Policy Characteristics'!$C:$C,0))),"",INDEX('Policy Characteristics'!G:G,MATCH($C2103,'Policy Characteristics'!$C:$C,0)))</f>
        <v>0.25</v>
      </c>
      <c r="N2103" s="261">
        <f>IF(ISBLANK(INDEX('Policy Characteristics'!H:H,MATCH($C2103,'Policy Characteristics'!$C:$C,0))),"",INDEX('Policy Characteristics'!H:H,MATCH($C2103,'Policy Characteristics'!$C:$C,0)))</f>
        <v>0.01</v>
      </c>
      <c r="O2103" s="254" t="str">
        <f>IF(ISBLANK(INDEX('Policy Characteristics'!I:I,MATCH($C2103,'Policy Characteristics'!$C:$C,0))),"",INDEX('Policy Characteristics'!I:I,MATCH($C2103,'Policy Characteristics'!$C:$C,0)))</f>
        <v>% reduction in energy use</v>
      </c>
      <c r="P2103" s="254" t="str">
        <f>IF(ISBLANK(INDEX('Policy Characteristics'!J:J,MATCH($C2103,'Policy Characteristics'!$C:$C,0))),"",INDEX('Policy Characteristics'!J:J,MATCH($C2103,'Policy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03" s="254" t="str">
        <f>IF(ISBLANK(INDEX('Policy Characteristics'!K:K,MATCH($C2103,'Policy Characteristics'!$C:$C,0))),"",INDEX('Policy Characteristics'!K:K,MATCH($C2103,'Policy Characteristics'!$C:$C,0)))</f>
        <v>industry-ag-main.html#eff-stds</v>
      </c>
      <c r="R2103" s="254" t="str">
        <f>IF(ISBLANK(INDEX('Policy Characteristics'!L:L,MATCH($C2103,'Policy Characteristics'!$C:$C,0))),"",INDEX('Policy Characteristics'!L:L,MATCH($C2103,'Policy Characteristics'!$C:$C,0)))</f>
        <v>industry-energy-efficiency-standards.html</v>
      </c>
    </row>
    <row r="2104" spans="1:18" s="4" customFormat="1" x14ac:dyDescent="0.25">
      <c r="A2104" s="254" t="str">
        <f>IF(ISBLANK(INDEX('Policy Characteristics'!A:A,MATCH($C2104,'Policy Characteristics'!$C:$C,0))),"",INDEX('Policy Characteristics'!A:A,MATCH($C2104,'Policy Characteristics'!$C:$C,0)))</f>
        <v>Industry</v>
      </c>
      <c r="B2104" s="262" t="str">
        <f>IF(ISBLANK(INDEX('Policy Characteristics'!B:B,MATCH($C2104,'Policy Characteristics'!$C:$C,0))),"",INDEX('Policy Characteristics'!B:B,MATCH($C2104,'Policy Characteristics'!$C:$C,0)))</f>
        <v>Energy Efficiency Standards for Electrical Eqpt</v>
      </c>
      <c r="C2104" s="254" t="str">
        <f t="shared" si="92"/>
        <v>Perc Improvement in Eqpt Efficiency Stds Above BAU for Electricity</v>
      </c>
      <c r="D2104" s="6" t="s">
        <v>3030</v>
      </c>
      <c r="E2104" s="1" t="s">
        <v>3464</v>
      </c>
      <c r="F2104" t="s">
        <v>2992</v>
      </c>
      <c r="G2104" s="45" t="s">
        <v>3470</v>
      </c>
      <c r="H2104" s="47">
        <f t="shared" si="91"/>
        <v>2103</v>
      </c>
      <c r="I2104" s="324" t="s">
        <v>40</v>
      </c>
      <c r="J2104" s="255" t="str">
        <f>IF(ISBLANK(INDEX('Policy Characteristics'!D:D,MATCH($C2104,'Policy Characteristics'!$C:$C,0))),"",INDEX('Policy Characteristics'!D:D,MATCH($C2104,'Policy Characteristics'!$C:$C,0)))</f>
        <v>Industry Energy Efficiency</v>
      </c>
      <c r="K2104" s="254" t="str">
        <f>IF(ISBLANK(INDEX('Policy Characteristics'!E:E,MATCH($C2104,'Policy Characteristics'!$C:$C,0))),"",INDEX('Policy Characteristics'!E:E,MATCH($C2104,'Policy Characteristics'!$C:$C,0)))</f>
        <v>indst elec efficiency stds</v>
      </c>
      <c r="L2104" s="261">
        <f>IF(ISBLANK(INDEX('Policy Characteristics'!F:F,MATCH($C2104,'Policy Characteristics'!$C:$C,0))),"",INDEX('Policy Characteristics'!F:F,MATCH($C2104,'Policy Characteristics'!$C:$C,0)))</f>
        <v>0</v>
      </c>
      <c r="M2104" s="261">
        <f>IF(ISBLANK(INDEX('Policy Characteristics'!G:G,MATCH($C2104,'Policy Characteristics'!$C:$C,0))),"",INDEX('Policy Characteristics'!G:G,MATCH($C2104,'Policy Characteristics'!$C:$C,0)))</f>
        <v>0.25</v>
      </c>
      <c r="N2104" s="261">
        <f>IF(ISBLANK(INDEX('Policy Characteristics'!H:H,MATCH($C2104,'Policy Characteristics'!$C:$C,0))),"",INDEX('Policy Characteristics'!H:H,MATCH($C2104,'Policy Characteristics'!$C:$C,0)))</f>
        <v>0.01</v>
      </c>
      <c r="O2104" s="254" t="str">
        <f>IF(ISBLANK(INDEX('Policy Characteristics'!I:I,MATCH($C2104,'Policy Characteristics'!$C:$C,0))),"",INDEX('Policy Characteristics'!I:I,MATCH($C2104,'Policy Characteristics'!$C:$C,0)))</f>
        <v>% reduction in energy use</v>
      </c>
      <c r="P2104" s="254" t="str">
        <f>IF(ISBLANK(INDEX('Policy Characteristics'!J:J,MATCH($C2104,'Policy Characteristics'!$C:$C,0))),"",INDEX('Policy Characteristics'!J:J,MATCH($C2104,'Policy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04" s="254" t="str">
        <f>IF(ISBLANK(INDEX('Policy Characteristics'!K:K,MATCH($C2104,'Policy Characteristics'!$C:$C,0))),"",INDEX('Policy Characteristics'!K:K,MATCH($C2104,'Policy Characteristics'!$C:$C,0)))</f>
        <v>industry-ag-main.html#eff-stds</v>
      </c>
      <c r="R2104" s="254" t="str">
        <f>IF(ISBLANK(INDEX('Policy Characteristics'!L:L,MATCH($C2104,'Policy Characteristics'!$C:$C,0))),"",INDEX('Policy Characteristics'!L:L,MATCH($C2104,'Policy Characteristics'!$C:$C,0)))</f>
        <v>industry-energy-efficiency-standards.html</v>
      </c>
    </row>
    <row r="2105" spans="1:18" s="4" customFormat="1" x14ac:dyDescent="0.25">
      <c r="A2105" s="254" t="str">
        <f>IF(ISBLANK(INDEX('Policy Characteristics'!A:A,MATCH($C2105,'Policy Characteristics'!$C:$C,0))),"",INDEX('Policy Characteristics'!A:A,MATCH($C2105,'Policy Characteristics'!$C:$C,0)))</f>
        <v>Industry</v>
      </c>
      <c r="B2105" s="262" t="str">
        <f>IF(ISBLANK(INDEX('Policy Characteristics'!B:B,MATCH($C2105,'Policy Characteristics'!$C:$C,0))),"",INDEX('Policy Characteristics'!B:B,MATCH($C2105,'Policy Characteristics'!$C:$C,0)))</f>
        <v>Energy Efficiency Standards for Electrical Eqpt</v>
      </c>
      <c r="C2105" s="254" t="str">
        <f t="shared" si="92"/>
        <v>Perc Improvement in Eqpt Efficiency Stds Above BAU for Electricity</v>
      </c>
      <c r="D2105" s="6" t="s">
        <v>3030</v>
      </c>
      <c r="E2105" s="1" t="s">
        <v>3570</v>
      </c>
      <c r="F2105" t="s">
        <v>2992</v>
      </c>
      <c r="G2105" s="45" t="s">
        <v>3471</v>
      </c>
      <c r="H2105" s="47">
        <f t="shared" si="91"/>
        <v>2104</v>
      </c>
      <c r="I2105" s="324" t="s">
        <v>40</v>
      </c>
      <c r="J2105" s="255" t="str">
        <f>IF(ISBLANK(INDEX('Policy Characteristics'!D:D,MATCH($C2105,'Policy Characteristics'!$C:$C,0))),"",INDEX('Policy Characteristics'!D:D,MATCH($C2105,'Policy Characteristics'!$C:$C,0)))</f>
        <v>Industry Energy Efficiency</v>
      </c>
      <c r="K2105" s="254" t="str">
        <f>IF(ISBLANK(INDEX('Policy Characteristics'!E:E,MATCH($C2105,'Policy Characteristics'!$C:$C,0))),"",INDEX('Policy Characteristics'!E:E,MATCH($C2105,'Policy Characteristics'!$C:$C,0)))</f>
        <v>indst elec efficiency stds</v>
      </c>
      <c r="L2105" s="261">
        <f>IF(ISBLANK(INDEX('Policy Characteristics'!F:F,MATCH($C2105,'Policy Characteristics'!$C:$C,0))),"",INDEX('Policy Characteristics'!F:F,MATCH($C2105,'Policy Characteristics'!$C:$C,0)))</f>
        <v>0</v>
      </c>
      <c r="M2105" s="261">
        <f>IF(ISBLANK(INDEX('Policy Characteristics'!G:G,MATCH($C2105,'Policy Characteristics'!$C:$C,0))),"",INDEX('Policy Characteristics'!G:G,MATCH($C2105,'Policy Characteristics'!$C:$C,0)))</f>
        <v>0.25</v>
      </c>
      <c r="N2105" s="261">
        <f>IF(ISBLANK(INDEX('Policy Characteristics'!H:H,MATCH($C2105,'Policy Characteristics'!$C:$C,0))),"",INDEX('Policy Characteristics'!H:H,MATCH($C2105,'Policy Characteristics'!$C:$C,0)))</f>
        <v>0.01</v>
      </c>
      <c r="O2105" s="254" t="str">
        <f>IF(ISBLANK(INDEX('Policy Characteristics'!I:I,MATCH($C2105,'Policy Characteristics'!$C:$C,0))),"",INDEX('Policy Characteristics'!I:I,MATCH($C2105,'Policy Characteristics'!$C:$C,0)))</f>
        <v>% reduction in energy use</v>
      </c>
      <c r="P2105" s="254" t="str">
        <f>IF(ISBLANK(INDEX('Policy Characteristics'!J:J,MATCH($C2105,'Policy Characteristics'!$C:$C,0))),"",INDEX('Policy Characteristics'!J:J,MATCH($C2105,'Policy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05" s="254" t="str">
        <f>IF(ISBLANK(INDEX('Policy Characteristics'!K:K,MATCH($C2105,'Policy Characteristics'!$C:$C,0))),"",INDEX('Policy Characteristics'!K:K,MATCH($C2105,'Policy Characteristics'!$C:$C,0)))</f>
        <v>industry-ag-main.html#eff-stds</v>
      </c>
      <c r="R2105" s="254" t="str">
        <f>IF(ISBLANK(INDEX('Policy Characteristics'!L:L,MATCH($C2105,'Policy Characteristics'!$C:$C,0))),"",INDEX('Policy Characteristics'!L:L,MATCH($C2105,'Policy Characteristics'!$C:$C,0)))</f>
        <v>industry-energy-efficiency-standards.html</v>
      </c>
    </row>
    <row r="2106" spans="1:18" s="4" customFormat="1" x14ac:dyDescent="0.25">
      <c r="A2106" s="254" t="str">
        <f>IF(ISBLANK(INDEX('Policy Characteristics'!A:A,MATCH($C2106,'Policy Characteristics'!$C:$C,0))),"",INDEX('Policy Characteristics'!A:A,MATCH($C2106,'Policy Characteristics'!$C:$C,0)))</f>
        <v>Industry</v>
      </c>
      <c r="B2106" s="262" t="str">
        <f>IF(ISBLANK(INDEX('Policy Characteristics'!B:B,MATCH($C2106,'Policy Characteristics'!$C:$C,0))),"",INDEX('Policy Characteristics'!B:B,MATCH($C2106,'Policy Characteristics'!$C:$C,0)))</f>
        <v>Energy Efficiency Standards for Electrical Eqpt</v>
      </c>
      <c r="C2106" s="254" t="str">
        <f t="shared" si="92"/>
        <v>Perc Improvement in Eqpt Efficiency Stds Above BAU for Electricity</v>
      </c>
      <c r="D2106" s="6" t="s">
        <v>3030</v>
      </c>
      <c r="E2106" s="1" t="s">
        <v>3915</v>
      </c>
      <c r="F2106" t="s">
        <v>2992</v>
      </c>
      <c r="G2106" s="45" t="s">
        <v>3891</v>
      </c>
      <c r="H2106" s="47">
        <f t="shared" si="91"/>
        <v>2105</v>
      </c>
      <c r="I2106" s="324" t="s">
        <v>40</v>
      </c>
      <c r="J2106" s="255" t="str">
        <f>IF(ISBLANK(INDEX('Policy Characteristics'!D:D,MATCH($C2106,'Policy Characteristics'!$C:$C,0))),"",INDEX('Policy Characteristics'!D:D,MATCH($C2106,'Policy Characteristics'!$C:$C,0)))</f>
        <v>Industry Energy Efficiency</v>
      </c>
      <c r="K2106" s="254" t="str">
        <f>IF(ISBLANK(INDEX('Policy Characteristics'!E:E,MATCH($C2106,'Policy Characteristics'!$C:$C,0))),"",INDEX('Policy Characteristics'!E:E,MATCH($C2106,'Policy Characteristics'!$C:$C,0)))</f>
        <v>indst elec efficiency stds</v>
      </c>
      <c r="L2106" s="261">
        <f>IF(ISBLANK(INDEX('Policy Characteristics'!F:F,MATCH($C2106,'Policy Characteristics'!$C:$C,0))),"",INDEX('Policy Characteristics'!F:F,MATCH($C2106,'Policy Characteristics'!$C:$C,0)))</f>
        <v>0</v>
      </c>
      <c r="M2106" s="261">
        <f>IF(ISBLANK(INDEX('Policy Characteristics'!G:G,MATCH($C2106,'Policy Characteristics'!$C:$C,0))),"",INDEX('Policy Characteristics'!G:G,MATCH($C2106,'Policy Characteristics'!$C:$C,0)))</f>
        <v>0.25</v>
      </c>
      <c r="N2106" s="261">
        <f>IF(ISBLANK(INDEX('Policy Characteristics'!H:H,MATCH($C2106,'Policy Characteristics'!$C:$C,0))),"",INDEX('Policy Characteristics'!H:H,MATCH($C2106,'Policy Characteristics'!$C:$C,0)))</f>
        <v>0.01</v>
      </c>
      <c r="O2106" s="254" t="str">
        <f>IF(ISBLANK(INDEX('Policy Characteristics'!I:I,MATCH($C2106,'Policy Characteristics'!$C:$C,0))),"",INDEX('Policy Characteristics'!I:I,MATCH($C2106,'Policy Characteristics'!$C:$C,0)))</f>
        <v>% reduction in energy use</v>
      </c>
      <c r="P2106" s="254" t="str">
        <f>IF(ISBLANK(INDEX('Policy Characteristics'!J:J,MATCH($C2106,'Policy Characteristics'!$C:$C,0))),"",INDEX('Policy Characteristics'!J:J,MATCH($C2106,'Policy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06" s="254" t="str">
        <f>IF(ISBLANK(INDEX('Policy Characteristics'!K:K,MATCH($C2106,'Policy Characteristics'!$C:$C,0))),"",INDEX('Policy Characteristics'!K:K,MATCH($C2106,'Policy Characteristics'!$C:$C,0)))</f>
        <v>industry-ag-main.html#eff-stds</v>
      </c>
      <c r="R2106" s="254" t="str">
        <f>IF(ISBLANK(INDEX('Policy Characteristics'!L:L,MATCH($C2106,'Policy Characteristics'!$C:$C,0))),"",INDEX('Policy Characteristics'!L:L,MATCH($C2106,'Policy Characteristics'!$C:$C,0)))</f>
        <v>industry-energy-efficiency-standards.html</v>
      </c>
    </row>
    <row r="2107" spans="1:18" s="4" customFormat="1" x14ac:dyDescent="0.25">
      <c r="A2107" s="254" t="str">
        <f>IF(ISBLANK(INDEX('Policy Characteristics'!A:A,MATCH($C2107,'Policy Characteristics'!$C:$C,0))),"",INDEX('Policy Characteristics'!A:A,MATCH($C2107,'Policy Characteristics'!$C:$C,0)))</f>
        <v>Industry</v>
      </c>
      <c r="B2107" s="262" t="str">
        <f>IF(ISBLANK(INDEX('Policy Characteristics'!B:B,MATCH($C2107,'Policy Characteristics'!$C:$C,0))),"",INDEX('Policy Characteristics'!B:B,MATCH($C2107,'Policy Characteristics'!$C:$C,0)))</f>
        <v>Energy Efficiency Standards for Electrical Eqpt</v>
      </c>
      <c r="C2107" s="254" t="str">
        <f t="shared" si="92"/>
        <v>Perc Improvement in Eqpt Efficiency Stds Above BAU for Electricity</v>
      </c>
      <c r="D2107" s="6" t="s">
        <v>3030</v>
      </c>
      <c r="E2107" s="1" t="s">
        <v>3916</v>
      </c>
      <c r="F2107" t="s">
        <v>2992</v>
      </c>
      <c r="G2107" s="45" t="s">
        <v>3890</v>
      </c>
      <c r="H2107" s="47">
        <f t="shared" si="91"/>
        <v>2106</v>
      </c>
      <c r="I2107" s="324" t="s">
        <v>40</v>
      </c>
      <c r="J2107" s="255" t="str">
        <f>IF(ISBLANK(INDEX('Policy Characteristics'!D:D,MATCH($C2107,'Policy Characteristics'!$C:$C,0))),"",INDEX('Policy Characteristics'!D:D,MATCH($C2107,'Policy Characteristics'!$C:$C,0)))</f>
        <v>Industry Energy Efficiency</v>
      </c>
      <c r="K2107" s="254" t="str">
        <f>IF(ISBLANK(INDEX('Policy Characteristics'!E:E,MATCH($C2107,'Policy Characteristics'!$C:$C,0))),"",INDEX('Policy Characteristics'!E:E,MATCH($C2107,'Policy Characteristics'!$C:$C,0)))</f>
        <v>indst elec efficiency stds</v>
      </c>
      <c r="L2107" s="261">
        <f>IF(ISBLANK(INDEX('Policy Characteristics'!F:F,MATCH($C2107,'Policy Characteristics'!$C:$C,0))),"",INDEX('Policy Characteristics'!F:F,MATCH($C2107,'Policy Characteristics'!$C:$C,0)))</f>
        <v>0</v>
      </c>
      <c r="M2107" s="261">
        <f>IF(ISBLANK(INDEX('Policy Characteristics'!G:G,MATCH($C2107,'Policy Characteristics'!$C:$C,0))),"",INDEX('Policy Characteristics'!G:G,MATCH($C2107,'Policy Characteristics'!$C:$C,0)))</f>
        <v>0.25</v>
      </c>
      <c r="N2107" s="261">
        <f>IF(ISBLANK(INDEX('Policy Characteristics'!H:H,MATCH($C2107,'Policy Characteristics'!$C:$C,0))),"",INDEX('Policy Characteristics'!H:H,MATCH($C2107,'Policy Characteristics'!$C:$C,0)))</f>
        <v>0.01</v>
      </c>
      <c r="O2107" s="254" t="str">
        <f>IF(ISBLANK(INDEX('Policy Characteristics'!I:I,MATCH($C2107,'Policy Characteristics'!$C:$C,0))),"",INDEX('Policy Characteristics'!I:I,MATCH($C2107,'Policy Characteristics'!$C:$C,0)))</f>
        <v>% reduction in energy use</v>
      </c>
      <c r="P2107" s="254" t="str">
        <f>IF(ISBLANK(INDEX('Policy Characteristics'!J:J,MATCH($C2107,'Policy Characteristics'!$C:$C,0))),"",INDEX('Policy Characteristics'!J:J,MATCH($C2107,'Policy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07" s="254" t="str">
        <f>IF(ISBLANK(INDEX('Policy Characteristics'!K:K,MATCH($C2107,'Policy Characteristics'!$C:$C,0))),"",INDEX('Policy Characteristics'!K:K,MATCH($C2107,'Policy Characteristics'!$C:$C,0)))</f>
        <v>industry-ag-main.html#eff-stds</v>
      </c>
      <c r="R2107" s="254" t="str">
        <f>IF(ISBLANK(INDEX('Policy Characteristics'!L:L,MATCH($C2107,'Policy Characteristics'!$C:$C,0))),"",INDEX('Policy Characteristics'!L:L,MATCH($C2107,'Policy Characteristics'!$C:$C,0)))</f>
        <v>industry-energy-efficiency-standards.html</v>
      </c>
    </row>
    <row r="2108" spans="1:18" s="4" customFormat="1" x14ac:dyDescent="0.25">
      <c r="A2108" s="254" t="str">
        <f>IF(ISBLANK(INDEX('Policy Characteristics'!A:A,MATCH($C2108,'Policy Characteristics'!$C:$C,0))),"",INDEX('Policy Characteristics'!A:A,MATCH($C2108,'Policy Characteristics'!$C:$C,0)))</f>
        <v>Industry</v>
      </c>
      <c r="B2108" s="262" t="str">
        <f>IF(ISBLANK(INDEX('Policy Characteristics'!B:B,MATCH($C2108,'Policy Characteristics'!$C:$C,0))),"",INDEX('Policy Characteristics'!B:B,MATCH($C2108,'Policy Characteristics'!$C:$C,0)))</f>
        <v>Energy Efficiency Standards for Electrical Eqpt</v>
      </c>
      <c r="C2108" s="254" t="str">
        <f t="shared" si="92"/>
        <v>Perc Improvement in Eqpt Efficiency Stds Above BAU for Electricity</v>
      </c>
      <c r="D2108" s="6" t="s">
        <v>3030</v>
      </c>
      <c r="E2108" s="1" t="s">
        <v>3917</v>
      </c>
      <c r="F2108" t="s">
        <v>2992</v>
      </c>
      <c r="G2108" s="45" t="s">
        <v>3892</v>
      </c>
      <c r="H2108" s="47">
        <f t="shared" si="91"/>
        <v>2107</v>
      </c>
      <c r="I2108" s="324" t="s">
        <v>40</v>
      </c>
      <c r="J2108" s="255" t="str">
        <f>IF(ISBLANK(INDEX('Policy Characteristics'!D:D,MATCH($C2108,'Policy Characteristics'!$C:$C,0))),"",INDEX('Policy Characteristics'!D:D,MATCH($C2108,'Policy Characteristics'!$C:$C,0)))</f>
        <v>Industry Energy Efficiency</v>
      </c>
      <c r="K2108" s="254" t="str">
        <f>IF(ISBLANK(INDEX('Policy Characteristics'!E:E,MATCH($C2108,'Policy Characteristics'!$C:$C,0))),"",INDEX('Policy Characteristics'!E:E,MATCH($C2108,'Policy Characteristics'!$C:$C,0)))</f>
        <v>indst elec efficiency stds</v>
      </c>
      <c r="L2108" s="261">
        <f>IF(ISBLANK(INDEX('Policy Characteristics'!F:F,MATCH($C2108,'Policy Characteristics'!$C:$C,0))),"",INDEX('Policy Characteristics'!F:F,MATCH($C2108,'Policy Characteristics'!$C:$C,0)))</f>
        <v>0</v>
      </c>
      <c r="M2108" s="261">
        <f>IF(ISBLANK(INDEX('Policy Characteristics'!G:G,MATCH($C2108,'Policy Characteristics'!$C:$C,0))),"",INDEX('Policy Characteristics'!G:G,MATCH($C2108,'Policy Characteristics'!$C:$C,0)))</f>
        <v>0.25</v>
      </c>
      <c r="N2108" s="261">
        <f>IF(ISBLANK(INDEX('Policy Characteristics'!H:H,MATCH($C2108,'Policy Characteristics'!$C:$C,0))),"",INDEX('Policy Characteristics'!H:H,MATCH($C2108,'Policy Characteristics'!$C:$C,0)))</f>
        <v>0.01</v>
      </c>
      <c r="O2108" s="254" t="str">
        <f>IF(ISBLANK(INDEX('Policy Characteristics'!I:I,MATCH($C2108,'Policy Characteristics'!$C:$C,0))),"",INDEX('Policy Characteristics'!I:I,MATCH($C2108,'Policy Characteristics'!$C:$C,0)))</f>
        <v>% reduction in energy use</v>
      </c>
      <c r="P2108" s="254" t="str">
        <f>IF(ISBLANK(INDEX('Policy Characteristics'!J:J,MATCH($C2108,'Policy Characteristics'!$C:$C,0))),"",INDEX('Policy Characteristics'!J:J,MATCH($C2108,'Policy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08" s="254" t="str">
        <f>IF(ISBLANK(INDEX('Policy Characteristics'!K:K,MATCH($C2108,'Policy Characteristics'!$C:$C,0))),"",INDEX('Policy Characteristics'!K:K,MATCH($C2108,'Policy Characteristics'!$C:$C,0)))</f>
        <v>industry-ag-main.html#eff-stds</v>
      </c>
      <c r="R2108" s="254" t="str">
        <f>IF(ISBLANK(INDEX('Policy Characteristics'!L:L,MATCH($C2108,'Policy Characteristics'!$C:$C,0))),"",INDEX('Policy Characteristics'!L:L,MATCH($C2108,'Policy Characteristics'!$C:$C,0)))</f>
        <v>industry-energy-efficiency-standards.html</v>
      </c>
    </row>
    <row r="2109" spans="1:18" s="4" customFormat="1" x14ac:dyDescent="0.25">
      <c r="A2109" s="254" t="str">
        <f>IF(ISBLANK(INDEX('Policy Characteristics'!A:A,MATCH($C2109,'Policy Characteristics'!$C:$C,0))),"",INDEX('Policy Characteristics'!A:A,MATCH($C2109,'Policy Characteristics'!$C:$C,0)))</f>
        <v>Industry</v>
      </c>
      <c r="B2109" s="262" t="str">
        <f>IF(ISBLANK(INDEX('Policy Characteristics'!B:B,MATCH($C2109,'Policy Characteristics'!$C:$C,0))),"",INDEX('Policy Characteristics'!B:B,MATCH($C2109,'Policy Characteristics'!$C:$C,0)))</f>
        <v>Energy Efficiency Standards for Electrical Eqpt</v>
      </c>
      <c r="C2109" s="254" t="str">
        <f t="shared" si="92"/>
        <v>Perc Improvement in Eqpt Efficiency Stds Above BAU for Electricity</v>
      </c>
      <c r="D2109" s="6" t="s">
        <v>3031</v>
      </c>
      <c r="E2109" s="1" t="s">
        <v>3459</v>
      </c>
      <c r="F2109" t="s">
        <v>2993</v>
      </c>
      <c r="G2109" s="45" t="s">
        <v>3465</v>
      </c>
      <c r="H2109" s="47">
        <f t="shared" si="91"/>
        <v>2108</v>
      </c>
      <c r="I2109" s="324" t="s">
        <v>40</v>
      </c>
      <c r="J2109" s="255" t="str">
        <f>IF(ISBLANK(INDEX('Policy Characteristics'!D:D,MATCH($C2109,'Policy Characteristics'!$C:$C,0))),"",INDEX('Policy Characteristics'!D:D,MATCH($C2109,'Policy Characteristics'!$C:$C,0)))</f>
        <v>Industry Energy Efficiency</v>
      </c>
      <c r="K2109" s="254" t="str">
        <f>IF(ISBLANK(INDEX('Policy Characteristics'!E:E,MATCH($C2109,'Policy Characteristics'!$C:$C,0))),"",INDEX('Policy Characteristics'!E:E,MATCH($C2109,'Policy Characteristics'!$C:$C,0)))</f>
        <v>indst elec efficiency stds</v>
      </c>
      <c r="L2109" s="261">
        <f>IF(ISBLANK(INDEX('Policy Characteristics'!F:F,MATCH($C2109,'Policy Characteristics'!$C:$C,0))),"",INDEX('Policy Characteristics'!F:F,MATCH($C2109,'Policy Characteristics'!$C:$C,0)))</f>
        <v>0</v>
      </c>
      <c r="M2109" s="261">
        <f>IF(ISBLANK(INDEX('Policy Characteristics'!G:G,MATCH($C2109,'Policy Characteristics'!$C:$C,0))),"",INDEX('Policy Characteristics'!G:G,MATCH($C2109,'Policy Characteristics'!$C:$C,0)))</f>
        <v>0.25</v>
      </c>
      <c r="N2109" s="261">
        <f>IF(ISBLANK(INDEX('Policy Characteristics'!H:H,MATCH($C2109,'Policy Characteristics'!$C:$C,0))),"",INDEX('Policy Characteristics'!H:H,MATCH($C2109,'Policy Characteristics'!$C:$C,0)))</f>
        <v>0.01</v>
      </c>
      <c r="O2109" s="254" t="str">
        <f>IF(ISBLANK(INDEX('Policy Characteristics'!I:I,MATCH($C2109,'Policy Characteristics'!$C:$C,0))),"",INDEX('Policy Characteristics'!I:I,MATCH($C2109,'Policy Characteristics'!$C:$C,0)))</f>
        <v>% reduction in energy use</v>
      </c>
      <c r="P2109" s="254" t="str">
        <f>IF(ISBLANK(INDEX('Policy Characteristics'!J:J,MATCH($C2109,'Policy Characteristics'!$C:$C,0))),"",INDEX('Policy Characteristics'!J:J,MATCH($C2109,'Policy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09" s="254" t="str">
        <f>IF(ISBLANK(INDEX('Policy Characteristics'!K:K,MATCH($C2109,'Policy Characteristics'!$C:$C,0))),"",INDEX('Policy Characteristics'!K:K,MATCH($C2109,'Policy Characteristics'!$C:$C,0)))</f>
        <v>industry-ag-main.html#eff-stds</v>
      </c>
      <c r="R2109" s="254" t="str">
        <f>IF(ISBLANK(INDEX('Policy Characteristics'!L:L,MATCH($C2109,'Policy Characteristics'!$C:$C,0))),"",INDEX('Policy Characteristics'!L:L,MATCH($C2109,'Policy Characteristics'!$C:$C,0)))</f>
        <v>industry-energy-efficiency-standards.html</v>
      </c>
    </row>
    <row r="2110" spans="1:18" s="4" customFormat="1" x14ac:dyDescent="0.25">
      <c r="A2110" s="254" t="str">
        <f>IF(ISBLANK(INDEX('Policy Characteristics'!A:A,MATCH($C2110,'Policy Characteristics'!$C:$C,0))),"",INDEX('Policy Characteristics'!A:A,MATCH($C2110,'Policy Characteristics'!$C:$C,0)))</f>
        <v>Industry</v>
      </c>
      <c r="B2110" s="262" t="str">
        <f>IF(ISBLANK(INDEX('Policy Characteristics'!B:B,MATCH($C2110,'Policy Characteristics'!$C:$C,0))),"",INDEX('Policy Characteristics'!B:B,MATCH($C2110,'Policy Characteristics'!$C:$C,0)))</f>
        <v>Energy Efficiency Standards for Electrical Eqpt</v>
      </c>
      <c r="C2110" s="254" t="str">
        <f t="shared" si="92"/>
        <v>Perc Improvement in Eqpt Efficiency Stds Above BAU for Electricity</v>
      </c>
      <c r="D2110" s="6" t="s">
        <v>3031</v>
      </c>
      <c r="E2110" s="1" t="s">
        <v>3460</v>
      </c>
      <c r="F2110" t="s">
        <v>2993</v>
      </c>
      <c r="G2110" s="45" t="s">
        <v>3466</v>
      </c>
      <c r="H2110" s="47">
        <f t="shared" si="91"/>
        <v>2109</v>
      </c>
      <c r="I2110" s="324" t="s">
        <v>40</v>
      </c>
      <c r="J2110" s="255" t="str">
        <f>IF(ISBLANK(INDEX('Policy Characteristics'!D:D,MATCH($C2110,'Policy Characteristics'!$C:$C,0))),"",INDEX('Policy Characteristics'!D:D,MATCH($C2110,'Policy Characteristics'!$C:$C,0)))</f>
        <v>Industry Energy Efficiency</v>
      </c>
      <c r="K2110" s="254" t="str">
        <f>IF(ISBLANK(INDEX('Policy Characteristics'!E:E,MATCH($C2110,'Policy Characteristics'!$C:$C,0))),"",INDEX('Policy Characteristics'!E:E,MATCH($C2110,'Policy Characteristics'!$C:$C,0)))</f>
        <v>indst elec efficiency stds</v>
      </c>
      <c r="L2110" s="261">
        <f>IF(ISBLANK(INDEX('Policy Characteristics'!F:F,MATCH($C2110,'Policy Characteristics'!$C:$C,0))),"",INDEX('Policy Characteristics'!F:F,MATCH($C2110,'Policy Characteristics'!$C:$C,0)))</f>
        <v>0</v>
      </c>
      <c r="M2110" s="261">
        <f>IF(ISBLANK(INDEX('Policy Characteristics'!G:G,MATCH($C2110,'Policy Characteristics'!$C:$C,0))),"",INDEX('Policy Characteristics'!G:G,MATCH($C2110,'Policy Characteristics'!$C:$C,0)))</f>
        <v>0.25</v>
      </c>
      <c r="N2110" s="261">
        <f>IF(ISBLANK(INDEX('Policy Characteristics'!H:H,MATCH($C2110,'Policy Characteristics'!$C:$C,0))),"",INDEX('Policy Characteristics'!H:H,MATCH($C2110,'Policy Characteristics'!$C:$C,0)))</f>
        <v>0.01</v>
      </c>
      <c r="O2110" s="254" t="str">
        <f>IF(ISBLANK(INDEX('Policy Characteristics'!I:I,MATCH($C2110,'Policy Characteristics'!$C:$C,0))),"",INDEX('Policy Characteristics'!I:I,MATCH($C2110,'Policy Characteristics'!$C:$C,0)))</f>
        <v>% reduction in energy use</v>
      </c>
      <c r="P2110" s="254" t="str">
        <f>IF(ISBLANK(INDEX('Policy Characteristics'!J:J,MATCH($C2110,'Policy Characteristics'!$C:$C,0))),"",INDEX('Policy Characteristics'!J:J,MATCH($C2110,'Policy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10" s="254" t="str">
        <f>IF(ISBLANK(INDEX('Policy Characteristics'!K:K,MATCH($C2110,'Policy Characteristics'!$C:$C,0))),"",INDEX('Policy Characteristics'!K:K,MATCH($C2110,'Policy Characteristics'!$C:$C,0)))</f>
        <v>industry-ag-main.html#eff-stds</v>
      </c>
      <c r="R2110" s="254" t="str">
        <f>IF(ISBLANK(INDEX('Policy Characteristics'!L:L,MATCH($C2110,'Policy Characteristics'!$C:$C,0))),"",INDEX('Policy Characteristics'!L:L,MATCH($C2110,'Policy Characteristics'!$C:$C,0)))</f>
        <v>industry-energy-efficiency-standards.html</v>
      </c>
    </row>
    <row r="2111" spans="1:18" s="4" customFormat="1" x14ac:dyDescent="0.25">
      <c r="A2111" s="254" t="str">
        <f>IF(ISBLANK(INDEX('Policy Characteristics'!A:A,MATCH($C2111,'Policy Characteristics'!$C:$C,0))),"",INDEX('Policy Characteristics'!A:A,MATCH($C2111,'Policy Characteristics'!$C:$C,0)))</f>
        <v>Industry</v>
      </c>
      <c r="B2111" s="262" t="str">
        <f>IF(ISBLANK(INDEX('Policy Characteristics'!B:B,MATCH($C2111,'Policy Characteristics'!$C:$C,0))),"",INDEX('Policy Characteristics'!B:B,MATCH($C2111,'Policy Characteristics'!$C:$C,0)))</f>
        <v>Energy Efficiency Standards for Electrical Eqpt</v>
      </c>
      <c r="C2111" s="254" t="str">
        <f t="shared" si="92"/>
        <v>Perc Improvement in Eqpt Efficiency Stds Above BAU for Electricity</v>
      </c>
      <c r="D2111" s="6" t="s">
        <v>3031</v>
      </c>
      <c r="E2111" s="1" t="s">
        <v>3461</v>
      </c>
      <c r="F2111" t="s">
        <v>2993</v>
      </c>
      <c r="G2111" s="45" t="s">
        <v>3467</v>
      </c>
      <c r="H2111" s="47">
        <f t="shared" si="91"/>
        <v>2110</v>
      </c>
      <c r="I2111" s="324" t="s">
        <v>40</v>
      </c>
      <c r="J2111" s="255" t="str">
        <f>IF(ISBLANK(INDEX('Policy Characteristics'!D:D,MATCH($C2111,'Policy Characteristics'!$C:$C,0))),"",INDEX('Policy Characteristics'!D:D,MATCH($C2111,'Policy Characteristics'!$C:$C,0)))</f>
        <v>Industry Energy Efficiency</v>
      </c>
      <c r="K2111" s="254" t="str">
        <f>IF(ISBLANK(INDEX('Policy Characteristics'!E:E,MATCH($C2111,'Policy Characteristics'!$C:$C,0))),"",INDEX('Policy Characteristics'!E:E,MATCH($C2111,'Policy Characteristics'!$C:$C,0)))</f>
        <v>indst elec efficiency stds</v>
      </c>
      <c r="L2111" s="261">
        <f>IF(ISBLANK(INDEX('Policy Characteristics'!F:F,MATCH($C2111,'Policy Characteristics'!$C:$C,0))),"",INDEX('Policy Characteristics'!F:F,MATCH($C2111,'Policy Characteristics'!$C:$C,0)))</f>
        <v>0</v>
      </c>
      <c r="M2111" s="261">
        <f>IF(ISBLANK(INDEX('Policy Characteristics'!G:G,MATCH($C2111,'Policy Characteristics'!$C:$C,0))),"",INDEX('Policy Characteristics'!G:G,MATCH($C2111,'Policy Characteristics'!$C:$C,0)))</f>
        <v>0.25</v>
      </c>
      <c r="N2111" s="261">
        <f>IF(ISBLANK(INDEX('Policy Characteristics'!H:H,MATCH($C2111,'Policy Characteristics'!$C:$C,0))),"",INDEX('Policy Characteristics'!H:H,MATCH($C2111,'Policy Characteristics'!$C:$C,0)))</f>
        <v>0.01</v>
      </c>
      <c r="O2111" s="254" t="str">
        <f>IF(ISBLANK(INDEX('Policy Characteristics'!I:I,MATCH($C2111,'Policy Characteristics'!$C:$C,0))),"",INDEX('Policy Characteristics'!I:I,MATCH($C2111,'Policy Characteristics'!$C:$C,0)))</f>
        <v>% reduction in energy use</v>
      </c>
      <c r="P2111" s="254" t="str">
        <f>IF(ISBLANK(INDEX('Policy Characteristics'!J:J,MATCH($C2111,'Policy Characteristics'!$C:$C,0))),"",INDEX('Policy Characteristics'!J:J,MATCH($C2111,'Policy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11" s="254" t="str">
        <f>IF(ISBLANK(INDEX('Policy Characteristics'!K:K,MATCH($C2111,'Policy Characteristics'!$C:$C,0))),"",INDEX('Policy Characteristics'!K:K,MATCH($C2111,'Policy Characteristics'!$C:$C,0)))</f>
        <v>industry-ag-main.html#eff-stds</v>
      </c>
      <c r="R2111" s="254" t="str">
        <f>IF(ISBLANK(INDEX('Policy Characteristics'!L:L,MATCH($C2111,'Policy Characteristics'!$C:$C,0))),"",INDEX('Policy Characteristics'!L:L,MATCH($C2111,'Policy Characteristics'!$C:$C,0)))</f>
        <v>industry-energy-efficiency-standards.html</v>
      </c>
    </row>
    <row r="2112" spans="1:18" s="4" customFormat="1" x14ac:dyDescent="0.25">
      <c r="A2112" s="254" t="str">
        <f>IF(ISBLANK(INDEX('Policy Characteristics'!A:A,MATCH($C2112,'Policy Characteristics'!$C:$C,0))),"",INDEX('Policy Characteristics'!A:A,MATCH($C2112,'Policy Characteristics'!$C:$C,0)))</f>
        <v>Industry</v>
      </c>
      <c r="B2112" s="262" t="str">
        <f>IF(ISBLANK(INDEX('Policy Characteristics'!B:B,MATCH($C2112,'Policy Characteristics'!$C:$C,0))),"",INDEX('Policy Characteristics'!B:B,MATCH($C2112,'Policy Characteristics'!$C:$C,0)))</f>
        <v>Energy Efficiency Standards for Electrical Eqpt</v>
      </c>
      <c r="C2112" s="254" t="str">
        <f t="shared" si="92"/>
        <v>Perc Improvement in Eqpt Efficiency Stds Above BAU for Electricity</v>
      </c>
      <c r="D2112" s="6" t="s">
        <v>3031</v>
      </c>
      <c r="E2112" s="1" t="s">
        <v>3462</v>
      </c>
      <c r="F2112" t="s">
        <v>2993</v>
      </c>
      <c r="G2112" s="45" t="s">
        <v>3468</v>
      </c>
      <c r="H2112" s="47">
        <f t="shared" si="91"/>
        <v>2111</v>
      </c>
      <c r="I2112" s="324" t="s">
        <v>40</v>
      </c>
      <c r="J2112" s="255" t="str">
        <f>IF(ISBLANK(INDEX('Policy Characteristics'!D:D,MATCH($C2112,'Policy Characteristics'!$C:$C,0))),"",INDEX('Policy Characteristics'!D:D,MATCH($C2112,'Policy Characteristics'!$C:$C,0)))</f>
        <v>Industry Energy Efficiency</v>
      </c>
      <c r="K2112" s="254" t="str">
        <f>IF(ISBLANK(INDEX('Policy Characteristics'!E:E,MATCH($C2112,'Policy Characteristics'!$C:$C,0))),"",INDEX('Policy Characteristics'!E:E,MATCH($C2112,'Policy Characteristics'!$C:$C,0)))</f>
        <v>indst elec efficiency stds</v>
      </c>
      <c r="L2112" s="261">
        <f>IF(ISBLANK(INDEX('Policy Characteristics'!F:F,MATCH($C2112,'Policy Characteristics'!$C:$C,0))),"",INDEX('Policy Characteristics'!F:F,MATCH($C2112,'Policy Characteristics'!$C:$C,0)))</f>
        <v>0</v>
      </c>
      <c r="M2112" s="261">
        <f>IF(ISBLANK(INDEX('Policy Characteristics'!G:G,MATCH($C2112,'Policy Characteristics'!$C:$C,0))),"",INDEX('Policy Characteristics'!G:G,MATCH($C2112,'Policy Characteristics'!$C:$C,0)))</f>
        <v>0.25</v>
      </c>
      <c r="N2112" s="261">
        <f>IF(ISBLANK(INDEX('Policy Characteristics'!H:H,MATCH($C2112,'Policy Characteristics'!$C:$C,0))),"",INDEX('Policy Characteristics'!H:H,MATCH($C2112,'Policy Characteristics'!$C:$C,0)))</f>
        <v>0.01</v>
      </c>
      <c r="O2112" s="254" t="str">
        <f>IF(ISBLANK(INDEX('Policy Characteristics'!I:I,MATCH($C2112,'Policy Characteristics'!$C:$C,0))),"",INDEX('Policy Characteristics'!I:I,MATCH($C2112,'Policy Characteristics'!$C:$C,0)))</f>
        <v>% reduction in energy use</v>
      </c>
      <c r="P2112" s="254" t="str">
        <f>IF(ISBLANK(INDEX('Policy Characteristics'!J:J,MATCH($C2112,'Policy Characteristics'!$C:$C,0))),"",INDEX('Policy Characteristics'!J:J,MATCH($C2112,'Policy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12" s="254" t="str">
        <f>IF(ISBLANK(INDEX('Policy Characteristics'!K:K,MATCH($C2112,'Policy Characteristics'!$C:$C,0))),"",INDEX('Policy Characteristics'!K:K,MATCH($C2112,'Policy Characteristics'!$C:$C,0)))</f>
        <v>industry-ag-main.html#eff-stds</v>
      </c>
      <c r="R2112" s="254" t="str">
        <f>IF(ISBLANK(INDEX('Policy Characteristics'!L:L,MATCH($C2112,'Policy Characteristics'!$C:$C,0))),"",INDEX('Policy Characteristics'!L:L,MATCH($C2112,'Policy Characteristics'!$C:$C,0)))</f>
        <v>industry-energy-efficiency-standards.html</v>
      </c>
    </row>
    <row r="2113" spans="1:18" s="4" customFormat="1" x14ac:dyDescent="0.25">
      <c r="A2113" s="254" t="str">
        <f>IF(ISBLANK(INDEX('Policy Characteristics'!A:A,MATCH($C2113,'Policy Characteristics'!$C:$C,0))),"",INDEX('Policy Characteristics'!A:A,MATCH($C2113,'Policy Characteristics'!$C:$C,0)))</f>
        <v>Industry</v>
      </c>
      <c r="B2113" s="262" t="str">
        <f>IF(ISBLANK(INDEX('Policy Characteristics'!B:B,MATCH($C2113,'Policy Characteristics'!$C:$C,0))),"",INDEX('Policy Characteristics'!B:B,MATCH($C2113,'Policy Characteristics'!$C:$C,0)))</f>
        <v>Energy Efficiency Standards for Electrical Eqpt</v>
      </c>
      <c r="C2113" s="254" t="str">
        <f t="shared" si="92"/>
        <v>Perc Improvement in Eqpt Efficiency Stds Above BAU for Electricity</v>
      </c>
      <c r="D2113" s="6" t="s">
        <v>3031</v>
      </c>
      <c r="E2113" s="1" t="s">
        <v>3463</v>
      </c>
      <c r="F2113" t="s">
        <v>2993</v>
      </c>
      <c r="G2113" s="45" t="s">
        <v>3469</v>
      </c>
      <c r="H2113" s="47">
        <f t="shared" si="91"/>
        <v>2112</v>
      </c>
      <c r="I2113" s="324" t="s">
        <v>40</v>
      </c>
      <c r="J2113" s="255" t="str">
        <f>IF(ISBLANK(INDEX('Policy Characteristics'!D:D,MATCH($C2113,'Policy Characteristics'!$C:$C,0))),"",INDEX('Policy Characteristics'!D:D,MATCH($C2113,'Policy Characteristics'!$C:$C,0)))</f>
        <v>Industry Energy Efficiency</v>
      </c>
      <c r="K2113" s="254" t="str">
        <f>IF(ISBLANK(INDEX('Policy Characteristics'!E:E,MATCH($C2113,'Policy Characteristics'!$C:$C,0))),"",INDEX('Policy Characteristics'!E:E,MATCH($C2113,'Policy Characteristics'!$C:$C,0)))</f>
        <v>indst elec efficiency stds</v>
      </c>
      <c r="L2113" s="261">
        <f>IF(ISBLANK(INDEX('Policy Characteristics'!F:F,MATCH($C2113,'Policy Characteristics'!$C:$C,0))),"",INDEX('Policy Characteristics'!F:F,MATCH($C2113,'Policy Characteristics'!$C:$C,0)))</f>
        <v>0</v>
      </c>
      <c r="M2113" s="261">
        <f>IF(ISBLANK(INDEX('Policy Characteristics'!G:G,MATCH($C2113,'Policy Characteristics'!$C:$C,0))),"",INDEX('Policy Characteristics'!G:G,MATCH($C2113,'Policy Characteristics'!$C:$C,0)))</f>
        <v>0.25</v>
      </c>
      <c r="N2113" s="261">
        <f>IF(ISBLANK(INDEX('Policy Characteristics'!H:H,MATCH($C2113,'Policy Characteristics'!$C:$C,0))),"",INDEX('Policy Characteristics'!H:H,MATCH($C2113,'Policy Characteristics'!$C:$C,0)))</f>
        <v>0.01</v>
      </c>
      <c r="O2113" s="254" t="str">
        <f>IF(ISBLANK(INDEX('Policy Characteristics'!I:I,MATCH($C2113,'Policy Characteristics'!$C:$C,0))),"",INDEX('Policy Characteristics'!I:I,MATCH($C2113,'Policy Characteristics'!$C:$C,0)))</f>
        <v>% reduction in energy use</v>
      </c>
      <c r="P2113" s="254" t="str">
        <f>IF(ISBLANK(INDEX('Policy Characteristics'!J:J,MATCH($C2113,'Policy Characteristics'!$C:$C,0))),"",INDEX('Policy Characteristics'!J:J,MATCH($C2113,'Policy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13" s="254" t="str">
        <f>IF(ISBLANK(INDEX('Policy Characteristics'!K:K,MATCH($C2113,'Policy Characteristics'!$C:$C,0))),"",INDEX('Policy Characteristics'!K:K,MATCH($C2113,'Policy Characteristics'!$C:$C,0)))</f>
        <v>industry-ag-main.html#eff-stds</v>
      </c>
      <c r="R2113" s="254" t="str">
        <f>IF(ISBLANK(INDEX('Policy Characteristics'!L:L,MATCH($C2113,'Policy Characteristics'!$C:$C,0))),"",INDEX('Policy Characteristics'!L:L,MATCH($C2113,'Policy Characteristics'!$C:$C,0)))</f>
        <v>industry-energy-efficiency-standards.html</v>
      </c>
    </row>
    <row r="2114" spans="1:18" s="4" customFormat="1" x14ac:dyDescent="0.25">
      <c r="A2114" s="254" t="str">
        <f>IF(ISBLANK(INDEX('Policy Characteristics'!A:A,MATCH($C2114,'Policy Characteristics'!$C:$C,0))),"",INDEX('Policy Characteristics'!A:A,MATCH($C2114,'Policy Characteristics'!$C:$C,0)))</f>
        <v>Industry</v>
      </c>
      <c r="B2114" s="262" t="str">
        <f>IF(ISBLANK(INDEX('Policy Characteristics'!B:B,MATCH($C2114,'Policy Characteristics'!$C:$C,0))),"",INDEX('Policy Characteristics'!B:B,MATCH($C2114,'Policy Characteristics'!$C:$C,0)))</f>
        <v>Energy Efficiency Standards for Electrical Eqpt</v>
      </c>
      <c r="C2114" s="254" t="str">
        <f t="shared" si="92"/>
        <v>Perc Improvement in Eqpt Efficiency Stds Above BAU for Electricity</v>
      </c>
      <c r="D2114" s="6" t="s">
        <v>3031</v>
      </c>
      <c r="E2114" s="1" t="s">
        <v>3464</v>
      </c>
      <c r="F2114" t="s">
        <v>2993</v>
      </c>
      <c r="G2114" s="45" t="s">
        <v>3470</v>
      </c>
      <c r="H2114" s="47">
        <f t="shared" si="91"/>
        <v>2113</v>
      </c>
      <c r="I2114" s="324" t="s">
        <v>40</v>
      </c>
      <c r="J2114" s="255" t="str">
        <f>IF(ISBLANK(INDEX('Policy Characteristics'!D:D,MATCH($C2114,'Policy Characteristics'!$C:$C,0))),"",INDEX('Policy Characteristics'!D:D,MATCH($C2114,'Policy Characteristics'!$C:$C,0)))</f>
        <v>Industry Energy Efficiency</v>
      </c>
      <c r="K2114" s="254" t="str">
        <f>IF(ISBLANK(INDEX('Policy Characteristics'!E:E,MATCH($C2114,'Policy Characteristics'!$C:$C,0))),"",INDEX('Policy Characteristics'!E:E,MATCH($C2114,'Policy Characteristics'!$C:$C,0)))</f>
        <v>indst elec efficiency stds</v>
      </c>
      <c r="L2114" s="261">
        <f>IF(ISBLANK(INDEX('Policy Characteristics'!F:F,MATCH($C2114,'Policy Characteristics'!$C:$C,0))),"",INDEX('Policy Characteristics'!F:F,MATCH($C2114,'Policy Characteristics'!$C:$C,0)))</f>
        <v>0</v>
      </c>
      <c r="M2114" s="261">
        <f>IF(ISBLANK(INDEX('Policy Characteristics'!G:G,MATCH($C2114,'Policy Characteristics'!$C:$C,0))),"",INDEX('Policy Characteristics'!G:G,MATCH($C2114,'Policy Characteristics'!$C:$C,0)))</f>
        <v>0.25</v>
      </c>
      <c r="N2114" s="261">
        <f>IF(ISBLANK(INDEX('Policy Characteristics'!H:H,MATCH($C2114,'Policy Characteristics'!$C:$C,0))),"",INDEX('Policy Characteristics'!H:H,MATCH($C2114,'Policy Characteristics'!$C:$C,0)))</f>
        <v>0.01</v>
      </c>
      <c r="O2114" s="254" t="str">
        <f>IF(ISBLANK(INDEX('Policy Characteristics'!I:I,MATCH($C2114,'Policy Characteristics'!$C:$C,0))),"",INDEX('Policy Characteristics'!I:I,MATCH($C2114,'Policy Characteristics'!$C:$C,0)))</f>
        <v>% reduction in energy use</v>
      </c>
      <c r="P2114" s="254" t="str">
        <f>IF(ISBLANK(INDEX('Policy Characteristics'!J:J,MATCH($C2114,'Policy Characteristics'!$C:$C,0))),"",INDEX('Policy Characteristics'!J:J,MATCH($C2114,'Policy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14" s="254" t="str">
        <f>IF(ISBLANK(INDEX('Policy Characteristics'!K:K,MATCH($C2114,'Policy Characteristics'!$C:$C,0))),"",INDEX('Policy Characteristics'!K:K,MATCH($C2114,'Policy Characteristics'!$C:$C,0)))</f>
        <v>industry-ag-main.html#eff-stds</v>
      </c>
      <c r="R2114" s="254" t="str">
        <f>IF(ISBLANK(INDEX('Policy Characteristics'!L:L,MATCH($C2114,'Policy Characteristics'!$C:$C,0))),"",INDEX('Policy Characteristics'!L:L,MATCH($C2114,'Policy Characteristics'!$C:$C,0)))</f>
        <v>industry-energy-efficiency-standards.html</v>
      </c>
    </row>
    <row r="2115" spans="1:18" s="4" customFormat="1" x14ac:dyDescent="0.25">
      <c r="A2115" s="254" t="str">
        <f>IF(ISBLANK(INDEX('Policy Characteristics'!A:A,MATCH($C2115,'Policy Characteristics'!$C:$C,0))),"",INDEX('Policy Characteristics'!A:A,MATCH($C2115,'Policy Characteristics'!$C:$C,0)))</f>
        <v>Industry</v>
      </c>
      <c r="B2115" s="262" t="str">
        <f>IF(ISBLANK(INDEX('Policy Characteristics'!B:B,MATCH($C2115,'Policy Characteristics'!$C:$C,0))),"",INDEX('Policy Characteristics'!B:B,MATCH($C2115,'Policy Characteristics'!$C:$C,0)))</f>
        <v>Energy Efficiency Standards for Electrical Eqpt</v>
      </c>
      <c r="C2115" s="254" t="str">
        <f t="shared" si="92"/>
        <v>Perc Improvement in Eqpt Efficiency Stds Above BAU for Electricity</v>
      </c>
      <c r="D2115" s="6" t="s">
        <v>3031</v>
      </c>
      <c r="E2115" s="1" t="s">
        <v>3570</v>
      </c>
      <c r="F2115" t="s">
        <v>2993</v>
      </c>
      <c r="G2115" s="45" t="s">
        <v>3471</v>
      </c>
      <c r="H2115" s="47">
        <f t="shared" ref="H2115:H2178" si="93">H2114+1</f>
        <v>2114</v>
      </c>
      <c r="I2115" s="324" t="s">
        <v>40</v>
      </c>
      <c r="J2115" s="255" t="str">
        <f>IF(ISBLANK(INDEX('Policy Characteristics'!D:D,MATCH($C2115,'Policy Characteristics'!$C:$C,0))),"",INDEX('Policy Characteristics'!D:D,MATCH($C2115,'Policy Characteristics'!$C:$C,0)))</f>
        <v>Industry Energy Efficiency</v>
      </c>
      <c r="K2115" s="254" t="str">
        <f>IF(ISBLANK(INDEX('Policy Characteristics'!E:E,MATCH($C2115,'Policy Characteristics'!$C:$C,0))),"",INDEX('Policy Characteristics'!E:E,MATCH($C2115,'Policy Characteristics'!$C:$C,0)))</f>
        <v>indst elec efficiency stds</v>
      </c>
      <c r="L2115" s="261">
        <f>IF(ISBLANK(INDEX('Policy Characteristics'!F:F,MATCH($C2115,'Policy Characteristics'!$C:$C,0))),"",INDEX('Policy Characteristics'!F:F,MATCH($C2115,'Policy Characteristics'!$C:$C,0)))</f>
        <v>0</v>
      </c>
      <c r="M2115" s="261">
        <f>IF(ISBLANK(INDEX('Policy Characteristics'!G:G,MATCH($C2115,'Policy Characteristics'!$C:$C,0))),"",INDEX('Policy Characteristics'!G:G,MATCH($C2115,'Policy Characteristics'!$C:$C,0)))</f>
        <v>0.25</v>
      </c>
      <c r="N2115" s="261">
        <f>IF(ISBLANK(INDEX('Policy Characteristics'!H:H,MATCH($C2115,'Policy Characteristics'!$C:$C,0))),"",INDEX('Policy Characteristics'!H:H,MATCH($C2115,'Policy Characteristics'!$C:$C,0)))</f>
        <v>0.01</v>
      </c>
      <c r="O2115" s="254" t="str">
        <f>IF(ISBLANK(INDEX('Policy Characteristics'!I:I,MATCH($C2115,'Policy Characteristics'!$C:$C,0))),"",INDEX('Policy Characteristics'!I:I,MATCH($C2115,'Policy Characteristics'!$C:$C,0)))</f>
        <v>% reduction in energy use</v>
      </c>
      <c r="P2115" s="254" t="str">
        <f>IF(ISBLANK(INDEX('Policy Characteristics'!J:J,MATCH($C2115,'Policy Characteristics'!$C:$C,0))),"",INDEX('Policy Characteristics'!J:J,MATCH($C2115,'Policy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15" s="254" t="str">
        <f>IF(ISBLANK(INDEX('Policy Characteristics'!K:K,MATCH($C2115,'Policy Characteristics'!$C:$C,0))),"",INDEX('Policy Characteristics'!K:K,MATCH($C2115,'Policy Characteristics'!$C:$C,0)))</f>
        <v>industry-ag-main.html#eff-stds</v>
      </c>
      <c r="R2115" s="254" t="str">
        <f>IF(ISBLANK(INDEX('Policy Characteristics'!L:L,MATCH($C2115,'Policy Characteristics'!$C:$C,0))),"",INDEX('Policy Characteristics'!L:L,MATCH($C2115,'Policy Characteristics'!$C:$C,0)))</f>
        <v>industry-energy-efficiency-standards.html</v>
      </c>
    </row>
    <row r="2116" spans="1:18" s="4" customFormat="1" x14ac:dyDescent="0.25">
      <c r="A2116" s="254" t="str">
        <f>IF(ISBLANK(INDEX('Policy Characteristics'!A:A,MATCH($C2116,'Policy Characteristics'!$C:$C,0))),"",INDEX('Policy Characteristics'!A:A,MATCH($C2116,'Policy Characteristics'!$C:$C,0)))</f>
        <v>Industry</v>
      </c>
      <c r="B2116" s="262" t="str">
        <f>IF(ISBLANK(INDEX('Policy Characteristics'!B:B,MATCH($C2116,'Policy Characteristics'!$C:$C,0))),"",INDEX('Policy Characteristics'!B:B,MATCH($C2116,'Policy Characteristics'!$C:$C,0)))</f>
        <v>Energy Efficiency Standards for Electrical Eqpt</v>
      </c>
      <c r="C2116" s="254" t="str">
        <f t="shared" si="92"/>
        <v>Perc Improvement in Eqpt Efficiency Stds Above BAU for Electricity</v>
      </c>
      <c r="D2116" s="6" t="s">
        <v>3031</v>
      </c>
      <c r="E2116" s="1" t="s">
        <v>3915</v>
      </c>
      <c r="F2116" t="s">
        <v>2993</v>
      </c>
      <c r="G2116" s="45" t="s">
        <v>3891</v>
      </c>
      <c r="H2116" s="47">
        <f t="shared" si="93"/>
        <v>2115</v>
      </c>
      <c r="I2116" s="324" t="s">
        <v>40</v>
      </c>
      <c r="J2116" s="255" t="str">
        <f>IF(ISBLANK(INDEX('Policy Characteristics'!D:D,MATCH($C2116,'Policy Characteristics'!$C:$C,0))),"",INDEX('Policy Characteristics'!D:D,MATCH($C2116,'Policy Characteristics'!$C:$C,0)))</f>
        <v>Industry Energy Efficiency</v>
      </c>
      <c r="K2116" s="254" t="str">
        <f>IF(ISBLANK(INDEX('Policy Characteristics'!E:E,MATCH($C2116,'Policy Characteristics'!$C:$C,0))),"",INDEX('Policy Characteristics'!E:E,MATCH($C2116,'Policy Characteristics'!$C:$C,0)))</f>
        <v>indst elec efficiency stds</v>
      </c>
      <c r="L2116" s="261">
        <f>IF(ISBLANK(INDEX('Policy Characteristics'!F:F,MATCH($C2116,'Policy Characteristics'!$C:$C,0))),"",INDEX('Policy Characteristics'!F:F,MATCH($C2116,'Policy Characteristics'!$C:$C,0)))</f>
        <v>0</v>
      </c>
      <c r="M2116" s="261">
        <f>IF(ISBLANK(INDEX('Policy Characteristics'!G:G,MATCH($C2116,'Policy Characteristics'!$C:$C,0))),"",INDEX('Policy Characteristics'!G:G,MATCH($C2116,'Policy Characteristics'!$C:$C,0)))</f>
        <v>0.25</v>
      </c>
      <c r="N2116" s="261">
        <f>IF(ISBLANK(INDEX('Policy Characteristics'!H:H,MATCH($C2116,'Policy Characteristics'!$C:$C,0))),"",INDEX('Policy Characteristics'!H:H,MATCH($C2116,'Policy Characteristics'!$C:$C,0)))</f>
        <v>0.01</v>
      </c>
      <c r="O2116" s="254" t="str">
        <f>IF(ISBLANK(INDEX('Policy Characteristics'!I:I,MATCH($C2116,'Policy Characteristics'!$C:$C,0))),"",INDEX('Policy Characteristics'!I:I,MATCH($C2116,'Policy Characteristics'!$C:$C,0)))</f>
        <v>% reduction in energy use</v>
      </c>
      <c r="P2116" s="254" t="str">
        <f>IF(ISBLANK(INDEX('Policy Characteristics'!J:J,MATCH($C2116,'Policy Characteristics'!$C:$C,0))),"",INDEX('Policy Characteristics'!J:J,MATCH($C2116,'Policy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16" s="254" t="str">
        <f>IF(ISBLANK(INDEX('Policy Characteristics'!K:K,MATCH($C2116,'Policy Characteristics'!$C:$C,0))),"",INDEX('Policy Characteristics'!K:K,MATCH($C2116,'Policy Characteristics'!$C:$C,0)))</f>
        <v>industry-ag-main.html#eff-stds</v>
      </c>
      <c r="R2116" s="254" t="str">
        <f>IF(ISBLANK(INDEX('Policy Characteristics'!L:L,MATCH($C2116,'Policy Characteristics'!$C:$C,0))),"",INDEX('Policy Characteristics'!L:L,MATCH($C2116,'Policy Characteristics'!$C:$C,0)))</f>
        <v>industry-energy-efficiency-standards.html</v>
      </c>
    </row>
    <row r="2117" spans="1:18" s="4" customFormat="1" x14ac:dyDescent="0.25">
      <c r="A2117" s="254" t="str">
        <f>IF(ISBLANK(INDEX('Policy Characteristics'!A:A,MATCH($C2117,'Policy Characteristics'!$C:$C,0))),"",INDEX('Policy Characteristics'!A:A,MATCH($C2117,'Policy Characteristics'!$C:$C,0)))</f>
        <v>Industry</v>
      </c>
      <c r="B2117" s="262" t="str">
        <f>IF(ISBLANK(INDEX('Policy Characteristics'!B:B,MATCH($C2117,'Policy Characteristics'!$C:$C,0))),"",INDEX('Policy Characteristics'!B:B,MATCH($C2117,'Policy Characteristics'!$C:$C,0)))</f>
        <v>Energy Efficiency Standards for Electrical Eqpt</v>
      </c>
      <c r="C2117" s="254" t="str">
        <f t="shared" si="92"/>
        <v>Perc Improvement in Eqpt Efficiency Stds Above BAU for Electricity</v>
      </c>
      <c r="D2117" s="6" t="s">
        <v>3031</v>
      </c>
      <c r="E2117" s="1" t="s">
        <v>3916</v>
      </c>
      <c r="F2117" t="s">
        <v>2993</v>
      </c>
      <c r="G2117" s="45" t="s">
        <v>3890</v>
      </c>
      <c r="H2117" s="47">
        <f t="shared" si="93"/>
        <v>2116</v>
      </c>
      <c r="I2117" s="324" t="s">
        <v>40</v>
      </c>
      <c r="J2117" s="255" t="str">
        <f>IF(ISBLANK(INDEX('Policy Characteristics'!D:D,MATCH($C2117,'Policy Characteristics'!$C:$C,0))),"",INDEX('Policy Characteristics'!D:D,MATCH($C2117,'Policy Characteristics'!$C:$C,0)))</f>
        <v>Industry Energy Efficiency</v>
      </c>
      <c r="K2117" s="254" t="str">
        <f>IF(ISBLANK(INDEX('Policy Characteristics'!E:E,MATCH($C2117,'Policy Characteristics'!$C:$C,0))),"",INDEX('Policy Characteristics'!E:E,MATCH($C2117,'Policy Characteristics'!$C:$C,0)))</f>
        <v>indst elec efficiency stds</v>
      </c>
      <c r="L2117" s="261">
        <f>IF(ISBLANK(INDEX('Policy Characteristics'!F:F,MATCH($C2117,'Policy Characteristics'!$C:$C,0))),"",INDEX('Policy Characteristics'!F:F,MATCH($C2117,'Policy Characteristics'!$C:$C,0)))</f>
        <v>0</v>
      </c>
      <c r="M2117" s="261">
        <f>IF(ISBLANK(INDEX('Policy Characteristics'!G:G,MATCH($C2117,'Policy Characteristics'!$C:$C,0))),"",INDEX('Policy Characteristics'!G:G,MATCH($C2117,'Policy Characteristics'!$C:$C,0)))</f>
        <v>0.25</v>
      </c>
      <c r="N2117" s="261">
        <f>IF(ISBLANK(INDEX('Policy Characteristics'!H:H,MATCH($C2117,'Policy Characteristics'!$C:$C,0))),"",INDEX('Policy Characteristics'!H:H,MATCH($C2117,'Policy Characteristics'!$C:$C,0)))</f>
        <v>0.01</v>
      </c>
      <c r="O2117" s="254" t="str">
        <f>IF(ISBLANK(INDEX('Policy Characteristics'!I:I,MATCH($C2117,'Policy Characteristics'!$C:$C,0))),"",INDEX('Policy Characteristics'!I:I,MATCH($C2117,'Policy Characteristics'!$C:$C,0)))</f>
        <v>% reduction in energy use</v>
      </c>
      <c r="P2117" s="254" t="str">
        <f>IF(ISBLANK(INDEX('Policy Characteristics'!J:J,MATCH($C2117,'Policy Characteristics'!$C:$C,0))),"",INDEX('Policy Characteristics'!J:J,MATCH($C2117,'Policy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17" s="254" t="str">
        <f>IF(ISBLANK(INDEX('Policy Characteristics'!K:K,MATCH($C2117,'Policy Characteristics'!$C:$C,0))),"",INDEX('Policy Characteristics'!K:K,MATCH($C2117,'Policy Characteristics'!$C:$C,0)))</f>
        <v>industry-ag-main.html#eff-stds</v>
      </c>
      <c r="R2117" s="254" t="str">
        <f>IF(ISBLANK(INDEX('Policy Characteristics'!L:L,MATCH($C2117,'Policy Characteristics'!$C:$C,0))),"",INDEX('Policy Characteristics'!L:L,MATCH($C2117,'Policy Characteristics'!$C:$C,0)))</f>
        <v>industry-energy-efficiency-standards.html</v>
      </c>
    </row>
    <row r="2118" spans="1:18" s="4" customFormat="1" x14ac:dyDescent="0.25">
      <c r="A2118" s="254" t="str">
        <f>IF(ISBLANK(INDEX('Policy Characteristics'!A:A,MATCH($C2118,'Policy Characteristics'!$C:$C,0))),"",INDEX('Policy Characteristics'!A:A,MATCH($C2118,'Policy Characteristics'!$C:$C,0)))</f>
        <v>Industry</v>
      </c>
      <c r="B2118" s="262" t="str">
        <f>IF(ISBLANK(INDEX('Policy Characteristics'!B:B,MATCH($C2118,'Policy Characteristics'!$C:$C,0))),"",INDEX('Policy Characteristics'!B:B,MATCH($C2118,'Policy Characteristics'!$C:$C,0)))</f>
        <v>Energy Efficiency Standards for Electrical Eqpt</v>
      </c>
      <c r="C2118" s="254" t="str">
        <f t="shared" si="92"/>
        <v>Perc Improvement in Eqpt Efficiency Stds Above BAU for Electricity</v>
      </c>
      <c r="D2118" s="6" t="s">
        <v>3031</v>
      </c>
      <c r="E2118" s="1" t="s">
        <v>3917</v>
      </c>
      <c r="F2118" t="s">
        <v>2993</v>
      </c>
      <c r="G2118" s="45" t="s">
        <v>3892</v>
      </c>
      <c r="H2118" s="47">
        <f t="shared" si="93"/>
        <v>2117</v>
      </c>
      <c r="I2118" s="324" t="s">
        <v>40</v>
      </c>
      <c r="J2118" s="255" t="str">
        <f>IF(ISBLANK(INDEX('Policy Characteristics'!D:D,MATCH($C2118,'Policy Characteristics'!$C:$C,0))),"",INDEX('Policy Characteristics'!D:D,MATCH($C2118,'Policy Characteristics'!$C:$C,0)))</f>
        <v>Industry Energy Efficiency</v>
      </c>
      <c r="K2118" s="254" t="str">
        <f>IF(ISBLANK(INDEX('Policy Characteristics'!E:E,MATCH($C2118,'Policy Characteristics'!$C:$C,0))),"",INDEX('Policy Characteristics'!E:E,MATCH($C2118,'Policy Characteristics'!$C:$C,0)))</f>
        <v>indst elec efficiency stds</v>
      </c>
      <c r="L2118" s="261">
        <f>IF(ISBLANK(INDEX('Policy Characteristics'!F:F,MATCH($C2118,'Policy Characteristics'!$C:$C,0))),"",INDEX('Policy Characteristics'!F:F,MATCH($C2118,'Policy Characteristics'!$C:$C,0)))</f>
        <v>0</v>
      </c>
      <c r="M2118" s="261">
        <f>IF(ISBLANK(INDEX('Policy Characteristics'!G:G,MATCH($C2118,'Policy Characteristics'!$C:$C,0))),"",INDEX('Policy Characteristics'!G:G,MATCH($C2118,'Policy Characteristics'!$C:$C,0)))</f>
        <v>0.25</v>
      </c>
      <c r="N2118" s="261">
        <f>IF(ISBLANK(INDEX('Policy Characteristics'!H:H,MATCH($C2118,'Policy Characteristics'!$C:$C,0))),"",INDEX('Policy Characteristics'!H:H,MATCH($C2118,'Policy Characteristics'!$C:$C,0)))</f>
        <v>0.01</v>
      </c>
      <c r="O2118" s="254" t="str">
        <f>IF(ISBLANK(INDEX('Policy Characteristics'!I:I,MATCH($C2118,'Policy Characteristics'!$C:$C,0))),"",INDEX('Policy Characteristics'!I:I,MATCH($C2118,'Policy Characteristics'!$C:$C,0)))</f>
        <v>% reduction in energy use</v>
      </c>
      <c r="P2118" s="254" t="str">
        <f>IF(ISBLANK(INDEX('Policy Characteristics'!J:J,MATCH($C2118,'Policy Characteristics'!$C:$C,0))),"",INDEX('Policy Characteristics'!J:J,MATCH($C2118,'Policy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18" s="254" t="str">
        <f>IF(ISBLANK(INDEX('Policy Characteristics'!K:K,MATCH($C2118,'Policy Characteristics'!$C:$C,0))),"",INDEX('Policy Characteristics'!K:K,MATCH($C2118,'Policy Characteristics'!$C:$C,0)))</f>
        <v>industry-ag-main.html#eff-stds</v>
      </c>
      <c r="R2118" s="254" t="str">
        <f>IF(ISBLANK(INDEX('Policy Characteristics'!L:L,MATCH($C2118,'Policy Characteristics'!$C:$C,0))),"",INDEX('Policy Characteristics'!L:L,MATCH($C2118,'Policy Characteristics'!$C:$C,0)))</f>
        <v>industry-energy-efficiency-standards.html</v>
      </c>
    </row>
    <row r="2119" spans="1:18" s="4" customFormat="1" x14ac:dyDescent="0.25">
      <c r="A2119" s="254" t="str">
        <f>IF(ISBLANK(INDEX('Policy Characteristics'!A:A,MATCH($C2119,'Policy Characteristics'!$C:$C,0))),"",INDEX('Policy Characteristics'!A:A,MATCH($C2119,'Policy Characteristics'!$C:$C,0)))</f>
        <v>Industry</v>
      </c>
      <c r="B2119" s="262" t="str">
        <f>IF(ISBLANK(INDEX('Policy Characteristics'!B:B,MATCH($C2119,'Policy Characteristics'!$C:$C,0))),"",INDEX('Policy Characteristics'!B:B,MATCH($C2119,'Policy Characteristics'!$C:$C,0)))</f>
        <v>Energy Efficiency Standards for Electrical Eqpt</v>
      </c>
      <c r="C2119" s="254" t="str">
        <f t="shared" si="92"/>
        <v>Perc Improvement in Eqpt Efficiency Stds Above BAU for Electricity</v>
      </c>
      <c r="D2119" s="6" t="s">
        <v>3032</v>
      </c>
      <c r="E2119" s="1" t="s">
        <v>3459</v>
      </c>
      <c r="F2119" t="s">
        <v>2994</v>
      </c>
      <c r="G2119" s="45" t="s">
        <v>3465</v>
      </c>
      <c r="H2119" s="47">
        <f t="shared" si="93"/>
        <v>2118</v>
      </c>
      <c r="I2119" s="324" t="s">
        <v>40</v>
      </c>
      <c r="J2119" s="255" t="str">
        <f>IF(ISBLANK(INDEX('Policy Characteristics'!D:D,MATCH($C2119,'Policy Characteristics'!$C:$C,0))),"",INDEX('Policy Characteristics'!D:D,MATCH($C2119,'Policy Characteristics'!$C:$C,0)))</f>
        <v>Industry Energy Efficiency</v>
      </c>
      <c r="K2119" s="254" t="str">
        <f>IF(ISBLANK(INDEX('Policy Characteristics'!E:E,MATCH($C2119,'Policy Characteristics'!$C:$C,0))),"",INDEX('Policy Characteristics'!E:E,MATCH($C2119,'Policy Characteristics'!$C:$C,0)))</f>
        <v>indst elec efficiency stds</v>
      </c>
      <c r="L2119" s="261">
        <f>IF(ISBLANK(INDEX('Policy Characteristics'!F:F,MATCH($C2119,'Policy Characteristics'!$C:$C,0))),"",INDEX('Policy Characteristics'!F:F,MATCH($C2119,'Policy Characteristics'!$C:$C,0)))</f>
        <v>0</v>
      </c>
      <c r="M2119" s="261">
        <f>IF(ISBLANK(INDEX('Policy Characteristics'!G:G,MATCH($C2119,'Policy Characteristics'!$C:$C,0))),"",INDEX('Policy Characteristics'!G:G,MATCH($C2119,'Policy Characteristics'!$C:$C,0)))</f>
        <v>0.25</v>
      </c>
      <c r="N2119" s="261">
        <f>IF(ISBLANK(INDEX('Policy Characteristics'!H:H,MATCH($C2119,'Policy Characteristics'!$C:$C,0))),"",INDEX('Policy Characteristics'!H:H,MATCH($C2119,'Policy Characteristics'!$C:$C,0)))</f>
        <v>0.01</v>
      </c>
      <c r="O2119" s="254" t="str">
        <f>IF(ISBLANK(INDEX('Policy Characteristics'!I:I,MATCH($C2119,'Policy Characteristics'!$C:$C,0))),"",INDEX('Policy Characteristics'!I:I,MATCH($C2119,'Policy Characteristics'!$C:$C,0)))</f>
        <v>% reduction in energy use</v>
      </c>
      <c r="P2119" s="254" t="str">
        <f>IF(ISBLANK(INDEX('Policy Characteristics'!J:J,MATCH($C2119,'Policy Characteristics'!$C:$C,0))),"",INDEX('Policy Characteristics'!J:J,MATCH($C2119,'Policy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19" s="254" t="str">
        <f>IF(ISBLANK(INDEX('Policy Characteristics'!K:K,MATCH($C2119,'Policy Characteristics'!$C:$C,0))),"",INDEX('Policy Characteristics'!K:K,MATCH($C2119,'Policy Characteristics'!$C:$C,0)))</f>
        <v>industry-ag-main.html#eff-stds</v>
      </c>
      <c r="R2119" s="254" t="str">
        <f>IF(ISBLANK(INDEX('Policy Characteristics'!L:L,MATCH($C2119,'Policy Characteristics'!$C:$C,0))),"",INDEX('Policy Characteristics'!L:L,MATCH($C2119,'Policy Characteristics'!$C:$C,0)))</f>
        <v>industry-energy-efficiency-standards.html</v>
      </c>
    </row>
    <row r="2120" spans="1:18" s="4" customFormat="1" x14ac:dyDescent="0.25">
      <c r="A2120" s="254" t="str">
        <f>IF(ISBLANK(INDEX('Policy Characteristics'!A:A,MATCH($C2120,'Policy Characteristics'!$C:$C,0))),"",INDEX('Policy Characteristics'!A:A,MATCH($C2120,'Policy Characteristics'!$C:$C,0)))</f>
        <v>Industry</v>
      </c>
      <c r="B2120" s="262" t="str">
        <f>IF(ISBLANK(INDEX('Policy Characteristics'!B:B,MATCH($C2120,'Policy Characteristics'!$C:$C,0))),"",INDEX('Policy Characteristics'!B:B,MATCH($C2120,'Policy Characteristics'!$C:$C,0)))</f>
        <v>Energy Efficiency Standards for Electrical Eqpt</v>
      </c>
      <c r="C2120" s="254" t="str">
        <f t="shared" si="92"/>
        <v>Perc Improvement in Eqpt Efficiency Stds Above BAU for Electricity</v>
      </c>
      <c r="D2120" s="6" t="s">
        <v>3032</v>
      </c>
      <c r="E2120" s="1" t="s">
        <v>3460</v>
      </c>
      <c r="F2120" t="s">
        <v>2994</v>
      </c>
      <c r="G2120" s="45" t="s">
        <v>3466</v>
      </c>
      <c r="H2120" s="47">
        <f t="shared" si="93"/>
        <v>2119</v>
      </c>
      <c r="I2120" s="324" t="s">
        <v>40</v>
      </c>
      <c r="J2120" s="255" t="str">
        <f>IF(ISBLANK(INDEX('Policy Characteristics'!D:D,MATCH($C2120,'Policy Characteristics'!$C:$C,0))),"",INDEX('Policy Characteristics'!D:D,MATCH($C2120,'Policy Characteristics'!$C:$C,0)))</f>
        <v>Industry Energy Efficiency</v>
      </c>
      <c r="K2120" s="254" t="str">
        <f>IF(ISBLANK(INDEX('Policy Characteristics'!E:E,MATCH($C2120,'Policy Characteristics'!$C:$C,0))),"",INDEX('Policy Characteristics'!E:E,MATCH($C2120,'Policy Characteristics'!$C:$C,0)))</f>
        <v>indst elec efficiency stds</v>
      </c>
      <c r="L2120" s="261">
        <f>IF(ISBLANK(INDEX('Policy Characteristics'!F:F,MATCH($C2120,'Policy Characteristics'!$C:$C,0))),"",INDEX('Policy Characteristics'!F:F,MATCH($C2120,'Policy Characteristics'!$C:$C,0)))</f>
        <v>0</v>
      </c>
      <c r="M2120" s="261">
        <f>IF(ISBLANK(INDEX('Policy Characteristics'!G:G,MATCH($C2120,'Policy Characteristics'!$C:$C,0))),"",INDEX('Policy Characteristics'!G:G,MATCH($C2120,'Policy Characteristics'!$C:$C,0)))</f>
        <v>0.25</v>
      </c>
      <c r="N2120" s="261">
        <f>IF(ISBLANK(INDEX('Policy Characteristics'!H:H,MATCH($C2120,'Policy Characteristics'!$C:$C,0))),"",INDEX('Policy Characteristics'!H:H,MATCH($C2120,'Policy Characteristics'!$C:$C,0)))</f>
        <v>0.01</v>
      </c>
      <c r="O2120" s="254" t="str">
        <f>IF(ISBLANK(INDEX('Policy Characteristics'!I:I,MATCH($C2120,'Policy Characteristics'!$C:$C,0))),"",INDEX('Policy Characteristics'!I:I,MATCH($C2120,'Policy Characteristics'!$C:$C,0)))</f>
        <v>% reduction in energy use</v>
      </c>
      <c r="P2120" s="254" t="str">
        <f>IF(ISBLANK(INDEX('Policy Characteristics'!J:J,MATCH($C2120,'Policy Characteristics'!$C:$C,0))),"",INDEX('Policy Characteristics'!J:J,MATCH($C2120,'Policy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20" s="254" t="str">
        <f>IF(ISBLANK(INDEX('Policy Characteristics'!K:K,MATCH($C2120,'Policy Characteristics'!$C:$C,0))),"",INDEX('Policy Characteristics'!K:K,MATCH($C2120,'Policy Characteristics'!$C:$C,0)))</f>
        <v>industry-ag-main.html#eff-stds</v>
      </c>
      <c r="R2120" s="254" t="str">
        <f>IF(ISBLANK(INDEX('Policy Characteristics'!L:L,MATCH($C2120,'Policy Characteristics'!$C:$C,0))),"",INDEX('Policy Characteristics'!L:L,MATCH($C2120,'Policy Characteristics'!$C:$C,0)))</f>
        <v>industry-energy-efficiency-standards.html</v>
      </c>
    </row>
    <row r="2121" spans="1:18" s="4" customFormat="1" x14ac:dyDescent="0.25">
      <c r="A2121" s="254" t="str">
        <f>IF(ISBLANK(INDEX('Policy Characteristics'!A:A,MATCH($C2121,'Policy Characteristics'!$C:$C,0))),"",INDEX('Policy Characteristics'!A:A,MATCH($C2121,'Policy Characteristics'!$C:$C,0)))</f>
        <v>Industry</v>
      </c>
      <c r="B2121" s="262" t="str">
        <f>IF(ISBLANK(INDEX('Policy Characteristics'!B:B,MATCH($C2121,'Policy Characteristics'!$C:$C,0))),"",INDEX('Policy Characteristics'!B:B,MATCH($C2121,'Policy Characteristics'!$C:$C,0)))</f>
        <v>Energy Efficiency Standards for Electrical Eqpt</v>
      </c>
      <c r="C2121" s="254" t="str">
        <f t="shared" si="92"/>
        <v>Perc Improvement in Eqpt Efficiency Stds Above BAU for Electricity</v>
      </c>
      <c r="D2121" s="6" t="s">
        <v>3032</v>
      </c>
      <c r="E2121" s="1" t="s">
        <v>3461</v>
      </c>
      <c r="F2121" t="s">
        <v>2994</v>
      </c>
      <c r="G2121" s="45" t="s">
        <v>3467</v>
      </c>
      <c r="H2121" s="47">
        <f t="shared" si="93"/>
        <v>2120</v>
      </c>
      <c r="I2121" s="324" t="s">
        <v>40</v>
      </c>
      <c r="J2121" s="255" t="str">
        <f>IF(ISBLANK(INDEX('Policy Characteristics'!D:D,MATCH($C2121,'Policy Characteristics'!$C:$C,0))),"",INDEX('Policy Characteristics'!D:D,MATCH($C2121,'Policy Characteristics'!$C:$C,0)))</f>
        <v>Industry Energy Efficiency</v>
      </c>
      <c r="K2121" s="254" t="str">
        <f>IF(ISBLANK(INDEX('Policy Characteristics'!E:E,MATCH($C2121,'Policy Characteristics'!$C:$C,0))),"",INDEX('Policy Characteristics'!E:E,MATCH($C2121,'Policy Characteristics'!$C:$C,0)))</f>
        <v>indst elec efficiency stds</v>
      </c>
      <c r="L2121" s="261">
        <f>IF(ISBLANK(INDEX('Policy Characteristics'!F:F,MATCH($C2121,'Policy Characteristics'!$C:$C,0))),"",INDEX('Policy Characteristics'!F:F,MATCH($C2121,'Policy Characteristics'!$C:$C,0)))</f>
        <v>0</v>
      </c>
      <c r="M2121" s="261">
        <f>IF(ISBLANK(INDEX('Policy Characteristics'!G:G,MATCH($C2121,'Policy Characteristics'!$C:$C,0))),"",INDEX('Policy Characteristics'!G:G,MATCH($C2121,'Policy Characteristics'!$C:$C,0)))</f>
        <v>0.25</v>
      </c>
      <c r="N2121" s="261">
        <f>IF(ISBLANK(INDEX('Policy Characteristics'!H:H,MATCH($C2121,'Policy Characteristics'!$C:$C,0))),"",INDEX('Policy Characteristics'!H:H,MATCH($C2121,'Policy Characteristics'!$C:$C,0)))</f>
        <v>0.01</v>
      </c>
      <c r="O2121" s="254" t="str">
        <f>IF(ISBLANK(INDEX('Policy Characteristics'!I:I,MATCH($C2121,'Policy Characteristics'!$C:$C,0))),"",INDEX('Policy Characteristics'!I:I,MATCH($C2121,'Policy Characteristics'!$C:$C,0)))</f>
        <v>% reduction in energy use</v>
      </c>
      <c r="P2121" s="254" t="str">
        <f>IF(ISBLANK(INDEX('Policy Characteristics'!J:J,MATCH($C2121,'Policy Characteristics'!$C:$C,0))),"",INDEX('Policy Characteristics'!J:J,MATCH($C2121,'Policy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21" s="254" t="str">
        <f>IF(ISBLANK(INDEX('Policy Characteristics'!K:K,MATCH($C2121,'Policy Characteristics'!$C:$C,0))),"",INDEX('Policy Characteristics'!K:K,MATCH($C2121,'Policy Characteristics'!$C:$C,0)))</f>
        <v>industry-ag-main.html#eff-stds</v>
      </c>
      <c r="R2121" s="254" t="str">
        <f>IF(ISBLANK(INDEX('Policy Characteristics'!L:L,MATCH($C2121,'Policy Characteristics'!$C:$C,0))),"",INDEX('Policy Characteristics'!L:L,MATCH($C2121,'Policy Characteristics'!$C:$C,0)))</f>
        <v>industry-energy-efficiency-standards.html</v>
      </c>
    </row>
    <row r="2122" spans="1:18" s="4" customFormat="1" x14ac:dyDescent="0.25">
      <c r="A2122" s="254" t="str">
        <f>IF(ISBLANK(INDEX('Policy Characteristics'!A:A,MATCH($C2122,'Policy Characteristics'!$C:$C,0))),"",INDEX('Policy Characteristics'!A:A,MATCH($C2122,'Policy Characteristics'!$C:$C,0)))</f>
        <v>Industry</v>
      </c>
      <c r="B2122" s="262" t="str">
        <f>IF(ISBLANK(INDEX('Policy Characteristics'!B:B,MATCH($C2122,'Policy Characteristics'!$C:$C,0))),"",INDEX('Policy Characteristics'!B:B,MATCH($C2122,'Policy Characteristics'!$C:$C,0)))</f>
        <v>Energy Efficiency Standards for Electrical Eqpt</v>
      </c>
      <c r="C2122" s="254" t="str">
        <f t="shared" si="92"/>
        <v>Perc Improvement in Eqpt Efficiency Stds Above BAU for Electricity</v>
      </c>
      <c r="D2122" s="6" t="s">
        <v>3032</v>
      </c>
      <c r="E2122" s="1" t="s">
        <v>3462</v>
      </c>
      <c r="F2122" t="s">
        <v>2994</v>
      </c>
      <c r="G2122" s="45" t="s">
        <v>3468</v>
      </c>
      <c r="H2122" s="47">
        <f t="shared" si="93"/>
        <v>2121</v>
      </c>
      <c r="I2122" s="324" t="s">
        <v>40</v>
      </c>
      <c r="J2122" s="255" t="str">
        <f>IF(ISBLANK(INDEX('Policy Characteristics'!D:D,MATCH($C2122,'Policy Characteristics'!$C:$C,0))),"",INDEX('Policy Characteristics'!D:D,MATCH($C2122,'Policy Characteristics'!$C:$C,0)))</f>
        <v>Industry Energy Efficiency</v>
      </c>
      <c r="K2122" s="254" t="str">
        <f>IF(ISBLANK(INDEX('Policy Characteristics'!E:E,MATCH($C2122,'Policy Characteristics'!$C:$C,0))),"",INDEX('Policy Characteristics'!E:E,MATCH($C2122,'Policy Characteristics'!$C:$C,0)))</f>
        <v>indst elec efficiency stds</v>
      </c>
      <c r="L2122" s="261">
        <f>IF(ISBLANK(INDEX('Policy Characteristics'!F:F,MATCH($C2122,'Policy Characteristics'!$C:$C,0))),"",INDEX('Policy Characteristics'!F:F,MATCH($C2122,'Policy Characteristics'!$C:$C,0)))</f>
        <v>0</v>
      </c>
      <c r="M2122" s="261">
        <f>IF(ISBLANK(INDEX('Policy Characteristics'!G:G,MATCH($C2122,'Policy Characteristics'!$C:$C,0))),"",INDEX('Policy Characteristics'!G:G,MATCH($C2122,'Policy Characteristics'!$C:$C,0)))</f>
        <v>0.25</v>
      </c>
      <c r="N2122" s="261">
        <f>IF(ISBLANK(INDEX('Policy Characteristics'!H:H,MATCH($C2122,'Policy Characteristics'!$C:$C,0))),"",INDEX('Policy Characteristics'!H:H,MATCH($C2122,'Policy Characteristics'!$C:$C,0)))</f>
        <v>0.01</v>
      </c>
      <c r="O2122" s="254" t="str">
        <f>IF(ISBLANK(INDEX('Policy Characteristics'!I:I,MATCH($C2122,'Policy Characteristics'!$C:$C,0))),"",INDEX('Policy Characteristics'!I:I,MATCH($C2122,'Policy Characteristics'!$C:$C,0)))</f>
        <v>% reduction in energy use</v>
      </c>
      <c r="P2122" s="254" t="str">
        <f>IF(ISBLANK(INDEX('Policy Characteristics'!J:J,MATCH($C2122,'Policy Characteristics'!$C:$C,0))),"",INDEX('Policy Characteristics'!J:J,MATCH($C2122,'Policy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22" s="254" t="str">
        <f>IF(ISBLANK(INDEX('Policy Characteristics'!K:K,MATCH($C2122,'Policy Characteristics'!$C:$C,0))),"",INDEX('Policy Characteristics'!K:K,MATCH($C2122,'Policy Characteristics'!$C:$C,0)))</f>
        <v>industry-ag-main.html#eff-stds</v>
      </c>
      <c r="R2122" s="254" t="str">
        <f>IF(ISBLANK(INDEX('Policy Characteristics'!L:L,MATCH($C2122,'Policy Characteristics'!$C:$C,0))),"",INDEX('Policy Characteristics'!L:L,MATCH($C2122,'Policy Characteristics'!$C:$C,0)))</f>
        <v>industry-energy-efficiency-standards.html</v>
      </c>
    </row>
    <row r="2123" spans="1:18" s="4" customFormat="1" x14ac:dyDescent="0.25">
      <c r="A2123" s="254" t="str">
        <f>IF(ISBLANK(INDEX('Policy Characteristics'!A:A,MATCH($C2123,'Policy Characteristics'!$C:$C,0))),"",INDEX('Policy Characteristics'!A:A,MATCH($C2123,'Policy Characteristics'!$C:$C,0)))</f>
        <v>Industry</v>
      </c>
      <c r="B2123" s="262" t="str">
        <f>IF(ISBLANK(INDEX('Policy Characteristics'!B:B,MATCH($C2123,'Policy Characteristics'!$C:$C,0))),"",INDEX('Policy Characteristics'!B:B,MATCH($C2123,'Policy Characteristics'!$C:$C,0)))</f>
        <v>Energy Efficiency Standards for Electrical Eqpt</v>
      </c>
      <c r="C2123" s="254" t="str">
        <f t="shared" si="92"/>
        <v>Perc Improvement in Eqpt Efficiency Stds Above BAU for Electricity</v>
      </c>
      <c r="D2123" s="6" t="s">
        <v>3032</v>
      </c>
      <c r="E2123" s="1" t="s">
        <v>3463</v>
      </c>
      <c r="F2123" t="s">
        <v>2994</v>
      </c>
      <c r="G2123" s="45" t="s">
        <v>3469</v>
      </c>
      <c r="H2123" s="47">
        <f t="shared" si="93"/>
        <v>2122</v>
      </c>
      <c r="I2123" s="324" t="s">
        <v>40</v>
      </c>
      <c r="J2123" s="255" t="str">
        <f>IF(ISBLANK(INDEX('Policy Characteristics'!D:D,MATCH($C2123,'Policy Characteristics'!$C:$C,0))),"",INDEX('Policy Characteristics'!D:D,MATCH($C2123,'Policy Characteristics'!$C:$C,0)))</f>
        <v>Industry Energy Efficiency</v>
      </c>
      <c r="K2123" s="254" t="str">
        <f>IF(ISBLANK(INDEX('Policy Characteristics'!E:E,MATCH($C2123,'Policy Characteristics'!$C:$C,0))),"",INDEX('Policy Characteristics'!E:E,MATCH($C2123,'Policy Characteristics'!$C:$C,0)))</f>
        <v>indst elec efficiency stds</v>
      </c>
      <c r="L2123" s="261">
        <f>IF(ISBLANK(INDEX('Policy Characteristics'!F:F,MATCH($C2123,'Policy Characteristics'!$C:$C,0))),"",INDEX('Policy Characteristics'!F:F,MATCH($C2123,'Policy Characteristics'!$C:$C,0)))</f>
        <v>0</v>
      </c>
      <c r="M2123" s="261">
        <f>IF(ISBLANK(INDEX('Policy Characteristics'!G:G,MATCH($C2123,'Policy Characteristics'!$C:$C,0))),"",INDEX('Policy Characteristics'!G:G,MATCH($C2123,'Policy Characteristics'!$C:$C,0)))</f>
        <v>0.25</v>
      </c>
      <c r="N2123" s="261">
        <f>IF(ISBLANK(INDEX('Policy Characteristics'!H:H,MATCH($C2123,'Policy Characteristics'!$C:$C,0))),"",INDEX('Policy Characteristics'!H:H,MATCH($C2123,'Policy Characteristics'!$C:$C,0)))</f>
        <v>0.01</v>
      </c>
      <c r="O2123" s="254" t="str">
        <f>IF(ISBLANK(INDEX('Policy Characteristics'!I:I,MATCH($C2123,'Policy Characteristics'!$C:$C,0))),"",INDEX('Policy Characteristics'!I:I,MATCH($C2123,'Policy Characteristics'!$C:$C,0)))</f>
        <v>% reduction in energy use</v>
      </c>
      <c r="P2123" s="254" t="str">
        <f>IF(ISBLANK(INDEX('Policy Characteristics'!J:J,MATCH($C2123,'Policy Characteristics'!$C:$C,0))),"",INDEX('Policy Characteristics'!J:J,MATCH($C2123,'Policy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23" s="254" t="str">
        <f>IF(ISBLANK(INDEX('Policy Characteristics'!K:K,MATCH($C2123,'Policy Characteristics'!$C:$C,0))),"",INDEX('Policy Characteristics'!K:K,MATCH($C2123,'Policy Characteristics'!$C:$C,0)))</f>
        <v>industry-ag-main.html#eff-stds</v>
      </c>
      <c r="R2123" s="254" t="str">
        <f>IF(ISBLANK(INDEX('Policy Characteristics'!L:L,MATCH($C2123,'Policy Characteristics'!$C:$C,0))),"",INDEX('Policy Characteristics'!L:L,MATCH($C2123,'Policy Characteristics'!$C:$C,0)))</f>
        <v>industry-energy-efficiency-standards.html</v>
      </c>
    </row>
    <row r="2124" spans="1:18" s="4" customFormat="1" x14ac:dyDescent="0.25">
      <c r="A2124" s="254" t="str">
        <f>IF(ISBLANK(INDEX('Policy Characteristics'!A:A,MATCH($C2124,'Policy Characteristics'!$C:$C,0))),"",INDEX('Policy Characteristics'!A:A,MATCH($C2124,'Policy Characteristics'!$C:$C,0)))</f>
        <v>Industry</v>
      </c>
      <c r="B2124" s="262" t="str">
        <f>IF(ISBLANK(INDEX('Policy Characteristics'!B:B,MATCH($C2124,'Policy Characteristics'!$C:$C,0))),"",INDEX('Policy Characteristics'!B:B,MATCH($C2124,'Policy Characteristics'!$C:$C,0)))</f>
        <v>Energy Efficiency Standards for Electrical Eqpt</v>
      </c>
      <c r="C2124" s="254" t="str">
        <f t="shared" si="92"/>
        <v>Perc Improvement in Eqpt Efficiency Stds Above BAU for Electricity</v>
      </c>
      <c r="D2124" s="6" t="s">
        <v>3032</v>
      </c>
      <c r="E2124" s="1" t="s">
        <v>3464</v>
      </c>
      <c r="F2124" t="s">
        <v>2994</v>
      </c>
      <c r="G2124" s="45" t="s">
        <v>3470</v>
      </c>
      <c r="H2124" s="47">
        <f t="shared" si="93"/>
        <v>2123</v>
      </c>
      <c r="I2124" s="324" t="s">
        <v>40</v>
      </c>
      <c r="J2124" s="255" t="str">
        <f>IF(ISBLANK(INDEX('Policy Characteristics'!D:D,MATCH($C2124,'Policy Characteristics'!$C:$C,0))),"",INDEX('Policy Characteristics'!D:D,MATCH($C2124,'Policy Characteristics'!$C:$C,0)))</f>
        <v>Industry Energy Efficiency</v>
      </c>
      <c r="K2124" s="254" t="str">
        <f>IF(ISBLANK(INDEX('Policy Characteristics'!E:E,MATCH($C2124,'Policy Characteristics'!$C:$C,0))),"",INDEX('Policy Characteristics'!E:E,MATCH($C2124,'Policy Characteristics'!$C:$C,0)))</f>
        <v>indst elec efficiency stds</v>
      </c>
      <c r="L2124" s="261">
        <f>IF(ISBLANK(INDEX('Policy Characteristics'!F:F,MATCH($C2124,'Policy Characteristics'!$C:$C,0))),"",INDEX('Policy Characteristics'!F:F,MATCH($C2124,'Policy Characteristics'!$C:$C,0)))</f>
        <v>0</v>
      </c>
      <c r="M2124" s="261">
        <f>IF(ISBLANK(INDEX('Policy Characteristics'!G:G,MATCH($C2124,'Policy Characteristics'!$C:$C,0))),"",INDEX('Policy Characteristics'!G:G,MATCH($C2124,'Policy Characteristics'!$C:$C,0)))</f>
        <v>0.25</v>
      </c>
      <c r="N2124" s="261">
        <f>IF(ISBLANK(INDEX('Policy Characteristics'!H:H,MATCH($C2124,'Policy Characteristics'!$C:$C,0))),"",INDEX('Policy Characteristics'!H:H,MATCH($C2124,'Policy Characteristics'!$C:$C,0)))</f>
        <v>0.01</v>
      </c>
      <c r="O2124" s="254" t="str">
        <f>IF(ISBLANK(INDEX('Policy Characteristics'!I:I,MATCH($C2124,'Policy Characteristics'!$C:$C,0))),"",INDEX('Policy Characteristics'!I:I,MATCH($C2124,'Policy Characteristics'!$C:$C,0)))</f>
        <v>% reduction in energy use</v>
      </c>
      <c r="P2124" s="254" t="str">
        <f>IF(ISBLANK(INDEX('Policy Characteristics'!J:J,MATCH($C2124,'Policy Characteristics'!$C:$C,0))),"",INDEX('Policy Characteristics'!J:J,MATCH($C2124,'Policy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24" s="254" t="str">
        <f>IF(ISBLANK(INDEX('Policy Characteristics'!K:K,MATCH($C2124,'Policy Characteristics'!$C:$C,0))),"",INDEX('Policy Characteristics'!K:K,MATCH($C2124,'Policy Characteristics'!$C:$C,0)))</f>
        <v>industry-ag-main.html#eff-stds</v>
      </c>
      <c r="R2124" s="254" t="str">
        <f>IF(ISBLANK(INDEX('Policy Characteristics'!L:L,MATCH($C2124,'Policy Characteristics'!$C:$C,0))),"",INDEX('Policy Characteristics'!L:L,MATCH($C2124,'Policy Characteristics'!$C:$C,0)))</f>
        <v>industry-energy-efficiency-standards.html</v>
      </c>
    </row>
    <row r="2125" spans="1:18" s="4" customFormat="1" x14ac:dyDescent="0.25">
      <c r="A2125" s="254" t="str">
        <f>IF(ISBLANK(INDEX('Policy Characteristics'!A:A,MATCH($C2125,'Policy Characteristics'!$C:$C,0))),"",INDEX('Policy Characteristics'!A:A,MATCH($C2125,'Policy Characteristics'!$C:$C,0)))</f>
        <v>Industry</v>
      </c>
      <c r="B2125" s="262" t="str">
        <f>IF(ISBLANK(INDEX('Policy Characteristics'!B:B,MATCH($C2125,'Policy Characteristics'!$C:$C,0))),"",INDEX('Policy Characteristics'!B:B,MATCH($C2125,'Policy Characteristics'!$C:$C,0)))</f>
        <v>Energy Efficiency Standards for Electrical Eqpt</v>
      </c>
      <c r="C2125" s="254" t="str">
        <f t="shared" si="92"/>
        <v>Perc Improvement in Eqpt Efficiency Stds Above BAU for Electricity</v>
      </c>
      <c r="D2125" s="6" t="s">
        <v>3032</v>
      </c>
      <c r="E2125" s="1" t="s">
        <v>3570</v>
      </c>
      <c r="F2125" t="s">
        <v>2994</v>
      </c>
      <c r="G2125" s="45" t="s">
        <v>3471</v>
      </c>
      <c r="H2125" s="47">
        <f t="shared" si="93"/>
        <v>2124</v>
      </c>
      <c r="I2125" s="324" t="s">
        <v>40</v>
      </c>
      <c r="J2125" s="255" t="str">
        <f>IF(ISBLANK(INDEX('Policy Characteristics'!D:D,MATCH($C2125,'Policy Characteristics'!$C:$C,0))),"",INDEX('Policy Characteristics'!D:D,MATCH($C2125,'Policy Characteristics'!$C:$C,0)))</f>
        <v>Industry Energy Efficiency</v>
      </c>
      <c r="K2125" s="254" t="str">
        <f>IF(ISBLANK(INDEX('Policy Characteristics'!E:E,MATCH($C2125,'Policy Characteristics'!$C:$C,0))),"",INDEX('Policy Characteristics'!E:E,MATCH($C2125,'Policy Characteristics'!$C:$C,0)))</f>
        <v>indst elec efficiency stds</v>
      </c>
      <c r="L2125" s="261">
        <f>IF(ISBLANK(INDEX('Policy Characteristics'!F:F,MATCH($C2125,'Policy Characteristics'!$C:$C,0))),"",INDEX('Policy Characteristics'!F:F,MATCH($C2125,'Policy Characteristics'!$C:$C,0)))</f>
        <v>0</v>
      </c>
      <c r="M2125" s="261">
        <f>IF(ISBLANK(INDEX('Policy Characteristics'!G:G,MATCH($C2125,'Policy Characteristics'!$C:$C,0))),"",INDEX('Policy Characteristics'!G:G,MATCH($C2125,'Policy Characteristics'!$C:$C,0)))</f>
        <v>0.25</v>
      </c>
      <c r="N2125" s="261">
        <f>IF(ISBLANK(INDEX('Policy Characteristics'!H:H,MATCH($C2125,'Policy Characteristics'!$C:$C,0))),"",INDEX('Policy Characteristics'!H:H,MATCH($C2125,'Policy Characteristics'!$C:$C,0)))</f>
        <v>0.01</v>
      </c>
      <c r="O2125" s="254" t="str">
        <f>IF(ISBLANK(INDEX('Policy Characteristics'!I:I,MATCH($C2125,'Policy Characteristics'!$C:$C,0))),"",INDEX('Policy Characteristics'!I:I,MATCH($C2125,'Policy Characteristics'!$C:$C,0)))</f>
        <v>% reduction in energy use</v>
      </c>
      <c r="P2125" s="254" t="str">
        <f>IF(ISBLANK(INDEX('Policy Characteristics'!J:J,MATCH($C2125,'Policy Characteristics'!$C:$C,0))),"",INDEX('Policy Characteristics'!J:J,MATCH($C2125,'Policy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25" s="254" t="str">
        <f>IF(ISBLANK(INDEX('Policy Characteristics'!K:K,MATCH($C2125,'Policy Characteristics'!$C:$C,0))),"",INDEX('Policy Characteristics'!K:K,MATCH($C2125,'Policy Characteristics'!$C:$C,0)))</f>
        <v>industry-ag-main.html#eff-stds</v>
      </c>
      <c r="R2125" s="254" t="str">
        <f>IF(ISBLANK(INDEX('Policy Characteristics'!L:L,MATCH($C2125,'Policy Characteristics'!$C:$C,0))),"",INDEX('Policy Characteristics'!L:L,MATCH($C2125,'Policy Characteristics'!$C:$C,0)))</f>
        <v>industry-energy-efficiency-standards.html</v>
      </c>
    </row>
    <row r="2126" spans="1:18" s="4" customFormat="1" x14ac:dyDescent="0.25">
      <c r="A2126" s="254" t="str">
        <f>IF(ISBLANK(INDEX('Policy Characteristics'!A:A,MATCH($C2126,'Policy Characteristics'!$C:$C,0))),"",INDEX('Policy Characteristics'!A:A,MATCH($C2126,'Policy Characteristics'!$C:$C,0)))</f>
        <v>Industry</v>
      </c>
      <c r="B2126" s="262" t="str">
        <f>IF(ISBLANK(INDEX('Policy Characteristics'!B:B,MATCH($C2126,'Policy Characteristics'!$C:$C,0))),"",INDEX('Policy Characteristics'!B:B,MATCH($C2126,'Policy Characteristics'!$C:$C,0)))</f>
        <v>Energy Efficiency Standards for Electrical Eqpt</v>
      </c>
      <c r="C2126" s="254" t="str">
        <f t="shared" si="92"/>
        <v>Perc Improvement in Eqpt Efficiency Stds Above BAU for Electricity</v>
      </c>
      <c r="D2126" s="6" t="s">
        <v>3032</v>
      </c>
      <c r="E2126" s="1" t="s">
        <v>3915</v>
      </c>
      <c r="F2126" t="s">
        <v>2994</v>
      </c>
      <c r="G2126" s="45" t="s">
        <v>3891</v>
      </c>
      <c r="H2126" s="47">
        <f t="shared" si="93"/>
        <v>2125</v>
      </c>
      <c r="I2126" s="324" t="s">
        <v>40</v>
      </c>
      <c r="J2126" s="255" t="str">
        <f>IF(ISBLANK(INDEX('Policy Characteristics'!D:D,MATCH($C2126,'Policy Characteristics'!$C:$C,0))),"",INDEX('Policy Characteristics'!D:D,MATCH($C2126,'Policy Characteristics'!$C:$C,0)))</f>
        <v>Industry Energy Efficiency</v>
      </c>
      <c r="K2126" s="254" t="str">
        <f>IF(ISBLANK(INDEX('Policy Characteristics'!E:E,MATCH($C2126,'Policy Characteristics'!$C:$C,0))),"",INDEX('Policy Characteristics'!E:E,MATCH($C2126,'Policy Characteristics'!$C:$C,0)))</f>
        <v>indst elec efficiency stds</v>
      </c>
      <c r="L2126" s="261">
        <f>IF(ISBLANK(INDEX('Policy Characteristics'!F:F,MATCH($C2126,'Policy Characteristics'!$C:$C,0))),"",INDEX('Policy Characteristics'!F:F,MATCH($C2126,'Policy Characteristics'!$C:$C,0)))</f>
        <v>0</v>
      </c>
      <c r="M2126" s="261">
        <f>IF(ISBLANK(INDEX('Policy Characteristics'!G:G,MATCH($C2126,'Policy Characteristics'!$C:$C,0))),"",INDEX('Policy Characteristics'!G:G,MATCH($C2126,'Policy Characteristics'!$C:$C,0)))</f>
        <v>0.25</v>
      </c>
      <c r="N2126" s="261">
        <f>IF(ISBLANK(INDEX('Policy Characteristics'!H:H,MATCH($C2126,'Policy Characteristics'!$C:$C,0))),"",INDEX('Policy Characteristics'!H:H,MATCH($C2126,'Policy Characteristics'!$C:$C,0)))</f>
        <v>0.01</v>
      </c>
      <c r="O2126" s="254" t="str">
        <f>IF(ISBLANK(INDEX('Policy Characteristics'!I:I,MATCH($C2126,'Policy Characteristics'!$C:$C,0))),"",INDEX('Policy Characteristics'!I:I,MATCH($C2126,'Policy Characteristics'!$C:$C,0)))</f>
        <v>% reduction in energy use</v>
      </c>
      <c r="P2126" s="254" t="str">
        <f>IF(ISBLANK(INDEX('Policy Characteristics'!J:J,MATCH($C2126,'Policy Characteristics'!$C:$C,0))),"",INDEX('Policy Characteristics'!J:J,MATCH($C2126,'Policy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26" s="254" t="str">
        <f>IF(ISBLANK(INDEX('Policy Characteristics'!K:K,MATCH($C2126,'Policy Characteristics'!$C:$C,0))),"",INDEX('Policy Characteristics'!K:K,MATCH($C2126,'Policy Characteristics'!$C:$C,0)))</f>
        <v>industry-ag-main.html#eff-stds</v>
      </c>
      <c r="R2126" s="254" t="str">
        <f>IF(ISBLANK(INDEX('Policy Characteristics'!L:L,MATCH($C2126,'Policy Characteristics'!$C:$C,0))),"",INDEX('Policy Characteristics'!L:L,MATCH($C2126,'Policy Characteristics'!$C:$C,0)))</f>
        <v>industry-energy-efficiency-standards.html</v>
      </c>
    </row>
    <row r="2127" spans="1:18" s="4" customFormat="1" x14ac:dyDescent="0.25">
      <c r="A2127" s="254" t="str">
        <f>IF(ISBLANK(INDEX('Policy Characteristics'!A:A,MATCH($C2127,'Policy Characteristics'!$C:$C,0))),"",INDEX('Policy Characteristics'!A:A,MATCH($C2127,'Policy Characteristics'!$C:$C,0)))</f>
        <v>Industry</v>
      </c>
      <c r="B2127" s="262" t="str">
        <f>IF(ISBLANK(INDEX('Policy Characteristics'!B:B,MATCH($C2127,'Policy Characteristics'!$C:$C,0))),"",INDEX('Policy Characteristics'!B:B,MATCH($C2127,'Policy Characteristics'!$C:$C,0)))</f>
        <v>Energy Efficiency Standards for Electrical Eqpt</v>
      </c>
      <c r="C2127" s="254" t="str">
        <f t="shared" si="92"/>
        <v>Perc Improvement in Eqpt Efficiency Stds Above BAU for Electricity</v>
      </c>
      <c r="D2127" s="6" t="s">
        <v>3032</v>
      </c>
      <c r="E2127" s="1" t="s">
        <v>3916</v>
      </c>
      <c r="F2127" t="s">
        <v>2994</v>
      </c>
      <c r="G2127" s="45" t="s">
        <v>3890</v>
      </c>
      <c r="H2127" s="47">
        <f t="shared" si="93"/>
        <v>2126</v>
      </c>
      <c r="I2127" s="324" t="s">
        <v>40</v>
      </c>
      <c r="J2127" s="255" t="str">
        <f>IF(ISBLANK(INDEX('Policy Characteristics'!D:D,MATCH($C2127,'Policy Characteristics'!$C:$C,0))),"",INDEX('Policy Characteristics'!D:D,MATCH($C2127,'Policy Characteristics'!$C:$C,0)))</f>
        <v>Industry Energy Efficiency</v>
      </c>
      <c r="K2127" s="254" t="str">
        <f>IF(ISBLANK(INDEX('Policy Characteristics'!E:E,MATCH($C2127,'Policy Characteristics'!$C:$C,0))),"",INDEX('Policy Characteristics'!E:E,MATCH($C2127,'Policy Characteristics'!$C:$C,0)))</f>
        <v>indst elec efficiency stds</v>
      </c>
      <c r="L2127" s="261">
        <f>IF(ISBLANK(INDEX('Policy Characteristics'!F:F,MATCH($C2127,'Policy Characteristics'!$C:$C,0))),"",INDEX('Policy Characteristics'!F:F,MATCH($C2127,'Policy Characteristics'!$C:$C,0)))</f>
        <v>0</v>
      </c>
      <c r="M2127" s="261">
        <f>IF(ISBLANK(INDEX('Policy Characteristics'!G:G,MATCH($C2127,'Policy Characteristics'!$C:$C,0))),"",INDEX('Policy Characteristics'!G:G,MATCH($C2127,'Policy Characteristics'!$C:$C,0)))</f>
        <v>0.25</v>
      </c>
      <c r="N2127" s="261">
        <f>IF(ISBLANK(INDEX('Policy Characteristics'!H:H,MATCH($C2127,'Policy Characteristics'!$C:$C,0))),"",INDEX('Policy Characteristics'!H:H,MATCH($C2127,'Policy Characteristics'!$C:$C,0)))</f>
        <v>0.01</v>
      </c>
      <c r="O2127" s="254" t="str">
        <f>IF(ISBLANK(INDEX('Policy Characteristics'!I:I,MATCH($C2127,'Policy Characteristics'!$C:$C,0))),"",INDEX('Policy Characteristics'!I:I,MATCH($C2127,'Policy Characteristics'!$C:$C,0)))</f>
        <v>% reduction in energy use</v>
      </c>
      <c r="P2127" s="254" t="str">
        <f>IF(ISBLANK(INDEX('Policy Characteristics'!J:J,MATCH($C2127,'Policy Characteristics'!$C:$C,0))),"",INDEX('Policy Characteristics'!J:J,MATCH($C2127,'Policy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27" s="254" t="str">
        <f>IF(ISBLANK(INDEX('Policy Characteristics'!K:K,MATCH($C2127,'Policy Characteristics'!$C:$C,0))),"",INDEX('Policy Characteristics'!K:K,MATCH($C2127,'Policy Characteristics'!$C:$C,0)))</f>
        <v>industry-ag-main.html#eff-stds</v>
      </c>
      <c r="R2127" s="254" t="str">
        <f>IF(ISBLANK(INDEX('Policy Characteristics'!L:L,MATCH($C2127,'Policy Characteristics'!$C:$C,0))),"",INDEX('Policy Characteristics'!L:L,MATCH($C2127,'Policy Characteristics'!$C:$C,0)))</f>
        <v>industry-energy-efficiency-standards.html</v>
      </c>
    </row>
    <row r="2128" spans="1:18" s="4" customFormat="1" x14ac:dyDescent="0.25">
      <c r="A2128" s="254" t="str">
        <f>IF(ISBLANK(INDEX('Policy Characteristics'!A:A,MATCH($C2128,'Policy Characteristics'!$C:$C,0))),"",INDEX('Policy Characteristics'!A:A,MATCH($C2128,'Policy Characteristics'!$C:$C,0)))</f>
        <v>Industry</v>
      </c>
      <c r="B2128" s="262" t="str">
        <f>IF(ISBLANK(INDEX('Policy Characteristics'!B:B,MATCH($C2128,'Policy Characteristics'!$C:$C,0))),"",INDEX('Policy Characteristics'!B:B,MATCH($C2128,'Policy Characteristics'!$C:$C,0)))</f>
        <v>Energy Efficiency Standards for Electrical Eqpt</v>
      </c>
      <c r="C2128" s="254" t="str">
        <f t="shared" si="92"/>
        <v>Perc Improvement in Eqpt Efficiency Stds Above BAU for Electricity</v>
      </c>
      <c r="D2128" s="6" t="s">
        <v>3032</v>
      </c>
      <c r="E2128" s="1" t="s">
        <v>3917</v>
      </c>
      <c r="F2128" t="s">
        <v>2994</v>
      </c>
      <c r="G2128" s="45" t="s">
        <v>3892</v>
      </c>
      <c r="H2128" s="47">
        <f t="shared" si="93"/>
        <v>2127</v>
      </c>
      <c r="I2128" s="324" t="s">
        <v>40</v>
      </c>
      <c r="J2128" s="255" t="str">
        <f>IF(ISBLANK(INDEX('Policy Characteristics'!D:D,MATCH($C2128,'Policy Characteristics'!$C:$C,0))),"",INDEX('Policy Characteristics'!D:D,MATCH($C2128,'Policy Characteristics'!$C:$C,0)))</f>
        <v>Industry Energy Efficiency</v>
      </c>
      <c r="K2128" s="254" t="str">
        <f>IF(ISBLANK(INDEX('Policy Characteristics'!E:E,MATCH($C2128,'Policy Characteristics'!$C:$C,0))),"",INDEX('Policy Characteristics'!E:E,MATCH($C2128,'Policy Characteristics'!$C:$C,0)))</f>
        <v>indst elec efficiency stds</v>
      </c>
      <c r="L2128" s="261">
        <f>IF(ISBLANK(INDEX('Policy Characteristics'!F:F,MATCH($C2128,'Policy Characteristics'!$C:$C,0))),"",INDEX('Policy Characteristics'!F:F,MATCH($C2128,'Policy Characteristics'!$C:$C,0)))</f>
        <v>0</v>
      </c>
      <c r="M2128" s="261">
        <f>IF(ISBLANK(INDEX('Policy Characteristics'!G:G,MATCH($C2128,'Policy Characteristics'!$C:$C,0))),"",INDEX('Policy Characteristics'!G:G,MATCH($C2128,'Policy Characteristics'!$C:$C,0)))</f>
        <v>0.25</v>
      </c>
      <c r="N2128" s="261">
        <f>IF(ISBLANK(INDEX('Policy Characteristics'!H:H,MATCH($C2128,'Policy Characteristics'!$C:$C,0))),"",INDEX('Policy Characteristics'!H:H,MATCH($C2128,'Policy Characteristics'!$C:$C,0)))</f>
        <v>0.01</v>
      </c>
      <c r="O2128" s="254" t="str">
        <f>IF(ISBLANK(INDEX('Policy Characteristics'!I:I,MATCH($C2128,'Policy Characteristics'!$C:$C,0))),"",INDEX('Policy Characteristics'!I:I,MATCH($C2128,'Policy Characteristics'!$C:$C,0)))</f>
        <v>% reduction in energy use</v>
      </c>
      <c r="P2128" s="254" t="str">
        <f>IF(ISBLANK(INDEX('Policy Characteristics'!J:J,MATCH($C2128,'Policy Characteristics'!$C:$C,0))),"",INDEX('Policy Characteristics'!J:J,MATCH($C2128,'Policy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28" s="254" t="str">
        <f>IF(ISBLANK(INDEX('Policy Characteristics'!K:K,MATCH($C2128,'Policy Characteristics'!$C:$C,0))),"",INDEX('Policy Characteristics'!K:K,MATCH($C2128,'Policy Characteristics'!$C:$C,0)))</f>
        <v>industry-ag-main.html#eff-stds</v>
      </c>
      <c r="R2128" s="254" t="str">
        <f>IF(ISBLANK(INDEX('Policy Characteristics'!L:L,MATCH($C2128,'Policy Characteristics'!$C:$C,0))),"",INDEX('Policy Characteristics'!L:L,MATCH($C2128,'Policy Characteristics'!$C:$C,0)))</f>
        <v>industry-energy-efficiency-standards.html</v>
      </c>
    </row>
    <row r="2129" spans="1:18" s="4" customFormat="1" x14ac:dyDescent="0.25">
      <c r="A2129" s="254" t="str">
        <f>IF(ISBLANK(INDEX('Policy Characteristics'!A:A,MATCH($C2129,'Policy Characteristics'!$C:$C,0))),"",INDEX('Policy Characteristics'!A:A,MATCH($C2129,'Policy Characteristics'!$C:$C,0)))</f>
        <v>Industry</v>
      </c>
      <c r="B2129" s="262" t="str">
        <f>IF(ISBLANK(INDEX('Policy Characteristics'!B:B,MATCH($C2129,'Policy Characteristics'!$C:$C,0))),"",INDEX('Policy Characteristics'!B:B,MATCH($C2129,'Policy Characteristics'!$C:$C,0)))</f>
        <v>Energy Efficiency Standards for Electrical Eqpt</v>
      </c>
      <c r="C2129" s="254" t="str">
        <f t="shared" si="92"/>
        <v>Perc Improvement in Eqpt Efficiency Stds Above BAU for Electricity</v>
      </c>
      <c r="D2129" s="6" t="s">
        <v>3033</v>
      </c>
      <c r="E2129" s="1" t="s">
        <v>3459</v>
      </c>
      <c r="F2129" t="s">
        <v>2995</v>
      </c>
      <c r="G2129" s="45" t="s">
        <v>3465</v>
      </c>
      <c r="H2129" s="47">
        <f t="shared" si="93"/>
        <v>2128</v>
      </c>
      <c r="I2129" s="324" t="s">
        <v>40</v>
      </c>
      <c r="J2129" s="255" t="str">
        <f>IF(ISBLANK(INDEX('Policy Characteristics'!D:D,MATCH($C2129,'Policy Characteristics'!$C:$C,0))),"",INDEX('Policy Characteristics'!D:D,MATCH($C2129,'Policy Characteristics'!$C:$C,0)))</f>
        <v>Industry Energy Efficiency</v>
      </c>
      <c r="K2129" s="254" t="str">
        <f>IF(ISBLANK(INDEX('Policy Characteristics'!E:E,MATCH($C2129,'Policy Characteristics'!$C:$C,0))),"",INDEX('Policy Characteristics'!E:E,MATCH($C2129,'Policy Characteristics'!$C:$C,0)))</f>
        <v>indst elec efficiency stds</v>
      </c>
      <c r="L2129" s="261">
        <f>IF(ISBLANK(INDEX('Policy Characteristics'!F:F,MATCH($C2129,'Policy Characteristics'!$C:$C,0))),"",INDEX('Policy Characteristics'!F:F,MATCH($C2129,'Policy Characteristics'!$C:$C,0)))</f>
        <v>0</v>
      </c>
      <c r="M2129" s="261">
        <f>IF(ISBLANK(INDEX('Policy Characteristics'!G:G,MATCH($C2129,'Policy Characteristics'!$C:$C,0))),"",INDEX('Policy Characteristics'!G:G,MATCH($C2129,'Policy Characteristics'!$C:$C,0)))</f>
        <v>0.25</v>
      </c>
      <c r="N2129" s="261">
        <f>IF(ISBLANK(INDEX('Policy Characteristics'!H:H,MATCH($C2129,'Policy Characteristics'!$C:$C,0))),"",INDEX('Policy Characteristics'!H:H,MATCH($C2129,'Policy Characteristics'!$C:$C,0)))</f>
        <v>0.01</v>
      </c>
      <c r="O2129" s="254" t="str">
        <f>IF(ISBLANK(INDEX('Policy Characteristics'!I:I,MATCH($C2129,'Policy Characteristics'!$C:$C,0))),"",INDEX('Policy Characteristics'!I:I,MATCH($C2129,'Policy Characteristics'!$C:$C,0)))</f>
        <v>% reduction in energy use</v>
      </c>
      <c r="P2129" s="254" t="str">
        <f>IF(ISBLANK(INDEX('Policy Characteristics'!J:J,MATCH($C2129,'Policy Characteristics'!$C:$C,0))),"",INDEX('Policy Characteristics'!J:J,MATCH($C2129,'Policy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29" s="254" t="str">
        <f>IF(ISBLANK(INDEX('Policy Characteristics'!K:K,MATCH($C2129,'Policy Characteristics'!$C:$C,0))),"",INDEX('Policy Characteristics'!K:K,MATCH($C2129,'Policy Characteristics'!$C:$C,0)))</f>
        <v>industry-ag-main.html#eff-stds</v>
      </c>
      <c r="R2129" s="254" t="str">
        <f>IF(ISBLANK(INDEX('Policy Characteristics'!L:L,MATCH($C2129,'Policy Characteristics'!$C:$C,0))),"",INDEX('Policy Characteristics'!L:L,MATCH($C2129,'Policy Characteristics'!$C:$C,0)))</f>
        <v>industry-energy-efficiency-standards.html</v>
      </c>
    </row>
    <row r="2130" spans="1:18" s="4" customFormat="1" x14ac:dyDescent="0.25">
      <c r="A2130" s="254" t="str">
        <f>IF(ISBLANK(INDEX('Policy Characteristics'!A:A,MATCH($C2130,'Policy Characteristics'!$C:$C,0))),"",INDEX('Policy Characteristics'!A:A,MATCH($C2130,'Policy Characteristics'!$C:$C,0)))</f>
        <v>Industry</v>
      </c>
      <c r="B2130" s="262" t="str">
        <f>IF(ISBLANK(INDEX('Policy Characteristics'!B:B,MATCH($C2130,'Policy Characteristics'!$C:$C,0))),"",INDEX('Policy Characteristics'!B:B,MATCH($C2130,'Policy Characteristics'!$C:$C,0)))</f>
        <v>Energy Efficiency Standards for Electrical Eqpt</v>
      </c>
      <c r="C2130" s="254" t="str">
        <f t="shared" si="92"/>
        <v>Perc Improvement in Eqpt Efficiency Stds Above BAU for Electricity</v>
      </c>
      <c r="D2130" s="6" t="s">
        <v>3033</v>
      </c>
      <c r="E2130" s="1" t="s">
        <v>3460</v>
      </c>
      <c r="F2130" t="s">
        <v>2995</v>
      </c>
      <c r="G2130" s="45" t="s">
        <v>3466</v>
      </c>
      <c r="H2130" s="47">
        <f t="shared" si="93"/>
        <v>2129</v>
      </c>
      <c r="I2130" s="324" t="s">
        <v>40</v>
      </c>
      <c r="J2130" s="255" t="str">
        <f>IF(ISBLANK(INDEX('Policy Characteristics'!D:D,MATCH($C2130,'Policy Characteristics'!$C:$C,0))),"",INDEX('Policy Characteristics'!D:D,MATCH($C2130,'Policy Characteristics'!$C:$C,0)))</f>
        <v>Industry Energy Efficiency</v>
      </c>
      <c r="K2130" s="254" t="str">
        <f>IF(ISBLANK(INDEX('Policy Characteristics'!E:E,MATCH($C2130,'Policy Characteristics'!$C:$C,0))),"",INDEX('Policy Characteristics'!E:E,MATCH($C2130,'Policy Characteristics'!$C:$C,0)))</f>
        <v>indst elec efficiency stds</v>
      </c>
      <c r="L2130" s="261">
        <f>IF(ISBLANK(INDEX('Policy Characteristics'!F:F,MATCH($C2130,'Policy Characteristics'!$C:$C,0))),"",INDEX('Policy Characteristics'!F:F,MATCH($C2130,'Policy Characteristics'!$C:$C,0)))</f>
        <v>0</v>
      </c>
      <c r="M2130" s="261">
        <f>IF(ISBLANK(INDEX('Policy Characteristics'!G:G,MATCH($C2130,'Policy Characteristics'!$C:$C,0))),"",INDEX('Policy Characteristics'!G:G,MATCH($C2130,'Policy Characteristics'!$C:$C,0)))</f>
        <v>0.25</v>
      </c>
      <c r="N2130" s="261">
        <f>IF(ISBLANK(INDEX('Policy Characteristics'!H:H,MATCH($C2130,'Policy Characteristics'!$C:$C,0))),"",INDEX('Policy Characteristics'!H:H,MATCH($C2130,'Policy Characteristics'!$C:$C,0)))</f>
        <v>0.01</v>
      </c>
      <c r="O2130" s="254" t="str">
        <f>IF(ISBLANK(INDEX('Policy Characteristics'!I:I,MATCH($C2130,'Policy Characteristics'!$C:$C,0))),"",INDEX('Policy Characteristics'!I:I,MATCH($C2130,'Policy Characteristics'!$C:$C,0)))</f>
        <v>% reduction in energy use</v>
      </c>
      <c r="P2130" s="254" t="str">
        <f>IF(ISBLANK(INDEX('Policy Characteristics'!J:J,MATCH($C2130,'Policy Characteristics'!$C:$C,0))),"",INDEX('Policy Characteristics'!J:J,MATCH($C2130,'Policy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30" s="254" t="str">
        <f>IF(ISBLANK(INDEX('Policy Characteristics'!K:K,MATCH($C2130,'Policy Characteristics'!$C:$C,0))),"",INDEX('Policy Characteristics'!K:K,MATCH($C2130,'Policy Characteristics'!$C:$C,0)))</f>
        <v>industry-ag-main.html#eff-stds</v>
      </c>
      <c r="R2130" s="254" t="str">
        <f>IF(ISBLANK(INDEX('Policy Characteristics'!L:L,MATCH($C2130,'Policy Characteristics'!$C:$C,0))),"",INDEX('Policy Characteristics'!L:L,MATCH($C2130,'Policy Characteristics'!$C:$C,0)))</f>
        <v>industry-energy-efficiency-standards.html</v>
      </c>
    </row>
    <row r="2131" spans="1:18" s="4" customFormat="1" x14ac:dyDescent="0.25">
      <c r="A2131" s="254" t="str">
        <f>IF(ISBLANK(INDEX('Policy Characteristics'!A:A,MATCH($C2131,'Policy Characteristics'!$C:$C,0))),"",INDEX('Policy Characteristics'!A:A,MATCH($C2131,'Policy Characteristics'!$C:$C,0)))</f>
        <v>Industry</v>
      </c>
      <c r="B2131" s="262" t="str">
        <f>IF(ISBLANK(INDEX('Policy Characteristics'!B:B,MATCH($C2131,'Policy Characteristics'!$C:$C,0))),"",INDEX('Policy Characteristics'!B:B,MATCH($C2131,'Policy Characteristics'!$C:$C,0)))</f>
        <v>Energy Efficiency Standards for Electrical Eqpt</v>
      </c>
      <c r="C2131" s="254" t="str">
        <f t="shared" si="92"/>
        <v>Perc Improvement in Eqpt Efficiency Stds Above BAU for Electricity</v>
      </c>
      <c r="D2131" s="6" t="s">
        <v>3033</v>
      </c>
      <c r="E2131" s="1" t="s">
        <v>3461</v>
      </c>
      <c r="F2131" t="s">
        <v>2995</v>
      </c>
      <c r="G2131" s="45" t="s">
        <v>3467</v>
      </c>
      <c r="H2131" s="47">
        <f t="shared" si="93"/>
        <v>2130</v>
      </c>
      <c r="I2131" s="324" t="s">
        <v>40</v>
      </c>
      <c r="J2131" s="255" t="str">
        <f>IF(ISBLANK(INDEX('Policy Characteristics'!D:D,MATCH($C2131,'Policy Characteristics'!$C:$C,0))),"",INDEX('Policy Characteristics'!D:D,MATCH($C2131,'Policy Characteristics'!$C:$C,0)))</f>
        <v>Industry Energy Efficiency</v>
      </c>
      <c r="K2131" s="254" t="str">
        <f>IF(ISBLANK(INDEX('Policy Characteristics'!E:E,MATCH($C2131,'Policy Characteristics'!$C:$C,0))),"",INDEX('Policy Characteristics'!E:E,MATCH($C2131,'Policy Characteristics'!$C:$C,0)))</f>
        <v>indst elec efficiency stds</v>
      </c>
      <c r="L2131" s="261">
        <f>IF(ISBLANK(INDEX('Policy Characteristics'!F:F,MATCH($C2131,'Policy Characteristics'!$C:$C,0))),"",INDEX('Policy Characteristics'!F:F,MATCH($C2131,'Policy Characteristics'!$C:$C,0)))</f>
        <v>0</v>
      </c>
      <c r="M2131" s="261">
        <f>IF(ISBLANK(INDEX('Policy Characteristics'!G:G,MATCH($C2131,'Policy Characteristics'!$C:$C,0))),"",INDEX('Policy Characteristics'!G:G,MATCH($C2131,'Policy Characteristics'!$C:$C,0)))</f>
        <v>0.25</v>
      </c>
      <c r="N2131" s="261">
        <f>IF(ISBLANK(INDEX('Policy Characteristics'!H:H,MATCH($C2131,'Policy Characteristics'!$C:$C,0))),"",INDEX('Policy Characteristics'!H:H,MATCH($C2131,'Policy Characteristics'!$C:$C,0)))</f>
        <v>0.01</v>
      </c>
      <c r="O2131" s="254" t="str">
        <f>IF(ISBLANK(INDEX('Policy Characteristics'!I:I,MATCH($C2131,'Policy Characteristics'!$C:$C,0))),"",INDEX('Policy Characteristics'!I:I,MATCH($C2131,'Policy Characteristics'!$C:$C,0)))</f>
        <v>% reduction in energy use</v>
      </c>
      <c r="P2131" s="254" t="str">
        <f>IF(ISBLANK(INDEX('Policy Characteristics'!J:J,MATCH($C2131,'Policy Characteristics'!$C:$C,0))),"",INDEX('Policy Characteristics'!J:J,MATCH($C2131,'Policy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31" s="254" t="str">
        <f>IF(ISBLANK(INDEX('Policy Characteristics'!K:K,MATCH($C2131,'Policy Characteristics'!$C:$C,0))),"",INDEX('Policy Characteristics'!K:K,MATCH($C2131,'Policy Characteristics'!$C:$C,0)))</f>
        <v>industry-ag-main.html#eff-stds</v>
      </c>
      <c r="R2131" s="254" t="str">
        <f>IF(ISBLANK(INDEX('Policy Characteristics'!L:L,MATCH($C2131,'Policy Characteristics'!$C:$C,0))),"",INDEX('Policy Characteristics'!L:L,MATCH($C2131,'Policy Characteristics'!$C:$C,0)))</f>
        <v>industry-energy-efficiency-standards.html</v>
      </c>
    </row>
    <row r="2132" spans="1:18" s="4" customFormat="1" x14ac:dyDescent="0.25">
      <c r="A2132" s="254" t="str">
        <f>IF(ISBLANK(INDEX('Policy Characteristics'!A:A,MATCH($C2132,'Policy Characteristics'!$C:$C,0))),"",INDEX('Policy Characteristics'!A:A,MATCH($C2132,'Policy Characteristics'!$C:$C,0)))</f>
        <v>Industry</v>
      </c>
      <c r="B2132" s="262" t="str">
        <f>IF(ISBLANK(INDEX('Policy Characteristics'!B:B,MATCH($C2132,'Policy Characteristics'!$C:$C,0))),"",INDEX('Policy Characteristics'!B:B,MATCH($C2132,'Policy Characteristics'!$C:$C,0)))</f>
        <v>Energy Efficiency Standards for Electrical Eqpt</v>
      </c>
      <c r="C2132" s="254" t="str">
        <f t="shared" si="92"/>
        <v>Perc Improvement in Eqpt Efficiency Stds Above BAU for Electricity</v>
      </c>
      <c r="D2132" s="6" t="s">
        <v>3033</v>
      </c>
      <c r="E2132" s="1" t="s">
        <v>3462</v>
      </c>
      <c r="F2132" t="s">
        <v>2995</v>
      </c>
      <c r="G2132" s="45" t="s">
        <v>3468</v>
      </c>
      <c r="H2132" s="47">
        <f t="shared" si="93"/>
        <v>2131</v>
      </c>
      <c r="I2132" s="324" t="s">
        <v>40</v>
      </c>
      <c r="J2132" s="255" t="str">
        <f>IF(ISBLANK(INDEX('Policy Characteristics'!D:D,MATCH($C2132,'Policy Characteristics'!$C:$C,0))),"",INDEX('Policy Characteristics'!D:D,MATCH($C2132,'Policy Characteristics'!$C:$C,0)))</f>
        <v>Industry Energy Efficiency</v>
      </c>
      <c r="K2132" s="254" t="str">
        <f>IF(ISBLANK(INDEX('Policy Characteristics'!E:E,MATCH($C2132,'Policy Characteristics'!$C:$C,0))),"",INDEX('Policy Characteristics'!E:E,MATCH($C2132,'Policy Characteristics'!$C:$C,0)))</f>
        <v>indst elec efficiency stds</v>
      </c>
      <c r="L2132" s="261">
        <f>IF(ISBLANK(INDEX('Policy Characteristics'!F:F,MATCH($C2132,'Policy Characteristics'!$C:$C,0))),"",INDEX('Policy Characteristics'!F:F,MATCH($C2132,'Policy Characteristics'!$C:$C,0)))</f>
        <v>0</v>
      </c>
      <c r="M2132" s="261">
        <f>IF(ISBLANK(INDEX('Policy Characteristics'!G:G,MATCH($C2132,'Policy Characteristics'!$C:$C,0))),"",INDEX('Policy Characteristics'!G:G,MATCH($C2132,'Policy Characteristics'!$C:$C,0)))</f>
        <v>0.25</v>
      </c>
      <c r="N2132" s="261">
        <f>IF(ISBLANK(INDEX('Policy Characteristics'!H:H,MATCH($C2132,'Policy Characteristics'!$C:$C,0))),"",INDEX('Policy Characteristics'!H:H,MATCH($C2132,'Policy Characteristics'!$C:$C,0)))</f>
        <v>0.01</v>
      </c>
      <c r="O2132" s="254" t="str">
        <f>IF(ISBLANK(INDEX('Policy Characteristics'!I:I,MATCH($C2132,'Policy Characteristics'!$C:$C,0))),"",INDEX('Policy Characteristics'!I:I,MATCH($C2132,'Policy Characteristics'!$C:$C,0)))</f>
        <v>% reduction in energy use</v>
      </c>
      <c r="P2132" s="254" t="str">
        <f>IF(ISBLANK(INDEX('Policy Characteristics'!J:J,MATCH($C2132,'Policy Characteristics'!$C:$C,0))),"",INDEX('Policy Characteristics'!J:J,MATCH($C2132,'Policy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32" s="254" t="str">
        <f>IF(ISBLANK(INDEX('Policy Characteristics'!K:K,MATCH($C2132,'Policy Characteristics'!$C:$C,0))),"",INDEX('Policy Characteristics'!K:K,MATCH($C2132,'Policy Characteristics'!$C:$C,0)))</f>
        <v>industry-ag-main.html#eff-stds</v>
      </c>
      <c r="R2132" s="254" t="str">
        <f>IF(ISBLANK(INDEX('Policy Characteristics'!L:L,MATCH($C2132,'Policy Characteristics'!$C:$C,0))),"",INDEX('Policy Characteristics'!L:L,MATCH($C2132,'Policy Characteristics'!$C:$C,0)))</f>
        <v>industry-energy-efficiency-standards.html</v>
      </c>
    </row>
    <row r="2133" spans="1:18" s="4" customFormat="1" x14ac:dyDescent="0.25">
      <c r="A2133" s="254" t="str">
        <f>IF(ISBLANK(INDEX('Policy Characteristics'!A:A,MATCH($C2133,'Policy Characteristics'!$C:$C,0))),"",INDEX('Policy Characteristics'!A:A,MATCH($C2133,'Policy Characteristics'!$C:$C,0)))</f>
        <v>Industry</v>
      </c>
      <c r="B2133" s="262" t="str">
        <f>IF(ISBLANK(INDEX('Policy Characteristics'!B:B,MATCH($C2133,'Policy Characteristics'!$C:$C,0))),"",INDEX('Policy Characteristics'!B:B,MATCH($C2133,'Policy Characteristics'!$C:$C,0)))</f>
        <v>Energy Efficiency Standards for Electrical Eqpt</v>
      </c>
      <c r="C2133" s="254" t="str">
        <f t="shared" si="92"/>
        <v>Perc Improvement in Eqpt Efficiency Stds Above BAU for Electricity</v>
      </c>
      <c r="D2133" s="6" t="s">
        <v>3033</v>
      </c>
      <c r="E2133" s="1" t="s">
        <v>3463</v>
      </c>
      <c r="F2133" t="s">
        <v>2995</v>
      </c>
      <c r="G2133" s="45" t="s">
        <v>3469</v>
      </c>
      <c r="H2133" s="47">
        <f t="shared" si="93"/>
        <v>2132</v>
      </c>
      <c r="I2133" s="324" t="s">
        <v>40</v>
      </c>
      <c r="J2133" s="255" t="str">
        <f>IF(ISBLANK(INDEX('Policy Characteristics'!D:D,MATCH($C2133,'Policy Characteristics'!$C:$C,0))),"",INDEX('Policy Characteristics'!D:D,MATCH($C2133,'Policy Characteristics'!$C:$C,0)))</f>
        <v>Industry Energy Efficiency</v>
      </c>
      <c r="K2133" s="254" t="str">
        <f>IF(ISBLANK(INDEX('Policy Characteristics'!E:E,MATCH($C2133,'Policy Characteristics'!$C:$C,0))),"",INDEX('Policy Characteristics'!E:E,MATCH($C2133,'Policy Characteristics'!$C:$C,0)))</f>
        <v>indst elec efficiency stds</v>
      </c>
      <c r="L2133" s="261">
        <f>IF(ISBLANK(INDEX('Policy Characteristics'!F:F,MATCH($C2133,'Policy Characteristics'!$C:$C,0))),"",INDEX('Policy Characteristics'!F:F,MATCH($C2133,'Policy Characteristics'!$C:$C,0)))</f>
        <v>0</v>
      </c>
      <c r="M2133" s="261">
        <f>IF(ISBLANK(INDEX('Policy Characteristics'!G:G,MATCH($C2133,'Policy Characteristics'!$C:$C,0))),"",INDEX('Policy Characteristics'!G:G,MATCH($C2133,'Policy Characteristics'!$C:$C,0)))</f>
        <v>0.25</v>
      </c>
      <c r="N2133" s="261">
        <f>IF(ISBLANK(INDEX('Policy Characteristics'!H:H,MATCH($C2133,'Policy Characteristics'!$C:$C,0))),"",INDEX('Policy Characteristics'!H:H,MATCH($C2133,'Policy Characteristics'!$C:$C,0)))</f>
        <v>0.01</v>
      </c>
      <c r="O2133" s="254" t="str">
        <f>IF(ISBLANK(INDEX('Policy Characteristics'!I:I,MATCH($C2133,'Policy Characteristics'!$C:$C,0))),"",INDEX('Policy Characteristics'!I:I,MATCH($C2133,'Policy Characteristics'!$C:$C,0)))</f>
        <v>% reduction in energy use</v>
      </c>
      <c r="P2133" s="254" t="str">
        <f>IF(ISBLANK(INDEX('Policy Characteristics'!J:J,MATCH($C2133,'Policy Characteristics'!$C:$C,0))),"",INDEX('Policy Characteristics'!J:J,MATCH($C2133,'Policy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33" s="254" t="str">
        <f>IF(ISBLANK(INDEX('Policy Characteristics'!K:K,MATCH($C2133,'Policy Characteristics'!$C:$C,0))),"",INDEX('Policy Characteristics'!K:K,MATCH($C2133,'Policy Characteristics'!$C:$C,0)))</f>
        <v>industry-ag-main.html#eff-stds</v>
      </c>
      <c r="R2133" s="254" t="str">
        <f>IF(ISBLANK(INDEX('Policy Characteristics'!L:L,MATCH($C2133,'Policy Characteristics'!$C:$C,0))),"",INDEX('Policy Characteristics'!L:L,MATCH($C2133,'Policy Characteristics'!$C:$C,0)))</f>
        <v>industry-energy-efficiency-standards.html</v>
      </c>
    </row>
    <row r="2134" spans="1:18" s="4" customFormat="1" x14ac:dyDescent="0.25">
      <c r="A2134" s="254" t="str">
        <f>IF(ISBLANK(INDEX('Policy Characteristics'!A:A,MATCH($C2134,'Policy Characteristics'!$C:$C,0))),"",INDEX('Policy Characteristics'!A:A,MATCH($C2134,'Policy Characteristics'!$C:$C,0)))</f>
        <v>Industry</v>
      </c>
      <c r="B2134" s="262" t="str">
        <f>IF(ISBLANK(INDEX('Policy Characteristics'!B:B,MATCH($C2134,'Policy Characteristics'!$C:$C,0))),"",INDEX('Policy Characteristics'!B:B,MATCH($C2134,'Policy Characteristics'!$C:$C,0)))</f>
        <v>Energy Efficiency Standards for Electrical Eqpt</v>
      </c>
      <c r="C2134" s="254" t="str">
        <f t="shared" si="92"/>
        <v>Perc Improvement in Eqpt Efficiency Stds Above BAU for Electricity</v>
      </c>
      <c r="D2134" s="6" t="s">
        <v>3033</v>
      </c>
      <c r="E2134" s="1" t="s">
        <v>3464</v>
      </c>
      <c r="F2134" t="s">
        <v>2995</v>
      </c>
      <c r="G2134" s="45" t="s">
        <v>3470</v>
      </c>
      <c r="H2134" s="47">
        <f t="shared" si="93"/>
        <v>2133</v>
      </c>
      <c r="I2134" s="324" t="s">
        <v>40</v>
      </c>
      <c r="J2134" s="255" t="str">
        <f>IF(ISBLANK(INDEX('Policy Characteristics'!D:D,MATCH($C2134,'Policy Characteristics'!$C:$C,0))),"",INDEX('Policy Characteristics'!D:D,MATCH($C2134,'Policy Characteristics'!$C:$C,0)))</f>
        <v>Industry Energy Efficiency</v>
      </c>
      <c r="K2134" s="254" t="str">
        <f>IF(ISBLANK(INDEX('Policy Characteristics'!E:E,MATCH($C2134,'Policy Characteristics'!$C:$C,0))),"",INDEX('Policy Characteristics'!E:E,MATCH($C2134,'Policy Characteristics'!$C:$C,0)))</f>
        <v>indst elec efficiency stds</v>
      </c>
      <c r="L2134" s="261">
        <f>IF(ISBLANK(INDEX('Policy Characteristics'!F:F,MATCH($C2134,'Policy Characteristics'!$C:$C,0))),"",INDEX('Policy Characteristics'!F:F,MATCH($C2134,'Policy Characteristics'!$C:$C,0)))</f>
        <v>0</v>
      </c>
      <c r="M2134" s="261">
        <f>IF(ISBLANK(INDEX('Policy Characteristics'!G:G,MATCH($C2134,'Policy Characteristics'!$C:$C,0))),"",INDEX('Policy Characteristics'!G:G,MATCH($C2134,'Policy Characteristics'!$C:$C,0)))</f>
        <v>0.25</v>
      </c>
      <c r="N2134" s="261">
        <f>IF(ISBLANK(INDEX('Policy Characteristics'!H:H,MATCH($C2134,'Policy Characteristics'!$C:$C,0))),"",INDEX('Policy Characteristics'!H:H,MATCH($C2134,'Policy Characteristics'!$C:$C,0)))</f>
        <v>0.01</v>
      </c>
      <c r="O2134" s="254" t="str">
        <f>IF(ISBLANK(INDEX('Policy Characteristics'!I:I,MATCH($C2134,'Policy Characteristics'!$C:$C,0))),"",INDEX('Policy Characteristics'!I:I,MATCH($C2134,'Policy Characteristics'!$C:$C,0)))</f>
        <v>% reduction in energy use</v>
      </c>
      <c r="P2134" s="254" t="str">
        <f>IF(ISBLANK(INDEX('Policy Characteristics'!J:J,MATCH($C2134,'Policy Characteristics'!$C:$C,0))),"",INDEX('Policy Characteristics'!J:J,MATCH($C2134,'Policy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34" s="254" t="str">
        <f>IF(ISBLANK(INDEX('Policy Characteristics'!K:K,MATCH($C2134,'Policy Characteristics'!$C:$C,0))),"",INDEX('Policy Characteristics'!K:K,MATCH($C2134,'Policy Characteristics'!$C:$C,0)))</f>
        <v>industry-ag-main.html#eff-stds</v>
      </c>
      <c r="R2134" s="254" t="str">
        <f>IF(ISBLANK(INDEX('Policy Characteristics'!L:L,MATCH($C2134,'Policy Characteristics'!$C:$C,0))),"",INDEX('Policy Characteristics'!L:L,MATCH($C2134,'Policy Characteristics'!$C:$C,0)))</f>
        <v>industry-energy-efficiency-standards.html</v>
      </c>
    </row>
    <row r="2135" spans="1:18" s="4" customFormat="1" x14ac:dyDescent="0.25">
      <c r="A2135" s="254" t="str">
        <f>IF(ISBLANK(INDEX('Policy Characteristics'!A:A,MATCH($C2135,'Policy Characteristics'!$C:$C,0))),"",INDEX('Policy Characteristics'!A:A,MATCH($C2135,'Policy Characteristics'!$C:$C,0)))</f>
        <v>Industry</v>
      </c>
      <c r="B2135" s="262" t="str">
        <f>IF(ISBLANK(INDEX('Policy Characteristics'!B:B,MATCH($C2135,'Policy Characteristics'!$C:$C,0))),"",INDEX('Policy Characteristics'!B:B,MATCH($C2135,'Policy Characteristics'!$C:$C,0)))</f>
        <v>Energy Efficiency Standards for Electrical Eqpt</v>
      </c>
      <c r="C2135" s="254" t="str">
        <f t="shared" si="92"/>
        <v>Perc Improvement in Eqpt Efficiency Stds Above BAU for Electricity</v>
      </c>
      <c r="D2135" s="6" t="s">
        <v>3033</v>
      </c>
      <c r="E2135" s="1" t="s">
        <v>3570</v>
      </c>
      <c r="F2135" t="s">
        <v>2995</v>
      </c>
      <c r="G2135" s="45" t="s">
        <v>3471</v>
      </c>
      <c r="H2135" s="47">
        <f t="shared" si="93"/>
        <v>2134</v>
      </c>
      <c r="I2135" s="324" t="s">
        <v>40</v>
      </c>
      <c r="J2135" s="255" t="str">
        <f>IF(ISBLANK(INDEX('Policy Characteristics'!D:D,MATCH($C2135,'Policy Characteristics'!$C:$C,0))),"",INDEX('Policy Characteristics'!D:D,MATCH($C2135,'Policy Characteristics'!$C:$C,0)))</f>
        <v>Industry Energy Efficiency</v>
      </c>
      <c r="K2135" s="254" t="str">
        <f>IF(ISBLANK(INDEX('Policy Characteristics'!E:E,MATCH($C2135,'Policy Characteristics'!$C:$C,0))),"",INDEX('Policy Characteristics'!E:E,MATCH($C2135,'Policy Characteristics'!$C:$C,0)))</f>
        <v>indst elec efficiency stds</v>
      </c>
      <c r="L2135" s="261">
        <f>IF(ISBLANK(INDEX('Policy Characteristics'!F:F,MATCH($C2135,'Policy Characteristics'!$C:$C,0))),"",INDEX('Policy Characteristics'!F:F,MATCH($C2135,'Policy Characteristics'!$C:$C,0)))</f>
        <v>0</v>
      </c>
      <c r="M2135" s="261">
        <f>IF(ISBLANK(INDEX('Policy Characteristics'!G:G,MATCH($C2135,'Policy Characteristics'!$C:$C,0))),"",INDEX('Policy Characteristics'!G:G,MATCH($C2135,'Policy Characteristics'!$C:$C,0)))</f>
        <v>0.25</v>
      </c>
      <c r="N2135" s="261">
        <f>IF(ISBLANK(INDEX('Policy Characteristics'!H:H,MATCH($C2135,'Policy Characteristics'!$C:$C,0))),"",INDEX('Policy Characteristics'!H:H,MATCH($C2135,'Policy Characteristics'!$C:$C,0)))</f>
        <v>0.01</v>
      </c>
      <c r="O2135" s="254" t="str">
        <f>IF(ISBLANK(INDEX('Policy Characteristics'!I:I,MATCH($C2135,'Policy Characteristics'!$C:$C,0))),"",INDEX('Policy Characteristics'!I:I,MATCH($C2135,'Policy Characteristics'!$C:$C,0)))</f>
        <v>% reduction in energy use</v>
      </c>
      <c r="P2135" s="254" t="str">
        <f>IF(ISBLANK(INDEX('Policy Characteristics'!J:J,MATCH($C2135,'Policy Characteristics'!$C:$C,0))),"",INDEX('Policy Characteristics'!J:J,MATCH($C2135,'Policy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35" s="254" t="str">
        <f>IF(ISBLANK(INDEX('Policy Characteristics'!K:K,MATCH($C2135,'Policy Characteristics'!$C:$C,0))),"",INDEX('Policy Characteristics'!K:K,MATCH($C2135,'Policy Characteristics'!$C:$C,0)))</f>
        <v>industry-ag-main.html#eff-stds</v>
      </c>
      <c r="R2135" s="254" t="str">
        <f>IF(ISBLANK(INDEX('Policy Characteristics'!L:L,MATCH($C2135,'Policy Characteristics'!$C:$C,0))),"",INDEX('Policy Characteristics'!L:L,MATCH($C2135,'Policy Characteristics'!$C:$C,0)))</f>
        <v>industry-energy-efficiency-standards.html</v>
      </c>
    </row>
    <row r="2136" spans="1:18" s="4" customFormat="1" x14ac:dyDescent="0.25">
      <c r="A2136" s="254" t="str">
        <f>IF(ISBLANK(INDEX('Policy Characteristics'!A:A,MATCH($C2136,'Policy Characteristics'!$C:$C,0))),"",INDEX('Policy Characteristics'!A:A,MATCH($C2136,'Policy Characteristics'!$C:$C,0)))</f>
        <v>Industry</v>
      </c>
      <c r="B2136" s="262" t="str">
        <f>IF(ISBLANK(INDEX('Policy Characteristics'!B:B,MATCH($C2136,'Policy Characteristics'!$C:$C,0))),"",INDEX('Policy Characteristics'!B:B,MATCH($C2136,'Policy Characteristics'!$C:$C,0)))</f>
        <v>Energy Efficiency Standards for Electrical Eqpt</v>
      </c>
      <c r="C2136" s="254" t="str">
        <f t="shared" si="92"/>
        <v>Perc Improvement in Eqpt Efficiency Stds Above BAU for Electricity</v>
      </c>
      <c r="D2136" s="6" t="s">
        <v>3033</v>
      </c>
      <c r="E2136" s="1" t="s">
        <v>3915</v>
      </c>
      <c r="F2136" t="s">
        <v>2995</v>
      </c>
      <c r="G2136" s="45" t="s">
        <v>3891</v>
      </c>
      <c r="H2136" s="47">
        <f t="shared" si="93"/>
        <v>2135</v>
      </c>
      <c r="I2136" s="324" t="s">
        <v>40</v>
      </c>
      <c r="J2136" s="255" t="str">
        <f>IF(ISBLANK(INDEX('Policy Characteristics'!D:D,MATCH($C2136,'Policy Characteristics'!$C:$C,0))),"",INDEX('Policy Characteristics'!D:D,MATCH($C2136,'Policy Characteristics'!$C:$C,0)))</f>
        <v>Industry Energy Efficiency</v>
      </c>
      <c r="K2136" s="254" t="str">
        <f>IF(ISBLANK(INDEX('Policy Characteristics'!E:E,MATCH($C2136,'Policy Characteristics'!$C:$C,0))),"",INDEX('Policy Characteristics'!E:E,MATCH($C2136,'Policy Characteristics'!$C:$C,0)))</f>
        <v>indst elec efficiency stds</v>
      </c>
      <c r="L2136" s="261">
        <f>IF(ISBLANK(INDEX('Policy Characteristics'!F:F,MATCH($C2136,'Policy Characteristics'!$C:$C,0))),"",INDEX('Policy Characteristics'!F:F,MATCH($C2136,'Policy Characteristics'!$C:$C,0)))</f>
        <v>0</v>
      </c>
      <c r="M2136" s="261">
        <f>IF(ISBLANK(INDEX('Policy Characteristics'!G:G,MATCH($C2136,'Policy Characteristics'!$C:$C,0))),"",INDEX('Policy Characteristics'!G:G,MATCH($C2136,'Policy Characteristics'!$C:$C,0)))</f>
        <v>0.25</v>
      </c>
      <c r="N2136" s="261">
        <f>IF(ISBLANK(INDEX('Policy Characteristics'!H:H,MATCH($C2136,'Policy Characteristics'!$C:$C,0))),"",INDEX('Policy Characteristics'!H:H,MATCH($C2136,'Policy Characteristics'!$C:$C,0)))</f>
        <v>0.01</v>
      </c>
      <c r="O2136" s="254" t="str">
        <f>IF(ISBLANK(INDEX('Policy Characteristics'!I:I,MATCH($C2136,'Policy Characteristics'!$C:$C,0))),"",INDEX('Policy Characteristics'!I:I,MATCH($C2136,'Policy Characteristics'!$C:$C,0)))</f>
        <v>% reduction in energy use</v>
      </c>
      <c r="P2136" s="254" t="str">
        <f>IF(ISBLANK(INDEX('Policy Characteristics'!J:J,MATCH($C2136,'Policy Characteristics'!$C:$C,0))),"",INDEX('Policy Characteristics'!J:J,MATCH($C2136,'Policy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36" s="254" t="str">
        <f>IF(ISBLANK(INDEX('Policy Characteristics'!K:K,MATCH($C2136,'Policy Characteristics'!$C:$C,0))),"",INDEX('Policy Characteristics'!K:K,MATCH($C2136,'Policy Characteristics'!$C:$C,0)))</f>
        <v>industry-ag-main.html#eff-stds</v>
      </c>
      <c r="R2136" s="254" t="str">
        <f>IF(ISBLANK(INDEX('Policy Characteristics'!L:L,MATCH($C2136,'Policy Characteristics'!$C:$C,0))),"",INDEX('Policy Characteristics'!L:L,MATCH($C2136,'Policy Characteristics'!$C:$C,0)))</f>
        <v>industry-energy-efficiency-standards.html</v>
      </c>
    </row>
    <row r="2137" spans="1:18" s="4" customFormat="1" x14ac:dyDescent="0.25">
      <c r="A2137" s="254" t="str">
        <f>IF(ISBLANK(INDEX('Policy Characteristics'!A:A,MATCH($C2137,'Policy Characteristics'!$C:$C,0))),"",INDEX('Policy Characteristics'!A:A,MATCH($C2137,'Policy Characteristics'!$C:$C,0)))</f>
        <v>Industry</v>
      </c>
      <c r="B2137" s="262" t="str">
        <f>IF(ISBLANK(INDEX('Policy Characteristics'!B:B,MATCH($C2137,'Policy Characteristics'!$C:$C,0))),"",INDEX('Policy Characteristics'!B:B,MATCH($C2137,'Policy Characteristics'!$C:$C,0)))</f>
        <v>Energy Efficiency Standards for Electrical Eqpt</v>
      </c>
      <c r="C2137" s="254" t="str">
        <f t="shared" si="92"/>
        <v>Perc Improvement in Eqpt Efficiency Stds Above BAU for Electricity</v>
      </c>
      <c r="D2137" s="6" t="s">
        <v>3033</v>
      </c>
      <c r="E2137" s="1" t="s">
        <v>3916</v>
      </c>
      <c r="F2137" t="s">
        <v>2995</v>
      </c>
      <c r="G2137" s="45" t="s">
        <v>3890</v>
      </c>
      <c r="H2137" s="47">
        <f t="shared" si="93"/>
        <v>2136</v>
      </c>
      <c r="I2137" s="324" t="s">
        <v>40</v>
      </c>
      <c r="J2137" s="255" t="str">
        <f>IF(ISBLANK(INDEX('Policy Characteristics'!D:D,MATCH($C2137,'Policy Characteristics'!$C:$C,0))),"",INDEX('Policy Characteristics'!D:D,MATCH($C2137,'Policy Characteristics'!$C:$C,0)))</f>
        <v>Industry Energy Efficiency</v>
      </c>
      <c r="K2137" s="254" t="str">
        <f>IF(ISBLANK(INDEX('Policy Characteristics'!E:E,MATCH($C2137,'Policy Characteristics'!$C:$C,0))),"",INDEX('Policy Characteristics'!E:E,MATCH($C2137,'Policy Characteristics'!$C:$C,0)))</f>
        <v>indst elec efficiency stds</v>
      </c>
      <c r="L2137" s="261">
        <f>IF(ISBLANK(INDEX('Policy Characteristics'!F:F,MATCH($C2137,'Policy Characteristics'!$C:$C,0))),"",INDEX('Policy Characteristics'!F:F,MATCH($C2137,'Policy Characteristics'!$C:$C,0)))</f>
        <v>0</v>
      </c>
      <c r="M2137" s="261">
        <f>IF(ISBLANK(INDEX('Policy Characteristics'!G:G,MATCH($C2137,'Policy Characteristics'!$C:$C,0))),"",INDEX('Policy Characteristics'!G:G,MATCH($C2137,'Policy Characteristics'!$C:$C,0)))</f>
        <v>0.25</v>
      </c>
      <c r="N2137" s="261">
        <f>IF(ISBLANK(INDEX('Policy Characteristics'!H:H,MATCH($C2137,'Policy Characteristics'!$C:$C,0))),"",INDEX('Policy Characteristics'!H:H,MATCH($C2137,'Policy Characteristics'!$C:$C,0)))</f>
        <v>0.01</v>
      </c>
      <c r="O2137" s="254" t="str">
        <f>IF(ISBLANK(INDEX('Policy Characteristics'!I:I,MATCH($C2137,'Policy Characteristics'!$C:$C,0))),"",INDEX('Policy Characteristics'!I:I,MATCH($C2137,'Policy Characteristics'!$C:$C,0)))</f>
        <v>% reduction in energy use</v>
      </c>
      <c r="P2137" s="254" t="str">
        <f>IF(ISBLANK(INDEX('Policy Characteristics'!J:J,MATCH($C2137,'Policy Characteristics'!$C:$C,0))),"",INDEX('Policy Characteristics'!J:J,MATCH($C2137,'Policy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37" s="254" t="str">
        <f>IF(ISBLANK(INDEX('Policy Characteristics'!K:K,MATCH($C2137,'Policy Characteristics'!$C:$C,0))),"",INDEX('Policy Characteristics'!K:K,MATCH($C2137,'Policy Characteristics'!$C:$C,0)))</f>
        <v>industry-ag-main.html#eff-stds</v>
      </c>
      <c r="R2137" s="254" t="str">
        <f>IF(ISBLANK(INDEX('Policy Characteristics'!L:L,MATCH($C2137,'Policy Characteristics'!$C:$C,0))),"",INDEX('Policy Characteristics'!L:L,MATCH($C2137,'Policy Characteristics'!$C:$C,0)))</f>
        <v>industry-energy-efficiency-standards.html</v>
      </c>
    </row>
    <row r="2138" spans="1:18" s="4" customFormat="1" x14ac:dyDescent="0.25">
      <c r="A2138" s="254" t="str">
        <f>IF(ISBLANK(INDEX('Policy Characteristics'!A:A,MATCH($C2138,'Policy Characteristics'!$C:$C,0))),"",INDEX('Policy Characteristics'!A:A,MATCH($C2138,'Policy Characteristics'!$C:$C,0)))</f>
        <v>Industry</v>
      </c>
      <c r="B2138" s="262" t="str">
        <f>IF(ISBLANK(INDEX('Policy Characteristics'!B:B,MATCH($C2138,'Policy Characteristics'!$C:$C,0))),"",INDEX('Policy Characteristics'!B:B,MATCH($C2138,'Policy Characteristics'!$C:$C,0)))</f>
        <v>Energy Efficiency Standards for Electrical Eqpt</v>
      </c>
      <c r="C2138" s="254" t="str">
        <f t="shared" si="92"/>
        <v>Perc Improvement in Eqpt Efficiency Stds Above BAU for Electricity</v>
      </c>
      <c r="D2138" s="6" t="s">
        <v>3033</v>
      </c>
      <c r="E2138" s="1" t="s">
        <v>3917</v>
      </c>
      <c r="F2138" t="s">
        <v>2995</v>
      </c>
      <c r="G2138" s="45" t="s">
        <v>3892</v>
      </c>
      <c r="H2138" s="47">
        <f t="shared" si="93"/>
        <v>2137</v>
      </c>
      <c r="I2138" s="324" t="s">
        <v>40</v>
      </c>
      <c r="J2138" s="255" t="str">
        <f>IF(ISBLANK(INDEX('Policy Characteristics'!D:D,MATCH($C2138,'Policy Characteristics'!$C:$C,0))),"",INDEX('Policy Characteristics'!D:D,MATCH($C2138,'Policy Characteristics'!$C:$C,0)))</f>
        <v>Industry Energy Efficiency</v>
      </c>
      <c r="K2138" s="254" t="str">
        <f>IF(ISBLANK(INDEX('Policy Characteristics'!E:E,MATCH($C2138,'Policy Characteristics'!$C:$C,0))),"",INDEX('Policy Characteristics'!E:E,MATCH($C2138,'Policy Characteristics'!$C:$C,0)))</f>
        <v>indst elec efficiency stds</v>
      </c>
      <c r="L2138" s="261">
        <f>IF(ISBLANK(INDEX('Policy Characteristics'!F:F,MATCH($C2138,'Policy Characteristics'!$C:$C,0))),"",INDEX('Policy Characteristics'!F:F,MATCH($C2138,'Policy Characteristics'!$C:$C,0)))</f>
        <v>0</v>
      </c>
      <c r="M2138" s="261">
        <f>IF(ISBLANK(INDEX('Policy Characteristics'!G:G,MATCH($C2138,'Policy Characteristics'!$C:$C,0))),"",INDEX('Policy Characteristics'!G:G,MATCH($C2138,'Policy Characteristics'!$C:$C,0)))</f>
        <v>0.25</v>
      </c>
      <c r="N2138" s="261">
        <f>IF(ISBLANK(INDEX('Policy Characteristics'!H:H,MATCH($C2138,'Policy Characteristics'!$C:$C,0))),"",INDEX('Policy Characteristics'!H:H,MATCH($C2138,'Policy Characteristics'!$C:$C,0)))</f>
        <v>0.01</v>
      </c>
      <c r="O2138" s="254" t="str">
        <f>IF(ISBLANK(INDEX('Policy Characteristics'!I:I,MATCH($C2138,'Policy Characteristics'!$C:$C,0))),"",INDEX('Policy Characteristics'!I:I,MATCH($C2138,'Policy Characteristics'!$C:$C,0)))</f>
        <v>% reduction in energy use</v>
      </c>
      <c r="P2138" s="254" t="str">
        <f>IF(ISBLANK(INDEX('Policy Characteristics'!J:J,MATCH($C2138,'Policy Characteristics'!$C:$C,0))),"",INDEX('Policy Characteristics'!J:J,MATCH($C2138,'Policy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38" s="254" t="str">
        <f>IF(ISBLANK(INDEX('Policy Characteristics'!K:K,MATCH($C2138,'Policy Characteristics'!$C:$C,0))),"",INDEX('Policy Characteristics'!K:K,MATCH($C2138,'Policy Characteristics'!$C:$C,0)))</f>
        <v>industry-ag-main.html#eff-stds</v>
      </c>
      <c r="R2138" s="254" t="str">
        <f>IF(ISBLANK(INDEX('Policy Characteristics'!L:L,MATCH($C2138,'Policy Characteristics'!$C:$C,0))),"",INDEX('Policy Characteristics'!L:L,MATCH($C2138,'Policy Characteristics'!$C:$C,0)))</f>
        <v>industry-energy-efficiency-standards.html</v>
      </c>
    </row>
    <row r="2139" spans="1:18" s="4" customFormat="1" x14ac:dyDescent="0.25">
      <c r="A2139" s="254" t="str">
        <f>IF(ISBLANK(INDEX('Policy Characteristics'!A:A,MATCH($C2139,'Policy Characteristics'!$C:$C,0))),"",INDEX('Policy Characteristics'!A:A,MATCH($C2139,'Policy Characteristics'!$C:$C,0)))</f>
        <v>Industry</v>
      </c>
      <c r="B2139" s="262" t="str">
        <f>IF(ISBLANK(INDEX('Policy Characteristics'!B:B,MATCH($C2139,'Policy Characteristics'!$C:$C,0))),"",INDEX('Policy Characteristics'!B:B,MATCH($C2139,'Policy Characteristics'!$C:$C,0)))</f>
        <v>Energy Efficiency Standards for Electrical Eqpt</v>
      </c>
      <c r="C2139" s="254" t="str">
        <f t="shared" si="92"/>
        <v>Perc Improvement in Eqpt Efficiency Stds Above BAU for Electricity</v>
      </c>
      <c r="D2139" s="6" t="s">
        <v>3034</v>
      </c>
      <c r="E2139" s="1" t="s">
        <v>3459</v>
      </c>
      <c r="F2139" t="s">
        <v>2996</v>
      </c>
      <c r="G2139" s="45" t="s">
        <v>3465</v>
      </c>
      <c r="H2139" s="47">
        <f t="shared" si="93"/>
        <v>2138</v>
      </c>
      <c r="I2139" s="324" t="s">
        <v>40</v>
      </c>
      <c r="J2139" s="255" t="str">
        <f>IF(ISBLANK(INDEX('Policy Characteristics'!D:D,MATCH($C2139,'Policy Characteristics'!$C:$C,0))),"",INDEX('Policy Characteristics'!D:D,MATCH($C2139,'Policy Characteristics'!$C:$C,0)))</f>
        <v>Industry Energy Efficiency</v>
      </c>
      <c r="K2139" s="254" t="str">
        <f>IF(ISBLANK(INDEX('Policy Characteristics'!E:E,MATCH($C2139,'Policy Characteristics'!$C:$C,0))),"",INDEX('Policy Characteristics'!E:E,MATCH($C2139,'Policy Characteristics'!$C:$C,0)))</f>
        <v>indst elec efficiency stds</v>
      </c>
      <c r="L2139" s="261">
        <f>IF(ISBLANK(INDEX('Policy Characteristics'!F:F,MATCH($C2139,'Policy Characteristics'!$C:$C,0))),"",INDEX('Policy Characteristics'!F:F,MATCH($C2139,'Policy Characteristics'!$C:$C,0)))</f>
        <v>0</v>
      </c>
      <c r="M2139" s="261">
        <f>IF(ISBLANK(INDEX('Policy Characteristics'!G:G,MATCH($C2139,'Policy Characteristics'!$C:$C,0))),"",INDEX('Policy Characteristics'!G:G,MATCH($C2139,'Policy Characteristics'!$C:$C,0)))</f>
        <v>0.25</v>
      </c>
      <c r="N2139" s="261">
        <f>IF(ISBLANK(INDEX('Policy Characteristics'!H:H,MATCH($C2139,'Policy Characteristics'!$C:$C,0))),"",INDEX('Policy Characteristics'!H:H,MATCH($C2139,'Policy Characteristics'!$C:$C,0)))</f>
        <v>0.01</v>
      </c>
      <c r="O2139" s="254" t="str">
        <f>IF(ISBLANK(INDEX('Policy Characteristics'!I:I,MATCH($C2139,'Policy Characteristics'!$C:$C,0))),"",INDEX('Policy Characteristics'!I:I,MATCH($C2139,'Policy Characteristics'!$C:$C,0)))</f>
        <v>% reduction in energy use</v>
      </c>
      <c r="P2139" s="254" t="str">
        <f>IF(ISBLANK(INDEX('Policy Characteristics'!J:J,MATCH($C2139,'Policy Characteristics'!$C:$C,0))),"",INDEX('Policy Characteristics'!J:J,MATCH($C2139,'Policy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39" s="254" t="str">
        <f>IF(ISBLANK(INDEX('Policy Characteristics'!K:K,MATCH($C2139,'Policy Characteristics'!$C:$C,0))),"",INDEX('Policy Characteristics'!K:K,MATCH($C2139,'Policy Characteristics'!$C:$C,0)))</f>
        <v>industry-ag-main.html#eff-stds</v>
      </c>
      <c r="R2139" s="254" t="str">
        <f>IF(ISBLANK(INDEX('Policy Characteristics'!L:L,MATCH($C2139,'Policy Characteristics'!$C:$C,0))),"",INDEX('Policy Characteristics'!L:L,MATCH($C2139,'Policy Characteristics'!$C:$C,0)))</f>
        <v>industry-energy-efficiency-standards.html</v>
      </c>
    </row>
    <row r="2140" spans="1:18" s="4" customFormat="1" x14ac:dyDescent="0.25">
      <c r="A2140" s="254" t="str">
        <f>IF(ISBLANK(INDEX('Policy Characteristics'!A:A,MATCH($C2140,'Policy Characteristics'!$C:$C,0))),"",INDEX('Policy Characteristics'!A:A,MATCH($C2140,'Policy Characteristics'!$C:$C,0)))</f>
        <v>Industry</v>
      </c>
      <c r="B2140" s="262" t="str">
        <f>IF(ISBLANK(INDEX('Policy Characteristics'!B:B,MATCH($C2140,'Policy Characteristics'!$C:$C,0))),"",INDEX('Policy Characteristics'!B:B,MATCH($C2140,'Policy Characteristics'!$C:$C,0)))</f>
        <v>Energy Efficiency Standards for Electrical Eqpt</v>
      </c>
      <c r="C2140" s="254" t="str">
        <f t="shared" si="92"/>
        <v>Perc Improvement in Eqpt Efficiency Stds Above BAU for Electricity</v>
      </c>
      <c r="D2140" s="6" t="s">
        <v>3034</v>
      </c>
      <c r="E2140" s="1" t="s">
        <v>3460</v>
      </c>
      <c r="F2140" t="s">
        <v>2996</v>
      </c>
      <c r="G2140" s="45" t="s">
        <v>3466</v>
      </c>
      <c r="H2140" s="47">
        <f t="shared" si="93"/>
        <v>2139</v>
      </c>
      <c r="I2140" s="324" t="s">
        <v>40</v>
      </c>
      <c r="J2140" s="255" t="str">
        <f>IF(ISBLANK(INDEX('Policy Characteristics'!D:D,MATCH($C2140,'Policy Characteristics'!$C:$C,0))),"",INDEX('Policy Characteristics'!D:D,MATCH($C2140,'Policy Characteristics'!$C:$C,0)))</f>
        <v>Industry Energy Efficiency</v>
      </c>
      <c r="K2140" s="254" t="str">
        <f>IF(ISBLANK(INDEX('Policy Characteristics'!E:E,MATCH($C2140,'Policy Characteristics'!$C:$C,0))),"",INDEX('Policy Characteristics'!E:E,MATCH($C2140,'Policy Characteristics'!$C:$C,0)))</f>
        <v>indst elec efficiency stds</v>
      </c>
      <c r="L2140" s="261">
        <f>IF(ISBLANK(INDEX('Policy Characteristics'!F:F,MATCH($C2140,'Policy Characteristics'!$C:$C,0))),"",INDEX('Policy Characteristics'!F:F,MATCH($C2140,'Policy Characteristics'!$C:$C,0)))</f>
        <v>0</v>
      </c>
      <c r="M2140" s="261">
        <f>IF(ISBLANK(INDEX('Policy Characteristics'!G:G,MATCH($C2140,'Policy Characteristics'!$C:$C,0))),"",INDEX('Policy Characteristics'!G:G,MATCH($C2140,'Policy Characteristics'!$C:$C,0)))</f>
        <v>0.25</v>
      </c>
      <c r="N2140" s="261">
        <f>IF(ISBLANK(INDEX('Policy Characteristics'!H:H,MATCH($C2140,'Policy Characteristics'!$C:$C,0))),"",INDEX('Policy Characteristics'!H:H,MATCH($C2140,'Policy Characteristics'!$C:$C,0)))</f>
        <v>0.01</v>
      </c>
      <c r="O2140" s="254" t="str">
        <f>IF(ISBLANK(INDEX('Policy Characteristics'!I:I,MATCH($C2140,'Policy Characteristics'!$C:$C,0))),"",INDEX('Policy Characteristics'!I:I,MATCH($C2140,'Policy Characteristics'!$C:$C,0)))</f>
        <v>% reduction in energy use</v>
      </c>
      <c r="P2140" s="254" t="str">
        <f>IF(ISBLANK(INDEX('Policy Characteristics'!J:J,MATCH($C2140,'Policy Characteristics'!$C:$C,0))),"",INDEX('Policy Characteristics'!J:J,MATCH($C2140,'Policy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40" s="254" t="str">
        <f>IF(ISBLANK(INDEX('Policy Characteristics'!K:K,MATCH($C2140,'Policy Characteristics'!$C:$C,0))),"",INDEX('Policy Characteristics'!K:K,MATCH($C2140,'Policy Characteristics'!$C:$C,0)))</f>
        <v>industry-ag-main.html#eff-stds</v>
      </c>
      <c r="R2140" s="254" t="str">
        <f>IF(ISBLANK(INDEX('Policy Characteristics'!L:L,MATCH($C2140,'Policy Characteristics'!$C:$C,0))),"",INDEX('Policy Characteristics'!L:L,MATCH($C2140,'Policy Characteristics'!$C:$C,0)))</f>
        <v>industry-energy-efficiency-standards.html</v>
      </c>
    </row>
    <row r="2141" spans="1:18" s="4" customFormat="1" x14ac:dyDescent="0.25">
      <c r="A2141" s="254" t="str">
        <f>IF(ISBLANK(INDEX('Policy Characteristics'!A:A,MATCH($C2141,'Policy Characteristics'!$C:$C,0))),"",INDEX('Policy Characteristics'!A:A,MATCH($C2141,'Policy Characteristics'!$C:$C,0)))</f>
        <v>Industry</v>
      </c>
      <c r="B2141" s="262" t="str">
        <f>IF(ISBLANK(INDEX('Policy Characteristics'!B:B,MATCH($C2141,'Policy Characteristics'!$C:$C,0))),"",INDEX('Policy Characteristics'!B:B,MATCH($C2141,'Policy Characteristics'!$C:$C,0)))</f>
        <v>Energy Efficiency Standards for Electrical Eqpt</v>
      </c>
      <c r="C2141" s="254" t="str">
        <f t="shared" si="92"/>
        <v>Perc Improvement in Eqpt Efficiency Stds Above BAU for Electricity</v>
      </c>
      <c r="D2141" s="6" t="s">
        <v>3034</v>
      </c>
      <c r="E2141" s="1" t="s">
        <v>3461</v>
      </c>
      <c r="F2141" t="s">
        <v>2996</v>
      </c>
      <c r="G2141" s="45" t="s">
        <v>3467</v>
      </c>
      <c r="H2141" s="47">
        <f t="shared" si="93"/>
        <v>2140</v>
      </c>
      <c r="I2141" s="324" t="s">
        <v>40</v>
      </c>
      <c r="J2141" s="255" t="str">
        <f>IF(ISBLANK(INDEX('Policy Characteristics'!D:D,MATCH($C2141,'Policy Characteristics'!$C:$C,0))),"",INDEX('Policy Characteristics'!D:D,MATCH($C2141,'Policy Characteristics'!$C:$C,0)))</f>
        <v>Industry Energy Efficiency</v>
      </c>
      <c r="K2141" s="254" t="str">
        <f>IF(ISBLANK(INDEX('Policy Characteristics'!E:E,MATCH($C2141,'Policy Characteristics'!$C:$C,0))),"",INDEX('Policy Characteristics'!E:E,MATCH($C2141,'Policy Characteristics'!$C:$C,0)))</f>
        <v>indst elec efficiency stds</v>
      </c>
      <c r="L2141" s="261">
        <f>IF(ISBLANK(INDEX('Policy Characteristics'!F:F,MATCH($C2141,'Policy Characteristics'!$C:$C,0))),"",INDEX('Policy Characteristics'!F:F,MATCH($C2141,'Policy Characteristics'!$C:$C,0)))</f>
        <v>0</v>
      </c>
      <c r="M2141" s="261">
        <f>IF(ISBLANK(INDEX('Policy Characteristics'!G:G,MATCH($C2141,'Policy Characteristics'!$C:$C,0))),"",INDEX('Policy Characteristics'!G:G,MATCH($C2141,'Policy Characteristics'!$C:$C,0)))</f>
        <v>0.25</v>
      </c>
      <c r="N2141" s="261">
        <f>IF(ISBLANK(INDEX('Policy Characteristics'!H:H,MATCH($C2141,'Policy Characteristics'!$C:$C,0))),"",INDEX('Policy Characteristics'!H:H,MATCH($C2141,'Policy Characteristics'!$C:$C,0)))</f>
        <v>0.01</v>
      </c>
      <c r="O2141" s="254" t="str">
        <f>IF(ISBLANK(INDEX('Policy Characteristics'!I:I,MATCH($C2141,'Policy Characteristics'!$C:$C,0))),"",INDEX('Policy Characteristics'!I:I,MATCH($C2141,'Policy Characteristics'!$C:$C,0)))</f>
        <v>% reduction in energy use</v>
      </c>
      <c r="P2141" s="254" t="str">
        <f>IF(ISBLANK(INDEX('Policy Characteristics'!J:J,MATCH($C2141,'Policy Characteristics'!$C:$C,0))),"",INDEX('Policy Characteristics'!J:J,MATCH($C2141,'Policy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41" s="254" t="str">
        <f>IF(ISBLANK(INDEX('Policy Characteristics'!K:K,MATCH($C2141,'Policy Characteristics'!$C:$C,0))),"",INDEX('Policy Characteristics'!K:K,MATCH($C2141,'Policy Characteristics'!$C:$C,0)))</f>
        <v>industry-ag-main.html#eff-stds</v>
      </c>
      <c r="R2141" s="254" t="str">
        <f>IF(ISBLANK(INDEX('Policy Characteristics'!L:L,MATCH($C2141,'Policy Characteristics'!$C:$C,0))),"",INDEX('Policy Characteristics'!L:L,MATCH($C2141,'Policy Characteristics'!$C:$C,0)))</f>
        <v>industry-energy-efficiency-standards.html</v>
      </c>
    </row>
    <row r="2142" spans="1:18" s="4" customFormat="1" x14ac:dyDescent="0.25">
      <c r="A2142" s="254" t="str">
        <f>IF(ISBLANK(INDEX('Policy Characteristics'!A:A,MATCH($C2142,'Policy Characteristics'!$C:$C,0))),"",INDEX('Policy Characteristics'!A:A,MATCH($C2142,'Policy Characteristics'!$C:$C,0)))</f>
        <v>Industry</v>
      </c>
      <c r="B2142" s="262" t="str">
        <f>IF(ISBLANK(INDEX('Policy Characteristics'!B:B,MATCH($C2142,'Policy Characteristics'!$C:$C,0))),"",INDEX('Policy Characteristics'!B:B,MATCH($C2142,'Policy Characteristics'!$C:$C,0)))</f>
        <v>Energy Efficiency Standards for Electrical Eqpt</v>
      </c>
      <c r="C2142" s="254" t="str">
        <f t="shared" ref="C2142:C2198" si="94">C$1949</f>
        <v>Perc Improvement in Eqpt Efficiency Stds Above BAU for Electricity</v>
      </c>
      <c r="D2142" s="6" t="s">
        <v>3034</v>
      </c>
      <c r="E2142" s="1" t="s">
        <v>3462</v>
      </c>
      <c r="F2142" t="s">
        <v>2996</v>
      </c>
      <c r="G2142" s="45" t="s">
        <v>3468</v>
      </c>
      <c r="H2142" s="47">
        <f t="shared" si="93"/>
        <v>2141</v>
      </c>
      <c r="I2142" s="324" t="s">
        <v>40</v>
      </c>
      <c r="J2142" s="255" t="str">
        <f>IF(ISBLANK(INDEX('Policy Characteristics'!D:D,MATCH($C2142,'Policy Characteristics'!$C:$C,0))),"",INDEX('Policy Characteristics'!D:D,MATCH($C2142,'Policy Characteristics'!$C:$C,0)))</f>
        <v>Industry Energy Efficiency</v>
      </c>
      <c r="K2142" s="254" t="str">
        <f>IF(ISBLANK(INDEX('Policy Characteristics'!E:E,MATCH($C2142,'Policy Characteristics'!$C:$C,0))),"",INDEX('Policy Characteristics'!E:E,MATCH($C2142,'Policy Characteristics'!$C:$C,0)))</f>
        <v>indst elec efficiency stds</v>
      </c>
      <c r="L2142" s="261">
        <f>IF(ISBLANK(INDEX('Policy Characteristics'!F:F,MATCH($C2142,'Policy Characteristics'!$C:$C,0))),"",INDEX('Policy Characteristics'!F:F,MATCH($C2142,'Policy Characteristics'!$C:$C,0)))</f>
        <v>0</v>
      </c>
      <c r="M2142" s="261">
        <f>IF(ISBLANK(INDEX('Policy Characteristics'!G:G,MATCH($C2142,'Policy Characteristics'!$C:$C,0))),"",INDEX('Policy Characteristics'!G:G,MATCH($C2142,'Policy Characteristics'!$C:$C,0)))</f>
        <v>0.25</v>
      </c>
      <c r="N2142" s="261">
        <f>IF(ISBLANK(INDEX('Policy Characteristics'!H:H,MATCH($C2142,'Policy Characteristics'!$C:$C,0))),"",INDEX('Policy Characteristics'!H:H,MATCH($C2142,'Policy Characteristics'!$C:$C,0)))</f>
        <v>0.01</v>
      </c>
      <c r="O2142" s="254" t="str">
        <f>IF(ISBLANK(INDEX('Policy Characteristics'!I:I,MATCH($C2142,'Policy Characteristics'!$C:$C,0))),"",INDEX('Policy Characteristics'!I:I,MATCH($C2142,'Policy Characteristics'!$C:$C,0)))</f>
        <v>% reduction in energy use</v>
      </c>
      <c r="P2142" s="254" t="str">
        <f>IF(ISBLANK(INDEX('Policy Characteristics'!J:J,MATCH($C2142,'Policy Characteristics'!$C:$C,0))),"",INDEX('Policy Characteristics'!J:J,MATCH($C2142,'Policy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42" s="254" t="str">
        <f>IF(ISBLANK(INDEX('Policy Characteristics'!K:K,MATCH($C2142,'Policy Characteristics'!$C:$C,0))),"",INDEX('Policy Characteristics'!K:K,MATCH($C2142,'Policy Characteristics'!$C:$C,0)))</f>
        <v>industry-ag-main.html#eff-stds</v>
      </c>
      <c r="R2142" s="254" t="str">
        <f>IF(ISBLANK(INDEX('Policy Characteristics'!L:L,MATCH($C2142,'Policy Characteristics'!$C:$C,0))),"",INDEX('Policy Characteristics'!L:L,MATCH($C2142,'Policy Characteristics'!$C:$C,0)))</f>
        <v>industry-energy-efficiency-standards.html</v>
      </c>
    </row>
    <row r="2143" spans="1:18" s="4" customFormat="1" x14ac:dyDescent="0.25">
      <c r="A2143" s="254" t="str">
        <f>IF(ISBLANK(INDEX('Policy Characteristics'!A:A,MATCH($C2143,'Policy Characteristics'!$C:$C,0))),"",INDEX('Policy Characteristics'!A:A,MATCH($C2143,'Policy Characteristics'!$C:$C,0)))</f>
        <v>Industry</v>
      </c>
      <c r="B2143" s="262" t="str">
        <f>IF(ISBLANK(INDEX('Policy Characteristics'!B:B,MATCH($C2143,'Policy Characteristics'!$C:$C,0))),"",INDEX('Policy Characteristics'!B:B,MATCH($C2143,'Policy Characteristics'!$C:$C,0)))</f>
        <v>Energy Efficiency Standards for Electrical Eqpt</v>
      </c>
      <c r="C2143" s="254" t="str">
        <f t="shared" si="94"/>
        <v>Perc Improvement in Eqpt Efficiency Stds Above BAU for Electricity</v>
      </c>
      <c r="D2143" s="6" t="s">
        <v>3034</v>
      </c>
      <c r="E2143" s="1" t="s">
        <v>3463</v>
      </c>
      <c r="F2143" t="s">
        <v>2996</v>
      </c>
      <c r="G2143" s="45" t="s">
        <v>3469</v>
      </c>
      <c r="H2143" s="47">
        <f t="shared" si="93"/>
        <v>2142</v>
      </c>
      <c r="I2143" s="324" t="s">
        <v>40</v>
      </c>
      <c r="J2143" s="255" t="str">
        <f>IF(ISBLANK(INDEX('Policy Characteristics'!D:D,MATCH($C2143,'Policy Characteristics'!$C:$C,0))),"",INDEX('Policy Characteristics'!D:D,MATCH($C2143,'Policy Characteristics'!$C:$C,0)))</f>
        <v>Industry Energy Efficiency</v>
      </c>
      <c r="K2143" s="254" t="str">
        <f>IF(ISBLANK(INDEX('Policy Characteristics'!E:E,MATCH($C2143,'Policy Characteristics'!$C:$C,0))),"",INDEX('Policy Characteristics'!E:E,MATCH($C2143,'Policy Characteristics'!$C:$C,0)))</f>
        <v>indst elec efficiency stds</v>
      </c>
      <c r="L2143" s="261">
        <f>IF(ISBLANK(INDEX('Policy Characteristics'!F:F,MATCH($C2143,'Policy Characteristics'!$C:$C,0))),"",INDEX('Policy Characteristics'!F:F,MATCH($C2143,'Policy Characteristics'!$C:$C,0)))</f>
        <v>0</v>
      </c>
      <c r="M2143" s="261">
        <f>IF(ISBLANK(INDEX('Policy Characteristics'!G:G,MATCH($C2143,'Policy Characteristics'!$C:$C,0))),"",INDEX('Policy Characteristics'!G:G,MATCH($C2143,'Policy Characteristics'!$C:$C,0)))</f>
        <v>0.25</v>
      </c>
      <c r="N2143" s="261">
        <f>IF(ISBLANK(INDEX('Policy Characteristics'!H:H,MATCH($C2143,'Policy Characteristics'!$C:$C,0))),"",INDEX('Policy Characteristics'!H:H,MATCH($C2143,'Policy Characteristics'!$C:$C,0)))</f>
        <v>0.01</v>
      </c>
      <c r="O2143" s="254" t="str">
        <f>IF(ISBLANK(INDEX('Policy Characteristics'!I:I,MATCH($C2143,'Policy Characteristics'!$C:$C,0))),"",INDEX('Policy Characteristics'!I:I,MATCH($C2143,'Policy Characteristics'!$C:$C,0)))</f>
        <v>% reduction in energy use</v>
      </c>
      <c r="P2143" s="254" t="str">
        <f>IF(ISBLANK(INDEX('Policy Characteristics'!J:J,MATCH($C2143,'Policy Characteristics'!$C:$C,0))),"",INDEX('Policy Characteristics'!J:J,MATCH($C2143,'Policy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43" s="254" t="str">
        <f>IF(ISBLANK(INDEX('Policy Characteristics'!K:K,MATCH($C2143,'Policy Characteristics'!$C:$C,0))),"",INDEX('Policy Characteristics'!K:K,MATCH($C2143,'Policy Characteristics'!$C:$C,0)))</f>
        <v>industry-ag-main.html#eff-stds</v>
      </c>
      <c r="R2143" s="254" t="str">
        <f>IF(ISBLANK(INDEX('Policy Characteristics'!L:L,MATCH($C2143,'Policy Characteristics'!$C:$C,0))),"",INDEX('Policy Characteristics'!L:L,MATCH($C2143,'Policy Characteristics'!$C:$C,0)))</f>
        <v>industry-energy-efficiency-standards.html</v>
      </c>
    </row>
    <row r="2144" spans="1:18" s="4" customFormat="1" x14ac:dyDescent="0.25">
      <c r="A2144" s="254" t="str">
        <f>IF(ISBLANK(INDEX('Policy Characteristics'!A:A,MATCH($C2144,'Policy Characteristics'!$C:$C,0))),"",INDEX('Policy Characteristics'!A:A,MATCH($C2144,'Policy Characteristics'!$C:$C,0)))</f>
        <v>Industry</v>
      </c>
      <c r="B2144" s="262" t="str">
        <f>IF(ISBLANK(INDEX('Policy Characteristics'!B:B,MATCH($C2144,'Policy Characteristics'!$C:$C,0))),"",INDEX('Policy Characteristics'!B:B,MATCH($C2144,'Policy Characteristics'!$C:$C,0)))</f>
        <v>Energy Efficiency Standards for Electrical Eqpt</v>
      </c>
      <c r="C2144" s="254" t="str">
        <f t="shared" si="94"/>
        <v>Perc Improvement in Eqpt Efficiency Stds Above BAU for Electricity</v>
      </c>
      <c r="D2144" s="6" t="s">
        <v>3034</v>
      </c>
      <c r="E2144" s="1" t="s">
        <v>3464</v>
      </c>
      <c r="F2144" t="s">
        <v>2996</v>
      </c>
      <c r="G2144" s="45" t="s">
        <v>3470</v>
      </c>
      <c r="H2144" s="47">
        <f t="shared" si="93"/>
        <v>2143</v>
      </c>
      <c r="I2144" s="324" t="s">
        <v>40</v>
      </c>
      <c r="J2144" s="255" t="str">
        <f>IF(ISBLANK(INDEX('Policy Characteristics'!D:D,MATCH($C2144,'Policy Characteristics'!$C:$C,0))),"",INDEX('Policy Characteristics'!D:D,MATCH($C2144,'Policy Characteristics'!$C:$C,0)))</f>
        <v>Industry Energy Efficiency</v>
      </c>
      <c r="K2144" s="254" t="str">
        <f>IF(ISBLANK(INDEX('Policy Characteristics'!E:E,MATCH($C2144,'Policy Characteristics'!$C:$C,0))),"",INDEX('Policy Characteristics'!E:E,MATCH($C2144,'Policy Characteristics'!$C:$C,0)))</f>
        <v>indst elec efficiency stds</v>
      </c>
      <c r="L2144" s="261">
        <f>IF(ISBLANK(INDEX('Policy Characteristics'!F:F,MATCH($C2144,'Policy Characteristics'!$C:$C,0))),"",INDEX('Policy Characteristics'!F:F,MATCH($C2144,'Policy Characteristics'!$C:$C,0)))</f>
        <v>0</v>
      </c>
      <c r="M2144" s="261">
        <f>IF(ISBLANK(INDEX('Policy Characteristics'!G:G,MATCH($C2144,'Policy Characteristics'!$C:$C,0))),"",INDEX('Policy Characteristics'!G:G,MATCH($C2144,'Policy Characteristics'!$C:$C,0)))</f>
        <v>0.25</v>
      </c>
      <c r="N2144" s="261">
        <f>IF(ISBLANK(INDEX('Policy Characteristics'!H:H,MATCH($C2144,'Policy Characteristics'!$C:$C,0))),"",INDEX('Policy Characteristics'!H:H,MATCH($C2144,'Policy Characteristics'!$C:$C,0)))</f>
        <v>0.01</v>
      </c>
      <c r="O2144" s="254" t="str">
        <f>IF(ISBLANK(INDEX('Policy Characteristics'!I:I,MATCH($C2144,'Policy Characteristics'!$C:$C,0))),"",INDEX('Policy Characteristics'!I:I,MATCH($C2144,'Policy Characteristics'!$C:$C,0)))</f>
        <v>% reduction in energy use</v>
      </c>
      <c r="P2144" s="254" t="str">
        <f>IF(ISBLANK(INDEX('Policy Characteristics'!J:J,MATCH($C2144,'Policy Characteristics'!$C:$C,0))),"",INDEX('Policy Characteristics'!J:J,MATCH($C2144,'Policy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44" s="254" t="str">
        <f>IF(ISBLANK(INDEX('Policy Characteristics'!K:K,MATCH($C2144,'Policy Characteristics'!$C:$C,0))),"",INDEX('Policy Characteristics'!K:K,MATCH($C2144,'Policy Characteristics'!$C:$C,0)))</f>
        <v>industry-ag-main.html#eff-stds</v>
      </c>
      <c r="R2144" s="254" t="str">
        <f>IF(ISBLANK(INDEX('Policy Characteristics'!L:L,MATCH($C2144,'Policy Characteristics'!$C:$C,0))),"",INDEX('Policy Characteristics'!L:L,MATCH($C2144,'Policy Characteristics'!$C:$C,0)))</f>
        <v>industry-energy-efficiency-standards.html</v>
      </c>
    </row>
    <row r="2145" spans="1:18" s="4" customFormat="1" x14ac:dyDescent="0.25">
      <c r="A2145" s="254" t="str">
        <f>IF(ISBLANK(INDEX('Policy Characteristics'!A:A,MATCH($C2145,'Policy Characteristics'!$C:$C,0))),"",INDEX('Policy Characteristics'!A:A,MATCH($C2145,'Policy Characteristics'!$C:$C,0)))</f>
        <v>Industry</v>
      </c>
      <c r="B2145" s="262" t="str">
        <f>IF(ISBLANK(INDEX('Policy Characteristics'!B:B,MATCH($C2145,'Policy Characteristics'!$C:$C,0))),"",INDEX('Policy Characteristics'!B:B,MATCH($C2145,'Policy Characteristics'!$C:$C,0)))</f>
        <v>Energy Efficiency Standards for Electrical Eqpt</v>
      </c>
      <c r="C2145" s="254" t="str">
        <f t="shared" si="94"/>
        <v>Perc Improvement in Eqpt Efficiency Stds Above BAU for Electricity</v>
      </c>
      <c r="D2145" s="6" t="s">
        <v>3034</v>
      </c>
      <c r="E2145" s="1" t="s">
        <v>3570</v>
      </c>
      <c r="F2145" t="s">
        <v>2996</v>
      </c>
      <c r="G2145" s="45" t="s">
        <v>3471</v>
      </c>
      <c r="H2145" s="47">
        <f t="shared" si="93"/>
        <v>2144</v>
      </c>
      <c r="I2145" s="324" t="s">
        <v>40</v>
      </c>
      <c r="J2145" s="255" t="str">
        <f>IF(ISBLANK(INDEX('Policy Characteristics'!D:D,MATCH($C2145,'Policy Characteristics'!$C:$C,0))),"",INDEX('Policy Characteristics'!D:D,MATCH($C2145,'Policy Characteristics'!$C:$C,0)))</f>
        <v>Industry Energy Efficiency</v>
      </c>
      <c r="K2145" s="254" t="str">
        <f>IF(ISBLANK(INDEX('Policy Characteristics'!E:E,MATCH($C2145,'Policy Characteristics'!$C:$C,0))),"",INDEX('Policy Characteristics'!E:E,MATCH($C2145,'Policy Characteristics'!$C:$C,0)))</f>
        <v>indst elec efficiency stds</v>
      </c>
      <c r="L2145" s="261">
        <f>IF(ISBLANK(INDEX('Policy Characteristics'!F:F,MATCH($C2145,'Policy Characteristics'!$C:$C,0))),"",INDEX('Policy Characteristics'!F:F,MATCH($C2145,'Policy Characteristics'!$C:$C,0)))</f>
        <v>0</v>
      </c>
      <c r="M2145" s="261">
        <f>IF(ISBLANK(INDEX('Policy Characteristics'!G:G,MATCH($C2145,'Policy Characteristics'!$C:$C,0))),"",INDEX('Policy Characteristics'!G:G,MATCH($C2145,'Policy Characteristics'!$C:$C,0)))</f>
        <v>0.25</v>
      </c>
      <c r="N2145" s="261">
        <f>IF(ISBLANK(INDEX('Policy Characteristics'!H:H,MATCH($C2145,'Policy Characteristics'!$C:$C,0))),"",INDEX('Policy Characteristics'!H:H,MATCH($C2145,'Policy Characteristics'!$C:$C,0)))</f>
        <v>0.01</v>
      </c>
      <c r="O2145" s="254" t="str">
        <f>IF(ISBLANK(INDEX('Policy Characteristics'!I:I,MATCH($C2145,'Policy Characteristics'!$C:$C,0))),"",INDEX('Policy Characteristics'!I:I,MATCH($C2145,'Policy Characteristics'!$C:$C,0)))</f>
        <v>% reduction in energy use</v>
      </c>
      <c r="P2145" s="254" t="str">
        <f>IF(ISBLANK(INDEX('Policy Characteristics'!J:J,MATCH($C2145,'Policy Characteristics'!$C:$C,0))),"",INDEX('Policy Characteristics'!J:J,MATCH($C2145,'Policy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45" s="254" t="str">
        <f>IF(ISBLANK(INDEX('Policy Characteristics'!K:K,MATCH($C2145,'Policy Characteristics'!$C:$C,0))),"",INDEX('Policy Characteristics'!K:K,MATCH($C2145,'Policy Characteristics'!$C:$C,0)))</f>
        <v>industry-ag-main.html#eff-stds</v>
      </c>
      <c r="R2145" s="254" t="str">
        <f>IF(ISBLANK(INDEX('Policy Characteristics'!L:L,MATCH($C2145,'Policy Characteristics'!$C:$C,0))),"",INDEX('Policy Characteristics'!L:L,MATCH($C2145,'Policy Characteristics'!$C:$C,0)))</f>
        <v>industry-energy-efficiency-standards.html</v>
      </c>
    </row>
    <row r="2146" spans="1:18" s="4" customFormat="1" x14ac:dyDescent="0.25">
      <c r="A2146" s="254" t="str">
        <f>IF(ISBLANK(INDEX('Policy Characteristics'!A:A,MATCH($C2146,'Policy Characteristics'!$C:$C,0))),"",INDEX('Policy Characteristics'!A:A,MATCH($C2146,'Policy Characteristics'!$C:$C,0)))</f>
        <v>Industry</v>
      </c>
      <c r="B2146" s="262" t="str">
        <f>IF(ISBLANK(INDEX('Policy Characteristics'!B:B,MATCH($C2146,'Policy Characteristics'!$C:$C,0))),"",INDEX('Policy Characteristics'!B:B,MATCH($C2146,'Policy Characteristics'!$C:$C,0)))</f>
        <v>Energy Efficiency Standards for Electrical Eqpt</v>
      </c>
      <c r="C2146" s="254" t="str">
        <f t="shared" si="94"/>
        <v>Perc Improvement in Eqpt Efficiency Stds Above BAU for Electricity</v>
      </c>
      <c r="D2146" s="6" t="s">
        <v>3034</v>
      </c>
      <c r="E2146" s="1" t="s">
        <v>3915</v>
      </c>
      <c r="F2146" t="s">
        <v>2996</v>
      </c>
      <c r="G2146" s="45" t="s">
        <v>3891</v>
      </c>
      <c r="H2146" s="47">
        <f t="shared" si="93"/>
        <v>2145</v>
      </c>
      <c r="I2146" s="324" t="s">
        <v>40</v>
      </c>
      <c r="J2146" s="255" t="str">
        <f>IF(ISBLANK(INDEX('Policy Characteristics'!D:D,MATCH($C2146,'Policy Characteristics'!$C:$C,0))),"",INDEX('Policy Characteristics'!D:D,MATCH($C2146,'Policy Characteristics'!$C:$C,0)))</f>
        <v>Industry Energy Efficiency</v>
      </c>
      <c r="K2146" s="254" t="str">
        <f>IF(ISBLANK(INDEX('Policy Characteristics'!E:E,MATCH($C2146,'Policy Characteristics'!$C:$C,0))),"",INDEX('Policy Characteristics'!E:E,MATCH($C2146,'Policy Characteristics'!$C:$C,0)))</f>
        <v>indst elec efficiency stds</v>
      </c>
      <c r="L2146" s="261">
        <f>IF(ISBLANK(INDEX('Policy Characteristics'!F:F,MATCH($C2146,'Policy Characteristics'!$C:$C,0))),"",INDEX('Policy Characteristics'!F:F,MATCH($C2146,'Policy Characteristics'!$C:$C,0)))</f>
        <v>0</v>
      </c>
      <c r="M2146" s="261">
        <f>IF(ISBLANK(INDEX('Policy Characteristics'!G:G,MATCH($C2146,'Policy Characteristics'!$C:$C,0))),"",INDEX('Policy Characteristics'!G:G,MATCH($C2146,'Policy Characteristics'!$C:$C,0)))</f>
        <v>0.25</v>
      </c>
      <c r="N2146" s="261">
        <f>IF(ISBLANK(INDEX('Policy Characteristics'!H:H,MATCH($C2146,'Policy Characteristics'!$C:$C,0))),"",INDEX('Policy Characteristics'!H:H,MATCH($C2146,'Policy Characteristics'!$C:$C,0)))</f>
        <v>0.01</v>
      </c>
      <c r="O2146" s="254" t="str">
        <f>IF(ISBLANK(INDEX('Policy Characteristics'!I:I,MATCH($C2146,'Policy Characteristics'!$C:$C,0))),"",INDEX('Policy Characteristics'!I:I,MATCH($C2146,'Policy Characteristics'!$C:$C,0)))</f>
        <v>% reduction in energy use</v>
      </c>
      <c r="P2146" s="254" t="str">
        <f>IF(ISBLANK(INDEX('Policy Characteristics'!J:J,MATCH($C2146,'Policy Characteristics'!$C:$C,0))),"",INDEX('Policy Characteristics'!J:J,MATCH($C2146,'Policy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46" s="254" t="str">
        <f>IF(ISBLANK(INDEX('Policy Characteristics'!K:K,MATCH($C2146,'Policy Characteristics'!$C:$C,0))),"",INDEX('Policy Characteristics'!K:K,MATCH($C2146,'Policy Characteristics'!$C:$C,0)))</f>
        <v>industry-ag-main.html#eff-stds</v>
      </c>
      <c r="R2146" s="254" t="str">
        <f>IF(ISBLANK(INDEX('Policy Characteristics'!L:L,MATCH($C2146,'Policy Characteristics'!$C:$C,0))),"",INDEX('Policy Characteristics'!L:L,MATCH($C2146,'Policy Characteristics'!$C:$C,0)))</f>
        <v>industry-energy-efficiency-standards.html</v>
      </c>
    </row>
    <row r="2147" spans="1:18" s="4" customFormat="1" x14ac:dyDescent="0.25">
      <c r="A2147" s="254" t="str">
        <f>IF(ISBLANK(INDEX('Policy Characteristics'!A:A,MATCH($C2147,'Policy Characteristics'!$C:$C,0))),"",INDEX('Policy Characteristics'!A:A,MATCH($C2147,'Policy Characteristics'!$C:$C,0)))</f>
        <v>Industry</v>
      </c>
      <c r="B2147" s="262" t="str">
        <f>IF(ISBLANK(INDEX('Policy Characteristics'!B:B,MATCH($C2147,'Policy Characteristics'!$C:$C,0))),"",INDEX('Policy Characteristics'!B:B,MATCH($C2147,'Policy Characteristics'!$C:$C,0)))</f>
        <v>Energy Efficiency Standards for Electrical Eqpt</v>
      </c>
      <c r="C2147" s="254" t="str">
        <f t="shared" si="94"/>
        <v>Perc Improvement in Eqpt Efficiency Stds Above BAU for Electricity</v>
      </c>
      <c r="D2147" s="6" t="s">
        <v>3034</v>
      </c>
      <c r="E2147" s="1" t="s">
        <v>3916</v>
      </c>
      <c r="F2147" t="s">
        <v>2996</v>
      </c>
      <c r="G2147" s="45" t="s">
        <v>3890</v>
      </c>
      <c r="H2147" s="47">
        <f t="shared" si="93"/>
        <v>2146</v>
      </c>
      <c r="I2147" s="324" t="s">
        <v>40</v>
      </c>
      <c r="J2147" s="255" t="str">
        <f>IF(ISBLANK(INDEX('Policy Characteristics'!D:D,MATCH($C2147,'Policy Characteristics'!$C:$C,0))),"",INDEX('Policy Characteristics'!D:D,MATCH($C2147,'Policy Characteristics'!$C:$C,0)))</f>
        <v>Industry Energy Efficiency</v>
      </c>
      <c r="K2147" s="254" t="str">
        <f>IF(ISBLANK(INDEX('Policy Characteristics'!E:E,MATCH($C2147,'Policy Characteristics'!$C:$C,0))),"",INDEX('Policy Characteristics'!E:E,MATCH($C2147,'Policy Characteristics'!$C:$C,0)))</f>
        <v>indst elec efficiency stds</v>
      </c>
      <c r="L2147" s="261">
        <f>IF(ISBLANK(INDEX('Policy Characteristics'!F:F,MATCH($C2147,'Policy Characteristics'!$C:$C,0))),"",INDEX('Policy Characteristics'!F:F,MATCH($C2147,'Policy Characteristics'!$C:$C,0)))</f>
        <v>0</v>
      </c>
      <c r="M2147" s="261">
        <f>IF(ISBLANK(INDEX('Policy Characteristics'!G:G,MATCH($C2147,'Policy Characteristics'!$C:$C,0))),"",INDEX('Policy Characteristics'!G:G,MATCH($C2147,'Policy Characteristics'!$C:$C,0)))</f>
        <v>0.25</v>
      </c>
      <c r="N2147" s="261">
        <f>IF(ISBLANK(INDEX('Policy Characteristics'!H:H,MATCH($C2147,'Policy Characteristics'!$C:$C,0))),"",INDEX('Policy Characteristics'!H:H,MATCH($C2147,'Policy Characteristics'!$C:$C,0)))</f>
        <v>0.01</v>
      </c>
      <c r="O2147" s="254" t="str">
        <f>IF(ISBLANK(INDEX('Policy Characteristics'!I:I,MATCH($C2147,'Policy Characteristics'!$C:$C,0))),"",INDEX('Policy Characteristics'!I:I,MATCH($C2147,'Policy Characteristics'!$C:$C,0)))</f>
        <v>% reduction in energy use</v>
      </c>
      <c r="P2147" s="254" t="str">
        <f>IF(ISBLANK(INDEX('Policy Characteristics'!J:J,MATCH($C2147,'Policy Characteristics'!$C:$C,0))),"",INDEX('Policy Characteristics'!J:J,MATCH($C2147,'Policy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47" s="254" t="str">
        <f>IF(ISBLANK(INDEX('Policy Characteristics'!K:K,MATCH($C2147,'Policy Characteristics'!$C:$C,0))),"",INDEX('Policy Characteristics'!K:K,MATCH($C2147,'Policy Characteristics'!$C:$C,0)))</f>
        <v>industry-ag-main.html#eff-stds</v>
      </c>
      <c r="R2147" s="254" t="str">
        <f>IF(ISBLANK(INDEX('Policy Characteristics'!L:L,MATCH($C2147,'Policy Characteristics'!$C:$C,0))),"",INDEX('Policy Characteristics'!L:L,MATCH($C2147,'Policy Characteristics'!$C:$C,0)))</f>
        <v>industry-energy-efficiency-standards.html</v>
      </c>
    </row>
    <row r="2148" spans="1:18" s="4" customFormat="1" x14ac:dyDescent="0.25">
      <c r="A2148" s="254" t="str">
        <f>IF(ISBLANK(INDEX('Policy Characteristics'!A:A,MATCH($C2148,'Policy Characteristics'!$C:$C,0))),"",INDEX('Policy Characteristics'!A:A,MATCH($C2148,'Policy Characteristics'!$C:$C,0)))</f>
        <v>Industry</v>
      </c>
      <c r="B2148" s="262" t="str">
        <f>IF(ISBLANK(INDEX('Policy Characteristics'!B:B,MATCH($C2148,'Policy Characteristics'!$C:$C,0))),"",INDEX('Policy Characteristics'!B:B,MATCH($C2148,'Policy Characteristics'!$C:$C,0)))</f>
        <v>Energy Efficiency Standards for Electrical Eqpt</v>
      </c>
      <c r="C2148" s="254" t="str">
        <f t="shared" si="94"/>
        <v>Perc Improvement in Eqpt Efficiency Stds Above BAU for Electricity</v>
      </c>
      <c r="D2148" s="6" t="s">
        <v>3034</v>
      </c>
      <c r="E2148" s="1" t="s">
        <v>3917</v>
      </c>
      <c r="F2148" t="s">
        <v>2996</v>
      </c>
      <c r="G2148" s="45" t="s">
        <v>3892</v>
      </c>
      <c r="H2148" s="47">
        <f t="shared" si="93"/>
        <v>2147</v>
      </c>
      <c r="I2148" s="324" t="s">
        <v>40</v>
      </c>
      <c r="J2148" s="255" t="str">
        <f>IF(ISBLANK(INDEX('Policy Characteristics'!D:D,MATCH($C2148,'Policy Characteristics'!$C:$C,0))),"",INDEX('Policy Characteristics'!D:D,MATCH($C2148,'Policy Characteristics'!$C:$C,0)))</f>
        <v>Industry Energy Efficiency</v>
      </c>
      <c r="K2148" s="254" t="str">
        <f>IF(ISBLANK(INDEX('Policy Characteristics'!E:E,MATCH($C2148,'Policy Characteristics'!$C:$C,0))),"",INDEX('Policy Characteristics'!E:E,MATCH($C2148,'Policy Characteristics'!$C:$C,0)))</f>
        <v>indst elec efficiency stds</v>
      </c>
      <c r="L2148" s="261">
        <f>IF(ISBLANK(INDEX('Policy Characteristics'!F:F,MATCH($C2148,'Policy Characteristics'!$C:$C,0))),"",INDEX('Policy Characteristics'!F:F,MATCH($C2148,'Policy Characteristics'!$C:$C,0)))</f>
        <v>0</v>
      </c>
      <c r="M2148" s="261">
        <f>IF(ISBLANK(INDEX('Policy Characteristics'!G:G,MATCH($C2148,'Policy Characteristics'!$C:$C,0))),"",INDEX('Policy Characteristics'!G:G,MATCH($C2148,'Policy Characteristics'!$C:$C,0)))</f>
        <v>0.25</v>
      </c>
      <c r="N2148" s="261">
        <f>IF(ISBLANK(INDEX('Policy Characteristics'!H:H,MATCH($C2148,'Policy Characteristics'!$C:$C,0))),"",INDEX('Policy Characteristics'!H:H,MATCH($C2148,'Policy Characteristics'!$C:$C,0)))</f>
        <v>0.01</v>
      </c>
      <c r="O2148" s="254" t="str">
        <f>IF(ISBLANK(INDEX('Policy Characteristics'!I:I,MATCH($C2148,'Policy Characteristics'!$C:$C,0))),"",INDEX('Policy Characteristics'!I:I,MATCH($C2148,'Policy Characteristics'!$C:$C,0)))</f>
        <v>% reduction in energy use</v>
      </c>
      <c r="P2148" s="254" t="str">
        <f>IF(ISBLANK(INDEX('Policy Characteristics'!J:J,MATCH($C2148,'Policy Characteristics'!$C:$C,0))),"",INDEX('Policy Characteristics'!J:J,MATCH($C2148,'Policy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48" s="254" t="str">
        <f>IF(ISBLANK(INDEX('Policy Characteristics'!K:K,MATCH($C2148,'Policy Characteristics'!$C:$C,0))),"",INDEX('Policy Characteristics'!K:K,MATCH($C2148,'Policy Characteristics'!$C:$C,0)))</f>
        <v>industry-ag-main.html#eff-stds</v>
      </c>
      <c r="R2148" s="254" t="str">
        <f>IF(ISBLANK(INDEX('Policy Characteristics'!L:L,MATCH($C2148,'Policy Characteristics'!$C:$C,0))),"",INDEX('Policy Characteristics'!L:L,MATCH($C2148,'Policy Characteristics'!$C:$C,0)))</f>
        <v>industry-energy-efficiency-standards.html</v>
      </c>
    </row>
    <row r="2149" spans="1:18" s="4" customFormat="1" x14ac:dyDescent="0.25">
      <c r="A2149" s="254" t="str">
        <f>IF(ISBLANK(INDEX('Policy Characteristics'!A:A,MATCH($C2149,'Policy Characteristics'!$C:$C,0))),"",INDEX('Policy Characteristics'!A:A,MATCH($C2149,'Policy Characteristics'!$C:$C,0)))</f>
        <v>Industry</v>
      </c>
      <c r="B2149" s="262" t="str">
        <f>IF(ISBLANK(INDEX('Policy Characteristics'!B:B,MATCH($C2149,'Policy Characteristics'!$C:$C,0))),"",INDEX('Policy Characteristics'!B:B,MATCH($C2149,'Policy Characteristics'!$C:$C,0)))</f>
        <v>Energy Efficiency Standards for Electrical Eqpt</v>
      </c>
      <c r="C2149" s="254" t="str">
        <f t="shared" si="94"/>
        <v>Perc Improvement in Eqpt Efficiency Stds Above BAU for Electricity</v>
      </c>
      <c r="D2149" s="6" t="s">
        <v>3035</v>
      </c>
      <c r="E2149" s="1" t="s">
        <v>3459</v>
      </c>
      <c r="F2149" t="s">
        <v>2997</v>
      </c>
      <c r="G2149" s="45" t="s">
        <v>3465</v>
      </c>
      <c r="H2149" s="47">
        <f t="shared" si="93"/>
        <v>2148</v>
      </c>
      <c r="I2149" s="324" t="s">
        <v>40</v>
      </c>
      <c r="J2149" s="255" t="str">
        <f>IF(ISBLANK(INDEX('Policy Characteristics'!D:D,MATCH($C2149,'Policy Characteristics'!$C:$C,0))),"",INDEX('Policy Characteristics'!D:D,MATCH($C2149,'Policy Characteristics'!$C:$C,0)))</f>
        <v>Industry Energy Efficiency</v>
      </c>
      <c r="K2149" s="254" t="str">
        <f>IF(ISBLANK(INDEX('Policy Characteristics'!E:E,MATCH($C2149,'Policy Characteristics'!$C:$C,0))),"",INDEX('Policy Characteristics'!E:E,MATCH($C2149,'Policy Characteristics'!$C:$C,0)))</f>
        <v>indst elec efficiency stds</v>
      </c>
      <c r="L2149" s="261">
        <f>IF(ISBLANK(INDEX('Policy Characteristics'!F:F,MATCH($C2149,'Policy Characteristics'!$C:$C,0))),"",INDEX('Policy Characteristics'!F:F,MATCH($C2149,'Policy Characteristics'!$C:$C,0)))</f>
        <v>0</v>
      </c>
      <c r="M2149" s="261">
        <f>IF(ISBLANK(INDEX('Policy Characteristics'!G:G,MATCH($C2149,'Policy Characteristics'!$C:$C,0))),"",INDEX('Policy Characteristics'!G:G,MATCH($C2149,'Policy Characteristics'!$C:$C,0)))</f>
        <v>0.25</v>
      </c>
      <c r="N2149" s="261">
        <f>IF(ISBLANK(INDEX('Policy Characteristics'!H:H,MATCH($C2149,'Policy Characteristics'!$C:$C,0))),"",INDEX('Policy Characteristics'!H:H,MATCH($C2149,'Policy Characteristics'!$C:$C,0)))</f>
        <v>0.01</v>
      </c>
      <c r="O2149" s="254" t="str">
        <f>IF(ISBLANK(INDEX('Policy Characteristics'!I:I,MATCH($C2149,'Policy Characteristics'!$C:$C,0))),"",INDEX('Policy Characteristics'!I:I,MATCH($C2149,'Policy Characteristics'!$C:$C,0)))</f>
        <v>% reduction in energy use</v>
      </c>
      <c r="P2149" s="254" t="str">
        <f>IF(ISBLANK(INDEX('Policy Characteristics'!J:J,MATCH($C2149,'Policy Characteristics'!$C:$C,0))),"",INDEX('Policy Characteristics'!J:J,MATCH($C2149,'Policy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49" s="254" t="str">
        <f>IF(ISBLANK(INDEX('Policy Characteristics'!K:K,MATCH($C2149,'Policy Characteristics'!$C:$C,0))),"",INDEX('Policy Characteristics'!K:K,MATCH($C2149,'Policy Characteristics'!$C:$C,0)))</f>
        <v>industry-ag-main.html#eff-stds</v>
      </c>
      <c r="R2149" s="254" t="str">
        <f>IF(ISBLANK(INDEX('Policy Characteristics'!L:L,MATCH($C2149,'Policy Characteristics'!$C:$C,0))),"",INDEX('Policy Characteristics'!L:L,MATCH($C2149,'Policy Characteristics'!$C:$C,0)))</f>
        <v>industry-energy-efficiency-standards.html</v>
      </c>
    </row>
    <row r="2150" spans="1:18" s="4" customFormat="1" x14ac:dyDescent="0.25">
      <c r="A2150" s="254" t="str">
        <f>IF(ISBLANK(INDEX('Policy Characteristics'!A:A,MATCH($C2150,'Policy Characteristics'!$C:$C,0))),"",INDEX('Policy Characteristics'!A:A,MATCH($C2150,'Policy Characteristics'!$C:$C,0)))</f>
        <v>Industry</v>
      </c>
      <c r="B2150" s="262" t="str">
        <f>IF(ISBLANK(INDEX('Policy Characteristics'!B:B,MATCH($C2150,'Policy Characteristics'!$C:$C,0))),"",INDEX('Policy Characteristics'!B:B,MATCH($C2150,'Policy Characteristics'!$C:$C,0)))</f>
        <v>Energy Efficiency Standards for Electrical Eqpt</v>
      </c>
      <c r="C2150" s="254" t="str">
        <f t="shared" si="94"/>
        <v>Perc Improvement in Eqpt Efficiency Stds Above BAU for Electricity</v>
      </c>
      <c r="D2150" s="6" t="s">
        <v>3035</v>
      </c>
      <c r="E2150" s="1" t="s">
        <v>3460</v>
      </c>
      <c r="F2150" t="s">
        <v>2997</v>
      </c>
      <c r="G2150" s="45" t="s">
        <v>3466</v>
      </c>
      <c r="H2150" s="47">
        <f t="shared" si="93"/>
        <v>2149</v>
      </c>
      <c r="I2150" s="324" t="s">
        <v>40</v>
      </c>
      <c r="J2150" s="255" t="str">
        <f>IF(ISBLANK(INDEX('Policy Characteristics'!D:D,MATCH($C2150,'Policy Characteristics'!$C:$C,0))),"",INDEX('Policy Characteristics'!D:D,MATCH($C2150,'Policy Characteristics'!$C:$C,0)))</f>
        <v>Industry Energy Efficiency</v>
      </c>
      <c r="K2150" s="254" t="str">
        <f>IF(ISBLANK(INDEX('Policy Characteristics'!E:E,MATCH($C2150,'Policy Characteristics'!$C:$C,0))),"",INDEX('Policy Characteristics'!E:E,MATCH($C2150,'Policy Characteristics'!$C:$C,0)))</f>
        <v>indst elec efficiency stds</v>
      </c>
      <c r="L2150" s="261">
        <f>IF(ISBLANK(INDEX('Policy Characteristics'!F:F,MATCH($C2150,'Policy Characteristics'!$C:$C,0))),"",INDEX('Policy Characteristics'!F:F,MATCH($C2150,'Policy Characteristics'!$C:$C,0)))</f>
        <v>0</v>
      </c>
      <c r="M2150" s="261">
        <f>IF(ISBLANK(INDEX('Policy Characteristics'!G:G,MATCH($C2150,'Policy Characteristics'!$C:$C,0))),"",INDEX('Policy Characteristics'!G:G,MATCH($C2150,'Policy Characteristics'!$C:$C,0)))</f>
        <v>0.25</v>
      </c>
      <c r="N2150" s="261">
        <f>IF(ISBLANK(INDEX('Policy Characteristics'!H:H,MATCH($C2150,'Policy Characteristics'!$C:$C,0))),"",INDEX('Policy Characteristics'!H:H,MATCH($C2150,'Policy Characteristics'!$C:$C,0)))</f>
        <v>0.01</v>
      </c>
      <c r="O2150" s="254" t="str">
        <f>IF(ISBLANK(INDEX('Policy Characteristics'!I:I,MATCH($C2150,'Policy Characteristics'!$C:$C,0))),"",INDEX('Policy Characteristics'!I:I,MATCH($C2150,'Policy Characteristics'!$C:$C,0)))</f>
        <v>% reduction in energy use</v>
      </c>
      <c r="P2150" s="254" t="str">
        <f>IF(ISBLANK(INDEX('Policy Characteristics'!J:J,MATCH($C2150,'Policy Characteristics'!$C:$C,0))),"",INDEX('Policy Characteristics'!J:J,MATCH($C2150,'Policy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50" s="254" t="str">
        <f>IF(ISBLANK(INDEX('Policy Characteristics'!K:K,MATCH($C2150,'Policy Characteristics'!$C:$C,0))),"",INDEX('Policy Characteristics'!K:K,MATCH($C2150,'Policy Characteristics'!$C:$C,0)))</f>
        <v>industry-ag-main.html#eff-stds</v>
      </c>
      <c r="R2150" s="254" t="str">
        <f>IF(ISBLANK(INDEX('Policy Characteristics'!L:L,MATCH($C2150,'Policy Characteristics'!$C:$C,0))),"",INDEX('Policy Characteristics'!L:L,MATCH($C2150,'Policy Characteristics'!$C:$C,0)))</f>
        <v>industry-energy-efficiency-standards.html</v>
      </c>
    </row>
    <row r="2151" spans="1:18" s="4" customFormat="1" x14ac:dyDescent="0.25">
      <c r="A2151" s="254" t="str">
        <f>IF(ISBLANK(INDEX('Policy Characteristics'!A:A,MATCH($C2151,'Policy Characteristics'!$C:$C,0))),"",INDEX('Policy Characteristics'!A:A,MATCH($C2151,'Policy Characteristics'!$C:$C,0)))</f>
        <v>Industry</v>
      </c>
      <c r="B2151" s="262" t="str">
        <f>IF(ISBLANK(INDEX('Policy Characteristics'!B:B,MATCH($C2151,'Policy Characteristics'!$C:$C,0))),"",INDEX('Policy Characteristics'!B:B,MATCH($C2151,'Policy Characteristics'!$C:$C,0)))</f>
        <v>Energy Efficiency Standards for Electrical Eqpt</v>
      </c>
      <c r="C2151" s="254" t="str">
        <f t="shared" si="94"/>
        <v>Perc Improvement in Eqpt Efficiency Stds Above BAU for Electricity</v>
      </c>
      <c r="D2151" s="6" t="s">
        <v>3035</v>
      </c>
      <c r="E2151" s="1" t="s">
        <v>3461</v>
      </c>
      <c r="F2151" t="s">
        <v>2997</v>
      </c>
      <c r="G2151" s="45" t="s">
        <v>3467</v>
      </c>
      <c r="H2151" s="47">
        <f t="shared" si="93"/>
        <v>2150</v>
      </c>
      <c r="I2151" s="324" t="s">
        <v>40</v>
      </c>
      <c r="J2151" s="255" t="str">
        <f>IF(ISBLANK(INDEX('Policy Characteristics'!D:D,MATCH($C2151,'Policy Characteristics'!$C:$C,0))),"",INDEX('Policy Characteristics'!D:D,MATCH($C2151,'Policy Characteristics'!$C:$C,0)))</f>
        <v>Industry Energy Efficiency</v>
      </c>
      <c r="K2151" s="254" t="str">
        <f>IF(ISBLANK(INDEX('Policy Characteristics'!E:E,MATCH($C2151,'Policy Characteristics'!$C:$C,0))),"",INDEX('Policy Characteristics'!E:E,MATCH($C2151,'Policy Characteristics'!$C:$C,0)))</f>
        <v>indst elec efficiency stds</v>
      </c>
      <c r="L2151" s="261">
        <f>IF(ISBLANK(INDEX('Policy Characteristics'!F:F,MATCH($C2151,'Policy Characteristics'!$C:$C,0))),"",INDEX('Policy Characteristics'!F:F,MATCH($C2151,'Policy Characteristics'!$C:$C,0)))</f>
        <v>0</v>
      </c>
      <c r="M2151" s="261">
        <f>IF(ISBLANK(INDEX('Policy Characteristics'!G:G,MATCH($C2151,'Policy Characteristics'!$C:$C,0))),"",INDEX('Policy Characteristics'!G:G,MATCH($C2151,'Policy Characteristics'!$C:$C,0)))</f>
        <v>0.25</v>
      </c>
      <c r="N2151" s="261">
        <f>IF(ISBLANK(INDEX('Policy Characteristics'!H:H,MATCH($C2151,'Policy Characteristics'!$C:$C,0))),"",INDEX('Policy Characteristics'!H:H,MATCH($C2151,'Policy Characteristics'!$C:$C,0)))</f>
        <v>0.01</v>
      </c>
      <c r="O2151" s="254" t="str">
        <f>IF(ISBLANK(INDEX('Policy Characteristics'!I:I,MATCH($C2151,'Policy Characteristics'!$C:$C,0))),"",INDEX('Policy Characteristics'!I:I,MATCH($C2151,'Policy Characteristics'!$C:$C,0)))</f>
        <v>% reduction in energy use</v>
      </c>
      <c r="P2151" s="254" t="str">
        <f>IF(ISBLANK(INDEX('Policy Characteristics'!J:J,MATCH($C2151,'Policy Characteristics'!$C:$C,0))),"",INDEX('Policy Characteristics'!J:J,MATCH($C2151,'Policy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51" s="254" t="str">
        <f>IF(ISBLANK(INDEX('Policy Characteristics'!K:K,MATCH($C2151,'Policy Characteristics'!$C:$C,0))),"",INDEX('Policy Characteristics'!K:K,MATCH($C2151,'Policy Characteristics'!$C:$C,0)))</f>
        <v>industry-ag-main.html#eff-stds</v>
      </c>
      <c r="R2151" s="254" t="str">
        <f>IF(ISBLANK(INDEX('Policy Characteristics'!L:L,MATCH($C2151,'Policy Characteristics'!$C:$C,0))),"",INDEX('Policy Characteristics'!L:L,MATCH($C2151,'Policy Characteristics'!$C:$C,0)))</f>
        <v>industry-energy-efficiency-standards.html</v>
      </c>
    </row>
    <row r="2152" spans="1:18" s="4" customFormat="1" x14ac:dyDescent="0.25">
      <c r="A2152" s="254" t="str">
        <f>IF(ISBLANK(INDEX('Policy Characteristics'!A:A,MATCH($C2152,'Policy Characteristics'!$C:$C,0))),"",INDEX('Policy Characteristics'!A:A,MATCH($C2152,'Policy Characteristics'!$C:$C,0)))</f>
        <v>Industry</v>
      </c>
      <c r="B2152" s="262" t="str">
        <f>IF(ISBLANK(INDEX('Policy Characteristics'!B:B,MATCH($C2152,'Policy Characteristics'!$C:$C,0))),"",INDEX('Policy Characteristics'!B:B,MATCH($C2152,'Policy Characteristics'!$C:$C,0)))</f>
        <v>Energy Efficiency Standards for Electrical Eqpt</v>
      </c>
      <c r="C2152" s="254" t="str">
        <f t="shared" si="94"/>
        <v>Perc Improvement in Eqpt Efficiency Stds Above BAU for Electricity</v>
      </c>
      <c r="D2152" s="6" t="s">
        <v>3035</v>
      </c>
      <c r="E2152" s="1" t="s">
        <v>3462</v>
      </c>
      <c r="F2152" t="s">
        <v>2997</v>
      </c>
      <c r="G2152" s="45" t="s">
        <v>3468</v>
      </c>
      <c r="H2152" s="47">
        <f t="shared" si="93"/>
        <v>2151</v>
      </c>
      <c r="I2152" s="324" t="s">
        <v>40</v>
      </c>
      <c r="J2152" s="255" t="str">
        <f>IF(ISBLANK(INDEX('Policy Characteristics'!D:D,MATCH($C2152,'Policy Characteristics'!$C:$C,0))),"",INDEX('Policy Characteristics'!D:D,MATCH($C2152,'Policy Characteristics'!$C:$C,0)))</f>
        <v>Industry Energy Efficiency</v>
      </c>
      <c r="K2152" s="254" t="str">
        <f>IF(ISBLANK(INDEX('Policy Characteristics'!E:E,MATCH($C2152,'Policy Characteristics'!$C:$C,0))),"",INDEX('Policy Characteristics'!E:E,MATCH($C2152,'Policy Characteristics'!$C:$C,0)))</f>
        <v>indst elec efficiency stds</v>
      </c>
      <c r="L2152" s="261">
        <f>IF(ISBLANK(INDEX('Policy Characteristics'!F:F,MATCH($C2152,'Policy Characteristics'!$C:$C,0))),"",INDEX('Policy Characteristics'!F:F,MATCH($C2152,'Policy Characteristics'!$C:$C,0)))</f>
        <v>0</v>
      </c>
      <c r="M2152" s="261">
        <f>IF(ISBLANK(INDEX('Policy Characteristics'!G:G,MATCH($C2152,'Policy Characteristics'!$C:$C,0))),"",INDEX('Policy Characteristics'!G:G,MATCH($C2152,'Policy Characteristics'!$C:$C,0)))</f>
        <v>0.25</v>
      </c>
      <c r="N2152" s="261">
        <f>IF(ISBLANK(INDEX('Policy Characteristics'!H:H,MATCH($C2152,'Policy Characteristics'!$C:$C,0))),"",INDEX('Policy Characteristics'!H:H,MATCH($C2152,'Policy Characteristics'!$C:$C,0)))</f>
        <v>0.01</v>
      </c>
      <c r="O2152" s="254" t="str">
        <f>IF(ISBLANK(INDEX('Policy Characteristics'!I:I,MATCH($C2152,'Policy Characteristics'!$C:$C,0))),"",INDEX('Policy Characteristics'!I:I,MATCH($C2152,'Policy Characteristics'!$C:$C,0)))</f>
        <v>% reduction in energy use</v>
      </c>
      <c r="P2152" s="254" t="str">
        <f>IF(ISBLANK(INDEX('Policy Characteristics'!J:J,MATCH($C2152,'Policy Characteristics'!$C:$C,0))),"",INDEX('Policy Characteristics'!J:J,MATCH($C2152,'Policy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52" s="254" t="str">
        <f>IF(ISBLANK(INDEX('Policy Characteristics'!K:K,MATCH($C2152,'Policy Characteristics'!$C:$C,0))),"",INDEX('Policy Characteristics'!K:K,MATCH($C2152,'Policy Characteristics'!$C:$C,0)))</f>
        <v>industry-ag-main.html#eff-stds</v>
      </c>
      <c r="R2152" s="254" t="str">
        <f>IF(ISBLANK(INDEX('Policy Characteristics'!L:L,MATCH($C2152,'Policy Characteristics'!$C:$C,0))),"",INDEX('Policy Characteristics'!L:L,MATCH($C2152,'Policy Characteristics'!$C:$C,0)))</f>
        <v>industry-energy-efficiency-standards.html</v>
      </c>
    </row>
    <row r="2153" spans="1:18" s="4" customFormat="1" x14ac:dyDescent="0.25">
      <c r="A2153" s="254" t="str">
        <f>IF(ISBLANK(INDEX('Policy Characteristics'!A:A,MATCH($C2153,'Policy Characteristics'!$C:$C,0))),"",INDEX('Policy Characteristics'!A:A,MATCH($C2153,'Policy Characteristics'!$C:$C,0)))</f>
        <v>Industry</v>
      </c>
      <c r="B2153" s="262" t="str">
        <f>IF(ISBLANK(INDEX('Policy Characteristics'!B:B,MATCH($C2153,'Policy Characteristics'!$C:$C,0))),"",INDEX('Policy Characteristics'!B:B,MATCH($C2153,'Policy Characteristics'!$C:$C,0)))</f>
        <v>Energy Efficiency Standards for Electrical Eqpt</v>
      </c>
      <c r="C2153" s="254" t="str">
        <f t="shared" si="94"/>
        <v>Perc Improvement in Eqpt Efficiency Stds Above BAU for Electricity</v>
      </c>
      <c r="D2153" s="6" t="s">
        <v>3035</v>
      </c>
      <c r="E2153" s="1" t="s">
        <v>3463</v>
      </c>
      <c r="F2153" t="s">
        <v>2997</v>
      </c>
      <c r="G2153" s="45" t="s">
        <v>3469</v>
      </c>
      <c r="H2153" s="47">
        <f t="shared" si="93"/>
        <v>2152</v>
      </c>
      <c r="I2153" s="324" t="s">
        <v>40</v>
      </c>
      <c r="J2153" s="255" t="str">
        <f>IF(ISBLANK(INDEX('Policy Characteristics'!D:D,MATCH($C2153,'Policy Characteristics'!$C:$C,0))),"",INDEX('Policy Characteristics'!D:D,MATCH($C2153,'Policy Characteristics'!$C:$C,0)))</f>
        <v>Industry Energy Efficiency</v>
      </c>
      <c r="K2153" s="254" t="str">
        <f>IF(ISBLANK(INDEX('Policy Characteristics'!E:E,MATCH($C2153,'Policy Characteristics'!$C:$C,0))),"",INDEX('Policy Characteristics'!E:E,MATCH($C2153,'Policy Characteristics'!$C:$C,0)))</f>
        <v>indst elec efficiency stds</v>
      </c>
      <c r="L2153" s="261">
        <f>IF(ISBLANK(INDEX('Policy Characteristics'!F:F,MATCH($C2153,'Policy Characteristics'!$C:$C,0))),"",INDEX('Policy Characteristics'!F:F,MATCH($C2153,'Policy Characteristics'!$C:$C,0)))</f>
        <v>0</v>
      </c>
      <c r="M2153" s="261">
        <f>IF(ISBLANK(INDEX('Policy Characteristics'!G:G,MATCH($C2153,'Policy Characteristics'!$C:$C,0))),"",INDEX('Policy Characteristics'!G:G,MATCH($C2153,'Policy Characteristics'!$C:$C,0)))</f>
        <v>0.25</v>
      </c>
      <c r="N2153" s="261">
        <f>IF(ISBLANK(INDEX('Policy Characteristics'!H:H,MATCH($C2153,'Policy Characteristics'!$C:$C,0))),"",INDEX('Policy Characteristics'!H:H,MATCH($C2153,'Policy Characteristics'!$C:$C,0)))</f>
        <v>0.01</v>
      </c>
      <c r="O2153" s="254" t="str">
        <f>IF(ISBLANK(INDEX('Policy Characteristics'!I:I,MATCH($C2153,'Policy Characteristics'!$C:$C,0))),"",INDEX('Policy Characteristics'!I:I,MATCH($C2153,'Policy Characteristics'!$C:$C,0)))</f>
        <v>% reduction in energy use</v>
      </c>
      <c r="P2153" s="254" t="str">
        <f>IF(ISBLANK(INDEX('Policy Characteristics'!J:J,MATCH($C2153,'Policy Characteristics'!$C:$C,0))),"",INDEX('Policy Characteristics'!J:J,MATCH($C2153,'Policy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53" s="254" t="str">
        <f>IF(ISBLANK(INDEX('Policy Characteristics'!K:K,MATCH($C2153,'Policy Characteristics'!$C:$C,0))),"",INDEX('Policy Characteristics'!K:K,MATCH($C2153,'Policy Characteristics'!$C:$C,0)))</f>
        <v>industry-ag-main.html#eff-stds</v>
      </c>
      <c r="R2153" s="254" t="str">
        <f>IF(ISBLANK(INDEX('Policy Characteristics'!L:L,MATCH($C2153,'Policy Characteristics'!$C:$C,0))),"",INDEX('Policy Characteristics'!L:L,MATCH($C2153,'Policy Characteristics'!$C:$C,0)))</f>
        <v>industry-energy-efficiency-standards.html</v>
      </c>
    </row>
    <row r="2154" spans="1:18" s="4" customFormat="1" x14ac:dyDescent="0.25">
      <c r="A2154" s="254" t="str">
        <f>IF(ISBLANK(INDEX('Policy Characteristics'!A:A,MATCH($C2154,'Policy Characteristics'!$C:$C,0))),"",INDEX('Policy Characteristics'!A:A,MATCH($C2154,'Policy Characteristics'!$C:$C,0)))</f>
        <v>Industry</v>
      </c>
      <c r="B2154" s="262" t="str">
        <f>IF(ISBLANK(INDEX('Policy Characteristics'!B:B,MATCH($C2154,'Policy Characteristics'!$C:$C,0))),"",INDEX('Policy Characteristics'!B:B,MATCH($C2154,'Policy Characteristics'!$C:$C,0)))</f>
        <v>Energy Efficiency Standards for Electrical Eqpt</v>
      </c>
      <c r="C2154" s="254" t="str">
        <f t="shared" si="94"/>
        <v>Perc Improvement in Eqpt Efficiency Stds Above BAU for Electricity</v>
      </c>
      <c r="D2154" s="6" t="s">
        <v>3035</v>
      </c>
      <c r="E2154" s="1" t="s">
        <v>3464</v>
      </c>
      <c r="F2154" t="s">
        <v>2997</v>
      </c>
      <c r="G2154" s="45" t="s">
        <v>3470</v>
      </c>
      <c r="H2154" s="47">
        <f t="shared" si="93"/>
        <v>2153</v>
      </c>
      <c r="I2154" s="324" t="s">
        <v>40</v>
      </c>
      <c r="J2154" s="255" t="str">
        <f>IF(ISBLANK(INDEX('Policy Characteristics'!D:D,MATCH($C2154,'Policy Characteristics'!$C:$C,0))),"",INDEX('Policy Characteristics'!D:D,MATCH($C2154,'Policy Characteristics'!$C:$C,0)))</f>
        <v>Industry Energy Efficiency</v>
      </c>
      <c r="K2154" s="254" t="str">
        <f>IF(ISBLANK(INDEX('Policy Characteristics'!E:E,MATCH($C2154,'Policy Characteristics'!$C:$C,0))),"",INDEX('Policy Characteristics'!E:E,MATCH($C2154,'Policy Characteristics'!$C:$C,0)))</f>
        <v>indst elec efficiency stds</v>
      </c>
      <c r="L2154" s="261">
        <f>IF(ISBLANK(INDEX('Policy Characteristics'!F:F,MATCH($C2154,'Policy Characteristics'!$C:$C,0))),"",INDEX('Policy Characteristics'!F:F,MATCH($C2154,'Policy Characteristics'!$C:$C,0)))</f>
        <v>0</v>
      </c>
      <c r="M2154" s="261">
        <f>IF(ISBLANK(INDEX('Policy Characteristics'!G:G,MATCH($C2154,'Policy Characteristics'!$C:$C,0))),"",INDEX('Policy Characteristics'!G:G,MATCH($C2154,'Policy Characteristics'!$C:$C,0)))</f>
        <v>0.25</v>
      </c>
      <c r="N2154" s="261">
        <f>IF(ISBLANK(INDEX('Policy Characteristics'!H:H,MATCH($C2154,'Policy Characteristics'!$C:$C,0))),"",INDEX('Policy Characteristics'!H:H,MATCH($C2154,'Policy Characteristics'!$C:$C,0)))</f>
        <v>0.01</v>
      </c>
      <c r="O2154" s="254" t="str">
        <f>IF(ISBLANK(INDEX('Policy Characteristics'!I:I,MATCH($C2154,'Policy Characteristics'!$C:$C,0))),"",INDEX('Policy Characteristics'!I:I,MATCH($C2154,'Policy Characteristics'!$C:$C,0)))</f>
        <v>% reduction in energy use</v>
      </c>
      <c r="P2154" s="254" t="str">
        <f>IF(ISBLANK(INDEX('Policy Characteristics'!J:J,MATCH($C2154,'Policy Characteristics'!$C:$C,0))),"",INDEX('Policy Characteristics'!J:J,MATCH($C2154,'Policy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54" s="254" t="str">
        <f>IF(ISBLANK(INDEX('Policy Characteristics'!K:K,MATCH($C2154,'Policy Characteristics'!$C:$C,0))),"",INDEX('Policy Characteristics'!K:K,MATCH($C2154,'Policy Characteristics'!$C:$C,0)))</f>
        <v>industry-ag-main.html#eff-stds</v>
      </c>
      <c r="R2154" s="254" t="str">
        <f>IF(ISBLANK(INDEX('Policy Characteristics'!L:L,MATCH($C2154,'Policy Characteristics'!$C:$C,0))),"",INDEX('Policy Characteristics'!L:L,MATCH($C2154,'Policy Characteristics'!$C:$C,0)))</f>
        <v>industry-energy-efficiency-standards.html</v>
      </c>
    </row>
    <row r="2155" spans="1:18" s="4" customFormat="1" x14ac:dyDescent="0.25">
      <c r="A2155" s="254" t="str">
        <f>IF(ISBLANK(INDEX('Policy Characteristics'!A:A,MATCH($C2155,'Policy Characteristics'!$C:$C,0))),"",INDEX('Policy Characteristics'!A:A,MATCH($C2155,'Policy Characteristics'!$C:$C,0)))</f>
        <v>Industry</v>
      </c>
      <c r="B2155" s="262" t="str">
        <f>IF(ISBLANK(INDEX('Policy Characteristics'!B:B,MATCH($C2155,'Policy Characteristics'!$C:$C,0))),"",INDEX('Policy Characteristics'!B:B,MATCH($C2155,'Policy Characteristics'!$C:$C,0)))</f>
        <v>Energy Efficiency Standards for Electrical Eqpt</v>
      </c>
      <c r="C2155" s="254" t="str">
        <f t="shared" si="94"/>
        <v>Perc Improvement in Eqpt Efficiency Stds Above BAU for Electricity</v>
      </c>
      <c r="D2155" s="6" t="s">
        <v>3035</v>
      </c>
      <c r="E2155" s="1" t="s">
        <v>3570</v>
      </c>
      <c r="F2155" t="s">
        <v>2997</v>
      </c>
      <c r="G2155" s="45" t="s">
        <v>3471</v>
      </c>
      <c r="H2155" s="47">
        <f t="shared" si="93"/>
        <v>2154</v>
      </c>
      <c r="I2155" s="324" t="s">
        <v>40</v>
      </c>
      <c r="J2155" s="255" t="str">
        <f>IF(ISBLANK(INDEX('Policy Characteristics'!D:D,MATCH($C2155,'Policy Characteristics'!$C:$C,0))),"",INDEX('Policy Characteristics'!D:D,MATCH($C2155,'Policy Characteristics'!$C:$C,0)))</f>
        <v>Industry Energy Efficiency</v>
      </c>
      <c r="K2155" s="254" t="str">
        <f>IF(ISBLANK(INDEX('Policy Characteristics'!E:E,MATCH($C2155,'Policy Characteristics'!$C:$C,0))),"",INDEX('Policy Characteristics'!E:E,MATCH($C2155,'Policy Characteristics'!$C:$C,0)))</f>
        <v>indst elec efficiency stds</v>
      </c>
      <c r="L2155" s="261">
        <f>IF(ISBLANK(INDEX('Policy Characteristics'!F:F,MATCH($C2155,'Policy Characteristics'!$C:$C,0))),"",INDEX('Policy Characteristics'!F:F,MATCH($C2155,'Policy Characteristics'!$C:$C,0)))</f>
        <v>0</v>
      </c>
      <c r="M2155" s="261">
        <f>IF(ISBLANK(INDEX('Policy Characteristics'!G:G,MATCH($C2155,'Policy Characteristics'!$C:$C,0))),"",INDEX('Policy Characteristics'!G:G,MATCH($C2155,'Policy Characteristics'!$C:$C,0)))</f>
        <v>0.25</v>
      </c>
      <c r="N2155" s="261">
        <f>IF(ISBLANK(INDEX('Policy Characteristics'!H:H,MATCH($C2155,'Policy Characteristics'!$C:$C,0))),"",INDEX('Policy Characteristics'!H:H,MATCH($C2155,'Policy Characteristics'!$C:$C,0)))</f>
        <v>0.01</v>
      </c>
      <c r="O2155" s="254" t="str">
        <f>IF(ISBLANK(INDEX('Policy Characteristics'!I:I,MATCH($C2155,'Policy Characteristics'!$C:$C,0))),"",INDEX('Policy Characteristics'!I:I,MATCH($C2155,'Policy Characteristics'!$C:$C,0)))</f>
        <v>% reduction in energy use</v>
      </c>
      <c r="P2155" s="254" t="str">
        <f>IF(ISBLANK(INDEX('Policy Characteristics'!J:J,MATCH($C2155,'Policy Characteristics'!$C:$C,0))),"",INDEX('Policy Characteristics'!J:J,MATCH($C2155,'Policy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55" s="254" t="str">
        <f>IF(ISBLANK(INDEX('Policy Characteristics'!K:K,MATCH($C2155,'Policy Characteristics'!$C:$C,0))),"",INDEX('Policy Characteristics'!K:K,MATCH($C2155,'Policy Characteristics'!$C:$C,0)))</f>
        <v>industry-ag-main.html#eff-stds</v>
      </c>
      <c r="R2155" s="254" t="str">
        <f>IF(ISBLANK(INDEX('Policy Characteristics'!L:L,MATCH($C2155,'Policy Characteristics'!$C:$C,0))),"",INDEX('Policy Characteristics'!L:L,MATCH($C2155,'Policy Characteristics'!$C:$C,0)))</f>
        <v>industry-energy-efficiency-standards.html</v>
      </c>
    </row>
    <row r="2156" spans="1:18" s="4" customFormat="1" x14ac:dyDescent="0.25">
      <c r="A2156" s="254" t="str">
        <f>IF(ISBLANK(INDEX('Policy Characteristics'!A:A,MATCH($C2156,'Policy Characteristics'!$C:$C,0))),"",INDEX('Policy Characteristics'!A:A,MATCH($C2156,'Policy Characteristics'!$C:$C,0)))</f>
        <v>Industry</v>
      </c>
      <c r="B2156" s="262" t="str">
        <f>IF(ISBLANK(INDEX('Policy Characteristics'!B:B,MATCH($C2156,'Policy Characteristics'!$C:$C,0))),"",INDEX('Policy Characteristics'!B:B,MATCH($C2156,'Policy Characteristics'!$C:$C,0)))</f>
        <v>Energy Efficiency Standards for Electrical Eqpt</v>
      </c>
      <c r="C2156" s="254" t="str">
        <f t="shared" si="94"/>
        <v>Perc Improvement in Eqpt Efficiency Stds Above BAU for Electricity</v>
      </c>
      <c r="D2156" s="6" t="s">
        <v>3035</v>
      </c>
      <c r="E2156" s="1" t="s">
        <v>3915</v>
      </c>
      <c r="F2156" t="s">
        <v>2997</v>
      </c>
      <c r="G2156" s="45" t="s">
        <v>3891</v>
      </c>
      <c r="H2156" s="47">
        <f t="shared" si="93"/>
        <v>2155</v>
      </c>
      <c r="I2156" s="324" t="s">
        <v>40</v>
      </c>
      <c r="J2156" s="255" t="str">
        <f>IF(ISBLANK(INDEX('Policy Characteristics'!D:D,MATCH($C2156,'Policy Characteristics'!$C:$C,0))),"",INDEX('Policy Characteristics'!D:D,MATCH($C2156,'Policy Characteristics'!$C:$C,0)))</f>
        <v>Industry Energy Efficiency</v>
      </c>
      <c r="K2156" s="254" t="str">
        <f>IF(ISBLANK(INDEX('Policy Characteristics'!E:E,MATCH($C2156,'Policy Characteristics'!$C:$C,0))),"",INDEX('Policy Characteristics'!E:E,MATCH($C2156,'Policy Characteristics'!$C:$C,0)))</f>
        <v>indst elec efficiency stds</v>
      </c>
      <c r="L2156" s="261">
        <f>IF(ISBLANK(INDEX('Policy Characteristics'!F:F,MATCH($C2156,'Policy Characteristics'!$C:$C,0))),"",INDEX('Policy Characteristics'!F:F,MATCH($C2156,'Policy Characteristics'!$C:$C,0)))</f>
        <v>0</v>
      </c>
      <c r="M2156" s="261">
        <f>IF(ISBLANK(INDEX('Policy Characteristics'!G:G,MATCH($C2156,'Policy Characteristics'!$C:$C,0))),"",INDEX('Policy Characteristics'!G:G,MATCH($C2156,'Policy Characteristics'!$C:$C,0)))</f>
        <v>0.25</v>
      </c>
      <c r="N2156" s="261">
        <f>IF(ISBLANK(INDEX('Policy Characteristics'!H:H,MATCH($C2156,'Policy Characteristics'!$C:$C,0))),"",INDEX('Policy Characteristics'!H:H,MATCH($C2156,'Policy Characteristics'!$C:$C,0)))</f>
        <v>0.01</v>
      </c>
      <c r="O2156" s="254" t="str">
        <f>IF(ISBLANK(INDEX('Policy Characteristics'!I:I,MATCH($C2156,'Policy Characteristics'!$C:$C,0))),"",INDEX('Policy Characteristics'!I:I,MATCH($C2156,'Policy Characteristics'!$C:$C,0)))</f>
        <v>% reduction in energy use</v>
      </c>
      <c r="P2156" s="254" t="str">
        <f>IF(ISBLANK(INDEX('Policy Characteristics'!J:J,MATCH($C2156,'Policy Characteristics'!$C:$C,0))),"",INDEX('Policy Characteristics'!J:J,MATCH($C2156,'Policy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56" s="254" t="str">
        <f>IF(ISBLANK(INDEX('Policy Characteristics'!K:K,MATCH($C2156,'Policy Characteristics'!$C:$C,0))),"",INDEX('Policy Characteristics'!K:K,MATCH($C2156,'Policy Characteristics'!$C:$C,0)))</f>
        <v>industry-ag-main.html#eff-stds</v>
      </c>
      <c r="R2156" s="254" t="str">
        <f>IF(ISBLANK(INDEX('Policy Characteristics'!L:L,MATCH($C2156,'Policy Characteristics'!$C:$C,0))),"",INDEX('Policy Characteristics'!L:L,MATCH($C2156,'Policy Characteristics'!$C:$C,0)))</f>
        <v>industry-energy-efficiency-standards.html</v>
      </c>
    </row>
    <row r="2157" spans="1:18" s="4" customFormat="1" x14ac:dyDescent="0.25">
      <c r="A2157" s="254" t="str">
        <f>IF(ISBLANK(INDEX('Policy Characteristics'!A:A,MATCH($C2157,'Policy Characteristics'!$C:$C,0))),"",INDEX('Policy Characteristics'!A:A,MATCH($C2157,'Policy Characteristics'!$C:$C,0)))</f>
        <v>Industry</v>
      </c>
      <c r="B2157" s="262" t="str">
        <f>IF(ISBLANK(INDEX('Policy Characteristics'!B:B,MATCH($C2157,'Policy Characteristics'!$C:$C,0))),"",INDEX('Policy Characteristics'!B:B,MATCH($C2157,'Policy Characteristics'!$C:$C,0)))</f>
        <v>Energy Efficiency Standards for Electrical Eqpt</v>
      </c>
      <c r="C2157" s="254" t="str">
        <f t="shared" si="94"/>
        <v>Perc Improvement in Eqpt Efficiency Stds Above BAU for Electricity</v>
      </c>
      <c r="D2157" s="6" t="s">
        <v>3035</v>
      </c>
      <c r="E2157" s="1" t="s">
        <v>3916</v>
      </c>
      <c r="F2157" t="s">
        <v>2997</v>
      </c>
      <c r="G2157" s="45" t="s">
        <v>3890</v>
      </c>
      <c r="H2157" s="47">
        <f t="shared" si="93"/>
        <v>2156</v>
      </c>
      <c r="I2157" s="324" t="s">
        <v>40</v>
      </c>
      <c r="J2157" s="255" t="str">
        <f>IF(ISBLANK(INDEX('Policy Characteristics'!D:D,MATCH($C2157,'Policy Characteristics'!$C:$C,0))),"",INDEX('Policy Characteristics'!D:D,MATCH($C2157,'Policy Characteristics'!$C:$C,0)))</f>
        <v>Industry Energy Efficiency</v>
      </c>
      <c r="K2157" s="254" t="str">
        <f>IF(ISBLANK(INDEX('Policy Characteristics'!E:E,MATCH($C2157,'Policy Characteristics'!$C:$C,0))),"",INDEX('Policy Characteristics'!E:E,MATCH($C2157,'Policy Characteristics'!$C:$C,0)))</f>
        <v>indst elec efficiency stds</v>
      </c>
      <c r="L2157" s="261">
        <f>IF(ISBLANK(INDEX('Policy Characteristics'!F:F,MATCH($C2157,'Policy Characteristics'!$C:$C,0))),"",INDEX('Policy Characteristics'!F:F,MATCH($C2157,'Policy Characteristics'!$C:$C,0)))</f>
        <v>0</v>
      </c>
      <c r="M2157" s="261">
        <f>IF(ISBLANK(INDEX('Policy Characteristics'!G:G,MATCH($C2157,'Policy Characteristics'!$C:$C,0))),"",INDEX('Policy Characteristics'!G:G,MATCH($C2157,'Policy Characteristics'!$C:$C,0)))</f>
        <v>0.25</v>
      </c>
      <c r="N2157" s="261">
        <f>IF(ISBLANK(INDEX('Policy Characteristics'!H:H,MATCH($C2157,'Policy Characteristics'!$C:$C,0))),"",INDEX('Policy Characteristics'!H:H,MATCH($C2157,'Policy Characteristics'!$C:$C,0)))</f>
        <v>0.01</v>
      </c>
      <c r="O2157" s="254" t="str">
        <f>IF(ISBLANK(INDEX('Policy Characteristics'!I:I,MATCH($C2157,'Policy Characteristics'!$C:$C,0))),"",INDEX('Policy Characteristics'!I:I,MATCH($C2157,'Policy Characteristics'!$C:$C,0)))</f>
        <v>% reduction in energy use</v>
      </c>
      <c r="P2157" s="254" t="str">
        <f>IF(ISBLANK(INDEX('Policy Characteristics'!J:J,MATCH($C2157,'Policy Characteristics'!$C:$C,0))),"",INDEX('Policy Characteristics'!J:J,MATCH($C2157,'Policy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57" s="254" t="str">
        <f>IF(ISBLANK(INDEX('Policy Characteristics'!K:K,MATCH($C2157,'Policy Characteristics'!$C:$C,0))),"",INDEX('Policy Characteristics'!K:K,MATCH($C2157,'Policy Characteristics'!$C:$C,0)))</f>
        <v>industry-ag-main.html#eff-stds</v>
      </c>
      <c r="R2157" s="254" t="str">
        <f>IF(ISBLANK(INDEX('Policy Characteristics'!L:L,MATCH($C2157,'Policy Characteristics'!$C:$C,0))),"",INDEX('Policy Characteristics'!L:L,MATCH($C2157,'Policy Characteristics'!$C:$C,0)))</f>
        <v>industry-energy-efficiency-standards.html</v>
      </c>
    </row>
    <row r="2158" spans="1:18" s="4" customFormat="1" x14ac:dyDescent="0.25">
      <c r="A2158" s="254" t="str">
        <f>IF(ISBLANK(INDEX('Policy Characteristics'!A:A,MATCH($C2158,'Policy Characteristics'!$C:$C,0))),"",INDEX('Policy Characteristics'!A:A,MATCH($C2158,'Policy Characteristics'!$C:$C,0)))</f>
        <v>Industry</v>
      </c>
      <c r="B2158" s="262" t="str">
        <f>IF(ISBLANK(INDEX('Policy Characteristics'!B:B,MATCH($C2158,'Policy Characteristics'!$C:$C,0))),"",INDEX('Policy Characteristics'!B:B,MATCH($C2158,'Policy Characteristics'!$C:$C,0)))</f>
        <v>Energy Efficiency Standards for Electrical Eqpt</v>
      </c>
      <c r="C2158" s="254" t="str">
        <f t="shared" si="94"/>
        <v>Perc Improvement in Eqpt Efficiency Stds Above BAU for Electricity</v>
      </c>
      <c r="D2158" s="6" t="s">
        <v>3035</v>
      </c>
      <c r="E2158" s="1" t="s">
        <v>3917</v>
      </c>
      <c r="F2158" t="s">
        <v>2997</v>
      </c>
      <c r="G2158" s="45" t="s">
        <v>3892</v>
      </c>
      <c r="H2158" s="47">
        <f t="shared" si="93"/>
        <v>2157</v>
      </c>
      <c r="I2158" s="324" t="s">
        <v>40</v>
      </c>
      <c r="J2158" s="255" t="str">
        <f>IF(ISBLANK(INDEX('Policy Characteristics'!D:D,MATCH($C2158,'Policy Characteristics'!$C:$C,0))),"",INDEX('Policy Characteristics'!D:D,MATCH($C2158,'Policy Characteristics'!$C:$C,0)))</f>
        <v>Industry Energy Efficiency</v>
      </c>
      <c r="K2158" s="254" t="str">
        <f>IF(ISBLANK(INDEX('Policy Characteristics'!E:E,MATCH($C2158,'Policy Characteristics'!$C:$C,0))),"",INDEX('Policy Characteristics'!E:E,MATCH($C2158,'Policy Characteristics'!$C:$C,0)))</f>
        <v>indst elec efficiency stds</v>
      </c>
      <c r="L2158" s="261">
        <f>IF(ISBLANK(INDEX('Policy Characteristics'!F:F,MATCH($C2158,'Policy Characteristics'!$C:$C,0))),"",INDEX('Policy Characteristics'!F:F,MATCH($C2158,'Policy Characteristics'!$C:$C,0)))</f>
        <v>0</v>
      </c>
      <c r="M2158" s="261">
        <f>IF(ISBLANK(INDEX('Policy Characteristics'!G:G,MATCH($C2158,'Policy Characteristics'!$C:$C,0))),"",INDEX('Policy Characteristics'!G:G,MATCH($C2158,'Policy Characteristics'!$C:$C,0)))</f>
        <v>0.25</v>
      </c>
      <c r="N2158" s="261">
        <f>IF(ISBLANK(INDEX('Policy Characteristics'!H:H,MATCH($C2158,'Policy Characteristics'!$C:$C,0))),"",INDEX('Policy Characteristics'!H:H,MATCH($C2158,'Policy Characteristics'!$C:$C,0)))</f>
        <v>0.01</v>
      </c>
      <c r="O2158" s="254" t="str">
        <f>IF(ISBLANK(INDEX('Policy Characteristics'!I:I,MATCH($C2158,'Policy Characteristics'!$C:$C,0))),"",INDEX('Policy Characteristics'!I:I,MATCH($C2158,'Policy Characteristics'!$C:$C,0)))</f>
        <v>% reduction in energy use</v>
      </c>
      <c r="P2158" s="254" t="str">
        <f>IF(ISBLANK(INDEX('Policy Characteristics'!J:J,MATCH($C2158,'Policy Characteristics'!$C:$C,0))),"",INDEX('Policy Characteristics'!J:J,MATCH($C2158,'Policy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58" s="254" t="str">
        <f>IF(ISBLANK(INDEX('Policy Characteristics'!K:K,MATCH($C2158,'Policy Characteristics'!$C:$C,0))),"",INDEX('Policy Characteristics'!K:K,MATCH($C2158,'Policy Characteristics'!$C:$C,0)))</f>
        <v>industry-ag-main.html#eff-stds</v>
      </c>
      <c r="R2158" s="254" t="str">
        <f>IF(ISBLANK(INDEX('Policy Characteristics'!L:L,MATCH($C2158,'Policy Characteristics'!$C:$C,0))),"",INDEX('Policy Characteristics'!L:L,MATCH($C2158,'Policy Characteristics'!$C:$C,0)))</f>
        <v>industry-energy-efficiency-standards.html</v>
      </c>
    </row>
    <row r="2159" spans="1:18" s="4" customFormat="1" x14ac:dyDescent="0.25">
      <c r="A2159" s="254" t="str">
        <f>IF(ISBLANK(INDEX('Policy Characteristics'!A:A,MATCH($C2159,'Policy Characteristics'!$C:$C,0))),"",INDEX('Policy Characteristics'!A:A,MATCH($C2159,'Policy Characteristics'!$C:$C,0)))</f>
        <v>Industry</v>
      </c>
      <c r="B2159" s="262" t="str">
        <f>IF(ISBLANK(INDEX('Policy Characteristics'!B:B,MATCH($C2159,'Policy Characteristics'!$C:$C,0))),"",INDEX('Policy Characteristics'!B:B,MATCH($C2159,'Policy Characteristics'!$C:$C,0)))</f>
        <v>Energy Efficiency Standards for Electrical Eqpt</v>
      </c>
      <c r="C2159" s="254" t="str">
        <f t="shared" si="94"/>
        <v>Perc Improvement in Eqpt Efficiency Stds Above BAU for Electricity</v>
      </c>
      <c r="D2159" s="6" t="s">
        <v>3036</v>
      </c>
      <c r="E2159" s="1" t="s">
        <v>3459</v>
      </c>
      <c r="F2159" t="s">
        <v>2998</v>
      </c>
      <c r="G2159" s="45" t="s">
        <v>3465</v>
      </c>
      <c r="H2159" s="47">
        <f t="shared" si="93"/>
        <v>2158</v>
      </c>
      <c r="I2159" s="324" t="s">
        <v>40</v>
      </c>
      <c r="J2159" s="255" t="str">
        <f>IF(ISBLANK(INDEX('Policy Characteristics'!D:D,MATCH($C2159,'Policy Characteristics'!$C:$C,0))),"",INDEX('Policy Characteristics'!D:D,MATCH($C2159,'Policy Characteristics'!$C:$C,0)))</f>
        <v>Industry Energy Efficiency</v>
      </c>
      <c r="K2159" s="254" t="str">
        <f>IF(ISBLANK(INDEX('Policy Characteristics'!E:E,MATCH($C2159,'Policy Characteristics'!$C:$C,0))),"",INDEX('Policy Characteristics'!E:E,MATCH($C2159,'Policy Characteristics'!$C:$C,0)))</f>
        <v>indst elec efficiency stds</v>
      </c>
      <c r="L2159" s="261">
        <f>IF(ISBLANK(INDEX('Policy Characteristics'!F:F,MATCH($C2159,'Policy Characteristics'!$C:$C,0))),"",INDEX('Policy Characteristics'!F:F,MATCH($C2159,'Policy Characteristics'!$C:$C,0)))</f>
        <v>0</v>
      </c>
      <c r="M2159" s="261">
        <f>IF(ISBLANK(INDEX('Policy Characteristics'!G:G,MATCH($C2159,'Policy Characteristics'!$C:$C,0))),"",INDEX('Policy Characteristics'!G:G,MATCH($C2159,'Policy Characteristics'!$C:$C,0)))</f>
        <v>0.25</v>
      </c>
      <c r="N2159" s="261">
        <f>IF(ISBLANK(INDEX('Policy Characteristics'!H:H,MATCH($C2159,'Policy Characteristics'!$C:$C,0))),"",INDEX('Policy Characteristics'!H:H,MATCH($C2159,'Policy Characteristics'!$C:$C,0)))</f>
        <v>0.01</v>
      </c>
      <c r="O2159" s="254" t="str">
        <f>IF(ISBLANK(INDEX('Policy Characteristics'!I:I,MATCH($C2159,'Policy Characteristics'!$C:$C,0))),"",INDEX('Policy Characteristics'!I:I,MATCH($C2159,'Policy Characteristics'!$C:$C,0)))</f>
        <v>% reduction in energy use</v>
      </c>
      <c r="P2159" s="254" t="str">
        <f>IF(ISBLANK(INDEX('Policy Characteristics'!J:J,MATCH($C2159,'Policy Characteristics'!$C:$C,0))),"",INDEX('Policy Characteristics'!J:J,MATCH($C2159,'Policy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59" s="254" t="str">
        <f>IF(ISBLANK(INDEX('Policy Characteristics'!K:K,MATCH($C2159,'Policy Characteristics'!$C:$C,0))),"",INDEX('Policy Characteristics'!K:K,MATCH($C2159,'Policy Characteristics'!$C:$C,0)))</f>
        <v>industry-ag-main.html#eff-stds</v>
      </c>
      <c r="R2159" s="254" t="str">
        <f>IF(ISBLANK(INDEX('Policy Characteristics'!L:L,MATCH($C2159,'Policy Characteristics'!$C:$C,0))),"",INDEX('Policy Characteristics'!L:L,MATCH($C2159,'Policy Characteristics'!$C:$C,0)))</f>
        <v>industry-energy-efficiency-standards.html</v>
      </c>
    </row>
    <row r="2160" spans="1:18" s="4" customFormat="1" x14ac:dyDescent="0.25">
      <c r="A2160" s="254" t="str">
        <f>IF(ISBLANK(INDEX('Policy Characteristics'!A:A,MATCH($C2160,'Policy Characteristics'!$C:$C,0))),"",INDEX('Policy Characteristics'!A:A,MATCH($C2160,'Policy Characteristics'!$C:$C,0)))</f>
        <v>Industry</v>
      </c>
      <c r="B2160" s="262" t="str">
        <f>IF(ISBLANK(INDEX('Policy Characteristics'!B:B,MATCH($C2160,'Policy Characteristics'!$C:$C,0))),"",INDEX('Policy Characteristics'!B:B,MATCH($C2160,'Policy Characteristics'!$C:$C,0)))</f>
        <v>Energy Efficiency Standards for Electrical Eqpt</v>
      </c>
      <c r="C2160" s="254" t="str">
        <f t="shared" si="94"/>
        <v>Perc Improvement in Eqpt Efficiency Stds Above BAU for Electricity</v>
      </c>
      <c r="D2160" s="6" t="s">
        <v>3036</v>
      </c>
      <c r="E2160" s="1" t="s">
        <v>3460</v>
      </c>
      <c r="F2160" t="s">
        <v>2998</v>
      </c>
      <c r="G2160" s="45" t="s">
        <v>3466</v>
      </c>
      <c r="H2160" s="47">
        <f t="shared" si="93"/>
        <v>2159</v>
      </c>
      <c r="I2160" s="324" t="s">
        <v>40</v>
      </c>
      <c r="J2160" s="255" t="str">
        <f>IF(ISBLANK(INDEX('Policy Characteristics'!D:D,MATCH($C2160,'Policy Characteristics'!$C:$C,0))),"",INDEX('Policy Characteristics'!D:D,MATCH($C2160,'Policy Characteristics'!$C:$C,0)))</f>
        <v>Industry Energy Efficiency</v>
      </c>
      <c r="K2160" s="254" t="str">
        <f>IF(ISBLANK(INDEX('Policy Characteristics'!E:E,MATCH($C2160,'Policy Characteristics'!$C:$C,0))),"",INDEX('Policy Characteristics'!E:E,MATCH($C2160,'Policy Characteristics'!$C:$C,0)))</f>
        <v>indst elec efficiency stds</v>
      </c>
      <c r="L2160" s="261">
        <f>IF(ISBLANK(INDEX('Policy Characteristics'!F:F,MATCH($C2160,'Policy Characteristics'!$C:$C,0))),"",INDEX('Policy Characteristics'!F:F,MATCH($C2160,'Policy Characteristics'!$C:$C,0)))</f>
        <v>0</v>
      </c>
      <c r="M2160" s="261">
        <f>IF(ISBLANK(INDEX('Policy Characteristics'!G:G,MATCH($C2160,'Policy Characteristics'!$C:$C,0))),"",INDEX('Policy Characteristics'!G:G,MATCH($C2160,'Policy Characteristics'!$C:$C,0)))</f>
        <v>0.25</v>
      </c>
      <c r="N2160" s="261">
        <f>IF(ISBLANK(INDEX('Policy Characteristics'!H:H,MATCH($C2160,'Policy Characteristics'!$C:$C,0))),"",INDEX('Policy Characteristics'!H:H,MATCH($C2160,'Policy Characteristics'!$C:$C,0)))</f>
        <v>0.01</v>
      </c>
      <c r="O2160" s="254" t="str">
        <f>IF(ISBLANK(INDEX('Policy Characteristics'!I:I,MATCH($C2160,'Policy Characteristics'!$C:$C,0))),"",INDEX('Policy Characteristics'!I:I,MATCH($C2160,'Policy Characteristics'!$C:$C,0)))</f>
        <v>% reduction in energy use</v>
      </c>
      <c r="P2160" s="254" t="str">
        <f>IF(ISBLANK(INDEX('Policy Characteristics'!J:J,MATCH($C2160,'Policy Characteristics'!$C:$C,0))),"",INDEX('Policy Characteristics'!J:J,MATCH($C2160,'Policy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60" s="254" t="str">
        <f>IF(ISBLANK(INDEX('Policy Characteristics'!K:K,MATCH($C2160,'Policy Characteristics'!$C:$C,0))),"",INDEX('Policy Characteristics'!K:K,MATCH($C2160,'Policy Characteristics'!$C:$C,0)))</f>
        <v>industry-ag-main.html#eff-stds</v>
      </c>
      <c r="R2160" s="254" t="str">
        <f>IF(ISBLANK(INDEX('Policy Characteristics'!L:L,MATCH($C2160,'Policy Characteristics'!$C:$C,0))),"",INDEX('Policy Characteristics'!L:L,MATCH($C2160,'Policy Characteristics'!$C:$C,0)))</f>
        <v>industry-energy-efficiency-standards.html</v>
      </c>
    </row>
    <row r="2161" spans="1:18" s="4" customFormat="1" x14ac:dyDescent="0.25">
      <c r="A2161" s="254" t="str">
        <f>IF(ISBLANK(INDEX('Policy Characteristics'!A:A,MATCH($C2161,'Policy Characteristics'!$C:$C,0))),"",INDEX('Policy Characteristics'!A:A,MATCH($C2161,'Policy Characteristics'!$C:$C,0)))</f>
        <v>Industry</v>
      </c>
      <c r="B2161" s="262" t="str">
        <f>IF(ISBLANK(INDEX('Policy Characteristics'!B:B,MATCH($C2161,'Policy Characteristics'!$C:$C,0))),"",INDEX('Policy Characteristics'!B:B,MATCH($C2161,'Policy Characteristics'!$C:$C,0)))</f>
        <v>Energy Efficiency Standards for Electrical Eqpt</v>
      </c>
      <c r="C2161" s="254" t="str">
        <f t="shared" si="94"/>
        <v>Perc Improvement in Eqpt Efficiency Stds Above BAU for Electricity</v>
      </c>
      <c r="D2161" s="6" t="s">
        <v>3036</v>
      </c>
      <c r="E2161" s="1" t="s">
        <v>3461</v>
      </c>
      <c r="F2161" t="s">
        <v>2998</v>
      </c>
      <c r="G2161" s="45" t="s">
        <v>3467</v>
      </c>
      <c r="H2161" s="47">
        <f t="shared" si="93"/>
        <v>2160</v>
      </c>
      <c r="I2161" s="324" t="s">
        <v>40</v>
      </c>
      <c r="J2161" s="255" t="str">
        <f>IF(ISBLANK(INDEX('Policy Characteristics'!D:D,MATCH($C2161,'Policy Characteristics'!$C:$C,0))),"",INDEX('Policy Characteristics'!D:D,MATCH($C2161,'Policy Characteristics'!$C:$C,0)))</f>
        <v>Industry Energy Efficiency</v>
      </c>
      <c r="K2161" s="254" t="str">
        <f>IF(ISBLANK(INDEX('Policy Characteristics'!E:E,MATCH($C2161,'Policy Characteristics'!$C:$C,0))),"",INDEX('Policy Characteristics'!E:E,MATCH($C2161,'Policy Characteristics'!$C:$C,0)))</f>
        <v>indst elec efficiency stds</v>
      </c>
      <c r="L2161" s="261">
        <f>IF(ISBLANK(INDEX('Policy Characteristics'!F:F,MATCH($C2161,'Policy Characteristics'!$C:$C,0))),"",INDEX('Policy Characteristics'!F:F,MATCH($C2161,'Policy Characteristics'!$C:$C,0)))</f>
        <v>0</v>
      </c>
      <c r="M2161" s="261">
        <f>IF(ISBLANK(INDEX('Policy Characteristics'!G:G,MATCH($C2161,'Policy Characteristics'!$C:$C,0))),"",INDEX('Policy Characteristics'!G:G,MATCH($C2161,'Policy Characteristics'!$C:$C,0)))</f>
        <v>0.25</v>
      </c>
      <c r="N2161" s="261">
        <f>IF(ISBLANK(INDEX('Policy Characteristics'!H:H,MATCH($C2161,'Policy Characteristics'!$C:$C,0))),"",INDEX('Policy Characteristics'!H:H,MATCH($C2161,'Policy Characteristics'!$C:$C,0)))</f>
        <v>0.01</v>
      </c>
      <c r="O2161" s="254" t="str">
        <f>IF(ISBLANK(INDEX('Policy Characteristics'!I:I,MATCH($C2161,'Policy Characteristics'!$C:$C,0))),"",INDEX('Policy Characteristics'!I:I,MATCH($C2161,'Policy Characteristics'!$C:$C,0)))</f>
        <v>% reduction in energy use</v>
      </c>
      <c r="P2161" s="254" t="str">
        <f>IF(ISBLANK(INDEX('Policy Characteristics'!J:J,MATCH($C2161,'Policy Characteristics'!$C:$C,0))),"",INDEX('Policy Characteristics'!J:J,MATCH($C2161,'Policy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61" s="254" t="str">
        <f>IF(ISBLANK(INDEX('Policy Characteristics'!K:K,MATCH($C2161,'Policy Characteristics'!$C:$C,0))),"",INDEX('Policy Characteristics'!K:K,MATCH($C2161,'Policy Characteristics'!$C:$C,0)))</f>
        <v>industry-ag-main.html#eff-stds</v>
      </c>
      <c r="R2161" s="254" t="str">
        <f>IF(ISBLANK(INDEX('Policy Characteristics'!L:L,MATCH($C2161,'Policy Characteristics'!$C:$C,0))),"",INDEX('Policy Characteristics'!L:L,MATCH($C2161,'Policy Characteristics'!$C:$C,0)))</f>
        <v>industry-energy-efficiency-standards.html</v>
      </c>
    </row>
    <row r="2162" spans="1:18" s="4" customFormat="1" x14ac:dyDescent="0.25">
      <c r="A2162" s="254" t="str">
        <f>IF(ISBLANK(INDEX('Policy Characteristics'!A:A,MATCH($C2162,'Policy Characteristics'!$C:$C,0))),"",INDEX('Policy Characteristics'!A:A,MATCH($C2162,'Policy Characteristics'!$C:$C,0)))</f>
        <v>Industry</v>
      </c>
      <c r="B2162" s="262" t="str">
        <f>IF(ISBLANK(INDEX('Policy Characteristics'!B:B,MATCH($C2162,'Policy Characteristics'!$C:$C,0))),"",INDEX('Policy Characteristics'!B:B,MATCH($C2162,'Policy Characteristics'!$C:$C,0)))</f>
        <v>Energy Efficiency Standards for Electrical Eqpt</v>
      </c>
      <c r="C2162" s="254" t="str">
        <f t="shared" si="94"/>
        <v>Perc Improvement in Eqpt Efficiency Stds Above BAU for Electricity</v>
      </c>
      <c r="D2162" s="6" t="s">
        <v>3036</v>
      </c>
      <c r="E2162" s="1" t="s">
        <v>3462</v>
      </c>
      <c r="F2162" t="s">
        <v>2998</v>
      </c>
      <c r="G2162" s="45" t="s">
        <v>3468</v>
      </c>
      <c r="H2162" s="47">
        <f t="shared" si="93"/>
        <v>2161</v>
      </c>
      <c r="I2162" s="324" t="s">
        <v>40</v>
      </c>
      <c r="J2162" s="255" t="str">
        <f>IF(ISBLANK(INDEX('Policy Characteristics'!D:D,MATCH($C2162,'Policy Characteristics'!$C:$C,0))),"",INDEX('Policy Characteristics'!D:D,MATCH($C2162,'Policy Characteristics'!$C:$C,0)))</f>
        <v>Industry Energy Efficiency</v>
      </c>
      <c r="K2162" s="254" t="str">
        <f>IF(ISBLANK(INDEX('Policy Characteristics'!E:E,MATCH($C2162,'Policy Characteristics'!$C:$C,0))),"",INDEX('Policy Characteristics'!E:E,MATCH($C2162,'Policy Characteristics'!$C:$C,0)))</f>
        <v>indst elec efficiency stds</v>
      </c>
      <c r="L2162" s="261">
        <f>IF(ISBLANK(INDEX('Policy Characteristics'!F:F,MATCH($C2162,'Policy Characteristics'!$C:$C,0))),"",INDEX('Policy Characteristics'!F:F,MATCH($C2162,'Policy Characteristics'!$C:$C,0)))</f>
        <v>0</v>
      </c>
      <c r="M2162" s="261">
        <f>IF(ISBLANK(INDEX('Policy Characteristics'!G:G,MATCH($C2162,'Policy Characteristics'!$C:$C,0))),"",INDEX('Policy Characteristics'!G:G,MATCH($C2162,'Policy Characteristics'!$C:$C,0)))</f>
        <v>0.25</v>
      </c>
      <c r="N2162" s="261">
        <f>IF(ISBLANK(INDEX('Policy Characteristics'!H:H,MATCH($C2162,'Policy Characteristics'!$C:$C,0))),"",INDEX('Policy Characteristics'!H:H,MATCH($C2162,'Policy Characteristics'!$C:$C,0)))</f>
        <v>0.01</v>
      </c>
      <c r="O2162" s="254" t="str">
        <f>IF(ISBLANK(INDEX('Policy Characteristics'!I:I,MATCH($C2162,'Policy Characteristics'!$C:$C,0))),"",INDEX('Policy Characteristics'!I:I,MATCH($C2162,'Policy Characteristics'!$C:$C,0)))</f>
        <v>% reduction in energy use</v>
      </c>
      <c r="P2162" s="254" t="str">
        <f>IF(ISBLANK(INDEX('Policy Characteristics'!J:J,MATCH($C2162,'Policy Characteristics'!$C:$C,0))),"",INDEX('Policy Characteristics'!J:J,MATCH($C2162,'Policy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62" s="254" t="str">
        <f>IF(ISBLANK(INDEX('Policy Characteristics'!K:K,MATCH($C2162,'Policy Characteristics'!$C:$C,0))),"",INDEX('Policy Characteristics'!K:K,MATCH($C2162,'Policy Characteristics'!$C:$C,0)))</f>
        <v>industry-ag-main.html#eff-stds</v>
      </c>
      <c r="R2162" s="254" t="str">
        <f>IF(ISBLANK(INDEX('Policy Characteristics'!L:L,MATCH($C2162,'Policy Characteristics'!$C:$C,0))),"",INDEX('Policy Characteristics'!L:L,MATCH($C2162,'Policy Characteristics'!$C:$C,0)))</f>
        <v>industry-energy-efficiency-standards.html</v>
      </c>
    </row>
    <row r="2163" spans="1:18" s="4" customFormat="1" x14ac:dyDescent="0.25">
      <c r="A2163" s="254" t="str">
        <f>IF(ISBLANK(INDEX('Policy Characteristics'!A:A,MATCH($C2163,'Policy Characteristics'!$C:$C,0))),"",INDEX('Policy Characteristics'!A:A,MATCH($C2163,'Policy Characteristics'!$C:$C,0)))</f>
        <v>Industry</v>
      </c>
      <c r="B2163" s="262" t="str">
        <f>IF(ISBLANK(INDEX('Policy Characteristics'!B:B,MATCH($C2163,'Policy Characteristics'!$C:$C,0))),"",INDEX('Policy Characteristics'!B:B,MATCH($C2163,'Policy Characteristics'!$C:$C,0)))</f>
        <v>Energy Efficiency Standards for Electrical Eqpt</v>
      </c>
      <c r="C2163" s="254" t="str">
        <f t="shared" si="94"/>
        <v>Perc Improvement in Eqpt Efficiency Stds Above BAU for Electricity</v>
      </c>
      <c r="D2163" s="6" t="s">
        <v>3036</v>
      </c>
      <c r="E2163" s="1" t="s">
        <v>3463</v>
      </c>
      <c r="F2163" t="s">
        <v>2998</v>
      </c>
      <c r="G2163" s="45" t="s">
        <v>3469</v>
      </c>
      <c r="H2163" s="47">
        <f t="shared" si="93"/>
        <v>2162</v>
      </c>
      <c r="I2163" s="324" t="s">
        <v>40</v>
      </c>
      <c r="J2163" s="255" t="str">
        <f>IF(ISBLANK(INDEX('Policy Characteristics'!D:D,MATCH($C2163,'Policy Characteristics'!$C:$C,0))),"",INDEX('Policy Characteristics'!D:D,MATCH($C2163,'Policy Characteristics'!$C:$C,0)))</f>
        <v>Industry Energy Efficiency</v>
      </c>
      <c r="K2163" s="254" t="str">
        <f>IF(ISBLANK(INDEX('Policy Characteristics'!E:E,MATCH($C2163,'Policy Characteristics'!$C:$C,0))),"",INDEX('Policy Characteristics'!E:E,MATCH($C2163,'Policy Characteristics'!$C:$C,0)))</f>
        <v>indst elec efficiency stds</v>
      </c>
      <c r="L2163" s="261">
        <f>IF(ISBLANK(INDEX('Policy Characteristics'!F:F,MATCH($C2163,'Policy Characteristics'!$C:$C,0))),"",INDEX('Policy Characteristics'!F:F,MATCH($C2163,'Policy Characteristics'!$C:$C,0)))</f>
        <v>0</v>
      </c>
      <c r="M2163" s="261">
        <f>IF(ISBLANK(INDEX('Policy Characteristics'!G:G,MATCH($C2163,'Policy Characteristics'!$C:$C,0))),"",INDEX('Policy Characteristics'!G:G,MATCH($C2163,'Policy Characteristics'!$C:$C,0)))</f>
        <v>0.25</v>
      </c>
      <c r="N2163" s="261">
        <f>IF(ISBLANK(INDEX('Policy Characteristics'!H:H,MATCH($C2163,'Policy Characteristics'!$C:$C,0))),"",INDEX('Policy Characteristics'!H:H,MATCH($C2163,'Policy Characteristics'!$C:$C,0)))</f>
        <v>0.01</v>
      </c>
      <c r="O2163" s="254" t="str">
        <f>IF(ISBLANK(INDEX('Policy Characteristics'!I:I,MATCH($C2163,'Policy Characteristics'!$C:$C,0))),"",INDEX('Policy Characteristics'!I:I,MATCH($C2163,'Policy Characteristics'!$C:$C,0)))</f>
        <v>% reduction in energy use</v>
      </c>
      <c r="P2163" s="254" t="str">
        <f>IF(ISBLANK(INDEX('Policy Characteristics'!J:J,MATCH($C2163,'Policy Characteristics'!$C:$C,0))),"",INDEX('Policy Characteristics'!J:J,MATCH($C2163,'Policy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63" s="254" t="str">
        <f>IF(ISBLANK(INDEX('Policy Characteristics'!K:K,MATCH($C2163,'Policy Characteristics'!$C:$C,0))),"",INDEX('Policy Characteristics'!K:K,MATCH($C2163,'Policy Characteristics'!$C:$C,0)))</f>
        <v>industry-ag-main.html#eff-stds</v>
      </c>
      <c r="R2163" s="254" t="str">
        <f>IF(ISBLANK(INDEX('Policy Characteristics'!L:L,MATCH($C2163,'Policy Characteristics'!$C:$C,0))),"",INDEX('Policy Characteristics'!L:L,MATCH($C2163,'Policy Characteristics'!$C:$C,0)))</f>
        <v>industry-energy-efficiency-standards.html</v>
      </c>
    </row>
    <row r="2164" spans="1:18" s="4" customFormat="1" x14ac:dyDescent="0.25">
      <c r="A2164" s="254" t="str">
        <f>IF(ISBLANK(INDEX('Policy Characteristics'!A:A,MATCH($C2164,'Policy Characteristics'!$C:$C,0))),"",INDEX('Policy Characteristics'!A:A,MATCH($C2164,'Policy Characteristics'!$C:$C,0)))</f>
        <v>Industry</v>
      </c>
      <c r="B2164" s="262" t="str">
        <f>IF(ISBLANK(INDEX('Policy Characteristics'!B:B,MATCH($C2164,'Policy Characteristics'!$C:$C,0))),"",INDEX('Policy Characteristics'!B:B,MATCH($C2164,'Policy Characteristics'!$C:$C,0)))</f>
        <v>Energy Efficiency Standards for Electrical Eqpt</v>
      </c>
      <c r="C2164" s="254" t="str">
        <f t="shared" si="94"/>
        <v>Perc Improvement in Eqpt Efficiency Stds Above BAU for Electricity</v>
      </c>
      <c r="D2164" s="6" t="s">
        <v>3036</v>
      </c>
      <c r="E2164" s="1" t="s">
        <v>3464</v>
      </c>
      <c r="F2164" t="s">
        <v>2998</v>
      </c>
      <c r="G2164" s="45" t="s">
        <v>3470</v>
      </c>
      <c r="H2164" s="47">
        <f t="shared" si="93"/>
        <v>2163</v>
      </c>
      <c r="I2164" s="324" t="s">
        <v>40</v>
      </c>
      <c r="J2164" s="255" t="str">
        <f>IF(ISBLANK(INDEX('Policy Characteristics'!D:D,MATCH($C2164,'Policy Characteristics'!$C:$C,0))),"",INDEX('Policy Characteristics'!D:D,MATCH($C2164,'Policy Characteristics'!$C:$C,0)))</f>
        <v>Industry Energy Efficiency</v>
      </c>
      <c r="K2164" s="254" t="str">
        <f>IF(ISBLANK(INDEX('Policy Characteristics'!E:E,MATCH($C2164,'Policy Characteristics'!$C:$C,0))),"",INDEX('Policy Characteristics'!E:E,MATCH($C2164,'Policy Characteristics'!$C:$C,0)))</f>
        <v>indst elec efficiency stds</v>
      </c>
      <c r="L2164" s="261">
        <f>IF(ISBLANK(INDEX('Policy Characteristics'!F:F,MATCH($C2164,'Policy Characteristics'!$C:$C,0))),"",INDEX('Policy Characteristics'!F:F,MATCH($C2164,'Policy Characteristics'!$C:$C,0)))</f>
        <v>0</v>
      </c>
      <c r="M2164" s="261">
        <f>IF(ISBLANK(INDEX('Policy Characteristics'!G:G,MATCH($C2164,'Policy Characteristics'!$C:$C,0))),"",INDEX('Policy Characteristics'!G:G,MATCH($C2164,'Policy Characteristics'!$C:$C,0)))</f>
        <v>0.25</v>
      </c>
      <c r="N2164" s="261">
        <f>IF(ISBLANK(INDEX('Policy Characteristics'!H:H,MATCH($C2164,'Policy Characteristics'!$C:$C,0))),"",INDEX('Policy Characteristics'!H:H,MATCH($C2164,'Policy Characteristics'!$C:$C,0)))</f>
        <v>0.01</v>
      </c>
      <c r="O2164" s="254" t="str">
        <f>IF(ISBLANK(INDEX('Policy Characteristics'!I:I,MATCH($C2164,'Policy Characteristics'!$C:$C,0))),"",INDEX('Policy Characteristics'!I:I,MATCH($C2164,'Policy Characteristics'!$C:$C,0)))</f>
        <v>% reduction in energy use</v>
      </c>
      <c r="P2164" s="254" t="str">
        <f>IF(ISBLANK(INDEX('Policy Characteristics'!J:J,MATCH($C2164,'Policy Characteristics'!$C:$C,0))),"",INDEX('Policy Characteristics'!J:J,MATCH($C2164,'Policy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64" s="254" t="str">
        <f>IF(ISBLANK(INDEX('Policy Characteristics'!K:K,MATCH($C2164,'Policy Characteristics'!$C:$C,0))),"",INDEX('Policy Characteristics'!K:K,MATCH($C2164,'Policy Characteristics'!$C:$C,0)))</f>
        <v>industry-ag-main.html#eff-stds</v>
      </c>
      <c r="R2164" s="254" t="str">
        <f>IF(ISBLANK(INDEX('Policy Characteristics'!L:L,MATCH($C2164,'Policy Characteristics'!$C:$C,0))),"",INDEX('Policy Characteristics'!L:L,MATCH($C2164,'Policy Characteristics'!$C:$C,0)))</f>
        <v>industry-energy-efficiency-standards.html</v>
      </c>
    </row>
    <row r="2165" spans="1:18" s="4" customFormat="1" x14ac:dyDescent="0.25">
      <c r="A2165" s="254" t="str">
        <f>IF(ISBLANK(INDEX('Policy Characteristics'!A:A,MATCH($C2165,'Policy Characteristics'!$C:$C,0))),"",INDEX('Policy Characteristics'!A:A,MATCH($C2165,'Policy Characteristics'!$C:$C,0)))</f>
        <v>Industry</v>
      </c>
      <c r="B2165" s="262" t="str">
        <f>IF(ISBLANK(INDEX('Policy Characteristics'!B:B,MATCH($C2165,'Policy Characteristics'!$C:$C,0))),"",INDEX('Policy Characteristics'!B:B,MATCH($C2165,'Policy Characteristics'!$C:$C,0)))</f>
        <v>Energy Efficiency Standards for Electrical Eqpt</v>
      </c>
      <c r="C2165" s="254" t="str">
        <f t="shared" si="94"/>
        <v>Perc Improvement in Eqpt Efficiency Stds Above BAU for Electricity</v>
      </c>
      <c r="D2165" s="6" t="s">
        <v>3036</v>
      </c>
      <c r="E2165" s="1" t="s">
        <v>3570</v>
      </c>
      <c r="F2165" t="s">
        <v>2998</v>
      </c>
      <c r="G2165" s="45" t="s">
        <v>3471</v>
      </c>
      <c r="H2165" s="47">
        <f t="shared" si="93"/>
        <v>2164</v>
      </c>
      <c r="I2165" s="324" t="s">
        <v>40</v>
      </c>
      <c r="J2165" s="255" t="str">
        <f>IF(ISBLANK(INDEX('Policy Characteristics'!D:D,MATCH($C2165,'Policy Characteristics'!$C:$C,0))),"",INDEX('Policy Characteristics'!D:D,MATCH($C2165,'Policy Characteristics'!$C:$C,0)))</f>
        <v>Industry Energy Efficiency</v>
      </c>
      <c r="K2165" s="254" t="str">
        <f>IF(ISBLANK(INDEX('Policy Characteristics'!E:E,MATCH($C2165,'Policy Characteristics'!$C:$C,0))),"",INDEX('Policy Characteristics'!E:E,MATCH($C2165,'Policy Characteristics'!$C:$C,0)))</f>
        <v>indst elec efficiency stds</v>
      </c>
      <c r="L2165" s="261">
        <f>IF(ISBLANK(INDEX('Policy Characteristics'!F:F,MATCH($C2165,'Policy Characteristics'!$C:$C,0))),"",INDEX('Policy Characteristics'!F:F,MATCH($C2165,'Policy Characteristics'!$C:$C,0)))</f>
        <v>0</v>
      </c>
      <c r="M2165" s="261">
        <f>IF(ISBLANK(INDEX('Policy Characteristics'!G:G,MATCH($C2165,'Policy Characteristics'!$C:$C,0))),"",INDEX('Policy Characteristics'!G:G,MATCH($C2165,'Policy Characteristics'!$C:$C,0)))</f>
        <v>0.25</v>
      </c>
      <c r="N2165" s="261">
        <f>IF(ISBLANK(INDEX('Policy Characteristics'!H:H,MATCH($C2165,'Policy Characteristics'!$C:$C,0))),"",INDEX('Policy Characteristics'!H:H,MATCH($C2165,'Policy Characteristics'!$C:$C,0)))</f>
        <v>0.01</v>
      </c>
      <c r="O2165" s="254" t="str">
        <f>IF(ISBLANK(INDEX('Policy Characteristics'!I:I,MATCH($C2165,'Policy Characteristics'!$C:$C,0))),"",INDEX('Policy Characteristics'!I:I,MATCH($C2165,'Policy Characteristics'!$C:$C,0)))</f>
        <v>% reduction in energy use</v>
      </c>
      <c r="P2165" s="254" t="str">
        <f>IF(ISBLANK(INDEX('Policy Characteristics'!J:J,MATCH($C2165,'Policy Characteristics'!$C:$C,0))),"",INDEX('Policy Characteristics'!J:J,MATCH($C2165,'Policy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65" s="254" t="str">
        <f>IF(ISBLANK(INDEX('Policy Characteristics'!K:K,MATCH($C2165,'Policy Characteristics'!$C:$C,0))),"",INDEX('Policy Characteristics'!K:K,MATCH($C2165,'Policy Characteristics'!$C:$C,0)))</f>
        <v>industry-ag-main.html#eff-stds</v>
      </c>
      <c r="R2165" s="254" t="str">
        <f>IF(ISBLANK(INDEX('Policy Characteristics'!L:L,MATCH($C2165,'Policy Characteristics'!$C:$C,0))),"",INDEX('Policy Characteristics'!L:L,MATCH($C2165,'Policy Characteristics'!$C:$C,0)))</f>
        <v>industry-energy-efficiency-standards.html</v>
      </c>
    </row>
    <row r="2166" spans="1:18" s="4" customFormat="1" x14ac:dyDescent="0.25">
      <c r="A2166" s="254" t="str">
        <f>IF(ISBLANK(INDEX('Policy Characteristics'!A:A,MATCH($C2166,'Policy Characteristics'!$C:$C,0))),"",INDEX('Policy Characteristics'!A:A,MATCH($C2166,'Policy Characteristics'!$C:$C,0)))</f>
        <v>Industry</v>
      </c>
      <c r="B2166" s="262" t="str">
        <f>IF(ISBLANK(INDEX('Policy Characteristics'!B:B,MATCH($C2166,'Policy Characteristics'!$C:$C,0))),"",INDEX('Policy Characteristics'!B:B,MATCH($C2166,'Policy Characteristics'!$C:$C,0)))</f>
        <v>Energy Efficiency Standards for Electrical Eqpt</v>
      </c>
      <c r="C2166" s="254" t="str">
        <f t="shared" si="94"/>
        <v>Perc Improvement in Eqpt Efficiency Stds Above BAU for Electricity</v>
      </c>
      <c r="D2166" s="6" t="s">
        <v>3036</v>
      </c>
      <c r="E2166" s="1" t="s">
        <v>3915</v>
      </c>
      <c r="F2166" t="s">
        <v>2998</v>
      </c>
      <c r="G2166" s="45" t="s">
        <v>3891</v>
      </c>
      <c r="H2166" s="47">
        <f t="shared" si="93"/>
        <v>2165</v>
      </c>
      <c r="I2166" s="324" t="s">
        <v>40</v>
      </c>
      <c r="J2166" s="255" t="str">
        <f>IF(ISBLANK(INDEX('Policy Characteristics'!D:D,MATCH($C2166,'Policy Characteristics'!$C:$C,0))),"",INDEX('Policy Characteristics'!D:D,MATCH($C2166,'Policy Characteristics'!$C:$C,0)))</f>
        <v>Industry Energy Efficiency</v>
      </c>
      <c r="K2166" s="254" t="str">
        <f>IF(ISBLANK(INDEX('Policy Characteristics'!E:E,MATCH($C2166,'Policy Characteristics'!$C:$C,0))),"",INDEX('Policy Characteristics'!E:E,MATCH($C2166,'Policy Characteristics'!$C:$C,0)))</f>
        <v>indst elec efficiency stds</v>
      </c>
      <c r="L2166" s="261">
        <f>IF(ISBLANK(INDEX('Policy Characteristics'!F:F,MATCH($C2166,'Policy Characteristics'!$C:$C,0))),"",INDEX('Policy Characteristics'!F:F,MATCH($C2166,'Policy Characteristics'!$C:$C,0)))</f>
        <v>0</v>
      </c>
      <c r="M2166" s="261">
        <f>IF(ISBLANK(INDEX('Policy Characteristics'!G:G,MATCH($C2166,'Policy Characteristics'!$C:$C,0))),"",INDEX('Policy Characteristics'!G:G,MATCH($C2166,'Policy Characteristics'!$C:$C,0)))</f>
        <v>0.25</v>
      </c>
      <c r="N2166" s="261">
        <f>IF(ISBLANK(INDEX('Policy Characteristics'!H:H,MATCH($C2166,'Policy Characteristics'!$C:$C,0))),"",INDEX('Policy Characteristics'!H:H,MATCH($C2166,'Policy Characteristics'!$C:$C,0)))</f>
        <v>0.01</v>
      </c>
      <c r="O2166" s="254" t="str">
        <f>IF(ISBLANK(INDEX('Policy Characteristics'!I:I,MATCH($C2166,'Policy Characteristics'!$C:$C,0))),"",INDEX('Policy Characteristics'!I:I,MATCH($C2166,'Policy Characteristics'!$C:$C,0)))</f>
        <v>% reduction in energy use</v>
      </c>
      <c r="P2166" s="254" t="str">
        <f>IF(ISBLANK(INDEX('Policy Characteristics'!J:J,MATCH($C2166,'Policy Characteristics'!$C:$C,0))),"",INDEX('Policy Characteristics'!J:J,MATCH($C2166,'Policy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66" s="254" t="str">
        <f>IF(ISBLANK(INDEX('Policy Characteristics'!K:K,MATCH($C2166,'Policy Characteristics'!$C:$C,0))),"",INDEX('Policy Characteristics'!K:K,MATCH($C2166,'Policy Characteristics'!$C:$C,0)))</f>
        <v>industry-ag-main.html#eff-stds</v>
      </c>
      <c r="R2166" s="254" t="str">
        <f>IF(ISBLANK(INDEX('Policy Characteristics'!L:L,MATCH($C2166,'Policy Characteristics'!$C:$C,0))),"",INDEX('Policy Characteristics'!L:L,MATCH($C2166,'Policy Characteristics'!$C:$C,0)))</f>
        <v>industry-energy-efficiency-standards.html</v>
      </c>
    </row>
    <row r="2167" spans="1:18" s="4" customFormat="1" x14ac:dyDescent="0.25">
      <c r="A2167" s="254" t="str">
        <f>IF(ISBLANK(INDEX('Policy Characteristics'!A:A,MATCH($C2167,'Policy Characteristics'!$C:$C,0))),"",INDEX('Policy Characteristics'!A:A,MATCH($C2167,'Policy Characteristics'!$C:$C,0)))</f>
        <v>Industry</v>
      </c>
      <c r="B2167" s="262" t="str">
        <f>IF(ISBLANK(INDEX('Policy Characteristics'!B:B,MATCH($C2167,'Policy Characteristics'!$C:$C,0))),"",INDEX('Policy Characteristics'!B:B,MATCH($C2167,'Policy Characteristics'!$C:$C,0)))</f>
        <v>Energy Efficiency Standards for Electrical Eqpt</v>
      </c>
      <c r="C2167" s="254" t="str">
        <f t="shared" si="94"/>
        <v>Perc Improvement in Eqpt Efficiency Stds Above BAU for Electricity</v>
      </c>
      <c r="D2167" s="6" t="s">
        <v>3036</v>
      </c>
      <c r="E2167" s="1" t="s">
        <v>3916</v>
      </c>
      <c r="F2167" t="s">
        <v>2998</v>
      </c>
      <c r="G2167" s="45" t="s">
        <v>3890</v>
      </c>
      <c r="H2167" s="47">
        <f t="shared" si="93"/>
        <v>2166</v>
      </c>
      <c r="I2167" s="324" t="s">
        <v>40</v>
      </c>
      <c r="J2167" s="255" t="str">
        <f>IF(ISBLANK(INDEX('Policy Characteristics'!D:D,MATCH($C2167,'Policy Characteristics'!$C:$C,0))),"",INDEX('Policy Characteristics'!D:D,MATCH($C2167,'Policy Characteristics'!$C:$C,0)))</f>
        <v>Industry Energy Efficiency</v>
      </c>
      <c r="K2167" s="254" t="str">
        <f>IF(ISBLANK(INDEX('Policy Characteristics'!E:E,MATCH($C2167,'Policy Characteristics'!$C:$C,0))),"",INDEX('Policy Characteristics'!E:E,MATCH($C2167,'Policy Characteristics'!$C:$C,0)))</f>
        <v>indst elec efficiency stds</v>
      </c>
      <c r="L2167" s="261">
        <f>IF(ISBLANK(INDEX('Policy Characteristics'!F:F,MATCH($C2167,'Policy Characteristics'!$C:$C,0))),"",INDEX('Policy Characteristics'!F:F,MATCH($C2167,'Policy Characteristics'!$C:$C,0)))</f>
        <v>0</v>
      </c>
      <c r="M2167" s="261">
        <f>IF(ISBLANK(INDEX('Policy Characteristics'!G:G,MATCH($C2167,'Policy Characteristics'!$C:$C,0))),"",INDEX('Policy Characteristics'!G:G,MATCH($C2167,'Policy Characteristics'!$C:$C,0)))</f>
        <v>0.25</v>
      </c>
      <c r="N2167" s="261">
        <f>IF(ISBLANK(INDEX('Policy Characteristics'!H:H,MATCH($C2167,'Policy Characteristics'!$C:$C,0))),"",INDEX('Policy Characteristics'!H:H,MATCH($C2167,'Policy Characteristics'!$C:$C,0)))</f>
        <v>0.01</v>
      </c>
      <c r="O2167" s="254" t="str">
        <f>IF(ISBLANK(INDEX('Policy Characteristics'!I:I,MATCH($C2167,'Policy Characteristics'!$C:$C,0))),"",INDEX('Policy Characteristics'!I:I,MATCH($C2167,'Policy Characteristics'!$C:$C,0)))</f>
        <v>% reduction in energy use</v>
      </c>
      <c r="P2167" s="254" t="str">
        <f>IF(ISBLANK(INDEX('Policy Characteristics'!J:J,MATCH($C2167,'Policy Characteristics'!$C:$C,0))),"",INDEX('Policy Characteristics'!J:J,MATCH($C2167,'Policy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67" s="254" t="str">
        <f>IF(ISBLANK(INDEX('Policy Characteristics'!K:K,MATCH($C2167,'Policy Characteristics'!$C:$C,0))),"",INDEX('Policy Characteristics'!K:K,MATCH($C2167,'Policy Characteristics'!$C:$C,0)))</f>
        <v>industry-ag-main.html#eff-stds</v>
      </c>
      <c r="R2167" s="254" t="str">
        <f>IF(ISBLANK(INDEX('Policy Characteristics'!L:L,MATCH($C2167,'Policy Characteristics'!$C:$C,0))),"",INDEX('Policy Characteristics'!L:L,MATCH($C2167,'Policy Characteristics'!$C:$C,0)))</f>
        <v>industry-energy-efficiency-standards.html</v>
      </c>
    </row>
    <row r="2168" spans="1:18" s="4" customFormat="1" x14ac:dyDescent="0.25">
      <c r="A2168" s="254" t="str">
        <f>IF(ISBLANK(INDEX('Policy Characteristics'!A:A,MATCH($C2168,'Policy Characteristics'!$C:$C,0))),"",INDEX('Policy Characteristics'!A:A,MATCH($C2168,'Policy Characteristics'!$C:$C,0)))</f>
        <v>Industry</v>
      </c>
      <c r="B2168" s="262" t="str">
        <f>IF(ISBLANK(INDEX('Policy Characteristics'!B:B,MATCH($C2168,'Policy Characteristics'!$C:$C,0))),"",INDEX('Policy Characteristics'!B:B,MATCH($C2168,'Policy Characteristics'!$C:$C,0)))</f>
        <v>Energy Efficiency Standards for Electrical Eqpt</v>
      </c>
      <c r="C2168" s="254" t="str">
        <f t="shared" si="94"/>
        <v>Perc Improvement in Eqpt Efficiency Stds Above BAU for Electricity</v>
      </c>
      <c r="D2168" s="6" t="s">
        <v>3036</v>
      </c>
      <c r="E2168" s="1" t="s">
        <v>3917</v>
      </c>
      <c r="F2168" t="s">
        <v>2998</v>
      </c>
      <c r="G2168" s="45" t="s">
        <v>3892</v>
      </c>
      <c r="H2168" s="47">
        <f t="shared" si="93"/>
        <v>2167</v>
      </c>
      <c r="I2168" s="324" t="s">
        <v>40</v>
      </c>
      <c r="J2168" s="255" t="str">
        <f>IF(ISBLANK(INDEX('Policy Characteristics'!D:D,MATCH($C2168,'Policy Characteristics'!$C:$C,0))),"",INDEX('Policy Characteristics'!D:D,MATCH($C2168,'Policy Characteristics'!$C:$C,0)))</f>
        <v>Industry Energy Efficiency</v>
      </c>
      <c r="K2168" s="254" t="str">
        <f>IF(ISBLANK(INDEX('Policy Characteristics'!E:E,MATCH($C2168,'Policy Characteristics'!$C:$C,0))),"",INDEX('Policy Characteristics'!E:E,MATCH($C2168,'Policy Characteristics'!$C:$C,0)))</f>
        <v>indst elec efficiency stds</v>
      </c>
      <c r="L2168" s="261">
        <f>IF(ISBLANK(INDEX('Policy Characteristics'!F:F,MATCH($C2168,'Policy Characteristics'!$C:$C,0))),"",INDEX('Policy Characteristics'!F:F,MATCH($C2168,'Policy Characteristics'!$C:$C,0)))</f>
        <v>0</v>
      </c>
      <c r="M2168" s="261">
        <f>IF(ISBLANK(INDEX('Policy Characteristics'!G:G,MATCH($C2168,'Policy Characteristics'!$C:$C,0))),"",INDEX('Policy Characteristics'!G:G,MATCH($C2168,'Policy Characteristics'!$C:$C,0)))</f>
        <v>0.25</v>
      </c>
      <c r="N2168" s="261">
        <f>IF(ISBLANK(INDEX('Policy Characteristics'!H:H,MATCH($C2168,'Policy Characteristics'!$C:$C,0))),"",INDEX('Policy Characteristics'!H:H,MATCH($C2168,'Policy Characteristics'!$C:$C,0)))</f>
        <v>0.01</v>
      </c>
      <c r="O2168" s="254" t="str">
        <f>IF(ISBLANK(INDEX('Policy Characteristics'!I:I,MATCH($C2168,'Policy Characteristics'!$C:$C,0))),"",INDEX('Policy Characteristics'!I:I,MATCH($C2168,'Policy Characteristics'!$C:$C,0)))</f>
        <v>% reduction in energy use</v>
      </c>
      <c r="P2168" s="254" t="str">
        <f>IF(ISBLANK(INDEX('Policy Characteristics'!J:J,MATCH($C2168,'Policy Characteristics'!$C:$C,0))),"",INDEX('Policy Characteristics'!J:J,MATCH($C2168,'Policy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68" s="254" t="str">
        <f>IF(ISBLANK(INDEX('Policy Characteristics'!K:K,MATCH($C2168,'Policy Characteristics'!$C:$C,0))),"",INDEX('Policy Characteristics'!K:K,MATCH($C2168,'Policy Characteristics'!$C:$C,0)))</f>
        <v>industry-ag-main.html#eff-stds</v>
      </c>
      <c r="R2168" s="254" t="str">
        <f>IF(ISBLANK(INDEX('Policy Characteristics'!L:L,MATCH($C2168,'Policy Characteristics'!$C:$C,0))),"",INDEX('Policy Characteristics'!L:L,MATCH($C2168,'Policy Characteristics'!$C:$C,0)))</f>
        <v>industry-energy-efficiency-standards.html</v>
      </c>
    </row>
    <row r="2169" spans="1:18" s="4" customFormat="1" x14ac:dyDescent="0.25">
      <c r="A2169" s="254" t="str">
        <f>IF(ISBLANK(INDEX('Policy Characteristics'!A:A,MATCH($C2169,'Policy Characteristics'!$C:$C,0))),"",INDEX('Policy Characteristics'!A:A,MATCH($C2169,'Policy Characteristics'!$C:$C,0)))</f>
        <v>Industry</v>
      </c>
      <c r="B2169" s="262" t="str">
        <f>IF(ISBLANK(INDEX('Policy Characteristics'!B:B,MATCH($C2169,'Policy Characteristics'!$C:$C,0))),"",INDEX('Policy Characteristics'!B:B,MATCH($C2169,'Policy Characteristics'!$C:$C,0)))</f>
        <v>Energy Efficiency Standards for Electrical Eqpt</v>
      </c>
      <c r="C2169" s="254" t="str">
        <f t="shared" si="94"/>
        <v>Perc Improvement in Eqpt Efficiency Stds Above BAU for Electricity</v>
      </c>
      <c r="D2169" s="6" t="s">
        <v>3037</v>
      </c>
      <c r="E2169" s="1" t="s">
        <v>3459</v>
      </c>
      <c r="F2169" t="s">
        <v>2999</v>
      </c>
      <c r="G2169" s="45" t="s">
        <v>3465</v>
      </c>
      <c r="H2169" s="47">
        <f t="shared" si="93"/>
        <v>2168</v>
      </c>
      <c r="I2169" s="324" t="s">
        <v>40</v>
      </c>
      <c r="J2169" s="255" t="str">
        <f>IF(ISBLANK(INDEX('Policy Characteristics'!D:D,MATCH($C2169,'Policy Characteristics'!$C:$C,0))),"",INDEX('Policy Characteristics'!D:D,MATCH($C2169,'Policy Characteristics'!$C:$C,0)))</f>
        <v>Industry Energy Efficiency</v>
      </c>
      <c r="K2169" s="254" t="str">
        <f>IF(ISBLANK(INDEX('Policy Characteristics'!E:E,MATCH($C2169,'Policy Characteristics'!$C:$C,0))),"",INDEX('Policy Characteristics'!E:E,MATCH($C2169,'Policy Characteristics'!$C:$C,0)))</f>
        <v>indst elec efficiency stds</v>
      </c>
      <c r="L2169" s="261">
        <f>IF(ISBLANK(INDEX('Policy Characteristics'!F:F,MATCH($C2169,'Policy Characteristics'!$C:$C,0))),"",INDEX('Policy Characteristics'!F:F,MATCH($C2169,'Policy Characteristics'!$C:$C,0)))</f>
        <v>0</v>
      </c>
      <c r="M2169" s="261">
        <f>IF(ISBLANK(INDEX('Policy Characteristics'!G:G,MATCH($C2169,'Policy Characteristics'!$C:$C,0))),"",INDEX('Policy Characteristics'!G:G,MATCH($C2169,'Policy Characteristics'!$C:$C,0)))</f>
        <v>0.25</v>
      </c>
      <c r="N2169" s="261">
        <f>IF(ISBLANK(INDEX('Policy Characteristics'!H:H,MATCH($C2169,'Policy Characteristics'!$C:$C,0))),"",INDEX('Policy Characteristics'!H:H,MATCH($C2169,'Policy Characteristics'!$C:$C,0)))</f>
        <v>0.01</v>
      </c>
      <c r="O2169" s="254" t="str">
        <f>IF(ISBLANK(INDEX('Policy Characteristics'!I:I,MATCH($C2169,'Policy Characteristics'!$C:$C,0))),"",INDEX('Policy Characteristics'!I:I,MATCH($C2169,'Policy Characteristics'!$C:$C,0)))</f>
        <v>% reduction in energy use</v>
      </c>
      <c r="P2169" s="254" t="str">
        <f>IF(ISBLANK(INDEX('Policy Characteristics'!J:J,MATCH($C2169,'Policy Characteristics'!$C:$C,0))),"",INDEX('Policy Characteristics'!J:J,MATCH($C2169,'Policy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69" s="254" t="str">
        <f>IF(ISBLANK(INDEX('Policy Characteristics'!K:K,MATCH($C2169,'Policy Characteristics'!$C:$C,0))),"",INDEX('Policy Characteristics'!K:K,MATCH($C2169,'Policy Characteristics'!$C:$C,0)))</f>
        <v>industry-ag-main.html#eff-stds</v>
      </c>
      <c r="R2169" s="254" t="str">
        <f>IF(ISBLANK(INDEX('Policy Characteristics'!L:L,MATCH($C2169,'Policy Characteristics'!$C:$C,0))),"",INDEX('Policy Characteristics'!L:L,MATCH($C2169,'Policy Characteristics'!$C:$C,0)))</f>
        <v>industry-energy-efficiency-standards.html</v>
      </c>
    </row>
    <row r="2170" spans="1:18" s="4" customFormat="1" x14ac:dyDescent="0.25">
      <c r="A2170" s="254" t="str">
        <f>IF(ISBLANK(INDEX('Policy Characteristics'!A:A,MATCH($C2170,'Policy Characteristics'!$C:$C,0))),"",INDEX('Policy Characteristics'!A:A,MATCH($C2170,'Policy Characteristics'!$C:$C,0)))</f>
        <v>Industry</v>
      </c>
      <c r="B2170" s="262" t="str">
        <f>IF(ISBLANK(INDEX('Policy Characteristics'!B:B,MATCH($C2170,'Policy Characteristics'!$C:$C,0))),"",INDEX('Policy Characteristics'!B:B,MATCH($C2170,'Policy Characteristics'!$C:$C,0)))</f>
        <v>Energy Efficiency Standards for Electrical Eqpt</v>
      </c>
      <c r="C2170" s="254" t="str">
        <f t="shared" si="94"/>
        <v>Perc Improvement in Eqpt Efficiency Stds Above BAU for Electricity</v>
      </c>
      <c r="D2170" s="6" t="s">
        <v>3037</v>
      </c>
      <c r="E2170" s="1" t="s">
        <v>3460</v>
      </c>
      <c r="F2170" t="s">
        <v>2999</v>
      </c>
      <c r="G2170" s="45" t="s">
        <v>3466</v>
      </c>
      <c r="H2170" s="47">
        <f t="shared" si="93"/>
        <v>2169</v>
      </c>
      <c r="I2170" s="324" t="s">
        <v>40</v>
      </c>
      <c r="J2170" s="255" t="str">
        <f>IF(ISBLANK(INDEX('Policy Characteristics'!D:D,MATCH($C2170,'Policy Characteristics'!$C:$C,0))),"",INDEX('Policy Characteristics'!D:D,MATCH($C2170,'Policy Characteristics'!$C:$C,0)))</f>
        <v>Industry Energy Efficiency</v>
      </c>
      <c r="K2170" s="254" t="str">
        <f>IF(ISBLANK(INDEX('Policy Characteristics'!E:E,MATCH($C2170,'Policy Characteristics'!$C:$C,0))),"",INDEX('Policy Characteristics'!E:E,MATCH($C2170,'Policy Characteristics'!$C:$C,0)))</f>
        <v>indst elec efficiency stds</v>
      </c>
      <c r="L2170" s="261">
        <f>IF(ISBLANK(INDEX('Policy Characteristics'!F:F,MATCH($C2170,'Policy Characteristics'!$C:$C,0))),"",INDEX('Policy Characteristics'!F:F,MATCH($C2170,'Policy Characteristics'!$C:$C,0)))</f>
        <v>0</v>
      </c>
      <c r="M2170" s="261">
        <f>IF(ISBLANK(INDEX('Policy Characteristics'!G:G,MATCH($C2170,'Policy Characteristics'!$C:$C,0))),"",INDEX('Policy Characteristics'!G:G,MATCH($C2170,'Policy Characteristics'!$C:$C,0)))</f>
        <v>0.25</v>
      </c>
      <c r="N2170" s="261">
        <f>IF(ISBLANK(INDEX('Policy Characteristics'!H:H,MATCH($C2170,'Policy Characteristics'!$C:$C,0))),"",INDEX('Policy Characteristics'!H:H,MATCH($C2170,'Policy Characteristics'!$C:$C,0)))</f>
        <v>0.01</v>
      </c>
      <c r="O2170" s="254" t="str">
        <f>IF(ISBLANK(INDEX('Policy Characteristics'!I:I,MATCH($C2170,'Policy Characteristics'!$C:$C,0))),"",INDEX('Policy Characteristics'!I:I,MATCH($C2170,'Policy Characteristics'!$C:$C,0)))</f>
        <v>% reduction in energy use</v>
      </c>
      <c r="P2170" s="254" t="str">
        <f>IF(ISBLANK(INDEX('Policy Characteristics'!J:J,MATCH($C2170,'Policy Characteristics'!$C:$C,0))),"",INDEX('Policy Characteristics'!J:J,MATCH($C2170,'Policy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70" s="254" t="str">
        <f>IF(ISBLANK(INDEX('Policy Characteristics'!K:K,MATCH($C2170,'Policy Characteristics'!$C:$C,0))),"",INDEX('Policy Characteristics'!K:K,MATCH($C2170,'Policy Characteristics'!$C:$C,0)))</f>
        <v>industry-ag-main.html#eff-stds</v>
      </c>
      <c r="R2170" s="254" t="str">
        <f>IF(ISBLANK(INDEX('Policy Characteristics'!L:L,MATCH($C2170,'Policy Characteristics'!$C:$C,0))),"",INDEX('Policy Characteristics'!L:L,MATCH($C2170,'Policy Characteristics'!$C:$C,0)))</f>
        <v>industry-energy-efficiency-standards.html</v>
      </c>
    </row>
    <row r="2171" spans="1:18" s="4" customFormat="1" x14ac:dyDescent="0.25">
      <c r="A2171" s="254" t="str">
        <f>IF(ISBLANK(INDEX('Policy Characteristics'!A:A,MATCH($C2171,'Policy Characteristics'!$C:$C,0))),"",INDEX('Policy Characteristics'!A:A,MATCH($C2171,'Policy Characteristics'!$C:$C,0)))</f>
        <v>Industry</v>
      </c>
      <c r="B2171" s="262" t="str">
        <f>IF(ISBLANK(INDEX('Policy Characteristics'!B:B,MATCH($C2171,'Policy Characteristics'!$C:$C,0))),"",INDEX('Policy Characteristics'!B:B,MATCH($C2171,'Policy Characteristics'!$C:$C,0)))</f>
        <v>Energy Efficiency Standards for Electrical Eqpt</v>
      </c>
      <c r="C2171" s="254" t="str">
        <f t="shared" si="94"/>
        <v>Perc Improvement in Eqpt Efficiency Stds Above BAU for Electricity</v>
      </c>
      <c r="D2171" s="6" t="s">
        <v>3037</v>
      </c>
      <c r="E2171" s="1" t="s">
        <v>3461</v>
      </c>
      <c r="F2171" t="s">
        <v>2999</v>
      </c>
      <c r="G2171" s="45" t="s">
        <v>3467</v>
      </c>
      <c r="H2171" s="47">
        <f t="shared" si="93"/>
        <v>2170</v>
      </c>
      <c r="I2171" s="324" t="s">
        <v>40</v>
      </c>
      <c r="J2171" s="255" t="str">
        <f>IF(ISBLANK(INDEX('Policy Characteristics'!D:D,MATCH($C2171,'Policy Characteristics'!$C:$C,0))),"",INDEX('Policy Characteristics'!D:D,MATCH($C2171,'Policy Characteristics'!$C:$C,0)))</f>
        <v>Industry Energy Efficiency</v>
      </c>
      <c r="K2171" s="254" t="str">
        <f>IF(ISBLANK(INDEX('Policy Characteristics'!E:E,MATCH($C2171,'Policy Characteristics'!$C:$C,0))),"",INDEX('Policy Characteristics'!E:E,MATCH($C2171,'Policy Characteristics'!$C:$C,0)))</f>
        <v>indst elec efficiency stds</v>
      </c>
      <c r="L2171" s="261">
        <f>IF(ISBLANK(INDEX('Policy Characteristics'!F:F,MATCH($C2171,'Policy Characteristics'!$C:$C,0))),"",INDEX('Policy Characteristics'!F:F,MATCH($C2171,'Policy Characteristics'!$C:$C,0)))</f>
        <v>0</v>
      </c>
      <c r="M2171" s="261">
        <f>IF(ISBLANK(INDEX('Policy Characteristics'!G:G,MATCH($C2171,'Policy Characteristics'!$C:$C,0))),"",INDEX('Policy Characteristics'!G:G,MATCH($C2171,'Policy Characteristics'!$C:$C,0)))</f>
        <v>0.25</v>
      </c>
      <c r="N2171" s="261">
        <f>IF(ISBLANK(INDEX('Policy Characteristics'!H:H,MATCH($C2171,'Policy Characteristics'!$C:$C,0))),"",INDEX('Policy Characteristics'!H:H,MATCH($C2171,'Policy Characteristics'!$C:$C,0)))</f>
        <v>0.01</v>
      </c>
      <c r="O2171" s="254" t="str">
        <f>IF(ISBLANK(INDEX('Policy Characteristics'!I:I,MATCH($C2171,'Policy Characteristics'!$C:$C,0))),"",INDEX('Policy Characteristics'!I:I,MATCH($C2171,'Policy Characteristics'!$C:$C,0)))</f>
        <v>% reduction in energy use</v>
      </c>
      <c r="P2171" s="254" t="str">
        <f>IF(ISBLANK(INDEX('Policy Characteristics'!J:J,MATCH($C2171,'Policy Characteristics'!$C:$C,0))),"",INDEX('Policy Characteristics'!J:J,MATCH($C2171,'Policy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71" s="254" t="str">
        <f>IF(ISBLANK(INDEX('Policy Characteristics'!K:K,MATCH($C2171,'Policy Characteristics'!$C:$C,0))),"",INDEX('Policy Characteristics'!K:K,MATCH($C2171,'Policy Characteristics'!$C:$C,0)))</f>
        <v>industry-ag-main.html#eff-stds</v>
      </c>
      <c r="R2171" s="254" t="str">
        <f>IF(ISBLANK(INDEX('Policy Characteristics'!L:L,MATCH($C2171,'Policy Characteristics'!$C:$C,0))),"",INDEX('Policy Characteristics'!L:L,MATCH($C2171,'Policy Characteristics'!$C:$C,0)))</f>
        <v>industry-energy-efficiency-standards.html</v>
      </c>
    </row>
    <row r="2172" spans="1:18" s="4" customFormat="1" x14ac:dyDescent="0.25">
      <c r="A2172" s="254" t="str">
        <f>IF(ISBLANK(INDEX('Policy Characteristics'!A:A,MATCH($C2172,'Policy Characteristics'!$C:$C,0))),"",INDEX('Policy Characteristics'!A:A,MATCH($C2172,'Policy Characteristics'!$C:$C,0)))</f>
        <v>Industry</v>
      </c>
      <c r="B2172" s="262" t="str">
        <f>IF(ISBLANK(INDEX('Policy Characteristics'!B:B,MATCH($C2172,'Policy Characteristics'!$C:$C,0))),"",INDEX('Policy Characteristics'!B:B,MATCH($C2172,'Policy Characteristics'!$C:$C,0)))</f>
        <v>Energy Efficiency Standards for Electrical Eqpt</v>
      </c>
      <c r="C2172" s="254" t="str">
        <f t="shared" si="94"/>
        <v>Perc Improvement in Eqpt Efficiency Stds Above BAU for Electricity</v>
      </c>
      <c r="D2172" s="6" t="s">
        <v>3037</v>
      </c>
      <c r="E2172" s="1" t="s">
        <v>3462</v>
      </c>
      <c r="F2172" t="s">
        <v>2999</v>
      </c>
      <c r="G2172" s="45" t="s">
        <v>3468</v>
      </c>
      <c r="H2172" s="47">
        <f t="shared" si="93"/>
        <v>2171</v>
      </c>
      <c r="I2172" s="324" t="s">
        <v>40</v>
      </c>
      <c r="J2172" s="255" t="str">
        <f>IF(ISBLANK(INDEX('Policy Characteristics'!D:D,MATCH($C2172,'Policy Characteristics'!$C:$C,0))),"",INDEX('Policy Characteristics'!D:D,MATCH($C2172,'Policy Characteristics'!$C:$C,0)))</f>
        <v>Industry Energy Efficiency</v>
      </c>
      <c r="K2172" s="254" t="str">
        <f>IF(ISBLANK(INDEX('Policy Characteristics'!E:E,MATCH($C2172,'Policy Characteristics'!$C:$C,0))),"",INDEX('Policy Characteristics'!E:E,MATCH($C2172,'Policy Characteristics'!$C:$C,0)))</f>
        <v>indst elec efficiency stds</v>
      </c>
      <c r="L2172" s="261">
        <f>IF(ISBLANK(INDEX('Policy Characteristics'!F:F,MATCH($C2172,'Policy Characteristics'!$C:$C,0))),"",INDEX('Policy Characteristics'!F:F,MATCH($C2172,'Policy Characteristics'!$C:$C,0)))</f>
        <v>0</v>
      </c>
      <c r="M2172" s="261">
        <f>IF(ISBLANK(INDEX('Policy Characteristics'!G:G,MATCH($C2172,'Policy Characteristics'!$C:$C,0))),"",INDEX('Policy Characteristics'!G:G,MATCH($C2172,'Policy Characteristics'!$C:$C,0)))</f>
        <v>0.25</v>
      </c>
      <c r="N2172" s="261">
        <f>IF(ISBLANK(INDEX('Policy Characteristics'!H:H,MATCH($C2172,'Policy Characteristics'!$C:$C,0))),"",INDEX('Policy Characteristics'!H:H,MATCH($C2172,'Policy Characteristics'!$C:$C,0)))</f>
        <v>0.01</v>
      </c>
      <c r="O2172" s="254" t="str">
        <f>IF(ISBLANK(INDEX('Policy Characteristics'!I:I,MATCH($C2172,'Policy Characteristics'!$C:$C,0))),"",INDEX('Policy Characteristics'!I:I,MATCH($C2172,'Policy Characteristics'!$C:$C,0)))</f>
        <v>% reduction in energy use</v>
      </c>
      <c r="P2172" s="254" t="str">
        <f>IF(ISBLANK(INDEX('Policy Characteristics'!J:J,MATCH($C2172,'Policy Characteristics'!$C:$C,0))),"",INDEX('Policy Characteristics'!J:J,MATCH($C2172,'Policy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72" s="254" t="str">
        <f>IF(ISBLANK(INDEX('Policy Characteristics'!K:K,MATCH($C2172,'Policy Characteristics'!$C:$C,0))),"",INDEX('Policy Characteristics'!K:K,MATCH($C2172,'Policy Characteristics'!$C:$C,0)))</f>
        <v>industry-ag-main.html#eff-stds</v>
      </c>
      <c r="R2172" s="254" t="str">
        <f>IF(ISBLANK(INDEX('Policy Characteristics'!L:L,MATCH($C2172,'Policy Characteristics'!$C:$C,0))),"",INDEX('Policy Characteristics'!L:L,MATCH($C2172,'Policy Characteristics'!$C:$C,0)))</f>
        <v>industry-energy-efficiency-standards.html</v>
      </c>
    </row>
    <row r="2173" spans="1:18" s="4" customFormat="1" x14ac:dyDescent="0.25">
      <c r="A2173" s="254" t="str">
        <f>IF(ISBLANK(INDEX('Policy Characteristics'!A:A,MATCH($C2173,'Policy Characteristics'!$C:$C,0))),"",INDEX('Policy Characteristics'!A:A,MATCH($C2173,'Policy Characteristics'!$C:$C,0)))</f>
        <v>Industry</v>
      </c>
      <c r="B2173" s="262" t="str">
        <f>IF(ISBLANK(INDEX('Policy Characteristics'!B:B,MATCH($C2173,'Policy Characteristics'!$C:$C,0))),"",INDEX('Policy Characteristics'!B:B,MATCH($C2173,'Policy Characteristics'!$C:$C,0)))</f>
        <v>Energy Efficiency Standards for Electrical Eqpt</v>
      </c>
      <c r="C2173" s="254" t="str">
        <f t="shared" si="94"/>
        <v>Perc Improvement in Eqpt Efficiency Stds Above BAU for Electricity</v>
      </c>
      <c r="D2173" s="6" t="s">
        <v>3037</v>
      </c>
      <c r="E2173" s="1" t="s">
        <v>3463</v>
      </c>
      <c r="F2173" t="s">
        <v>2999</v>
      </c>
      <c r="G2173" s="45" t="s">
        <v>3469</v>
      </c>
      <c r="H2173" s="47">
        <f t="shared" si="93"/>
        <v>2172</v>
      </c>
      <c r="I2173" s="324" t="s">
        <v>40</v>
      </c>
      <c r="J2173" s="255" t="str">
        <f>IF(ISBLANK(INDEX('Policy Characteristics'!D:D,MATCH($C2173,'Policy Characteristics'!$C:$C,0))),"",INDEX('Policy Characteristics'!D:D,MATCH($C2173,'Policy Characteristics'!$C:$C,0)))</f>
        <v>Industry Energy Efficiency</v>
      </c>
      <c r="K2173" s="254" t="str">
        <f>IF(ISBLANK(INDEX('Policy Characteristics'!E:E,MATCH($C2173,'Policy Characteristics'!$C:$C,0))),"",INDEX('Policy Characteristics'!E:E,MATCH($C2173,'Policy Characteristics'!$C:$C,0)))</f>
        <v>indst elec efficiency stds</v>
      </c>
      <c r="L2173" s="261">
        <f>IF(ISBLANK(INDEX('Policy Characteristics'!F:F,MATCH($C2173,'Policy Characteristics'!$C:$C,0))),"",INDEX('Policy Characteristics'!F:F,MATCH($C2173,'Policy Characteristics'!$C:$C,0)))</f>
        <v>0</v>
      </c>
      <c r="M2173" s="261">
        <f>IF(ISBLANK(INDEX('Policy Characteristics'!G:G,MATCH($C2173,'Policy Characteristics'!$C:$C,0))),"",INDEX('Policy Characteristics'!G:G,MATCH($C2173,'Policy Characteristics'!$C:$C,0)))</f>
        <v>0.25</v>
      </c>
      <c r="N2173" s="261">
        <f>IF(ISBLANK(INDEX('Policy Characteristics'!H:H,MATCH($C2173,'Policy Characteristics'!$C:$C,0))),"",INDEX('Policy Characteristics'!H:H,MATCH($C2173,'Policy Characteristics'!$C:$C,0)))</f>
        <v>0.01</v>
      </c>
      <c r="O2173" s="254" t="str">
        <f>IF(ISBLANK(INDEX('Policy Characteristics'!I:I,MATCH($C2173,'Policy Characteristics'!$C:$C,0))),"",INDEX('Policy Characteristics'!I:I,MATCH($C2173,'Policy Characteristics'!$C:$C,0)))</f>
        <v>% reduction in energy use</v>
      </c>
      <c r="P2173" s="254" t="str">
        <f>IF(ISBLANK(INDEX('Policy Characteristics'!J:J,MATCH($C2173,'Policy Characteristics'!$C:$C,0))),"",INDEX('Policy Characteristics'!J:J,MATCH($C2173,'Policy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73" s="254" t="str">
        <f>IF(ISBLANK(INDEX('Policy Characteristics'!K:K,MATCH($C2173,'Policy Characteristics'!$C:$C,0))),"",INDEX('Policy Characteristics'!K:K,MATCH($C2173,'Policy Characteristics'!$C:$C,0)))</f>
        <v>industry-ag-main.html#eff-stds</v>
      </c>
      <c r="R2173" s="254" t="str">
        <f>IF(ISBLANK(INDEX('Policy Characteristics'!L:L,MATCH($C2173,'Policy Characteristics'!$C:$C,0))),"",INDEX('Policy Characteristics'!L:L,MATCH($C2173,'Policy Characteristics'!$C:$C,0)))</f>
        <v>industry-energy-efficiency-standards.html</v>
      </c>
    </row>
    <row r="2174" spans="1:18" s="4" customFormat="1" x14ac:dyDescent="0.25">
      <c r="A2174" s="254" t="str">
        <f>IF(ISBLANK(INDEX('Policy Characteristics'!A:A,MATCH($C2174,'Policy Characteristics'!$C:$C,0))),"",INDEX('Policy Characteristics'!A:A,MATCH($C2174,'Policy Characteristics'!$C:$C,0)))</f>
        <v>Industry</v>
      </c>
      <c r="B2174" s="262" t="str">
        <f>IF(ISBLANK(INDEX('Policy Characteristics'!B:B,MATCH($C2174,'Policy Characteristics'!$C:$C,0))),"",INDEX('Policy Characteristics'!B:B,MATCH($C2174,'Policy Characteristics'!$C:$C,0)))</f>
        <v>Energy Efficiency Standards for Electrical Eqpt</v>
      </c>
      <c r="C2174" s="254" t="str">
        <f t="shared" si="94"/>
        <v>Perc Improvement in Eqpt Efficiency Stds Above BAU for Electricity</v>
      </c>
      <c r="D2174" s="6" t="s">
        <v>3037</v>
      </c>
      <c r="E2174" s="1" t="s">
        <v>3464</v>
      </c>
      <c r="F2174" t="s">
        <v>2999</v>
      </c>
      <c r="G2174" s="45" t="s">
        <v>3470</v>
      </c>
      <c r="H2174" s="47">
        <f t="shared" si="93"/>
        <v>2173</v>
      </c>
      <c r="I2174" s="324" t="s">
        <v>40</v>
      </c>
      <c r="J2174" s="255" t="str">
        <f>IF(ISBLANK(INDEX('Policy Characteristics'!D:D,MATCH($C2174,'Policy Characteristics'!$C:$C,0))),"",INDEX('Policy Characteristics'!D:D,MATCH($C2174,'Policy Characteristics'!$C:$C,0)))</f>
        <v>Industry Energy Efficiency</v>
      </c>
      <c r="K2174" s="254" t="str">
        <f>IF(ISBLANK(INDEX('Policy Characteristics'!E:E,MATCH($C2174,'Policy Characteristics'!$C:$C,0))),"",INDEX('Policy Characteristics'!E:E,MATCH($C2174,'Policy Characteristics'!$C:$C,0)))</f>
        <v>indst elec efficiency stds</v>
      </c>
      <c r="L2174" s="261">
        <f>IF(ISBLANK(INDEX('Policy Characteristics'!F:F,MATCH($C2174,'Policy Characteristics'!$C:$C,0))),"",INDEX('Policy Characteristics'!F:F,MATCH($C2174,'Policy Characteristics'!$C:$C,0)))</f>
        <v>0</v>
      </c>
      <c r="M2174" s="261">
        <f>IF(ISBLANK(INDEX('Policy Characteristics'!G:G,MATCH($C2174,'Policy Characteristics'!$C:$C,0))),"",INDEX('Policy Characteristics'!G:G,MATCH($C2174,'Policy Characteristics'!$C:$C,0)))</f>
        <v>0.25</v>
      </c>
      <c r="N2174" s="261">
        <f>IF(ISBLANK(INDEX('Policy Characteristics'!H:H,MATCH($C2174,'Policy Characteristics'!$C:$C,0))),"",INDEX('Policy Characteristics'!H:H,MATCH($C2174,'Policy Characteristics'!$C:$C,0)))</f>
        <v>0.01</v>
      </c>
      <c r="O2174" s="254" t="str">
        <f>IF(ISBLANK(INDEX('Policy Characteristics'!I:I,MATCH($C2174,'Policy Characteristics'!$C:$C,0))),"",INDEX('Policy Characteristics'!I:I,MATCH($C2174,'Policy Characteristics'!$C:$C,0)))</f>
        <v>% reduction in energy use</v>
      </c>
      <c r="P2174" s="254" t="str">
        <f>IF(ISBLANK(INDEX('Policy Characteristics'!J:J,MATCH($C2174,'Policy Characteristics'!$C:$C,0))),"",INDEX('Policy Characteristics'!J:J,MATCH($C2174,'Policy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74" s="254" t="str">
        <f>IF(ISBLANK(INDEX('Policy Characteristics'!K:K,MATCH($C2174,'Policy Characteristics'!$C:$C,0))),"",INDEX('Policy Characteristics'!K:K,MATCH($C2174,'Policy Characteristics'!$C:$C,0)))</f>
        <v>industry-ag-main.html#eff-stds</v>
      </c>
      <c r="R2174" s="254" t="str">
        <f>IF(ISBLANK(INDEX('Policy Characteristics'!L:L,MATCH($C2174,'Policy Characteristics'!$C:$C,0))),"",INDEX('Policy Characteristics'!L:L,MATCH($C2174,'Policy Characteristics'!$C:$C,0)))</f>
        <v>industry-energy-efficiency-standards.html</v>
      </c>
    </row>
    <row r="2175" spans="1:18" s="4" customFormat="1" x14ac:dyDescent="0.25">
      <c r="A2175" s="254" t="str">
        <f>IF(ISBLANK(INDEX('Policy Characteristics'!A:A,MATCH($C2175,'Policy Characteristics'!$C:$C,0))),"",INDEX('Policy Characteristics'!A:A,MATCH($C2175,'Policy Characteristics'!$C:$C,0)))</f>
        <v>Industry</v>
      </c>
      <c r="B2175" s="262" t="str">
        <f>IF(ISBLANK(INDEX('Policy Characteristics'!B:B,MATCH($C2175,'Policy Characteristics'!$C:$C,0))),"",INDEX('Policy Characteristics'!B:B,MATCH($C2175,'Policy Characteristics'!$C:$C,0)))</f>
        <v>Energy Efficiency Standards for Electrical Eqpt</v>
      </c>
      <c r="C2175" s="254" t="str">
        <f t="shared" si="94"/>
        <v>Perc Improvement in Eqpt Efficiency Stds Above BAU for Electricity</v>
      </c>
      <c r="D2175" s="6" t="s">
        <v>3037</v>
      </c>
      <c r="E2175" s="1" t="s">
        <v>3570</v>
      </c>
      <c r="F2175" t="s">
        <v>2999</v>
      </c>
      <c r="G2175" s="45" t="s">
        <v>3471</v>
      </c>
      <c r="H2175" s="47">
        <f t="shared" si="93"/>
        <v>2174</v>
      </c>
      <c r="I2175" s="324" t="s">
        <v>40</v>
      </c>
      <c r="J2175" s="255" t="str">
        <f>IF(ISBLANK(INDEX('Policy Characteristics'!D:D,MATCH($C2175,'Policy Characteristics'!$C:$C,0))),"",INDEX('Policy Characteristics'!D:D,MATCH($C2175,'Policy Characteristics'!$C:$C,0)))</f>
        <v>Industry Energy Efficiency</v>
      </c>
      <c r="K2175" s="254" t="str">
        <f>IF(ISBLANK(INDEX('Policy Characteristics'!E:E,MATCH($C2175,'Policy Characteristics'!$C:$C,0))),"",INDEX('Policy Characteristics'!E:E,MATCH($C2175,'Policy Characteristics'!$C:$C,0)))</f>
        <v>indst elec efficiency stds</v>
      </c>
      <c r="L2175" s="261">
        <f>IF(ISBLANK(INDEX('Policy Characteristics'!F:F,MATCH($C2175,'Policy Characteristics'!$C:$C,0))),"",INDEX('Policy Characteristics'!F:F,MATCH($C2175,'Policy Characteristics'!$C:$C,0)))</f>
        <v>0</v>
      </c>
      <c r="M2175" s="261">
        <f>IF(ISBLANK(INDEX('Policy Characteristics'!G:G,MATCH($C2175,'Policy Characteristics'!$C:$C,0))),"",INDEX('Policy Characteristics'!G:G,MATCH($C2175,'Policy Characteristics'!$C:$C,0)))</f>
        <v>0.25</v>
      </c>
      <c r="N2175" s="261">
        <f>IF(ISBLANK(INDEX('Policy Characteristics'!H:H,MATCH($C2175,'Policy Characteristics'!$C:$C,0))),"",INDEX('Policy Characteristics'!H:H,MATCH($C2175,'Policy Characteristics'!$C:$C,0)))</f>
        <v>0.01</v>
      </c>
      <c r="O2175" s="254" t="str">
        <f>IF(ISBLANK(INDEX('Policy Characteristics'!I:I,MATCH($C2175,'Policy Characteristics'!$C:$C,0))),"",INDEX('Policy Characteristics'!I:I,MATCH($C2175,'Policy Characteristics'!$C:$C,0)))</f>
        <v>% reduction in energy use</v>
      </c>
      <c r="P2175" s="254" t="str">
        <f>IF(ISBLANK(INDEX('Policy Characteristics'!J:J,MATCH($C2175,'Policy Characteristics'!$C:$C,0))),"",INDEX('Policy Characteristics'!J:J,MATCH($C2175,'Policy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75" s="254" t="str">
        <f>IF(ISBLANK(INDEX('Policy Characteristics'!K:K,MATCH($C2175,'Policy Characteristics'!$C:$C,0))),"",INDEX('Policy Characteristics'!K:K,MATCH($C2175,'Policy Characteristics'!$C:$C,0)))</f>
        <v>industry-ag-main.html#eff-stds</v>
      </c>
      <c r="R2175" s="254" t="str">
        <f>IF(ISBLANK(INDEX('Policy Characteristics'!L:L,MATCH($C2175,'Policy Characteristics'!$C:$C,0))),"",INDEX('Policy Characteristics'!L:L,MATCH($C2175,'Policy Characteristics'!$C:$C,0)))</f>
        <v>industry-energy-efficiency-standards.html</v>
      </c>
    </row>
    <row r="2176" spans="1:18" s="4" customFormat="1" x14ac:dyDescent="0.25">
      <c r="A2176" s="254" t="str">
        <f>IF(ISBLANK(INDEX('Policy Characteristics'!A:A,MATCH($C2176,'Policy Characteristics'!$C:$C,0))),"",INDEX('Policy Characteristics'!A:A,MATCH($C2176,'Policy Characteristics'!$C:$C,0)))</f>
        <v>Industry</v>
      </c>
      <c r="B2176" s="262" t="str">
        <f>IF(ISBLANK(INDEX('Policy Characteristics'!B:B,MATCH($C2176,'Policy Characteristics'!$C:$C,0))),"",INDEX('Policy Characteristics'!B:B,MATCH($C2176,'Policy Characteristics'!$C:$C,0)))</f>
        <v>Energy Efficiency Standards for Electrical Eqpt</v>
      </c>
      <c r="C2176" s="254" t="str">
        <f t="shared" si="94"/>
        <v>Perc Improvement in Eqpt Efficiency Stds Above BAU for Electricity</v>
      </c>
      <c r="D2176" s="6" t="s">
        <v>3037</v>
      </c>
      <c r="E2176" s="1" t="s">
        <v>3915</v>
      </c>
      <c r="F2176" t="s">
        <v>2999</v>
      </c>
      <c r="G2176" s="45" t="s">
        <v>3891</v>
      </c>
      <c r="H2176" s="47">
        <f t="shared" si="93"/>
        <v>2175</v>
      </c>
      <c r="I2176" s="324" t="s">
        <v>40</v>
      </c>
      <c r="J2176" s="255" t="str">
        <f>IF(ISBLANK(INDEX('Policy Characteristics'!D:D,MATCH($C2176,'Policy Characteristics'!$C:$C,0))),"",INDEX('Policy Characteristics'!D:D,MATCH($C2176,'Policy Characteristics'!$C:$C,0)))</f>
        <v>Industry Energy Efficiency</v>
      </c>
      <c r="K2176" s="254" t="str">
        <f>IF(ISBLANK(INDEX('Policy Characteristics'!E:E,MATCH($C2176,'Policy Characteristics'!$C:$C,0))),"",INDEX('Policy Characteristics'!E:E,MATCH($C2176,'Policy Characteristics'!$C:$C,0)))</f>
        <v>indst elec efficiency stds</v>
      </c>
      <c r="L2176" s="261">
        <f>IF(ISBLANK(INDEX('Policy Characteristics'!F:F,MATCH($C2176,'Policy Characteristics'!$C:$C,0))),"",INDEX('Policy Characteristics'!F:F,MATCH($C2176,'Policy Characteristics'!$C:$C,0)))</f>
        <v>0</v>
      </c>
      <c r="M2176" s="261">
        <f>IF(ISBLANK(INDEX('Policy Characteristics'!G:G,MATCH($C2176,'Policy Characteristics'!$C:$C,0))),"",INDEX('Policy Characteristics'!G:G,MATCH($C2176,'Policy Characteristics'!$C:$C,0)))</f>
        <v>0.25</v>
      </c>
      <c r="N2176" s="261">
        <f>IF(ISBLANK(INDEX('Policy Characteristics'!H:H,MATCH($C2176,'Policy Characteristics'!$C:$C,0))),"",INDEX('Policy Characteristics'!H:H,MATCH($C2176,'Policy Characteristics'!$C:$C,0)))</f>
        <v>0.01</v>
      </c>
      <c r="O2176" s="254" t="str">
        <f>IF(ISBLANK(INDEX('Policy Characteristics'!I:I,MATCH($C2176,'Policy Characteristics'!$C:$C,0))),"",INDEX('Policy Characteristics'!I:I,MATCH($C2176,'Policy Characteristics'!$C:$C,0)))</f>
        <v>% reduction in energy use</v>
      </c>
      <c r="P2176" s="254" t="str">
        <f>IF(ISBLANK(INDEX('Policy Characteristics'!J:J,MATCH($C2176,'Policy Characteristics'!$C:$C,0))),"",INDEX('Policy Characteristics'!J:J,MATCH($C2176,'Policy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76" s="254" t="str">
        <f>IF(ISBLANK(INDEX('Policy Characteristics'!K:K,MATCH($C2176,'Policy Characteristics'!$C:$C,0))),"",INDEX('Policy Characteristics'!K:K,MATCH($C2176,'Policy Characteristics'!$C:$C,0)))</f>
        <v>industry-ag-main.html#eff-stds</v>
      </c>
      <c r="R2176" s="254" t="str">
        <f>IF(ISBLANK(INDEX('Policy Characteristics'!L:L,MATCH($C2176,'Policy Characteristics'!$C:$C,0))),"",INDEX('Policy Characteristics'!L:L,MATCH($C2176,'Policy Characteristics'!$C:$C,0)))</f>
        <v>industry-energy-efficiency-standards.html</v>
      </c>
    </row>
    <row r="2177" spans="1:18" s="4" customFormat="1" x14ac:dyDescent="0.25">
      <c r="A2177" s="254" t="str">
        <f>IF(ISBLANK(INDEX('Policy Characteristics'!A:A,MATCH($C2177,'Policy Characteristics'!$C:$C,0))),"",INDEX('Policy Characteristics'!A:A,MATCH($C2177,'Policy Characteristics'!$C:$C,0)))</f>
        <v>Industry</v>
      </c>
      <c r="B2177" s="262" t="str">
        <f>IF(ISBLANK(INDEX('Policy Characteristics'!B:B,MATCH($C2177,'Policy Characteristics'!$C:$C,0))),"",INDEX('Policy Characteristics'!B:B,MATCH($C2177,'Policy Characteristics'!$C:$C,0)))</f>
        <v>Energy Efficiency Standards for Electrical Eqpt</v>
      </c>
      <c r="C2177" s="254" t="str">
        <f t="shared" si="94"/>
        <v>Perc Improvement in Eqpt Efficiency Stds Above BAU for Electricity</v>
      </c>
      <c r="D2177" s="6" t="s">
        <v>3037</v>
      </c>
      <c r="E2177" s="1" t="s">
        <v>3916</v>
      </c>
      <c r="F2177" t="s">
        <v>2999</v>
      </c>
      <c r="G2177" s="45" t="s">
        <v>3890</v>
      </c>
      <c r="H2177" s="47">
        <f t="shared" si="93"/>
        <v>2176</v>
      </c>
      <c r="I2177" s="324" t="s">
        <v>40</v>
      </c>
      <c r="J2177" s="255" t="str">
        <f>IF(ISBLANK(INDEX('Policy Characteristics'!D:D,MATCH($C2177,'Policy Characteristics'!$C:$C,0))),"",INDEX('Policy Characteristics'!D:D,MATCH($C2177,'Policy Characteristics'!$C:$C,0)))</f>
        <v>Industry Energy Efficiency</v>
      </c>
      <c r="K2177" s="254" t="str">
        <f>IF(ISBLANK(INDEX('Policy Characteristics'!E:E,MATCH($C2177,'Policy Characteristics'!$C:$C,0))),"",INDEX('Policy Characteristics'!E:E,MATCH($C2177,'Policy Characteristics'!$C:$C,0)))</f>
        <v>indst elec efficiency stds</v>
      </c>
      <c r="L2177" s="261">
        <f>IF(ISBLANK(INDEX('Policy Characteristics'!F:F,MATCH($C2177,'Policy Characteristics'!$C:$C,0))),"",INDEX('Policy Characteristics'!F:F,MATCH($C2177,'Policy Characteristics'!$C:$C,0)))</f>
        <v>0</v>
      </c>
      <c r="M2177" s="261">
        <f>IF(ISBLANK(INDEX('Policy Characteristics'!G:G,MATCH($C2177,'Policy Characteristics'!$C:$C,0))),"",INDEX('Policy Characteristics'!G:G,MATCH($C2177,'Policy Characteristics'!$C:$C,0)))</f>
        <v>0.25</v>
      </c>
      <c r="N2177" s="261">
        <f>IF(ISBLANK(INDEX('Policy Characteristics'!H:H,MATCH($C2177,'Policy Characteristics'!$C:$C,0))),"",INDEX('Policy Characteristics'!H:H,MATCH($C2177,'Policy Characteristics'!$C:$C,0)))</f>
        <v>0.01</v>
      </c>
      <c r="O2177" s="254" t="str">
        <f>IF(ISBLANK(INDEX('Policy Characteristics'!I:I,MATCH($C2177,'Policy Characteristics'!$C:$C,0))),"",INDEX('Policy Characteristics'!I:I,MATCH($C2177,'Policy Characteristics'!$C:$C,0)))</f>
        <v>% reduction in energy use</v>
      </c>
      <c r="P2177" s="254" t="str">
        <f>IF(ISBLANK(INDEX('Policy Characteristics'!J:J,MATCH($C2177,'Policy Characteristics'!$C:$C,0))),"",INDEX('Policy Characteristics'!J:J,MATCH($C2177,'Policy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77" s="254" t="str">
        <f>IF(ISBLANK(INDEX('Policy Characteristics'!K:K,MATCH($C2177,'Policy Characteristics'!$C:$C,0))),"",INDEX('Policy Characteristics'!K:K,MATCH($C2177,'Policy Characteristics'!$C:$C,0)))</f>
        <v>industry-ag-main.html#eff-stds</v>
      </c>
      <c r="R2177" s="254" t="str">
        <f>IF(ISBLANK(INDEX('Policy Characteristics'!L:L,MATCH($C2177,'Policy Characteristics'!$C:$C,0))),"",INDEX('Policy Characteristics'!L:L,MATCH($C2177,'Policy Characteristics'!$C:$C,0)))</f>
        <v>industry-energy-efficiency-standards.html</v>
      </c>
    </row>
    <row r="2178" spans="1:18" s="4" customFormat="1" x14ac:dyDescent="0.25">
      <c r="A2178" s="254" t="str">
        <f>IF(ISBLANK(INDEX('Policy Characteristics'!A:A,MATCH($C2178,'Policy Characteristics'!$C:$C,0))),"",INDEX('Policy Characteristics'!A:A,MATCH($C2178,'Policy Characteristics'!$C:$C,0)))</f>
        <v>Industry</v>
      </c>
      <c r="B2178" s="262" t="str">
        <f>IF(ISBLANK(INDEX('Policy Characteristics'!B:B,MATCH($C2178,'Policy Characteristics'!$C:$C,0))),"",INDEX('Policy Characteristics'!B:B,MATCH($C2178,'Policy Characteristics'!$C:$C,0)))</f>
        <v>Energy Efficiency Standards for Electrical Eqpt</v>
      </c>
      <c r="C2178" s="254" t="str">
        <f t="shared" si="94"/>
        <v>Perc Improvement in Eqpt Efficiency Stds Above BAU for Electricity</v>
      </c>
      <c r="D2178" s="6" t="s">
        <v>3037</v>
      </c>
      <c r="E2178" s="1" t="s">
        <v>3917</v>
      </c>
      <c r="F2178" t="s">
        <v>2999</v>
      </c>
      <c r="G2178" s="45" t="s">
        <v>3892</v>
      </c>
      <c r="H2178" s="47">
        <f t="shared" si="93"/>
        <v>2177</v>
      </c>
      <c r="I2178" s="324" t="s">
        <v>40</v>
      </c>
      <c r="J2178" s="255" t="str">
        <f>IF(ISBLANK(INDEX('Policy Characteristics'!D:D,MATCH($C2178,'Policy Characteristics'!$C:$C,0))),"",INDEX('Policy Characteristics'!D:D,MATCH($C2178,'Policy Characteristics'!$C:$C,0)))</f>
        <v>Industry Energy Efficiency</v>
      </c>
      <c r="K2178" s="254" t="str">
        <f>IF(ISBLANK(INDEX('Policy Characteristics'!E:E,MATCH($C2178,'Policy Characteristics'!$C:$C,0))),"",INDEX('Policy Characteristics'!E:E,MATCH($C2178,'Policy Characteristics'!$C:$C,0)))</f>
        <v>indst elec efficiency stds</v>
      </c>
      <c r="L2178" s="261">
        <f>IF(ISBLANK(INDEX('Policy Characteristics'!F:F,MATCH($C2178,'Policy Characteristics'!$C:$C,0))),"",INDEX('Policy Characteristics'!F:F,MATCH($C2178,'Policy Characteristics'!$C:$C,0)))</f>
        <v>0</v>
      </c>
      <c r="M2178" s="261">
        <f>IF(ISBLANK(INDEX('Policy Characteristics'!G:G,MATCH($C2178,'Policy Characteristics'!$C:$C,0))),"",INDEX('Policy Characteristics'!G:G,MATCH($C2178,'Policy Characteristics'!$C:$C,0)))</f>
        <v>0.25</v>
      </c>
      <c r="N2178" s="261">
        <f>IF(ISBLANK(INDEX('Policy Characteristics'!H:H,MATCH($C2178,'Policy Characteristics'!$C:$C,0))),"",INDEX('Policy Characteristics'!H:H,MATCH($C2178,'Policy Characteristics'!$C:$C,0)))</f>
        <v>0.01</v>
      </c>
      <c r="O2178" s="254" t="str">
        <f>IF(ISBLANK(INDEX('Policy Characteristics'!I:I,MATCH($C2178,'Policy Characteristics'!$C:$C,0))),"",INDEX('Policy Characteristics'!I:I,MATCH($C2178,'Policy Characteristics'!$C:$C,0)))</f>
        <v>% reduction in energy use</v>
      </c>
      <c r="P2178" s="254" t="str">
        <f>IF(ISBLANK(INDEX('Policy Characteristics'!J:J,MATCH($C2178,'Policy Characteristics'!$C:$C,0))),"",INDEX('Policy Characteristics'!J:J,MATCH($C2178,'Policy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78" s="254" t="str">
        <f>IF(ISBLANK(INDEX('Policy Characteristics'!K:K,MATCH($C2178,'Policy Characteristics'!$C:$C,0))),"",INDEX('Policy Characteristics'!K:K,MATCH($C2178,'Policy Characteristics'!$C:$C,0)))</f>
        <v>industry-ag-main.html#eff-stds</v>
      </c>
      <c r="R2178" s="254" t="str">
        <f>IF(ISBLANK(INDEX('Policy Characteristics'!L:L,MATCH($C2178,'Policy Characteristics'!$C:$C,0))),"",INDEX('Policy Characteristics'!L:L,MATCH($C2178,'Policy Characteristics'!$C:$C,0)))</f>
        <v>industry-energy-efficiency-standards.html</v>
      </c>
    </row>
    <row r="2179" spans="1:18" s="4" customFormat="1" x14ac:dyDescent="0.25">
      <c r="A2179" s="254" t="str">
        <f>IF(ISBLANK(INDEX('Policy Characteristics'!A:A,MATCH($C2179,'Policy Characteristics'!$C:$C,0))),"",INDEX('Policy Characteristics'!A:A,MATCH($C2179,'Policy Characteristics'!$C:$C,0)))</f>
        <v>Industry</v>
      </c>
      <c r="B2179" s="262" t="str">
        <f>IF(ISBLANK(INDEX('Policy Characteristics'!B:B,MATCH($C2179,'Policy Characteristics'!$C:$C,0))),"",INDEX('Policy Characteristics'!B:B,MATCH($C2179,'Policy Characteristics'!$C:$C,0)))</f>
        <v>Energy Efficiency Standards for Electrical Eqpt</v>
      </c>
      <c r="C2179" s="254" t="str">
        <f t="shared" si="94"/>
        <v>Perc Improvement in Eqpt Efficiency Stds Above BAU for Electricity</v>
      </c>
      <c r="D2179" s="6" t="s">
        <v>3038</v>
      </c>
      <c r="E2179" s="1" t="s">
        <v>3459</v>
      </c>
      <c r="F2179" t="s">
        <v>3041</v>
      </c>
      <c r="G2179" s="45" t="s">
        <v>3465</v>
      </c>
      <c r="H2179" s="47">
        <f t="shared" ref="H2179:H2242" si="95">H2178+1</f>
        <v>2178</v>
      </c>
      <c r="I2179" s="324" t="s">
        <v>40</v>
      </c>
      <c r="J2179" s="255" t="str">
        <f>IF(ISBLANK(INDEX('Policy Characteristics'!D:D,MATCH($C2179,'Policy Characteristics'!$C:$C,0))),"",INDEX('Policy Characteristics'!D:D,MATCH($C2179,'Policy Characteristics'!$C:$C,0)))</f>
        <v>Industry Energy Efficiency</v>
      </c>
      <c r="K2179" s="254" t="str">
        <f>IF(ISBLANK(INDEX('Policy Characteristics'!E:E,MATCH($C2179,'Policy Characteristics'!$C:$C,0))),"",INDEX('Policy Characteristics'!E:E,MATCH($C2179,'Policy Characteristics'!$C:$C,0)))</f>
        <v>indst elec efficiency stds</v>
      </c>
      <c r="L2179" s="261">
        <f>IF(ISBLANK(INDEX('Policy Characteristics'!F:F,MATCH($C2179,'Policy Characteristics'!$C:$C,0))),"",INDEX('Policy Characteristics'!F:F,MATCH($C2179,'Policy Characteristics'!$C:$C,0)))</f>
        <v>0</v>
      </c>
      <c r="M2179" s="261">
        <f>IF(ISBLANK(INDEX('Policy Characteristics'!G:G,MATCH($C2179,'Policy Characteristics'!$C:$C,0))),"",INDEX('Policy Characteristics'!G:G,MATCH($C2179,'Policy Characteristics'!$C:$C,0)))</f>
        <v>0.25</v>
      </c>
      <c r="N2179" s="261">
        <f>IF(ISBLANK(INDEX('Policy Characteristics'!H:H,MATCH($C2179,'Policy Characteristics'!$C:$C,0))),"",INDEX('Policy Characteristics'!H:H,MATCH($C2179,'Policy Characteristics'!$C:$C,0)))</f>
        <v>0.01</v>
      </c>
      <c r="O2179" s="254" t="str">
        <f>IF(ISBLANK(INDEX('Policy Characteristics'!I:I,MATCH($C2179,'Policy Characteristics'!$C:$C,0))),"",INDEX('Policy Characteristics'!I:I,MATCH($C2179,'Policy Characteristics'!$C:$C,0)))</f>
        <v>% reduction in energy use</v>
      </c>
      <c r="P2179" s="254" t="str">
        <f>IF(ISBLANK(INDEX('Policy Characteristics'!J:J,MATCH($C2179,'Policy Characteristics'!$C:$C,0))),"",INDEX('Policy Characteristics'!J:J,MATCH($C2179,'Policy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79" s="254" t="str">
        <f>IF(ISBLANK(INDEX('Policy Characteristics'!K:K,MATCH($C2179,'Policy Characteristics'!$C:$C,0))),"",INDEX('Policy Characteristics'!K:K,MATCH($C2179,'Policy Characteristics'!$C:$C,0)))</f>
        <v>industry-ag-main.html#eff-stds</v>
      </c>
      <c r="R2179" s="254" t="str">
        <f>IF(ISBLANK(INDEX('Policy Characteristics'!L:L,MATCH($C2179,'Policy Characteristics'!$C:$C,0))),"",INDEX('Policy Characteristics'!L:L,MATCH($C2179,'Policy Characteristics'!$C:$C,0)))</f>
        <v>industry-energy-efficiency-standards.html</v>
      </c>
    </row>
    <row r="2180" spans="1:18" s="4" customFormat="1" x14ac:dyDescent="0.25">
      <c r="A2180" s="254" t="str">
        <f>IF(ISBLANK(INDEX('Policy Characteristics'!A:A,MATCH($C2180,'Policy Characteristics'!$C:$C,0))),"",INDEX('Policy Characteristics'!A:A,MATCH($C2180,'Policy Characteristics'!$C:$C,0)))</f>
        <v>Industry</v>
      </c>
      <c r="B2180" s="262" t="str">
        <f>IF(ISBLANK(INDEX('Policy Characteristics'!B:B,MATCH($C2180,'Policy Characteristics'!$C:$C,0))),"",INDEX('Policy Characteristics'!B:B,MATCH($C2180,'Policy Characteristics'!$C:$C,0)))</f>
        <v>Energy Efficiency Standards for Electrical Eqpt</v>
      </c>
      <c r="C2180" s="254" t="str">
        <f t="shared" si="94"/>
        <v>Perc Improvement in Eqpt Efficiency Stds Above BAU for Electricity</v>
      </c>
      <c r="D2180" s="6" t="s">
        <v>3038</v>
      </c>
      <c r="E2180" s="1" t="s">
        <v>3460</v>
      </c>
      <c r="F2180" t="s">
        <v>3041</v>
      </c>
      <c r="G2180" s="45" t="s">
        <v>3466</v>
      </c>
      <c r="H2180" s="47">
        <f t="shared" si="95"/>
        <v>2179</v>
      </c>
      <c r="I2180" s="324" t="s">
        <v>40</v>
      </c>
      <c r="J2180" s="255" t="str">
        <f>IF(ISBLANK(INDEX('Policy Characteristics'!D:D,MATCH($C2180,'Policy Characteristics'!$C:$C,0))),"",INDEX('Policy Characteristics'!D:D,MATCH($C2180,'Policy Characteristics'!$C:$C,0)))</f>
        <v>Industry Energy Efficiency</v>
      </c>
      <c r="K2180" s="254" t="str">
        <f>IF(ISBLANK(INDEX('Policy Characteristics'!E:E,MATCH($C2180,'Policy Characteristics'!$C:$C,0))),"",INDEX('Policy Characteristics'!E:E,MATCH($C2180,'Policy Characteristics'!$C:$C,0)))</f>
        <v>indst elec efficiency stds</v>
      </c>
      <c r="L2180" s="261">
        <f>IF(ISBLANK(INDEX('Policy Characteristics'!F:F,MATCH($C2180,'Policy Characteristics'!$C:$C,0))),"",INDEX('Policy Characteristics'!F:F,MATCH($C2180,'Policy Characteristics'!$C:$C,0)))</f>
        <v>0</v>
      </c>
      <c r="M2180" s="261">
        <f>IF(ISBLANK(INDEX('Policy Characteristics'!G:G,MATCH($C2180,'Policy Characteristics'!$C:$C,0))),"",INDEX('Policy Characteristics'!G:G,MATCH($C2180,'Policy Characteristics'!$C:$C,0)))</f>
        <v>0.25</v>
      </c>
      <c r="N2180" s="261">
        <f>IF(ISBLANK(INDEX('Policy Characteristics'!H:H,MATCH($C2180,'Policy Characteristics'!$C:$C,0))),"",INDEX('Policy Characteristics'!H:H,MATCH($C2180,'Policy Characteristics'!$C:$C,0)))</f>
        <v>0.01</v>
      </c>
      <c r="O2180" s="254" t="str">
        <f>IF(ISBLANK(INDEX('Policy Characteristics'!I:I,MATCH($C2180,'Policy Characteristics'!$C:$C,0))),"",INDEX('Policy Characteristics'!I:I,MATCH($C2180,'Policy Characteristics'!$C:$C,0)))</f>
        <v>% reduction in energy use</v>
      </c>
      <c r="P2180" s="254" t="str">
        <f>IF(ISBLANK(INDEX('Policy Characteristics'!J:J,MATCH($C2180,'Policy Characteristics'!$C:$C,0))),"",INDEX('Policy Characteristics'!J:J,MATCH($C2180,'Policy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80" s="254" t="str">
        <f>IF(ISBLANK(INDEX('Policy Characteristics'!K:K,MATCH($C2180,'Policy Characteristics'!$C:$C,0))),"",INDEX('Policy Characteristics'!K:K,MATCH($C2180,'Policy Characteristics'!$C:$C,0)))</f>
        <v>industry-ag-main.html#eff-stds</v>
      </c>
      <c r="R2180" s="254" t="str">
        <f>IF(ISBLANK(INDEX('Policy Characteristics'!L:L,MATCH($C2180,'Policy Characteristics'!$C:$C,0))),"",INDEX('Policy Characteristics'!L:L,MATCH($C2180,'Policy Characteristics'!$C:$C,0)))</f>
        <v>industry-energy-efficiency-standards.html</v>
      </c>
    </row>
    <row r="2181" spans="1:18" s="4" customFormat="1" x14ac:dyDescent="0.25">
      <c r="A2181" s="254" t="str">
        <f>IF(ISBLANK(INDEX('Policy Characteristics'!A:A,MATCH($C2181,'Policy Characteristics'!$C:$C,0))),"",INDEX('Policy Characteristics'!A:A,MATCH($C2181,'Policy Characteristics'!$C:$C,0)))</f>
        <v>Industry</v>
      </c>
      <c r="B2181" s="262" t="str">
        <f>IF(ISBLANK(INDEX('Policy Characteristics'!B:B,MATCH($C2181,'Policy Characteristics'!$C:$C,0))),"",INDEX('Policy Characteristics'!B:B,MATCH($C2181,'Policy Characteristics'!$C:$C,0)))</f>
        <v>Energy Efficiency Standards for Electrical Eqpt</v>
      </c>
      <c r="C2181" s="254" t="str">
        <f t="shared" si="94"/>
        <v>Perc Improvement in Eqpt Efficiency Stds Above BAU for Electricity</v>
      </c>
      <c r="D2181" s="6" t="s">
        <v>3038</v>
      </c>
      <c r="E2181" s="1" t="s">
        <v>3461</v>
      </c>
      <c r="F2181" t="s">
        <v>3041</v>
      </c>
      <c r="G2181" s="45" t="s">
        <v>3467</v>
      </c>
      <c r="H2181" s="47">
        <f t="shared" si="95"/>
        <v>2180</v>
      </c>
      <c r="I2181" s="324" t="s">
        <v>40</v>
      </c>
      <c r="J2181" s="255" t="str">
        <f>IF(ISBLANK(INDEX('Policy Characteristics'!D:D,MATCH($C2181,'Policy Characteristics'!$C:$C,0))),"",INDEX('Policy Characteristics'!D:D,MATCH($C2181,'Policy Characteristics'!$C:$C,0)))</f>
        <v>Industry Energy Efficiency</v>
      </c>
      <c r="K2181" s="254" t="str">
        <f>IF(ISBLANK(INDEX('Policy Characteristics'!E:E,MATCH($C2181,'Policy Characteristics'!$C:$C,0))),"",INDEX('Policy Characteristics'!E:E,MATCH($C2181,'Policy Characteristics'!$C:$C,0)))</f>
        <v>indst elec efficiency stds</v>
      </c>
      <c r="L2181" s="261">
        <f>IF(ISBLANK(INDEX('Policy Characteristics'!F:F,MATCH($C2181,'Policy Characteristics'!$C:$C,0))),"",INDEX('Policy Characteristics'!F:F,MATCH($C2181,'Policy Characteristics'!$C:$C,0)))</f>
        <v>0</v>
      </c>
      <c r="M2181" s="261">
        <f>IF(ISBLANK(INDEX('Policy Characteristics'!G:G,MATCH($C2181,'Policy Characteristics'!$C:$C,0))),"",INDEX('Policy Characteristics'!G:G,MATCH($C2181,'Policy Characteristics'!$C:$C,0)))</f>
        <v>0.25</v>
      </c>
      <c r="N2181" s="261">
        <f>IF(ISBLANK(INDEX('Policy Characteristics'!H:H,MATCH($C2181,'Policy Characteristics'!$C:$C,0))),"",INDEX('Policy Characteristics'!H:H,MATCH($C2181,'Policy Characteristics'!$C:$C,0)))</f>
        <v>0.01</v>
      </c>
      <c r="O2181" s="254" t="str">
        <f>IF(ISBLANK(INDEX('Policy Characteristics'!I:I,MATCH($C2181,'Policy Characteristics'!$C:$C,0))),"",INDEX('Policy Characteristics'!I:I,MATCH($C2181,'Policy Characteristics'!$C:$C,0)))</f>
        <v>% reduction in energy use</v>
      </c>
      <c r="P2181" s="254" t="str">
        <f>IF(ISBLANK(INDEX('Policy Characteristics'!J:J,MATCH($C2181,'Policy Characteristics'!$C:$C,0))),"",INDEX('Policy Characteristics'!J:J,MATCH($C2181,'Policy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81" s="254" t="str">
        <f>IF(ISBLANK(INDEX('Policy Characteristics'!K:K,MATCH($C2181,'Policy Characteristics'!$C:$C,0))),"",INDEX('Policy Characteristics'!K:K,MATCH($C2181,'Policy Characteristics'!$C:$C,0)))</f>
        <v>industry-ag-main.html#eff-stds</v>
      </c>
      <c r="R2181" s="254" t="str">
        <f>IF(ISBLANK(INDEX('Policy Characteristics'!L:L,MATCH($C2181,'Policy Characteristics'!$C:$C,0))),"",INDEX('Policy Characteristics'!L:L,MATCH($C2181,'Policy Characteristics'!$C:$C,0)))</f>
        <v>industry-energy-efficiency-standards.html</v>
      </c>
    </row>
    <row r="2182" spans="1:18" s="4" customFormat="1" x14ac:dyDescent="0.25">
      <c r="A2182" s="254" t="str">
        <f>IF(ISBLANK(INDEX('Policy Characteristics'!A:A,MATCH($C2182,'Policy Characteristics'!$C:$C,0))),"",INDEX('Policy Characteristics'!A:A,MATCH($C2182,'Policy Characteristics'!$C:$C,0)))</f>
        <v>Industry</v>
      </c>
      <c r="B2182" s="262" t="str">
        <f>IF(ISBLANK(INDEX('Policy Characteristics'!B:B,MATCH($C2182,'Policy Characteristics'!$C:$C,0))),"",INDEX('Policy Characteristics'!B:B,MATCH($C2182,'Policy Characteristics'!$C:$C,0)))</f>
        <v>Energy Efficiency Standards for Electrical Eqpt</v>
      </c>
      <c r="C2182" s="254" t="str">
        <f t="shared" si="94"/>
        <v>Perc Improvement in Eqpt Efficiency Stds Above BAU for Electricity</v>
      </c>
      <c r="D2182" s="6" t="s">
        <v>3038</v>
      </c>
      <c r="E2182" s="1" t="s">
        <v>3462</v>
      </c>
      <c r="F2182" t="s">
        <v>3041</v>
      </c>
      <c r="G2182" s="45" t="s">
        <v>3468</v>
      </c>
      <c r="H2182" s="47">
        <f t="shared" si="95"/>
        <v>2181</v>
      </c>
      <c r="I2182" s="324" t="s">
        <v>40</v>
      </c>
      <c r="J2182" s="255" t="str">
        <f>IF(ISBLANK(INDEX('Policy Characteristics'!D:D,MATCH($C2182,'Policy Characteristics'!$C:$C,0))),"",INDEX('Policy Characteristics'!D:D,MATCH($C2182,'Policy Characteristics'!$C:$C,0)))</f>
        <v>Industry Energy Efficiency</v>
      </c>
      <c r="K2182" s="254" t="str">
        <f>IF(ISBLANK(INDEX('Policy Characteristics'!E:E,MATCH($C2182,'Policy Characteristics'!$C:$C,0))),"",INDEX('Policy Characteristics'!E:E,MATCH($C2182,'Policy Characteristics'!$C:$C,0)))</f>
        <v>indst elec efficiency stds</v>
      </c>
      <c r="L2182" s="261">
        <f>IF(ISBLANK(INDEX('Policy Characteristics'!F:F,MATCH($C2182,'Policy Characteristics'!$C:$C,0))),"",INDEX('Policy Characteristics'!F:F,MATCH($C2182,'Policy Characteristics'!$C:$C,0)))</f>
        <v>0</v>
      </c>
      <c r="M2182" s="261">
        <f>IF(ISBLANK(INDEX('Policy Characteristics'!G:G,MATCH($C2182,'Policy Characteristics'!$C:$C,0))),"",INDEX('Policy Characteristics'!G:G,MATCH($C2182,'Policy Characteristics'!$C:$C,0)))</f>
        <v>0.25</v>
      </c>
      <c r="N2182" s="261">
        <f>IF(ISBLANK(INDEX('Policy Characteristics'!H:H,MATCH($C2182,'Policy Characteristics'!$C:$C,0))),"",INDEX('Policy Characteristics'!H:H,MATCH($C2182,'Policy Characteristics'!$C:$C,0)))</f>
        <v>0.01</v>
      </c>
      <c r="O2182" s="254" t="str">
        <f>IF(ISBLANK(INDEX('Policy Characteristics'!I:I,MATCH($C2182,'Policy Characteristics'!$C:$C,0))),"",INDEX('Policy Characteristics'!I:I,MATCH($C2182,'Policy Characteristics'!$C:$C,0)))</f>
        <v>% reduction in energy use</v>
      </c>
      <c r="P2182" s="254" t="str">
        <f>IF(ISBLANK(INDEX('Policy Characteristics'!J:J,MATCH($C2182,'Policy Characteristics'!$C:$C,0))),"",INDEX('Policy Characteristics'!J:J,MATCH($C2182,'Policy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82" s="254" t="str">
        <f>IF(ISBLANK(INDEX('Policy Characteristics'!K:K,MATCH($C2182,'Policy Characteristics'!$C:$C,0))),"",INDEX('Policy Characteristics'!K:K,MATCH($C2182,'Policy Characteristics'!$C:$C,0)))</f>
        <v>industry-ag-main.html#eff-stds</v>
      </c>
      <c r="R2182" s="254" t="str">
        <f>IF(ISBLANK(INDEX('Policy Characteristics'!L:L,MATCH($C2182,'Policy Characteristics'!$C:$C,0))),"",INDEX('Policy Characteristics'!L:L,MATCH($C2182,'Policy Characteristics'!$C:$C,0)))</f>
        <v>industry-energy-efficiency-standards.html</v>
      </c>
    </row>
    <row r="2183" spans="1:18" s="4" customFormat="1" x14ac:dyDescent="0.25">
      <c r="A2183" s="254" t="str">
        <f>IF(ISBLANK(INDEX('Policy Characteristics'!A:A,MATCH($C2183,'Policy Characteristics'!$C:$C,0))),"",INDEX('Policy Characteristics'!A:A,MATCH($C2183,'Policy Characteristics'!$C:$C,0)))</f>
        <v>Industry</v>
      </c>
      <c r="B2183" s="262" t="str">
        <f>IF(ISBLANK(INDEX('Policy Characteristics'!B:B,MATCH($C2183,'Policy Characteristics'!$C:$C,0))),"",INDEX('Policy Characteristics'!B:B,MATCH($C2183,'Policy Characteristics'!$C:$C,0)))</f>
        <v>Energy Efficiency Standards for Electrical Eqpt</v>
      </c>
      <c r="C2183" s="254" t="str">
        <f t="shared" si="94"/>
        <v>Perc Improvement in Eqpt Efficiency Stds Above BAU for Electricity</v>
      </c>
      <c r="D2183" s="6" t="s">
        <v>3038</v>
      </c>
      <c r="E2183" s="1" t="s">
        <v>3463</v>
      </c>
      <c r="F2183" t="s">
        <v>3041</v>
      </c>
      <c r="G2183" s="45" t="s">
        <v>3469</v>
      </c>
      <c r="H2183" s="47">
        <f t="shared" si="95"/>
        <v>2182</v>
      </c>
      <c r="I2183" s="324" t="s">
        <v>40</v>
      </c>
      <c r="J2183" s="255" t="str">
        <f>IF(ISBLANK(INDEX('Policy Characteristics'!D:D,MATCH($C2183,'Policy Characteristics'!$C:$C,0))),"",INDEX('Policy Characteristics'!D:D,MATCH($C2183,'Policy Characteristics'!$C:$C,0)))</f>
        <v>Industry Energy Efficiency</v>
      </c>
      <c r="K2183" s="254" t="str">
        <f>IF(ISBLANK(INDEX('Policy Characteristics'!E:E,MATCH($C2183,'Policy Characteristics'!$C:$C,0))),"",INDEX('Policy Characteristics'!E:E,MATCH($C2183,'Policy Characteristics'!$C:$C,0)))</f>
        <v>indst elec efficiency stds</v>
      </c>
      <c r="L2183" s="261">
        <f>IF(ISBLANK(INDEX('Policy Characteristics'!F:F,MATCH($C2183,'Policy Characteristics'!$C:$C,0))),"",INDEX('Policy Characteristics'!F:F,MATCH($C2183,'Policy Characteristics'!$C:$C,0)))</f>
        <v>0</v>
      </c>
      <c r="M2183" s="261">
        <f>IF(ISBLANK(INDEX('Policy Characteristics'!G:G,MATCH($C2183,'Policy Characteristics'!$C:$C,0))),"",INDEX('Policy Characteristics'!G:G,MATCH($C2183,'Policy Characteristics'!$C:$C,0)))</f>
        <v>0.25</v>
      </c>
      <c r="N2183" s="261">
        <f>IF(ISBLANK(INDEX('Policy Characteristics'!H:H,MATCH($C2183,'Policy Characteristics'!$C:$C,0))),"",INDEX('Policy Characteristics'!H:H,MATCH($C2183,'Policy Characteristics'!$C:$C,0)))</f>
        <v>0.01</v>
      </c>
      <c r="O2183" s="254" t="str">
        <f>IF(ISBLANK(INDEX('Policy Characteristics'!I:I,MATCH($C2183,'Policy Characteristics'!$C:$C,0))),"",INDEX('Policy Characteristics'!I:I,MATCH($C2183,'Policy Characteristics'!$C:$C,0)))</f>
        <v>% reduction in energy use</v>
      </c>
      <c r="P2183" s="254" t="str">
        <f>IF(ISBLANK(INDEX('Policy Characteristics'!J:J,MATCH($C2183,'Policy Characteristics'!$C:$C,0))),"",INDEX('Policy Characteristics'!J:J,MATCH($C2183,'Policy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83" s="254" t="str">
        <f>IF(ISBLANK(INDEX('Policy Characteristics'!K:K,MATCH($C2183,'Policy Characteristics'!$C:$C,0))),"",INDEX('Policy Characteristics'!K:K,MATCH($C2183,'Policy Characteristics'!$C:$C,0)))</f>
        <v>industry-ag-main.html#eff-stds</v>
      </c>
      <c r="R2183" s="254" t="str">
        <f>IF(ISBLANK(INDEX('Policy Characteristics'!L:L,MATCH($C2183,'Policy Characteristics'!$C:$C,0))),"",INDEX('Policy Characteristics'!L:L,MATCH($C2183,'Policy Characteristics'!$C:$C,0)))</f>
        <v>industry-energy-efficiency-standards.html</v>
      </c>
    </row>
    <row r="2184" spans="1:18" s="4" customFormat="1" x14ac:dyDescent="0.25">
      <c r="A2184" s="254" t="str">
        <f>IF(ISBLANK(INDEX('Policy Characteristics'!A:A,MATCH($C2184,'Policy Characteristics'!$C:$C,0))),"",INDEX('Policy Characteristics'!A:A,MATCH($C2184,'Policy Characteristics'!$C:$C,0)))</f>
        <v>Industry</v>
      </c>
      <c r="B2184" s="262" t="str">
        <f>IF(ISBLANK(INDEX('Policy Characteristics'!B:B,MATCH($C2184,'Policy Characteristics'!$C:$C,0))),"",INDEX('Policy Characteristics'!B:B,MATCH($C2184,'Policy Characteristics'!$C:$C,0)))</f>
        <v>Energy Efficiency Standards for Electrical Eqpt</v>
      </c>
      <c r="C2184" s="254" t="str">
        <f t="shared" si="94"/>
        <v>Perc Improvement in Eqpt Efficiency Stds Above BAU for Electricity</v>
      </c>
      <c r="D2184" s="6" t="s">
        <v>3038</v>
      </c>
      <c r="E2184" s="1" t="s">
        <v>3464</v>
      </c>
      <c r="F2184" t="s">
        <v>3041</v>
      </c>
      <c r="G2184" s="45" t="s">
        <v>3470</v>
      </c>
      <c r="H2184" s="47">
        <f t="shared" si="95"/>
        <v>2183</v>
      </c>
      <c r="I2184" s="324" t="s">
        <v>40</v>
      </c>
      <c r="J2184" s="255" t="str">
        <f>IF(ISBLANK(INDEX('Policy Characteristics'!D:D,MATCH($C2184,'Policy Characteristics'!$C:$C,0))),"",INDEX('Policy Characteristics'!D:D,MATCH($C2184,'Policy Characteristics'!$C:$C,0)))</f>
        <v>Industry Energy Efficiency</v>
      </c>
      <c r="K2184" s="254" t="str">
        <f>IF(ISBLANK(INDEX('Policy Characteristics'!E:E,MATCH($C2184,'Policy Characteristics'!$C:$C,0))),"",INDEX('Policy Characteristics'!E:E,MATCH($C2184,'Policy Characteristics'!$C:$C,0)))</f>
        <v>indst elec efficiency stds</v>
      </c>
      <c r="L2184" s="261">
        <f>IF(ISBLANK(INDEX('Policy Characteristics'!F:F,MATCH($C2184,'Policy Characteristics'!$C:$C,0))),"",INDEX('Policy Characteristics'!F:F,MATCH($C2184,'Policy Characteristics'!$C:$C,0)))</f>
        <v>0</v>
      </c>
      <c r="M2184" s="261">
        <f>IF(ISBLANK(INDEX('Policy Characteristics'!G:G,MATCH($C2184,'Policy Characteristics'!$C:$C,0))),"",INDEX('Policy Characteristics'!G:G,MATCH($C2184,'Policy Characteristics'!$C:$C,0)))</f>
        <v>0.25</v>
      </c>
      <c r="N2184" s="261">
        <f>IF(ISBLANK(INDEX('Policy Characteristics'!H:H,MATCH($C2184,'Policy Characteristics'!$C:$C,0))),"",INDEX('Policy Characteristics'!H:H,MATCH($C2184,'Policy Characteristics'!$C:$C,0)))</f>
        <v>0.01</v>
      </c>
      <c r="O2184" s="254" t="str">
        <f>IF(ISBLANK(INDEX('Policy Characteristics'!I:I,MATCH($C2184,'Policy Characteristics'!$C:$C,0))),"",INDEX('Policy Characteristics'!I:I,MATCH($C2184,'Policy Characteristics'!$C:$C,0)))</f>
        <v>% reduction in energy use</v>
      </c>
      <c r="P2184" s="254" t="str">
        <f>IF(ISBLANK(INDEX('Policy Characteristics'!J:J,MATCH($C2184,'Policy Characteristics'!$C:$C,0))),"",INDEX('Policy Characteristics'!J:J,MATCH($C2184,'Policy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84" s="254" t="str">
        <f>IF(ISBLANK(INDEX('Policy Characteristics'!K:K,MATCH($C2184,'Policy Characteristics'!$C:$C,0))),"",INDEX('Policy Characteristics'!K:K,MATCH($C2184,'Policy Characteristics'!$C:$C,0)))</f>
        <v>industry-ag-main.html#eff-stds</v>
      </c>
      <c r="R2184" s="254" t="str">
        <f>IF(ISBLANK(INDEX('Policy Characteristics'!L:L,MATCH($C2184,'Policy Characteristics'!$C:$C,0))),"",INDEX('Policy Characteristics'!L:L,MATCH($C2184,'Policy Characteristics'!$C:$C,0)))</f>
        <v>industry-energy-efficiency-standards.html</v>
      </c>
    </row>
    <row r="2185" spans="1:18" s="4" customFormat="1" x14ac:dyDescent="0.25">
      <c r="A2185" s="254" t="str">
        <f>IF(ISBLANK(INDEX('Policy Characteristics'!A:A,MATCH($C2185,'Policy Characteristics'!$C:$C,0))),"",INDEX('Policy Characteristics'!A:A,MATCH($C2185,'Policy Characteristics'!$C:$C,0)))</f>
        <v>Industry</v>
      </c>
      <c r="B2185" s="262" t="str">
        <f>IF(ISBLANK(INDEX('Policy Characteristics'!B:B,MATCH($C2185,'Policy Characteristics'!$C:$C,0))),"",INDEX('Policy Characteristics'!B:B,MATCH($C2185,'Policy Characteristics'!$C:$C,0)))</f>
        <v>Energy Efficiency Standards for Electrical Eqpt</v>
      </c>
      <c r="C2185" s="254" t="str">
        <f t="shared" si="94"/>
        <v>Perc Improvement in Eqpt Efficiency Stds Above BAU for Electricity</v>
      </c>
      <c r="D2185" s="6" t="s">
        <v>3038</v>
      </c>
      <c r="E2185" s="1" t="s">
        <v>3570</v>
      </c>
      <c r="F2185" t="s">
        <v>3041</v>
      </c>
      <c r="G2185" s="45" t="s">
        <v>3471</v>
      </c>
      <c r="H2185" s="47">
        <f t="shared" si="95"/>
        <v>2184</v>
      </c>
      <c r="I2185" s="324" t="s">
        <v>40</v>
      </c>
      <c r="J2185" s="255" t="str">
        <f>IF(ISBLANK(INDEX('Policy Characteristics'!D:D,MATCH($C2185,'Policy Characteristics'!$C:$C,0))),"",INDEX('Policy Characteristics'!D:D,MATCH($C2185,'Policy Characteristics'!$C:$C,0)))</f>
        <v>Industry Energy Efficiency</v>
      </c>
      <c r="K2185" s="254" t="str">
        <f>IF(ISBLANK(INDEX('Policy Characteristics'!E:E,MATCH($C2185,'Policy Characteristics'!$C:$C,0))),"",INDEX('Policy Characteristics'!E:E,MATCH($C2185,'Policy Characteristics'!$C:$C,0)))</f>
        <v>indst elec efficiency stds</v>
      </c>
      <c r="L2185" s="261">
        <f>IF(ISBLANK(INDEX('Policy Characteristics'!F:F,MATCH($C2185,'Policy Characteristics'!$C:$C,0))),"",INDEX('Policy Characteristics'!F:F,MATCH($C2185,'Policy Characteristics'!$C:$C,0)))</f>
        <v>0</v>
      </c>
      <c r="M2185" s="261">
        <f>IF(ISBLANK(INDEX('Policy Characteristics'!G:G,MATCH($C2185,'Policy Characteristics'!$C:$C,0))),"",INDEX('Policy Characteristics'!G:G,MATCH($C2185,'Policy Characteristics'!$C:$C,0)))</f>
        <v>0.25</v>
      </c>
      <c r="N2185" s="261">
        <f>IF(ISBLANK(INDEX('Policy Characteristics'!H:H,MATCH($C2185,'Policy Characteristics'!$C:$C,0))),"",INDEX('Policy Characteristics'!H:H,MATCH($C2185,'Policy Characteristics'!$C:$C,0)))</f>
        <v>0.01</v>
      </c>
      <c r="O2185" s="254" t="str">
        <f>IF(ISBLANK(INDEX('Policy Characteristics'!I:I,MATCH($C2185,'Policy Characteristics'!$C:$C,0))),"",INDEX('Policy Characteristics'!I:I,MATCH($C2185,'Policy Characteristics'!$C:$C,0)))</f>
        <v>% reduction in energy use</v>
      </c>
      <c r="P2185" s="254" t="str">
        <f>IF(ISBLANK(INDEX('Policy Characteristics'!J:J,MATCH($C2185,'Policy Characteristics'!$C:$C,0))),"",INDEX('Policy Characteristics'!J:J,MATCH($C2185,'Policy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85" s="254" t="str">
        <f>IF(ISBLANK(INDEX('Policy Characteristics'!K:K,MATCH($C2185,'Policy Characteristics'!$C:$C,0))),"",INDEX('Policy Characteristics'!K:K,MATCH($C2185,'Policy Characteristics'!$C:$C,0)))</f>
        <v>industry-ag-main.html#eff-stds</v>
      </c>
      <c r="R2185" s="254" t="str">
        <f>IF(ISBLANK(INDEX('Policy Characteristics'!L:L,MATCH($C2185,'Policy Characteristics'!$C:$C,0))),"",INDEX('Policy Characteristics'!L:L,MATCH($C2185,'Policy Characteristics'!$C:$C,0)))</f>
        <v>industry-energy-efficiency-standards.html</v>
      </c>
    </row>
    <row r="2186" spans="1:18" s="4" customFormat="1" x14ac:dyDescent="0.25">
      <c r="A2186" s="254" t="str">
        <f>IF(ISBLANK(INDEX('Policy Characteristics'!A:A,MATCH($C2186,'Policy Characteristics'!$C:$C,0))),"",INDEX('Policy Characteristics'!A:A,MATCH($C2186,'Policy Characteristics'!$C:$C,0)))</f>
        <v>Industry</v>
      </c>
      <c r="B2186" s="262" t="str">
        <f>IF(ISBLANK(INDEX('Policy Characteristics'!B:B,MATCH($C2186,'Policy Characteristics'!$C:$C,0))),"",INDEX('Policy Characteristics'!B:B,MATCH($C2186,'Policy Characteristics'!$C:$C,0)))</f>
        <v>Energy Efficiency Standards for Electrical Eqpt</v>
      </c>
      <c r="C2186" s="254" t="str">
        <f t="shared" si="94"/>
        <v>Perc Improvement in Eqpt Efficiency Stds Above BAU for Electricity</v>
      </c>
      <c r="D2186" s="6" t="s">
        <v>3038</v>
      </c>
      <c r="E2186" s="1" t="s">
        <v>3915</v>
      </c>
      <c r="F2186" t="s">
        <v>3041</v>
      </c>
      <c r="G2186" s="45" t="s">
        <v>3891</v>
      </c>
      <c r="H2186" s="47">
        <f t="shared" si="95"/>
        <v>2185</v>
      </c>
      <c r="I2186" s="324" t="s">
        <v>40</v>
      </c>
      <c r="J2186" s="255" t="str">
        <f>IF(ISBLANK(INDEX('Policy Characteristics'!D:D,MATCH($C2186,'Policy Characteristics'!$C:$C,0))),"",INDEX('Policy Characteristics'!D:D,MATCH($C2186,'Policy Characteristics'!$C:$C,0)))</f>
        <v>Industry Energy Efficiency</v>
      </c>
      <c r="K2186" s="254" t="str">
        <f>IF(ISBLANK(INDEX('Policy Characteristics'!E:E,MATCH($C2186,'Policy Characteristics'!$C:$C,0))),"",INDEX('Policy Characteristics'!E:E,MATCH($C2186,'Policy Characteristics'!$C:$C,0)))</f>
        <v>indst elec efficiency stds</v>
      </c>
      <c r="L2186" s="261">
        <f>IF(ISBLANK(INDEX('Policy Characteristics'!F:F,MATCH($C2186,'Policy Characteristics'!$C:$C,0))),"",INDEX('Policy Characteristics'!F:F,MATCH($C2186,'Policy Characteristics'!$C:$C,0)))</f>
        <v>0</v>
      </c>
      <c r="M2186" s="261">
        <f>IF(ISBLANK(INDEX('Policy Characteristics'!G:G,MATCH($C2186,'Policy Characteristics'!$C:$C,0))),"",INDEX('Policy Characteristics'!G:G,MATCH($C2186,'Policy Characteristics'!$C:$C,0)))</f>
        <v>0.25</v>
      </c>
      <c r="N2186" s="261">
        <f>IF(ISBLANK(INDEX('Policy Characteristics'!H:H,MATCH($C2186,'Policy Characteristics'!$C:$C,0))),"",INDEX('Policy Characteristics'!H:H,MATCH($C2186,'Policy Characteristics'!$C:$C,0)))</f>
        <v>0.01</v>
      </c>
      <c r="O2186" s="254" t="str">
        <f>IF(ISBLANK(INDEX('Policy Characteristics'!I:I,MATCH($C2186,'Policy Characteristics'!$C:$C,0))),"",INDEX('Policy Characteristics'!I:I,MATCH($C2186,'Policy Characteristics'!$C:$C,0)))</f>
        <v>% reduction in energy use</v>
      </c>
      <c r="P2186" s="254" t="str">
        <f>IF(ISBLANK(INDEX('Policy Characteristics'!J:J,MATCH($C2186,'Policy Characteristics'!$C:$C,0))),"",INDEX('Policy Characteristics'!J:J,MATCH($C2186,'Policy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86" s="254" t="str">
        <f>IF(ISBLANK(INDEX('Policy Characteristics'!K:K,MATCH($C2186,'Policy Characteristics'!$C:$C,0))),"",INDEX('Policy Characteristics'!K:K,MATCH($C2186,'Policy Characteristics'!$C:$C,0)))</f>
        <v>industry-ag-main.html#eff-stds</v>
      </c>
      <c r="R2186" s="254" t="str">
        <f>IF(ISBLANK(INDEX('Policy Characteristics'!L:L,MATCH($C2186,'Policy Characteristics'!$C:$C,0))),"",INDEX('Policy Characteristics'!L:L,MATCH($C2186,'Policy Characteristics'!$C:$C,0)))</f>
        <v>industry-energy-efficiency-standards.html</v>
      </c>
    </row>
    <row r="2187" spans="1:18" s="4" customFormat="1" x14ac:dyDescent="0.25">
      <c r="A2187" s="254" t="str">
        <f>IF(ISBLANK(INDEX('Policy Characteristics'!A:A,MATCH($C2187,'Policy Characteristics'!$C:$C,0))),"",INDEX('Policy Characteristics'!A:A,MATCH($C2187,'Policy Characteristics'!$C:$C,0)))</f>
        <v>Industry</v>
      </c>
      <c r="B2187" s="262" t="str">
        <f>IF(ISBLANK(INDEX('Policy Characteristics'!B:B,MATCH($C2187,'Policy Characteristics'!$C:$C,0))),"",INDEX('Policy Characteristics'!B:B,MATCH($C2187,'Policy Characteristics'!$C:$C,0)))</f>
        <v>Energy Efficiency Standards for Electrical Eqpt</v>
      </c>
      <c r="C2187" s="254" t="str">
        <f t="shared" si="94"/>
        <v>Perc Improvement in Eqpt Efficiency Stds Above BAU for Electricity</v>
      </c>
      <c r="D2187" s="6" t="s">
        <v>3038</v>
      </c>
      <c r="E2187" s="1" t="s">
        <v>3916</v>
      </c>
      <c r="F2187" t="s">
        <v>3041</v>
      </c>
      <c r="G2187" s="45" t="s">
        <v>3890</v>
      </c>
      <c r="H2187" s="47">
        <f t="shared" si="95"/>
        <v>2186</v>
      </c>
      <c r="I2187" s="324" t="s">
        <v>40</v>
      </c>
      <c r="J2187" s="255" t="str">
        <f>IF(ISBLANK(INDEX('Policy Characteristics'!D:D,MATCH($C2187,'Policy Characteristics'!$C:$C,0))),"",INDEX('Policy Characteristics'!D:D,MATCH($C2187,'Policy Characteristics'!$C:$C,0)))</f>
        <v>Industry Energy Efficiency</v>
      </c>
      <c r="K2187" s="254" t="str">
        <f>IF(ISBLANK(INDEX('Policy Characteristics'!E:E,MATCH($C2187,'Policy Characteristics'!$C:$C,0))),"",INDEX('Policy Characteristics'!E:E,MATCH($C2187,'Policy Characteristics'!$C:$C,0)))</f>
        <v>indst elec efficiency stds</v>
      </c>
      <c r="L2187" s="261">
        <f>IF(ISBLANK(INDEX('Policy Characteristics'!F:F,MATCH($C2187,'Policy Characteristics'!$C:$C,0))),"",INDEX('Policy Characteristics'!F:F,MATCH($C2187,'Policy Characteristics'!$C:$C,0)))</f>
        <v>0</v>
      </c>
      <c r="M2187" s="261">
        <f>IF(ISBLANK(INDEX('Policy Characteristics'!G:G,MATCH($C2187,'Policy Characteristics'!$C:$C,0))),"",INDEX('Policy Characteristics'!G:G,MATCH($C2187,'Policy Characteristics'!$C:$C,0)))</f>
        <v>0.25</v>
      </c>
      <c r="N2187" s="261">
        <f>IF(ISBLANK(INDEX('Policy Characteristics'!H:H,MATCH($C2187,'Policy Characteristics'!$C:$C,0))),"",INDEX('Policy Characteristics'!H:H,MATCH($C2187,'Policy Characteristics'!$C:$C,0)))</f>
        <v>0.01</v>
      </c>
      <c r="O2187" s="254" t="str">
        <f>IF(ISBLANK(INDEX('Policy Characteristics'!I:I,MATCH($C2187,'Policy Characteristics'!$C:$C,0))),"",INDEX('Policy Characteristics'!I:I,MATCH($C2187,'Policy Characteristics'!$C:$C,0)))</f>
        <v>% reduction in energy use</v>
      </c>
      <c r="P2187" s="254" t="str">
        <f>IF(ISBLANK(INDEX('Policy Characteristics'!J:J,MATCH($C2187,'Policy Characteristics'!$C:$C,0))),"",INDEX('Policy Characteristics'!J:J,MATCH($C2187,'Policy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87" s="254" t="str">
        <f>IF(ISBLANK(INDEX('Policy Characteristics'!K:K,MATCH($C2187,'Policy Characteristics'!$C:$C,0))),"",INDEX('Policy Characteristics'!K:K,MATCH($C2187,'Policy Characteristics'!$C:$C,0)))</f>
        <v>industry-ag-main.html#eff-stds</v>
      </c>
      <c r="R2187" s="254" t="str">
        <f>IF(ISBLANK(INDEX('Policy Characteristics'!L:L,MATCH($C2187,'Policy Characteristics'!$C:$C,0))),"",INDEX('Policy Characteristics'!L:L,MATCH($C2187,'Policy Characteristics'!$C:$C,0)))</f>
        <v>industry-energy-efficiency-standards.html</v>
      </c>
    </row>
    <row r="2188" spans="1:18" s="4" customFormat="1" x14ac:dyDescent="0.25">
      <c r="A2188" s="254" t="str">
        <f>IF(ISBLANK(INDEX('Policy Characteristics'!A:A,MATCH($C2188,'Policy Characteristics'!$C:$C,0))),"",INDEX('Policy Characteristics'!A:A,MATCH($C2188,'Policy Characteristics'!$C:$C,0)))</f>
        <v>Industry</v>
      </c>
      <c r="B2188" s="262" t="str">
        <f>IF(ISBLANK(INDEX('Policy Characteristics'!B:B,MATCH($C2188,'Policy Characteristics'!$C:$C,0))),"",INDEX('Policy Characteristics'!B:B,MATCH($C2188,'Policy Characteristics'!$C:$C,0)))</f>
        <v>Energy Efficiency Standards for Electrical Eqpt</v>
      </c>
      <c r="C2188" s="254" t="str">
        <f t="shared" si="94"/>
        <v>Perc Improvement in Eqpt Efficiency Stds Above BAU for Electricity</v>
      </c>
      <c r="D2188" s="6" t="s">
        <v>3038</v>
      </c>
      <c r="E2188" s="1" t="s">
        <v>3917</v>
      </c>
      <c r="F2188" t="s">
        <v>3041</v>
      </c>
      <c r="G2188" s="45" t="s">
        <v>3892</v>
      </c>
      <c r="H2188" s="47">
        <f t="shared" si="95"/>
        <v>2187</v>
      </c>
      <c r="I2188" s="324" t="s">
        <v>40</v>
      </c>
      <c r="J2188" s="255" t="str">
        <f>IF(ISBLANK(INDEX('Policy Characteristics'!D:D,MATCH($C2188,'Policy Characteristics'!$C:$C,0))),"",INDEX('Policy Characteristics'!D:D,MATCH($C2188,'Policy Characteristics'!$C:$C,0)))</f>
        <v>Industry Energy Efficiency</v>
      </c>
      <c r="K2188" s="254" t="str">
        <f>IF(ISBLANK(INDEX('Policy Characteristics'!E:E,MATCH($C2188,'Policy Characteristics'!$C:$C,0))),"",INDEX('Policy Characteristics'!E:E,MATCH($C2188,'Policy Characteristics'!$C:$C,0)))</f>
        <v>indst elec efficiency stds</v>
      </c>
      <c r="L2188" s="261">
        <f>IF(ISBLANK(INDEX('Policy Characteristics'!F:F,MATCH($C2188,'Policy Characteristics'!$C:$C,0))),"",INDEX('Policy Characteristics'!F:F,MATCH($C2188,'Policy Characteristics'!$C:$C,0)))</f>
        <v>0</v>
      </c>
      <c r="M2188" s="261">
        <f>IF(ISBLANK(INDEX('Policy Characteristics'!G:G,MATCH($C2188,'Policy Characteristics'!$C:$C,0))),"",INDEX('Policy Characteristics'!G:G,MATCH($C2188,'Policy Characteristics'!$C:$C,0)))</f>
        <v>0.25</v>
      </c>
      <c r="N2188" s="261">
        <f>IF(ISBLANK(INDEX('Policy Characteristics'!H:H,MATCH($C2188,'Policy Characteristics'!$C:$C,0))),"",INDEX('Policy Characteristics'!H:H,MATCH($C2188,'Policy Characteristics'!$C:$C,0)))</f>
        <v>0.01</v>
      </c>
      <c r="O2188" s="254" t="str">
        <f>IF(ISBLANK(INDEX('Policy Characteristics'!I:I,MATCH($C2188,'Policy Characteristics'!$C:$C,0))),"",INDEX('Policy Characteristics'!I:I,MATCH($C2188,'Policy Characteristics'!$C:$C,0)))</f>
        <v>% reduction in energy use</v>
      </c>
      <c r="P2188" s="254" t="str">
        <f>IF(ISBLANK(INDEX('Policy Characteristics'!J:J,MATCH($C2188,'Policy Characteristics'!$C:$C,0))),"",INDEX('Policy Characteristics'!J:J,MATCH($C2188,'Policy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88" s="254" t="str">
        <f>IF(ISBLANK(INDEX('Policy Characteristics'!K:K,MATCH($C2188,'Policy Characteristics'!$C:$C,0))),"",INDEX('Policy Characteristics'!K:K,MATCH($C2188,'Policy Characteristics'!$C:$C,0)))</f>
        <v>industry-ag-main.html#eff-stds</v>
      </c>
      <c r="R2188" s="254" t="str">
        <f>IF(ISBLANK(INDEX('Policy Characteristics'!L:L,MATCH($C2188,'Policy Characteristics'!$C:$C,0))),"",INDEX('Policy Characteristics'!L:L,MATCH($C2188,'Policy Characteristics'!$C:$C,0)))</f>
        <v>industry-energy-efficiency-standards.html</v>
      </c>
    </row>
    <row r="2189" spans="1:18" s="4" customFormat="1" x14ac:dyDescent="0.25">
      <c r="A2189" s="254" t="str">
        <f>IF(ISBLANK(INDEX('Policy Characteristics'!A:A,MATCH($C2189,'Policy Characteristics'!$C:$C,0))),"",INDEX('Policy Characteristics'!A:A,MATCH($C2189,'Policy Characteristics'!$C:$C,0)))</f>
        <v>Industry</v>
      </c>
      <c r="B2189" s="262" t="str">
        <f>IF(ISBLANK(INDEX('Policy Characteristics'!B:B,MATCH($C2189,'Policy Characteristics'!$C:$C,0))),"",INDEX('Policy Characteristics'!B:B,MATCH($C2189,'Policy Characteristics'!$C:$C,0)))</f>
        <v>Energy Efficiency Standards for Electrical Eqpt</v>
      </c>
      <c r="C2189" s="254" t="str">
        <f t="shared" si="94"/>
        <v>Perc Improvement in Eqpt Efficiency Stds Above BAU for Electricity</v>
      </c>
      <c r="D2189" s="6" t="s">
        <v>3039</v>
      </c>
      <c r="E2189" s="1" t="s">
        <v>3459</v>
      </c>
      <c r="F2189" t="s">
        <v>3000</v>
      </c>
      <c r="G2189" s="45" t="s">
        <v>3465</v>
      </c>
      <c r="H2189" s="47">
        <f t="shared" si="95"/>
        <v>2188</v>
      </c>
      <c r="I2189" s="324" t="s">
        <v>40</v>
      </c>
      <c r="J2189" s="255" t="str">
        <f>IF(ISBLANK(INDEX('Policy Characteristics'!D:D,MATCH($C2189,'Policy Characteristics'!$C:$C,0))),"",INDEX('Policy Characteristics'!D:D,MATCH($C2189,'Policy Characteristics'!$C:$C,0)))</f>
        <v>Industry Energy Efficiency</v>
      </c>
      <c r="K2189" s="254" t="str">
        <f>IF(ISBLANK(INDEX('Policy Characteristics'!E:E,MATCH($C2189,'Policy Characteristics'!$C:$C,0))),"",INDEX('Policy Characteristics'!E:E,MATCH($C2189,'Policy Characteristics'!$C:$C,0)))</f>
        <v>indst elec efficiency stds</v>
      </c>
      <c r="L2189" s="261">
        <f>IF(ISBLANK(INDEX('Policy Characteristics'!F:F,MATCH($C2189,'Policy Characteristics'!$C:$C,0))),"",INDEX('Policy Characteristics'!F:F,MATCH($C2189,'Policy Characteristics'!$C:$C,0)))</f>
        <v>0</v>
      </c>
      <c r="M2189" s="261">
        <f>IF(ISBLANK(INDEX('Policy Characteristics'!G:G,MATCH($C2189,'Policy Characteristics'!$C:$C,0))),"",INDEX('Policy Characteristics'!G:G,MATCH($C2189,'Policy Characteristics'!$C:$C,0)))</f>
        <v>0.25</v>
      </c>
      <c r="N2189" s="261">
        <f>IF(ISBLANK(INDEX('Policy Characteristics'!H:H,MATCH($C2189,'Policy Characteristics'!$C:$C,0))),"",INDEX('Policy Characteristics'!H:H,MATCH($C2189,'Policy Characteristics'!$C:$C,0)))</f>
        <v>0.01</v>
      </c>
      <c r="O2189" s="254" t="str">
        <f>IF(ISBLANK(INDEX('Policy Characteristics'!I:I,MATCH($C2189,'Policy Characteristics'!$C:$C,0))),"",INDEX('Policy Characteristics'!I:I,MATCH($C2189,'Policy Characteristics'!$C:$C,0)))</f>
        <v>% reduction in energy use</v>
      </c>
      <c r="P2189" s="254" t="str">
        <f>IF(ISBLANK(INDEX('Policy Characteristics'!J:J,MATCH($C2189,'Policy Characteristics'!$C:$C,0))),"",INDEX('Policy Characteristics'!J:J,MATCH($C2189,'Policy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89" s="254" t="str">
        <f>IF(ISBLANK(INDEX('Policy Characteristics'!K:K,MATCH($C2189,'Policy Characteristics'!$C:$C,0))),"",INDEX('Policy Characteristics'!K:K,MATCH($C2189,'Policy Characteristics'!$C:$C,0)))</f>
        <v>industry-ag-main.html#eff-stds</v>
      </c>
      <c r="R2189" s="254" t="str">
        <f>IF(ISBLANK(INDEX('Policy Characteristics'!L:L,MATCH($C2189,'Policy Characteristics'!$C:$C,0))),"",INDEX('Policy Characteristics'!L:L,MATCH($C2189,'Policy Characteristics'!$C:$C,0)))</f>
        <v>industry-energy-efficiency-standards.html</v>
      </c>
    </row>
    <row r="2190" spans="1:18" s="4" customFormat="1" x14ac:dyDescent="0.25">
      <c r="A2190" s="254" t="str">
        <f>IF(ISBLANK(INDEX('Policy Characteristics'!A:A,MATCH($C2190,'Policy Characteristics'!$C:$C,0))),"",INDEX('Policy Characteristics'!A:A,MATCH($C2190,'Policy Characteristics'!$C:$C,0)))</f>
        <v>Industry</v>
      </c>
      <c r="B2190" s="262" t="str">
        <f>IF(ISBLANK(INDEX('Policy Characteristics'!B:B,MATCH($C2190,'Policy Characteristics'!$C:$C,0))),"",INDEX('Policy Characteristics'!B:B,MATCH($C2190,'Policy Characteristics'!$C:$C,0)))</f>
        <v>Energy Efficiency Standards for Electrical Eqpt</v>
      </c>
      <c r="C2190" s="254" t="str">
        <f t="shared" si="94"/>
        <v>Perc Improvement in Eqpt Efficiency Stds Above BAU for Electricity</v>
      </c>
      <c r="D2190" s="6" t="s">
        <v>3039</v>
      </c>
      <c r="E2190" s="1" t="s">
        <v>3460</v>
      </c>
      <c r="F2190" t="s">
        <v>3000</v>
      </c>
      <c r="G2190" s="45" t="s">
        <v>3466</v>
      </c>
      <c r="H2190" s="47">
        <f t="shared" si="95"/>
        <v>2189</v>
      </c>
      <c r="I2190" s="324" t="s">
        <v>40</v>
      </c>
      <c r="J2190" s="255" t="str">
        <f>IF(ISBLANK(INDEX('Policy Characteristics'!D:D,MATCH($C2190,'Policy Characteristics'!$C:$C,0))),"",INDEX('Policy Characteristics'!D:D,MATCH($C2190,'Policy Characteristics'!$C:$C,0)))</f>
        <v>Industry Energy Efficiency</v>
      </c>
      <c r="K2190" s="254" t="str">
        <f>IF(ISBLANK(INDEX('Policy Characteristics'!E:E,MATCH($C2190,'Policy Characteristics'!$C:$C,0))),"",INDEX('Policy Characteristics'!E:E,MATCH($C2190,'Policy Characteristics'!$C:$C,0)))</f>
        <v>indst elec efficiency stds</v>
      </c>
      <c r="L2190" s="261">
        <f>IF(ISBLANK(INDEX('Policy Characteristics'!F:F,MATCH($C2190,'Policy Characteristics'!$C:$C,0))),"",INDEX('Policy Characteristics'!F:F,MATCH($C2190,'Policy Characteristics'!$C:$C,0)))</f>
        <v>0</v>
      </c>
      <c r="M2190" s="261">
        <f>IF(ISBLANK(INDEX('Policy Characteristics'!G:G,MATCH($C2190,'Policy Characteristics'!$C:$C,0))),"",INDEX('Policy Characteristics'!G:G,MATCH($C2190,'Policy Characteristics'!$C:$C,0)))</f>
        <v>0.25</v>
      </c>
      <c r="N2190" s="261">
        <f>IF(ISBLANK(INDEX('Policy Characteristics'!H:H,MATCH($C2190,'Policy Characteristics'!$C:$C,0))),"",INDEX('Policy Characteristics'!H:H,MATCH($C2190,'Policy Characteristics'!$C:$C,0)))</f>
        <v>0.01</v>
      </c>
      <c r="O2190" s="254" t="str">
        <f>IF(ISBLANK(INDEX('Policy Characteristics'!I:I,MATCH($C2190,'Policy Characteristics'!$C:$C,0))),"",INDEX('Policy Characteristics'!I:I,MATCH($C2190,'Policy Characteristics'!$C:$C,0)))</f>
        <v>% reduction in energy use</v>
      </c>
      <c r="P2190" s="254" t="str">
        <f>IF(ISBLANK(INDEX('Policy Characteristics'!J:J,MATCH($C2190,'Policy Characteristics'!$C:$C,0))),"",INDEX('Policy Characteristics'!J:J,MATCH($C2190,'Policy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90" s="254" t="str">
        <f>IF(ISBLANK(INDEX('Policy Characteristics'!K:K,MATCH($C2190,'Policy Characteristics'!$C:$C,0))),"",INDEX('Policy Characteristics'!K:K,MATCH($C2190,'Policy Characteristics'!$C:$C,0)))</f>
        <v>industry-ag-main.html#eff-stds</v>
      </c>
      <c r="R2190" s="254" t="str">
        <f>IF(ISBLANK(INDEX('Policy Characteristics'!L:L,MATCH($C2190,'Policy Characteristics'!$C:$C,0))),"",INDEX('Policy Characteristics'!L:L,MATCH($C2190,'Policy Characteristics'!$C:$C,0)))</f>
        <v>industry-energy-efficiency-standards.html</v>
      </c>
    </row>
    <row r="2191" spans="1:18" s="4" customFormat="1" x14ac:dyDescent="0.25">
      <c r="A2191" s="254" t="str">
        <f>IF(ISBLANK(INDEX('Policy Characteristics'!A:A,MATCH($C2191,'Policy Characteristics'!$C:$C,0))),"",INDEX('Policy Characteristics'!A:A,MATCH($C2191,'Policy Characteristics'!$C:$C,0)))</f>
        <v>Industry</v>
      </c>
      <c r="B2191" s="262" t="str">
        <f>IF(ISBLANK(INDEX('Policy Characteristics'!B:B,MATCH($C2191,'Policy Characteristics'!$C:$C,0))),"",INDEX('Policy Characteristics'!B:B,MATCH($C2191,'Policy Characteristics'!$C:$C,0)))</f>
        <v>Energy Efficiency Standards for Electrical Eqpt</v>
      </c>
      <c r="C2191" s="254" t="str">
        <f t="shared" si="94"/>
        <v>Perc Improvement in Eqpt Efficiency Stds Above BAU for Electricity</v>
      </c>
      <c r="D2191" s="6" t="s">
        <v>3039</v>
      </c>
      <c r="E2191" s="1" t="s">
        <v>3461</v>
      </c>
      <c r="F2191" t="s">
        <v>3000</v>
      </c>
      <c r="G2191" s="45" t="s">
        <v>3467</v>
      </c>
      <c r="H2191" s="47">
        <f t="shared" si="95"/>
        <v>2190</v>
      </c>
      <c r="I2191" s="324" t="s">
        <v>40</v>
      </c>
      <c r="J2191" s="255" t="str">
        <f>IF(ISBLANK(INDEX('Policy Characteristics'!D:D,MATCH($C2191,'Policy Characteristics'!$C:$C,0))),"",INDEX('Policy Characteristics'!D:D,MATCH($C2191,'Policy Characteristics'!$C:$C,0)))</f>
        <v>Industry Energy Efficiency</v>
      </c>
      <c r="K2191" s="254" t="str">
        <f>IF(ISBLANK(INDEX('Policy Characteristics'!E:E,MATCH($C2191,'Policy Characteristics'!$C:$C,0))),"",INDEX('Policy Characteristics'!E:E,MATCH($C2191,'Policy Characteristics'!$C:$C,0)))</f>
        <v>indst elec efficiency stds</v>
      </c>
      <c r="L2191" s="261">
        <f>IF(ISBLANK(INDEX('Policy Characteristics'!F:F,MATCH($C2191,'Policy Characteristics'!$C:$C,0))),"",INDEX('Policy Characteristics'!F:F,MATCH($C2191,'Policy Characteristics'!$C:$C,0)))</f>
        <v>0</v>
      </c>
      <c r="M2191" s="261">
        <f>IF(ISBLANK(INDEX('Policy Characteristics'!G:G,MATCH($C2191,'Policy Characteristics'!$C:$C,0))),"",INDEX('Policy Characteristics'!G:G,MATCH($C2191,'Policy Characteristics'!$C:$C,0)))</f>
        <v>0.25</v>
      </c>
      <c r="N2191" s="261">
        <f>IF(ISBLANK(INDEX('Policy Characteristics'!H:H,MATCH($C2191,'Policy Characteristics'!$C:$C,0))),"",INDEX('Policy Characteristics'!H:H,MATCH($C2191,'Policy Characteristics'!$C:$C,0)))</f>
        <v>0.01</v>
      </c>
      <c r="O2191" s="254" t="str">
        <f>IF(ISBLANK(INDEX('Policy Characteristics'!I:I,MATCH($C2191,'Policy Characteristics'!$C:$C,0))),"",INDEX('Policy Characteristics'!I:I,MATCH($C2191,'Policy Characteristics'!$C:$C,0)))</f>
        <v>% reduction in energy use</v>
      </c>
      <c r="P2191" s="254" t="str">
        <f>IF(ISBLANK(INDEX('Policy Characteristics'!J:J,MATCH($C2191,'Policy Characteristics'!$C:$C,0))),"",INDEX('Policy Characteristics'!J:J,MATCH($C2191,'Policy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91" s="254" t="str">
        <f>IF(ISBLANK(INDEX('Policy Characteristics'!K:K,MATCH($C2191,'Policy Characteristics'!$C:$C,0))),"",INDEX('Policy Characteristics'!K:K,MATCH($C2191,'Policy Characteristics'!$C:$C,0)))</f>
        <v>industry-ag-main.html#eff-stds</v>
      </c>
      <c r="R2191" s="254" t="str">
        <f>IF(ISBLANK(INDEX('Policy Characteristics'!L:L,MATCH($C2191,'Policy Characteristics'!$C:$C,0))),"",INDEX('Policy Characteristics'!L:L,MATCH($C2191,'Policy Characteristics'!$C:$C,0)))</f>
        <v>industry-energy-efficiency-standards.html</v>
      </c>
    </row>
    <row r="2192" spans="1:18" s="4" customFormat="1" x14ac:dyDescent="0.25">
      <c r="A2192" s="254" t="str">
        <f>IF(ISBLANK(INDEX('Policy Characteristics'!A:A,MATCH($C2192,'Policy Characteristics'!$C:$C,0))),"",INDEX('Policy Characteristics'!A:A,MATCH($C2192,'Policy Characteristics'!$C:$C,0)))</f>
        <v>Industry</v>
      </c>
      <c r="B2192" s="262" t="str">
        <f>IF(ISBLANK(INDEX('Policy Characteristics'!B:B,MATCH($C2192,'Policy Characteristics'!$C:$C,0))),"",INDEX('Policy Characteristics'!B:B,MATCH($C2192,'Policy Characteristics'!$C:$C,0)))</f>
        <v>Energy Efficiency Standards for Electrical Eqpt</v>
      </c>
      <c r="C2192" s="254" t="str">
        <f t="shared" si="94"/>
        <v>Perc Improvement in Eqpt Efficiency Stds Above BAU for Electricity</v>
      </c>
      <c r="D2192" s="6" t="s">
        <v>3039</v>
      </c>
      <c r="E2192" s="1" t="s">
        <v>3462</v>
      </c>
      <c r="F2192" t="s">
        <v>3000</v>
      </c>
      <c r="G2192" s="45" t="s">
        <v>3468</v>
      </c>
      <c r="H2192" s="47">
        <f t="shared" si="95"/>
        <v>2191</v>
      </c>
      <c r="I2192" s="324" t="s">
        <v>40</v>
      </c>
      <c r="J2192" s="255" t="str">
        <f>IF(ISBLANK(INDEX('Policy Characteristics'!D:D,MATCH($C2192,'Policy Characteristics'!$C:$C,0))),"",INDEX('Policy Characteristics'!D:D,MATCH($C2192,'Policy Characteristics'!$C:$C,0)))</f>
        <v>Industry Energy Efficiency</v>
      </c>
      <c r="K2192" s="254" t="str">
        <f>IF(ISBLANK(INDEX('Policy Characteristics'!E:E,MATCH($C2192,'Policy Characteristics'!$C:$C,0))),"",INDEX('Policy Characteristics'!E:E,MATCH($C2192,'Policy Characteristics'!$C:$C,0)))</f>
        <v>indst elec efficiency stds</v>
      </c>
      <c r="L2192" s="261">
        <f>IF(ISBLANK(INDEX('Policy Characteristics'!F:F,MATCH($C2192,'Policy Characteristics'!$C:$C,0))),"",INDEX('Policy Characteristics'!F:F,MATCH($C2192,'Policy Characteristics'!$C:$C,0)))</f>
        <v>0</v>
      </c>
      <c r="M2192" s="261">
        <f>IF(ISBLANK(INDEX('Policy Characteristics'!G:G,MATCH($C2192,'Policy Characteristics'!$C:$C,0))),"",INDEX('Policy Characteristics'!G:G,MATCH($C2192,'Policy Characteristics'!$C:$C,0)))</f>
        <v>0.25</v>
      </c>
      <c r="N2192" s="261">
        <f>IF(ISBLANK(INDEX('Policy Characteristics'!H:H,MATCH($C2192,'Policy Characteristics'!$C:$C,0))),"",INDEX('Policy Characteristics'!H:H,MATCH($C2192,'Policy Characteristics'!$C:$C,0)))</f>
        <v>0.01</v>
      </c>
      <c r="O2192" s="254" t="str">
        <f>IF(ISBLANK(INDEX('Policy Characteristics'!I:I,MATCH($C2192,'Policy Characteristics'!$C:$C,0))),"",INDEX('Policy Characteristics'!I:I,MATCH($C2192,'Policy Characteristics'!$C:$C,0)))</f>
        <v>% reduction in energy use</v>
      </c>
      <c r="P2192" s="254" t="str">
        <f>IF(ISBLANK(INDEX('Policy Characteristics'!J:J,MATCH($C2192,'Policy Characteristics'!$C:$C,0))),"",INDEX('Policy Characteristics'!J:J,MATCH($C2192,'Policy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92" s="254" t="str">
        <f>IF(ISBLANK(INDEX('Policy Characteristics'!K:K,MATCH($C2192,'Policy Characteristics'!$C:$C,0))),"",INDEX('Policy Characteristics'!K:K,MATCH($C2192,'Policy Characteristics'!$C:$C,0)))</f>
        <v>industry-ag-main.html#eff-stds</v>
      </c>
      <c r="R2192" s="254" t="str">
        <f>IF(ISBLANK(INDEX('Policy Characteristics'!L:L,MATCH($C2192,'Policy Characteristics'!$C:$C,0))),"",INDEX('Policy Characteristics'!L:L,MATCH($C2192,'Policy Characteristics'!$C:$C,0)))</f>
        <v>industry-energy-efficiency-standards.html</v>
      </c>
    </row>
    <row r="2193" spans="1:18" s="4" customFormat="1" x14ac:dyDescent="0.25">
      <c r="A2193" s="254" t="str">
        <f>IF(ISBLANK(INDEX('Policy Characteristics'!A:A,MATCH($C2193,'Policy Characteristics'!$C:$C,0))),"",INDEX('Policy Characteristics'!A:A,MATCH($C2193,'Policy Characteristics'!$C:$C,0)))</f>
        <v>Industry</v>
      </c>
      <c r="B2193" s="262" t="str">
        <f>IF(ISBLANK(INDEX('Policy Characteristics'!B:B,MATCH($C2193,'Policy Characteristics'!$C:$C,0))),"",INDEX('Policy Characteristics'!B:B,MATCH($C2193,'Policy Characteristics'!$C:$C,0)))</f>
        <v>Energy Efficiency Standards for Electrical Eqpt</v>
      </c>
      <c r="C2193" s="254" t="str">
        <f t="shared" si="94"/>
        <v>Perc Improvement in Eqpt Efficiency Stds Above BAU for Electricity</v>
      </c>
      <c r="D2193" s="6" t="s">
        <v>3039</v>
      </c>
      <c r="E2193" s="1" t="s">
        <v>3463</v>
      </c>
      <c r="F2193" t="s">
        <v>3000</v>
      </c>
      <c r="G2193" s="45" t="s">
        <v>3469</v>
      </c>
      <c r="H2193" s="47">
        <f t="shared" si="95"/>
        <v>2192</v>
      </c>
      <c r="I2193" s="324" t="s">
        <v>40</v>
      </c>
      <c r="J2193" s="255" t="str">
        <f>IF(ISBLANK(INDEX('Policy Characteristics'!D:D,MATCH($C2193,'Policy Characteristics'!$C:$C,0))),"",INDEX('Policy Characteristics'!D:D,MATCH($C2193,'Policy Characteristics'!$C:$C,0)))</f>
        <v>Industry Energy Efficiency</v>
      </c>
      <c r="K2193" s="254" t="str">
        <f>IF(ISBLANK(INDEX('Policy Characteristics'!E:E,MATCH($C2193,'Policy Characteristics'!$C:$C,0))),"",INDEX('Policy Characteristics'!E:E,MATCH($C2193,'Policy Characteristics'!$C:$C,0)))</f>
        <v>indst elec efficiency stds</v>
      </c>
      <c r="L2193" s="261">
        <f>IF(ISBLANK(INDEX('Policy Characteristics'!F:F,MATCH($C2193,'Policy Characteristics'!$C:$C,0))),"",INDEX('Policy Characteristics'!F:F,MATCH($C2193,'Policy Characteristics'!$C:$C,0)))</f>
        <v>0</v>
      </c>
      <c r="M2193" s="261">
        <f>IF(ISBLANK(INDEX('Policy Characteristics'!G:G,MATCH($C2193,'Policy Characteristics'!$C:$C,0))),"",INDEX('Policy Characteristics'!G:G,MATCH($C2193,'Policy Characteristics'!$C:$C,0)))</f>
        <v>0.25</v>
      </c>
      <c r="N2193" s="261">
        <f>IF(ISBLANK(INDEX('Policy Characteristics'!H:H,MATCH($C2193,'Policy Characteristics'!$C:$C,0))),"",INDEX('Policy Characteristics'!H:H,MATCH($C2193,'Policy Characteristics'!$C:$C,0)))</f>
        <v>0.01</v>
      </c>
      <c r="O2193" s="254" t="str">
        <f>IF(ISBLANK(INDEX('Policy Characteristics'!I:I,MATCH($C2193,'Policy Characteristics'!$C:$C,0))),"",INDEX('Policy Characteristics'!I:I,MATCH($C2193,'Policy Characteristics'!$C:$C,0)))</f>
        <v>% reduction in energy use</v>
      </c>
      <c r="P2193" s="254" t="str">
        <f>IF(ISBLANK(INDEX('Policy Characteristics'!J:J,MATCH($C2193,'Policy Characteristics'!$C:$C,0))),"",INDEX('Policy Characteristics'!J:J,MATCH($C2193,'Policy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93" s="254" t="str">
        <f>IF(ISBLANK(INDEX('Policy Characteristics'!K:K,MATCH($C2193,'Policy Characteristics'!$C:$C,0))),"",INDEX('Policy Characteristics'!K:K,MATCH($C2193,'Policy Characteristics'!$C:$C,0)))</f>
        <v>industry-ag-main.html#eff-stds</v>
      </c>
      <c r="R2193" s="254" t="str">
        <f>IF(ISBLANK(INDEX('Policy Characteristics'!L:L,MATCH($C2193,'Policy Characteristics'!$C:$C,0))),"",INDEX('Policy Characteristics'!L:L,MATCH($C2193,'Policy Characteristics'!$C:$C,0)))</f>
        <v>industry-energy-efficiency-standards.html</v>
      </c>
    </row>
    <row r="2194" spans="1:18" s="4" customFormat="1" x14ac:dyDescent="0.25">
      <c r="A2194" s="254" t="str">
        <f>IF(ISBLANK(INDEX('Policy Characteristics'!A:A,MATCH($C2194,'Policy Characteristics'!$C:$C,0))),"",INDEX('Policy Characteristics'!A:A,MATCH($C2194,'Policy Characteristics'!$C:$C,0)))</f>
        <v>Industry</v>
      </c>
      <c r="B2194" s="262" t="str">
        <f>IF(ISBLANK(INDEX('Policy Characteristics'!B:B,MATCH($C2194,'Policy Characteristics'!$C:$C,0))),"",INDEX('Policy Characteristics'!B:B,MATCH($C2194,'Policy Characteristics'!$C:$C,0)))</f>
        <v>Energy Efficiency Standards for Electrical Eqpt</v>
      </c>
      <c r="C2194" s="254" t="str">
        <f t="shared" si="94"/>
        <v>Perc Improvement in Eqpt Efficiency Stds Above BAU for Electricity</v>
      </c>
      <c r="D2194" s="6" t="s">
        <v>3039</v>
      </c>
      <c r="E2194" s="1" t="s">
        <v>3464</v>
      </c>
      <c r="F2194" t="s">
        <v>3000</v>
      </c>
      <c r="G2194" s="45" t="s">
        <v>3470</v>
      </c>
      <c r="H2194" s="47">
        <f t="shared" si="95"/>
        <v>2193</v>
      </c>
      <c r="I2194" s="324" t="s">
        <v>40</v>
      </c>
      <c r="J2194" s="255" t="str">
        <f>IF(ISBLANK(INDEX('Policy Characteristics'!D:D,MATCH($C2194,'Policy Characteristics'!$C:$C,0))),"",INDEX('Policy Characteristics'!D:D,MATCH($C2194,'Policy Characteristics'!$C:$C,0)))</f>
        <v>Industry Energy Efficiency</v>
      </c>
      <c r="K2194" s="254" t="str">
        <f>IF(ISBLANK(INDEX('Policy Characteristics'!E:E,MATCH($C2194,'Policy Characteristics'!$C:$C,0))),"",INDEX('Policy Characteristics'!E:E,MATCH($C2194,'Policy Characteristics'!$C:$C,0)))</f>
        <v>indst elec efficiency stds</v>
      </c>
      <c r="L2194" s="261">
        <f>IF(ISBLANK(INDEX('Policy Characteristics'!F:F,MATCH($C2194,'Policy Characteristics'!$C:$C,0))),"",INDEX('Policy Characteristics'!F:F,MATCH($C2194,'Policy Characteristics'!$C:$C,0)))</f>
        <v>0</v>
      </c>
      <c r="M2194" s="261">
        <f>IF(ISBLANK(INDEX('Policy Characteristics'!G:G,MATCH($C2194,'Policy Characteristics'!$C:$C,0))),"",INDEX('Policy Characteristics'!G:G,MATCH($C2194,'Policy Characteristics'!$C:$C,0)))</f>
        <v>0.25</v>
      </c>
      <c r="N2194" s="261">
        <f>IF(ISBLANK(INDEX('Policy Characteristics'!H:H,MATCH($C2194,'Policy Characteristics'!$C:$C,0))),"",INDEX('Policy Characteristics'!H:H,MATCH($C2194,'Policy Characteristics'!$C:$C,0)))</f>
        <v>0.01</v>
      </c>
      <c r="O2194" s="254" t="str">
        <f>IF(ISBLANK(INDEX('Policy Characteristics'!I:I,MATCH($C2194,'Policy Characteristics'!$C:$C,0))),"",INDEX('Policy Characteristics'!I:I,MATCH($C2194,'Policy Characteristics'!$C:$C,0)))</f>
        <v>% reduction in energy use</v>
      </c>
      <c r="P2194" s="254" t="str">
        <f>IF(ISBLANK(INDEX('Policy Characteristics'!J:J,MATCH($C2194,'Policy Characteristics'!$C:$C,0))),"",INDEX('Policy Characteristics'!J:J,MATCH($C2194,'Policy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94" s="254" t="str">
        <f>IF(ISBLANK(INDEX('Policy Characteristics'!K:K,MATCH($C2194,'Policy Characteristics'!$C:$C,0))),"",INDEX('Policy Characteristics'!K:K,MATCH($C2194,'Policy Characteristics'!$C:$C,0)))</f>
        <v>industry-ag-main.html#eff-stds</v>
      </c>
      <c r="R2194" s="254" t="str">
        <f>IF(ISBLANK(INDEX('Policy Characteristics'!L:L,MATCH($C2194,'Policy Characteristics'!$C:$C,0))),"",INDEX('Policy Characteristics'!L:L,MATCH($C2194,'Policy Characteristics'!$C:$C,0)))</f>
        <v>industry-energy-efficiency-standards.html</v>
      </c>
    </row>
    <row r="2195" spans="1:18" s="4" customFormat="1" x14ac:dyDescent="0.25">
      <c r="A2195" s="254" t="str">
        <f>IF(ISBLANK(INDEX('Policy Characteristics'!A:A,MATCH($C2195,'Policy Characteristics'!$C:$C,0))),"",INDEX('Policy Characteristics'!A:A,MATCH($C2195,'Policy Characteristics'!$C:$C,0)))</f>
        <v>Industry</v>
      </c>
      <c r="B2195" s="262" t="str">
        <f>IF(ISBLANK(INDEX('Policy Characteristics'!B:B,MATCH($C2195,'Policy Characteristics'!$C:$C,0))),"",INDEX('Policy Characteristics'!B:B,MATCH($C2195,'Policy Characteristics'!$C:$C,0)))</f>
        <v>Energy Efficiency Standards for Electrical Eqpt</v>
      </c>
      <c r="C2195" s="254" t="str">
        <f t="shared" si="94"/>
        <v>Perc Improvement in Eqpt Efficiency Stds Above BAU for Electricity</v>
      </c>
      <c r="D2195" s="6" t="s">
        <v>3039</v>
      </c>
      <c r="E2195" s="1" t="s">
        <v>3570</v>
      </c>
      <c r="F2195" t="s">
        <v>3000</v>
      </c>
      <c r="G2195" s="45" t="s">
        <v>3471</v>
      </c>
      <c r="H2195" s="47">
        <f t="shared" si="95"/>
        <v>2194</v>
      </c>
      <c r="I2195" s="324" t="s">
        <v>40</v>
      </c>
      <c r="J2195" s="255" t="str">
        <f>IF(ISBLANK(INDEX('Policy Characteristics'!D:D,MATCH($C2195,'Policy Characteristics'!$C:$C,0))),"",INDEX('Policy Characteristics'!D:D,MATCH($C2195,'Policy Characteristics'!$C:$C,0)))</f>
        <v>Industry Energy Efficiency</v>
      </c>
      <c r="K2195" s="254" t="str">
        <f>IF(ISBLANK(INDEX('Policy Characteristics'!E:E,MATCH($C2195,'Policy Characteristics'!$C:$C,0))),"",INDEX('Policy Characteristics'!E:E,MATCH($C2195,'Policy Characteristics'!$C:$C,0)))</f>
        <v>indst elec efficiency stds</v>
      </c>
      <c r="L2195" s="261">
        <f>IF(ISBLANK(INDEX('Policy Characteristics'!F:F,MATCH($C2195,'Policy Characteristics'!$C:$C,0))),"",INDEX('Policy Characteristics'!F:F,MATCH($C2195,'Policy Characteristics'!$C:$C,0)))</f>
        <v>0</v>
      </c>
      <c r="M2195" s="261">
        <f>IF(ISBLANK(INDEX('Policy Characteristics'!G:G,MATCH($C2195,'Policy Characteristics'!$C:$C,0))),"",INDEX('Policy Characteristics'!G:G,MATCH($C2195,'Policy Characteristics'!$C:$C,0)))</f>
        <v>0.25</v>
      </c>
      <c r="N2195" s="261">
        <f>IF(ISBLANK(INDEX('Policy Characteristics'!H:H,MATCH($C2195,'Policy Characteristics'!$C:$C,0))),"",INDEX('Policy Characteristics'!H:H,MATCH($C2195,'Policy Characteristics'!$C:$C,0)))</f>
        <v>0.01</v>
      </c>
      <c r="O2195" s="254" t="str">
        <f>IF(ISBLANK(INDEX('Policy Characteristics'!I:I,MATCH($C2195,'Policy Characteristics'!$C:$C,0))),"",INDEX('Policy Characteristics'!I:I,MATCH($C2195,'Policy Characteristics'!$C:$C,0)))</f>
        <v>% reduction in energy use</v>
      </c>
      <c r="P2195" s="254" t="str">
        <f>IF(ISBLANK(INDEX('Policy Characteristics'!J:J,MATCH($C2195,'Policy Characteristics'!$C:$C,0))),"",INDEX('Policy Characteristics'!J:J,MATCH($C2195,'Policy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95" s="254" t="str">
        <f>IF(ISBLANK(INDEX('Policy Characteristics'!K:K,MATCH($C2195,'Policy Characteristics'!$C:$C,0))),"",INDEX('Policy Characteristics'!K:K,MATCH($C2195,'Policy Characteristics'!$C:$C,0)))</f>
        <v>industry-ag-main.html#eff-stds</v>
      </c>
      <c r="R2195" s="254" t="str">
        <f>IF(ISBLANK(INDEX('Policy Characteristics'!L:L,MATCH($C2195,'Policy Characteristics'!$C:$C,0))),"",INDEX('Policy Characteristics'!L:L,MATCH($C2195,'Policy Characteristics'!$C:$C,0)))</f>
        <v>industry-energy-efficiency-standards.html</v>
      </c>
    </row>
    <row r="2196" spans="1:18" s="4" customFormat="1" x14ac:dyDescent="0.25">
      <c r="A2196" s="254" t="str">
        <f>IF(ISBLANK(INDEX('Policy Characteristics'!A:A,MATCH($C2196,'Policy Characteristics'!$C:$C,0))),"",INDEX('Policy Characteristics'!A:A,MATCH($C2196,'Policy Characteristics'!$C:$C,0)))</f>
        <v>Industry</v>
      </c>
      <c r="B2196" s="262" t="str">
        <f>IF(ISBLANK(INDEX('Policy Characteristics'!B:B,MATCH($C2196,'Policy Characteristics'!$C:$C,0))),"",INDEX('Policy Characteristics'!B:B,MATCH($C2196,'Policy Characteristics'!$C:$C,0)))</f>
        <v>Energy Efficiency Standards for Electrical Eqpt</v>
      </c>
      <c r="C2196" s="254" t="str">
        <f t="shared" si="94"/>
        <v>Perc Improvement in Eqpt Efficiency Stds Above BAU for Electricity</v>
      </c>
      <c r="D2196" s="6" t="s">
        <v>3039</v>
      </c>
      <c r="E2196" s="1" t="s">
        <v>3915</v>
      </c>
      <c r="F2196" t="s">
        <v>3000</v>
      </c>
      <c r="G2196" s="45" t="s">
        <v>3891</v>
      </c>
      <c r="H2196" s="47">
        <f t="shared" si="95"/>
        <v>2195</v>
      </c>
      <c r="I2196" s="324" t="s">
        <v>40</v>
      </c>
      <c r="J2196" s="255" t="str">
        <f>IF(ISBLANK(INDEX('Policy Characteristics'!D:D,MATCH($C2196,'Policy Characteristics'!$C:$C,0))),"",INDEX('Policy Characteristics'!D:D,MATCH($C2196,'Policy Characteristics'!$C:$C,0)))</f>
        <v>Industry Energy Efficiency</v>
      </c>
      <c r="K2196" s="254" t="str">
        <f>IF(ISBLANK(INDEX('Policy Characteristics'!E:E,MATCH($C2196,'Policy Characteristics'!$C:$C,0))),"",INDEX('Policy Characteristics'!E:E,MATCH($C2196,'Policy Characteristics'!$C:$C,0)))</f>
        <v>indst elec efficiency stds</v>
      </c>
      <c r="L2196" s="261">
        <f>IF(ISBLANK(INDEX('Policy Characteristics'!F:F,MATCH($C2196,'Policy Characteristics'!$C:$C,0))),"",INDEX('Policy Characteristics'!F:F,MATCH($C2196,'Policy Characteristics'!$C:$C,0)))</f>
        <v>0</v>
      </c>
      <c r="M2196" s="261">
        <f>IF(ISBLANK(INDEX('Policy Characteristics'!G:G,MATCH($C2196,'Policy Characteristics'!$C:$C,0))),"",INDEX('Policy Characteristics'!G:G,MATCH($C2196,'Policy Characteristics'!$C:$C,0)))</f>
        <v>0.25</v>
      </c>
      <c r="N2196" s="261">
        <f>IF(ISBLANK(INDEX('Policy Characteristics'!H:H,MATCH($C2196,'Policy Characteristics'!$C:$C,0))),"",INDEX('Policy Characteristics'!H:H,MATCH($C2196,'Policy Characteristics'!$C:$C,0)))</f>
        <v>0.01</v>
      </c>
      <c r="O2196" s="254" t="str">
        <f>IF(ISBLANK(INDEX('Policy Characteristics'!I:I,MATCH($C2196,'Policy Characteristics'!$C:$C,0))),"",INDEX('Policy Characteristics'!I:I,MATCH($C2196,'Policy Characteristics'!$C:$C,0)))</f>
        <v>% reduction in energy use</v>
      </c>
      <c r="P2196" s="254" t="str">
        <f>IF(ISBLANK(INDEX('Policy Characteristics'!J:J,MATCH($C2196,'Policy Characteristics'!$C:$C,0))),"",INDEX('Policy Characteristics'!J:J,MATCH($C2196,'Policy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96" s="254" t="str">
        <f>IF(ISBLANK(INDEX('Policy Characteristics'!K:K,MATCH($C2196,'Policy Characteristics'!$C:$C,0))),"",INDEX('Policy Characteristics'!K:K,MATCH($C2196,'Policy Characteristics'!$C:$C,0)))</f>
        <v>industry-ag-main.html#eff-stds</v>
      </c>
      <c r="R2196" s="254" t="str">
        <f>IF(ISBLANK(INDEX('Policy Characteristics'!L:L,MATCH($C2196,'Policy Characteristics'!$C:$C,0))),"",INDEX('Policy Characteristics'!L:L,MATCH($C2196,'Policy Characteristics'!$C:$C,0)))</f>
        <v>industry-energy-efficiency-standards.html</v>
      </c>
    </row>
    <row r="2197" spans="1:18" s="4" customFormat="1" x14ac:dyDescent="0.25">
      <c r="A2197" s="254" t="str">
        <f>IF(ISBLANK(INDEX('Policy Characteristics'!A:A,MATCH($C2197,'Policy Characteristics'!$C:$C,0))),"",INDEX('Policy Characteristics'!A:A,MATCH($C2197,'Policy Characteristics'!$C:$C,0)))</f>
        <v>Industry</v>
      </c>
      <c r="B2197" s="262" t="str">
        <f>IF(ISBLANK(INDEX('Policy Characteristics'!B:B,MATCH($C2197,'Policy Characteristics'!$C:$C,0))),"",INDEX('Policy Characteristics'!B:B,MATCH($C2197,'Policy Characteristics'!$C:$C,0)))</f>
        <v>Energy Efficiency Standards for Electrical Eqpt</v>
      </c>
      <c r="C2197" s="254" t="str">
        <f t="shared" si="94"/>
        <v>Perc Improvement in Eqpt Efficiency Stds Above BAU for Electricity</v>
      </c>
      <c r="D2197" s="6" t="s">
        <v>3039</v>
      </c>
      <c r="E2197" s="1" t="s">
        <v>3916</v>
      </c>
      <c r="F2197" t="s">
        <v>3000</v>
      </c>
      <c r="G2197" s="45" t="s">
        <v>3890</v>
      </c>
      <c r="H2197" s="47">
        <f t="shared" si="95"/>
        <v>2196</v>
      </c>
      <c r="I2197" s="324" t="s">
        <v>40</v>
      </c>
      <c r="J2197" s="255" t="str">
        <f>IF(ISBLANK(INDEX('Policy Characteristics'!D:D,MATCH($C2197,'Policy Characteristics'!$C:$C,0))),"",INDEX('Policy Characteristics'!D:D,MATCH($C2197,'Policy Characteristics'!$C:$C,0)))</f>
        <v>Industry Energy Efficiency</v>
      </c>
      <c r="K2197" s="254" t="str">
        <f>IF(ISBLANK(INDEX('Policy Characteristics'!E:E,MATCH($C2197,'Policy Characteristics'!$C:$C,0))),"",INDEX('Policy Characteristics'!E:E,MATCH($C2197,'Policy Characteristics'!$C:$C,0)))</f>
        <v>indst elec efficiency stds</v>
      </c>
      <c r="L2197" s="261">
        <f>IF(ISBLANK(INDEX('Policy Characteristics'!F:F,MATCH($C2197,'Policy Characteristics'!$C:$C,0))),"",INDEX('Policy Characteristics'!F:F,MATCH($C2197,'Policy Characteristics'!$C:$C,0)))</f>
        <v>0</v>
      </c>
      <c r="M2197" s="261">
        <f>IF(ISBLANK(INDEX('Policy Characteristics'!G:G,MATCH($C2197,'Policy Characteristics'!$C:$C,0))),"",INDEX('Policy Characteristics'!G:G,MATCH($C2197,'Policy Characteristics'!$C:$C,0)))</f>
        <v>0.25</v>
      </c>
      <c r="N2197" s="261">
        <f>IF(ISBLANK(INDEX('Policy Characteristics'!H:H,MATCH($C2197,'Policy Characteristics'!$C:$C,0))),"",INDEX('Policy Characteristics'!H:H,MATCH($C2197,'Policy Characteristics'!$C:$C,0)))</f>
        <v>0.01</v>
      </c>
      <c r="O2197" s="254" t="str">
        <f>IF(ISBLANK(INDEX('Policy Characteristics'!I:I,MATCH($C2197,'Policy Characteristics'!$C:$C,0))),"",INDEX('Policy Characteristics'!I:I,MATCH($C2197,'Policy Characteristics'!$C:$C,0)))</f>
        <v>% reduction in energy use</v>
      </c>
      <c r="P2197" s="254" t="str">
        <f>IF(ISBLANK(INDEX('Policy Characteristics'!J:J,MATCH($C2197,'Policy Characteristics'!$C:$C,0))),"",INDEX('Policy Characteristics'!J:J,MATCH($C2197,'Policy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97" s="254" t="str">
        <f>IF(ISBLANK(INDEX('Policy Characteristics'!K:K,MATCH($C2197,'Policy Characteristics'!$C:$C,0))),"",INDEX('Policy Characteristics'!K:K,MATCH($C2197,'Policy Characteristics'!$C:$C,0)))</f>
        <v>industry-ag-main.html#eff-stds</v>
      </c>
      <c r="R2197" s="254" t="str">
        <f>IF(ISBLANK(INDEX('Policy Characteristics'!L:L,MATCH($C2197,'Policy Characteristics'!$C:$C,0))),"",INDEX('Policy Characteristics'!L:L,MATCH($C2197,'Policy Characteristics'!$C:$C,0)))</f>
        <v>industry-energy-efficiency-standards.html</v>
      </c>
    </row>
    <row r="2198" spans="1:18" s="4" customFormat="1" x14ac:dyDescent="0.25">
      <c r="A2198" s="254" t="str">
        <f>IF(ISBLANK(INDEX('Policy Characteristics'!A:A,MATCH($C2198,'Policy Characteristics'!$C:$C,0))),"",INDEX('Policy Characteristics'!A:A,MATCH($C2198,'Policy Characteristics'!$C:$C,0)))</f>
        <v>Industry</v>
      </c>
      <c r="B2198" s="262" t="str">
        <f>IF(ISBLANK(INDEX('Policy Characteristics'!B:B,MATCH($C2198,'Policy Characteristics'!$C:$C,0))),"",INDEX('Policy Characteristics'!B:B,MATCH($C2198,'Policy Characteristics'!$C:$C,0)))</f>
        <v>Energy Efficiency Standards for Electrical Eqpt</v>
      </c>
      <c r="C2198" s="254" t="str">
        <f t="shared" si="94"/>
        <v>Perc Improvement in Eqpt Efficiency Stds Above BAU for Electricity</v>
      </c>
      <c r="D2198" s="6" t="s">
        <v>3039</v>
      </c>
      <c r="E2198" s="1" t="s">
        <v>3917</v>
      </c>
      <c r="F2198" t="s">
        <v>3000</v>
      </c>
      <c r="G2198" s="45" t="s">
        <v>3892</v>
      </c>
      <c r="H2198" s="47">
        <f t="shared" si="95"/>
        <v>2197</v>
      </c>
      <c r="I2198" s="324" t="s">
        <v>40</v>
      </c>
      <c r="J2198" s="255" t="str">
        <f>IF(ISBLANK(INDEX('Policy Characteristics'!D:D,MATCH($C2198,'Policy Characteristics'!$C:$C,0))),"",INDEX('Policy Characteristics'!D:D,MATCH($C2198,'Policy Characteristics'!$C:$C,0)))</f>
        <v>Industry Energy Efficiency</v>
      </c>
      <c r="K2198" s="254" t="str">
        <f>IF(ISBLANK(INDEX('Policy Characteristics'!E:E,MATCH($C2198,'Policy Characteristics'!$C:$C,0))),"",INDEX('Policy Characteristics'!E:E,MATCH($C2198,'Policy Characteristics'!$C:$C,0)))</f>
        <v>indst elec efficiency stds</v>
      </c>
      <c r="L2198" s="261">
        <f>IF(ISBLANK(INDEX('Policy Characteristics'!F:F,MATCH($C2198,'Policy Characteristics'!$C:$C,0))),"",INDEX('Policy Characteristics'!F:F,MATCH($C2198,'Policy Characteristics'!$C:$C,0)))</f>
        <v>0</v>
      </c>
      <c r="M2198" s="261">
        <f>IF(ISBLANK(INDEX('Policy Characteristics'!G:G,MATCH($C2198,'Policy Characteristics'!$C:$C,0))),"",INDEX('Policy Characteristics'!G:G,MATCH($C2198,'Policy Characteristics'!$C:$C,0)))</f>
        <v>0.25</v>
      </c>
      <c r="N2198" s="261">
        <f>IF(ISBLANK(INDEX('Policy Characteristics'!H:H,MATCH($C2198,'Policy Characteristics'!$C:$C,0))),"",INDEX('Policy Characteristics'!H:H,MATCH($C2198,'Policy Characteristics'!$C:$C,0)))</f>
        <v>0.01</v>
      </c>
      <c r="O2198" s="254" t="str">
        <f>IF(ISBLANK(INDEX('Policy Characteristics'!I:I,MATCH($C2198,'Policy Characteristics'!$C:$C,0))),"",INDEX('Policy Characteristics'!I:I,MATCH($C2198,'Policy Characteristics'!$C:$C,0)))</f>
        <v>% reduction in energy use</v>
      </c>
      <c r="P2198" s="254" t="str">
        <f>IF(ISBLANK(INDEX('Policy Characteristics'!J:J,MATCH($C2198,'Policy Characteristics'!$C:$C,0))),"",INDEX('Policy Characteristics'!J:J,MATCH($C2198,'Policy Characteristics'!$C:$C,0)))</f>
        <v>**Description:** This policy reduces fuel consumption by the selected industry by increasing the efficiency of newly sold, electrically powered industrial equipment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98" s="254" t="str">
        <f>IF(ISBLANK(INDEX('Policy Characteristics'!K:K,MATCH($C2198,'Policy Characteristics'!$C:$C,0))),"",INDEX('Policy Characteristics'!K:K,MATCH($C2198,'Policy Characteristics'!$C:$C,0)))</f>
        <v>industry-ag-main.html#eff-stds</v>
      </c>
      <c r="R2198" s="254" t="str">
        <f>IF(ISBLANK(INDEX('Policy Characteristics'!L:L,MATCH($C2198,'Policy Characteristics'!$C:$C,0))),"",INDEX('Policy Characteristics'!L:L,MATCH($C2198,'Policy Characteristics'!$C:$C,0)))</f>
        <v>industry-energy-efficiency-standards.html</v>
      </c>
    </row>
    <row r="2199" spans="1:18" s="4" customFormat="1" x14ac:dyDescent="0.25">
      <c r="A2199" s="254" t="str">
        <f>IF(ISBLANK(INDEX('Policy Characteristics'!A:A,MATCH($C2199,'Policy Characteristics'!$C:$C,0))),"",INDEX('Policy Characteristics'!A:A,MATCH($C2199,'Policy Characteristics'!$C:$C,0)))</f>
        <v>Industry</v>
      </c>
      <c r="B2199" s="262" t="str">
        <f>IF(ISBLANK(INDEX('Policy Characteristics'!B:B,MATCH($C2199,'Policy Characteristics'!$C:$C,0))),"",INDEX('Policy Characteristics'!B:B,MATCH($C2199,'Policy Characteristics'!$C:$C,0)))</f>
        <v>Energy Efficiency Standards for Other Eqpt</v>
      </c>
      <c r="C2199" t="s">
        <v>3848</v>
      </c>
      <c r="D2199" s="45" t="s">
        <v>3015</v>
      </c>
      <c r="E2199" s="1" t="s">
        <v>3459</v>
      </c>
      <c r="F2199" t="s">
        <v>3040</v>
      </c>
      <c r="G2199" s="45" t="s">
        <v>3465</v>
      </c>
      <c r="H2199" s="47">
        <f t="shared" si="95"/>
        <v>2198</v>
      </c>
      <c r="I2199" s="324" t="s">
        <v>40</v>
      </c>
      <c r="J2199" s="255" t="str">
        <f>IF(ISBLANK(INDEX('Policy Characteristics'!D:D,MATCH($C2199,'Policy Characteristics'!$C:$C,0))),"",INDEX('Policy Characteristics'!D:D,MATCH($C2199,'Policy Characteristics'!$C:$C,0)))</f>
        <v>Industry Energy Efficiency</v>
      </c>
      <c r="K2199" s="254" t="str">
        <f>IF(ISBLANK(INDEX('Policy Characteristics'!E:E,MATCH($C2199,'Policy Characteristics'!$C:$C,0))),"",INDEX('Policy Characteristics'!E:E,MATCH($C2199,'Policy Characteristics'!$C:$C,0)))</f>
        <v>indst fuel efficiency stds</v>
      </c>
      <c r="L2199" s="261">
        <f>IF(ISBLANK(INDEX('Policy Characteristics'!F:F,MATCH($C2199,'Policy Characteristics'!$C:$C,0))),"",INDEX('Policy Characteristics'!F:F,MATCH($C2199,'Policy Characteristics'!$C:$C,0)))</f>
        <v>0</v>
      </c>
      <c r="M2199" s="261">
        <f>IF(ISBLANK(INDEX('Policy Characteristics'!G:G,MATCH($C2199,'Policy Characteristics'!$C:$C,0))),"",INDEX('Policy Characteristics'!G:G,MATCH($C2199,'Policy Characteristics'!$C:$C,0)))</f>
        <v>0.25</v>
      </c>
      <c r="N2199" s="261">
        <f>IF(ISBLANK(INDEX('Policy Characteristics'!H:H,MATCH($C2199,'Policy Characteristics'!$C:$C,0))),"",INDEX('Policy Characteristics'!H:H,MATCH($C2199,'Policy Characteristics'!$C:$C,0)))</f>
        <v>0.01</v>
      </c>
      <c r="O2199" s="254" t="str">
        <f>IF(ISBLANK(INDEX('Policy Characteristics'!I:I,MATCH($C2199,'Policy Characteristics'!$C:$C,0))),"",INDEX('Policy Characteristics'!I:I,MATCH($C2199,'Policy Characteristics'!$C:$C,0)))</f>
        <v>% reduction in energy use</v>
      </c>
      <c r="P2199" s="254" t="str">
        <f>IF(ISBLANK(INDEX('Policy Characteristics'!J:J,MATCH($C2199,'Policy Characteristics'!$C:$C,0))),"",INDEX('Policy Characteristics'!J:J,MATCH($C2199,'Policy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199" s="254" t="str">
        <f>IF(ISBLANK(INDEX('Policy Characteristics'!K:K,MATCH($C2199,'Policy Characteristics'!$C:$C,0))),"",INDEX('Policy Characteristics'!K:K,MATCH($C2199,'Policy Characteristics'!$C:$C,0)))</f>
        <v>industry-ag-main.html#eff-stds</v>
      </c>
      <c r="R2199" s="254" t="str">
        <f>IF(ISBLANK(INDEX('Policy Characteristics'!L:L,MATCH($C2199,'Policy Characteristics'!$C:$C,0))),"",INDEX('Policy Characteristics'!L:L,MATCH($C2199,'Policy Characteristics'!$C:$C,0)))</f>
        <v>industry-energy-efficiency-standards.html</v>
      </c>
    </row>
    <row r="2200" spans="1:18" s="4" customFormat="1" x14ac:dyDescent="0.25">
      <c r="A2200" s="254" t="str">
        <f>IF(ISBLANK(INDEX('Policy Characteristics'!A:A,MATCH($C2200,'Policy Characteristics'!$C:$C,0))),"",INDEX('Policy Characteristics'!A:A,MATCH($C2200,'Policy Characteristics'!$C:$C,0)))</f>
        <v>Industry</v>
      </c>
      <c r="B2200" s="262" t="str">
        <f>IF(ISBLANK(INDEX('Policy Characteristics'!B:B,MATCH($C2200,'Policy Characteristics'!$C:$C,0))),"",INDEX('Policy Characteristics'!B:B,MATCH($C2200,'Policy Characteristics'!$C:$C,0)))</f>
        <v>Energy Efficiency Standards for Other Eqpt</v>
      </c>
      <c r="C2200" s="254" t="str">
        <f>C$2199</f>
        <v>Perc Improvement in Eqpt Efficiency Stds Above BAU for Combustible Fuels</v>
      </c>
      <c r="D2200" s="45" t="s">
        <v>3015</v>
      </c>
      <c r="E2200" s="1" t="s">
        <v>3460</v>
      </c>
      <c r="F2200" t="s">
        <v>3040</v>
      </c>
      <c r="G2200" s="45" t="s">
        <v>3466</v>
      </c>
      <c r="H2200" s="47">
        <f t="shared" si="95"/>
        <v>2199</v>
      </c>
      <c r="I2200" s="324" t="s">
        <v>40</v>
      </c>
      <c r="J2200" s="255" t="str">
        <f>IF(ISBLANK(INDEX('Policy Characteristics'!D:D,MATCH($C2200,'Policy Characteristics'!$C:$C,0))),"",INDEX('Policy Characteristics'!D:D,MATCH($C2200,'Policy Characteristics'!$C:$C,0)))</f>
        <v>Industry Energy Efficiency</v>
      </c>
      <c r="K2200" s="254" t="str">
        <f>IF(ISBLANK(INDEX('Policy Characteristics'!E:E,MATCH($C2200,'Policy Characteristics'!$C:$C,0))),"",INDEX('Policy Characteristics'!E:E,MATCH($C2200,'Policy Characteristics'!$C:$C,0)))</f>
        <v>indst fuel efficiency stds</v>
      </c>
      <c r="L2200" s="261">
        <f>IF(ISBLANK(INDEX('Policy Characteristics'!F:F,MATCH($C2200,'Policy Characteristics'!$C:$C,0))),"",INDEX('Policy Characteristics'!F:F,MATCH($C2200,'Policy Characteristics'!$C:$C,0)))</f>
        <v>0</v>
      </c>
      <c r="M2200" s="261">
        <f>IF(ISBLANK(INDEX('Policy Characteristics'!G:G,MATCH($C2200,'Policy Characteristics'!$C:$C,0))),"",INDEX('Policy Characteristics'!G:G,MATCH($C2200,'Policy Characteristics'!$C:$C,0)))</f>
        <v>0.25</v>
      </c>
      <c r="N2200" s="261">
        <f>IF(ISBLANK(INDEX('Policy Characteristics'!H:H,MATCH($C2200,'Policy Characteristics'!$C:$C,0))),"",INDEX('Policy Characteristics'!H:H,MATCH($C2200,'Policy Characteristics'!$C:$C,0)))</f>
        <v>0.01</v>
      </c>
      <c r="O2200" s="254" t="str">
        <f>IF(ISBLANK(INDEX('Policy Characteristics'!I:I,MATCH($C2200,'Policy Characteristics'!$C:$C,0))),"",INDEX('Policy Characteristics'!I:I,MATCH($C2200,'Policy Characteristics'!$C:$C,0)))</f>
        <v>% reduction in energy use</v>
      </c>
      <c r="P2200" s="254" t="str">
        <f>IF(ISBLANK(INDEX('Policy Characteristics'!J:J,MATCH($C2200,'Policy Characteristics'!$C:$C,0))),"",INDEX('Policy Characteristics'!J:J,MATCH($C2200,'Policy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00" s="254" t="str">
        <f>IF(ISBLANK(INDEX('Policy Characteristics'!K:K,MATCH($C2200,'Policy Characteristics'!$C:$C,0))),"",INDEX('Policy Characteristics'!K:K,MATCH($C2200,'Policy Characteristics'!$C:$C,0)))</f>
        <v>industry-ag-main.html#eff-stds</v>
      </c>
      <c r="R2200" s="254" t="str">
        <f>IF(ISBLANK(INDEX('Policy Characteristics'!L:L,MATCH($C2200,'Policy Characteristics'!$C:$C,0))),"",INDEX('Policy Characteristics'!L:L,MATCH($C2200,'Policy Characteristics'!$C:$C,0)))</f>
        <v>industry-energy-efficiency-standards.html</v>
      </c>
    </row>
    <row r="2201" spans="1:18" s="4" customFormat="1" x14ac:dyDescent="0.25">
      <c r="A2201" s="254" t="str">
        <f>IF(ISBLANK(INDEX('Policy Characteristics'!A:A,MATCH($C2201,'Policy Characteristics'!$C:$C,0))),"",INDEX('Policy Characteristics'!A:A,MATCH($C2201,'Policy Characteristics'!$C:$C,0)))</f>
        <v>Industry</v>
      </c>
      <c r="B2201" s="262" t="str">
        <f>IF(ISBLANK(INDEX('Policy Characteristics'!B:B,MATCH($C2201,'Policy Characteristics'!$C:$C,0))),"",INDEX('Policy Characteristics'!B:B,MATCH($C2201,'Policy Characteristics'!$C:$C,0)))</f>
        <v>Energy Efficiency Standards for Other Eqpt</v>
      </c>
      <c r="C2201" s="254" t="str">
        <f t="shared" ref="C2201:C2264" si="96">C$2199</f>
        <v>Perc Improvement in Eqpt Efficiency Stds Above BAU for Combustible Fuels</v>
      </c>
      <c r="D2201" s="45" t="s">
        <v>3015</v>
      </c>
      <c r="E2201" s="1" t="s">
        <v>3461</v>
      </c>
      <c r="F2201" t="s">
        <v>3040</v>
      </c>
      <c r="G2201" s="45" t="s">
        <v>3467</v>
      </c>
      <c r="H2201" s="47">
        <f t="shared" si="95"/>
        <v>2200</v>
      </c>
      <c r="I2201" s="324" t="s">
        <v>40</v>
      </c>
      <c r="J2201" s="255" t="str">
        <f>IF(ISBLANK(INDEX('Policy Characteristics'!D:D,MATCH($C2201,'Policy Characteristics'!$C:$C,0))),"",INDEX('Policy Characteristics'!D:D,MATCH($C2201,'Policy Characteristics'!$C:$C,0)))</f>
        <v>Industry Energy Efficiency</v>
      </c>
      <c r="K2201" s="254" t="str">
        <f>IF(ISBLANK(INDEX('Policy Characteristics'!E:E,MATCH($C2201,'Policy Characteristics'!$C:$C,0))),"",INDEX('Policy Characteristics'!E:E,MATCH($C2201,'Policy Characteristics'!$C:$C,0)))</f>
        <v>indst fuel efficiency stds</v>
      </c>
      <c r="L2201" s="261">
        <f>IF(ISBLANK(INDEX('Policy Characteristics'!F:F,MATCH($C2201,'Policy Characteristics'!$C:$C,0))),"",INDEX('Policy Characteristics'!F:F,MATCH($C2201,'Policy Characteristics'!$C:$C,0)))</f>
        <v>0</v>
      </c>
      <c r="M2201" s="261">
        <f>IF(ISBLANK(INDEX('Policy Characteristics'!G:G,MATCH($C2201,'Policy Characteristics'!$C:$C,0))),"",INDEX('Policy Characteristics'!G:G,MATCH($C2201,'Policy Characteristics'!$C:$C,0)))</f>
        <v>0.25</v>
      </c>
      <c r="N2201" s="261">
        <f>IF(ISBLANK(INDEX('Policy Characteristics'!H:H,MATCH($C2201,'Policy Characteristics'!$C:$C,0))),"",INDEX('Policy Characteristics'!H:H,MATCH($C2201,'Policy Characteristics'!$C:$C,0)))</f>
        <v>0.01</v>
      </c>
      <c r="O2201" s="254" t="str">
        <f>IF(ISBLANK(INDEX('Policy Characteristics'!I:I,MATCH($C2201,'Policy Characteristics'!$C:$C,0))),"",INDEX('Policy Characteristics'!I:I,MATCH($C2201,'Policy Characteristics'!$C:$C,0)))</f>
        <v>% reduction in energy use</v>
      </c>
      <c r="P2201" s="254" t="str">
        <f>IF(ISBLANK(INDEX('Policy Characteristics'!J:J,MATCH($C2201,'Policy Characteristics'!$C:$C,0))),"",INDEX('Policy Characteristics'!J:J,MATCH($C2201,'Policy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01" s="254" t="str">
        <f>IF(ISBLANK(INDEX('Policy Characteristics'!K:K,MATCH($C2201,'Policy Characteristics'!$C:$C,0))),"",INDEX('Policy Characteristics'!K:K,MATCH($C2201,'Policy Characteristics'!$C:$C,0)))</f>
        <v>industry-ag-main.html#eff-stds</v>
      </c>
      <c r="R2201" s="254" t="str">
        <f>IF(ISBLANK(INDEX('Policy Characteristics'!L:L,MATCH($C2201,'Policy Characteristics'!$C:$C,0))),"",INDEX('Policy Characteristics'!L:L,MATCH($C2201,'Policy Characteristics'!$C:$C,0)))</f>
        <v>industry-energy-efficiency-standards.html</v>
      </c>
    </row>
    <row r="2202" spans="1:18" s="4" customFormat="1" x14ac:dyDescent="0.25">
      <c r="A2202" s="254" t="str">
        <f>IF(ISBLANK(INDEX('Policy Characteristics'!A:A,MATCH($C2202,'Policy Characteristics'!$C:$C,0))),"",INDEX('Policy Characteristics'!A:A,MATCH($C2202,'Policy Characteristics'!$C:$C,0)))</f>
        <v>Industry</v>
      </c>
      <c r="B2202" s="262" t="str">
        <f>IF(ISBLANK(INDEX('Policy Characteristics'!B:B,MATCH($C2202,'Policy Characteristics'!$C:$C,0))),"",INDEX('Policy Characteristics'!B:B,MATCH($C2202,'Policy Characteristics'!$C:$C,0)))</f>
        <v>Energy Efficiency Standards for Other Eqpt</v>
      </c>
      <c r="C2202" s="254" t="str">
        <f t="shared" si="96"/>
        <v>Perc Improvement in Eqpt Efficiency Stds Above BAU for Combustible Fuels</v>
      </c>
      <c r="D2202" s="45" t="s">
        <v>3015</v>
      </c>
      <c r="E2202" s="1" t="s">
        <v>3462</v>
      </c>
      <c r="F2202" t="s">
        <v>3040</v>
      </c>
      <c r="G2202" s="45" t="s">
        <v>3468</v>
      </c>
      <c r="H2202" s="47">
        <f t="shared" si="95"/>
        <v>2201</v>
      </c>
      <c r="I2202" s="324" t="s">
        <v>40</v>
      </c>
      <c r="J2202" s="255" t="str">
        <f>IF(ISBLANK(INDEX('Policy Characteristics'!D:D,MATCH($C2202,'Policy Characteristics'!$C:$C,0))),"",INDEX('Policy Characteristics'!D:D,MATCH($C2202,'Policy Characteristics'!$C:$C,0)))</f>
        <v>Industry Energy Efficiency</v>
      </c>
      <c r="K2202" s="254" t="str">
        <f>IF(ISBLANK(INDEX('Policy Characteristics'!E:E,MATCH($C2202,'Policy Characteristics'!$C:$C,0))),"",INDEX('Policy Characteristics'!E:E,MATCH($C2202,'Policy Characteristics'!$C:$C,0)))</f>
        <v>indst fuel efficiency stds</v>
      </c>
      <c r="L2202" s="261">
        <f>IF(ISBLANK(INDEX('Policy Characteristics'!F:F,MATCH($C2202,'Policy Characteristics'!$C:$C,0))),"",INDEX('Policy Characteristics'!F:F,MATCH($C2202,'Policy Characteristics'!$C:$C,0)))</f>
        <v>0</v>
      </c>
      <c r="M2202" s="261">
        <f>IF(ISBLANK(INDEX('Policy Characteristics'!G:G,MATCH($C2202,'Policy Characteristics'!$C:$C,0))),"",INDEX('Policy Characteristics'!G:G,MATCH($C2202,'Policy Characteristics'!$C:$C,0)))</f>
        <v>0.25</v>
      </c>
      <c r="N2202" s="261">
        <f>IF(ISBLANK(INDEX('Policy Characteristics'!H:H,MATCH($C2202,'Policy Characteristics'!$C:$C,0))),"",INDEX('Policy Characteristics'!H:H,MATCH($C2202,'Policy Characteristics'!$C:$C,0)))</f>
        <v>0.01</v>
      </c>
      <c r="O2202" s="254" t="str">
        <f>IF(ISBLANK(INDEX('Policy Characteristics'!I:I,MATCH($C2202,'Policy Characteristics'!$C:$C,0))),"",INDEX('Policy Characteristics'!I:I,MATCH($C2202,'Policy Characteristics'!$C:$C,0)))</f>
        <v>% reduction in energy use</v>
      </c>
      <c r="P2202" s="254" t="str">
        <f>IF(ISBLANK(INDEX('Policy Characteristics'!J:J,MATCH($C2202,'Policy Characteristics'!$C:$C,0))),"",INDEX('Policy Characteristics'!J:J,MATCH($C2202,'Policy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02" s="254" t="str">
        <f>IF(ISBLANK(INDEX('Policy Characteristics'!K:K,MATCH($C2202,'Policy Characteristics'!$C:$C,0))),"",INDEX('Policy Characteristics'!K:K,MATCH($C2202,'Policy Characteristics'!$C:$C,0)))</f>
        <v>industry-ag-main.html#eff-stds</v>
      </c>
      <c r="R2202" s="254" t="str">
        <f>IF(ISBLANK(INDEX('Policy Characteristics'!L:L,MATCH($C2202,'Policy Characteristics'!$C:$C,0))),"",INDEX('Policy Characteristics'!L:L,MATCH($C2202,'Policy Characteristics'!$C:$C,0)))</f>
        <v>industry-energy-efficiency-standards.html</v>
      </c>
    </row>
    <row r="2203" spans="1:18" s="4" customFormat="1" x14ac:dyDescent="0.25">
      <c r="A2203" s="254" t="str">
        <f>IF(ISBLANK(INDEX('Policy Characteristics'!A:A,MATCH($C2203,'Policy Characteristics'!$C:$C,0))),"",INDEX('Policy Characteristics'!A:A,MATCH($C2203,'Policy Characteristics'!$C:$C,0)))</f>
        <v>Industry</v>
      </c>
      <c r="B2203" s="262" t="str">
        <f>IF(ISBLANK(INDEX('Policy Characteristics'!B:B,MATCH($C2203,'Policy Characteristics'!$C:$C,0))),"",INDEX('Policy Characteristics'!B:B,MATCH($C2203,'Policy Characteristics'!$C:$C,0)))</f>
        <v>Energy Efficiency Standards for Other Eqpt</v>
      </c>
      <c r="C2203" s="254" t="str">
        <f t="shared" si="96"/>
        <v>Perc Improvement in Eqpt Efficiency Stds Above BAU for Combustible Fuels</v>
      </c>
      <c r="D2203" s="45" t="s">
        <v>3015</v>
      </c>
      <c r="E2203" s="1" t="s">
        <v>3463</v>
      </c>
      <c r="F2203" t="s">
        <v>3040</v>
      </c>
      <c r="G2203" s="45" t="s">
        <v>3469</v>
      </c>
      <c r="H2203" s="47">
        <f t="shared" si="95"/>
        <v>2202</v>
      </c>
      <c r="I2203" s="324" t="s">
        <v>40</v>
      </c>
      <c r="J2203" s="255" t="str">
        <f>IF(ISBLANK(INDEX('Policy Characteristics'!D:D,MATCH($C2203,'Policy Characteristics'!$C:$C,0))),"",INDEX('Policy Characteristics'!D:D,MATCH($C2203,'Policy Characteristics'!$C:$C,0)))</f>
        <v>Industry Energy Efficiency</v>
      </c>
      <c r="K2203" s="254" t="str">
        <f>IF(ISBLANK(INDEX('Policy Characteristics'!E:E,MATCH($C2203,'Policy Characteristics'!$C:$C,0))),"",INDEX('Policy Characteristics'!E:E,MATCH($C2203,'Policy Characteristics'!$C:$C,0)))</f>
        <v>indst fuel efficiency stds</v>
      </c>
      <c r="L2203" s="261">
        <f>IF(ISBLANK(INDEX('Policy Characteristics'!F:F,MATCH($C2203,'Policy Characteristics'!$C:$C,0))),"",INDEX('Policy Characteristics'!F:F,MATCH($C2203,'Policy Characteristics'!$C:$C,0)))</f>
        <v>0</v>
      </c>
      <c r="M2203" s="261">
        <f>IF(ISBLANK(INDEX('Policy Characteristics'!G:G,MATCH($C2203,'Policy Characteristics'!$C:$C,0))),"",INDEX('Policy Characteristics'!G:G,MATCH($C2203,'Policy Characteristics'!$C:$C,0)))</f>
        <v>0.25</v>
      </c>
      <c r="N2203" s="261">
        <f>IF(ISBLANK(INDEX('Policy Characteristics'!H:H,MATCH($C2203,'Policy Characteristics'!$C:$C,0))),"",INDEX('Policy Characteristics'!H:H,MATCH($C2203,'Policy Characteristics'!$C:$C,0)))</f>
        <v>0.01</v>
      </c>
      <c r="O2203" s="254" t="str">
        <f>IF(ISBLANK(INDEX('Policy Characteristics'!I:I,MATCH($C2203,'Policy Characteristics'!$C:$C,0))),"",INDEX('Policy Characteristics'!I:I,MATCH($C2203,'Policy Characteristics'!$C:$C,0)))</f>
        <v>% reduction in energy use</v>
      </c>
      <c r="P2203" s="254" t="str">
        <f>IF(ISBLANK(INDEX('Policy Characteristics'!J:J,MATCH($C2203,'Policy Characteristics'!$C:$C,0))),"",INDEX('Policy Characteristics'!J:J,MATCH($C2203,'Policy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03" s="254" t="str">
        <f>IF(ISBLANK(INDEX('Policy Characteristics'!K:K,MATCH($C2203,'Policy Characteristics'!$C:$C,0))),"",INDEX('Policy Characteristics'!K:K,MATCH($C2203,'Policy Characteristics'!$C:$C,0)))</f>
        <v>industry-ag-main.html#eff-stds</v>
      </c>
      <c r="R2203" s="254" t="str">
        <f>IF(ISBLANK(INDEX('Policy Characteristics'!L:L,MATCH($C2203,'Policy Characteristics'!$C:$C,0))),"",INDEX('Policy Characteristics'!L:L,MATCH($C2203,'Policy Characteristics'!$C:$C,0)))</f>
        <v>industry-energy-efficiency-standards.html</v>
      </c>
    </row>
    <row r="2204" spans="1:18" s="4" customFormat="1" x14ac:dyDescent="0.25">
      <c r="A2204" s="254" t="str">
        <f>IF(ISBLANK(INDEX('Policy Characteristics'!A:A,MATCH($C2204,'Policy Characteristics'!$C:$C,0))),"",INDEX('Policy Characteristics'!A:A,MATCH($C2204,'Policy Characteristics'!$C:$C,0)))</f>
        <v>Industry</v>
      </c>
      <c r="B2204" s="262" t="str">
        <f>IF(ISBLANK(INDEX('Policy Characteristics'!B:B,MATCH($C2204,'Policy Characteristics'!$C:$C,0))),"",INDEX('Policy Characteristics'!B:B,MATCH($C2204,'Policy Characteristics'!$C:$C,0)))</f>
        <v>Energy Efficiency Standards for Other Eqpt</v>
      </c>
      <c r="C2204" s="254" t="str">
        <f t="shared" si="96"/>
        <v>Perc Improvement in Eqpt Efficiency Stds Above BAU for Combustible Fuels</v>
      </c>
      <c r="D2204" s="45" t="s">
        <v>3015</v>
      </c>
      <c r="E2204" s="1" t="s">
        <v>3464</v>
      </c>
      <c r="F2204" t="s">
        <v>3040</v>
      </c>
      <c r="G2204" s="45" t="s">
        <v>3470</v>
      </c>
      <c r="H2204" s="47">
        <f t="shared" si="95"/>
        <v>2203</v>
      </c>
      <c r="I2204" s="324" t="s">
        <v>40</v>
      </c>
      <c r="J2204" s="255" t="str">
        <f>IF(ISBLANK(INDEX('Policy Characteristics'!D:D,MATCH($C2204,'Policy Characteristics'!$C:$C,0))),"",INDEX('Policy Characteristics'!D:D,MATCH($C2204,'Policy Characteristics'!$C:$C,0)))</f>
        <v>Industry Energy Efficiency</v>
      </c>
      <c r="K2204" s="254" t="str">
        <f>IF(ISBLANK(INDEX('Policy Characteristics'!E:E,MATCH($C2204,'Policy Characteristics'!$C:$C,0))),"",INDEX('Policy Characteristics'!E:E,MATCH($C2204,'Policy Characteristics'!$C:$C,0)))</f>
        <v>indst fuel efficiency stds</v>
      </c>
      <c r="L2204" s="261">
        <f>IF(ISBLANK(INDEX('Policy Characteristics'!F:F,MATCH($C2204,'Policy Characteristics'!$C:$C,0))),"",INDEX('Policy Characteristics'!F:F,MATCH($C2204,'Policy Characteristics'!$C:$C,0)))</f>
        <v>0</v>
      </c>
      <c r="M2204" s="261">
        <f>IF(ISBLANK(INDEX('Policy Characteristics'!G:G,MATCH($C2204,'Policy Characteristics'!$C:$C,0))),"",INDEX('Policy Characteristics'!G:G,MATCH($C2204,'Policy Characteristics'!$C:$C,0)))</f>
        <v>0.25</v>
      </c>
      <c r="N2204" s="261">
        <f>IF(ISBLANK(INDEX('Policy Characteristics'!H:H,MATCH($C2204,'Policy Characteristics'!$C:$C,0))),"",INDEX('Policy Characteristics'!H:H,MATCH($C2204,'Policy Characteristics'!$C:$C,0)))</f>
        <v>0.01</v>
      </c>
      <c r="O2204" s="254" t="str">
        <f>IF(ISBLANK(INDEX('Policy Characteristics'!I:I,MATCH($C2204,'Policy Characteristics'!$C:$C,0))),"",INDEX('Policy Characteristics'!I:I,MATCH($C2204,'Policy Characteristics'!$C:$C,0)))</f>
        <v>% reduction in energy use</v>
      </c>
      <c r="P2204" s="254" t="str">
        <f>IF(ISBLANK(INDEX('Policy Characteristics'!J:J,MATCH($C2204,'Policy Characteristics'!$C:$C,0))),"",INDEX('Policy Characteristics'!J:J,MATCH($C2204,'Policy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04" s="254" t="str">
        <f>IF(ISBLANK(INDEX('Policy Characteristics'!K:K,MATCH($C2204,'Policy Characteristics'!$C:$C,0))),"",INDEX('Policy Characteristics'!K:K,MATCH($C2204,'Policy Characteristics'!$C:$C,0)))</f>
        <v>industry-ag-main.html#eff-stds</v>
      </c>
      <c r="R2204" s="254" t="str">
        <f>IF(ISBLANK(INDEX('Policy Characteristics'!L:L,MATCH($C2204,'Policy Characteristics'!$C:$C,0))),"",INDEX('Policy Characteristics'!L:L,MATCH($C2204,'Policy Characteristics'!$C:$C,0)))</f>
        <v>industry-energy-efficiency-standards.html</v>
      </c>
    </row>
    <row r="2205" spans="1:18" x14ac:dyDescent="0.25">
      <c r="A2205" s="254" t="str">
        <f>IF(ISBLANK(INDEX('Policy Characteristics'!A:A,MATCH($C2205,'Policy Characteristics'!$C:$C,0))),"",INDEX('Policy Characteristics'!A:A,MATCH($C2205,'Policy Characteristics'!$C:$C,0)))</f>
        <v>Industry</v>
      </c>
      <c r="B2205" s="262" t="str">
        <f>IF(ISBLANK(INDEX('Policy Characteristics'!B:B,MATCH($C2205,'Policy Characteristics'!$C:$C,0))),"",INDEX('Policy Characteristics'!B:B,MATCH($C2205,'Policy Characteristics'!$C:$C,0)))</f>
        <v>Energy Efficiency Standards for Other Eqpt</v>
      </c>
      <c r="C2205" s="254" t="str">
        <f t="shared" si="96"/>
        <v>Perc Improvement in Eqpt Efficiency Stds Above BAU for Combustible Fuels</v>
      </c>
      <c r="D2205" s="45" t="s">
        <v>3015</v>
      </c>
      <c r="E2205" s="1" t="s">
        <v>3570</v>
      </c>
      <c r="F2205" t="s">
        <v>3040</v>
      </c>
      <c r="G2205" s="45" t="s">
        <v>3471</v>
      </c>
      <c r="H2205" s="47">
        <f t="shared" si="95"/>
        <v>2204</v>
      </c>
      <c r="I2205" s="324" t="s">
        <v>40</v>
      </c>
      <c r="J2205" s="255" t="str">
        <f>IF(ISBLANK(INDEX('Policy Characteristics'!D:D,MATCH($C2205,'Policy Characteristics'!$C:$C,0))),"",INDEX('Policy Characteristics'!D:D,MATCH($C2205,'Policy Characteristics'!$C:$C,0)))</f>
        <v>Industry Energy Efficiency</v>
      </c>
      <c r="K2205" s="254" t="str">
        <f>IF(ISBLANK(INDEX('Policy Characteristics'!E:E,MATCH($C2205,'Policy Characteristics'!$C:$C,0))),"",INDEX('Policy Characteristics'!E:E,MATCH($C2205,'Policy Characteristics'!$C:$C,0)))</f>
        <v>indst fuel efficiency stds</v>
      </c>
      <c r="L2205" s="261">
        <f>IF(ISBLANK(INDEX('Policy Characteristics'!F:F,MATCH($C2205,'Policy Characteristics'!$C:$C,0))),"",INDEX('Policy Characteristics'!F:F,MATCH($C2205,'Policy Characteristics'!$C:$C,0)))</f>
        <v>0</v>
      </c>
      <c r="M2205" s="261">
        <f>IF(ISBLANK(INDEX('Policy Characteristics'!G:G,MATCH($C2205,'Policy Characteristics'!$C:$C,0))),"",INDEX('Policy Characteristics'!G:G,MATCH($C2205,'Policy Characteristics'!$C:$C,0)))</f>
        <v>0.25</v>
      </c>
      <c r="N2205" s="261">
        <f>IF(ISBLANK(INDEX('Policy Characteristics'!H:H,MATCH($C2205,'Policy Characteristics'!$C:$C,0))),"",INDEX('Policy Characteristics'!H:H,MATCH($C2205,'Policy Characteristics'!$C:$C,0)))</f>
        <v>0.01</v>
      </c>
      <c r="O2205" s="254" t="str">
        <f>IF(ISBLANK(INDEX('Policy Characteristics'!I:I,MATCH($C2205,'Policy Characteristics'!$C:$C,0))),"",INDEX('Policy Characteristics'!I:I,MATCH($C2205,'Policy Characteristics'!$C:$C,0)))</f>
        <v>% reduction in energy use</v>
      </c>
      <c r="P2205" s="254" t="str">
        <f>IF(ISBLANK(INDEX('Policy Characteristics'!J:J,MATCH($C2205,'Policy Characteristics'!$C:$C,0))),"",INDEX('Policy Characteristics'!J:J,MATCH($C2205,'Policy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05" s="254" t="str">
        <f>IF(ISBLANK(INDEX('Policy Characteristics'!K:K,MATCH($C2205,'Policy Characteristics'!$C:$C,0))),"",INDEX('Policy Characteristics'!K:K,MATCH($C2205,'Policy Characteristics'!$C:$C,0)))</f>
        <v>industry-ag-main.html#eff-stds</v>
      </c>
      <c r="R2205" s="254" t="str">
        <f>IF(ISBLANK(INDEX('Policy Characteristics'!L:L,MATCH($C2205,'Policy Characteristics'!$C:$C,0))),"",INDEX('Policy Characteristics'!L:L,MATCH($C2205,'Policy Characteristics'!$C:$C,0)))</f>
        <v>industry-energy-efficiency-standards.html</v>
      </c>
    </row>
    <row r="2206" spans="1:18" s="4" customFormat="1" x14ac:dyDescent="0.25">
      <c r="A2206" s="254" t="str">
        <f>IF(ISBLANK(INDEX('Policy Characteristics'!A:A,MATCH($C2206,'Policy Characteristics'!$C:$C,0))),"",INDEX('Policy Characteristics'!A:A,MATCH($C2206,'Policy Characteristics'!$C:$C,0)))</f>
        <v>Industry</v>
      </c>
      <c r="B2206" s="262" t="str">
        <f>IF(ISBLANK(INDEX('Policy Characteristics'!B:B,MATCH($C2206,'Policy Characteristics'!$C:$C,0))),"",INDEX('Policy Characteristics'!B:B,MATCH($C2206,'Policy Characteristics'!$C:$C,0)))</f>
        <v>Energy Efficiency Standards for Other Eqpt</v>
      </c>
      <c r="C2206" s="254" t="str">
        <f t="shared" si="96"/>
        <v>Perc Improvement in Eqpt Efficiency Stds Above BAU for Combustible Fuels</v>
      </c>
      <c r="D2206" s="45" t="s">
        <v>3015</v>
      </c>
      <c r="E2206" s="1" t="s">
        <v>3915</v>
      </c>
      <c r="F2206" t="s">
        <v>3040</v>
      </c>
      <c r="G2206" s="45" t="s">
        <v>3891</v>
      </c>
      <c r="H2206" s="47">
        <f t="shared" si="95"/>
        <v>2205</v>
      </c>
      <c r="I2206" s="324" t="s">
        <v>40</v>
      </c>
      <c r="J2206" s="255" t="str">
        <f>IF(ISBLANK(INDEX('Policy Characteristics'!D:D,MATCH($C2206,'Policy Characteristics'!$C:$C,0))),"",INDEX('Policy Characteristics'!D:D,MATCH($C2206,'Policy Characteristics'!$C:$C,0)))</f>
        <v>Industry Energy Efficiency</v>
      </c>
      <c r="K2206" s="254" t="str">
        <f>IF(ISBLANK(INDEX('Policy Characteristics'!E:E,MATCH($C2206,'Policy Characteristics'!$C:$C,0))),"",INDEX('Policy Characteristics'!E:E,MATCH($C2206,'Policy Characteristics'!$C:$C,0)))</f>
        <v>indst fuel efficiency stds</v>
      </c>
      <c r="L2206" s="261">
        <f>IF(ISBLANK(INDEX('Policy Characteristics'!F:F,MATCH($C2206,'Policy Characteristics'!$C:$C,0))),"",INDEX('Policy Characteristics'!F:F,MATCH($C2206,'Policy Characteristics'!$C:$C,0)))</f>
        <v>0</v>
      </c>
      <c r="M2206" s="261">
        <f>IF(ISBLANK(INDEX('Policy Characteristics'!G:G,MATCH($C2206,'Policy Characteristics'!$C:$C,0))),"",INDEX('Policy Characteristics'!G:G,MATCH($C2206,'Policy Characteristics'!$C:$C,0)))</f>
        <v>0.25</v>
      </c>
      <c r="N2206" s="261">
        <f>IF(ISBLANK(INDEX('Policy Characteristics'!H:H,MATCH($C2206,'Policy Characteristics'!$C:$C,0))),"",INDEX('Policy Characteristics'!H:H,MATCH($C2206,'Policy Characteristics'!$C:$C,0)))</f>
        <v>0.01</v>
      </c>
      <c r="O2206" s="254" t="str">
        <f>IF(ISBLANK(INDEX('Policy Characteristics'!I:I,MATCH($C2206,'Policy Characteristics'!$C:$C,0))),"",INDEX('Policy Characteristics'!I:I,MATCH($C2206,'Policy Characteristics'!$C:$C,0)))</f>
        <v>% reduction in energy use</v>
      </c>
      <c r="P2206" s="254" t="str">
        <f>IF(ISBLANK(INDEX('Policy Characteristics'!J:J,MATCH($C2206,'Policy Characteristics'!$C:$C,0))),"",INDEX('Policy Characteristics'!J:J,MATCH($C2206,'Policy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06" s="254" t="str">
        <f>IF(ISBLANK(INDEX('Policy Characteristics'!K:K,MATCH($C2206,'Policy Characteristics'!$C:$C,0))),"",INDEX('Policy Characteristics'!K:K,MATCH($C2206,'Policy Characteristics'!$C:$C,0)))</f>
        <v>industry-ag-main.html#eff-stds</v>
      </c>
      <c r="R2206" s="254" t="str">
        <f>IF(ISBLANK(INDEX('Policy Characteristics'!L:L,MATCH($C2206,'Policy Characteristics'!$C:$C,0))),"",INDEX('Policy Characteristics'!L:L,MATCH($C2206,'Policy Characteristics'!$C:$C,0)))</f>
        <v>industry-energy-efficiency-standards.html</v>
      </c>
    </row>
    <row r="2207" spans="1:18" s="4" customFormat="1" x14ac:dyDescent="0.25">
      <c r="A2207" s="254" t="str">
        <f>IF(ISBLANK(INDEX('Policy Characteristics'!A:A,MATCH($C2207,'Policy Characteristics'!$C:$C,0))),"",INDEX('Policy Characteristics'!A:A,MATCH($C2207,'Policy Characteristics'!$C:$C,0)))</f>
        <v>Industry</v>
      </c>
      <c r="B2207" s="262" t="str">
        <f>IF(ISBLANK(INDEX('Policy Characteristics'!B:B,MATCH($C2207,'Policy Characteristics'!$C:$C,0))),"",INDEX('Policy Characteristics'!B:B,MATCH($C2207,'Policy Characteristics'!$C:$C,0)))</f>
        <v>Energy Efficiency Standards for Other Eqpt</v>
      </c>
      <c r="C2207" s="254" t="str">
        <f t="shared" si="96"/>
        <v>Perc Improvement in Eqpt Efficiency Stds Above BAU for Combustible Fuels</v>
      </c>
      <c r="D2207" s="45" t="s">
        <v>3015</v>
      </c>
      <c r="E2207" s="1" t="s">
        <v>3916</v>
      </c>
      <c r="F2207" t="s">
        <v>3040</v>
      </c>
      <c r="G2207" s="45" t="s">
        <v>3890</v>
      </c>
      <c r="H2207" s="47">
        <f t="shared" si="95"/>
        <v>2206</v>
      </c>
      <c r="I2207" s="324" t="s">
        <v>40</v>
      </c>
      <c r="J2207" s="255" t="str">
        <f>IF(ISBLANK(INDEX('Policy Characteristics'!D:D,MATCH($C2207,'Policy Characteristics'!$C:$C,0))),"",INDEX('Policy Characteristics'!D:D,MATCH($C2207,'Policy Characteristics'!$C:$C,0)))</f>
        <v>Industry Energy Efficiency</v>
      </c>
      <c r="K2207" s="254" t="str">
        <f>IF(ISBLANK(INDEX('Policy Characteristics'!E:E,MATCH($C2207,'Policy Characteristics'!$C:$C,0))),"",INDEX('Policy Characteristics'!E:E,MATCH($C2207,'Policy Characteristics'!$C:$C,0)))</f>
        <v>indst fuel efficiency stds</v>
      </c>
      <c r="L2207" s="261">
        <f>IF(ISBLANK(INDEX('Policy Characteristics'!F:F,MATCH($C2207,'Policy Characteristics'!$C:$C,0))),"",INDEX('Policy Characteristics'!F:F,MATCH($C2207,'Policy Characteristics'!$C:$C,0)))</f>
        <v>0</v>
      </c>
      <c r="M2207" s="261">
        <f>IF(ISBLANK(INDEX('Policy Characteristics'!G:G,MATCH($C2207,'Policy Characteristics'!$C:$C,0))),"",INDEX('Policy Characteristics'!G:G,MATCH($C2207,'Policy Characteristics'!$C:$C,0)))</f>
        <v>0.25</v>
      </c>
      <c r="N2207" s="261">
        <f>IF(ISBLANK(INDEX('Policy Characteristics'!H:H,MATCH($C2207,'Policy Characteristics'!$C:$C,0))),"",INDEX('Policy Characteristics'!H:H,MATCH($C2207,'Policy Characteristics'!$C:$C,0)))</f>
        <v>0.01</v>
      </c>
      <c r="O2207" s="254" t="str">
        <f>IF(ISBLANK(INDEX('Policy Characteristics'!I:I,MATCH($C2207,'Policy Characteristics'!$C:$C,0))),"",INDEX('Policy Characteristics'!I:I,MATCH($C2207,'Policy Characteristics'!$C:$C,0)))</f>
        <v>% reduction in energy use</v>
      </c>
      <c r="P2207" s="254" t="str">
        <f>IF(ISBLANK(INDEX('Policy Characteristics'!J:J,MATCH($C2207,'Policy Characteristics'!$C:$C,0))),"",INDEX('Policy Characteristics'!J:J,MATCH($C2207,'Policy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07" s="254" t="str">
        <f>IF(ISBLANK(INDEX('Policy Characteristics'!K:K,MATCH($C2207,'Policy Characteristics'!$C:$C,0))),"",INDEX('Policy Characteristics'!K:K,MATCH($C2207,'Policy Characteristics'!$C:$C,0)))</f>
        <v>industry-ag-main.html#eff-stds</v>
      </c>
      <c r="R2207" s="254" t="str">
        <f>IF(ISBLANK(INDEX('Policy Characteristics'!L:L,MATCH($C2207,'Policy Characteristics'!$C:$C,0))),"",INDEX('Policy Characteristics'!L:L,MATCH($C2207,'Policy Characteristics'!$C:$C,0)))</f>
        <v>industry-energy-efficiency-standards.html</v>
      </c>
    </row>
    <row r="2208" spans="1:18" s="4" customFormat="1" x14ac:dyDescent="0.25">
      <c r="A2208" s="254" t="str">
        <f>IF(ISBLANK(INDEX('Policy Characteristics'!A:A,MATCH($C2208,'Policy Characteristics'!$C:$C,0))),"",INDEX('Policy Characteristics'!A:A,MATCH($C2208,'Policy Characteristics'!$C:$C,0)))</f>
        <v>Industry</v>
      </c>
      <c r="B2208" s="262" t="str">
        <f>IF(ISBLANK(INDEX('Policy Characteristics'!B:B,MATCH($C2208,'Policy Characteristics'!$C:$C,0))),"",INDEX('Policy Characteristics'!B:B,MATCH($C2208,'Policy Characteristics'!$C:$C,0)))</f>
        <v>Energy Efficiency Standards for Other Eqpt</v>
      </c>
      <c r="C2208" s="254" t="str">
        <f t="shared" si="96"/>
        <v>Perc Improvement in Eqpt Efficiency Stds Above BAU for Combustible Fuels</v>
      </c>
      <c r="D2208" s="45" t="s">
        <v>3015</v>
      </c>
      <c r="E2208" s="1" t="s">
        <v>3917</v>
      </c>
      <c r="F2208" t="s">
        <v>3040</v>
      </c>
      <c r="G2208" s="45" t="s">
        <v>3892</v>
      </c>
      <c r="H2208" s="47">
        <f t="shared" si="95"/>
        <v>2207</v>
      </c>
      <c r="I2208" s="324" t="s">
        <v>40</v>
      </c>
      <c r="J2208" s="255" t="str">
        <f>IF(ISBLANK(INDEX('Policy Characteristics'!D:D,MATCH($C2208,'Policy Characteristics'!$C:$C,0))),"",INDEX('Policy Characteristics'!D:D,MATCH($C2208,'Policy Characteristics'!$C:$C,0)))</f>
        <v>Industry Energy Efficiency</v>
      </c>
      <c r="K2208" s="254" t="str">
        <f>IF(ISBLANK(INDEX('Policy Characteristics'!E:E,MATCH($C2208,'Policy Characteristics'!$C:$C,0))),"",INDEX('Policy Characteristics'!E:E,MATCH($C2208,'Policy Characteristics'!$C:$C,0)))</f>
        <v>indst fuel efficiency stds</v>
      </c>
      <c r="L2208" s="261">
        <f>IF(ISBLANK(INDEX('Policy Characteristics'!F:F,MATCH($C2208,'Policy Characteristics'!$C:$C,0))),"",INDEX('Policy Characteristics'!F:F,MATCH($C2208,'Policy Characteristics'!$C:$C,0)))</f>
        <v>0</v>
      </c>
      <c r="M2208" s="261">
        <f>IF(ISBLANK(INDEX('Policy Characteristics'!G:G,MATCH($C2208,'Policy Characteristics'!$C:$C,0))),"",INDEX('Policy Characteristics'!G:G,MATCH($C2208,'Policy Characteristics'!$C:$C,0)))</f>
        <v>0.25</v>
      </c>
      <c r="N2208" s="261">
        <f>IF(ISBLANK(INDEX('Policy Characteristics'!H:H,MATCH($C2208,'Policy Characteristics'!$C:$C,0))),"",INDEX('Policy Characteristics'!H:H,MATCH($C2208,'Policy Characteristics'!$C:$C,0)))</f>
        <v>0.01</v>
      </c>
      <c r="O2208" s="254" t="str">
        <f>IF(ISBLANK(INDEX('Policy Characteristics'!I:I,MATCH($C2208,'Policy Characteristics'!$C:$C,0))),"",INDEX('Policy Characteristics'!I:I,MATCH($C2208,'Policy Characteristics'!$C:$C,0)))</f>
        <v>% reduction in energy use</v>
      </c>
      <c r="P2208" s="254" t="str">
        <f>IF(ISBLANK(INDEX('Policy Characteristics'!J:J,MATCH($C2208,'Policy Characteristics'!$C:$C,0))),"",INDEX('Policy Characteristics'!J:J,MATCH($C2208,'Policy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08" s="254" t="str">
        <f>IF(ISBLANK(INDEX('Policy Characteristics'!K:K,MATCH($C2208,'Policy Characteristics'!$C:$C,0))),"",INDEX('Policy Characteristics'!K:K,MATCH($C2208,'Policy Characteristics'!$C:$C,0)))</f>
        <v>industry-ag-main.html#eff-stds</v>
      </c>
      <c r="R2208" s="254" t="str">
        <f>IF(ISBLANK(INDEX('Policy Characteristics'!L:L,MATCH($C2208,'Policy Characteristics'!$C:$C,0))),"",INDEX('Policy Characteristics'!L:L,MATCH($C2208,'Policy Characteristics'!$C:$C,0)))</f>
        <v>industry-energy-efficiency-standards.html</v>
      </c>
    </row>
    <row r="2209" spans="1:18" s="4" customFormat="1" x14ac:dyDescent="0.25">
      <c r="A2209" s="254" t="str">
        <f>IF(ISBLANK(INDEX('Policy Characteristics'!A:A,MATCH($C2209,'Policy Characteristics'!$C:$C,0))),"",INDEX('Policy Characteristics'!A:A,MATCH($C2209,'Policy Characteristics'!$C:$C,0)))</f>
        <v>Industry</v>
      </c>
      <c r="B2209" s="262" t="str">
        <f>IF(ISBLANK(INDEX('Policy Characteristics'!B:B,MATCH($C2209,'Policy Characteristics'!$C:$C,0))),"",INDEX('Policy Characteristics'!B:B,MATCH($C2209,'Policy Characteristics'!$C:$C,0)))</f>
        <v>Energy Efficiency Standards for Other Eqpt</v>
      </c>
      <c r="C2209" s="254" t="str">
        <f t="shared" si="96"/>
        <v>Perc Improvement in Eqpt Efficiency Stds Above BAU for Combustible Fuels</v>
      </c>
      <c r="D2209" s="6" t="s">
        <v>3016</v>
      </c>
      <c r="E2209" s="1" t="s">
        <v>3459</v>
      </c>
      <c r="F2209" t="s">
        <v>2725</v>
      </c>
      <c r="G2209" s="45" t="s">
        <v>3465</v>
      </c>
      <c r="H2209" s="47">
        <f t="shared" si="95"/>
        <v>2208</v>
      </c>
      <c r="I2209" s="324" t="s">
        <v>40</v>
      </c>
      <c r="J2209" s="255" t="str">
        <f>IF(ISBLANK(INDEX('Policy Characteristics'!D:D,MATCH($C2209,'Policy Characteristics'!$C:$C,0))),"",INDEX('Policy Characteristics'!D:D,MATCH($C2209,'Policy Characteristics'!$C:$C,0)))</f>
        <v>Industry Energy Efficiency</v>
      </c>
      <c r="K2209" s="254" t="str">
        <f>IF(ISBLANK(INDEX('Policy Characteristics'!E:E,MATCH($C2209,'Policy Characteristics'!$C:$C,0))),"",INDEX('Policy Characteristics'!E:E,MATCH($C2209,'Policy Characteristics'!$C:$C,0)))</f>
        <v>indst fuel efficiency stds</v>
      </c>
      <c r="L2209" s="261">
        <f>IF(ISBLANK(INDEX('Policy Characteristics'!F:F,MATCH($C2209,'Policy Characteristics'!$C:$C,0))),"",INDEX('Policy Characteristics'!F:F,MATCH($C2209,'Policy Characteristics'!$C:$C,0)))</f>
        <v>0</v>
      </c>
      <c r="M2209" s="261">
        <f>IF(ISBLANK(INDEX('Policy Characteristics'!G:G,MATCH($C2209,'Policy Characteristics'!$C:$C,0))),"",INDEX('Policy Characteristics'!G:G,MATCH($C2209,'Policy Characteristics'!$C:$C,0)))</f>
        <v>0.25</v>
      </c>
      <c r="N2209" s="261">
        <f>IF(ISBLANK(INDEX('Policy Characteristics'!H:H,MATCH($C2209,'Policy Characteristics'!$C:$C,0))),"",INDEX('Policy Characteristics'!H:H,MATCH($C2209,'Policy Characteristics'!$C:$C,0)))</f>
        <v>0.01</v>
      </c>
      <c r="O2209" s="254" t="str">
        <f>IF(ISBLANK(INDEX('Policy Characteristics'!I:I,MATCH($C2209,'Policy Characteristics'!$C:$C,0))),"",INDEX('Policy Characteristics'!I:I,MATCH($C2209,'Policy Characteristics'!$C:$C,0)))</f>
        <v>% reduction in energy use</v>
      </c>
      <c r="P2209" s="254" t="str">
        <f>IF(ISBLANK(INDEX('Policy Characteristics'!J:J,MATCH($C2209,'Policy Characteristics'!$C:$C,0))),"",INDEX('Policy Characteristics'!J:J,MATCH($C2209,'Policy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09" s="254" t="str">
        <f>IF(ISBLANK(INDEX('Policy Characteristics'!K:K,MATCH($C2209,'Policy Characteristics'!$C:$C,0))),"",INDEX('Policy Characteristics'!K:K,MATCH($C2209,'Policy Characteristics'!$C:$C,0)))</f>
        <v>industry-ag-main.html#eff-stds</v>
      </c>
      <c r="R2209" s="254" t="str">
        <f>IF(ISBLANK(INDEX('Policy Characteristics'!L:L,MATCH($C2209,'Policy Characteristics'!$C:$C,0))),"",INDEX('Policy Characteristics'!L:L,MATCH($C2209,'Policy Characteristics'!$C:$C,0)))</f>
        <v>industry-energy-efficiency-standards.html</v>
      </c>
    </row>
    <row r="2210" spans="1:18" s="4" customFormat="1" x14ac:dyDescent="0.25">
      <c r="A2210" s="254" t="str">
        <f>IF(ISBLANK(INDEX('Policy Characteristics'!A:A,MATCH($C2210,'Policy Characteristics'!$C:$C,0))),"",INDEX('Policy Characteristics'!A:A,MATCH($C2210,'Policy Characteristics'!$C:$C,0)))</f>
        <v>Industry</v>
      </c>
      <c r="B2210" s="262" t="str">
        <f>IF(ISBLANK(INDEX('Policy Characteristics'!B:B,MATCH($C2210,'Policy Characteristics'!$C:$C,0))),"",INDEX('Policy Characteristics'!B:B,MATCH($C2210,'Policy Characteristics'!$C:$C,0)))</f>
        <v>Energy Efficiency Standards for Other Eqpt</v>
      </c>
      <c r="C2210" s="254" t="str">
        <f t="shared" si="96"/>
        <v>Perc Improvement in Eqpt Efficiency Stds Above BAU for Combustible Fuels</v>
      </c>
      <c r="D2210" s="6" t="s">
        <v>3016</v>
      </c>
      <c r="E2210" s="1" t="s">
        <v>3460</v>
      </c>
      <c r="F2210" t="s">
        <v>2725</v>
      </c>
      <c r="G2210" s="45" t="s">
        <v>3466</v>
      </c>
      <c r="H2210" s="47">
        <f t="shared" si="95"/>
        <v>2209</v>
      </c>
      <c r="I2210" s="324" t="s">
        <v>40</v>
      </c>
      <c r="J2210" s="255" t="str">
        <f>IF(ISBLANK(INDEX('Policy Characteristics'!D:D,MATCH($C2210,'Policy Characteristics'!$C:$C,0))),"",INDEX('Policy Characteristics'!D:D,MATCH($C2210,'Policy Characteristics'!$C:$C,0)))</f>
        <v>Industry Energy Efficiency</v>
      </c>
      <c r="K2210" s="254" t="str">
        <f>IF(ISBLANK(INDEX('Policy Characteristics'!E:E,MATCH($C2210,'Policy Characteristics'!$C:$C,0))),"",INDEX('Policy Characteristics'!E:E,MATCH($C2210,'Policy Characteristics'!$C:$C,0)))</f>
        <v>indst fuel efficiency stds</v>
      </c>
      <c r="L2210" s="261">
        <f>IF(ISBLANK(INDEX('Policy Characteristics'!F:F,MATCH($C2210,'Policy Characteristics'!$C:$C,0))),"",INDEX('Policy Characteristics'!F:F,MATCH($C2210,'Policy Characteristics'!$C:$C,0)))</f>
        <v>0</v>
      </c>
      <c r="M2210" s="261">
        <f>IF(ISBLANK(INDEX('Policy Characteristics'!G:G,MATCH($C2210,'Policy Characteristics'!$C:$C,0))),"",INDEX('Policy Characteristics'!G:G,MATCH($C2210,'Policy Characteristics'!$C:$C,0)))</f>
        <v>0.25</v>
      </c>
      <c r="N2210" s="261">
        <f>IF(ISBLANK(INDEX('Policy Characteristics'!H:H,MATCH($C2210,'Policy Characteristics'!$C:$C,0))),"",INDEX('Policy Characteristics'!H:H,MATCH($C2210,'Policy Characteristics'!$C:$C,0)))</f>
        <v>0.01</v>
      </c>
      <c r="O2210" s="254" t="str">
        <f>IF(ISBLANK(INDEX('Policy Characteristics'!I:I,MATCH($C2210,'Policy Characteristics'!$C:$C,0))),"",INDEX('Policy Characteristics'!I:I,MATCH($C2210,'Policy Characteristics'!$C:$C,0)))</f>
        <v>% reduction in energy use</v>
      </c>
      <c r="P2210" s="254" t="str">
        <f>IF(ISBLANK(INDEX('Policy Characteristics'!J:J,MATCH($C2210,'Policy Characteristics'!$C:$C,0))),"",INDEX('Policy Characteristics'!J:J,MATCH($C2210,'Policy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10" s="254" t="str">
        <f>IF(ISBLANK(INDEX('Policy Characteristics'!K:K,MATCH($C2210,'Policy Characteristics'!$C:$C,0))),"",INDEX('Policy Characteristics'!K:K,MATCH($C2210,'Policy Characteristics'!$C:$C,0)))</f>
        <v>industry-ag-main.html#eff-stds</v>
      </c>
      <c r="R2210" s="254" t="str">
        <f>IF(ISBLANK(INDEX('Policy Characteristics'!L:L,MATCH($C2210,'Policy Characteristics'!$C:$C,0))),"",INDEX('Policy Characteristics'!L:L,MATCH($C2210,'Policy Characteristics'!$C:$C,0)))</f>
        <v>industry-energy-efficiency-standards.html</v>
      </c>
    </row>
    <row r="2211" spans="1:18" s="4" customFormat="1" x14ac:dyDescent="0.25">
      <c r="A2211" s="254" t="str">
        <f>IF(ISBLANK(INDEX('Policy Characteristics'!A:A,MATCH($C2211,'Policy Characteristics'!$C:$C,0))),"",INDEX('Policy Characteristics'!A:A,MATCH($C2211,'Policy Characteristics'!$C:$C,0)))</f>
        <v>Industry</v>
      </c>
      <c r="B2211" s="262" t="str">
        <f>IF(ISBLANK(INDEX('Policy Characteristics'!B:B,MATCH($C2211,'Policy Characteristics'!$C:$C,0))),"",INDEX('Policy Characteristics'!B:B,MATCH($C2211,'Policy Characteristics'!$C:$C,0)))</f>
        <v>Energy Efficiency Standards for Other Eqpt</v>
      </c>
      <c r="C2211" s="254" t="str">
        <f t="shared" si="96"/>
        <v>Perc Improvement in Eqpt Efficiency Stds Above BAU for Combustible Fuels</v>
      </c>
      <c r="D2211" s="6" t="s">
        <v>3016</v>
      </c>
      <c r="E2211" s="1" t="s">
        <v>3461</v>
      </c>
      <c r="F2211" t="s">
        <v>2725</v>
      </c>
      <c r="G2211" s="45" t="s">
        <v>3467</v>
      </c>
      <c r="H2211" s="47">
        <f t="shared" si="95"/>
        <v>2210</v>
      </c>
      <c r="I2211" s="324" t="s">
        <v>40</v>
      </c>
      <c r="J2211" s="255" t="str">
        <f>IF(ISBLANK(INDEX('Policy Characteristics'!D:D,MATCH($C2211,'Policy Characteristics'!$C:$C,0))),"",INDEX('Policy Characteristics'!D:D,MATCH($C2211,'Policy Characteristics'!$C:$C,0)))</f>
        <v>Industry Energy Efficiency</v>
      </c>
      <c r="K2211" s="254" t="str">
        <f>IF(ISBLANK(INDEX('Policy Characteristics'!E:E,MATCH($C2211,'Policy Characteristics'!$C:$C,0))),"",INDEX('Policy Characteristics'!E:E,MATCH($C2211,'Policy Characteristics'!$C:$C,0)))</f>
        <v>indst fuel efficiency stds</v>
      </c>
      <c r="L2211" s="261">
        <f>IF(ISBLANK(INDEX('Policy Characteristics'!F:F,MATCH($C2211,'Policy Characteristics'!$C:$C,0))),"",INDEX('Policy Characteristics'!F:F,MATCH($C2211,'Policy Characteristics'!$C:$C,0)))</f>
        <v>0</v>
      </c>
      <c r="M2211" s="261">
        <f>IF(ISBLANK(INDEX('Policy Characteristics'!G:G,MATCH($C2211,'Policy Characteristics'!$C:$C,0))),"",INDEX('Policy Characteristics'!G:G,MATCH($C2211,'Policy Characteristics'!$C:$C,0)))</f>
        <v>0.25</v>
      </c>
      <c r="N2211" s="261">
        <f>IF(ISBLANK(INDEX('Policy Characteristics'!H:H,MATCH($C2211,'Policy Characteristics'!$C:$C,0))),"",INDEX('Policy Characteristics'!H:H,MATCH($C2211,'Policy Characteristics'!$C:$C,0)))</f>
        <v>0.01</v>
      </c>
      <c r="O2211" s="254" t="str">
        <f>IF(ISBLANK(INDEX('Policy Characteristics'!I:I,MATCH($C2211,'Policy Characteristics'!$C:$C,0))),"",INDEX('Policy Characteristics'!I:I,MATCH($C2211,'Policy Characteristics'!$C:$C,0)))</f>
        <v>% reduction in energy use</v>
      </c>
      <c r="P2211" s="254" t="str">
        <f>IF(ISBLANK(INDEX('Policy Characteristics'!J:J,MATCH($C2211,'Policy Characteristics'!$C:$C,0))),"",INDEX('Policy Characteristics'!J:J,MATCH($C2211,'Policy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11" s="254" t="str">
        <f>IF(ISBLANK(INDEX('Policy Characteristics'!K:K,MATCH($C2211,'Policy Characteristics'!$C:$C,0))),"",INDEX('Policy Characteristics'!K:K,MATCH($C2211,'Policy Characteristics'!$C:$C,0)))</f>
        <v>industry-ag-main.html#eff-stds</v>
      </c>
      <c r="R2211" s="254" t="str">
        <f>IF(ISBLANK(INDEX('Policy Characteristics'!L:L,MATCH($C2211,'Policy Characteristics'!$C:$C,0))),"",INDEX('Policy Characteristics'!L:L,MATCH($C2211,'Policy Characteristics'!$C:$C,0)))</f>
        <v>industry-energy-efficiency-standards.html</v>
      </c>
    </row>
    <row r="2212" spans="1:18" s="4" customFormat="1" x14ac:dyDescent="0.25">
      <c r="A2212" s="254" t="str">
        <f>IF(ISBLANK(INDEX('Policy Characteristics'!A:A,MATCH($C2212,'Policy Characteristics'!$C:$C,0))),"",INDEX('Policy Characteristics'!A:A,MATCH($C2212,'Policy Characteristics'!$C:$C,0)))</f>
        <v>Industry</v>
      </c>
      <c r="B2212" s="262" t="str">
        <f>IF(ISBLANK(INDEX('Policy Characteristics'!B:B,MATCH($C2212,'Policy Characteristics'!$C:$C,0))),"",INDEX('Policy Characteristics'!B:B,MATCH($C2212,'Policy Characteristics'!$C:$C,0)))</f>
        <v>Energy Efficiency Standards for Other Eqpt</v>
      </c>
      <c r="C2212" s="254" t="str">
        <f t="shared" si="96"/>
        <v>Perc Improvement in Eqpt Efficiency Stds Above BAU for Combustible Fuels</v>
      </c>
      <c r="D2212" s="6" t="s">
        <v>3016</v>
      </c>
      <c r="E2212" s="1" t="s">
        <v>3462</v>
      </c>
      <c r="F2212" t="s">
        <v>2725</v>
      </c>
      <c r="G2212" s="45" t="s">
        <v>3468</v>
      </c>
      <c r="H2212" s="47">
        <f t="shared" si="95"/>
        <v>2211</v>
      </c>
      <c r="I2212" s="324" t="s">
        <v>40</v>
      </c>
      <c r="J2212" s="255" t="str">
        <f>IF(ISBLANK(INDEX('Policy Characteristics'!D:D,MATCH($C2212,'Policy Characteristics'!$C:$C,0))),"",INDEX('Policy Characteristics'!D:D,MATCH($C2212,'Policy Characteristics'!$C:$C,0)))</f>
        <v>Industry Energy Efficiency</v>
      </c>
      <c r="K2212" s="254" t="str">
        <f>IF(ISBLANK(INDEX('Policy Characteristics'!E:E,MATCH($C2212,'Policy Characteristics'!$C:$C,0))),"",INDEX('Policy Characteristics'!E:E,MATCH($C2212,'Policy Characteristics'!$C:$C,0)))</f>
        <v>indst fuel efficiency stds</v>
      </c>
      <c r="L2212" s="261">
        <f>IF(ISBLANK(INDEX('Policy Characteristics'!F:F,MATCH($C2212,'Policy Characteristics'!$C:$C,0))),"",INDEX('Policy Characteristics'!F:F,MATCH($C2212,'Policy Characteristics'!$C:$C,0)))</f>
        <v>0</v>
      </c>
      <c r="M2212" s="261">
        <f>IF(ISBLANK(INDEX('Policy Characteristics'!G:G,MATCH($C2212,'Policy Characteristics'!$C:$C,0))),"",INDEX('Policy Characteristics'!G:G,MATCH($C2212,'Policy Characteristics'!$C:$C,0)))</f>
        <v>0.25</v>
      </c>
      <c r="N2212" s="261">
        <f>IF(ISBLANK(INDEX('Policy Characteristics'!H:H,MATCH($C2212,'Policy Characteristics'!$C:$C,0))),"",INDEX('Policy Characteristics'!H:H,MATCH($C2212,'Policy Characteristics'!$C:$C,0)))</f>
        <v>0.01</v>
      </c>
      <c r="O2212" s="254" t="str">
        <f>IF(ISBLANK(INDEX('Policy Characteristics'!I:I,MATCH($C2212,'Policy Characteristics'!$C:$C,0))),"",INDEX('Policy Characteristics'!I:I,MATCH($C2212,'Policy Characteristics'!$C:$C,0)))</f>
        <v>% reduction in energy use</v>
      </c>
      <c r="P2212" s="254" t="str">
        <f>IF(ISBLANK(INDEX('Policy Characteristics'!J:J,MATCH($C2212,'Policy Characteristics'!$C:$C,0))),"",INDEX('Policy Characteristics'!J:J,MATCH($C2212,'Policy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12" s="254" t="str">
        <f>IF(ISBLANK(INDEX('Policy Characteristics'!K:K,MATCH($C2212,'Policy Characteristics'!$C:$C,0))),"",INDEX('Policy Characteristics'!K:K,MATCH($C2212,'Policy Characteristics'!$C:$C,0)))</f>
        <v>industry-ag-main.html#eff-stds</v>
      </c>
      <c r="R2212" s="254" t="str">
        <f>IF(ISBLANK(INDEX('Policy Characteristics'!L:L,MATCH($C2212,'Policy Characteristics'!$C:$C,0))),"",INDEX('Policy Characteristics'!L:L,MATCH($C2212,'Policy Characteristics'!$C:$C,0)))</f>
        <v>industry-energy-efficiency-standards.html</v>
      </c>
    </row>
    <row r="2213" spans="1:18" s="4" customFormat="1" x14ac:dyDescent="0.25">
      <c r="A2213" s="254" t="str">
        <f>IF(ISBLANK(INDEX('Policy Characteristics'!A:A,MATCH($C2213,'Policy Characteristics'!$C:$C,0))),"",INDEX('Policy Characteristics'!A:A,MATCH($C2213,'Policy Characteristics'!$C:$C,0)))</f>
        <v>Industry</v>
      </c>
      <c r="B2213" s="262" t="str">
        <f>IF(ISBLANK(INDEX('Policy Characteristics'!B:B,MATCH($C2213,'Policy Characteristics'!$C:$C,0))),"",INDEX('Policy Characteristics'!B:B,MATCH($C2213,'Policy Characteristics'!$C:$C,0)))</f>
        <v>Energy Efficiency Standards for Other Eqpt</v>
      </c>
      <c r="C2213" s="254" t="str">
        <f t="shared" si="96"/>
        <v>Perc Improvement in Eqpt Efficiency Stds Above BAU for Combustible Fuels</v>
      </c>
      <c r="D2213" s="6" t="s">
        <v>3016</v>
      </c>
      <c r="E2213" s="1" t="s">
        <v>3463</v>
      </c>
      <c r="F2213" t="s">
        <v>2725</v>
      </c>
      <c r="G2213" s="45" t="s">
        <v>3469</v>
      </c>
      <c r="H2213" s="47">
        <f t="shared" si="95"/>
        <v>2212</v>
      </c>
      <c r="I2213" s="324" t="s">
        <v>40</v>
      </c>
      <c r="J2213" s="255" t="str">
        <f>IF(ISBLANK(INDEX('Policy Characteristics'!D:D,MATCH($C2213,'Policy Characteristics'!$C:$C,0))),"",INDEX('Policy Characteristics'!D:D,MATCH($C2213,'Policy Characteristics'!$C:$C,0)))</f>
        <v>Industry Energy Efficiency</v>
      </c>
      <c r="K2213" s="254" t="str">
        <f>IF(ISBLANK(INDEX('Policy Characteristics'!E:E,MATCH($C2213,'Policy Characteristics'!$C:$C,0))),"",INDEX('Policy Characteristics'!E:E,MATCH($C2213,'Policy Characteristics'!$C:$C,0)))</f>
        <v>indst fuel efficiency stds</v>
      </c>
      <c r="L2213" s="261">
        <f>IF(ISBLANK(INDEX('Policy Characteristics'!F:F,MATCH($C2213,'Policy Characteristics'!$C:$C,0))),"",INDEX('Policy Characteristics'!F:F,MATCH($C2213,'Policy Characteristics'!$C:$C,0)))</f>
        <v>0</v>
      </c>
      <c r="M2213" s="261">
        <f>IF(ISBLANK(INDEX('Policy Characteristics'!G:G,MATCH($C2213,'Policy Characteristics'!$C:$C,0))),"",INDEX('Policy Characteristics'!G:G,MATCH($C2213,'Policy Characteristics'!$C:$C,0)))</f>
        <v>0.25</v>
      </c>
      <c r="N2213" s="261">
        <f>IF(ISBLANK(INDEX('Policy Characteristics'!H:H,MATCH($C2213,'Policy Characteristics'!$C:$C,0))),"",INDEX('Policy Characteristics'!H:H,MATCH($C2213,'Policy Characteristics'!$C:$C,0)))</f>
        <v>0.01</v>
      </c>
      <c r="O2213" s="254" t="str">
        <f>IF(ISBLANK(INDEX('Policy Characteristics'!I:I,MATCH($C2213,'Policy Characteristics'!$C:$C,0))),"",INDEX('Policy Characteristics'!I:I,MATCH($C2213,'Policy Characteristics'!$C:$C,0)))</f>
        <v>% reduction in energy use</v>
      </c>
      <c r="P2213" s="254" t="str">
        <f>IF(ISBLANK(INDEX('Policy Characteristics'!J:J,MATCH($C2213,'Policy Characteristics'!$C:$C,0))),"",INDEX('Policy Characteristics'!J:J,MATCH($C2213,'Policy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13" s="254" t="str">
        <f>IF(ISBLANK(INDEX('Policy Characteristics'!K:K,MATCH($C2213,'Policy Characteristics'!$C:$C,0))),"",INDEX('Policy Characteristics'!K:K,MATCH($C2213,'Policy Characteristics'!$C:$C,0)))</f>
        <v>industry-ag-main.html#eff-stds</v>
      </c>
      <c r="R2213" s="254" t="str">
        <f>IF(ISBLANK(INDEX('Policy Characteristics'!L:L,MATCH($C2213,'Policy Characteristics'!$C:$C,0))),"",INDEX('Policy Characteristics'!L:L,MATCH($C2213,'Policy Characteristics'!$C:$C,0)))</f>
        <v>industry-energy-efficiency-standards.html</v>
      </c>
    </row>
    <row r="2214" spans="1:18" s="4" customFormat="1" x14ac:dyDescent="0.25">
      <c r="A2214" s="254" t="str">
        <f>IF(ISBLANK(INDEX('Policy Characteristics'!A:A,MATCH($C2214,'Policy Characteristics'!$C:$C,0))),"",INDEX('Policy Characteristics'!A:A,MATCH($C2214,'Policy Characteristics'!$C:$C,0)))</f>
        <v>Industry</v>
      </c>
      <c r="B2214" s="262" t="str">
        <f>IF(ISBLANK(INDEX('Policy Characteristics'!B:B,MATCH($C2214,'Policy Characteristics'!$C:$C,0))),"",INDEX('Policy Characteristics'!B:B,MATCH($C2214,'Policy Characteristics'!$C:$C,0)))</f>
        <v>Energy Efficiency Standards for Other Eqpt</v>
      </c>
      <c r="C2214" s="254" t="str">
        <f t="shared" si="96"/>
        <v>Perc Improvement in Eqpt Efficiency Stds Above BAU for Combustible Fuels</v>
      </c>
      <c r="D2214" s="6" t="s">
        <v>3016</v>
      </c>
      <c r="E2214" s="1" t="s">
        <v>3464</v>
      </c>
      <c r="F2214" t="s">
        <v>2725</v>
      </c>
      <c r="G2214" s="45" t="s">
        <v>3470</v>
      </c>
      <c r="H2214" s="47">
        <f t="shared" si="95"/>
        <v>2213</v>
      </c>
      <c r="I2214" s="324" t="s">
        <v>40</v>
      </c>
      <c r="J2214" s="255" t="str">
        <f>IF(ISBLANK(INDEX('Policy Characteristics'!D:D,MATCH($C2214,'Policy Characteristics'!$C:$C,0))),"",INDEX('Policy Characteristics'!D:D,MATCH($C2214,'Policy Characteristics'!$C:$C,0)))</f>
        <v>Industry Energy Efficiency</v>
      </c>
      <c r="K2214" s="254" t="str">
        <f>IF(ISBLANK(INDEX('Policy Characteristics'!E:E,MATCH($C2214,'Policy Characteristics'!$C:$C,0))),"",INDEX('Policy Characteristics'!E:E,MATCH($C2214,'Policy Characteristics'!$C:$C,0)))</f>
        <v>indst fuel efficiency stds</v>
      </c>
      <c r="L2214" s="261">
        <f>IF(ISBLANK(INDEX('Policy Characteristics'!F:F,MATCH($C2214,'Policy Characteristics'!$C:$C,0))),"",INDEX('Policy Characteristics'!F:F,MATCH($C2214,'Policy Characteristics'!$C:$C,0)))</f>
        <v>0</v>
      </c>
      <c r="M2214" s="261">
        <f>IF(ISBLANK(INDEX('Policy Characteristics'!G:G,MATCH($C2214,'Policy Characteristics'!$C:$C,0))),"",INDEX('Policy Characteristics'!G:G,MATCH($C2214,'Policy Characteristics'!$C:$C,0)))</f>
        <v>0.25</v>
      </c>
      <c r="N2214" s="261">
        <f>IF(ISBLANK(INDEX('Policy Characteristics'!H:H,MATCH($C2214,'Policy Characteristics'!$C:$C,0))),"",INDEX('Policy Characteristics'!H:H,MATCH($C2214,'Policy Characteristics'!$C:$C,0)))</f>
        <v>0.01</v>
      </c>
      <c r="O2214" s="254" t="str">
        <f>IF(ISBLANK(INDEX('Policy Characteristics'!I:I,MATCH($C2214,'Policy Characteristics'!$C:$C,0))),"",INDEX('Policy Characteristics'!I:I,MATCH($C2214,'Policy Characteristics'!$C:$C,0)))</f>
        <v>% reduction in energy use</v>
      </c>
      <c r="P2214" s="254" t="str">
        <f>IF(ISBLANK(INDEX('Policy Characteristics'!J:J,MATCH($C2214,'Policy Characteristics'!$C:$C,0))),"",INDEX('Policy Characteristics'!J:J,MATCH($C2214,'Policy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14" s="254" t="str">
        <f>IF(ISBLANK(INDEX('Policy Characteristics'!K:K,MATCH($C2214,'Policy Characteristics'!$C:$C,0))),"",INDEX('Policy Characteristics'!K:K,MATCH($C2214,'Policy Characteristics'!$C:$C,0)))</f>
        <v>industry-ag-main.html#eff-stds</v>
      </c>
      <c r="R2214" s="254" t="str">
        <f>IF(ISBLANK(INDEX('Policy Characteristics'!L:L,MATCH($C2214,'Policy Characteristics'!$C:$C,0))),"",INDEX('Policy Characteristics'!L:L,MATCH($C2214,'Policy Characteristics'!$C:$C,0)))</f>
        <v>industry-energy-efficiency-standards.html</v>
      </c>
    </row>
    <row r="2215" spans="1:18" s="4" customFormat="1" x14ac:dyDescent="0.25">
      <c r="A2215" s="254" t="str">
        <f>IF(ISBLANK(INDEX('Policy Characteristics'!A:A,MATCH($C2215,'Policy Characteristics'!$C:$C,0))),"",INDEX('Policy Characteristics'!A:A,MATCH($C2215,'Policy Characteristics'!$C:$C,0)))</f>
        <v>Industry</v>
      </c>
      <c r="B2215" s="262" t="str">
        <f>IF(ISBLANK(INDEX('Policy Characteristics'!B:B,MATCH($C2215,'Policy Characteristics'!$C:$C,0))),"",INDEX('Policy Characteristics'!B:B,MATCH($C2215,'Policy Characteristics'!$C:$C,0)))</f>
        <v>Energy Efficiency Standards for Other Eqpt</v>
      </c>
      <c r="C2215" s="254" t="str">
        <f t="shared" si="96"/>
        <v>Perc Improvement in Eqpt Efficiency Stds Above BAU for Combustible Fuels</v>
      </c>
      <c r="D2215" s="6" t="s">
        <v>3016</v>
      </c>
      <c r="E2215" s="1" t="s">
        <v>3570</v>
      </c>
      <c r="F2215" t="s">
        <v>2725</v>
      </c>
      <c r="G2215" s="45" t="s">
        <v>3471</v>
      </c>
      <c r="H2215" s="47">
        <f t="shared" si="95"/>
        <v>2214</v>
      </c>
      <c r="I2215" s="324" t="s">
        <v>40</v>
      </c>
      <c r="J2215" s="255" t="str">
        <f>IF(ISBLANK(INDEX('Policy Characteristics'!D:D,MATCH($C2215,'Policy Characteristics'!$C:$C,0))),"",INDEX('Policy Characteristics'!D:D,MATCH($C2215,'Policy Characteristics'!$C:$C,0)))</f>
        <v>Industry Energy Efficiency</v>
      </c>
      <c r="K2215" s="254" t="str">
        <f>IF(ISBLANK(INDEX('Policy Characteristics'!E:E,MATCH($C2215,'Policy Characteristics'!$C:$C,0))),"",INDEX('Policy Characteristics'!E:E,MATCH($C2215,'Policy Characteristics'!$C:$C,0)))</f>
        <v>indst fuel efficiency stds</v>
      </c>
      <c r="L2215" s="261">
        <f>IF(ISBLANK(INDEX('Policy Characteristics'!F:F,MATCH($C2215,'Policy Characteristics'!$C:$C,0))),"",INDEX('Policy Characteristics'!F:F,MATCH($C2215,'Policy Characteristics'!$C:$C,0)))</f>
        <v>0</v>
      </c>
      <c r="M2215" s="261">
        <f>IF(ISBLANK(INDEX('Policy Characteristics'!G:G,MATCH($C2215,'Policy Characteristics'!$C:$C,0))),"",INDEX('Policy Characteristics'!G:G,MATCH($C2215,'Policy Characteristics'!$C:$C,0)))</f>
        <v>0.25</v>
      </c>
      <c r="N2215" s="261">
        <f>IF(ISBLANK(INDEX('Policy Characteristics'!H:H,MATCH($C2215,'Policy Characteristics'!$C:$C,0))),"",INDEX('Policy Characteristics'!H:H,MATCH($C2215,'Policy Characteristics'!$C:$C,0)))</f>
        <v>0.01</v>
      </c>
      <c r="O2215" s="254" t="str">
        <f>IF(ISBLANK(INDEX('Policy Characteristics'!I:I,MATCH($C2215,'Policy Characteristics'!$C:$C,0))),"",INDEX('Policy Characteristics'!I:I,MATCH($C2215,'Policy Characteristics'!$C:$C,0)))</f>
        <v>% reduction in energy use</v>
      </c>
      <c r="P2215" s="254" t="str">
        <f>IF(ISBLANK(INDEX('Policy Characteristics'!J:J,MATCH($C2215,'Policy Characteristics'!$C:$C,0))),"",INDEX('Policy Characteristics'!J:J,MATCH($C2215,'Policy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15" s="254" t="str">
        <f>IF(ISBLANK(INDEX('Policy Characteristics'!K:K,MATCH($C2215,'Policy Characteristics'!$C:$C,0))),"",INDEX('Policy Characteristics'!K:K,MATCH($C2215,'Policy Characteristics'!$C:$C,0)))</f>
        <v>industry-ag-main.html#eff-stds</v>
      </c>
      <c r="R2215" s="254" t="str">
        <f>IF(ISBLANK(INDEX('Policy Characteristics'!L:L,MATCH($C2215,'Policy Characteristics'!$C:$C,0))),"",INDEX('Policy Characteristics'!L:L,MATCH($C2215,'Policy Characteristics'!$C:$C,0)))</f>
        <v>industry-energy-efficiency-standards.html</v>
      </c>
    </row>
    <row r="2216" spans="1:18" s="4" customFormat="1" x14ac:dyDescent="0.25">
      <c r="A2216" s="254" t="str">
        <f>IF(ISBLANK(INDEX('Policy Characteristics'!A:A,MATCH($C2216,'Policy Characteristics'!$C:$C,0))),"",INDEX('Policy Characteristics'!A:A,MATCH($C2216,'Policy Characteristics'!$C:$C,0)))</f>
        <v>Industry</v>
      </c>
      <c r="B2216" s="262" t="str">
        <f>IF(ISBLANK(INDEX('Policy Characteristics'!B:B,MATCH($C2216,'Policy Characteristics'!$C:$C,0))),"",INDEX('Policy Characteristics'!B:B,MATCH($C2216,'Policy Characteristics'!$C:$C,0)))</f>
        <v>Energy Efficiency Standards for Other Eqpt</v>
      </c>
      <c r="C2216" s="254" t="str">
        <f t="shared" si="96"/>
        <v>Perc Improvement in Eqpt Efficiency Stds Above BAU for Combustible Fuels</v>
      </c>
      <c r="D2216" s="6" t="s">
        <v>3016</v>
      </c>
      <c r="E2216" s="1" t="s">
        <v>3915</v>
      </c>
      <c r="F2216" t="s">
        <v>2725</v>
      </c>
      <c r="G2216" s="45" t="s">
        <v>3891</v>
      </c>
      <c r="H2216" s="47">
        <f t="shared" si="95"/>
        <v>2215</v>
      </c>
      <c r="I2216" s="324" t="s">
        <v>40</v>
      </c>
      <c r="J2216" s="255" t="str">
        <f>IF(ISBLANK(INDEX('Policy Characteristics'!D:D,MATCH($C2216,'Policy Characteristics'!$C:$C,0))),"",INDEX('Policy Characteristics'!D:D,MATCH($C2216,'Policy Characteristics'!$C:$C,0)))</f>
        <v>Industry Energy Efficiency</v>
      </c>
      <c r="K2216" s="254" t="str">
        <f>IF(ISBLANK(INDEX('Policy Characteristics'!E:E,MATCH($C2216,'Policy Characteristics'!$C:$C,0))),"",INDEX('Policy Characteristics'!E:E,MATCH($C2216,'Policy Characteristics'!$C:$C,0)))</f>
        <v>indst fuel efficiency stds</v>
      </c>
      <c r="L2216" s="261">
        <f>IF(ISBLANK(INDEX('Policy Characteristics'!F:F,MATCH($C2216,'Policy Characteristics'!$C:$C,0))),"",INDEX('Policy Characteristics'!F:F,MATCH($C2216,'Policy Characteristics'!$C:$C,0)))</f>
        <v>0</v>
      </c>
      <c r="M2216" s="261">
        <f>IF(ISBLANK(INDEX('Policy Characteristics'!G:G,MATCH($C2216,'Policy Characteristics'!$C:$C,0))),"",INDEX('Policy Characteristics'!G:G,MATCH($C2216,'Policy Characteristics'!$C:$C,0)))</f>
        <v>0.25</v>
      </c>
      <c r="N2216" s="261">
        <f>IF(ISBLANK(INDEX('Policy Characteristics'!H:H,MATCH($C2216,'Policy Characteristics'!$C:$C,0))),"",INDEX('Policy Characteristics'!H:H,MATCH($C2216,'Policy Characteristics'!$C:$C,0)))</f>
        <v>0.01</v>
      </c>
      <c r="O2216" s="254" t="str">
        <f>IF(ISBLANK(INDEX('Policy Characteristics'!I:I,MATCH($C2216,'Policy Characteristics'!$C:$C,0))),"",INDEX('Policy Characteristics'!I:I,MATCH($C2216,'Policy Characteristics'!$C:$C,0)))</f>
        <v>% reduction in energy use</v>
      </c>
      <c r="P2216" s="254" t="str">
        <f>IF(ISBLANK(INDEX('Policy Characteristics'!J:J,MATCH($C2216,'Policy Characteristics'!$C:$C,0))),"",INDEX('Policy Characteristics'!J:J,MATCH($C2216,'Policy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16" s="254" t="str">
        <f>IF(ISBLANK(INDEX('Policy Characteristics'!K:K,MATCH($C2216,'Policy Characteristics'!$C:$C,0))),"",INDEX('Policy Characteristics'!K:K,MATCH($C2216,'Policy Characteristics'!$C:$C,0)))</f>
        <v>industry-ag-main.html#eff-stds</v>
      </c>
      <c r="R2216" s="254" t="str">
        <f>IF(ISBLANK(INDEX('Policy Characteristics'!L:L,MATCH($C2216,'Policy Characteristics'!$C:$C,0))),"",INDEX('Policy Characteristics'!L:L,MATCH($C2216,'Policy Characteristics'!$C:$C,0)))</f>
        <v>industry-energy-efficiency-standards.html</v>
      </c>
    </row>
    <row r="2217" spans="1:18" s="4" customFormat="1" x14ac:dyDescent="0.25">
      <c r="A2217" s="254" t="str">
        <f>IF(ISBLANK(INDEX('Policy Characteristics'!A:A,MATCH($C2217,'Policy Characteristics'!$C:$C,0))),"",INDEX('Policy Characteristics'!A:A,MATCH($C2217,'Policy Characteristics'!$C:$C,0)))</f>
        <v>Industry</v>
      </c>
      <c r="B2217" s="262" t="str">
        <f>IF(ISBLANK(INDEX('Policy Characteristics'!B:B,MATCH($C2217,'Policy Characteristics'!$C:$C,0))),"",INDEX('Policy Characteristics'!B:B,MATCH($C2217,'Policy Characteristics'!$C:$C,0)))</f>
        <v>Energy Efficiency Standards for Other Eqpt</v>
      </c>
      <c r="C2217" s="254" t="str">
        <f t="shared" si="96"/>
        <v>Perc Improvement in Eqpt Efficiency Stds Above BAU for Combustible Fuels</v>
      </c>
      <c r="D2217" s="6" t="s">
        <v>3016</v>
      </c>
      <c r="E2217" s="1" t="s">
        <v>3916</v>
      </c>
      <c r="F2217" t="s">
        <v>2725</v>
      </c>
      <c r="G2217" s="45" t="s">
        <v>3890</v>
      </c>
      <c r="H2217" s="47">
        <f t="shared" si="95"/>
        <v>2216</v>
      </c>
      <c r="I2217" s="324" t="s">
        <v>40</v>
      </c>
      <c r="J2217" s="255" t="str">
        <f>IF(ISBLANK(INDEX('Policy Characteristics'!D:D,MATCH($C2217,'Policy Characteristics'!$C:$C,0))),"",INDEX('Policy Characteristics'!D:D,MATCH($C2217,'Policy Characteristics'!$C:$C,0)))</f>
        <v>Industry Energy Efficiency</v>
      </c>
      <c r="K2217" s="254" t="str">
        <f>IF(ISBLANK(INDEX('Policy Characteristics'!E:E,MATCH($C2217,'Policy Characteristics'!$C:$C,0))),"",INDEX('Policy Characteristics'!E:E,MATCH($C2217,'Policy Characteristics'!$C:$C,0)))</f>
        <v>indst fuel efficiency stds</v>
      </c>
      <c r="L2217" s="261">
        <f>IF(ISBLANK(INDEX('Policy Characteristics'!F:F,MATCH($C2217,'Policy Characteristics'!$C:$C,0))),"",INDEX('Policy Characteristics'!F:F,MATCH($C2217,'Policy Characteristics'!$C:$C,0)))</f>
        <v>0</v>
      </c>
      <c r="M2217" s="261">
        <f>IF(ISBLANK(INDEX('Policy Characteristics'!G:G,MATCH($C2217,'Policy Characteristics'!$C:$C,0))),"",INDEX('Policy Characteristics'!G:G,MATCH($C2217,'Policy Characteristics'!$C:$C,0)))</f>
        <v>0.25</v>
      </c>
      <c r="N2217" s="261">
        <f>IF(ISBLANK(INDEX('Policy Characteristics'!H:H,MATCH($C2217,'Policy Characteristics'!$C:$C,0))),"",INDEX('Policy Characteristics'!H:H,MATCH($C2217,'Policy Characteristics'!$C:$C,0)))</f>
        <v>0.01</v>
      </c>
      <c r="O2217" s="254" t="str">
        <f>IF(ISBLANK(INDEX('Policy Characteristics'!I:I,MATCH($C2217,'Policy Characteristics'!$C:$C,0))),"",INDEX('Policy Characteristics'!I:I,MATCH($C2217,'Policy Characteristics'!$C:$C,0)))</f>
        <v>% reduction in energy use</v>
      </c>
      <c r="P2217" s="254" t="str">
        <f>IF(ISBLANK(INDEX('Policy Characteristics'!J:J,MATCH($C2217,'Policy Characteristics'!$C:$C,0))),"",INDEX('Policy Characteristics'!J:J,MATCH($C2217,'Policy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17" s="254" t="str">
        <f>IF(ISBLANK(INDEX('Policy Characteristics'!K:K,MATCH($C2217,'Policy Characteristics'!$C:$C,0))),"",INDEX('Policy Characteristics'!K:K,MATCH($C2217,'Policy Characteristics'!$C:$C,0)))</f>
        <v>industry-ag-main.html#eff-stds</v>
      </c>
      <c r="R2217" s="254" t="str">
        <f>IF(ISBLANK(INDEX('Policy Characteristics'!L:L,MATCH($C2217,'Policy Characteristics'!$C:$C,0))),"",INDEX('Policy Characteristics'!L:L,MATCH($C2217,'Policy Characteristics'!$C:$C,0)))</f>
        <v>industry-energy-efficiency-standards.html</v>
      </c>
    </row>
    <row r="2218" spans="1:18" s="4" customFormat="1" x14ac:dyDescent="0.25">
      <c r="A2218" s="254" t="str">
        <f>IF(ISBLANK(INDEX('Policy Characteristics'!A:A,MATCH($C2218,'Policy Characteristics'!$C:$C,0))),"",INDEX('Policy Characteristics'!A:A,MATCH($C2218,'Policy Characteristics'!$C:$C,0)))</f>
        <v>Industry</v>
      </c>
      <c r="B2218" s="262" t="str">
        <f>IF(ISBLANK(INDEX('Policy Characteristics'!B:B,MATCH($C2218,'Policy Characteristics'!$C:$C,0))),"",INDEX('Policy Characteristics'!B:B,MATCH($C2218,'Policy Characteristics'!$C:$C,0)))</f>
        <v>Energy Efficiency Standards for Other Eqpt</v>
      </c>
      <c r="C2218" s="254" t="str">
        <f t="shared" si="96"/>
        <v>Perc Improvement in Eqpt Efficiency Stds Above BAU for Combustible Fuels</v>
      </c>
      <c r="D2218" s="6" t="s">
        <v>3016</v>
      </c>
      <c r="E2218" s="1" t="s">
        <v>3917</v>
      </c>
      <c r="F2218" t="s">
        <v>2725</v>
      </c>
      <c r="G2218" s="45" t="s">
        <v>3892</v>
      </c>
      <c r="H2218" s="47">
        <f t="shared" si="95"/>
        <v>2217</v>
      </c>
      <c r="I2218" s="324" t="s">
        <v>40</v>
      </c>
      <c r="J2218" s="255" t="str">
        <f>IF(ISBLANK(INDEX('Policy Characteristics'!D:D,MATCH($C2218,'Policy Characteristics'!$C:$C,0))),"",INDEX('Policy Characteristics'!D:D,MATCH($C2218,'Policy Characteristics'!$C:$C,0)))</f>
        <v>Industry Energy Efficiency</v>
      </c>
      <c r="K2218" s="254" t="str">
        <f>IF(ISBLANK(INDEX('Policy Characteristics'!E:E,MATCH($C2218,'Policy Characteristics'!$C:$C,0))),"",INDEX('Policy Characteristics'!E:E,MATCH($C2218,'Policy Characteristics'!$C:$C,0)))</f>
        <v>indst fuel efficiency stds</v>
      </c>
      <c r="L2218" s="261">
        <f>IF(ISBLANK(INDEX('Policy Characteristics'!F:F,MATCH($C2218,'Policy Characteristics'!$C:$C,0))),"",INDEX('Policy Characteristics'!F:F,MATCH($C2218,'Policy Characteristics'!$C:$C,0)))</f>
        <v>0</v>
      </c>
      <c r="M2218" s="261">
        <f>IF(ISBLANK(INDEX('Policy Characteristics'!G:G,MATCH($C2218,'Policy Characteristics'!$C:$C,0))),"",INDEX('Policy Characteristics'!G:G,MATCH($C2218,'Policy Characteristics'!$C:$C,0)))</f>
        <v>0.25</v>
      </c>
      <c r="N2218" s="261">
        <f>IF(ISBLANK(INDEX('Policy Characteristics'!H:H,MATCH($C2218,'Policy Characteristics'!$C:$C,0))),"",INDEX('Policy Characteristics'!H:H,MATCH($C2218,'Policy Characteristics'!$C:$C,0)))</f>
        <v>0.01</v>
      </c>
      <c r="O2218" s="254" t="str">
        <f>IF(ISBLANK(INDEX('Policy Characteristics'!I:I,MATCH($C2218,'Policy Characteristics'!$C:$C,0))),"",INDEX('Policy Characteristics'!I:I,MATCH($C2218,'Policy Characteristics'!$C:$C,0)))</f>
        <v>% reduction in energy use</v>
      </c>
      <c r="P2218" s="254" t="str">
        <f>IF(ISBLANK(INDEX('Policy Characteristics'!J:J,MATCH($C2218,'Policy Characteristics'!$C:$C,0))),"",INDEX('Policy Characteristics'!J:J,MATCH($C2218,'Policy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18" s="254" t="str">
        <f>IF(ISBLANK(INDEX('Policy Characteristics'!K:K,MATCH($C2218,'Policy Characteristics'!$C:$C,0))),"",INDEX('Policy Characteristics'!K:K,MATCH($C2218,'Policy Characteristics'!$C:$C,0)))</f>
        <v>industry-ag-main.html#eff-stds</v>
      </c>
      <c r="R2218" s="254" t="str">
        <f>IF(ISBLANK(INDEX('Policy Characteristics'!L:L,MATCH($C2218,'Policy Characteristics'!$C:$C,0))),"",INDEX('Policy Characteristics'!L:L,MATCH($C2218,'Policy Characteristics'!$C:$C,0)))</f>
        <v>industry-energy-efficiency-standards.html</v>
      </c>
    </row>
    <row r="2219" spans="1:18" s="4" customFormat="1" x14ac:dyDescent="0.25">
      <c r="A2219" s="254" t="str">
        <f>IF(ISBLANK(INDEX('Policy Characteristics'!A:A,MATCH($C2219,'Policy Characteristics'!$C:$C,0))),"",INDEX('Policy Characteristics'!A:A,MATCH($C2219,'Policy Characteristics'!$C:$C,0)))</f>
        <v>Industry</v>
      </c>
      <c r="B2219" s="262" t="str">
        <f>IF(ISBLANK(INDEX('Policy Characteristics'!B:B,MATCH($C2219,'Policy Characteristics'!$C:$C,0))),"",INDEX('Policy Characteristics'!B:B,MATCH($C2219,'Policy Characteristics'!$C:$C,0)))</f>
        <v>Energy Efficiency Standards for Other Eqpt</v>
      </c>
      <c r="C2219" s="254" t="str">
        <f t="shared" si="96"/>
        <v>Perc Improvement in Eqpt Efficiency Stds Above BAU for Combustible Fuels</v>
      </c>
      <c r="D2219" s="6" t="s">
        <v>3017</v>
      </c>
      <c r="E2219" s="1" t="s">
        <v>3459</v>
      </c>
      <c r="F2219" t="s">
        <v>2981</v>
      </c>
      <c r="G2219" s="45" t="s">
        <v>3465</v>
      </c>
      <c r="H2219" s="47">
        <f t="shared" si="95"/>
        <v>2218</v>
      </c>
      <c r="I2219" s="324" t="s">
        <v>40</v>
      </c>
      <c r="J2219" s="255" t="str">
        <f>IF(ISBLANK(INDEX('Policy Characteristics'!D:D,MATCH($C2219,'Policy Characteristics'!$C:$C,0))),"",INDEX('Policy Characteristics'!D:D,MATCH($C2219,'Policy Characteristics'!$C:$C,0)))</f>
        <v>Industry Energy Efficiency</v>
      </c>
      <c r="K2219" s="254" t="str">
        <f>IF(ISBLANK(INDEX('Policy Characteristics'!E:E,MATCH($C2219,'Policy Characteristics'!$C:$C,0))),"",INDEX('Policy Characteristics'!E:E,MATCH($C2219,'Policy Characteristics'!$C:$C,0)))</f>
        <v>indst fuel efficiency stds</v>
      </c>
      <c r="L2219" s="261">
        <f>IF(ISBLANK(INDEX('Policy Characteristics'!F:F,MATCH($C2219,'Policy Characteristics'!$C:$C,0))),"",INDEX('Policy Characteristics'!F:F,MATCH($C2219,'Policy Characteristics'!$C:$C,0)))</f>
        <v>0</v>
      </c>
      <c r="M2219" s="261">
        <f>IF(ISBLANK(INDEX('Policy Characteristics'!G:G,MATCH($C2219,'Policy Characteristics'!$C:$C,0))),"",INDEX('Policy Characteristics'!G:G,MATCH($C2219,'Policy Characteristics'!$C:$C,0)))</f>
        <v>0.25</v>
      </c>
      <c r="N2219" s="261">
        <f>IF(ISBLANK(INDEX('Policy Characteristics'!H:H,MATCH($C2219,'Policy Characteristics'!$C:$C,0))),"",INDEX('Policy Characteristics'!H:H,MATCH($C2219,'Policy Characteristics'!$C:$C,0)))</f>
        <v>0.01</v>
      </c>
      <c r="O2219" s="254" t="str">
        <f>IF(ISBLANK(INDEX('Policy Characteristics'!I:I,MATCH($C2219,'Policy Characteristics'!$C:$C,0))),"",INDEX('Policy Characteristics'!I:I,MATCH($C2219,'Policy Characteristics'!$C:$C,0)))</f>
        <v>% reduction in energy use</v>
      </c>
      <c r="P2219" s="254" t="str">
        <f>IF(ISBLANK(INDEX('Policy Characteristics'!J:J,MATCH($C2219,'Policy Characteristics'!$C:$C,0))),"",INDEX('Policy Characteristics'!J:J,MATCH($C2219,'Policy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19" s="254" t="str">
        <f>IF(ISBLANK(INDEX('Policy Characteristics'!K:K,MATCH($C2219,'Policy Characteristics'!$C:$C,0))),"",INDEX('Policy Characteristics'!K:K,MATCH($C2219,'Policy Characteristics'!$C:$C,0)))</f>
        <v>industry-ag-main.html#eff-stds</v>
      </c>
      <c r="R2219" s="254" t="str">
        <f>IF(ISBLANK(INDEX('Policy Characteristics'!L:L,MATCH($C2219,'Policy Characteristics'!$C:$C,0))),"",INDEX('Policy Characteristics'!L:L,MATCH($C2219,'Policy Characteristics'!$C:$C,0)))</f>
        <v>industry-energy-efficiency-standards.html</v>
      </c>
    </row>
    <row r="2220" spans="1:18" s="4" customFormat="1" x14ac:dyDescent="0.25">
      <c r="A2220" s="254" t="str">
        <f>IF(ISBLANK(INDEX('Policy Characteristics'!A:A,MATCH($C2220,'Policy Characteristics'!$C:$C,0))),"",INDEX('Policy Characteristics'!A:A,MATCH($C2220,'Policy Characteristics'!$C:$C,0)))</f>
        <v>Industry</v>
      </c>
      <c r="B2220" s="262" t="str">
        <f>IF(ISBLANK(INDEX('Policy Characteristics'!B:B,MATCH($C2220,'Policy Characteristics'!$C:$C,0))),"",INDEX('Policy Characteristics'!B:B,MATCH($C2220,'Policy Characteristics'!$C:$C,0)))</f>
        <v>Energy Efficiency Standards for Other Eqpt</v>
      </c>
      <c r="C2220" s="254" t="str">
        <f t="shared" si="96"/>
        <v>Perc Improvement in Eqpt Efficiency Stds Above BAU for Combustible Fuels</v>
      </c>
      <c r="D2220" s="6" t="s">
        <v>3017</v>
      </c>
      <c r="E2220" s="1" t="s">
        <v>3460</v>
      </c>
      <c r="F2220" t="s">
        <v>2981</v>
      </c>
      <c r="G2220" s="45" t="s">
        <v>3466</v>
      </c>
      <c r="H2220" s="47">
        <f t="shared" si="95"/>
        <v>2219</v>
      </c>
      <c r="I2220" s="324" t="s">
        <v>40</v>
      </c>
      <c r="J2220" s="255" t="str">
        <f>IF(ISBLANK(INDEX('Policy Characteristics'!D:D,MATCH($C2220,'Policy Characteristics'!$C:$C,0))),"",INDEX('Policy Characteristics'!D:D,MATCH($C2220,'Policy Characteristics'!$C:$C,0)))</f>
        <v>Industry Energy Efficiency</v>
      </c>
      <c r="K2220" s="254" t="str">
        <f>IF(ISBLANK(INDEX('Policy Characteristics'!E:E,MATCH($C2220,'Policy Characteristics'!$C:$C,0))),"",INDEX('Policy Characteristics'!E:E,MATCH($C2220,'Policy Characteristics'!$C:$C,0)))</f>
        <v>indst fuel efficiency stds</v>
      </c>
      <c r="L2220" s="261">
        <f>IF(ISBLANK(INDEX('Policy Characteristics'!F:F,MATCH($C2220,'Policy Characteristics'!$C:$C,0))),"",INDEX('Policy Characteristics'!F:F,MATCH($C2220,'Policy Characteristics'!$C:$C,0)))</f>
        <v>0</v>
      </c>
      <c r="M2220" s="261">
        <f>IF(ISBLANK(INDEX('Policy Characteristics'!G:G,MATCH($C2220,'Policy Characteristics'!$C:$C,0))),"",INDEX('Policy Characteristics'!G:G,MATCH($C2220,'Policy Characteristics'!$C:$C,0)))</f>
        <v>0.25</v>
      </c>
      <c r="N2220" s="261">
        <f>IF(ISBLANK(INDEX('Policy Characteristics'!H:H,MATCH($C2220,'Policy Characteristics'!$C:$C,0))),"",INDEX('Policy Characteristics'!H:H,MATCH($C2220,'Policy Characteristics'!$C:$C,0)))</f>
        <v>0.01</v>
      </c>
      <c r="O2220" s="254" t="str">
        <f>IF(ISBLANK(INDEX('Policy Characteristics'!I:I,MATCH($C2220,'Policy Characteristics'!$C:$C,0))),"",INDEX('Policy Characteristics'!I:I,MATCH($C2220,'Policy Characteristics'!$C:$C,0)))</f>
        <v>% reduction in energy use</v>
      </c>
      <c r="P2220" s="254" t="str">
        <f>IF(ISBLANK(INDEX('Policy Characteristics'!J:J,MATCH($C2220,'Policy Characteristics'!$C:$C,0))),"",INDEX('Policy Characteristics'!J:J,MATCH($C2220,'Policy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20" s="254" t="str">
        <f>IF(ISBLANK(INDEX('Policy Characteristics'!K:K,MATCH($C2220,'Policy Characteristics'!$C:$C,0))),"",INDEX('Policy Characteristics'!K:K,MATCH($C2220,'Policy Characteristics'!$C:$C,0)))</f>
        <v>industry-ag-main.html#eff-stds</v>
      </c>
      <c r="R2220" s="254" t="str">
        <f>IF(ISBLANK(INDEX('Policy Characteristics'!L:L,MATCH($C2220,'Policy Characteristics'!$C:$C,0))),"",INDEX('Policy Characteristics'!L:L,MATCH($C2220,'Policy Characteristics'!$C:$C,0)))</f>
        <v>industry-energy-efficiency-standards.html</v>
      </c>
    </row>
    <row r="2221" spans="1:18" s="4" customFormat="1" x14ac:dyDescent="0.25">
      <c r="A2221" s="254" t="str">
        <f>IF(ISBLANK(INDEX('Policy Characteristics'!A:A,MATCH($C2221,'Policy Characteristics'!$C:$C,0))),"",INDEX('Policy Characteristics'!A:A,MATCH($C2221,'Policy Characteristics'!$C:$C,0)))</f>
        <v>Industry</v>
      </c>
      <c r="B2221" s="262" t="str">
        <f>IF(ISBLANK(INDEX('Policy Characteristics'!B:B,MATCH($C2221,'Policy Characteristics'!$C:$C,0))),"",INDEX('Policy Characteristics'!B:B,MATCH($C2221,'Policy Characteristics'!$C:$C,0)))</f>
        <v>Energy Efficiency Standards for Other Eqpt</v>
      </c>
      <c r="C2221" s="254" t="str">
        <f t="shared" si="96"/>
        <v>Perc Improvement in Eqpt Efficiency Stds Above BAU for Combustible Fuels</v>
      </c>
      <c r="D2221" s="6" t="s">
        <v>3017</v>
      </c>
      <c r="E2221" s="1" t="s">
        <v>3461</v>
      </c>
      <c r="F2221" t="s">
        <v>2981</v>
      </c>
      <c r="G2221" s="45" t="s">
        <v>3467</v>
      </c>
      <c r="H2221" s="47">
        <f t="shared" si="95"/>
        <v>2220</v>
      </c>
      <c r="I2221" s="324" t="s">
        <v>40</v>
      </c>
      <c r="J2221" s="255" t="str">
        <f>IF(ISBLANK(INDEX('Policy Characteristics'!D:D,MATCH($C2221,'Policy Characteristics'!$C:$C,0))),"",INDEX('Policy Characteristics'!D:D,MATCH($C2221,'Policy Characteristics'!$C:$C,0)))</f>
        <v>Industry Energy Efficiency</v>
      </c>
      <c r="K2221" s="254" t="str">
        <f>IF(ISBLANK(INDEX('Policy Characteristics'!E:E,MATCH($C2221,'Policy Characteristics'!$C:$C,0))),"",INDEX('Policy Characteristics'!E:E,MATCH($C2221,'Policy Characteristics'!$C:$C,0)))</f>
        <v>indst fuel efficiency stds</v>
      </c>
      <c r="L2221" s="261">
        <f>IF(ISBLANK(INDEX('Policy Characteristics'!F:F,MATCH($C2221,'Policy Characteristics'!$C:$C,0))),"",INDEX('Policy Characteristics'!F:F,MATCH($C2221,'Policy Characteristics'!$C:$C,0)))</f>
        <v>0</v>
      </c>
      <c r="M2221" s="261">
        <f>IF(ISBLANK(INDEX('Policy Characteristics'!G:G,MATCH($C2221,'Policy Characteristics'!$C:$C,0))),"",INDEX('Policy Characteristics'!G:G,MATCH($C2221,'Policy Characteristics'!$C:$C,0)))</f>
        <v>0.25</v>
      </c>
      <c r="N2221" s="261">
        <f>IF(ISBLANK(INDEX('Policy Characteristics'!H:H,MATCH($C2221,'Policy Characteristics'!$C:$C,0))),"",INDEX('Policy Characteristics'!H:H,MATCH($C2221,'Policy Characteristics'!$C:$C,0)))</f>
        <v>0.01</v>
      </c>
      <c r="O2221" s="254" t="str">
        <f>IF(ISBLANK(INDEX('Policy Characteristics'!I:I,MATCH($C2221,'Policy Characteristics'!$C:$C,0))),"",INDEX('Policy Characteristics'!I:I,MATCH($C2221,'Policy Characteristics'!$C:$C,0)))</f>
        <v>% reduction in energy use</v>
      </c>
      <c r="P2221" s="254" t="str">
        <f>IF(ISBLANK(INDEX('Policy Characteristics'!J:J,MATCH($C2221,'Policy Characteristics'!$C:$C,0))),"",INDEX('Policy Characteristics'!J:J,MATCH($C2221,'Policy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21" s="254" t="str">
        <f>IF(ISBLANK(INDEX('Policy Characteristics'!K:K,MATCH($C2221,'Policy Characteristics'!$C:$C,0))),"",INDEX('Policy Characteristics'!K:K,MATCH($C2221,'Policy Characteristics'!$C:$C,0)))</f>
        <v>industry-ag-main.html#eff-stds</v>
      </c>
      <c r="R2221" s="254" t="str">
        <f>IF(ISBLANK(INDEX('Policy Characteristics'!L:L,MATCH($C2221,'Policy Characteristics'!$C:$C,0))),"",INDEX('Policy Characteristics'!L:L,MATCH($C2221,'Policy Characteristics'!$C:$C,0)))</f>
        <v>industry-energy-efficiency-standards.html</v>
      </c>
    </row>
    <row r="2222" spans="1:18" s="4" customFormat="1" x14ac:dyDescent="0.25">
      <c r="A2222" s="254" t="str">
        <f>IF(ISBLANK(INDEX('Policy Characteristics'!A:A,MATCH($C2222,'Policy Characteristics'!$C:$C,0))),"",INDEX('Policy Characteristics'!A:A,MATCH($C2222,'Policy Characteristics'!$C:$C,0)))</f>
        <v>Industry</v>
      </c>
      <c r="B2222" s="262" t="str">
        <f>IF(ISBLANK(INDEX('Policy Characteristics'!B:B,MATCH($C2222,'Policy Characteristics'!$C:$C,0))),"",INDEX('Policy Characteristics'!B:B,MATCH($C2222,'Policy Characteristics'!$C:$C,0)))</f>
        <v>Energy Efficiency Standards for Other Eqpt</v>
      </c>
      <c r="C2222" s="254" t="str">
        <f t="shared" si="96"/>
        <v>Perc Improvement in Eqpt Efficiency Stds Above BAU for Combustible Fuels</v>
      </c>
      <c r="D2222" s="6" t="s">
        <v>3017</v>
      </c>
      <c r="E2222" s="1" t="s">
        <v>3462</v>
      </c>
      <c r="F2222" t="s">
        <v>2981</v>
      </c>
      <c r="G2222" s="45" t="s">
        <v>3468</v>
      </c>
      <c r="H2222" s="47">
        <f t="shared" si="95"/>
        <v>2221</v>
      </c>
      <c r="I2222" s="324" t="s">
        <v>40</v>
      </c>
      <c r="J2222" s="255" t="str">
        <f>IF(ISBLANK(INDEX('Policy Characteristics'!D:D,MATCH($C2222,'Policy Characteristics'!$C:$C,0))),"",INDEX('Policy Characteristics'!D:D,MATCH($C2222,'Policy Characteristics'!$C:$C,0)))</f>
        <v>Industry Energy Efficiency</v>
      </c>
      <c r="K2222" s="254" t="str">
        <f>IF(ISBLANK(INDEX('Policy Characteristics'!E:E,MATCH($C2222,'Policy Characteristics'!$C:$C,0))),"",INDEX('Policy Characteristics'!E:E,MATCH($C2222,'Policy Characteristics'!$C:$C,0)))</f>
        <v>indst fuel efficiency stds</v>
      </c>
      <c r="L2222" s="261">
        <f>IF(ISBLANK(INDEX('Policy Characteristics'!F:F,MATCH($C2222,'Policy Characteristics'!$C:$C,0))),"",INDEX('Policy Characteristics'!F:F,MATCH($C2222,'Policy Characteristics'!$C:$C,0)))</f>
        <v>0</v>
      </c>
      <c r="M2222" s="261">
        <f>IF(ISBLANK(INDEX('Policy Characteristics'!G:G,MATCH($C2222,'Policy Characteristics'!$C:$C,0))),"",INDEX('Policy Characteristics'!G:G,MATCH($C2222,'Policy Characteristics'!$C:$C,0)))</f>
        <v>0.25</v>
      </c>
      <c r="N2222" s="261">
        <f>IF(ISBLANK(INDEX('Policy Characteristics'!H:H,MATCH($C2222,'Policy Characteristics'!$C:$C,0))),"",INDEX('Policy Characteristics'!H:H,MATCH($C2222,'Policy Characteristics'!$C:$C,0)))</f>
        <v>0.01</v>
      </c>
      <c r="O2222" s="254" t="str">
        <f>IF(ISBLANK(INDEX('Policy Characteristics'!I:I,MATCH($C2222,'Policy Characteristics'!$C:$C,0))),"",INDEX('Policy Characteristics'!I:I,MATCH($C2222,'Policy Characteristics'!$C:$C,0)))</f>
        <v>% reduction in energy use</v>
      </c>
      <c r="P2222" s="254" t="str">
        <f>IF(ISBLANK(INDEX('Policy Characteristics'!J:J,MATCH($C2222,'Policy Characteristics'!$C:$C,0))),"",INDEX('Policy Characteristics'!J:J,MATCH($C2222,'Policy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22" s="254" t="str">
        <f>IF(ISBLANK(INDEX('Policy Characteristics'!K:K,MATCH($C2222,'Policy Characteristics'!$C:$C,0))),"",INDEX('Policy Characteristics'!K:K,MATCH($C2222,'Policy Characteristics'!$C:$C,0)))</f>
        <v>industry-ag-main.html#eff-stds</v>
      </c>
      <c r="R2222" s="254" t="str">
        <f>IF(ISBLANK(INDEX('Policy Characteristics'!L:L,MATCH($C2222,'Policy Characteristics'!$C:$C,0))),"",INDEX('Policy Characteristics'!L:L,MATCH($C2222,'Policy Characteristics'!$C:$C,0)))</f>
        <v>industry-energy-efficiency-standards.html</v>
      </c>
    </row>
    <row r="2223" spans="1:18" s="4" customFormat="1" x14ac:dyDescent="0.25">
      <c r="A2223" s="254" t="str">
        <f>IF(ISBLANK(INDEX('Policy Characteristics'!A:A,MATCH($C2223,'Policy Characteristics'!$C:$C,0))),"",INDEX('Policy Characteristics'!A:A,MATCH($C2223,'Policy Characteristics'!$C:$C,0)))</f>
        <v>Industry</v>
      </c>
      <c r="B2223" s="262" t="str">
        <f>IF(ISBLANK(INDEX('Policy Characteristics'!B:B,MATCH($C2223,'Policy Characteristics'!$C:$C,0))),"",INDEX('Policy Characteristics'!B:B,MATCH($C2223,'Policy Characteristics'!$C:$C,0)))</f>
        <v>Energy Efficiency Standards for Other Eqpt</v>
      </c>
      <c r="C2223" s="254" t="str">
        <f t="shared" si="96"/>
        <v>Perc Improvement in Eqpt Efficiency Stds Above BAU for Combustible Fuels</v>
      </c>
      <c r="D2223" s="6" t="s">
        <v>3017</v>
      </c>
      <c r="E2223" s="1" t="s">
        <v>3463</v>
      </c>
      <c r="F2223" t="s">
        <v>2981</v>
      </c>
      <c r="G2223" s="45" t="s">
        <v>3469</v>
      </c>
      <c r="H2223" s="47">
        <f t="shared" si="95"/>
        <v>2222</v>
      </c>
      <c r="I2223" s="324" t="s">
        <v>40</v>
      </c>
      <c r="J2223" s="255" t="str">
        <f>IF(ISBLANK(INDEX('Policy Characteristics'!D:D,MATCH($C2223,'Policy Characteristics'!$C:$C,0))),"",INDEX('Policy Characteristics'!D:D,MATCH($C2223,'Policy Characteristics'!$C:$C,0)))</f>
        <v>Industry Energy Efficiency</v>
      </c>
      <c r="K2223" s="254" t="str">
        <f>IF(ISBLANK(INDEX('Policy Characteristics'!E:E,MATCH($C2223,'Policy Characteristics'!$C:$C,0))),"",INDEX('Policy Characteristics'!E:E,MATCH($C2223,'Policy Characteristics'!$C:$C,0)))</f>
        <v>indst fuel efficiency stds</v>
      </c>
      <c r="L2223" s="261">
        <f>IF(ISBLANK(INDEX('Policy Characteristics'!F:F,MATCH($C2223,'Policy Characteristics'!$C:$C,0))),"",INDEX('Policy Characteristics'!F:F,MATCH($C2223,'Policy Characteristics'!$C:$C,0)))</f>
        <v>0</v>
      </c>
      <c r="M2223" s="261">
        <f>IF(ISBLANK(INDEX('Policy Characteristics'!G:G,MATCH($C2223,'Policy Characteristics'!$C:$C,0))),"",INDEX('Policy Characteristics'!G:G,MATCH($C2223,'Policy Characteristics'!$C:$C,0)))</f>
        <v>0.25</v>
      </c>
      <c r="N2223" s="261">
        <f>IF(ISBLANK(INDEX('Policy Characteristics'!H:H,MATCH($C2223,'Policy Characteristics'!$C:$C,0))),"",INDEX('Policy Characteristics'!H:H,MATCH($C2223,'Policy Characteristics'!$C:$C,0)))</f>
        <v>0.01</v>
      </c>
      <c r="O2223" s="254" t="str">
        <f>IF(ISBLANK(INDEX('Policy Characteristics'!I:I,MATCH($C2223,'Policy Characteristics'!$C:$C,0))),"",INDEX('Policy Characteristics'!I:I,MATCH($C2223,'Policy Characteristics'!$C:$C,0)))</f>
        <v>% reduction in energy use</v>
      </c>
      <c r="P2223" s="254" t="str">
        <f>IF(ISBLANK(INDEX('Policy Characteristics'!J:J,MATCH($C2223,'Policy Characteristics'!$C:$C,0))),"",INDEX('Policy Characteristics'!J:J,MATCH($C2223,'Policy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23" s="254" t="str">
        <f>IF(ISBLANK(INDEX('Policy Characteristics'!K:K,MATCH($C2223,'Policy Characteristics'!$C:$C,0))),"",INDEX('Policy Characteristics'!K:K,MATCH($C2223,'Policy Characteristics'!$C:$C,0)))</f>
        <v>industry-ag-main.html#eff-stds</v>
      </c>
      <c r="R2223" s="254" t="str">
        <f>IF(ISBLANK(INDEX('Policy Characteristics'!L:L,MATCH($C2223,'Policy Characteristics'!$C:$C,0))),"",INDEX('Policy Characteristics'!L:L,MATCH($C2223,'Policy Characteristics'!$C:$C,0)))</f>
        <v>industry-energy-efficiency-standards.html</v>
      </c>
    </row>
    <row r="2224" spans="1:18" s="4" customFormat="1" x14ac:dyDescent="0.25">
      <c r="A2224" s="254" t="str">
        <f>IF(ISBLANK(INDEX('Policy Characteristics'!A:A,MATCH($C2224,'Policy Characteristics'!$C:$C,0))),"",INDEX('Policy Characteristics'!A:A,MATCH($C2224,'Policy Characteristics'!$C:$C,0)))</f>
        <v>Industry</v>
      </c>
      <c r="B2224" s="262" t="str">
        <f>IF(ISBLANK(INDEX('Policy Characteristics'!B:B,MATCH($C2224,'Policy Characteristics'!$C:$C,0))),"",INDEX('Policy Characteristics'!B:B,MATCH($C2224,'Policy Characteristics'!$C:$C,0)))</f>
        <v>Energy Efficiency Standards for Other Eqpt</v>
      </c>
      <c r="C2224" s="254" t="str">
        <f t="shared" si="96"/>
        <v>Perc Improvement in Eqpt Efficiency Stds Above BAU for Combustible Fuels</v>
      </c>
      <c r="D2224" s="6" t="s">
        <v>3017</v>
      </c>
      <c r="E2224" s="1" t="s">
        <v>3464</v>
      </c>
      <c r="F2224" t="s">
        <v>2981</v>
      </c>
      <c r="G2224" s="45" t="s">
        <v>3470</v>
      </c>
      <c r="H2224" s="47">
        <f t="shared" si="95"/>
        <v>2223</v>
      </c>
      <c r="I2224" s="324" t="s">
        <v>40</v>
      </c>
      <c r="J2224" s="255" t="str">
        <f>IF(ISBLANK(INDEX('Policy Characteristics'!D:D,MATCH($C2224,'Policy Characteristics'!$C:$C,0))),"",INDEX('Policy Characteristics'!D:D,MATCH($C2224,'Policy Characteristics'!$C:$C,0)))</f>
        <v>Industry Energy Efficiency</v>
      </c>
      <c r="K2224" s="254" t="str">
        <f>IF(ISBLANK(INDEX('Policy Characteristics'!E:E,MATCH($C2224,'Policy Characteristics'!$C:$C,0))),"",INDEX('Policy Characteristics'!E:E,MATCH($C2224,'Policy Characteristics'!$C:$C,0)))</f>
        <v>indst fuel efficiency stds</v>
      </c>
      <c r="L2224" s="261">
        <f>IF(ISBLANK(INDEX('Policy Characteristics'!F:F,MATCH($C2224,'Policy Characteristics'!$C:$C,0))),"",INDEX('Policy Characteristics'!F:F,MATCH($C2224,'Policy Characteristics'!$C:$C,0)))</f>
        <v>0</v>
      </c>
      <c r="M2224" s="261">
        <f>IF(ISBLANK(INDEX('Policy Characteristics'!G:G,MATCH($C2224,'Policy Characteristics'!$C:$C,0))),"",INDEX('Policy Characteristics'!G:G,MATCH($C2224,'Policy Characteristics'!$C:$C,0)))</f>
        <v>0.25</v>
      </c>
      <c r="N2224" s="261">
        <f>IF(ISBLANK(INDEX('Policy Characteristics'!H:H,MATCH($C2224,'Policy Characteristics'!$C:$C,0))),"",INDEX('Policy Characteristics'!H:H,MATCH($C2224,'Policy Characteristics'!$C:$C,0)))</f>
        <v>0.01</v>
      </c>
      <c r="O2224" s="254" t="str">
        <f>IF(ISBLANK(INDEX('Policy Characteristics'!I:I,MATCH($C2224,'Policy Characteristics'!$C:$C,0))),"",INDEX('Policy Characteristics'!I:I,MATCH($C2224,'Policy Characteristics'!$C:$C,0)))</f>
        <v>% reduction in energy use</v>
      </c>
      <c r="P2224" s="254" t="str">
        <f>IF(ISBLANK(INDEX('Policy Characteristics'!J:J,MATCH($C2224,'Policy Characteristics'!$C:$C,0))),"",INDEX('Policy Characteristics'!J:J,MATCH($C2224,'Policy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24" s="254" t="str">
        <f>IF(ISBLANK(INDEX('Policy Characteristics'!K:K,MATCH($C2224,'Policy Characteristics'!$C:$C,0))),"",INDEX('Policy Characteristics'!K:K,MATCH($C2224,'Policy Characteristics'!$C:$C,0)))</f>
        <v>industry-ag-main.html#eff-stds</v>
      </c>
      <c r="R2224" s="254" t="str">
        <f>IF(ISBLANK(INDEX('Policy Characteristics'!L:L,MATCH($C2224,'Policy Characteristics'!$C:$C,0))),"",INDEX('Policy Characteristics'!L:L,MATCH($C2224,'Policy Characteristics'!$C:$C,0)))</f>
        <v>industry-energy-efficiency-standards.html</v>
      </c>
    </row>
    <row r="2225" spans="1:18" s="4" customFormat="1" x14ac:dyDescent="0.25">
      <c r="A2225" s="254" t="str">
        <f>IF(ISBLANK(INDEX('Policy Characteristics'!A:A,MATCH($C2225,'Policy Characteristics'!$C:$C,0))),"",INDEX('Policy Characteristics'!A:A,MATCH($C2225,'Policy Characteristics'!$C:$C,0)))</f>
        <v>Industry</v>
      </c>
      <c r="B2225" s="262" t="str">
        <f>IF(ISBLANK(INDEX('Policy Characteristics'!B:B,MATCH($C2225,'Policy Characteristics'!$C:$C,0))),"",INDEX('Policy Characteristics'!B:B,MATCH($C2225,'Policy Characteristics'!$C:$C,0)))</f>
        <v>Energy Efficiency Standards for Other Eqpt</v>
      </c>
      <c r="C2225" s="254" t="str">
        <f t="shared" si="96"/>
        <v>Perc Improvement in Eqpt Efficiency Stds Above BAU for Combustible Fuels</v>
      </c>
      <c r="D2225" s="6" t="s">
        <v>3017</v>
      </c>
      <c r="E2225" s="1" t="s">
        <v>3570</v>
      </c>
      <c r="F2225" t="s">
        <v>2981</v>
      </c>
      <c r="G2225" s="45" t="s">
        <v>3471</v>
      </c>
      <c r="H2225" s="47">
        <f t="shared" si="95"/>
        <v>2224</v>
      </c>
      <c r="I2225" s="324" t="s">
        <v>40</v>
      </c>
      <c r="J2225" s="255" t="str">
        <f>IF(ISBLANK(INDEX('Policy Characteristics'!D:D,MATCH($C2225,'Policy Characteristics'!$C:$C,0))),"",INDEX('Policy Characteristics'!D:D,MATCH($C2225,'Policy Characteristics'!$C:$C,0)))</f>
        <v>Industry Energy Efficiency</v>
      </c>
      <c r="K2225" s="254" t="str">
        <f>IF(ISBLANK(INDEX('Policy Characteristics'!E:E,MATCH($C2225,'Policy Characteristics'!$C:$C,0))),"",INDEX('Policy Characteristics'!E:E,MATCH($C2225,'Policy Characteristics'!$C:$C,0)))</f>
        <v>indst fuel efficiency stds</v>
      </c>
      <c r="L2225" s="261">
        <f>IF(ISBLANK(INDEX('Policy Characteristics'!F:F,MATCH($C2225,'Policy Characteristics'!$C:$C,0))),"",INDEX('Policy Characteristics'!F:F,MATCH($C2225,'Policy Characteristics'!$C:$C,0)))</f>
        <v>0</v>
      </c>
      <c r="M2225" s="261">
        <f>IF(ISBLANK(INDEX('Policy Characteristics'!G:G,MATCH($C2225,'Policy Characteristics'!$C:$C,0))),"",INDEX('Policy Characteristics'!G:G,MATCH($C2225,'Policy Characteristics'!$C:$C,0)))</f>
        <v>0.25</v>
      </c>
      <c r="N2225" s="261">
        <f>IF(ISBLANK(INDEX('Policy Characteristics'!H:H,MATCH($C2225,'Policy Characteristics'!$C:$C,0))),"",INDEX('Policy Characteristics'!H:H,MATCH($C2225,'Policy Characteristics'!$C:$C,0)))</f>
        <v>0.01</v>
      </c>
      <c r="O2225" s="254" t="str">
        <f>IF(ISBLANK(INDEX('Policy Characteristics'!I:I,MATCH($C2225,'Policy Characteristics'!$C:$C,0))),"",INDEX('Policy Characteristics'!I:I,MATCH($C2225,'Policy Characteristics'!$C:$C,0)))</f>
        <v>% reduction in energy use</v>
      </c>
      <c r="P2225" s="254" t="str">
        <f>IF(ISBLANK(INDEX('Policy Characteristics'!J:J,MATCH($C2225,'Policy Characteristics'!$C:$C,0))),"",INDEX('Policy Characteristics'!J:J,MATCH($C2225,'Policy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25" s="254" t="str">
        <f>IF(ISBLANK(INDEX('Policy Characteristics'!K:K,MATCH($C2225,'Policy Characteristics'!$C:$C,0))),"",INDEX('Policy Characteristics'!K:K,MATCH($C2225,'Policy Characteristics'!$C:$C,0)))</f>
        <v>industry-ag-main.html#eff-stds</v>
      </c>
      <c r="R2225" s="254" t="str">
        <f>IF(ISBLANK(INDEX('Policy Characteristics'!L:L,MATCH($C2225,'Policy Characteristics'!$C:$C,0))),"",INDEX('Policy Characteristics'!L:L,MATCH($C2225,'Policy Characteristics'!$C:$C,0)))</f>
        <v>industry-energy-efficiency-standards.html</v>
      </c>
    </row>
    <row r="2226" spans="1:18" s="4" customFormat="1" x14ac:dyDescent="0.25">
      <c r="A2226" s="254" t="str">
        <f>IF(ISBLANK(INDEX('Policy Characteristics'!A:A,MATCH($C2226,'Policy Characteristics'!$C:$C,0))),"",INDEX('Policy Characteristics'!A:A,MATCH($C2226,'Policy Characteristics'!$C:$C,0)))</f>
        <v>Industry</v>
      </c>
      <c r="B2226" s="262" t="str">
        <f>IF(ISBLANK(INDEX('Policy Characteristics'!B:B,MATCH($C2226,'Policy Characteristics'!$C:$C,0))),"",INDEX('Policy Characteristics'!B:B,MATCH($C2226,'Policy Characteristics'!$C:$C,0)))</f>
        <v>Energy Efficiency Standards for Other Eqpt</v>
      </c>
      <c r="C2226" s="254" t="str">
        <f t="shared" si="96"/>
        <v>Perc Improvement in Eqpt Efficiency Stds Above BAU for Combustible Fuels</v>
      </c>
      <c r="D2226" s="6" t="s">
        <v>3017</v>
      </c>
      <c r="E2226" s="1" t="s">
        <v>3915</v>
      </c>
      <c r="F2226" t="s">
        <v>2981</v>
      </c>
      <c r="G2226" s="45" t="s">
        <v>3891</v>
      </c>
      <c r="H2226" s="47">
        <f t="shared" si="95"/>
        <v>2225</v>
      </c>
      <c r="I2226" s="324" t="s">
        <v>40</v>
      </c>
      <c r="J2226" s="255" t="str">
        <f>IF(ISBLANK(INDEX('Policy Characteristics'!D:D,MATCH($C2226,'Policy Characteristics'!$C:$C,0))),"",INDEX('Policy Characteristics'!D:D,MATCH($C2226,'Policy Characteristics'!$C:$C,0)))</f>
        <v>Industry Energy Efficiency</v>
      </c>
      <c r="K2226" s="254" t="str">
        <f>IF(ISBLANK(INDEX('Policy Characteristics'!E:E,MATCH($C2226,'Policy Characteristics'!$C:$C,0))),"",INDEX('Policy Characteristics'!E:E,MATCH($C2226,'Policy Characteristics'!$C:$C,0)))</f>
        <v>indst fuel efficiency stds</v>
      </c>
      <c r="L2226" s="261">
        <f>IF(ISBLANK(INDEX('Policy Characteristics'!F:F,MATCH($C2226,'Policy Characteristics'!$C:$C,0))),"",INDEX('Policy Characteristics'!F:F,MATCH($C2226,'Policy Characteristics'!$C:$C,0)))</f>
        <v>0</v>
      </c>
      <c r="M2226" s="261">
        <f>IF(ISBLANK(INDEX('Policy Characteristics'!G:G,MATCH($C2226,'Policy Characteristics'!$C:$C,0))),"",INDEX('Policy Characteristics'!G:G,MATCH($C2226,'Policy Characteristics'!$C:$C,0)))</f>
        <v>0.25</v>
      </c>
      <c r="N2226" s="261">
        <f>IF(ISBLANK(INDEX('Policy Characteristics'!H:H,MATCH($C2226,'Policy Characteristics'!$C:$C,0))),"",INDEX('Policy Characteristics'!H:H,MATCH($C2226,'Policy Characteristics'!$C:$C,0)))</f>
        <v>0.01</v>
      </c>
      <c r="O2226" s="254" t="str">
        <f>IF(ISBLANK(INDEX('Policy Characteristics'!I:I,MATCH($C2226,'Policy Characteristics'!$C:$C,0))),"",INDEX('Policy Characteristics'!I:I,MATCH($C2226,'Policy Characteristics'!$C:$C,0)))</f>
        <v>% reduction in energy use</v>
      </c>
      <c r="P2226" s="254" t="str">
        <f>IF(ISBLANK(INDEX('Policy Characteristics'!J:J,MATCH($C2226,'Policy Characteristics'!$C:$C,0))),"",INDEX('Policy Characteristics'!J:J,MATCH($C2226,'Policy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26" s="254" t="str">
        <f>IF(ISBLANK(INDEX('Policy Characteristics'!K:K,MATCH($C2226,'Policy Characteristics'!$C:$C,0))),"",INDEX('Policy Characteristics'!K:K,MATCH($C2226,'Policy Characteristics'!$C:$C,0)))</f>
        <v>industry-ag-main.html#eff-stds</v>
      </c>
      <c r="R2226" s="254" t="str">
        <f>IF(ISBLANK(INDEX('Policy Characteristics'!L:L,MATCH($C2226,'Policy Characteristics'!$C:$C,0))),"",INDEX('Policy Characteristics'!L:L,MATCH($C2226,'Policy Characteristics'!$C:$C,0)))</f>
        <v>industry-energy-efficiency-standards.html</v>
      </c>
    </row>
    <row r="2227" spans="1:18" s="4" customFormat="1" x14ac:dyDescent="0.25">
      <c r="A2227" s="254" t="str">
        <f>IF(ISBLANK(INDEX('Policy Characteristics'!A:A,MATCH($C2227,'Policy Characteristics'!$C:$C,0))),"",INDEX('Policy Characteristics'!A:A,MATCH($C2227,'Policy Characteristics'!$C:$C,0)))</f>
        <v>Industry</v>
      </c>
      <c r="B2227" s="262" t="str">
        <f>IF(ISBLANK(INDEX('Policy Characteristics'!B:B,MATCH($C2227,'Policy Characteristics'!$C:$C,0))),"",INDEX('Policy Characteristics'!B:B,MATCH($C2227,'Policy Characteristics'!$C:$C,0)))</f>
        <v>Energy Efficiency Standards for Other Eqpt</v>
      </c>
      <c r="C2227" s="254" t="str">
        <f t="shared" si="96"/>
        <v>Perc Improvement in Eqpt Efficiency Stds Above BAU for Combustible Fuels</v>
      </c>
      <c r="D2227" s="6" t="s">
        <v>3017</v>
      </c>
      <c r="E2227" s="1" t="s">
        <v>3916</v>
      </c>
      <c r="F2227" t="s">
        <v>2981</v>
      </c>
      <c r="G2227" s="45" t="s">
        <v>3890</v>
      </c>
      <c r="H2227" s="47">
        <f t="shared" si="95"/>
        <v>2226</v>
      </c>
      <c r="I2227" s="324" t="s">
        <v>40</v>
      </c>
      <c r="J2227" s="255" t="str">
        <f>IF(ISBLANK(INDEX('Policy Characteristics'!D:D,MATCH($C2227,'Policy Characteristics'!$C:$C,0))),"",INDEX('Policy Characteristics'!D:D,MATCH($C2227,'Policy Characteristics'!$C:$C,0)))</f>
        <v>Industry Energy Efficiency</v>
      </c>
      <c r="K2227" s="254" t="str">
        <f>IF(ISBLANK(INDEX('Policy Characteristics'!E:E,MATCH($C2227,'Policy Characteristics'!$C:$C,0))),"",INDEX('Policy Characteristics'!E:E,MATCH($C2227,'Policy Characteristics'!$C:$C,0)))</f>
        <v>indst fuel efficiency stds</v>
      </c>
      <c r="L2227" s="261">
        <f>IF(ISBLANK(INDEX('Policy Characteristics'!F:F,MATCH($C2227,'Policy Characteristics'!$C:$C,0))),"",INDEX('Policy Characteristics'!F:F,MATCH($C2227,'Policy Characteristics'!$C:$C,0)))</f>
        <v>0</v>
      </c>
      <c r="M2227" s="261">
        <f>IF(ISBLANK(INDEX('Policy Characteristics'!G:G,MATCH($C2227,'Policy Characteristics'!$C:$C,0))),"",INDEX('Policy Characteristics'!G:G,MATCH($C2227,'Policy Characteristics'!$C:$C,0)))</f>
        <v>0.25</v>
      </c>
      <c r="N2227" s="261">
        <f>IF(ISBLANK(INDEX('Policy Characteristics'!H:H,MATCH($C2227,'Policy Characteristics'!$C:$C,0))),"",INDEX('Policy Characteristics'!H:H,MATCH($C2227,'Policy Characteristics'!$C:$C,0)))</f>
        <v>0.01</v>
      </c>
      <c r="O2227" s="254" t="str">
        <f>IF(ISBLANK(INDEX('Policy Characteristics'!I:I,MATCH($C2227,'Policy Characteristics'!$C:$C,0))),"",INDEX('Policy Characteristics'!I:I,MATCH($C2227,'Policy Characteristics'!$C:$C,0)))</f>
        <v>% reduction in energy use</v>
      </c>
      <c r="P2227" s="254" t="str">
        <f>IF(ISBLANK(INDEX('Policy Characteristics'!J:J,MATCH($C2227,'Policy Characteristics'!$C:$C,0))),"",INDEX('Policy Characteristics'!J:J,MATCH($C2227,'Policy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27" s="254" t="str">
        <f>IF(ISBLANK(INDEX('Policy Characteristics'!K:K,MATCH($C2227,'Policy Characteristics'!$C:$C,0))),"",INDEX('Policy Characteristics'!K:K,MATCH($C2227,'Policy Characteristics'!$C:$C,0)))</f>
        <v>industry-ag-main.html#eff-stds</v>
      </c>
      <c r="R2227" s="254" t="str">
        <f>IF(ISBLANK(INDEX('Policy Characteristics'!L:L,MATCH($C2227,'Policy Characteristics'!$C:$C,0))),"",INDEX('Policy Characteristics'!L:L,MATCH($C2227,'Policy Characteristics'!$C:$C,0)))</f>
        <v>industry-energy-efficiency-standards.html</v>
      </c>
    </row>
    <row r="2228" spans="1:18" s="4" customFormat="1" x14ac:dyDescent="0.25">
      <c r="A2228" s="254" t="str">
        <f>IF(ISBLANK(INDEX('Policy Characteristics'!A:A,MATCH($C2228,'Policy Characteristics'!$C:$C,0))),"",INDEX('Policy Characteristics'!A:A,MATCH($C2228,'Policy Characteristics'!$C:$C,0)))</f>
        <v>Industry</v>
      </c>
      <c r="B2228" s="262" t="str">
        <f>IF(ISBLANK(INDEX('Policy Characteristics'!B:B,MATCH($C2228,'Policy Characteristics'!$C:$C,0))),"",INDEX('Policy Characteristics'!B:B,MATCH($C2228,'Policy Characteristics'!$C:$C,0)))</f>
        <v>Energy Efficiency Standards for Other Eqpt</v>
      </c>
      <c r="C2228" s="254" t="str">
        <f t="shared" si="96"/>
        <v>Perc Improvement in Eqpt Efficiency Stds Above BAU for Combustible Fuels</v>
      </c>
      <c r="D2228" s="6" t="s">
        <v>3017</v>
      </c>
      <c r="E2228" s="1" t="s">
        <v>3917</v>
      </c>
      <c r="F2228" t="s">
        <v>2981</v>
      </c>
      <c r="G2228" s="45" t="s">
        <v>3892</v>
      </c>
      <c r="H2228" s="47">
        <f t="shared" si="95"/>
        <v>2227</v>
      </c>
      <c r="I2228" s="324" t="s">
        <v>40</v>
      </c>
      <c r="J2228" s="255" t="str">
        <f>IF(ISBLANK(INDEX('Policy Characteristics'!D:D,MATCH($C2228,'Policy Characteristics'!$C:$C,0))),"",INDEX('Policy Characteristics'!D:D,MATCH($C2228,'Policy Characteristics'!$C:$C,0)))</f>
        <v>Industry Energy Efficiency</v>
      </c>
      <c r="K2228" s="254" t="str">
        <f>IF(ISBLANK(INDEX('Policy Characteristics'!E:E,MATCH($C2228,'Policy Characteristics'!$C:$C,0))),"",INDEX('Policy Characteristics'!E:E,MATCH($C2228,'Policy Characteristics'!$C:$C,0)))</f>
        <v>indst fuel efficiency stds</v>
      </c>
      <c r="L2228" s="261">
        <f>IF(ISBLANK(INDEX('Policy Characteristics'!F:F,MATCH($C2228,'Policy Characteristics'!$C:$C,0))),"",INDEX('Policy Characteristics'!F:F,MATCH($C2228,'Policy Characteristics'!$C:$C,0)))</f>
        <v>0</v>
      </c>
      <c r="M2228" s="261">
        <f>IF(ISBLANK(INDEX('Policy Characteristics'!G:G,MATCH($C2228,'Policy Characteristics'!$C:$C,0))),"",INDEX('Policy Characteristics'!G:G,MATCH($C2228,'Policy Characteristics'!$C:$C,0)))</f>
        <v>0.25</v>
      </c>
      <c r="N2228" s="261">
        <f>IF(ISBLANK(INDEX('Policy Characteristics'!H:H,MATCH($C2228,'Policy Characteristics'!$C:$C,0))),"",INDEX('Policy Characteristics'!H:H,MATCH($C2228,'Policy Characteristics'!$C:$C,0)))</f>
        <v>0.01</v>
      </c>
      <c r="O2228" s="254" t="str">
        <f>IF(ISBLANK(INDEX('Policy Characteristics'!I:I,MATCH($C2228,'Policy Characteristics'!$C:$C,0))),"",INDEX('Policy Characteristics'!I:I,MATCH($C2228,'Policy Characteristics'!$C:$C,0)))</f>
        <v>% reduction in energy use</v>
      </c>
      <c r="P2228" s="254" t="str">
        <f>IF(ISBLANK(INDEX('Policy Characteristics'!J:J,MATCH($C2228,'Policy Characteristics'!$C:$C,0))),"",INDEX('Policy Characteristics'!J:J,MATCH($C2228,'Policy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28" s="254" t="str">
        <f>IF(ISBLANK(INDEX('Policy Characteristics'!K:K,MATCH($C2228,'Policy Characteristics'!$C:$C,0))),"",INDEX('Policy Characteristics'!K:K,MATCH($C2228,'Policy Characteristics'!$C:$C,0)))</f>
        <v>industry-ag-main.html#eff-stds</v>
      </c>
      <c r="R2228" s="254" t="str">
        <f>IF(ISBLANK(INDEX('Policy Characteristics'!L:L,MATCH($C2228,'Policy Characteristics'!$C:$C,0))),"",INDEX('Policy Characteristics'!L:L,MATCH($C2228,'Policy Characteristics'!$C:$C,0)))</f>
        <v>industry-energy-efficiency-standards.html</v>
      </c>
    </row>
    <row r="2229" spans="1:18" s="4" customFormat="1" x14ac:dyDescent="0.25">
      <c r="A2229" s="254" t="str">
        <f>IF(ISBLANK(INDEX('Policy Characteristics'!A:A,MATCH($C2229,'Policy Characteristics'!$C:$C,0))),"",INDEX('Policy Characteristics'!A:A,MATCH($C2229,'Policy Characteristics'!$C:$C,0)))</f>
        <v>Industry</v>
      </c>
      <c r="B2229" s="262" t="str">
        <f>IF(ISBLANK(INDEX('Policy Characteristics'!B:B,MATCH($C2229,'Policy Characteristics'!$C:$C,0))),"",INDEX('Policy Characteristics'!B:B,MATCH($C2229,'Policy Characteristics'!$C:$C,0)))</f>
        <v>Energy Efficiency Standards for Other Eqpt</v>
      </c>
      <c r="C2229" s="254" t="str">
        <f t="shared" si="96"/>
        <v>Perc Improvement in Eqpt Efficiency Stds Above BAU for Combustible Fuels</v>
      </c>
      <c r="D2229" s="6" t="s">
        <v>3018</v>
      </c>
      <c r="E2229" s="1" t="s">
        <v>3459</v>
      </c>
      <c r="F2229" t="s">
        <v>2982</v>
      </c>
      <c r="G2229" s="45" t="s">
        <v>3465</v>
      </c>
      <c r="H2229" s="47">
        <f t="shared" si="95"/>
        <v>2228</v>
      </c>
      <c r="I2229" s="324" t="s">
        <v>40</v>
      </c>
      <c r="J2229" s="255" t="str">
        <f>IF(ISBLANK(INDEX('Policy Characteristics'!D:D,MATCH($C2229,'Policy Characteristics'!$C:$C,0))),"",INDEX('Policy Characteristics'!D:D,MATCH($C2229,'Policy Characteristics'!$C:$C,0)))</f>
        <v>Industry Energy Efficiency</v>
      </c>
      <c r="K2229" s="254" t="str">
        <f>IF(ISBLANK(INDEX('Policy Characteristics'!E:E,MATCH($C2229,'Policy Characteristics'!$C:$C,0))),"",INDEX('Policy Characteristics'!E:E,MATCH($C2229,'Policy Characteristics'!$C:$C,0)))</f>
        <v>indst fuel efficiency stds</v>
      </c>
      <c r="L2229" s="261">
        <f>IF(ISBLANK(INDEX('Policy Characteristics'!F:F,MATCH($C2229,'Policy Characteristics'!$C:$C,0))),"",INDEX('Policy Characteristics'!F:F,MATCH($C2229,'Policy Characteristics'!$C:$C,0)))</f>
        <v>0</v>
      </c>
      <c r="M2229" s="261">
        <f>IF(ISBLANK(INDEX('Policy Characteristics'!G:G,MATCH($C2229,'Policy Characteristics'!$C:$C,0))),"",INDEX('Policy Characteristics'!G:G,MATCH($C2229,'Policy Characteristics'!$C:$C,0)))</f>
        <v>0.25</v>
      </c>
      <c r="N2229" s="261">
        <f>IF(ISBLANK(INDEX('Policy Characteristics'!H:H,MATCH($C2229,'Policy Characteristics'!$C:$C,0))),"",INDEX('Policy Characteristics'!H:H,MATCH($C2229,'Policy Characteristics'!$C:$C,0)))</f>
        <v>0.01</v>
      </c>
      <c r="O2229" s="254" t="str">
        <f>IF(ISBLANK(INDEX('Policy Characteristics'!I:I,MATCH($C2229,'Policy Characteristics'!$C:$C,0))),"",INDEX('Policy Characteristics'!I:I,MATCH($C2229,'Policy Characteristics'!$C:$C,0)))</f>
        <v>% reduction in energy use</v>
      </c>
      <c r="P2229" s="254" t="str">
        <f>IF(ISBLANK(INDEX('Policy Characteristics'!J:J,MATCH($C2229,'Policy Characteristics'!$C:$C,0))),"",INDEX('Policy Characteristics'!J:J,MATCH($C2229,'Policy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29" s="254" t="str">
        <f>IF(ISBLANK(INDEX('Policy Characteristics'!K:K,MATCH($C2229,'Policy Characteristics'!$C:$C,0))),"",INDEX('Policy Characteristics'!K:K,MATCH($C2229,'Policy Characteristics'!$C:$C,0)))</f>
        <v>industry-ag-main.html#eff-stds</v>
      </c>
      <c r="R2229" s="254" t="str">
        <f>IF(ISBLANK(INDEX('Policy Characteristics'!L:L,MATCH($C2229,'Policy Characteristics'!$C:$C,0))),"",INDEX('Policy Characteristics'!L:L,MATCH($C2229,'Policy Characteristics'!$C:$C,0)))</f>
        <v>industry-energy-efficiency-standards.html</v>
      </c>
    </row>
    <row r="2230" spans="1:18" s="4" customFormat="1" x14ac:dyDescent="0.25">
      <c r="A2230" s="254" t="str">
        <f>IF(ISBLANK(INDEX('Policy Characteristics'!A:A,MATCH($C2230,'Policy Characteristics'!$C:$C,0))),"",INDEX('Policy Characteristics'!A:A,MATCH($C2230,'Policy Characteristics'!$C:$C,0)))</f>
        <v>Industry</v>
      </c>
      <c r="B2230" s="262" t="str">
        <f>IF(ISBLANK(INDEX('Policy Characteristics'!B:B,MATCH($C2230,'Policy Characteristics'!$C:$C,0))),"",INDEX('Policy Characteristics'!B:B,MATCH($C2230,'Policy Characteristics'!$C:$C,0)))</f>
        <v>Energy Efficiency Standards for Other Eqpt</v>
      </c>
      <c r="C2230" s="254" t="str">
        <f t="shared" si="96"/>
        <v>Perc Improvement in Eqpt Efficiency Stds Above BAU for Combustible Fuels</v>
      </c>
      <c r="D2230" s="6" t="s">
        <v>3018</v>
      </c>
      <c r="E2230" s="1" t="s">
        <v>3460</v>
      </c>
      <c r="F2230" t="s">
        <v>2982</v>
      </c>
      <c r="G2230" s="45" t="s">
        <v>3466</v>
      </c>
      <c r="H2230" s="47">
        <f t="shared" si="95"/>
        <v>2229</v>
      </c>
      <c r="I2230" s="324" t="s">
        <v>40</v>
      </c>
      <c r="J2230" s="255" t="str">
        <f>IF(ISBLANK(INDEX('Policy Characteristics'!D:D,MATCH($C2230,'Policy Characteristics'!$C:$C,0))),"",INDEX('Policy Characteristics'!D:D,MATCH($C2230,'Policy Characteristics'!$C:$C,0)))</f>
        <v>Industry Energy Efficiency</v>
      </c>
      <c r="K2230" s="254" t="str">
        <f>IF(ISBLANK(INDEX('Policy Characteristics'!E:E,MATCH($C2230,'Policy Characteristics'!$C:$C,0))),"",INDEX('Policy Characteristics'!E:E,MATCH($C2230,'Policy Characteristics'!$C:$C,0)))</f>
        <v>indst fuel efficiency stds</v>
      </c>
      <c r="L2230" s="261">
        <f>IF(ISBLANK(INDEX('Policy Characteristics'!F:F,MATCH($C2230,'Policy Characteristics'!$C:$C,0))),"",INDEX('Policy Characteristics'!F:F,MATCH($C2230,'Policy Characteristics'!$C:$C,0)))</f>
        <v>0</v>
      </c>
      <c r="M2230" s="261">
        <f>IF(ISBLANK(INDEX('Policy Characteristics'!G:G,MATCH($C2230,'Policy Characteristics'!$C:$C,0))),"",INDEX('Policy Characteristics'!G:G,MATCH($C2230,'Policy Characteristics'!$C:$C,0)))</f>
        <v>0.25</v>
      </c>
      <c r="N2230" s="261">
        <f>IF(ISBLANK(INDEX('Policy Characteristics'!H:H,MATCH($C2230,'Policy Characteristics'!$C:$C,0))),"",INDEX('Policy Characteristics'!H:H,MATCH($C2230,'Policy Characteristics'!$C:$C,0)))</f>
        <v>0.01</v>
      </c>
      <c r="O2230" s="254" t="str">
        <f>IF(ISBLANK(INDEX('Policy Characteristics'!I:I,MATCH($C2230,'Policy Characteristics'!$C:$C,0))),"",INDEX('Policy Characteristics'!I:I,MATCH($C2230,'Policy Characteristics'!$C:$C,0)))</f>
        <v>% reduction in energy use</v>
      </c>
      <c r="P2230" s="254" t="str">
        <f>IF(ISBLANK(INDEX('Policy Characteristics'!J:J,MATCH($C2230,'Policy Characteristics'!$C:$C,0))),"",INDEX('Policy Characteristics'!J:J,MATCH($C2230,'Policy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30" s="254" t="str">
        <f>IF(ISBLANK(INDEX('Policy Characteristics'!K:K,MATCH($C2230,'Policy Characteristics'!$C:$C,0))),"",INDEX('Policy Characteristics'!K:K,MATCH($C2230,'Policy Characteristics'!$C:$C,0)))</f>
        <v>industry-ag-main.html#eff-stds</v>
      </c>
      <c r="R2230" s="254" t="str">
        <f>IF(ISBLANK(INDEX('Policy Characteristics'!L:L,MATCH($C2230,'Policy Characteristics'!$C:$C,0))),"",INDEX('Policy Characteristics'!L:L,MATCH($C2230,'Policy Characteristics'!$C:$C,0)))</f>
        <v>industry-energy-efficiency-standards.html</v>
      </c>
    </row>
    <row r="2231" spans="1:18" s="4" customFormat="1" x14ac:dyDescent="0.25">
      <c r="A2231" s="254" t="str">
        <f>IF(ISBLANK(INDEX('Policy Characteristics'!A:A,MATCH($C2231,'Policy Characteristics'!$C:$C,0))),"",INDEX('Policy Characteristics'!A:A,MATCH($C2231,'Policy Characteristics'!$C:$C,0)))</f>
        <v>Industry</v>
      </c>
      <c r="B2231" s="262" t="str">
        <f>IF(ISBLANK(INDEX('Policy Characteristics'!B:B,MATCH($C2231,'Policy Characteristics'!$C:$C,0))),"",INDEX('Policy Characteristics'!B:B,MATCH($C2231,'Policy Characteristics'!$C:$C,0)))</f>
        <v>Energy Efficiency Standards for Other Eqpt</v>
      </c>
      <c r="C2231" s="254" t="str">
        <f t="shared" si="96"/>
        <v>Perc Improvement in Eqpt Efficiency Stds Above BAU for Combustible Fuels</v>
      </c>
      <c r="D2231" s="6" t="s">
        <v>3018</v>
      </c>
      <c r="E2231" s="1" t="s">
        <v>3461</v>
      </c>
      <c r="F2231" t="s">
        <v>2982</v>
      </c>
      <c r="G2231" s="45" t="s">
        <v>3467</v>
      </c>
      <c r="H2231" s="47">
        <f t="shared" si="95"/>
        <v>2230</v>
      </c>
      <c r="I2231" s="324" t="s">
        <v>40</v>
      </c>
      <c r="J2231" s="255" t="str">
        <f>IF(ISBLANK(INDEX('Policy Characteristics'!D:D,MATCH($C2231,'Policy Characteristics'!$C:$C,0))),"",INDEX('Policy Characteristics'!D:D,MATCH($C2231,'Policy Characteristics'!$C:$C,0)))</f>
        <v>Industry Energy Efficiency</v>
      </c>
      <c r="K2231" s="254" t="str">
        <f>IF(ISBLANK(INDEX('Policy Characteristics'!E:E,MATCH($C2231,'Policy Characteristics'!$C:$C,0))),"",INDEX('Policy Characteristics'!E:E,MATCH($C2231,'Policy Characteristics'!$C:$C,0)))</f>
        <v>indst fuel efficiency stds</v>
      </c>
      <c r="L2231" s="261">
        <f>IF(ISBLANK(INDEX('Policy Characteristics'!F:F,MATCH($C2231,'Policy Characteristics'!$C:$C,0))),"",INDEX('Policy Characteristics'!F:F,MATCH($C2231,'Policy Characteristics'!$C:$C,0)))</f>
        <v>0</v>
      </c>
      <c r="M2231" s="261">
        <f>IF(ISBLANK(INDEX('Policy Characteristics'!G:G,MATCH($C2231,'Policy Characteristics'!$C:$C,0))),"",INDEX('Policy Characteristics'!G:G,MATCH($C2231,'Policy Characteristics'!$C:$C,0)))</f>
        <v>0.25</v>
      </c>
      <c r="N2231" s="261">
        <f>IF(ISBLANK(INDEX('Policy Characteristics'!H:H,MATCH($C2231,'Policy Characteristics'!$C:$C,0))),"",INDEX('Policy Characteristics'!H:H,MATCH($C2231,'Policy Characteristics'!$C:$C,0)))</f>
        <v>0.01</v>
      </c>
      <c r="O2231" s="254" t="str">
        <f>IF(ISBLANK(INDEX('Policy Characteristics'!I:I,MATCH($C2231,'Policy Characteristics'!$C:$C,0))),"",INDEX('Policy Characteristics'!I:I,MATCH($C2231,'Policy Characteristics'!$C:$C,0)))</f>
        <v>% reduction in energy use</v>
      </c>
      <c r="P2231" s="254" t="str">
        <f>IF(ISBLANK(INDEX('Policy Characteristics'!J:J,MATCH($C2231,'Policy Characteristics'!$C:$C,0))),"",INDEX('Policy Characteristics'!J:J,MATCH($C2231,'Policy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31" s="254" t="str">
        <f>IF(ISBLANK(INDEX('Policy Characteristics'!K:K,MATCH($C2231,'Policy Characteristics'!$C:$C,0))),"",INDEX('Policy Characteristics'!K:K,MATCH($C2231,'Policy Characteristics'!$C:$C,0)))</f>
        <v>industry-ag-main.html#eff-stds</v>
      </c>
      <c r="R2231" s="254" t="str">
        <f>IF(ISBLANK(INDEX('Policy Characteristics'!L:L,MATCH($C2231,'Policy Characteristics'!$C:$C,0))),"",INDEX('Policy Characteristics'!L:L,MATCH($C2231,'Policy Characteristics'!$C:$C,0)))</f>
        <v>industry-energy-efficiency-standards.html</v>
      </c>
    </row>
    <row r="2232" spans="1:18" s="4" customFormat="1" x14ac:dyDescent="0.25">
      <c r="A2232" s="254" t="str">
        <f>IF(ISBLANK(INDEX('Policy Characteristics'!A:A,MATCH($C2232,'Policy Characteristics'!$C:$C,0))),"",INDEX('Policy Characteristics'!A:A,MATCH($C2232,'Policy Characteristics'!$C:$C,0)))</f>
        <v>Industry</v>
      </c>
      <c r="B2232" s="262" t="str">
        <f>IF(ISBLANK(INDEX('Policy Characteristics'!B:B,MATCH($C2232,'Policy Characteristics'!$C:$C,0))),"",INDEX('Policy Characteristics'!B:B,MATCH($C2232,'Policy Characteristics'!$C:$C,0)))</f>
        <v>Energy Efficiency Standards for Other Eqpt</v>
      </c>
      <c r="C2232" s="254" t="str">
        <f t="shared" si="96"/>
        <v>Perc Improvement in Eqpt Efficiency Stds Above BAU for Combustible Fuels</v>
      </c>
      <c r="D2232" s="6" t="s">
        <v>3018</v>
      </c>
      <c r="E2232" s="1" t="s">
        <v>3462</v>
      </c>
      <c r="F2232" t="s">
        <v>2982</v>
      </c>
      <c r="G2232" s="45" t="s">
        <v>3468</v>
      </c>
      <c r="H2232" s="47">
        <f t="shared" si="95"/>
        <v>2231</v>
      </c>
      <c r="I2232" s="324" t="s">
        <v>40</v>
      </c>
      <c r="J2232" s="255" t="str">
        <f>IF(ISBLANK(INDEX('Policy Characteristics'!D:D,MATCH($C2232,'Policy Characteristics'!$C:$C,0))),"",INDEX('Policy Characteristics'!D:D,MATCH($C2232,'Policy Characteristics'!$C:$C,0)))</f>
        <v>Industry Energy Efficiency</v>
      </c>
      <c r="K2232" s="254" t="str">
        <f>IF(ISBLANK(INDEX('Policy Characteristics'!E:E,MATCH($C2232,'Policy Characteristics'!$C:$C,0))),"",INDEX('Policy Characteristics'!E:E,MATCH($C2232,'Policy Characteristics'!$C:$C,0)))</f>
        <v>indst fuel efficiency stds</v>
      </c>
      <c r="L2232" s="261">
        <f>IF(ISBLANK(INDEX('Policy Characteristics'!F:F,MATCH($C2232,'Policy Characteristics'!$C:$C,0))),"",INDEX('Policy Characteristics'!F:F,MATCH($C2232,'Policy Characteristics'!$C:$C,0)))</f>
        <v>0</v>
      </c>
      <c r="M2232" s="261">
        <f>IF(ISBLANK(INDEX('Policy Characteristics'!G:G,MATCH($C2232,'Policy Characteristics'!$C:$C,0))),"",INDEX('Policy Characteristics'!G:G,MATCH($C2232,'Policy Characteristics'!$C:$C,0)))</f>
        <v>0.25</v>
      </c>
      <c r="N2232" s="261">
        <f>IF(ISBLANK(INDEX('Policy Characteristics'!H:H,MATCH($C2232,'Policy Characteristics'!$C:$C,0))),"",INDEX('Policy Characteristics'!H:H,MATCH($C2232,'Policy Characteristics'!$C:$C,0)))</f>
        <v>0.01</v>
      </c>
      <c r="O2232" s="254" t="str">
        <f>IF(ISBLANK(INDEX('Policy Characteristics'!I:I,MATCH($C2232,'Policy Characteristics'!$C:$C,0))),"",INDEX('Policy Characteristics'!I:I,MATCH($C2232,'Policy Characteristics'!$C:$C,0)))</f>
        <v>% reduction in energy use</v>
      </c>
      <c r="P2232" s="254" t="str">
        <f>IF(ISBLANK(INDEX('Policy Characteristics'!J:J,MATCH($C2232,'Policy Characteristics'!$C:$C,0))),"",INDEX('Policy Characteristics'!J:J,MATCH($C2232,'Policy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32" s="254" t="str">
        <f>IF(ISBLANK(INDEX('Policy Characteristics'!K:K,MATCH($C2232,'Policy Characteristics'!$C:$C,0))),"",INDEX('Policy Characteristics'!K:K,MATCH($C2232,'Policy Characteristics'!$C:$C,0)))</f>
        <v>industry-ag-main.html#eff-stds</v>
      </c>
      <c r="R2232" s="254" t="str">
        <f>IF(ISBLANK(INDEX('Policy Characteristics'!L:L,MATCH($C2232,'Policy Characteristics'!$C:$C,0))),"",INDEX('Policy Characteristics'!L:L,MATCH($C2232,'Policy Characteristics'!$C:$C,0)))</f>
        <v>industry-energy-efficiency-standards.html</v>
      </c>
    </row>
    <row r="2233" spans="1:18" s="4" customFormat="1" x14ac:dyDescent="0.25">
      <c r="A2233" s="254" t="str">
        <f>IF(ISBLANK(INDEX('Policy Characteristics'!A:A,MATCH($C2233,'Policy Characteristics'!$C:$C,0))),"",INDEX('Policy Characteristics'!A:A,MATCH($C2233,'Policy Characteristics'!$C:$C,0)))</f>
        <v>Industry</v>
      </c>
      <c r="B2233" s="262" t="str">
        <f>IF(ISBLANK(INDEX('Policy Characteristics'!B:B,MATCH($C2233,'Policy Characteristics'!$C:$C,0))),"",INDEX('Policy Characteristics'!B:B,MATCH($C2233,'Policy Characteristics'!$C:$C,0)))</f>
        <v>Energy Efficiency Standards for Other Eqpt</v>
      </c>
      <c r="C2233" s="254" t="str">
        <f t="shared" si="96"/>
        <v>Perc Improvement in Eqpt Efficiency Stds Above BAU for Combustible Fuels</v>
      </c>
      <c r="D2233" s="6" t="s">
        <v>3018</v>
      </c>
      <c r="E2233" s="1" t="s">
        <v>3463</v>
      </c>
      <c r="F2233" t="s">
        <v>2982</v>
      </c>
      <c r="G2233" s="45" t="s">
        <v>3469</v>
      </c>
      <c r="H2233" s="47">
        <f t="shared" si="95"/>
        <v>2232</v>
      </c>
      <c r="I2233" s="324" t="s">
        <v>40</v>
      </c>
      <c r="J2233" s="255" t="str">
        <f>IF(ISBLANK(INDEX('Policy Characteristics'!D:D,MATCH($C2233,'Policy Characteristics'!$C:$C,0))),"",INDEX('Policy Characteristics'!D:D,MATCH($C2233,'Policy Characteristics'!$C:$C,0)))</f>
        <v>Industry Energy Efficiency</v>
      </c>
      <c r="K2233" s="254" t="str">
        <f>IF(ISBLANK(INDEX('Policy Characteristics'!E:E,MATCH($C2233,'Policy Characteristics'!$C:$C,0))),"",INDEX('Policy Characteristics'!E:E,MATCH($C2233,'Policy Characteristics'!$C:$C,0)))</f>
        <v>indst fuel efficiency stds</v>
      </c>
      <c r="L2233" s="261">
        <f>IF(ISBLANK(INDEX('Policy Characteristics'!F:F,MATCH($C2233,'Policy Characteristics'!$C:$C,0))),"",INDEX('Policy Characteristics'!F:F,MATCH($C2233,'Policy Characteristics'!$C:$C,0)))</f>
        <v>0</v>
      </c>
      <c r="M2233" s="261">
        <f>IF(ISBLANK(INDEX('Policy Characteristics'!G:G,MATCH($C2233,'Policy Characteristics'!$C:$C,0))),"",INDEX('Policy Characteristics'!G:G,MATCH($C2233,'Policy Characteristics'!$C:$C,0)))</f>
        <v>0.25</v>
      </c>
      <c r="N2233" s="261">
        <f>IF(ISBLANK(INDEX('Policy Characteristics'!H:H,MATCH($C2233,'Policy Characteristics'!$C:$C,0))),"",INDEX('Policy Characteristics'!H:H,MATCH($C2233,'Policy Characteristics'!$C:$C,0)))</f>
        <v>0.01</v>
      </c>
      <c r="O2233" s="254" t="str">
        <f>IF(ISBLANK(INDEX('Policy Characteristics'!I:I,MATCH($C2233,'Policy Characteristics'!$C:$C,0))),"",INDEX('Policy Characteristics'!I:I,MATCH($C2233,'Policy Characteristics'!$C:$C,0)))</f>
        <v>% reduction in energy use</v>
      </c>
      <c r="P2233" s="254" t="str">
        <f>IF(ISBLANK(INDEX('Policy Characteristics'!J:J,MATCH($C2233,'Policy Characteristics'!$C:$C,0))),"",INDEX('Policy Characteristics'!J:J,MATCH($C2233,'Policy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33" s="254" t="str">
        <f>IF(ISBLANK(INDEX('Policy Characteristics'!K:K,MATCH($C2233,'Policy Characteristics'!$C:$C,0))),"",INDEX('Policy Characteristics'!K:K,MATCH($C2233,'Policy Characteristics'!$C:$C,0)))</f>
        <v>industry-ag-main.html#eff-stds</v>
      </c>
      <c r="R2233" s="254" t="str">
        <f>IF(ISBLANK(INDEX('Policy Characteristics'!L:L,MATCH($C2233,'Policy Characteristics'!$C:$C,0))),"",INDEX('Policy Characteristics'!L:L,MATCH($C2233,'Policy Characteristics'!$C:$C,0)))</f>
        <v>industry-energy-efficiency-standards.html</v>
      </c>
    </row>
    <row r="2234" spans="1:18" s="4" customFormat="1" x14ac:dyDescent="0.25">
      <c r="A2234" s="254" t="str">
        <f>IF(ISBLANK(INDEX('Policy Characteristics'!A:A,MATCH($C2234,'Policy Characteristics'!$C:$C,0))),"",INDEX('Policy Characteristics'!A:A,MATCH($C2234,'Policy Characteristics'!$C:$C,0)))</f>
        <v>Industry</v>
      </c>
      <c r="B2234" s="262" t="str">
        <f>IF(ISBLANK(INDEX('Policy Characteristics'!B:B,MATCH($C2234,'Policy Characteristics'!$C:$C,0))),"",INDEX('Policy Characteristics'!B:B,MATCH($C2234,'Policy Characteristics'!$C:$C,0)))</f>
        <v>Energy Efficiency Standards for Other Eqpt</v>
      </c>
      <c r="C2234" s="254" t="str">
        <f t="shared" si="96"/>
        <v>Perc Improvement in Eqpt Efficiency Stds Above BAU for Combustible Fuels</v>
      </c>
      <c r="D2234" s="6" t="s">
        <v>3018</v>
      </c>
      <c r="E2234" s="1" t="s">
        <v>3464</v>
      </c>
      <c r="F2234" t="s">
        <v>2982</v>
      </c>
      <c r="G2234" s="45" t="s">
        <v>3470</v>
      </c>
      <c r="H2234" s="47">
        <f t="shared" si="95"/>
        <v>2233</v>
      </c>
      <c r="I2234" s="324" t="s">
        <v>40</v>
      </c>
      <c r="J2234" s="255" t="str">
        <f>IF(ISBLANK(INDEX('Policy Characteristics'!D:D,MATCH($C2234,'Policy Characteristics'!$C:$C,0))),"",INDEX('Policy Characteristics'!D:D,MATCH($C2234,'Policy Characteristics'!$C:$C,0)))</f>
        <v>Industry Energy Efficiency</v>
      </c>
      <c r="K2234" s="254" t="str">
        <f>IF(ISBLANK(INDEX('Policy Characteristics'!E:E,MATCH($C2234,'Policy Characteristics'!$C:$C,0))),"",INDEX('Policy Characteristics'!E:E,MATCH($C2234,'Policy Characteristics'!$C:$C,0)))</f>
        <v>indst fuel efficiency stds</v>
      </c>
      <c r="L2234" s="261">
        <f>IF(ISBLANK(INDEX('Policy Characteristics'!F:F,MATCH($C2234,'Policy Characteristics'!$C:$C,0))),"",INDEX('Policy Characteristics'!F:F,MATCH($C2234,'Policy Characteristics'!$C:$C,0)))</f>
        <v>0</v>
      </c>
      <c r="M2234" s="261">
        <f>IF(ISBLANK(INDEX('Policy Characteristics'!G:G,MATCH($C2234,'Policy Characteristics'!$C:$C,0))),"",INDEX('Policy Characteristics'!G:G,MATCH($C2234,'Policy Characteristics'!$C:$C,0)))</f>
        <v>0.25</v>
      </c>
      <c r="N2234" s="261">
        <f>IF(ISBLANK(INDEX('Policy Characteristics'!H:H,MATCH($C2234,'Policy Characteristics'!$C:$C,0))),"",INDEX('Policy Characteristics'!H:H,MATCH($C2234,'Policy Characteristics'!$C:$C,0)))</f>
        <v>0.01</v>
      </c>
      <c r="O2234" s="254" t="str">
        <f>IF(ISBLANK(INDEX('Policy Characteristics'!I:I,MATCH($C2234,'Policy Characteristics'!$C:$C,0))),"",INDEX('Policy Characteristics'!I:I,MATCH($C2234,'Policy Characteristics'!$C:$C,0)))</f>
        <v>% reduction in energy use</v>
      </c>
      <c r="P2234" s="254" t="str">
        <f>IF(ISBLANK(INDEX('Policy Characteristics'!J:J,MATCH($C2234,'Policy Characteristics'!$C:$C,0))),"",INDEX('Policy Characteristics'!J:J,MATCH($C2234,'Policy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34" s="254" t="str">
        <f>IF(ISBLANK(INDEX('Policy Characteristics'!K:K,MATCH($C2234,'Policy Characteristics'!$C:$C,0))),"",INDEX('Policy Characteristics'!K:K,MATCH($C2234,'Policy Characteristics'!$C:$C,0)))</f>
        <v>industry-ag-main.html#eff-stds</v>
      </c>
      <c r="R2234" s="254" t="str">
        <f>IF(ISBLANK(INDEX('Policy Characteristics'!L:L,MATCH($C2234,'Policy Characteristics'!$C:$C,0))),"",INDEX('Policy Characteristics'!L:L,MATCH($C2234,'Policy Characteristics'!$C:$C,0)))</f>
        <v>industry-energy-efficiency-standards.html</v>
      </c>
    </row>
    <row r="2235" spans="1:18" s="4" customFormat="1" x14ac:dyDescent="0.25">
      <c r="A2235" s="254" t="str">
        <f>IF(ISBLANK(INDEX('Policy Characteristics'!A:A,MATCH($C2235,'Policy Characteristics'!$C:$C,0))),"",INDEX('Policy Characteristics'!A:A,MATCH($C2235,'Policy Characteristics'!$C:$C,0)))</f>
        <v>Industry</v>
      </c>
      <c r="B2235" s="262" t="str">
        <f>IF(ISBLANK(INDEX('Policy Characteristics'!B:B,MATCH($C2235,'Policy Characteristics'!$C:$C,0))),"",INDEX('Policy Characteristics'!B:B,MATCH($C2235,'Policy Characteristics'!$C:$C,0)))</f>
        <v>Energy Efficiency Standards for Other Eqpt</v>
      </c>
      <c r="C2235" s="254" t="str">
        <f t="shared" si="96"/>
        <v>Perc Improvement in Eqpt Efficiency Stds Above BAU for Combustible Fuels</v>
      </c>
      <c r="D2235" s="6" t="s">
        <v>3018</v>
      </c>
      <c r="E2235" s="1" t="s">
        <v>3570</v>
      </c>
      <c r="F2235" t="s">
        <v>2982</v>
      </c>
      <c r="G2235" s="45" t="s">
        <v>3471</v>
      </c>
      <c r="H2235" s="47">
        <f t="shared" si="95"/>
        <v>2234</v>
      </c>
      <c r="I2235" s="324" t="s">
        <v>40</v>
      </c>
      <c r="J2235" s="255" t="str">
        <f>IF(ISBLANK(INDEX('Policy Characteristics'!D:D,MATCH($C2235,'Policy Characteristics'!$C:$C,0))),"",INDEX('Policy Characteristics'!D:D,MATCH($C2235,'Policy Characteristics'!$C:$C,0)))</f>
        <v>Industry Energy Efficiency</v>
      </c>
      <c r="K2235" s="254" t="str">
        <f>IF(ISBLANK(INDEX('Policy Characteristics'!E:E,MATCH($C2235,'Policy Characteristics'!$C:$C,0))),"",INDEX('Policy Characteristics'!E:E,MATCH($C2235,'Policy Characteristics'!$C:$C,0)))</f>
        <v>indst fuel efficiency stds</v>
      </c>
      <c r="L2235" s="261">
        <f>IF(ISBLANK(INDEX('Policy Characteristics'!F:F,MATCH($C2235,'Policy Characteristics'!$C:$C,0))),"",INDEX('Policy Characteristics'!F:F,MATCH($C2235,'Policy Characteristics'!$C:$C,0)))</f>
        <v>0</v>
      </c>
      <c r="M2235" s="261">
        <f>IF(ISBLANK(INDEX('Policy Characteristics'!G:G,MATCH($C2235,'Policy Characteristics'!$C:$C,0))),"",INDEX('Policy Characteristics'!G:G,MATCH($C2235,'Policy Characteristics'!$C:$C,0)))</f>
        <v>0.25</v>
      </c>
      <c r="N2235" s="261">
        <f>IF(ISBLANK(INDEX('Policy Characteristics'!H:H,MATCH($C2235,'Policy Characteristics'!$C:$C,0))),"",INDEX('Policy Characteristics'!H:H,MATCH($C2235,'Policy Characteristics'!$C:$C,0)))</f>
        <v>0.01</v>
      </c>
      <c r="O2235" s="254" t="str">
        <f>IF(ISBLANK(INDEX('Policy Characteristics'!I:I,MATCH($C2235,'Policy Characteristics'!$C:$C,0))),"",INDEX('Policy Characteristics'!I:I,MATCH($C2235,'Policy Characteristics'!$C:$C,0)))</f>
        <v>% reduction in energy use</v>
      </c>
      <c r="P2235" s="254" t="str">
        <f>IF(ISBLANK(INDEX('Policy Characteristics'!J:J,MATCH($C2235,'Policy Characteristics'!$C:$C,0))),"",INDEX('Policy Characteristics'!J:J,MATCH($C2235,'Policy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35" s="254" t="str">
        <f>IF(ISBLANK(INDEX('Policy Characteristics'!K:K,MATCH($C2235,'Policy Characteristics'!$C:$C,0))),"",INDEX('Policy Characteristics'!K:K,MATCH($C2235,'Policy Characteristics'!$C:$C,0)))</f>
        <v>industry-ag-main.html#eff-stds</v>
      </c>
      <c r="R2235" s="254" t="str">
        <f>IF(ISBLANK(INDEX('Policy Characteristics'!L:L,MATCH($C2235,'Policy Characteristics'!$C:$C,0))),"",INDEX('Policy Characteristics'!L:L,MATCH($C2235,'Policy Characteristics'!$C:$C,0)))</f>
        <v>industry-energy-efficiency-standards.html</v>
      </c>
    </row>
    <row r="2236" spans="1:18" s="4" customFormat="1" x14ac:dyDescent="0.25">
      <c r="A2236" s="254" t="str">
        <f>IF(ISBLANK(INDEX('Policy Characteristics'!A:A,MATCH($C2236,'Policy Characteristics'!$C:$C,0))),"",INDEX('Policy Characteristics'!A:A,MATCH($C2236,'Policy Characteristics'!$C:$C,0)))</f>
        <v>Industry</v>
      </c>
      <c r="B2236" s="262" t="str">
        <f>IF(ISBLANK(INDEX('Policy Characteristics'!B:B,MATCH($C2236,'Policy Characteristics'!$C:$C,0))),"",INDEX('Policy Characteristics'!B:B,MATCH($C2236,'Policy Characteristics'!$C:$C,0)))</f>
        <v>Energy Efficiency Standards for Other Eqpt</v>
      </c>
      <c r="C2236" s="254" t="str">
        <f t="shared" si="96"/>
        <v>Perc Improvement in Eqpt Efficiency Stds Above BAU for Combustible Fuels</v>
      </c>
      <c r="D2236" s="6" t="s">
        <v>3018</v>
      </c>
      <c r="E2236" s="1" t="s">
        <v>3915</v>
      </c>
      <c r="F2236" t="s">
        <v>2982</v>
      </c>
      <c r="G2236" s="45" t="s">
        <v>3891</v>
      </c>
      <c r="H2236" s="47">
        <f t="shared" si="95"/>
        <v>2235</v>
      </c>
      <c r="I2236" s="324" t="s">
        <v>40</v>
      </c>
      <c r="J2236" s="255" t="str">
        <f>IF(ISBLANK(INDEX('Policy Characteristics'!D:D,MATCH($C2236,'Policy Characteristics'!$C:$C,0))),"",INDEX('Policy Characteristics'!D:D,MATCH($C2236,'Policy Characteristics'!$C:$C,0)))</f>
        <v>Industry Energy Efficiency</v>
      </c>
      <c r="K2236" s="254" t="str">
        <f>IF(ISBLANK(INDEX('Policy Characteristics'!E:E,MATCH($C2236,'Policy Characteristics'!$C:$C,0))),"",INDEX('Policy Characteristics'!E:E,MATCH($C2236,'Policy Characteristics'!$C:$C,0)))</f>
        <v>indst fuel efficiency stds</v>
      </c>
      <c r="L2236" s="261">
        <f>IF(ISBLANK(INDEX('Policy Characteristics'!F:F,MATCH($C2236,'Policy Characteristics'!$C:$C,0))),"",INDEX('Policy Characteristics'!F:F,MATCH($C2236,'Policy Characteristics'!$C:$C,0)))</f>
        <v>0</v>
      </c>
      <c r="M2236" s="261">
        <f>IF(ISBLANK(INDEX('Policy Characteristics'!G:G,MATCH($C2236,'Policy Characteristics'!$C:$C,0))),"",INDEX('Policy Characteristics'!G:G,MATCH($C2236,'Policy Characteristics'!$C:$C,0)))</f>
        <v>0.25</v>
      </c>
      <c r="N2236" s="261">
        <f>IF(ISBLANK(INDEX('Policy Characteristics'!H:H,MATCH($C2236,'Policy Characteristics'!$C:$C,0))),"",INDEX('Policy Characteristics'!H:H,MATCH($C2236,'Policy Characteristics'!$C:$C,0)))</f>
        <v>0.01</v>
      </c>
      <c r="O2236" s="254" t="str">
        <f>IF(ISBLANK(INDEX('Policy Characteristics'!I:I,MATCH($C2236,'Policy Characteristics'!$C:$C,0))),"",INDEX('Policy Characteristics'!I:I,MATCH($C2236,'Policy Characteristics'!$C:$C,0)))</f>
        <v>% reduction in energy use</v>
      </c>
      <c r="P2236" s="254" t="str">
        <f>IF(ISBLANK(INDEX('Policy Characteristics'!J:J,MATCH($C2236,'Policy Characteristics'!$C:$C,0))),"",INDEX('Policy Characteristics'!J:J,MATCH($C2236,'Policy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36" s="254" t="str">
        <f>IF(ISBLANK(INDEX('Policy Characteristics'!K:K,MATCH($C2236,'Policy Characteristics'!$C:$C,0))),"",INDEX('Policy Characteristics'!K:K,MATCH($C2236,'Policy Characteristics'!$C:$C,0)))</f>
        <v>industry-ag-main.html#eff-stds</v>
      </c>
      <c r="R2236" s="254" t="str">
        <f>IF(ISBLANK(INDEX('Policy Characteristics'!L:L,MATCH($C2236,'Policy Characteristics'!$C:$C,0))),"",INDEX('Policy Characteristics'!L:L,MATCH($C2236,'Policy Characteristics'!$C:$C,0)))</f>
        <v>industry-energy-efficiency-standards.html</v>
      </c>
    </row>
    <row r="2237" spans="1:18" s="4" customFormat="1" x14ac:dyDescent="0.25">
      <c r="A2237" s="254" t="str">
        <f>IF(ISBLANK(INDEX('Policy Characteristics'!A:A,MATCH($C2237,'Policy Characteristics'!$C:$C,0))),"",INDEX('Policy Characteristics'!A:A,MATCH($C2237,'Policy Characteristics'!$C:$C,0)))</f>
        <v>Industry</v>
      </c>
      <c r="B2237" s="262" t="str">
        <f>IF(ISBLANK(INDEX('Policy Characteristics'!B:B,MATCH($C2237,'Policy Characteristics'!$C:$C,0))),"",INDEX('Policy Characteristics'!B:B,MATCH($C2237,'Policy Characteristics'!$C:$C,0)))</f>
        <v>Energy Efficiency Standards for Other Eqpt</v>
      </c>
      <c r="C2237" s="254" t="str">
        <f t="shared" si="96"/>
        <v>Perc Improvement in Eqpt Efficiency Stds Above BAU for Combustible Fuels</v>
      </c>
      <c r="D2237" s="6" t="s">
        <v>3018</v>
      </c>
      <c r="E2237" s="1" t="s">
        <v>3916</v>
      </c>
      <c r="F2237" t="s">
        <v>2982</v>
      </c>
      <c r="G2237" s="45" t="s">
        <v>3890</v>
      </c>
      <c r="H2237" s="47">
        <f t="shared" si="95"/>
        <v>2236</v>
      </c>
      <c r="I2237" s="324" t="s">
        <v>40</v>
      </c>
      <c r="J2237" s="255" t="str">
        <f>IF(ISBLANK(INDEX('Policy Characteristics'!D:D,MATCH($C2237,'Policy Characteristics'!$C:$C,0))),"",INDEX('Policy Characteristics'!D:D,MATCH($C2237,'Policy Characteristics'!$C:$C,0)))</f>
        <v>Industry Energy Efficiency</v>
      </c>
      <c r="K2237" s="254" t="str">
        <f>IF(ISBLANK(INDEX('Policy Characteristics'!E:E,MATCH($C2237,'Policy Characteristics'!$C:$C,0))),"",INDEX('Policy Characteristics'!E:E,MATCH($C2237,'Policy Characteristics'!$C:$C,0)))</f>
        <v>indst fuel efficiency stds</v>
      </c>
      <c r="L2237" s="261">
        <f>IF(ISBLANK(INDEX('Policy Characteristics'!F:F,MATCH($C2237,'Policy Characteristics'!$C:$C,0))),"",INDEX('Policy Characteristics'!F:F,MATCH($C2237,'Policy Characteristics'!$C:$C,0)))</f>
        <v>0</v>
      </c>
      <c r="M2237" s="261">
        <f>IF(ISBLANK(INDEX('Policy Characteristics'!G:G,MATCH($C2237,'Policy Characteristics'!$C:$C,0))),"",INDEX('Policy Characteristics'!G:G,MATCH($C2237,'Policy Characteristics'!$C:$C,0)))</f>
        <v>0.25</v>
      </c>
      <c r="N2237" s="261">
        <f>IF(ISBLANK(INDEX('Policy Characteristics'!H:H,MATCH($C2237,'Policy Characteristics'!$C:$C,0))),"",INDEX('Policy Characteristics'!H:H,MATCH($C2237,'Policy Characteristics'!$C:$C,0)))</f>
        <v>0.01</v>
      </c>
      <c r="O2237" s="254" t="str">
        <f>IF(ISBLANK(INDEX('Policy Characteristics'!I:I,MATCH($C2237,'Policy Characteristics'!$C:$C,0))),"",INDEX('Policy Characteristics'!I:I,MATCH($C2237,'Policy Characteristics'!$C:$C,0)))</f>
        <v>% reduction in energy use</v>
      </c>
      <c r="P2237" s="254" t="str">
        <f>IF(ISBLANK(INDEX('Policy Characteristics'!J:J,MATCH($C2237,'Policy Characteristics'!$C:$C,0))),"",INDEX('Policy Characteristics'!J:J,MATCH($C2237,'Policy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37" s="254" t="str">
        <f>IF(ISBLANK(INDEX('Policy Characteristics'!K:K,MATCH($C2237,'Policy Characteristics'!$C:$C,0))),"",INDEX('Policy Characteristics'!K:K,MATCH($C2237,'Policy Characteristics'!$C:$C,0)))</f>
        <v>industry-ag-main.html#eff-stds</v>
      </c>
      <c r="R2237" s="254" t="str">
        <f>IF(ISBLANK(INDEX('Policy Characteristics'!L:L,MATCH($C2237,'Policy Characteristics'!$C:$C,0))),"",INDEX('Policy Characteristics'!L:L,MATCH($C2237,'Policy Characteristics'!$C:$C,0)))</f>
        <v>industry-energy-efficiency-standards.html</v>
      </c>
    </row>
    <row r="2238" spans="1:18" s="4" customFormat="1" x14ac:dyDescent="0.25">
      <c r="A2238" s="254" t="str">
        <f>IF(ISBLANK(INDEX('Policy Characteristics'!A:A,MATCH($C2238,'Policy Characteristics'!$C:$C,0))),"",INDEX('Policy Characteristics'!A:A,MATCH($C2238,'Policy Characteristics'!$C:$C,0)))</f>
        <v>Industry</v>
      </c>
      <c r="B2238" s="262" t="str">
        <f>IF(ISBLANK(INDEX('Policy Characteristics'!B:B,MATCH($C2238,'Policy Characteristics'!$C:$C,0))),"",INDEX('Policy Characteristics'!B:B,MATCH($C2238,'Policy Characteristics'!$C:$C,0)))</f>
        <v>Energy Efficiency Standards for Other Eqpt</v>
      </c>
      <c r="C2238" s="254" t="str">
        <f t="shared" si="96"/>
        <v>Perc Improvement in Eqpt Efficiency Stds Above BAU for Combustible Fuels</v>
      </c>
      <c r="D2238" s="6" t="s">
        <v>3018</v>
      </c>
      <c r="E2238" s="1" t="s">
        <v>3917</v>
      </c>
      <c r="F2238" t="s">
        <v>2982</v>
      </c>
      <c r="G2238" s="45" t="s">
        <v>3892</v>
      </c>
      <c r="H2238" s="47">
        <f t="shared" si="95"/>
        <v>2237</v>
      </c>
      <c r="I2238" s="324" t="s">
        <v>40</v>
      </c>
      <c r="J2238" s="255" t="str">
        <f>IF(ISBLANK(INDEX('Policy Characteristics'!D:D,MATCH($C2238,'Policy Characteristics'!$C:$C,0))),"",INDEX('Policy Characteristics'!D:D,MATCH($C2238,'Policy Characteristics'!$C:$C,0)))</f>
        <v>Industry Energy Efficiency</v>
      </c>
      <c r="K2238" s="254" t="str">
        <f>IF(ISBLANK(INDEX('Policy Characteristics'!E:E,MATCH($C2238,'Policy Characteristics'!$C:$C,0))),"",INDEX('Policy Characteristics'!E:E,MATCH($C2238,'Policy Characteristics'!$C:$C,0)))</f>
        <v>indst fuel efficiency stds</v>
      </c>
      <c r="L2238" s="261">
        <f>IF(ISBLANK(INDEX('Policy Characteristics'!F:F,MATCH($C2238,'Policy Characteristics'!$C:$C,0))),"",INDEX('Policy Characteristics'!F:F,MATCH($C2238,'Policy Characteristics'!$C:$C,0)))</f>
        <v>0</v>
      </c>
      <c r="M2238" s="261">
        <f>IF(ISBLANK(INDEX('Policy Characteristics'!G:G,MATCH($C2238,'Policy Characteristics'!$C:$C,0))),"",INDEX('Policy Characteristics'!G:G,MATCH($C2238,'Policy Characteristics'!$C:$C,0)))</f>
        <v>0.25</v>
      </c>
      <c r="N2238" s="261">
        <f>IF(ISBLANK(INDEX('Policy Characteristics'!H:H,MATCH($C2238,'Policy Characteristics'!$C:$C,0))),"",INDEX('Policy Characteristics'!H:H,MATCH($C2238,'Policy Characteristics'!$C:$C,0)))</f>
        <v>0.01</v>
      </c>
      <c r="O2238" s="254" t="str">
        <f>IF(ISBLANK(INDEX('Policy Characteristics'!I:I,MATCH($C2238,'Policy Characteristics'!$C:$C,0))),"",INDEX('Policy Characteristics'!I:I,MATCH($C2238,'Policy Characteristics'!$C:$C,0)))</f>
        <v>% reduction in energy use</v>
      </c>
      <c r="P2238" s="254" t="str">
        <f>IF(ISBLANK(INDEX('Policy Characteristics'!J:J,MATCH($C2238,'Policy Characteristics'!$C:$C,0))),"",INDEX('Policy Characteristics'!J:J,MATCH($C2238,'Policy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38" s="254" t="str">
        <f>IF(ISBLANK(INDEX('Policy Characteristics'!K:K,MATCH($C2238,'Policy Characteristics'!$C:$C,0))),"",INDEX('Policy Characteristics'!K:K,MATCH($C2238,'Policy Characteristics'!$C:$C,0)))</f>
        <v>industry-ag-main.html#eff-stds</v>
      </c>
      <c r="R2238" s="254" t="str">
        <f>IF(ISBLANK(INDEX('Policy Characteristics'!L:L,MATCH($C2238,'Policy Characteristics'!$C:$C,0))),"",INDEX('Policy Characteristics'!L:L,MATCH($C2238,'Policy Characteristics'!$C:$C,0)))</f>
        <v>industry-energy-efficiency-standards.html</v>
      </c>
    </row>
    <row r="2239" spans="1:18" s="4" customFormat="1" x14ac:dyDescent="0.25">
      <c r="A2239" s="254" t="str">
        <f>IF(ISBLANK(INDEX('Policy Characteristics'!A:A,MATCH($C2239,'Policy Characteristics'!$C:$C,0))),"",INDEX('Policy Characteristics'!A:A,MATCH($C2239,'Policy Characteristics'!$C:$C,0)))</f>
        <v>Industry</v>
      </c>
      <c r="B2239" s="262" t="str">
        <f>IF(ISBLANK(INDEX('Policy Characteristics'!B:B,MATCH($C2239,'Policy Characteristics'!$C:$C,0))),"",INDEX('Policy Characteristics'!B:B,MATCH($C2239,'Policy Characteristics'!$C:$C,0)))</f>
        <v>Energy Efficiency Standards for Other Eqpt</v>
      </c>
      <c r="C2239" s="254" t="str">
        <f t="shared" si="96"/>
        <v>Perc Improvement in Eqpt Efficiency Stds Above BAU for Combustible Fuels</v>
      </c>
      <c r="D2239" s="6" t="s">
        <v>3019</v>
      </c>
      <c r="E2239" s="1" t="s">
        <v>3459</v>
      </c>
      <c r="F2239" t="s">
        <v>2983</v>
      </c>
      <c r="G2239" s="45" t="s">
        <v>3465</v>
      </c>
      <c r="H2239" s="47">
        <f t="shared" si="95"/>
        <v>2238</v>
      </c>
      <c r="I2239" s="324" t="s">
        <v>40</v>
      </c>
      <c r="J2239" s="255" t="str">
        <f>IF(ISBLANK(INDEX('Policy Characteristics'!D:D,MATCH($C2239,'Policy Characteristics'!$C:$C,0))),"",INDEX('Policy Characteristics'!D:D,MATCH($C2239,'Policy Characteristics'!$C:$C,0)))</f>
        <v>Industry Energy Efficiency</v>
      </c>
      <c r="K2239" s="254" t="str">
        <f>IF(ISBLANK(INDEX('Policy Characteristics'!E:E,MATCH($C2239,'Policy Characteristics'!$C:$C,0))),"",INDEX('Policy Characteristics'!E:E,MATCH($C2239,'Policy Characteristics'!$C:$C,0)))</f>
        <v>indst fuel efficiency stds</v>
      </c>
      <c r="L2239" s="261">
        <f>IF(ISBLANK(INDEX('Policy Characteristics'!F:F,MATCH($C2239,'Policy Characteristics'!$C:$C,0))),"",INDEX('Policy Characteristics'!F:F,MATCH($C2239,'Policy Characteristics'!$C:$C,0)))</f>
        <v>0</v>
      </c>
      <c r="M2239" s="261">
        <f>IF(ISBLANK(INDEX('Policy Characteristics'!G:G,MATCH($C2239,'Policy Characteristics'!$C:$C,0))),"",INDEX('Policy Characteristics'!G:G,MATCH($C2239,'Policy Characteristics'!$C:$C,0)))</f>
        <v>0.25</v>
      </c>
      <c r="N2239" s="261">
        <f>IF(ISBLANK(INDEX('Policy Characteristics'!H:H,MATCH($C2239,'Policy Characteristics'!$C:$C,0))),"",INDEX('Policy Characteristics'!H:H,MATCH($C2239,'Policy Characteristics'!$C:$C,0)))</f>
        <v>0.01</v>
      </c>
      <c r="O2239" s="254" t="str">
        <f>IF(ISBLANK(INDEX('Policy Characteristics'!I:I,MATCH($C2239,'Policy Characteristics'!$C:$C,0))),"",INDEX('Policy Characteristics'!I:I,MATCH($C2239,'Policy Characteristics'!$C:$C,0)))</f>
        <v>% reduction in energy use</v>
      </c>
      <c r="P2239" s="254" t="str">
        <f>IF(ISBLANK(INDEX('Policy Characteristics'!J:J,MATCH($C2239,'Policy Characteristics'!$C:$C,0))),"",INDEX('Policy Characteristics'!J:J,MATCH($C2239,'Policy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39" s="254" t="str">
        <f>IF(ISBLANK(INDEX('Policy Characteristics'!K:K,MATCH($C2239,'Policy Characteristics'!$C:$C,0))),"",INDEX('Policy Characteristics'!K:K,MATCH($C2239,'Policy Characteristics'!$C:$C,0)))</f>
        <v>industry-ag-main.html#eff-stds</v>
      </c>
      <c r="R2239" s="254" t="str">
        <f>IF(ISBLANK(INDEX('Policy Characteristics'!L:L,MATCH($C2239,'Policy Characteristics'!$C:$C,0))),"",INDEX('Policy Characteristics'!L:L,MATCH($C2239,'Policy Characteristics'!$C:$C,0)))</f>
        <v>industry-energy-efficiency-standards.html</v>
      </c>
    </row>
    <row r="2240" spans="1:18" s="4" customFormat="1" x14ac:dyDescent="0.25">
      <c r="A2240" s="254" t="str">
        <f>IF(ISBLANK(INDEX('Policy Characteristics'!A:A,MATCH($C2240,'Policy Characteristics'!$C:$C,0))),"",INDEX('Policy Characteristics'!A:A,MATCH($C2240,'Policy Characteristics'!$C:$C,0)))</f>
        <v>Industry</v>
      </c>
      <c r="B2240" s="262" t="str">
        <f>IF(ISBLANK(INDEX('Policy Characteristics'!B:B,MATCH($C2240,'Policy Characteristics'!$C:$C,0))),"",INDEX('Policy Characteristics'!B:B,MATCH($C2240,'Policy Characteristics'!$C:$C,0)))</f>
        <v>Energy Efficiency Standards for Other Eqpt</v>
      </c>
      <c r="C2240" s="254" t="str">
        <f t="shared" si="96"/>
        <v>Perc Improvement in Eqpt Efficiency Stds Above BAU for Combustible Fuels</v>
      </c>
      <c r="D2240" s="6" t="s">
        <v>3019</v>
      </c>
      <c r="E2240" s="1" t="s">
        <v>3460</v>
      </c>
      <c r="F2240" t="s">
        <v>2983</v>
      </c>
      <c r="G2240" s="45" t="s">
        <v>3466</v>
      </c>
      <c r="H2240" s="47">
        <f t="shared" si="95"/>
        <v>2239</v>
      </c>
      <c r="I2240" s="324" t="s">
        <v>40</v>
      </c>
      <c r="J2240" s="255" t="str">
        <f>IF(ISBLANK(INDEX('Policy Characteristics'!D:D,MATCH($C2240,'Policy Characteristics'!$C:$C,0))),"",INDEX('Policy Characteristics'!D:D,MATCH($C2240,'Policy Characteristics'!$C:$C,0)))</f>
        <v>Industry Energy Efficiency</v>
      </c>
      <c r="K2240" s="254" t="str">
        <f>IF(ISBLANK(INDEX('Policy Characteristics'!E:E,MATCH($C2240,'Policy Characteristics'!$C:$C,0))),"",INDEX('Policy Characteristics'!E:E,MATCH($C2240,'Policy Characteristics'!$C:$C,0)))</f>
        <v>indst fuel efficiency stds</v>
      </c>
      <c r="L2240" s="261">
        <f>IF(ISBLANK(INDEX('Policy Characteristics'!F:F,MATCH($C2240,'Policy Characteristics'!$C:$C,0))),"",INDEX('Policy Characteristics'!F:F,MATCH($C2240,'Policy Characteristics'!$C:$C,0)))</f>
        <v>0</v>
      </c>
      <c r="M2240" s="261">
        <f>IF(ISBLANK(INDEX('Policy Characteristics'!G:G,MATCH($C2240,'Policy Characteristics'!$C:$C,0))),"",INDEX('Policy Characteristics'!G:G,MATCH($C2240,'Policy Characteristics'!$C:$C,0)))</f>
        <v>0.25</v>
      </c>
      <c r="N2240" s="261">
        <f>IF(ISBLANK(INDEX('Policy Characteristics'!H:H,MATCH($C2240,'Policy Characteristics'!$C:$C,0))),"",INDEX('Policy Characteristics'!H:H,MATCH($C2240,'Policy Characteristics'!$C:$C,0)))</f>
        <v>0.01</v>
      </c>
      <c r="O2240" s="254" t="str">
        <f>IF(ISBLANK(INDEX('Policy Characteristics'!I:I,MATCH($C2240,'Policy Characteristics'!$C:$C,0))),"",INDEX('Policy Characteristics'!I:I,MATCH($C2240,'Policy Characteristics'!$C:$C,0)))</f>
        <v>% reduction in energy use</v>
      </c>
      <c r="P2240" s="254" t="str">
        <f>IF(ISBLANK(INDEX('Policy Characteristics'!J:J,MATCH($C2240,'Policy Characteristics'!$C:$C,0))),"",INDEX('Policy Characteristics'!J:J,MATCH($C2240,'Policy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40" s="254" t="str">
        <f>IF(ISBLANK(INDEX('Policy Characteristics'!K:K,MATCH($C2240,'Policy Characteristics'!$C:$C,0))),"",INDEX('Policy Characteristics'!K:K,MATCH($C2240,'Policy Characteristics'!$C:$C,0)))</f>
        <v>industry-ag-main.html#eff-stds</v>
      </c>
      <c r="R2240" s="254" t="str">
        <f>IF(ISBLANK(INDEX('Policy Characteristics'!L:L,MATCH($C2240,'Policy Characteristics'!$C:$C,0))),"",INDEX('Policy Characteristics'!L:L,MATCH($C2240,'Policy Characteristics'!$C:$C,0)))</f>
        <v>industry-energy-efficiency-standards.html</v>
      </c>
    </row>
    <row r="2241" spans="1:18" s="4" customFormat="1" x14ac:dyDescent="0.25">
      <c r="A2241" s="254" t="str">
        <f>IF(ISBLANK(INDEX('Policy Characteristics'!A:A,MATCH($C2241,'Policy Characteristics'!$C:$C,0))),"",INDEX('Policy Characteristics'!A:A,MATCH($C2241,'Policy Characteristics'!$C:$C,0)))</f>
        <v>Industry</v>
      </c>
      <c r="B2241" s="262" t="str">
        <f>IF(ISBLANK(INDEX('Policy Characteristics'!B:B,MATCH($C2241,'Policy Characteristics'!$C:$C,0))),"",INDEX('Policy Characteristics'!B:B,MATCH($C2241,'Policy Characteristics'!$C:$C,0)))</f>
        <v>Energy Efficiency Standards for Other Eqpt</v>
      </c>
      <c r="C2241" s="254" t="str">
        <f t="shared" si="96"/>
        <v>Perc Improvement in Eqpt Efficiency Stds Above BAU for Combustible Fuels</v>
      </c>
      <c r="D2241" s="6" t="s">
        <v>3019</v>
      </c>
      <c r="E2241" s="1" t="s">
        <v>3461</v>
      </c>
      <c r="F2241" t="s">
        <v>2983</v>
      </c>
      <c r="G2241" s="45" t="s">
        <v>3467</v>
      </c>
      <c r="H2241" s="47">
        <f t="shared" si="95"/>
        <v>2240</v>
      </c>
      <c r="I2241" s="324" t="s">
        <v>40</v>
      </c>
      <c r="J2241" s="255" t="str">
        <f>IF(ISBLANK(INDEX('Policy Characteristics'!D:D,MATCH($C2241,'Policy Characteristics'!$C:$C,0))),"",INDEX('Policy Characteristics'!D:D,MATCH($C2241,'Policy Characteristics'!$C:$C,0)))</f>
        <v>Industry Energy Efficiency</v>
      </c>
      <c r="K2241" s="254" t="str">
        <f>IF(ISBLANK(INDEX('Policy Characteristics'!E:E,MATCH($C2241,'Policy Characteristics'!$C:$C,0))),"",INDEX('Policy Characteristics'!E:E,MATCH($C2241,'Policy Characteristics'!$C:$C,0)))</f>
        <v>indst fuel efficiency stds</v>
      </c>
      <c r="L2241" s="261">
        <f>IF(ISBLANK(INDEX('Policy Characteristics'!F:F,MATCH($C2241,'Policy Characteristics'!$C:$C,0))),"",INDEX('Policy Characteristics'!F:F,MATCH($C2241,'Policy Characteristics'!$C:$C,0)))</f>
        <v>0</v>
      </c>
      <c r="M2241" s="261">
        <f>IF(ISBLANK(INDEX('Policy Characteristics'!G:G,MATCH($C2241,'Policy Characteristics'!$C:$C,0))),"",INDEX('Policy Characteristics'!G:G,MATCH($C2241,'Policy Characteristics'!$C:$C,0)))</f>
        <v>0.25</v>
      </c>
      <c r="N2241" s="261">
        <f>IF(ISBLANK(INDEX('Policy Characteristics'!H:H,MATCH($C2241,'Policy Characteristics'!$C:$C,0))),"",INDEX('Policy Characteristics'!H:H,MATCH($C2241,'Policy Characteristics'!$C:$C,0)))</f>
        <v>0.01</v>
      </c>
      <c r="O2241" s="254" t="str">
        <f>IF(ISBLANK(INDEX('Policy Characteristics'!I:I,MATCH($C2241,'Policy Characteristics'!$C:$C,0))),"",INDEX('Policy Characteristics'!I:I,MATCH($C2241,'Policy Characteristics'!$C:$C,0)))</f>
        <v>% reduction in energy use</v>
      </c>
      <c r="P2241" s="254" t="str">
        <f>IF(ISBLANK(INDEX('Policy Characteristics'!J:J,MATCH($C2241,'Policy Characteristics'!$C:$C,0))),"",INDEX('Policy Characteristics'!J:J,MATCH($C2241,'Policy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41" s="254" t="str">
        <f>IF(ISBLANK(INDEX('Policy Characteristics'!K:K,MATCH($C2241,'Policy Characteristics'!$C:$C,0))),"",INDEX('Policy Characteristics'!K:K,MATCH($C2241,'Policy Characteristics'!$C:$C,0)))</f>
        <v>industry-ag-main.html#eff-stds</v>
      </c>
      <c r="R2241" s="254" t="str">
        <f>IF(ISBLANK(INDEX('Policy Characteristics'!L:L,MATCH($C2241,'Policy Characteristics'!$C:$C,0))),"",INDEX('Policy Characteristics'!L:L,MATCH($C2241,'Policy Characteristics'!$C:$C,0)))</f>
        <v>industry-energy-efficiency-standards.html</v>
      </c>
    </row>
    <row r="2242" spans="1:18" s="4" customFormat="1" x14ac:dyDescent="0.25">
      <c r="A2242" s="254" t="str">
        <f>IF(ISBLANK(INDEX('Policy Characteristics'!A:A,MATCH($C2242,'Policy Characteristics'!$C:$C,0))),"",INDEX('Policy Characteristics'!A:A,MATCH($C2242,'Policy Characteristics'!$C:$C,0)))</f>
        <v>Industry</v>
      </c>
      <c r="B2242" s="262" t="str">
        <f>IF(ISBLANK(INDEX('Policy Characteristics'!B:B,MATCH($C2242,'Policy Characteristics'!$C:$C,0))),"",INDEX('Policy Characteristics'!B:B,MATCH($C2242,'Policy Characteristics'!$C:$C,0)))</f>
        <v>Energy Efficiency Standards for Other Eqpt</v>
      </c>
      <c r="C2242" s="254" t="str">
        <f t="shared" si="96"/>
        <v>Perc Improvement in Eqpt Efficiency Stds Above BAU for Combustible Fuels</v>
      </c>
      <c r="D2242" s="6" t="s">
        <v>3019</v>
      </c>
      <c r="E2242" s="1" t="s">
        <v>3462</v>
      </c>
      <c r="F2242" t="s">
        <v>2983</v>
      </c>
      <c r="G2242" s="45" t="s">
        <v>3468</v>
      </c>
      <c r="H2242" s="47">
        <f t="shared" si="95"/>
        <v>2241</v>
      </c>
      <c r="I2242" s="324" t="s">
        <v>40</v>
      </c>
      <c r="J2242" s="255" t="str">
        <f>IF(ISBLANK(INDEX('Policy Characteristics'!D:D,MATCH($C2242,'Policy Characteristics'!$C:$C,0))),"",INDEX('Policy Characteristics'!D:D,MATCH($C2242,'Policy Characteristics'!$C:$C,0)))</f>
        <v>Industry Energy Efficiency</v>
      </c>
      <c r="K2242" s="254" t="str">
        <f>IF(ISBLANK(INDEX('Policy Characteristics'!E:E,MATCH($C2242,'Policy Characteristics'!$C:$C,0))),"",INDEX('Policy Characteristics'!E:E,MATCH($C2242,'Policy Characteristics'!$C:$C,0)))</f>
        <v>indst fuel efficiency stds</v>
      </c>
      <c r="L2242" s="261">
        <f>IF(ISBLANK(INDEX('Policy Characteristics'!F:F,MATCH($C2242,'Policy Characteristics'!$C:$C,0))),"",INDEX('Policy Characteristics'!F:F,MATCH($C2242,'Policy Characteristics'!$C:$C,0)))</f>
        <v>0</v>
      </c>
      <c r="M2242" s="261">
        <f>IF(ISBLANK(INDEX('Policy Characteristics'!G:G,MATCH($C2242,'Policy Characteristics'!$C:$C,0))),"",INDEX('Policy Characteristics'!G:G,MATCH($C2242,'Policy Characteristics'!$C:$C,0)))</f>
        <v>0.25</v>
      </c>
      <c r="N2242" s="261">
        <f>IF(ISBLANK(INDEX('Policy Characteristics'!H:H,MATCH($C2242,'Policy Characteristics'!$C:$C,0))),"",INDEX('Policy Characteristics'!H:H,MATCH($C2242,'Policy Characteristics'!$C:$C,0)))</f>
        <v>0.01</v>
      </c>
      <c r="O2242" s="254" t="str">
        <f>IF(ISBLANK(INDEX('Policy Characteristics'!I:I,MATCH($C2242,'Policy Characteristics'!$C:$C,0))),"",INDEX('Policy Characteristics'!I:I,MATCH($C2242,'Policy Characteristics'!$C:$C,0)))</f>
        <v>% reduction in energy use</v>
      </c>
      <c r="P2242" s="254" t="str">
        <f>IF(ISBLANK(INDEX('Policy Characteristics'!J:J,MATCH($C2242,'Policy Characteristics'!$C:$C,0))),"",INDEX('Policy Characteristics'!J:J,MATCH($C2242,'Policy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42" s="254" t="str">
        <f>IF(ISBLANK(INDEX('Policy Characteristics'!K:K,MATCH($C2242,'Policy Characteristics'!$C:$C,0))),"",INDEX('Policy Characteristics'!K:K,MATCH($C2242,'Policy Characteristics'!$C:$C,0)))</f>
        <v>industry-ag-main.html#eff-stds</v>
      </c>
      <c r="R2242" s="254" t="str">
        <f>IF(ISBLANK(INDEX('Policy Characteristics'!L:L,MATCH($C2242,'Policy Characteristics'!$C:$C,0))),"",INDEX('Policy Characteristics'!L:L,MATCH($C2242,'Policy Characteristics'!$C:$C,0)))</f>
        <v>industry-energy-efficiency-standards.html</v>
      </c>
    </row>
    <row r="2243" spans="1:18" s="4" customFormat="1" x14ac:dyDescent="0.25">
      <c r="A2243" s="254" t="str">
        <f>IF(ISBLANK(INDEX('Policy Characteristics'!A:A,MATCH($C2243,'Policy Characteristics'!$C:$C,0))),"",INDEX('Policy Characteristics'!A:A,MATCH($C2243,'Policy Characteristics'!$C:$C,0)))</f>
        <v>Industry</v>
      </c>
      <c r="B2243" s="262" t="str">
        <f>IF(ISBLANK(INDEX('Policy Characteristics'!B:B,MATCH($C2243,'Policy Characteristics'!$C:$C,0))),"",INDEX('Policy Characteristics'!B:B,MATCH($C2243,'Policy Characteristics'!$C:$C,0)))</f>
        <v>Energy Efficiency Standards for Other Eqpt</v>
      </c>
      <c r="C2243" s="254" t="str">
        <f t="shared" si="96"/>
        <v>Perc Improvement in Eqpt Efficiency Stds Above BAU for Combustible Fuels</v>
      </c>
      <c r="D2243" s="6" t="s">
        <v>3019</v>
      </c>
      <c r="E2243" s="1" t="s">
        <v>3463</v>
      </c>
      <c r="F2243" t="s">
        <v>2983</v>
      </c>
      <c r="G2243" s="45" t="s">
        <v>3469</v>
      </c>
      <c r="H2243" s="47">
        <f t="shared" ref="H2243:H2306" si="97">H2242+1</f>
        <v>2242</v>
      </c>
      <c r="I2243" s="324" t="s">
        <v>40</v>
      </c>
      <c r="J2243" s="255" t="str">
        <f>IF(ISBLANK(INDEX('Policy Characteristics'!D:D,MATCH($C2243,'Policy Characteristics'!$C:$C,0))),"",INDEX('Policy Characteristics'!D:D,MATCH($C2243,'Policy Characteristics'!$C:$C,0)))</f>
        <v>Industry Energy Efficiency</v>
      </c>
      <c r="K2243" s="254" t="str">
        <f>IF(ISBLANK(INDEX('Policy Characteristics'!E:E,MATCH($C2243,'Policy Characteristics'!$C:$C,0))),"",INDEX('Policy Characteristics'!E:E,MATCH($C2243,'Policy Characteristics'!$C:$C,0)))</f>
        <v>indst fuel efficiency stds</v>
      </c>
      <c r="L2243" s="261">
        <f>IF(ISBLANK(INDEX('Policy Characteristics'!F:F,MATCH($C2243,'Policy Characteristics'!$C:$C,0))),"",INDEX('Policy Characteristics'!F:F,MATCH($C2243,'Policy Characteristics'!$C:$C,0)))</f>
        <v>0</v>
      </c>
      <c r="M2243" s="261">
        <f>IF(ISBLANK(INDEX('Policy Characteristics'!G:G,MATCH($C2243,'Policy Characteristics'!$C:$C,0))),"",INDEX('Policy Characteristics'!G:G,MATCH($C2243,'Policy Characteristics'!$C:$C,0)))</f>
        <v>0.25</v>
      </c>
      <c r="N2243" s="261">
        <f>IF(ISBLANK(INDEX('Policy Characteristics'!H:H,MATCH($C2243,'Policy Characteristics'!$C:$C,0))),"",INDEX('Policy Characteristics'!H:H,MATCH($C2243,'Policy Characteristics'!$C:$C,0)))</f>
        <v>0.01</v>
      </c>
      <c r="O2243" s="254" t="str">
        <f>IF(ISBLANK(INDEX('Policy Characteristics'!I:I,MATCH($C2243,'Policy Characteristics'!$C:$C,0))),"",INDEX('Policy Characteristics'!I:I,MATCH($C2243,'Policy Characteristics'!$C:$C,0)))</f>
        <v>% reduction in energy use</v>
      </c>
      <c r="P2243" s="254" t="str">
        <f>IF(ISBLANK(INDEX('Policy Characteristics'!J:J,MATCH($C2243,'Policy Characteristics'!$C:$C,0))),"",INDEX('Policy Characteristics'!J:J,MATCH($C2243,'Policy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43" s="254" t="str">
        <f>IF(ISBLANK(INDEX('Policy Characteristics'!K:K,MATCH($C2243,'Policy Characteristics'!$C:$C,0))),"",INDEX('Policy Characteristics'!K:K,MATCH($C2243,'Policy Characteristics'!$C:$C,0)))</f>
        <v>industry-ag-main.html#eff-stds</v>
      </c>
      <c r="R2243" s="254" t="str">
        <f>IF(ISBLANK(INDEX('Policy Characteristics'!L:L,MATCH($C2243,'Policy Characteristics'!$C:$C,0))),"",INDEX('Policy Characteristics'!L:L,MATCH($C2243,'Policy Characteristics'!$C:$C,0)))</f>
        <v>industry-energy-efficiency-standards.html</v>
      </c>
    </row>
    <row r="2244" spans="1:18" s="4" customFormat="1" x14ac:dyDescent="0.25">
      <c r="A2244" s="254" t="str">
        <f>IF(ISBLANK(INDEX('Policy Characteristics'!A:A,MATCH($C2244,'Policy Characteristics'!$C:$C,0))),"",INDEX('Policy Characteristics'!A:A,MATCH($C2244,'Policy Characteristics'!$C:$C,0)))</f>
        <v>Industry</v>
      </c>
      <c r="B2244" s="262" t="str">
        <f>IF(ISBLANK(INDEX('Policy Characteristics'!B:B,MATCH($C2244,'Policy Characteristics'!$C:$C,0))),"",INDEX('Policy Characteristics'!B:B,MATCH($C2244,'Policy Characteristics'!$C:$C,0)))</f>
        <v>Energy Efficiency Standards for Other Eqpt</v>
      </c>
      <c r="C2244" s="254" t="str">
        <f t="shared" si="96"/>
        <v>Perc Improvement in Eqpt Efficiency Stds Above BAU for Combustible Fuels</v>
      </c>
      <c r="D2244" s="6" t="s">
        <v>3019</v>
      </c>
      <c r="E2244" s="1" t="s">
        <v>3464</v>
      </c>
      <c r="F2244" t="s">
        <v>2983</v>
      </c>
      <c r="G2244" s="45" t="s">
        <v>3470</v>
      </c>
      <c r="H2244" s="47">
        <f t="shared" si="97"/>
        <v>2243</v>
      </c>
      <c r="I2244" s="324" t="s">
        <v>40</v>
      </c>
      <c r="J2244" s="255" t="str">
        <f>IF(ISBLANK(INDEX('Policy Characteristics'!D:D,MATCH($C2244,'Policy Characteristics'!$C:$C,0))),"",INDEX('Policy Characteristics'!D:D,MATCH($C2244,'Policy Characteristics'!$C:$C,0)))</f>
        <v>Industry Energy Efficiency</v>
      </c>
      <c r="K2244" s="254" t="str">
        <f>IF(ISBLANK(INDEX('Policy Characteristics'!E:E,MATCH($C2244,'Policy Characteristics'!$C:$C,0))),"",INDEX('Policy Characteristics'!E:E,MATCH($C2244,'Policy Characteristics'!$C:$C,0)))</f>
        <v>indst fuel efficiency stds</v>
      </c>
      <c r="L2244" s="261">
        <f>IF(ISBLANK(INDEX('Policy Characteristics'!F:F,MATCH($C2244,'Policy Characteristics'!$C:$C,0))),"",INDEX('Policy Characteristics'!F:F,MATCH($C2244,'Policy Characteristics'!$C:$C,0)))</f>
        <v>0</v>
      </c>
      <c r="M2244" s="261">
        <f>IF(ISBLANK(INDEX('Policy Characteristics'!G:G,MATCH($C2244,'Policy Characteristics'!$C:$C,0))),"",INDEX('Policy Characteristics'!G:G,MATCH($C2244,'Policy Characteristics'!$C:$C,0)))</f>
        <v>0.25</v>
      </c>
      <c r="N2244" s="261">
        <f>IF(ISBLANK(INDEX('Policy Characteristics'!H:H,MATCH($C2244,'Policy Characteristics'!$C:$C,0))),"",INDEX('Policy Characteristics'!H:H,MATCH($C2244,'Policy Characteristics'!$C:$C,0)))</f>
        <v>0.01</v>
      </c>
      <c r="O2244" s="254" t="str">
        <f>IF(ISBLANK(INDEX('Policy Characteristics'!I:I,MATCH($C2244,'Policy Characteristics'!$C:$C,0))),"",INDEX('Policy Characteristics'!I:I,MATCH($C2244,'Policy Characteristics'!$C:$C,0)))</f>
        <v>% reduction in energy use</v>
      </c>
      <c r="P2244" s="254" t="str">
        <f>IF(ISBLANK(INDEX('Policy Characteristics'!J:J,MATCH($C2244,'Policy Characteristics'!$C:$C,0))),"",INDEX('Policy Characteristics'!J:J,MATCH($C2244,'Policy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44" s="254" t="str">
        <f>IF(ISBLANK(INDEX('Policy Characteristics'!K:K,MATCH($C2244,'Policy Characteristics'!$C:$C,0))),"",INDEX('Policy Characteristics'!K:K,MATCH($C2244,'Policy Characteristics'!$C:$C,0)))</f>
        <v>industry-ag-main.html#eff-stds</v>
      </c>
      <c r="R2244" s="254" t="str">
        <f>IF(ISBLANK(INDEX('Policy Characteristics'!L:L,MATCH($C2244,'Policy Characteristics'!$C:$C,0))),"",INDEX('Policy Characteristics'!L:L,MATCH($C2244,'Policy Characteristics'!$C:$C,0)))</f>
        <v>industry-energy-efficiency-standards.html</v>
      </c>
    </row>
    <row r="2245" spans="1:18" s="4" customFormat="1" x14ac:dyDescent="0.25">
      <c r="A2245" s="254" t="str">
        <f>IF(ISBLANK(INDEX('Policy Characteristics'!A:A,MATCH($C2245,'Policy Characteristics'!$C:$C,0))),"",INDEX('Policy Characteristics'!A:A,MATCH($C2245,'Policy Characteristics'!$C:$C,0)))</f>
        <v>Industry</v>
      </c>
      <c r="B2245" s="262" t="str">
        <f>IF(ISBLANK(INDEX('Policy Characteristics'!B:B,MATCH($C2245,'Policy Characteristics'!$C:$C,0))),"",INDEX('Policy Characteristics'!B:B,MATCH($C2245,'Policy Characteristics'!$C:$C,0)))</f>
        <v>Energy Efficiency Standards for Other Eqpt</v>
      </c>
      <c r="C2245" s="254" t="str">
        <f t="shared" si="96"/>
        <v>Perc Improvement in Eqpt Efficiency Stds Above BAU for Combustible Fuels</v>
      </c>
      <c r="D2245" s="6" t="s">
        <v>3019</v>
      </c>
      <c r="E2245" s="1" t="s">
        <v>3570</v>
      </c>
      <c r="F2245" t="s">
        <v>2983</v>
      </c>
      <c r="G2245" s="45" t="s">
        <v>3471</v>
      </c>
      <c r="H2245" s="47">
        <f t="shared" si="97"/>
        <v>2244</v>
      </c>
      <c r="I2245" s="324" t="s">
        <v>40</v>
      </c>
      <c r="J2245" s="255" t="str">
        <f>IF(ISBLANK(INDEX('Policy Characteristics'!D:D,MATCH($C2245,'Policy Characteristics'!$C:$C,0))),"",INDEX('Policy Characteristics'!D:D,MATCH($C2245,'Policy Characteristics'!$C:$C,0)))</f>
        <v>Industry Energy Efficiency</v>
      </c>
      <c r="K2245" s="254" t="str">
        <f>IF(ISBLANK(INDEX('Policy Characteristics'!E:E,MATCH($C2245,'Policy Characteristics'!$C:$C,0))),"",INDEX('Policy Characteristics'!E:E,MATCH($C2245,'Policy Characteristics'!$C:$C,0)))</f>
        <v>indst fuel efficiency stds</v>
      </c>
      <c r="L2245" s="261">
        <f>IF(ISBLANK(INDEX('Policy Characteristics'!F:F,MATCH($C2245,'Policy Characteristics'!$C:$C,0))),"",INDEX('Policy Characteristics'!F:F,MATCH($C2245,'Policy Characteristics'!$C:$C,0)))</f>
        <v>0</v>
      </c>
      <c r="M2245" s="261">
        <f>IF(ISBLANK(INDEX('Policy Characteristics'!G:G,MATCH($C2245,'Policy Characteristics'!$C:$C,0))),"",INDEX('Policy Characteristics'!G:G,MATCH($C2245,'Policy Characteristics'!$C:$C,0)))</f>
        <v>0.25</v>
      </c>
      <c r="N2245" s="261">
        <f>IF(ISBLANK(INDEX('Policy Characteristics'!H:H,MATCH($C2245,'Policy Characteristics'!$C:$C,0))),"",INDEX('Policy Characteristics'!H:H,MATCH($C2245,'Policy Characteristics'!$C:$C,0)))</f>
        <v>0.01</v>
      </c>
      <c r="O2245" s="254" t="str">
        <f>IF(ISBLANK(INDEX('Policy Characteristics'!I:I,MATCH($C2245,'Policy Characteristics'!$C:$C,0))),"",INDEX('Policy Characteristics'!I:I,MATCH($C2245,'Policy Characteristics'!$C:$C,0)))</f>
        <v>% reduction in energy use</v>
      </c>
      <c r="P2245" s="254" t="str">
        <f>IF(ISBLANK(INDEX('Policy Characteristics'!J:J,MATCH($C2245,'Policy Characteristics'!$C:$C,0))),"",INDEX('Policy Characteristics'!J:J,MATCH($C2245,'Policy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45" s="254" t="str">
        <f>IF(ISBLANK(INDEX('Policy Characteristics'!K:K,MATCH($C2245,'Policy Characteristics'!$C:$C,0))),"",INDEX('Policy Characteristics'!K:K,MATCH($C2245,'Policy Characteristics'!$C:$C,0)))</f>
        <v>industry-ag-main.html#eff-stds</v>
      </c>
      <c r="R2245" s="254" t="str">
        <f>IF(ISBLANK(INDEX('Policy Characteristics'!L:L,MATCH($C2245,'Policy Characteristics'!$C:$C,0))),"",INDEX('Policy Characteristics'!L:L,MATCH($C2245,'Policy Characteristics'!$C:$C,0)))</f>
        <v>industry-energy-efficiency-standards.html</v>
      </c>
    </row>
    <row r="2246" spans="1:18" s="4" customFormat="1" x14ac:dyDescent="0.25">
      <c r="A2246" s="254" t="str">
        <f>IF(ISBLANK(INDEX('Policy Characteristics'!A:A,MATCH($C2246,'Policy Characteristics'!$C:$C,0))),"",INDEX('Policy Characteristics'!A:A,MATCH($C2246,'Policy Characteristics'!$C:$C,0)))</f>
        <v>Industry</v>
      </c>
      <c r="B2246" s="262" t="str">
        <f>IF(ISBLANK(INDEX('Policy Characteristics'!B:B,MATCH($C2246,'Policy Characteristics'!$C:$C,0))),"",INDEX('Policy Characteristics'!B:B,MATCH($C2246,'Policy Characteristics'!$C:$C,0)))</f>
        <v>Energy Efficiency Standards for Other Eqpt</v>
      </c>
      <c r="C2246" s="254" t="str">
        <f t="shared" si="96"/>
        <v>Perc Improvement in Eqpt Efficiency Stds Above BAU for Combustible Fuels</v>
      </c>
      <c r="D2246" s="6" t="s">
        <v>3019</v>
      </c>
      <c r="E2246" s="1" t="s">
        <v>3915</v>
      </c>
      <c r="F2246" t="s">
        <v>2983</v>
      </c>
      <c r="G2246" s="45" t="s">
        <v>3891</v>
      </c>
      <c r="H2246" s="47">
        <f t="shared" si="97"/>
        <v>2245</v>
      </c>
      <c r="I2246" s="324" t="s">
        <v>40</v>
      </c>
      <c r="J2246" s="255" t="str">
        <f>IF(ISBLANK(INDEX('Policy Characteristics'!D:D,MATCH($C2246,'Policy Characteristics'!$C:$C,0))),"",INDEX('Policy Characteristics'!D:D,MATCH($C2246,'Policy Characteristics'!$C:$C,0)))</f>
        <v>Industry Energy Efficiency</v>
      </c>
      <c r="K2246" s="254" t="str">
        <f>IF(ISBLANK(INDEX('Policy Characteristics'!E:E,MATCH($C2246,'Policy Characteristics'!$C:$C,0))),"",INDEX('Policy Characteristics'!E:E,MATCH($C2246,'Policy Characteristics'!$C:$C,0)))</f>
        <v>indst fuel efficiency stds</v>
      </c>
      <c r="L2246" s="261">
        <f>IF(ISBLANK(INDEX('Policy Characteristics'!F:F,MATCH($C2246,'Policy Characteristics'!$C:$C,0))),"",INDEX('Policy Characteristics'!F:F,MATCH($C2246,'Policy Characteristics'!$C:$C,0)))</f>
        <v>0</v>
      </c>
      <c r="M2246" s="261">
        <f>IF(ISBLANK(INDEX('Policy Characteristics'!G:G,MATCH($C2246,'Policy Characteristics'!$C:$C,0))),"",INDEX('Policy Characteristics'!G:G,MATCH($C2246,'Policy Characteristics'!$C:$C,0)))</f>
        <v>0.25</v>
      </c>
      <c r="N2246" s="261">
        <f>IF(ISBLANK(INDEX('Policy Characteristics'!H:H,MATCH($C2246,'Policy Characteristics'!$C:$C,0))),"",INDEX('Policy Characteristics'!H:H,MATCH($C2246,'Policy Characteristics'!$C:$C,0)))</f>
        <v>0.01</v>
      </c>
      <c r="O2246" s="254" t="str">
        <f>IF(ISBLANK(INDEX('Policy Characteristics'!I:I,MATCH($C2246,'Policy Characteristics'!$C:$C,0))),"",INDEX('Policy Characteristics'!I:I,MATCH($C2246,'Policy Characteristics'!$C:$C,0)))</f>
        <v>% reduction in energy use</v>
      </c>
      <c r="P2246" s="254" t="str">
        <f>IF(ISBLANK(INDEX('Policy Characteristics'!J:J,MATCH($C2246,'Policy Characteristics'!$C:$C,0))),"",INDEX('Policy Characteristics'!J:J,MATCH($C2246,'Policy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46" s="254" t="str">
        <f>IF(ISBLANK(INDEX('Policy Characteristics'!K:K,MATCH($C2246,'Policy Characteristics'!$C:$C,0))),"",INDEX('Policy Characteristics'!K:K,MATCH($C2246,'Policy Characteristics'!$C:$C,0)))</f>
        <v>industry-ag-main.html#eff-stds</v>
      </c>
      <c r="R2246" s="254" t="str">
        <f>IF(ISBLANK(INDEX('Policy Characteristics'!L:L,MATCH($C2246,'Policy Characteristics'!$C:$C,0))),"",INDEX('Policy Characteristics'!L:L,MATCH($C2246,'Policy Characteristics'!$C:$C,0)))</f>
        <v>industry-energy-efficiency-standards.html</v>
      </c>
    </row>
    <row r="2247" spans="1:18" s="4" customFormat="1" x14ac:dyDescent="0.25">
      <c r="A2247" s="254" t="str">
        <f>IF(ISBLANK(INDEX('Policy Characteristics'!A:A,MATCH($C2247,'Policy Characteristics'!$C:$C,0))),"",INDEX('Policy Characteristics'!A:A,MATCH($C2247,'Policy Characteristics'!$C:$C,0)))</f>
        <v>Industry</v>
      </c>
      <c r="B2247" s="262" t="str">
        <f>IF(ISBLANK(INDEX('Policy Characteristics'!B:B,MATCH($C2247,'Policy Characteristics'!$C:$C,0))),"",INDEX('Policy Characteristics'!B:B,MATCH($C2247,'Policy Characteristics'!$C:$C,0)))</f>
        <v>Energy Efficiency Standards for Other Eqpt</v>
      </c>
      <c r="C2247" s="254" t="str">
        <f t="shared" si="96"/>
        <v>Perc Improvement in Eqpt Efficiency Stds Above BAU for Combustible Fuels</v>
      </c>
      <c r="D2247" s="6" t="s">
        <v>3019</v>
      </c>
      <c r="E2247" s="1" t="s">
        <v>3916</v>
      </c>
      <c r="F2247" t="s">
        <v>2983</v>
      </c>
      <c r="G2247" s="45" t="s">
        <v>3890</v>
      </c>
      <c r="H2247" s="47">
        <f t="shared" si="97"/>
        <v>2246</v>
      </c>
      <c r="I2247" s="324" t="s">
        <v>40</v>
      </c>
      <c r="J2247" s="255" t="str">
        <f>IF(ISBLANK(INDEX('Policy Characteristics'!D:D,MATCH($C2247,'Policy Characteristics'!$C:$C,0))),"",INDEX('Policy Characteristics'!D:D,MATCH($C2247,'Policy Characteristics'!$C:$C,0)))</f>
        <v>Industry Energy Efficiency</v>
      </c>
      <c r="K2247" s="254" t="str">
        <f>IF(ISBLANK(INDEX('Policy Characteristics'!E:E,MATCH($C2247,'Policy Characteristics'!$C:$C,0))),"",INDEX('Policy Characteristics'!E:E,MATCH($C2247,'Policy Characteristics'!$C:$C,0)))</f>
        <v>indst fuel efficiency stds</v>
      </c>
      <c r="L2247" s="261">
        <f>IF(ISBLANK(INDEX('Policy Characteristics'!F:F,MATCH($C2247,'Policy Characteristics'!$C:$C,0))),"",INDEX('Policy Characteristics'!F:F,MATCH($C2247,'Policy Characteristics'!$C:$C,0)))</f>
        <v>0</v>
      </c>
      <c r="M2247" s="261">
        <f>IF(ISBLANK(INDEX('Policy Characteristics'!G:G,MATCH($C2247,'Policy Characteristics'!$C:$C,0))),"",INDEX('Policy Characteristics'!G:G,MATCH($C2247,'Policy Characteristics'!$C:$C,0)))</f>
        <v>0.25</v>
      </c>
      <c r="N2247" s="261">
        <f>IF(ISBLANK(INDEX('Policy Characteristics'!H:H,MATCH($C2247,'Policy Characteristics'!$C:$C,0))),"",INDEX('Policy Characteristics'!H:H,MATCH($C2247,'Policy Characteristics'!$C:$C,0)))</f>
        <v>0.01</v>
      </c>
      <c r="O2247" s="254" t="str">
        <f>IF(ISBLANK(INDEX('Policy Characteristics'!I:I,MATCH($C2247,'Policy Characteristics'!$C:$C,0))),"",INDEX('Policy Characteristics'!I:I,MATCH($C2247,'Policy Characteristics'!$C:$C,0)))</f>
        <v>% reduction in energy use</v>
      </c>
      <c r="P2247" s="254" t="str">
        <f>IF(ISBLANK(INDEX('Policy Characteristics'!J:J,MATCH($C2247,'Policy Characteristics'!$C:$C,0))),"",INDEX('Policy Characteristics'!J:J,MATCH($C2247,'Policy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47" s="254" t="str">
        <f>IF(ISBLANK(INDEX('Policy Characteristics'!K:K,MATCH($C2247,'Policy Characteristics'!$C:$C,0))),"",INDEX('Policy Characteristics'!K:K,MATCH($C2247,'Policy Characteristics'!$C:$C,0)))</f>
        <v>industry-ag-main.html#eff-stds</v>
      </c>
      <c r="R2247" s="254" t="str">
        <f>IF(ISBLANK(INDEX('Policy Characteristics'!L:L,MATCH($C2247,'Policy Characteristics'!$C:$C,0))),"",INDEX('Policy Characteristics'!L:L,MATCH($C2247,'Policy Characteristics'!$C:$C,0)))</f>
        <v>industry-energy-efficiency-standards.html</v>
      </c>
    </row>
    <row r="2248" spans="1:18" s="4" customFormat="1" x14ac:dyDescent="0.25">
      <c r="A2248" s="254" t="str">
        <f>IF(ISBLANK(INDEX('Policy Characteristics'!A:A,MATCH($C2248,'Policy Characteristics'!$C:$C,0))),"",INDEX('Policy Characteristics'!A:A,MATCH($C2248,'Policy Characteristics'!$C:$C,0)))</f>
        <v>Industry</v>
      </c>
      <c r="B2248" s="262" t="str">
        <f>IF(ISBLANK(INDEX('Policy Characteristics'!B:B,MATCH($C2248,'Policy Characteristics'!$C:$C,0))),"",INDEX('Policy Characteristics'!B:B,MATCH($C2248,'Policy Characteristics'!$C:$C,0)))</f>
        <v>Energy Efficiency Standards for Other Eqpt</v>
      </c>
      <c r="C2248" s="254" t="str">
        <f t="shared" si="96"/>
        <v>Perc Improvement in Eqpt Efficiency Stds Above BAU for Combustible Fuels</v>
      </c>
      <c r="D2248" s="6" t="s">
        <v>3019</v>
      </c>
      <c r="E2248" s="1" t="s">
        <v>3917</v>
      </c>
      <c r="F2248" t="s">
        <v>2983</v>
      </c>
      <c r="G2248" s="45" t="s">
        <v>3892</v>
      </c>
      <c r="H2248" s="47">
        <f t="shared" si="97"/>
        <v>2247</v>
      </c>
      <c r="I2248" s="324" t="s">
        <v>40</v>
      </c>
      <c r="J2248" s="255" t="str">
        <f>IF(ISBLANK(INDEX('Policy Characteristics'!D:D,MATCH($C2248,'Policy Characteristics'!$C:$C,0))),"",INDEX('Policy Characteristics'!D:D,MATCH($C2248,'Policy Characteristics'!$C:$C,0)))</f>
        <v>Industry Energy Efficiency</v>
      </c>
      <c r="K2248" s="254" t="str">
        <f>IF(ISBLANK(INDEX('Policy Characteristics'!E:E,MATCH($C2248,'Policy Characteristics'!$C:$C,0))),"",INDEX('Policy Characteristics'!E:E,MATCH($C2248,'Policy Characteristics'!$C:$C,0)))</f>
        <v>indst fuel efficiency stds</v>
      </c>
      <c r="L2248" s="261">
        <f>IF(ISBLANK(INDEX('Policy Characteristics'!F:F,MATCH($C2248,'Policy Characteristics'!$C:$C,0))),"",INDEX('Policy Characteristics'!F:F,MATCH($C2248,'Policy Characteristics'!$C:$C,0)))</f>
        <v>0</v>
      </c>
      <c r="M2248" s="261">
        <f>IF(ISBLANK(INDEX('Policy Characteristics'!G:G,MATCH($C2248,'Policy Characteristics'!$C:$C,0))),"",INDEX('Policy Characteristics'!G:G,MATCH($C2248,'Policy Characteristics'!$C:$C,0)))</f>
        <v>0.25</v>
      </c>
      <c r="N2248" s="261">
        <f>IF(ISBLANK(INDEX('Policy Characteristics'!H:H,MATCH($C2248,'Policy Characteristics'!$C:$C,0))),"",INDEX('Policy Characteristics'!H:H,MATCH($C2248,'Policy Characteristics'!$C:$C,0)))</f>
        <v>0.01</v>
      </c>
      <c r="O2248" s="254" t="str">
        <f>IF(ISBLANK(INDEX('Policy Characteristics'!I:I,MATCH($C2248,'Policy Characteristics'!$C:$C,0))),"",INDEX('Policy Characteristics'!I:I,MATCH($C2248,'Policy Characteristics'!$C:$C,0)))</f>
        <v>% reduction in energy use</v>
      </c>
      <c r="P2248" s="254" t="str">
        <f>IF(ISBLANK(INDEX('Policy Characteristics'!J:J,MATCH($C2248,'Policy Characteristics'!$C:$C,0))),"",INDEX('Policy Characteristics'!J:J,MATCH($C2248,'Policy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48" s="254" t="str">
        <f>IF(ISBLANK(INDEX('Policy Characteristics'!K:K,MATCH($C2248,'Policy Characteristics'!$C:$C,0))),"",INDEX('Policy Characteristics'!K:K,MATCH($C2248,'Policy Characteristics'!$C:$C,0)))</f>
        <v>industry-ag-main.html#eff-stds</v>
      </c>
      <c r="R2248" s="254" t="str">
        <f>IF(ISBLANK(INDEX('Policy Characteristics'!L:L,MATCH($C2248,'Policy Characteristics'!$C:$C,0))),"",INDEX('Policy Characteristics'!L:L,MATCH($C2248,'Policy Characteristics'!$C:$C,0)))</f>
        <v>industry-energy-efficiency-standards.html</v>
      </c>
    </row>
    <row r="2249" spans="1:18" s="4" customFormat="1" x14ac:dyDescent="0.25">
      <c r="A2249" s="254" t="str">
        <f>IF(ISBLANK(INDEX('Policy Characteristics'!A:A,MATCH($C2249,'Policy Characteristics'!$C:$C,0))),"",INDEX('Policy Characteristics'!A:A,MATCH($C2249,'Policy Characteristics'!$C:$C,0)))</f>
        <v>Industry</v>
      </c>
      <c r="B2249" s="262" t="str">
        <f>IF(ISBLANK(INDEX('Policy Characteristics'!B:B,MATCH($C2249,'Policy Characteristics'!$C:$C,0))),"",INDEX('Policy Characteristics'!B:B,MATCH($C2249,'Policy Characteristics'!$C:$C,0)))</f>
        <v>Energy Efficiency Standards for Other Eqpt</v>
      </c>
      <c r="C2249" s="254" t="str">
        <f t="shared" si="96"/>
        <v>Perc Improvement in Eqpt Efficiency Stds Above BAU for Combustible Fuels</v>
      </c>
      <c r="D2249" s="6" t="s">
        <v>3020</v>
      </c>
      <c r="E2249" s="1" t="s">
        <v>3459</v>
      </c>
      <c r="F2249" t="s">
        <v>2984</v>
      </c>
      <c r="G2249" s="45" t="s">
        <v>3465</v>
      </c>
      <c r="H2249" s="47">
        <f t="shared" si="97"/>
        <v>2248</v>
      </c>
      <c r="I2249" s="324" t="s">
        <v>40</v>
      </c>
      <c r="J2249" s="255" t="str">
        <f>IF(ISBLANK(INDEX('Policy Characteristics'!D:D,MATCH($C2249,'Policy Characteristics'!$C:$C,0))),"",INDEX('Policy Characteristics'!D:D,MATCH($C2249,'Policy Characteristics'!$C:$C,0)))</f>
        <v>Industry Energy Efficiency</v>
      </c>
      <c r="K2249" s="254" t="str">
        <f>IF(ISBLANK(INDEX('Policy Characteristics'!E:E,MATCH($C2249,'Policy Characteristics'!$C:$C,0))),"",INDEX('Policy Characteristics'!E:E,MATCH($C2249,'Policy Characteristics'!$C:$C,0)))</f>
        <v>indst fuel efficiency stds</v>
      </c>
      <c r="L2249" s="261">
        <f>IF(ISBLANK(INDEX('Policy Characteristics'!F:F,MATCH($C2249,'Policy Characteristics'!$C:$C,0))),"",INDEX('Policy Characteristics'!F:F,MATCH($C2249,'Policy Characteristics'!$C:$C,0)))</f>
        <v>0</v>
      </c>
      <c r="M2249" s="261">
        <f>IF(ISBLANK(INDEX('Policy Characteristics'!G:G,MATCH($C2249,'Policy Characteristics'!$C:$C,0))),"",INDEX('Policy Characteristics'!G:G,MATCH($C2249,'Policy Characteristics'!$C:$C,0)))</f>
        <v>0.25</v>
      </c>
      <c r="N2249" s="261">
        <f>IF(ISBLANK(INDEX('Policy Characteristics'!H:H,MATCH($C2249,'Policy Characteristics'!$C:$C,0))),"",INDEX('Policy Characteristics'!H:H,MATCH($C2249,'Policy Characteristics'!$C:$C,0)))</f>
        <v>0.01</v>
      </c>
      <c r="O2249" s="254" t="str">
        <f>IF(ISBLANK(INDEX('Policy Characteristics'!I:I,MATCH($C2249,'Policy Characteristics'!$C:$C,0))),"",INDEX('Policy Characteristics'!I:I,MATCH($C2249,'Policy Characteristics'!$C:$C,0)))</f>
        <v>% reduction in energy use</v>
      </c>
      <c r="P2249" s="254" t="str">
        <f>IF(ISBLANK(INDEX('Policy Characteristics'!J:J,MATCH($C2249,'Policy Characteristics'!$C:$C,0))),"",INDEX('Policy Characteristics'!J:J,MATCH($C2249,'Policy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49" s="254" t="str">
        <f>IF(ISBLANK(INDEX('Policy Characteristics'!K:K,MATCH($C2249,'Policy Characteristics'!$C:$C,0))),"",INDEX('Policy Characteristics'!K:K,MATCH($C2249,'Policy Characteristics'!$C:$C,0)))</f>
        <v>industry-ag-main.html#eff-stds</v>
      </c>
      <c r="R2249" s="254" t="str">
        <f>IF(ISBLANK(INDEX('Policy Characteristics'!L:L,MATCH($C2249,'Policy Characteristics'!$C:$C,0))),"",INDEX('Policy Characteristics'!L:L,MATCH($C2249,'Policy Characteristics'!$C:$C,0)))</f>
        <v>industry-energy-efficiency-standards.html</v>
      </c>
    </row>
    <row r="2250" spans="1:18" s="4" customFormat="1" x14ac:dyDescent="0.25">
      <c r="A2250" s="254" t="str">
        <f>IF(ISBLANK(INDEX('Policy Characteristics'!A:A,MATCH($C2250,'Policy Characteristics'!$C:$C,0))),"",INDEX('Policy Characteristics'!A:A,MATCH($C2250,'Policy Characteristics'!$C:$C,0)))</f>
        <v>Industry</v>
      </c>
      <c r="B2250" s="262" t="str">
        <f>IF(ISBLANK(INDEX('Policy Characteristics'!B:B,MATCH($C2250,'Policy Characteristics'!$C:$C,0))),"",INDEX('Policy Characteristics'!B:B,MATCH($C2250,'Policy Characteristics'!$C:$C,0)))</f>
        <v>Energy Efficiency Standards for Other Eqpt</v>
      </c>
      <c r="C2250" s="254" t="str">
        <f t="shared" si="96"/>
        <v>Perc Improvement in Eqpt Efficiency Stds Above BAU for Combustible Fuels</v>
      </c>
      <c r="D2250" s="6" t="s">
        <v>3020</v>
      </c>
      <c r="E2250" s="1" t="s">
        <v>3460</v>
      </c>
      <c r="F2250" t="s">
        <v>2984</v>
      </c>
      <c r="G2250" s="45" t="s">
        <v>3466</v>
      </c>
      <c r="H2250" s="47">
        <f t="shared" si="97"/>
        <v>2249</v>
      </c>
      <c r="I2250" s="324" t="s">
        <v>40</v>
      </c>
      <c r="J2250" s="255" t="str">
        <f>IF(ISBLANK(INDEX('Policy Characteristics'!D:D,MATCH($C2250,'Policy Characteristics'!$C:$C,0))),"",INDEX('Policy Characteristics'!D:D,MATCH($C2250,'Policy Characteristics'!$C:$C,0)))</f>
        <v>Industry Energy Efficiency</v>
      </c>
      <c r="K2250" s="254" t="str">
        <f>IF(ISBLANK(INDEX('Policy Characteristics'!E:E,MATCH($C2250,'Policy Characteristics'!$C:$C,0))),"",INDEX('Policy Characteristics'!E:E,MATCH($C2250,'Policy Characteristics'!$C:$C,0)))</f>
        <v>indst fuel efficiency stds</v>
      </c>
      <c r="L2250" s="261">
        <f>IF(ISBLANK(INDEX('Policy Characteristics'!F:F,MATCH($C2250,'Policy Characteristics'!$C:$C,0))),"",INDEX('Policy Characteristics'!F:F,MATCH($C2250,'Policy Characteristics'!$C:$C,0)))</f>
        <v>0</v>
      </c>
      <c r="M2250" s="261">
        <f>IF(ISBLANK(INDEX('Policy Characteristics'!G:G,MATCH($C2250,'Policy Characteristics'!$C:$C,0))),"",INDEX('Policy Characteristics'!G:G,MATCH($C2250,'Policy Characteristics'!$C:$C,0)))</f>
        <v>0.25</v>
      </c>
      <c r="N2250" s="261">
        <f>IF(ISBLANK(INDEX('Policy Characteristics'!H:H,MATCH($C2250,'Policy Characteristics'!$C:$C,0))),"",INDEX('Policy Characteristics'!H:H,MATCH($C2250,'Policy Characteristics'!$C:$C,0)))</f>
        <v>0.01</v>
      </c>
      <c r="O2250" s="254" t="str">
        <f>IF(ISBLANK(INDEX('Policy Characteristics'!I:I,MATCH($C2250,'Policy Characteristics'!$C:$C,0))),"",INDEX('Policy Characteristics'!I:I,MATCH($C2250,'Policy Characteristics'!$C:$C,0)))</f>
        <v>% reduction in energy use</v>
      </c>
      <c r="P2250" s="254" t="str">
        <f>IF(ISBLANK(INDEX('Policy Characteristics'!J:J,MATCH($C2250,'Policy Characteristics'!$C:$C,0))),"",INDEX('Policy Characteristics'!J:J,MATCH($C2250,'Policy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50" s="254" t="str">
        <f>IF(ISBLANK(INDEX('Policy Characteristics'!K:K,MATCH($C2250,'Policy Characteristics'!$C:$C,0))),"",INDEX('Policy Characteristics'!K:K,MATCH($C2250,'Policy Characteristics'!$C:$C,0)))</f>
        <v>industry-ag-main.html#eff-stds</v>
      </c>
      <c r="R2250" s="254" t="str">
        <f>IF(ISBLANK(INDEX('Policy Characteristics'!L:L,MATCH($C2250,'Policy Characteristics'!$C:$C,0))),"",INDEX('Policy Characteristics'!L:L,MATCH($C2250,'Policy Characteristics'!$C:$C,0)))</f>
        <v>industry-energy-efficiency-standards.html</v>
      </c>
    </row>
    <row r="2251" spans="1:18" s="4" customFormat="1" x14ac:dyDescent="0.25">
      <c r="A2251" s="254" t="str">
        <f>IF(ISBLANK(INDEX('Policy Characteristics'!A:A,MATCH($C2251,'Policy Characteristics'!$C:$C,0))),"",INDEX('Policy Characteristics'!A:A,MATCH($C2251,'Policy Characteristics'!$C:$C,0)))</f>
        <v>Industry</v>
      </c>
      <c r="B2251" s="262" t="str">
        <f>IF(ISBLANK(INDEX('Policy Characteristics'!B:B,MATCH($C2251,'Policy Characteristics'!$C:$C,0))),"",INDEX('Policy Characteristics'!B:B,MATCH($C2251,'Policy Characteristics'!$C:$C,0)))</f>
        <v>Energy Efficiency Standards for Other Eqpt</v>
      </c>
      <c r="C2251" s="254" t="str">
        <f t="shared" si="96"/>
        <v>Perc Improvement in Eqpt Efficiency Stds Above BAU for Combustible Fuels</v>
      </c>
      <c r="D2251" s="6" t="s">
        <v>3020</v>
      </c>
      <c r="E2251" s="1" t="s">
        <v>3461</v>
      </c>
      <c r="F2251" t="s">
        <v>2984</v>
      </c>
      <c r="G2251" s="45" t="s">
        <v>3467</v>
      </c>
      <c r="H2251" s="47">
        <f t="shared" si="97"/>
        <v>2250</v>
      </c>
      <c r="I2251" s="324" t="s">
        <v>40</v>
      </c>
      <c r="J2251" s="255" t="str">
        <f>IF(ISBLANK(INDEX('Policy Characteristics'!D:D,MATCH($C2251,'Policy Characteristics'!$C:$C,0))),"",INDEX('Policy Characteristics'!D:D,MATCH($C2251,'Policy Characteristics'!$C:$C,0)))</f>
        <v>Industry Energy Efficiency</v>
      </c>
      <c r="K2251" s="254" t="str">
        <f>IF(ISBLANK(INDEX('Policy Characteristics'!E:E,MATCH($C2251,'Policy Characteristics'!$C:$C,0))),"",INDEX('Policy Characteristics'!E:E,MATCH($C2251,'Policy Characteristics'!$C:$C,0)))</f>
        <v>indst fuel efficiency stds</v>
      </c>
      <c r="L2251" s="261">
        <f>IF(ISBLANK(INDEX('Policy Characteristics'!F:F,MATCH($C2251,'Policy Characteristics'!$C:$C,0))),"",INDEX('Policy Characteristics'!F:F,MATCH($C2251,'Policy Characteristics'!$C:$C,0)))</f>
        <v>0</v>
      </c>
      <c r="M2251" s="261">
        <f>IF(ISBLANK(INDEX('Policy Characteristics'!G:G,MATCH($C2251,'Policy Characteristics'!$C:$C,0))),"",INDEX('Policy Characteristics'!G:G,MATCH($C2251,'Policy Characteristics'!$C:$C,0)))</f>
        <v>0.25</v>
      </c>
      <c r="N2251" s="261">
        <f>IF(ISBLANK(INDEX('Policy Characteristics'!H:H,MATCH($C2251,'Policy Characteristics'!$C:$C,0))),"",INDEX('Policy Characteristics'!H:H,MATCH($C2251,'Policy Characteristics'!$C:$C,0)))</f>
        <v>0.01</v>
      </c>
      <c r="O2251" s="254" t="str">
        <f>IF(ISBLANK(INDEX('Policy Characteristics'!I:I,MATCH($C2251,'Policy Characteristics'!$C:$C,0))),"",INDEX('Policy Characteristics'!I:I,MATCH($C2251,'Policy Characteristics'!$C:$C,0)))</f>
        <v>% reduction in energy use</v>
      </c>
      <c r="P2251" s="254" t="str">
        <f>IF(ISBLANK(INDEX('Policy Characteristics'!J:J,MATCH($C2251,'Policy Characteristics'!$C:$C,0))),"",INDEX('Policy Characteristics'!J:J,MATCH($C2251,'Policy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51" s="254" t="str">
        <f>IF(ISBLANK(INDEX('Policy Characteristics'!K:K,MATCH($C2251,'Policy Characteristics'!$C:$C,0))),"",INDEX('Policy Characteristics'!K:K,MATCH($C2251,'Policy Characteristics'!$C:$C,0)))</f>
        <v>industry-ag-main.html#eff-stds</v>
      </c>
      <c r="R2251" s="254" t="str">
        <f>IF(ISBLANK(INDEX('Policy Characteristics'!L:L,MATCH($C2251,'Policy Characteristics'!$C:$C,0))),"",INDEX('Policy Characteristics'!L:L,MATCH($C2251,'Policy Characteristics'!$C:$C,0)))</f>
        <v>industry-energy-efficiency-standards.html</v>
      </c>
    </row>
    <row r="2252" spans="1:18" s="4" customFormat="1" x14ac:dyDescent="0.25">
      <c r="A2252" s="254" t="str">
        <f>IF(ISBLANK(INDEX('Policy Characteristics'!A:A,MATCH($C2252,'Policy Characteristics'!$C:$C,0))),"",INDEX('Policy Characteristics'!A:A,MATCH($C2252,'Policy Characteristics'!$C:$C,0)))</f>
        <v>Industry</v>
      </c>
      <c r="B2252" s="262" t="str">
        <f>IF(ISBLANK(INDEX('Policy Characteristics'!B:B,MATCH($C2252,'Policy Characteristics'!$C:$C,0))),"",INDEX('Policy Characteristics'!B:B,MATCH($C2252,'Policy Characteristics'!$C:$C,0)))</f>
        <v>Energy Efficiency Standards for Other Eqpt</v>
      </c>
      <c r="C2252" s="254" t="str">
        <f t="shared" si="96"/>
        <v>Perc Improvement in Eqpt Efficiency Stds Above BAU for Combustible Fuels</v>
      </c>
      <c r="D2252" s="6" t="s">
        <v>3020</v>
      </c>
      <c r="E2252" s="1" t="s">
        <v>3462</v>
      </c>
      <c r="F2252" t="s">
        <v>2984</v>
      </c>
      <c r="G2252" s="45" t="s">
        <v>3468</v>
      </c>
      <c r="H2252" s="47">
        <f t="shared" si="97"/>
        <v>2251</v>
      </c>
      <c r="I2252" s="324" t="s">
        <v>40</v>
      </c>
      <c r="J2252" s="255" t="str">
        <f>IF(ISBLANK(INDEX('Policy Characteristics'!D:D,MATCH($C2252,'Policy Characteristics'!$C:$C,0))),"",INDEX('Policy Characteristics'!D:D,MATCH($C2252,'Policy Characteristics'!$C:$C,0)))</f>
        <v>Industry Energy Efficiency</v>
      </c>
      <c r="K2252" s="254" t="str">
        <f>IF(ISBLANK(INDEX('Policy Characteristics'!E:E,MATCH($C2252,'Policy Characteristics'!$C:$C,0))),"",INDEX('Policy Characteristics'!E:E,MATCH($C2252,'Policy Characteristics'!$C:$C,0)))</f>
        <v>indst fuel efficiency stds</v>
      </c>
      <c r="L2252" s="261">
        <f>IF(ISBLANK(INDEX('Policy Characteristics'!F:F,MATCH($C2252,'Policy Characteristics'!$C:$C,0))),"",INDEX('Policy Characteristics'!F:F,MATCH($C2252,'Policy Characteristics'!$C:$C,0)))</f>
        <v>0</v>
      </c>
      <c r="M2252" s="261">
        <f>IF(ISBLANK(INDEX('Policy Characteristics'!G:G,MATCH($C2252,'Policy Characteristics'!$C:$C,0))),"",INDEX('Policy Characteristics'!G:G,MATCH($C2252,'Policy Characteristics'!$C:$C,0)))</f>
        <v>0.25</v>
      </c>
      <c r="N2252" s="261">
        <f>IF(ISBLANK(INDEX('Policy Characteristics'!H:H,MATCH($C2252,'Policy Characteristics'!$C:$C,0))),"",INDEX('Policy Characteristics'!H:H,MATCH($C2252,'Policy Characteristics'!$C:$C,0)))</f>
        <v>0.01</v>
      </c>
      <c r="O2252" s="254" t="str">
        <f>IF(ISBLANK(INDEX('Policy Characteristics'!I:I,MATCH($C2252,'Policy Characteristics'!$C:$C,0))),"",INDEX('Policy Characteristics'!I:I,MATCH($C2252,'Policy Characteristics'!$C:$C,0)))</f>
        <v>% reduction in energy use</v>
      </c>
      <c r="P2252" s="254" t="str">
        <f>IF(ISBLANK(INDEX('Policy Characteristics'!J:J,MATCH($C2252,'Policy Characteristics'!$C:$C,0))),"",INDEX('Policy Characteristics'!J:J,MATCH($C2252,'Policy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52" s="254" t="str">
        <f>IF(ISBLANK(INDEX('Policy Characteristics'!K:K,MATCH($C2252,'Policy Characteristics'!$C:$C,0))),"",INDEX('Policy Characteristics'!K:K,MATCH($C2252,'Policy Characteristics'!$C:$C,0)))</f>
        <v>industry-ag-main.html#eff-stds</v>
      </c>
      <c r="R2252" s="254" t="str">
        <f>IF(ISBLANK(INDEX('Policy Characteristics'!L:L,MATCH($C2252,'Policy Characteristics'!$C:$C,0))),"",INDEX('Policy Characteristics'!L:L,MATCH($C2252,'Policy Characteristics'!$C:$C,0)))</f>
        <v>industry-energy-efficiency-standards.html</v>
      </c>
    </row>
    <row r="2253" spans="1:18" s="4" customFormat="1" x14ac:dyDescent="0.25">
      <c r="A2253" s="254" t="str">
        <f>IF(ISBLANK(INDEX('Policy Characteristics'!A:A,MATCH($C2253,'Policy Characteristics'!$C:$C,0))),"",INDEX('Policy Characteristics'!A:A,MATCH($C2253,'Policy Characteristics'!$C:$C,0)))</f>
        <v>Industry</v>
      </c>
      <c r="B2253" s="262" t="str">
        <f>IF(ISBLANK(INDEX('Policy Characteristics'!B:B,MATCH($C2253,'Policy Characteristics'!$C:$C,0))),"",INDEX('Policy Characteristics'!B:B,MATCH($C2253,'Policy Characteristics'!$C:$C,0)))</f>
        <v>Energy Efficiency Standards for Other Eqpt</v>
      </c>
      <c r="C2253" s="254" t="str">
        <f t="shared" si="96"/>
        <v>Perc Improvement in Eqpt Efficiency Stds Above BAU for Combustible Fuels</v>
      </c>
      <c r="D2253" s="6" t="s">
        <v>3020</v>
      </c>
      <c r="E2253" s="1" t="s">
        <v>3463</v>
      </c>
      <c r="F2253" t="s">
        <v>2984</v>
      </c>
      <c r="G2253" s="45" t="s">
        <v>3469</v>
      </c>
      <c r="H2253" s="47">
        <f t="shared" si="97"/>
        <v>2252</v>
      </c>
      <c r="I2253" s="324" t="s">
        <v>40</v>
      </c>
      <c r="J2253" s="255" t="str">
        <f>IF(ISBLANK(INDEX('Policy Characteristics'!D:D,MATCH($C2253,'Policy Characteristics'!$C:$C,0))),"",INDEX('Policy Characteristics'!D:D,MATCH($C2253,'Policy Characteristics'!$C:$C,0)))</f>
        <v>Industry Energy Efficiency</v>
      </c>
      <c r="K2253" s="254" t="str">
        <f>IF(ISBLANK(INDEX('Policy Characteristics'!E:E,MATCH($C2253,'Policy Characteristics'!$C:$C,0))),"",INDEX('Policy Characteristics'!E:E,MATCH($C2253,'Policy Characteristics'!$C:$C,0)))</f>
        <v>indst fuel efficiency stds</v>
      </c>
      <c r="L2253" s="261">
        <f>IF(ISBLANK(INDEX('Policy Characteristics'!F:F,MATCH($C2253,'Policy Characteristics'!$C:$C,0))),"",INDEX('Policy Characteristics'!F:F,MATCH($C2253,'Policy Characteristics'!$C:$C,0)))</f>
        <v>0</v>
      </c>
      <c r="M2253" s="261">
        <f>IF(ISBLANK(INDEX('Policy Characteristics'!G:G,MATCH($C2253,'Policy Characteristics'!$C:$C,0))),"",INDEX('Policy Characteristics'!G:G,MATCH($C2253,'Policy Characteristics'!$C:$C,0)))</f>
        <v>0.25</v>
      </c>
      <c r="N2253" s="261">
        <f>IF(ISBLANK(INDEX('Policy Characteristics'!H:H,MATCH($C2253,'Policy Characteristics'!$C:$C,0))),"",INDEX('Policy Characteristics'!H:H,MATCH($C2253,'Policy Characteristics'!$C:$C,0)))</f>
        <v>0.01</v>
      </c>
      <c r="O2253" s="254" t="str">
        <f>IF(ISBLANK(INDEX('Policy Characteristics'!I:I,MATCH($C2253,'Policy Characteristics'!$C:$C,0))),"",INDEX('Policy Characteristics'!I:I,MATCH($C2253,'Policy Characteristics'!$C:$C,0)))</f>
        <v>% reduction in energy use</v>
      </c>
      <c r="P2253" s="254" t="str">
        <f>IF(ISBLANK(INDEX('Policy Characteristics'!J:J,MATCH($C2253,'Policy Characteristics'!$C:$C,0))),"",INDEX('Policy Characteristics'!J:J,MATCH($C2253,'Policy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53" s="254" t="str">
        <f>IF(ISBLANK(INDEX('Policy Characteristics'!K:K,MATCH($C2253,'Policy Characteristics'!$C:$C,0))),"",INDEX('Policy Characteristics'!K:K,MATCH($C2253,'Policy Characteristics'!$C:$C,0)))</f>
        <v>industry-ag-main.html#eff-stds</v>
      </c>
      <c r="R2253" s="254" t="str">
        <f>IF(ISBLANK(INDEX('Policy Characteristics'!L:L,MATCH($C2253,'Policy Characteristics'!$C:$C,0))),"",INDEX('Policy Characteristics'!L:L,MATCH($C2253,'Policy Characteristics'!$C:$C,0)))</f>
        <v>industry-energy-efficiency-standards.html</v>
      </c>
    </row>
    <row r="2254" spans="1:18" s="4" customFormat="1" x14ac:dyDescent="0.25">
      <c r="A2254" s="254" t="str">
        <f>IF(ISBLANK(INDEX('Policy Characteristics'!A:A,MATCH($C2254,'Policy Characteristics'!$C:$C,0))),"",INDEX('Policy Characteristics'!A:A,MATCH($C2254,'Policy Characteristics'!$C:$C,0)))</f>
        <v>Industry</v>
      </c>
      <c r="B2254" s="262" t="str">
        <f>IF(ISBLANK(INDEX('Policy Characteristics'!B:B,MATCH($C2254,'Policy Characteristics'!$C:$C,0))),"",INDEX('Policy Characteristics'!B:B,MATCH($C2254,'Policy Characteristics'!$C:$C,0)))</f>
        <v>Energy Efficiency Standards for Other Eqpt</v>
      </c>
      <c r="C2254" s="254" t="str">
        <f t="shared" si="96"/>
        <v>Perc Improvement in Eqpt Efficiency Stds Above BAU for Combustible Fuels</v>
      </c>
      <c r="D2254" s="6" t="s">
        <v>3020</v>
      </c>
      <c r="E2254" s="1" t="s">
        <v>3464</v>
      </c>
      <c r="F2254" t="s">
        <v>2984</v>
      </c>
      <c r="G2254" s="45" t="s">
        <v>3470</v>
      </c>
      <c r="H2254" s="47">
        <f t="shared" si="97"/>
        <v>2253</v>
      </c>
      <c r="I2254" s="324" t="s">
        <v>40</v>
      </c>
      <c r="J2254" s="255" t="str">
        <f>IF(ISBLANK(INDEX('Policy Characteristics'!D:D,MATCH($C2254,'Policy Characteristics'!$C:$C,0))),"",INDEX('Policy Characteristics'!D:D,MATCH($C2254,'Policy Characteristics'!$C:$C,0)))</f>
        <v>Industry Energy Efficiency</v>
      </c>
      <c r="K2254" s="254" t="str">
        <f>IF(ISBLANK(INDEX('Policy Characteristics'!E:E,MATCH($C2254,'Policy Characteristics'!$C:$C,0))),"",INDEX('Policy Characteristics'!E:E,MATCH($C2254,'Policy Characteristics'!$C:$C,0)))</f>
        <v>indst fuel efficiency stds</v>
      </c>
      <c r="L2254" s="261">
        <f>IF(ISBLANK(INDEX('Policy Characteristics'!F:F,MATCH($C2254,'Policy Characteristics'!$C:$C,0))),"",INDEX('Policy Characteristics'!F:F,MATCH($C2254,'Policy Characteristics'!$C:$C,0)))</f>
        <v>0</v>
      </c>
      <c r="M2254" s="261">
        <f>IF(ISBLANK(INDEX('Policy Characteristics'!G:G,MATCH($C2254,'Policy Characteristics'!$C:$C,0))),"",INDEX('Policy Characteristics'!G:G,MATCH($C2254,'Policy Characteristics'!$C:$C,0)))</f>
        <v>0.25</v>
      </c>
      <c r="N2254" s="261">
        <f>IF(ISBLANK(INDEX('Policy Characteristics'!H:H,MATCH($C2254,'Policy Characteristics'!$C:$C,0))),"",INDEX('Policy Characteristics'!H:H,MATCH($C2254,'Policy Characteristics'!$C:$C,0)))</f>
        <v>0.01</v>
      </c>
      <c r="O2254" s="254" t="str">
        <f>IF(ISBLANK(INDEX('Policy Characteristics'!I:I,MATCH($C2254,'Policy Characteristics'!$C:$C,0))),"",INDEX('Policy Characteristics'!I:I,MATCH($C2254,'Policy Characteristics'!$C:$C,0)))</f>
        <v>% reduction in energy use</v>
      </c>
      <c r="P2254" s="254" t="str">
        <f>IF(ISBLANK(INDEX('Policy Characteristics'!J:J,MATCH($C2254,'Policy Characteristics'!$C:$C,0))),"",INDEX('Policy Characteristics'!J:J,MATCH($C2254,'Policy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54" s="254" t="str">
        <f>IF(ISBLANK(INDEX('Policy Characteristics'!K:K,MATCH($C2254,'Policy Characteristics'!$C:$C,0))),"",INDEX('Policy Characteristics'!K:K,MATCH($C2254,'Policy Characteristics'!$C:$C,0)))</f>
        <v>industry-ag-main.html#eff-stds</v>
      </c>
      <c r="R2254" s="254" t="str">
        <f>IF(ISBLANK(INDEX('Policy Characteristics'!L:L,MATCH($C2254,'Policy Characteristics'!$C:$C,0))),"",INDEX('Policy Characteristics'!L:L,MATCH($C2254,'Policy Characteristics'!$C:$C,0)))</f>
        <v>industry-energy-efficiency-standards.html</v>
      </c>
    </row>
    <row r="2255" spans="1:18" s="4" customFormat="1" x14ac:dyDescent="0.25">
      <c r="A2255" s="254" t="str">
        <f>IF(ISBLANK(INDEX('Policy Characteristics'!A:A,MATCH($C2255,'Policy Characteristics'!$C:$C,0))),"",INDEX('Policy Characteristics'!A:A,MATCH($C2255,'Policy Characteristics'!$C:$C,0)))</f>
        <v>Industry</v>
      </c>
      <c r="B2255" s="262" t="str">
        <f>IF(ISBLANK(INDEX('Policy Characteristics'!B:B,MATCH($C2255,'Policy Characteristics'!$C:$C,0))),"",INDEX('Policy Characteristics'!B:B,MATCH($C2255,'Policy Characteristics'!$C:$C,0)))</f>
        <v>Energy Efficiency Standards for Other Eqpt</v>
      </c>
      <c r="C2255" s="254" t="str">
        <f t="shared" si="96"/>
        <v>Perc Improvement in Eqpt Efficiency Stds Above BAU for Combustible Fuels</v>
      </c>
      <c r="D2255" s="6" t="s">
        <v>3020</v>
      </c>
      <c r="E2255" s="1" t="s">
        <v>3570</v>
      </c>
      <c r="F2255" t="s">
        <v>2984</v>
      </c>
      <c r="G2255" s="45" t="s">
        <v>3471</v>
      </c>
      <c r="H2255" s="47">
        <f t="shared" si="97"/>
        <v>2254</v>
      </c>
      <c r="I2255" s="324" t="s">
        <v>40</v>
      </c>
      <c r="J2255" s="255" t="str">
        <f>IF(ISBLANK(INDEX('Policy Characteristics'!D:D,MATCH($C2255,'Policy Characteristics'!$C:$C,0))),"",INDEX('Policy Characteristics'!D:D,MATCH($C2255,'Policy Characteristics'!$C:$C,0)))</f>
        <v>Industry Energy Efficiency</v>
      </c>
      <c r="K2255" s="254" t="str">
        <f>IF(ISBLANK(INDEX('Policy Characteristics'!E:E,MATCH($C2255,'Policy Characteristics'!$C:$C,0))),"",INDEX('Policy Characteristics'!E:E,MATCH($C2255,'Policy Characteristics'!$C:$C,0)))</f>
        <v>indst fuel efficiency stds</v>
      </c>
      <c r="L2255" s="261">
        <f>IF(ISBLANK(INDEX('Policy Characteristics'!F:F,MATCH($C2255,'Policy Characteristics'!$C:$C,0))),"",INDEX('Policy Characteristics'!F:F,MATCH($C2255,'Policy Characteristics'!$C:$C,0)))</f>
        <v>0</v>
      </c>
      <c r="M2255" s="261">
        <f>IF(ISBLANK(INDEX('Policy Characteristics'!G:G,MATCH($C2255,'Policy Characteristics'!$C:$C,0))),"",INDEX('Policy Characteristics'!G:G,MATCH($C2255,'Policy Characteristics'!$C:$C,0)))</f>
        <v>0.25</v>
      </c>
      <c r="N2255" s="261">
        <f>IF(ISBLANK(INDEX('Policy Characteristics'!H:H,MATCH($C2255,'Policy Characteristics'!$C:$C,0))),"",INDEX('Policy Characteristics'!H:H,MATCH($C2255,'Policy Characteristics'!$C:$C,0)))</f>
        <v>0.01</v>
      </c>
      <c r="O2255" s="254" t="str">
        <f>IF(ISBLANK(INDEX('Policy Characteristics'!I:I,MATCH($C2255,'Policy Characteristics'!$C:$C,0))),"",INDEX('Policy Characteristics'!I:I,MATCH($C2255,'Policy Characteristics'!$C:$C,0)))</f>
        <v>% reduction in energy use</v>
      </c>
      <c r="P2255" s="254" t="str">
        <f>IF(ISBLANK(INDEX('Policy Characteristics'!J:J,MATCH($C2255,'Policy Characteristics'!$C:$C,0))),"",INDEX('Policy Characteristics'!J:J,MATCH($C2255,'Policy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55" s="254" t="str">
        <f>IF(ISBLANK(INDEX('Policy Characteristics'!K:K,MATCH($C2255,'Policy Characteristics'!$C:$C,0))),"",INDEX('Policy Characteristics'!K:K,MATCH($C2255,'Policy Characteristics'!$C:$C,0)))</f>
        <v>industry-ag-main.html#eff-stds</v>
      </c>
      <c r="R2255" s="254" t="str">
        <f>IF(ISBLANK(INDEX('Policy Characteristics'!L:L,MATCH($C2255,'Policy Characteristics'!$C:$C,0))),"",INDEX('Policy Characteristics'!L:L,MATCH($C2255,'Policy Characteristics'!$C:$C,0)))</f>
        <v>industry-energy-efficiency-standards.html</v>
      </c>
    </row>
    <row r="2256" spans="1:18" s="4" customFormat="1" x14ac:dyDescent="0.25">
      <c r="A2256" s="254" t="str">
        <f>IF(ISBLANK(INDEX('Policy Characteristics'!A:A,MATCH($C2256,'Policy Characteristics'!$C:$C,0))),"",INDEX('Policy Characteristics'!A:A,MATCH($C2256,'Policy Characteristics'!$C:$C,0)))</f>
        <v>Industry</v>
      </c>
      <c r="B2256" s="262" t="str">
        <f>IF(ISBLANK(INDEX('Policy Characteristics'!B:B,MATCH($C2256,'Policy Characteristics'!$C:$C,0))),"",INDEX('Policy Characteristics'!B:B,MATCH($C2256,'Policy Characteristics'!$C:$C,0)))</f>
        <v>Energy Efficiency Standards for Other Eqpt</v>
      </c>
      <c r="C2256" s="254" t="str">
        <f t="shared" si="96"/>
        <v>Perc Improvement in Eqpt Efficiency Stds Above BAU for Combustible Fuels</v>
      </c>
      <c r="D2256" s="6" t="s">
        <v>3020</v>
      </c>
      <c r="E2256" s="1" t="s">
        <v>3915</v>
      </c>
      <c r="F2256" t="s">
        <v>2984</v>
      </c>
      <c r="G2256" s="45" t="s">
        <v>3891</v>
      </c>
      <c r="H2256" s="47">
        <f t="shared" si="97"/>
        <v>2255</v>
      </c>
      <c r="I2256" s="324" t="s">
        <v>40</v>
      </c>
      <c r="J2256" s="255" t="str">
        <f>IF(ISBLANK(INDEX('Policy Characteristics'!D:D,MATCH($C2256,'Policy Characteristics'!$C:$C,0))),"",INDEX('Policy Characteristics'!D:D,MATCH($C2256,'Policy Characteristics'!$C:$C,0)))</f>
        <v>Industry Energy Efficiency</v>
      </c>
      <c r="K2256" s="254" t="str">
        <f>IF(ISBLANK(INDEX('Policy Characteristics'!E:E,MATCH($C2256,'Policy Characteristics'!$C:$C,0))),"",INDEX('Policy Characteristics'!E:E,MATCH($C2256,'Policy Characteristics'!$C:$C,0)))</f>
        <v>indst fuel efficiency stds</v>
      </c>
      <c r="L2256" s="261">
        <f>IF(ISBLANK(INDEX('Policy Characteristics'!F:F,MATCH($C2256,'Policy Characteristics'!$C:$C,0))),"",INDEX('Policy Characteristics'!F:F,MATCH($C2256,'Policy Characteristics'!$C:$C,0)))</f>
        <v>0</v>
      </c>
      <c r="M2256" s="261">
        <f>IF(ISBLANK(INDEX('Policy Characteristics'!G:G,MATCH($C2256,'Policy Characteristics'!$C:$C,0))),"",INDEX('Policy Characteristics'!G:G,MATCH($C2256,'Policy Characteristics'!$C:$C,0)))</f>
        <v>0.25</v>
      </c>
      <c r="N2256" s="261">
        <f>IF(ISBLANK(INDEX('Policy Characteristics'!H:H,MATCH($C2256,'Policy Characteristics'!$C:$C,0))),"",INDEX('Policy Characteristics'!H:H,MATCH($C2256,'Policy Characteristics'!$C:$C,0)))</f>
        <v>0.01</v>
      </c>
      <c r="O2256" s="254" t="str">
        <f>IF(ISBLANK(INDEX('Policy Characteristics'!I:I,MATCH($C2256,'Policy Characteristics'!$C:$C,0))),"",INDEX('Policy Characteristics'!I:I,MATCH($C2256,'Policy Characteristics'!$C:$C,0)))</f>
        <v>% reduction in energy use</v>
      </c>
      <c r="P2256" s="254" t="str">
        <f>IF(ISBLANK(INDEX('Policy Characteristics'!J:J,MATCH($C2256,'Policy Characteristics'!$C:$C,0))),"",INDEX('Policy Characteristics'!J:J,MATCH($C2256,'Policy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56" s="254" t="str">
        <f>IF(ISBLANK(INDEX('Policy Characteristics'!K:K,MATCH($C2256,'Policy Characteristics'!$C:$C,0))),"",INDEX('Policy Characteristics'!K:K,MATCH($C2256,'Policy Characteristics'!$C:$C,0)))</f>
        <v>industry-ag-main.html#eff-stds</v>
      </c>
      <c r="R2256" s="254" t="str">
        <f>IF(ISBLANK(INDEX('Policy Characteristics'!L:L,MATCH($C2256,'Policy Characteristics'!$C:$C,0))),"",INDEX('Policy Characteristics'!L:L,MATCH($C2256,'Policy Characteristics'!$C:$C,0)))</f>
        <v>industry-energy-efficiency-standards.html</v>
      </c>
    </row>
    <row r="2257" spans="1:18" s="4" customFormat="1" x14ac:dyDescent="0.25">
      <c r="A2257" s="254" t="str">
        <f>IF(ISBLANK(INDEX('Policy Characteristics'!A:A,MATCH($C2257,'Policy Characteristics'!$C:$C,0))),"",INDEX('Policy Characteristics'!A:A,MATCH($C2257,'Policy Characteristics'!$C:$C,0)))</f>
        <v>Industry</v>
      </c>
      <c r="B2257" s="262" t="str">
        <f>IF(ISBLANK(INDEX('Policy Characteristics'!B:B,MATCH($C2257,'Policy Characteristics'!$C:$C,0))),"",INDEX('Policy Characteristics'!B:B,MATCH($C2257,'Policy Characteristics'!$C:$C,0)))</f>
        <v>Energy Efficiency Standards for Other Eqpt</v>
      </c>
      <c r="C2257" s="254" t="str">
        <f t="shared" si="96"/>
        <v>Perc Improvement in Eqpt Efficiency Stds Above BAU for Combustible Fuels</v>
      </c>
      <c r="D2257" s="6" t="s">
        <v>3020</v>
      </c>
      <c r="E2257" s="1" t="s">
        <v>3916</v>
      </c>
      <c r="F2257" t="s">
        <v>2984</v>
      </c>
      <c r="G2257" s="45" t="s">
        <v>3890</v>
      </c>
      <c r="H2257" s="47">
        <f t="shared" si="97"/>
        <v>2256</v>
      </c>
      <c r="I2257" s="324" t="s">
        <v>40</v>
      </c>
      <c r="J2257" s="255" t="str">
        <f>IF(ISBLANK(INDEX('Policy Characteristics'!D:D,MATCH($C2257,'Policy Characteristics'!$C:$C,0))),"",INDEX('Policy Characteristics'!D:D,MATCH($C2257,'Policy Characteristics'!$C:$C,0)))</f>
        <v>Industry Energy Efficiency</v>
      </c>
      <c r="K2257" s="254" t="str">
        <f>IF(ISBLANK(INDEX('Policy Characteristics'!E:E,MATCH($C2257,'Policy Characteristics'!$C:$C,0))),"",INDEX('Policy Characteristics'!E:E,MATCH($C2257,'Policy Characteristics'!$C:$C,0)))</f>
        <v>indst fuel efficiency stds</v>
      </c>
      <c r="L2257" s="261">
        <f>IF(ISBLANK(INDEX('Policy Characteristics'!F:F,MATCH($C2257,'Policy Characteristics'!$C:$C,0))),"",INDEX('Policy Characteristics'!F:F,MATCH($C2257,'Policy Characteristics'!$C:$C,0)))</f>
        <v>0</v>
      </c>
      <c r="M2257" s="261">
        <f>IF(ISBLANK(INDEX('Policy Characteristics'!G:G,MATCH($C2257,'Policy Characteristics'!$C:$C,0))),"",INDEX('Policy Characteristics'!G:G,MATCH($C2257,'Policy Characteristics'!$C:$C,0)))</f>
        <v>0.25</v>
      </c>
      <c r="N2257" s="261">
        <f>IF(ISBLANK(INDEX('Policy Characteristics'!H:H,MATCH($C2257,'Policy Characteristics'!$C:$C,0))),"",INDEX('Policy Characteristics'!H:H,MATCH($C2257,'Policy Characteristics'!$C:$C,0)))</f>
        <v>0.01</v>
      </c>
      <c r="O2257" s="254" t="str">
        <f>IF(ISBLANK(INDEX('Policy Characteristics'!I:I,MATCH($C2257,'Policy Characteristics'!$C:$C,0))),"",INDEX('Policy Characteristics'!I:I,MATCH($C2257,'Policy Characteristics'!$C:$C,0)))</f>
        <v>% reduction in energy use</v>
      </c>
      <c r="P2257" s="254" t="str">
        <f>IF(ISBLANK(INDEX('Policy Characteristics'!J:J,MATCH($C2257,'Policy Characteristics'!$C:$C,0))),"",INDEX('Policy Characteristics'!J:J,MATCH($C2257,'Policy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57" s="254" t="str">
        <f>IF(ISBLANK(INDEX('Policy Characteristics'!K:K,MATCH($C2257,'Policy Characteristics'!$C:$C,0))),"",INDEX('Policy Characteristics'!K:K,MATCH($C2257,'Policy Characteristics'!$C:$C,0)))</f>
        <v>industry-ag-main.html#eff-stds</v>
      </c>
      <c r="R2257" s="254" t="str">
        <f>IF(ISBLANK(INDEX('Policy Characteristics'!L:L,MATCH($C2257,'Policy Characteristics'!$C:$C,0))),"",INDEX('Policy Characteristics'!L:L,MATCH($C2257,'Policy Characteristics'!$C:$C,0)))</f>
        <v>industry-energy-efficiency-standards.html</v>
      </c>
    </row>
    <row r="2258" spans="1:18" s="4" customFormat="1" x14ac:dyDescent="0.25">
      <c r="A2258" s="254" t="str">
        <f>IF(ISBLANK(INDEX('Policy Characteristics'!A:A,MATCH($C2258,'Policy Characteristics'!$C:$C,0))),"",INDEX('Policy Characteristics'!A:A,MATCH($C2258,'Policy Characteristics'!$C:$C,0)))</f>
        <v>Industry</v>
      </c>
      <c r="B2258" s="262" t="str">
        <f>IF(ISBLANK(INDEX('Policy Characteristics'!B:B,MATCH($C2258,'Policy Characteristics'!$C:$C,0))),"",INDEX('Policy Characteristics'!B:B,MATCH($C2258,'Policy Characteristics'!$C:$C,0)))</f>
        <v>Energy Efficiency Standards for Other Eqpt</v>
      </c>
      <c r="C2258" s="254" t="str">
        <f t="shared" si="96"/>
        <v>Perc Improvement in Eqpt Efficiency Stds Above BAU for Combustible Fuels</v>
      </c>
      <c r="D2258" s="6" t="s">
        <v>3020</v>
      </c>
      <c r="E2258" s="1" t="s">
        <v>3917</v>
      </c>
      <c r="F2258" t="s">
        <v>2984</v>
      </c>
      <c r="G2258" s="45" t="s">
        <v>3892</v>
      </c>
      <c r="H2258" s="47">
        <f t="shared" si="97"/>
        <v>2257</v>
      </c>
      <c r="I2258" s="324" t="s">
        <v>40</v>
      </c>
      <c r="J2258" s="255" t="str">
        <f>IF(ISBLANK(INDEX('Policy Characteristics'!D:D,MATCH($C2258,'Policy Characteristics'!$C:$C,0))),"",INDEX('Policy Characteristics'!D:D,MATCH($C2258,'Policy Characteristics'!$C:$C,0)))</f>
        <v>Industry Energy Efficiency</v>
      </c>
      <c r="K2258" s="254" t="str">
        <f>IF(ISBLANK(INDEX('Policy Characteristics'!E:E,MATCH($C2258,'Policy Characteristics'!$C:$C,0))),"",INDEX('Policy Characteristics'!E:E,MATCH($C2258,'Policy Characteristics'!$C:$C,0)))</f>
        <v>indst fuel efficiency stds</v>
      </c>
      <c r="L2258" s="261">
        <f>IF(ISBLANK(INDEX('Policy Characteristics'!F:F,MATCH($C2258,'Policy Characteristics'!$C:$C,0))),"",INDEX('Policy Characteristics'!F:F,MATCH($C2258,'Policy Characteristics'!$C:$C,0)))</f>
        <v>0</v>
      </c>
      <c r="M2258" s="261">
        <f>IF(ISBLANK(INDEX('Policy Characteristics'!G:G,MATCH($C2258,'Policy Characteristics'!$C:$C,0))),"",INDEX('Policy Characteristics'!G:G,MATCH($C2258,'Policy Characteristics'!$C:$C,0)))</f>
        <v>0.25</v>
      </c>
      <c r="N2258" s="261">
        <f>IF(ISBLANK(INDEX('Policy Characteristics'!H:H,MATCH($C2258,'Policy Characteristics'!$C:$C,0))),"",INDEX('Policy Characteristics'!H:H,MATCH($C2258,'Policy Characteristics'!$C:$C,0)))</f>
        <v>0.01</v>
      </c>
      <c r="O2258" s="254" t="str">
        <f>IF(ISBLANK(INDEX('Policy Characteristics'!I:I,MATCH($C2258,'Policy Characteristics'!$C:$C,0))),"",INDEX('Policy Characteristics'!I:I,MATCH($C2258,'Policy Characteristics'!$C:$C,0)))</f>
        <v>% reduction in energy use</v>
      </c>
      <c r="P2258" s="254" t="str">
        <f>IF(ISBLANK(INDEX('Policy Characteristics'!J:J,MATCH($C2258,'Policy Characteristics'!$C:$C,0))),"",INDEX('Policy Characteristics'!J:J,MATCH($C2258,'Policy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58" s="254" t="str">
        <f>IF(ISBLANK(INDEX('Policy Characteristics'!K:K,MATCH($C2258,'Policy Characteristics'!$C:$C,0))),"",INDEX('Policy Characteristics'!K:K,MATCH($C2258,'Policy Characteristics'!$C:$C,0)))</f>
        <v>industry-ag-main.html#eff-stds</v>
      </c>
      <c r="R2258" s="254" t="str">
        <f>IF(ISBLANK(INDEX('Policy Characteristics'!L:L,MATCH($C2258,'Policy Characteristics'!$C:$C,0))),"",INDEX('Policy Characteristics'!L:L,MATCH($C2258,'Policy Characteristics'!$C:$C,0)))</f>
        <v>industry-energy-efficiency-standards.html</v>
      </c>
    </row>
    <row r="2259" spans="1:18" s="4" customFormat="1" x14ac:dyDescent="0.25">
      <c r="A2259" s="254" t="str">
        <f>IF(ISBLANK(INDEX('Policy Characteristics'!A:A,MATCH($C2259,'Policy Characteristics'!$C:$C,0))),"",INDEX('Policy Characteristics'!A:A,MATCH($C2259,'Policy Characteristics'!$C:$C,0)))</f>
        <v>Industry</v>
      </c>
      <c r="B2259" s="262" t="str">
        <f>IF(ISBLANK(INDEX('Policy Characteristics'!B:B,MATCH($C2259,'Policy Characteristics'!$C:$C,0))),"",INDEX('Policy Characteristics'!B:B,MATCH($C2259,'Policy Characteristics'!$C:$C,0)))</f>
        <v>Energy Efficiency Standards for Other Eqpt</v>
      </c>
      <c r="C2259" s="254" t="str">
        <f t="shared" si="96"/>
        <v>Perc Improvement in Eqpt Efficiency Stds Above BAU for Combustible Fuels</v>
      </c>
      <c r="D2259" s="6" t="s">
        <v>3021</v>
      </c>
      <c r="E2259" s="1" t="s">
        <v>3459</v>
      </c>
      <c r="F2259" t="s">
        <v>2985</v>
      </c>
      <c r="G2259" s="45" t="s">
        <v>3465</v>
      </c>
      <c r="H2259" s="47">
        <f t="shared" si="97"/>
        <v>2258</v>
      </c>
      <c r="I2259" s="324" t="s">
        <v>40</v>
      </c>
      <c r="J2259" s="255" t="str">
        <f>IF(ISBLANK(INDEX('Policy Characteristics'!D:D,MATCH($C2259,'Policy Characteristics'!$C:$C,0))),"",INDEX('Policy Characteristics'!D:D,MATCH($C2259,'Policy Characteristics'!$C:$C,0)))</f>
        <v>Industry Energy Efficiency</v>
      </c>
      <c r="K2259" s="254" t="str">
        <f>IF(ISBLANK(INDEX('Policy Characteristics'!E:E,MATCH($C2259,'Policy Characteristics'!$C:$C,0))),"",INDEX('Policy Characteristics'!E:E,MATCH($C2259,'Policy Characteristics'!$C:$C,0)))</f>
        <v>indst fuel efficiency stds</v>
      </c>
      <c r="L2259" s="261">
        <f>IF(ISBLANK(INDEX('Policy Characteristics'!F:F,MATCH($C2259,'Policy Characteristics'!$C:$C,0))),"",INDEX('Policy Characteristics'!F:F,MATCH($C2259,'Policy Characteristics'!$C:$C,0)))</f>
        <v>0</v>
      </c>
      <c r="M2259" s="261">
        <f>IF(ISBLANK(INDEX('Policy Characteristics'!G:G,MATCH($C2259,'Policy Characteristics'!$C:$C,0))),"",INDEX('Policy Characteristics'!G:G,MATCH($C2259,'Policy Characteristics'!$C:$C,0)))</f>
        <v>0.25</v>
      </c>
      <c r="N2259" s="261">
        <f>IF(ISBLANK(INDEX('Policy Characteristics'!H:H,MATCH($C2259,'Policy Characteristics'!$C:$C,0))),"",INDEX('Policy Characteristics'!H:H,MATCH($C2259,'Policy Characteristics'!$C:$C,0)))</f>
        <v>0.01</v>
      </c>
      <c r="O2259" s="254" t="str">
        <f>IF(ISBLANK(INDEX('Policy Characteristics'!I:I,MATCH($C2259,'Policy Characteristics'!$C:$C,0))),"",INDEX('Policy Characteristics'!I:I,MATCH($C2259,'Policy Characteristics'!$C:$C,0)))</f>
        <v>% reduction in energy use</v>
      </c>
      <c r="P2259" s="254" t="str">
        <f>IF(ISBLANK(INDEX('Policy Characteristics'!J:J,MATCH($C2259,'Policy Characteristics'!$C:$C,0))),"",INDEX('Policy Characteristics'!J:J,MATCH($C2259,'Policy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59" s="254" t="str">
        <f>IF(ISBLANK(INDEX('Policy Characteristics'!K:K,MATCH($C2259,'Policy Characteristics'!$C:$C,0))),"",INDEX('Policy Characteristics'!K:K,MATCH($C2259,'Policy Characteristics'!$C:$C,0)))</f>
        <v>industry-ag-main.html#eff-stds</v>
      </c>
      <c r="R2259" s="254" t="str">
        <f>IF(ISBLANK(INDEX('Policy Characteristics'!L:L,MATCH($C2259,'Policy Characteristics'!$C:$C,0))),"",INDEX('Policy Characteristics'!L:L,MATCH($C2259,'Policy Characteristics'!$C:$C,0)))</f>
        <v>industry-energy-efficiency-standards.html</v>
      </c>
    </row>
    <row r="2260" spans="1:18" s="4" customFormat="1" x14ac:dyDescent="0.25">
      <c r="A2260" s="254" t="str">
        <f>IF(ISBLANK(INDEX('Policy Characteristics'!A:A,MATCH($C2260,'Policy Characteristics'!$C:$C,0))),"",INDEX('Policy Characteristics'!A:A,MATCH($C2260,'Policy Characteristics'!$C:$C,0)))</f>
        <v>Industry</v>
      </c>
      <c r="B2260" s="262" t="str">
        <f>IF(ISBLANK(INDEX('Policy Characteristics'!B:B,MATCH($C2260,'Policy Characteristics'!$C:$C,0))),"",INDEX('Policy Characteristics'!B:B,MATCH($C2260,'Policy Characteristics'!$C:$C,0)))</f>
        <v>Energy Efficiency Standards for Other Eqpt</v>
      </c>
      <c r="C2260" s="254" t="str">
        <f t="shared" si="96"/>
        <v>Perc Improvement in Eqpt Efficiency Stds Above BAU for Combustible Fuels</v>
      </c>
      <c r="D2260" s="6" t="s">
        <v>3021</v>
      </c>
      <c r="E2260" s="1" t="s">
        <v>3460</v>
      </c>
      <c r="F2260" t="s">
        <v>2985</v>
      </c>
      <c r="G2260" s="45" t="s">
        <v>3466</v>
      </c>
      <c r="H2260" s="47">
        <f t="shared" si="97"/>
        <v>2259</v>
      </c>
      <c r="I2260" s="324" t="s">
        <v>40</v>
      </c>
      <c r="J2260" s="255" t="str">
        <f>IF(ISBLANK(INDEX('Policy Characteristics'!D:D,MATCH($C2260,'Policy Characteristics'!$C:$C,0))),"",INDEX('Policy Characteristics'!D:D,MATCH($C2260,'Policy Characteristics'!$C:$C,0)))</f>
        <v>Industry Energy Efficiency</v>
      </c>
      <c r="K2260" s="254" t="str">
        <f>IF(ISBLANK(INDEX('Policy Characteristics'!E:E,MATCH($C2260,'Policy Characteristics'!$C:$C,0))),"",INDEX('Policy Characteristics'!E:E,MATCH($C2260,'Policy Characteristics'!$C:$C,0)))</f>
        <v>indst fuel efficiency stds</v>
      </c>
      <c r="L2260" s="261">
        <f>IF(ISBLANK(INDEX('Policy Characteristics'!F:F,MATCH($C2260,'Policy Characteristics'!$C:$C,0))),"",INDEX('Policy Characteristics'!F:F,MATCH($C2260,'Policy Characteristics'!$C:$C,0)))</f>
        <v>0</v>
      </c>
      <c r="M2260" s="261">
        <f>IF(ISBLANK(INDEX('Policy Characteristics'!G:G,MATCH($C2260,'Policy Characteristics'!$C:$C,0))),"",INDEX('Policy Characteristics'!G:G,MATCH($C2260,'Policy Characteristics'!$C:$C,0)))</f>
        <v>0.25</v>
      </c>
      <c r="N2260" s="261">
        <f>IF(ISBLANK(INDEX('Policy Characteristics'!H:H,MATCH($C2260,'Policy Characteristics'!$C:$C,0))),"",INDEX('Policy Characteristics'!H:H,MATCH($C2260,'Policy Characteristics'!$C:$C,0)))</f>
        <v>0.01</v>
      </c>
      <c r="O2260" s="254" t="str">
        <f>IF(ISBLANK(INDEX('Policy Characteristics'!I:I,MATCH($C2260,'Policy Characteristics'!$C:$C,0))),"",INDEX('Policy Characteristics'!I:I,MATCH($C2260,'Policy Characteristics'!$C:$C,0)))</f>
        <v>% reduction in energy use</v>
      </c>
      <c r="P2260" s="254" t="str">
        <f>IF(ISBLANK(INDEX('Policy Characteristics'!J:J,MATCH($C2260,'Policy Characteristics'!$C:$C,0))),"",INDEX('Policy Characteristics'!J:J,MATCH($C2260,'Policy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60" s="254" t="str">
        <f>IF(ISBLANK(INDEX('Policy Characteristics'!K:K,MATCH($C2260,'Policy Characteristics'!$C:$C,0))),"",INDEX('Policy Characteristics'!K:K,MATCH($C2260,'Policy Characteristics'!$C:$C,0)))</f>
        <v>industry-ag-main.html#eff-stds</v>
      </c>
      <c r="R2260" s="254" t="str">
        <f>IF(ISBLANK(INDEX('Policy Characteristics'!L:L,MATCH($C2260,'Policy Characteristics'!$C:$C,0))),"",INDEX('Policy Characteristics'!L:L,MATCH($C2260,'Policy Characteristics'!$C:$C,0)))</f>
        <v>industry-energy-efficiency-standards.html</v>
      </c>
    </row>
    <row r="2261" spans="1:18" s="4" customFormat="1" x14ac:dyDescent="0.25">
      <c r="A2261" s="254" t="str">
        <f>IF(ISBLANK(INDEX('Policy Characteristics'!A:A,MATCH($C2261,'Policy Characteristics'!$C:$C,0))),"",INDEX('Policy Characteristics'!A:A,MATCH($C2261,'Policy Characteristics'!$C:$C,0)))</f>
        <v>Industry</v>
      </c>
      <c r="B2261" s="262" t="str">
        <f>IF(ISBLANK(INDEX('Policy Characteristics'!B:B,MATCH($C2261,'Policy Characteristics'!$C:$C,0))),"",INDEX('Policy Characteristics'!B:B,MATCH($C2261,'Policy Characteristics'!$C:$C,0)))</f>
        <v>Energy Efficiency Standards for Other Eqpt</v>
      </c>
      <c r="C2261" s="254" t="str">
        <f t="shared" si="96"/>
        <v>Perc Improvement in Eqpt Efficiency Stds Above BAU for Combustible Fuels</v>
      </c>
      <c r="D2261" s="6" t="s">
        <v>3021</v>
      </c>
      <c r="E2261" s="1" t="s">
        <v>3461</v>
      </c>
      <c r="F2261" t="s">
        <v>2985</v>
      </c>
      <c r="G2261" s="45" t="s">
        <v>3467</v>
      </c>
      <c r="H2261" s="47">
        <f t="shared" si="97"/>
        <v>2260</v>
      </c>
      <c r="I2261" s="324" t="s">
        <v>40</v>
      </c>
      <c r="J2261" s="255" t="str">
        <f>IF(ISBLANK(INDEX('Policy Characteristics'!D:D,MATCH($C2261,'Policy Characteristics'!$C:$C,0))),"",INDEX('Policy Characteristics'!D:D,MATCH($C2261,'Policy Characteristics'!$C:$C,0)))</f>
        <v>Industry Energy Efficiency</v>
      </c>
      <c r="K2261" s="254" t="str">
        <f>IF(ISBLANK(INDEX('Policy Characteristics'!E:E,MATCH($C2261,'Policy Characteristics'!$C:$C,0))),"",INDEX('Policy Characteristics'!E:E,MATCH($C2261,'Policy Characteristics'!$C:$C,0)))</f>
        <v>indst fuel efficiency stds</v>
      </c>
      <c r="L2261" s="261">
        <f>IF(ISBLANK(INDEX('Policy Characteristics'!F:F,MATCH($C2261,'Policy Characteristics'!$C:$C,0))),"",INDEX('Policy Characteristics'!F:F,MATCH($C2261,'Policy Characteristics'!$C:$C,0)))</f>
        <v>0</v>
      </c>
      <c r="M2261" s="261">
        <f>IF(ISBLANK(INDEX('Policy Characteristics'!G:G,MATCH($C2261,'Policy Characteristics'!$C:$C,0))),"",INDEX('Policy Characteristics'!G:G,MATCH($C2261,'Policy Characteristics'!$C:$C,0)))</f>
        <v>0.25</v>
      </c>
      <c r="N2261" s="261">
        <f>IF(ISBLANK(INDEX('Policy Characteristics'!H:H,MATCH($C2261,'Policy Characteristics'!$C:$C,0))),"",INDEX('Policy Characteristics'!H:H,MATCH($C2261,'Policy Characteristics'!$C:$C,0)))</f>
        <v>0.01</v>
      </c>
      <c r="O2261" s="254" t="str">
        <f>IF(ISBLANK(INDEX('Policy Characteristics'!I:I,MATCH($C2261,'Policy Characteristics'!$C:$C,0))),"",INDEX('Policy Characteristics'!I:I,MATCH($C2261,'Policy Characteristics'!$C:$C,0)))</f>
        <v>% reduction in energy use</v>
      </c>
      <c r="P2261" s="254" t="str">
        <f>IF(ISBLANK(INDEX('Policy Characteristics'!J:J,MATCH($C2261,'Policy Characteristics'!$C:$C,0))),"",INDEX('Policy Characteristics'!J:J,MATCH($C2261,'Policy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61" s="254" t="str">
        <f>IF(ISBLANK(INDEX('Policy Characteristics'!K:K,MATCH($C2261,'Policy Characteristics'!$C:$C,0))),"",INDEX('Policy Characteristics'!K:K,MATCH($C2261,'Policy Characteristics'!$C:$C,0)))</f>
        <v>industry-ag-main.html#eff-stds</v>
      </c>
      <c r="R2261" s="254" t="str">
        <f>IF(ISBLANK(INDEX('Policy Characteristics'!L:L,MATCH($C2261,'Policy Characteristics'!$C:$C,0))),"",INDEX('Policy Characteristics'!L:L,MATCH($C2261,'Policy Characteristics'!$C:$C,0)))</f>
        <v>industry-energy-efficiency-standards.html</v>
      </c>
    </row>
    <row r="2262" spans="1:18" s="4" customFormat="1" x14ac:dyDescent="0.25">
      <c r="A2262" s="254" t="str">
        <f>IF(ISBLANK(INDEX('Policy Characteristics'!A:A,MATCH($C2262,'Policy Characteristics'!$C:$C,0))),"",INDEX('Policy Characteristics'!A:A,MATCH($C2262,'Policy Characteristics'!$C:$C,0)))</f>
        <v>Industry</v>
      </c>
      <c r="B2262" s="262" t="str">
        <f>IF(ISBLANK(INDEX('Policy Characteristics'!B:B,MATCH($C2262,'Policy Characteristics'!$C:$C,0))),"",INDEX('Policy Characteristics'!B:B,MATCH($C2262,'Policy Characteristics'!$C:$C,0)))</f>
        <v>Energy Efficiency Standards for Other Eqpt</v>
      </c>
      <c r="C2262" s="254" t="str">
        <f t="shared" si="96"/>
        <v>Perc Improvement in Eqpt Efficiency Stds Above BAU for Combustible Fuels</v>
      </c>
      <c r="D2262" s="6" t="s">
        <v>3021</v>
      </c>
      <c r="E2262" s="1" t="s">
        <v>3462</v>
      </c>
      <c r="F2262" t="s">
        <v>2985</v>
      </c>
      <c r="G2262" s="45" t="s">
        <v>3468</v>
      </c>
      <c r="H2262" s="47">
        <f t="shared" si="97"/>
        <v>2261</v>
      </c>
      <c r="I2262" s="324" t="s">
        <v>40</v>
      </c>
      <c r="J2262" s="255" t="str">
        <f>IF(ISBLANK(INDEX('Policy Characteristics'!D:D,MATCH($C2262,'Policy Characteristics'!$C:$C,0))),"",INDEX('Policy Characteristics'!D:D,MATCH($C2262,'Policy Characteristics'!$C:$C,0)))</f>
        <v>Industry Energy Efficiency</v>
      </c>
      <c r="K2262" s="254" t="str">
        <f>IF(ISBLANK(INDEX('Policy Characteristics'!E:E,MATCH($C2262,'Policy Characteristics'!$C:$C,0))),"",INDEX('Policy Characteristics'!E:E,MATCH($C2262,'Policy Characteristics'!$C:$C,0)))</f>
        <v>indst fuel efficiency stds</v>
      </c>
      <c r="L2262" s="261">
        <f>IF(ISBLANK(INDEX('Policy Characteristics'!F:F,MATCH($C2262,'Policy Characteristics'!$C:$C,0))),"",INDEX('Policy Characteristics'!F:F,MATCH($C2262,'Policy Characteristics'!$C:$C,0)))</f>
        <v>0</v>
      </c>
      <c r="M2262" s="261">
        <f>IF(ISBLANK(INDEX('Policy Characteristics'!G:G,MATCH($C2262,'Policy Characteristics'!$C:$C,0))),"",INDEX('Policy Characteristics'!G:G,MATCH($C2262,'Policy Characteristics'!$C:$C,0)))</f>
        <v>0.25</v>
      </c>
      <c r="N2262" s="261">
        <f>IF(ISBLANK(INDEX('Policy Characteristics'!H:H,MATCH($C2262,'Policy Characteristics'!$C:$C,0))),"",INDEX('Policy Characteristics'!H:H,MATCH($C2262,'Policy Characteristics'!$C:$C,0)))</f>
        <v>0.01</v>
      </c>
      <c r="O2262" s="254" t="str">
        <f>IF(ISBLANK(INDEX('Policy Characteristics'!I:I,MATCH($C2262,'Policy Characteristics'!$C:$C,0))),"",INDEX('Policy Characteristics'!I:I,MATCH($C2262,'Policy Characteristics'!$C:$C,0)))</f>
        <v>% reduction in energy use</v>
      </c>
      <c r="P2262" s="254" t="str">
        <f>IF(ISBLANK(INDEX('Policy Characteristics'!J:J,MATCH($C2262,'Policy Characteristics'!$C:$C,0))),"",INDEX('Policy Characteristics'!J:J,MATCH($C2262,'Policy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62" s="254" t="str">
        <f>IF(ISBLANK(INDEX('Policy Characteristics'!K:K,MATCH($C2262,'Policy Characteristics'!$C:$C,0))),"",INDEX('Policy Characteristics'!K:K,MATCH($C2262,'Policy Characteristics'!$C:$C,0)))</f>
        <v>industry-ag-main.html#eff-stds</v>
      </c>
      <c r="R2262" s="254" t="str">
        <f>IF(ISBLANK(INDEX('Policy Characteristics'!L:L,MATCH($C2262,'Policy Characteristics'!$C:$C,0))),"",INDEX('Policy Characteristics'!L:L,MATCH($C2262,'Policy Characteristics'!$C:$C,0)))</f>
        <v>industry-energy-efficiency-standards.html</v>
      </c>
    </row>
    <row r="2263" spans="1:18" s="4" customFormat="1" x14ac:dyDescent="0.25">
      <c r="A2263" s="254" t="str">
        <f>IF(ISBLANK(INDEX('Policy Characteristics'!A:A,MATCH($C2263,'Policy Characteristics'!$C:$C,0))),"",INDEX('Policy Characteristics'!A:A,MATCH($C2263,'Policy Characteristics'!$C:$C,0)))</f>
        <v>Industry</v>
      </c>
      <c r="B2263" s="262" t="str">
        <f>IF(ISBLANK(INDEX('Policy Characteristics'!B:B,MATCH($C2263,'Policy Characteristics'!$C:$C,0))),"",INDEX('Policy Characteristics'!B:B,MATCH($C2263,'Policy Characteristics'!$C:$C,0)))</f>
        <v>Energy Efficiency Standards for Other Eqpt</v>
      </c>
      <c r="C2263" s="254" t="str">
        <f t="shared" si="96"/>
        <v>Perc Improvement in Eqpt Efficiency Stds Above BAU for Combustible Fuels</v>
      </c>
      <c r="D2263" s="6" t="s">
        <v>3021</v>
      </c>
      <c r="E2263" s="1" t="s">
        <v>3463</v>
      </c>
      <c r="F2263" t="s">
        <v>2985</v>
      </c>
      <c r="G2263" s="45" t="s">
        <v>3469</v>
      </c>
      <c r="H2263" s="47">
        <f t="shared" si="97"/>
        <v>2262</v>
      </c>
      <c r="I2263" s="324" t="s">
        <v>40</v>
      </c>
      <c r="J2263" s="255" t="str">
        <f>IF(ISBLANK(INDEX('Policy Characteristics'!D:D,MATCH($C2263,'Policy Characteristics'!$C:$C,0))),"",INDEX('Policy Characteristics'!D:D,MATCH($C2263,'Policy Characteristics'!$C:$C,0)))</f>
        <v>Industry Energy Efficiency</v>
      </c>
      <c r="K2263" s="254" t="str">
        <f>IF(ISBLANK(INDEX('Policy Characteristics'!E:E,MATCH($C2263,'Policy Characteristics'!$C:$C,0))),"",INDEX('Policy Characteristics'!E:E,MATCH($C2263,'Policy Characteristics'!$C:$C,0)))</f>
        <v>indst fuel efficiency stds</v>
      </c>
      <c r="L2263" s="261">
        <f>IF(ISBLANK(INDEX('Policy Characteristics'!F:F,MATCH($C2263,'Policy Characteristics'!$C:$C,0))),"",INDEX('Policy Characteristics'!F:F,MATCH($C2263,'Policy Characteristics'!$C:$C,0)))</f>
        <v>0</v>
      </c>
      <c r="M2263" s="261">
        <f>IF(ISBLANK(INDEX('Policy Characteristics'!G:G,MATCH($C2263,'Policy Characteristics'!$C:$C,0))),"",INDEX('Policy Characteristics'!G:G,MATCH($C2263,'Policy Characteristics'!$C:$C,0)))</f>
        <v>0.25</v>
      </c>
      <c r="N2263" s="261">
        <f>IF(ISBLANK(INDEX('Policy Characteristics'!H:H,MATCH($C2263,'Policy Characteristics'!$C:$C,0))),"",INDEX('Policy Characteristics'!H:H,MATCH($C2263,'Policy Characteristics'!$C:$C,0)))</f>
        <v>0.01</v>
      </c>
      <c r="O2263" s="254" t="str">
        <f>IF(ISBLANK(INDEX('Policy Characteristics'!I:I,MATCH($C2263,'Policy Characteristics'!$C:$C,0))),"",INDEX('Policy Characteristics'!I:I,MATCH($C2263,'Policy Characteristics'!$C:$C,0)))</f>
        <v>% reduction in energy use</v>
      </c>
      <c r="P2263" s="254" t="str">
        <f>IF(ISBLANK(INDEX('Policy Characteristics'!J:J,MATCH($C2263,'Policy Characteristics'!$C:$C,0))),"",INDEX('Policy Characteristics'!J:J,MATCH($C2263,'Policy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63" s="254" t="str">
        <f>IF(ISBLANK(INDEX('Policy Characteristics'!K:K,MATCH($C2263,'Policy Characteristics'!$C:$C,0))),"",INDEX('Policy Characteristics'!K:K,MATCH($C2263,'Policy Characteristics'!$C:$C,0)))</f>
        <v>industry-ag-main.html#eff-stds</v>
      </c>
      <c r="R2263" s="254" t="str">
        <f>IF(ISBLANK(INDEX('Policy Characteristics'!L:L,MATCH($C2263,'Policy Characteristics'!$C:$C,0))),"",INDEX('Policy Characteristics'!L:L,MATCH($C2263,'Policy Characteristics'!$C:$C,0)))</f>
        <v>industry-energy-efficiency-standards.html</v>
      </c>
    </row>
    <row r="2264" spans="1:18" s="4" customFormat="1" x14ac:dyDescent="0.25">
      <c r="A2264" s="254" t="str">
        <f>IF(ISBLANK(INDEX('Policy Characteristics'!A:A,MATCH($C2264,'Policy Characteristics'!$C:$C,0))),"",INDEX('Policy Characteristics'!A:A,MATCH($C2264,'Policy Characteristics'!$C:$C,0)))</f>
        <v>Industry</v>
      </c>
      <c r="B2264" s="262" t="str">
        <f>IF(ISBLANK(INDEX('Policy Characteristics'!B:B,MATCH($C2264,'Policy Characteristics'!$C:$C,0))),"",INDEX('Policy Characteristics'!B:B,MATCH($C2264,'Policy Characteristics'!$C:$C,0)))</f>
        <v>Energy Efficiency Standards for Other Eqpt</v>
      </c>
      <c r="C2264" s="254" t="str">
        <f t="shared" si="96"/>
        <v>Perc Improvement in Eqpt Efficiency Stds Above BAU for Combustible Fuels</v>
      </c>
      <c r="D2264" s="6" t="s">
        <v>3021</v>
      </c>
      <c r="E2264" s="1" t="s">
        <v>3464</v>
      </c>
      <c r="F2264" t="s">
        <v>2985</v>
      </c>
      <c r="G2264" s="45" t="s">
        <v>3470</v>
      </c>
      <c r="H2264" s="47">
        <f t="shared" si="97"/>
        <v>2263</v>
      </c>
      <c r="I2264" s="324" t="s">
        <v>40</v>
      </c>
      <c r="J2264" s="255" t="str">
        <f>IF(ISBLANK(INDEX('Policy Characteristics'!D:D,MATCH($C2264,'Policy Characteristics'!$C:$C,0))),"",INDEX('Policy Characteristics'!D:D,MATCH($C2264,'Policy Characteristics'!$C:$C,0)))</f>
        <v>Industry Energy Efficiency</v>
      </c>
      <c r="K2264" s="254" t="str">
        <f>IF(ISBLANK(INDEX('Policy Characteristics'!E:E,MATCH($C2264,'Policy Characteristics'!$C:$C,0))),"",INDEX('Policy Characteristics'!E:E,MATCH($C2264,'Policy Characteristics'!$C:$C,0)))</f>
        <v>indst fuel efficiency stds</v>
      </c>
      <c r="L2264" s="261">
        <f>IF(ISBLANK(INDEX('Policy Characteristics'!F:F,MATCH($C2264,'Policy Characteristics'!$C:$C,0))),"",INDEX('Policy Characteristics'!F:F,MATCH($C2264,'Policy Characteristics'!$C:$C,0)))</f>
        <v>0</v>
      </c>
      <c r="M2264" s="261">
        <f>IF(ISBLANK(INDEX('Policy Characteristics'!G:G,MATCH($C2264,'Policy Characteristics'!$C:$C,0))),"",INDEX('Policy Characteristics'!G:G,MATCH($C2264,'Policy Characteristics'!$C:$C,0)))</f>
        <v>0.25</v>
      </c>
      <c r="N2264" s="261">
        <f>IF(ISBLANK(INDEX('Policy Characteristics'!H:H,MATCH($C2264,'Policy Characteristics'!$C:$C,0))),"",INDEX('Policy Characteristics'!H:H,MATCH($C2264,'Policy Characteristics'!$C:$C,0)))</f>
        <v>0.01</v>
      </c>
      <c r="O2264" s="254" t="str">
        <f>IF(ISBLANK(INDEX('Policy Characteristics'!I:I,MATCH($C2264,'Policy Characteristics'!$C:$C,0))),"",INDEX('Policy Characteristics'!I:I,MATCH($C2264,'Policy Characteristics'!$C:$C,0)))</f>
        <v>% reduction in energy use</v>
      </c>
      <c r="P2264" s="254" t="str">
        <f>IF(ISBLANK(INDEX('Policy Characteristics'!J:J,MATCH($C2264,'Policy Characteristics'!$C:$C,0))),"",INDEX('Policy Characteristics'!J:J,MATCH($C2264,'Policy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64" s="254" t="str">
        <f>IF(ISBLANK(INDEX('Policy Characteristics'!K:K,MATCH($C2264,'Policy Characteristics'!$C:$C,0))),"",INDEX('Policy Characteristics'!K:K,MATCH($C2264,'Policy Characteristics'!$C:$C,0)))</f>
        <v>industry-ag-main.html#eff-stds</v>
      </c>
      <c r="R2264" s="254" t="str">
        <f>IF(ISBLANK(INDEX('Policy Characteristics'!L:L,MATCH($C2264,'Policy Characteristics'!$C:$C,0))),"",INDEX('Policy Characteristics'!L:L,MATCH($C2264,'Policy Characteristics'!$C:$C,0)))</f>
        <v>industry-energy-efficiency-standards.html</v>
      </c>
    </row>
    <row r="2265" spans="1:18" s="4" customFormat="1" x14ac:dyDescent="0.25">
      <c r="A2265" s="254" t="str">
        <f>IF(ISBLANK(INDEX('Policy Characteristics'!A:A,MATCH($C2265,'Policy Characteristics'!$C:$C,0))),"",INDEX('Policy Characteristics'!A:A,MATCH($C2265,'Policy Characteristics'!$C:$C,0)))</f>
        <v>Industry</v>
      </c>
      <c r="B2265" s="262" t="str">
        <f>IF(ISBLANK(INDEX('Policy Characteristics'!B:B,MATCH($C2265,'Policy Characteristics'!$C:$C,0))),"",INDEX('Policy Characteristics'!B:B,MATCH($C2265,'Policy Characteristics'!$C:$C,0)))</f>
        <v>Energy Efficiency Standards for Other Eqpt</v>
      </c>
      <c r="C2265" s="254" t="str">
        <f t="shared" ref="C2265:C2328" si="98">C$2199</f>
        <v>Perc Improvement in Eqpt Efficiency Stds Above BAU for Combustible Fuels</v>
      </c>
      <c r="D2265" s="6" t="s">
        <v>3021</v>
      </c>
      <c r="E2265" s="1" t="s">
        <v>3570</v>
      </c>
      <c r="F2265" t="s">
        <v>2985</v>
      </c>
      <c r="G2265" s="45" t="s">
        <v>3471</v>
      </c>
      <c r="H2265" s="47">
        <f t="shared" si="97"/>
        <v>2264</v>
      </c>
      <c r="I2265" s="324" t="s">
        <v>40</v>
      </c>
      <c r="J2265" s="255" t="str">
        <f>IF(ISBLANK(INDEX('Policy Characteristics'!D:D,MATCH($C2265,'Policy Characteristics'!$C:$C,0))),"",INDEX('Policy Characteristics'!D:D,MATCH($C2265,'Policy Characteristics'!$C:$C,0)))</f>
        <v>Industry Energy Efficiency</v>
      </c>
      <c r="K2265" s="254" t="str">
        <f>IF(ISBLANK(INDEX('Policy Characteristics'!E:E,MATCH($C2265,'Policy Characteristics'!$C:$C,0))),"",INDEX('Policy Characteristics'!E:E,MATCH($C2265,'Policy Characteristics'!$C:$C,0)))</f>
        <v>indst fuel efficiency stds</v>
      </c>
      <c r="L2265" s="261">
        <f>IF(ISBLANK(INDEX('Policy Characteristics'!F:F,MATCH($C2265,'Policy Characteristics'!$C:$C,0))),"",INDEX('Policy Characteristics'!F:F,MATCH($C2265,'Policy Characteristics'!$C:$C,0)))</f>
        <v>0</v>
      </c>
      <c r="M2265" s="261">
        <f>IF(ISBLANK(INDEX('Policy Characteristics'!G:G,MATCH($C2265,'Policy Characteristics'!$C:$C,0))),"",INDEX('Policy Characteristics'!G:G,MATCH($C2265,'Policy Characteristics'!$C:$C,0)))</f>
        <v>0.25</v>
      </c>
      <c r="N2265" s="261">
        <f>IF(ISBLANK(INDEX('Policy Characteristics'!H:H,MATCH($C2265,'Policy Characteristics'!$C:$C,0))),"",INDEX('Policy Characteristics'!H:H,MATCH($C2265,'Policy Characteristics'!$C:$C,0)))</f>
        <v>0.01</v>
      </c>
      <c r="O2265" s="254" t="str">
        <f>IF(ISBLANK(INDEX('Policy Characteristics'!I:I,MATCH($C2265,'Policy Characteristics'!$C:$C,0))),"",INDEX('Policy Characteristics'!I:I,MATCH($C2265,'Policy Characteristics'!$C:$C,0)))</f>
        <v>% reduction in energy use</v>
      </c>
      <c r="P2265" s="254" t="str">
        <f>IF(ISBLANK(INDEX('Policy Characteristics'!J:J,MATCH($C2265,'Policy Characteristics'!$C:$C,0))),"",INDEX('Policy Characteristics'!J:J,MATCH($C2265,'Policy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65" s="254" t="str">
        <f>IF(ISBLANK(INDEX('Policy Characteristics'!K:K,MATCH($C2265,'Policy Characteristics'!$C:$C,0))),"",INDEX('Policy Characteristics'!K:K,MATCH($C2265,'Policy Characteristics'!$C:$C,0)))</f>
        <v>industry-ag-main.html#eff-stds</v>
      </c>
      <c r="R2265" s="254" t="str">
        <f>IF(ISBLANK(INDEX('Policy Characteristics'!L:L,MATCH($C2265,'Policy Characteristics'!$C:$C,0))),"",INDEX('Policy Characteristics'!L:L,MATCH($C2265,'Policy Characteristics'!$C:$C,0)))</f>
        <v>industry-energy-efficiency-standards.html</v>
      </c>
    </row>
    <row r="2266" spans="1:18" s="4" customFormat="1" x14ac:dyDescent="0.25">
      <c r="A2266" s="254" t="str">
        <f>IF(ISBLANK(INDEX('Policy Characteristics'!A:A,MATCH($C2266,'Policy Characteristics'!$C:$C,0))),"",INDEX('Policy Characteristics'!A:A,MATCH($C2266,'Policy Characteristics'!$C:$C,0)))</f>
        <v>Industry</v>
      </c>
      <c r="B2266" s="262" t="str">
        <f>IF(ISBLANK(INDEX('Policy Characteristics'!B:B,MATCH($C2266,'Policy Characteristics'!$C:$C,0))),"",INDEX('Policy Characteristics'!B:B,MATCH($C2266,'Policy Characteristics'!$C:$C,0)))</f>
        <v>Energy Efficiency Standards for Other Eqpt</v>
      </c>
      <c r="C2266" s="254" t="str">
        <f t="shared" si="98"/>
        <v>Perc Improvement in Eqpt Efficiency Stds Above BAU for Combustible Fuels</v>
      </c>
      <c r="D2266" s="6" t="s">
        <v>3021</v>
      </c>
      <c r="E2266" s="1" t="s">
        <v>3915</v>
      </c>
      <c r="F2266" t="s">
        <v>2985</v>
      </c>
      <c r="G2266" s="45" t="s">
        <v>3891</v>
      </c>
      <c r="H2266" s="47">
        <f t="shared" si="97"/>
        <v>2265</v>
      </c>
      <c r="I2266" s="324" t="s">
        <v>40</v>
      </c>
      <c r="J2266" s="255" t="str">
        <f>IF(ISBLANK(INDEX('Policy Characteristics'!D:D,MATCH($C2266,'Policy Characteristics'!$C:$C,0))),"",INDEX('Policy Characteristics'!D:D,MATCH($C2266,'Policy Characteristics'!$C:$C,0)))</f>
        <v>Industry Energy Efficiency</v>
      </c>
      <c r="K2266" s="254" t="str">
        <f>IF(ISBLANK(INDEX('Policy Characteristics'!E:E,MATCH($C2266,'Policy Characteristics'!$C:$C,0))),"",INDEX('Policy Characteristics'!E:E,MATCH($C2266,'Policy Characteristics'!$C:$C,0)))</f>
        <v>indst fuel efficiency stds</v>
      </c>
      <c r="L2266" s="261">
        <f>IF(ISBLANK(INDEX('Policy Characteristics'!F:F,MATCH($C2266,'Policy Characteristics'!$C:$C,0))),"",INDEX('Policy Characteristics'!F:F,MATCH($C2266,'Policy Characteristics'!$C:$C,0)))</f>
        <v>0</v>
      </c>
      <c r="M2266" s="261">
        <f>IF(ISBLANK(INDEX('Policy Characteristics'!G:G,MATCH($C2266,'Policy Characteristics'!$C:$C,0))),"",INDEX('Policy Characteristics'!G:G,MATCH($C2266,'Policy Characteristics'!$C:$C,0)))</f>
        <v>0.25</v>
      </c>
      <c r="N2266" s="261">
        <f>IF(ISBLANK(INDEX('Policy Characteristics'!H:H,MATCH($C2266,'Policy Characteristics'!$C:$C,0))),"",INDEX('Policy Characteristics'!H:H,MATCH($C2266,'Policy Characteristics'!$C:$C,0)))</f>
        <v>0.01</v>
      </c>
      <c r="O2266" s="254" t="str">
        <f>IF(ISBLANK(INDEX('Policy Characteristics'!I:I,MATCH($C2266,'Policy Characteristics'!$C:$C,0))),"",INDEX('Policy Characteristics'!I:I,MATCH($C2266,'Policy Characteristics'!$C:$C,0)))</f>
        <v>% reduction in energy use</v>
      </c>
      <c r="P2266" s="254" t="str">
        <f>IF(ISBLANK(INDEX('Policy Characteristics'!J:J,MATCH($C2266,'Policy Characteristics'!$C:$C,0))),"",INDEX('Policy Characteristics'!J:J,MATCH($C2266,'Policy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66" s="254" t="str">
        <f>IF(ISBLANK(INDEX('Policy Characteristics'!K:K,MATCH($C2266,'Policy Characteristics'!$C:$C,0))),"",INDEX('Policy Characteristics'!K:K,MATCH($C2266,'Policy Characteristics'!$C:$C,0)))</f>
        <v>industry-ag-main.html#eff-stds</v>
      </c>
      <c r="R2266" s="254" t="str">
        <f>IF(ISBLANK(INDEX('Policy Characteristics'!L:L,MATCH($C2266,'Policy Characteristics'!$C:$C,0))),"",INDEX('Policy Characteristics'!L:L,MATCH($C2266,'Policy Characteristics'!$C:$C,0)))</f>
        <v>industry-energy-efficiency-standards.html</v>
      </c>
    </row>
    <row r="2267" spans="1:18" s="4" customFormat="1" x14ac:dyDescent="0.25">
      <c r="A2267" s="254" t="str">
        <f>IF(ISBLANK(INDEX('Policy Characteristics'!A:A,MATCH($C2267,'Policy Characteristics'!$C:$C,0))),"",INDEX('Policy Characteristics'!A:A,MATCH($C2267,'Policy Characteristics'!$C:$C,0)))</f>
        <v>Industry</v>
      </c>
      <c r="B2267" s="262" t="str">
        <f>IF(ISBLANK(INDEX('Policy Characteristics'!B:B,MATCH($C2267,'Policy Characteristics'!$C:$C,0))),"",INDEX('Policy Characteristics'!B:B,MATCH($C2267,'Policy Characteristics'!$C:$C,0)))</f>
        <v>Energy Efficiency Standards for Other Eqpt</v>
      </c>
      <c r="C2267" s="254" t="str">
        <f t="shared" si="98"/>
        <v>Perc Improvement in Eqpt Efficiency Stds Above BAU for Combustible Fuels</v>
      </c>
      <c r="D2267" s="6" t="s">
        <v>3021</v>
      </c>
      <c r="E2267" s="1" t="s">
        <v>3916</v>
      </c>
      <c r="F2267" t="s">
        <v>2985</v>
      </c>
      <c r="G2267" s="45" t="s">
        <v>3890</v>
      </c>
      <c r="H2267" s="47">
        <f t="shared" si="97"/>
        <v>2266</v>
      </c>
      <c r="I2267" s="324" t="s">
        <v>40</v>
      </c>
      <c r="J2267" s="255" t="str">
        <f>IF(ISBLANK(INDEX('Policy Characteristics'!D:D,MATCH($C2267,'Policy Characteristics'!$C:$C,0))),"",INDEX('Policy Characteristics'!D:D,MATCH($C2267,'Policy Characteristics'!$C:$C,0)))</f>
        <v>Industry Energy Efficiency</v>
      </c>
      <c r="K2267" s="254" t="str">
        <f>IF(ISBLANK(INDEX('Policy Characteristics'!E:E,MATCH($C2267,'Policy Characteristics'!$C:$C,0))),"",INDEX('Policy Characteristics'!E:E,MATCH($C2267,'Policy Characteristics'!$C:$C,0)))</f>
        <v>indst fuel efficiency stds</v>
      </c>
      <c r="L2267" s="261">
        <f>IF(ISBLANK(INDEX('Policy Characteristics'!F:F,MATCH($C2267,'Policy Characteristics'!$C:$C,0))),"",INDEX('Policy Characteristics'!F:F,MATCH($C2267,'Policy Characteristics'!$C:$C,0)))</f>
        <v>0</v>
      </c>
      <c r="M2267" s="261">
        <f>IF(ISBLANK(INDEX('Policy Characteristics'!G:G,MATCH($C2267,'Policy Characteristics'!$C:$C,0))),"",INDEX('Policy Characteristics'!G:G,MATCH($C2267,'Policy Characteristics'!$C:$C,0)))</f>
        <v>0.25</v>
      </c>
      <c r="N2267" s="261">
        <f>IF(ISBLANK(INDEX('Policy Characteristics'!H:H,MATCH($C2267,'Policy Characteristics'!$C:$C,0))),"",INDEX('Policy Characteristics'!H:H,MATCH($C2267,'Policy Characteristics'!$C:$C,0)))</f>
        <v>0.01</v>
      </c>
      <c r="O2267" s="254" t="str">
        <f>IF(ISBLANK(INDEX('Policy Characteristics'!I:I,MATCH($C2267,'Policy Characteristics'!$C:$C,0))),"",INDEX('Policy Characteristics'!I:I,MATCH($C2267,'Policy Characteristics'!$C:$C,0)))</f>
        <v>% reduction in energy use</v>
      </c>
      <c r="P2267" s="254" t="str">
        <f>IF(ISBLANK(INDEX('Policy Characteristics'!J:J,MATCH($C2267,'Policy Characteristics'!$C:$C,0))),"",INDEX('Policy Characteristics'!J:J,MATCH($C2267,'Policy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67" s="254" t="str">
        <f>IF(ISBLANK(INDEX('Policy Characteristics'!K:K,MATCH($C2267,'Policy Characteristics'!$C:$C,0))),"",INDEX('Policy Characteristics'!K:K,MATCH($C2267,'Policy Characteristics'!$C:$C,0)))</f>
        <v>industry-ag-main.html#eff-stds</v>
      </c>
      <c r="R2267" s="254" t="str">
        <f>IF(ISBLANK(INDEX('Policy Characteristics'!L:L,MATCH($C2267,'Policy Characteristics'!$C:$C,0))),"",INDEX('Policy Characteristics'!L:L,MATCH($C2267,'Policy Characteristics'!$C:$C,0)))</f>
        <v>industry-energy-efficiency-standards.html</v>
      </c>
    </row>
    <row r="2268" spans="1:18" s="4" customFormat="1" x14ac:dyDescent="0.25">
      <c r="A2268" s="254" t="str">
        <f>IF(ISBLANK(INDEX('Policy Characteristics'!A:A,MATCH($C2268,'Policy Characteristics'!$C:$C,0))),"",INDEX('Policy Characteristics'!A:A,MATCH($C2268,'Policy Characteristics'!$C:$C,0)))</f>
        <v>Industry</v>
      </c>
      <c r="B2268" s="262" t="str">
        <f>IF(ISBLANK(INDEX('Policy Characteristics'!B:B,MATCH($C2268,'Policy Characteristics'!$C:$C,0))),"",INDEX('Policy Characteristics'!B:B,MATCH($C2268,'Policy Characteristics'!$C:$C,0)))</f>
        <v>Energy Efficiency Standards for Other Eqpt</v>
      </c>
      <c r="C2268" s="254" t="str">
        <f t="shared" si="98"/>
        <v>Perc Improvement in Eqpt Efficiency Stds Above BAU for Combustible Fuels</v>
      </c>
      <c r="D2268" s="6" t="s">
        <v>3021</v>
      </c>
      <c r="E2268" s="1" t="s">
        <v>3917</v>
      </c>
      <c r="F2268" t="s">
        <v>2985</v>
      </c>
      <c r="G2268" s="45" t="s">
        <v>3892</v>
      </c>
      <c r="H2268" s="47">
        <f t="shared" si="97"/>
        <v>2267</v>
      </c>
      <c r="I2268" s="324" t="s">
        <v>40</v>
      </c>
      <c r="J2268" s="255" t="str">
        <f>IF(ISBLANK(INDEX('Policy Characteristics'!D:D,MATCH($C2268,'Policy Characteristics'!$C:$C,0))),"",INDEX('Policy Characteristics'!D:D,MATCH($C2268,'Policy Characteristics'!$C:$C,0)))</f>
        <v>Industry Energy Efficiency</v>
      </c>
      <c r="K2268" s="254" t="str">
        <f>IF(ISBLANK(INDEX('Policy Characteristics'!E:E,MATCH($C2268,'Policy Characteristics'!$C:$C,0))),"",INDEX('Policy Characteristics'!E:E,MATCH($C2268,'Policy Characteristics'!$C:$C,0)))</f>
        <v>indst fuel efficiency stds</v>
      </c>
      <c r="L2268" s="261">
        <f>IF(ISBLANK(INDEX('Policy Characteristics'!F:F,MATCH($C2268,'Policy Characteristics'!$C:$C,0))),"",INDEX('Policy Characteristics'!F:F,MATCH($C2268,'Policy Characteristics'!$C:$C,0)))</f>
        <v>0</v>
      </c>
      <c r="M2268" s="261">
        <f>IF(ISBLANK(INDEX('Policy Characteristics'!G:G,MATCH($C2268,'Policy Characteristics'!$C:$C,0))),"",INDEX('Policy Characteristics'!G:G,MATCH($C2268,'Policy Characteristics'!$C:$C,0)))</f>
        <v>0.25</v>
      </c>
      <c r="N2268" s="261">
        <f>IF(ISBLANK(INDEX('Policy Characteristics'!H:H,MATCH($C2268,'Policy Characteristics'!$C:$C,0))),"",INDEX('Policy Characteristics'!H:H,MATCH($C2268,'Policy Characteristics'!$C:$C,0)))</f>
        <v>0.01</v>
      </c>
      <c r="O2268" s="254" t="str">
        <f>IF(ISBLANK(INDEX('Policy Characteristics'!I:I,MATCH($C2268,'Policy Characteristics'!$C:$C,0))),"",INDEX('Policy Characteristics'!I:I,MATCH($C2268,'Policy Characteristics'!$C:$C,0)))</f>
        <v>% reduction in energy use</v>
      </c>
      <c r="P2268" s="254" t="str">
        <f>IF(ISBLANK(INDEX('Policy Characteristics'!J:J,MATCH($C2268,'Policy Characteristics'!$C:$C,0))),"",INDEX('Policy Characteristics'!J:J,MATCH($C2268,'Policy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68" s="254" t="str">
        <f>IF(ISBLANK(INDEX('Policy Characteristics'!K:K,MATCH($C2268,'Policy Characteristics'!$C:$C,0))),"",INDEX('Policy Characteristics'!K:K,MATCH($C2268,'Policy Characteristics'!$C:$C,0)))</f>
        <v>industry-ag-main.html#eff-stds</v>
      </c>
      <c r="R2268" s="254" t="str">
        <f>IF(ISBLANK(INDEX('Policy Characteristics'!L:L,MATCH($C2268,'Policy Characteristics'!$C:$C,0))),"",INDEX('Policy Characteristics'!L:L,MATCH($C2268,'Policy Characteristics'!$C:$C,0)))</f>
        <v>industry-energy-efficiency-standards.html</v>
      </c>
    </row>
    <row r="2269" spans="1:18" s="4" customFormat="1" x14ac:dyDescent="0.25">
      <c r="A2269" s="254" t="str">
        <f>IF(ISBLANK(INDEX('Policy Characteristics'!A:A,MATCH($C2269,'Policy Characteristics'!$C:$C,0))),"",INDEX('Policy Characteristics'!A:A,MATCH($C2269,'Policy Characteristics'!$C:$C,0)))</f>
        <v>Industry</v>
      </c>
      <c r="B2269" s="262" t="str">
        <f>IF(ISBLANK(INDEX('Policy Characteristics'!B:B,MATCH($C2269,'Policy Characteristics'!$C:$C,0))),"",INDEX('Policy Characteristics'!B:B,MATCH($C2269,'Policy Characteristics'!$C:$C,0)))</f>
        <v>Energy Efficiency Standards for Other Eqpt</v>
      </c>
      <c r="C2269" s="254" t="str">
        <f t="shared" si="98"/>
        <v>Perc Improvement in Eqpt Efficiency Stds Above BAU for Combustible Fuels</v>
      </c>
      <c r="D2269" s="6" t="s">
        <v>3022</v>
      </c>
      <c r="E2269" s="1" t="s">
        <v>3459</v>
      </c>
      <c r="F2269" t="s">
        <v>2986</v>
      </c>
      <c r="G2269" s="45" t="s">
        <v>3465</v>
      </c>
      <c r="H2269" s="47">
        <f t="shared" si="97"/>
        <v>2268</v>
      </c>
      <c r="I2269" s="324" t="s">
        <v>40</v>
      </c>
      <c r="J2269" s="255" t="str">
        <f>IF(ISBLANK(INDEX('Policy Characteristics'!D:D,MATCH($C2269,'Policy Characteristics'!$C:$C,0))),"",INDEX('Policy Characteristics'!D:D,MATCH($C2269,'Policy Characteristics'!$C:$C,0)))</f>
        <v>Industry Energy Efficiency</v>
      </c>
      <c r="K2269" s="254" t="str">
        <f>IF(ISBLANK(INDEX('Policy Characteristics'!E:E,MATCH($C2269,'Policy Characteristics'!$C:$C,0))),"",INDEX('Policy Characteristics'!E:E,MATCH($C2269,'Policy Characteristics'!$C:$C,0)))</f>
        <v>indst fuel efficiency stds</v>
      </c>
      <c r="L2269" s="261">
        <f>IF(ISBLANK(INDEX('Policy Characteristics'!F:F,MATCH($C2269,'Policy Characteristics'!$C:$C,0))),"",INDEX('Policy Characteristics'!F:F,MATCH($C2269,'Policy Characteristics'!$C:$C,0)))</f>
        <v>0</v>
      </c>
      <c r="M2269" s="261">
        <f>IF(ISBLANK(INDEX('Policy Characteristics'!G:G,MATCH($C2269,'Policy Characteristics'!$C:$C,0))),"",INDEX('Policy Characteristics'!G:G,MATCH($C2269,'Policy Characteristics'!$C:$C,0)))</f>
        <v>0.25</v>
      </c>
      <c r="N2269" s="261">
        <f>IF(ISBLANK(INDEX('Policy Characteristics'!H:H,MATCH($C2269,'Policy Characteristics'!$C:$C,0))),"",INDEX('Policy Characteristics'!H:H,MATCH($C2269,'Policy Characteristics'!$C:$C,0)))</f>
        <v>0.01</v>
      </c>
      <c r="O2269" s="254" t="str">
        <f>IF(ISBLANK(INDEX('Policy Characteristics'!I:I,MATCH($C2269,'Policy Characteristics'!$C:$C,0))),"",INDEX('Policy Characteristics'!I:I,MATCH($C2269,'Policy Characteristics'!$C:$C,0)))</f>
        <v>% reduction in energy use</v>
      </c>
      <c r="P2269" s="254" t="str">
        <f>IF(ISBLANK(INDEX('Policy Characteristics'!J:J,MATCH($C2269,'Policy Characteristics'!$C:$C,0))),"",INDEX('Policy Characteristics'!J:J,MATCH($C2269,'Policy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69" s="254" t="str">
        <f>IF(ISBLANK(INDEX('Policy Characteristics'!K:K,MATCH($C2269,'Policy Characteristics'!$C:$C,0))),"",INDEX('Policy Characteristics'!K:K,MATCH($C2269,'Policy Characteristics'!$C:$C,0)))</f>
        <v>industry-ag-main.html#eff-stds</v>
      </c>
      <c r="R2269" s="254" t="str">
        <f>IF(ISBLANK(INDEX('Policy Characteristics'!L:L,MATCH($C2269,'Policy Characteristics'!$C:$C,0))),"",INDEX('Policy Characteristics'!L:L,MATCH($C2269,'Policy Characteristics'!$C:$C,0)))</f>
        <v>industry-energy-efficiency-standards.html</v>
      </c>
    </row>
    <row r="2270" spans="1:18" s="4" customFormat="1" x14ac:dyDescent="0.25">
      <c r="A2270" s="254" t="str">
        <f>IF(ISBLANK(INDEX('Policy Characteristics'!A:A,MATCH($C2270,'Policy Characteristics'!$C:$C,0))),"",INDEX('Policy Characteristics'!A:A,MATCH($C2270,'Policy Characteristics'!$C:$C,0)))</f>
        <v>Industry</v>
      </c>
      <c r="B2270" s="262" t="str">
        <f>IF(ISBLANK(INDEX('Policy Characteristics'!B:B,MATCH($C2270,'Policy Characteristics'!$C:$C,0))),"",INDEX('Policy Characteristics'!B:B,MATCH($C2270,'Policy Characteristics'!$C:$C,0)))</f>
        <v>Energy Efficiency Standards for Other Eqpt</v>
      </c>
      <c r="C2270" s="254" t="str">
        <f t="shared" si="98"/>
        <v>Perc Improvement in Eqpt Efficiency Stds Above BAU for Combustible Fuels</v>
      </c>
      <c r="D2270" s="6" t="s">
        <v>3022</v>
      </c>
      <c r="E2270" s="1" t="s">
        <v>3460</v>
      </c>
      <c r="F2270" t="s">
        <v>2986</v>
      </c>
      <c r="G2270" s="45" t="s">
        <v>3466</v>
      </c>
      <c r="H2270" s="47">
        <f t="shared" si="97"/>
        <v>2269</v>
      </c>
      <c r="I2270" s="324" t="s">
        <v>40</v>
      </c>
      <c r="J2270" s="255" t="str">
        <f>IF(ISBLANK(INDEX('Policy Characteristics'!D:D,MATCH($C2270,'Policy Characteristics'!$C:$C,0))),"",INDEX('Policy Characteristics'!D:D,MATCH($C2270,'Policy Characteristics'!$C:$C,0)))</f>
        <v>Industry Energy Efficiency</v>
      </c>
      <c r="K2270" s="254" t="str">
        <f>IF(ISBLANK(INDEX('Policy Characteristics'!E:E,MATCH($C2270,'Policy Characteristics'!$C:$C,0))),"",INDEX('Policy Characteristics'!E:E,MATCH($C2270,'Policy Characteristics'!$C:$C,0)))</f>
        <v>indst fuel efficiency stds</v>
      </c>
      <c r="L2270" s="261">
        <f>IF(ISBLANK(INDEX('Policy Characteristics'!F:F,MATCH($C2270,'Policy Characteristics'!$C:$C,0))),"",INDEX('Policy Characteristics'!F:F,MATCH($C2270,'Policy Characteristics'!$C:$C,0)))</f>
        <v>0</v>
      </c>
      <c r="M2270" s="261">
        <f>IF(ISBLANK(INDEX('Policy Characteristics'!G:G,MATCH($C2270,'Policy Characteristics'!$C:$C,0))),"",INDEX('Policy Characteristics'!G:G,MATCH($C2270,'Policy Characteristics'!$C:$C,0)))</f>
        <v>0.25</v>
      </c>
      <c r="N2270" s="261">
        <f>IF(ISBLANK(INDEX('Policy Characteristics'!H:H,MATCH($C2270,'Policy Characteristics'!$C:$C,0))),"",INDEX('Policy Characteristics'!H:H,MATCH($C2270,'Policy Characteristics'!$C:$C,0)))</f>
        <v>0.01</v>
      </c>
      <c r="O2270" s="254" t="str">
        <f>IF(ISBLANK(INDEX('Policy Characteristics'!I:I,MATCH($C2270,'Policy Characteristics'!$C:$C,0))),"",INDEX('Policy Characteristics'!I:I,MATCH($C2270,'Policy Characteristics'!$C:$C,0)))</f>
        <v>% reduction in energy use</v>
      </c>
      <c r="P2270" s="254" t="str">
        <f>IF(ISBLANK(INDEX('Policy Characteristics'!J:J,MATCH($C2270,'Policy Characteristics'!$C:$C,0))),"",INDEX('Policy Characteristics'!J:J,MATCH($C2270,'Policy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70" s="254" t="str">
        <f>IF(ISBLANK(INDEX('Policy Characteristics'!K:K,MATCH($C2270,'Policy Characteristics'!$C:$C,0))),"",INDEX('Policy Characteristics'!K:K,MATCH($C2270,'Policy Characteristics'!$C:$C,0)))</f>
        <v>industry-ag-main.html#eff-stds</v>
      </c>
      <c r="R2270" s="254" t="str">
        <f>IF(ISBLANK(INDEX('Policy Characteristics'!L:L,MATCH($C2270,'Policy Characteristics'!$C:$C,0))),"",INDEX('Policy Characteristics'!L:L,MATCH($C2270,'Policy Characteristics'!$C:$C,0)))</f>
        <v>industry-energy-efficiency-standards.html</v>
      </c>
    </row>
    <row r="2271" spans="1:18" s="4" customFormat="1" x14ac:dyDescent="0.25">
      <c r="A2271" s="254" t="str">
        <f>IF(ISBLANK(INDEX('Policy Characteristics'!A:A,MATCH($C2271,'Policy Characteristics'!$C:$C,0))),"",INDEX('Policy Characteristics'!A:A,MATCH($C2271,'Policy Characteristics'!$C:$C,0)))</f>
        <v>Industry</v>
      </c>
      <c r="B2271" s="262" t="str">
        <f>IF(ISBLANK(INDEX('Policy Characteristics'!B:B,MATCH($C2271,'Policy Characteristics'!$C:$C,0))),"",INDEX('Policy Characteristics'!B:B,MATCH($C2271,'Policy Characteristics'!$C:$C,0)))</f>
        <v>Energy Efficiency Standards for Other Eqpt</v>
      </c>
      <c r="C2271" s="254" t="str">
        <f t="shared" si="98"/>
        <v>Perc Improvement in Eqpt Efficiency Stds Above BAU for Combustible Fuels</v>
      </c>
      <c r="D2271" s="6" t="s">
        <v>3022</v>
      </c>
      <c r="E2271" s="1" t="s">
        <v>3461</v>
      </c>
      <c r="F2271" t="s">
        <v>2986</v>
      </c>
      <c r="G2271" s="45" t="s">
        <v>3467</v>
      </c>
      <c r="H2271" s="47">
        <f t="shared" si="97"/>
        <v>2270</v>
      </c>
      <c r="I2271" s="324" t="s">
        <v>40</v>
      </c>
      <c r="J2271" s="255" t="str">
        <f>IF(ISBLANK(INDEX('Policy Characteristics'!D:D,MATCH($C2271,'Policy Characteristics'!$C:$C,0))),"",INDEX('Policy Characteristics'!D:D,MATCH($C2271,'Policy Characteristics'!$C:$C,0)))</f>
        <v>Industry Energy Efficiency</v>
      </c>
      <c r="K2271" s="254" t="str">
        <f>IF(ISBLANK(INDEX('Policy Characteristics'!E:E,MATCH($C2271,'Policy Characteristics'!$C:$C,0))),"",INDEX('Policy Characteristics'!E:E,MATCH($C2271,'Policy Characteristics'!$C:$C,0)))</f>
        <v>indst fuel efficiency stds</v>
      </c>
      <c r="L2271" s="261">
        <f>IF(ISBLANK(INDEX('Policy Characteristics'!F:F,MATCH($C2271,'Policy Characteristics'!$C:$C,0))),"",INDEX('Policy Characteristics'!F:F,MATCH($C2271,'Policy Characteristics'!$C:$C,0)))</f>
        <v>0</v>
      </c>
      <c r="M2271" s="261">
        <f>IF(ISBLANK(INDEX('Policy Characteristics'!G:G,MATCH($C2271,'Policy Characteristics'!$C:$C,0))),"",INDEX('Policy Characteristics'!G:G,MATCH($C2271,'Policy Characteristics'!$C:$C,0)))</f>
        <v>0.25</v>
      </c>
      <c r="N2271" s="261">
        <f>IF(ISBLANK(INDEX('Policy Characteristics'!H:H,MATCH($C2271,'Policy Characteristics'!$C:$C,0))),"",INDEX('Policy Characteristics'!H:H,MATCH($C2271,'Policy Characteristics'!$C:$C,0)))</f>
        <v>0.01</v>
      </c>
      <c r="O2271" s="254" t="str">
        <f>IF(ISBLANK(INDEX('Policy Characteristics'!I:I,MATCH($C2271,'Policy Characteristics'!$C:$C,0))),"",INDEX('Policy Characteristics'!I:I,MATCH($C2271,'Policy Characteristics'!$C:$C,0)))</f>
        <v>% reduction in energy use</v>
      </c>
      <c r="P2271" s="254" t="str">
        <f>IF(ISBLANK(INDEX('Policy Characteristics'!J:J,MATCH($C2271,'Policy Characteristics'!$C:$C,0))),"",INDEX('Policy Characteristics'!J:J,MATCH($C2271,'Policy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71" s="254" t="str">
        <f>IF(ISBLANK(INDEX('Policy Characteristics'!K:K,MATCH($C2271,'Policy Characteristics'!$C:$C,0))),"",INDEX('Policy Characteristics'!K:K,MATCH($C2271,'Policy Characteristics'!$C:$C,0)))</f>
        <v>industry-ag-main.html#eff-stds</v>
      </c>
      <c r="R2271" s="254" t="str">
        <f>IF(ISBLANK(INDEX('Policy Characteristics'!L:L,MATCH($C2271,'Policy Characteristics'!$C:$C,0))),"",INDEX('Policy Characteristics'!L:L,MATCH($C2271,'Policy Characteristics'!$C:$C,0)))</f>
        <v>industry-energy-efficiency-standards.html</v>
      </c>
    </row>
    <row r="2272" spans="1:18" s="4" customFormat="1" x14ac:dyDescent="0.25">
      <c r="A2272" s="254" t="str">
        <f>IF(ISBLANK(INDEX('Policy Characteristics'!A:A,MATCH($C2272,'Policy Characteristics'!$C:$C,0))),"",INDEX('Policy Characteristics'!A:A,MATCH($C2272,'Policy Characteristics'!$C:$C,0)))</f>
        <v>Industry</v>
      </c>
      <c r="B2272" s="262" t="str">
        <f>IF(ISBLANK(INDEX('Policy Characteristics'!B:B,MATCH($C2272,'Policy Characteristics'!$C:$C,0))),"",INDEX('Policy Characteristics'!B:B,MATCH($C2272,'Policy Characteristics'!$C:$C,0)))</f>
        <v>Energy Efficiency Standards for Other Eqpt</v>
      </c>
      <c r="C2272" s="254" t="str">
        <f t="shared" si="98"/>
        <v>Perc Improvement in Eqpt Efficiency Stds Above BAU for Combustible Fuels</v>
      </c>
      <c r="D2272" s="6" t="s">
        <v>3022</v>
      </c>
      <c r="E2272" s="1" t="s">
        <v>3462</v>
      </c>
      <c r="F2272" t="s">
        <v>2986</v>
      </c>
      <c r="G2272" s="45" t="s">
        <v>3468</v>
      </c>
      <c r="H2272" s="47">
        <f t="shared" si="97"/>
        <v>2271</v>
      </c>
      <c r="I2272" s="324" t="s">
        <v>40</v>
      </c>
      <c r="J2272" s="255" t="str">
        <f>IF(ISBLANK(INDEX('Policy Characteristics'!D:D,MATCH($C2272,'Policy Characteristics'!$C:$C,0))),"",INDEX('Policy Characteristics'!D:D,MATCH($C2272,'Policy Characteristics'!$C:$C,0)))</f>
        <v>Industry Energy Efficiency</v>
      </c>
      <c r="K2272" s="254" t="str">
        <f>IF(ISBLANK(INDEX('Policy Characteristics'!E:E,MATCH($C2272,'Policy Characteristics'!$C:$C,0))),"",INDEX('Policy Characteristics'!E:E,MATCH($C2272,'Policy Characteristics'!$C:$C,0)))</f>
        <v>indst fuel efficiency stds</v>
      </c>
      <c r="L2272" s="261">
        <f>IF(ISBLANK(INDEX('Policy Characteristics'!F:F,MATCH($C2272,'Policy Characteristics'!$C:$C,0))),"",INDEX('Policy Characteristics'!F:F,MATCH($C2272,'Policy Characteristics'!$C:$C,0)))</f>
        <v>0</v>
      </c>
      <c r="M2272" s="261">
        <f>IF(ISBLANK(INDEX('Policy Characteristics'!G:G,MATCH($C2272,'Policy Characteristics'!$C:$C,0))),"",INDEX('Policy Characteristics'!G:G,MATCH($C2272,'Policy Characteristics'!$C:$C,0)))</f>
        <v>0.25</v>
      </c>
      <c r="N2272" s="261">
        <f>IF(ISBLANK(INDEX('Policy Characteristics'!H:H,MATCH($C2272,'Policy Characteristics'!$C:$C,0))),"",INDEX('Policy Characteristics'!H:H,MATCH($C2272,'Policy Characteristics'!$C:$C,0)))</f>
        <v>0.01</v>
      </c>
      <c r="O2272" s="254" t="str">
        <f>IF(ISBLANK(INDEX('Policy Characteristics'!I:I,MATCH($C2272,'Policy Characteristics'!$C:$C,0))),"",INDEX('Policy Characteristics'!I:I,MATCH($C2272,'Policy Characteristics'!$C:$C,0)))</f>
        <v>% reduction in energy use</v>
      </c>
      <c r="P2272" s="254" t="str">
        <f>IF(ISBLANK(INDEX('Policy Characteristics'!J:J,MATCH($C2272,'Policy Characteristics'!$C:$C,0))),"",INDEX('Policy Characteristics'!J:J,MATCH($C2272,'Policy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72" s="254" t="str">
        <f>IF(ISBLANK(INDEX('Policy Characteristics'!K:K,MATCH($C2272,'Policy Characteristics'!$C:$C,0))),"",INDEX('Policy Characteristics'!K:K,MATCH($C2272,'Policy Characteristics'!$C:$C,0)))</f>
        <v>industry-ag-main.html#eff-stds</v>
      </c>
      <c r="R2272" s="254" t="str">
        <f>IF(ISBLANK(INDEX('Policy Characteristics'!L:L,MATCH($C2272,'Policy Characteristics'!$C:$C,0))),"",INDEX('Policy Characteristics'!L:L,MATCH($C2272,'Policy Characteristics'!$C:$C,0)))</f>
        <v>industry-energy-efficiency-standards.html</v>
      </c>
    </row>
    <row r="2273" spans="1:18" s="4" customFormat="1" x14ac:dyDescent="0.25">
      <c r="A2273" s="254" t="str">
        <f>IF(ISBLANK(INDEX('Policy Characteristics'!A:A,MATCH($C2273,'Policy Characteristics'!$C:$C,0))),"",INDEX('Policy Characteristics'!A:A,MATCH($C2273,'Policy Characteristics'!$C:$C,0)))</f>
        <v>Industry</v>
      </c>
      <c r="B2273" s="262" t="str">
        <f>IF(ISBLANK(INDEX('Policy Characteristics'!B:B,MATCH($C2273,'Policy Characteristics'!$C:$C,0))),"",INDEX('Policy Characteristics'!B:B,MATCH($C2273,'Policy Characteristics'!$C:$C,0)))</f>
        <v>Energy Efficiency Standards for Other Eqpt</v>
      </c>
      <c r="C2273" s="254" t="str">
        <f t="shared" si="98"/>
        <v>Perc Improvement in Eqpt Efficiency Stds Above BAU for Combustible Fuels</v>
      </c>
      <c r="D2273" s="6" t="s">
        <v>3022</v>
      </c>
      <c r="E2273" s="1" t="s">
        <v>3463</v>
      </c>
      <c r="F2273" t="s">
        <v>2986</v>
      </c>
      <c r="G2273" s="45" t="s">
        <v>3469</v>
      </c>
      <c r="H2273" s="47">
        <f t="shared" si="97"/>
        <v>2272</v>
      </c>
      <c r="I2273" s="324" t="s">
        <v>40</v>
      </c>
      <c r="J2273" s="255" t="str">
        <f>IF(ISBLANK(INDEX('Policy Characteristics'!D:D,MATCH($C2273,'Policy Characteristics'!$C:$C,0))),"",INDEX('Policy Characteristics'!D:D,MATCH($C2273,'Policy Characteristics'!$C:$C,0)))</f>
        <v>Industry Energy Efficiency</v>
      </c>
      <c r="K2273" s="254" t="str">
        <f>IF(ISBLANK(INDEX('Policy Characteristics'!E:E,MATCH($C2273,'Policy Characteristics'!$C:$C,0))),"",INDEX('Policy Characteristics'!E:E,MATCH($C2273,'Policy Characteristics'!$C:$C,0)))</f>
        <v>indst fuel efficiency stds</v>
      </c>
      <c r="L2273" s="261">
        <f>IF(ISBLANK(INDEX('Policy Characteristics'!F:F,MATCH($C2273,'Policy Characteristics'!$C:$C,0))),"",INDEX('Policy Characteristics'!F:F,MATCH($C2273,'Policy Characteristics'!$C:$C,0)))</f>
        <v>0</v>
      </c>
      <c r="M2273" s="261">
        <f>IF(ISBLANK(INDEX('Policy Characteristics'!G:G,MATCH($C2273,'Policy Characteristics'!$C:$C,0))),"",INDEX('Policy Characteristics'!G:G,MATCH($C2273,'Policy Characteristics'!$C:$C,0)))</f>
        <v>0.25</v>
      </c>
      <c r="N2273" s="261">
        <f>IF(ISBLANK(INDEX('Policy Characteristics'!H:H,MATCH($C2273,'Policy Characteristics'!$C:$C,0))),"",INDEX('Policy Characteristics'!H:H,MATCH($C2273,'Policy Characteristics'!$C:$C,0)))</f>
        <v>0.01</v>
      </c>
      <c r="O2273" s="254" t="str">
        <f>IF(ISBLANK(INDEX('Policy Characteristics'!I:I,MATCH($C2273,'Policy Characteristics'!$C:$C,0))),"",INDEX('Policy Characteristics'!I:I,MATCH($C2273,'Policy Characteristics'!$C:$C,0)))</f>
        <v>% reduction in energy use</v>
      </c>
      <c r="P2273" s="254" t="str">
        <f>IF(ISBLANK(INDEX('Policy Characteristics'!J:J,MATCH($C2273,'Policy Characteristics'!$C:$C,0))),"",INDEX('Policy Characteristics'!J:J,MATCH($C2273,'Policy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73" s="254" t="str">
        <f>IF(ISBLANK(INDEX('Policy Characteristics'!K:K,MATCH($C2273,'Policy Characteristics'!$C:$C,0))),"",INDEX('Policy Characteristics'!K:K,MATCH($C2273,'Policy Characteristics'!$C:$C,0)))</f>
        <v>industry-ag-main.html#eff-stds</v>
      </c>
      <c r="R2273" s="254" t="str">
        <f>IF(ISBLANK(INDEX('Policy Characteristics'!L:L,MATCH($C2273,'Policy Characteristics'!$C:$C,0))),"",INDEX('Policy Characteristics'!L:L,MATCH($C2273,'Policy Characteristics'!$C:$C,0)))</f>
        <v>industry-energy-efficiency-standards.html</v>
      </c>
    </row>
    <row r="2274" spans="1:18" s="4" customFormat="1" x14ac:dyDescent="0.25">
      <c r="A2274" s="254" t="str">
        <f>IF(ISBLANK(INDEX('Policy Characteristics'!A:A,MATCH($C2274,'Policy Characteristics'!$C:$C,0))),"",INDEX('Policy Characteristics'!A:A,MATCH($C2274,'Policy Characteristics'!$C:$C,0)))</f>
        <v>Industry</v>
      </c>
      <c r="B2274" s="262" t="str">
        <f>IF(ISBLANK(INDEX('Policy Characteristics'!B:B,MATCH($C2274,'Policy Characteristics'!$C:$C,0))),"",INDEX('Policy Characteristics'!B:B,MATCH($C2274,'Policy Characteristics'!$C:$C,0)))</f>
        <v>Energy Efficiency Standards for Other Eqpt</v>
      </c>
      <c r="C2274" s="254" t="str">
        <f t="shared" si="98"/>
        <v>Perc Improvement in Eqpt Efficiency Stds Above BAU for Combustible Fuels</v>
      </c>
      <c r="D2274" s="6" t="s">
        <v>3022</v>
      </c>
      <c r="E2274" s="1" t="s">
        <v>3464</v>
      </c>
      <c r="F2274" t="s">
        <v>2986</v>
      </c>
      <c r="G2274" s="45" t="s">
        <v>3470</v>
      </c>
      <c r="H2274" s="47">
        <f t="shared" si="97"/>
        <v>2273</v>
      </c>
      <c r="I2274" s="324" t="s">
        <v>40</v>
      </c>
      <c r="J2274" s="255" t="str">
        <f>IF(ISBLANK(INDEX('Policy Characteristics'!D:D,MATCH($C2274,'Policy Characteristics'!$C:$C,0))),"",INDEX('Policy Characteristics'!D:D,MATCH($C2274,'Policy Characteristics'!$C:$C,0)))</f>
        <v>Industry Energy Efficiency</v>
      </c>
      <c r="K2274" s="254" t="str">
        <f>IF(ISBLANK(INDEX('Policy Characteristics'!E:E,MATCH($C2274,'Policy Characteristics'!$C:$C,0))),"",INDEX('Policy Characteristics'!E:E,MATCH($C2274,'Policy Characteristics'!$C:$C,0)))</f>
        <v>indst fuel efficiency stds</v>
      </c>
      <c r="L2274" s="261">
        <f>IF(ISBLANK(INDEX('Policy Characteristics'!F:F,MATCH($C2274,'Policy Characteristics'!$C:$C,0))),"",INDEX('Policy Characteristics'!F:F,MATCH($C2274,'Policy Characteristics'!$C:$C,0)))</f>
        <v>0</v>
      </c>
      <c r="M2274" s="261">
        <f>IF(ISBLANK(INDEX('Policy Characteristics'!G:G,MATCH($C2274,'Policy Characteristics'!$C:$C,0))),"",INDEX('Policy Characteristics'!G:G,MATCH($C2274,'Policy Characteristics'!$C:$C,0)))</f>
        <v>0.25</v>
      </c>
      <c r="N2274" s="261">
        <f>IF(ISBLANK(INDEX('Policy Characteristics'!H:H,MATCH($C2274,'Policy Characteristics'!$C:$C,0))),"",INDEX('Policy Characteristics'!H:H,MATCH($C2274,'Policy Characteristics'!$C:$C,0)))</f>
        <v>0.01</v>
      </c>
      <c r="O2274" s="254" t="str">
        <f>IF(ISBLANK(INDEX('Policy Characteristics'!I:I,MATCH($C2274,'Policy Characteristics'!$C:$C,0))),"",INDEX('Policy Characteristics'!I:I,MATCH($C2274,'Policy Characteristics'!$C:$C,0)))</f>
        <v>% reduction in energy use</v>
      </c>
      <c r="P2274" s="254" t="str">
        <f>IF(ISBLANK(INDEX('Policy Characteristics'!J:J,MATCH($C2274,'Policy Characteristics'!$C:$C,0))),"",INDEX('Policy Characteristics'!J:J,MATCH($C2274,'Policy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74" s="254" t="str">
        <f>IF(ISBLANK(INDEX('Policy Characteristics'!K:K,MATCH($C2274,'Policy Characteristics'!$C:$C,0))),"",INDEX('Policy Characteristics'!K:K,MATCH($C2274,'Policy Characteristics'!$C:$C,0)))</f>
        <v>industry-ag-main.html#eff-stds</v>
      </c>
      <c r="R2274" s="254" t="str">
        <f>IF(ISBLANK(INDEX('Policy Characteristics'!L:L,MATCH($C2274,'Policy Characteristics'!$C:$C,0))),"",INDEX('Policy Characteristics'!L:L,MATCH($C2274,'Policy Characteristics'!$C:$C,0)))</f>
        <v>industry-energy-efficiency-standards.html</v>
      </c>
    </row>
    <row r="2275" spans="1:18" s="4" customFormat="1" x14ac:dyDescent="0.25">
      <c r="A2275" s="254" t="str">
        <f>IF(ISBLANK(INDEX('Policy Characteristics'!A:A,MATCH($C2275,'Policy Characteristics'!$C:$C,0))),"",INDEX('Policy Characteristics'!A:A,MATCH($C2275,'Policy Characteristics'!$C:$C,0)))</f>
        <v>Industry</v>
      </c>
      <c r="B2275" s="262" t="str">
        <f>IF(ISBLANK(INDEX('Policy Characteristics'!B:B,MATCH($C2275,'Policy Characteristics'!$C:$C,0))),"",INDEX('Policy Characteristics'!B:B,MATCH($C2275,'Policy Characteristics'!$C:$C,0)))</f>
        <v>Energy Efficiency Standards for Other Eqpt</v>
      </c>
      <c r="C2275" s="254" t="str">
        <f t="shared" si="98"/>
        <v>Perc Improvement in Eqpt Efficiency Stds Above BAU for Combustible Fuels</v>
      </c>
      <c r="D2275" s="6" t="s">
        <v>3022</v>
      </c>
      <c r="E2275" s="1" t="s">
        <v>3570</v>
      </c>
      <c r="F2275" t="s">
        <v>2986</v>
      </c>
      <c r="G2275" s="45" t="s">
        <v>3471</v>
      </c>
      <c r="H2275" s="47">
        <f t="shared" si="97"/>
        <v>2274</v>
      </c>
      <c r="I2275" s="324" t="s">
        <v>40</v>
      </c>
      <c r="J2275" s="255" t="str">
        <f>IF(ISBLANK(INDEX('Policy Characteristics'!D:D,MATCH($C2275,'Policy Characteristics'!$C:$C,0))),"",INDEX('Policy Characteristics'!D:D,MATCH($C2275,'Policy Characteristics'!$C:$C,0)))</f>
        <v>Industry Energy Efficiency</v>
      </c>
      <c r="K2275" s="254" t="str">
        <f>IF(ISBLANK(INDEX('Policy Characteristics'!E:E,MATCH($C2275,'Policy Characteristics'!$C:$C,0))),"",INDEX('Policy Characteristics'!E:E,MATCH($C2275,'Policy Characteristics'!$C:$C,0)))</f>
        <v>indst fuel efficiency stds</v>
      </c>
      <c r="L2275" s="261">
        <f>IF(ISBLANK(INDEX('Policy Characteristics'!F:F,MATCH($C2275,'Policy Characteristics'!$C:$C,0))),"",INDEX('Policy Characteristics'!F:F,MATCH($C2275,'Policy Characteristics'!$C:$C,0)))</f>
        <v>0</v>
      </c>
      <c r="M2275" s="261">
        <f>IF(ISBLANK(INDEX('Policy Characteristics'!G:G,MATCH($C2275,'Policy Characteristics'!$C:$C,0))),"",INDEX('Policy Characteristics'!G:G,MATCH($C2275,'Policy Characteristics'!$C:$C,0)))</f>
        <v>0.25</v>
      </c>
      <c r="N2275" s="261">
        <f>IF(ISBLANK(INDEX('Policy Characteristics'!H:H,MATCH($C2275,'Policy Characteristics'!$C:$C,0))),"",INDEX('Policy Characteristics'!H:H,MATCH($C2275,'Policy Characteristics'!$C:$C,0)))</f>
        <v>0.01</v>
      </c>
      <c r="O2275" s="254" t="str">
        <f>IF(ISBLANK(INDEX('Policy Characteristics'!I:I,MATCH($C2275,'Policy Characteristics'!$C:$C,0))),"",INDEX('Policy Characteristics'!I:I,MATCH($C2275,'Policy Characteristics'!$C:$C,0)))</f>
        <v>% reduction in energy use</v>
      </c>
      <c r="P2275" s="254" t="str">
        <f>IF(ISBLANK(INDEX('Policy Characteristics'!J:J,MATCH($C2275,'Policy Characteristics'!$C:$C,0))),"",INDEX('Policy Characteristics'!J:J,MATCH($C2275,'Policy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75" s="254" t="str">
        <f>IF(ISBLANK(INDEX('Policy Characteristics'!K:K,MATCH($C2275,'Policy Characteristics'!$C:$C,0))),"",INDEX('Policy Characteristics'!K:K,MATCH($C2275,'Policy Characteristics'!$C:$C,0)))</f>
        <v>industry-ag-main.html#eff-stds</v>
      </c>
      <c r="R2275" s="254" t="str">
        <f>IF(ISBLANK(INDEX('Policy Characteristics'!L:L,MATCH($C2275,'Policy Characteristics'!$C:$C,0))),"",INDEX('Policy Characteristics'!L:L,MATCH($C2275,'Policy Characteristics'!$C:$C,0)))</f>
        <v>industry-energy-efficiency-standards.html</v>
      </c>
    </row>
    <row r="2276" spans="1:18" s="4" customFormat="1" x14ac:dyDescent="0.25">
      <c r="A2276" s="254" t="str">
        <f>IF(ISBLANK(INDEX('Policy Characteristics'!A:A,MATCH($C2276,'Policy Characteristics'!$C:$C,0))),"",INDEX('Policy Characteristics'!A:A,MATCH($C2276,'Policy Characteristics'!$C:$C,0)))</f>
        <v>Industry</v>
      </c>
      <c r="B2276" s="262" t="str">
        <f>IF(ISBLANK(INDEX('Policy Characteristics'!B:B,MATCH($C2276,'Policy Characteristics'!$C:$C,0))),"",INDEX('Policy Characteristics'!B:B,MATCH($C2276,'Policy Characteristics'!$C:$C,0)))</f>
        <v>Energy Efficiency Standards for Other Eqpt</v>
      </c>
      <c r="C2276" s="254" t="str">
        <f t="shared" si="98"/>
        <v>Perc Improvement in Eqpt Efficiency Stds Above BAU for Combustible Fuels</v>
      </c>
      <c r="D2276" s="6" t="s">
        <v>3022</v>
      </c>
      <c r="E2276" s="1" t="s">
        <v>3915</v>
      </c>
      <c r="F2276" t="s">
        <v>2986</v>
      </c>
      <c r="G2276" s="45" t="s">
        <v>3891</v>
      </c>
      <c r="H2276" s="47">
        <f t="shared" si="97"/>
        <v>2275</v>
      </c>
      <c r="I2276" s="324" t="s">
        <v>40</v>
      </c>
      <c r="J2276" s="255" t="str">
        <f>IF(ISBLANK(INDEX('Policy Characteristics'!D:D,MATCH($C2276,'Policy Characteristics'!$C:$C,0))),"",INDEX('Policy Characteristics'!D:D,MATCH($C2276,'Policy Characteristics'!$C:$C,0)))</f>
        <v>Industry Energy Efficiency</v>
      </c>
      <c r="K2276" s="254" t="str">
        <f>IF(ISBLANK(INDEX('Policy Characteristics'!E:E,MATCH($C2276,'Policy Characteristics'!$C:$C,0))),"",INDEX('Policy Characteristics'!E:E,MATCH($C2276,'Policy Characteristics'!$C:$C,0)))</f>
        <v>indst fuel efficiency stds</v>
      </c>
      <c r="L2276" s="261">
        <f>IF(ISBLANK(INDEX('Policy Characteristics'!F:F,MATCH($C2276,'Policy Characteristics'!$C:$C,0))),"",INDEX('Policy Characteristics'!F:F,MATCH($C2276,'Policy Characteristics'!$C:$C,0)))</f>
        <v>0</v>
      </c>
      <c r="M2276" s="261">
        <f>IF(ISBLANK(INDEX('Policy Characteristics'!G:G,MATCH($C2276,'Policy Characteristics'!$C:$C,0))),"",INDEX('Policy Characteristics'!G:G,MATCH($C2276,'Policy Characteristics'!$C:$C,0)))</f>
        <v>0.25</v>
      </c>
      <c r="N2276" s="261">
        <f>IF(ISBLANK(INDEX('Policy Characteristics'!H:H,MATCH($C2276,'Policy Characteristics'!$C:$C,0))),"",INDEX('Policy Characteristics'!H:H,MATCH($C2276,'Policy Characteristics'!$C:$C,0)))</f>
        <v>0.01</v>
      </c>
      <c r="O2276" s="254" t="str">
        <f>IF(ISBLANK(INDEX('Policy Characteristics'!I:I,MATCH($C2276,'Policy Characteristics'!$C:$C,0))),"",INDEX('Policy Characteristics'!I:I,MATCH($C2276,'Policy Characteristics'!$C:$C,0)))</f>
        <v>% reduction in energy use</v>
      </c>
      <c r="P2276" s="254" t="str">
        <f>IF(ISBLANK(INDEX('Policy Characteristics'!J:J,MATCH($C2276,'Policy Characteristics'!$C:$C,0))),"",INDEX('Policy Characteristics'!J:J,MATCH($C2276,'Policy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76" s="254" t="str">
        <f>IF(ISBLANK(INDEX('Policy Characteristics'!K:K,MATCH($C2276,'Policy Characteristics'!$C:$C,0))),"",INDEX('Policy Characteristics'!K:K,MATCH($C2276,'Policy Characteristics'!$C:$C,0)))</f>
        <v>industry-ag-main.html#eff-stds</v>
      </c>
      <c r="R2276" s="254" t="str">
        <f>IF(ISBLANK(INDEX('Policy Characteristics'!L:L,MATCH($C2276,'Policy Characteristics'!$C:$C,0))),"",INDEX('Policy Characteristics'!L:L,MATCH($C2276,'Policy Characteristics'!$C:$C,0)))</f>
        <v>industry-energy-efficiency-standards.html</v>
      </c>
    </row>
    <row r="2277" spans="1:18" s="4" customFormat="1" x14ac:dyDescent="0.25">
      <c r="A2277" s="254" t="str">
        <f>IF(ISBLANK(INDEX('Policy Characteristics'!A:A,MATCH($C2277,'Policy Characteristics'!$C:$C,0))),"",INDEX('Policy Characteristics'!A:A,MATCH($C2277,'Policy Characteristics'!$C:$C,0)))</f>
        <v>Industry</v>
      </c>
      <c r="B2277" s="262" t="str">
        <f>IF(ISBLANK(INDEX('Policy Characteristics'!B:B,MATCH($C2277,'Policy Characteristics'!$C:$C,0))),"",INDEX('Policy Characteristics'!B:B,MATCH($C2277,'Policy Characteristics'!$C:$C,0)))</f>
        <v>Energy Efficiency Standards for Other Eqpt</v>
      </c>
      <c r="C2277" s="254" t="str">
        <f t="shared" si="98"/>
        <v>Perc Improvement in Eqpt Efficiency Stds Above BAU for Combustible Fuels</v>
      </c>
      <c r="D2277" s="6" t="s">
        <v>3022</v>
      </c>
      <c r="E2277" s="1" t="s">
        <v>3916</v>
      </c>
      <c r="F2277" t="s">
        <v>2986</v>
      </c>
      <c r="G2277" s="45" t="s">
        <v>3890</v>
      </c>
      <c r="H2277" s="47">
        <f t="shared" si="97"/>
        <v>2276</v>
      </c>
      <c r="I2277" s="324" t="s">
        <v>40</v>
      </c>
      <c r="J2277" s="255" t="str">
        <f>IF(ISBLANK(INDEX('Policy Characteristics'!D:D,MATCH($C2277,'Policy Characteristics'!$C:$C,0))),"",INDEX('Policy Characteristics'!D:D,MATCH($C2277,'Policy Characteristics'!$C:$C,0)))</f>
        <v>Industry Energy Efficiency</v>
      </c>
      <c r="K2277" s="254" t="str">
        <f>IF(ISBLANK(INDEX('Policy Characteristics'!E:E,MATCH($C2277,'Policy Characteristics'!$C:$C,0))),"",INDEX('Policy Characteristics'!E:E,MATCH($C2277,'Policy Characteristics'!$C:$C,0)))</f>
        <v>indst fuel efficiency stds</v>
      </c>
      <c r="L2277" s="261">
        <f>IF(ISBLANK(INDEX('Policy Characteristics'!F:F,MATCH($C2277,'Policy Characteristics'!$C:$C,0))),"",INDEX('Policy Characteristics'!F:F,MATCH($C2277,'Policy Characteristics'!$C:$C,0)))</f>
        <v>0</v>
      </c>
      <c r="M2277" s="261">
        <f>IF(ISBLANK(INDEX('Policy Characteristics'!G:G,MATCH($C2277,'Policy Characteristics'!$C:$C,0))),"",INDEX('Policy Characteristics'!G:G,MATCH($C2277,'Policy Characteristics'!$C:$C,0)))</f>
        <v>0.25</v>
      </c>
      <c r="N2277" s="261">
        <f>IF(ISBLANK(INDEX('Policy Characteristics'!H:H,MATCH($C2277,'Policy Characteristics'!$C:$C,0))),"",INDEX('Policy Characteristics'!H:H,MATCH($C2277,'Policy Characteristics'!$C:$C,0)))</f>
        <v>0.01</v>
      </c>
      <c r="O2277" s="254" t="str">
        <f>IF(ISBLANK(INDEX('Policy Characteristics'!I:I,MATCH($C2277,'Policy Characteristics'!$C:$C,0))),"",INDEX('Policy Characteristics'!I:I,MATCH($C2277,'Policy Characteristics'!$C:$C,0)))</f>
        <v>% reduction in energy use</v>
      </c>
      <c r="P2277" s="254" t="str">
        <f>IF(ISBLANK(INDEX('Policy Characteristics'!J:J,MATCH($C2277,'Policy Characteristics'!$C:$C,0))),"",INDEX('Policy Characteristics'!J:J,MATCH($C2277,'Policy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77" s="254" t="str">
        <f>IF(ISBLANK(INDEX('Policy Characteristics'!K:K,MATCH($C2277,'Policy Characteristics'!$C:$C,0))),"",INDEX('Policy Characteristics'!K:K,MATCH($C2277,'Policy Characteristics'!$C:$C,0)))</f>
        <v>industry-ag-main.html#eff-stds</v>
      </c>
      <c r="R2277" s="254" t="str">
        <f>IF(ISBLANK(INDEX('Policy Characteristics'!L:L,MATCH($C2277,'Policy Characteristics'!$C:$C,0))),"",INDEX('Policy Characteristics'!L:L,MATCH($C2277,'Policy Characteristics'!$C:$C,0)))</f>
        <v>industry-energy-efficiency-standards.html</v>
      </c>
    </row>
    <row r="2278" spans="1:18" s="4" customFormat="1" x14ac:dyDescent="0.25">
      <c r="A2278" s="254" t="str">
        <f>IF(ISBLANK(INDEX('Policy Characteristics'!A:A,MATCH($C2278,'Policy Characteristics'!$C:$C,0))),"",INDEX('Policy Characteristics'!A:A,MATCH($C2278,'Policy Characteristics'!$C:$C,0)))</f>
        <v>Industry</v>
      </c>
      <c r="B2278" s="262" t="str">
        <f>IF(ISBLANK(INDEX('Policy Characteristics'!B:B,MATCH($C2278,'Policy Characteristics'!$C:$C,0))),"",INDEX('Policy Characteristics'!B:B,MATCH($C2278,'Policy Characteristics'!$C:$C,0)))</f>
        <v>Energy Efficiency Standards for Other Eqpt</v>
      </c>
      <c r="C2278" s="254" t="str">
        <f t="shared" si="98"/>
        <v>Perc Improvement in Eqpt Efficiency Stds Above BAU for Combustible Fuels</v>
      </c>
      <c r="D2278" s="6" t="s">
        <v>3022</v>
      </c>
      <c r="E2278" s="1" t="s">
        <v>3917</v>
      </c>
      <c r="F2278" t="s">
        <v>2986</v>
      </c>
      <c r="G2278" s="45" t="s">
        <v>3892</v>
      </c>
      <c r="H2278" s="47">
        <f t="shared" si="97"/>
        <v>2277</v>
      </c>
      <c r="I2278" s="324" t="s">
        <v>40</v>
      </c>
      <c r="J2278" s="255" t="str">
        <f>IF(ISBLANK(INDEX('Policy Characteristics'!D:D,MATCH($C2278,'Policy Characteristics'!$C:$C,0))),"",INDEX('Policy Characteristics'!D:D,MATCH($C2278,'Policy Characteristics'!$C:$C,0)))</f>
        <v>Industry Energy Efficiency</v>
      </c>
      <c r="K2278" s="254" t="str">
        <f>IF(ISBLANK(INDEX('Policy Characteristics'!E:E,MATCH($C2278,'Policy Characteristics'!$C:$C,0))),"",INDEX('Policy Characteristics'!E:E,MATCH($C2278,'Policy Characteristics'!$C:$C,0)))</f>
        <v>indst fuel efficiency stds</v>
      </c>
      <c r="L2278" s="261">
        <f>IF(ISBLANK(INDEX('Policy Characteristics'!F:F,MATCH($C2278,'Policy Characteristics'!$C:$C,0))),"",INDEX('Policy Characteristics'!F:F,MATCH($C2278,'Policy Characteristics'!$C:$C,0)))</f>
        <v>0</v>
      </c>
      <c r="M2278" s="261">
        <f>IF(ISBLANK(INDEX('Policy Characteristics'!G:G,MATCH($C2278,'Policy Characteristics'!$C:$C,0))),"",INDEX('Policy Characteristics'!G:G,MATCH($C2278,'Policy Characteristics'!$C:$C,0)))</f>
        <v>0.25</v>
      </c>
      <c r="N2278" s="261">
        <f>IF(ISBLANK(INDEX('Policy Characteristics'!H:H,MATCH($C2278,'Policy Characteristics'!$C:$C,0))),"",INDEX('Policy Characteristics'!H:H,MATCH($C2278,'Policy Characteristics'!$C:$C,0)))</f>
        <v>0.01</v>
      </c>
      <c r="O2278" s="254" t="str">
        <f>IF(ISBLANK(INDEX('Policy Characteristics'!I:I,MATCH($C2278,'Policy Characteristics'!$C:$C,0))),"",INDEX('Policy Characteristics'!I:I,MATCH($C2278,'Policy Characteristics'!$C:$C,0)))</f>
        <v>% reduction in energy use</v>
      </c>
      <c r="P2278" s="254" t="str">
        <f>IF(ISBLANK(INDEX('Policy Characteristics'!J:J,MATCH($C2278,'Policy Characteristics'!$C:$C,0))),"",INDEX('Policy Characteristics'!J:J,MATCH($C2278,'Policy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78" s="254" t="str">
        <f>IF(ISBLANK(INDEX('Policy Characteristics'!K:K,MATCH($C2278,'Policy Characteristics'!$C:$C,0))),"",INDEX('Policy Characteristics'!K:K,MATCH($C2278,'Policy Characteristics'!$C:$C,0)))</f>
        <v>industry-ag-main.html#eff-stds</v>
      </c>
      <c r="R2278" s="254" t="str">
        <f>IF(ISBLANK(INDEX('Policy Characteristics'!L:L,MATCH($C2278,'Policy Characteristics'!$C:$C,0))),"",INDEX('Policy Characteristics'!L:L,MATCH($C2278,'Policy Characteristics'!$C:$C,0)))</f>
        <v>industry-energy-efficiency-standards.html</v>
      </c>
    </row>
    <row r="2279" spans="1:18" s="4" customFormat="1" x14ac:dyDescent="0.25">
      <c r="A2279" s="254" t="str">
        <f>IF(ISBLANK(INDEX('Policy Characteristics'!A:A,MATCH($C2279,'Policy Characteristics'!$C:$C,0))),"",INDEX('Policy Characteristics'!A:A,MATCH($C2279,'Policy Characteristics'!$C:$C,0)))</f>
        <v>Industry</v>
      </c>
      <c r="B2279" s="262" t="str">
        <f>IF(ISBLANK(INDEX('Policy Characteristics'!B:B,MATCH($C2279,'Policy Characteristics'!$C:$C,0))),"",INDEX('Policy Characteristics'!B:B,MATCH($C2279,'Policy Characteristics'!$C:$C,0)))</f>
        <v>Energy Efficiency Standards for Other Eqpt</v>
      </c>
      <c r="C2279" s="254" t="str">
        <f t="shared" si="98"/>
        <v>Perc Improvement in Eqpt Efficiency Stds Above BAU for Combustible Fuels</v>
      </c>
      <c r="D2279" s="6" t="s">
        <v>3023</v>
      </c>
      <c r="E2279" s="1" t="s">
        <v>3459</v>
      </c>
      <c r="F2279" t="s">
        <v>2987</v>
      </c>
      <c r="G2279" s="45" t="s">
        <v>3465</v>
      </c>
      <c r="H2279" s="47">
        <f t="shared" si="97"/>
        <v>2278</v>
      </c>
      <c r="I2279" s="324" t="s">
        <v>40</v>
      </c>
      <c r="J2279" s="255" t="str">
        <f>IF(ISBLANK(INDEX('Policy Characteristics'!D:D,MATCH($C2279,'Policy Characteristics'!$C:$C,0))),"",INDEX('Policy Characteristics'!D:D,MATCH($C2279,'Policy Characteristics'!$C:$C,0)))</f>
        <v>Industry Energy Efficiency</v>
      </c>
      <c r="K2279" s="254" t="str">
        <f>IF(ISBLANK(INDEX('Policy Characteristics'!E:E,MATCH($C2279,'Policy Characteristics'!$C:$C,0))),"",INDEX('Policy Characteristics'!E:E,MATCH($C2279,'Policy Characteristics'!$C:$C,0)))</f>
        <v>indst fuel efficiency stds</v>
      </c>
      <c r="L2279" s="261">
        <f>IF(ISBLANK(INDEX('Policy Characteristics'!F:F,MATCH($C2279,'Policy Characteristics'!$C:$C,0))),"",INDEX('Policy Characteristics'!F:F,MATCH($C2279,'Policy Characteristics'!$C:$C,0)))</f>
        <v>0</v>
      </c>
      <c r="M2279" s="261">
        <f>IF(ISBLANK(INDEX('Policy Characteristics'!G:G,MATCH($C2279,'Policy Characteristics'!$C:$C,0))),"",INDEX('Policy Characteristics'!G:G,MATCH($C2279,'Policy Characteristics'!$C:$C,0)))</f>
        <v>0.25</v>
      </c>
      <c r="N2279" s="261">
        <f>IF(ISBLANK(INDEX('Policy Characteristics'!H:H,MATCH($C2279,'Policy Characteristics'!$C:$C,0))),"",INDEX('Policy Characteristics'!H:H,MATCH($C2279,'Policy Characteristics'!$C:$C,0)))</f>
        <v>0.01</v>
      </c>
      <c r="O2279" s="254" t="str">
        <f>IF(ISBLANK(INDEX('Policy Characteristics'!I:I,MATCH($C2279,'Policy Characteristics'!$C:$C,0))),"",INDEX('Policy Characteristics'!I:I,MATCH($C2279,'Policy Characteristics'!$C:$C,0)))</f>
        <v>% reduction in energy use</v>
      </c>
      <c r="P2279" s="254" t="str">
        <f>IF(ISBLANK(INDEX('Policy Characteristics'!J:J,MATCH($C2279,'Policy Characteristics'!$C:$C,0))),"",INDEX('Policy Characteristics'!J:J,MATCH($C2279,'Policy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79" s="254" t="str">
        <f>IF(ISBLANK(INDEX('Policy Characteristics'!K:K,MATCH($C2279,'Policy Characteristics'!$C:$C,0))),"",INDEX('Policy Characteristics'!K:K,MATCH($C2279,'Policy Characteristics'!$C:$C,0)))</f>
        <v>industry-ag-main.html#eff-stds</v>
      </c>
      <c r="R2279" s="254" t="str">
        <f>IF(ISBLANK(INDEX('Policy Characteristics'!L:L,MATCH($C2279,'Policy Characteristics'!$C:$C,0))),"",INDEX('Policy Characteristics'!L:L,MATCH($C2279,'Policy Characteristics'!$C:$C,0)))</f>
        <v>industry-energy-efficiency-standards.html</v>
      </c>
    </row>
    <row r="2280" spans="1:18" s="4" customFormat="1" x14ac:dyDescent="0.25">
      <c r="A2280" s="254" t="str">
        <f>IF(ISBLANK(INDEX('Policy Characteristics'!A:A,MATCH($C2280,'Policy Characteristics'!$C:$C,0))),"",INDEX('Policy Characteristics'!A:A,MATCH($C2280,'Policy Characteristics'!$C:$C,0)))</f>
        <v>Industry</v>
      </c>
      <c r="B2280" s="262" t="str">
        <f>IF(ISBLANK(INDEX('Policy Characteristics'!B:B,MATCH($C2280,'Policy Characteristics'!$C:$C,0))),"",INDEX('Policy Characteristics'!B:B,MATCH($C2280,'Policy Characteristics'!$C:$C,0)))</f>
        <v>Energy Efficiency Standards for Other Eqpt</v>
      </c>
      <c r="C2280" s="254" t="str">
        <f t="shared" si="98"/>
        <v>Perc Improvement in Eqpt Efficiency Stds Above BAU for Combustible Fuels</v>
      </c>
      <c r="D2280" s="6" t="s">
        <v>3023</v>
      </c>
      <c r="E2280" s="1" t="s">
        <v>3460</v>
      </c>
      <c r="F2280" t="s">
        <v>2987</v>
      </c>
      <c r="G2280" s="45" t="s">
        <v>3466</v>
      </c>
      <c r="H2280" s="47">
        <f t="shared" si="97"/>
        <v>2279</v>
      </c>
      <c r="I2280" s="324" t="s">
        <v>40</v>
      </c>
      <c r="J2280" s="255" t="str">
        <f>IF(ISBLANK(INDEX('Policy Characteristics'!D:D,MATCH($C2280,'Policy Characteristics'!$C:$C,0))),"",INDEX('Policy Characteristics'!D:D,MATCH($C2280,'Policy Characteristics'!$C:$C,0)))</f>
        <v>Industry Energy Efficiency</v>
      </c>
      <c r="K2280" s="254" t="str">
        <f>IF(ISBLANK(INDEX('Policy Characteristics'!E:E,MATCH($C2280,'Policy Characteristics'!$C:$C,0))),"",INDEX('Policy Characteristics'!E:E,MATCH($C2280,'Policy Characteristics'!$C:$C,0)))</f>
        <v>indst fuel efficiency stds</v>
      </c>
      <c r="L2280" s="261">
        <f>IF(ISBLANK(INDEX('Policy Characteristics'!F:F,MATCH($C2280,'Policy Characteristics'!$C:$C,0))),"",INDEX('Policy Characteristics'!F:F,MATCH($C2280,'Policy Characteristics'!$C:$C,0)))</f>
        <v>0</v>
      </c>
      <c r="M2280" s="261">
        <f>IF(ISBLANK(INDEX('Policy Characteristics'!G:G,MATCH($C2280,'Policy Characteristics'!$C:$C,0))),"",INDEX('Policy Characteristics'!G:G,MATCH($C2280,'Policy Characteristics'!$C:$C,0)))</f>
        <v>0.25</v>
      </c>
      <c r="N2280" s="261">
        <f>IF(ISBLANK(INDEX('Policy Characteristics'!H:H,MATCH($C2280,'Policy Characteristics'!$C:$C,0))),"",INDEX('Policy Characteristics'!H:H,MATCH($C2280,'Policy Characteristics'!$C:$C,0)))</f>
        <v>0.01</v>
      </c>
      <c r="O2280" s="254" t="str">
        <f>IF(ISBLANK(INDEX('Policy Characteristics'!I:I,MATCH($C2280,'Policy Characteristics'!$C:$C,0))),"",INDEX('Policy Characteristics'!I:I,MATCH($C2280,'Policy Characteristics'!$C:$C,0)))</f>
        <v>% reduction in energy use</v>
      </c>
      <c r="P2280" s="254" t="str">
        <f>IF(ISBLANK(INDEX('Policy Characteristics'!J:J,MATCH($C2280,'Policy Characteristics'!$C:$C,0))),"",INDEX('Policy Characteristics'!J:J,MATCH($C2280,'Policy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80" s="254" t="str">
        <f>IF(ISBLANK(INDEX('Policy Characteristics'!K:K,MATCH($C2280,'Policy Characteristics'!$C:$C,0))),"",INDEX('Policy Characteristics'!K:K,MATCH($C2280,'Policy Characteristics'!$C:$C,0)))</f>
        <v>industry-ag-main.html#eff-stds</v>
      </c>
      <c r="R2280" s="254" t="str">
        <f>IF(ISBLANK(INDEX('Policy Characteristics'!L:L,MATCH($C2280,'Policy Characteristics'!$C:$C,0))),"",INDEX('Policy Characteristics'!L:L,MATCH($C2280,'Policy Characteristics'!$C:$C,0)))</f>
        <v>industry-energy-efficiency-standards.html</v>
      </c>
    </row>
    <row r="2281" spans="1:18" s="4" customFormat="1" x14ac:dyDescent="0.25">
      <c r="A2281" s="254" t="str">
        <f>IF(ISBLANK(INDEX('Policy Characteristics'!A:A,MATCH($C2281,'Policy Characteristics'!$C:$C,0))),"",INDEX('Policy Characteristics'!A:A,MATCH($C2281,'Policy Characteristics'!$C:$C,0)))</f>
        <v>Industry</v>
      </c>
      <c r="B2281" s="262" t="str">
        <f>IF(ISBLANK(INDEX('Policy Characteristics'!B:B,MATCH($C2281,'Policy Characteristics'!$C:$C,0))),"",INDEX('Policy Characteristics'!B:B,MATCH($C2281,'Policy Characteristics'!$C:$C,0)))</f>
        <v>Energy Efficiency Standards for Other Eqpt</v>
      </c>
      <c r="C2281" s="254" t="str">
        <f t="shared" si="98"/>
        <v>Perc Improvement in Eqpt Efficiency Stds Above BAU for Combustible Fuels</v>
      </c>
      <c r="D2281" s="6" t="s">
        <v>3023</v>
      </c>
      <c r="E2281" s="1" t="s">
        <v>3461</v>
      </c>
      <c r="F2281" t="s">
        <v>2987</v>
      </c>
      <c r="G2281" s="45" t="s">
        <v>3467</v>
      </c>
      <c r="H2281" s="47">
        <f t="shared" si="97"/>
        <v>2280</v>
      </c>
      <c r="I2281" s="324" t="s">
        <v>40</v>
      </c>
      <c r="J2281" s="255" t="str">
        <f>IF(ISBLANK(INDEX('Policy Characteristics'!D:D,MATCH($C2281,'Policy Characteristics'!$C:$C,0))),"",INDEX('Policy Characteristics'!D:D,MATCH($C2281,'Policy Characteristics'!$C:$C,0)))</f>
        <v>Industry Energy Efficiency</v>
      </c>
      <c r="K2281" s="254" t="str">
        <f>IF(ISBLANK(INDEX('Policy Characteristics'!E:E,MATCH($C2281,'Policy Characteristics'!$C:$C,0))),"",INDEX('Policy Characteristics'!E:E,MATCH($C2281,'Policy Characteristics'!$C:$C,0)))</f>
        <v>indst fuel efficiency stds</v>
      </c>
      <c r="L2281" s="261">
        <f>IF(ISBLANK(INDEX('Policy Characteristics'!F:F,MATCH($C2281,'Policy Characteristics'!$C:$C,0))),"",INDEX('Policy Characteristics'!F:F,MATCH($C2281,'Policy Characteristics'!$C:$C,0)))</f>
        <v>0</v>
      </c>
      <c r="M2281" s="261">
        <f>IF(ISBLANK(INDEX('Policy Characteristics'!G:G,MATCH($C2281,'Policy Characteristics'!$C:$C,0))),"",INDEX('Policy Characteristics'!G:G,MATCH($C2281,'Policy Characteristics'!$C:$C,0)))</f>
        <v>0.25</v>
      </c>
      <c r="N2281" s="261">
        <f>IF(ISBLANK(INDEX('Policy Characteristics'!H:H,MATCH($C2281,'Policy Characteristics'!$C:$C,0))),"",INDEX('Policy Characteristics'!H:H,MATCH($C2281,'Policy Characteristics'!$C:$C,0)))</f>
        <v>0.01</v>
      </c>
      <c r="O2281" s="254" t="str">
        <f>IF(ISBLANK(INDEX('Policy Characteristics'!I:I,MATCH($C2281,'Policy Characteristics'!$C:$C,0))),"",INDEX('Policy Characteristics'!I:I,MATCH($C2281,'Policy Characteristics'!$C:$C,0)))</f>
        <v>% reduction in energy use</v>
      </c>
      <c r="P2281" s="254" t="str">
        <f>IF(ISBLANK(INDEX('Policy Characteristics'!J:J,MATCH($C2281,'Policy Characteristics'!$C:$C,0))),"",INDEX('Policy Characteristics'!J:J,MATCH($C2281,'Policy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81" s="254" t="str">
        <f>IF(ISBLANK(INDEX('Policy Characteristics'!K:K,MATCH($C2281,'Policy Characteristics'!$C:$C,0))),"",INDEX('Policy Characteristics'!K:K,MATCH($C2281,'Policy Characteristics'!$C:$C,0)))</f>
        <v>industry-ag-main.html#eff-stds</v>
      </c>
      <c r="R2281" s="254" t="str">
        <f>IF(ISBLANK(INDEX('Policy Characteristics'!L:L,MATCH($C2281,'Policy Characteristics'!$C:$C,0))),"",INDEX('Policy Characteristics'!L:L,MATCH($C2281,'Policy Characteristics'!$C:$C,0)))</f>
        <v>industry-energy-efficiency-standards.html</v>
      </c>
    </row>
    <row r="2282" spans="1:18" s="4" customFormat="1" x14ac:dyDescent="0.25">
      <c r="A2282" s="254" t="str">
        <f>IF(ISBLANK(INDEX('Policy Characteristics'!A:A,MATCH($C2282,'Policy Characteristics'!$C:$C,0))),"",INDEX('Policy Characteristics'!A:A,MATCH($C2282,'Policy Characteristics'!$C:$C,0)))</f>
        <v>Industry</v>
      </c>
      <c r="B2282" s="262" t="str">
        <f>IF(ISBLANK(INDEX('Policy Characteristics'!B:B,MATCH($C2282,'Policy Characteristics'!$C:$C,0))),"",INDEX('Policy Characteristics'!B:B,MATCH($C2282,'Policy Characteristics'!$C:$C,0)))</f>
        <v>Energy Efficiency Standards for Other Eqpt</v>
      </c>
      <c r="C2282" s="254" t="str">
        <f t="shared" si="98"/>
        <v>Perc Improvement in Eqpt Efficiency Stds Above BAU for Combustible Fuels</v>
      </c>
      <c r="D2282" s="6" t="s">
        <v>3023</v>
      </c>
      <c r="E2282" s="1" t="s">
        <v>3462</v>
      </c>
      <c r="F2282" t="s">
        <v>2987</v>
      </c>
      <c r="G2282" s="45" t="s">
        <v>3468</v>
      </c>
      <c r="H2282" s="47">
        <f t="shared" si="97"/>
        <v>2281</v>
      </c>
      <c r="I2282" s="324" t="s">
        <v>40</v>
      </c>
      <c r="J2282" s="255" t="str">
        <f>IF(ISBLANK(INDEX('Policy Characteristics'!D:D,MATCH($C2282,'Policy Characteristics'!$C:$C,0))),"",INDEX('Policy Characteristics'!D:D,MATCH($C2282,'Policy Characteristics'!$C:$C,0)))</f>
        <v>Industry Energy Efficiency</v>
      </c>
      <c r="K2282" s="254" t="str">
        <f>IF(ISBLANK(INDEX('Policy Characteristics'!E:E,MATCH($C2282,'Policy Characteristics'!$C:$C,0))),"",INDEX('Policy Characteristics'!E:E,MATCH($C2282,'Policy Characteristics'!$C:$C,0)))</f>
        <v>indst fuel efficiency stds</v>
      </c>
      <c r="L2282" s="261">
        <f>IF(ISBLANK(INDEX('Policy Characteristics'!F:F,MATCH($C2282,'Policy Characteristics'!$C:$C,0))),"",INDEX('Policy Characteristics'!F:F,MATCH($C2282,'Policy Characteristics'!$C:$C,0)))</f>
        <v>0</v>
      </c>
      <c r="M2282" s="261">
        <f>IF(ISBLANK(INDEX('Policy Characteristics'!G:G,MATCH($C2282,'Policy Characteristics'!$C:$C,0))),"",INDEX('Policy Characteristics'!G:G,MATCH($C2282,'Policy Characteristics'!$C:$C,0)))</f>
        <v>0.25</v>
      </c>
      <c r="N2282" s="261">
        <f>IF(ISBLANK(INDEX('Policy Characteristics'!H:H,MATCH($C2282,'Policy Characteristics'!$C:$C,0))),"",INDEX('Policy Characteristics'!H:H,MATCH($C2282,'Policy Characteristics'!$C:$C,0)))</f>
        <v>0.01</v>
      </c>
      <c r="O2282" s="254" t="str">
        <f>IF(ISBLANK(INDEX('Policy Characteristics'!I:I,MATCH($C2282,'Policy Characteristics'!$C:$C,0))),"",INDEX('Policy Characteristics'!I:I,MATCH($C2282,'Policy Characteristics'!$C:$C,0)))</f>
        <v>% reduction in energy use</v>
      </c>
      <c r="P2282" s="254" t="str">
        <f>IF(ISBLANK(INDEX('Policy Characteristics'!J:J,MATCH($C2282,'Policy Characteristics'!$C:$C,0))),"",INDEX('Policy Characteristics'!J:J,MATCH($C2282,'Policy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82" s="254" t="str">
        <f>IF(ISBLANK(INDEX('Policy Characteristics'!K:K,MATCH($C2282,'Policy Characteristics'!$C:$C,0))),"",INDEX('Policy Characteristics'!K:K,MATCH($C2282,'Policy Characteristics'!$C:$C,0)))</f>
        <v>industry-ag-main.html#eff-stds</v>
      </c>
      <c r="R2282" s="254" t="str">
        <f>IF(ISBLANK(INDEX('Policy Characteristics'!L:L,MATCH($C2282,'Policy Characteristics'!$C:$C,0))),"",INDEX('Policy Characteristics'!L:L,MATCH($C2282,'Policy Characteristics'!$C:$C,0)))</f>
        <v>industry-energy-efficiency-standards.html</v>
      </c>
    </row>
    <row r="2283" spans="1:18" s="4" customFormat="1" x14ac:dyDescent="0.25">
      <c r="A2283" s="254" t="str">
        <f>IF(ISBLANK(INDEX('Policy Characteristics'!A:A,MATCH($C2283,'Policy Characteristics'!$C:$C,0))),"",INDEX('Policy Characteristics'!A:A,MATCH($C2283,'Policy Characteristics'!$C:$C,0)))</f>
        <v>Industry</v>
      </c>
      <c r="B2283" s="262" t="str">
        <f>IF(ISBLANK(INDEX('Policy Characteristics'!B:B,MATCH($C2283,'Policy Characteristics'!$C:$C,0))),"",INDEX('Policy Characteristics'!B:B,MATCH($C2283,'Policy Characteristics'!$C:$C,0)))</f>
        <v>Energy Efficiency Standards for Other Eqpt</v>
      </c>
      <c r="C2283" s="254" t="str">
        <f t="shared" si="98"/>
        <v>Perc Improvement in Eqpt Efficiency Stds Above BAU for Combustible Fuels</v>
      </c>
      <c r="D2283" s="6" t="s">
        <v>3023</v>
      </c>
      <c r="E2283" s="1" t="s">
        <v>3463</v>
      </c>
      <c r="F2283" t="s">
        <v>2987</v>
      </c>
      <c r="G2283" s="45" t="s">
        <v>3469</v>
      </c>
      <c r="H2283" s="47">
        <f t="shared" si="97"/>
        <v>2282</v>
      </c>
      <c r="I2283" s="324" t="s">
        <v>40</v>
      </c>
      <c r="J2283" s="255" t="str">
        <f>IF(ISBLANK(INDEX('Policy Characteristics'!D:D,MATCH($C2283,'Policy Characteristics'!$C:$C,0))),"",INDEX('Policy Characteristics'!D:D,MATCH($C2283,'Policy Characteristics'!$C:$C,0)))</f>
        <v>Industry Energy Efficiency</v>
      </c>
      <c r="K2283" s="254" t="str">
        <f>IF(ISBLANK(INDEX('Policy Characteristics'!E:E,MATCH($C2283,'Policy Characteristics'!$C:$C,0))),"",INDEX('Policy Characteristics'!E:E,MATCH($C2283,'Policy Characteristics'!$C:$C,0)))</f>
        <v>indst fuel efficiency stds</v>
      </c>
      <c r="L2283" s="261">
        <f>IF(ISBLANK(INDEX('Policy Characteristics'!F:F,MATCH($C2283,'Policy Characteristics'!$C:$C,0))),"",INDEX('Policy Characteristics'!F:F,MATCH($C2283,'Policy Characteristics'!$C:$C,0)))</f>
        <v>0</v>
      </c>
      <c r="M2283" s="261">
        <f>IF(ISBLANK(INDEX('Policy Characteristics'!G:G,MATCH($C2283,'Policy Characteristics'!$C:$C,0))),"",INDEX('Policy Characteristics'!G:G,MATCH($C2283,'Policy Characteristics'!$C:$C,0)))</f>
        <v>0.25</v>
      </c>
      <c r="N2283" s="261">
        <f>IF(ISBLANK(INDEX('Policy Characteristics'!H:H,MATCH($C2283,'Policy Characteristics'!$C:$C,0))),"",INDEX('Policy Characteristics'!H:H,MATCH($C2283,'Policy Characteristics'!$C:$C,0)))</f>
        <v>0.01</v>
      </c>
      <c r="O2283" s="254" t="str">
        <f>IF(ISBLANK(INDEX('Policy Characteristics'!I:I,MATCH($C2283,'Policy Characteristics'!$C:$C,0))),"",INDEX('Policy Characteristics'!I:I,MATCH($C2283,'Policy Characteristics'!$C:$C,0)))</f>
        <v>% reduction in energy use</v>
      </c>
      <c r="P2283" s="254" t="str">
        <f>IF(ISBLANK(INDEX('Policy Characteristics'!J:J,MATCH($C2283,'Policy Characteristics'!$C:$C,0))),"",INDEX('Policy Characteristics'!J:J,MATCH($C2283,'Policy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83" s="254" t="str">
        <f>IF(ISBLANK(INDEX('Policy Characteristics'!K:K,MATCH($C2283,'Policy Characteristics'!$C:$C,0))),"",INDEX('Policy Characteristics'!K:K,MATCH($C2283,'Policy Characteristics'!$C:$C,0)))</f>
        <v>industry-ag-main.html#eff-stds</v>
      </c>
      <c r="R2283" s="254" t="str">
        <f>IF(ISBLANK(INDEX('Policy Characteristics'!L:L,MATCH($C2283,'Policy Characteristics'!$C:$C,0))),"",INDEX('Policy Characteristics'!L:L,MATCH($C2283,'Policy Characteristics'!$C:$C,0)))</f>
        <v>industry-energy-efficiency-standards.html</v>
      </c>
    </row>
    <row r="2284" spans="1:18" s="4" customFormat="1" x14ac:dyDescent="0.25">
      <c r="A2284" s="254" t="str">
        <f>IF(ISBLANK(INDEX('Policy Characteristics'!A:A,MATCH($C2284,'Policy Characteristics'!$C:$C,0))),"",INDEX('Policy Characteristics'!A:A,MATCH($C2284,'Policy Characteristics'!$C:$C,0)))</f>
        <v>Industry</v>
      </c>
      <c r="B2284" s="262" t="str">
        <f>IF(ISBLANK(INDEX('Policy Characteristics'!B:B,MATCH($C2284,'Policy Characteristics'!$C:$C,0))),"",INDEX('Policy Characteristics'!B:B,MATCH($C2284,'Policy Characteristics'!$C:$C,0)))</f>
        <v>Energy Efficiency Standards for Other Eqpt</v>
      </c>
      <c r="C2284" s="254" t="str">
        <f t="shared" si="98"/>
        <v>Perc Improvement in Eqpt Efficiency Stds Above BAU for Combustible Fuels</v>
      </c>
      <c r="D2284" s="6" t="s">
        <v>3023</v>
      </c>
      <c r="E2284" s="1" t="s">
        <v>3464</v>
      </c>
      <c r="F2284" t="s">
        <v>2987</v>
      </c>
      <c r="G2284" s="45" t="s">
        <v>3470</v>
      </c>
      <c r="H2284" s="47">
        <f t="shared" si="97"/>
        <v>2283</v>
      </c>
      <c r="I2284" s="324" t="s">
        <v>40</v>
      </c>
      <c r="J2284" s="255" t="str">
        <f>IF(ISBLANK(INDEX('Policy Characteristics'!D:D,MATCH($C2284,'Policy Characteristics'!$C:$C,0))),"",INDEX('Policy Characteristics'!D:D,MATCH($C2284,'Policy Characteristics'!$C:$C,0)))</f>
        <v>Industry Energy Efficiency</v>
      </c>
      <c r="K2284" s="254" t="str">
        <f>IF(ISBLANK(INDEX('Policy Characteristics'!E:E,MATCH($C2284,'Policy Characteristics'!$C:$C,0))),"",INDEX('Policy Characteristics'!E:E,MATCH($C2284,'Policy Characteristics'!$C:$C,0)))</f>
        <v>indst fuel efficiency stds</v>
      </c>
      <c r="L2284" s="261">
        <f>IF(ISBLANK(INDEX('Policy Characteristics'!F:F,MATCH($C2284,'Policy Characteristics'!$C:$C,0))),"",INDEX('Policy Characteristics'!F:F,MATCH($C2284,'Policy Characteristics'!$C:$C,0)))</f>
        <v>0</v>
      </c>
      <c r="M2284" s="261">
        <f>IF(ISBLANK(INDEX('Policy Characteristics'!G:G,MATCH($C2284,'Policy Characteristics'!$C:$C,0))),"",INDEX('Policy Characteristics'!G:G,MATCH($C2284,'Policy Characteristics'!$C:$C,0)))</f>
        <v>0.25</v>
      </c>
      <c r="N2284" s="261">
        <f>IF(ISBLANK(INDEX('Policy Characteristics'!H:H,MATCH($C2284,'Policy Characteristics'!$C:$C,0))),"",INDEX('Policy Characteristics'!H:H,MATCH($C2284,'Policy Characteristics'!$C:$C,0)))</f>
        <v>0.01</v>
      </c>
      <c r="O2284" s="254" t="str">
        <f>IF(ISBLANK(INDEX('Policy Characteristics'!I:I,MATCH($C2284,'Policy Characteristics'!$C:$C,0))),"",INDEX('Policy Characteristics'!I:I,MATCH($C2284,'Policy Characteristics'!$C:$C,0)))</f>
        <v>% reduction in energy use</v>
      </c>
      <c r="P2284" s="254" t="str">
        <f>IF(ISBLANK(INDEX('Policy Characteristics'!J:J,MATCH($C2284,'Policy Characteristics'!$C:$C,0))),"",INDEX('Policy Characteristics'!J:J,MATCH($C2284,'Policy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84" s="254" t="str">
        <f>IF(ISBLANK(INDEX('Policy Characteristics'!K:K,MATCH($C2284,'Policy Characteristics'!$C:$C,0))),"",INDEX('Policy Characteristics'!K:K,MATCH($C2284,'Policy Characteristics'!$C:$C,0)))</f>
        <v>industry-ag-main.html#eff-stds</v>
      </c>
      <c r="R2284" s="254" t="str">
        <f>IF(ISBLANK(INDEX('Policy Characteristics'!L:L,MATCH($C2284,'Policy Characteristics'!$C:$C,0))),"",INDEX('Policy Characteristics'!L:L,MATCH($C2284,'Policy Characteristics'!$C:$C,0)))</f>
        <v>industry-energy-efficiency-standards.html</v>
      </c>
    </row>
    <row r="2285" spans="1:18" s="4" customFormat="1" x14ac:dyDescent="0.25">
      <c r="A2285" s="254" t="str">
        <f>IF(ISBLANK(INDEX('Policy Characteristics'!A:A,MATCH($C2285,'Policy Characteristics'!$C:$C,0))),"",INDEX('Policy Characteristics'!A:A,MATCH($C2285,'Policy Characteristics'!$C:$C,0)))</f>
        <v>Industry</v>
      </c>
      <c r="B2285" s="262" t="str">
        <f>IF(ISBLANK(INDEX('Policy Characteristics'!B:B,MATCH($C2285,'Policy Characteristics'!$C:$C,0))),"",INDEX('Policy Characteristics'!B:B,MATCH($C2285,'Policy Characteristics'!$C:$C,0)))</f>
        <v>Energy Efficiency Standards for Other Eqpt</v>
      </c>
      <c r="C2285" s="254" t="str">
        <f t="shared" si="98"/>
        <v>Perc Improvement in Eqpt Efficiency Stds Above BAU for Combustible Fuels</v>
      </c>
      <c r="D2285" s="6" t="s">
        <v>3023</v>
      </c>
      <c r="E2285" s="1" t="s">
        <v>3570</v>
      </c>
      <c r="F2285" t="s">
        <v>2987</v>
      </c>
      <c r="G2285" s="45" t="s">
        <v>3471</v>
      </c>
      <c r="H2285" s="47">
        <f t="shared" si="97"/>
        <v>2284</v>
      </c>
      <c r="I2285" s="324" t="s">
        <v>40</v>
      </c>
      <c r="J2285" s="255" t="str">
        <f>IF(ISBLANK(INDEX('Policy Characteristics'!D:D,MATCH($C2285,'Policy Characteristics'!$C:$C,0))),"",INDEX('Policy Characteristics'!D:D,MATCH($C2285,'Policy Characteristics'!$C:$C,0)))</f>
        <v>Industry Energy Efficiency</v>
      </c>
      <c r="K2285" s="254" t="str">
        <f>IF(ISBLANK(INDEX('Policy Characteristics'!E:E,MATCH($C2285,'Policy Characteristics'!$C:$C,0))),"",INDEX('Policy Characteristics'!E:E,MATCH($C2285,'Policy Characteristics'!$C:$C,0)))</f>
        <v>indst fuel efficiency stds</v>
      </c>
      <c r="L2285" s="261">
        <f>IF(ISBLANK(INDEX('Policy Characteristics'!F:F,MATCH($C2285,'Policy Characteristics'!$C:$C,0))),"",INDEX('Policy Characteristics'!F:F,MATCH($C2285,'Policy Characteristics'!$C:$C,0)))</f>
        <v>0</v>
      </c>
      <c r="M2285" s="261">
        <f>IF(ISBLANK(INDEX('Policy Characteristics'!G:G,MATCH($C2285,'Policy Characteristics'!$C:$C,0))),"",INDEX('Policy Characteristics'!G:G,MATCH($C2285,'Policy Characteristics'!$C:$C,0)))</f>
        <v>0.25</v>
      </c>
      <c r="N2285" s="261">
        <f>IF(ISBLANK(INDEX('Policy Characteristics'!H:H,MATCH($C2285,'Policy Characteristics'!$C:$C,0))),"",INDEX('Policy Characteristics'!H:H,MATCH($C2285,'Policy Characteristics'!$C:$C,0)))</f>
        <v>0.01</v>
      </c>
      <c r="O2285" s="254" t="str">
        <f>IF(ISBLANK(INDEX('Policy Characteristics'!I:I,MATCH($C2285,'Policy Characteristics'!$C:$C,0))),"",INDEX('Policy Characteristics'!I:I,MATCH($C2285,'Policy Characteristics'!$C:$C,0)))</f>
        <v>% reduction in energy use</v>
      </c>
      <c r="P2285" s="254" t="str">
        <f>IF(ISBLANK(INDEX('Policy Characteristics'!J:J,MATCH($C2285,'Policy Characteristics'!$C:$C,0))),"",INDEX('Policy Characteristics'!J:J,MATCH($C2285,'Policy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85" s="254" t="str">
        <f>IF(ISBLANK(INDEX('Policy Characteristics'!K:K,MATCH($C2285,'Policy Characteristics'!$C:$C,0))),"",INDEX('Policy Characteristics'!K:K,MATCH($C2285,'Policy Characteristics'!$C:$C,0)))</f>
        <v>industry-ag-main.html#eff-stds</v>
      </c>
      <c r="R2285" s="254" t="str">
        <f>IF(ISBLANK(INDEX('Policy Characteristics'!L:L,MATCH($C2285,'Policy Characteristics'!$C:$C,0))),"",INDEX('Policy Characteristics'!L:L,MATCH($C2285,'Policy Characteristics'!$C:$C,0)))</f>
        <v>industry-energy-efficiency-standards.html</v>
      </c>
    </row>
    <row r="2286" spans="1:18" s="4" customFormat="1" x14ac:dyDescent="0.25">
      <c r="A2286" s="254" t="str">
        <f>IF(ISBLANK(INDEX('Policy Characteristics'!A:A,MATCH($C2286,'Policy Characteristics'!$C:$C,0))),"",INDEX('Policy Characteristics'!A:A,MATCH($C2286,'Policy Characteristics'!$C:$C,0)))</f>
        <v>Industry</v>
      </c>
      <c r="B2286" s="262" t="str">
        <f>IF(ISBLANK(INDEX('Policy Characteristics'!B:B,MATCH($C2286,'Policy Characteristics'!$C:$C,0))),"",INDEX('Policy Characteristics'!B:B,MATCH($C2286,'Policy Characteristics'!$C:$C,0)))</f>
        <v>Energy Efficiency Standards for Other Eqpt</v>
      </c>
      <c r="C2286" s="254" t="str">
        <f t="shared" si="98"/>
        <v>Perc Improvement in Eqpt Efficiency Stds Above BAU for Combustible Fuels</v>
      </c>
      <c r="D2286" s="6" t="s">
        <v>3023</v>
      </c>
      <c r="E2286" s="1" t="s">
        <v>3915</v>
      </c>
      <c r="F2286" t="s">
        <v>2987</v>
      </c>
      <c r="G2286" s="45" t="s">
        <v>3891</v>
      </c>
      <c r="H2286" s="47">
        <f t="shared" si="97"/>
        <v>2285</v>
      </c>
      <c r="I2286" s="324" t="s">
        <v>40</v>
      </c>
      <c r="J2286" s="255" t="str">
        <f>IF(ISBLANK(INDEX('Policy Characteristics'!D:D,MATCH($C2286,'Policy Characteristics'!$C:$C,0))),"",INDEX('Policy Characteristics'!D:D,MATCH($C2286,'Policy Characteristics'!$C:$C,0)))</f>
        <v>Industry Energy Efficiency</v>
      </c>
      <c r="K2286" s="254" t="str">
        <f>IF(ISBLANK(INDEX('Policy Characteristics'!E:E,MATCH($C2286,'Policy Characteristics'!$C:$C,0))),"",INDEX('Policy Characteristics'!E:E,MATCH($C2286,'Policy Characteristics'!$C:$C,0)))</f>
        <v>indst fuel efficiency stds</v>
      </c>
      <c r="L2286" s="261">
        <f>IF(ISBLANK(INDEX('Policy Characteristics'!F:F,MATCH($C2286,'Policy Characteristics'!$C:$C,0))),"",INDEX('Policy Characteristics'!F:F,MATCH($C2286,'Policy Characteristics'!$C:$C,0)))</f>
        <v>0</v>
      </c>
      <c r="M2286" s="261">
        <f>IF(ISBLANK(INDEX('Policy Characteristics'!G:G,MATCH($C2286,'Policy Characteristics'!$C:$C,0))),"",INDEX('Policy Characteristics'!G:G,MATCH($C2286,'Policy Characteristics'!$C:$C,0)))</f>
        <v>0.25</v>
      </c>
      <c r="N2286" s="261">
        <f>IF(ISBLANK(INDEX('Policy Characteristics'!H:H,MATCH($C2286,'Policy Characteristics'!$C:$C,0))),"",INDEX('Policy Characteristics'!H:H,MATCH($C2286,'Policy Characteristics'!$C:$C,0)))</f>
        <v>0.01</v>
      </c>
      <c r="O2286" s="254" t="str">
        <f>IF(ISBLANK(INDEX('Policy Characteristics'!I:I,MATCH($C2286,'Policy Characteristics'!$C:$C,0))),"",INDEX('Policy Characteristics'!I:I,MATCH($C2286,'Policy Characteristics'!$C:$C,0)))</f>
        <v>% reduction in energy use</v>
      </c>
      <c r="P2286" s="254" t="str">
        <f>IF(ISBLANK(INDEX('Policy Characteristics'!J:J,MATCH($C2286,'Policy Characteristics'!$C:$C,0))),"",INDEX('Policy Characteristics'!J:J,MATCH($C2286,'Policy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86" s="254" t="str">
        <f>IF(ISBLANK(INDEX('Policy Characteristics'!K:K,MATCH($C2286,'Policy Characteristics'!$C:$C,0))),"",INDEX('Policy Characteristics'!K:K,MATCH($C2286,'Policy Characteristics'!$C:$C,0)))</f>
        <v>industry-ag-main.html#eff-stds</v>
      </c>
      <c r="R2286" s="254" t="str">
        <f>IF(ISBLANK(INDEX('Policy Characteristics'!L:L,MATCH($C2286,'Policy Characteristics'!$C:$C,0))),"",INDEX('Policy Characteristics'!L:L,MATCH($C2286,'Policy Characteristics'!$C:$C,0)))</f>
        <v>industry-energy-efficiency-standards.html</v>
      </c>
    </row>
    <row r="2287" spans="1:18" s="4" customFormat="1" x14ac:dyDescent="0.25">
      <c r="A2287" s="254" t="str">
        <f>IF(ISBLANK(INDEX('Policy Characteristics'!A:A,MATCH($C2287,'Policy Characteristics'!$C:$C,0))),"",INDEX('Policy Characteristics'!A:A,MATCH($C2287,'Policy Characteristics'!$C:$C,0)))</f>
        <v>Industry</v>
      </c>
      <c r="B2287" s="262" t="str">
        <f>IF(ISBLANK(INDEX('Policy Characteristics'!B:B,MATCH($C2287,'Policy Characteristics'!$C:$C,0))),"",INDEX('Policy Characteristics'!B:B,MATCH($C2287,'Policy Characteristics'!$C:$C,0)))</f>
        <v>Energy Efficiency Standards for Other Eqpt</v>
      </c>
      <c r="C2287" s="254" t="str">
        <f t="shared" si="98"/>
        <v>Perc Improvement in Eqpt Efficiency Stds Above BAU for Combustible Fuels</v>
      </c>
      <c r="D2287" s="6" t="s">
        <v>3023</v>
      </c>
      <c r="E2287" s="1" t="s">
        <v>3916</v>
      </c>
      <c r="F2287" t="s">
        <v>2987</v>
      </c>
      <c r="G2287" s="45" t="s">
        <v>3890</v>
      </c>
      <c r="H2287" s="47">
        <f t="shared" si="97"/>
        <v>2286</v>
      </c>
      <c r="I2287" s="324" t="s">
        <v>40</v>
      </c>
      <c r="J2287" s="255" t="str">
        <f>IF(ISBLANK(INDEX('Policy Characteristics'!D:D,MATCH($C2287,'Policy Characteristics'!$C:$C,0))),"",INDEX('Policy Characteristics'!D:D,MATCH($C2287,'Policy Characteristics'!$C:$C,0)))</f>
        <v>Industry Energy Efficiency</v>
      </c>
      <c r="K2287" s="254" t="str">
        <f>IF(ISBLANK(INDEX('Policy Characteristics'!E:E,MATCH($C2287,'Policy Characteristics'!$C:$C,0))),"",INDEX('Policy Characteristics'!E:E,MATCH($C2287,'Policy Characteristics'!$C:$C,0)))</f>
        <v>indst fuel efficiency stds</v>
      </c>
      <c r="L2287" s="261">
        <f>IF(ISBLANK(INDEX('Policy Characteristics'!F:F,MATCH($C2287,'Policy Characteristics'!$C:$C,0))),"",INDEX('Policy Characteristics'!F:F,MATCH($C2287,'Policy Characteristics'!$C:$C,0)))</f>
        <v>0</v>
      </c>
      <c r="M2287" s="261">
        <f>IF(ISBLANK(INDEX('Policy Characteristics'!G:G,MATCH($C2287,'Policy Characteristics'!$C:$C,0))),"",INDEX('Policy Characteristics'!G:G,MATCH($C2287,'Policy Characteristics'!$C:$C,0)))</f>
        <v>0.25</v>
      </c>
      <c r="N2287" s="261">
        <f>IF(ISBLANK(INDEX('Policy Characteristics'!H:H,MATCH($C2287,'Policy Characteristics'!$C:$C,0))),"",INDEX('Policy Characteristics'!H:H,MATCH($C2287,'Policy Characteristics'!$C:$C,0)))</f>
        <v>0.01</v>
      </c>
      <c r="O2287" s="254" t="str">
        <f>IF(ISBLANK(INDEX('Policy Characteristics'!I:I,MATCH($C2287,'Policy Characteristics'!$C:$C,0))),"",INDEX('Policy Characteristics'!I:I,MATCH($C2287,'Policy Characteristics'!$C:$C,0)))</f>
        <v>% reduction in energy use</v>
      </c>
      <c r="P2287" s="254" t="str">
        <f>IF(ISBLANK(INDEX('Policy Characteristics'!J:J,MATCH($C2287,'Policy Characteristics'!$C:$C,0))),"",INDEX('Policy Characteristics'!J:J,MATCH($C2287,'Policy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87" s="254" t="str">
        <f>IF(ISBLANK(INDEX('Policy Characteristics'!K:K,MATCH($C2287,'Policy Characteristics'!$C:$C,0))),"",INDEX('Policy Characteristics'!K:K,MATCH($C2287,'Policy Characteristics'!$C:$C,0)))</f>
        <v>industry-ag-main.html#eff-stds</v>
      </c>
      <c r="R2287" s="254" t="str">
        <f>IF(ISBLANK(INDEX('Policy Characteristics'!L:L,MATCH($C2287,'Policy Characteristics'!$C:$C,0))),"",INDEX('Policy Characteristics'!L:L,MATCH($C2287,'Policy Characteristics'!$C:$C,0)))</f>
        <v>industry-energy-efficiency-standards.html</v>
      </c>
    </row>
    <row r="2288" spans="1:18" s="4" customFormat="1" x14ac:dyDescent="0.25">
      <c r="A2288" s="254" t="str">
        <f>IF(ISBLANK(INDEX('Policy Characteristics'!A:A,MATCH($C2288,'Policy Characteristics'!$C:$C,0))),"",INDEX('Policy Characteristics'!A:A,MATCH($C2288,'Policy Characteristics'!$C:$C,0)))</f>
        <v>Industry</v>
      </c>
      <c r="B2288" s="262" t="str">
        <f>IF(ISBLANK(INDEX('Policy Characteristics'!B:B,MATCH($C2288,'Policy Characteristics'!$C:$C,0))),"",INDEX('Policy Characteristics'!B:B,MATCH($C2288,'Policy Characteristics'!$C:$C,0)))</f>
        <v>Energy Efficiency Standards for Other Eqpt</v>
      </c>
      <c r="C2288" s="254" t="str">
        <f t="shared" si="98"/>
        <v>Perc Improvement in Eqpt Efficiency Stds Above BAU for Combustible Fuels</v>
      </c>
      <c r="D2288" s="6" t="s">
        <v>3023</v>
      </c>
      <c r="E2288" s="1" t="s">
        <v>3917</v>
      </c>
      <c r="F2288" t="s">
        <v>2987</v>
      </c>
      <c r="G2288" s="45" t="s">
        <v>3892</v>
      </c>
      <c r="H2288" s="47">
        <f t="shared" si="97"/>
        <v>2287</v>
      </c>
      <c r="I2288" s="324" t="s">
        <v>40</v>
      </c>
      <c r="J2288" s="255" t="str">
        <f>IF(ISBLANK(INDEX('Policy Characteristics'!D:D,MATCH($C2288,'Policy Characteristics'!$C:$C,0))),"",INDEX('Policy Characteristics'!D:D,MATCH($C2288,'Policy Characteristics'!$C:$C,0)))</f>
        <v>Industry Energy Efficiency</v>
      </c>
      <c r="K2288" s="254" t="str">
        <f>IF(ISBLANK(INDEX('Policy Characteristics'!E:E,MATCH($C2288,'Policy Characteristics'!$C:$C,0))),"",INDEX('Policy Characteristics'!E:E,MATCH($C2288,'Policy Characteristics'!$C:$C,0)))</f>
        <v>indst fuel efficiency stds</v>
      </c>
      <c r="L2288" s="261">
        <f>IF(ISBLANK(INDEX('Policy Characteristics'!F:F,MATCH($C2288,'Policy Characteristics'!$C:$C,0))),"",INDEX('Policy Characteristics'!F:F,MATCH($C2288,'Policy Characteristics'!$C:$C,0)))</f>
        <v>0</v>
      </c>
      <c r="M2288" s="261">
        <f>IF(ISBLANK(INDEX('Policy Characteristics'!G:G,MATCH($C2288,'Policy Characteristics'!$C:$C,0))),"",INDEX('Policy Characteristics'!G:G,MATCH($C2288,'Policy Characteristics'!$C:$C,0)))</f>
        <v>0.25</v>
      </c>
      <c r="N2288" s="261">
        <f>IF(ISBLANK(INDEX('Policy Characteristics'!H:H,MATCH($C2288,'Policy Characteristics'!$C:$C,0))),"",INDEX('Policy Characteristics'!H:H,MATCH($C2288,'Policy Characteristics'!$C:$C,0)))</f>
        <v>0.01</v>
      </c>
      <c r="O2288" s="254" t="str">
        <f>IF(ISBLANK(INDEX('Policy Characteristics'!I:I,MATCH($C2288,'Policy Characteristics'!$C:$C,0))),"",INDEX('Policy Characteristics'!I:I,MATCH($C2288,'Policy Characteristics'!$C:$C,0)))</f>
        <v>% reduction in energy use</v>
      </c>
      <c r="P2288" s="254" t="str">
        <f>IF(ISBLANK(INDEX('Policy Characteristics'!J:J,MATCH($C2288,'Policy Characteristics'!$C:$C,0))),"",INDEX('Policy Characteristics'!J:J,MATCH($C2288,'Policy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88" s="254" t="str">
        <f>IF(ISBLANK(INDEX('Policy Characteristics'!K:K,MATCH($C2288,'Policy Characteristics'!$C:$C,0))),"",INDEX('Policy Characteristics'!K:K,MATCH($C2288,'Policy Characteristics'!$C:$C,0)))</f>
        <v>industry-ag-main.html#eff-stds</v>
      </c>
      <c r="R2288" s="254" t="str">
        <f>IF(ISBLANK(INDEX('Policy Characteristics'!L:L,MATCH($C2288,'Policy Characteristics'!$C:$C,0))),"",INDEX('Policy Characteristics'!L:L,MATCH($C2288,'Policy Characteristics'!$C:$C,0)))</f>
        <v>industry-energy-efficiency-standards.html</v>
      </c>
    </row>
    <row r="2289" spans="1:18" s="4" customFormat="1" x14ac:dyDescent="0.25">
      <c r="A2289" s="254" t="str">
        <f>IF(ISBLANK(INDEX('Policy Characteristics'!A:A,MATCH($C2289,'Policy Characteristics'!$C:$C,0))),"",INDEX('Policy Characteristics'!A:A,MATCH($C2289,'Policy Characteristics'!$C:$C,0)))</f>
        <v>Industry</v>
      </c>
      <c r="B2289" s="262" t="str">
        <f>IF(ISBLANK(INDEX('Policy Characteristics'!B:B,MATCH($C2289,'Policy Characteristics'!$C:$C,0))),"",INDEX('Policy Characteristics'!B:B,MATCH($C2289,'Policy Characteristics'!$C:$C,0)))</f>
        <v>Energy Efficiency Standards for Other Eqpt</v>
      </c>
      <c r="C2289" s="254" t="str">
        <f t="shared" si="98"/>
        <v>Perc Improvement in Eqpt Efficiency Stds Above BAU for Combustible Fuels</v>
      </c>
      <c r="D2289" s="6" t="s">
        <v>3024</v>
      </c>
      <c r="E2289" s="1" t="s">
        <v>3459</v>
      </c>
      <c r="F2289" t="s">
        <v>2546</v>
      </c>
      <c r="G2289" s="45" t="s">
        <v>3465</v>
      </c>
      <c r="H2289" s="47">
        <f t="shared" si="97"/>
        <v>2288</v>
      </c>
      <c r="I2289" s="324" t="s">
        <v>40</v>
      </c>
      <c r="J2289" s="255" t="str">
        <f>IF(ISBLANK(INDEX('Policy Characteristics'!D:D,MATCH($C2289,'Policy Characteristics'!$C:$C,0))),"",INDEX('Policy Characteristics'!D:D,MATCH($C2289,'Policy Characteristics'!$C:$C,0)))</f>
        <v>Industry Energy Efficiency</v>
      </c>
      <c r="K2289" s="254" t="str">
        <f>IF(ISBLANK(INDEX('Policy Characteristics'!E:E,MATCH($C2289,'Policy Characteristics'!$C:$C,0))),"",INDEX('Policy Characteristics'!E:E,MATCH($C2289,'Policy Characteristics'!$C:$C,0)))</f>
        <v>indst fuel efficiency stds</v>
      </c>
      <c r="L2289" s="261">
        <f>IF(ISBLANK(INDEX('Policy Characteristics'!F:F,MATCH($C2289,'Policy Characteristics'!$C:$C,0))),"",INDEX('Policy Characteristics'!F:F,MATCH($C2289,'Policy Characteristics'!$C:$C,0)))</f>
        <v>0</v>
      </c>
      <c r="M2289" s="261">
        <f>IF(ISBLANK(INDEX('Policy Characteristics'!G:G,MATCH($C2289,'Policy Characteristics'!$C:$C,0))),"",INDEX('Policy Characteristics'!G:G,MATCH($C2289,'Policy Characteristics'!$C:$C,0)))</f>
        <v>0.25</v>
      </c>
      <c r="N2289" s="261">
        <f>IF(ISBLANK(INDEX('Policy Characteristics'!H:H,MATCH($C2289,'Policy Characteristics'!$C:$C,0))),"",INDEX('Policy Characteristics'!H:H,MATCH($C2289,'Policy Characteristics'!$C:$C,0)))</f>
        <v>0.01</v>
      </c>
      <c r="O2289" s="254" t="str">
        <f>IF(ISBLANK(INDEX('Policy Characteristics'!I:I,MATCH($C2289,'Policy Characteristics'!$C:$C,0))),"",INDEX('Policy Characteristics'!I:I,MATCH($C2289,'Policy Characteristics'!$C:$C,0)))</f>
        <v>% reduction in energy use</v>
      </c>
      <c r="P2289" s="254" t="str">
        <f>IF(ISBLANK(INDEX('Policy Characteristics'!J:J,MATCH($C2289,'Policy Characteristics'!$C:$C,0))),"",INDEX('Policy Characteristics'!J:J,MATCH($C2289,'Policy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89" s="254" t="str">
        <f>IF(ISBLANK(INDEX('Policy Characteristics'!K:K,MATCH($C2289,'Policy Characteristics'!$C:$C,0))),"",INDEX('Policy Characteristics'!K:K,MATCH($C2289,'Policy Characteristics'!$C:$C,0)))</f>
        <v>industry-ag-main.html#eff-stds</v>
      </c>
      <c r="R2289" s="254" t="str">
        <f>IF(ISBLANK(INDEX('Policy Characteristics'!L:L,MATCH($C2289,'Policy Characteristics'!$C:$C,0))),"",INDEX('Policy Characteristics'!L:L,MATCH($C2289,'Policy Characteristics'!$C:$C,0)))</f>
        <v>industry-energy-efficiency-standards.html</v>
      </c>
    </row>
    <row r="2290" spans="1:18" s="4" customFormat="1" x14ac:dyDescent="0.25">
      <c r="A2290" s="254" t="str">
        <f>IF(ISBLANK(INDEX('Policy Characteristics'!A:A,MATCH($C2290,'Policy Characteristics'!$C:$C,0))),"",INDEX('Policy Characteristics'!A:A,MATCH($C2290,'Policy Characteristics'!$C:$C,0)))</f>
        <v>Industry</v>
      </c>
      <c r="B2290" s="262" t="str">
        <f>IF(ISBLANK(INDEX('Policy Characteristics'!B:B,MATCH($C2290,'Policy Characteristics'!$C:$C,0))),"",INDEX('Policy Characteristics'!B:B,MATCH($C2290,'Policy Characteristics'!$C:$C,0)))</f>
        <v>Energy Efficiency Standards for Other Eqpt</v>
      </c>
      <c r="C2290" s="254" t="str">
        <f t="shared" si="98"/>
        <v>Perc Improvement in Eqpt Efficiency Stds Above BAU for Combustible Fuels</v>
      </c>
      <c r="D2290" s="6" t="s">
        <v>3024</v>
      </c>
      <c r="E2290" s="1" t="s">
        <v>3460</v>
      </c>
      <c r="F2290" t="s">
        <v>2546</v>
      </c>
      <c r="G2290" s="45" t="s">
        <v>3466</v>
      </c>
      <c r="H2290" s="47">
        <f t="shared" si="97"/>
        <v>2289</v>
      </c>
      <c r="I2290" s="324" t="s">
        <v>40</v>
      </c>
      <c r="J2290" s="255" t="str">
        <f>IF(ISBLANK(INDEX('Policy Characteristics'!D:D,MATCH($C2290,'Policy Characteristics'!$C:$C,0))),"",INDEX('Policy Characteristics'!D:D,MATCH($C2290,'Policy Characteristics'!$C:$C,0)))</f>
        <v>Industry Energy Efficiency</v>
      </c>
      <c r="K2290" s="254" t="str">
        <f>IF(ISBLANK(INDEX('Policy Characteristics'!E:E,MATCH($C2290,'Policy Characteristics'!$C:$C,0))),"",INDEX('Policy Characteristics'!E:E,MATCH($C2290,'Policy Characteristics'!$C:$C,0)))</f>
        <v>indst fuel efficiency stds</v>
      </c>
      <c r="L2290" s="261">
        <f>IF(ISBLANK(INDEX('Policy Characteristics'!F:F,MATCH($C2290,'Policy Characteristics'!$C:$C,0))),"",INDEX('Policy Characteristics'!F:F,MATCH($C2290,'Policy Characteristics'!$C:$C,0)))</f>
        <v>0</v>
      </c>
      <c r="M2290" s="261">
        <f>IF(ISBLANK(INDEX('Policy Characteristics'!G:G,MATCH($C2290,'Policy Characteristics'!$C:$C,0))),"",INDEX('Policy Characteristics'!G:G,MATCH($C2290,'Policy Characteristics'!$C:$C,0)))</f>
        <v>0.25</v>
      </c>
      <c r="N2290" s="261">
        <f>IF(ISBLANK(INDEX('Policy Characteristics'!H:H,MATCH($C2290,'Policy Characteristics'!$C:$C,0))),"",INDEX('Policy Characteristics'!H:H,MATCH($C2290,'Policy Characteristics'!$C:$C,0)))</f>
        <v>0.01</v>
      </c>
      <c r="O2290" s="254" t="str">
        <f>IF(ISBLANK(INDEX('Policy Characteristics'!I:I,MATCH($C2290,'Policy Characteristics'!$C:$C,0))),"",INDEX('Policy Characteristics'!I:I,MATCH($C2290,'Policy Characteristics'!$C:$C,0)))</f>
        <v>% reduction in energy use</v>
      </c>
      <c r="P2290" s="254" t="str">
        <f>IF(ISBLANK(INDEX('Policy Characteristics'!J:J,MATCH($C2290,'Policy Characteristics'!$C:$C,0))),"",INDEX('Policy Characteristics'!J:J,MATCH($C2290,'Policy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90" s="254" t="str">
        <f>IF(ISBLANK(INDEX('Policy Characteristics'!K:K,MATCH($C2290,'Policy Characteristics'!$C:$C,0))),"",INDEX('Policy Characteristics'!K:K,MATCH($C2290,'Policy Characteristics'!$C:$C,0)))</f>
        <v>industry-ag-main.html#eff-stds</v>
      </c>
      <c r="R2290" s="254" t="str">
        <f>IF(ISBLANK(INDEX('Policy Characteristics'!L:L,MATCH($C2290,'Policy Characteristics'!$C:$C,0))),"",INDEX('Policy Characteristics'!L:L,MATCH($C2290,'Policy Characteristics'!$C:$C,0)))</f>
        <v>industry-energy-efficiency-standards.html</v>
      </c>
    </row>
    <row r="2291" spans="1:18" s="4" customFormat="1" x14ac:dyDescent="0.25">
      <c r="A2291" s="254" t="str">
        <f>IF(ISBLANK(INDEX('Policy Characteristics'!A:A,MATCH($C2291,'Policy Characteristics'!$C:$C,0))),"",INDEX('Policy Characteristics'!A:A,MATCH($C2291,'Policy Characteristics'!$C:$C,0)))</f>
        <v>Industry</v>
      </c>
      <c r="B2291" s="262" t="str">
        <f>IF(ISBLANK(INDEX('Policy Characteristics'!B:B,MATCH($C2291,'Policy Characteristics'!$C:$C,0))),"",INDEX('Policy Characteristics'!B:B,MATCH($C2291,'Policy Characteristics'!$C:$C,0)))</f>
        <v>Energy Efficiency Standards for Other Eqpt</v>
      </c>
      <c r="C2291" s="254" t="str">
        <f t="shared" si="98"/>
        <v>Perc Improvement in Eqpt Efficiency Stds Above BAU for Combustible Fuels</v>
      </c>
      <c r="D2291" s="6" t="s">
        <v>3024</v>
      </c>
      <c r="E2291" s="1" t="s">
        <v>3461</v>
      </c>
      <c r="F2291" t="s">
        <v>2546</v>
      </c>
      <c r="G2291" s="45" t="s">
        <v>3467</v>
      </c>
      <c r="H2291" s="47">
        <f t="shared" si="97"/>
        <v>2290</v>
      </c>
      <c r="I2291" s="324" t="s">
        <v>40</v>
      </c>
      <c r="J2291" s="255" t="str">
        <f>IF(ISBLANK(INDEX('Policy Characteristics'!D:D,MATCH($C2291,'Policy Characteristics'!$C:$C,0))),"",INDEX('Policy Characteristics'!D:D,MATCH($C2291,'Policy Characteristics'!$C:$C,0)))</f>
        <v>Industry Energy Efficiency</v>
      </c>
      <c r="K2291" s="254" t="str">
        <f>IF(ISBLANK(INDEX('Policy Characteristics'!E:E,MATCH($C2291,'Policy Characteristics'!$C:$C,0))),"",INDEX('Policy Characteristics'!E:E,MATCH($C2291,'Policy Characteristics'!$C:$C,0)))</f>
        <v>indst fuel efficiency stds</v>
      </c>
      <c r="L2291" s="261">
        <f>IF(ISBLANK(INDEX('Policy Characteristics'!F:F,MATCH($C2291,'Policy Characteristics'!$C:$C,0))),"",INDEX('Policy Characteristics'!F:F,MATCH($C2291,'Policy Characteristics'!$C:$C,0)))</f>
        <v>0</v>
      </c>
      <c r="M2291" s="261">
        <f>IF(ISBLANK(INDEX('Policy Characteristics'!G:G,MATCH($C2291,'Policy Characteristics'!$C:$C,0))),"",INDEX('Policy Characteristics'!G:G,MATCH($C2291,'Policy Characteristics'!$C:$C,0)))</f>
        <v>0.25</v>
      </c>
      <c r="N2291" s="261">
        <f>IF(ISBLANK(INDEX('Policy Characteristics'!H:H,MATCH($C2291,'Policy Characteristics'!$C:$C,0))),"",INDEX('Policy Characteristics'!H:H,MATCH($C2291,'Policy Characteristics'!$C:$C,0)))</f>
        <v>0.01</v>
      </c>
      <c r="O2291" s="254" t="str">
        <f>IF(ISBLANK(INDEX('Policy Characteristics'!I:I,MATCH($C2291,'Policy Characteristics'!$C:$C,0))),"",INDEX('Policy Characteristics'!I:I,MATCH($C2291,'Policy Characteristics'!$C:$C,0)))</f>
        <v>% reduction in energy use</v>
      </c>
      <c r="P2291" s="254" t="str">
        <f>IF(ISBLANK(INDEX('Policy Characteristics'!J:J,MATCH($C2291,'Policy Characteristics'!$C:$C,0))),"",INDEX('Policy Characteristics'!J:J,MATCH($C2291,'Policy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91" s="254" t="str">
        <f>IF(ISBLANK(INDEX('Policy Characteristics'!K:K,MATCH($C2291,'Policy Characteristics'!$C:$C,0))),"",INDEX('Policy Characteristics'!K:K,MATCH($C2291,'Policy Characteristics'!$C:$C,0)))</f>
        <v>industry-ag-main.html#eff-stds</v>
      </c>
      <c r="R2291" s="254" t="str">
        <f>IF(ISBLANK(INDEX('Policy Characteristics'!L:L,MATCH($C2291,'Policy Characteristics'!$C:$C,0))),"",INDEX('Policy Characteristics'!L:L,MATCH($C2291,'Policy Characteristics'!$C:$C,0)))</f>
        <v>industry-energy-efficiency-standards.html</v>
      </c>
    </row>
    <row r="2292" spans="1:18" s="4" customFormat="1" x14ac:dyDescent="0.25">
      <c r="A2292" s="254" t="str">
        <f>IF(ISBLANK(INDEX('Policy Characteristics'!A:A,MATCH($C2292,'Policy Characteristics'!$C:$C,0))),"",INDEX('Policy Characteristics'!A:A,MATCH($C2292,'Policy Characteristics'!$C:$C,0)))</f>
        <v>Industry</v>
      </c>
      <c r="B2292" s="262" t="str">
        <f>IF(ISBLANK(INDEX('Policy Characteristics'!B:B,MATCH($C2292,'Policy Characteristics'!$C:$C,0))),"",INDEX('Policy Characteristics'!B:B,MATCH($C2292,'Policy Characteristics'!$C:$C,0)))</f>
        <v>Energy Efficiency Standards for Other Eqpt</v>
      </c>
      <c r="C2292" s="254" t="str">
        <f t="shared" si="98"/>
        <v>Perc Improvement in Eqpt Efficiency Stds Above BAU for Combustible Fuels</v>
      </c>
      <c r="D2292" s="6" t="s">
        <v>3024</v>
      </c>
      <c r="E2292" s="1" t="s">
        <v>3462</v>
      </c>
      <c r="F2292" t="s">
        <v>2546</v>
      </c>
      <c r="G2292" s="45" t="s">
        <v>3468</v>
      </c>
      <c r="H2292" s="47">
        <f t="shared" si="97"/>
        <v>2291</v>
      </c>
      <c r="I2292" s="324" t="s">
        <v>40</v>
      </c>
      <c r="J2292" s="255" t="str">
        <f>IF(ISBLANK(INDEX('Policy Characteristics'!D:D,MATCH($C2292,'Policy Characteristics'!$C:$C,0))),"",INDEX('Policy Characteristics'!D:D,MATCH($C2292,'Policy Characteristics'!$C:$C,0)))</f>
        <v>Industry Energy Efficiency</v>
      </c>
      <c r="K2292" s="254" t="str">
        <f>IF(ISBLANK(INDEX('Policy Characteristics'!E:E,MATCH($C2292,'Policy Characteristics'!$C:$C,0))),"",INDEX('Policy Characteristics'!E:E,MATCH($C2292,'Policy Characteristics'!$C:$C,0)))</f>
        <v>indst fuel efficiency stds</v>
      </c>
      <c r="L2292" s="261">
        <f>IF(ISBLANK(INDEX('Policy Characteristics'!F:F,MATCH($C2292,'Policy Characteristics'!$C:$C,0))),"",INDEX('Policy Characteristics'!F:F,MATCH($C2292,'Policy Characteristics'!$C:$C,0)))</f>
        <v>0</v>
      </c>
      <c r="M2292" s="261">
        <f>IF(ISBLANK(INDEX('Policy Characteristics'!G:G,MATCH($C2292,'Policy Characteristics'!$C:$C,0))),"",INDEX('Policy Characteristics'!G:G,MATCH($C2292,'Policy Characteristics'!$C:$C,0)))</f>
        <v>0.25</v>
      </c>
      <c r="N2292" s="261">
        <f>IF(ISBLANK(INDEX('Policy Characteristics'!H:H,MATCH($C2292,'Policy Characteristics'!$C:$C,0))),"",INDEX('Policy Characteristics'!H:H,MATCH($C2292,'Policy Characteristics'!$C:$C,0)))</f>
        <v>0.01</v>
      </c>
      <c r="O2292" s="254" t="str">
        <f>IF(ISBLANK(INDEX('Policy Characteristics'!I:I,MATCH($C2292,'Policy Characteristics'!$C:$C,0))),"",INDEX('Policy Characteristics'!I:I,MATCH($C2292,'Policy Characteristics'!$C:$C,0)))</f>
        <v>% reduction in energy use</v>
      </c>
      <c r="P2292" s="254" t="str">
        <f>IF(ISBLANK(INDEX('Policy Characteristics'!J:J,MATCH($C2292,'Policy Characteristics'!$C:$C,0))),"",INDEX('Policy Characteristics'!J:J,MATCH($C2292,'Policy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92" s="254" t="str">
        <f>IF(ISBLANK(INDEX('Policy Characteristics'!K:K,MATCH($C2292,'Policy Characteristics'!$C:$C,0))),"",INDEX('Policy Characteristics'!K:K,MATCH($C2292,'Policy Characteristics'!$C:$C,0)))</f>
        <v>industry-ag-main.html#eff-stds</v>
      </c>
      <c r="R2292" s="254" t="str">
        <f>IF(ISBLANK(INDEX('Policy Characteristics'!L:L,MATCH($C2292,'Policy Characteristics'!$C:$C,0))),"",INDEX('Policy Characteristics'!L:L,MATCH($C2292,'Policy Characteristics'!$C:$C,0)))</f>
        <v>industry-energy-efficiency-standards.html</v>
      </c>
    </row>
    <row r="2293" spans="1:18" s="4" customFormat="1" x14ac:dyDescent="0.25">
      <c r="A2293" s="254" t="str">
        <f>IF(ISBLANK(INDEX('Policy Characteristics'!A:A,MATCH($C2293,'Policy Characteristics'!$C:$C,0))),"",INDEX('Policy Characteristics'!A:A,MATCH($C2293,'Policy Characteristics'!$C:$C,0)))</f>
        <v>Industry</v>
      </c>
      <c r="B2293" s="262" t="str">
        <f>IF(ISBLANK(INDEX('Policy Characteristics'!B:B,MATCH($C2293,'Policy Characteristics'!$C:$C,0))),"",INDEX('Policy Characteristics'!B:B,MATCH($C2293,'Policy Characteristics'!$C:$C,0)))</f>
        <v>Energy Efficiency Standards for Other Eqpt</v>
      </c>
      <c r="C2293" s="254" t="str">
        <f t="shared" si="98"/>
        <v>Perc Improvement in Eqpt Efficiency Stds Above BAU for Combustible Fuels</v>
      </c>
      <c r="D2293" s="6" t="s">
        <v>3024</v>
      </c>
      <c r="E2293" s="1" t="s">
        <v>3463</v>
      </c>
      <c r="F2293" t="s">
        <v>2546</v>
      </c>
      <c r="G2293" s="45" t="s">
        <v>3469</v>
      </c>
      <c r="H2293" s="47">
        <f t="shared" si="97"/>
        <v>2292</v>
      </c>
      <c r="I2293" s="324" t="s">
        <v>40</v>
      </c>
      <c r="J2293" s="255" t="str">
        <f>IF(ISBLANK(INDEX('Policy Characteristics'!D:D,MATCH($C2293,'Policy Characteristics'!$C:$C,0))),"",INDEX('Policy Characteristics'!D:D,MATCH($C2293,'Policy Characteristics'!$C:$C,0)))</f>
        <v>Industry Energy Efficiency</v>
      </c>
      <c r="K2293" s="254" t="str">
        <f>IF(ISBLANK(INDEX('Policy Characteristics'!E:E,MATCH($C2293,'Policy Characteristics'!$C:$C,0))),"",INDEX('Policy Characteristics'!E:E,MATCH($C2293,'Policy Characteristics'!$C:$C,0)))</f>
        <v>indst fuel efficiency stds</v>
      </c>
      <c r="L2293" s="261">
        <f>IF(ISBLANK(INDEX('Policy Characteristics'!F:F,MATCH($C2293,'Policy Characteristics'!$C:$C,0))),"",INDEX('Policy Characteristics'!F:F,MATCH($C2293,'Policy Characteristics'!$C:$C,0)))</f>
        <v>0</v>
      </c>
      <c r="M2293" s="261">
        <f>IF(ISBLANK(INDEX('Policy Characteristics'!G:G,MATCH($C2293,'Policy Characteristics'!$C:$C,0))),"",INDEX('Policy Characteristics'!G:G,MATCH($C2293,'Policy Characteristics'!$C:$C,0)))</f>
        <v>0.25</v>
      </c>
      <c r="N2293" s="261">
        <f>IF(ISBLANK(INDEX('Policy Characteristics'!H:H,MATCH($C2293,'Policy Characteristics'!$C:$C,0))),"",INDEX('Policy Characteristics'!H:H,MATCH($C2293,'Policy Characteristics'!$C:$C,0)))</f>
        <v>0.01</v>
      </c>
      <c r="O2293" s="254" t="str">
        <f>IF(ISBLANK(INDEX('Policy Characteristics'!I:I,MATCH($C2293,'Policy Characteristics'!$C:$C,0))),"",INDEX('Policy Characteristics'!I:I,MATCH($C2293,'Policy Characteristics'!$C:$C,0)))</f>
        <v>% reduction in energy use</v>
      </c>
      <c r="P2293" s="254" t="str">
        <f>IF(ISBLANK(INDEX('Policy Characteristics'!J:J,MATCH($C2293,'Policy Characteristics'!$C:$C,0))),"",INDEX('Policy Characteristics'!J:J,MATCH($C2293,'Policy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93" s="254" t="str">
        <f>IF(ISBLANK(INDEX('Policy Characteristics'!K:K,MATCH($C2293,'Policy Characteristics'!$C:$C,0))),"",INDEX('Policy Characteristics'!K:K,MATCH($C2293,'Policy Characteristics'!$C:$C,0)))</f>
        <v>industry-ag-main.html#eff-stds</v>
      </c>
      <c r="R2293" s="254" t="str">
        <f>IF(ISBLANK(INDEX('Policy Characteristics'!L:L,MATCH($C2293,'Policy Characteristics'!$C:$C,0))),"",INDEX('Policy Characteristics'!L:L,MATCH($C2293,'Policy Characteristics'!$C:$C,0)))</f>
        <v>industry-energy-efficiency-standards.html</v>
      </c>
    </row>
    <row r="2294" spans="1:18" s="4" customFormat="1" x14ac:dyDescent="0.25">
      <c r="A2294" s="254" t="str">
        <f>IF(ISBLANK(INDEX('Policy Characteristics'!A:A,MATCH($C2294,'Policy Characteristics'!$C:$C,0))),"",INDEX('Policy Characteristics'!A:A,MATCH($C2294,'Policy Characteristics'!$C:$C,0)))</f>
        <v>Industry</v>
      </c>
      <c r="B2294" s="262" t="str">
        <f>IF(ISBLANK(INDEX('Policy Characteristics'!B:B,MATCH($C2294,'Policy Characteristics'!$C:$C,0))),"",INDEX('Policy Characteristics'!B:B,MATCH($C2294,'Policy Characteristics'!$C:$C,0)))</f>
        <v>Energy Efficiency Standards for Other Eqpt</v>
      </c>
      <c r="C2294" s="254" t="str">
        <f t="shared" si="98"/>
        <v>Perc Improvement in Eqpt Efficiency Stds Above BAU for Combustible Fuels</v>
      </c>
      <c r="D2294" s="6" t="s">
        <v>3024</v>
      </c>
      <c r="E2294" s="1" t="s">
        <v>3464</v>
      </c>
      <c r="F2294" t="s">
        <v>2546</v>
      </c>
      <c r="G2294" s="45" t="s">
        <v>3470</v>
      </c>
      <c r="H2294" s="47">
        <f t="shared" si="97"/>
        <v>2293</v>
      </c>
      <c r="I2294" s="324" t="s">
        <v>40</v>
      </c>
      <c r="J2294" s="255" t="str">
        <f>IF(ISBLANK(INDEX('Policy Characteristics'!D:D,MATCH($C2294,'Policy Characteristics'!$C:$C,0))),"",INDEX('Policy Characteristics'!D:D,MATCH($C2294,'Policy Characteristics'!$C:$C,0)))</f>
        <v>Industry Energy Efficiency</v>
      </c>
      <c r="K2294" s="254" t="str">
        <f>IF(ISBLANK(INDEX('Policy Characteristics'!E:E,MATCH($C2294,'Policy Characteristics'!$C:$C,0))),"",INDEX('Policy Characteristics'!E:E,MATCH($C2294,'Policy Characteristics'!$C:$C,0)))</f>
        <v>indst fuel efficiency stds</v>
      </c>
      <c r="L2294" s="261">
        <f>IF(ISBLANK(INDEX('Policy Characteristics'!F:F,MATCH($C2294,'Policy Characteristics'!$C:$C,0))),"",INDEX('Policy Characteristics'!F:F,MATCH($C2294,'Policy Characteristics'!$C:$C,0)))</f>
        <v>0</v>
      </c>
      <c r="M2294" s="261">
        <f>IF(ISBLANK(INDEX('Policy Characteristics'!G:G,MATCH($C2294,'Policy Characteristics'!$C:$C,0))),"",INDEX('Policy Characteristics'!G:G,MATCH($C2294,'Policy Characteristics'!$C:$C,0)))</f>
        <v>0.25</v>
      </c>
      <c r="N2294" s="261">
        <f>IF(ISBLANK(INDEX('Policy Characteristics'!H:H,MATCH($C2294,'Policy Characteristics'!$C:$C,0))),"",INDEX('Policy Characteristics'!H:H,MATCH($C2294,'Policy Characteristics'!$C:$C,0)))</f>
        <v>0.01</v>
      </c>
      <c r="O2294" s="254" t="str">
        <f>IF(ISBLANK(INDEX('Policy Characteristics'!I:I,MATCH($C2294,'Policy Characteristics'!$C:$C,0))),"",INDEX('Policy Characteristics'!I:I,MATCH($C2294,'Policy Characteristics'!$C:$C,0)))</f>
        <v>% reduction in energy use</v>
      </c>
      <c r="P2294" s="254" t="str">
        <f>IF(ISBLANK(INDEX('Policy Characteristics'!J:J,MATCH($C2294,'Policy Characteristics'!$C:$C,0))),"",INDEX('Policy Characteristics'!J:J,MATCH($C2294,'Policy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94" s="254" t="str">
        <f>IF(ISBLANK(INDEX('Policy Characteristics'!K:K,MATCH($C2294,'Policy Characteristics'!$C:$C,0))),"",INDEX('Policy Characteristics'!K:K,MATCH($C2294,'Policy Characteristics'!$C:$C,0)))</f>
        <v>industry-ag-main.html#eff-stds</v>
      </c>
      <c r="R2294" s="254" t="str">
        <f>IF(ISBLANK(INDEX('Policy Characteristics'!L:L,MATCH($C2294,'Policy Characteristics'!$C:$C,0))),"",INDEX('Policy Characteristics'!L:L,MATCH($C2294,'Policy Characteristics'!$C:$C,0)))</f>
        <v>industry-energy-efficiency-standards.html</v>
      </c>
    </row>
    <row r="2295" spans="1:18" s="4" customFormat="1" x14ac:dyDescent="0.25">
      <c r="A2295" s="254" t="str">
        <f>IF(ISBLANK(INDEX('Policy Characteristics'!A:A,MATCH($C2295,'Policy Characteristics'!$C:$C,0))),"",INDEX('Policy Characteristics'!A:A,MATCH($C2295,'Policy Characteristics'!$C:$C,0)))</f>
        <v>Industry</v>
      </c>
      <c r="B2295" s="262" t="str">
        <f>IF(ISBLANK(INDEX('Policy Characteristics'!B:B,MATCH($C2295,'Policy Characteristics'!$C:$C,0))),"",INDEX('Policy Characteristics'!B:B,MATCH($C2295,'Policy Characteristics'!$C:$C,0)))</f>
        <v>Energy Efficiency Standards for Other Eqpt</v>
      </c>
      <c r="C2295" s="254" t="str">
        <f t="shared" si="98"/>
        <v>Perc Improvement in Eqpt Efficiency Stds Above BAU for Combustible Fuels</v>
      </c>
      <c r="D2295" s="6" t="s">
        <v>3024</v>
      </c>
      <c r="E2295" s="1" t="s">
        <v>3570</v>
      </c>
      <c r="F2295" t="s">
        <v>2546</v>
      </c>
      <c r="G2295" s="45" t="s">
        <v>3471</v>
      </c>
      <c r="H2295" s="47">
        <f t="shared" si="97"/>
        <v>2294</v>
      </c>
      <c r="I2295" s="324" t="s">
        <v>40</v>
      </c>
      <c r="J2295" s="255" t="str">
        <f>IF(ISBLANK(INDEX('Policy Characteristics'!D:D,MATCH($C2295,'Policy Characteristics'!$C:$C,0))),"",INDEX('Policy Characteristics'!D:D,MATCH($C2295,'Policy Characteristics'!$C:$C,0)))</f>
        <v>Industry Energy Efficiency</v>
      </c>
      <c r="K2295" s="254" t="str">
        <f>IF(ISBLANK(INDEX('Policy Characteristics'!E:E,MATCH($C2295,'Policy Characteristics'!$C:$C,0))),"",INDEX('Policy Characteristics'!E:E,MATCH($C2295,'Policy Characteristics'!$C:$C,0)))</f>
        <v>indst fuel efficiency stds</v>
      </c>
      <c r="L2295" s="261">
        <f>IF(ISBLANK(INDEX('Policy Characteristics'!F:F,MATCH($C2295,'Policy Characteristics'!$C:$C,0))),"",INDEX('Policy Characteristics'!F:F,MATCH($C2295,'Policy Characteristics'!$C:$C,0)))</f>
        <v>0</v>
      </c>
      <c r="M2295" s="261">
        <f>IF(ISBLANK(INDEX('Policy Characteristics'!G:G,MATCH($C2295,'Policy Characteristics'!$C:$C,0))),"",INDEX('Policy Characteristics'!G:G,MATCH($C2295,'Policy Characteristics'!$C:$C,0)))</f>
        <v>0.25</v>
      </c>
      <c r="N2295" s="261">
        <f>IF(ISBLANK(INDEX('Policy Characteristics'!H:H,MATCH($C2295,'Policy Characteristics'!$C:$C,0))),"",INDEX('Policy Characteristics'!H:H,MATCH($C2295,'Policy Characteristics'!$C:$C,0)))</f>
        <v>0.01</v>
      </c>
      <c r="O2295" s="254" t="str">
        <f>IF(ISBLANK(INDEX('Policy Characteristics'!I:I,MATCH($C2295,'Policy Characteristics'!$C:$C,0))),"",INDEX('Policy Characteristics'!I:I,MATCH($C2295,'Policy Characteristics'!$C:$C,0)))</f>
        <v>% reduction in energy use</v>
      </c>
      <c r="P2295" s="254" t="str">
        <f>IF(ISBLANK(INDEX('Policy Characteristics'!J:J,MATCH($C2295,'Policy Characteristics'!$C:$C,0))),"",INDEX('Policy Characteristics'!J:J,MATCH($C2295,'Policy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95" s="254" t="str">
        <f>IF(ISBLANK(INDEX('Policy Characteristics'!K:K,MATCH($C2295,'Policy Characteristics'!$C:$C,0))),"",INDEX('Policy Characteristics'!K:K,MATCH($C2295,'Policy Characteristics'!$C:$C,0)))</f>
        <v>industry-ag-main.html#eff-stds</v>
      </c>
      <c r="R2295" s="254" t="str">
        <f>IF(ISBLANK(INDEX('Policy Characteristics'!L:L,MATCH($C2295,'Policy Characteristics'!$C:$C,0))),"",INDEX('Policy Characteristics'!L:L,MATCH($C2295,'Policy Characteristics'!$C:$C,0)))</f>
        <v>industry-energy-efficiency-standards.html</v>
      </c>
    </row>
    <row r="2296" spans="1:18" s="4" customFormat="1" x14ac:dyDescent="0.25">
      <c r="A2296" s="254" t="str">
        <f>IF(ISBLANK(INDEX('Policy Characteristics'!A:A,MATCH($C2296,'Policy Characteristics'!$C:$C,0))),"",INDEX('Policy Characteristics'!A:A,MATCH($C2296,'Policy Characteristics'!$C:$C,0)))</f>
        <v>Industry</v>
      </c>
      <c r="B2296" s="262" t="str">
        <f>IF(ISBLANK(INDEX('Policy Characteristics'!B:B,MATCH($C2296,'Policy Characteristics'!$C:$C,0))),"",INDEX('Policy Characteristics'!B:B,MATCH($C2296,'Policy Characteristics'!$C:$C,0)))</f>
        <v>Energy Efficiency Standards for Other Eqpt</v>
      </c>
      <c r="C2296" s="254" t="str">
        <f t="shared" si="98"/>
        <v>Perc Improvement in Eqpt Efficiency Stds Above BAU for Combustible Fuels</v>
      </c>
      <c r="D2296" s="6" t="s">
        <v>3024</v>
      </c>
      <c r="E2296" s="1" t="s">
        <v>3915</v>
      </c>
      <c r="F2296" t="s">
        <v>2546</v>
      </c>
      <c r="G2296" s="45" t="s">
        <v>3891</v>
      </c>
      <c r="H2296" s="47">
        <f t="shared" si="97"/>
        <v>2295</v>
      </c>
      <c r="I2296" s="324" t="s">
        <v>40</v>
      </c>
      <c r="J2296" s="255" t="str">
        <f>IF(ISBLANK(INDEX('Policy Characteristics'!D:D,MATCH($C2296,'Policy Characteristics'!$C:$C,0))),"",INDEX('Policy Characteristics'!D:D,MATCH($C2296,'Policy Characteristics'!$C:$C,0)))</f>
        <v>Industry Energy Efficiency</v>
      </c>
      <c r="K2296" s="254" t="str">
        <f>IF(ISBLANK(INDEX('Policy Characteristics'!E:E,MATCH($C2296,'Policy Characteristics'!$C:$C,0))),"",INDEX('Policy Characteristics'!E:E,MATCH($C2296,'Policy Characteristics'!$C:$C,0)))</f>
        <v>indst fuel efficiency stds</v>
      </c>
      <c r="L2296" s="261">
        <f>IF(ISBLANK(INDEX('Policy Characteristics'!F:F,MATCH($C2296,'Policy Characteristics'!$C:$C,0))),"",INDEX('Policy Characteristics'!F:F,MATCH($C2296,'Policy Characteristics'!$C:$C,0)))</f>
        <v>0</v>
      </c>
      <c r="M2296" s="261">
        <f>IF(ISBLANK(INDEX('Policy Characteristics'!G:G,MATCH($C2296,'Policy Characteristics'!$C:$C,0))),"",INDEX('Policy Characteristics'!G:G,MATCH($C2296,'Policy Characteristics'!$C:$C,0)))</f>
        <v>0.25</v>
      </c>
      <c r="N2296" s="261">
        <f>IF(ISBLANK(INDEX('Policy Characteristics'!H:H,MATCH($C2296,'Policy Characteristics'!$C:$C,0))),"",INDEX('Policy Characteristics'!H:H,MATCH($C2296,'Policy Characteristics'!$C:$C,0)))</f>
        <v>0.01</v>
      </c>
      <c r="O2296" s="254" t="str">
        <f>IF(ISBLANK(INDEX('Policy Characteristics'!I:I,MATCH($C2296,'Policy Characteristics'!$C:$C,0))),"",INDEX('Policy Characteristics'!I:I,MATCH($C2296,'Policy Characteristics'!$C:$C,0)))</f>
        <v>% reduction in energy use</v>
      </c>
      <c r="P2296" s="254" t="str">
        <f>IF(ISBLANK(INDEX('Policy Characteristics'!J:J,MATCH($C2296,'Policy Characteristics'!$C:$C,0))),"",INDEX('Policy Characteristics'!J:J,MATCH($C2296,'Policy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96" s="254" t="str">
        <f>IF(ISBLANK(INDEX('Policy Characteristics'!K:K,MATCH($C2296,'Policy Characteristics'!$C:$C,0))),"",INDEX('Policy Characteristics'!K:K,MATCH($C2296,'Policy Characteristics'!$C:$C,0)))</f>
        <v>industry-ag-main.html#eff-stds</v>
      </c>
      <c r="R2296" s="254" t="str">
        <f>IF(ISBLANK(INDEX('Policy Characteristics'!L:L,MATCH($C2296,'Policy Characteristics'!$C:$C,0))),"",INDEX('Policy Characteristics'!L:L,MATCH($C2296,'Policy Characteristics'!$C:$C,0)))</f>
        <v>industry-energy-efficiency-standards.html</v>
      </c>
    </row>
    <row r="2297" spans="1:18" s="4" customFormat="1" x14ac:dyDescent="0.25">
      <c r="A2297" s="254" t="str">
        <f>IF(ISBLANK(INDEX('Policy Characteristics'!A:A,MATCH($C2297,'Policy Characteristics'!$C:$C,0))),"",INDEX('Policy Characteristics'!A:A,MATCH($C2297,'Policy Characteristics'!$C:$C,0)))</f>
        <v>Industry</v>
      </c>
      <c r="B2297" s="262" t="str">
        <f>IF(ISBLANK(INDEX('Policy Characteristics'!B:B,MATCH($C2297,'Policy Characteristics'!$C:$C,0))),"",INDEX('Policy Characteristics'!B:B,MATCH($C2297,'Policy Characteristics'!$C:$C,0)))</f>
        <v>Energy Efficiency Standards for Other Eqpt</v>
      </c>
      <c r="C2297" s="254" t="str">
        <f t="shared" si="98"/>
        <v>Perc Improvement in Eqpt Efficiency Stds Above BAU for Combustible Fuels</v>
      </c>
      <c r="D2297" s="6" t="s">
        <v>3024</v>
      </c>
      <c r="E2297" s="1" t="s">
        <v>3916</v>
      </c>
      <c r="F2297" t="s">
        <v>2546</v>
      </c>
      <c r="G2297" s="45" t="s">
        <v>3890</v>
      </c>
      <c r="H2297" s="47">
        <f t="shared" si="97"/>
        <v>2296</v>
      </c>
      <c r="I2297" s="324" t="s">
        <v>40</v>
      </c>
      <c r="J2297" s="255" t="str">
        <f>IF(ISBLANK(INDEX('Policy Characteristics'!D:D,MATCH($C2297,'Policy Characteristics'!$C:$C,0))),"",INDEX('Policy Characteristics'!D:D,MATCH($C2297,'Policy Characteristics'!$C:$C,0)))</f>
        <v>Industry Energy Efficiency</v>
      </c>
      <c r="K2297" s="254" t="str">
        <f>IF(ISBLANK(INDEX('Policy Characteristics'!E:E,MATCH($C2297,'Policy Characteristics'!$C:$C,0))),"",INDEX('Policy Characteristics'!E:E,MATCH($C2297,'Policy Characteristics'!$C:$C,0)))</f>
        <v>indst fuel efficiency stds</v>
      </c>
      <c r="L2297" s="261">
        <f>IF(ISBLANK(INDEX('Policy Characteristics'!F:F,MATCH($C2297,'Policy Characteristics'!$C:$C,0))),"",INDEX('Policy Characteristics'!F:F,MATCH($C2297,'Policy Characteristics'!$C:$C,0)))</f>
        <v>0</v>
      </c>
      <c r="M2297" s="261">
        <f>IF(ISBLANK(INDEX('Policy Characteristics'!G:G,MATCH($C2297,'Policy Characteristics'!$C:$C,0))),"",INDEX('Policy Characteristics'!G:G,MATCH($C2297,'Policy Characteristics'!$C:$C,0)))</f>
        <v>0.25</v>
      </c>
      <c r="N2297" s="261">
        <f>IF(ISBLANK(INDEX('Policy Characteristics'!H:H,MATCH($C2297,'Policy Characteristics'!$C:$C,0))),"",INDEX('Policy Characteristics'!H:H,MATCH($C2297,'Policy Characteristics'!$C:$C,0)))</f>
        <v>0.01</v>
      </c>
      <c r="O2297" s="254" t="str">
        <f>IF(ISBLANK(INDEX('Policy Characteristics'!I:I,MATCH($C2297,'Policy Characteristics'!$C:$C,0))),"",INDEX('Policy Characteristics'!I:I,MATCH($C2297,'Policy Characteristics'!$C:$C,0)))</f>
        <v>% reduction in energy use</v>
      </c>
      <c r="P2297" s="254" t="str">
        <f>IF(ISBLANK(INDEX('Policy Characteristics'!J:J,MATCH($C2297,'Policy Characteristics'!$C:$C,0))),"",INDEX('Policy Characteristics'!J:J,MATCH($C2297,'Policy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97" s="254" t="str">
        <f>IF(ISBLANK(INDEX('Policy Characteristics'!K:K,MATCH($C2297,'Policy Characteristics'!$C:$C,0))),"",INDEX('Policy Characteristics'!K:K,MATCH($C2297,'Policy Characteristics'!$C:$C,0)))</f>
        <v>industry-ag-main.html#eff-stds</v>
      </c>
      <c r="R2297" s="254" t="str">
        <f>IF(ISBLANK(INDEX('Policy Characteristics'!L:L,MATCH($C2297,'Policy Characteristics'!$C:$C,0))),"",INDEX('Policy Characteristics'!L:L,MATCH($C2297,'Policy Characteristics'!$C:$C,0)))</f>
        <v>industry-energy-efficiency-standards.html</v>
      </c>
    </row>
    <row r="2298" spans="1:18" s="4" customFormat="1" x14ac:dyDescent="0.25">
      <c r="A2298" s="254" t="str">
        <f>IF(ISBLANK(INDEX('Policy Characteristics'!A:A,MATCH($C2298,'Policy Characteristics'!$C:$C,0))),"",INDEX('Policy Characteristics'!A:A,MATCH($C2298,'Policy Characteristics'!$C:$C,0)))</f>
        <v>Industry</v>
      </c>
      <c r="B2298" s="262" t="str">
        <f>IF(ISBLANK(INDEX('Policy Characteristics'!B:B,MATCH($C2298,'Policy Characteristics'!$C:$C,0))),"",INDEX('Policy Characteristics'!B:B,MATCH($C2298,'Policy Characteristics'!$C:$C,0)))</f>
        <v>Energy Efficiency Standards for Other Eqpt</v>
      </c>
      <c r="C2298" s="254" t="str">
        <f t="shared" si="98"/>
        <v>Perc Improvement in Eqpt Efficiency Stds Above BAU for Combustible Fuels</v>
      </c>
      <c r="D2298" s="6" t="s">
        <v>3024</v>
      </c>
      <c r="E2298" s="1" t="s">
        <v>3917</v>
      </c>
      <c r="F2298" t="s">
        <v>2546</v>
      </c>
      <c r="G2298" s="45" t="s">
        <v>3892</v>
      </c>
      <c r="H2298" s="47">
        <f t="shared" si="97"/>
        <v>2297</v>
      </c>
      <c r="I2298" s="324" t="s">
        <v>40</v>
      </c>
      <c r="J2298" s="255" t="str">
        <f>IF(ISBLANK(INDEX('Policy Characteristics'!D:D,MATCH($C2298,'Policy Characteristics'!$C:$C,0))),"",INDEX('Policy Characteristics'!D:D,MATCH($C2298,'Policy Characteristics'!$C:$C,0)))</f>
        <v>Industry Energy Efficiency</v>
      </c>
      <c r="K2298" s="254" t="str">
        <f>IF(ISBLANK(INDEX('Policy Characteristics'!E:E,MATCH($C2298,'Policy Characteristics'!$C:$C,0))),"",INDEX('Policy Characteristics'!E:E,MATCH($C2298,'Policy Characteristics'!$C:$C,0)))</f>
        <v>indst fuel efficiency stds</v>
      </c>
      <c r="L2298" s="261">
        <f>IF(ISBLANK(INDEX('Policy Characteristics'!F:F,MATCH($C2298,'Policy Characteristics'!$C:$C,0))),"",INDEX('Policy Characteristics'!F:F,MATCH($C2298,'Policy Characteristics'!$C:$C,0)))</f>
        <v>0</v>
      </c>
      <c r="M2298" s="261">
        <f>IF(ISBLANK(INDEX('Policy Characteristics'!G:G,MATCH($C2298,'Policy Characteristics'!$C:$C,0))),"",INDEX('Policy Characteristics'!G:G,MATCH($C2298,'Policy Characteristics'!$C:$C,0)))</f>
        <v>0.25</v>
      </c>
      <c r="N2298" s="261">
        <f>IF(ISBLANK(INDEX('Policy Characteristics'!H:H,MATCH($C2298,'Policy Characteristics'!$C:$C,0))),"",INDEX('Policy Characteristics'!H:H,MATCH($C2298,'Policy Characteristics'!$C:$C,0)))</f>
        <v>0.01</v>
      </c>
      <c r="O2298" s="254" t="str">
        <f>IF(ISBLANK(INDEX('Policy Characteristics'!I:I,MATCH($C2298,'Policy Characteristics'!$C:$C,0))),"",INDEX('Policy Characteristics'!I:I,MATCH($C2298,'Policy Characteristics'!$C:$C,0)))</f>
        <v>% reduction in energy use</v>
      </c>
      <c r="P2298" s="254" t="str">
        <f>IF(ISBLANK(INDEX('Policy Characteristics'!J:J,MATCH($C2298,'Policy Characteristics'!$C:$C,0))),"",INDEX('Policy Characteristics'!J:J,MATCH($C2298,'Policy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98" s="254" t="str">
        <f>IF(ISBLANK(INDEX('Policy Characteristics'!K:K,MATCH($C2298,'Policy Characteristics'!$C:$C,0))),"",INDEX('Policy Characteristics'!K:K,MATCH($C2298,'Policy Characteristics'!$C:$C,0)))</f>
        <v>industry-ag-main.html#eff-stds</v>
      </c>
      <c r="R2298" s="254" t="str">
        <f>IF(ISBLANK(INDEX('Policy Characteristics'!L:L,MATCH($C2298,'Policy Characteristics'!$C:$C,0))),"",INDEX('Policy Characteristics'!L:L,MATCH($C2298,'Policy Characteristics'!$C:$C,0)))</f>
        <v>industry-energy-efficiency-standards.html</v>
      </c>
    </row>
    <row r="2299" spans="1:18" s="4" customFormat="1" x14ac:dyDescent="0.25">
      <c r="A2299" s="254" t="str">
        <f>IF(ISBLANK(INDEX('Policy Characteristics'!A:A,MATCH($C2299,'Policy Characteristics'!$C:$C,0))),"",INDEX('Policy Characteristics'!A:A,MATCH($C2299,'Policy Characteristics'!$C:$C,0)))</f>
        <v>Industry</v>
      </c>
      <c r="B2299" s="262" t="str">
        <f>IF(ISBLANK(INDEX('Policy Characteristics'!B:B,MATCH($C2299,'Policy Characteristics'!$C:$C,0))),"",INDEX('Policy Characteristics'!B:B,MATCH($C2299,'Policy Characteristics'!$C:$C,0)))</f>
        <v>Energy Efficiency Standards for Other Eqpt</v>
      </c>
      <c r="C2299" s="254" t="str">
        <f t="shared" si="98"/>
        <v>Perc Improvement in Eqpt Efficiency Stds Above BAU for Combustible Fuels</v>
      </c>
      <c r="D2299" s="6" t="s">
        <v>3025</v>
      </c>
      <c r="E2299" s="1" t="s">
        <v>3459</v>
      </c>
      <c r="F2299" t="s">
        <v>2988</v>
      </c>
      <c r="G2299" s="45" t="s">
        <v>3465</v>
      </c>
      <c r="H2299" s="47">
        <f t="shared" si="97"/>
        <v>2298</v>
      </c>
      <c r="I2299" s="324" t="s">
        <v>40</v>
      </c>
      <c r="J2299" s="255" t="str">
        <f>IF(ISBLANK(INDEX('Policy Characteristics'!D:D,MATCH($C2299,'Policy Characteristics'!$C:$C,0))),"",INDEX('Policy Characteristics'!D:D,MATCH($C2299,'Policy Characteristics'!$C:$C,0)))</f>
        <v>Industry Energy Efficiency</v>
      </c>
      <c r="K2299" s="254" t="str">
        <f>IF(ISBLANK(INDEX('Policy Characteristics'!E:E,MATCH($C2299,'Policy Characteristics'!$C:$C,0))),"",INDEX('Policy Characteristics'!E:E,MATCH($C2299,'Policy Characteristics'!$C:$C,0)))</f>
        <v>indst fuel efficiency stds</v>
      </c>
      <c r="L2299" s="261">
        <f>IF(ISBLANK(INDEX('Policy Characteristics'!F:F,MATCH($C2299,'Policy Characteristics'!$C:$C,0))),"",INDEX('Policy Characteristics'!F:F,MATCH($C2299,'Policy Characteristics'!$C:$C,0)))</f>
        <v>0</v>
      </c>
      <c r="M2299" s="261">
        <f>IF(ISBLANK(INDEX('Policy Characteristics'!G:G,MATCH($C2299,'Policy Characteristics'!$C:$C,0))),"",INDEX('Policy Characteristics'!G:G,MATCH($C2299,'Policy Characteristics'!$C:$C,0)))</f>
        <v>0.25</v>
      </c>
      <c r="N2299" s="261">
        <f>IF(ISBLANK(INDEX('Policy Characteristics'!H:H,MATCH($C2299,'Policy Characteristics'!$C:$C,0))),"",INDEX('Policy Characteristics'!H:H,MATCH($C2299,'Policy Characteristics'!$C:$C,0)))</f>
        <v>0.01</v>
      </c>
      <c r="O2299" s="254" t="str">
        <f>IF(ISBLANK(INDEX('Policy Characteristics'!I:I,MATCH($C2299,'Policy Characteristics'!$C:$C,0))),"",INDEX('Policy Characteristics'!I:I,MATCH($C2299,'Policy Characteristics'!$C:$C,0)))</f>
        <v>% reduction in energy use</v>
      </c>
      <c r="P2299" s="254" t="str">
        <f>IF(ISBLANK(INDEX('Policy Characteristics'!J:J,MATCH($C2299,'Policy Characteristics'!$C:$C,0))),"",INDEX('Policy Characteristics'!J:J,MATCH($C2299,'Policy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299" s="254" t="str">
        <f>IF(ISBLANK(INDEX('Policy Characteristics'!K:K,MATCH($C2299,'Policy Characteristics'!$C:$C,0))),"",INDEX('Policy Characteristics'!K:K,MATCH($C2299,'Policy Characteristics'!$C:$C,0)))</f>
        <v>industry-ag-main.html#eff-stds</v>
      </c>
      <c r="R2299" s="254" t="str">
        <f>IF(ISBLANK(INDEX('Policy Characteristics'!L:L,MATCH($C2299,'Policy Characteristics'!$C:$C,0))),"",INDEX('Policy Characteristics'!L:L,MATCH($C2299,'Policy Characteristics'!$C:$C,0)))</f>
        <v>industry-energy-efficiency-standards.html</v>
      </c>
    </row>
    <row r="2300" spans="1:18" s="4" customFormat="1" x14ac:dyDescent="0.25">
      <c r="A2300" s="254" t="str">
        <f>IF(ISBLANK(INDEX('Policy Characteristics'!A:A,MATCH($C2300,'Policy Characteristics'!$C:$C,0))),"",INDEX('Policy Characteristics'!A:A,MATCH($C2300,'Policy Characteristics'!$C:$C,0)))</f>
        <v>Industry</v>
      </c>
      <c r="B2300" s="262" t="str">
        <f>IF(ISBLANK(INDEX('Policy Characteristics'!B:B,MATCH($C2300,'Policy Characteristics'!$C:$C,0))),"",INDEX('Policy Characteristics'!B:B,MATCH($C2300,'Policy Characteristics'!$C:$C,0)))</f>
        <v>Energy Efficiency Standards for Other Eqpt</v>
      </c>
      <c r="C2300" s="254" t="str">
        <f t="shared" si="98"/>
        <v>Perc Improvement in Eqpt Efficiency Stds Above BAU for Combustible Fuels</v>
      </c>
      <c r="D2300" s="6" t="s">
        <v>3025</v>
      </c>
      <c r="E2300" s="1" t="s">
        <v>3460</v>
      </c>
      <c r="F2300" t="s">
        <v>2988</v>
      </c>
      <c r="G2300" s="45" t="s">
        <v>3466</v>
      </c>
      <c r="H2300" s="47">
        <f t="shared" si="97"/>
        <v>2299</v>
      </c>
      <c r="I2300" s="324" t="s">
        <v>40</v>
      </c>
      <c r="J2300" s="255" t="str">
        <f>IF(ISBLANK(INDEX('Policy Characteristics'!D:D,MATCH($C2300,'Policy Characteristics'!$C:$C,0))),"",INDEX('Policy Characteristics'!D:D,MATCH($C2300,'Policy Characteristics'!$C:$C,0)))</f>
        <v>Industry Energy Efficiency</v>
      </c>
      <c r="K2300" s="254" t="str">
        <f>IF(ISBLANK(INDEX('Policy Characteristics'!E:E,MATCH($C2300,'Policy Characteristics'!$C:$C,0))),"",INDEX('Policy Characteristics'!E:E,MATCH($C2300,'Policy Characteristics'!$C:$C,0)))</f>
        <v>indst fuel efficiency stds</v>
      </c>
      <c r="L2300" s="261">
        <f>IF(ISBLANK(INDEX('Policy Characteristics'!F:F,MATCH($C2300,'Policy Characteristics'!$C:$C,0))),"",INDEX('Policy Characteristics'!F:F,MATCH($C2300,'Policy Characteristics'!$C:$C,0)))</f>
        <v>0</v>
      </c>
      <c r="M2300" s="261">
        <f>IF(ISBLANK(INDEX('Policy Characteristics'!G:G,MATCH($C2300,'Policy Characteristics'!$C:$C,0))),"",INDEX('Policy Characteristics'!G:G,MATCH($C2300,'Policy Characteristics'!$C:$C,0)))</f>
        <v>0.25</v>
      </c>
      <c r="N2300" s="261">
        <f>IF(ISBLANK(INDEX('Policy Characteristics'!H:H,MATCH($C2300,'Policy Characteristics'!$C:$C,0))),"",INDEX('Policy Characteristics'!H:H,MATCH($C2300,'Policy Characteristics'!$C:$C,0)))</f>
        <v>0.01</v>
      </c>
      <c r="O2300" s="254" t="str">
        <f>IF(ISBLANK(INDEX('Policy Characteristics'!I:I,MATCH($C2300,'Policy Characteristics'!$C:$C,0))),"",INDEX('Policy Characteristics'!I:I,MATCH($C2300,'Policy Characteristics'!$C:$C,0)))</f>
        <v>% reduction in energy use</v>
      </c>
      <c r="P2300" s="254" t="str">
        <f>IF(ISBLANK(INDEX('Policy Characteristics'!J:J,MATCH($C2300,'Policy Characteristics'!$C:$C,0))),"",INDEX('Policy Characteristics'!J:J,MATCH($C2300,'Policy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00" s="254" t="str">
        <f>IF(ISBLANK(INDEX('Policy Characteristics'!K:K,MATCH($C2300,'Policy Characteristics'!$C:$C,0))),"",INDEX('Policy Characteristics'!K:K,MATCH($C2300,'Policy Characteristics'!$C:$C,0)))</f>
        <v>industry-ag-main.html#eff-stds</v>
      </c>
      <c r="R2300" s="254" t="str">
        <f>IF(ISBLANK(INDEX('Policy Characteristics'!L:L,MATCH($C2300,'Policy Characteristics'!$C:$C,0))),"",INDEX('Policy Characteristics'!L:L,MATCH($C2300,'Policy Characteristics'!$C:$C,0)))</f>
        <v>industry-energy-efficiency-standards.html</v>
      </c>
    </row>
    <row r="2301" spans="1:18" s="4" customFormat="1" x14ac:dyDescent="0.25">
      <c r="A2301" s="254" t="str">
        <f>IF(ISBLANK(INDEX('Policy Characteristics'!A:A,MATCH($C2301,'Policy Characteristics'!$C:$C,0))),"",INDEX('Policy Characteristics'!A:A,MATCH($C2301,'Policy Characteristics'!$C:$C,0)))</f>
        <v>Industry</v>
      </c>
      <c r="B2301" s="262" t="str">
        <f>IF(ISBLANK(INDEX('Policy Characteristics'!B:B,MATCH($C2301,'Policy Characteristics'!$C:$C,0))),"",INDEX('Policy Characteristics'!B:B,MATCH($C2301,'Policy Characteristics'!$C:$C,0)))</f>
        <v>Energy Efficiency Standards for Other Eqpt</v>
      </c>
      <c r="C2301" s="254" t="str">
        <f t="shared" si="98"/>
        <v>Perc Improvement in Eqpt Efficiency Stds Above BAU for Combustible Fuels</v>
      </c>
      <c r="D2301" s="6" t="s">
        <v>3025</v>
      </c>
      <c r="E2301" s="1" t="s">
        <v>3461</v>
      </c>
      <c r="F2301" t="s">
        <v>2988</v>
      </c>
      <c r="G2301" s="45" t="s">
        <v>3467</v>
      </c>
      <c r="H2301" s="47">
        <f t="shared" si="97"/>
        <v>2300</v>
      </c>
      <c r="I2301" s="324" t="s">
        <v>40</v>
      </c>
      <c r="J2301" s="255" t="str">
        <f>IF(ISBLANK(INDEX('Policy Characteristics'!D:D,MATCH($C2301,'Policy Characteristics'!$C:$C,0))),"",INDEX('Policy Characteristics'!D:D,MATCH($C2301,'Policy Characteristics'!$C:$C,0)))</f>
        <v>Industry Energy Efficiency</v>
      </c>
      <c r="K2301" s="254" t="str">
        <f>IF(ISBLANK(INDEX('Policy Characteristics'!E:E,MATCH($C2301,'Policy Characteristics'!$C:$C,0))),"",INDEX('Policy Characteristics'!E:E,MATCH($C2301,'Policy Characteristics'!$C:$C,0)))</f>
        <v>indst fuel efficiency stds</v>
      </c>
      <c r="L2301" s="261">
        <f>IF(ISBLANK(INDEX('Policy Characteristics'!F:F,MATCH($C2301,'Policy Characteristics'!$C:$C,0))),"",INDEX('Policy Characteristics'!F:F,MATCH($C2301,'Policy Characteristics'!$C:$C,0)))</f>
        <v>0</v>
      </c>
      <c r="M2301" s="261">
        <f>IF(ISBLANK(INDEX('Policy Characteristics'!G:G,MATCH($C2301,'Policy Characteristics'!$C:$C,0))),"",INDEX('Policy Characteristics'!G:G,MATCH($C2301,'Policy Characteristics'!$C:$C,0)))</f>
        <v>0.25</v>
      </c>
      <c r="N2301" s="261">
        <f>IF(ISBLANK(INDEX('Policy Characteristics'!H:H,MATCH($C2301,'Policy Characteristics'!$C:$C,0))),"",INDEX('Policy Characteristics'!H:H,MATCH($C2301,'Policy Characteristics'!$C:$C,0)))</f>
        <v>0.01</v>
      </c>
      <c r="O2301" s="254" t="str">
        <f>IF(ISBLANK(INDEX('Policy Characteristics'!I:I,MATCH($C2301,'Policy Characteristics'!$C:$C,0))),"",INDEX('Policy Characteristics'!I:I,MATCH($C2301,'Policy Characteristics'!$C:$C,0)))</f>
        <v>% reduction in energy use</v>
      </c>
      <c r="P2301" s="254" t="str">
        <f>IF(ISBLANK(INDEX('Policy Characteristics'!J:J,MATCH($C2301,'Policy Characteristics'!$C:$C,0))),"",INDEX('Policy Characteristics'!J:J,MATCH($C2301,'Policy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01" s="254" t="str">
        <f>IF(ISBLANK(INDEX('Policy Characteristics'!K:K,MATCH($C2301,'Policy Characteristics'!$C:$C,0))),"",INDEX('Policy Characteristics'!K:K,MATCH($C2301,'Policy Characteristics'!$C:$C,0)))</f>
        <v>industry-ag-main.html#eff-stds</v>
      </c>
      <c r="R2301" s="254" t="str">
        <f>IF(ISBLANK(INDEX('Policy Characteristics'!L:L,MATCH($C2301,'Policy Characteristics'!$C:$C,0))),"",INDEX('Policy Characteristics'!L:L,MATCH($C2301,'Policy Characteristics'!$C:$C,0)))</f>
        <v>industry-energy-efficiency-standards.html</v>
      </c>
    </row>
    <row r="2302" spans="1:18" s="4" customFormat="1" x14ac:dyDescent="0.25">
      <c r="A2302" s="254" t="str">
        <f>IF(ISBLANK(INDEX('Policy Characteristics'!A:A,MATCH($C2302,'Policy Characteristics'!$C:$C,0))),"",INDEX('Policy Characteristics'!A:A,MATCH($C2302,'Policy Characteristics'!$C:$C,0)))</f>
        <v>Industry</v>
      </c>
      <c r="B2302" s="262" t="str">
        <f>IF(ISBLANK(INDEX('Policy Characteristics'!B:B,MATCH($C2302,'Policy Characteristics'!$C:$C,0))),"",INDEX('Policy Characteristics'!B:B,MATCH($C2302,'Policy Characteristics'!$C:$C,0)))</f>
        <v>Energy Efficiency Standards for Other Eqpt</v>
      </c>
      <c r="C2302" s="254" t="str">
        <f t="shared" si="98"/>
        <v>Perc Improvement in Eqpt Efficiency Stds Above BAU for Combustible Fuels</v>
      </c>
      <c r="D2302" s="6" t="s">
        <v>3025</v>
      </c>
      <c r="E2302" s="1" t="s">
        <v>3462</v>
      </c>
      <c r="F2302" t="s">
        <v>2988</v>
      </c>
      <c r="G2302" s="45" t="s">
        <v>3468</v>
      </c>
      <c r="H2302" s="47">
        <f t="shared" si="97"/>
        <v>2301</v>
      </c>
      <c r="I2302" s="324" t="s">
        <v>40</v>
      </c>
      <c r="J2302" s="255" t="str">
        <f>IF(ISBLANK(INDEX('Policy Characteristics'!D:D,MATCH($C2302,'Policy Characteristics'!$C:$C,0))),"",INDEX('Policy Characteristics'!D:D,MATCH($C2302,'Policy Characteristics'!$C:$C,0)))</f>
        <v>Industry Energy Efficiency</v>
      </c>
      <c r="K2302" s="254" t="str">
        <f>IF(ISBLANK(INDEX('Policy Characteristics'!E:E,MATCH($C2302,'Policy Characteristics'!$C:$C,0))),"",INDEX('Policy Characteristics'!E:E,MATCH($C2302,'Policy Characteristics'!$C:$C,0)))</f>
        <v>indst fuel efficiency stds</v>
      </c>
      <c r="L2302" s="261">
        <f>IF(ISBLANK(INDEX('Policy Characteristics'!F:F,MATCH($C2302,'Policy Characteristics'!$C:$C,0))),"",INDEX('Policy Characteristics'!F:F,MATCH($C2302,'Policy Characteristics'!$C:$C,0)))</f>
        <v>0</v>
      </c>
      <c r="M2302" s="261">
        <f>IF(ISBLANK(INDEX('Policy Characteristics'!G:G,MATCH($C2302,'Policy Characteristics'!$C:$C,0))),"",INDEX('Policy Characteristics'!G:G,MATCH($C2302,'Policy Characteristics'!$C:$C,0)))</f>
        <v>0.25</v>
      </c>
      <c r="N2302" s="261">
        <f>IF(ISBLANK(INDEX('Policy Characteristics'!H:H,MATCH($C2302,'Policy Characteristics'!$C:$C,0))),"",INDEX('Policy Characteristics'!H:H,MATCH($C2302,'Policy Characteristics'!$C:$C,0)))</f>
        <v>0.01</v>
      </c>
      <c r="O2302" s="254" t="str">
        <f>IF(ISBLANK(INDEX('Policy Characteristics'!I:I,MATCH($C2302,'Policy Characteristics'!$C:$C,0))),"",INDEX('Policy Characteristics'!I:I,MATCH($C2302,'Policy Characteristics'!$C:$C,0)))</f>
        <v>% reduction in energy use</v>
      </c>
      <c r="P2302" s="254" t="str">
        <f>IF(ISBLANK(INDEX('Policy Characteristics'!J:J,MATCH($C2302,'Policy Characteristics'!$C:$C,0))),"",INDEX('Policy Characteristics'!J:J,MATCH($C2302,'Policy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02" s="254" t="str">
        <f>IF(ISBLANK(INDEX('Policy Characteristics'!K:K,MATCH($C2302,'Policy Characteristics'!$C:$C,0))),"",INDEX('Policy Characteristics'!K:K,MATCH($C2302,'Policy Characteristics'!$C:$C,0)))</f>
        <v>industry-ag-main.html#eff-stds</v>
      </c>
      <c r="R2302" s="254" t="str">
        <f>IF(ISBLANK(INDEX('Policy Characteristics'!L:L,MATCH($C2302,'Policy Characteristics'!$C:$C,0))),"",INDEX('Policy Characteristics'!L:L,MATCH($C2302,'Policy Characteristics'!$C:$C,0)))</f>
        <v>industry-energy-efficiency-standards.html</v>
      </c>
    </row>
    <row r="2303" spans="1:18" s="4" customFormat="1" x14ac:dyDescent="0.25">
      <c r="A2303" s="254" t="str">
        <f>IF(ISBLANK(INDEX('Policy Characteristics'!A:A,MATCH($C2303,'Policy Characteristics'!$C:$C,0))),"",INDEX('Policy Characteristics'!A:A,MATCH($C2303,'Policy Characteristics'!$C:$C,0)))</f>
        <v>Industry</v>
      </c>
      <c r="B2303" s="262" t="str">
        <f>IF(ISBLANK(INDEX('Policy Characteristics'!B:B,MATCH($C2303,'Policy Characteristics'!$C:$C,0))),"",INDEX('Policy Characteristics'!B:B,MATCH($C2303,'Policy Characteristics'!$C:$C,0)))</f>
        <v>Energy Efficiency Standards for Other Eqpt</v>
      </c>
      <c r="C2303" s="254" t="str">
        <f t="shared" si="98"/>
        <v>Perc Improvement in Eqpt Efficiency Stds Above BAU for Combustible Fuels</v>
      </c>
      <c r="D2303" s="6" t="s">
        <v>3025</v>
      </c>
      <c r="E2303" s="1" t="s">
        <v>3463</v>
      </c>
      <c r="F2303" t="s">
        <v>2988</v>
      </c>
      <c r="G2303" s="45" t="s">
        <v>3469</v>
      </c>
      <c r="H2303" s="47">
        <f t="shared" si="97"/>
        <v>2302</v>
      </c>
      <c r="I2303" s="324" t="s">
        <v>40</v>
      </c>
      <c r="J2303" s="255" t="str">
        <f>IF(ISBLANK(INDEX('Policy Characteristics'!D:D,MATCH($C2303,'Policy Characteristics'!$C:$C,0))),"",INDEX('Policy Characteristics'!D:D,MATCH($C2303,'Policy Characteristics'!$C:$C,0)))</f>
        <v>Industry Energy Efficiency</v>
      </c>
      <c r="K2303" s="254" t="str">
        <f>IF(ISBLANK(INDEX('Policy Characteristics'!E:E,MATCH($C2303,'Policy Characteristics'!$C:$C,0))),"",INDEX('Policy Characteristics'!E:E,MATCH($C2303,'Policy Characteristics'!$C:$C,0)))</f>
        <v>indst fuel efficiency stds</v>
      </c>
      <c r="L2303" s="261">
        <f>IF(ISBLANK(INDEX('Policy Characteristics'!F:F,MATCH($C2303,'Policy Characteristics'!$C:$C,0))),"",INDEX('Policy Characteristics'!F:F,MATCH($C2303,'Policy Characteristics'!$C:$C,0)))</f>
        <v>0</v>
      </c>
      <c r="M2303" s="261">
        <f>IF(ISBLANK(INDEX('Policy Characteristics'!G:G,MATCH($C2303,'Policy Characteristics'!$C:$C,0))),"",INDEX('Policy Characteristics'!G:G,MATCH($C2303,'Policy Characteristics'!$C:$C,0)))</f>
        <v>0.25</v>
      </c>
      <c r="N2303" s="261">
        <f>IF(ISBLANK(INDEX('Policy Characteristics'!H:H,MATCH($C2303,'Policy Characteristics'!$C:$C,0))),"",INDEX('Policy Characteristics'!H:H,MATCH($C2303,'Policy Characteristics'!$C:$C,0)))</f>
        <v>0.01</v>
      </c>
      <c r="O2303" s="254" t="str">
        <f>IF(ISBLANK(INDEX('Policy Characteristics'!I:I,MATCH($C2303,'Policy Characteristics'!$C:$C,0))),"",INDEX('Policy Characteristics'!I:I,MATCH($C2303,'Policy Characteristics'!$C:$C,0)))</f>
        <v>% reduction in energy use</v>
      </c>
      <c r="P2303" s="254" t="str">
        <f>IF(ISBLANK(INDEX('Policy Characteristics'!J:J,MATCH($C2303,'Policy Characteristics'!$C:$C,0))),"",INDEX('Policy Characteristics'!J:J,MATCH($C2303,'Policy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03" s="254" t="str">
        <f>IF(ISBLANK(INDEX('Policy Characteristics'!K:K,MATCH($C2303,'Policy Characteristics'!$C:$C,0))),"",INDEX('Policy Characteristics'!K:K,MATCH($C2303,'Policy Characteristics'!$C:$C,0)))</f>
        <v>industry-ag-main.html#eff-stds</v>
      </c>
      <c r="R2303" s="254" t="str">
        <f>IF(ISBLANK(INDEX('Policy Characteristics'!L:L,MATCH($C2303,'Policy Characteristics'!$C:$C,0))),"",INDEX('Policy Characteristics'!L:L,MATCH($C2303,'Policy Characteristics'!$C:$C,0)))</f>
        <v>industry-energy-efficiency-standards.html</v>
      </c>
    </row>
    <row r="2304" spans="1:18" s="4" customFormat="1" x14ac:dyDescent="0.25">
      <c r="A2304" s="254" t="str">
        <f>IF(ISBLANK(INDEX('Policy Characteristics'!A:A,MATCH($C2304,'Policy Characteristics'!$C:$C,0))),"",INDEX('Policy Characteristics'!A:A,MATCH($C2304,'Policy Characteristics'!$C:$C,0)))</f>
        <v>Industry</v>
      </c>
      <c r="B2304" s="262" t="str">
        <f>IF(ISBLANK(INDEX('Policy Characteristics'!B:B,MATCH($C2304,'Policy Characteristics'!$C:$C,0))),"",INDEX('Policy Characteristics'!B:B,MATCH($C2304,'Policy Characteristics'!$C:$C,0)))</f>
        <v>Energy Efficiency Standards for Other Eqpt</v>
      </c>
      <c r="C2304" s="254" t="str">
        <f t="shared" si="98"/>
        <v>Perc Improvement in Eqpt Efficiency Stds Above BAU for Combustible Fuels</v>
      </c>
      <c r="D2304" s="6" t="s">
        <v>3025</v>
      </c>
      <c r="E2304" s="1" t="s">
        <v>3464</v>
      </c>
      <c r="F2304" t="s">
        <v>2988</v>
      </c>
      <c r="G2304" s="45" t="s">
        <v>3470</v>
      </c>
      <c r="H2304" s="47">
        <f t="shared" si="97"/>
        <v>2303</v>
      </c>
      <c r="I2304" s="324" t="s">
        <v>40</v>
      </c>
      <c r="J2304" s="255" t="str">
        <f>IF(ISBLANK(INDEX('Policy Characteristics'!D:D,MATCH($C2304,'Policy Characteristics'!$C:$C,0))),"",INDEX('Policy Characteristics'!D:D,MATCH($C2304,'Policy Characteristics'!$C:$C,0)))</f>
        <v>Industry Energy Efficiency</v>
      </c>
      <c r="K2304" s="254" t="str">
        <f>IF(ISBLANK(INDEX('Policy Characteristics'!E:E,MATCH($C2304,'Policy Characteristics'!$C:$C,0))),"",INDEX('Policy Characteristics'!E:E,MATCH($C2304,'Policy Characteristics'!$C:$C,0)))</f>
        <v>indst fuel efficiency stds</v>
      </c>
      <c r="L2304" s="261">
        <f>IF(ISBLANK(INDEX('Policy Characteristics'!F:F,MATCH($C2304,'Policy Characteristics'!$C:$C,0))),"",INDEX('Policy Characteristics'!F:F,MATCH($C2304,'Policy Characteristics'!$C:$C,0)))</f>
        <v>0</v>
      </c>
      <c r="M2304" s="261">
        <f>IF(ISBLANK(INDEX('Policy Characteristics'!G:G,MATCH($C2304,'Policy Characteristics'!$C:$C,0))),"",INDEX('Policy Characteristics'!G:G,MATCH($C2304,'Policy Characteristics'!$C:$C,0)))</f>
        <v>0.25</v>
      </c>
      <c r="N2304" s="261">
        <f>IF(ISBLANK(INDEX('Policy Characteristics'!H:H,MATCH($C2304,'Policy Characteristics'!$C:$C,0))),"",INDEX('Policy Characteristics'!H:H,MATCH($C2304,'Policy Characteristics'!$C:$C,0)))</f>
        <v>0.01</v>
      </c>
      <c r="O2304" s="254" t="str">
        <f>IF(ISBLANK(INDEX('Policy Characteristics'!I:I,MATCH($C2304,'Policy Characteristics'!$C:$C,0))),"",INDEX('Policy Characteristics'!I:I,MATCH($C2304,'Policy Characteristics'!$C:$C,0)))</f>
        <v>% reduction in energy use</v>
      </c>
      <c r="P2304" s="254" t="str">
        <f>IF(ISBLANK(INDEX('Policy Characteristics'!J:J,MATCH($C2304,'Policy Characteristics'!$C:$C,0))),"",INDEX('Policy Characteristics'!J:J,MATCH($C2304,'Policy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04" s="254" t="str">
        <f>IF(ISBLANK(INDEX('Policy Characteristics'!K:K,MATCH($C2304,'Policy Characteristics'!$C:$C,0))),"",INDEX('Policy Characteristics'!K:K,MATCH($C2304,'Policy Characteristics'!$C:$C,0)))</f>
        <v>industry-ag-main.html#eff-stds</v>
      </c>
      <c r="R2304" s="254" t="str">
        <f>IF(ISBLANK(INDEX('Policy Characteristics'!L:L,MATCH($C2304,'Policy Characteristics'!$C:$C,0))),"",INDEX('Policy Characteristics'!L:L,MATCH($C2304,'Policy Characteristics'!$C:$C,0)))</f>
        <v>industry-energy-efficiency-standards.html</v>
      </c>
    </row>
    <row r="2305" spans="1:18" s="4" customFormat="1" x14ac:dyDescent="0.25">
      <c r="A2305" s="254" t="str">
        <f>IF(ISBLANK(INDEX('Policy Characteristics'!A:A,MATCH($C2305,'Policy Characteristics'!$C:$C,0))),"",INDEX('Policy Characteristics'!A:A,MATCH($C2305,'Policy Characteristics'!$C:$C,0)))</f>
        <v>Industry</v>
      </c>
      <c r="B2305" s="262" t="str">
        <f>IF(ISBLANK(INDEX('Policy Characteristics'!B:B,MATCH($C2305,'Policy Characteristics'!$C:$C,0))),"",INDEX('Policy Characteristics'!B:B,MATCH($C2305,'Policy Characteristics'!$C:$C,0)))</f>
        <v>Energy Efficiency Standards for Other Eqpt</v>
      </c>
      <c r="C2305" s="254" t="str">
        <f t="shared" si="98"/>
        <v>Perc Improvement in Eqpt Efficiency Stds Above BAU for Combustible Fuels</v>
      </c>
      <c r="D2305" s="6" t="s">
        <v>3025</v>
      </c>
      <c r="E2305" s="1" t="s">
        <v>3570</v>
      </c>
      <c r="F2305" t="s">
        <v>2988</v>
      </c>
      <c r="G2305" s="45" t="s">
        <v>3471</v>
      </c>
      <c r="H2305" s="47">
        <f t="shared" si="97"/>
        <v>2304</v>
      </c>
      <c r="I2305" s="324" t="s">
        <v>40</v>
      </c>
      <c r="J2305" s="255" t="str">
        <f>IF(ISBLANK(INDEX('Policy Characteristics'!D:D,MATCH($C2305,'Policy Characteristics'!$C:$C,0))),"",INDEX('Policy Characteristics'!D:D,MATCH($C2305,'Policy Characteristics'!$C:$C,0)))</f>
        <v>Industry Energy Efficiency</v>
      </c>
      <c r="K2305" s="254" t="str">
        <f>IF(ISBLANK(INDEX('Policy Characteristics'!E:E,MATCH($C2305,'Policy Characteristics'!$C:$C,0))),"",INDEX('Policy Characteristics'!E:E,MATCH($C2305,'Policy Characteristics'!$C:$C,0)))</f>
        <v>indst fuel efficiency stds</v>
      </c>
      <c r="L2305" s="261">
        <f>IF(ISBLANK(INDEX('Policy Characteristics'!F:F,MATCH($C2305,'Policy Characteristics'!$C:$C,0))),"",INDEX('Policy Characteristics'!F:F,MATCH($C2305,'Policy Characteristics'!$C:$C,0)))</f>
        <v>0</v>
      </c>
      <c r="M2305" s="261">
        <f>IF(ISBLANK(INDEX('Policy Characteristics'!G:G,MATCH($C2305,'Policy Characteristics'!$C:$C,0))),"",INDEX('Policy Characteristics'!G:G,MATCH($C2305,'Policy Characteristics'!$C:$C,0)))</f>
        <v>0.25</v>
      </c>
      <c r="N2305" s="261">
        <f>IF(ISBLANK(INDEX('Policy Characteristics'!H:H,MATCH($C2305,'Policy Characteristics'!$C:$C,0))),"",INDEX('Policy Characteristics'!H:H,MATCH($C2305,'Policy Characteristics'!$C:$C,0)))</f>
        <v>0.01</v>
      </c>
      <c r="O2305" s="254" t="str">
        <f>IF(ISBLANK(INDEX('Policy Characteristics'!I:I,MATCH($C2305,'Policy Characteristics'!$C:$C,0))),"",INDEX('Policy Characteristics'!I:I,MATCH($C2305,'Policy Characteristics'!$C:$C,0)))</f>
        <v>% reduction in energy use</v>
      </c>
      <c r="P2305" s="254" t="str">
        <f>IF(ISBLANK(INDEX('Policy Characteristics'!J:J,MATCH($C2305,'Policy Characteristics'!$C:$C,0))),"",INDEX('Policy Characteristics'!J:J,MATCH($C2305,'Policy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05" s="254" t="str">
        <f>IF(ISBLANK(INDEX('Policy Characteristics'!K:K,MATCH($C2305,'Policy Characteristics'!$C:$C,0))),"",INDEX('Policy Characteristics'!K:K,MATCH($C2305,'Policy Characteristics'!$C:$C,0)))</f>
        <v>industry-ag-main.html#eff-stds</v>
      </c>
      <c r="R2305" s="254" t="str">
        <f>IF(ISBLANK(INDEX('Policy Characteristics'!L:L,MATCH($C2305,'Policy Characteristics'!$C:$C,0))),"",INDEX('Policy Characteristics'!L:L,MATCH($C2305,'Policy Characteristics'!$C:$C,0)))</f>
        <v>industry-energy-efficiency-standards.html</v>
      </c>
    </row>
    <row r="2306" spans="1:18" s="4" customFormat="1" x14ac:dyDescent="0.25">
      <c r="A2306" s="254" t="str">
        <f>IF(ISBLANK(INDEX('Policy Characteristics'!A:A,MATCH($C2306,'Policy Characteristics'!$C:$C,0))),"",INDEX('Policy Characteristics'!A:A,MATCH($C2306,'Policy Characteristics'!$C:$C,0)))</f>
        <v>Industry</v>
      </c>
      <c r="B2306" s="262" t="str">
        <f>IF(ISBLANK(INDEX('Policy Characteristics'!B:B,MATCH($C2306,'Policy Characteristics'!$C:$C,0))),"",INDEX('Policy Characteristics'!B:B,MATCH($C2306,'Policy Characteristics'!$C:$C,0)))</f>
        <v>Energy Efficiency Standards for Other Eqpt</v>
      </c>
      <c r="C2306" s="254" t="str">
        <f t="shared" si="98"/>
        <v>Perc Improvement in Eqpt Efficiency Stds Above BAU for Combustible Fuels</v>
      </c>
      <c r="D2306" s="6" t="s">
        <v>3025</v>
      </c>
      <c r="E2306" s="1" t="s">
        <v>3915</v>
      </c>
      <c r="F2306" t="s">
        <v>2988</v>
      </c>
      <c r="G2306" s="45" t="s">
        <v>3891</v>
      </c>
      <c r="H2306" s="47">
        <f t="shared" si="97"/>
        <v>2305</v>
      </c>
      <c r="I2306" s="324" t="s">
        <v>40</v>
      </c>
      <c r="J2306" s="255" t="str">
        <f>IF(ISBLANK(INDEX('Policy Characteristics'!D:D,MATCH($C2306,'Policy Characteristics'!$C:$C,0))),"",INDEX('Policy Characteristics'!D:D,MATCH($C2306,'Policy Characteristics'!$C:$C,0)))</f>
        <v>Industry Energy Efficiency</v>
      </c>
      <c r="K2306" s="254" t="str">
        <f>IF(ISBLANK(INDEX('Policy Characteristics'!E:E,MATCH($C2306,'Policy Characteristics'!$C:$C,0))),"",INDEX('Policy Characteristics'!E:E,MATCH($C2306,'Policy Characteristics'!$C:$C,0)))</f>
        <v>indst fuel efficiency stds</v>
      </c>
      <c r="L2306" s="261">
        <f>IF(ISBLANK(INDEX('Policy Characteristics'!F:F,MATCH($C2306,'Policy Characteristics'!$C:$C,0))),"",INDEX('Policy Characteristics'!F:F,MATCH($C2306,'Policy Characteristics'!$C:$C,0)))</f>
        <v>0</v>
      </c>
      <c r="M2306" s="261">
        <f>IF(ISBLANK(INDEX('Policy Characteristics'!G:G,MATCH($C2306,'Policy Characteristics'!$C:$C,0))),"",INDEX('Policy Characteristics'!G:G,MATCH($C2306,'Policy Characteristics'!$C:$C,0)))</f>
        <v>0.25</v>
      </c>
      <c r="N2306" s="261">
        <f>IF(ISBLANK(INDEX('Policy Characteristics'!H:H,MATCH($C2306,'Policy Characteristics'!$C:$C,0))),"",INDEX('Policy Characteristics'!H:H,MATCH($C2306,'Policy Characteristics'!$C:$C,0)))</f>
        <v>0.01</v>
      </c>
      <c r="O2306" s="254" t="str">
        <f>IF(ISBLANK(INDEX('Policy Characteristics'!I:I,MATCH($C2306,'Policy Characteristics'!$C:$C,0))),"",INDEX('Policy Characteristics'!I:I,MATCH($C2306,'Policy Characteristics'!$C:$C,0)))</f>
        <v>% reduction in energy use</v>
      </c>
      <c r="P2306" s="254" t="str">
        <f>IF(ISBLANK(INDEX('Policy Characteristics'!J:J,MATCH($C2306,'Policy Characteristics'!$C:$C,0))),"",INDEX('Policy Characteristics'!J:J,MATCH($C2306,'Policy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06" s="254" t="str">
        <f>IF(ISBLANK(INDEX('Policy Characteristics'!K:K,MATCH($C2306,'Policy Characteristics'!$C:$C,0))),"",INDEX('Policy Characteristics'!K:K,MATCH($C2306,'Policy Characteristics'!$C:$C,0)))</f>
        <v>industry-ag-main.html#eff-stds</v>
      </c>
      <c r="R2306" s="254" t="str">
        <f>IF(ISBLANK(INDEX('Policy Characteristics'!L:L,MATCH($C2306,'Policy Characteristics'!$C:$C,0))),"",INDEX('Policy Characteristics'!L:L,MATCH($C2306,'Policy Characteristics'!$C:$C,0)))</f>
        <v>industry-energy-efficiency-standards.html</v>
      </c>
    </row>
    <row r="2307" spans="1:18" s="4" customFormat="1" x14ac:dyDescent="0.25">
      <c r="A2307" s="254" t="str">
        <f>IF(ISBLANK(INDEX('Policy Characteristics'!A:A,MATCH($C2307,'Policy Characteristics'!$C:$C,0))),"",INDEX('Policy Characteristics'!A:A,MATCH($C2307,'Policy Characteristics'!$C:$C,0)))</f>
        <v>Industry</v>
      </c>
      <c r="B2307" s="262" t="str">
        <f>IF(ISBLANK(INDEX('Policy Characteristics'!B:B,MATCH($C2307,'Policy Characteristics'!$C:$C,0))),"",INDEX('Policy Characteristics'!B:B,MATCH($C2307,'Policy Characteristics'!$C:$C,0)))</f>
        <v>Energy Efficiency Standards for Other Eqpt</v>
      </c>
      <c r="C2307" s="254" t="str">
        <f t="shared" si="98"/>
        <v>Perc Improvement in Eqpt Efficiency Stds Above BAU for Combustible Fuels</v>
      </c>
      <c r="D2307" s="6" t="s">
        <v>3025</v>
      </c>
      <c r="E2307" s="1" t="s">
        <v>3916</v>
      </c>
      <c r="F2307" t="s">
        <v>2988</v>
      </c>
      <c r="G2307" s="45" t="s">
        <v>3890</v>
      </c>
      <c r="H2307" s="47">
        <f t="shared" ref="H2307:H2370" si="99">H2306+1</f>
        <v>2306</v>
      </c>
      <c r="I2307" s="324" t="s">
        <v>40</v>
      </c>
      <c r="J2307" s="255" t="str">
        <f>IF(ISBLANK(INDEX('Policy Characteristics'!D:D,MATCH($C2307,'Policy Characteristics'!$C:$C,0))),"",INDEX('Policy Characteristics'!D:D,MATCH($C2307,'Policy Characteristics'!$C:$C,0)))</f>
        <v>Industry Energy Efficiency</v>
      </c>
      <c r="K2307" s="254" t="str">
        <f>IF(ISBLANK(INDEX('Policy Characteristics'!E:E,MATCH($C2307,'Policy Characteristics'!$C:$C,0))),"",INDEX('Policy Characteristics'!E:E,MATCH($C2307,'Policy Characteristics'!$C:$C,0)))</f>
        <v>indst fuel efficiency stds</v>
      </c>
      <c r="L2307" s="261">
        <f>IF(ISBLANK(INDEX('Policy Characteristics'!F:F,MATCH($C2307,'Policy Characteristics'!$C:$C,0))),"",INDEX('Policy Characteristics'!F:F,MATCH($C2307,'Policy Characteristics'!$C:$C,0)))</f>
        <v>0</v>
      </c>
      <c r="M2307" s="261">
        <f>IF(ISBLANK(INDEX('Policy Characteristics'!G:G,MATCH($C2307,'Policy Characteristics'!$C:$C,0))),"",INDEX('Policy Characteristics'!G:G,MATCH($C2307,'Policy Characteristics'!$C:$C,0)))</f>
        <v>0.25</v>
      </c>
      <c r="N2307" s="261">
        <f>IF(ISBLANK(INDEX('Policy Characteristics'!H:H,MATCH($C2307,'Policy Characteristics'!$C:$C,0))),"",INDEX('Policy Characteristics'!H:H,MATCH($C2307,'Policy Characteristics'!$C:$C,0)))</f>
        <v>0.01</v>
      </c>
      <c r="O2307" s="254" t="str">
        <f>IF(ISBLANK(INDEX('Policy Characteristics'!I:I,MATCH($C2307,'Policy Characteristics'!$C:$C,0))),"",INDEX('Policy Characteristics'!I:I,MATCH($C2307,'Policy Characteristics'!$C:$C,0)))</f>
        <v>% reduction in energy use</v>
      </c>
      <c r="P2307" s="254" t="str">
        <f>IF(ISBLANK(INDEX('Policy Characteristics'!J:J,MATCH($C2307,'Policy Characteristics'!$C:$C,0))),"",INDEX('Policy Characteristics'!J:J,MATCH($C2307,'Policy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07" s="254" t="str">
        <f>IF(ISBLANK(INDEX('Policy Characteristics'!K:K,MATCH($C2307,'Policy Characteristics'!$C:$C,0))),"",INDEX('Policy Characteristics'!K:K,MATCH($C2307,'Policy Characteristics'!$C:$C,0)))</f>
        <v>industry-ag-main.html#eff-stds</v>
      </c>
      <c r="R2307" s="254" t="str">
        <f>IF(ISBLANK(INDEX('Policy Characteristics'!L:L,MATCH($C2307,'Policy Characteristics'!$C:$C,0))),"",INDEX('Policy Characteristics'!L:L,MATCH($C2307,'Policy Characteristics'!$C:$C,0)))</f>
        <v>industry-energy-efficiency-standards.html</v>
      </c>
    </row>
    <row r="2308" spans="1:18" s="4" customFormat="1" x14ac:dyDescent="0.25">
      <c r="A2308" s="254" t="str">
        <f>IF(ISBLANK(INDEX('Policy Characteristics'!A:A,MATCH($C2308,'Policy Characteristics'!$C:$C,0))),"",INDEX('Policy Characteristics'!A:A,MATCH($C2308,'Policy Characteristics'!$C:$C,0)))</f>
        <v>Industry</v>
      </c>
      <c r="B2308" s="262" t="str">
        <f>IF(ISBLANK(INDEX('Policy Characteristics'!B:B,MATCH($C2308,'Policy Characteristics'!$C:$C,0))),"",INDEX('Policy Characteristics'!B:B,MATCH($C2308,'Policy Characteristics'!$C:$C,0)))</f>
        <v>Energy Efficiency Standards for Other Eqpt</v>
      </c>
      <c r="C2308" s="254" t="str">
        <f t="shared" si="98"/>
        <v>Perc Improvement in Eqpt Efficiency Stds Above BAU for Combustible Fuels</v>
      </c>
      <c r="D2308" s="6" t="s">
        <v>3025</v>
      </c>
      <c r="E2308" s="1" t="s">
        <v>3917</v>
      </c>
      <c r="F2308" t="s">
        <v>2988</v>
      </c>
      <c r="G2308" s="45" t="s">
        <v>3892</v>
      </c>
      <c r="H2308" s="47">
        <f t="shared" si="99"/>
        <v>2307</v>
      </c>
      <c r="I2308" s="324" t="s">
        <v>40</v>
      </c>
      <c r="J2308" s="255" t="str">
        <f>IF(ISBLANK(INDEX('Policy Characteristics'!D:D,MATCH($C2308,'Policy Characteristics'!$C:$C,0))),"",INDEX('Policy Characteristics'!D:D,MATCH($C2308,'Policy Characteristics'!$C:$C,0)))</f>
        <v>Industry Energy Efficiency</v>
      </c>
      <c r="K2308" s="254" t="str">
        <f>IF(ISBLANK(INDEX('Policy Characteristics'!E:E,MATCH($C2308,'Policy Characteristics'!$C:$C,0))),"",INDEX('Policy Characteristics'!E:E,MATCH($C2308,'Policy Characteristics'!$C:$C,0)))</f>
        <v>indst fuel efficiency stds</v>
      </c>
      <c r="L2308" s="261">
        <f>IF(ISBLANK(INDEX('Policy Characteristics'!F:F,MATCH($C2308,'Policy Characteristics'!$C:$C,0))),"",INDEX('Policy Characteristics'!F:F,MATCH($C2308,'Policy Characteristics'!$C:$C,0)))</f>
        <v>0</v>
      </c>
      <c r="M2308" s="261">
        <f>IF(ISBLANK(INDEX('Policy Characteristics'!G:G,MATCH($C2308,'Policy Characteristics'!$C:$C,0))),"",INDEX('Policy Characteristics'!G:G,MATCH($C2308,'Policy Characteristics'!$C:$C,0)))</f>
        <v>0.25</v>
      </c>
      <c r="N2308" s="261">
        <f>IF(ISBLANK(INDEX('Policy Characteristics'!H:H,MATCH($C2308,'Policy Characteristics'!$C:$C,0))),"",INDEX('Policy Characteristics'!H:H,MATCH($C2308,'Policy Characteristics'!$C:$C,0)))</f>
        <v>0.01</v>
      </c>
      <c r="O2308" s="254" t="str">
        <f>IF(ISBLANK(INDEX('Policy Characteristics'!I:I,MATCH($C2308,'Policy Characteristics'!$C:$C,0))),"",INDEX('Policy Characteristics'!I:I,MATCH($C2308,'Policy Characteristics'!$C:$C,0)))</f>
        <v>% reduction in energy use</v>
      </c>
      <c r="P2308" s="254" t="str">
        <f>IF(ISBLANK(INDEX('Policy Characteristics'!J:J,MATCH($C2308,'Policy Characteristics'!$C:$C,0))),"",INDEX('Policy Characteristics'!J:J,MATCH($C2308,'Policy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08" s="254" t="str">
        <f>IF(ISBLANK(INDEX('Policy Characteristics'!K:K,MATCH($C2308,'Policy Characteristics'!$C:$C,0))),"",INDEX('Policy Characteristics'!K:K,MATCH($C2308,'Policy Characteristics'!$C:$C,0)))</f>
        <v>industry-ag-main.html#eff-stds</v>
      </c>
      <c r="R2308" s="254" t="str">
        <f>IF(ISBLANK(INDEX('Policy Characteristics'!L:L,MATCH($C2308,'Policy Characteristics'!$C:$C,0))),"",INDEX('Policy Characteristics'!L:L,MATCH($C2308,'Policy Characteristics'!$C:$C,0)))</f>
        <v>industry-energy-efficiency-standards.html</v>
      </c>
    </row>
    <row r="2309" spans="1:18" s="4" customFormat="1" x14ac:dyDescent="0.25">
      <c r="A2309" s="254" t="str">
        <f>IF(ISBLANK(INDEX('Policy Characteristics'!A:A,MATCH($C2309,'Policy Characteristics'!$C:$C,0))),"",INDEX('Policy Characteristics'!A:A,MATCH($C2309,'Policy Characteristics'!$C:$C,0)))</f>
        <v>Industry</v>
      </c>
      <c r="B2309" s="262" t="str">
        <f>IF(ISBLANK(INDEX('Policy Characteristics'!B:B,MATCH($C2309,'Policy Characteristics'!$C:$C,0))),"",INDEX('Policy Characteristics'!B:B,MATCH($C2309,'Policy Characteristics'!$C:$C,0)))</f>
        <v>Energy Efficiency Standards for Other Eqpt</v>
      </c>
      <c r="C2309" s="254" t="str">
        <f t="shared" si="98"/>
        <v>Perc Improvement in Eqpt Efficiency Stds Above BAU for Combustible Fuels</v>
      </c>
      <c r="D2309" s="6" t="s">
        <v>3026</v>
      </c>
      <c r="E2309" s="1" t="s">
        <v>3459</v>
      </c>
      <c r="F2309" t="s">
        <v>2989</v>
      </c>
      <c r="G2309" s="45" t="s">
        <v>3465</v>
      </c>
      <c r="H2309" s="47">
        <f t="shared" si="99"/>
        <v>2308</v>
      </c>
      <c r="I2309" s="324" t="s">
        <v>40</v>
      </c>
      <c r="J2309" s="255" t="str">
        <f>IF(ISBLANK(INDEX('Policy Characteristics'!D:D,MATCH($C2309,'Policy Characteristics'!$C:$C,0))),"",INDEX('Policy Characteristics'!D:D,MATCH($C2309,'Policy Characteristics'!$C:$C,0)))</f>
        <v>Industry Energy Efficiency</v>
      </c>
      <c r="K2309" s="254" t="str">
        <f>IF(ISBLANK(INDEX('Policy Characteristics'!E:E,MATCH($C2309,'Policy Characteristics'!$C:$C,0))),"",INDEX('Policy Characteristics'!E:E,MATCH($C2309,'Policy Characteristics'!$C:$C,0)))</f>
        <v>indst fuel efficiency stds</v>
      </c>
      <c r="L2309" s="261">
        <f>IF(ISBLANK(INDEX('Policy Characteristics'!F:F,MATCH($C2309,'Policy Characteristics'!$C:$C,0))),"",INDEX('Policy Characteristics'!F:F,MATCH($C2309,'Policy Characteristics'!$C:$C,0)))</f>
        <v>0</v>
      </c>
      <c r="M2309" s="261">
        <f>IF(ISBLANK(INDEX('Policy Characteristics'!G:G,MATCH($C2309,'Policy Characteristics'!$C:$C,0))),"",INDEX('Policy Characteristics'!G:G,MATCH($C2309,'Policy Characteristics'!$C:$C,0)))</f>
        <v>0.25</v>
      </c>
      <c r="N2309" s="261">
        <f>IF(ISBLANK(INDEX('Policy Characteristics'!H:H,MATCH($C2309,'Policy Characteristics'!$C:$C,0))),"",INDEX('Policy Characteristics'!H:H,MATCH($C2309,'Policy Characteristics'!$C:$C,0)))</f>
        <v>0.01</v>
      </c>
      <c r="O2309" s="254" t="str">
        <f>IF(ISBLANK(INDEX('Policy Characteristics'!I:I,MATCH($C2309,'Policy Characteristics'!$C:$C,0))),"",INDEX('Policy Characteristics'!I:I,MATCH($C2309,'Policy Characteristics'!$C:$C,0)))</f>
        <v>% reduction in energy use</v>
      </c>
      <c r="P2309" s="254" t="str">
        <f>IF(ISBLANK(INDEX('Policy Characteristics'!J:J,MATCH($C2309,'Policy Characteristics'!$C:$C,0))),"",INDEX('Policy Characteristics'!J:J,MATCH($C2309,'Policy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09" s="254" t="str">
        <f>IF(ISBLANK(INDEX('Policy Characteristics'!K:K,MATCH($C2309,'Policy Characteristics'!$C:$C,0))),"",INDEX('Policy Characteristics'!K:K,MATCH($C2309,'Policy Characteristics'!$C:$C,0)))</f>
        <v>industry-ag-main.html#eff-stds</v>
      </c>
      <c r="R2309" s="254" t="str">
        <f>IF(ISBLANK(INDEX('Policy Characteristics'!L:L,MATCH($C2309,'Policy Characteristics'!$C:$C,0))),"",INDEX('Policy Characteristics'!L:L,MATCH($C2309,'Policy Characteristics'!$C:$C,0)))</f>
        <v>industry-energy-efficiency-standards.html</v>
      </c>
    </row>
    <row r="2310" spans="1:18" s="4" customFormat="1" x14ac:dyDescent="0.25">
      <c r="A2310" s="254" t="str">
        <f>IF(ISBLANK(INDEX('Policy Characteristics'!A:A,MATCH($C2310,'Policy Characteristics'!$C:$C,0))),"",INDEX('Policy Characteristics'!A:A,MATCH($C2310,'Policy Characteristics'!$C:$C,0)))</f>
        <v>Industry</v>
      </c>
      <c r="B2310" s="262" t="str">
        <f>IF(ISBLANK(INDEX('Policy Characteristics'!B:B,MATCH($C2310,'Policy Characteristics'!$C:$C,0))),"",INDEX('Policy Characteristics'!B:B,MATCH($C2310,'Policy Characteristics'!$C:$C,0)))</f>
        <v>Energy Efficiency Standards for Other Eqpt</v>
      </c>
      <c r="C2310" s="254" t="str">
        <f t="shared" si="98"/>
        <v>Perc Improvement in Eqpt Efficiency Stds Above BAU for Combustible Fuels</v>
      </c>
      <c r="D2310" s="6" t="s">
        <v>3026</v>
      </c>
      <c r="E2310" s="1" t="s">
        <v>3460</v>
      </c>
      <c r="F2310" t="s">
        <v>2989</v>
      </c>
      <c r="G2310" s="45" t="s">
        <v>3466</v>
      </c>
      <c r="H2310" s="47">
        <f t="shared" si="99"/>
        <v>2309</v>
      </c>
      <c r="I2310" s="324" t="s">
        <v>40</v>
      </c>
      <c r="J2310" s="255" t="str">
        <f>IF(ISBLANK(INDEX('Policy Characteristics'!D:D,MATCH($C2310,'Policy Characteristics'!$C:$C,0))),"",INDEX('Policy Characteristics'!D:D,MATCH($C2310,'Policy Characteristics'!$C:$C,0)))</f>
        <v>Industry Energy Efficiency</v>
      </c>
      <c r="K2310" s="254" t="str">
        <f>IF(ISBLANK(INDEX('Policy Characteristics'!E:E,MATCH($C2310,'Policy Characteristics'!$C:$C,0))),"",INDEX('Policy Characteristics'!E:E,MATCH($C2310,'Policy Characteristics'!$C:$C,0)))</f>
        <v>indst fuel efficiency stds</v>
      </c>
      <c r="L2310" s="261">
        <f>IF(ISBLANK(INDEX('Policy Characteristics'!F:F,MATCH($C2310,'Policy Characteristics'!$C:$C,0))),"",INDEX('Policy Characteristics'!F:F,MATCH($C2310,'Policy Characteristics'!$C:$C,0)))</f>
        <v>0</v>
      </c>
      <c r="M2310" s="261">
        <f>IF(ISBLANK(INDEX('Policy Characteristics'!G:G,MATCH($C2310,'Policy Characteristics'!$C:$C,0))),"",INDEX('Policy Characteristics'!G:G,MATCH($C2310,'Policy Characteristics'!$C:$C,0)))</f>
        <v>0.25</v>
      </c>
      <c r="N2310" s="261">
        <f>IF(ISBLANK(INDEX('Policy Characteristics'!H:H,MATCH($C2310,'Policy Characteristics'!$C:$C,0))),"",INDEX('Policy Characteristics'!H:H,MATCH($C2310,'Policy Characteristics'!$C:$C,0)))</f>
        <v>0.01</v>
      </c>
      <c r="O2310" s="254" t="str">
        <f>IF(ISBLANK(INDEX('Policy Characteristics'!I:I,MATCH($C2310,'Policy Characteristics'!$C:$C,0))),"",INDEX('Policy Characteristics'!I:I,MATCH($C2310,'Policy Characteristics'!$C:$C,0)))</f>
        <v>% reduction in energy use</v>
      </c>
      <c r="P2310" s="254" t="str">
        <f>IF(ISBLANK(INDEX('Policy Characteristics'!J:J,MATCH($C2310,'Policy Characteristics'!$C:$C,0))),"",INDEX('Policy Characteristics'!J:J,MATCH($C2310,'Policy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10" s="254" t="str">
        <f>IF(ISBLANK(INDEX('Policy Characteristics'!K:K,MATCH($C2310,'Policy Characteristics'!$C:$C,0))),"",INDEX('Policy Characteristics'!K:K,MATCH($C2310,'Policy Characteristics'!$C:$C,0)))</f>
        <v>industry-ag-main.html#eff-stds</v>
      </c>
      <c r="R2310" s="254" t="str">
        <f>IF(ISBLANK(INDEX('Policy Characteristics'!L:L,MATCH($C2310,'Policy Characteristics'!$C:$C,0))),"",INDEX('Policy Characteristics'!L:L,MATCH($C2310,'Policy Characteristics'!$C:$C,0)))</f>
        <v>industry-energy-efficiency-standards.html</v>
      </c>
    </row>
    <row r="2311" spans="1:18" s="4" customFormat="1" x14ac:dyDescent="0.25">
      <c r="A2311" s="254" t="str">
        <f>IF(ISBLANK(INDEX('Policy Characteristics'!A:A,MATCH($C2311,'Policy Characteristics'!$C:$C,0))),"",INDEX('Policy Characteristics'!A:A,MATCH($C2311,'Policy Characteristics'!$C:$C,0)))</f>
        <v>Industry</v>
      </c>
      <c r="B2311" s="262" t="str">
        <f>IF(ISBLANK(INDEX('Policy Characteristics'!B:B,MATCH($C2311,'Policy Characteristics'!$C:$C,0))),"",INDEX('Policy Characteristics'!B:B,MATCH($C2311,'Policy Characteristics'!$C:$C,0)))</f>
        <v>Energy Efficiency Standards for Other Eqpt</v>
      </c>
      <c r="C2311" s="254" t="str">
        <f t="shared" si="98"/>
        <v>Perc Improvement in Eqpt Efficiency Stds Above BAU for Combustible Fuels</v>
      </c>
      <c r="D2311" s="6" t="s">
        <v>3026</v>
      </c>
      <c r="E2311" s="1" t="s">
        <v>3461</v>
      </c>
      <c r="F2311" t="s">
        <v>2989</v>
      </c>
      <c r="G2311" s="45" t="s">
        <v>3467</v>
      </c>
      <c r="H2311" s="47">
        <f t="shared" si="99"/>
        <v>2310</v>
      </c>
      <c r="I2311" s="324" t="s">
        <v>40</v>
      </c>
      <c r="J2311" s="255" t="str">
        <f>IF(ISBLANK(INDEX('Policy Characteristics'!D:D,MATCH($C2311,'Policy Characteristics'!$C:$C,0))),"",INDEX('Policy Characteristics'!D:D,MATCH($C2311,'Policy Characteristics'!$C:$C,0)))</f>
        <v>Industry Energy Efficiency</v>
      </c>
      <c r="K2311" s="254" t="str">
        <f>IF(ISBLANK(INDEX('Policy Characteristics'!E:E,MATCH($C2311,'Policy Characteristics'!$C:$C,0))),"",INDEX('Policy Characteristics'!E:E,MATCH($C2311,'Policy Characteristics'!$C:$C,0)))</f>
        <v>indst fuel efficiency stds</v>
      </c>
      <c r="L2311" s="261">
        <f>IF(ISBLANK(INDEX('Policy Characteristics'!F:F,MATCH($C2311,'Policy Characteristics'!$C:$C,0))),"",INDEX('Policy Characteristics'!F:F,MATCH($C2311,'Policy Characteristics'!$C:$C,0)))</f>
        <v>0</v>
      </c>
      <c r="M2311" s="261">
        <f>IF(ISBLANK(INDEX('Policy Characteristics'!G:G,MATCH($C2311,'Policy Characteristics'!$C:$C,0))),"",INDEX('Policy Characteristics'!G:G,MATCH($C2311,'Policy Characteristics'!$C:$C,0)))</f>
        <v>0.25</v>
      </c>
      <c r="N2311" s="261">
        <f>IF(ISBLANK(INDEX('Policy Characteristics'!H:H,MATCH($C2311,'Policy Characteristics'!$C:$C,0))),"",INDEX('Policy Characteristics'!H:H,MATCH($C2311,'Policy Characteristics'!$C:$C,0)))</f>
        <v>0.01</v>
      </c>
      <c r="O2311" s="254" t="str">
        <f>IF(ISBLANK(INDEX('Policy Characteristics'!I:I,MATCH($C2311,'Policy Characteristics'!$C:$C,0))),"",INDEX('Policy Characteristics'!I:I,MATCH($C2311,'Policy Characteristics'!$C:$C,0)))</f>
        <v>% reduction in energy use</v>
      </c>
      <c r="P2311" s="254" t="str">
        <f>IF(ISBLANK(INDEX('Policy Characteristics'!J:J,MATCH($C2311,'Policy Characteristics'!$C:$C,0))),"",INDEX('Policy Characteristics'!J:J,MATCH($C2311,'Policy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11" s="254" t="str">
        <f>IF(ISBLANK(INDEX('Policy Characteristics'!K:K,MATCH($C2311,'Policy Characteristics'!$C:$C,0))),"",INDEX('Policy Characteristics'!K:K,MATCH($C2311,'Policy Characteristics'!$C:$C,0)))</f>
        <v>industry-ag-main.html#eff-stds</v>
      </c>
      <c r="R2311" s="254" t="str">
        <f>IF(ISBLANK(INDEX('Policy Characteristics'!L:L,MATCH($C2311,'Policy Characteristics'!$C:$C,0))),"",INDEX('Policy Characteristics'!L:L,MATCH($C2311,'Policy Characteristics'!$C:$C,0)))</f>
        <v>industry-energy-efficiency-standards.html</v>
      </c>
    </row>
    <row r="2312" spans="1:18" s="4" customFormat="1" x14ac:dyDescent="0.25">
      <c r="A2312" s="254" t="str">
        <f>IF(ISBLANK(INDEX('Policy Characteristics'!A:A,MATCH($C2312,'Policy Characteristics'!$C:$C,0))),"",INDEX('Policy Characteristics'!A:A,MATCH($C2312,'Policy Characteristics'!$C:$C,0)))</f>
        <v>Industry</v>
      </c>
      <c r="B2312" s="262" t="str">
        <f>IF(ISBLANK(INDEX('Policy Characteristics'!B:B,MATCH($C2312,'Policy Characteristics'!$C:$C,0))),"",INDEX('Policy Characteristics'!B:B,MATCH($C2312,'Policy Characteristics'!$C:$C,0)))</f>
        <v>Energy Efficiency Standards for Other Eqpt</v>
      </c>
      <c r="C2312" s="254" t="str">
        <f t="shared" si="98"/>
        <v>Perc Improvement in Eqpt Efficiency Stds Above BAU for Combustible Fuels</v>
      </c>
      <c r="D2312" s="6" t="s">
        <v>3026</v>
      </c>
      <c r="E2312" s="1" t="s">
        <v>3462</v>
      </c>
      <c r="F2312" t="s">
        <v>2989</v>
      </c>
      <c r="G2312" s="45" t="s">
        <v>3468</v>
      </c>
      <c r="H2312" s="47">
        <f t="shared" si="99"/>
        <v>2311</v>
      </c>
      <c r="I2312" s="324" t="s">
        <v>40</v>
      </c>
      <c r="J2312" s="255" t="str">
        <f>IF(ISBLANK(INDEX('Policy Characteristics'!D:D,MATCH($C2312,'Policy Characteristics'!$C:$C,0))),"",INDEX('Policy Characteristics'!D:D,MATCH($C2312,'Policy Characteristics'!$C:$C,0)))</f>
        <v>Industry Energy Efficiency</v>
      </c>
      <c r="K2312" s="254" t="str">
        <f>IF(ISBLANK(INDEX('Policy Characteristics'!E:E,MATCH($C2312,'Policy Characteristics'!$C:$C,0))),"",INDEX('Policy Characteristics'!E:E,MATCH($C2312,'Policy Characteristics'!$C:$C,0)))</f>
        <v>indst fuel efficiency stds</v>
      </c>
      <c r="L2312" s="261">
        <f>IF(ISBLANK(INDEX('Policy Characteristics'!F:F,MATCH($C2312,'Policy Characteristics'!$C:$C,0))),"",INDEX('Policy Characteristics'!F:F,MATCH($C2312,'Policy Characteristics'!$C:$C,0)))</f>
        <v>0</v>
      </c>
      <c r="M2312" s="261">
        <f>IF(ISBLANK(INDEX('Policy Characteristics'!G:G,MATCH($C2312,'Policy Characteristics'!$C:$C,0))),"",INDEX('Policy Characteristics'!G:G,MATCH($C2312,'Policy Characteristics'!$C:$C,0)))</f>
        <v>0.25</v>
      </c>
      <c r="N2312" s="261">
        <f>IF(ISBLANK(INDEX('Policy Characteristics'!H:H,MATCH($C2312,'Policy Characteristics'!$C:$C,0))),"",INDEX('Policy Characteristics'!H:H,MATCH($C2312,'Policy Characteristics'!$C:$C,0)))</f>
        <v>0.01</v>
      </c>
      <c r="O2312" s="254" t="str">
        <f>IF(ISBLANK(INDEX('Policy Characteristics'!I:I,MATCH($C2312,'Policy Characteristics'!$C:$C,0))),"",INDEX('Policy Characteristics'!I:I,MATCH($C2312,'Policy Characteristics'!$C:$C,0)))</f>
        <v>% reduction in energy use</v>
      </c>
      <c r="P2312" s="254" t="str">
        <f>IF(ISBLANK(INDEX('Policy Characteristics'!J:J,MATCH($C2312,'Policy Characteristics'!$C:$C,0))),"",INDEX('Policy Characteristics'!J:J,MATCH($C2312,'Policy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12" s="254" t="str">
        <f>IF(ISBLANK(INDEX('Policy Characteristics'!K:K,MATCH($C2312,'Policy Characteristics'!$C:$C,0))),"",INDEX('Policy Characteristics'!K:K,MATCH($C2312,'Policy Characteristics'!$C:$C,0)))</f>
        <v>industry-ag-main.html#eff-stds</v>
      </c>
      <c r="R2312" s="254" t="str">
        <f>IF(ISBLANK(INDEX('Policy Characteristics'!L:L,MATCH($C2312,'Policy Characteristics'!$C:$C,0))),"",INDEX('Policy Characteristics'!L:L,MATCH($C2312,'Policy Characteristics'!$C:$C,0)))</f>
        <v>industry-energy-efficiency-standards.html</v>
      </c>
    </row>
    <row r="2313" spans="1:18" s="4" customFormat="1" x14ac:dyDescent="0.25">
      <c r="A2313" s="254" t="str">
        <f>IF(ISBLANK(INDEX('Policy Characteristics'!A:A,MATCH($C2313,'Policy Characteristics'!$C:$C,0))),"",INDEX('Policy Characteristics'!A:A,MATCH($C2313,'Policy Characteristics'!$C:$C,0)))</f>
        <v>Industry</v>
      </c>
      <c r="B2313" s="262" t="str">
        <f>IF(ISBLANK(INDEX('Policy Characteristics'!B:B,MATCH($C2313,'Policy Characteristics'!$C:$C,0))),"",INDEX('Policy Characteristics'!B:B,MATCH($C2313,'Policy Characteristics'!$C:$C,0)))</f>
        <v>Energy Efficiency Standards for Other Eqpt</v>
      </c>
      <c r="C2313" s="254" t="str">
        <f t="shared" si="98"/>
        <v>Perc Improvement in Eqpt Efficiency Stds Above BAU for Combustible Fuels</v>
      </c>
      <c r="D2313" s="6" t="s">
        <v>3026</v>
      </c>
      <c r="E2313" s="1" t="s">
        <v>3463</v>
      </c>
      <c r="F2313" t="s">
        <v>2989</v>
      </c>
      <c r="G2313" s="45" t="s">
        <v>3469</v>
      </c>
      <c r="H2313" s="47">
        <f t="shared" si="99"/>
        <v>2312</v>
      </c>
      <c r="I2313" s="324" t="s">
        <v>40</v>
      </c>
      <c r="J2313" s="255" t="str">
        <f>IF(ISBLANK(INDEX('Policy Characteristics'!D:D,MATCH($C2313,'Policy Characteristics'!$C:$C,0))),"",INDEX('Policy Characteristics'!D:D,MATCH($C2313,'Policy Characteristics'!$C:$C,0)))</f>
        <v>Industry Energy Efficiency</v>
      </c>
      <c r="K2313" s="254" t="str">
        <f>IF(ISBLANK(INDEX('Policy Characteristics'!E:E,MATCH($C2313,'Policy Characteristics'!$C:$C,0))),"",INDEX('Policy Characteristics'!E:E,MATCH($C2313,'Policy Characteristics'!$C:$C,0)))</f>
        <v>indst fuel efficiency stds</v>
      </c>
      <c r="L2313" s="261">
        <f>IF(ISBLANK(INDEX('Policy Characteristics'!F:F,MATCH($C2313,'Policy Characteristics'!$C:$C,0))),"",INDEX('Policy Characteristics'!F:F,MATCH($C2313,'Policy Characteristics'!$C:$C,0)))</f>
        <v>0</v>
      </c>
      <c r="M2313" s="261">
        <f>IF(ISBLANK(INDEX('Policy Characteristics'!G:G,MATCH($C2313,'Policy Characteristics'!$C:$C,0))),"",INDEX('Policy Characteristics'!G:G,MATCH($C2313,'Policy Characteristics'!$C:$C,0)))</f>
        <v>0.25</v>
      </c>
      <c r="N2313" s="261">
        <f>IF(ISBLANK(INDEX('Policy Characteristics'!H:H,MATCH($C2313,'Policy Characteristics'!$C:$C,0))),"",INDEX('Policy Characteristics'!H:H,MATCH($C2313,'Policy Characteristics'!$C:$C,0)))</f>
        <v>0.01</v>
      </c>
      <c r="O2313" s="254" t="str">
        <f>IF(ISBLANK(INDEX('Policy Characteristics'!I:I,MATCH($C2313,'Policy Characteristics'!$C:$C,0))),"",INDEX('Policy Characteristics'!I:I,MATCH($C2313,'Policy Characteristics'!$C:$C,0)))</f>
        <v>% reduction in energy use</v>
      </c>
      <c r="P2313" s="254" t="str">
        <f>IF(ISBLANK(INDEX('Policy Characteristics'!J:J,MATCH($C2313,'Policy Characteristics'!$C:$C,0))),"",INDEX('Policy Characteristics'!J:J,MATCH($C2313,'Policy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13" s="254" t="str">
        <f>IF(ISBLANK(INDEX('Policy Characteristics'!K:K,MATCH($C2313,'Policy Characteristics'!$C:$C,0))),"",INDEX('Policy Characteristics'!K:K,MATCH($C2313,'Policy Characteristics'!$C:$C,0)))</f>
        <v>industry-ag-main.html#eff-stds</v>
      </c>
      <c r="R2313" s="254" t="str">
        <f>IF(ISBLANK(INDEX('Policy Characteristics'!L:L,MATCH($C2313,'Policy Characteristics'!$C:$C,0))),"",INDEX('Policy Characteristics'!L:L,MATCH($C2313,'Policy Characteristics'!$C:$C,0)))</f>
        <v>industry-energy-efficiency-standards.html</v>
      </c>
    </row>
    <row r="2314" spans="1:18" s="4" customFormat="1" x14ac:dyDescent="0.25">
      <c r="A2314" s="254" t="str">
        <f>IF(ISBLANK(INDEX('Policy Characteristics'!A:A,MATCH($C2314,'Policy Characteristics'!$C:$C,0))),"",INDEX('Policy Characteristics'!A:A,MATCH($C2314,'Policy Characteristics'!$C:$C,0)))</f>
        <v>Industry</v>
      </c>
      <c r="B2314" s="262" t="str">
        <f>IF(ISBLANK(INDEX('Policy Characteristics'!B:B,MATCH($C2314,'Policy Characteristics'!$C:$C,0))),"",INDEX('Policy Characteristics'!B:B,MATCH($C2314,'Policy Characteristics'!$C:$C,0)))</f>
        <v>Energy Efficiency Standards for Other Eqpt</v>
      </c>
      <c r="C2314" s="254" t="str">
        <f t="shared" si="98"/>
        <v>Perc Improvement in Eqpt Efficiency Stds Above BAU for Combustible Fuels</v>
      </c>
      <c r="D2314" s="6" t="s">
        <v>3026</v>
      </c>
      <c r="E2314" s="1" t="s">
        <v>3464</v>
      </c>
      <c r="F2314" t="s">
        <v>2989</v>
      </c>
      <c r="G2314" s="45" t="s">
        <v>3470</v>
      </c>
      <c r="H2314" s="47">
        <f t="shared" si="99"/>
        <v>2313</v>
      </c>
      <c r="I2314" s="324" t="s">
        <v>40</v>
      </c>
      <c r="J2314" s="255" t="str">
        <f>IF(ISBLANK(INDEX('Policy Characteristics'!D:D,MATCH($C2314,'Policy Characteristics'!$C:$C,0))),"",INDEX('Policy Characteristics'!D:D,MATCH($C2314,'Policy Characteristics'!$C:$C,0)))</f>
        <v>Industry Energy Efficiency</v>
      </c>
      <c r="K2314" s="254" t="str">
        <f>IF(ISBLANK(INDEX('Policy Characteristics'!E:E,MATCH($C2314,'Policy Characteristics'!$C:$C,0))),"",INDEX('Policy Characteristics'!E:E,MATCH($C2314,'Policy Characteristics'!$C:$C,0)))</f>
        <v>indst fuel efficiency stds</v>
      </c>
      <c r="L2314" s="261">
        <f>IF(ISBLANK(INDEX('Policy Characteristics'!F:F,MATCH($C2314,'Policy Characteristics'!$C:$C,0))),"",INDEX('Policy Characteristics'!F:F,MATCH($C2314,'Policy Characteristics'!$C:$C,0)))</f>
        <v>0</v>
      </c>
      <c r="M2314" s="261">
        <f>IF(ISBLANK(INDEX('Policy Characteristics'!G:G,MATCH($C2314,'Policy Characteristics'!$C:$C,0))),"",INDEX('Policy Characteristics'!G:G,MATCH($C2314,'Policy Characteristics'!$C:$C,0)))</f>
        <v>0.25</v>
      </c>
      <c r="N2314" s="261">
        <f>IF(ISBLANK(INDEX('Policy Characteristics'!H:H,MATCH($C2314,'Policy Characteristics'!$C:$C,0))),"",INDEX('Policy Characteristics'!H:H,MATCH($C2314,'Policy Characteristics'!$C:$C,0)))</f>
        <v>0.01</v>
      </c>
      <c r="O2314" s="254" t="str">
        <f>IF(ISBLANK(INDEX('Policy Characteristics'!I:I,MATCH($C2314,'Policy Characteristics'!$C:$C,0))),"",INDEX('Policy Characteristics'!I:I,MATCH($C2314,'Policy Characteristics'!$C:$C,0)))</f>
        <v>% reduction in energy use</v>
      </c>
      <c r="P2314" s="254" t="str">
        <f>IF(ISBLANK(INDEX('Policy Characteristics'!J:J,MATCH($C2314,'Policy Characteristics'!$C:$C,0))),"",INDEX('Policy Characteristics'!J:J,MATCH($C2314,'Policy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14" s="254" t="str">
        <f>IF(ISBLANK(INDEX('Policy Characteristics'!K:K,MATCH($C2314,'Policy Characteristics'!$C:$C,0))),"",INDEX('Policy Characteristics'!K:K,MATCH($C2314,'Policy Characteristics'!$C:$C,0)))</f>
        <v>industry-ag-main.html#eff-stds</v>
      </c>
      <c r="R2314" s="254" t="str">
        <f>IF(ISBLANK(INDEX('Policy Characteristics'!L:L,MATCH($C2314,'Policy Characteristics'!$C:$C,0))),"",INDEX('Policy Characteristics'!L:L,MATCH($C2314,'Policy Characteristics'!$C:$C,0)))</f>
        <v>industry-energy-efficiency-standards.html</v>
      </c>
    </row>
    <row r="2315" spans="1:18" s="4" customFormat="1" x14ac:dyDescent="0.25">
      <c r="A2315" s="254" t="str">
        <f>IF(ISBLANK(INDEX('Policy Characteristics'!A:A,MATCH($C2315,'Policy Characteristics'!$C:$C,0))),"",INDEX('Policy Characteristics'!A:A,MATCH($C2315,'Policy Characteristics'!$C:$C,0)))</f>
        <v>Industry</v>
      </c>
      <c r="B2315" s="262" t="str">
        <f>IF(ISBLANK(INDEX('Policy Characteristics'!B:B,MATCH($C2315,'Policy Characteristics'!$C:$C,0))),"",INDEX('Policy Characteristics'!B:B,MATCH($C2315,'Policy Characteristics'!$C:$C,0)))</f>
        <v>Energy Efficiency Standards for Other Eqpt</v>
      </c>
      <c r="C2315" s="254" t="str">
        <f t="shared" si="98"/>
        <v>Perc Improvement in Eqpt Efficiency Stds Above BAU for Combustible Fuels</v>
      </c>
      <c r="D2315" s="6" t="s">
        <v>3026</v>
      </c>
      <c r="E2315" s="1" t="s">
        <v>3570</v>
      </c>
      <c r="F2315" t="s">
        <v>2989</v>
      </c>
      <c r="G2315" s="45" t="s">
        <v>3471</v>
      </c>
      <c r="H2315" s="47">
        <f t="shared" si="99"/>
        <v>2314</v>
      </c>
      <c r="I2315" s="324" t="s">
        <v>40</v>
      </c>
      <c r="J2315" s="255" t="str">
        <f>IF(ISBLANK(INDEX('Policy Characteristics'!D:D,MATCH($C2315,'Policy Characteristics'!$C:$C,0))),"",INDEX('Policy Characteristics'!D:D,MATCH($C2315,'Policy Characteristics'!$C:$C,0)))</f>
        <v>Industry Energy Efficiency</v>
      </c>
      <c r="K2315" s="254" t="str">
        <f>IF(ISBLANK(INDEX('Policy Characteristics'!E:E,MATCH($C2315,'Policy Characteristics'!$C:$C,0))),"",INDEX('Policy Characteristics'!E:E,MATCH($C2315,'Policy Characteristics'!$C:$C,0)))</f>
        <v>indst fuel efficiency stds</v>
      </c>
      <c r="L2315" s="261">
        <f>IF(ISBLANK(INDEX('Policy Characteristics'!F:F,MATCH($C2315,'Policy Characteristics'!$C:$C,0))),"",INDEX('Policy Characteristics'!F:F,MATCH($C2315,'Policy Characteristics'!$C:$C,0)))</f>
        <v>0</v>
      </c>
      <c r="M2315" s="261">
        <f>IF(ISBLANK(INDEX('Policy Characteristics'!G:G,MATCH($C2315,'Policy Characteristics'!$C:$C,0))),"",INDEX('Policy Characteristics'!G:G,MATCH($C2315,'Policy Characteristics'!$C:$C,0)))</f>
        <v>0.25</v>
      </c>
      <c r="N2315" s="261">
        <f>IF(ISBLANK(INDEX('Policy Characteristics'!H:H,MATCH($C2315,'Policy Characteristics'!$C:$C,0))),"",INDEX('Policy Characteristics'!H:H,MATCH($C2315,'Policy Characteristics'!$C:$C,0)))</f>
        <v>0.01</v>
      </c>
      <c r="O2315" s="254" t="str">
        <f>IF(ISBLANK(INDEX('Policy Characteristics'!I:I,MATCH($C2315,'Policy Characteristics'!$C:$C,0))),"",INDEX('Policy Characteristics'!I:I,MATCH($C2315,'Policy Characteristics'!$C:$C,0)))</f>
        <v>% reduction in energy use</v>
      </c>
      <c r="P2315" s="254" t="str">
        <f>IF(ISBLANK(INDEX('Policy Characteristics'!J:J,MATCH($C2315,'Policy Characteristics'!$C:$C,0))),"",INDEX('Policy Characteristics'!J:J,MATCH($C2315,'Policy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15" s="254" t="str">
        <f>IF(ISBLANK(INDEX('Policy Characteristics'!K:K,MATCH($C2315,'Policy Characteristics'!$C:$C,0))),"",INDEX('Policy Characteristics'!K:K,MATCH($C2315,'Policy Characteristics'!$C:$C,0)))</f>
        <v>industry-ag-main.html#eff-stds</v>
      </c>
      <c r="R2315" s="254" t="str">
        <f>IF(ISBLANK(INDEX('Policy Characteristics'!L:L,MATCH($C2315,'Policy Characteristics'!$C:$C,0))),"",INDEX('Policy Characteristics'!L:L,MATCH($C2315,'Policy Characteristics'!$C:$C,0)))</f>
        <v>industry-energy-efficiency-standards.html</v>
      </c>
    </row>
    <row r="2316" spans="1:18" s="4" customFormat="1" x14ac:dyDescent="0.25">
      <c r="A2316" s="254" t="str">
        <f>IF(ISBLANK(INDEX('Policy Characteristics'!A:A,MATCH($C2316,'Policy Characteristics'!$C:$C,0))),"",INDEX('Policy Characteristics'!A:A,MATCH($C2316,'Policy Characteristics'!$C:$C,0)))</f>
        <v>Industry</v>
      </c>
      <c r="B2316" s="262" t="str">
        <f>IF(ISBLANK(INDEX('Policy Characteristics'!B:B,MATCH($C2316,'Policy Characteristics'!$C:$C,0))),"",INDEX('Policy Characteristics'!B:B,MATCH($C2316,'Policy Characteristics'!$C:$C,0)))</f>
        <v>Energy Efficiency Standards for Other Eqpt</v>
      </c>
      <c r="C2316" s="254" t="str">
        <f t="shared" si="98"/>
        <v>Perc Improvement in Eqpt Efficiency Stds Above BAU for Combustible Fuels</v>
      </c>
      <c r="D2316" s="6" t="s">
        <v>3026</v>
      </c>
      <c r="E2316" s="1" t="s">
        <v>3915</v>
      </c>
      <c r="F2316" t="s">
        <v>2989</v>
      </c>
      <c r="G2316" s="45" t="s">
        <v>3891</v>
      </c>
      <c r="H2316" s="47">
        <f t="shared" si="99"/>
        <v>2315</v>
      </c>
      <c r="I2316" s="324" t="s">
        <v>40</v>
      </c>
      <c r="J2316" s="255" t="str">
        <f>IF(ISBLANK(INDEX('Policy Characteristics'!D:D,MATCH($C2316,'Policy Characteristics'!$C:$C,0))),"",INDEX('Policy Characteristics'!D:D,MATCH($C2316,'Policy Characteristics'!$C:$C,0)))</f>
        <v>Industry Energy Efficiency</v>
      </c>
      <c r="K2316" s="254" t="str">
        <f>IF(ISBLANK(INDEX('Policy Characteristics'!E:E,MATCH($C2316,'Policy Characteristics'!$C:$C,0))),"",INDEX('Policy Characteristics'!E:E,MATCH($C2316,'Policy Characteristics'!$C:$C,0)))</f>
        <v>indst fuel efficiency stds</v>
      </c>
      <c r="L2316" s="261">
        <f>IF(ISBLANK(INDEX('Policy Characteristics'!F:F,MATCH($C2316,'Policy Characteristics'!$C:$C,0))),"",INDEX('Policy Characteristics'!F:F,MATCH($C2316,'Policy Characteristics'!$C:$C,0)))</f>
        <v>0</v>
      </c>
      <c r="M2316" s="261">
        <f>IF(ISBLANK(INDEX('Policy Characteristics'!G:G,MATCH($C2316,'Policy Characteristics'!$C:$C,0))),"",INDEX('Policy Characteristics'!G:G,MATCH($C2316,'Policy Characteristics'!$C:$C,0)))</f>
        <v>0.25</v>
      </c>
      <c r="N2316" s="261">
        <f>IF(ISBLANK(INDEX('Policy Characteristics'!H:H,MATCH($C2316,'Policy Characteristics'!$C:$C,0))),"",INDEX('Policy Characteristics'!H:H,MATCH($C2316,'Policy Characteristics'!$C:$C,0)))</f>
        <v>0.01</v>
      </c>
      <c r="O2316" s="254" t="str">
        <f>IF(ISBLANK(INDEX('Policy Characteristics'!I:I,MATCH($C2316,'Policy Characteristics'!$C:$C,0))),"",INDEX('Policy Characteristics'!I:I,MATCH($C2316,'Policy Characteristics'!$C:$C,0)))</f>
        <v>% reduction in energy use</v>
      </c>
      <c r="P2316" s="254" t="str">
        <f>IF(ISBLANK(INDEX('Policy Characteristics'!J:J,MATCH($C2316,'Policy Characteristics'!$C:$C,0))),"",INDEX('Policy Characteristics'!J:J,MATCH($C2316,'Policy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16" s="254" t="str">
        <f>IF(ISBLANK(INDEX('Policy Characteristics'!K:K,MATCH($C2316,'Policy Characteristics'!$C:$C,0))),"",INDEX('Policy Characteristics'!K:K,MATCH($C2316,'Policy Characteristics'!$C:$C,0)))</f>
        <v>industry-ag-main.html#eff-stds</v>
      </c>
      <c r="R2316" s="254" t="str">
        <f>IF(ISBLANK(INDEX('Policy Characteristics'!L:L,MATCH($C2316,'Policy Characteristics'!$C:$C,0))),"",INDEX('Policy Characteristics'!L:L,MATCH($C2316,'Policy Characteristics'!$C:$C,0)))</f>
        <v>industry-energy-efficiency-standards.html</v>
      </c>
    </row>
    <row r="2317" spans="1:18" s="4" customFormat="1" x14ac:dyDescent="0.25">
      <c r="A2317" s="254" t="str">
        <f>IF(ISBLANK(INDEX('Policy Characteristics'!A:A,MATCH($C2317,'Policy Characteristics'!$C:$C,0))),"",INDEX('Policy Characteristics'!A:A,MATCH($C2317,'Policy Characteristics'!$C:$C,0)))</f>
        <v>Industry</v>
      </c>
      <c r="B2317" s="262" t="str">
        <f>IF(ISBLANK(INDEX('Policy Characteristics'!B:B,MATCH($C2317,'Policy Characteristics'!$C:$C,0))),"",INDEX('Policy Characteristics'!B:B,MATCH($C2317,'Policy Characteristics'!$C:$C,0)))</f>
        <v>Energy Efficiency Standards for Other Eqpt</v>
      </c>
      <c r="C2317" s="254" t="str">
        <f t="shared" si="98"/>
        <v>Perc Improvement in Eqpt Efficiency Stds Above BAU for Combustible Fuels</v>
      </c>
      <c r="D2317" s="6" t="s">
        <v>3026</v>
      </c>
      <c r="E2317" s="1" t="s">
        <v>3916</v>
      </c>
      <c r="F2317" t="s">
        <v>2989</v>
      </c>
      <c r="G2317" s="45" t="s">
        <v>3890</v>
      </c>
      <c r="H2317" s="47">
        <f t="shared" si="99"/>
        <v>2316</v>
      </c>
      <c r="I2317" s="324" t="s">
        <v>40</v>
      </c>
      <c r="J2317" s="255" t="str">
        <f>IF(ISBLANK(INDEX('Policy Characteristics'!D:D,MATCH($C2317,'Policy Characteristics'!$C:$C,0))),"",INDEX('Policy Characteristics'!D:D,MATCH($C2317,'Policy Characteristics'!$C:$C,0)))</f>
        <v>Industry Energy Efficiency</v>
      </c>
      <c r="K2317" s="254" t="str">
        <f>IF(ISBLANK(INDEX('Policy Characteristics'!E:E,MATCH($C2317,'Policy Characteristics'!$C:$C,0))),"",INDEX('Policy Characteristics'!E:E,MATCH($C2317,'Policy Characteristics'!$C:$C,0)))</f>
        <v>indst fuel efficiency stds</v>
      </c>
      <c r="L2317" s="261">
        <f>IF(ISBLANK(INDEX('Policy Characteristics'!F:F,MATCH($C2317,'Policy Characteristics'!$C:$C,0))),"",INDEX('Policy Characteristics'!F:F,MATCH($C2317,'Policy Characteristics'!$C:$C,0)))</f>
        <v>0</v>
      </c>
      <c r="M2317" s="261">
        <f>IF(ISBLANK(INDEX('Policy Characteristics'!G:G,MATCH($C2317,'Policy Characteristics'!$C:$C,0))),"",INDEX('Policy Characteristics'!G:G,MATCH($C2317,'Policy Characteristics'!$C:$C,0)))</f>
        <v>0.25</v>
      </c>
      <c r="N2317" s="261">
        <f>IF(ISBLANK(INDEX('Policy Characteristics'!H:H,MATCH($C2317,'Policy Characteristics'!$C:$C,0))),"",INDEX('Policy Characteristics'!H:H,MATCH($C2317,'Policy Characteristics'!$C:$C,0)))</f>
        <v>0.01</v>
      </c>
      <c r="O2317" s="254" t="str">
        <f>IF(ISBLANK(INDEX('Policy Characteristics'!I:I,MATCH($C2317,'Policy Characteristics'!$C:$C,0))),"",INDEX('Policy Characteristics'!I:I,MATCH($C2317,'Policy Characteristics'!$C:$C,0)))</f>
        <v>% reduction in energy use</v>
      </c>
      <c r="P2317" s="254" t="str">
        <f>IF(ISBLANK(INDEX('Policy Characteristics'!J:J,MATCH($C2317,'Policy Characteristics'!$C:$C,0))),"",INDEX('Policy Characteristics'!J:J,MATCH($C2317,'Policy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17" s="254" t="str">
        <f>IF(ISBLANK(INDEX('Policy Characteristics'!K:K,MATCH($C2317,'Policy Characteristics'!$C:$C,0))),"",INDEX('Policy Characteristics'!K:K,MATCH($C2317,'Policy Characteristics'!$C:$C,0)))</f>
        <v>industry-ag-main.html#eff-stds</v>
      </c>
      <c r="R2317" s="254" t="str">
        <f>IF(ISBLANK(INDEX('Policy Characteristics'!L:L,MATCH($C2317,'Policy Characteristics'!$C:$C,0))),"",INDEX('Policy Characteristics'!L:L,MATCH($C2317,'Policy Characteristics'!$C:$C,0)))</f>
        <v>industry-energy-efficiency-standards.html</v>
      </c>
    </row>
    <row r="2318" spans="1:18" s="4" customFormat="1" x14ac:dyDescent="0.25">
      <c r="A2318" s="254" t="str">
        <f>IF(ISBLANK(INDEX('Policy Characteristics'!A:A,MATCH($C2318,'Policy Characteristics'!$C:$C,0))),"",INDEX('Policy Characteristics'!A:A,MATCH($C2318,'Policy Characteristics'!$C:$C,0)))</f>
        <v>Industry</v>
      </c>
      <c r="B2318" s="262" t="str">
        <f>IF(ISBLANK(INDEX('Policy Characteristics'!B:B,MATCH($C2318,'Policy Characteristics'!$C:$C,0))),"",INDEX('Policy Characteristics'!B:B,MATCH($C2318,'Policy Characteristics'!$C:$C,0)))</f>
        <v>Energy Efficiency Standards for Other Eqpt</v>
      </c>
      <c r="C2318" s="254" t="str">
        <f t="shared" si="98"/>
        <v>Perc Improvement in Eqpt Efficiency Stds Above BAU for Combustible Fuels</v>
      </c>
      <c r="D2318" s="6" t="s">
        <v>3026</v>
      </c>
      <c r="E2318" s="1" t="s">
        <v>3917</v>
      </c>
      <c r="F2318" t="s">
        <v>2989</v>
      </c>
      <c r="G2318" s="45" t="s">
        <v>3892</v>
      </c>
      <c r="H2318" s="47">
        <f t="shared" si="99"/>
        <v>2317</v>
      </c>
      <c r="I2318" s="324" t="s">
        <v>40</v>
      </c>
      <c r="J2318" s="255" t="str">
        <f>IF(ISBLANK(INDEX('Policy Characteristics'!D:D,MATCH($C2318,'Policy Characteristics'!$C:$C,0))),"",INDEX('Policy Characteristics'!D:D,MATCH($C2318,'Policy Characteristics'!$C:$C,0)))</f>
        <v>Industry Energy Efficiency</v>
      </c>
      <c r="K2318" s="254" t="str">
        <f>IF(ISBLANK(INDEX('Policy Characteristics'!E:E,MATCH($C2318,'Policy Characteristics'!$C:$C,0))),"",INDEX('Policy Characteristics'!E:E,MATCH($C2318,'Policy Characteristics'!$C:$C,0)))</f>
        <v>indst fuel efficiency stds</v>
      </c>
      <c r="L2318" s="261">
        <f>IF(ISBLANK(INDEX('Policy Characteristics'!F:F,MATCH($C2318,'Policy Characteristics'!$C:$C,0))),"",INDEX('Policy Characteristics'!F:F,MATCH($C2318,'Policy Characteristics'!$C:$C,0)))</f>
        <v>0</v>
      </c>
      <c r="M2318" s="261">
        <f>IF(ISBLANK(INDEX('Policy Characteristics'!G:G,MATCH($C2318,'Policy Characteristics'!$C:$C,0))),"",INDEX('Policy Characteristics'!G:G,MATCH($C2318,'Policy Characteristics'!$C:$C,0)))</f>
        <v>0.25</v>
      </c>
      <c r="N2318" s="261">
        <f>IF(ISBLANK(INDEX('Policy Characteristics'!H:H,MATCH($C2318,'Policy Characteristics'!$C:$C,0))),"",INDEX('Policy Characteristics'!H:H,MATCH($C2318,'Policy Characteristics'!$C:$C,0)))</f>
        <v>0.01</v>
      </c>
      <c r="O2318" s="254" t="str">
        <f>IF(ISBLANK(INDEX('Policy Characteristics'!I:I,MATCH($C2318,'Policy Characteristics'!$C:$C,0))),"",INDEX('Policy Characteristics'!I:I,MATCH($C2318,'Policy Characteristics'!$C:$C,0)))</f>
        <v>% reduction in energy use</v>
      </c>
      <c r="P2318" s="254" t="str">
        <f>IF(ISBLANK(INDEX('Policy Characteristics'!J:J,MATCH($C2318,'Policy Characteristics'!$C:$C,0))),"",INDEX('Policy Characteristics'!J:J,MATCH($C2318,'Policy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18" s="254" t="str">
        <f>IF(ISBLANK(INDEX('Policy Characteristics'!K:K,MATCH($C2318,'Policy Characteristics'!$C:$C,0))),"",INDEX('Policy Characteristics'!K:K,MATCH($C2318,'Policy Characteristics'!$C:$C,0)))</f>
        <v>industry-ag-main.html#eff-stds</v>
      </c>
      <c r="R2318" s="254" t="str">
        <f>IF(ISBLANK(INDEX('Policy Characteristics'!L:L,MATCH($C2318,'Policy Characteristics'!$C:$C,0))),"",INDEX('Policy Characteristics'!L:L,MATCH($C2318,'Policy Characteristics'!$C:$C,0)))</f>
        <v>industry-energy-efficiency-standards.html</v>
      </c>
    </row>
    <row r="2319" spans="1:18" s="4" customFormat="1" x14ac:dyDescent="0.25">
      <c r="A2319" s="254" t="str">
        <f>IF(ISBLANK(INDEX('Policy Characteristics'!A:A,MATCH($C2319,'Policy Characteristics'!$C:$C,0))),"",INDEX('Policy Characteristics'!A:A,MATCH($C2319,'Policy Characteristics'!$C:$C,0)))</f>
        <v>Industry</v>
      </c>
      <c r="B2319" s="262" t="str">
        <f>IF(ISBLANK(INDEX('Policy Characteristics'!B:B,MATCH($C2319,'Policy Characteristics'!$C:$C,0))),"",INDEX('Policy Characteristics'!B:B,MATCH($C2319,'Policy Characteristics'!$C:$C,0)))</f>
        <v>Energy Efficiency Standards for Other Eqpt</v>
      </c>
      <c r="C2319" s="254" t="str">
        <f t="shared" si="98"/>
        <v>Perc Improvement in Eqpt Efficiency Stds Above BAU for Combustible Fuels</v>
      </c>
      <c r="D2319" s="6" t="s">
        <v>3027</v>
      </c>
      <c r="E2319" s="1" t="s">
        <v>3459</v>
      </c>
      <c r="F2319" t="s">
        <v>2990</v>
      </c>
      <c r="G2319" s="45" t="s">
        <v>3465</v>
      </c>
      <c r="H2319" s="47">
        <f t="shared" si="99"/>
        <v>2318</v>
      </c>
      <c r="I2319" s="324" t="s">
        <v>40</v>
      </c>
      <c r="J2319" s="255" t="str">
        <f>IF(ISBLANK(INDEX('Policy Characteristics'!D:D,MATCH($C2319,'Policy Characteristics'!$C:$C,0))),"",INDEX('Policy Characteristics'!D:D,MATCH($C2319,'Policy Characteristics'!$C:$C,0)))</f>
        <v>Industry Energy Efficiency</v>
      </c>
      <c r="K2319" s="254" t="str">
        <f>IF(ISBLANK(INDEX('Policy Characteristics'!E:E,MATCH($C2319,'Policy Characteristics'!$C:$C,0))),"",INDEX('Policy Characteristics'!E:E,MATCH($C2319,'Policy Characteristics'!$C:$C,0)))</f>
        <v>indst fuel efficiency stds</v>
      </c>
      <c r="L2319" s="261">
        <f>IF(ISBLANK(INDEX('Policy Characteristics'!F:F,MATCH($C2319,'Policy Characteristics'!$C:$C,0))),"",INDEX('Policy Characteristics'!F:F,MATCH($C2319,'Policy Characteristics'!$C:$C,0)))</f>
        <v>0</v>
      </c>
      <c r="M2319" s="261">
        <f>IF(ISBLANK(INDEX('Policy Characteristics'!G:G,MATCH($C2319,'Policy Characteristics'!$C:$C,0))),"",INDEX('Policy Characteristics'!G:G,MATCH($C2319,'Policy Characteristics'!$C:$C,0)))</f>
        <v>0.25</v>
      </c>
      <c r="N2319" s="261">
        <f>IF(ISBLANK(INDEX('Policy Characteristics'!H:H,MATCH($C2319,'Policy Characteristics'!$C:$C,0))),"",INDEX('Policy Characteristics'!H:H,MATCH($C2319,'Policy Characteristics'!$C:$C,0)))</f>
        <v>0.01</v>
      </c>
      <c r="O2319" s="254" t="str">
        <f>IF(ISBLANK(INDEX('Policy Characteristics'!I:I,MATCH($C2319,'Policy Characteristics'!$C:$C,0))),"",INDEX('Policy Characteristics'!I:I,MATCH($C2319,'Policy Characteristics'!$C:$C,0)))</f>
        <v>% reduction in energy use</v>
      </c>
      <c r="P2319" s="254" t="str">
        <f>IF(ISBLANK(INDEX('Policy Characteristics'!J:J,MATCH($C2319,'Policy Characteristics'!$C:$C,0))),"",INDEX('Policy Characteristics'!J:J,MATCH($C2319,'Policy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19" s="254" t="str">
        <f>IF(ISBLANK(INDEX('Policy Characteristics'!K:K,MATCH($C2319,'Policy Characteristics'!$C:$C,0))),"",INDEX('Policy Characteristics'!K:K,MATCH($C2319,'Policy Characteristics'!$C:$C,0)))</f>
        <v>industry-ag-main.html#eff-stds</v>
      </c>
      <c r="R2319" s="254" t="str">
        <f>IF(ISBLANK(INDEX('Policy Characteristics'!L:L,MATCH($C2319,'Policy Characteristics'!$C:$C,0))),"",INDEX('Policy Characteristics'!L:L,MATCH($C2319,'Policy Characteristics'!$C:$C,0)))</f>
        <v>industry-energy-efficiency-standards.html</v>
      </c>
    </row>
    <row r="2320" spans="1:18" s="4" customFormat="1" x14ac:dyDescent="0.25">
      <c r="A2320" s="254" t="str">
        <f>IF(ISBLANK(INDEX('Policy Characteristics'!A:A,MATCH($C2320,'Policy Characteristics'!$C:$C,0))),"",INDEX('Policy Characteristics'!A:A,MATCH($C2320,'Policy Characteristics'!$C:$C,0)))</f>
        <v>Industry</v>
      </c>
      <c r="B2320" s="262" t="str">
        <f>IF(ISBLANK(INDEX('Policy Characteristics'!B:B,MATCH($C2320,'Policy Characteristics'!$C:$C,0))),"",INDEX('Policy Characteristics'!B:B,MATCH($C2320,'Policy Characteristics'!$C:$C,0)))</f>
        <v>Energy Efficiency Standards for Other Eqpt</v>
      </c>
      <c r="C2320" s="254" t="str">
        <f t="shared" si="98"/>
        <v>Perc Improvement in Eqpt Efficiency Stds Above BAU for Combustible Fuels</v>
      </c>
      <c r="D2320" s="6" t="s">
        <v>3027</v>
      </c>
      <c r="E2320" s="1" t="s">
        <v>3460</v>
      </c>
      <c r="F2320" t="s">
        <v>2990</v>
      </c>
      <c r="G2320" s="45" t="s">
        <v>3466</v>
      </c>
      <c r="H2320" s="47">
        <f t="shared" si="99"/>
        <v>2319</v>
      </c>
      <c r="I2320" s="324" t="s">
        <v>40</v>
      </c>
      <c r="J2320" s="255" t="str">
        <f>IF(ISBLANK(INDEX('Policy Characteristics'!D:D,MATCH($C2320,'Policy Characteristics'!$C:$C,0))),"",INDEX('Policy Characteristics'!D:D,MATCH($C2320,'Policy Characteristics'!$C:$C,0)))</f>
        <v>Industry Energy Efficiency</v>
      </c>
      <c r="K2320" s="254" t="str">
        <f>IF(ISBLANK(INDEX('Policy Characteristics'!E:E,MATCH($C2320,'Policy Characteristics'!$C:$C,0))),"",INDEX('Policy Characteristics'!E:E,MATCH($C2320,'Policy Characteristics'!$C:$C,0)))</f>
        <v>indst fuel efficiency stds</v>
      </c>
      <c r="L2320" s="261">
        <f>IF(ISBLANK(INDEX('Policy Characteristics'!F:F,MATCH($C2320,'Policy Characteristics'!$C:$C,0))),"",INDEX('Policy Characteristics'!F:F,MATCH($C2320,'Policy Characteristics'!$C:$C,0)))</f>
        <v>0</v>
      </c>
      <c r="M2320" s="261">
        <f>IF(ISBLANK(INDEX('Policy Characteristics'!G:G,MATCH($C2320,'Policy Characteristics'!$C:$C,0))),"",INDEX('Policy Characteristics'!G:G,MATCH($C2320,'Policy Characteristics'!$C:$C,0)))</f>
        <v>0.25</v>
      </c>
      <c r="N2320" s="261">
        <f>IF(ISBLANK(INDEX('Policy Characteristics'!H:H,MATCH($C2320,'Policy Characteristics'!$C:$C,0))),"",INDEX('Policy Characteristics'!H:H,MATCH($C2320,'Policy Characteristics'!$C:$C,0)))</f>
        <v>0.01</v>
      </c>
      <c r="O2320" s="254" t="str">
        <f>IF(ISBLANK(INDEX('Policy Characteristics'!I:I,MATCH($C2320,'Policy Characteristics'!$C:$C,0))),"",INDEX('Policy Characteristics'!I:I,MATCH($C2320,'Policy Characteristics'!$C:$C,0)))</f>
        <v>% reduction in energy use</v>
      </c>
      <c r="P2320" s="254" t="str">
        <f>IF(ISBLANK(INDEX('Policy Characteristics'!J:J,MATCH($C2320,'Policy Characteristics'!$C:$C,0))),"",INDEX('Policy Characteristics'!J:J,MATCH($C2320,'Policy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20" s="254" t="str">
        <f>IF(ISBLANK(INDEX('Policy Characteristics'!K:K,MATCH($C2320,'Policy Characteristics'!$C:$C,0))),"",INDEX('Policy Characteristics'!K:K,MATCH($C2320,'Policy Characteristics'!$C:$C,0)))</f>
        <v>industry-ag-main.html#eff-stds</v>
      </c>
      <c r="R2320" s="254" t="str">
        <f>IF(ISBLANK(INDEX('Policy Characteristics'!L:L,MATCH($C2320,'Policy Characteristics'!$C:$C,0))),"",INDEX('Policy Characteristics'!L:L,MATCH($C2320,'Policy Characteristics'!$C:$C,0)))</f>
        <v>industry-energy-efficiency-standards.html</v>
      </c>
    </row>
    <row r="2321" spans="1:18" s="4" customFormat="1" x14ac:dyDescent="0.25">
      <c r="A2321" s="254" t="str">
        <f>IF(ISBLANK(INDEX('Policy Characteristics'!A:A,MATCH($C2321,'Policy Characteristics'!$C:$C,0))),"",INDEX('Policy Characteristics'!A:A,MATCH($C2321,'Policy Characteristics'!$C:$C,0)))</f>
        <v>Industry</v>
      </c>
      <c r="B2321" s="262" t="str">
        <f>IF(ISBLANK(INDEX('Policy Characteristics'!B:B,MATCH($C2321,'Policy Characteristics'!$C:$C,0))),"",INDEX('Policy Characteristics'!B:B,MATCH($C2321,'Policy Characteristics'!$C:$C,0)))</f>
        <v>Energy Efficiency Standards for Other Eqpt</v>
      </c>
      <c r="C2321" s="254" t="str">
        <f t="shared" si="98"/>
        <v>Perc Improvement in Eqpt Efficiency Stds Above BAU for Combustible Fuels</v>
      </c>
      <c r="D2321" s="6" t="s">
        <v>3027</v>
      </c>
      <c r="E2321" s="1" t="s">
        <v>3461</v>
      </c>
      <c r="F2321" t="s">
        <v>2990</v>
      </c>
      <c r="G2321" s="45" t="s">
        <v>3467</v>
      </c>
      <c r="H2321" s="47">
        <f t="shared" si="99"/>
        <v>2320</v>
      </c>
      <c r="I2321" s="324" t="s">
        <v>40</v>
      </c>
      <c r="J2321" s="255" t="str">
        <f>IF(ISBLANK(INDEX('Policy Characteristics'!D:D,MATCH($C2321,'Policy Characteristics'!$C:$C,0))),"",INDEX('Policy Characteristics'!D:D,MATCH($C2321,'Policy Characteristics'!$C:$C,0)))</f>
        <v>Industry Energy Efficiency</v>
      </c>
      <c r="K2321" s="254" t="str">
        <f>IF(ISBLANK(INDEX('Policy Characteristics'!E:E,MATCH($C2321,'Policy Characteristics'!$C:$C,0))),"",INDEX('Policy Characteristics'!E:E,MATCH($C2321,'Policy Characteristics'!$C:$C,0)))</f>
        <v>indst fuel efficiency stds</v>
      </c>
      <c r="L2321" s="261">
        <f>IF(ISBLANK(INDEX('Policy Characteristics'!F:F,MATCH($C2321,'Policy Characteristics'!$C:$C,0))),"",INDEX('Policy Characteristics'!F:F,MATCH($C2321,'Policy Characteristics'!$C:$C,0)))</f>
        <v>0</v>
      </c>
      <c r="M2321" s="261">
        <f>IF(ISBLANK(INDEX('Policy Characteristics'!G:G,MATCH($C2321,'Policy Characteristics'!$C:$C,0))),"",INDEX('Policy Characteristics'!G:G,MATCH($C2321,'Policy Characteristics'!$C:$C,0)))</f>
        <v>0.25</v>
      </c>
      <c r="N2321" s="261">
        <f>IF(ISBLANK(INDEX('Policy Characteristics'!H:H,MATCH($C2321,'Policy Characteristics'!$C:$C,0))),"",INDEX('Policy Characteristics'!H:H,MATCH($C2321,'Policy Characteristics'!$C:$C,0)))</f>
        <v>0.01</v>
      </c>
      <c r="O2321" s="254" t="str">
        <f>IF(ISBLANK(INDEX('Policy Characteristics'!I:I,MATCH($C2321,'Policy Characteristics'!$C:$C,0))),"",INDEX('Policy Characteristics'!I:I,MATCH($C2321,'Policy Characteristics'!$C:$C,0)))</f>
        <v>% reduction in energy use</v>
      </c>
      <c r="P2321" s="254" t="str">
        <f>IF(ISBLANK(INDEX('Policy Characteristics'!J:J,MATCH($C2321,'Policy Characteristics'!$C:$C,0))),"",INDEX('Policy Characteristics'!J:J,MATCH($C2321,'Policy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21" s="254" t="str">
        <f>IF(ISBLANK(INDEX('Policy Characteristics'!K:K,MATCH($C2321,'Policy Characteristics'!$C:$C,0))),"",INDEX('Policy Characteristics'!K:K,MATCH($C2321,'Policy Characteristics'!$C:$C,0)))</f>
        <v>industry-ag-main.html#eff-stds</v>
      </c>
      <c r="R2321" s="254" t="str">
        <f>IF(ISBLANK(INDEX('Policy Characteristics'!L:L,MATCH($C2321,'Policy Characteristics'!$C:$C,0))),"",INDEX('Policy Characteristics'!L:L,MATCH($C2321,'Policy Characteristics'!$C:$C,0)))</f>
        <v>industry-energy-efficiency-standards.html</v>
      </c>
    </row>
    <row r="2322" spans="1:18" s="4" customFormat="1" x14ac:dyDescent="0.25">
      <c r="A2322" s="254" t="str">
        <f>IF(ISBLANK(INDEX('Policy Characteristics'!A:A,MATCH($C2322,'Policy Characteristics'!$C:$C,0))),"",INDEX('Policy Characteristics'!A:A,MATCH($C2322,'Policy Characteristics'!$C:$C,0)))</f>
        <v>Industry</v>
      </c>
      <c r="B2322" s="262" t="str">
        <f>IF(ISBLANK(INDEX('Policy Characteristics'!B:B,MATCH($C2322,'Policy Characteristics'!$C:$C,0))),"",INDEX('Policy Characteristics'!B:B,MATCH($C2322,'Policy Characteristics'!$C:$C,0)))</f>
        <v>Energy Efficiency Standards for Other Eqpt</v>
      </c>
      <c r="C2322" s="254" t="str">
        <f t="shared" si="98"/>
        <v>Perc Improvement in Eqpt Efficiency Stds Above BAU for Combustible Fuels</v>
      </c>
      <c r="D2322" s="6" t="s">
        <v>3027</v>
      </c>
      <c r="E2322" s="1" t="s">
        <v>3462</v>
      </c>
      <c r="F2322" t="s">
        <v>2990</v>
      </c>
      <c r="G2322" s="45" t="s">
        <v>3468</v>
      </c>
      <c r="H2322" s="47">
        <f t="shared" si="99"/>
        <v>2321</v>
      </c>
      <c r="I2322" s="324" t="s">
        <v>40</v>
      </c>
      <c r="J2322" s="255" t="str">
        <f>IF(ISBLANK(INDEX('Policy Characteristics'!D:D,MATCH($C2322,'Policy Characteristics'!$C:$C,0))),"",INDEX('Policy Characteristics'!D:D,MATCH($C2322,'Policy Characteristics'!$C:$C,0)))</f>
        <v>Industry Energy Efficiency</v>
      </c>
      <c r="K2322" s="254" t="str">
        <f>IF(ISBLANK(INDEX('Policy Characteristics'!E:E,MATCH($C2322,'Policy Characteristics'!$C:$C,0))),"",INDEX('Policy Characteristics'!E:E,MATCH($C2322,'Policy Characteristics'!$C:$C,0)))</f>
        <v>indst fuel efficiency stds</v>
      </c>
      <c r="L2322" s="261">
        <f>IF(ISBLANK(INDEX('Policy Characteristics'!F:F,MATCH($C2322,'Policy Characteristics'!$C:$C,0))),"",INDEX('Policy Characteristics'!F:F,MATCH($C2322,'Policy Characteristics'!$C:$C,0)))</f>
        <v>0</v>
      </c>
      <c r="M2322" s="261">
        <f>IF(ISBLANK(INDEX('Policy Characteristics'!G:G,MATCH($C2322,'Policy Characteristics'!$C:$C,0))),"",INDEX('Policy Characteristics'!G:G,MATCH($C2322,'Policy Characteristics'!$C:$C,0)))</f>
        <v>0.25</v>
      </c>
      <c r="N2322" s="261">
        <f>IF(ISBLANK(INDEX('Policy Characteristics'!H:H,MATCH($C2322,'Policy Characteristics'!$C:$C,0))),"",INDEX('Policy Characteristics'!H:H,MATCH($C2322,'Policy Characteristics'!$C:$C,0)))</f>
        <v>0.01</v>
      </c>
      <c r="O2322" s="254" t="str">
        <f>IF(ISBLANK(INDEX('Policy Characteristics'!I:I,MATCH($C2322,'Policy Characteristics'!$C:$C,0))),"",INDEX('Policy Characteristics'!I:I,MATCH($C2322,'Policy Characteristics'!$C:$C,0)))</f>
        <v>% reduction in energy use</v>
      </c>
      <c r="P2322" s="254" t="str">
        <f>IF(ISBLANK(INDEX('Policy Characteristics'!J:J,MATCH($C2322,'Policy Characteristics'!$C:$C,0))),"",INDEX('Policy Characteristics'!J:J,MATCH($C2322,'Policy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22" s="254" t="str">
        <f>IF(ISBLANK(INDEX('Policy Characteristics'!K:K,MATCH($C2322,'Policy Characteristics'!$C:$C,0))),"",INDEX('Policy Characteristics'!K:K,MATCH($C2322,'Policy Characteristics'!$C:$C,0)))</f>
        <v>industry-ag-main.html#eff-stds</v>
      </c>
      <c r="R2322" s="254" t="str">
        <f>IF(ISBLANK(INDEX('Policy Characteristics'!L:L,MATCH($C2322,'Policy Characteristics'!$C:$C,0))),"",INDEX('Policy Characteristics'!L:L,MATCH($C2322,'Policy Characteristics'!$C:$C,0)))</f>
        <v>industry-energy-efficiency-standards.html</v>
      </c>
    </row>
    <row r="2323" spans="1:18" s="4" customFormat="1" x14ac:dyDescent="0.25">
      <c r="A2323" s="254" t="str">
        <f>IF(ISBLANK(INDEX('Policy Characteristics'!A:A,MATCH($C2323,'Policy Characteristics'!$C:$C,0))),"",INDEX('Policy Characteristics'!A:A,MATCH($C2323,'Policy Characteristics'!$C:$C,0)))</f>
        <v>Industry</v>
      </c>
      <c r="B2323" s="262" t="str">
        <f>IF(ISBLANK(INDEX('Policy Characteristics'!B:B,MATCH($C2323,'Policy Characteristics'!$C:$C,0))),"",INDEX('Policy Characteristics'!B:B,MATCH($C2323,'Policy Characteristics'!$C:$C,0)))</f>
        <v>Energy Efficiency Standards for Other Eqpt</v>
      </c>
      <c r="C2323" s="254" t="str">
        <f t="shared" si="98"/>
        <v>Perc Improvement in Eqpt Efficiency Stds Above BAU for Combustible Fuels</v>
      </c>
      <c r="D2323" s="6" t="s">
        <v>3027</v>
      </c>
      <c r="E2323" s="1" t="s">
        <v>3463</v>
      </c>
      <c r="F2323" t="s">
        <v>2990</v>
      </c>
      <c r="G2323" s="45" t="s">
        <v>3469</v>
      </c>
      <c r="H2323" s="47">
        <f t="shared" si="99"/>
        <v>2322</v>
      </c>
      <c r="I2323" s="324" t="s">
        <v>40</v>
      </c>
      <c r="J2323" s="255" t="str">
        <f>IF(ISBLANK(INDEX('Policy Characteristics'!D:D,MATCH($C2323,'Policy Characteristics'!$C:$C,0))),"",INDEX('Policy Characteristics'!D:D,MATCH($C2323,'Policy Characteristics'!$C:$C,0)))</f>
        <v>Industry Energy Efficiency</v>
      </c>
      <c r="K2323" s="254" t="str">
        <f>IF(ISBLANK(INDEX('Policy Characteristics'!E:E,MATCH($C2323,'Policy Characteristics'!$C:$C,0))),"",INDEX('Policy Characteristics'!E:E,MATCH($C2323,'Policy Characteristics'!$C:$C,0)))</f>
        <v>indst fuel efficiency stds</v>
      </c>
      <c r="L2323" s="261">
        <f>IF(ISBLANK(INDEX('Policy Characteristics'!F:F,MATCH($C2323,'Policy Characteristics'!$C:$C,0))),"",INDEX('Policy Characteristics'!F:F,MATCH($C2323,'Policy Characteristics'!$C:$C,0)))</f>
        <v>0</v>
      </c>
      <c r="M2323" s="261">
        <f>IF(ISBLANK(INDEX('Policy Characteristics'!G:G,MATCH($C2323,'Policy Characteristics'!$C:$C,0))),"",INDEX('Policy Characteristics'!G:G,MATCH($C2323,'Policy Characteristics'!$C:$C,0)))</f>
        <v>0.25</v>
      </c>
      <c r="N2323" s="261">
        <f>IF(ISBLANK(INDEX('Policy Characteristics'!H:H,MATCH($C2323,'Policy Characteristics'!$C:$C,0))),"",INDEX('Policy Characteristics'!H:H,MATCH($C2323,'Policy Characteristics'!$C:$C,0)))</f>
        <v>0.01</v>
      </c>
      <c r="O2323" s="254" t="str">
        <f>IF(ISBLANK(INDEX('Policy Characteristics'!I:I,MATCH($C2323,'Policy Characteristics'!$C:$C,0))),"",INDEX('Policy Characteristics'!I:I,MATCH($C2323,'Policy Characteristics'!$C:$C,0)))</f>
        <v>% reduction in energy use</v>
      </c>
      <c r="P2323" s="254" t="str">
        <f>IF(ISBLANK(INDEX('Policy Characteristics'!J:J,MATCH($C2323,'Policy Characteristics'!$C:$C,0))),"",INDEX('Policy Characteristics'!J:J,MATCH($C2323,'Policy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23" s="254" t="str">
        <f>IF(ISBLANK(INDEX('Policy Characteristics'!K:K,MATCH($C2323,'Policy Characteristics'!$C:$C,0))),"",INDEX('Policy Characteristics'!K:K,MATCH($C2323,'Policy Characteristics'!$C:$C,0)))</f>
        <v>industry-ag-main.html#eff-stds</v>
      </c>
      <c r="R2323" s="254" t="str">
        <f>IF(ISBLANK(INDEX('Policy Characteristics'!L:L,MATCH($C2323,'Policy Characteristics'!$C:$C,0))),"",INDEX('Policy Characteristics'!L:L,MATCH($C2323,'Policy Characteristics'!$C:$C,0)))</f>
        <v>industry-energy-efficiency-standards.html</v>
      </c>
    </row>
    <row r="2324" spans="1:18" s="4" customFormat="1" x14ac:dyDescent="0.25">
      <c r="A2324" s="254" t="str">
        <f>IF(ISBLANK(INDEX('Policy Characteristics'!A:A,MATCH($C2324,'Policy Characteristics'!$C:$C,0))),"",INDEX('Policy Characteristics'!A:A,MATCH($C2324,'Policy Characteristics'!$C:$C,0)))</f>
        <v>Industry</v>
      </c>
      <c r="B2324" s="262" t="str">
        <f>IF(ISBLANK(INDEX('Policy Characteristics'!B:B,MATCH($C2324,'Policy Characteristics'!$C:$C,0))),"",INDEX('Policy Characteristics'!B:B,MATCH($C2324,'Policy Characteristics'!$C:$C,0)))</f>
        <v>Energy Efficiency Standards for Other Eqpt</v>
      </c>
      <c r="C2324" s="254" t="str">
        <f t="shared" si="98"/>
        <v>Perc Improvement in Eqpt Efficiency Stds Above BAU for Combustible Fuels</v>
      </c>
      <c r="D2324" s="6" t="s">
        <v>3027</v>
      </c>
      <c r="E2324" s="1" t="s">
        <v>3464</v>
      </c>
      <c r="F2324" t="s">
        <v>2990</v>
      </c>
      <c r="G2324" s="45" t="s">
        <v>3470</v>
      </c>
      <c r="H2324" s="47">
        <f t="shared" si="99"/>
        <v>2323</v>
      </c>
      <c r="I2324" s="324" t="s">
        <v>40</v>
      </c>
      <c r="J2324" s="255" t="str">
        <f>IF(ISBLANK(INDEX('Policy Characteristics'!D:D,MATCH($C2324,'Policy Characteristics'!$C:$C,0))),"",INDEX('Policy Characteristics'!D:D,MATCH($C2324,'Policy Characteristics'!$C:$C,0)))</f>
        <v>Industry Energy Efficiency</v>
      </c>
      <c r="K2324" s="254" t="str">
        <f>IF(ISBLANK(INDEX('Policy Characteristics'!E:E,MATCH($C2324,'Policy Characteristics'!$C:$C,0))),"",INDEX('Policy Characteristics'!E:E,MATCH($C2324,'Policy Characteristics'!$C:$C,0)))</f>
        <v>indst fuel efficiency stds</v>
      </c>
      <c r="L2324" s="261">
        <f>IF(ISBLANK(INDEX('Policy Characteristics'!F:F,MATCH($C2324,'Policy Characteristics'!$C:$C,0))),"",INDEX('Policy Characteristics'!F:F,MATCH($C2324,'Policy Characteristics'!$C:$C,0)))</f>
        <v>0</v>
      </c>
      <c r="M2324" s="261">
        <f>IF(ISBLANK(INDEX('Policy Characteristics'!G:G,MATCH($C2324,'Policy Characteristics'!$C:$C,0))),"",INDEX('Policy Characteristics'!G:G,MATCH($C2324,'Policy Characteristics'!$C:$C,0)))</f>
        <v>0.25</v>
      </c>
      <c r="N2324" s="261">
        <f>IF(ISBLANK(INDEX('Policy Characteristics'!H:H,MATCH($C2324,'Policy Characteristics'!$C:$C,0))),"",INDEX('Policy Characteristics'!H:H,MATCH($C2324,'Policy Characteristics'!$C:$C,0)))</f>
        <v>0.01</v>
      </c>
      <c r="O2324" s="254" t="str">
        <f>IF(ISBLANK(INDEX('Policy Characteristics'!I:I,MATCH($C2324,'Policy Characteristics'!$C:$C,0))),"",INDEX('Policy Characteristics'!I:I,MATCH($C2324,'Policy Characteristics'!$C:$C,0)))</f>
        <v>% reduction in energy use</v>
      </c>
      <c r="P2324" s="254" t="str">
        <f>IF(ISBLANK(INDEX('Policy Characteristics'!J:J,MATCH($C2324,'Policy Characteristics'!$C:$C,0))),"",INDEX('Policy Characteristics'!J:J,MATCH($C2324,'Policy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24" s="254" t="str">
        <f>IF(ISBLANK(INDEX('Policy Characteristics'!K:K,MATCH($C2324,'Policy Characteristics'!$C:$C,0))),"",INDEX('Policy Characteristics'!K:K,MATCH($C2324,'Policy Characteristics'!$C:$C,0)))</f>
        <v>industry-ag-main.html#eff-stds</v>
      </c>
      <c r="R2324" s="254" t="str">
        <f>IF(ISBLANK(INDEX('Policy Characteristics'!L:L,MATCH($C2324,'Policy Characteristics'!$C:$C,0))),"",INDEX('Policy Characteristics'!L:L,MATCH($C2324,'Policy Characteristics'!$C:$C,0)))</f>
        <v>industry-energy-efficiency-standards.html</v>
      </c>
    </row>
    <row r="2325" spans="1:18" s="4" customFormat="1" x14ac:dyDescent="0.25">
      <c r="A2325" s="254" t="str">
        <f>IF(ISBLANK(INDEX('Policy Characteristics'!A:A,MATCH($C2325,'Policy Characteristics'!$C:$C,0))),"",INDEX('Policy Characteristics'!A:A,MATCH($C2325,'Policy Characteristics'!$C:$C,0)))</f>
        <v>Industry</v>
      </c>
      <c r="B2325" s="262" t="str">
        <f>IF(ISBLANK(INDEX('Policy Characteristics'!B:B,MATCH($C2325,'Policy Characteristics'!$C:$C,0))),"",INDEX('Policy Characteristics'!B:B,MATCH($C2325,'Policy Characteristics'!$C:$C,0)))</f>
        <v>Energy Efficiency Standards for Other Eqpt</v>
      </c>
      <c r="C2325" s="254" t="str">
        <f t="shared" si="98"/>
        <v>Perc Improvement in Eqpt Efficiency Stds Above BAU for Combustible Fuels</v>
      </c>
      <c r="D2325" s="6" t="s">
        <v>3027</v>
      </c>
      <c r="E2325" s="1" t="s">
        <v>3570</v>
      </c>
      <c r="F2325" t="s">
        <v>2990</v>
      </c>
      <c r="G2325" s="45" t="s">
        <v>3471</v>
      </c>
      <c r="H2325" s="47">
        <f t="shared" si="99"/>
        <v>2324</v>
      </c>
      <c r="I2325" s="324" t="s">
        <v>40</v>
      </c>
      <c r="J2325" s="255" t="str">
        <f>IF(ISBLANK(INDEX('Policy Characteristics'!D:D,MATCH($C2325,'Policy Characteristics'!$C:$C,0))),"",INDEX('Policy Characteristics'!D:D,MATCH($C2325,'Policy Characteristics'!$C:$C,0)))</f>
        <v>Industry Energy Efficiency</v>
      </c>
      <c r="K2325" s="254" t="str">
        <f>IF(ISBLANK(INDEX('Policy Characteristics'!E:E,MATCH($C2325,'Policy Characteristics'!$C:$C,0))),"",INDEX('Policy Characteristics'!E:E,MATCH($C2325,'Policy Characteristics'!$C:$C,0)))</f>
        <v>indst fuel efficiency stds</v>
      </c>
      <c r="L2325" s="261">
        <f>IF(ISBLANK(INDEX('Policy Characteristics'!F:F,MATCH($C2325,'Policy Characteristics'!$C:$C,0))),"",INDEX('Policy Characteristics'!F:F,MATCH($C2325,'Policy Characteristics'!$C:$C,0)))</f>
        <v>0</v>
      </c>
      <c r="M2325" s="261">
        <f>IF(ISBLANK(INDEX('Policy Characteristics'!G:G,MATCH($C2325,'Policy Characteristics'!$C:$C,0))),"",INDEX('Policy Characteristics'!G:G,MATCH($C2325,'Policy Characteristics'!$C:$C,0)))</f>
        <v>0.25</v>
      </c>
      <c r="N2325" s="261">
        <f>IF(ISBLANK(INDEX('Policy Characteristics'!H:H,MATCH($C2325,'Policy Characteristics'!$C:$C,0))),"",INDEX('Policy Characteristics'!H:H,MATCH($C2325,'Policy Characteristics'!$C:$C,0)))</f>
        <v>0.01</v>
      </c>
      <c r="O2325" s="254" t="str">
        <f>IF(ISBLANK(INDEX('Policy Characteristics'!I:I,MATCH($C2325,'Policy Characteristics'!$C:$C,0))),"",INDEX('Policy Characteristics'!I:I,MATCH($C2325,'Policy Characteristics'!$C:$C,0)))</f>
        <v>% reduction in energy use</v>
      </c>
      <c r="P2325" s="254" t="str">
        <f>IF(ISBLANK(INDEX('Policy Characteristics'!J:J,MATCH($C2325,'Policy Characteristics'!$C:$C,0))),"",INDEX('Policy Characteristics'!J:J,MATCH($C2325,'Policy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25" s="254" t="str">
        <f>IF(ISBLANK(INDEX('Policy Characteristics'!K:K,MATCH($C2325,'Policy Characteristics'!$C:$C,0))),"",INDEX('Policy Characteristics'!K:K,MATCH($C2325,'Policy Characteristics'!$C:$C,0)))</f>
        <v>industry-ag-main.html#eff-stds</v>
      </c>
      <c r="R2325" s="254" t="str">
        <f>IF(ISBLANK(INDEX('Policy Characteristics'!L:L,MATCH($C2325,'Policy Characteristics'!$C:$C,0))),"",INDEX('Policy Characteristics'!L:L,MATCH($C2325,'Policy Characteristics'!$C:$C,0)))</f>
        <v>industry-energy-efficiency-standards.html</v>
      </c>
    </row>
    <row r="2326" spans="1:18" s="4" customFormat="1" x14ac:dyDescent="0.25">
      <c r="A2326" s="254" t="str">
        <f>IF(ISBLANK(INDEX('Policy Characteristics'!A:A,MATCH($C2326,'Policy Characteristics'!$C:$C,0))),"",INDEX('Policy Characteristics'!A:A,MATCH($C2326,'Policy Characteristics'!$C:$C,0)))</f>
        <v>Industry</v>
      </c>
      <c r="B2326" s="262" t="str">
        <f>IF(ISBLANK(INDEX('Policy Characteristics'!B:B,MATCH($C2326,'Policy Characteristics'!$C:$C,0))),"",INDEX('Policy Characteristics'!B:B,MATCH($C2326,'Policy Characteristics'!$C:$C,0)))</f>
        <v>Energy Efficiency Standards for Other Eqpt</v>
      </c>
      <c r="C2326" s="254" t="str">
        <f t="shared" si="98"/>
        <v>Perc Improvement in Eqpt Efficiency Stds Above BAU for Combustible Fuels</v>
      </c>
      <c r="D2326" s="6" t="s">
        <v>3027</v>
      </c>
      <c r="E2326" s="1" t="s">
        <v>3915</v>
      </c>
      <c r="F2326" t="s">
        <v>2990</v>
      </c>
      <c r="G2326" s="45" t="s">
        <v>3891</v>
      </c>
      <c r="H2326" s="47">
        <f t="shared" si="99"/>
        <v>2325</v>
      </c>
      <c r="I2326" s="324" t="s">
        <v>40</v>
      </c>
      <c r="J2326" s="255" t="str">
        <f>IF(ISBLANK(INDEX('Policy Characteristics'!D:D,MATCH($C2326,'Policy Characteristics'!$C:$C,0))),"",INDEX('Policy Characteristics'!D:D,MATCH($C2326,'Policy Characteristics'!$C:$C,0)))</f>
        <v>Industry Energy Efficiency</v>
      </c>
      <c r="K2326" s="254" t="str">
        <f>IF(ISBLANK(INDEX('Policy Characteristics'!E:E,MATCH($C2326,'Policy Characteristics'!$C:$C,0))),"",INDEX('Policy Characteristics'!E:E,MATCH($C2326,'Policy Characteristics'!$C:$C,0)))</f>
        <v>indst fuel efficiency stds</v>
      </c>
      <c r="L2326" s="261">
        <f>IF(ISBLANK(INDEX('Policy Characteristics'!F:F,MATCH($C2326,'Policy Characteristics'!$C:$C,0))),"",INDEX('Policy Characteristics'!F:F,MATCH($C2326,'Policy Characteristics'!$C:$C,0)))</f>
        <v>0</v>
      </c>
      <c r="M2326" s="261">
        <f>IF(ISBLANK(INDEX('Policy Characteristics'!G:G,MATCH($C2326,'Policy Characteristics'!$C:$C,0))),"",INDEX('Policy Characteristics'!G:G,MATCH($C2326,'Policy Characteristics'!$C:$C,0)))</f>
        <v>0.25</v>
      </c>
      <c r="N2326" s="261">
        <f>IF(ISBLANK(INDEX('Policy Characteristics'!H:H,MATCH($C2326,'Policy Characteristics'!$C:$C,0))),"",INDEX('Policy Characteristics'!H:H,MATCH($C2326,'Policy Characteristics'!$C:$C,0)))</f>
        <v>0.01</v>
      </c>
      <c r="O2326" s="254" t="str">
        <f>IF(ISBLANK(INDEX('Policy Characteristics'!I:I,MATCH($C2326,'Policy Characteristics'!$C:$C,0))),"",INDEX('Policy Characteristics'!I:I,MATCH($C2326,'Policy Characteristics'!$C:$C,0)))</f>
        <v>% reduction in energy use</v>
      </c>
      <c r="P2326" s="254" t="str">
        <f>IF(ISBLANK(INDEX('Policy Characteristics'!J:J,MATCH($C2326,'Policy Characteristics'!$C:$C,0))),"",INDEX('Policy Characteristics'!J:J,MATCH($C2326,'Policy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26" s="254" t="str">
        <f>IF(ISBLANK(INDEX('Policy Characteristics'!K:K,MATCH($C2326,'Policy Characteristics'!$C:$C,0))),"",INDEX('Policy Characteristics'!K:K,MATCH($C2326,'Policy Characteristics'!$C:$C,0)))</f>
        <v>industry-ag-main.html#eff-stds</v>
      </c>
      <c r="R2326" s="254" t="str">
        <f>IF(ISBLANK(INDEX('Policy Characteristics'!L:L,MATCH($C2326,'Policy Characteristics'!$C:$C,0))),"",INDEX('Policy Characteristics'!L:L,MATCH($C2326,'Policy Characteristics'!$C:$C,0)))</f>
        <v>industry-energy-efficiency-standards.html</v>
      </c>
    </row>
    <row r="2327" spans="1:18" s="4" customFormat="1" x14ac:dyDescent="0.25">
      <c r="A2327" s="254" t="str">
        <f>IF(ISBLANK(INDEX('Policy Characteristics'!A:A,MATCH($C2327,'Policy Characteristics'!$C:$C,0))),"",INDEX('Policy Characteristics'!A:A,MATCH($C2327,'Policy Characteristics'!$C:$C,0)))</f>
        <v>Industry</v>
      </c>
      <c r="B2327" s="262" t="str">
        <f>IF(ISBLANK(INDEX('Policy Characteristics'!B:B,MATCH($C2327,'Policy Characteristics'!$C:$C,0))),"",INDEX('Policy Characteristics'!B:B,MATCH($C2327,'Policy Characteristics'!$C:$C,0)))</f>
        <v>Energy Efficiency Standards for Other Eqpt</v>
      </c>
      <c r="C2327" s="254" t="str">
        <f t="shared" si="98"/>
        <v>Perc Improvement in Eqpt Efficiency Stds Above BAU for Combustible Fuels</v>
      </c>
      <c r="D2327" s="6" t="s">
        <v>3027</v>
      </c>
      <c r="E2327" s="1" t="s">
        <v>3916</v>
      </c>
      <c r="F2327" t="s">
        <v>2990</v>
      </c>
      <c r="G2327" s="45" t="s">
        <v>3890</v>
      </c>
      <c r="H2327" s="47">
        <f t="shared" si="99"/>
        <v>2326</v>
      </c>
      <c r="I2327" s="324" t="s">
        <v>40</v>
      </c>
      <c r="J2327" s="255" t="str">
        <f>IF(ISBLANK(INDEX('Policy Characteristics'!D:D,MATCH($C2327,'Policy Characteristics'!$C:$C,0))),"",INDEX('Policy Characteristics'!D:D,MATCH($C2327,'Policy Characteristics'!$C:$C,0)))</f>
        <v>Industry Energy Efficiency</v>
      </c>
      <c r="K2327" s="254" t="str">
        <f>IF(ISBLANK(INDEX('Policy Characteristics'!E:E,MATCH($C2327,'Policy Characteristics'!$C:$C,0))),"",INDEX('Policy Characteristics'!E:E,MATCH($C2327,'Policy Characteristics'!$C:$C,0)))</f>
        <v>indst fuel efficiency stds</v>
      </c>
      <c r="L2327" s="261">
        <f>IF(ISBLANK(INDEX('Policy Characteristics'!F:F,MATCH($C2327,'Policy Characteristics'!$C:$C,0))),"",INDEX('Policy Characteristics'!F:F,MATCH($C2327,'Policy Characteristics'!$C:$C,0)))</f>
        <v>0</v>
      </c>
      <c r="M2327" s="261">
        <f>IF(ISBLANK(INDEX('Policy Characteristics'!G:G,MATCH($C2327,'Policy Characteristics'!$C:$C,0))),"",INDEX('Policy Characteristics'!G:G,MATCH($C2327,'Policy Characteristics'!$C:$C,0)))</f>
        <v>0.25</v>
      </c>
      <c r="N2327" s="261">
        <f>IF(ISBLANK(INDEX('Policy Characteristics'!H:H,MATCH($C2327,'Policy Characteristics'!$C:$C,0))),"",INDEX('Policy Characteristics'!H:H,MATCH($C2327,'Policy Characteristics'!$C:$C,0)))</f>
        <v>0.01</v>
      </c>
      <c r="O2327" s="254" t="str">
        <f>IF(ISBLANK(INDEX('Policy Characteristics'!I:I,MATCH($C2327,'Policy Characteristics'!$C:$C,0))),"",INDEX('Policy Characteristics'!I:I,MATCH($C2327,'Policy Characteristics'!$C:$C,0)))</f>
        <v>% reduction in energy use</v>
      </c>
      <c r="P2327" s="254" t="str">
        <f>IF(ISBLANK(INDEX('Policy Characteristics'!J:J,MATCH($C2327,'Policy Characteristics'!$C:$C,0))),"",INDEX('Policy Characteristics'!J:J,MATCH($C2327,'Policy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27" s="254" t="str">
        <f>IF(ISBLANK(INDEX('Policy Characteristics'!K:K,MATCH($C2327,'Policy Characteristics'!$C:$C,0))),"",INDEX('Policy Characteristics'!K:K,MATCH($C2327,'Policy Characteristics'!$C:$C,0)))</f>
        <v>industry-ag-main.html#eff-stds</v>
      </c>
      <c r="R2327" s="254" t="str">
        <f>IF(ISBLANK(INDEX('Policy Characteristics'!L:L,MATCH($C2327,'Policy Characteristics'!$C:$C,0))),"",INDEX('Policy Characteristics'!L:L,MATCH($C2327,'Policy Characteristics'!$C:$C,0)))</f>
        <v>industry-energy-efficiency-standards.html</v>
      </c>
    </row>
    <row r="2328" spans="1:18" s="4" customFormat="1" x14ac:dyDescent="0.25">
      <c r="A2328" s="254" t="str">
        <f>IF(ISBLANK(INDEX('Policy Characteristics'!A:A,MATCH($C2328,'Policy Characteristics'!$C:$C,0))),"",INDEX('Policy Characteristics'!A:A,MATCH($C2328,'Policy Characteristics'!$C:$C,0)))</f>
        <v>Industry</v>
      </c>
      <c r="B2328" s="262" t="str">
        <f>IF(ISBLANK(INDEX('Policy Characteristics'!B:B,MATCH($C2328,'Policy Characteristics'!$C:$C,0))),"",INDEX('Policy Characteristics'!B:B,MATCH($C2328,'Policy Characteristics'!$C:$C,0)))</f>
        <v>Energy Efficiency Standards for Other Eqpt</v>
      </c>
      <c r="C2328" s="254" t="str">
        <f t="shared" si="98"/>
        <v>Perc Improvement in Eqpt Efficiency Stds Above BAU for Combustible Fuels</v>
      </c>
      <c r="D2328" s="6" t="s">
        <v>3027</v>
      </c>
      <c r="E2328" s="1" t="s">
        <v>3917</v>
      </c>
      <c r="F2328" t="s">
        <v>2990</v>
      </c>
      <c r="G2328" s="45" t="s">
        <v>3892</v>
      </c>
      <c r="H2328" s="47">
        <f t="shared" si="99"/>
        <v>2327</v>
      </c>
      <c r="I2328" s="324" t="s">
        <v>40</v>
      </c>
      <c r="J2328" s="255" t="str">
        <f>IF(ISBLANK(INDEX('Policy Characteristics'!D:D,MATCH($C2328,'Policy Characteristics'!$C:$C,0))),"",INDEX('Policy Characteristics'!D:D,MATCH($C2328,'Policy Characteristics'!$C:$C,0)))</f>
        <v>Industry Energy Efficiency</v>
      </c>
      <c r="K2328" s="254" t="str">
        <f>IF(ISBLANK(INDEX('Policy Characteristics'!E:E,MATCH($C2328,'Policy Characteristics'!$C:$C,0))),"",INDEX('Policy Characteristics'!E:E,MATCH($C2328,'Policy Characteristics'!$C:$C,0)))</f>
        <v>indst fuel efficiency stds</v>
      </c>
      <c r="L2328" s="261">
        <f>IF(ISBLANK(INDEX('Policy Characteristics'!F:F,MATCH($C2328,'Policy Characteristics'!$C:$C,0))),"",INDEX('Policy Characteristics'!F:F,MATCH($C2328,'Policy Characteristics'!$C:$C,0)))</f>
        <v>0</v>
      </c>
      <c r="M2328" s="261">
        <f>IF(ISBLANK(INDEX('Policy Characteristics'!G:G,MATCH($C2328,'Policy Characteristics'!$C:$C,0))),"",INDEX('Policy Characteristics'!G:G,MATCH($C2328,'Policy Characteristics'!$C:$C,0)))</f>
        <v>0.25</v>
      </c>
      <c r="N2328" s="261">
        <f>IF(ISBLANK(INDEX('Policy Characteristics'!H:H,MATCH($C2328,'Policy Characteristics'!$C:$C,0))),"",INDEX('Policy Characteristics'!H:H,MATCH($C2328,'Policy Characteristics'!$C:$C,0)))</f>
        <v>0.01</v>
      </c>
      <c r="O2328" s="254" t="str">
        <f>IF(ISBLANK(INDEX('Policy Characteristics'!I:I,MATCH($C2328,'Policy Characteristics'!$C:$C,0))),"",INDEX('Policy Characteristics'!I:I,MATCH($C2328,'Policy Characteristics'!$C:$C,0)))</f>
        <v>% reduction in energy use</v>
      </c>
      <c r="P2328" s="254" t="str">
        <f>IF(ISBLANK(INDEX('Policy Characteristics'!J:J,MATCH($C2328,'Policy Characteristics'!$C:$C,0))),"",INDEX('Policy Characteristics'!J:J,MATCH($C2328,'Policy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28" s="254" t="str">
        <f>IF(ISBLANK(INDEX('Policy Characteristics'!K:K,MATCH($C2328,'Policy Characteristics'!$C:$C,0))),"",INDEX('Policy Characteristics'!K:K,MATCH($C2328,'Policy Characteristics'!$C:$C,0)))</f>
        <v>industry-ag-main.html#eff-stds</v>
      </c>
      <c r="R2328" s="254" t="str">
        <f>IF(ISBLANK(INDEX('Policy Characteristics'!L:L,MATCH($C2328,'Policy Characteristics'!$C:$C,0))),"",INDEX('Policy Characteristics'!L:L,MATCH($C2328,'Policy Characteristics'!$C:$C,0)))</f>
        <v>industry-energy-efficiency-standards.html</v>
      </c>
    </row>
    <row r="2329" spans="1:18" s="4" customFormat="1" x14ac:dyDescent="0.25">
      <c r="A2329" s="254" t="str">
        <f>IF(ISBLANK(INDEX('Policy Characteristics'!A:A,MATCH($C2329,'Policy Characteristics'!$C:$C,0))),"",INDEX('Policy Characteristics'!A:A,MATCH($C2329,'Policy Characteristics'!$C:$C,0)))</f>
        <v>Industry</v>
      </c>
      <c r="B2329" s="262" t="str">
        <f>IF(ISBLANK(INDEX('Policy Characteristics'!B:B,MATCH($C2329,'Policy Characteristics'!$C:$C,0))),"",INDEX('Policy Characteristics'!B:B,MATCH($C2329,'Policy Characteristics'!$C:$C,0)))</f>
        <v>Energy Efficiency Standards for Other Eqpt</v>
      </c>
      <c r="C2329" s="254" t="str">
        <f t="shared" ref="C2329:C2392" si="100">C$2199</f>
        <v>Perc Improvement in Eqpt Efficiency Stds Above BAU for Combustible Fuels</v>
      </c>
      <c r="D2329" s="6" t="s">
        <v>3028</v>
      </c>
      <c r="E2329" s="1" t="s">
        <v>3459</v>
      </c>
      <c r="F2329" t="s">
        <v>2547</v>
      </c>
      <c r="G2329" s="45" t="s">
        <v>3465</v>
      </c>
      <c r="H2329" s="47">
        <f t="shared" si="99"/>
        <v>2328</v>
      </c>
      <c r="I2329" s="324" t="s">
        <v>40</v>
      </c>
      <c r="J2329" s="255" t="str">
        <f>IF(ISBLANK(INDEX('Policy Characteristics'!D:D,MATCH($C2329,'Policy Characteristics'!$C:$C,0))),"",INDEX('Policy Characteristics'!D:D,MATCH($C2329,'Policy Characteristics'!$C:$C,0)))</f>
        <v>Industry Energy Efficiency</v>
      </c>
      <c r="K2329" s="254" t="str">
        <f>IF(ISBLANK(INDEX('Policy Characteristics'!E:E,MATCH($C2329,'Policy Characteristics'!$C:$C,0))),"",INDEX('Policy Characteristics'!E:E,MATCH($C2329,'Policy Characteristics'!$C:$C,0)))</f>
        <v>indst fuel efficiency stds</v>
      </c>
      <c r="L2329" s="261">
        <f>IF(ISBLANK(INDEX('Policy Characteristics'!F:F,MATCH($C2329,'Policy Characteristics'!$C:$C,0))),"",INDEX('Policy Characteristics'!F:F,MATCH($C2329,'Policy Characteristics'!$C:$C,0)))</f>
        <v>0</v>
      </c>
      <c r="M2329" s="261">
        <f>IF(ISBLANK(INDEX('Policy Characteristics'!G:G,MATCH($C2329,'Policy Characteristics'!$C:$C,0))),"",INDEX('Policy Characteristics'!G:G,MATCH($C2329,'Policy Characteristics'!$C:$C,0)))</f>
        <v>0.25</v>
      </c>
      <c r="N2329" s="261">
        <f>IF(ISBLANK(INDEX('Policy Characteristics'!H:H,MATCH($C2329,'Policy Characteristics'!$C:$C,0))),"",INDEX('Policy Characteristics'!H:H,MATCH($C2329,'Policy Characteristics'!$C:$C,0)))</f>
        <v>0.01</v>
      </c>
      <c r="O2329" s="254" t="str">
        <f>IF(ISBLANK(INDEX('Policy Characteristics'!I:I,MATCH($C2329,'Policy Characteristics'!$C:$C,0))),"",INDEX('Policy Characteristics'!I:I,MATCH($C2329,'Policy Characteristics'!$C:$C,0)))</f>
        <v>% reduction in energy use</v>
      </c>
      <c r="P2329" s="254" t="str">
        <f>IF(ISBLANK(INDEX('Policy Characteristics'!J:J,MATCH($C2329,'Policy Characteristics'!$C:$C,0))),"",INDEX('Policy Characteristics'!J:J,MATCH($C2329,'Policy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29" s="254" t="str">
        <f>IF(ISBLANK(INDEX('Policy Characteristics'!K:K,MATCH($C2329,'Policy Characteristics'!$C:$C,0))),"",INDEX('Policy Characteristics'!K:K,MATCH($C2329,'Policy Characteristics'!$C:$C,0)))</f>
        <v>industry-ag-main.html#eff-stds</v>
      </c>
      <c r="R2329" s="254" t="str">
        <f>IF(ISBLANK(INDEX('Policy Characteristics'!L:L,MATCH($C2329,'Policy Characteristics'!$C:$C,0))),"",INDEX('Policy Characteristics'!L:L,MATCH($C2329,'Policy Characteristics'!$C:$C,0)))</f>
        <v>industry-energy-efficiency-standards.html</v>
      </c>
    </row>
    <row r="2330" spans="1:18" s="4" customFormat="1" x14ac:dyDescent="0.25">
      <c r="A2330" s="254" t="str">
        <f>IF(ISBLANK(INDEX('Policy Characteristics'!A:A,MATCH($C2330,'Policy Characteristics'!$C:$C,0))),"",INDEX('Policy Characteristics'!A:A,MATCH($C2330,'Policy Characteristics'!$C:$C,0)))</f>
        <v>Industry</v>
      </c>
      <c r="B2330" s="262" t="str">
        <f>IF(ISBLANK(INDEX('Policy Characteristics'!B:B,MATCH($C2330,'Policy Characteristics'!$C:$C,0))),"",INDEX('Policy Characteristics'!B:B,MATCH($C2330,'Policy Characteristics'!$C:$C,0)))</f>
        <v>Energy Efficiency Standards for Other Eqpt</v>
      </c>
      <c r="C2330" s="254" t="str">
        <f t="shared" si="100"/>
        <v>Perc Improvement in Eqpt Efficiency Stds Above BAU for Combustible Fuels</v>
      </c>
      <c r="D2330" s="6" t="s">
        <v>3028</v>
      </c>
      <c r="E2330" s="1" t="s">
        <v>3460</v>
      </c>
      <c r="F2330" t="s">
        <v>2547</v>
      </c>
      <c r="G2330" s="45" t="s">
        <v>3466</v>
      </c>
      <c r="H2330" s="47">
        <f t="shared" si="99"/>
        <v>2329</v>
      </c>
      <c r="I2330" s="324" t="s">
        <v>40</v>
      </c>
      <c r="J2330" s="255" t="str">
        <f>IF(ISBLANK(INDEX('Policy Characteristics'!D:D,MATCH($C2330,'Policy Characteristics'!$C:$C,0))),"",INDEX('Policy Characteristics'!D:D,MATCH($C2330,'Policy Characteristics'!$C:$C,0)))</f>
        <v>Industry Energy Efficiency</v>
      </c>
      <c r="K2330" s="254" t="str">
        <f>IF(ISBLANK(INDEX('Policy Characteristics'!E:E,MATCH($C2330,'Policy Characteristics'!$C:$C,0))),"",INDEX('Policy Characteristics'!E:E,MATCH($C2330,'Policy Characteristics'!$C:$C,0)))</f>
        <v>indst fuel efficiency stds</v>
      </c>
      <c r="L2330" s="261">
        <f>IF(ISBLANK(INDEX('Policy Characteristics'!F:F,MATCH($C2330,'Policy Characteristics'!$C:$C,0))),"",INDEX('Policy Characteristics'!F:F,MATCH($C2330,'Policy Characteristics'!$C:$C,0)))</f>
        <v>0</v>
      </c>
      <c r="M2330" s="261">
        <f>IF(ISBLANK(INDEX('Policy Characteristics'!G:G,MATCH($C2330,'Policy Characteristics'!$C:$C,0))),"",INDEX('Policy Characteristics'!G:G,MATCH($C2330,'Policy Characteristics'!$C:$C,0)))</f>
        <v>0.25</v>
      </c>
      <c r="N2330" s="261">
        <f>IF(ISBLANK(INDEX('Policy Characteristics'!H:H,MATCH($C2330,'Policy Characteristics'!$C:$C,0))),"",INDEX('Policy Characteristics'!H:H,MATCH($C2330,'Policy Characteristics'!$C:$C,0)))</f>
        <v>0.01</v>
      </c>
      <c r="O2330" s="254" t="str">
        <f>IF(ISBLANK(INDEX('Policy Characteristics'!I:I,MATCH($C2330,'Policy Characteristics'!$C:$C,0))),"",INDEX('Policy Characteristics'!I:I,MATCH($C2330,'Policy Characteristics'!$C:$C,0)))</f>
        <v>% reduction in energy use</v>
      </c>
      <c r="P2330" s="254" t="str">
        <f>IF(ISBLANK(INDEX('Policy Characteristics'!J:J,MATCH($C2330,'Policy Characteristics'!$C:$C,0))),"",INDEX('Policy Characteristics'!J:J,MATCH($C2330,'Policy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30" s="254" t="str">
        <f>IF(ISBLANK(INDEX('Policy Characteristics'!K:K,MATCH($C2330,'Policy Characteristics'!$C:$C,0))),"",INDEX('Policy Characteristics'!K:K,MATCH($C2330,'Policy Characteristics'!$C:$C,0)))</f>
        <v>industry-ag-main.html#eff-stds</v>
      </c>
      <c r="R2330" s="254" t="str">
        <f>IF(ISBLANK(INDEX('Policy Characteristics'!L:L,MATCH($C2330,'Policy Characteristics'!$C:$C,0))),"",INDEX('Policy Characteristics'!L:L,MATCH($C2330,'Policy Characteristics'!$C:$C,0)))</f>
        <v>industry-energy-efficiency-standards.html</v>
      </c>
    </row>
    <row r="2331" spans="1:18" s="4" customFormat="1" x14ac:dyDescent="0.25">
      <c r="A2331" s="254" t="str">
        <f>IF(ISBLANK(INDEX('Policy Characteristics'!A:A,MATCH($C2331,'Policy Characteristics'!$C:$C,0))),"",INDEX('Policy Characteristics'!A:A,MATCH($C2331,'Policy Characteristics'!$C:$C,0)))</f>
        <v>Industry</v>
      </c>
      <c r="B2331" s="262" t="str">
        <f>IF(ISBLANK(INDEX('Policy Characteristics'!B:B,MATCH($C2331,'Policy Characteristics'!$C:$C,0))),"",INDEX('Policy Characteristics'!B:B,MATCH($C2331,'Policy Characteristics'!$C:$C,0)))</f>
        <v>Energy Efficiency Standards for Other Eqpt</v>
      </c>
      <c r="C2331" s="254" t="str">
        <f t="shared" si="100"/>
        <v>Perc Improvement in Eqpt Efficiency Stds Above BAU for Combustible Fuels</v>
      </c>
      <c r="D2331" s="6" t="s">
        <v>3028</v>
      </c>
      <c r="E2331" s="1" t="s">
        <v>3461</v>
      </c>
      <c r="F2331" t="s">
        <v>2547</v>
      </c>
      <c r="G2331" s="45" t="s">
        <v>3467</v>
      </c>
      <c r="H2331" s="47">
        <f t="shared" si="99"/>
        <v>2330</v>
      </c>
      <c r="I2331" s="324" t="s">
        <v>40</v>
      </c>
      <c r="J2331" s="255" t="str">
        <f>IF(ISBLANK(INDEX('Policy Characteristics'!D:D,MATCH($C2331,'Policy Characteristics'!$C:$C,0))),"",INDEX('Policy Characteristics'!D:D,MATCH($C2331,'Policy Characteristics'!$C:$C,0)))</f>
        <v>Industry Energy Efficiency</v>
      </c>
      <c r="K2331" s="254" t="str">
        <f>IF(ISBLANK(INDEX('Policy Characteristics'!E:E,MATCH($C2331,'Policy Characteristics'!$C:$C,0))),"",INDEX('Policy Characteristics'!E:E,MATCH($C2331,'Policy Characteristics'!$C:$C,0)))</f>
        <v>indst fuel efficiency stds</v>
      </c>
      <c r="L2331" s="261">
        <f>IF(ISBLANK(INDEX('Policy Characteristics'!F:F,MATCH($C2331,'Policy Characteristics'!$C:$C,0))),"",INDEX('Policy Characteristics'!F:F,MATCH($C2331,'Policy Characteristics'!$C:$C,0)))</f>
        <v>0</v>
      </c>
      <c r="M2331" s="261">
        <f>IF(ISBLANK(INDEX('Policy Characteristics'!G:G,MATCH($C2331,'Policy Characteristics'!$C:$C,0))),"",INDEX('Policy Characteristics'!G:G,MATCH($C2331,'Policy Characteristics'!$C:$C,0)))</f>
        <v>0.25</v>
      </c>
      <c r="N2331" s="261">
        <f>IF(ISBLANK(INDEX('Policy Characteristics'!H:H,MATCH($C2331,'Policy Characteristics'!$C:$C,0))),"",INDEX('Policy Characteristics'!H:H,MATCH($C2331,'Policy Characteristics'!$C:$C,0)))</f>
        <v>0.01</v>
      </c>
      <c r="O2331" s="254" t="str">
        <f>IF(ISBLANK(INDEX('Policy Characteristics'!I:I,MATCH($C2331,'Policy Characteristics'!$C:$C,0))),"",INDEX('Policy Characteristics'!I:I,MATCH($C2331,'Policy Characteristics'!$C:$C,0)))</f>
        <v>% reduction in energy use</v>
      </c>
      <c r="P2331" s="254" t="str">
        <f>IF(ISBLANK(INDEX('Policy Characteristics'!J:J,MATCH($C2331,'Policy Characteristics'!$C:$C,0))),"",INDEX('Policy Characteristics'!J:J,MATCH($C2331,'Policy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31" s="254" t="str">
        <f>IF(ISBLANK(INDEX('Policy Characteristics'!K:K,MATCH($C2331,'Policy Characteristics'!$C:$C,0))),"",INDEX('Policy Characteristics'!K:K,MATCH($C2331,'Policy Characteristics'!$C:$C,0)))</f>
        <v>industry-ag-main.html#eff-stds</v>
      </c>
      <c r="R2331" s="254" t="str">
        <f>IF(ISBLANK(INDEX('Policy Characteristics'!L:L,MATCH($C2331,'Policy Characteristics'!$C:$C,0))),"",INDEX('Policy Characteristics'!L:L,MATCH($C2331,'Policy Characteristics'!$C:$C,0)))</f>
        <v>industry-energy-efficiency-standards.html</v>
      </c>
    </row>
    <row r="2332" spans="1:18" s="4" customFormat="1" x14ac:dyDescent="0.25">
      <c r="A2332" s="254" t="str">
        <f>IF(ISBLANK(INDEX('Policy Characteristics'!A:A,MATCH($C2332,'Policy Characteristics'!$C:$C,0))),"",INDEX('Policy Characteristics'!A:A,MATCH($C2332,'Policy Characteristics'!$C:$C,0)))</f>
        <v>Industry</v>
      </c>
      <c r="B2332" s="262" t="str">
        <f>IF(ISBLANK(INDEX('Policy Characteristics'!B:B,MATCH($C2332,'Policy Characteristics'!$C:$C,0))),"",INDEX('Policy Characteristics'!B:B,MATCH($C2332,'Policy Characteristics'!$C:$C,0)))</f>
        <v>Energy Efficiency Standards for Other Eqpt</v>
      </c>
      <c r="C2332" s="254" t="str">
        <f t="shared" si="100"/>
        <v>Perc Improvement in Eqpt Efficiency Stds Above BAU for Combustible Fuels</v>
      </c>
      <c r="D2332" s="6" t="s">
        <v>3028</v>
      </c>
      <c r="E2332" s="1" t="s">
        <v>3462</v>
      </c>
      <c r="F2332" t="s">
        <v>2547</v>
      </c>
      <c r="G2332" s="45" t="s">
        <v>3468</v>
      </c>
      <c r="H2332" s="47">
        <f t="shared" si="99"/>
        <v>2331</v>
      </c>
      <c r="I2332" s="324" t="s">
        <v>40</v>
      </c>
      <c r="J2332" s="255" t="str">
        <f>IF(ISBLANK(INDEX('Policy Characteristics'!D:D,MATCH($C2332,'Policy Characteristics'!$C:$C,0))),"",INDEX('Policy Characteristics'!D:D,MATCH($C2332,'Policy Characteristics'!$C:$C,0)))</f>
        <v>Industry Energy Efficiency</v>
      </c>
      <c r="K2332" s="254" t="str">
        <f>IF(ISBLANK(INDEX('Policy Characteristics'!E:E,MATCH($C2332,'Policy Characteristics'!$C:$C,0))),"",INDEX('Policy Characteristics'!E:E,MATCH($C2332,'Policy Characteristics'!$C:$C,0)))</f>
        <v>indst fuel efficiency stds</v>
      </c>
      <c r="L2332" s="261">
        <f>IF(ISBLANK(INDEX('Policy Characteristics'!F:F,MATCH($C2332,'Policy Characteristics'!$C:$C,0))),"",INDEX('Policy Characteristics'!F:F,MATCH($C2332,'Policy Characteristics'!$C:$C,0)))</f>
        <v>0</v>
      </c>
      <c r="M2332" s="261">
        <f>IF(ISBLANK(INDEX('Policy Characteristics'!G:G,MATCH($C2332,'Policy Characteristics'!$C:$C,0))),"",INDEX('Policy Characteristics'!G:G,MATCH($C2332,'Policy Characteristics'!$C:$C,0)))</f>
        <v>0.25</v>
      </c>
      <c r="N2332" s="261">
        <f>IF(ISBLANK(INDEX('Policy Characteristics'!H:H,MATCH($C2332,'Policy Characteristics'!$C:$C,0))),"",INDEX('Policy Characteristics'!H:H,MATCH($C2332,'Policy Characteristics'!$C:$C,0)))</f>
        <v>0.01</v>
      </c>
      <c r="O2332" s="254" t="str">
        <f>IF(ISBLANK(INDEX('Policy Characteristics'!I:I,MATCH($C2332,'Policy Characteristics'!$C:$C,0))),"",INDEX('Policy Characteristics'!I:I,MATCH($C2332,'Policy Characteristics'!$C:$C,0)))</f>
        <v>% reduction in energy use</v>
      </c>
      <c r="P2332" s="254" t="str">
        <f>IF(ISBLANK(INDEX('Policy Characteristics'!J:J,MATCH($C2332,'Policy Characteristics'!$C:$C,0))),"",INDEX('Policy Characteristics'!J:J,MATCH($C2332,'Policy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32" s="254" t="str">
        <f>IF(ISBLANK(INDEX('Policy Characteristics'!K:K,MATCH($C2332,'Policy Characteristics'!$C:$C,0))),"",INDEX('Policy Characteristics'!K:K,MATCH($C2332,'Policy Characteristics'!$C:$C,0)))</f>
        <v>industry-ag-main.html#eff-stds</v>
      </c>
      <c r="R2332" s="254" t="str">
        <f>IF(ISBLANK(INDEX('Policy Characteristics'!L:L,MATCH($C2332,'Policy Characteristics'!$C:$C,0))),"",INDEX('Policy Characteristics'!L:L,MATCH($C2332,'Policy Characteristics'!$C:$C,0)))</f>
        <v>industry-energy-efficiency-standards.html</v>
      </c>
    </row>
    <row r="2333" spans="1:18" s="4" customFormat="1" x14ac:dyDescent="0.25">
      <c r="A2333" s="254" t="str">
        <f>IF(ISBLANK(INDEX('Policy Characteristics'!A:A,MATCH($C2333,'Policy Characteristics'!$C:$C,0))),"",INDEX('Policy Characteristics'!A:A,MATCH($C2333,'Policy Characteristics'!$C:$C,0)))</f>
        <v>Industry</v>
      </c>
      <c r="B2333" s="262" t="str">
        <f>IF(ISBLANK(INDEX('Policy Characteristics'!B:B,MATCH($C2333,'Policy Characteristics'!$C:$C,0))),"",INDEX('Policy Characteristics'!B:B,MATCH($C2333,'Policy Characteristics'!$C:$C,0)))</f>
        <v>Energy Efficiency Standards for Other Eqpt</v>
      </c>
      <c r="C2333" s="254" t="str">
        <f t="shared" si="100"/>
        <v>Perc Improvement in Eqpt Efficiency Stds Above BAU for Combustible Fuels</v>
      </c>
      <c r="D2333" s="6" t="s">
        <v>3028</v>
      </c>
      <c r="E2333" s="1" t="s">
        <v>3463</v>
      </c>
      <c r="F2333" t="s">
        <v>2547</v>
      </c>
      <c r="G2333" s="45" t="s">
        <v>3469</v>
      </c>
      <c r="H2333" s="47">
        <f t="shared" si="99"/>
        <v>2332</v>
      </c>
      <c r="I2333" s="324" t="s">
        <v>40</v>
      </c>
      <c r="J2333" s="255" t="str">
        <f>IF(ISBLANK(INDEX('Policy Characteristics'!D:D,MATCH($C2333,'Policy Characteristics'!$C:$C,0))),"",INDEX('Policy Characteristics'!D:D,MATCH($C2333,'Policy Characteristics'!$C:$C,0)))</f>
        <v>Industry Energy Efficiency</v>
      </c>
      <c r="K2333" s="254" t="str">
        <f>IF(ISBLANK(INDEX('Policy Characteristics'!E:E,MATCH($C2333,'Policy Characteristics'!$C:$C,0))),"",INDEX('Policy Characteristics'!E:E,MATCH($C2333,'Policy Characteristics'!$C:$C,0)))</f>
        <v>indst fuel efficiency stds</v>
      </c>
      <c r="L2333" s="261">
        <f>IF(ISBLANK(INDEX('Policy Characteristics'!F:F,MATCH($C2333,'Policy Characteristics'!$C:$C,0))),"",INDEX('Policy Characteristics'!F:F,MATCH($C2333,'Policy Characteristics'!$C:$C,0)))</f>
        <v>0</v>
      </c>
      <c r="M2333" s="261">
        <f>IF(ISBLANK(INDEX('Policy Characteristics'!G:G,MATCH($C2333,'Policy Characteristics'!$C:$C,0))),"",INDEX('Policy Characteristics'!G:G,MATCH($C2333,'Policy Characteristics'!$C:$C,0)))</f>
        <v>0.25</v>
      </c>
      <c r="N2333" s="261">
        <f>IF(ISBLANK(INDEX('Policy Characteristics'!H:H,MATCH($C2333,'Policy Characteristics'!$C:$C,0))),"",INDEX('Policy Characteristics'!H:H,MATCH($C2333,'Policy Characteristics'!$C:$C,0)))</f>
        <v>0.01</v>
      </c>
      <c r="O2333" s="254" t="str">
        <f>IF(ISBLANK(INDEX('Policy Characteristics'!I:I,MATCH($C2333,'Policy Characteristics'!$C:$C,0))),"",INDEX('Policy Characteristics'!I:I,MATCH($C2333,'Policy Characteristics'!$C:$C,0)))</f>
        <v>% reduction in energy use</v>
      </c>
      <c r="P2333" s="254" t="str">
        <f>IF(ISBLANK(INDEX('Policy Characteristics'!J:J,MATCH($C2333,'Policy Characteristics'!$C:$C,0))),"",INDEX('Policy Characteristics'!J:J,MATCH($C2333,'Policy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33" s="254" t="str">
        <f>IF(ISBLANK(INDEX('Policy Characteristics'!K:K,MATCH($C2333,'Policy Characteristics'!$C:$C,0))),"",INDEX('Policy Characteristics'!K:K,MATCH($C2333,'Policy Characteristics'!$C:$C,0)))</f>
        <v>industry-ag-main.html#eff-stds</v>
      </c>
      <c r="R2333" s="254" t="str">
        <f>IF(ISBLANK(INDEX('Policy Characteristics'!L:L,MATCH($C2333,'Policy Characteristics'!$C:$C,0))),"",INDEX('Policy Characteristics'!L:L,MATCH($C2333,'Policy Characteristics'!$C:$C,0)))</f>
        <v>industry-energy-efficiency-standards.html</v>
      </c>
    </row>
    <row r="2334" spans="1:18" s="4" customFormat="1" x14ac:dyDescent="0.25">
      <c r="A2334" s="254" t="str">
        <f>IF(ISBLANK(INDEX('Policy Characteristics'!A:A,MATCH($C2334,'Policy Characteristics'!$C:$C,0))),"",INDEX('Policy Characteristics'!A:A,MATCH($C2334,'Policy Characteristics'!$C:$C,0)))</f>
        <v>Industry</v>
      </c>
      <c r="B2334" s="262" t="str">
        <f>IF(ISBLANK(INDEX('Policy Characteristics'!B:B,MATCH($C2334,'Policy Characteristics'!$C:$C,0))),"",INDEX('Policy Characteristics'!B:B,MATCH($C2334,'Policy Characteristics'!$C:$C,0)))</f>
        <v>Energy Efficiency Standards for Other Eqpt</v>
      </c>
      <c r="C2334" s="254" t="str">
        <f t="shared" si="100"/>
        <v>Perc Improvement in Eqpt Efficiency Stds Above BAU for Combustible Fuels</v>
      </c>
      <c r="D2334" s="6" t="s">
        <v>3028</v>
      </c>
      <c r="E2334" s="1" t="s">
        <v>3464</v>
      </c>
      <c r="F2334" t="s">
        <v>2547</v>
      </c>
      <c r="G2334" s="45" t="s">
        <v>3470</v>
      </c>
      <c r="H2334" s="47">
        <f t="shared" si="99"/>
        <v>2333</v>
      </c>
      <c r="I2334" s="324" t="s">
        <v>40</v>
      </c>
      <c r="J2334" s="255" t="str">
        <f>IF(ISBLANK(INDEX('Policy Characteristics'!D:D,MATCH($C2334,'Policy Characteristics'!$C:$C,0))),"",INDEX('Policy Characteristics'!D:D,MATCH($C2334,'Policy Characteristics'!$C:$C,0)))</f>
        <v>Industry Energy Efficiency</v>
      </c>
      <c r="K2334" s="254" t="str">
        <f>IF(ISBLANK(INDEX('Policy Characteristics'!E:E,MATCH($C2334,'Policy Characteristics'!$C:$C,0))),"",INDEX('Policy Characteristics'!E:E,MATCH($C2334,'Policy Characteristics'!$C:$C,0)))</f>
        <v>indst fuel efficiency stds</v>
      </c>
      <c r="L2334" s="261">
        <f>IF(ISBLANK(INDEX('Policy Characteristics'!F:F,MATCH($C2334,'Policy Characteristics'!$C:$C,0))),"",INDEX('Policy Characteristics'!F:F,MATCH($C2334,'Policy Characteristics'!$C:$C,0)))</f>
        <v>0</v>
      </c>
      <c r="M2334" s="261">
        <f>IF(ISBLANK(INDEX('Policy Characteristics'!G:G,MATCH($C2334,'Policy Characteristics'!$C:$C,0))),"",INDEX('Policy Characteristics'!G:G,MATCH($C2334,'Policy Characteristics'!$C:$C,0)))</f>
        <v>0.25</v>
      </c>
      <c r="N2334" s="261">
        <f>IF(ISBLANK(INDEX('Policy Characteristics'!H:H,MATCH($C2334,'Policy Characteristics'!$C:$C,0))),"",INDEX('Policy Characteristics'!H:H,MATCH($C2334,'Policy Characteristics'!$C:$C,0)))</f>
        <v>0.01</v>
      </c>
      <c r="O2334" s="254" t="str">
        <f>IF(ISBLANK(INDEX('Policy Characteristics'!I:I,MATCH($C2334,'Policy Characteristics'!$C:$C,0))),"",INDEX('Policy Characteristics'!I:I,MATCH($C2334,'Policy Characteristics'!$C:$C,0)))</f>
        <v>% reduction in energy use</v>
      </c>
      <c r="P2334" s="254" t="str">
        <f>IF(ISBLANK(INDEX('Policy Characteristics'!J:J,MATCH($C2334,'Policy Characteristics'!$C:$C,0))),"",INDEX('Policy Characteristics'!J:J,MATCH($C2334,'Policy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34" s="254" t="str">
        <f>IF(ISBLANK(INDEX('Policy Characteristics'!K:K,MATCH($C2334,'Policy Characteristics'!$C:$C,0))),"",INDEX('Policy Characteristics'!K:K,MATCH($C2334,'Policy Characteristics'!$C:$C,0)))</f>
        <v>industry-ag-main.html#eff-stds</v>
      </c>
      <c r="R2334" s="254" t="str">
        <f>IF(ISBLANK(INDEX('Policy Characteristics'!L:L,MATCH($C2334,'Policy Characteristics'!$C:$C,0))),"",INDEX('Policy Characteristics'!L:L,MATCH($C2334,'Policy Characteristics'!$C:$C,0)))</f>
        <v>industry-energy-efficiency-standards.html</v>
      </c>
    </row>
    <row r="2335" spans="1:18" s="4" customFormat="1" x14ac:dyDescent="0.25">
      <c r="A2335" s="254" t="str">
        <f>IF(ISBLANK(INDEX('Policy Characteristics'!A:A,MATCH($C2335,'Policy Characteristics'!$C:$C,0))),"",INDEX('Policy Characteristics'!A:A,MATCH($C2335,'Policy Characteristics'!$C:$C,0)))</f>
        <v>Industry</v>
      </c>
      <c r="B2335" s="262" t="str">
        <f>IF(ISBLANK(INDEX('Policy Characteristics'!B:B,MATCH($C2335,'Policy Characteristics'!$C:$C,0))),"",INDEX('Policy Characteristics'!B:B,MATCH($C2335,'Policy Characteristics'!$C:$C,0)))</f>
        <v>Energy Efficiency Standards for Other Eqpt</v>
      </c>
      <c r="C2335" s="254" t="str">
        <f t="shared" si="100"/>
        <v>Perc Improvement in Eqpt Efficiency Stds Above BAU for Combustible Fuels</v>
      </c>
      <c r="D2335" s="6" t="s">
        <v>3028</v>
      </c>
      <c r="E2335" s="1" t="s">
        <v>3570</v>
      </c>
      <c r="F2335" t="s">
        <v>2547</v>
      </c>
      <c r="G2335" s="45" t="s">
        <v>3471</v>
      </c>
      <c r="H2335" s="47">
        <f t="shared" si="99"/>
        <v>2334</v>
      </c>
      <c r="I2335" s="324" t="s">
        <v>40</v>
      </c>
      <c r="J2335" s="255" t="str">
        <f>IF(ISBLANK(INDEX('Policy Characteristics'!D:D,MATCH($C2335,'Policy Characteristics'!$C:$C,0))),"",INDEX('Policy Characteristics'!D:D,MATCH($C2335,'Policy Characteristics'!$C:$C,0)))</f>
        <v>Industry Energy Efficiency</v>
      </c>
      <c r="K2335" s="254" t="str">
        <f>IF(ISBLANK(INDEX('Policy Characteristics'!E:E,MATCH($C2335,'Policy Characteristics'!$C:$C,0))),"",INDEX('Policy Characteristics'!E:E,MATCH($C2335,'Policy Characteristics'!$C:$C,0)))</f>
        <v>indst fuel efficiency stds</v>
      </c>
      <c r="L2335" s="261">
        <f>IF(ISBLANK(INDEX('Policy Characteristics'!F:F,MATCH($C2335,'Policy Characteristics'!$C:$C,0))),"",INDEX('Policy Characteristics'!F:F,MATCH($C2335,'Policy Characteristics'!$C:$C,0)))</f>
        <v>0</v>
      </c>
      <c r="M2335" s="261">
        <f>IF(ISBLANK(INDEX('Policy Characteristics'!G:G,MATCH($C2335,'Policy Characteristics'!$C:$C,0))),"",INDEX('Policy Characteristics'!G:G,MATCH($C2335,'Policy Characteristics'!$C:$C,0)))</f>
        <v>0.25</v>
      </c>
      <c r="N2335" s="261">
        <f>IF(ISBLANK(INDEX('Policy Characteristics'!H:H,MATCH($C2335,'Policy Characteristics'!$C:$C,0))),"",INDEX('Policy Characteristics'!H:H,MATCH($C2335,'Policy Characteristics'!$C:$C,0)))</f>
        <v>0.01</v>
      </c>
      <c r="O2335" s="254" t="str">
        <f>IF(ISBLANK(INDEX('Policy Characteristics'!I:I,MATCH($C2335,'Policy Characteristics'!$C:$C,0))),"",INDEX('Policy Characteristics'!I:I,MATCH($C2335,'Policy Characteristics'!$C:$C,0)))</f>
        <v>% reduction in energy use</v>
      </c>
      <c r="P2335" s="254" t="str">
        <f>IF(ISBLANK(INDEX('Policy Characteristics'!J:J,MATCH($C2335,'Policy Characteristics'!$C:$C,0))),"",INDEX('Policy Characteristics'!J:J,MATCH($C2335,'Policy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35" s="254" t="str">
        <f>IF(ISBLANK(INDEX('Policy Characteristics'!K:K,MATCH($C2335,'Policy Characteristics'!$C:$C,0))),"",INDEX('Policy Characteristics'!K:K,MATCH($C2335,'Policy Characteristics'!$C:$C,0)))</f>
        <v>industry-ag-main.html#eff-stds</v>
      </c>
      <c r="R2335" s="254" t="str">
        <f>IF(ISBLANK(INDEX('Policy Characteristics'!L:L,MATCH($C2335,'Policy Characteristics'!$C:$C,0))),"",INDEX('Policy Characteristics'!L:L,MATCH($C2335,'Policy Characteristics'!$C:$C,0)))</f>
        <v>industry-energy-efficiency-standards.html</v>
      </c>
    </row>
    <row r="2336" spans="1:18" s="4" customFormat="1" x14ac:dyDescent="0.25">
      <c r="A2336" s="254" t="str">
        <f>IF(ISBLANK(INDEX('Policy Characteristics'!A:A,MATCH($C2336,'Policy Characteristics'!$C:$C,0))),"",INDEX('Policy Characteristics'!A:A,MATCH($C2336,'Policy Characteristics'!$C:$C,0)))</f>
        <v>Industry</v>
      </c>
      <c r="B2336" s="262" t="str">
        <f>IF(ISBLANK(INDEX('Policy Characteristics'!B:B,MATCH($C2336,'Policy Characteristics'!$C:$C,0))),"",INDEX('Policy Characteristics'!B:B,MATCH($C2336,'Policy Characteristics'!$C:$C,0)))</f>
        <v>Energy Efficiency Standards for Other Eqpt</v>
      </c>
      <c r="C2336" s="254" t="str">
        <f t="shared" si="100"/>
        <v>Perc Improvement in Eqpt Efficiency Stds Above BAU for Combustible Fuels</v>
      </c>
      <c r="D2336" s="6" t="s">
        <v>3028</v>
      </c>
      <c r="E2336" s="1" t="s">
        <v>3915</v>
      </c>
      <c r="F2336" t="s">
        <v>2547</v>
      </c>
      <c r="G2336" s="45" t="s">
        <v>3891</v>
      </c>
      <c r="H2336" s="47">
        <f t="shared" si="99"/>
        <v>2335</v>
      </c>
      <c r="I2336" s="324" t="s">
        <v>40</v>
      </c>
      <c r="J2336" s="255" t="str">
        <f>IF(ISBLANK(INDEX('Policy Characteristics'!D:D,MATCH($C2336,'Policy Characteristics'!$C:$C,0))),"",INDEX('Policy Characteristics'!D:D,MATCH($C2336,'Policy Characteristics'!$C:$C,0)))</f>
        <v>Industry Energy Efficiency</v>
      </c>
      <c r="K2336" s="254" t="str">
        <f>IF(ISBLANK(INDEX('Policy Characteristics'!E:E,MATCH($C2336,'Policy Characteristics'!$C:$C,0))),"",INDEX('Policy Characteristics'!E:E,MATCH($C2336,'Policy Characteristics'!$C:$C,0)))</f>
        <v>indst fuel efficiency stds</v>
      </c>
      <c r="L2336" s="261">
        <f>IF(ISBLANK(INDEX('Policy Characteristics'!F:F,MATCH($C2336,'Policy Characteristics'!$C:$C,0))),"",INDEX('Policy Characteristics'!F:F,MATCH($C2336,'Policy Characteristics'!$C:$C,0)))</f>
        <v>0</v>
      </c>
      <c r="M2336" s="261">
        <f>IF(ISBLANK(INDEX('Policy Characteristics'!G:G,MATCH($C2336,'Policy Characteristics'!$C:$C,0))),"",INDEX('Policy Characteristics'!G:G,MATCH($C2336,'Policy Characteristics'!$C:$C,0)))</f>
        <v>0.25</v>
      </c>
      <c r="N2336" s="261">
        <f>IF(ISBLANK(INDEX('Policy Characteristics'!H:H,MATCH($C2336,'Policy Characteristics'!$C:$C,0))),"",INDEX('Policy Characteristics'!H:H,MATCH($C2336,'Policy Characteristics'!$C:$C,0)))</f>
        <v>0.01</v>
      </c>
      <c r="O2336" s="254" t="str">
        <f>IF(ISBLANK(INDEX('Policy Characteristics'!I:I,MATCH($C2336,'Policy Characteristics'!$C:$C,0))),"",INDEX('Policy Characteristics'!I:I,MATCH($C2336,'Policy Characteristics'!$C:$C,0)))</f>
        <v>% reduction in energy use</v>
      </c>
      <c r="P2336" s="254" t="str">
        <f>IF(ISBLANK(INDEX('Policy Characteristics'!J:J,MATCH($C2336,'Policy Characteristics'!$C:$C,0))),"",INDEX('Policy Characteristics'!J:J,MATCH($C2336,'Policy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36" s="254" t="str">
        <f>IF(ISBLANK(INDEX('Policy Characteristics'!K:K,MATCH($C2336,'Policy Characteristics'!$C:$C,0))),"",INDEX('Policy Characteristics'!K:K,MATCH($C2336,'Policy Characteristics'!$C:$C,0)))</f>
        <v>industry-ag-main.html#eff-stds</v>
      </c>
      <c r="R2336" s="254" t="str">
        <f>IF(ISBLANK(INDEX('Policy Characteristics'!L:L,MATCH($C2336,'Policy Characteristics'!$C:$C,0))),"",INDEX('Policy Characteristics'!L:L,MATCH($C2336,'Policy Characteristics'!$C:$C,0)))</f>
        <v>industry-energy-efficiency-standards.html</v>
      </c>
    </row>
    <row r="2337" spans="1:18" s="4" customFormat="1" x14ac:dyDescent="0.25">
      <c r="A2337" s="254" t="str">
        <f>IF(ISBLANK(INDEX('Policy Characteristics'!A:A,MATCH($C2337,'Policy Characteristics'!$C:$C,0))),"",INDEX('Policy Characteristics'!A:A,MATCH($C2337,'Policy Characteristics'!$C:$C,0)))</f>
        <v>Industry</v>
      </c>
      <c r="B2337" s="262" t="str">
        <f>IF(ISBLANK(INDEX('Policy Characteristics'!B:B,MATCH($C2337,'Policy Characteristics'!$C:$C,0))),"",INDEX('Policy Characteristics'!B:B,MATCH($C2337,'Policy Characteristics'!$C:$C,0)))</f>
        <v>Energy Efficiency Standards for Other Eqpt</v>
      </c>
      <c r="C2337" s="254" t="str">
        <f t="shared" si="100"/>
        <v>Perc Improvement in Eqpt Efficiency Stds Above BAU for Combustible Fuels</v>
      </c>
      <c r="D2337" s="6" t="s">
        <v>3028</v>
      </c>
      <c r="E2337" s="1" t="s">
        <v>3916</v>
      </c>
      <c r="F2337" t="s">
        <v>2547</v>
      </c>
      <c r="G2337" s="45" t="s">
        <v>3890</v>
      </c>
      <c r="H2337" s="47">
        <f t="shared" si="99"/>
        <v>2336</v>
      </c>
      <c r="I2337" s="324" t="s">
        <v>40</v>
      </c>
      <c r="J2337" s="255" t="str">
        <f>IF(ISBLANK(INDEX('Policy Characteristics'!D:D,MATCH($C2337,'Policy Characteristics'!$C:$C,0))),"",INDEX('Policy Characteristics'!D:D,MATCH($C2337,'Policy Characteristics'!$C:$C,0)))</f>
        <v>Industry Energy Efficiency</v>
      </c>
      <c r="K2337" s="254" t="str">
        <f>IF(ISBLANK(INDEX('Policy Characteristics'!E:E,MATCH($C2337,'Policy Characteristics'!$C:$C,0))),"",INDEX('Policy Characteristics'!E:E,MATCH($C2337,'Policy Characteristics'!$C:$C,0)))</f>
        <v>indst fuel efficiency stds</v>
      </c>
      <c r="L2337" s="261">
        <f>IF(ISBLANK(INDEX('Policy Characteristics'!F:F,MATCH($C2337,'Policy Characteristics'!$C:$C,0))),"",INDEX('Policy Characteristics'!F:F,MATCH($C2337,'Policy Characteristics'!$C:$C,0)))</f>
        <v>0</v>
      </c>
      <c r="M2337" s="261">
        <f>IF(ISBLANK(INDEX('Policy Characteristics'!G:G,MATCH($C2337,'Policy Characteristics'!$C:$C,0))),"",INDEX('Policy Characteristics'!G:G,MATCH($C2337,'Policy Characteristics'!$C:$C,0)))</f>
        <v>0.25</v>
      </c>
      <c r="N2337" s="261">
        <f>IF(ISBLANK(INDEX('Policy Characteristics'!H:H,MATCH($C2337,'Policy Characteristics'!$C:$C,0))),"",INDEX('Policy Characteristics'!H:H,MATCH($C2337,'Policy Characteristics'!$C:$C,0)))</f>
        <v>0.01</v>
      </c>
      <c r="O2337" s="254" t="str">
        <f>IF(ISBLANK(INDEX('Policy Characteristics'!I:I,MATCH($C2337,'Policy Characteristics'!$C:$C,0))),"",INDEX('Policy Characteristics'!I:I,MATCH($C2337,'Policy Characteristics'!$C:$C,0)))</f>
        <v>% reduction in energy use</v>
      </c>
      <c r="P2337" s="254" t="str">
        <f>IF(ISBLANK(INDEX('Policy Characteristics'!J:J,MATCH($C2337,'Policy Characteristics'!$C:$C,0))),"",INDEX('Policy Characteristics'!J:J,MATCH($C2337,'Policy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37" s="254" t="str">
        <f>IF(ISBLANK(INDEX('Policy Characteristics'!K:K,MATCH($C2337,'Policy Characteristics'!$C:$C,0))),"",INDEX('Policy Characteristics'!K:K,MATCH($C2337,'Policy Characteristics'!$C:$C,0)))</f>
        <v>industry-ag-main.html#eff-stds</v>
      </c>
      <c r="R2337" s="254" t="str">
        <f>IF(ISBLANK(INDEX('Policy Characteristics'!L:L,MATCH($C2337,'Policy Characteristics'!$C:$C,0))),"",INDEX('Policy Characteristics'!L:L,MATCH($C2337,'Policy Characteristics'!$C:$C,0)))</f>
        <v>industry-energy-efficiency-standards.html</v>
      </c>
    </row>
    <row r="2338" spans="1:18" s="4" customFormat="1" x14ac:dyDescent="0.25">
      <c r="A2338" s="254" t="str">
        <f>IF(ISBLANK(INDEX('Policy Characteristics'!A:A,MATCH($C2338,'Policy Characteristics'!$C:$C,0))),"",INDEX('Policy Characteristics'!A:A,MATCH($C2338,'Policy Characteristics'!$C:$C,0)))</f>
        <v>Industry</v>
      </c>
      <c r="B2338" s="262" t="str">
        <f>IF(ISBLANK(INDEX('Policy Characteristics'!B:B,MATCH($C2338,'Policy Characteristics'!$C:$C,0))),"",INDEX('Policy Characteristics'!B:B,MATCH($C2338,'Policy Characteristics'!$C:$C,0)))</f>
        <v>Energy Efficiency Standards for Other Eqpt</v>
      </c>
      <c r="C2338" s="254" t="str">
        <f t="shared" si="100"/>
        <v>Perc Improvement in Eqpt Efficiency Stds Above BAU for Combustible Fuels</v>
      </c>
      <c r="D2338" s="6" t="s">
        <v>3028</v>
      </c>
      <c r="E2338" s="1" t="s">
        <v>3917</v>
      </c>
      <c r="F2338" t="s">
        <v>2547</v>
      </c>
      <c r="G2338" s="45" t="s">
        <v>3892</v>
      </c>
      <c r="H2338" s="47">
        <f t="shared" si="99"/>
        <v>2337</v>
      </c>
      <c r="I2338" s="324" t="s">
        <v>40</v>
      </c>
      <c r="J2338" s="255" t="str">
        <f>IF(ISBLANK(INDEX('Policy Characteristics'!D:D,MATCH($C2338,'Policy Characteristics'!$C:$C,0))),"",INDEX('Policy Characteristics'!D:D,MATCH($C2338,'Policy Characteristics'!$C:$C,0)))</f>
        <v>Industry Energy Efficiency</v>
      </c>
      <c r="K2338" s="254" t="str">
        <f>IF(ISBLANK(INDEX('Policy Characteristics'!E:E,MATCH($C2338,'Policy Characteristics'!$C:$C,0))),"",INDEX('Policy Characteristics'!E:E,MATCH($C2338,'Policy Characteristics'!$C:$C,0)))</f>
        <v>indst fuel efficiency stds</v>
      </c>
      <c r="L2338" s="261">
        <f>IF(ISBLANK(INDEX('Policy Characteristics'!F:F,MATCH($C2338,'Policy Characteristics'!$C:$C,0))),"",INDEX('Policy Characteristics'!F:F,MATCH($C2338,'Policy Characteristics'!$C:$C,0)))</f>
        <v>0</v>
      </c>
      <c r="M2338" s="261">
        <f>IF(ISBLANK(INDEX('Policy Characteristics'!G:G,MATCH($C2338,'Policy Characteristics'!$C:$C,0))),"",INDEX('Policy Characteristics'!G:G,MATCH($C2338,'Policy Characteristics'!$C:$C,0)))</f>
        <v>0.25</v>
      </c>
      <c r="N2338" s="261">
        <f>IF(ISBLANK(INDEX('Policy Characteristics'!H:H,MATCH($C2338,'Policy Characteristics'!$C:$C,0))),"",INDEX('Policy Characteristics'!H:H,MATCH($C2338,'Policy Characteristics'!$C:$C,0)))</f>
        <v>0.01</v>
      </c>
      <c r="O2338" s="254" t="str">
        <f>IF(ISBLANK(INDEX('Policy Characteristics'!I:I,MATCH($C2338,'Policy Characteristics'!$C:$C,0))),"",INDEX('Policy Characteristics'!I:I,MATCH($C2338,'Policy Characteristics'!$C:$C,0)))</f>
        <v>% reduction in energy use</v>
      </c>
      <c r="P2338" s="254" t="str">
        <f>IF(ISBLANK(INDEX('Policy Characteristics'!J:J,MATCH($C2338,'Policy Characteristics'!$C:$C,0))),"",INDEX('Policy Characteristics'!J:J,MATCH($C2338,'Policy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38" s="254" t="str">
        <f>IF(ISBLANK(INDEX('Policy Characteristics'!K:K,MATCH($C2338,'Policy Characteristics'!$C:$C,0))),"",INDEX('Policy Characteristics'!K:K,MATCH($C2338,'Policy Characteristics'!$C:$C,0)))</f>
        <v>industry-ag-main.html#eff-stds</v>
      </c>
      <c r="R2338" s="254" t="str">
        <f>IF(ISBLANK(INDEX('Policy Characteristics'!L:L,MATCH($C2338,'Policy Characteristics'!$C:$C,0))),"",INDEX('Policy Characteristics'!L:L,MATCH($C2338,'Policy Characteristics'!$C:$C,0)))</f>
        <v>industry-energy-efficiency-standards.html</v>
      </c>
    </row>
    <row r="2339" spans="1:18" s="4" customFormat="1" x14ac:dyDescent="0.25">
      <c r="A2339" s="254" t="str">
        <f>IF(ISBLANK(INDEX('Policy Characteristics'!A:A,MATCH($C2339,'Policy Characteristics'!$C:$C,0))),"",INDEX('Policy Characteristics'!A:A,MATCH($C2339,'Policy Characteristics'!$C:$C,0)))</f>
        <v>Industry</v>
      </c>
      <c r="B2339" s="262" t="str">
        <f>IF(ISBLANK(INDEX('Policy Characteristics'!B:B,MATCH($C2339,'Policy Characteristics'!$C:$C,0))),"",INDEX('Policy Characteristics'!B:B,MATCH($C2339,'Policy Characteristics'!$C:$C,0)))</f>
        <v>Energy Efficiency Standards for Other Eqpt</v>
      </c>
      <c r="C2339" s="254" t="str">
        <f t="shared" si="100"/>
        <v>Perc Improvement in Eqpt Efficiency Stds Above BAU for Combustible Fuels</v>
      </c>
      <c r="D2339" s="6" t="s">
        <v>3029</v>
      </c>
      <c r="E2339" s="1" t="s">
        <v>3459</v>
      </c>
      <c r="F2339" t="s">
        <v>2991</v>
      </c>
      <c r="G2339" s="45" t="s">
        <v>3465</v>
      </c>
      <c r="H2339" s="47">
        <f t="shared" si="99"/>
        <v>2338</v>
      </c>
      <c r="I2339" s="324" t="s">
        <v>40</v>
      </c>
      <c r="J2339" s="255" t="str">
        <f>IF(ISBLANK(INDEX('Policy Characteristics'!D:D,MATCH($C2339,'Policy Characteristics'!$C:$C,0))),"",INDEX('Policy Characteristics'!D:D,MATCH($C2339,'Policy Characteristics'!$C:$C,0)))</f>
        <v>Industry Energy Efficiency</v>
      </c>
      <c r="K2339" s="254" t="str">
        <f>IF(ISBLANK(INDEX('Policy Characteristics'!E:E,MATCH($C2339,'Policy Characteristics'!$C:$C,0))),"",INDEX('Policy Characteristics'!E:E,MATCH($C2339,'Policy Characteristics'!$C:$C,0)))</f>
        <v>indst fuel efficiency stds</v>
      </c>
      <c r="L2339" s="261">
        <f>IF(ISBLANK(INDEX('Policy Characteristics'!F:F,MATCH($C2339,'Policy Characteristics'!$C:$C,0))),"",INDEX('Policy Characteristics'!F:F,MATCH($C2339,'Policy Characteristics'!$C:$C,0)))</f>
        <v>0</v>
      </c>
      <c r="M2339" s="261">
        <f>IF(ISBLANK(INDEX('Policy Characteristics'!G:G,MATCH($C2339,'Policy Characteristics'!$C:$C,0))),"",INDEX('Policy Characteristics'!G:G,MATCH($C2339,'Policy Characteristics'!$C:$C,0)))</f>
        <v>0.25</v>
      </c>
      <c r="N2339" s="261">
        <f>IF(ISBLANK(INDEX('Policy Characteristics'!H:H,MATCH($C2339,'Policy Characteristics'!$C:$C,0))),"",INDEX('Policy Characteristics'!H:H,MATCH($C2339,'Policy Characteristics'!$C:$C,0)))</f>
        <v>0.01</v>
      </c>
      <c r="O2339" s="254" t="str">
        <f>IF(ISBLANK(INDEX('Policy Characteristics'!I:I,MATCH($C2339,'Policy Characteristics'!$C:$C,0))),"",INDEX('Policy Characteristics'!I:I,MATCH($C2339,'Policy Characteristics'!$C:$C,0)))</f>
        <v>% reduction in energy use</v>
      </c>
      <c r="P2339" s="254" t="str">
        <f>IF(ISBLANK(INDEX('Policy Characteristics'!J:J,MATCH($C2339,'Policy Characteristics'!$C:$C,0))),"",INDEX('Policy Characteristics'!J:J,MATCH($C2339,'Policy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39" s="254" t="str">
        <f>IF(ISBLANK(INDEX('Policy Characteristics'!K:K,MATCH($C2339,'Policy Characteristics'!$C:$C,0))),"",INDEX('Policy Characteristics'!K:K,MATCH($C2339,'Policy Characteristics'!$C:$C,0)))</f>
        <v>industry-ag-main.html#eff-stds</v>
      </c>
      <c r="R2339" s="254" t="str">
        <f>IF(ISBLANK(INDEX('Policy Characteristics'!L:L,MATCH($C2339,'Policy Characteristics'!$C:$C,0))),"",INDEX('Policy Characteristics'!L:L,MATCH($C2339,'Policy Characteristics'!$C:$C,0)))</f>
        <v>industry-energy-efficiency-standards.html</v>
      </c>
    </row>
    <row r="2340" spans="1:18" s="4" customFormat="1" x14ac:dyDescent="0.25">
      <c r="A2340" s="254" t="str">
        <f>IF(ISBLANK(INDEX('Policy Characteristics'!A:A,MATCH($C2340,'Policy Characteristics'!$C:$C,0))),"",INDEX('Policy Characteristics'!A:A,MATCH($C2340,'Policy Characteristics'!$C:$C,0)))</f>
        <v>Industry</v>
      </c>
      <c r="B2340" s="262" t="str">
        <f>IF(ISBLANK(INDEX('Policy Characteristics'!B:B,MATCH($C2340,'Policy Characteristics'!$C:$C,0))),"",INDEX('Policy Characteristics'!B:B,MATCH($C2340,'Policy Characteristics'!$C:$C,0)))</f>
        <v>Energy Efficiency Standards for Other Eqpt</v>
      </c>
      <c r="C2340" s="254" t="str">
        <f t="shared" si="100"/>
        <v>Perc Improvement in Eqpt Efficiency Stds Above BAU for Combustible Fuels</v>
      </c>
      <c r="D2340" s="6" t="s">
        <v>3029</v>
      </c>
      <c r="E2340" s="1" t="s">
        <v>3460</v>
      </c>
      <c r="F2340" t="s">
        <v>2991</v>
      </c>
      <c r="G2340" s="45" t="s">
        <v>3466</v>
      </c>
      <c r="H2340" s="47">
        <f t="shared" si="99"/>
        <v>2339</v>
      </c>
      <c r="I2340" s="324" t="s">
        <v>40</v>
      </c>
      <c r="J2340" s="255" t="str">
        <f>IF(ISBLANK(INDEX('Policy Characteristics'!D:D,MATCH($C2340,'Policy Characteristics'!$C:$C,0))),"",INDEX('Policy Characteristics'!D:D,MATCH($C2340,'Policy Characteristics'!$C:$C,0)))</f>
        <v>Industry Energy Efficiency</v>
      </c>
      <c r="K2340" s="254" t="str">
        <f>IF(ISBLANK(INDEX('Policy Characteristics'!E:E,MATCH($C2340,'Policy Characteristics'!$C:$C,0))),"",INDEX('Policy Characteristics'!E:E,MATCH($C2340,'Policy Characteristics'!$C:$C,0)))</f>
        <v>indst fuel efficiency stds</v>
      </c>
      <c r="L2340" s="261">
        <f>IF(ISBLANK(INDEX('Policy Characteristics'!F:F,MATCH($C2340,'Policy Characteristics'!$C:$C,0))),"",INDEX('Policy Characteristics'!F:F,MATCH($C2340,'Policy Characteristics'!$C:$C,0)))</f>
        <v>0</v>
      </c>
      <c r="M2340" s="261">
        <f>IF(ISBLANK(INDEX('Policy Characteristics'!G:G,MATCH($C2340,'Policy Characteristics'!$C:$C,0))),"",INDEX('Policy Characteristics'!G:G,MATCH($C2340,'Policy Characteristics'!$C:$C,0)))</f>
        <v>0.25</v>
      </c>
      <c r="N2340" s="261">
        <f>IF(ISBLANK(INDEX('Policy Characteristics'!H:H,MATCH($C2340,'Policy Characteristics'!$C:$C,0))),"",INDEX('Policy Characteristics'!H:H,MATCH($C2340,'Policy Characteristics'!$C:$C,0)))</f>
        <v>0.01</v>
      </c>
      <c r="O2340" s="254" t="str">
        <f>IF(ISBLANK(INDEX('Policy Characteristics'!I:I,MATCH($C2340,'Policy Characteristics'!$C:$C,0))),"",INDEX('Policy Characteristics'!I:I,MATCH($C2340,'Policy Characteristics'!$C:$C,0)))</f>
        <v>% reduction in energy use</v>
      </c>
      <c r="P2340" s="254" t="str">
        <f>IF(ISBLANK(INDEX('Policy Characteristics'!J:J,MATCH($C2340,'Policy Characteristics'!$C:$C,0))),"",INDEX('Policy Characteristics'!J:J,MATCH($C2340,'Policy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40" s="254" t="str">
        <f>IF(ISBLANK(INDEX('Policy Characteristics'!K:K,MATCH($C2340,'Policy Characteristics'!$C:$C,0))),"",INDEX('Policy Characteristics'!K:K,MATCH($C2340,'Policy Characteristics'!$C:$C,0)))</f>
        <v>industry-ag-main.html#eff-stds</v>
      </c>
      <c r="R2340" s="254" t="str">
        <f>IF(ISBLANK(INDEX('Policy Characteristics'!L:L,MATCH($C2340,'Policy Characteristics'!$C:$C,0))),"",INDEX('Policy Characteristics'!L:L,MATCH($C2340,'Policy Characteristics'!$C:$C,0)))</f>
        <v>industry-energy-efficiency-standards.html</v>
      </c>
    </row>
    <row r="2341" spans="1:18" s="4" customFormat="1" x14ac:dyDescent="0.25">
      <c r="A2341" s="254" t="str">
        <f>IF(ISBLANK(INDEX('Policy Characteristics'!A:A,MATCH($C2341,'Policy Characteristics'!$C:$C,0))),"",INDEX('Policy Characteristics'!A:A,MATCH($C2341,'Policy Characteristics'!$C:$C,0)))</f>
        <v>Industry</v>
      </c>
      <c r="B2341" s="262" t="str">
        <f>IF(ISBLANK(INDEX('Policy Characteristics'!B:B,MATCH($C2341,'Policy Characteristics'!$C:$C,0))),"",INDEX('Policy Characteristics'!B:B,MATCH($C2341,'Policy Characteristics'!$C:$C,0)))</f>
        <v>Energy Efficiency Standards for Other Eqpt</v>
      </c>
      <c r="C2341" s="254" t="str">
        <f t="shared" si="100"/>
        <v>Perc Improvement in Eqpt Efficiency Stds Above BAU for Combustible Fuels</v>
      </c>
      <c r="D2341" s="6" t="s">
        <v>3029</v>
      </c>
      <c r="E2341" s="1" t="s">
        <v>3461</v>
      </c>
      <c r="F2341" t="s">
        <v>2991</v>
      </c>
      <c r="G2341" s="45" t="s">
        <v>3467</v>
      </c>
      <c r="H2341" s="47">
        <f t="shared" si="99"/>
        <v>2340</v>
      </c>
      <c r="I2341" s="324" t="s">
        <v>40</v>
      </c>
      <c r="J2341" s="255" t="str">
        <f>IF(ISBLANK(INDEX('Policy Characteristics'!D:D,MATCH($C2341,'Policy Characteristics'!$C:$C,0))),"",INDEX('Policy Characteristics'!D:D,MATCH($C2341,'Policy Characteristics'!$C:$C,0)))</f>
        <v>Industry Energy Efficiency</v>
      </c>
      <c r="K2341" s="254" t="str">
        <f>IF(ISBLANK(INDEX('Policy Characteristics'!E:E,MATCH($C2341,'Policy Characteristics'!$C:$C,0))),"",INDEX('Policy Characteristics'!E:E,MATCH($C2341,'Policy Characteristics'!$C:$C,0)))</f>
        <v>indst fuel efficiency stds</v>
      </c>
      <c r="L2341" s="261">
        <f>IF(ISBLANK(INDEX('Policy Characteristics'!F:F,MATCH($C2341,'Policy Characteristics'!$C:$C,0))),"",INDEX('Policy Characteristics'!F:F,MATCH($C2341,'Policy Characteristics'!$C:$C,0)))</f>
        <v>0</v>
      </c>
      <c r="M2341" s="261">
        <f>IF(ISBLANK(INDEX('Policy Characteristics'!G:G,MATCH($C2341,'Policy Characteristics'!$C:$C,0))),"",INDEX('Policy Characteristics'!G:G,MATCH($C2341,'Policy Characteristics'!$C:$C,0)))</f>
        <v>0.25</v>
      </c>
      <c r="N2341" s="261">
        <f>IF(ISBLANK(INDEX('Policy Characteristics'!H:H,MATCH($C2341,'Policy Characteristics'!$C:$C,0))),"",INDEX('Policy Characteristics'!H:H,MATCH($C2341,'Policy Characteristics'!$C:$C,0)))</f>
        <v>0.01</v>
      </c>
      <c r="O2341" s="254" t="str">
        <f>IF(ISBLANK(INDEX('Policy Characteristics'!I:I,MATCH($C2341,'Policy Characteristics'!$C:$C,0))),"",INDEX('Policy Characteristics'!I:I,MATCH($C2341,'Policy Characteristics'!$C:$C,0)))</f>
        <v>% reduction in energy use</v>
      </c>
      <c r="P2341" s="254" t="str">
        <f>IF(ISBLANK(INDEX('Policy Characteristics'!J:J,MATCH($C2341,'Policy Characteristics'!$C:$C,0))),"",INDEX('Policy Characteristics'!J:J,MATCH($C2341,'Policy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41" s="254" t="str">
        <f>IF(ISBLANK(INDEX('Policy Characteristics'!K:K,MATCH($C2341,'Policy Characteristics'!$C:$C,0))),"",INDEX('Policy Characteristics'!K:K,MATCH($C2341,'Policy Characteristics'!$C:$C,0)))</f>
        <v>industry-ag-main.html#eff-stds</v>
      </c>
      <c r="R2341" s="254" t="str">
        <f>IF(ISBLANK(INDEX('Policy Characteristics'!L:L,MATCH($C2341,'Policy Characteristics'!$C:$C,0))),"",INDEX('Policy Characteristics'!L:L,MATCH($C2341,'Policy Characteristics'!$C:$C,0)))</f>
        <v>industry-energy-efficiency-standards.html</v>
      </c>
    </row>
    <row r="2342" spans="1:18" s="4" customFormat="1" x14ac:dyDescent="0.25">
      <c r="A2342" s="254" t="str">
        <f>IF(ISBLANK(INDEX('Policy Characteristics'!A:A,MATCH($C2342,'Policy Characteristics'!$C:$C,0))),"",INDEX('Policy Characteristics'!A:A,MATCH($C2342,'Policy Characteristics'!$C:$C,0)))</f>
        <v>Industry</v>
      </c>
      <c r="B2342" s="262" t="str">
        <f>IF(ISBLANK(INDEX('Policy Characteristics'!B:B,MATCH($C2342,'Policy Characteristics'!$C:$C,0))),"",INDEX('Policy Characteristics'!B:B,MATCH($C2342,'Policy Characteristics'!$C:$C,0)))</f>
        <v>Energy Efficiency Standards for Other Eqpt</v>
      </c>
      <c r="C2342" s="254" t="str">
        <f t="shared" si="100"/>
        <v>Perc Improvement in Eqpt Efficiency Stds Above BAU for Combustible Fuels</v>
      </c>
      <c r="D2342" s="6" t="s">
        <v>3029</v>
      </c>
      <c r="E2342" s="1" t="s">
        <v>3462</v>
      </c>
      <c r="F2342" t="s">
        <v>2991</v>
      </c>
      <c r="G2342" s="45" t="s">
        <v>3468</v>
      </c>
      <c r="H2342" s="47">
        <f t="shared" si="99"/>
        <v>2341</v>
      </c>
      <c r="I2342" s="324" t="s">
        <v>40</v>
      </c>
      <c r="J2342" s="255" t="str">
        <f>IF(ISBLANK(INDEX('Policy Characteristics'!D:D,MATCH($C2342,'Policy Characteristics'!$C:$C,0))),"",INDEX('Policy Characteristics'!D:D,MATCH($C2342,'Policy Characteristics'!$C:$C,0)))</f>
        <v>Industry Energy Efficiency</v>
      </c>
      <c r="K2342" s="254" t="str">
        <f>IF(ISBLANK(INDEX('Policy Characteristics'!E:E,MATCH($C2342,'Policy Characteristics'!$C:$C,0))),"",INDEX('Policy Characteristics'!E:E,MATCH($C2342,'Policy Characteristics'!$C:$C,0)))</f>
        <v>indst fuel efficiency stds</v>
      </c>
      <c r="L2342" s="261">
        <f>IF(ISBLANK(INDEX('Policy Characteristics'!F:F,MATCH($C2342,'Policy Characteristics'!$C:$C,0))),"",INDEX('Policy Characteristics'!F:F,MATCH($C2342,'Policy Characteristics'!$C:$C,0)))</f>
        <v>0</v>
      </c>
      <c r="M2342" s="261">
        <f>IF(ISBLANK(INDEX('Policy Characteristics'!G:G,MATCH($C2342,'Policy Characteristics'!$C:$C,0))),"",INDEX('Policy Characteristics'!G:G,MATCH($C2342,'Policy Characteristics'!$C:$C,0)))</f>
        <v>0.25</v>
      </c>
      <c r="N2342" s="261">
        <f>IF(ISBLANK(INDEX('Policy Characteristics'!H:H,MATCH($C2342,'Policy Characteristics'!$C:$C,0))),"",INDEX('Policy Characteristics'!H:H,MATCH($C2342,'Policy Characteristics'!$C:$C,0)))</f>
        <v>0.01</v>
      </c>
      <c r="O2342" s="254" t="str">
        <f>IF(ISBLANK(INDEX('Policy Characteristics'!I:I,MATCH($C2342,'Policy Characteristics'!$C:$C,0))),"",INDEX('Policy Characteristics'!I:I,MATCH($C2342,'Policy Characteristics'!$C:$C,0)))</f>
        <v>% reduction in energy use</v>
      </c>
      <c r="P2342" s="254" t="str">
        <f>IF(ISBLANK(INDEX('Policy Characteristics'!J:J,MATCH($C2342,'Policy Characteristics'!$C:$C,0))),"",INDEX('Policy Characteristics'!J:J,MATCH($C2342,'Policy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42" s="254" t="str">
        <f>IF(ISBLANK(INDEX('Policy Characteristics'!K:K,MATCH($C2342,'Policy Characteristics'!$C:$C,0))),"",INDEX('Policy Characteristics'!K:K,MATCH($C2342,'Policy Characteristics'!$C:$C,0)))</f>
        <v>industry-ag-main.html#eff-stds</v>
      </c>
      <c r="R2342" s="254" t="str">
        <f>IF(ISBLANK(INDEX('Policy Characteristics'!L:L,MATCH($C2342,'Policy Characteristics'!$C:$C,0))),"",INDEX('Policy Characteristics'!L:L,MATCH($C2342,'Policy Characteristics'!$C:$C,0)))</f>
        <v>industry-energy-efficiency-standards.html</v>
      </c>
    </row>
    <row r="2343" spans="1:18" s="4" customFormat="1" x14ac:dyDescent="0.25">
      <c r="A2343" s="254" t="str">
        <f>IF(ISBLANK(INDEX('Policy Characteristics'!A:A,MATCH($C2343,'Policy Characteristics'!$C:$C,0))),"",INDEX('Policy Characteristics'!A:A,MATCH($C2343,'Policy Characteristics'!$C:$C,0)))</f>
        <v>Industry</v>
      </c>
      <c r="B2343" s="262" t="str">
        <f>IF(ISBLANK(INDEX('Policy Characteristics'!B:B,MATCH($C2343,'Policy Characteristics'!$C:$C,0))),"",INDEX('Policy Characteristics'!B:B,MATCH($C2343,'Policy Characteristics'!$C:$C,0)))</f>
        <v>Energy Efficiency Standards for Other Eqpt</v>
      </c>
      <c r="C2343" s="254" t="str">
        <f t="shared" si="100"/>
        <v>Perc Improvement in Eqpt Efficiency Stds Above BAU for Combustible Fuels</v>
      </c>
      <c r="D2343" s="6" t="s">
        <v>3029</v>
      </c>
      <c r="E2343" s="1" t="s">
        <v>3463</v>
      </c>
      <c r="F2343" t="s">
        <v>2991</v>
      </c>
      <c r="G2343" s="45" t="s">
        <v>3469</v>
      </c>
      <c r="H2343" s="47">
        <f t="shared" si="99"/>
        <v>2342</v>
      </c>
      <c r="I2343" s="324" t="s">
        <v>40</v>
      </c>
      <c r="J2343" s="255" t="str">
        <f>IF(ISBLANK(INDEX('Policy Characteristics'!D:D,MATCH($C2343,'Policy Characteristics'!$C:$C,0))),"",INDEX('Policy Characteristics'!D:D,MATCH($C2343,'Policy Characteristics'!$C:$C,0)))</f>
        <v>Industry Energy Efficiency</v>
      </c>
      <c r="K2343" s="254" t="str">
        <f>IF(ISBLANK(INDEX('Policy Characteristics'!E:E,MATCH($C2343,'Policy Characteristics'!$C:$C,0))),"",INDEX('Policy Characteristics'!E:E,MATCH($C2343,'Policy Characteristics'!$C:$C,0)))</f>
        <v>indst fuel efficiency stds</v>
      </c>
      <c r="L2343" s="261">
        <f>IF(ISBLANK(INDEX('Policy Characteristics'!F:F,MATCH($C2343,'Policy Characteristics'!$C:$C,0))),"",INDEX('Policy Characteristics'!F:F,MATCH($C2343,'Policy Characteristics'!$C:$C,0)))</f>
        <v>0</v>
      </c>
      <c r="M2343" s="261">
        <f>IF(ISBLANK(INDEX('Policy Characteristics'!G:G,MATCH($C2343,'Policy Characteristics'!$C:$C,0))),"",INDEX('Policy Characteristics'!G:G,MATCH($C2343,'Policy Characteristics'!$C:$C,0)))</f>
        <v>0.25</v>
      </c>
      <c r="N2343" s="261">
        <f>IF(ISBLANK(INDEX('Policy Characteristics'!H:H,MATCH($C2343,'Policy Characteristics'!$C:$C,0))),"",INDEX('Policy Characteristics'!H:H,MATCH($C2343,'Policy Characteristics'!$C:$C,0)))</f>
        <v>0.01</v>
      </c>
      <c r="O2343" s="254" t="str">
        <f>IF(ISBLANK(INDEX('Policy Characteristics'!I:I,MATCH($C2343,'Policy Characteristics'!$C:$C,0))),"",INDEX('Policy Characteristics'!I:I,MATCH($C2343,'Policy Characteristics'!$C:$C,0)))</f>
        <v>% reduction in energy use</v>
      </c>
      <c r="P2343" s="254" t="str">
        <f>IF(ISBLANK(INDEX('Policy Characteristics'!J:J,MATCH($C2343,'Policy Characteristics'!$C:$C,0))),"",INDEX('Policy Characteristics'!J:J,MATCH($C2343,'Policy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43" s="254" t="str">
        <f>IF(ISBLANK(INDEX('Policy Characteristics'!K:K,MATCH($C2343,'Policy Characteristics'!$C:$C,0))),"",INDEX('Policy Characteristics'!K:K,MATCH($C2343,'Policy Characteristics'!$C:$C,0)))</f>
        <v>industry-ag-main.html#eff-stds</v>
      </c>
      <c r="R2343" s="254" t="str">
        <f>IF(ISBLANK(INDEX('Policy Characteristics'!L:L,MATCH($C2343,'Policy Characteristics'!$C:$C,0))),"",INDEX('Policy Characteristics'!L:L,MATCH($C2343,'Policy Characteristics'!$C:$C,0)))</f>
        <v>industry-energy-efficiency-standards.html</v>
      </c>
    </row>
    <row r="2344" spans="1:18" s="4" customFormat="1" x14ac:dyDescent="0.25">
      <c r="A2344" s="254" t="str">
        <f>IF(ISBLANK(INDEX('Policy Characteristics'!A:A,MATCH($C2344,'Policy Characteristics'!$C:$C,0))),"",INDEX('Policy Characteristics'!A:A,MATCH($C2344,'Policy Characteristics'!$C:$C,0)))</f>
        <v>Industry</v>
      </c>
      <c r="B2344" s="262" t="str">
        <f>IF(ISBLANK(INDEX('Policy Characteristics'!B:B,MATCH($C2344,'Policy Characteristics'!$C:$C,0))),"",INDEX('Policy Characteristics'!B:B,MATCH($C2344,'Policy Characteristics'!$C:$C,0)))</f>
        <v>Energy Efficiency Standards for Other Eqpt</v>
      </c>
      <c r="C2344" s="254" t="str">
        <f t="shared" si="100"/>
        <v>Perc Improvement in Eqpt Efficiency Stds Above BAU for Combustible Fuels</v>
      </c>
      <c r="D2344" s="6" t="s">
        <v>3029</v>
      </c>
      <c r="E2344" s="1" t="s">
        <v>3464</v>
      </c>
      <c r="F2344" t="s">
        <v>2991</v>
      </c>
      <c r="G2344" s="45" t="s">
        <v>3470</v>
      </c>
      <c r="H2344" s="47">
        <f t="shared" si="99"/>
        <v>2343</v>
      </c>
      <c r="I2344" s="324" t="s">
        <v>40</v>
      </c>
      <c r="J2344" s="255" t="str">
        <f>IF(ISBLANK(INDEX('Policy Characteristics'!D:D,MATCH($C2344,'Policy Characteristics'!$C:$C,0))),"",INDEX('Policy Characteristics'!D:D,MATCH($C2344,'Policy Characteristics'!$C:$C,0)))</f>
        <v>Industry Energy Efficiency</v>
      </c>
      <c r="K2344" s="254" t="str">
        <f>IF(ISBLANK(INDEX('Policy Characteristics'!E:E,MATCH($C2344,'Policy Characteristics'!$C:$C,0))),"",INDEX('Policy Characteristics'!E:E,MATCH($C2344,'Policy Characteristics'!$C:$C,0)))</f>
        <v>indst fuel efficiency stds</v>
      </c>
      <c r="L2344" s="261">
        <f>IF(ISBLANK(INDEX('Policy Characteristics'!F:F,MATCH($C2344,'Policy Characteristics'!$C:$C,0))),"",INDEX('Policy Characteristics'!F:F,MATCH($C2344,'Policy Characteristics'!$C:$C,0)))</f>
        <v>0</v>
      </c>
      <c r="M2344" s="261">
        <f>IF(ISBLANK(INDEX('Policy Characteristics'!G:G,MATCH($C2344,'Policy Characteristics'!$C:$C,0))),"",INDEX('Policy Characteristics'!G:G,MATCH($C2344,'Policy Characteristics'!$C:$C,0)))</f>
        <v>0.25</v>
      </c>
      <c r="N2344" s="261">
        <f>IF(ISBLANK(INDEX('Policy Characteristics'!H:H,MATCH($C2344,'Policy Characteristics'!$C:$C,0))),"",INDEX('Policy Characteristics'!H:H,MATCH($C2344,'Policy Characteristics'!$C:$C,0)))</f>
        <v>0.01</v>
      </c>
      <c r="O2344" s="254" t="str">
        <f>IF(ISBLANK(INDEX('Policy Characteristics'!I:I,MATCH($C2344,'Policy Characteristics'!$C:$C,0))),"",INDEX('Policy Characteristics'!I:I,MATCH($C2344,'Policy Characteristics'!$C:$C,0)))</f>
        <v>% reduction in energy use</v>
      </c>
      <c r="P2344" s="254" t="str">
        <f>IF(ISBLANK(INDEX('Policy Characteristics'!J:J,MATCH($C2344,'Policy Characteristics'!$C:$C,0))),"",INDEX('Policy Characteristics'!J:J,MATCH($C2344,'Policy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44" s="254" t="str">
        <f>IF(ISBLANK(INDEX('Policy Characteristics'!K:K,MATCH($C2344,'Policy Characteristics'!$C:$C,0))),"",INDEX('Policy Characteristics'!K:K,MATCH($C2344,'Policy Characteristics'!$C:$C,0)))</f>
        <v>industry-ag-main.html#eff-stds</v>
      </c>
      <c r="R2344" s="254" t="str">
        <f>IF(ISBLANK(INDEX('Policy Characteristics'!L:L,MATCH($C2344,'Policy Characteristics'!$C:$C,0))),"",INDEX('Policy Characteristics'!L:L,MATCH($C2344,'Policy Characteristics'!$C:$C,0)))</f>
        <v>industry-energy-efficiency-standards.html</v>
      </c>
    </row>
    <row r="2345" spans="1:18" s="4" customFormat="1" x14ac:dyDescent="0.25">
      <c r="A2345" s="254" t="str">
        <f>IF(ISBLANK(INDEX('Policy Characteristics'!A:A,MATCH($C2345,'Policy Characteristics'!$C:$C,0))),"",INDEX('Policy Characteristics'!A:A,MATCH($C2345,'Policy Characteristics'!$C:$C,0)))</f>
        <v>Industry</v>
      </c>
      <c r="B2345" s="262" t="str">
        <f>IF(ISBLANK(INDEX('Policy Characteristics'!B:B,MATCH($C2345,'Policy Characteristics'!$C:$C,0))),"",INDEX('Policy Characteristics'!B:B,MATCH($C2345,'Policy Characteristics'!$C:$C,0)))</f>
        <v>Energy Efficiency Standards for Other Eqpt</v>
      </c>
      <c r="C2345" s="254" t="str">
        <f t="shared" si="100"/>
        <v>Perc Improvement in Eqpt Efficiency Stds Above BAU for Combustible Fuels</v>
      </c>
      <c r="D2345" s="6" t="s">
        <v>3029</v>
      </c>
      <c r="E2345" s="1" t="s">
        <v>3570</v>
      </c>
      <c r="F2345" t="s">
        <v>2991</v>
      </c>
      <c r="G2345" s="45" t="s">
        <v>3471</v>
      </c>
      <c r="H2345" s="47">
        <f t="shared" si="99"/>
        <v>2344</v>
      </c>
      <c r="I2345" s="324" t="s">
        <v>40</v>
      </c>
      <c r="J2345" s="255" t="str">
        <f>IF(ISBLANK(INDEX('Policy Characteristics'!D:D,MATCH($C2345,'Policy Characteristics'!$C:$C,0))),"",INDEX('Policy Characteristics'!D:D,MATCH($C2345,'Policy Characteristics'!$C:$C,0)))</f>
        <v>Industry Energy Efficiency</v>
      </c>
      <c r="K2345" s="254" t="str">
        <f>IF(ISBLANK(INDEX('Policy Characteristics'!E:E,MATCH($C2345,'Policy Characteristics'!$C:$C,0))),"",INDEX('Policy Characteristics'!E:E,MATCH($C2345,'Policy Characteristics'!$C:$C,0)))</f>
        <v>indst fuel efficiency stds</v>
      </c>
      <c r="L2345" s="261">
        <f>IF(ISBLANK(INDEX('Policy Characteristics'!F:F,MATCH($C2345,'Policy Characteristics'!$C:$C,0))),"",INDEX('Policy Characteristics'!F:F,MATCH($C2345,'Policy Characteristics'!$C:$C,0)))</f>
        <v>0</v>
      </c>
      <c r="M2345" s="261">
        <f>IF(ISBLANK(INDEX('Policy Characteristics'!G:G,MATCH($C2345,'Policy Characteristics'!$C:$C,0))),"",INDEX('Policy Characteristics'!G:G,MATCH($C2345,'Policy Characteristics'!$C:$C,0)))</f>
        <v>0.25</v>
      </c>
      <c r="N2345" s="261">
        <f>IF(ISBLANK(INDEX('Policy Characteristics'!H:H,MATCH($C2345,'Policy Characteristics'!$C:$C,0))),"",INDEX('Policy Characteristics'!H:H,MATCH($C2345,'Policy Characteristics'!$C:$C,0)))</f>
        <v>0.01</v>
      </c>
      <c r="O2345" s="254" t="str">
        <f>IF(ISBLANK(INDEX('Policy Characteristics'!I:I,MATCH($C2345,'Policy Characteristics'!$C:$C,0))),"",INDEX('Policy Characteristics'!I:I,MATCH($C2345,'Policy Characteristics'!$C:$C,0)))</f>
        <v>% reduction in energy use</v>
      </c>
      <c r="P2345" s="254" t="str">
        <f>IF(ISBLANK(INDEX('Policy Characteristics'!J:J,MATCH($C2345,'Policy Characteristics'!$C:$C,0))),"",INDEX('Policy Characteristics'!J:J,MATCH($C2345,'Policy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45" s="254" t="str">
        <f>IF(ISBLANK(INDEX('Policy Characteristics'!K:K,MATCH($C2345,'Policy Characteristics'!$C:$C,0))),"",INDEX('Policy Characteristics'!K:K,MATCH($C2345,'Policy Characteristics'!$C:$C,0)))</f>
        <v>industry-ag-main.html#eff-stds</v>
      </c>
      <c r="R2345" s="254" t="str">
        <f>IF(ISBLANK(INDEX('Policy Characteristics'!L:L,MATCH($C2345,'Policy Characteristics'!$C:$C,0))),"",INDEX('Policy Characteristics'!L:L,MATCH($C2345,'Policy Characteristics'!$C:$C,0)))</f>
        <v>industry-energy-efficiency-standards.html</v>
      </c>
    </row>
    <row r="2346" spans="1:18" s="4" customFormat="1" x14ac:dyDescent="0.25">
      <c r="A2346" s="254" t="str">
        <f>IF(ISBLANK(INDEX('Policy Characteristics'!A:A,MATCH($C2346,'Policy Characteristics'!$C:$C,0))),"",INDEX('Policy Characteristics'!A:A,MATCH($C2346,'Policy Characteristics'!$C:$C,0)))</f>
        <v>Industry</v>
      </c>
      <c r="B2346" s="262" t="str">
        <f>IF(ISBLANK(INDEX('Policy Characteristics'!B:B,MATCH($C2346,'Policy Characteristics'!$C:$C,0))),"",INDEX('Policy Characteristics'!B:B,MATCH($C2346,'Policy Characteristics'!$C:$C,0)))</f>
        <v>Energy Efficiency Standards for Other Eqpt</v>
      </c>
      <c r="C2346" s="254" t="str">
        <f t="shared" si="100"/>
        <v>Perc Improvement in Eqpt Efficiency Stds Above BAU for Combustible Fuels</v>
      </c>
      <c r="D2346" s="6" t="s">
        <v>3029</v>
      </c>
      <c r="E2346" s="1" t="s">
        <v>3915</v>
      </c>
      <c r="F2346" t="s">
        <v>2991</v>
      </c>
      <c r="G2346" s="45" t="s">
        <v>3891</v>
      </c>
      <c r="H2346" s="47">
        <f t="shared" si="99"/>
        <v>2345</v>
      </c>
      <c r="I2346" s="324" t="s">
        <v>40</v>
      </c>
      <c r="J2346" s="255" t="str">
        <f>IF(ISBLANK(INDEX('Policy Characteristics'!D:D,MATCH($C2346,'Policy Characteristics'!$C:$C,0))),"",INDEX('Policy Characteristics'!D:D,MATCH($C2346,'Policy Characteristics'!$C:$C,0)))</f>
        <v>Industry Energy Efficiency</v>
      </c>
      <c r="K2346" s="254" t="str">
        <f>IF(ISBLANK(INDEX('Policy Characteristics'!E:E,MATCH($C2346,'Policy Characteristics'!$C:$C,0))),"",INDEX('Policy Characteristics'!E:E,MATCH($C2346,'Policy Characteristics'!$C:$C,0)))</f>
        <v>indst fuel efficiency stds</v>
      </c>
      <c r="L2346" s="261">
        <f>IF(ISBLANK(INDEX('Policy Characteristics'!F:F,MATCH($C2346,'Policy Characteristics'!$C:$C,0))),"",INDEX('Policy Characteristics'!F:F,MATCH($C2346,'Policy Characteristics'!$C:$C,0)))</f>
        <v>0</v>
      </c>
      <c r="M2346" s="261">
        <f>IF(ISBLANK(INDEX('Policy Characteristics'!G:G,MATCH($C2346,'Policy Characteristics'!$C:$C,0))),"",INDEX('Policy Characteristics'!G:G,MATCH($C2346,'Policy Characteristics'!$C:$C,0)))</f>
        <v>0.25</v>
      </c>
      <c r="N2346" s="261">
        <f>IF(ISBLANK(INDEX('Policy Characteristics'!H:H,MATCH($C2346,'Policy Characteristics'!$C:$C,0))),"",INDEX('Policy Characteristics'!H:H,MATCH($C2346,'Policy Characteristics'!$C:$C,0)))</f>
        <v>0.01</v>
      </c>
      <c r="O2346" s="254" t="str">
        <f>IF(ISBLANK(INDEX('Policy Characteristics'!I:I,MATCH($C2346,'Policy Characteristics'!$C:$C,0))),"",INDEX('Policy Characteristics'!I:I,MATCH($C2346,'Policy Characteristics'!$C:$C,0)))</f>
        <v>% reduction in energy use</v>
      </c>
      <c r="P2346" s="254" t="str">
        <f>IF(ISBLANK(INDEX('Policy Characteristics'!J:J,MATCH($C2346,'Policy Characteristics'!$C:$C,0))),"",INDEX('Policy Characteristics'!J:J,MATCH($C2346,'Policy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46" s="254" t="str">
        <f>IF(ISBLANK(INDEX('Policy Characteristics'!K:K,MATCH($C2346,'Policy Characteristics'!$C:$C,0))),"",INDEX('Policy Characteristics'!K:K,MATCH($C2346,'Policy Characteristics'!$C:$C,0)))</f>
        <v>industry-ag-main.html#eff-stds</v>
      </c>
      <c r="R2346" s="254" t="str">
        <f>IF(ISBLANK(INDEX('Policy Characteristics'!L:L,MATCH($C2346,'Policy Characteristics'!$C:$C,0))),"",INDEX('Policy Characteristics'!L:L,MATCH($C2346,'Policy Characteristics'!$C:$C,0)))</f>
        <v>industry-energy-efficiency-standards.html</v>
      </c>
    </row>
    <row r="2347" spans="1:18" s="4" customFormat="1" x14ac:dyDescent="0.25">
      <c r="A2347" s="254" t="str">
        <f>IF(ISBLANK(INDEX('Policy Characteristics'!A:A,MATCH($C2347,'Policy Characteristics'!$C:$C,0))),"",INDEX('Policy Characteristics'!A:A,MATCH($C2347,'Policy Characteristics'!$C:$C,0)))</f>
        <v>Industry</v>
      </c>
      <c r="B2347" s="262" t="str">
        <f>IF(ISBLANK(INDEX('Policy Characteristics'!B:B,MATCH($C2347,'Policy Characteristics'!$C:$C,0))),"",INDEX('Policy Characteristics'!B:B,MATCH($C2347,'Policy Characteristics'!$C:$C,0)))</f>
        <v>Energy Efficiency Standards for Other Eqpt</v>
      </c>
      <c r="C2347" s="254" t="str">
        <f t="shared" si="100"/>
        <v>Perc Improvement in Eqpt Efficiency Stds Above BAU for Combustible Fuels</v>
      </c>
      <c r="D2347" s="6" t="s">
        <v>3029</v>
      </c>
      <c r="E2347" s="1" t="s">
        <v>3916</v>
      </c>
      <c r="F2347" t="s">
        <v>2991</v>
      </c>
      <c r="G2347" s="45" t="s">
        <v>3890</v>
      </c>
      <c r="H2347" s="47">
        <f t="shared" si="99"/>
        <v>2346</v>
      </c>
      <c r="I2347" s="324" t="s">
        <v>40</v>
      </c>
      <c r="J2347" s="255" t="str">
        <f>IF(ISBLANK(INDEX('Policy Characteristics'!D:D,MATCH($C2347,'Policy Characteristics'!$C:$C,0))),"",INDEX('Policy Characteristics'!D:D,MATCH($C2347,'Policy Characteristics'!$C:$C,0)))</f>
        <v>Industry Energy Efficiency</v>
      </c>
      <c r="K2347" s="254" t="str">
        <f>IF(ISBLANK(INDEX('Policy Characteristics'!E:E,MATCH($C2347,'Policy Characteristics'!$C:$C,0))),"",INDEX('Policy Characteristics'!E:E,MATCH($C2347,'Policy Characteristics'!$C:$C,0)))</f>
        <v>indst fuel efficiency stds</v>
      </c>
      <c r="L2347" s="261">
        <f>IF(ISBLANK(INDEX('Policy Characteristics'!F:F,MATCH($C2347,'Policy Characteristics'!$C:$C,0))),"",INDEX('Policy Characteristics'!F:F,MATCH($C2347,'Policy Characteristics'!$C:$C,0)))</f>
        <v>0</v>
      </c>
      <c r="M2347" s="261">
        <f>IF(ISBLANK(INDEX('Policy Characteristics'!G:G,MATCH($C2347,'Policy Characteristics'!$C:$C,0))),"",INDEX('Policy Characteristics'!G:G,MATCH($C2347,'Policy Characteristics'!$C:$C,0)))</f>
        <v>0.25</v>
      </c>
      <c r="N2347" s="261">
        <f>IF(ISBLANK(INDEX('Policy Characteristics'!H:H,MATCH($C2347,'Policy Characteristics'!$C:$C,0))),"",INDEX('Policy Characteristics'!H:H,MATCH($C2347,'Policy Characteristics'!$C:$C,0)))</f>
        <v>0.01</v>
      </c>
      <c r="O2347" s="254" t="str">
        <f>IF(ISBLANK(INDEX('Policy Characteristics'!I:I,MATCH($C2347,'Policy Characteristics'!$C:$C,0))),"",INDEX('Policy Characteristics'!I:I,MATCH($C2347,'Policy Characteristics'!$C:$C,0)))</f>
        <v>% reduction in energy use</v>
      </c>
      <c r="P2347" s="254" t="str">
        <f>IF(ISBLANK(INDEX('Policy Characteristics'!J:J,MATCH($C2347,'Policy Characteristics'!$C:$C,0))),"",INDEX('Policy Characteristics'!J:J,MATCH($C2347,'Policy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47" s="254" t="str">
        <f>IF(ISBLANK(INDEX('Policy Characteristics'!K:K,MATCH($C2347,'Policy Characteristics'!$C:$C,0))),"",INDEX('Policy Characteristics'!K:K,MATCH($C2347,'Policy Characteristics'!$C:$C,0)))</f>
        <v>industry-ag-main.html#eff-stds</v>
      </c>
      <c r="R2347" s="254" t="str">
        <f>IF(ISBLANK(INDEX('Policy Characteristics'!L:L,MATCH($C2347,'Policy Characteristics'!$C:$C,0))),"",INDEX('Policy Characteristics'!L:L,MATCH($C2347,'Policy Characteristics'!$C:$C,0)))</f>
        <v>industry-energy-efficiency-standards.html</v>
      </c>
    </row>
    <row r="2348" spans="1:18" s="4" customFormat="1" x14ac:dyDescent="0.25">
      <c r="A2348" s="254" t="str">
        <f>IF(ISBLANK(INDEX('Policy Characteristics'!A:A,MATCH($C2348,'Policy Characteristics'!$C:$C,0))),"",INDEX('Policy Characteristics'!A:A,MATCH($C2348,'Policy Characteristics'!$C:$C,0)))</f>
        <v>Industry</v>
      </c>
      <c r="B2348" s="262" t="str">
        <f>IF(ISBLANK(INDEX('Policy Characteristics'!B:B,MATCH($C2348,'Policy Characteristics'!$C:$C,0))),"",INDEX('Policy Characteristics'!B:B,MATCH($C2348,'Policy Characteristics'!$C:$C,0)))</f>
        <v>Energy Efficiency Standards for Other Eqpt</v>
      </c>
      <c r="C2348" s="254" t="str">
        <f t="shared" si="100"/>
        <v>Perc Improvement in Eqpt Efficiency Stds Above BAU for Combustible Fuels</v>
      </c>
      <c r="D2348" s="6" t="s">
        <v>3029</v>
      </c>
      <c r="E2348" s="1" t="s">
        <v>3917</v>
      </c>
      <c r="F2348" t="s">
        <v>2991</v>
      </c>
      <c r="G2348" s="45" t="s">
        <v>3892</v>
      </c>
      <c r="H2348" s="47">
        <f t="shared" si="99"/>
        <v>2347</v>
      </c>
      <c r="I2348" s="324" t="s">
        <v>40</v>
      </c>
      <c r="J2348" s="255" t="str">
        <f>IF(ISBLANK(INDEX('Policy Characteristics'!D:D,MATCH($C2348,'Policy Characteristics'!$C:$C,0))),"",INDEX('Policy Characteristics'!D:D,MATCH($C2348,'Policy Characteristics'!$C:$C,0)))</f>
        <v>Industry Energy Efficiency</v>
      </c>
      <c r="K2348" s="254" t="str">
        <f>IF(ISBLANK(INDEX('Policy Characteristics'!E:E,MATCH($C2348,'Policy Characteristics'!$C:$C,0))),"",INDEX('Policy Characteristics'!E:E,MATCH($C2348,'Policy Characteristics'!$C:$C,0)))</f>
        <v>indst fuel efficiency stds</v>
      </c>
      <c r="L2348" s="261">
        <f>IF(ISBLANK(INDEX('Policy Characteristics'!F:F,MATCH($C2348,'Policy Characteristics'!$C:$C,0))),"",INDEX('Policy Characteristics'!F:F,MATCH($C2348,'Policy Characteristics'!$C:$C,0)))</f>
        <v>0</v>
      </c>
      <c r="M2348" s="261">
        <f>IF(ISBLANK(INDEX('Policy Characteristics'!G:G,MATCH($C2348,'Policy Characteristics'!$C:$C,0))),"",INDEX('Policy Characteristics'!G:G,MATCH($C2348,'Policy Characteristics'!$C:$C,0)))</f>
        <v>0.25</v>
      </c>
      <c r="N2348" s="261">
        <f>IF(ISBLANK(INDEX('Policy Characteristics'!H:H,MATCH($C2348,'Policy Characteristics'!$C:$C,0))),"",INDEX('Policy Characteristics'!H:H,MATCH($C2348,'Policy Characteristics'!$C:$C,0)))</f>
        <v>0.01</v>
      </c>
      <c r="O2348" s="254" t="str">
        <f>IF(ISBLANK(INDEX('Policy Characteristics'!I:I,MATCH($C2348,'Policy Characteristics'!$C:$C,0))),"",INDEX('Policy Characteristics'!I:I,MATCH($C2348,'Policy Characteristics'!$C:$C,0)))</f>
        <v>% reduction in energy use</v>
      </c>
      <c r="P2348" s="254" t="str">
        <f>IF(ISBLANK(INDEX('Policy Characteristics'!J:J,MATCH($C2348,'Policy Characteristics'!$C:$C,0))),"",INDEX('Policy Characteristics'!J:J,MATCH($C2348,'Policy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48" s="254" t="str">
        <f>IF(ISBLANK(INDEX('Policy Characteristics'!K:K,MATCH($C2348,'Policy Characteristics'!$C:$C,0))),"",INDEX('Policy Characteristics'!K:K,MATCH($C2348,'Policy Characteristics'!$C:$C,0)))</f>
        <v>industry-ag-main.html#eff-stds</v>
      </c>
      <c r="R2348" s="254" t="str">
        <f>IF(ISBLANK(INDEX('Policy Characteristics'!L:L,MATCH($C2348,'Policy Characteristics'!$C:$C,0))),"",INDEX('Policy Characteristics'!L:L,MATCH($C2348,'Policy Characteristics'!$C:$C,0)))</f>
        <v>industry-energy-efficiency-standards.html</v>
      </c>
    </row>
    <row r="2349" spans="1:18" s="4" customFormat="1" x14ac:dyDescent="0.25">
      <c r="A2349" s="254" t="str">
        <f>IF(ISBLANK(INDEX('Policy Characteristics'!A:A,MATCH($C2349,'Policy Characteristics'!$C:$C,0))),"",INDEX('Policy Characteristics'!A:A,MATCH($C2349,'Policy Characteristics'!$C:$C,0)))</f>
        <v>Industry</v>
      </c>
      <c r="B2349" s="262" t="str">
        <f>IF(ISBLANK(INDEX('Policy Characteristics'!B:B,MATCH($C2349,'Policy Characteristics'!$C:$C,0))),"",INDEX('Policy Characteristics'!B:B,MATCH($C2349,'Policy Characteristics'!$C:$C,0)))</f>
        <v>Energy Efficiency Standards for Other Eqpt</v>
      </c>
      <c r="C2349" s="254" t="str">
        <f t="shared" si="100"/>
        <v>Perc Improvement in Eqpt Efficiency Stds Above BAU for Combustible Fuels</v>
      </c>
      <c r="D2349" s="6" t="s">
        <v>3030</v>
      </c>
      <c r="E2349" s="1" t="s">
        <v>3459</v>
      </c>
      <c r="F2349" t="s">
        <v>2992</v>
      </c>
      <c r="G2349" s="45" t="s">
        <v>3465</v>
      </c>
      <c r="H2349" s="47">
        <f t="shared" si="99"/>
        <v>2348</v>
      </c>
      <c r="I2349" s="324" t="s">
        <v>40</v>
      </c>
      <c r="J2349" s="255" t="str">
        <f>IF(ISBLANK(INDEX('Policy Characteristics'!D:D,MATCH($C2349,'Policy Characteristics'!$C:$C,0))),"",INDEX('Policy Characteristics'!D:D,MATCH($C2349,'Policy Characteristics'!$C:$C,0)))</f>
        <v>Industry Energy Efficiency</v>
      </c>
      <c r="K2349" s="254" t="str">
        <f>IF(ISBLANK(INDEX('Policy Characteristics'!E:E,MATCH($C2349,'Policy Characteristics'!$C:$C,0))),"",INDEX('Policy Characteristics'!E:E,MATCH($C2349,'Policy Characteristics'!$C:$C,0)))</f>
        <v>indst fuel efficiency stds</v>
      </c>
      <c r="L2349" s="261">
        <f>IF(ISBLANK(INDEX('Policy Characteristics'!F:F,MATCH($C2349,'Policy Characteristics'!$C:$C,0))),"",INDEX('Policy Characteristics'!F:F,MATCH($C2349,'Policy Characteristics'!$C:$C,0)))</f>
        <v>0</v>
      </c>
      <c r="M2349" s="261">
        <f>IF(ISBLANK(INDEX('Policy Characteristics'!G:G,MATCH($C2349,'Policy Characteristics'!$C:$C,0))),"",INDEX('Policy Characteristics'!G:G,MATCH($C2349,'Policy Characteristics'!$C:$C,0)))</f>
        <v>0.25</v>
      </c>
      <c r="N2349" s="261">
        <f>IF(ISBLANK(INDEX('Policy Characteristics'!H:H,MATCH($C2349,'Policy Characteristics'!$C:$C,0))),"",INDEX('Policy Characteristics'!H:H,MATCH($C2349,'Policy Characteristics'!$C:$C,0)))</f>
        <v>0.01</v>
      </c>
      <c r="O2349" s="254" t="str">
        <f>IF(ISBLANK(INDEX('Policy Characteristics'!I:I,MATCH($C2349,'Policy Characteristics'!$C:$C,0))),"",INDEX('Policy Characteristics'!I:I,MATCH($C2349,'Policy Characteristics'!$C:$C,0)))</f>
        <v>% reduction in energy use</v>
      </c>
      <c r="P2349" s="254" t="str">
        <f>IF(ISBLANK(INDEX('Policy Characteristics'!J:J,MATCH($C2349,'Policy Characteristics'!$C:$C,0))),"",INDEX('Policy Characteristics'!J:J,MATCH($C2349,'Policy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49" s="254" t="str">
        <f>IF(ISBLANK(INDEX('Policy Characteristics'!K:K,MATCH($C2349,'Policy Characteristics'!$C:$C,0))),"",INDEX('Policy Characteristics'!K:K,MATCH($C2349,'Policy Characteristics'!$C:$C,0)))</f>
        <v>industry-ag-main.html#eff-stds</v>
      </c>
      <c r="R2349" s="254" t="str">
        <f>IF(ISBLANK(INDEX('Policy Characteristics'!L:L,MATCH($C2349,'Policy Characteristics'!$C:$C,0))),"",INDEX('Policy Characteristics'!L:L,MATCH($C2349,'Policy Characteristics'!$C:$C,0)))</f>
        <v>industry-energy-efficiency-standards.html</v>
      </c>
    </row>
    <row r="2350" spans="1:18" s="4" customFormat="1" x14ac:dyDescent="0.25">
      <c r="A2350" s="254" t="str">
        <f>IF(ISBLANK(INDEX('Policy Characteristics'!A:A,MATCH($C2350,'Policy Characteristics'!$C:$C,0))),"",INDEX('Policy Characteristics'!A:A,MATCH($C2350,'Policy Characteristics'!$C:$C,0)))</f>
        <v>Industry</v>
      </c>
      <c r="B2350" s="262" t="str">
        <f>IF(ISBLANK(INDEX('Policy Characteristics'!B:B,MATCH($C2350,'Policy Characteristics'!$C:$C,0))),"",INDEX('Policy Characteristics'!B:B,MATCH($C2350,'Policy Characteristics'!$C:$C,0)))</f>
        <v>Energy Efficiency Standards for Other Eqpt</v>
      </c>
      <c r="C2350" s="254" t="str">
        <f t="shared" si="100"/>
        <v>Perc Improvement in Eqpt Efficiency Stds Above BAU for Combustible Fuels</v>
      </c>
      <c r="D2350" s="6" t="s">
        <v>3030</v>
      </c>
      <c r="E2350" s="1" t="s">
        <v>3460</v>
      </c>
      <c r="F2350" t="s">
        <v>2992</v>
      </c>
      <c r="G2350" s="45" t="s">
        <v>3466</v>
      </c>
      <c r="H2350" s="47">
        <f t="shared" si="99"/>
        <v>2349</v>
      </c>
      <c r="I2350" s="324" t="s">
        <v>40</v>
      </c>
      <c r="J2350" s="255" t="str">
        <f>IF(ISBLANK(INDEX('Policy Characteristics'!D:D,MATCH($C2350,'Policy Characteristics'!$C:$C,0))),"",INDEX('Policy Characteristics'!D:D,MATCH($C2350,'Policy Characteristics'!$C:$C,0)))</f>
        <v>Industry Energy Efficiency</v>
      </c>
      <c r="K2350" s="254" t="str">
        <f>IF(ISBLANK(INDEX('Policy Characteristics'!E:E,MATCH($C2350,'Policy Characteristics'!$C:$C,0))),"",INDEX('Policy Characteristics'!E:E,MATCH($C2350,'Policy Characteristics'!$C:$C,0)))</f>
        <v>indst fuel efficiency stds</v>
      </c>
      <c r="L2350" s="261">
        <f>IF(ISBLANK(INDEX('Policy Characteristics'!F:F,MATCH($C2350,'Policy Characteristics'!$C:$C,0))),"",INDEX('Policy Characteristics'!F:F,MATCH($C2350,'Policy Characteristics'!$C:$C,0)))</f>
        <v>0</v>
      </c>
      <c r="M2350" s="261">
        <f>IF(ISBLANK(INDEX('Policy Characteristics'!G:G,MATCH($C2350,'Policy Characteristics'!$C:$C,0))),"",INDEX('Policy Characteristics'!G:G,MATCH($C2350,'Policy Characteristics'!$C:$C,0)))</f>
        <v>0.25</v>
      </c>
      <c r="N2350" s="261">
        <f>IF(ISBLANK(INDEX('Policy Characteristics'!H:H,MATCH($C2350,'Policy Characteristics'!$C:$C,0))),"",INDEX('Policy Characteristics'!H:H,MATCH($C2350,'Policy Characteristics'!$C:$C,0)))</f>
        <v>0.01</v>
      </c>
      <c r="O2350" s="254" t="str">
        <f>IF(ISBLANK(INDEX('Policy Characteristics'!I:I,MATCH($C2350,'Policy Characteristics'!$C:$C,0))),"",INDEX('Policy Characteristics'!I:I,MATCH($C2350,'Policy Characteristics'!$C:$C,0)))</f>
        <v>% reduction in energy use</v>
      </c>
      <c r="P2350" s="254" t="str">
        <f>IF(ISBLANK(INDEX('Policy Characteristics'!J:J,MATCH($C2350,'Policy Characteristics'!$C:$C,0))),"",INDEX('Policy Characteristics'!J:J,MATCH($C2350,'Policy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50" s="254" t="str">
        <f>IF(ISBLANK(INDEX('Policy Characteristics'!K:K,MATCH($C2350,'Policy Characteristics'!$C:$C,0))),"",INDEX('Policy Characteristics'!K:K,MATCH($C2350,'Policy Characteristics'!$C:$C,0)))</f>
        <v>industry-ag-main.html#eff-stds</v>
      </c>
      <c r="R2350" s="254" t="str">
        <f>IF(ISBLANK(INDEX('Policy Characteristics'!L:L,MATCH($C2350,'Policy Characteristics'!$C:$C,0))),"",INDEX('Policy Characteristics'!L:L,MATCH($C2350,'Policy Characteristics'!$C:$C,0)))</f>
        <v>industry-energy-efficiency-standards.html</v>
      </c>
    </row>
    <row r="2351" spans="1:18" s="4" customFormat="1" x14ac:dyDescent="0.25">
      <c r="A2351" s="254" t="str">
        <f>IF(ISBLANK(INDEX('Policy Characteristics'!A:A,MATCH($C2351,'Policy Characteristics'!$C:$C,0))),"",INDEX('Policy Characteristics'!A:A,MATCH($C2351,'Policy Characteristics'!$C:$C,0)))</f>
        <v>Industry</v>
      </c>
      <c r="B2351" s="262" t="str">
        <f>IF(ISBLANK(INDEX('Policy Characteristics'!B:B,MATCH($C2351,'Policy Characteristics'!$C:$C,0))),"",INDEX('Policy Characteristics'!B:B,MATCH($C2351,'Policy Characteristics'!$C:$C,0)))</f>
        <v>Energy Efficiency Standards for Other Eqpt</v>
      </c>
      <c r="C2351" s="254" t="str">
        <f t="shared" si="100"/>
        <v>Perc Improvement in Eqpt Efficiency Stds Above BAU for Combustible Fuels</v>
      </c>
      <c r="D2351" s="6" t="s">
        <v>3030</v>
      </c>
      <c r="E2351" s="1" t="s">
        <v>3461</v>
      </c>
      <c r="F2351" t="s">
        <v>2992</v>
      </c>
      <c r="G2351" s="45" t="s">
        <v>3467</v>
      </c>
      <c r="H2351" s="47">
        <f t="shared" si="99"/>
        <v>2350</v>
      </c>
      <c r="I2351" s="324" t="s">
        <v>40</v>
      </c>
      <c r="J2351" s="255" t="str">
        <f>IF(ISBLANK(INDEX('Policy Characteristics'!D:D,MATCH($C2351,'Policy Characteristics'!$C:$C,0))),"",INDEX('Policy Characteristics'!D:D,MATCH($C2351,'Policy Characteristics'!$C:$C,0)))</f>
        <v>Industry Energy Efficiency</v>
      </c>
      <c r="K2351" s="254" t="str">
        <f>IF(ISBLANK(INDEX('Policy Characteristics'!E:E,MATCH($C2351,'Policy Characteristics'!$C:$C,0))),"",INDEX('Policy Characteristics'!E:E,MATCH($C2351,'Policy Characteristics'!$C:$C,0)))</f>
        <v>indst fuel efficiency stds</v>
      </c>
      <c r="L2351" s="261">
        <f>IF(ISBLANK(INDEX('Policy Characteristics'!F:F,MATCH($C2351,'Policy Characteristics'!$C:$C,0))),"",INDEX('Policy Characteristics'!F:F,MATCH($C2351,'Policy Characteristics'!$C:$C,0)))</f>
        <v>0</v>
      </c>
      <c r="M2351" s="261">
        <f>IF(ISBLANK(INDEX('Policy Characteristics'!G:G,MATCH($C2351,'Policy Characteristics'!$C:$C,0))),"",INDEX('Policy Characteristics'!G:G,MATCH($C2351,'Policy Characteristics'!$C:$C,0)))</f>
        <v>0.25</v>
      </c>
      <c r="N2351" s="261">
        <f>IF(ISBLANK(INDEX('Policy Characteristics'!H:H,MATCH($C2351,'Policy Characteristics'!$C:$C,0))),"",INDEX('Policy Characteristics'!H:H,MATCH($C2351,'Policy Characteristics'!$C:$C,0)))</f>
        <v>0.01</v>
      </c>
      <c r="O2351" s="254" t="str">
        <f>IF(ISBLANK(INDEX('Policy Characteristics'!I:I,MATCH($C2351,'Policy Characteristics'!$C:$C,0))),"",INDEX('Policy Characteristics'!I:I,MATCH($C2351,'Policy Characteristics'!$C:$C,0)))</f>
        <v>% reduction in energy use</v>
      </c>
      <c r="P2351" s="254" t="str">
        <f>IF(ISBLANK(INDEX('Policy Characteristics'!J:J,MATCH($C2351,'Policy Characteristics'!$C:$C,0))),"",INDEX('Policy Characteristics'!J:J,MATCH($C2351,'Policy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51" s="254" t="str">
        <f>IF(ISBLANK(INDEX('Policy Characteristics'!K:K,MATCH($C2351,'Policy Characteristics'!$C:$C,0))),"",INDEX('Policy Characteristics'!K:K,MATCH($C2351,'Policy Characteristics'!$C:$C,0)))</f>
        <v>industry-ag-main.html#eff-stds</v>
      </c>
      <c r="R2351" s="254" t="str">
        <f>IF(ISBLANK(INDEX('Policy Characteristics'!L:L,MATCH($C2351,'Policy Characteristics'!$C:$C,0))),"",INDEX('Policy Characteristics'!L:L,MATCH($C2351,'Policy Characteristics'!$C:$C,0)))</f>
        <v>industry-energy-efficiency-standards.html</v>
      </c>
    </row>
    <row r="2352" spans="1:18" s="4" customFormat="1" x14ac:dyDescent="0.25">
      <c r="A2352" s="254" t="str">
        <f>IF(ISBLANK(INDEX('Policy Characteristics'!A:A,MATCH($C2352,'Policy Characteristics'!$C:$C,0))),"",INDEX('Policy Characteristics'!A:A,MATCH($C2352,'Policy Characteristics'!$C:$C,0)))</f>
        <v>Industry</v>
      </c>
      <c r="B2352" s="262" t="str">
        <f>IF(ISBLANK(INDEX('Policy Characteristics'!B:B,MATCH($C2352,'Policy Characteristics'!$C:$C,0))),"",INDEX('Policy Characteristics'!B:B,MATCH($C2352,'Policy Characteristics'!$C:$C,0)))</f>
        <v>Energy Efficiency Standards for Other Eqpt</v>
      </c>
      <c r="C2352" s="254" t="str">
        <f t="shared" si="100"/>
        <v>Perc Improvement in Eqpt Efficiency Stds Above BAU for Combustible Fuels</v>
      </c>
      <c r="D2352" s="6" t="s">
        <v>3030</v>
      </c>
      <c r="E2352" s="1" t="s">
        <v>3462</v>
      </c>
      <c r="F2352" t="s">
        <v>2992</v>
      </c>
      <c r="G2352" s="45" t="s">
        <v>3468</v>
      </c>
      <c r="H2352" s="47">
        <f t="shared" si="99"/>
        <v>2351</v>
      </c>
      <c r="I2352" s="324" t="s">
        <v>40</v>
      </c>
      <c r="J2352" s="255" t="str">
        <f>IF(ISBLANK(INDEX('Policy Characteristics'!D:D,MATCH($C2352,'Policy Characteristics'!$C:$C,0))),"",INDEX('Policy Characteristics'!D:D,MATCH($C2352,'Policy Characteristics'!$C:$C,0)))</f>
        <v>Industry Energy Efficiency</v>
      </c>
      <c r="K2352" s="254" t="str">
        <f>IF(ISBLANK(INDEX('Policy Characteristics'!E:E,MATCH($C2352,'Policy Characteristics'!$C:$C,0))),"",INDEX('Policy Characteristics'!E:E,MATCH($C2352,'Policy Characteristics'!$C:$C,0)))</f>
        <v>indst fuel efficiency stds</v>
      </c>
      <c r="L2352" s="261">
        <f>IF(ISBLANK(INDEX('Policy Characteristics'!F:F,MATCH($C2352,'Policy Characteristics'!$C:$C,0))),"",INDEX('Policy Characteristics'!F:F,MATCH($C2352,'Policy Characteristics'!$C:$C,0)))</f>
        <v>0</v>
      </c>
      <c r="M2352" s="261">
        <f>IF(ISBLANK(INDEX('Policy Characteristics'!G:G,MATCH($C2352,'Policy Characteristics'!$C:$C,0))),"",INDEX('Policy Characteristics'!G:G,MATCH($C2352,'Policy Characteristics'!$C:$C,0)))</f>
        <v>0.25</v>
      </c>
      <c r="N2352" s="261">
        <f>IF(ISBLANK(INDEX('Policy Characteristics'!H:H,MATCH($C2352,'Policy Characteristics'!$C:$C,0))),"",INDEX('Policy Characteristics'!H:H,MATCH($C2352,'Policy Characteristics'!$C:$C,0)))</f>
        <v>0.01</v>
      </c>
      <c r="O2352" s="254" t="str">
        <f>IF(ISBLANK(INDEX('Policy Characteristics'!I:I,MATCH($C2352,'Policy Characteristics'!$C:$C,0))),"",INDEX('Policy Characteristics'!I:I,MATCH($C2352,'Policy Characteristics'!$C:$C,0)))</f>
        <v>% reduction in energy use</v>
      </c>
      <c r="P2352" s="254" t="str">
        <f>IF(ISBLANK(INDEX('Policy Characteristics'!J:J,MATCH($C2352,'Policy Characteristics'!$C:$C,0))),"",INDEX('Policy Characteristics'!J:J,MATCH($C2352,'Policy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52" s="254" t="str">
        <f>IF(ISBLANK(INDEX('Policy Characteristics'!K:K,MATCH($C2352,'Policy Characteristics'!$C:$C,0))),"",INDEX('Policy Characteristics'!K:K,MATCH($C2352,'Policy Characteristics'!$C:$C,0)))</f>
        <v>industry-ag-main.html#eff-stds</v>
      </c>
      <c r="R2352" s="254" t="str">
        <f>IF(ISBLANK(INDEX('Policy Characteristics'!L:L,MATCH($C2352,'Policy Characteristics'!$C:$C,0))),"",INDEX('Policy Characteristics'!L:L,MATCH($C2352,'Policy Characteristics'!$C:$C,0)))</f>
        <v>industry-energy-efficiency-standards.html</v>
      </c>
    </row>
    <row r="2353" spans="1:18" s="4" customFormat="1" x14ac:dyDescent="0.25">
      <c r="A2353" s="254" t="str">
        <f>IF(ISBLANK(INDEX('Policy Characteristics'!A:A,MATCH($C2353,'Policy Characteristics'!$C:$C,0))),"",INDEX('Policy Characteristics'!A:A,MATCH($C2353,'Policy Characteristics'!$C:$C,0)))</f>
        <v>Industry</v>
      </c>
      <c r="B2353" s="262" t="str">
        <f>IF(ISBLANK(INDEX('Policy Characteristics'!B:B,MATCH($C2353,'Policy Characteristics'!$C:$C,0))),"",INDEX('Policy Characteristics'!B:B,MATCH($C2353,'Policy Characteristics'!$C:$C,0)))</f>
        <v>Energy Efficiency Standards for Other Eqpt</v>
      </c>
      <c r="C2353" s="254" t="str">
        <f t="shared" si="100"/>
        <v>Perc Improvement in Eqpt Efficiency Stds Above BAU for Combustible Fuels</v>
      </c>
      <c r="D2353" s="6" t="s">
        <v>3030</v>
      </c>
      <c r="E2353" s="1" t="s">
        <v>3463</v>
      </c>
      <c r="F2353" t="s">
        <v>2992</v>
      </c>
      <c r="G2353" s="45" t="s">
        <v>3469</v>
      </c>
      <c r="H2353" s="47">
        <f t="shared" si="99"/>
        <v>2352</v>
      </c>
      <c r="I2353" s="324" t="s">
        <v>40</v>
      </c>
      <c r="J2353" s="255" t="str">
        <f>IF(ISBLANK(INDEX('Policy Characteristics'!D:D,MATCH($C2353,'Policy Characteristics'!$C:$C,0))),"",INDEX('Policy Characteristics'!D:D,MATCH($C2353,'Policy Characteristics'!$C:$C,0)))</f>
        <v>Industry Energy Efficiency</v>
      </c>
      <c r="K2353" s="254" t="str">
        <f>IF(ISBLANK(INDEX('Policy Characteristics'!E:E,MATCH($C2353,'Policy Characteristics'!$C:$C,0))),"",INDEX('Policy Characteristics'!E:E,MATCH($C2353,'Policy Characteristics'!$C:$C,0)))</f>
        <v>indst fuel efficiency stds</v>
      </c>
      <c r="L2353" s="261">
        <f>IF(ISBLANK(INDEX('Policy Characteristics'!F:F,MATCH($C2353,'Policy Characteristics'!$C:$C,0))),"",INDEX('Policy Characteristics'!F:F,MATCH($C2353,'Policy Characteristics'!$C:$C,0)))</f>
        <v>0</v>
      </c>
      <c r="M2353" s="261">
        <f>IF(ISBLANK(INDEX('Policy Characteristics'!G:G,MATCH($C2353,'Policy Characteristics'!$C:$C,0))),"",INDEX('Policy Characteristics'!G:G,MATCH($C2353,'Policy Characteristics'!$C:$C,0)))</f>
        <v>0.25</v>
      </c>
      <c r="N2353" s="261">
        <f>IF(ISBLANK(INDEX('Policy Characteristics'!H:H,MATCH($C2353,'Policy Characteristics'!$C:$C,0))),"",INDEX('Policy Characteristics'!H:H,MATCH($C2353,'Policy Characteristics'!$C:$C,0)))</f>
        <v>0.01</v>
      </c>
      <c r="O2353" s="254" t="str">
        <f>IF(ISBLANK(INDEX('Policy Characteristics'!I:I,MATCH($C2353,'Policy Characteristics'!$C:$C,0))),"",INDEX('Policy Characteristics'!I:I,MATCH($C2353,'Policy Characteristics'!$C:$C,0)))</f>
        <v>% reduction in energy use</v>
      </c>
      <c r="P2353" s="254" t="str">
        <f>IF(ISBLANK(INDEX('Policy Characteristics'!J:J,MATCH($C2353,'Policy Characteristics'!$C:$C,0))),"",INDEX('Policy Characteristics'!J:J,MATCH($C2353,'Policy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53" s="254" t="str">
        <f>IF(ISBLANK(INDEX('Policy Characteristics'!K:K,MATCH($C2353,'Policy Characteristics'!$C:$C,0))),"",INDEX('Policy Characteristics'!K:K,MATCH($C2353,'Policy Characteristics'!$C:$C,0)))</f>
        <v>industry-ag-main.html#eff-stds</v>
      </c>
      <c r="R2353" s="254" t="str">
        <f>IF(ISBLANK(INDEX('Policy Characteristics'!L:L,MATCH($C2353,'Policy Characteristics'!$C:$C,0))),"",INDEX('Policy Characteristics'!L:L,MATCH($C2353,'Policy Characteristics'!$C:$C,0)))</f>
        <v>industry-energy-efficiency-standards.html</v>
      </c>
    </row>
    <row r="2354" spans="1:18" s="4" customFormat="1" x14ac:dyDescent="0.25">
      <c r="A2354" s="254" t="str">
        <f>IF(ISBLANK(INDEX('Policy Characteristics'!A:A,MATCH($C2354,'Policy Characteristics'!$C:$C,0))),"",INDEX('Policy Characteristics'!A:A,MATCH($C2354,'Policy Characteristics'!$C:$C,0)))</f>
        <v>Industry</v>
      </c>
      <c r="B2354" s="262" t="str">
        <f>IF(ISBLANK(INDEX('Policy Characteristics'!B:B,MATCH($C2354,'Policy Characteristics'!$C:$C,0))),"",INDEX('Policy Characteristics'!B:B,MATCH($C2354,'Policy Characteristics'!$C:$C,0)))</f>
        <v>Energy Efficiency Standards for Other Eqpt</v>
      </c>
      <c r="C2354" s="254" t="str">
        <f t="shared" si="100"/>
        <v>Perc Improvement in Eqpt Efficiency Stds Above BAU for Combustible Fuels</v>
      </c>
      <c r="D2354" s="6" t="s">
        <v>3030</v>
      </c>
      <c r="E2354" s="1" t="s">
        <v>3464</v>
      </c>
      <c r="F2354" t="s">
        <v>2992</v>
      </c>
      <c r="G2354" s="45" t="s">
        <v>3470</v>
      </c>
      <c r="H2354" s="47">
        <f t="shared" si="99"/>
        <v>2353</v>
      </c>
      <c r="I2354" s="324" t="s">
        <v>40</v>
      </c>
      <c r="J2354" s="255" t="str">
        <f>IF(ISBLANK(INDEX('Policy Characteristics'!D:D,MATCH($C2354,'Policy Characteristics'!$C:$C,0))),"",INDEX('Policy Characteristics'!D:D,MATCH($C2354,'Policy Characteristics'!$C:$C,0)))</f>
        <v>Industry Energy Efficiency</v>
      </c>
      <c r="K2354" s="254" t="str">
        <f>IF(ISBLANK(INDEX('Policy Characteristics'!E:E,MATCH($C2354,'Policy Characteristics'!$C:$C,0))),"",INDEX('Policy Characteristics'!E:E,MATCH($C2354,'Policy Characteristics'!$C:$C,0)))</f>
        <v>indst fuel efficiency stds</v>
      </c>
      <c r="L2354" s="261">
        <f>IF(ISBLANK(INDEX('Policy Characteristics'!F:F,MATCH($C2354,'Policy Characteristics'!$C:$C,0))),"",INDEX('Policy Characteristics'!F:F,MATCH($C2354,'Policy Characteristics'!$C:$C,0)))</f>
        <v>0</v>
      </c>
      <c r="M2354" s="261">
        <f>IF(ISBLANK(INDEX('Policy Characteristics'!G:G,MATCH($C2354,'Policy Characteristics'!$C:$C,0))),"",INDEX('Policy Characteristics'!G:G,MATCH($C2354,'Policy Characteristics'!$C:$C,0)))</f>
        <v>0.25</v>
      </c>
      <c r="N2354" s="261">
        <f>IF(ISBLANK(INDEX('Policy Characteristics'!H:H,MATCH($C2354,'Policy Characteristics'!$C:$C,0))),"",INDEX('Policy Characteristics'!H:H,MATCH($C2354,'Policy Characteristics'!$C:$C,0)))</f>
        <v>0.01</v>
      </c>
      <c r="O2354" s="254" t="str">
        <f>IF(ISBLANK(INDEX('Policy Characteristics'!I:I,MATCH($C2354,'Policy Characteristics'!$C:$C,0))),"",INDEX('Policy Characteristics'!I:I,MATCH($C2354,'Policy Characteristics'!$C:$C,0)))</f>
        <v>% reduction in energy use</v>
      </c>
      <c r="P2354" s="254" t="str">
        <f>IF(ISBLANK(INDEX('Policy Characteristics'!J:J,MATCH($C2354,'Policy Characteristics'!$C:$C,0))),"",INDEX('Policy Characteristics'!J:J,MATCH($C2354,'Policy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54" s="254" t="str">
        <f>IF(ISBLANK(INDEX('Policy Characteristics'!K:K,MATCH($C2354,'Policy Characteristics'!$C:$C,0))),"",INDEX('Policy Characteristics'!K:K,MATCH($C2354,'Policy Characteristics'!$C:$C,0)))</f>
        <v>industry-ag-main.html#eff-stds</v>
      </c>
      <c r="R2354" s="254" t="str">
        <f>IF(ISBLANK(INDEX('Policy Characteristics'!L:L,MATCH($C2354,'Policy Characteristics'!$C:$C,0))),"",INDEX('Policy Characteristics'!L:L,MATCH($C2354,'Policy Characteristics'!$C:$C,0)))</f>
        <v>industry-energy-efficiency-standards.html</v>
      </c>
    </row>
    <row r="2355" spans="1:18" s="4" customFormat="1" x14ac:dyDescent="0.25">
      <c r="A2355" s="254" t="str">
        <f>IF(ISBLANK(INDEX('Policy Characteristics'!A:A,MATCH($C2355,'Policy Characteristics'!$C:$C,0))),"",INDEX('Policy Characteristics'!A:A,MATCH($C2355,'Policy Characteristics'!$C:$C,0)))</f>
        <v>Industry</v>
      </c>
      <c r="B2355" s="262" t="str">
        <f>IF(ISBLANK(INDEX('Policy Characteristics'!B:B,MATCH($C2355,'Policy Characteristics'!$C:$C,0))),"",INDEX('Policy Characteristics'!B:B,MATCH($C2355,'Policy Characteristics'!$C:$C,0)))</f>
        <v>Energy Efficiency Standards for Other Eqpt</v>
      </c>
      <c r="C2355" s="254" t="str">
        <f t="shared" si="100"/>
        <v>Perc Improvement in Eqpt Efficiency Stds Above BAU for Combustible Fuels</v>
      </c>
      <c r="D2355" s="6" t="s">
        <v>3030</v>
      </c>
      <c r="E2355" s="1" t="s">
        <v>3570</v>
      </c>
      <c r="F2355" t="s">
        <v>2992</v>
      </c>
      <c r="G2355" s="45" t="s">
        <v>3471</v>
      </c>
      <c r="H2355" s="47">
        <f t="shared" si="99"/>
        <v>2354</v>
      </c>
      <c r="I2355" s="324" t="s">
        <v>40</v>
      </c>
      <c r="J2355" s="255" t="str">
        <f>IF(ISBLANK(INDEX('Policy Characteristics'!D:D,MATCH($C2355,'Policy Characteristics'!$C:$C,0))),"",INDEX('Policy Characteristics'!D:D,MATCH($C2355,'Policy Characteristics'!$C:$C,0)))</f>
        <v>Industry Energy Efficiency</v>
      </c>
      <c r="K2355" s="254" t="str">
        <f>IF(ISBLANK(INDEX('Policy Characteristics'!E:E,MATCH($C2355,'Policy Characteristics'!$C:$C,0))),"",INDEX('Policy Characteristics'!E:E,MATCH($C2355,'Policy Characteristics'!$C:$C,0)))</f>
        <v>indst fuel efficiency stds</v>
      </c>
      <c r="L2355" s="261">
        <f>IF(ISBLANK(INDEX('Policy Characteristics'!F:F,MATCH($C2355,'Policy Characteristics'!$C:$C,0))),"",INDEX('Policy Characteristics'!F:F,MATCH($C2355,'Policy Characteristics'!$C:$C,0)))</f>
        <v>0</v>
      </c>
      <c r="M2355" s="261">
        <f>IF(ISBLANK(INDEX('Policy Characteristics'!G:G,MATCH($C2355,'Policy Characteristics'!$C:$C,0))),"",INDEX('Policy Characteristics'!G:G,MATCH($C2355,'Policy Characteristics'!$C:$C,0)))</f>
        <v>0.25</v>
      </c>
      <c r="N2355" s="261">
        <f>IF(ISBLANK(INDEX('Policy Characteristics'!H:H,MATCH($C2355,'Policy Characteristics'!$C:$C,0))),"",INDEX('Policy Characteristics'!H:H,MATCH($C2355,'Policy Characteristics'!$C:$C,0)))</f>
        <v>0.01</v>
      </c>
      <c r="O2355" s="254" t="str">
        <f>IF(ISBLANK(INDEX('Policy Characteristics'!I:I,MATCH($C2355,'Policy Characteristics'!$C:$C,0))),"",INDEX('Policy Characteristics'!I:I,MATCH($C2355,'Policy Characteristics'!$C:$C,0)))</f>
        <v>% reduction in energy use</v>
      </c>
      <c r="P2355" s="254" t="str">
        <f>IF(ISBLANK(INDEX('Policy Characteristics'!J:J,MATCH($C2355,'Policy Characteristics'!$C:$C,0))),"",INDEX('Policy Characteristics'!J:J,MATCH($C2355,'Policy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55" s="254" t="str">
        <f>IF(ISBLANK(INDEX('Policy Characteristics'!K:K,MATCH($C2355,'Policy Characteristics'!$C:$C,0))),"",INDEX('Policy Characteristics'!K:K,MATCH($C2355,'Policy Characteristics'!$C:$C,0)))</f>
        <v>industry-ag-main.html#eff-stds</v>
      </c>
      <c r="R2355" s="254" t="str">
        <f>IF(ISBLANK(INDEX('Policy Characteristics'!L:L,MATCH($C2355,'Policy Characteristics'!$C:$C,0))),"",INDEX('Policy Characteristics'!L:L,MATCH($C2355,'Policy Characteristics'!$C:$C,0)))</f>
        <v>industry-energy-efficiency-standards.html</v>
      </c>
    </row>
    <row r="2356" spans="1:18" s="4" customFormat="1" x14ac:dyDescent="0.25">
      <c r="A2356" s="254" t="str">
        <f>IF(ISBLANK(INDEX('Policy Characteristics'!A:A,MATCH($C2356,'Policy Characteristics'!$C:$C,0))),"",INDEX('Policy Characteristics'!A:A,MATCH($C2356,'Policy Characteristics'!$C:$C,0)))</f>
        <v>Industry</v>
      </c>
      <c r="B2356" s="262" t="str">
        <f>IF(ISBLANK(INDEX('Policy Characteristics'!B:B,MATCH($C2356,'Policy Characteristics'!$C:$C,0))),"",INDEX('Policy Characteristics'!B:B,MATCH($C2356,'Policy Characteristics'!$C:$C,0)))</f>
        <v>Energy Efficiency Standards for Other Eqpt</v>
      </c>
      <c r="C2356" s="254" t="str">
        <f t="shared" si="100"/>
        <v>Perc Improvement in Eqpt Efficiency Stds Above BAU for Combustible Fuels</v>
      </c>
      <c r="D2356" s="6" t="s">
        <v>3030</v>
      </c>
      <c r="E2356" s="1" t="s">
        <v>3915</v>
      </c>
      <c r="F2356" t="s">
        <v>2992</v>
      </c>
      <c r="G2356" s="45" t="s">
        <v>3891</v>
      </c>
      <c r="H2356" s="47">
        <f t="shared" si="99"/>
        <v>2355</v>
      </c>
      <c r="I2356" s="324" t="s">
        <v>40</v>
      </c>
      <c r="J2356" s="255" t="str">
        <f>IF(ISBLANK(INDEX('Policy Characteristics'!D:D,MATCH($C2356,'Policy Characteristics'!$C:$C,0))),"",INDEX('Policy Characteristics'!D:D,MATCH($C2356,'Policy Characteristics'!$C:$C,0)))</f>
        <v>Industry Energy Efficiency</v>
      </c>
      <c r="K2356" s="254" t="str">
        <f>IF(ISBLANK(INDEX('Policy Characteristics'!E:E,MATCH($C2356,'Policy Characteristics'!$C:$C,0))),"",INDEX('Policy Characteristics'!E:E,MATCH($C2356,'Policy Characteristics'!$C:$C,0)))</f>
        <v>indst fuel efficiency stds</v>
      </c>
      <c r="L2356" s="261">
        <f>IF(ISBLANK(INDEX('Policy Characteristics'!F:F,MATCH($C2356,'Policy Characteristics'!$C:$C,0))),"",INDEX('Policy Characteristics'!F:F,MATCH($C2356,'Policy Characteristics'!$C:$C,0)))</f>
        <v>0</v>
      </c>
      <c r="M2356" s="261">
        <f>IF(ISBLANK(INDEX('Policy Characteristics'!G:G,MATCH($C2356,'Policy Characteristics'!$C:$C,0))),"",INDEX('Policy Characteristics'!G:G,MATCH($C2356,'Policy Characteristics'!$C:$C,0)))</f>
        <v>0.25</v>
      </c>
      <c r="N2356" s="261">
        <f>IF(ISBLANK(INDEX('Policy Characteristics'!H:H,MATCH($C2356,'Policy Characteristics'!$C:$C,0))),"",INDEX('Policy Characteristics'!H:H,MATCH($C2356,'Policy Characteristics'!$C:$C,0)))</f>
        <v>0.01</v>
      </c>
      <c r="O2356" s="254" t="str">
        <f>IF(ISBLANK(INDEX('Policy Characteristics'!I:I,MATCH($C2356,'Policy Characteristics'!$C:$C,0))),"",INDEX('Policy Characteristics'!I:I,MATCH($C2356,'Policy Characteristics'!$C:$C,0)))</f>
        <v>% reduction in energy use</v>
      </c>
      <c r="P2356" s="254" t="str">
        <f>IF(ISBLANK(INDEX('Policy Characteristics'!J:J,MATCH($C2356,'Policy Characteristics'!$C:$C,0))),"",INDEX('Policy Characteristics'!J:J,MATCH($C2356,'Policy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56" s="254" t="str">
        <f>IF(ISBLANK(INDEX('Policy Characteristics'!K:K,MATCH($C2356,'Policy Characteristics'!$C:$C,0))),"",INDEX('Policy Characteristics'!K:K,MATCH($C2356,'Policy Characteristics'!$C:$C,0)))</f>
        <v>industry-ag-main.html#eff-stds</v>
      </c>
      <c r="R2356" s="254" t="str">
        <f>IF(ISBLANK(INDEX('Policy Characteristics'!L:L,MATCH($C2356,'Policy Characteristics'!$C:$C,0))),"",INDEX('Policy Characteristics'!L:L,MATCH($C2356,'Policy Characteristics'!$C:$C,0)))</f>
        <v>industry-energy-efficiency-standards.html</v>
      </c>
    </row>
    <row r="2357" spans="1:18" s="4" customFormat="1" x14ac:dyDescent="0.25">
      <c r="A2357" s="254" t="str">
        <f>IF(ISBLANK(INDEX('Policy Characteristics'!A:A,MATCH($C2357,'Policy Characteristics'!$C:$C,0))),"",INDEX('Policy Characteristics'!A:A,MATCH($C2357,'Policy Characteristics'!$C:$C,0)))</f>
        <v>Industry</v>
      </c>
      <c r="B2357" s="262" t="str">
        <f>IF(ISBLANK(INDEX('Policy Characteristics'!B:B,MATCH($C2357,'Policy Characteristics'!$C:$C,0))),"",INDEX('Policy Characteristics'!B:B,MATCH($C2357,'Policy Characteristics'!$C:$C,0)))</f>
        <v>Energy Efficiency Standards for Other Eqpt</v>
      </c>
      <c r="C2357" s="254" t="str">
        <f t="shared" si="100"/>
        <v>Perc Improvement in Eqpt Efficiency Stds Above BAU for Combustible Fuels</v>
      </c>
      <c r="D2357" s="6" t="s">
        <v>3030</v>
      </c>
      <c r="E2357" s="1" t="s">
        <v>3916</v>
      </c>
      <c r="F2357" t="s">
        <v>2992</v>
      </c>
      <c r="G2357" s="45" t="s">
        <v>3890</v>
      </c>
      <c r="H2357" s="47">
        <f t="shared" si="99"/>
        <v>2356</v>
      </c>
      <c r="I2357" s="324" t="s">
        <v>40</v>
      </c>
      <c r="J2357" s="255" t="str">
        <f>IF(ISBLANK(INDEX('Policy Characteristics'!D:D,MATCH($C2357,'Policy Characteristics'!$C:$C,0))),"",INDEX('Policy Characteristics'!D:D,MATCH($C2357,'Policy Characteristics'!$C:$C,0)))</f>
        <v>Industry Energy Efficiency</v>
      </c>
      <c r="K2357" s="254" t="str">
        <f>IF(ISBLANK(INDEX('Policy Characteristics'!E:E,MATCH($C2357,'Policy Characteristics'!$C:$C,0))),"",INDEX('Policy Characteristics'!E:E,MATCH($C2357,'Policy Characteristics'!$C:$C,0)))</f>
        <v>indst fuel efficiency stds</v>
      </c>
      <c r="L2357" s="261">
        <f>IF(ISBLANK(INDEX('Policy Characteristics'!F:F,MATCH($C2357,'Policy Characteristics'!$C:$C,0))),"",INDEX('Policy Characteristics'!F:F,MATCH($C2357,'Policy Characteristics'!$C:$C,0)))</f>
        <v>0</v>
      </c>
      <c r="M2357" s="261">
        <f>IF(ISBLANK(INDEX('Policy Characteristics'!G:G,MATCH($C2357,'Policy Characteristics'!$C:$C,0))),"",INDEX('Policy Characteristics'!G:G,MATCH($C2357,'Policy Characteristics'!$C:$C,0)))</f>
        <v>0.25</v>
      </c>
      <c r="N2357" s="261">
        <f>IF(ISBLANK(INDEX('Policy Characteristics'!H:H,MATCH($C2357,'Policy Characteristics'!$C:$C,0))),"",INDEX('Policy Characteristics'!H:H,MATCH($C2357,'Policy Characteristics'!$C:$C,0)))</f>
        <v>0.01</v>
      </c>
      <c r="O2357" s="254" t="str">
        <f>IF(ISBLANK(INDEX('Policy Characteristics'!I:I,MATCH($C2357,'Policy Characteristics'!$C:$C,0))),"",INDEX('Policy Characteristics'!I:I,MATCH($C2357,'Policy Characteristics'!$C:$C,0)))</f>
        <v>% reduction in energy use</v>
      </c>
      <c r="P2357" s="254" t="str">
        <f>IF(ISBLANK(INDEX('Policy Characteristics'!J:J,MATCH($C2357,'Policy Characteristics'!$C:$C,0))),"",INDEX('Policy Characteristics'!J:J,MATCH($C2357,'Policy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57" s="254" t="str">
        <f>IF(ISBLANK(INDEX('Policy Characteristics'!K:K,MATCH($C2357,'Policy Characteristics'!$C:$C,0))),"",INDEX('Policy Characteristics'!K:K,MATCH($C2357,'Policy Characteristics'!$C:$C,0)))</f>
        <v>industry-ag-main.html#eff-stds</v>
      </c>
      <c r="R2357" s="254" t="str">
        <f>IF(ISBLANK(INDEX('Policy Characteristics'!L:L,MATCH($C2357,'Policy Characteristics'!$C:$C,0))),"",INDEX('Policy Characteristics'!L:L,MATCH($C2357,'Policy Characteristics'!$C:$C,0)))</f>
        <v>industry-energy-efficiency-standards.html</v>
      </c>
    </row>
    <row r="2358" spans="1:18" s="4" customFormat="1" x14ac:dyDescent="0.25">
      <c r="A2358" s="254" t="str">
        <f>IF(ISBLANK(INDEX('Policy Characteristics'!A:A,MATCH($C2358,'Policy Characteristics'!$C:$C,0))),"",INDEX('Policy Characteristics'!A:A,MATCH($C2358,'Policy Characteristics'!$C:$C,0)))</f>
        <v>Industry</v>
      </c>
      <c r="B2358" s="262" t="str">
        <f>IF(ISBLANK(INDEX('Policy Characteristics'!B:B,MATCH($C2358,'Policy Characteristics'!$C:$C,0))),"",INDEX('Policy Characteristics'!B:B,MATCH($C2358,'Policy Characteristics'!$C:$C,0)))</f>
        <v>Energy Efficiency Standards for Other Eqpt</v>
      </c>
      <c r="C2358" s="254" t="str">
        <f t="shared" si="100"/>
        <v>Perc Improvement in Eqpt Efficiency Stds Above BAU for Combustible Fuels</v>
      </c>
      <c r="D2358" s="6" t="s">
        <v>3030</v>
      </c>
      <c r="E2358" s="1" t="s">
        <v>3917</v>
      </c>
      <c r="F2358" t="s">
        <v>2992</v>
      </c>
      <c r="G2358" s="45" t="s">
        <v>3892</v>
      </c>
      <c r="H2358" s="47">
        <f t="shared" si="99"/>
        <v>2357</v>
      </c>
      <c r="I2358" s="324" t="s">
        <v>40</v>
      </c>
      <c r="J2358" s="255" t="str">
        <f>IF(ISBLANK(INDEX('Policy Characteristics'!D:D,MATCH($C2358,'Policy Characteristics'!$C:$C,0))),"",INDEX('Policy Characteristics'!D:D,MATCH($C2358,'Policy Characteristics'!$C:$C,0)))</f>
        <v>Industry Energy Efficiency</v>
      </c>
      <c r="K2358" s="254" t="str">
        <f>IF(ISBLANK(INDEX('Policy Characteristics'!E:E,MATCH($C2358,'Policy Characteristics'!$C:$C,0))),"",INDEX('Policy Characteristics'!E:E,MATCH($C2358,'Policy Characteristics'!$C:$C,0)))</f>
        <v>indst fuel efficiency stds</v>
      </c>
      <c r="L2358" s="261">
        <f>IF(ISBLANK(INDEX('Policy Characteristics'!F:F,MATCH($C2358,'Policy Characteristics'!$C:$C,0))),"",INDEX('Policy Characteristics'!F:F,MATCH($C2358,'Policy Characteristics'!$C:$C,0)))</f>
        <v>0</v>
      </c>
      <c r="M2358" s="261">
        <f>IF(ISBLANK(INDEX('Policy Characteristics'!G:G,MATCH($C2358,'Policy Characteristics'!$C:$C,0))),"",INDEX('Policy Characteristics'!G:G,MATCH($C2358,'Policy Characteristics'!$C:$C,0)))</f>
        <v>0.25</v>
      </c>
      <c r="N2358" s="261">
        <f>IF(ISBLANK(INDEX('Policy Characteristics'!H:H,MATCH($C2358,'Policy Characteristics'!$C:$C,0))),"",INDEX('Policy Characteristics'!H:H,MATCH($C2358,'Policy Characteristics'!$C:$C,0)))</f>
        <v>0.01</v>
      </c>
      <c r="O2358" s="254" t="str">
        <f>IF(ISBLANK(INDEX('Policy Characteristics'!I:I,MATCH($C2358,'Policy Characteristics'!$C:$C,0))),"",INDEX('Policy Characteristics'!I:I,MATCH($C2358,'Policy Characteristics'!$C:$C,0)))</f>
        <v>% reduction in energy use</v>
      </c>
      <c r="P2358" s="254" t="str">
        <f>IF(ISBLANK(INDEX('Policy Characteristics'!J:J,MATCH($C2358,'Policy Characteristics'!$C:$C,0))),"",INDEX('Policy Characteristics'!J:J,MATCH($C2358,'Policy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58" s="254" t="str">
        <f>IF(ISBLANK(INDEX('Policy Characteristics'!K:K,MATCH($C2358,'Policy Characteristics'!$C:$C,0))),"",INDEX('Policy Characteristics'!K:K,MATCH($C2358,'Policy Characteristics'!$C:$C,0)))</f>
        <v>industry-ag-main.html#eff-stds</v>
      </c>
      <c r="R2358" s="254" t="str">
        <f>IF(ISBLANK(INDEX('Policy Characteristics'!L:L,MATCH($C2358,'Policy Characteristics'!$C:$C,0))),"",INDEX('Policy Characteristics'!L:L,MATCH($C2358,'Policy Characteristics'!$C:$C,0)))</f>
        <v>industry-energy-efficiency-standards.html</v>
      </c>
    </row>
    <row r="2359" spans="1:18" s="4" customFormat="1" x14ac:dyDescent="0.25">
      <c r="A2359" s="254" t="str">
        <f>IF(ISBLANK(INDEX('Policy Characteristics'!A:A,MATCH($C2359,'Policy Characteristics'!$C:$C,0))),"",INDEX('Policy Characteristics'!A:A,MATCH($C2359,'Policy Characteristics'!$C:$C,0)))</f>
        <v>Industry</v>
      </c>
      <c r="B2359" s="262" t="str">
        <f>IF(ISBLANK(INDEX('Policy Characteristics'!B:B,MATCH($C2359,'Policy Characteristics'!$C:$C,0))),"",INDEX('Policy Characteristics'!B:B,MATCH($C2359,'Policy Characteristics'!$C:$C,0)))</f>
        <v>Energy Efficiency Standards for Other Eqpt</v>
      </c>
      <c r="C2359" s="254" t="str">
        <f t="shared" si="100"/>
        <v>Perc Improvement in Eqpt Efficiency Stds Above BAU for Combustible Fuels</v>
      </c>
      <c r="D2359" s="6" t="s">
        <v>3031</v>
      </c>
      <c r="E2359" s="1" t="s">
        <v>3459</v>
      </c>
      <c r="F2359" t="s">
        <v>2993</v>
      </c>
      <c r="G2359" s="45" t="s">
        <v>3465</v>
      </c>
      <c r="H2359" s="47">
        <f t="shared" si="99"/>
        <v>2358</v>
      </c>
      <c r="I2359" s="324" t="s">
        <v>40</v>
      </c>
      <c r="J2359" s="255" t="str">
        <f>IF(ISBLANK(INDEX('Policy Characteristics'!D:D,MATCH($C2359,'Policy Characteristics'!$C:$C,0))),"",INDEX('Policy Characteristics'!D:D,MATCH($C2359,'Policy Characteristics'!$C:$C,0)))</f>
        <v>Industry Energy Efficiency</v>
      </c>
      <c r="K2359" s="254" t="str">
        <f>IF(ISBLANK(INDEX('Policy Characteristics'!E:E,MATCH($C2359,'Policy Characteristics'!$C:$C,0))),"",INDEX('Policy Characteristics'!E:E,MATCH($C2359,'Policy Characteristics'!$C:$C,0)))</f>
        <v>indst fuel efficiency stds</v>
      </c>
      <c r="L2359" s="261">
        <f>IF(ISBLANK(INDEX('Policy Characteristics'!F:F,MATCH($C2359,'Policy Characteristics'!$C:$C,0))),"",INDEX('Policy Characteristics'!F:F,MATCH($C2359,'Policy Characteristics'!$C:$C,0)))</f>
        <v>0</v>
      </c>
      <c r="M2359" s="261">
        <f>IF(ISBLANK(INDEX('Policy Characteristics'!G:G,MATCH($C2359,'Policy Characteristics'!$C:$C,0))),"",INDEX('Policy Characteristics'!G:G,MATCH($C2359,'Policy Characteristics'!$C:$C,0)))</f>
        <v>0.25</v>
      </c>
      <c r="N2359" s="261">
        <f>IF(ISBLANK(INDEX('Policy Characteristics'!H:H,MATCH($C2359,'Policy Characteristics'!$C:$C,0))),"",INDEX('Policy Characteristics'!H:H,MATCH($C2359,'Policy Characteristics'!$C:$C,0)))</f>
        <v>0.01</v>
      </c>
      <c r="O2359" s="254" t="str">
        <f>IF(ISBLANK(INDEX('Policy Characteristics'!I:I,MATCH($C2359,'Policy Characteristics'!$C:$C,0))),"",INDEX('Policy Characteristics'!I:I,MATCH($C2359,'Policy Characteristics'!$C:$C,0)))</f>
        <v>% reduction in energy use</v>
      </c>
      <c r="P2359" s="254" t="str">
        <f>IF(ISBLANK(INDEX('Policy Characteristics'!J:J,MATCH($C2359,'Policy Characteristics'!$C:$C,0))),"",INDEX('Policy Characteristics'!J:J,MATCH($C2359,'Policy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59" s="254" t="str">
        <f>IF(ISBLANK(INDEX('Policy Characteristics'!K:K,MATCH($C2359,'Policy Characteristics'!$C:$C,0))),"",INDEX('Policy Characteristics'!K:K,MATCH($C2359,'Policy Characteristics'!$C:$C,0)))</f>
        <v>industry-ag-main.html#eff-stds</v>
      </c>
      <c r="R2359" s="254" t="str">
        <f>IF(ISBLANK(INDEX('Policy Characteristics'!L:L,MATCH($C2359,'Policy Characteristics'!$C:$C,0))),"",INDEX('Policy Characteristics'!L:L,MATCH($C2359,'Policy Characteristics'!$C:$C,0)))</f>
        <v>industry-energy-efficiency-standards.html</v>
      </c>
    </row>
    <row r="2360" spans="1:18" s="4" customFormat="1" x14ac:dyDescent="0.25">
      <c r="A2360" s="254" t="str">
        <f>IF(ISBLANK(INDEX('Policy Characteristics'!A:A,MATCH($C2360,'Policy Characteristics'!$C:$C,0))),"",INDEX('Policy Characteristics'!A:A,MATCH($C2360,'Policy Characteristics'!$C:$C,0)))</f>
        <v>Industry</v>
      </c>
      <c r="B2360" s="262" t="str">
        <f>IF(ISBLANK(INDEX('Policy Characteristics'!B:B,MATCH($C2360,'Policy Characteristics'!$C:$C,0))),"",INDEX('Policy Characteristics'!B:B,MATCH($C2360,'Policy Characteristics'!$C:$C,0)))</f>
        <v>Energy Efficiency Standards for Other Eqpt</v>
      </c>
      <c r="C2360" s="254" t="str">
        <f t="shared" si="100"/>
        <v>Perc Improvement in Eqpt Efficiency Stds Above BAU for Combustible Fuels</v>
      </c>
      <c r="D2360" s="6" t="s">
        <v>3031</v>
      </c>
      <c r="E2360" s="1" t="s">
        <v>3460</v>
      </c>
      <c r="F2360" t="s">
        <v>2993</v>
      </c>
      <c r="G2360" s="45" t="s">
        <v>3466</v>
      </c>
      <c r="H2360" s="47">
        <f t="shared" si="99"/>
        <v>2359</v>
      </c>
      <c r="I2360" s="324" t="s">
        <v>40</v>
      </c>
      <c r="J2360" s="255" t="str">
        <f>IF(ISBLANK(INDEX('Policy Characteristics'!D:D,MATCH($C2360,'Policy Characteristics'!$C:$C,0))),"",INDEX('Policy Characteristics'!D:D,MATCH($C2360,'Policy Characteristics'!$C:$C,0)))</f>
        <v>Industry Energy Efficiency</v>
      </c>
      <c r="K2360" s="254" t="str">
        <f>IF(ISBLANK(INDEX('Policy Characteristics'!E:E,MATCH($C2360,'Policy Characteristics'!$C:$C,0))),"",INDEX('Policy Characteristics'!E:E,MATCH($C2360,'Policy Characteristics'!$C:$C,0)))</f>
        <v>indst fuel efficiency stds</v>
      </c>
      <c r="L2360" s="261">
        <f>IF(ISBLANK(INDEX('Policy Characteristics'!F:F,MATCH($C2360,'Policy Characteristics'!$C:$C,0))),"",INDEX('Policy Characteristics'!F:F,MATCH($C2360,'Policy Characteristics'!$C:$C,0)))</f>
        <v>0</v>
      </c>
      <c r="M2360" s="261">
        <f>IF(ISBLANK(INDEX('Policy Characteristics'!G:G,MATCH($C2360,'Policy Characteristics'!$C:$C,0))),"",INDEX('Policy Characteristics'!G:G,MATCH($C2360,'Policy Characteristics'!$C:$C,0)))</f>
        <v>0.25</v>
      </c>
      <c r="N2360" s="261">
        <f>IF(ISBLANK(INDEX('Policy Characteristics'!H:H,MATCH($C2360,'Policy Characteristics'!$C:$C,0))),"",INDEX('Policy Characteristics'!H:H,MATCH($C2360,'Policy Characteristics'!$C:$C,0)))</f>
        <v>0.01</v>
      </c>
      <c r="O2360" s="254" t="str">
        <f>IF(ISBLANK(INDEX('Policy Characteristics'!I:I,MATCH($C2360,'Policy Characteristics'!$C:$C,0))),"",INDEX('Policy Characteristics'!I:I,MATCH($C2360,'Policy Characteristics'!$C:$C,0)))</f>
        <v>% reduction in energy use</v>
      </c>
      <c r="P2360" s="254" t="str">
        <f>IF(ISBLANK(INDEX('Policy Characteristics'!J:J,MATCH($C2360,'Policy Characteristics'!$C:$C,0))),"",INDEX('Policy Characteristics'!J:J,MATCH($C2360,'Policy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60" s="254" t="str">
        <f>IF(ISBLANK(INDEX('Policy Characteristics'!K:K,MATCH($C2360,'Policy Characteristics'!$C:$C,0))),"",INDEX('Policy Characteristics'!K:K,MATCH($C2360,'Policy Characteristics'!$C:$C,0)))</f>
        <v>industry-ag-main.html#eff-stds</v>
      </c>
      <c r="R2360" s="254" t="str">
        <f>IF(ISBLANK(INDEX('Policy Characteristics'!L:L,MATCH($C2360,'Policy Characteristics'!$C:$C,0))),"",INDEX('Policy Characteristics'!L:L,MATCH($C2360,'Policy Characteristics'!$C:$C,0)))</f>
        <v>industry-energy-efficiency-standards.html</v>
      </c>
    </row>
    <row r="2361" spans="1:18" s="4" customFormat="1" x14ac:dyDescent="0.25">
      <c r="A2361" s="254" t="str">
        <f>IF(ISBLANK(INDEX('Policy Characteristics'!A:A,MATCH($C2361,'Policy Characteristics'!$C:$C,0))),"",INDEX('Policy Characteristics'!A:A,MATCH($C2361,'Policy Characteristics'!$C:$C,0)))</f>
        <v>Industry</v>
      </c>
      <c r="B2361" s="262" t="str">
        <f>IF(ISBLANK(INDEX('Policy Characteristics'!B:B,MATCH($C2361,'Policy Characteristics'!$C:$C,0))),"",INDEX('Policy Characteristics'!B:B,MATCH($C2361,'Policy Characteristics'!$C:$C,0)))</f>
        <v>Energy Efficiency Standards for Other Eqpt</v>
      </c>
      <c r="C2361" s="254" t="str">
        <f t="shared" si="100"/>
        <v>Perc Improvement in Eqpt Efficiency Stds Above BAU for Combustible Fuels</v>
      </c>
      <c r="D2361" s="6" t="s">
        <v>3031</v>
      </c>
      <c r="E2361" s="1" t="s">
        <v>3461</v>
      </c>
      <c r="F2361" t="s">
        <v>2993</v>
      </c>
      <c r="G2361" s="45" t="s">
        <v>3467</v>
      </c>
      <c r="H2361" s="47">
        <f t="shared" si="99"/>
        <v>2360</v>
      </c>
      <c r="I2361" s="324" t="s">
        <v>40</v>
      </c>
      <c r="J2361" s="255" t="str">
        <f>IF(ISBLANK(INDEX('Policy Characteristics'!D:D,MATCH($C2361,'Policy Characteristics'!$C:$C,0))),"",INDEX('Policy Characteristics'!D:D,MATCH($C2361,'Policy Characteristics'!$C:$C,0)))</f>
        <v>Industry Energy Efficiency</v>
      </c>
      <c r="K2361" s="254" t="str">
        <f>IF(ISBLANK(INDEX('Policy Characteristics'!E:E,MATCH($C2361,'Policy Characteristics'!$C:$C,0))),"",INDEX('Policy Characteristics'!E:E,MATCH($C2361,'Policy Characteristics'!$C:$C,0)))</f>
        <v>indst fuel efficiency stds</v>
      </c>
      <c r="L2361" s="261">
        <f>IF(ISBLANK(INDEX('Policy Characteristics'!F:F,MATCH($C2361,'Policy Characteristics'!$C:$C,0))),"",INDEX('Policy Characteristics'!F:F,MATCH($C2361,'Policy Characteristics'!$C:$C,0)))</f>
        <v>0</v>
      </c>
      <c r="M2361" s="261">
        <f>IF(ISBLANK(INDEX('Policy Characteristics'!G:G,MATCH($C2361,'Policy Characteristics'!$C:$C,0))),"",INDEX('Policy Characteristics'!G:G,MATCH($C2361,'Policy Characteristics'!$C:$C,0)))</f>
        <v>0.25</v>
      </c>
      <c r="N2361" s="261">
        <f>IF(ISBLANK(INDEX('Policy Characteristics'!H:H,MATCH($C2361,'Policy Characteristics'!$C:$C,0))),"",INDEX('Policy Characteristics'!H:H,MATCH($C2361,'Policy Characteristics'!$C:$C,0)))</f>
        <v>0.01</v>
      </c>
      <c r="O2361" s="254" t="str">
        <f>IF(ISBLANK(INDEX('Policy Characteristics'!I:I,MATCH($C2361,'Policy Characteristics'!$C:$C,0))),"",INDEX('Policy Characteristics'!I:I,MATCH($C2361,'Policy Characteristics'!$C:$C,0)))</f>
        <v>% reduction in energy use</v>
      </c>
      <c r="P2361" s="254" t="str">
        <f>IF(ISBLANK(INDEX('Policy Characteristics'!J:J,MATCH($C2361,'Policy Characteristics'!$C:$C,0))),"",INDEX('Policy Characteristics'!J:J,MATCH($C2361,'Policy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61" s="254" t="str">
        <f>IF(ISBLANK(INDEX('Policy Characteristics'!K:K,MATCH($C2361,'Policy Characteristics'!$C:$C,0))),"",INDEX('Policy Characteristics'!K:K,MATCH($C2361,'Policy Characteristics'!$C:$C,0)))</f>
        <v>industry-ag-main.html#eff-stds</v>
      </c>
      <c r="R2361" s="254" t="str">
        <f>IF(ISBLANK(INDEX('Policy Characteristics'!L:L,MATCH($C2361,'Policy Characteristics'!$C:$C,0))),"",INDEX('Policy Characteristics'!L:L,MATCH($C2361,'Policy Characteristics'!$C:$C,0)))</f>
        <v>industry-energy-efficiency-standards.html</v>
      </c>
    </row>
    <row r="2362" spans="1:18" s="4" customFormat="1" x14ac:dyDescent="0.25">
      <c r="A2362" s="254" t="str">
        <f>IF(ISBLANK(INDEX('Policy Characteristics'!A:A,MATCH($C2362,'Policy Characteristics'!$C:$C,0))),"",INDEX('Policy Characteristics'!A:A,MATCH($C2362,'Policy Characteristics'!$C:$C,0)))</f>
        <v>Industry</v>
      </c>
      <c r="B2362" s="262" t="str">
        <f>IF(ISBLANK(INDEX('Policy Characteristics'!B:B,MATCH($C2362,'Policy Characteristics'!$C:$C,0))),"",INDEX('Policy Characteristics'!B:B,MATCH($C2362,'Policy Characteristics'!$C:$C,0)))</f>
        <v>Energy Efficiency Standards for Other Eqpt</v>
      </c>
      <c r="C2362" s="254" t="str">
        <f t="shared" si="100"/>
        <v>Perc Improvement in Eqpt Efficiency Stds Above BAU for Combustible Fuels</v>
      </c>
      <c r="D2362" s="6" t="s">
        <v>3031</v>
      </c>
      <c r="E2362" s="1" t="s">
        <v>3462</v>
      </c>
      <c r="F2362" t="s">
        <v>2993</v>
      </c>
      <c r="G2362" s="45" t="s">
        <v>3468</v>
      </c>
      <c r="H2362" s="47">
        <f t="shared" si="99"/>
        <v>2361</v>
      </c>
      <c r="I2362" s="324" t="s">
        <v>40</v>
      </c>
      <c r="J2362" s="255" t="str">
        <f>IF(ISBLANK(INDEX('Policy Characteristics'!D:D,MATCH($C2362,'Policy Characteristics'!$C:$C,0))),"",INDEX('Policy Characteristics'!D:D,MATCH($C2362,'Policy Characteristics'!$C:$C,0)))</f>
        <v>Industry Energy Efficiency</v>
      </c>
      <c r="K2362" s="254" t="str">
        <f>IF(ISBLANK(INDEX('Policy Characteristics'!E:E,MATCH($C2362,'Policy Characteristics'!$C:$C,0))),"",INDEX('Policy Characteristics'!E:E,MATCH($C2362,'Policy Characteristics'!$C:$C,0)))</f>
        <v>indst fuel efficiency stds</v>
      </c>
      <c r="L2362" s="261">
        <f>IF(ISBLANK(INDEX('Policy Characteristics'!F:F,MATCH($C2362,'Policy Characteristics'!$C:$C,0))),"",INDEX('Policy Characteristics'!F:F,MATCH($C2362,'Policy Characteristics'!$C:$C,0)))</f>
        <v>0</v>
      </c>
      <c r="M2362" s="261">
        <f>IF(ISBLANK(INDEX('Policy Characteristics'!G:G,MATCH($C2362,'Policy Characteristics'!$C:$C,0))),"",INDEX('Policy Characteristics'!G:G,MATCH($C2362,'Policy Characteristics'!$C:$C,0)))</f>
        <v>0.25</v>
      </c>
      <c r="N2362" s="261">
        <f>IF(ISBLANK(INDEX('Policy Characteristics'!H:H,MATCH($C2362,'Policy Characteristics'!$C:$C,0))),"",INDEX('Policy Characteristics'!H:H,MATCH($C2362,'Policy Characteristics'!$C:$C,0)))</f>
        <v>0.01</v>
      </c>
      <c r="O2362" s="254" t="str">
        <f>IF(ISBLANK(INDEX('Policy Characteristics'!I:I,MATCH($C2362,'Policy Characteristics'!$C:$C,0))),"",INDEX('Policy Characteristics'!I:I,MATCH($C2362,'Policy Characteristics'!$C:$C,0)))</f>
        <v>% reduction in energy use</v>
      </c>
      <c r="P2362" s="254" t="str">
        <f>IF(ISBLANK(INDEX('Policy Characteristics'!J:J,MATCH($C2362,'Policy Characteristics'!$C:$C,0))),"",INDEX('Policy Characteristics'!J:J,MATCH($C2362,'Policy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62" s="254" t="str">
        <f>IF(ISBLANK(INDEX('Policy Characteristics'!K:K,MATCH($C2362,'Policy Characteristics'!$C:$C,0))),"",INDEX('Policy Characteristics'!K:K,MATCH($C2362,'Policy Characteristics'!$C:$C,0)))</f>
        <v>industry-ag-main.html#eff-stds</v>
      </c>
      <c r="R2362" s="254" t="str">
        <f>IF(ISBLANK(INDEX('Policy Characteristics'!L:L,MATCH($C2362,'Policy Characteristics'!$C:$C,0))),"",INDEX('Policy Characteristics'!L:L,MATCH($C2362,'Policy Characteristics'!$C:$C,0)))</f>
        <v>industry-energy-efficiency-standards.html</v>
      </c>
    </row>
    <row r="2363" spans="1:18" s="4" customFormat="1" x14ac:dyDescent="0.25">
      <c r="A2363" s="254" t="str">
        <f>IF(ISBLANK(INDEX('Policy Characteristics'!A:A,MATCH($C2363,'Policy Characteristics'!$C:$C,0))),"",INDEX('Policy Characteristics'!A:A,MATCH($C2363,'Policy Characteristics'!$C:$C,0)))</f>
        <v>Industry</v>
      </c>
      <c r="B2363" s="262" t="str">
        <f>IF(ISBLANK(INDEX('Policy Characteristics'!B:B,MATCH($C2363,'Policy Characteristics'!$C:$C,0))),"",INDEX('Policy Characteristics'!B:B,MATCH($C2363,'Policy Characteristics'!$C:$C,0)))</f>
        <v>Energy Efficiency Standards for Other Eqpt</v>
      </c>
      <c r="C2363" s="254" t="str">
        <f t="shared" si="100"/>
        <v>Perc Improvement in Eqpt Efficiency Stds Above BAU for Combustible Fuels</v>
      </c>
      <c r="D2363" s="6" t="s">
        <v>3031</v>
      </c>
      <c r="E2363" s="1" t="s">
        <v>3463</v>
      </c>
      <c r="F2363" t="s">
        <v>2993</v>
      </c>
      <c r="G2363" s="45" t="s">
        <v>3469</v>
      </c>
      <c r="H2363" s="47">
        <f t="shared" si="99"/>
        <v>2362</v>
      </c>
      <c r="I2363" s="324" t="s">
        <v>40</v>
      </c>
      <c r="J2363" s="255" t="str">
        <f>IF(ISBLANK(INDEX('Policy Characteristics'!D:D,MATCH($C2363,'Policy Characteristics'!$C:$C,0))),"",INDEX('Policy Characteristics'!D:D,MATCH($C2363,'Policy Characteristics'!$C:$C,0)))</f>
        <v>Industry Energy Efficiency</v>
      </c>
      <c r="K2363" s="254" t="str">
        <f>IF(ISBLANK(INDEX('Policy Characteristics'!E:E,MATCH($C2363,'Policy Characteristics'!$C:$C,0))),"",INDEX('Policy Characteristics'!E:E,MATCH($C2363,'Policy Characteristics'!$C:$C,0)))</f>
        <v>indst fuel efficiency stds</v>
      </c>
      <c r="L2363" s="261">
        <f>IF(ISBLANK(INDEX('Policy Characteristics'!F:F,MATCH($C2363,'Policy Characteristics'!$C:$C,0))),"",INDEX('Policy Characteristics'!F:F,MATCH($C2363,'Policy Characteristics'!$C:$C,0)))</f>
        <v>0</v>
      </c>
      <c r="M2363" s="261">
        <f>IF(ISBLANK(INDEX('Policy Characteristics'!G:G,MATCH($C2363,'Policy Characteristics'!$C:$C,0))),"",INDEX('Policy Characteristics'!G:G,MATCH($C2363,'Policy Characteristics'!$C:$C,0)))</f>
        <v>0.25</v>
      </c>
      <c r="N2363" s="261">
        <f>IF(ISBLANK(INDEX('Policy Characteristics'!H:H,MATCH($C2363,'Policy Characteristics'!$C:$C,0))),"",INDEX('Policy Characteristics'!H:H,MATCH($C2363,'Policy Characteristics'!$C:$C,0)))</f>
        <v>0.01</v>
      </c>
      <c r="O2363" s="254" t="str">
        <f>IF(ISBLANK(INDEX('Policy Characteristics'!I:I,MATCH($C2363,'Policy Characteristics'!$C:$C,0))),"",INDEX('Policy Characteristics'!I:I,MATCH($C2363,'Policy Characteristics'!$C:$C,0)))</f>
        <v>% reduction in energy use</v>
      </c>
      <c r="P2363" s="254" t="str">
        <f>IF(ISBLANK(INDEX('Policy Characteristics'!J:J,MATCH($C2363,'Policy Characteristics'!$C:$C,0))),"",INDEX('Policy Characteristics'!J:J,MATCH($C2363,'Policy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63" s="254" t="str">
        <f>IF(ISBLANK(INDEX('Policy Characteristics'!K:K,MATCH($C2363,'Policy Characteristics'!$C:$C,0))),"",INDEX('Policy Characteristics'!K:K,MATCH($C2363,'Policy Characteristics'!$C:$C,0)))</f>
        <v>industry-ag-main.html#eff-stds</v>
      </c>
      <c r="R2363" s="254" t="str">
        <f>IF(ISBLANK(INDEX('Policy Characteristics'!L:L,MATCH($C2363,'Policy Characteristics'!$C:$C,0))),"",INDEX('Policy Characteristics'!L:L,MATCH($C2363,'Policy Characteristics'!$C:$C,0)))</f>
        <v>industry-energy-efficiency-standards.html</v>
      </c>
    </row>
    <row r="2364" spans="1:18" s="4" customFormat="1" x14ac:dyDescent="0.25">
      <c r="A2364" s="254" t="str">
        <f>IF(ISBLANK(INDEX('Policy Characteristics'!A:A,MATCH($C2364,'Policy Characteristics'!$C:$C,0))),"",INDEX('Policy Characteristics'!A:A,MATCH($C2364,'Policy Characteristics'!$C:$C,0)))</f>
        <v>Industry</v>
      </c>
      <c r="B2364" s="262" t="str">
        <f>IF(ISBLANK(INDEX('Policy Characteristics'!B:B,MATCH($C2364,'Policy Characteristics'!$C:$C,0))),"",INDEX('Policy Characteristics'!B:B,MATCH($C2364,'Policy Characteristics'!$C:$C,0)))</f>
        <v>Energy Efficiency Standards for Other Eqpt</v>
      </c>
      <c r="C2364" s="254" t="str">
        <f t="shared" si="100"/>
        <v>Perc Improvement in Eqpt Efficiency Stds Above BAU for Combustible Fuels</v>
      </c>
      <c r="D2364" s="6" t="s">
        <v>3031</v>
      </c>
      <c r="E2364" s="1" t="s">
        <v>3464</v>
      </c>
      <c r="F2364" t="s">
        <v>2993</v>
      </c>
      <c r="G2364" s="45" t="s">
        <v>3470</v>
      </c>
      <c r="H2364" s="47">
        <f t="shared" si="99"/>
        <v>2363</v>
      </c>
      <c r="I2364" s="324" t="s">
        <v>40</v>
      </c>
      <c r="J2364" s="255" t="str">
        <f>IF(ISBLANK(INDEX('Policy Characteristics'!D:D,MATCH($C2364,'Policy Characteristics'!$C:$C,0))),"",INDEX('Policy Characteristics'!D:D,MATCH($C2364,'Policy Characteristics'!$C:$C,0)))</f>
        <v>Industry Energy Efficiency</v>
      </c>
      <c r="K2364" s="254" t="str">
        <f>IF(ISBLANK(INDEX('Policy Characteristics'!E:E,MATCH($C2364,'Policy Characteristics'!$C:$C,0))),"",INDEX('Policy Characteristics'!E:E,MATCH($C2364,'Policy Characteristics'!$C:$C,0)))</f>
        <v>indst fuel efficiency stds</v>
      </c>
      <c r="L2364" s="261">
        <f>IF(ISBLANK(INDEX('Policy Characteristics'!F:F,MATCH($C2364,'Policy Characteristics'!$C:$C,0))),"",INDEX('Policy Characteristics'!F:F,MATCH($C2364,'Policy Characteristics'!$C:$C,0)))</f>
        <v>0</v>
      </c>
      <c r="M2364" s="261">
        <f>IF(ISBLANK(INDEX('Policy Characteristics'!G:G,MATCH($C2364,'Policy Characteristics'!$C:$C,0))),"",INDEX('Policy Characteristics'!G:G,MATCH($C2364,'Policy Characteristics'!$C:$C,0)))</f>
        <v>0.25</v>
      </c>
      <c r="N2364" s="261">
        <f>IF(ISBLANK(INDEX('Policy Characteristics'!H:H,MATCH($C2364,'Policy Characteristics'!$C:$C,0))),"",INDEX('Policy Characteristics'!H:H,MATCH($C2364,'Policy Characteristics'!$C:$C,0)))</f>
        <v>0.01</v>
      </c>
      <c r="O2364" s="254" t="str">
        <f>IF(ISBLANK(INDEX('Policy Characteristics'!I:I,MATCH($C2364,'Policy Characteristics'!$C:$C,0))),"",INDEX('Policy Characteristics'!I:I,MATCH($C2364,'Policy Characteristics'!$C:$C,0)))</f>
        <v>% reduction in energy use</v>
      </c>
      <c r="P2364" s="254" t="str">
        <f>IF(ISBLANK(INDEX('Policy Characteristics'!J:J,MATCH($C2364,'Policy Characteristics'!$C:$C,0))),"",INDEX('Policy Characteristics'!J:J,MATCH($C2364,'Policy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64" s="254" t="str">
        <f>IF(ISBLANK(INDEX('Policy Characteristics'!K:K,MATCH($C2364,'Policy Characteristics'!$C:$C,0))),"",INDEX('Policy Characteristics'!K:K,MATCH($C2364,'Policy Characteristics'!$C:$C,0)))</f>
        <v>industry-ag-main.html#eff-stds</v>
      </c>
      <c r="R2364" s="254" t="str">
        <f>IF(ISBLANK(INDEX('Policy Characteristics'!L:L,MATCH($C2364,'Policy Characteristics'!$C:$C,0))),"",INDEX('Policy Characteristics'!L:L,MATCH($C2364,'Policy Characteristics'!$C:$C,0)))</f>
        <v>industry-energy-efficiency-standards.html</v>
      </c>
    </row>
    <row r="2365" spans="1:18" s="4" customFormat="1" x14ac:dyDescent="0.25">
      <c r="A2365" s="254" t="str">
        <f>IF(ISBLANK(INDEX('Policy Characteristics'!A:A,MATCH($C2365,'Policy Characteristics'!$C:$C,0))),"",INDEX('Policy Characteristics'!A:A,MATCH($C2365,'Policy Characteristics'!$C:$C,0)))</f>
        <v>Industry</v>
      </c>
      <c r="B2365" s="262" t="str">
        <f>IF(ISBLANK(INDEX('Policy Characteristics'!B:B,MATCH($C2365,'Policy Characteristics'!$C:$C,0))),"",INDEX('Policy Characteristics'!B:B,MATCH($C2365,'Policy Characteristics'!$C:$C,0)))</f>
        <v>Energy Efficiency Standards for Other Eqpt</v>
      </c>
      <c r="C2365" s="254" t="str">
        <f t="shared" si="100"/>
        <v>Perc Improvement in Eqpt Efficiency Stds Above BAU for Combustible Fuels</v>
      </c>
      <c r="D2365" s="6" t="s">
        <v>3031</v>
      </c>
      <c r="E2365" s="1" t="s">
        <v>3570</v>
      </c>
      <c r="F2365" t="s">
        <v>2993</v>
      </c>
      <c r="G2365" s="45" t="s">
        <v>3471</v>
      </c>
      <c r="H2365" s="47">
        <f t="shared" si="99"/>
        <v>2364</v>
      </c>
      <c r="I2365" s="324" t="s">
        <v>40</v>
      </c>
      <c r="J2365" s="255" t="str">
        <f>IF(ISBLANK(INDEX('Policy Characteristics'!D:D,MATCH($C2365,'Policy Characteristics'!$C:$C,0))),"",INDEX('Policy Characteristics'!D:D,MATCH($C2365,'Policy Characteristics'!$C:$C,0)))</f>
        <v>Industry Energy Efficiency</v>
      </c>
      <c r="K2365" s="254" t="str">
        <f>IF(ISBLANK(INDEX('Policy Characteristics'!E:E,MATCH($C2365,'Policy Characteristics'!$C:$C,0))),"",INDEX('Policy Characteristics'!E:E,MATCH($C2365,'Policy Characteristics'!$C:$C,0)))</f>
        <v>indst fuel efficiency stds</v>
      </c>
      <c r="L2365" s="261">
        <f>IF(ISBLANK(INDEX('Policy Characteristics'!F:F,MATCH($C2365,'Policy Characteristics'!$C:$C,0))),"",INDEX('Policy Characteristics'!F:F,MATCH($C2365,'Policy Characteristics'!$C:$C,0)))</f>
        <v>0</v>
      </c>
      <c r="M2365" s="261">
        <f>IF(ISBLANK(INDEX('Policy Characteristics'!G:G,MATCH($C2365,'Policy Characteristics'!$C:$C,0))),"",INDEX('Policy Characteristics'!G:G,MATCH($C2365,'Policy Characteristics'!$C:$C,0)))</f>
        <v>0.25</v>
      </c>
      <c r="N2365" s="261">
        <f>IF(ISBLANK(INDEX('Policy Characteristics'!H:H,MATCH($C2365,'Policy Characteristics'!$C:$C,0))),"",INDEX('Policy Characteristics'!H:H,MATCH($C2365,'Policy Characteristics'!$C:$C,0)))</f>
        <v>0.01</v>
      </c>
      <c r="O2365" s="254" t="str">
        <f>IF(ISBLANK(INDEX('Policy Characteristics'!I:I,MATCH($C2365,'Policy Characteristics'!$C:$C,0))),"",INDEX('Policy Characteristics'!I:I,MATCH($C2365,'Policy Characteristics'!$C:$C,0)))</f>
        <v>% reduction in energy use</v>
      </c>
      <c r="P2365" s="254" t="str">
        <f>IF(ISBLANK(INDEX('Policy Characteristics'!J:J,MATCH($C2365,'Policy Characteristics'!$C:$C,0))),"",INDEX('Policy Characteristics'!J:J,MATCH($C2365,'Policy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65" s="254" t="str">
        <f>IF(ISBLANK(INDEX('Policy Characteristics'!K:K,MATCH($C2365,'Policy Characteristics'!$C:$C,0))),"",INDEX('Policy Characteristics'!K:K,MATCH($C2365,'Policy Characteristics'!$C:$C,0)))</f>
        <v>industry-ag-main.html#eff-stds</v>
      </c>
      <c r="R2365" s="254" t="str">
        <f>IF(ISBLANK(INDEX('Policy Characteristics'!L:L,MATCH($C2365,'Policy Characteristics'!$C:$C,0))),"",INDEX('Policy Characteristics'!L:L,MATCH($C2365,'Policy Characteristics'!$C:$C,0)))</f>
        <v>industry-energy-efficiency-standards.html</v>
      </c>
    </row>
    <row r="2366" spans="1:18" s="4" customFormat="1" x14ac:dyDescent="0.25">
      <c r="A2366" s="254" t="str">
        <f>IF(ISBLANK(INDEX('Policy Characteristics'!A:A,MATCH($C2366,'Policy Characteristics'!$C:$C,0))),"",INDEX('Policy Characteristics'!A:A,MATCH($C2366,'Policy Characteristics'!$C:$C,0)))</f>
        <v>Industry</v>
      </c>
      <c r="B2366" s="262" t="str">
        <f>IF(ISBLANK(INDEX('Policy Characteristics'!B:B,MATCH($C2366,'Policy Characteristics'!$C:$C,0))),"",INDEX('Policy Characteristics'!B:B,MATCH($C2366,'Policy Characteristics'!$C:$C,0)))</f>
        <v>Energy Efficiency Standards for Other Eqpt</v>
      </c>
      <c r="C2366" s="254" t="str">
        <f t="shared" si="100"/>
        <v>Perc Improvement in Eqpt Efficiency Stds Above BAU for Combustible Fuels</v>
      </c>
      <c r="D2366" s="6" t="s">
        <v>3031</v>
      </c>
      <c r="E2366" s="1" t="s">
        <v>3915</v>
      </c>
      <c r="F2366" t="s">
        <v>2993</v>
      </c>
      <c r="G2366" s="45" t="s">
        <v>3891</v>
      </c>
      <c r="H2366" s="47">
        <f t="shared" si="99"/>
        <v>2365</v>
      </c>
      <c r="I2366" s="324" t="s">
        <v>40</v>
      </c>
      <c r="J2366" s="255" t="str">
        <f>IF(ISBLANK(INDEX('Policy Characteristics'!D:D,MATCH($C2366,'Policy Characteristics'!$C:$C,0))),"",INDEX('Policy Characteristics'!D:D,MATCH($C2366,'Policy Characteristics'!$C:$C,0)))</f>
        <v>Industry Energy Efficiency</v>
      </c>
      <c r="K2366" s="254" t="str">
        <f>IF(ISBLANK(INDEX('Policy Characteristics'!E:E,MATCH($C2366,'Policy Characteristics'!$C:$C,0))),"",INDEX('Policy Characteristics'!E:E,MATCH($C2366,'Policy Characteristics'!$C:$C,0)))</f>
        <v>indst fuel efficiency stds</v>
      </c>
      <c r="L2366" s="261">
        <f>IF(ISBLANK(INDEX('Policy Characteristics'!F:F,MATCH($C2366,'Policy Characteristics'!$C:$C,0))),"",INDEX('Policy Characteristics'!F:F,MATCH($C2366,'Policy Characteristics'!$C:$C,0)))</f>
        <v>0</v>
      </c>
      <c r="M2366" s="261">
        <f>IF(ISBLANK(INDEX('Policy Characteristics'!G:G,MATCH($C2366,'Policy Characteristics'!$C:$C,0))),"",INDEX('Policy Characteristics'!G:G,MATCH($C2366,'Policy Characteristics'!$C:$C,0)))</f>
        <v>0.25</v>
      </c>
      <c r="N2366" s="261">
        <f>IF(ISBLANK(INDEX('Policy Characteristics'!H:H,MATCH($C2366,'Policy Characteristics'!$C:$C,0))),"",INDEX('Policy Characteristics'!H:H,MATCH($C2366,'Policy Characteristics'!$C:$C,0)))</f>
        <v>0.01</v>
      </c>
      <c r="O2366" s="254" t="str">
        <f>IF(ISBLANK(INDEX('Policy Characteristics'!I:I,MATCH($C2366,'Policy Characteristics'!$C:$C,0))),"",INDEX('Policy Characteristics'!I:I,MATCH($C2366,'Policy Characteristics'!$C:$C,0)))</f>
        <v>% reduction in energy use</v>
      </c>
      <c r="P2366" s="254" t="str">
        <f>IF(ISBLANK(INDEX('Policy Characteristics'!J:J,MATCH($C2366,'Policy Characteristics'!$C:$C,0))),"",INDEX('Policy Characteristics'!J:J,MATCH($C2366,'Policy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66" s="254" t="str">
        <f>IF(ISBLANK(INDEX('Policy Characteristics'!K:K,MATCH($C2366,'Policy Characteristics'!$C:$C,0))),"",INDEX('Policy Characteristics'!K:K,MATCH($C2366,'Policy Characteristics'!$C:$C,0)))</f>
        <v>industry-ag-main.html#eff-stds</v>
      </c>
      <c r="R2366" s="254" t="str">
        <f>IF(ISBLANK(INDEX('Policy Characteristics'!L:L,MATCH($C2366,'Policy Characteristics'!$C:$C,0))),"",INDEX('Policy Characteristics'!L:L,MATCH($C2366,'Policy Characteristics'!$C:$C,0)))</f>
        <v>industry-energy-efficiency-standards.html</v>
      </c>
    </row>
    <row r="2367" spans="1:18" s="4" customFormat="1" x14ac:dyDescent="0.25">
      <c r="A2367" s="254" t="str">
        <f>IF(ISBLANK(INDEX('Policy Characteristics'!A:A,MATCH($C2367,'Policy Characteristics'!$C:$C,0))),"",INDEX('Policy Characteristics'!A:A,MATCH($C2367,'Policy Characteristics'!$C:$C,0)))</f>
        <v>Industry</v>
      </c>
      <c r="B2367" s="262" t="str">
        <f>IF(ISBLANK(INDEX('Policy Characteristics'!B:B,MATCH($C2367,'Policy Characteristics'!$C:$C,0))),"",INDEX('Policy Characteristics'!B:B,MATCH($C2367,'Policy Characteristics'!$C:$C,0)))</f>
        <v>Energy Efficiency Standards for Other Eqpt</v>
      </c>
      <c r="C2367" s="254" t="str">
        <f t="shared" si="100"/>
        <v>Perc Improvement in Eqpt Efficiency Stds Above BAU for Combustible Fuels</v>
      </c>
      <c r="D2367" s="6" t="s">
        <v>3031</v>
      </c>
      <c r="E2367" s="1" t="s">
        <v>3916</v>
      </c>
      <c r="F2367" t="s">
        <v>2993</v>
      </c>
      <c r="G2367" s="45" t="s">
        <v>3890</v>
      </c>
      <c r="H2367" s="47">
        <f t="shared" si="99"/>
        <v>2366</v>
      </c>
      <c r="I2367" s="324" t="s">
        <v>40</v>
      </c>
      <c r="J2367" s="255" t="str">
        <f>IF(ISBLANK(INDEX('Policy Characteristics'!D:D,MATCH($C2367,'Policy Characteristics'!$C:$C,0))),"",INDEX('Policy Characteristics'!D:D,MATCH($C2367,'Policy Characteristics'!$C:$C,0)))</f>
        <v>Industry Energy Efficiency</v>
      </c>
      <c r="K2367" s="254" t="str">
        <f>IF(ISBLANK(INDEX('Policy Characteristics'!E:E,MATCH($C2367,'Policy Characteristics'!$C:$C,0))),"",INDEX('Policy Characteristics'!E:E,MATCH($C2367,'Policy Characteristics'!$C:$C,0)))</f>
        <v>indst fuel efficiency stds</v>
      </c>
      <c r="L2367" s="261">
        <f>IF(ISBLANK(INDEX('Policy Characteristics'!F:F,MATCH($C2367,'Policy Characteristics'!$C:$C,0))),"",INDEX('Policy Characteristics'!F:F,MATCH($C2367,'Policy Characteristics'!$C:$C,0)))</f>
        <v>0</v>
      </c>
      <c r="M2367" s="261">
        <f>IF(ISBLANK(INDEX('Policy Characteristics'!G:G,MATCH($C2367,'Policy Characteristics'!$C:$C,0))),"",INDEX('Policy Characteristics'!G:G,MATCH($C2367,'Policy Characteristics'!$C:$C,0)))</f>
        <v>0.25</v>
      </c>
      <c r="N2367" s="261">
        <f>IF(ISBLANK(INDEX('Policy Characteristics'!H:H,MATCH($C2367,'Policy Characteristics'!$C:$C,0))),"",INDEX('Policy Characteristics'!H:H,MATCH($C2367,'Policy Characteristics'!$C:$C,0)))</f>
        <v>0.01</v>
      </c>
      <c r="O2367" s="254" t="str">
        <f>IF(ISBLANK(INDEX('Policy Characteristics'!I:I,MATCH($C2367,'Policy Characteristics'!$C:$C,0))),"",INDEX('Policy Characteristics'!I:I,MATCH($C2367,'Policy Characteristics'!$C:$C,0)))</f>
        <v>% reduction in energy use</v>
      </c>
      <c r="P2367" s="254" t="str">
        <f>IF(ISBLANK(INDEX('Policy Characteristics'!J:J,MATCH($C2367,'Policy Characteristics'!$C:$C,0))),"",INDEX('Policy Characteristics'!J:J,MATCH($C2367,'Policy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67" s="254" t="str">
        <f>IF(ISBLANK(INDEX('Policy Characteristics'!K:K,MATCH($C2367,'Policy Characteristics'!$C:$C,0))),"",INDEX('Policy Characteristics'!K:K,MATCH($C2367,'Policy Characteristics'!$C:$C,0)))</f>
        <v>industry-ag-main.html#eff-stds</v>
      </c>
      <c r="R2367" s="254" t="str">
        <f>IF(ISBLANK(INDEX('Policy Characteristics'!L:L,MATCH($C2367,'Policy Characteristics'!$C:$C,0))),"",INDEX('Policy Characteristics'!L:L,MATCH($C2367,'Policy Characteristics'!$C:$C,0)))</f>
        <v>industry-energy-efficiency-standards.html</v>
      </c>
    </row>
    <row r="2368" spans="1:18" s="4" customFormat="1" x14ac:dyDescent="0.25">
      <c r="A2368" s="254" t="str">
        <f>IF(ISBLANK(INDEX('Policy Characteristics'!A:A,MATCH($C2368,'Policy Characteristics'!$C:$C,0))),"",INDEX('Policy Characteristics'!A:A,MATCH($C2368,'Policy Characteristics'!$C:$C,0)))</f>
        <v>Industry</v>
      </c>
      <c r="B2368" s="262" t="str">
        <f>IF(ISBLANK(INDEX('Policy Characteristics'!B:B,MATCH($C2368,'Policy Characteristics'!$C:$C,0))),"",INDEX('Policy Characteristics'!B:B,MATCH($C2368,'Policy Characteristics'!$C:$C,0)))</f>
        <v>Energy Efficiency Standards for Other Eqpt</v>
      </c>
      <c r="C2368" s="254" t="str">
        <f t="shared" si="100"/>
        <v>Perc Improvement in Eqpt Efficiency Stds Above BAU for Combustible Fuels</v>
      </c>
      <c r="D2368" s="6" t="s">
        <v>3031</v>
      </c>
      <c r="E2368" s="1" t="s">
        <v>3917</v>
      </c>
      <c r="F2368" t="s">
        <v>2993</v>
      </c>
      <c r="G2368" s="45" t="s">
        <v>3892</v>
      </c>
      <c r="H2368" s="47">
        <f t="shared" si="99"/>
        <v>2367</v>
      </c>
      <c r="I2368" s="324" t="s">
        <v>40</v>
      </c>
      <c r="J2368" s="255" t="str">
        <f>IF(ISBLANK(INDEX('Policy Characteristics'!D:D,MATCH($C2368,'Policy Characteristics'!$C:$C,0))),"",INDEX('Policy Characteristics'!D:D,MATCH($C2368,'Policy Characteristics'!$C:$C,0)))</f>
        <v>Industry Energy Efficiency</v>
      </c>
      <c r="K2368" s="254" t="str">
        <f>IF(ISBLANK(INDEX('Policy Characteristics'!E:E,MATCH($C2368,'Policy Characteristics'!$C:$C,0))),"",INDEX('Policy Characteristics'!E:E,MATCH($C2368,'Policy Characteristics'!$C:$C,0)))</f>
        <v>indst fuel efficiency stds</v>
      </c>
      <c r="L2368" s="261">
        <f>IF(ISBLANK(INDEX('Policy Characteristics'!F:F,MATCH($C2368,'Policy Characteristics'!$C:$C,0))),"",INDEX('Policy Characteristics'!F:F,MATCH($C2368,'Policy Characteristics'!$C:$C,0)))</f>
        <v>0</v>
      </c>
      <c r="M2368" s="261">
        <f>IF(ISBLANK(INDEX('Policy Characteristics'!G:G,MATCH($C2368,'Policy Characteristics'!$C:$C,0))),"",INDEX('Policy Characteristics'!G:G,MATCH($C2368,'Policy Characteristics'!$C:$C,0)))</f>
        <v>0.25</v>
      </c>
      <c r="N2368" s="261">
        <f>IF(ISBLANK(INDEX('Policy Characteristics'!H:H,MATCH($C2368,'Policy Characteristics'!$C:$C,0))),"",INDEX('Policy Characteristics'!H:H,MATCH($C2368,'Policy Characteristics'!$C:$C,0)))</f>
        <v>0.01</v>
      </c>
      <c r="O2368" s="254" t="str">
        <f>IF(ISBLANK(INDEX('Policy Characteristics'!I:I,MATCH($C2368,'Policy Characteristics'!$C:$C,0))),"",INDEX('Policy Characteristics'!I:I,MATCH($C2368,'Policy Characteristics'!$C:$C,0)))</f>
        <v>% reduction in energy use</v>
      </c>
      <c r="P2368" s="254" t="str">
        <f>IF(ISBLANK(INDEX('Policy Characteristics'!J:J,MATCH($C2368,'Policy Characteristics'!$C:$C,0))),"",INDEX('Policy Characteristics'!J:J,MATCH($C2368,'Policy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68" s="254" t="str">
        <f>IF(ISBLANK(INDEX('Policy Characteristics'!K:K,MATCH($C2368,'Policy Characteristics'!$C:$C,0))),"",INDEX('Policy Characteristics'!K:K,MATCH($C2368,'Policy Characteristics'!$C:$C,0)))</f>
        <v>industry-ag-main.html#eff-stds</v>
      </c>
      <c r="R2368" s="254" t="str">
        <f>IF(ISBLANK(INDEX('Policy Characteristics'!L:L,MATCH($C2368,'Policy Characteristics'!$C:$C,0))),"",INDEX('Policy Characteristics'!L:L,MATCH($C2368,'Policy Characteristics'!$C:$C,0)))</f>
        <v>industry-energy-efficiency-standards.html</v>
      </c>
    </row>
    <row r="2369" spans="1:18" s="4" customFormat="1" x14ac:dyDescent="0.25">
      <c r="A2369" s="254" t="str">
        <f>IF(ISBLANK(INDEX('Policy Characteristics'!A:A,MATCH($C2369,'Policy Characteristics'!$C:$C,0))),"",INDEX('Policy Characteristics'!A:A,MATCH($C2369,'Policy Characteristics'!$C:$C,0)))</f>
        <v>Industry</v>
      </c>
      <c r="B2369" s="262" t="str">
        <f>IF(ISBLANK(INDEX('Policy Characteristics'!B:B,MATCH($C2369,'Policy Characteristics'!$C:$C,0))),"",INDEX('Policy Characteristics'!B:B,MATCH($C2369,'Policy Characteristics'!$C:$C,0)))</f>
        <v>Energy Efficiency Standards for Other Eqpt</v>
      </c>
      <c r="C2369" s="254" t="str">
        <f t="shared" si="100"/>
        <v>Perc Improvement in Eqpt Efficiency Stds Above BAU for Combustible Fuels</v>
      </c>
      <c r="D2369" s="6" t="s">
        <v>3032</v>
      </c>
      <c r="E2369" s="1" t="s">
        <v>3459</v>
      </c>
      <c r="F2369" t="s">
        <v>2994</v>
      </c>
      <c r="G2369" s="45" t="s">
        <v>3465</v>
      </c>
      <c r="H2369" s="47">
        <f t="shared" si="99"/>
        <v>2368</v>
      </c>
      <c r="I2369" s="324" t="s">
        <v>40</v>
      </c>
      <c r="J2369" s="255" t="str">
        <f>IF(ISBLANK(INDEX('Policy Characteristics'!D:D,MATCH($C2369,'Policy Characteristics'!$C:$C,0))),"",INDEX('Policy Characteristics'!D:D,MATCH($C2369,'Policy Characteristics'!$C:$C,0)))</f>
        <v>Industry Energy Efficiency</v>
      </c>
      <c r="K2369" s="254" t="str">
        <f>IF(ISBLANK(INDEX('Policy Characteristics'!E:E,MATCH($C2369,'Policy Characteristics'!$C:$C,0))),"",INDEX('Policy Characteristics'!E:E,MATCH($C2369,'Policy Characteristics'!$C:$C,0)))</f>
        <v>indst fuel efficiency stds</v>
      </c>
      <c r="L2369" s="261">
        <f>IF(ISBLANK(INDEX('Policy Characteristics'!F:F,MATCH($C2369,'Policy Characteristics'!$C:$C,0))),"",INDEX('Policy Characteristics'!F:F,MATCH($C2369,'Policy Characteristics'!$C:$C,0)))</f>
        <v>0</v>
      </c>
      <c r="M2369" s="261">
        <f>IF(ISBLANK(INDEX('Policy Characteristics'!G:G,MATCH($C2369,'Policy Characteristics'!$C:$C,0))),"",INDEX('Policy Characteristics'!G:G,MATCH($C2369,'Policy Characteristics'!$C:$C,0)))</f>
        <v>0.25</v>
      </c>
      <c r="N2369" s="261">
        <f>IF(ISBLANK(INDEX('Policy Characteristics'!H:H,MATCH($C2369,'Policy Characteristics'!$C:$C,0))),"",INDEX('Policy Characteristics'!H:H,MATCH($C2369,'Policy Characteristics'!$C:$C,0)))</f>
        <v>0.01</v>
      </c>
      <c r="O2369" s="254" t="str">
        <f>IF(ISBLANK(INDEX('Policy Characteristics'!I:I,MATCH($C2369,'Policy Characteristics'!$C:$C,0))),"",INDEX('Policy Characteristics'!I:I,MATCH($C2369,'Policy Characteristics'!$C:$C,0)))</f>
        <v>% reduction in energy use</v>
      </c>
      <c r="P2369" s="254" t="str">
        <f>IF(ISBLANK(INDEX('Policy Characteristics'!J:J,MATCH($C2369,'Policy Characteristics'!$C:$C,0))),"",INDEX('Policy Characteristics'!J:J,MATCH($C2369,'Policy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69" s="254" t="str">
        <f>IF(ISBLANK(INDEX('Policy Characteristics'!K:K,MATCH($C2369,'Policy Characteristics'!$C:$C,0))),"",INDEX('Policy Characteristics'!K:K,MATCH($C2369,'Policy Characteristics'!$C:$C,0)))</f>
        <v>industry-ag-main.html#eff-stds</v>
      </c>
      <c r="R2369" s="254" t="str">
        <f>IF(ISBLANK(INDEX('Policy Characteristics'!L:L,MATCH($C2369,'Policy Characteristics'!$C:$C,0))),"",INDEX('Policy Characteristics'!L:L,MATCH($C2369,'Policy Characteristics'!$C:$C,0)))</f>
        <v>industry-energy-efficiency-standards.html</v>
      </c>
    </row>
    <row r="2370" spans="1:18" s="4" customFormat="1" x14ac:dyDescent="0.25">
      <c r="A2370" s="254" t="str">
        <f>IF(ISBLANK(INDEX('Policy Characteristics'!A:A,MATCH($C2370,'Policy Characteristics'!$C:$C,0))),"",INDEX('Policy Characteristics'!A:A,MATCH($C2370,'Policy Characteristics'!$C:$C,0)))</f>
        <v>Industry</v>
      </c>
      <c r="B2370" s="262" t="str">
        <f>IF(ISBLANK(INDEX('Policy Characteristics'!B:B,MATCH($C2370,'Policy Characteristics'!$C:$C,0))),"",INDEX('Policy Characteristics'!B:B,MATCH($C2370,'Policy Characteristics'!$C:$C,0)))</f>
        <v>Energy Efficiency Standards for Other Eqpt</v>
      </c>
      <c r="C2370" s="254" t="str">
        <f t="shared" si="100"/>
        <v>Perc Improvement in Eqpt Efficiency Stds Above BAU for Combustible Fuels</v>
      </c>
      <c r="D2370" s="6" t="s">
        <v>3032</v>
      </c>
      <c r="E2370" s="1" t="s">
        <v>3460</v>
      </c>
      <c r="F2370" t="s">
        <v>2994</v>
      </c>
      <c r="G2370" s="45" t="s">
        <v>3466</v>
      </c>
      <c r="H2370" s="47">
        <f t="shared" si="99"/>
        <v>2369</v>
      </c>
      <c r="I2370" s="324" t="s">
        <v>40</v>
      </c>
      <c r="J2370" s="255" t="str">
        <f>IF(ISBLANK(INDEX('Policy Characteristics'!D:D,MATCH($C2370,'Policy Characteristics'!$C:$C,0))),"",INDEX('Policy Characteristics'!D:D,MATCH($C2370,'Policy Characteristics'!$C:$C,0)))</f>
        <v>Industry Energy Efficiency</v>
      </c>
      <c r="K2370" s="254" t="str">
        <f>IF(ISBLANK(INDEX('Policy Characteristics'!E:E,MATCH($C2370,'Policy Characteristics'!$C:$C,0))),"",INDEX('Policy Characteristics'!E:E,MATCH($C2370,'Policy Characteristics'!$C:$C,0)))</f>
        <v>indst fuel efficiency stds</v>
      </c>
      <c r="L2370" s="261">
        <f>IF(ISBLANK(INDEX('Policy Characteristics'!F:F,MATCH($C2370,'Policy Characteristics'!$C:$C,0))),"",INDEX('Policy Characteristics'!F:F,MATCH($C2370,'Policy Characteristics'!$C:$C,0)))</f>
        <v>0</v>
      </c>
      <c r="M2370" s="261">
        <f>IF(ISBLANK(INDEX('Policy Characteristics'!G:G,MATCH($C2370,'Policy Characteristics'!$C:$C,0))),"",INDEX('Policy Characteristics'!G:G,MATCH($C2370,'Policy Characteristics'!$C:$C,0)))</f>
        <v>0.25</v>
      </c>
      <c r="N2370" s="261">
        <f>IF(ISBLANK(INDEX('Policy Characteristics'!H:H,MATCH($C2370,'Policy Characteristics'!$C:$C,0))),"",INDEX('Policy Characteristics'!H:H,MATCH($C2370,'Policy Characteristics'!$C:$C,0)))</f>
        <v>0.01</v>
      </c>
      <c r="O2370" s="254" t="str">
        <f>IF(ISBLANK(INDEX('Policy Characteristics'!I:I,MATCH($C2370,'Policy Characteristics'!$C:$C,0))),"",INDEX('Policy Characteristics'!I:I,MATCH($C2370,'Policy Characteristics'!$C:$C,0)))</f>
        <v>% reduction in energy use</v>
      </c>
      <c r="P2370" s="254" t="str">
        <f>IF(ISBLANK(INDEX('Policy Characteristics'!J:J,MATCH($C2370,'Policy Characteristics'!$C:$C,0))),"",INDEX('Policy Characteristics'!J:J,MATCH($C2370,'Policy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70" s="254" t="str">
        <f>IF(ISBLANK(INDEX('Policy Characteristics'!K:K,MATCH($C2370,'Policy Characteristics'!$C:$C,0))),"",INDEX('Policy Characteristics'!K:K,MATCH($C2370,'Policy Characteristics'!$C:$C,0)))</f>
        <v>industry-ag-main.html#eff-stds</v>
      </c>
      <c r="R2370" s="254" t="str">
        <f>IF(ISBLANK(INDEX('Policy Characteristics'!L:L,MATCH($C2370,'Policy Characteristics'!$C:$C,0))),"",INDEX('Policy Characteristics'!L:L,MATCH($C2370,'Policy Characteristics'!$C:$C,0)))</f>
        <v>industry-energy-efficiency-standards.html</v>
      </c>
    </row>
    <row r="2371" spans="1:18" s="4" customFormat="1" x14ac:dyDescent="0.25">
      <c r="A2371" s="254" t="str">
        <f>IF(ISBLANK(INDEX('Policy Characteristics'!A:A,MATCH($C2371,'Policy Characteristics'!$C:$C,0))),"",INDEX('Policy Characteristics'!A:A,MATCH($C2371,'Policy Characteristics'!$C:$C,0)))</f>
        <v>Industry</v>
      </c>
      <c r="B2371" s="262" t="str">
        <f>IF(ISBLANK(INDEX('Policy Characteristics'!B:B,MATCH($C2371,'Policy Characteristics'!$C:$C,0))),"",INDEX('Policy Characteristics'!B:B,MATCH($C2371,'Policy Characteristics'!$C:$C,0)))</f>
        <v>Energy Efficiency Standards for Other Eqpt</v>
      </c>
      <c r="C2371" s="254" t="str">
        <f t="shared" si="100"/>
        <v>Perc Improvement in Eqpt Efficiency Stds Above BAU for Combustible Fuels</v>
      </c>
      <c r="D2371" s="6" t="s">
        <v>3032</v>
      </c>
      <c r="E2371" s="1" t="s">
        <v>3461</v>
      </c>
      <c r="F2371" t="s">
        <v>2994</v>
      </c>
      <c r="G2371" s="45" t="s">
        <v>3467</v>
      </c>
      <c r="H2371" s="47">
        <f t="shared" ref="H2371:H2434" si="101">H2370+1</f>
        <v>2370</v>
      </c>
      <c r="I2371" s="324" t="s">
        <v>40</v>
      </c>
      <c r="J2371" s="255" t="str">
        <f>IF(ISBLANK(INDEX('Policy Characteristics'!D:D,MATCH($C2371,'Policy Characteristics'!$C:$C,0))),"",INDEX('Policy Characteristics'!D:D,MATCH($C2371,'Policy Characteristics'!$C:$C,0)))</f>
        <v>Industry Energy Efficiency</v>
      </c>
      <c r="K2371" s="254" t="str">
        <f>IF(ISBLANK(INDEX('Policy Characteristics'!E:E,MATCH($C2371,'Policy Characteristics'!$C:$C,0))),"",INDEX('Policy Characteristics'!E:E,MATCH($C2371,'Policy Characteristics'!$C:$C,0)))</f>
        <v>indst fuel efficiency stds</v>
      </c>
      <c r="L2371" s="261">
        <f>IF(ISBLANK(INDEX('Policy Characteristics'!F:F,MATCH($C2371,'Policy Characteristics'!$C:$C,0))),"",INDEX('Policy Characteristics'!F:F,MATCH($C2371,'Policy Characteristics'!$C:$C,0)))</f>
        <v>0</v>
      </c>
      <c r="M2371" s="261">
        <f>IF(ISBLANK(INDEX('Policy Characteristics'!G:G,MATCH($C2371,'Policy Characteristics'!$C:$C,0))),"",INDEX('Policy Characteristics'!G:G,MATCH($C2371,'Policy Characteristics'!$C:$C,0)))</f>
        <v>0.25</v>
      </c>
      <c r="N2371" s="261">
        <f>IF(ISBLANK(INDEX('Policy Characteristics'!H:H,MATCH($C2371,'Policy Characteristics'!$C:$C,0))),"",INDEX('Policy Characteristics'!H:H,MATCH($C2371,'Policy Characteristics'!$C:$C,0)))</f>
        <v>0.01</v>
      </c>
      <c r="O2371" s="254" t="str">
        <f>IF(ISBLANK(INDEX('Policy Characteristics'!I:I,MATCH($C2371,'Policy Characteristics'!$C:$C,0))),"",INDEX('Policy Characteristics'!I:I,MATCH($C2371,'Policy Characteristics'!$C:$C,0)))</f>
        <v>% reduction in energy use</v>
      </c>
      <c r="P2371" s="254" t="str">
        <f>IF(ISBLANK(INDEX('Policy Characteristics'!J:J,MATCH($C2371,'Policy Characteristics'!$C:$C,0))),"",INDEX('Policy Characteristics'!J:J,MATCH($C2371,'Policy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71" s="254" t="str">
        <f>IF(ISBLANK(INDEX('Policy Characteristics'!K:K,MATCH($C2371,'Policy Characteristics'!$C:$C,0))),"",INDEX('Policy Characteristics'!K:K,MATCH($C2371,'Policy Characteristics'!$C:$C,0)))</f>
        <v>industry-ag-main.html#eff-stds</v>
      </c>
      <c r="R2371" s="254" t="str">
        <f>IF(ISBLANK(INDEX('Policy Characteristics'!L:L,MATCH($C2371,'Policy Characteristics'!$C:$C,0))),"",INDEX('Policy Characteristics'!L:L,MATCH($C2371,'Policy Characteristics'!$C:$C,0)))</f>
        <v>industry-energy-efficiency-standards.html</v>
      </c>
    </row>
    <row r="2372" spans="1:18" s="4" customFormat="1" x14ac:dyDescent="0.25">
      <c r="A2372" s="254" t="str">
        <f>IF(ISBLANK(INDEX('Policy Characteristics'!A:A,MATCH($C2372,'Policy Characteristics'!$C:$C,0))),"",INDEX('Policy Characteristics'!A:A,MATCH($C2372,'Policy Characteristics'!$C:$C,0)))</f>
        <v>Industry</v>
      </c>
      <c r="B2372" s="262" t="str">
        <f>IF(ISBLANK(INDEX('Policy Characteristics'!B:B,MATCH($C2372,'Policy Characteristics'!$C:$C,0))),"",INDEX('Policy Characteristics'!B:B,MATCH($C2372,'Policy Characteristics'!$C:$C,0)))</f>
        <v>Energy Efficiency Standards for Other Eqpt</v>
      </c>
      <c r="C2372" s="254" t="str">
        <f t="shared" si="100"/>
        <v>Perc Improvement in Eqpt Efficiency Stds Above BAU for Combustible Fuels</v>
      </c>
      <c r="D2372" s="6" t="s">
        <v>3032</v>
      </c>
      <c r="E2372" s="1" t="s">
        <v>3462</v>
      </c>
      <c r="F2372" t="s">
        <v>2994</v>
      </c>
      <c r="G2372" s="45" t="s">
        <v>3468</v>
      </c>
      <c r="H2372" s="47">
        <f t="shared" si="101"/>
        <v>2371</v>
      </c>
      <c r="I2372" s="324" t="s">
        <v>40</v>
      </c>
      <c r="J2372" s="255" t="str">
        <f>IF(ISBLANK(INDEX('Policy Characteristics'!D:D,MATCH($C2372,'Policy Characteristics'!$C:$C,0))),"",INDEX('Policy Characteristics'!D:D,MATCH($C2372,'Policy Characteristics'!$C:$C,0)))</f>
        <v>Industry Energy Efficiency</v>
      </c>
      <c r="K2372" s="254" t="str">
        <f>IF(ISBLANK(INDEX('Policy Characteristics'!E:E,MATCH($C2372,'Policy Characteristics'!$C:$C,0))),"",INDEX('Policy Characteristics'!E:E,MATCH($C2372,'Policy Characteristics'!$C:$C,0)))</f>
        <v>indst fuel efficiency stds</v>
      </c>
      <c r="L2372" s="261">
        <f>IF(ISBLANK(INDEX('Policy Characteristics'!F:F,MATCH($C2372,'Policy Characteristics'!$C:$C,0))),"",INDEX('Policy Characteristics'!F:F,MATCH($C2372,'Policy Characteristics'!$C:$C,0)))</f>
        <v>0</v>
      </c>
      <c r="M2372" s="261">
        <f>IF(ISBLANK(INDEX('Policy Characteristics'!G:G,MATCH($C2372,'Policy Characteristics'!$C:$C,0))),"",INDEX('Policy Characteristics'!G:G,MATCH($C2372,'Policy Characteristics'!$C:$C,0)))</f>
        <v>0.25</v>
      </c>
      <c r="N2372" s="261">
        <f>IF(ISBLANK(INDEX('Policy Characteristics'!H:H,MATCH($C2372,'Policy Characteristics'!$C:$C,0))),"",INDEX('Policy Characteristics'!H:H,MATCH($C2372,'Policy Characteristics'!$C:$C,0)))</f>
        <v>0.01</v>
      </c>
      <c r="O2372" s="254" t="str">
        <f>IF(ISBLANK(INDEX('Policy Characteristics'!I:I,MATCH($C2372,'Policy Characteristics'!$C:$C,0))),"",INDEX('Policy Characteristics'!I:I,MATCH($C2372,'Policy Characteristics'!$C:$C,0)))</f>
        <v>% reduction in energy use</v>
      </c>
      <c r="P2372" s="254" t="str">
        <f>IF(ISBLANK(INDEX('Policy Characteristics'!J:J,MATCH($C2372,'Policy Characteristics'!$C:$C,0))),"",INDEX('Policy Characteristics'!J:J,MATCH($C2372,'Policy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72" s="254" t="str">
        <f>IF(ISBLANK(INDEX('Policy Characteristics'!K:K,MATCH($C2372,'Policy Characteristics'!$C:$C,0))),"",INDEX('Policy Characteristics'!K:K,MATCH($C2372,'Policy Characteristics'!$C:$C,0)))</f>
        <v>industry-ag-main.html#eff-stds</v>
      </c>
      <c r="R2372" s="254" t="str">
        <f>IF(ISBLANK(INDEX('Policy Characteristics'!L:L,MATCH($C2372,'Policy Characteristics'!$C:$C,0))),"",INDEX('Policy Characteristics'!L:L,MATCH($C2372,'Policy Characteristics'!$C:$C,0)))</f>
        <v>industry-energy-efficiency-standards.html</v>
      </c>
    </row>
    <row r="2373" spans="1:18" s="4" customFormat="1" x14ac:dyDescent="0.25">
      <c r="A2373" s="254" t="str">
        <f>IF(ISBLANK(INDEX('Policy Characteristics'!A:A,MATCH($C2373,'Policy Characteristics'!$C:$C,0))),"",INDEX('Policy Characteristics'!A:A,MATCH($C2373,'Policy Characteristics'!$C:$C,0)))</f>
        <v>Industry</v>
      </c>
      <c r="B2373" s="262" t="str">
        <f>IF(ISBLANK(INDEX('Policy Characteristics'!B:B,MATCH($C2373,'Policy Characteristics'!$C:$C,0))),"",INDEX('Policy Characteristics'!B:B,MATCH($C2373,'Policy Characteristics'!$C:$C,0)))</f>
        <v>Energy Efficiency Standards for Other Eqpt</v>
      </c>
      <c r="C2373" s="254" t="str">
        <f t="shared" si="100"/>
        <v>Perc Improvement in Eqpt Efficiency Stds Above BAU for Combustible Fuels</v>
      </c>
      <c r="D2373" s="6" t="s">
        <v>3032</v>
      </c>
      <c r="E2373" s="1" t="s">
        <v>3463</v>
      </c>
      <c r="F2373" t="s">
        <v>2994</v>
      </c>
      <c r="G2373" s="45" t="s">
        <v>3469</v>
      </c>
      <c r="H2373" s="47">
        <f t="shared" si="101"/>
        <v>2372</v>
      </c>
      <c r="I2373" s="324" t="s">
        <v>40</v>
      </c>
      <c r="J2373" s="255" t="str">
        <f>IF(ISBLANK(INDEX('Policy Characteristics'!D:D,MATCH($C2373,'Policy Characteristics'!$C:$C,0))),"",INDEX('Policy Characteristics'!D:D,MATCH($C2373,'Policy Characteristics'!$C:$C,0)))</f>
        <v>Industry Energy Efficiency</v>
      </c>
      <c r="K2373" s="254" t="str">
        <f>IF(ISBLANK(INDEX('Policy Characteristics'!E:E,MATCH($C2373,'Policy Characteristics'!$C:$C,0))),"",INDEX('Policy Characteristics'!E:E,MATCH($C2373,'Policy Characteristics'!$C:$C,0)))</f>
        <v>indst fuel efficiency stds</v>
      </c>
      <c r="L2373" s="261">
        <f>IF(ISBLANK(INDEX('Policy Characteristics'!F:F,MATCH($C2373,'Policy Characteristics'!$C:$C,0))),"",INDEX('Policy Characteristics'!F:F,MATCH($C2373,'Policy Characteristics'!$C:$C,0)))</f>
        <v>0</v>
      </c>
      <c r="M2373" s="261">
        <f>IF(ISBLANK(INDEX('Policy Characteristics'!G:G,MATCH($C2373,'Policy Characteristics'!$C:$C,0))),"",INDEX('Policy Characteristics'!G:G,MATCH($C2373,'Policy Characteristics'!$C:$C,0)))</f>
        <v>0.25</v>
      </c>
      <c r="N2373" s="261">
        <f>IF(ISBLANK(INDEX('Policy Characteristics'!H:H,MATCH($C2373,'Policy Characteristics'!$C:$C,0))),"",INDEX('Policy Characteristics'!H:H,MATCH($C2373,'Policy Characteristics'!$C:$C,0)))</f>
        <v>0.01</v>
      </c>
      <c r="O2373" s="254" t="str">
        <f>IF(ISBLANK(INDEX('Policy Characteristics'!I:I,MATCH($C2373,'Policy Characteristics'!$C:$C,0))),"",INDEX('Policy Characteristics'!I:I,MATCH($C2373,'Policy Characteristics'!$C:$C,0)))</f>
        <v>% reduction in energy use</v>
      </c>
      <c r="P2373" s="254" t="str">
        <f>IF(ISBLANK(INDEX('Policy Characteristics'!J:J,MATCH($C2373,'Policy Characteristics'!$C:$C,0))),"",INDEX('Policy Characteristics'!J:J,MATCH($C2373,'Policy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73" s="254" t="str">
        <f>IF(ISBLANK(INDEX('Policy Characteristics'!K:K,MATCH($C2373,'Policy Characteristics'!$C:$C,0))),"",INDEX('Policy Characteristics'!K:K,MATCH($C2373,'Policy Characteristics'!$C:$C,0)))</f>
        <v>industry-ag-main.html#eff-stds</v>
      </c>
      <c r="R2373" s="254" t="str">
        <f>IF(ISBLANK(INDEX('Policy Characteristics'!L:L,MATCH($C2373,'Policy Characteristics'!$C:$C,0))),"",INDEX('Policy Characteristics'!L:L,MATCH($C2373,'Policy Characteristics'!$C:$C,0)))</f>
        <v>industry-energy-efficiency-standards.html</v>
      </c>
    </row>
    <row r="2374" spans="1:18" s="4" customFormat="1" x14ac:dyDescent="0.25">
      <c r="A2374" s="254" t="str">
        <f>IF(ISBLANK(INDEX('Policy Characteristics'!A:A,MATCH($C2374,'Policy Characteristics'!$C:$C,0))),"",INDEX('Policy Characteristics'!A:A,MATCH($C2374,'Policy Characteristics'!$C:$C,0)))</f>
        <v>Industry</v>
      </c>
      <c r="B2374" s="262" t="str">
        <f>IF(ISBLANK(INDEX('Policy Characteristics'!B:B,MATCH($C2374,'Policy Characteristics'!$C:$C,0))),"",INDEX('Policy Characteristics'!B:B,MATCH($C2374,'Policy Characteristics'!$C:$C,0)))</f>
        <v>Energy Efficiency Standards for Other Eqpt</v>
      </c>
      <c r="C2374" s="254" t="str">
        <f t="shared" si="100"/>
        <v>Perc Improvement in Eqpt Efficiency Stds Above BAU for Combustible Fuels</v>
      </c>
      <c r="D2374" s="6" t="s">
        <v>3032</v>
      </c>
      <c r="E2374" s="1" t="s">
        <v>3464</v>
      </c>
      <c r="F2374" t="s">
        <v>2994</v>
      </c>
      <c r="G2374" s="45" t="s">
        <v>3470</v>
      </c>
      <c r="H2374" s="47">
        <f t="shared" si="101"/>
        <v>2373</v>
      </c>
      <c r="I2374" s="324" t="s">
        <v>40</v>
      </c>
      <c r="J2374" s="255" t="str">
        <f>IF(ISBLANK(INDEX('Policy Characteristics'!D:D,MATCH($C2374,'Policy Characteristics'!$C:$C,0))),"",INDEX('Policy Characteristics'!D:D,MATCH($C2374,'Policy Characteristics'!$C:$C,0)))</f>
        <v>Industry Energy Efficiency</v>
      </c>
      <c r="K2374" s="254" t="str">
        <f>IF(ISBLANK(INDEX('Policy Characteristics'!E:E,MATCH($C2374,'Policy Characteristics'!$C:$C,0))),"",INDEX('Policy Characteristics'!E:E,MATCH($C2374,'Policy Characteristics'!$C:$C,0)))</f>
        <v>indst fuel efficiency stds</v>
      </c>
      <c r="L2374" s="261">
        <f>IF(ISBLANK(INDEX('Policy Characteristics'!F:F,MATCH($C2374,'Policy Characteristics'!$C:$C,0))),"",INDEX('Policy Characteristics'!F:F,MATCH($C2374,'Policy Characteristics'!$C:$C,0)))</f>
        <v>0</v>
      </c>
      <c r="M2374" s="261">
        <f>IF(ISBLANK(INDEX('Policy Characteristics'!G:G,MATCH($C2374,'Policy Characteristics'!$C:$C,0))),"",INDEX('Policy Characteristics'!G:G,MATCH($C2374,'Policy Characteristics'!$C:$C,0)))</f>
        <v>0.25</v>
      </c>
      <c r="N2374" s="261">
        <f>IF(ISBLANK(INDEX('Policy Characteristics'!H:H,MATCH($C2374,'Policy Characteristics'!$C:$C,0))),"",INDEX('Policy Characteristics'!H:H,MATCH($C2374,'Policy Characteristics'!$C:$C,0)))</f>
        <v>0.01</v>
      </c>
      <c r="O2374" s="254" t="str">
        <f>IF(ISBLANK(INDEX('Policy Characteristics'!I:I,MATCH($C2374,'Policy Characteristics'!$C:$C,0))),"",INDEX('Policy Characteristics'!I:I,MATCH($C2374,'Policy Characteristics'!$C:$C,0)))</f>
        <v>% reduction in energy use</v>
      </c>
      <c r="P2374" s="254" t="str">
        <f>IF(ISBLANK(INDEX('Policy Characteristics'!J:J,MATCH($C2374,'Policy Characteristics'!$C:$C,0))),"",INDEX('Policy Characteristics'!J:J,MATCH($C2374,'Policy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74" s="254" t="str">
        <f>IF(ISBLANK(INDEX('Policy Characteristics'!K:K,MATCH($C2374,'Policy Characteristics'!$C:$C,0))),"",INDEX('Policy Characteristics'!K:K,MATCH($C2374,'Policy Characteristics'!$C:$C,0)))</f>
        <v>industry-ag-main.html#eff-stds</v>
      </c>
      <c r="R2374" s="254" t="str">
        <f>IF(ISBLANK(INDEX('Policy Characteristics'!L:L,MATCH($C2374,'Policy Characteristics'!$C:$C,0))),"",INDEX('Policy Characteristics'!L:L,MATCH($C2374,'Policy Characteristics'!$C:$C,0)))</f>
        <v>industry-energy-efficiency-standards.html</v>
      </c>
    </row>
    <row r="2375" spans="1:18" s="4" customFormat="1" x14ac:dyDescent="0.25">
      <c r="A2375" s="254" t="str">
        <f>IF(ISBLANK(INDEX('Policy Characteristics'!A:A,MATCH($C2375,'Policy Characteristics'!$C:$C,0))),"",INDEX('Policy Characteristics'!A:A,MATCH($C2375,'Policy Characteristics'!$C:$C,0)))</f>
        <v>Industry</v>
      </c>
      <c r="B2375" s="262" t="str">
        <f>IF(ISBLANK(INDEX('Policy Characteristics'!B:B,MATCH($C2375,'Policy Characteristics'!$C:$C,0))),"",INDEX('Policy Characteristics'!B:B,MATCH($C2375,'Policy Characteristics'!$C:$C,0)))</f>
        <v>Energy Efficiency Standards for Other Eqpt</v>
      </c>
      <c r="C2375" s="254" t="str">
        <f t="shared" si="100"/>
        <v>Perc Improvement in Eqpt Efficiency Stds Above BAU for Combustible Fuels</v>
      </c>
      <c r="D2375" s="6" t="s">
        <v>3032</v>
      </c>
      <c r="E2375" s="1" t="s">
        <v>3570</v>
      </c>
      <c r="F2375" t="s">
        <v>2994</v>
      </c>
      <c r="G2375" s="45" t="s">
        <v>3471</v>
      </c>
      <c r="H2375" s="47">
        <f t="shared" si="101"/>
        <v>2374</v>
      </c>
      <c r="I2375" s="324" t="s">
        <v>40</v>
      </c>
      <c r="J2375" s="255" t="str">
        <f>IF(ISBLANK(INDEX('Policy Characteristics'!D:D,MATCH($C2375,'Policy Characteristics'!$C:$C,0))),"",INDEX('Policy Characteristics'!D:D,MATCH($C2375,'Policy Characteristics'!$C:$C,0)))</f>
        <v>Industry Energy Efficiency</v>
      </c>
      <c r="K2375" s="254" t="str">
        <f>IF(ISBLANK(INDEX('Policy Characteristics'!E:E,MATCH($C2375,'Policy Characteristics'!$C:$C,0))),"",INDEX('Policy Characteristics'!E:E,MATCH($C2375,'Policy Characteristics'!$C:$C,0)))</f>
        <v>indst fuel efficiency stds</v>
      </c>
      <c r="L2375" s="261">
        <f>IF(ISBLANK(INDEX('Policy Characteristics'!F:F,MATCH($C2375,'Policy Characteristics'!$C:$C,0))),"",INDEX('Policy Characteristics'!F:F,MATCH($C2375,'Policy Characteristics'!$C:$C,0)))</f>
        <v>0</v>
      </c>
      <c r="M2375" s="261">
        <f>IF(ISBLANK(INDEX('Policy Characteristics'!G:G,MATCH($C2375,'Policy Characteristics'!$C:$C,0))),"",INDEX('Policy Characteristics'!G:G,MATCH($C2375,'Policy Characteristics'!$C:$C,0)))</f>
        <v>0.25</v>
      </c>
      <c r="N2375" s="261">
        <f>IF(ISBLANK(INDEX('Policy Characteristics'!H:H,MATCH($C2375,'Policy Characteristics'!$C:$C,0))),"",INDEX('Policy Characteristics'!H:H,MATCH($C2375,'Policy Characteristics'!$C:$C,0)))</f>
        <v>0.01</v>
      </c>
      <c r="O2375" s="254" t="str">
        <f>IF(ISBLANK(INDEX('Policy Characteristics'!I:I,MATCH($C2375,'Policy Characteristics'!$C:$C,0))),"",INDEX('Policy Characteristics'!I:I,MATCH($C2375,'Policy Characteristics'!$C:$C,0)))</f>
        <v>% reduction in energy use</v>
      </c>
      <c r="P2375" s="254" t="str">
        <f>IF(ISBLANK(INDEX('Policy Characteristics'!J:J,MATCH($C2375,'Policy Characteristics'!$C:$C,0))),"",INDEX('Policy Characteristics'!J:J,MATCH($C2375,'Policy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75" s="254" t="str">
        <f>IF(ISBLANK(INDEX('Policy Characteristics'!K:K,MATCH($C2375,'Policy Characteristics'!$C:$C,0))),"",INDEX('Policy Characteristics'!K:K,MATCH($C2375,'Policy Characteristics'!$C:$C,0)))</f>
        <v>industry-ag-main.html#eff-stds</v>
      </c>
      <c r="R2375" s="254" t="str">
        <f>IF(ISBLANK(INDEX('Policy Characteristics'!L:L,MATCH($C2375,'Policy Characteristics'!$C:$C,0))),"",INDEX('Policy Characteristics'!L:L,MATCH($C2375,'Policy Characteristics'!$C:$C,0)))</f>
        <v>industry-energy-efficiency-standards.html</v>
      </c>
    </row>
    <row r="2376" spans="1:18" s="4" customFormat="1" x14ac:dyDescent="0.25">
      <c r="A2376" s="254" t="str">
        <f>IF(ISBLANK(INDEX('Policy Characteristics'!A:A,MATCH($C2376,'Policy Characteristics'!$C:$C,0))),"",INDEX('Policy Characteristics'!A:A,MATCH($C2376,'Policy Characteristics'!$C:$C,0)))</f>
        <v>Industry</v>
      </c>
      <c r="B2376" s="262" t="str">
        <f>IF(ISBLANK(INDEX('Policy Characteristics'!B:B,MATCH($C2376,'Policy Characteristics'!$C:$C,0))),"",INDEX('Policy Characteristics'!B:B,MATCH($C2376,'Policy Characteristics'!$C:$C,0)))</f>
        <v>Energy Efficiency Standards for Other Eqpt</v>
      </c>
      <c r="C2376" s="254" t="str">
        <f t="shared" si="100"/>
        <v>Perc Improvement in Eqpt Efficiency Stds Above BAU for Combustible Fuels</v>
      </c>
      <c r="D2376" s="6" t="s">
        <v>3032</v>
      </c>
      <c r="E2376" s="1" t="s">
        <v>3915</v>
      </c>
      <c r="F2376" t="s">
        <v>2994</v>
      </c>
      <c r="G2376" s="45" t="s">
        <v>3891</v>
      </c>
      <c r="H2376" s="47">
        <f t="shared" si="101"/>
        <v>2375</v>
      </c>
      <c r="I2376" s="324" t="s">
        <v>40</v>
      </c>
      <c r="J2376" s="255" t="str">
        <f>IF(ISBLANK(INDEX('Policy Characteristics'!D:D,MATCH($C2376,'Policy Characteristics'!$C:$C,0))),"",INDEX('Policy Characteristics'!D:D,MATCH($C2376,'Policy Characteristics'!$C:$C,0)))</f>
        <v>Industry Energy Efficiency</v>
      </c>
      <c r="K2376" s="254" t="str">
        <f>IF(ISBLANK(INDEX('Policy Characteristics'!E:E,MATCH($C2376,'Policy Characteristics'!$C:$C,0))),"",INDEX('Policy Characteristics'!E:E,MATCH($C2376,'Policy Characteristics'!$C:$C,0)))</f>
        <v>indst fuel efficiency stds</v>
      </c>
      <c r="L2376" s="261">
        <f>IF(ISBLANK(INDEX('Policy Characteristics'!F:F,MATCH($C2376,'Policy Characteristics'!$C:$C,0))),"",INDEX('Policy Characteristics'!F:F,MATCH($C2376,'Policy Characteristics'!$C:$C,0)))</f>
        <v>0</v>
      </c>
      <c r="M2376" s="261">
        <f>IF(ISBLANK(INDEX('Policy Characteristics'!G:G,MATCH($C2376,'Policy Characteristics'!$C:$C,0))),"",INDEX('Policy Characteristics'!G:G,MATCH($C2376,'Policy Characteristics'!$C:$C,0)))</f>
        <v>0.25</v>
      </c>
      <c r="N2376" s="261">
        <f>IF(ISBLANK(INDEX('Policy Characteristics'!H:H,MATCH($C2376,'Policy Characteristics'!$C:$C,0))),"",INDEX('Policy Characteristics'!H:H,MATCH($C2376,'Policy Characteristics'!$C:$C,0)))</f>
        <v>0.01</v>
      </c>
      <c r="O2376" s="254" t="str">
        <f>IF(ISBLANK(INDEX('Policy Characteristics'!I:I,MATCH($C2376,'Policy Characteristics'!$C:$C,0))),"",INDEX('Policy Characteristics'!I:I,MATCH($C2376,'Policy Characteristics'!$C:$C,0)))</f>
        <v>% reduction in energy use</v>
      </c>
      <c r="P2376" s="254" t="str">
        <f>IF(ISBLANK(INDEX('Policy Characteristics'!J:J,MATCH($C2376,'Policy Characteristics'!$C:$C,0))),"",INDEX('Policy Characteristics'!J:J,MATCH($C2376,'Policy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76" s="254" t="str">
        <f>IF(ISBLANK(INDEX('Policy Characteristics'!K:K,MATCH($C2376,'Policy Characteristics'!$C:$C,0))),"",INDEX('Policy Characteristics'!K:K,MATCH($C2376,'Policy Characteristics'!$C:$C,0)))</f>
        <v>industry-ag-main.html#eff-stds</v>
      </c>
      <c r="R2376" s="254" t="str">
        <f>IF(ISBLANK(INDEX('Policy Characteristics'!L:L,MATCH($C2376,'Policy Characteristics'!$C:$C,0))),"",INDEX('Policy Characteristics'!L:L,MATCH($C2376,'Policy Characteristics'!$C:$C,0)))</f>
        <v>industry-energy-efficiency-standards.html</v>
      </c>
    </row>
    <row r="2377" spans="1:18" s="4" customFormat="1" x14ac:dyDescent="0.25">
      <c r="A2377" s="254" t="str">
        <f>IF(ISBLANK(INDEX('Policy Characteristics'!A:A,MATCH($C2377,'Policy Characteristics'!$C:$C,0))),"",INDEX('Policy Characteristics'!A:A,MATCH($C2377,'Policy Characteristics'!$C:$C,0)))</f>
        <v>Industry</v>
      </c>
      <c r="B2377" s="262" t="str">
        <f>IF(ISBLANK(INDEX('Policy Characteristics'!B:B,MATCH($C2377,'Policy Characteristics'!$C:$C,0))),"",INDEX('Policy Characteristics'!B:B,MATCH($C2377,'Policy Characteristics'!$C:$C,0)))</f>
        <v>Energy Efficiency Standards for Other Eqpt</v>
      </c>
      <c r="C2377" s="254" t="str">
        <f t="shared" si="100"/>
        <v>Perc Improvement in Eqpt Efficiency Stds Above BAU for Combustible Fuels</v>
      </c>
      <c r="D2377" s="6" t="s">
        <v>3032</v>
      </c>
      <c r="E2377" s="1" t="s">
        <v>3916</v>
      </c>
      <c r="F2377" t="s">
        <v>2994</v>
      </c>
      <c r="G2377" s="45" t="s">
        <v>3890</v>
      </c>
      <c r="H2377" s="47">
        <f t="shared" si="101"/>
        <v>2376</v>
      </c>
      <c r="I2377" s="324" t="s">
        <v>40</v>
      </c>
      <c r="J2377" s="255" t="str">
        <f>IF(ISBLANK(INDEX('Policy Characteristics'!D:D,MATCH($C2377,'Policy Characteristics'!$C:$C,0))),"",INDEX('Policy Characteristics'!D:D,MATCH($C2377,'Policy Characteristics'!$C:$C,0)))</f>
        <v>Industry Energy Efficiency</v>
      </c>
      <c r="K2377" s="254" t="str">
        <f>IF(ISBLANK(INDEX('Policy Characteristics'!E:E,MATCH($C2377,'Policy Characteristics'!$C:$C,0))),"",INDEX('Policy Characteristics'!E:E,MATCH($C2377,'Policy Characteristics'!$C:$C,0)))</f>
        <v>indst fuel efficiency stds</v>
      </c>
      <c r="L2377" s="261">
        <f>IF(ISBLANK(INDEX('Policy Characteristics'!F:F,MATCH($C2377,'Policy Characteristics'!$C:$C,0))),"",INDEX('Policy Characteristics'!F:F,MATCH($C2377,'Policy Characteristics'!$C:$C,0)))</f>
        <v>0</v>
      </c>
      <c r="M2377" s="261">
        <f>IF(ISBLANK(INDEX('Policy Characteristics'!G:G,MATCH($C2377,'Policy Characteristics'!$C:$C,0))),"",INDEX('Policy Characteristics'!G:G,MATCH($C2377,'Policy Characteristics'!$C:$C,0)))</f>
        <v>0.25</v>
      </c>
      <c r="N2377" s="261">
        <f>IF(ISBLANK(INDEX('Policy Characteristics'!H:H,MATCH($C2377,'Policy Characteristics'!$C:$C,0))),"",INDEX('Policy Characteristics'!H:H,MATCH($C2377,'Policy Characteristics'!$C:$C,0)))</f>
        <v>0.01</v>
      </c>
      <c r="O2377" s="254" t="str">
        <f>IF(ISBLANK(INDEX('Policy Characteristics'!I:I,MATCH($C2377,'Policy Characteristics'!$C:$C,0))),"",INDEX('Policy Characteristics'!I:I,MATCH($C2377,'Policy Characteristics'!$C:$C,0)))</f>
        <v>% reduction in energy use</v>
      </c>
      <c r="P2377" s="254" t="str">
        <f>IF(ISBLANK(INDEX('Policy Characteristics'!J:J,MATCH($C2377,'Policy Characteristics'!$C:$C,0))),"",INDEX('Policy Characteristics'!J:J,MATCH($C2377,'Policy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77" s="254" t="str">
        <f>IF(ISBLANK(INDEX('Policy Characteristics'!K:K,MATCH($C2377,'Policy Characteristics'!$C:$C,0))),"",INDEX('Policy Characteristics'!K:K,MATCH($C2377,'Policy Characteristics'!$C:$C,0)))</f>
        <v>industry-ag-main.html#eff-stds</v>
      </c>
      <c r="R2377" s="254" t="str">
        <f>IF(ISBLANK(INDEX('Policy Characteristics'!L:L,MATCH($C2377,'Policy Characteristics'!$C:$C,0))),"",INDEX('Policy Characteristics'!L:L,MATCH($C2377,'Policy Characteristics'!$C:$C,0)))</f>
        <v>industry-energy-efficiency-standards.html</v>
      </c>
    </row>
    <row r="2378" spans="1:18" s="4" customFormat="1" x14ac:dyDescent="0.25">
      <c r="A2378" s="254" t="str">
        <f>IF(ISBLANK(INDEX('Policy Characteristics'!A:A,MATCH($C2378,'Policy Characteristics'!$C:$C,0))),"",INDEX('Policy Characteristics'!A:A,MATCH($C2378,'Policy Characteristics'!$C:$C,0)))</f>
        <v>Industry</v>
      </c>
      <c r="B2378" s="262" t="str">
        <f>IF(ISBLANK(INDEX('Policy Characteristics'!B:B,MATCH($C2378,'Policy Characteristics'!$C:$C,0))),"",INDEX('Policy Characteristics'!B:B,MATCH($C2378,'Policy Characteristics'!$C:$C,0)))</f>
        <v>Energy Efficiency Standards for Other Eqpt</v>
      </c>
      <c r="C2378" s="254" t="str">
        <f t="shared" si="100"/>
        <v>Perc Improvement in Eqpt Efficiency Stds Above BAU for Combustible Fuels</v>
      </c>
      <c r="D2378" s="6" t="s">
        <v>3032</v>
      </c>
      <c r="E2378" s="1" t="s">
        <v>3917</v>
      </c>
      <c r="F2378" t="s">
        <v>2994</v>
      </c>
      <c r="G2378" s="45" t="s">
        <v>3892</v>
      </c>
      <c r="H2378" s="47">
        <f t="shared" si="101"/>
        <v>2377</v>
      </c>
      <c r="I2378" s="324" t="s">
        <v>40</v>
      </c>
      <c r="J2378" s="255" t="str">
        <f>IF(ISBLANK(INDEX('Policy Characteristics'!D:D,MATCH($C2378,'Policy Characteristics'!$C:$C,0))),"",INDEX('Policy Characteristics'!D:D,MATCH($C2378,'Policy Characteristics'!$C:$C,0)))</f>
        <v>Industry Energy Efficiency</v>
      </c>
      <c r="K2378" s="254" t="str">
        <f>IF(ISBLANK(INDEX('Policy Characteristics'!E:E,MATCH($C2378,'Policy Characteristics'!$C:$C,0))),"",INDEX('Policy Characteristics'!E:E,MATCH($C2378,'Policy Characteristics'!$C:$C,0)))</f>
        <v>indst fuel efficiency stds</v>
      </c>
      <c r="L2378" s="261">
        <f>IF(ISBLANK(INDEX('Policy Characteristics'!F:F,MATCH($C2378,'Policy Characteristics'!$C:$C,0))),"",INDEX('Policy Characteristics'!F:F,MATCH($C2378,'Policy Characteristics'!$C:$C,0)))</f>
        <v>0</v>
      </c>
      <c r="M2378" s="261">
        <f>IF(ISBLANK(INDEX('Policy Characteristics'!G:G,MATCH($C2378,'Policy Characteristics'!$C:$C,0))),"",INDEX('Policy Characteristics'!G:G,MATCH($C2378,'Policy Characteristics'!$C:$C,0)))</f>
        <v>0.25</v>
      </c>
      <c r="N2378" s="261">
        <f>IF(ISBLANK(INDEX('Policy Characteristics'!H:H,MATCH($C2378,'Policy Characteristics'!$C:$C,0))),"",INDEX('Policy Characteristics'!H:H,MATCH($C2378,'Policy Characteristics'!$C:$C,0)))</f>
        <v>0.01</v>
      </c>
      <c r="O2378" s="254" t="str">
        <f>IF(ISBLANK(INDEX('Policy Characteristics'!I:I,MATCH($C2378,'Policy Characteristics'!$C:$C,0))),"",INDEX('Policy Characteristics'!I:I,MATCH($C2378,'Policy Characteristics'!$C:$C,0)))</f>
        <v>% reduction in energy use</v>
      </c>
      <c r="P2378" s="254" t="str">
        <f>IF(ISBLANK(INDEX('Policy Characteristics'!J:J,MATCH($C2378,'Policy Characteristics'!$C:$C,0))),"",INDEX('Policy Characteristics'!J:J,MATCH($C2378,'Policy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78" s="254" t="str">
        <f>IF(ISBLANK(INDEX('Policy Characteristics'!K:K,MATCH($C2378,'Policy Characteristics'!$C:$C,0))),"",INDEX('Policy Characteristics'!K:K,MATCH($C2378,'Policy Characteristics'!$C:$C,0)))</f>
        <v>industry-ag-main.html#eff-stds</v>
      </c>
      <c r="R2378" s="254" t="str">
        <f>IF(ISBLANK(INDEX('Policy Characteristics'!L:L,MATCH($C2378,'Policy Characteristics'!$C:$C,0))),"",INDEX('Policy Characteristics'!L:L,MATCH($C2378,'Policy Characteristics'!$C:$C,0)))</f>
        <v>industry-energy-efficiency-standards.html</v>
      </c>
    </row>
    <row r="2379" spans="1:18" s="4" customFormat="1" x14ac:dyDescent="0.25">
      <c r="A2379" s="254" t="str">
        <f>IF(ISBLANK(INDEX('Policy Characteristics'!A:A,MATCH($C2379,'Policy Characteristics'!$C:$C,0))),"",INDEX('Policy Characteristics'!A:A,MATCH($C2379,'Policy Characteristics'!$C:$C,0)))</f>
        <v>Industry</v>
      </c>
      <c r="B2379" s="262" t="str">
        <f>IF(ISBLANK(INDEX('Policy Characteristics'!B:B,MATCH($C2379,'Policy Characteristics'!$C:$C,0))),"",INDEX('Policy Characteristics'!B:B,MATCH($C2379,'Policy Characteristics'!$C:$C,0)))</f>
        <v>Energy Efficiency Standards for Other Eqpt</v>
      </c>
      <c r="C2379" s="254" t="str">
        <f t="shared" si="100"/>
        <v>Perc Improvement in Eqpt Efficiency Stds Above BAU for Combustible Fuels</v>
      </c>
      <c r="D2379" s="6" t="s">
        <v>3033</v>
      </c>
      <c r="E2379" s="1" t="s">
        <v>3459</v>
      </c>
      <c r="F2379" t="s">
        <v>2995</v>
      </c>
      <c r="G2379" s="45" t="s">
        <v>3465</v>
      </c>
      <c r="H2379" s="47">
        <f t="shared" si="101"/>
        <v>2378</v>
      </c>
      <c r="I2379" s="324" t="s">
        <v>40</v>
      </c>
      <c r="J2379" s="255" t="str">
        <f>IF(ISBLANK(INDEX('Policy Characteristics'!D:D,MATCH($C2379,'Policy Characteristics'!$C:$C,0))),"",INDEX('Policy Characteristics'!D:D,MATCH($C2379,'Policy Characteristics'!$C:$C,0)))</f>
        <v>Industry Energy Efficiency</v>
      </c>
      <c r="K2379" s="254" t="str">
        <f>IF(ISBLANK(INDEX('Policy Characteristics'!E:E,MATCH($C2379,'Policy Characteristics'!$C:$C,0))),"",INDEX('Policy Characteristics'!E:E,MATCH($C2379,'Policy Characteristics'!$C:$C,0)))</f>
        <v>indst fuel efficiency stds</v>
      </c>
      <c r="L2379" s="261">
        <f>IF(ISBLANK(INDEX('Policy Characteristics'!F:F,MATCH($C2379,'Policy Characteristics'!$C:$C,0))),"",INDEX('Policy Characteristics'!F:F,MATCH($C2379,'Policy Characteristics'!$C:$C,0)))</f>
        <v>0</v>
      </c>
      <c r="M2379" s="261">
        <f>IF(ISBLANK(INDEX('Policy Characteristics'!G:G,MATCH($C2379,'Policy Characteristics'!$C:$C,0))),"",INDEX('Policy Characteristics'!G:G,MATCH($C2379,'Policy Characteristics'!$C:$C,0)))</f>
        <v>0.25</v>
      </c>
      <c r="N2379" s="261">
        <f>IF(ISBLANK(INDEX('Policy Characteristics'!H:H,MATCH($C2379,'Policy Characteristics'!$C:$C,0))),"",INDEX('Policy Characteristics'!H:H,MATCH($C2379,'Policy Characteristics'!$C:$C,0)))</f>
        <v>0.01</v>
      </c>
      <c r="O2379" s="254" t="str">
        <f>IF(ISBLANK(INDEX('Policy Characteristics'!I:I,MATCH($C2379,'Policy Characteristics'!$C:$C,0))),"",INDEX('Policy Characteristics'!I:I,MATCH($C2379,'Policy Characteristics'!$C:$C,0)))</f>
        <v>% reduction in energy use</v>
      </c>
      <c r="P2379" s="254" t="str">
        <f>IF(ISBLANK(INDEX('Policy Characteristics'!J:J,MATCH($C2379,'Policy Characteristics'!$C:$C,0))),"",INDEX('Policy Characteristics'!J:J,MATCH($C2379,'Policy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79" s="254" t="str">
        <f>IF(ISBLANK(INDEX('Policy Characteristics'!K:K,MATCH($C2379,'Policy Characteristics'!$C:$C,0))),"",INDEX('Policy Characteristics'!K:K,MATCH($C2379,'Policy Characteristics'!$C:$C,0)))</f>
        <v>industry-ag-main.html#eff-stds</v>
      </c>
      <c r="R2379" s="254" t="str">
        <f>IF(ISBLANK(INDEX('Policy Characteristics'!L:L,MATCH($C2379,'Policy Characteristics'!$C:$C,0))),"",INDEX('Policy Characteristics'!L:L,MATCH($C2379,'Policy Characteristics'!$C:$C,0)))</f>
        <v>industry-energy-efficiency-standards.html</v>
      </c>
    </row>
    <row r="2380" spans="1:18" s="4" customFormat="1" x14ac:dyDescent="0.25">
      <c r="A2380" s="254" t="str">
        <f>IF(ISBLANK(INDEX('Policy Characteristics'!A:A,MATCH($C2380,'Policy Characteristics'!$C:$C,0))),"",INDEX('Policy Characteristics'!A:A,MATCH($C2380,'Policy Characteristics'!$C:$C,0)))</f>
        <v>Industry</v>
      </c>
      <c r="B2380" s="262" t="str">
        <f>IF(ISBLANK(INDEX('Policy Characteristics'!B:B,MATCH($C2380,'Policy Characteristics'!$C:$C,0))),"",INDEX('Policy Characteristics'!B:B,MATCH($C2380,'Policy Characteristics'!$C:$C,0)))</f>
        <v>Energy Efficiency Standards for Other Eqpt</v>
      </c>
      <c r="C2380" s="254" t="str">
        <f t="shared" si="100"/>
        <v>Perc Improvement in Eqpt Efficiency Stds Above BAU for Combustible Fuels</v>
      </c>
      <c r="D2380" s="6" t="s">
        <v>3033</v>
      </c>
      <c r="E2380" s="1" t="s">
        <v>3460</v>
      </c>
      <c r="F2380" t="s">
        <v>2995</v>
      </c>
      <c r="G2380" s="45" t="s">
        <v>3466</v>
      </c>
      <c r="H2380" s="47">
        <f t="shared" si="101"/>
        <v>2379</v>
      </c>
      <c r="I2380" s="324" t="s">
        <v>40</v>
      </c>
      <c r="J2380" s="255" t="str">
        <f>IF(ISBLANK(INDEX('Policy Characteristics'!D:D,MATCH($C2380,'Policy Characteristics'!$C:$C,0))),"",INDEX('Policy Characteristics'!D:D,MATCH($C2380,'Policy Characteristics'!$C:$C,0)))</f>
        <v>Industry Energy Efficiency</v>
      </c>
      <c r="K2380" s="254" t="str">
        <f>IF(ISBLANK(INDEX('Policy Characteristics'!E:E,MATCH($C2380,'Policy Characteristics'!$C:$C,0))),"",INDEX('Policy Characteristics'!E:E,MATCH($C2380,'Policy Characteristics'!$C:$C,0)))</f>
        <v>indst fuel efficiency stds</v>
      </c>
      <c r="L2380" s="261">
        <f>IF(ISBLANK(INDEX('Policy Characteristics'!F:F,MATCH($C2380,'Policy Characteristics'!$C:$C,0))),"",INDEX('Policy Characteristics'!F:F,MATCH($C2380,'Policy Characteristics'!$C:$C,0)))</f>
        <v>0</v>
      </c>
      <c r="M2380" s="261">
        <f>IF(ISBLANK(INDEX('Policy Characteristics'!G:G,MATCH($C2380,'Policy Characteristics'!$C:$C,0))),"",INDEX('Policy Characteristics'!G:G,MATCH($C2380,'Policy Characteristics'!$C:$C,0)))</f>
        <v>0.25</v>
      </c>
      <c r="N2380" s="261">
        <f>IF(ISBLANK(INDEX('Policy Characteristics'!H:H,MATCH($C2380,'Policy Characteristics'!$C:$C,0))),"",INDEX('Policy Characteristics'!H:H,MATCH($C2380,'Policy Characteristics'!$C:$C,0)))</f>
        <v>0.01</v>
      </c>
      <c r="O2380" s="254" t="str">
        <f>IF(ISBLANK(INDEX('Policy Characteristics'!I:I,MATCH($C2380,'Policy Characteristics'!$C:$C,0))),"",INDEX('Policy Characteristics'!I:I,MATCH($C2380,'Policy Characteristics'!$C:$C,0)))</f>
        <v>% reduction in energy use</v>
      </c>
      <c r="P2380" s="254" t="str">
        <f>IF(ISBLANK(INDEX('Policy Characteristics'!J:J,MATCH($C2380,'Policy Characteristics'!$C:$C,0))),"",INDEX('Policy Characteristics'!J:J,MATCH($C2380,'Policy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80" s="254" t="str">
        <f>IF(ISBLANK(INDEX('Policy Characteristics'!K:K,MATCH($C2380,'Policy Characteristics'!$C:$C,0))),"",INDEX('Policy Characteristics'!K:K,MATCH($C2380,'Policy Characteristics'!$C:$C,0)))</f>
        <v>industry-ag-main.html#eff-stds</v>
      </c>
      <c r="R2380" s="254" t="str">
        <f>IF(ISBLANK(INDEX('Policy Characteristics'!L:L,MATCH($C2380,'Policy Characteristics'!$C:$C,0))),"",INDEX('Policy Characteristics'!L:L,MATCH($C2380,'Policy Characteristics'!$C:$C,0)))</f>
        <v>industry-energy-efficiency-standards.html</v>
      </c>
    </row>
    <row r="2381" spans="1:18" s="4" customFormat="1" x14ac:dyDescent="0.25">
      <c r="A2381" s="254" t="str">
        <f>IF(ISBLANK(INDEX('Policy Characteristics'!A:A,MATCH($C2381,'Policy Characteristics'!$C:$C,0))),"",INDEX('Policy Characteristics'!A:A,MATCH($C2381,'Policy Characteristics'!$C:$C,0)))</f>
        <v>Industry</v>
      </c>
      <c r="B2381" s="262" t="str">
        <f>IF(ISBLANK(INDEX('Policy Characteristics'!B:B,MATCH($C2381,'Policy Characteristics'!$C:$C,0))),"",INDEX('Policy Characteristics'!B:B,MATCH($C2381,'Policy Characteristics'!$C:$C,0)))</f>
        <v>Energy Efficiency Standards for Other Eqpt</v>
      </c>
      <c r="C2381" s="254" t="str">
        <f t="shared" si="100"/>
        <v>Perc Improvement in Eqpt Efficiency Stds Above BAU for Combustible Fuels</v>
      </c>
      <c r="D2381" s="6" t="s">
        <v>3033</v>
      </c>
      <c r="E2381" s="1" t="s">
        <v>3461</v>
      </c>
      <c r="F2381" t="s">
        <v>2995</v>
      </c>
      <c r="G2381" s="45" t="s">
        <v>3467</v>
      </c>
      <c r="H2381" s="47">
        <f t="shared" si="101"/>
        <v>2380</v>
      </c>
      <c r="I2381" s="324" t="s">
        <v>40</v>
      </c>
      <c r="J2381" s="255" t="str">
        <f>IF(ISBLANK(INDEX('Policy Characteristics'!D:D,MATCH($C2381,'Policy Characteristics'!$C:$C,0))),"",INDEX('Policy Characteristics'!D:D,MATCH($C2381,'Policy Characteristics'!$C:$C,0)))</f>
        <v>Industry Energy Efficiency</v>
      </c>
      <c r="K2381" s="254" t="str">
        <f>IF(ISBLANK(INDEX('Policy Characteristics'!E:E,MATCH($C2381,'Policy Characteristics'!$C:$C,0))),"",INDEX('Policy Characteristics'!E:E,MATCH($C2381,'Policy Characteristics'!$C:$C,0)))</f>
        <v>indst fuel efficiency stds</v>
      </c>
      <c r="L2381" s="261">
        <f>IF(ISBLANK(INDEX('Policy Characteristics'!F:F,MATCH($C2381,'Policy Characteristics'!$C:$C,0))),"",INDEX('Policy Characteristics'!F:F,MATCH($C2381,'Policy Characteristics'!$C:$C,0)))</f>
        <v>0</v>
      </c>
      <c r="M2381" s="261">
        <f>IF(ISBLANK(INDEX('Policy Characteristics'!G:G,MATCH($C2381,'Policy Characteristics'!$C:$C,0))),"",INDEX('Policy Characteristics'!G:G,MATCH($C2381,'Policy Characteristics'!$C:$C,0)))</f>
        <v>0.25</v>
      </c>
      <c r="N2381" s="261">
        <f>IF(ISBLANK(INDEX('Policy Characteristics'!H:H,MATCH($C2381,'Policy Characteristics'!$C:$C,0))),"",INDEX('Policy Characteristics'!H:H,MATCH($C2381,'Policy Characteristics'!$C:$C,0)))</f>
        <v>0.01</v>
      </c>
      <c r="O2381" s="254" t="str">
        <f>IF(ISBLANK(INDEX('Policy Characteristics'!I:I,MATCH($C2381,'Policy Characteristics'!$C:$C,0))),"",INDEX('Policy Characteristics'!I:I,MATCH($C2381,'Policy Characteristics'!$C:$C,0)))</f>
        <v>% reduction in energy use</v>
      </c>
      <c r="P2381" s="254" t="str">
        <f>IF(ISBLANK(INDEX('Policy Characteristics'!J:J,MATCH($C2381,'Policy Characteristics'!$C:$C,0))),"",INDEX('Policy Characteristics'!J:J,MATCH($C2381,'Policy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81" s="254" t="str">
        <f>IF(ISBLANK(INDEX('Policy Characteristics'!K:K,MATCH($C2381,'Policy Characteristics'!$C:$C,0))),"",INDEX('Policy Characteristics'!K:K,MATCH($C2381,'Policy Characteristics'!$C:$C,0)))</f>
        <v>industry-ag-main.html#eff-stds</v>
      </c>
      <c r="R2381" s="254" t="str">
        <f>IF(ISBLANK(INDEX('Policy Characteristics'!L:L,MATCH($C2381,'Policy Characteristics'!$C:$C,0))),"",INDEX('Policy Characteristics'!L:L,MATCH($C2381,'Policy Characteristics'!$C:$C,0)))</f>
        <v>industry-energy-efficiency-standards.html</v>
      </c>
    </row>
    <row r="2382" spans="1:18" s="4" customFormat="1" x14ac:dyDescent="0.25">
      <c r="A2382" s="254" t="str">
        <f>IF(ISBLANK(INDEX('Policy Characteristics'!A:A,MATCH($C2382,'Policy Characteristics'!$C:$C,0))),"",INDEX('Policy Characteristics'!A:A,MATCH($C2382,'Policy Characteristics'!$C:$C,0)))</f>
        <v>Industry</v>
      </c>
      <c r="B2382" s="262" t="str">
        <f>IF(ISBLANK(INDEX('Policy Characteristics'!B:B,MATCH($C2382,'Policy Characteristics'!$C:$C,0))),"",INDEX('Policy Characteristics'!B:B,MATCH($C2382,'Policy Characteristics'!$C:$C,0)))</f>
        <v>Energy Efficiency Standards for Other Eqpt</v>
      </c>
      <c r="C2382" s="254" t="str">
        <f t="shared" si="100"/>
        <v>Perc Improvement in Eqpt Efficiency Stds Above BAU for Combustible Fuels</v>
      </c>
      <c r="D2382" s="6" t="s">
        <v>3033</v>
      </c>
      <c r="E2382" s="1" t="s">
        <v>3462</v>
      </c>
      <c r="F2382" t="s">
        <v>2995</v>
      </c>
      <c r="G2382" s="45" t="s">
        <v>3468</v>
      </c>
      <c r="H2382" s="47">
        <f t="shared" si="101"/>
        <v>2381</v>
      </c>
      <c r="I2382" s="324" t="s">
        <v>40</v>
      </c>
      <c r="J2382" s="255" t="str">
        <f>IF(ISBLANK(INDEX('Policy Characteristics'!D:D,MATCH($C2382,'Policy Characteristics'!$C:$C,0))),"",INDEX('Policy Characteristics'!D:D,MATCH($C2382,'Policy Characteristics'!$C:$C,0)))</f>
        <v>Industry Energy Efficiency</v>
      </c>
      <c r="K2382" s="254" t="str">
        <f>IF(ISBLANK(INDEX('Policy Characteristics'!E:E,MATCH($C2382,'Policy Characteristics'!$C:$C,0))),"",INDEX('Policy Characteristics'!E:E,MATCH($C2382,'Policy Characteristics'!$C:$C,0)))</f>
        <v>indst fuel efficiency stds</v>
      </c>
      <c r="L2382" s="261">
        <f>IF(ISBLANK(INDEX('Policy Characteristics'!F:F,MATCH($C2382,'Policy Characteristics'!$C:$C,0))),"",INDEX('Policy Characteristics'!F:F,MATCH($C2382,'Policy Characteristics'!$C:$C,0)))</f>
        <v>0</v>
      </c>
      <c r="M2382" s="261">
        <f>IF(ISBLANK(INDEX('Policy Characteristics'!G:G,MATCH($C2382,'Policy Characteristics'!$C:$C,0))),"",INDEX('Policy Characteristics'!G:G,MATCH($C2382,'Policy Characteristics'!$C:$C,0)))</f>
        <v>0.25</v>
      </c>
      <c r="N2382" s="261">
        <f>IF(ISBLANK(INDEX('Policy Characteristics'!H:H,MATCH($C2382,'Policy Characteristics'!$C:$C,0))),"",INDEX('Policy Characteristics'!H:H,MATCH($C2382,'Policy Characteristics'!$C:$C,0)))</f>
        <v>0.01</v>
      </c>
      <c r="O2382" s="254" t="str">
        <f>IF(ISBLANK(INDEX('Policy Characteristics'!I:I,MATCH($C2382,'Policy Characteristics'!$C:$C,0))),"",INDEX('Policy Characteristics'!I:I,MATCH($C2382,'Policy Characteristics'!$C:$C,0)))</f>
        <v>% reduction in energy use</v>
      </c>
      <c r="P2382" s="254" t="str">
        <f>IF(ISBLANK(INDEX('Policy Characteristics'!J:J,MATCH($C2382,'Policy Characteristics'!$C:$C,0))),"",INDEX('Policy Characteristics'!J:J,MATCH($C2382,'Policy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82" s="254" t="str">
        <f>IF(ISBLANK(INDEX('Policy Characteristics'!K:K,MATCH($C2382,'Policy Characteristics'!$C:$C,0))),"",INDEX('Policy Characteristics'!K:K,MATCH($C2382,'Policy Characteristics'!$C:$C,0)))</f>
        <v>industry-ag-main.html#eff-stds</v>
      </c>
      <c r="R2382" s="254" t="str">
        <f>IF(ISBLANK(INDEX('Policy Characteristics'!L:L,MATCH($C2382,'Policy Characteristics'!$C:$C,0))),"",INDEX('Policy Characteristics'!L:L,MATCH($C2382,'Policy Characteristics'!$C:$C,0)))</f>
        <v>industry-energy-efficiency-standards.html</v>
      </c>
    </row>
    <row r="2383" spans="1:18" s="4" customFormat="1" x14ac:dyDescent="0.25">
      <c r="A2383" s="254" t="str">
        <f>IF(ISBLANK(INDEX('Policy Characteristics'!A:A,MATCH($C2383,'Policy Characteristics'!$C:$C,0))),"",INDEX('Policy Characteristics'!A:A,MATCH($C2383,'Policy Characteristics'!$C:$C,0)))</f>
        <v>Industry</v>
      </c>
      <c r="B2383" s="262" t="str">
        <f>IF(ISBLANK(INDEX('Policy Characteristics'!B:B,MATCH($C2383,'Policy Characteristics'!$C:$C,0))),"",INDEX('Policy Characteristics'!B:B,MATCH($C2383,'Policy Characteristics'!$C:$C,0)))</f>
        <v>Energy Efficiency Standards for Other Eqpt</v>
      </c>
      <c r="C2383" s="254" t="str">
        <f t="shared" si="100"/>
        <v>Perc Improvement in Eqpt Efficiency Stds Above BAU for Combustible Fuels</v>
      </c>
      <c r="D2383" s="6" t="s">
        <v>3033</v>
      </c>
      <c r="E2383" s="1" t="s">
        <v>3463</v>
      </c>
      <c r="F2383" t="s">
        <v>2995</v>
      </c>
      <c r="G2383" s="45" t="s">
        <v>3469</v>
      </c>
      <c r="H2383" s="47">
        <f t="shared" si="101"/>
        <v>2382</v>
      </c>
      <c r="I2383" s="324" t="s">
        <v>40</v>
      </c>
      <c r="J2383" s="255" t="str">
        <f>IF(ISBLANK(INDEX('Policy Characteristics'!D:D,MATCH($C2383,'Policy Characteristics'!$C:$C,0))),"",INDEX('Policy Characteristics'!D:D,MATCH($C2383,'Policy Characteristics'!$C:$C,0)))</f>
        <v>Industry Energy Efficiency</v>
      </c>
      <c r="K2383" s="254" t="str">
        <f>IF(ISBLANK(INDEX('Policy Characteristics'!E:E,MATCH($C2383,'Policy Characteristics'!$C:$C,0))),"",INDEX('Policy Characteristics'!E:E,MATCH($C2383,'Policy Characteristics'!$C:$C,0)))</f>
        <v>indst fuel efficiency stds</v>
      </c>
      <c r="L2383" s="261">
        <f>IF(ISBLANK(INDEX('Policy Characteristics'!F:F,MATCH($C2383,'Policy Characteristics'!$C:$C,0))),"",INDEX('Policy Characteristics'!F:F,MATCH($C2383,'Policy Characteristics'!$C:$C,0)))</f>
        <v>0</v>
      </c>
      <c r="M2383" s="261">
        <f>IF(ISBLANK(INDEX('Policy Characteristics'!G:G,MATCH($C2383,'Policy Characteristics'!$C:$C,0))),"",INDEX('Policy Characteristics'!G:G,MATCH($C2383,'Policy Characteristics'!$C:$C,0)))</f>
        <v>0.25</v>
      </c>
      <c r="N2383" s="261">
        <f>IF(ISBLANK(INDEX('Policy Characteristics'!H:H,MATCH($C2383,'Policy Characteristics'!$C:$C,0))),"",INDEX('Policy Characteristics'!H:H,MATCH($C2383,'Policy Characteristics'!$C:$C,0)))</f>
        <v>0.01</v>
      </c>
      <c r="O2383" s="254" t="str">
        <f>IF(ISBLANK(INDEX('Policy Characteristics'!I:I,MATCH($C2383,'Policy Characteristics'!$C:$C,0))),"",INDEX('Policy Characteristics'!I:I,MATCH($C2383,'Policy Characteristics'!$C:$C,0)))</f>
        <v>% reduction in energy use</v>
      </c>
      <c r="P2383" s="254" t="str">
        <f>IF(ISBLANK(INDEX('Policy Characteristics'!J:J,MATCH($C2383,'Policy Characteristics'!$C:$C,0))),"",INDEX('Policy Characteristics'!J:J,MATCH($C2383,'Policy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83" s="254" t="str">
        <f>IF(ISBLANK(INDEX('Policy Characteristics'!K:K,MATCH($C2383,'Policy Characteristics'!$C:$C,0))),"",INDEX('Policy Characteristics'!K:K,MATCH($C2383,'Policy Characteristics'!$C:$C,0)))</f>
        <v>industry-ag-main.html#eff-stds</v>
      </c>
      <c r="R2383" s="254" t="str">
        <f>IF(ISBLANK(INDEX('Policy Characteristics'!L:L,MATCH($C2383,'Policy Characteristics'!$C:$C,0))),"",INDEX('Policy Characteristics'!L:L,MATCH($C2383,'Policy Characteristics'!$C:$C,0)))</f>
        <v>industry-energy-efficiency-standards.html</v>
      </c>
    </row>
    <row r="2384" spans="1:18" s="4" customFormat="1" x14ac:dyDescent="0.25">
      <c r="A2384" s="254" t="str">
        <f>IF(ISBLANK(INDEX('Policy Characteristics'!A:A,MATCH($C2384,'Policy Characteristics'!$C:$C,0))),"",INDEX('Policy Characteristics'!A:A,MATCH($C2384,'Policy Characteristics'!$C:$C,0)))</f>
        <v>Industry</v>
      </c>
      <c r="B2384" s="262" t="str">
        <f>IF(ISBLANK(INDEX('Policy Characteristics'!B:B,MATCH($C2384,'Policy Characteristics'!$C:$C,0))),"",INDEX('Policy Characteristics'!B:B,MATCH($C2384,'Policy Characteristics'!$C:$C,0)))</f>
        <v>Energy Efficiency Standards for Other Eqpt</v>
      </c>
      <c r="C2384" s="254" t="str">
        <f t="shared" si="100"/>
        <v>Perc Improvement in Eqpt Efficiency Stds Above BAU for Combustible Fuels</v>
      </c>
      <c r="D2384" s="6" t="s">
        <v>3033</v>
      </c>
      <c r="E2384" s="1" t="s">
        <v>3464</v>
      </c>
      <c r="F2384" t="s">
        <v>2995</v>
      </c>
      <c r="G2384" s="45" t="s">
        <v>3470</v>
      </c>
      <c r="H2384" s="47">
        <f t="shared" si="101"/>
        <v>2383</v>
      </c>
      <c r="I2384" s="324" t="s">
        <v>40</v>
      </c>
      <c r="J2384" s="255" t="str">
        <f>IF(ISBLANK(INDEX('Policy Characteristics'!D:D,MATCH($C2384,'Policy Characteristics'!$C:$C,0))),"",INDEX('Policy Characteristics'!D:D,MATCH($C2384,'Policy Characteristics'!$C:$C,0)))</f>
        <v>Industry Energy Efficiency</v>
      </c>
      <c r="K2384" s="254" t="str">
        <f>IF(ISBLANK(INDEX('Policy Characteristics'!E:E,MATCH($C2384,'Policy Characteristics'!$C:$C,0))),"",INDEX('Policy Characteristics'!E:E,MATCH($C2384,'Policy Characteristics'!$C:$C,0)))</f>
        <v>indst fuel efficiency stds</v>
      </c>
      <c r="L2384" s="261">
        <f>IF(ISBLANK(INDEX('Policy Characteristics'!F:F,MATCH($C2384,'Policy Characteristics'!$C:$C,0))),"",INDEX('Policy Characteristics'!F:F,MATCH($C2384,'Policy Characteristics'!$C:$C,0)))</f>
        <v>0</v>
      </c>
      <c r="M2384" s="261">
        <f>IF(ISBLANK(INDEX('Policy Characteristics'!G:G,MATCH($C2384,'Policy Characteristics'!$C:$C,0))),"",INDEX('Policy Characteristics'!G:G,MATCH($C2384,'Policy Characteristics'!$C:$C,0)))</f>
        <v>0.25</v>
      </c>
      <c r="N2384" s="261">
        <f>IF(ISBLANK(INDEX('Policy Characteristics'!H:H,MATCH($C2384,'Policy Characteristics'!$C:$C,0))),"",INDEX('Policy Characteristics'!H:H,MATCH($C2384,'Policy Characteristics'!$C:$C,0)))</f>
        <v>0.01</v>
      </c>
      <c r="O2384" s="254" t="str">
        <f>IF(ISBLANK(INDEX('Policy Characteristics'!I:I,MATCH($C2384,'Policy Characteristics'!$C:$C,0))),"",INDEX('Policy Characteristics'!I:I,MATCH($C2384,'Policy Characteristics'!$C:$C,0)))</f>
        <v>% reduction in energy use</v>
      </c>
      <c r="P2384" s="254" t="str">
        <f>IF(ISBLANK(INDEX('Policy Characteristics'!J:J,MATCH($C2384,'Policy Characteristics'!$C:$C,0))),"",INDEX('Policy Characteristics'!J:J,MATCH($C2384,'Policy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84" s="254" t="str">
        <f>IF(ISBLANK(INDEX('Policy Characteristics'!K:K,MATCH($C2384,'Policy Characteristics'!$C:$C,0))),"",INDEX('Policy Characteristics'!K:K,MATCH($C2384,'Policy Characteristics'!$C:$C,0)))</f>
        <v>industry-ag-main.html#eff-stds</v>
      </c>
      <c r="R2384" s="254" t="str">
        <f>IF(ISBLANK(INDEX('Policy Characteristics'!L:L,MATCH($C2384,'Policy Characteristics'!$C:$C,0))),"",INDEX('Policy Characteristics'!L:L,MATCH($C2384,'Policy Characteristics'!$C:$C,0)))</f>
        <v>industry-energy-efficiency-standards.html</v>
      </c>
    </row>
    <row r="2385" spans="1:18" s="4" customFormat="1" x14ac:dyDescent="0.25">
      <c r="A2385" s="254" t="str">
        <f>IF(ISBLANK(INDEX('Policy Characteristics'!A:A,MATCH($C2385,'Policy Characteristics'!$C:$C,0))),"",INDEX('Policy Characteristics'!A:A,MATCH($C2385,'Policy Characteristics'!$C:$C,0)))</f>
        <v>Industry</v>
      </c>
      <c r="B2385" s="262" t="str">
        <f>IF(ISBLANK(INDEX('Policy Characteristics'!B:B,MATCH($C2385,'Policy Characteristics'!$C:$C,0))),"",INDEX('Policy Characteristics'!B:B,MATCH($C2385,'Policy Characteristics'!$C:$C,0)))</f>
        <v>Energy Efficiency Standards for Other Eqpt</v>
      </c>
      <c r="C2385" s="254" t="str">
        <f t="shared" si="100"/>
        <v>Perc Improvement in Eqpt Efficiency Stds Above BAU for Combustible Fuels</v>
      </c>
      <c r="D2385" s="6" t="s">
        <v>3033</v>
      </c>
      <c r="E2385" s="1" t="s">
        <v>3570</v>
      </c>
      <c r="F2385" t="s">
        <v>2995</v>
      </c>
      <c r="G2385" s="45" t="s">
        <v>3471</v>
      </c>
      <c r="H2385" s="47">
        <f t="shared" si="101"/>
        <v>2384</v>
      </c>
      <c r="I2385" s="324" t="s">
        <v>40</v>
      </c>
      <c r="J2385" s="255" t="str">
        <f>IF(ISBLANK(INDEX('Policy Characteristics'!D:D,MATCH($C2385,'Policy Characteristics'!$C:$C,0))),"",INDEX('Policy Characteristics'!D:D,MATCH($C2385,'Policy Characteristics'!$C:$C,0)))</f>
        <v>Industry Energy Efficiency</v>
      </c>
      <c r="K2385" s="254" t="str">
        <f>IF(ISBLANK(INDEX('Policy Characteristics'!E:E,MATCH($C2385,'Policy Characteristics'!$C:$C,0))),"",INDEX('Policy Characteristics'!E:E,MATCH($C2385,'Policy Characteristics'!$C:$C,0)))</f>
        <v>indst fuel efficiency stds</v>
      </c>
      <c r="L2385" s="261">
        <f>IF(ISBLANK(INDEX('Policy Characteristics'!F:F,MATCH($C2385,'Policy Characteristics'!$C:$C,0))),"",INDEX('Policy Characteristics'!F:F,MATCH($C2385,'Policy Characteristics'!$C:$C,0)))</f>
        <v>0</v>
      </c>
      <c r="M2385" s="261">
        <f>IF(ISBLANK(INDEX('Policy Characteristics'!G:G,MATCH($C2385,'Policy Characteristics'!$C:$C,0))),"",INDEX('Policy Characteristics'!G:G,MATCH($C2385,'Policy Characteristics'!$C:$C,0)))</f>
        <v>0.25</v>
      </c>
      <c r="N2385" s="261">
        <f>IF(ISBLANK(INDEX('Policy Characteristics'!H:H,MATCH($C2385,'Policy Characteristics'!$C:$C,0))),"",INDEX('Policy Characteristics'!H:H,MATCH($C2385,'Policy Characteristics'!$C:$C,0)))</f>
        <v>0.01</v>
      </c>
      <c r="O2385" s="254" t="str">
        <f>IF(ISBLANK(INDEX('Policy Characteristics'!I:I,MATCH($C2385,'Policy Characteristics'!$C:$C,0))),"",INDEX('Policy Characteristics'!I:I,MATCH($C2385,'Policy Characteristics'!$C:$C,0)))</f>
        <v>% reduction in energy use</v>
      </c>
      <c r="P2385" s="254" t="str">
        <f>IF(ISBLANK(INDEX('Policy Characteristics'!J:J,MATCH($C2385,'Policy Characteristics'!$C:$C,0))),"",INDEX('Policy Characteristics'!J:J,MATCH($C2385,'Policy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85" s="254" t="str">
        <f>IF(ISBLANK(INDEX('Policy Characteristics'!K:K,MATCH($C2385,'Policy Characteristics'!$C:$C,0))),"",INDEX('Policy Characteristics'!K:K,MATCH($C2385,'Policy Characteristics'!$C:$C,0)))</f>
        <v>industry-ag-main.html#eff-stds</v>
      </c>
      <c r="R2385" s="254" t="str">
        <f>IF(ISBLANK(INDEX('Policy Characteristics'!L:L,MATCH($C2385,'Policy Characteristics'!$C:$C,0))),"",INDEX('Policy Characteristics'!L:L,MATCH($C2385,'Policy Characteristics'!$C:$C,0)))</f>
        <v>industry-energy-efficiency-standards.html</v>
      </c>
    </row>
    <row r="2386" spans="1:18" s="4" customFormat="1" x14ac:dyDescent="0.25">
      <c r="A2386" s="254" t="str">
        <f>IF(ISBLANK(INDEX('Policy Characteristics'!A:A,MATCH($C2386,'Policy Characteristics'!$C:$C,0))),"",INDEX('Policy Characteristics'!A:A,MATCH($C2386,'Policy Characteristics'!$C:$C,0)))</f>
        <v>Industry</v>
      </c>
      <c r="B2386" s="262" t="str">
        <f>IF(ISBLANK(INDEX('Policy Characteristics'!B:B,MATCH($C2386,'Policy Characteristics'!$C:$C,0))),"",INDEX('Policy Characteristics'!B:B,MATCH($C2386,'Policy Characteristics'!$C:$C,0)))</f>
        <v>Energy Efficiency Standards for Other Eqpt</v>
      </c>
      <c r="C2386" s="254" t="str">
        <f t="shared" si="100"/>
        <v>Perc Improvement in Eqpt Efficiency Stds Above BAU for Combustible Fuels</v>
      </c>
      <c r="D2386" s="6" t="s">
        <v>3033</v>
      </c>
      <c r="E2386" s="1" t="s">
        <v>3915</v>
      </c>
      <c r="F2386" t="s">
        <v>2995</v>
      </c>
      <c r="G2386" s="45" t="s">
        <v>3891</v>
      </c>
      <c r="H2386" s="47">
        <f t="shared" si="101"/>
        <v>2385</v>
      </c>
      <c r="I2386" s="324" t="s">
        <v>40</v>
      </c>
      <c r="J2386" s="255" t="str">
        <f>IF(ISBLANK(INDEX('Policy Characteristics'!D:D,MATCH($C2386,'Policy Characteristics'!$C:$C,0))),"",INDEX('Policy Characteristics'!D:D,MATCH($C2386,'Policy Characteristics'!$C:$C,0)))</f>
        <v>Industry Energy Efficiency</v>
      </c>
      <c r="K2386" s="254" t="str">
        <f>IF(ISBLANK(INDEX('Policy Characteristics'!E:E,MATCH($C2386,'Policy Characteristics'!$C:$C,0))),"",INDEX('Policy Characteristics'!E:E,MATCH($C2386,'Policy Characteristics'!$C:$C,0)))</f>
        <v>indst fuel efficiency stds</v>
      </c>
      <c r="L2386" s="261">
        <f>IF(ISBLANK(INDEX('Policy Characteristics'!F:F,MATCH($C2386,'Policy Characteristics'!$C:$C,0))),"",INDEX('Policy Characteristics'!F:F,MATCH($C2386,'Policy Characteristics'!$C:$C,0)))</f>
        <v>0</v>
      </c>
      <c r="M2386" s="261">
        <f>IF(ISBLANK(INDEX('Policy Characteristics'!G:G,MATCH($C2386,'Policy Characteristics'!$C:$C,0))),"",INDEX('Policy Characteristics'!G:G,MATCH($C2386,'Policy Characteristics'!$C:$C,0)))</f>
        <v>0.25</v>
      </c>
      <c r="N2386" s="261">
        <f>IF(ISBLANK(INDEX('Policy Characteristics'!H:H,MATCH($C2386,'Policy Characteristics'!$C:$C,0))),"",INDEX('Policy Characteristics'!H:H,MATCH($C2386,'Policy Characteristics'!$C:$C,0)))</f>
        <v>0.01</v>
      </c>
      <c r="O2386" s="254" t="str">
        <f>IF(ISBLANK(INDEX('Policy Characteristics'!I:I,MATCH($C2386,'Policy Characteristics'!$C:$C,0))),"",INDEX('Policy Characteristics'!I:I,MATCH($C2386,'Policy Characteristics'!$C:$C,0)))</f>
        <v>% reduction in energy use</v>
      </c>
      <c r="P2386" s="254" t="str">
        <f>IF(ISBLANK(INDEX('Policy Characteristics'!J:J,MATCH($C2386,'Policy Characteristics'!$C:$C,0))),"",INDEX('Policy Characteristics'!J:J,MATCH($C2386,'Policy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86" s="254" t="str">
        <f>IF(ISBLANK(INDEX('Policy Characteristics'!K:K,MATCH($C2386,'Policy Characteristics'!$C:$C,0))),"",INDEX('Policy Characteristics'!K:K,MATCH($C2386,'Policy Characteristics'!$C:$C,0)))</f>
        <v>industry-ag-main.html#eff-stds</v>
      </c>
      <c r="R2386" s="254" t="str">
        <f>IF(ISBLANK(INDEX('Policy Characteristics'!L:L,MATCH($C2386,'Policy Characteristics'!$C:$C,0))),"",INDEX('Policy Characteristics'!L:L,MATCH($C2386,'Policy Characteristics'!$C:$C,0)))</f>
        <v>industry-energy-efficiency-standards.html</v>
      </c>
    </row>
    <row r="2387" spans="1:18" s="4" customFormat="1" x14ac:dyDescent="0.25">
      <c r="A2387" s="254" t="str">
        <f>IF(ISBLANK(INDEX('Policy Characteristics'!A:A,MATCH($C2387,'Policy Characteristics'!$C:$C,0))),"",INDEX('Policy Characteristics'!A:A,MATCH($C2387,'Policy Characteristics'!$C:$C,0)))</f>
        <v>Industry</v>
      </c>
      <c r="B2387" s="262" t="str">
        <f>IF(ISBLANK(INDEX('Policy Characteristics'!B:B,MATCH($C2387,'Policy Characteristics'!$C:$C,0))),"",INDEX('Policy Characteristics'!B:B,MATCH($C2387,'Policy Characteristics'!$C:$C,0)))</f>
        <v>Energy Efficiency Standards for Other Eqpt</v>
      </c>
      <c r="C2387" s="254" t="str">
        <f t="shared" si="100"/>
        <v>Perc Improvement in Eqpt Efficiency Stds Above BAU for Combustible Fuels</v>
      </c>
      <c r="D2387" s="6" t="s">
        <v>3033</v>
      </c>
      <c r="E2387" s="1" t="s">
        <v>3916</v>
      </c>
      <c r="F2387" t="s">
        <v>2995</v>
      </c>
      <c r="G2387" s="45" t="s">
        <v>3890</v>
      </c>
      <c r="H2387" s="47">
        <f t="shared" si="101"/>
        <v>2386</v>
      </c>
      <c r="I2387" s="324" t="s">
        <v>40</v>
      </c>
      <c r="J2387" s="255" t="str">
        <f>IF(ISBLANK(INDEX('Policy Characteristics'!D:D,MATCH($C2387,'Policy Characteristics'!$C:$C,0))),"",INDEX('Policy Characteristics'!D:D,MATCH($C2387,'Policy Characteristics'!$C:$C,0)))</f>
        <v>Industry Energy Efficiency</v>
      </c>
      <c r="K2387" s="254" t="str">
        <f>IF(ISBLANK(INDEX('Policy Characteristics'!E:E,MATCH($C2387,'Policy Characteristics'!$C:$C,0))),"",INDEX('Policy Characteristics'!E:E,MATCH($C2387,'Policy Characteristics'!$C:$C,0)))</f>
        <v>indst fuel efficiency stds</v>
      </c>
      <c r="L2387" s="261">
        <f>IF(ISBLANK(INDEX('Policy Characteristics'!F:F,MATCH($C2387,'Policy Characteristics'!$C:$C,0))),"",INDEX('Policy Characteristics'!F:F,MATCH($C2387,'Policy Characteristics'!$C:$C,0)))</f>
        <v>0</v>
      </c>
      <c r="M2387" s="261">
        <f>IF(ISBLANK(INDEX('Policy Characteristics'!G:G,MATCH($C2387,'Policy Characteristics'!$C:$C,0))),"",INDEX('Policy Characteristics'!G:G,MATCH($C2387,'Policy Characteristics'!$C:$C,0)))</f>
        <v>0.25</v>
      </c>
      <c r="N2387" s="261">
        <f>IF(ISBLANK(INDEX('Policy Characteristics'!H:H,MATCH($C2387,'Policy Characteristics'!$C:$C,0))),"",INDEX('Policy Characteristics'!H:H,MATCH($C2387,'Policy Characteristics'!$C:$C,0)))</f>
        <v>0.01</v>
      </c>
      <c r="O2387" s="254" t="str">
        <f>IF(ISBLANK(INDEX('Policy Characteristics'!I:I,MATCH($C2387,'Policy Characteristics'!$C:$C,0))),"",INDEX('Policy Characteristics'!I:I,MATCH($C2387,'Policy Characteristics'!$C:$C,0)))</f>
        <v>% reduction in energy use</v>
      </c>
      <c r="P2387" s="254" t="str">
        <f>IF(ISBLANK(INDEX('Policy Characteristics'!J:J,MATCH($C2387,'Policy Characteristics'!$C:$C,0))),"",INDEX('Policy Characteristics'!J:J,MATCH($C2387,'Policy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87" s="254" t="str">
        <f>IF(ISBLANK(INDEX('Policy Characteristics'!K:K,MATCH($C2387,'Policy Characteristics'!$C:$C,0))),"",INDEX('Policy Characteristics'!K:K,MATCH($C2387,'Policy Characteristics'!$C:$C,0)))</f>
        <v>industry-ag-main.html#eff-stds</v>
      </c>
      <c r="R2387" s="254" t="str">
        <f>IF(ISBLANK(INDEX('Policy Characteristics'!L:L,MATCH($C2387,'Policy Characteristics'!$C:$C,0))),"",INDEX('Policy Characteristics'!L:L,MATCH($C2387,'Policy Characteristics'!$C:$C,0)))</f>
        <v>industry-energy-efficiency-standards.html</v>
      </c>
    </row>
    <row r="2388" spans="1:18" s="4" customFormat="1" x14ac:dyDescent="0.25">
      <c r="A2388" s="254" t="str">
        <f>IF(ISBLANK(INDEX('Policy Characteristics'!A:A,MATCH($C2388,'Policy Characteristics'!$C:$C,0))),"",INDEX('Policy Characteristics'!A:A,MATCH($C2388,'Policy Characteristics'!$C:$C,0)))</f>
        <v>Industry</v>
      </c>
      <c r="B2388" s="262" t="str">
        <f>IF(ISBLANK(INDEX('Policy Characteristics'!B:B,MATCH($C2388,'Policy Characteristics'!$C:$C,0))),"",INDEX('Policy Characteristics'!B:B,MATCH($C2388,'Policy Characteristics'!$C:$C,0)))</f>
        <v>Energy Efficiency Standards for Other Eqpt</v>
      </c>
      <c r="C2388" s="254" t="str">
        <f t="shared" si="100"/>
        <v>Perc Improvement in Eqpt Efficiency Stds Above BAU for Combustible Fuels</v>
      </c>
      <c r="D2388" s="6" t="s">
        <v>3033</v>
      </c>
      <c r="E2388" s="1" t="s">
        <v>3917</v>
      </c>
      <c r="F2388" t="s">
        <v>2995</v>
      </c>
      <c r="G2388" s="45" t="s">
        <v>3892</v>
      </c>
      <c r="H2388" s="47">
        <f t="shared" si="101"/>
        <v>2387</v>
      </c>
      <c r="I2388" s="324" t="s">
        <v>40</v>
      </c>
      <c r="J2388" s="255" t="str">
        <f>IF(ISBLANK(INDEX('Policy Characteristics'!D:D,MATCH($C2388,'Policy Characteristics'!$C:$C,0))),"",INDEX('Policy Characteristics'!D:D,MATCH($C2388,'Policy Characteristics'!$C:$C,0)))</f>
        <v>Industry Energy Efficiency</v>
      </c>
      <c r="K2388" s="254" t="str">
        <f>IF(ISBLANK(INDEX('Policy Characteristics'!E:E,MATCH($C2388,'Policy Characteristics'!$C:$C,0))),"",INDEX('Policy Characteristics'!E:E,MATCH($C2388,'Policy Characteristics'!$C:$C,0)))</f>
        <v>indst fuel efficiency stds</v>
      </c>
      <c r="L2388" s="261">
        <f>IF(ISBLANK(INDEX('Policy Characteristics'!F:F,MATCH($C2388,'Policy Characteristics'!$C:$C,0))),"",INDEX('Policy Characteristics'!F:F,MATCH($C2388,'Policy Characteristics'!$C:$C,0)))</f>
        <v>0</v>
      </c>
      <c r="M2388" s="261">
        <f>IF(ISBLANK(INDEX('Policy Characteristics'!G:G,MATCH($C2388,'Policy Characteristics'!$C:$C,0))),"",INDEX('Policy Characteristics'!G:G,MATCH($C2388,'Policy Characteristics'!$C:$C,0)))</f>
        <v>0.25</v>
      </c>
      <c r="N2388" s="261">
        <f>IF(ISBLANK(INDEX('Policy Characteristics'!H:H,MATCH($C2388,'Policy Characteristics'!$C:$C,0))),"",INDEX('Policy Characteristics'!H:H,MATCH($C2388,'Policy Characteristics'!$C:$C,0)))</f>
        <v>0.01</v>
      </c>
      <c r="O2388" s="254" t="str">
        <f>IF(ISBLANK(INDEX('Policy Characteristics'!I:I,MATCH($C2388,'Policy Characteristics'!$C:$C,0))),"",INDEX('Policy Characteristics'!I:I,MATCH($C2388,'Policy Characteristics'!$C:$C,0)))</f>
        <v>% reduction in energy use</v>
      </c>
      <c r="P2388" s="254" t="str">
        <f>IF(ISBLANK(INDEX('Policy Characteristics'!J:J,MATCH($C2388,'Policy Characteristics'!$C:$C,0))),"",INDEX('Policy Characteristics'!J:J,MATCH($C2388,'Policy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88" s="254" t="str">
        <f>IF(ISBLANK(INDEX('Policy Characteristics'!K:K,MATCH($C2388,'Policy Characteristics'!$C:$C,0))),"",INDEX('Policy Characteristics'!K:K,MATCH($C2388,'Policy Characteristics'!$C:$C,0)))</f>
        <v>industry-ag-main.html#eff-stds</v>
      </c>
      <c r="R2388" s="254" t="str">
        <f>IF(ISBLANK(INDEX('Policy Characteristics'!L:L,MATCH($C2388,'Policy Characteristics'!$C:$C,0))),"",INDEX('Policy Characteristics'!L:L,MATCH($C2388,'Policy Characteristics'!$C:$C,0)))</f>
        <v>industry-energy-efficiency-standards.html</v>
      </c>
    </row>
    <row r="2389" spans="1:18" s="4" customFormat="1" x14ac:dyDescent="0.25">
      <c r="A2389" s="254" t="str">
        <f>IF(ISBLANK(INDEX('Policy Characteristics'!A:A,MATCH($C2389,'Policy Characteristics'!$C:$C,0))),"",INDEX('Policy Characteristics'!A:A,MATCH($C2389,'Policy Characteristics'!$C:$C,0)))</f>
        <v>Industry</v>
      </c>
      <c r="B2389" s="262" t="str">
        <f>IF(ISBLANK(INDEX('Policy Characteristics'!B:B,MATCH($C2389,'Policy Characteristics'!$C:$C,0))),"",INDEX('Policy Characteristics'!B:B,MATCH($C2389,'Policy Characteristics'!$C:$C,0)))</f>
        <v>Energy Efficiency Standards for Other Eqpt</v>
      </c>
      <c r="C2389" s="254" t="str">
        <f t="shared" si="100"/>
        <v>Perc Improvement in Eqpt Efficiency Stds Above BAU for Combustible Fuels</v>
      </c>
      <c r="D2389" s="6" t="s">
        <v>3034</v>
      </c>
      <c r="E2389" s="1" t="s">
        <v>3459</v>
      </c>
      <c r="F2389" t="s">
        <v>2996</v>
      </c>
      <c r="G2389" s="45" t="s">
        <v>3465</v>
      </c>
      <c r="H2389" s="47">
        <f t="shared" si="101"/>
        <v>2388</v>
      </c>
      <c r="I2389" s="324" t="s">
        <v>40</v>
      </c>
      <c r="J2389" s="255" t="str">
        <f>IF(ISBLANK(INDEX('Policy Characteristics'!D:D,MATCH($C2389,'Policy Characteristics'!$C:$C,0))),"",INDEX('Policy Characteristics'!D:D,MATCH($C2389,'Policy Characteristics'!$C:$C,0)))</f>
        <v>Industry Energy Efficiency</v>
      </c>
      <c r="K2389" s="254" t="str">
        <f>IF(ISBLANK(INDEX('Policy Characteristics'!E:E,MATCH($C2389,'Policy Characteristics'!$C:$C,0))),"",INDEX('Policy Characteristics'!E:E,MATCH($C2389,'Policy Characteristics'!$C:$C,0)))</f>
        <v>indst fuel efficiency stds</v>
      </c>
      <c r="L2389" s="261">
        <f>IF(ISBLANK(INDEX('Policy Characteristics'!F:F,MATCH($C2389,'Policy Characteristics'!$C:$C,0))),"",INDEX('Policy Characteristics'!F:F,MATCH($C2389,'Policy Characteristics'!$C:$C,0)))</f>
        <v>0</v>
      </c>
      <c r="M2389" s="261">
        <f>IF(ISBLANK(INDEX('Policy Characteristics'!G:G,MATCH($C2389,'Policy Characteristics'!$C:$C,0))),"",INDEX('Policy Characteristics'!G:G,MATCH($C2389,'Policy Characteristics'!$C:$C,0)))</f>
        <v>0.25</v>
      </c>
      <c r="N2389" s="261">
        <f>IF(ISBLANK(INDEX('Policy Characteristics'!H:H,MATCH($C2389,'Policy Characteristics'!$C:$C,0))),"",INDEX('Policy Characteristics'!H:H,MATCH($C2389,'Policy Characteristics'!$C:$C,0)))</f>
        <v>0.01</v>
      </c>
      <c r="O2389" s="254" t="str">
        <f>IF(ISBLANK(INDEX('Policy Characteristics'!I:I,MATCH($C2389,'Policy Characteristics'!$C:$C,0))),"",INDEX('Policy Characteristics'!I:I,MATCH($C2389,'Policy Characteristics'!$C:$C,0)))</f>
        <v>% reduction in energy use</v>
      </c>
      <c r="P2389" s="254" t="str">
        <f>IF(ISBLANK(INDEX('Policy Characteristics'!J:J,MATCH($C2389,'Policy Characteristics'!$C:$C,0))),"",INDEX('Policy Characteristics'!J:J,MATCH($C2389,'Policy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89" s="254" t="str">
        <f>IF(ISBLANK(INDEX('Policy Characteristics'!K:K,MATCH($C2389,'Policy Characteristics'!$C:$C,0))),"",INDEX('Policy Characteristics'!K:K,MATCH($C2389,'Policy Characteristics'!$C:$C,0)))</f>
        <v>industry-ag-main.html#eff-stds</v>
      </c>
      <c r="R2389" s="254" t="str">
        <f>IF(ISBLANK(INDEX('Policy Characteristics'!L:L,MATCH($C2389,'Policy Characteristics'!$C:$C,0))),"",INDEX('Policy Characteristics'!L:L,MATCH($C2389,'Policy Characteristics'!$C:$C,0)))</f>
        <v>industry-energy-efficiency-standards.html</v>
      </c>
    </row>
    <row r="2390" spans="1:18" s="4" customFormat="1" x14ac:dyDescent="0.25">
      <c r="A2390" s="254" t="str">
        <f>IF(ISBLANK(INDEX('Policy Characteristics'!A:A,MATCH($C2390,'Policy Characteristics'!$C:$C,0))),"",INDEX('Policy Characteristics'!A:A,MATCH($C2390,'Policy Characteristics'!$C:$C,0)))</f>
        <v>Industry</v>
      </c>
      <c r="B2390" s="262" t="str">
        <f>IF(ISBLANK(INDEX('Policy Characteristics'!B:B,MATCH($C2390,'Policy Characteristics'!$C:$C,0))),"",INDEX('Policy Characteristics'!B:B,MATCH($C2390,'Policy Characteristics'!$C:$C,0)))</f>
        <v>Energy Efficiency Standards for Other Eqpt</v>
      </c>
      <c r="C2390" s="254" t="str">
        <f t="shared" si="100"/>
        <v>Perc Improvement in Eqpt Efficiency Stds Above BAU for Combustible Fuels</v>
      </c>
      <c r="D2390" s="6" t="s">
        <v>3034</v>
      </c>
      <c r="E2390" s="1" t="s">
        <v>3460</v>
      </c>
      <c r="F2390" t="s">
        <v>2996</v>
      </c>
      <c r="G2390" s="45" t="s">
        <v>3466</v>
      </c>
      <c r="H2390" s="47">
        <f t="shared" si="101"/>
        <v>2389</v>
      </c>
      <c r="I2390" s="324" t="s">
        <v>40</v>
      </c>
      <c r="J2390" s="255" t="str">
        <f>IF(ISBLANK(INDEX('Policy Characteristics'!D:D,MATCH($C2390,'Policy Characteristics'!$C:$C,0))),"",INDEX('Policy Characteristics'!D:D,MATCH($C2390,'Policy Characteristics'!$C:$C,0)))</f>
        <v>Industry Energy Efficiency</v>
      </c>
      <c r="K2390" s="254" t="str">
        <f>IF(ISBLANK(INDEX('Policy Characteristics'!E:E,MATCH($C2390,'Policy Characteristics'!$C:$C,0))),"",INDEX('Policy Characteristics'!E:E,MATCH($C2390,'Policy Characteristics'!$C:$C,0)))</f>
        <v>indst fuel efficiency stds</v>
      </c>
      <c r="L2390" s="261">
        <f>IF(ISBLANK(INDEX('Policy Characteristics'!F:F,MATCH($C2390,'Policy Characteristics'!$C:$C,0))),"",INDEX('Policy Characteristics'!F:F,MATCH($C2390,'Policy Characteristics'!$C:$C,0)))</f>
        <v>0</v>
      </c>
      <c r="M2390" s="261">
        <f>IF(ISBLANK(INDEX('Policy Characteristics'!G:G,MATCH($C2390,'Policy Characteristics'!$C:$C,0))),"",INDEX('Policy Characteristics'!G:G,MATCH($C2390,'Policy Characteristics'!$C:$C,0)))</f>
        <v>0.25</v>
      </c>
      <c r="N2390" s="261">
        <f>IF(ISBLANK(INDEX('Policy Characteristics'!H:H,MATCH($C2390,'Policy Characteristics'!$C:$C,0))),"",INDEX('Policy Characteristics'!H:H,MATCH($C2390,'Policy Characteristics'!$C:$C,0)))</f>
        <v>0.01</v>
      </c>
      <c r="O2390" s="254" t="str">
        <f>IF(ISBLANK(INDEX('Policy Characteristics'!I:I,MATCH($C2390,'Policy Characteristics'!$C:$C,0))),"",INDEX('Policy Characteristics'!I:I,MATCH($C2390,'Policy Characteristics'!$C:$C,0)))</f>
        <v>% reduction in energy use</v>
      </c>
      <c r="P2390" s="254" t="str">
        <f>IF(ISBLANK(INDEX('Policy Characteristics'!J:J,MATCH($C2390,'Policy Characteristics'!$C:$C,0))),"",INDEX('Policy Characteristics'!J:J,MATCH($C2390,'Policy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90" s="254" t="str">
        <f>IF(ISBLANK(INDEX('Policy Characteristics'!K:K,MATCH($C2390,'Policy Characteristics'!$C:$C,0))),"",INDEX('Policy Characteristics'!K:K,MATCH($C2390,'Policy Characteristics'!$C:$C,0)))</f>
        <v>industry-ag-main.html#eff-stds</v>
      </c>
      <c r="R2390" s="254" t="str">
        <f>IF(ISBLANK(INDEX('Policy Characteristics'!L:L,MATCH($C2390,'Policy Characteristics'!$C:$C,0))),"",INDEX('Policy Characteristics'!L:L,MATCH($C2390,'Policy Characteristics'!$C:$C,0)))</f>
        <v>industry-energy-efficiency-standards.html</v>
      </c>
    </row>
    <row r="2391" spans="1:18" s="4" customFormat="1" x14ac:dyDescent="0.25">
      <c r="A2391" s="254" t="str">
        <f>IF(ISBLANK(INDEX('Policy Characteristics'!A:A,MATCH($C2391,'Policy Characteristics'!$C:$C,0))),"",INDEX('Policy Characteristics'!A:A,MATCH($C2391,'Policy Characteristics'!$C:$C,0)))</f>
        <v>Industry</v>
      </c>
      <c r="B2391" s="262" t="str">
        <f>IF(ISBLANK(INDEX('Policy Characteristics'!B:B,MATCH($C2391,'Policy Characteristics'!$C:$C,0))),"",INDEX('Policy Characteristics'!B:B,MATCH($C2391,'Policy Characteristics'!$C:$C,0)))</f>
        <v>Energy Efficiency Standards for Other Eqpt</v>
      </c>
      <c r="C2391" s="254" t="str">
        <f t="shared" si="100"/>
        <v>Perc Improvement in Eqpt Efficiency Stds Above BAU for Combustible Fuels</v>
      </c>
      <c r="D2391" s="6" t="s">
        <v>3034</v>
      </c>
      <c r="E2391" s="1" t="s">
        <v>3461</v>
      </c>
      <c r="F2391" t="s">
        <v>2996</v>
      </c>
      <c r="G2391" s="45" t="s">
        <v>3467</v>
      </c>
      <c r="H2391" s="47">
        <f t="shared" si="101"/>
        <v>2390</v>
      </c>
      <c r="I2391" s="324" t="s">
        <v>40</v>
      </c>
      <c r="J2391" s="255" t="str">
        <f>IF(ISBLANK(INDEX('Policy Characteristics'!D:D,MATCH($C2391,'Policy Characteristics'!$C:$C,0))),"",INDEX('Policy Characteristics'!D:D,MATCH($C2391,'Policy Characteristics'!$C:$C,0)))</f>
        <v>Industry Energy Efficiency</v>
      </c>
      <c r="K2391" s="254" t="str">
        <f>IF(ISBLANK(INDEX('Policy Characteristics'!E:E,MATCH($C2391,'Policy Characteristics'!$C:$C,0))),"",INDEX('Policy Characteristics'!E:E,MATCH($C2391,'Policy Characteristics'!$C:$C,0)))</f>
        <v>indst fuel efficiency stds</v>
      </c>
      <c r="L2391" s="261">
        <f>IF(ISBLANK(INDEX('Policy Characteristics'!F:F,MATCH($C2391,'Policy Characteristics'!$C:$C,0))),"",INDEX('Policy Characteristics'!F:F,MATCH($C2391,'Policy Characteristics'!$C:$C,0)))</f>
        <v>0</v>
      </c>
      <c r="M2391" s="261">
        <f>IF(ISBLANK(INDEX('Policy Characteristics'!G:G,MATCH($C2391,'Policy Characteristics'!$C:$C,0))),"",INDEX('Policy Characteristics'!G:G,MATCH($C2391,'Policy Characteristics'!$C:$C,0)))</f>
        <v>0.25</v>
      </c>
      <c r="N2391" s="261">
        <f>IF(ISBLANK(INDEX('Policy Characteristics'!H:H,MATCH($C2391,'Policy Characteristics'!$C:$C,0))),"",INDEX('Policy Characteristics'!H:H,MATCH($C2391,'Policy Characteristics'!$C:$C,0)))</f>
        <v>0.01</v>
      </c>
      <c r="O2391" s="254" t="str">
        <f>IF(ISBLANK(INDEX('Policy Characteristics'!I:I,MATCH($C2391,'Policy Characteristics'!$C:$C,0))),"",INDEX('Policy Characteristics'!I:I,MATCH($C2391,'Policy Characteristics'!$C:$C,0)))</f>
        <v>% reduction in energy use</v>
      </c>
      <c r="P2391" s="254" t="str">
        <f>IF(ISBLANK(INDEX('Policy Characteristics'!J:J,MATCH($C2391,'Policy Characteristics'!$C:$C,0))),"",INDEX('Policy Characteristics'!J:J,MATCH($C2391,'Policy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91" s="254" t="str">
        <f>IF(ISBLANK(INDEX('Policy Characteristics'!K:K,MATCH($C2391,'Policy Characteristics'!$C:$C,0))),"",INDEX('Policy Characteristics'!K:K,MATCH($C2391,'Policy Characteristics'!$C:$C,0)))</f>
        <v>industry-ag-main.html#eff-stds</v>
      </c>
      <c r="R2391" s="254" t="str">
        <f>IF(ISBLANK(INDEX('Policy Characteristics'!L:L,MATCH($C2391,'Policy Characteristics'!$C:$C,0))),"",INDEX('Policy Characteristics'!L:L,MATCH($C2391,'Policy Characteristics'!$C:$C,0)))</f>
        <v>industry-energy-efficiency-standards.html</v>
      </c>
    </row>
    <row r="2392" spans="1:18" s="4" customFormat="1" x14ac:dyDescent="0.25">
      <c r="A2392" s="254" t="str">
        <f>IF(ISBLANK(INDEX('Policy Characteristics'!A:A,MATCH($C2392,'Policy Characteristics'!$C:$C,0))),"",INDEX('Policy Characteristics'!A:A,MATCH($C2392,'Policy Characteristics'!$C:$C,0)))</f>
        <v>Industry</v>
      </c>
      <c r="B2392" s="262" t="str">
        <f>IF(ISBLANK(INDEX('Policy Characteristics'!B:B,MATCH($C2392,'Policy Characteristics'!$C:$C,0))),"",INDEX('Policy Characteristics'!B:B,MATCH($C2392,'Policy Characteristics'!$C:$C,0)))</f>
        <v>Energy Efficiency Standards for Other Eqpt</v>
      </c>
      <c r="C2392" s="254" t="str">
        <f t="shared" si="100"/>
        <v>Perc Improvement in Eqpt Efficiency Stds Above BAU for Combustible Fuels</v>
      </c>
      <c r="D2392" s="6" t="s">
        <v>3034</v>
      </c>
      <c r="E2392" s="1" t="s">
        <v>3462</v>
      </c>
      <c r="F2392" t="s">
        <v>2996</v>
      </c>
      <c r="G2392" s="45" t="s">
        <v>3468</v>
      </c>
      <c r="H2392" s="47">
        <f t="shared" si="101"/>
        <v>2391</v>
      </c>
      <c r="I2392" s="324" t="s">
        <v>40</v>
      </c>
      <c r="J2392" s="255" t="str">
        <f>IF(ISBLANK(INDEX('Policy Characteristics'!D:D,MATCH($C2392,'Policy Characteristics'!$C:$C,0))),"",INDEX('Policy Characteristics'!D:D,MATCH($C2392,'Policy Characteristics'!$C:$C,0)))</f>
        <v>Industry Energy Efficiency</v>
      </c>
      <c r="K2392" s="254" t="str">
        <f>IF(ISBLANK(INDEX('Policy Characteristics'!E:E,MATCH($C2392,'Policy Characteristics'!$C:$C,0))),"",INDEX('Policy Characteristics'!E:E,MATCH($C2392,'Policy Characteristics'!$C:$C,0)))</f>
        <v>indst fuel efficiency stds</v>
      </c>
      <c r="L2392" s="261">
        <f>IF(ISBLANK(INDEX('Policy Characteristics'!F:F,MATCH($C2392,'Policy Characteristics'!$C:$C,0))),"",INDEX('Policy Characteristics'!F:F,MATCH($C2392,'Policy Characteristics'!$C:$C,0)))</f>
        <v>0</v>
      </c>
      <c r="M2392" s="261">
        <f>IF(ISBLANK(INDEX('Policy Characteristics'!G:G,MATCH($C2392,'Policy Characteristics'!$C:$C,0))),"",INDEX('Policy Characteristics'!G:G,MATCH($C2392,'Policy Characteristics'!$C:$C,0)))</f>
        <v>0.25</v>
      </c>
      <c r="N2392" s="261">
        <f>IF(ISBLANK(INDEX('Policy Characteristics'!H:H,MATCH($C2392,'Policy Characteristics'!$C:$C,0))),"",INDEX('Policy Characteristics'!H:H,MATCH($C2392,'Policy Characteristics'!$C:$C,0)))</f>
        <v>0.01</v>
      </c>
      <c r="O2392" s="254" t="str">
        <f>IF(ISBLANK(INDEX('Policy Characteristics'!I:I,MATCH($C2392,'Policy Characteristics'!$C:$C,0))),"",INDEX('Policy Characteristics'!I:I,MATCH($C2392,'Policy Characteristics'!$C:$C,0)))</f>
        <v>% reduction in energy use</v>
      </c>
      <c r="P2392" s="254" t="str">
        <f>IF(ISBLANK(INDEX('Policy Characteristics'!J:J,MATCH($C2392,'Policy Characteristics'!$C:$C,0))),"",INDEX('Policy Characteristics'!J:J,MATCH($C2392,'Policy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92" s="254" t="str">
        <f>IF(ISBLANK(INDEX('Policy Characteristics'!K:K,MATCH($C2392,'Policy Characteristics'!$C:$C,0))),"",INDEX('Policy Characteristics'!K:K,MATCH($C2392,'Policy Characteristics'!$C:$C,0)))</f>
        <v>industry-ag-main.html#eff-stds</v>
      </c>
      <c r="R2392" s="254" t="str">
        <f>IF(ISBLANK(INDEX('Policy Characteristics'!L:L,MATCH($C2392,'Policy Characteristics'!$C:$C,0))),"",INDEX('Policy Characteristics'!L:L,MATCH($C2392,'Policy Characteristics'!$C:$C,0)))</f>
        <v>industry-energy-efficiency-standards.html</v>
      </c>
    </row>
    <row r="2393" spans="1:18" s="4" customFormat="1" x14ac:dyDescent="0.25">
      <c r="A2393" s="254" t="str">
        <f>IF(ISBLANK(INDEX('Policy Characteristics'!A:A,MATCH($C2393,'Policy Characteristics'!$C:$C,0))),"",INDEX('Policy Characteristics'!A:A,MATCH($C2393,'Policy Characteristics'!$C:$C,0)))</f>
        <v>Industry</v>
      </c>
      <c r="B2393" s="262" t="str">
        <f>IF(ISBLANK(INDEX('Policy Characteristics'!B:B,MATCH($C2393,'Policy Characteristics'!$C:$C,0))),"",INDEX('Policy Characteristics'!B:B,MATCH($C2393,'Policy Characteristics'!$C:$C,0)))</f>
        <v>Energy Efficiency Standards for Other Eqpt</v>
      </c>
      <c r="C2393" s="254" t="str">
        <f t="shared" ref="C2393:C2448" si="102">C$2199</f>
        <v>Perc Improvement in Eqpt Efficiency Stds Above BAU for Combustible Fuels</v>
      </c>
      <c r="D2393" s="6" t="s">
        <v>3034</v>
      </c>
      <c r="E2393" s="1" t="s">
        <v>3463</v>
      </c>
      <c r="F2393" t="s">
        <v>2996</v>
      </c>
      <c r="G2393" s="45" t="s">
        <v>3469</v>
      </c>
      <c r="H2393" s="47">
        <f t="shared" si="101"/>
        <v>2392</v>
      </c>
      <c r="I2393" s="324" t="s">
        <v>40</v>
      </c>
      <c r="J2393" s="255" t="str">
        <f>IF(ISBLANK(INDEX('Policy Characteristics'!D:D,MATCH($C2393,'Policy Characteristics'!$C:$C,0))),"",INDEX('Policy Characteristics'!D:D,MATCH($C2393,'Policy Characteristics'!$C:$C,0)))</f>
        <v>Industry Energy Efficiency</v>
      </c>
      <c r="K2393" s="254" t="str">
        <f>IF(ISBLANK(INDEX('Policy Characteristics'!E:E,MATCH($C2393,'Policy Characteristics'!$C:$C,0))),"",INDEX('Policy Characteristics'!E:E,MATCH($C2393,'Policy Characteristics'!$C:$C,0)))</f>
        <v>indst fuel efficiency stds</v>
      </c>
      <c r="L2393" s="261">
        <f>IF(ISBLANK(INDEX('Policy Characteristics'!F:F,MATCH($C2393,'Policy Characteristics'!$C:$C,0))),"",INDEX('Policy Characteristics'!F:F,MATCH($C2393,'Policy Characteristics'!$C:$C,0)))</f>
        <v>0</v>
      </c>
      <c r="M2393" s="261">
        <f>IF(ISBLANK(INDEX('Policy Characteristics'!G:G,MATCH($C2393,'Policy Characteristics'!$C:$C,0))),"",INDEX('Policy Characteristics'!G:G,MATCH($C2393,'Policy Characteristics'!$C:$C,0)))</f>
        <v>0.25</v>
      </c>
      <c r="N2393" s="261">
        <f>IF(ISBLANK(INDEX('Policy Characteristics'!H:H,MATCH($C2393,'Policy Characteristics'!$C:$C,0))),"",INDEX('Policy Characteristics'!H:H,MATCH($C2393,'Policy Characteristics'!$C:$C,0)))</f>
        <v>0.01</v>
      </c>
      <c r="O2393" s="254" t="str">
        <f>IF(ISBLANK(INDEX('Policy Characteristics'!I:I,MATCH($C2393,'Policy Characteristics'!$C:$C,0))),"",INDEX('Policy Characteristics'!I:I,MATCH($C2393,'Policy Characteristics'!$C:$C,0)))</f>
        <v>% reduction in energy use</v>
      </c>
      <c r="P2393" s="254" t="str">
        <f>IF(ISBLANK(INDEX('Policy Characteristics'!J:J,MATCH($C2393,'Policy Characteristics'!$C:$C,0))),"",INDEX('Policy Characteristics'!J:J,MATCH($C2393,'Policy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93" s="254" t="str">
        <f>IF(ISBLANK(INDEX('Policy Characteristics'!K:K,MATCH($C2393,'Policy Characteristics'!$C:$C,0))),"",INDEX('Policy Characteristics'!K:K,MATCH($C2393,'Policy Characteristics'!$C:$C,0)))</f>
        <v>industry-ag-main.html#eff-stds</v>
      </c>
      <c r="R2393" s="254" t="str">
        <f>IF(ISBLANK(INDEX('Policy Characteristics'!L:L,MATCH($C2393,'Policy Characteristics'!$C:$C,0))),"",INDEX('Policy Characteristics'!L:L,MATCH($C2393,'Policy Characteristics'!$C:$C,0)))</f>
        <v>industry-energy-efficiency-standards.html</v>
      </c>
    </row>
    <row r="2394" spans="1:18" s="4" customFormat="1" x14ac:dyDescent="0.25">
      <c r="A2394" s="254" t="str">
        <f>IF(ISBLANK(INDEX('Policy Characteristics'!A:A,MATCH($C2394,'Policy Characteristics'!$C:$C,0))),"",INDEX('Policy Characteristics'!A:A,MATCH($C2394,'Policy Characteristics'!$C:$C,0)))</f>
        <v>Industry</v>
      </c>
      <c r="B2394" s="262" t="str">
        <f>IF(ISBLANK(INDEX('Policy Characteristics'!B:B,MATCH($C2394,'Policy Characteristics'!$C:$C,0))),"",INDEX('Policy Characteristics'!B:B,MATCH($C2394,'Policy Characteristics'!$C:$C,0)))</f>
        <v>Energy Efficiency Standards for Other Eqpt</v>
      </c>
      <c r="C2394" s="254" t="str">
        <f t="shared" si="102"/>
        <v>Perc Improvement in Eqpt Efficiency Stds Above BAU for Combustible Fuels</v>
      </c>
      <c r="D2394" s="6" t="s">
        <v>3034</v>
      </c>
      <c r="E2394" s="1" t="s">
        <v>3464</v>
      </c>
      <c r="F2394" t="s">
        <v>2996</v>
      </c>
      <c r="G2394" s="45" t="s">
        <v>3470</v>
      </c>
      <c r="H2394" s="47">
        <f t="shared" si="101"/>
        <v>2393</v>
      </c>
      <c r="I2394" s="324" t="s">
        <v>40</v>
      </c>
      <c r="J2394" s="255" t="str">
        <f>IF(ISBLANK(INDEX('Policy Characteristics'!D:D,MATCH($C2394,'Policy Characteristics'!$C:$C,0))),"",INDEX('Policy Characteristics'!D:D,MATCH($C2394,'Policy Characteristics'!$C:$C,0)))</f>
        <v>Industry Energy Efficiency</v>
      </c>
      <c r="K2394" s="254" t="str">
        <f>IF(ISBLANK(INDEX('Policy Characteristics'!E:E,MATCH($C2394,'Policy Characteristics'!$C:$C,0))),"",INDEX('Policy Characteristics'!E:E,MATCH($C2394,'Policy Characteristics'!$C:$C,0)))</f>
        <v>indst fuel efficiency stds</v>
      </c>
      <c r="L2394" s="261">
        <f>IF(ISBLANK(INDEX('Policy Characteristics'!F:F,MATCH($C2394,'Policy Characteristics'!$C:$C,0))),"",INDEX('Policy Characteristics'!F:F,MATCH($C2394,'Policy Characteristics'!$C:$C,0)))</f>
        <v>0</v>
      </c>
      <c r="M2394" s="261">
        <f>IF(ISBLANK(INDEX('Policy Characteristics'!G:G,MATCH($C2394,'Policy Characteristics'!$C:$C,0))),"",INDEX('Policy Characteristics'!G:G,MATCH($C2394,'Policy Characteristics'!$C:$C,0)))</f>
        <v>0.25</v>
      </c>
      <c r="N2394" s="261">
        <f>IF(ISBLANK(INDEX('Policy Characteristics'!H:H,MATCH($C2394,'Policy Characteristics'!$C:$C,0))),"",INDEX('Policy Characteristics'!H:H,MATCH($C2394,'Policy Characteristics'!$C:$C,0)))</f>
        <v>0.01</v>
      </c>
      <c r="O2394" s="254" t="str">
        <f>IF(ISBLANK(INDEX('Policy Characteristics'!I:I,MATCH($C2394,'Policy Characteristics'!$C:$C,0))),"",INDEX('Policy Characteristics'!I:I,MATCH($C2394,'Policy Characteristics'!$C:$C,0)))</f>
        <v>% reduction in energy use</v>
      </c>
      <c r="P2394" s="254" t="str">
        <f>IF(ISBLANK(INDEX('Policy Characteristics'!J:J,MATCH($C2394,'Policy Characteristics'!$C:$C,0))),"",INDEX('Policy Characteristics'!J:J,MATCH($C2394,'Policy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94" s="254" t="str">
        <f>IF(ISBLANK(INDEX('Policy Characteristics'!K:K,MATCH($C2394,'Policy Characteristics'!$C:$C,0))),"",INDEX('Policy Characteristics'!K:K,MATCH($C2394,'Policy Characteristics'!$C:$C,0)))</f>
        <v>industry-ag-main.html#eff-stds</v>
      </c>
      <c r="R2394" s="254" t="str">
        <f>IF(ISBLANK(INDEX('Policy Characteristics'!L:L,MATCH($C2394,'Policy Characteristics'!$C:$C,0))),"",INDEX('Policy Characteristics'!L:L,MATCH($C2394,'Policy Characteristics'!$C:$C,0)))</f>
        <v>industry-energy-efficiency-standards.html</v>
      </c>
    </row>
    <row r="2395" spans="1:18" s="4" customFormat="1" x14ac:dyDescent="0.25">
      <c r="A2395" s="254" t="str">
        <f>IF(ISBLANK(INDEX('Policy Characteristics'!A:A,MATCH($C2395,'Policy Characteristics'!$C:$C,0))),"",INDEX('Policy Characteristics'!A:A,MATCH($C2395,'Policy Characteristics'!$C:$C,0)))</f>
        <v>Industry</v>
      </c>
      <c r="B2395" s="262" t="str">
        <f>IF(ISBLANK(INDEX('Policy Characteristics'!B:B,MATCH($C2395,'Policy Characteristics'!$C:$C,0))),"",INDEX('Policy Characteristics'!B:B,MATCH($C2395,'Policy Characteristics'!$C:$C,0)))</f>
        <v>Energy Efficiency Standards for Other Eqpt</v>
      </c>
      <c r="C2395" s="254" t="str">
        <f t="shared" si="102"/>
        <v>Perc Improvement in Eqpt Efficiency Stds Above BAU for Combustible Fuels</v>
      </c>
      <c r="D2395" s="6" t="s">
        <v>3034</v>
      </c>
      <c r="E2395" s="1" t="s">
        <v>3570</v>
      </c>
      <c r="F2395" t="s">
        <v>2996</v>
      </c>
      <c r="G2395" s="45" t="s">
        <v>3471</v>
      </c>
      <c r="H2395" s="47">
        <f t="shared" si="101"/>
        <v>2394</v>
      </c>
      <c r="I2395" s="324" t="s">
        <v>40</v>
      </c>
      <c r="J2395" s="255" t="str">
        <f>IF(ISBLANK(INDEX('Policy Characteristics'!D:D,MATCH($C2395,'Policy Characteristics'!$C:$C,0))),"",INDEX('Policy Characteristics'!D:D,MATCH($C2395,'Policy Characteristics'!$C:$C,0)))</f>
        <v>Industry Energy Efficiency</v>
      </c>
      <c r="K2395" s="254" t="str">
        <f>IF(ISBLANK(INDEX('Policy Characteristics'!E:E,MATCH($C2395,'Policy Characteristics'!$C:$C,0))),"",INDEX('Policy Characteristics'!E:E,MATCH($C2395,'Policy Characteristics'!$C:$C,0)))</f>
        <v>indst fuel efficiency stds</v>
      </c>
      <c r="L2395" s="261">
        <f>IF(ISBLANK(INDEX('Policy Characteristics'!F:F,MATCH($C2395,'Policy Characteristics'!$C:$C,0))),"",INDEX('Policy Characteristics'!F:F,MATCH($C2395,'Policy Characteristics'!$C:$C,0)))</f>
        <v>0</v>
      </c>
      <c r="M2395" s="261">
        <f>IF(ISBLANK(INDEX('Policy Characteristics'!G:G,MATCH($C2395,'Policy Characteristics'!$C:$C,0))),"",INDEX('Policy Characteristics'!G:G,MATCH($C2395,'Policy Characteristics'!$C:$C,0)))</f>
        <v>0.25</v>
      </c>
      <c r="N2395" s="261">
        <f>IF(ISBLANK(INDEX('Policy Characteristics'!H:H,MATCH($C2395,'Policy Characteristics'!$C:$C,0))),"",INDEX('Policy Characteristics'!H:H,MATCH($C2395,'Policy Characteristics'!$C:$C,0)))</f>
        <v>0.01</v>
      </c>
      <c r="O2395" s="254" t="str">
        <f>IF(ISBLANK(INDEX('Policy Characteristics'!I:I,MATCH($C2395,'Policy Characteristics'!$C:$C,0))),"",INDEX('Policy Characteristics'!I:I,MATCH($C2395,'Policy Characteristics'!$C:$C,0)))</f>
        <v>% reduction in energy use</v>
      </c>
      <c r="P2395" s="254" t="str">
        <f>IF(ISBLANK(INDEX('Policy Characteristics'!J:J,MATCH($C2395,'Policy Characteristics'!$C:$C,0))),"",INDEX('Policy Characteristics'!J:J,MATCH($C2395,'Policy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95" s="254" t="str">
        <f>IF(ISBLANK(INDEX('Policy Characteristics'!K:K,MATCH($C2395,'Policy Characteristics'!$C:$C,0))),"",INDEX('Policy Characteristics'!K:K,MATCH($C2395,'Policy Characteristics'!$C:$C,0)))</f>
        <v>industry-ag-main.html#eff-stds</v>
      </c>
      <c r="R2395" s="254" t="str">
        <f>IF(ISBLANK(INDEX('Policy Characteristics'!L:L,MATCH($C2395,'Policy Characteristics'!$C:$C,0))),"",INDEX('Policy Characteristics'!L:L,MATCH($C2395,'Policy Characteristics'!$C:$C,0)))</f>
        <v>industry-energy-efficiency-standards.html</v>
      </c>
    </row>
    <row r="2396" spans="1:18" s="4" customFormat="1" x14ac:dyDescent="0.25">
      <c r="A2396" s="254" t="str">
        <f>IF(ISBLANK(INDEX('Policy Characteristics'!A:A,MATCH($C2396,'Policy Characteristics'!$C:$C,0))),"",INDEX('Policy Characteristics'!A:A,MATCH($C2396,'Policy Characteristics'!$C:$C,0)))</f>
        <v>Industry</v>
      </c>
      <c r="B2396" s="262" t="str">
        <f>IF(ISBLANK(INDEX('Policy Characteristics'!B:B,MATCH($C2396,'Policy Characteristics'!$C:$C,0))),"",INDEX('Policy Characteristics'!B:B,MATCH($C2396,'Policy Characteristics'!$C:$C,0)))</f>
        <v>Energy Efficiency Standards for Other Eqpt</v>
      </c>
      <c r="C2396" s="254" t="str">
        <f t="shared" si="102"/>
        <v>Perc Improvement in Eqpt Efficiency Stds Above BAU for Combustible Fuels</v>
      </c>
      <c r="D2396" s="6" t="s">
        <v>3034</v>
      </c>
      <c r="E2396" s="1" t="s">
        <v>3915</v>
      </c>
      <c r="F2396" t="s">
        <v>2996</v>
      </c>
      <c r="G2396" s="45" t="s">
        <v>3891</v>
      </c>
      <c r="H2396" s="47">
        <f t="shared" si="101"/>
        <v>2395</v>
      </c>
      <c r="I2396" s="324" t="s">
        <v>40</v>
      </c>
      <c r="J2396" s="255" t="str">
        <f>IF(ISBLANK(INDEX('Policy Characteristics'!D:D,MATCH($C2396,'Policy Characteristics'!$C:$C,0))),"",INDEX('Policy Characteristics'!D:D,MATCH($C2396,'Policy Characteristics'!$C:$C,0)))</f>
        <v>Industry Energy Efficiency</v>
      </c>
      <c r="K2396" s="254" t="str">
        <f>IF(ISBLANK(INDEX('Policy Characteristics'!E:E,MATCH($C2396,'Policy Characteristics'!$C:$C,0))),"",INDEX('Policy Characteristics'!E:E,MATCH($C2396,'Policy Characteristics'!$C:$C,0)))</f>
        <v>indst fuel efficiency stds</v>
      </c>
      <c r="L2396" s="261">
        <f>IF(ISBLANK(INDEX('Policy Characteristics'!F:F,MATCH($C2396,'Policy Characteristics'!$C:$C,0))),"",INDEX('Policy Characteristics'!F:F,MATCH($C2396,'Policy Characteristics'!$C:$C,0)))</f>
        <v>0</v>
      </c>
      <c r="M2396" s="261">
        <f>IF(ISBLANK(INDEX('Policy Characteristics'!G:G,MATCH($C2396,'Policy Characteristics'!$C:$C,0))),"",INDEX('Policy Characteristics'!G:G,MATCH($C2396,'Policy Characteristics'!$C:$C,0)))</f>
        <v>0.25</v>
      </c>
      <c r="N2396" s="261">
        <f>IF(ISBLANK(INDEX('Policy Characteristics'!H:H,MATCH($C2396,'Policy Characteristics'!$C:$C,0))),"",INDEX('Policy Characteristics'!H:H,MATCH($C2396,'Policy Characteristics'!$C:$C,0)))</f>
        <v>0.01</v>
      </c>
      <c r="O2396" s="254" t="str">
        <f>IF(ISBLANK(INDEX('Policy Characteristics'!I:I,MATCH($C2396,'Policy Characteristics'!$C:$C,0))),"",INDEX('Policy Characteristics'!I:I,MATCH($C2396,'Policy Characteristics'!$C:$C,0)))</f>
        <v>% reduction in energy use</v>
      </c>
      <c r="P2396" s="254" t="str">
        <f>IF(ISBLANK(INDEX('Policy Characteristics'!J:J,MATCH($C2396,'Policy Characteristics'!$C:$C,0))),"",INDEX('Policy Characteristics'!J:J,MATCH($C2396,'Policy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96" s="254" t="str">
        <f>IF(ISBLANK(INDEX('Policy Characteristics'!K:K,MATCH($C2396,'Policy Characteristics'!$C:$C,0))),"",INDEX('Policy Characteristics'!K:K,MATCH($C2396,'Policy Characteristics'!$C:$C,0)))</f>
        <v>industry-ag-main.html#eff-stds</v>
      </c>
      <c r="R2396" s="254" t="str">
        <f>IF(ISBLANK(INDEX('Policy Characteristics'!L:L,MATCH($C2396,'Policy Characteristics'!$C:$C,0))),"",INDEX('Policy Characteristics'!L:L,MATCH($C2396,'Policy Characteristics'!$C:$C,0)))</f>
        <v>industry-energy-efficiency-standards.html</v>
      </c>
    </row>
    <row r="2397" spans="1:18" s="4" customFormat="1" x14ac:dyDescent="0.25">
      <c r="A2397" s="254" t="str">
        <f>IF(ISBLANK(INDEX('Policy Characteristics'!A:A,MATCH($C2397,'Policy Characteristics'!$C:$C,0))),"",INDEX('Policy Characteristics'!A:A,MATCH($C2397,'Policy Characteristics'!$C:$C,0)))</f>
        <v>Industry</v>
      </c>
      <c r="B2397" s="262" t="str">
        <f>IF(ISBLANK(INDEX('Policy Characteristics'!B:B,MATCH($C2397,'Policy Characteristics'!$C:$C,0))),"",INDEX('Policy Characteristics'!B:B,MATCH($C2397,'Policy Characteristics'!$C:$C,0)))</f>
        <v>Energy Efficiency Standards for Other Eqpt</v>
      </c>
      <c r="C2397" s="254" t="str">
        <f t="shared" si="102"/>
        <v>Perc Improvement in Eqpt Efficiency Stds Above BAU for Combustible Fuels</v>
      </c>
      <c r="D2397" s="6" t="s">
        <v>3034</v>
      </c>
      <c r="E2397" s="1" t="s">
        <v>3916</v>
      </c>
      <c r="F2397" t="s">
        <v>2996</v>
      </c>
      <c r="G2397" s="45" t="s">
        <v>3890</v>
      </c>
      <c r="H2397" s="47">
        <f t="shared" si="101"/>
        <v>2396</v>
      </c>
      <c r="I2397" s="324" t="s">
        <v>40</v>
      </c>
      <c r="J2397" s="255" t="str">
        <f>IF(ISBLANK(INDEX('Policy Characteristics'!D:D,MATCH($C2397,'Policy Characteristics'!$C:$C,0))),"",INDEX('Policy Characteristics'!D:D,MATCH($C2397,'Policy Characteristics'!$C:$C,0)))</f>
        <v>Industry Energy Efficiency</v>
      </c>
      <c r="K2397" s="254" t="str">
        <f>IF(ISBLANK(INDEX('Policy Characteristics'!E:E,MATCH($C2397,'Policy Characteristics'!$C:$C,0))),"",INDEX('Policy Characteristics'!E:E,MATCH($C2397,'Policy Characteristics'!$C:$C,0)))</f>
        <v>indst fuel efficiency stds</v>
      </c>
      <c r="L2397" s="261">
        <f>IF(ISBLANK(INDEX('Policy Characteristics'!F:F,MATCH($C2397,'Policy Characteristics'!$C:$C,0))),"",INDEX('Policy Characteristics'!F:F,MATCH($C2397,'Policy Characteristics'!$C:$C,0)))</f>
        <v>0</v>
      </c>
      <c r="M2397" s="261">
        <f>IF(ISBLANK(INDEX('Policy Characteristics'!G:G,MATCH($C2397,'Policy Characteristics'!$C:$C,0))),"",INDEX('Policy Characteristics'!G:G,MATCH($C2397,'Policy Characteristics'!$C:$C,0)))</f>
        <v>0.25</v>
      </c>
      <c r="N2397" s="261">
        <f>IF(ISBLANK(INDEX('Policy Characteristics'!H:H,MATCH($C2397,'Policy Characteristics'!$C:$C,0))),"",INDEX('Policy Characteristics'!H:H,MATCH($C2397,'Policy Characteristics'!$C:$C,0)))</f>
        <v>0.01</v>
      </c>
      <c r="O2397" s="254" t="str">
        <f>IF(ISBLANK(INDEX('Policy Characteristics'!I:I,MATCH($C2397,'Policy Characteristics'!$C:$C,0))),"",INDEX('Policy Characteristics'!I:I,MATCH($C2397,'Policy Characteristics'!$C:$C,0)))</f>
        <v>% reduction in energy use</v>
      </c>
      <c r="P2397" s="254" t="str">
        <f>IF(ISBLANK(INDEX('Policy Characteristics'!J:J,MATCH($C2397,'Policy Characteristics'!$C:$C,0))),"",INDEX('Policy Characteristics'!J:J,MATCH($C2397,'Policy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97" s="254" t="str">
        <f>IF(ISBLANK(INDEX('Policy Characteristics'!K:K,MATCH($C2397,'Policy Characteristics'!$C:$C,0))),"",INDEX('Policy Characteristics'!K:K,MATCH($C2397,'Policy Characteristics'!$C:$C,0)))</f>
        <v>industry-ag-main.html#eff-stds</v>
      </c>
      <c r="R2397" s="254" t="str">
        <f>IF(ISBLANK(INDEX('Policy Characteristics'!L:L,MATCH($C2397,'Policy Characteristics'!$C:$C,0))),"",INDEX('Policy Characteristics'!L:L,MATCH($C2397,'Policy Characteristics'!$C:$C,0)))</f>
        <v>industry-energy-efficiency-standards.html</v>
      </c>
    </row>
    <row r="2398" spans="1:18" s="4" customFormat="1" x14ac:dyDescent="0.25">
      <c r="A2398" s="254" t="str">
        <f>IF(ISBLANK(INDEX('Policy Characteristics'!A:A,MATCH($C2398,'Policy Characteristics'!$C:$C,0))),"",INDEX('Policy Characteristics'!A:A,MATCH($C2398,'Policy Characteristics'!$C:$C,0)))</f>
        <v>Industry</v>
      </c>
      <c r="B2398" s="262" t="str">
        <f>IF(ISBLANK(INDEX('Policy Characteristics'!B:B,MATCH($C2398,'Policy Characteristics'!$C:$C,0))),"",INDEX('Policy Characteristics'!B:B,MATCH($C2398,'Policy Characteristics'!$C:$C,0)))</f>
        <v>Energy Efficiency Standards for Other Eqpt</v>
      </c>
      <c r="C2398" s="254" t="str">
        <f t="shared" si="102"/>
        <v>Perc Improvement in Eqpt Efficiency Stds Above BAU for Combustible Fuels</v>
      </c>
      <c r="D2398" s="6" t="s">
        <v>3034</v>
      </c>
      <c r="E2398" s="1" t="s">
        <v>3917</v>
      </c>
      <c r="F2398" t="s">
        <v>2996</v>
      </c>
      <c r="G2398" s="45" t="s">
        <v>3892</v>
      </c>
      <c r="H2398" s="47">
        <f t="shared" si="101"/>
        <v>2397</v>
      </c>
      <c r="I2398" s="324" t="s">
        <v>40</v>
      </c>
      <c r="J2398" s="255" t="str">
        <f>IF(ISBLANK(INDEX('Policy Characteristics'!D:D,MATCH($C2398,'Policy Characteristics'!$C:$C,0))),"",INDEX('Policy Characteristics'!D:D,MATCH($C2398,'Policy Characteristics'!$C:$C,0)))</f>
        <v>Industry Energy Efficiency</v>
      </c>
      <c r="K2398" s="254" t="str">
        <f>IF(ISBLANK(INDEX('Policy Characteristics'!E:E,MATCH($C2398,'Policy Characteristics'!$C:$C,0))),"",INDEX('Policy Characteristics'!E:E,MATCH($C2398,'Policy Characteristics'!$C:$C,0)))</f>
        <v>indst fuel efficiency stds</v>
      </c>
      <c r="L2398" s="261">
        <f>IF(ISBLANK(INDEX('Policy Characteristics'!F:F,MATCH($C2398,'Policy Characteristics'!$C:$C,0))),"",INDEX('Policy Characteristics'!F:F,MATCH($C2398,'Policy Characteristics'!$C:$C,0)))</f>
        <v>0</v>
      </c>
      <c r="M2398" s="261">
        <f>IF(ISBLANK(INDEX('Policy Characteristics'!G:G,MATCH($C2398,'Policy Characteristics'!$C:$C,0))),"",INDEX('Policy Characteristics'!G:G,MATCH($C2398,'Policy Characteristics'!$C:$C,0)))</f>
        <v>0.25</v>
      </c>
      <c r="N2398" s="261">
        <f>IF(ISBLANK(INDEX('Policy Characteristics'!H:H,MATCH($C2398,'Policy Characteristics'!$C:$C,0))),"",INDEX('Policy Characteristics'!H:H,MATCH($C2398,'Policy Characteristics'!$C:$C,0)))</f>
        <v>0.01</v>
      </c>
      <c r="O2398" s="254" t="str">
        <f>IF(ISBLANK(INDEX('Policy Characteristics'!I:I,MATCH($C2398,'Policy Characteristics'!$C:$C,0))),"",INDEX('Policy Characteristics'!I:I,MATCH($C2398,'Policy Characteristics'!$C:$C,0)))</f>
        <v>% reduction in energy use</v>
      </c>
      <c r="P2398" s="254" t="str">
        <f>IF(ISBLANK(INDEX('Policy Characteristics'!J:J,MATCH($C2398,'Policy Characteristics'!$C:$C,0))),"",INDEX('Policy Characteristics'!J:J,MATCH($C2398,'Policy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98" s="254" t="str">
        <f>IF(ISBLANK(INDEX('Policy Characteristics'!K:K,MATCH($C2398,'Policy Characteristics'!$C:$C,0))),"",INDEX('Policy Characteristics'!K:K,MATCH($C2398,'Policy Characteristics'!$C:$C,0)))</f>
        <v>industry-ag-main.html#eff-stds</v>
      </c>
      <c r="R2398" s="254" t="str">
        <f>IF(ISBLANK(INDEX('Policy Characteristics'!L:L,MATCH($C2398,'Policy Characteristics'!$C:$C,0))),"",INDEX('Policy Characteristics'!L:L,MATCH($C2398,'Policy Characteristics'!$C:$C,0)))</f>
        <v>industry-energy-efficiency-standards.html</v>
      </c>
    </row>
    <row r="2399" spans="1:18" s="4" customFormat="1" x14ac:dyDescent="0.25">
      <c r="A2399" s="254" t="str">
        <f>IF(ISBLANK(INDEX('Policy Characteristics'!A:A,MATCH($C2399,'Policy Characteristics'!$C:$C,0))),"",INDEX('Policy Characteristics'!A:A,MATCH($C2399,'Policy Characteristics'!$C:$C,0)))</f>
        <v>Industry</v>
      </c>
      <c r="B2399" s="262" t="str">
        <f>IF(ISBLANK(INDEX('Policy Characteristics'!B:B,MATCH($C2399,'Policy Characteristics'!$C:$C,0))),"",INDEX('Policy Characteristics'!B:B,MATCH($C2399,'Policy Characteristics'!$C:$C,0)))</f>
        <v>Energy Efficiency Standards for Other Eqpt</v>
      </c>
      <c r="C2399" s="254" t="str">
        <f t="shared" si="102"/>
        <v>Perc Improvement in Eqpt Efficiency Stds Above BAU for Combustible Fuels</v>
      </c>
      <c r="D2399" s="6" t="s">
        <v>3035</v>
      </c>
      <c r="E2399" s="1" t="s">
        <v>3459</v>
      </c>
      <c r="F2399" t="s">
        <v>2997</v>
      </c>
      <c r="G2399" s="45" t="s">
        <v>3465</v>
      </c>
      <c r="H2399" s="47">
        <f t="shared" si="101"/>
        <v>2398</v>
      </c>
      <c r="I2399" s="324" t="s">
        <v>40</v>
      </c>
      <c r="J2399" s="255" t="str">
        <f>IF(ISBLANK(INDEX('Policy Characteristics'!D:D,MATCH($C2399,'Policy Characteristics'!$C:$C,0))),"",INDEX('Policy Characteristics'!D:D,MATCH($C2399,'Policy Characteristics'!$C:$C,0)))</f>
        <v>Industry Energy Efficiency</v>
      </c>
      <c r="K2399" s="254" t="str">
        <f>IF(ISBLANK(INDEX('Policy Characteristics'!E:E,MATCH($C2399,'Policy Characteristics'!$C:$C,0))),"",INDEX('Policy Characteristics'!E:E,MATCH($C2399,'Policy Characteristics'!$C:$C,0)))</f>
        <v>indst fuel efficiency stds</v>
      </c>
      <c r="L2399" s="261">
        <f>IF(ISBLANK(INDEX('Policy Characteristics'!F:F,MATCH($C2399,'Policy Characteristics'!$C:$C,0))),"",INDEX('Policy Characteristics'!F:F,MATCH($C2399,'Policy Characteristics'!$C:$C,0)))</f>
        <v>0</v>
      </c>
      <c r="M2399" s="261">
        <f>IF(ISBLANK(INDEX('Policy Characteristics'!G:G,MATCH($C2399,'Policy Characteristics'!$C:$C,0))),"",INDEX('Policy Characteristics'!G:G,MATCH($C2399,'Policy Characteristics'!$C:$C,0)))</f>
        <v>0.25</v>
      </c>
      <c r="N2399" s="261">
        <f>IF(ISBLANK(INDEX('Policy Characteristics'!H:H,MATCH($C2399,'Policy Characteristics'!$C:$C,0))),"",INDEX('Policy Characteristics'!H:H,MATCH($C2399,'Policy Characteristics'!$C:$C,0)))</f>
        <v>0.01</v>
      </c>
      <c r="O2399" s="254" t="str">
        <f>IF(ISBLANK(INDEX('Policy Characteristics'!I:I,MATCH($C2399,'Policy Characteristics'!$C:$C,0))),"",INDEX('Policy Characteristics'!I:I,MATCH($C2399,'Policy Characteristics'!$C:$C,0)))</f>
        <v>% reduction in energy use</v>
      </c>
      <c r="P2399" s="254" t="str">
        <f>IF(ISBLANK(INDEX('Policy Characteristics'!J:J,MATCH($C2399,'Policy Characteristics'!$C:$C,0))),"",INDEX('Policy Characteristics'!J:J,MATCH($C2399,'Policy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399" s="254" t="str">
        <f>IF(ISBLANK(INDEX('Policy Characteristics'!K:K,MATCH($C2399,'Policy Characteristics'!$C:$C,0))),"",INDEX('Policy Characteristics'!K:K,MATCH($C2399,'Policy Characteristics'!$C:$C,0)))</f>
        <v>industry-ag-main.html#eff-stds</v>
      </c>
      <c r="R2399" s="254" t="str">
        <f>IF(ISBLANK(INDEX('Policy Characteristics'!L:L,MATCH($C2399,'Policy Characteristics'!$C:$C,0))),"",INDEX('Policy Characteristics'!L:L,MATCH($C2399,'Policy Characteristics'!$C:$C,0)))</f>
        <v>industry-energy-efficiency-standards.html</v>
      </c>
    </row>
    <row r="2400" spans="1:18" s="4" customFormat="1" x14ac:dyDescent="0.25">
      <c r="A2400" s="254" t="str">
        <f>IF(ISBLANK(INDEX('Policy Characteristics'!A:A,MATCH($C2400,'Policy Characteristics'!$C:$C,0))),"",INDEX('Policy Characteristics'!A:A,MATCH($C2400,'Policy Characteristics'!$C:$C,0)))</f>
        <v>Industry</v>
      </c>
      <c r="B2400" s="262" t="str">
        <f>IF(ISBLANK(INDEX('Policy Characteristics'!B:B,MATCH($C2400,'Policy Characteristics'!$C:$C,0))),"",INDEX('Policy Characteristics'!B:B,MATCH($C2400,'Policy Characteristics'!$C:$C,0)))</f>
        <v>Energy Efficiency Standards for Other Eqpt</v>
      </c>
      <c r="C2400" s="254" t="str">
        <f t="shared" si="102"/>
        <v>Perc Improvement in Eqpt Efficiency Stds Above BAU for Combustible Fuels</v>
      </c>
      <c r="D2400" s="6" t="s">
        <v>3035</v>
      </c>
      <c r="E2400" s="1" t="s">
        <v>3460</v>
      </c>
      <c r="F2400" t="s">
        <v>2997</v>
      </c>
      <c r="G2400" s="45" t="s">
        <v>3466</v>
      </c>
      <c r="H2400" s="47">
        <f t="shared" si="101"/>
        <v>2399</v>
      </c>
      <c r="I2400" s="324" t="s">
        <v>40</v>
      </c>
      <c r="J2400" s="255" t="str">
        <f>IF(ISBLANK(INDEX('Policy Characteristics'!D:D,MATCH($C2400,'Policy Characteristics'!$C:$C,0))),"",INDEX('Policy Characteristics'!D:D,MATCH($C2400,'Policy Characteristics'!$C:$C,0)))</f>
        <v>Industry Energy Efficiency</v>
      </c>
      <c r="K2400" s="254" t="str">
        <f>IF(ISBLANK(INDEX('Policy Characteristics'!E:E,MATCH($C2400,'Policy Characteristics'!$C:$C,0))),"",INDEX('Policy Characteristics'!E:E,MATCH($C2400,'Policy Characteristics'!$C:$C,0)))</f>
        <v>indst fuel efficiency stds</v>
      </c>
      <c r="L2400" s="261">
        <f>IF(ISBLANK(INDEX('Policy Characteristics'!F:F,MATCH($C2400,'Policy Characteristics'!$C:$C,0))),"",INDEX('Policy Characteristics'!F:F,MATCH($C2400,'Policy Characteristics'!$C:$C,0)))</f>
        <v>0</v>
      </c>
      <c r="M2400" s="261">
        <f>IF(ISBLANK(INDEX('Policy Characteristics'!G:G,MATCH($C2400,'Policy Characteristics'!$C:$C,0))),"",INDEX('Policy Characteristics'!G:G,MATCH($C2400,'Policy Characteristics'!$C:$C,0)))</f>
        <v>0.25</v>
      </c>
      <c r="N2400" s="261">
        <f>IF(ISBLANK(INDEX('Policy Characteristics'!H:H,MATCH($C2400,'Policy Characteristics'!$C:$C,0))),"",INDEX('Policy Characteristics'!H:H,MATCH($C2400,'Policy Characteristics'!$C:$C,0)))</f>
        <v>0.01</v>
      </c>
      <c r="O2400" s="254" t="str">
        <f>IF(ISBLANK(INDEX('Policy Characteristics'!I:I,MATCH($C2400,'Policy Characteristics'!$C:$C,0))),"",INDEX('Policy Characteristics'!I:I,MATCH($C2400,'Policy Characteristics'!$C:$C,0)))</f>
        <v>% reduction in energy use</v>
      </c>
      <c r="P2400" s="254" t="str">
        <f>IF(ISBLANK(INDEX('Policy Characteristics'!J:J,MATCH($C2400,'Policy Characteristics'!$C:$C,0))),"",INDEX('Policy Characteristics'!J:J,MATCH($C2400,'Policy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00" s="254" t="str">
        <f>IF(ISBLANK(INDEX('Policy Characteristics'!K:K,MATCH($C2400,'Policy Characteristics'!$C:$C,0))),"",INDEX('Policy Characteristics'!K:K,MATCH($C2400,'Policy Characteristics'!$C:$C,0)))</f>
        <v>industry-ag-main.html#eff-stds</v>
      </c>
      <c r="R2400" s="254" t="str">
        <f>IF(ISBLANK(INDEX('Policy Characteristics'!L:L,MATCH($C2400,'Policy Characteristics'!$C:$C,0))),"",INDEX('Policy Characteristics'!L:L,MATCH($C2400,'Policy Characteristics'!$C:$C,0)))</f>
        <v>industry-energy-efficiency-standards.html</v>
      </c>
    </row>
    <row r="2401" spans="1:18" s="4" customFormat="1" x14ac:dyDescent="0.25">
      <c r="A2401" s="254" t="str">
        <f>IF(ISBLANK(INDEX('Policy Characteristics'!A:A,MATCH($C2401,'Policy Characteristics'!$C:$C,0))),"",INDEX('Policy Characteristics'!A:A,MATCH($C2401,'Policy Characteristics'!$C:$C,0)))</f>
        <v>Industry</v>
      </c>
      <c r="B2401" s="262" t="str">
        <f>IF(ISBLANK(INDEX('Policy Characteristics'!B:B,MATCH($C2401,'Policy Characteristics'!$C:$C,0))),"",INDEX('Policy Characteristics'!B:B,MATCH($C2401,'Policy Characteristics'!$C:$C,0)))</f>
        <v>Energy Efficiency Standards for Other Eqpt</v>
      </c>
      <c r="C2401" s="254" t="str">
        <f t="shared" si="102"/>
        <v>Perc Improvement in Eqpt Efficiency Stds Above BAU for Combustible Fuels</v>
      </c>
      <c r="D2401" s="6" t="s">
        <v>3035</v>
      </c>
      <c r="E2401" s="1" t="s">
        <v>3461</v>
      </c>
      <c r="F2401" t="s">
        <v>2997</v>
      </c>
      <c r="G2401" s="45" t="s">
        <v>3467</v>
      </c>
      <c r="H2401" s="47">
        <f t="shared" si="101"/>
        <v>2400</v>
      </c>
      <c r="I2401" s="324" t="s">
        <v>40</v>
      </c>
      <c r="J2401" s="255" t="str">
        <f>IF(ISBLANK(INDEX('Policy Characteristics'!D:D,MATCH($C2401,'Policy Characteristics'!$C:$C,0))),"",INDEX('Policy Characteristics'!D:D,MATCH($C2401,'Policy Characteristics'!$C:$C,0)))</f>
        <v>Industry Energy Efficiency</v>
      </c>
      <c r="K2401" s="254" t="str">
        <f>IF(ISBLANK(INDEX('Policy Characteristics'!E:E,MATCH($C2401,'Policy Characteristics'!$C:$C,0))),"",INDEX('Policy Characteristics'!E:E,MATCH($C2401,'Policy Characteristics'!$C:$C,0)))</f>
        <v>indst fuel efficiency stds</v>
      </c>
      <c r="L2401" s="261">
        <f>IF(ISBLANK(INDEX('Policy Characteristics'!F:F,MATCH($C2401,'Policy Characteristics'!$C:$C,0))),"",INDEX('Policy Characteristics'!F:F,MATCH($C2401,'Policy Characteristics'!$C:$C,0)))</f>
        <v>0</v>
      </c>
      <c r="M2401" s="261">
        <f>IF(ISBLANK(INDEX('Policy Characteristics'!G:G,MATCH($C2401,'Policy Characteristics'!$C:$C,0))),"",INDEX('Policy Characteristics'!G:G,MATCH($C2401,'Policy Characteristics'!$C:$C,0)))</f>
        <v>0.25</v>
      </c>
      <c r="N2401" s="261">
        <f>IF(ISBLANK(INDEX('Policy Characteristics'!H:H,MATCH($C2401,'Policy Characteristics'!$C:$C,0))),"",INDEX('Policy Characteristics'!H:H,MATCH($C2401,'Policy Characteristics'!$C:$C,0)))</f>
        <v>0.01</v>
      </c>
      <c r="O2401" s="254" t="str">
        <f>IF(ISBLANK(INDEX('Policy Characteristics'!I:I,MATCH($C2401,'Policy Characteristics'!$C:$C,0))),"",INDEX('Policy Characteristics'!I:I,MATCH($C2401,'Policy Characteristics'!$C:$C,0)))</f>
        <v>% reduction in energy use</v>
      </c>
      <c r="P2401" s="254" t="str">
        <f>IF(ISBLANK(INDEX('Policy Characteristics'!J:J,MATCH($C2401,'Policy Characteristics'!$C:$C,0))),"",INDEX('Policy Characteristics'!J:J,MATCH($C2401,'Policy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01" s="254" t="str">
        <f>IF(ISBLANK(INDEX('Policy Characteristics'!K:K,MATCH($C2401,'Policy Characteristics'!$C:$C,0))),"",INDEX('Policy Characteristics'!K:K,MATCH($C2401,'Policy Characteristics'!$C:$C,0)))</f>
        <v>industry-ag-main.html#eff-stds</v>
      </c>
      <c r="R2401" s="254" t="str">
        <f>IF(ISBLANK(INDEX('Policy Characteristics'!L:L,MATCH($C2401,'Policy Characteristics'!$C:$C,0))),"",INDEX('Policy Characteristics'!L:L,MATCH($C2401,'Policy Characteristics'!$C:$C,0)))</f>
        <v>industry-energy-efficiency-standards.html</v>
      </c>
    </row>
    <row r="2402" spans="1:18" s="4" customFormat="1" x14ac:dyDescent="0.25">
      <c r="A2402" s="254" t="str">
        <f>IF(ISBLANK(INDEX('Policy Characteristics'!A:A,MATCH($C2402,'Policy Characteristics'!$C:$C,0))),"",INDEX('Policy Characteristics'!A:A,MATCH($C2402,'Policy Characteristics'!$C:$C,0)))</f>
        <v>Industry</v>
      </c>
      <c r="B2402" s="262" t="str">
        <f>IF(ISBLANK(INDEX('Policy Characteristics'!B:B,MATCH($C2402,'Policy Characteristics'!$C:$C,0))),"",INDEX('Policy Characteristics'!B:B,MATCH($C2402,'Policy Characteristics'!$C:$C,0)))</f>
        <v>Energy Efficiency Standards for Other Eqpt</v>
      </c>
      <c r="C2402" s="254" t="str">
        <f t="shared" si="102"/>
        <v>Perc Improvement in Eqpt Efficiency Stds Above BAU for Combustible Fuels</v>
      </c>
      <c r="D2402" s="6" t="s">
        <v>3035</v>
      </c>
      <c r="E2402" s="1" t="s">
        <v>3462</v>
      </c>
      <c r="F2402" t="s">
        <v>2997</v>
      </c>
      <c r="G2402" s="45" t="s">
        <v>3468</v>
      </c>
      <c r="H2402" s="47">
        <f t="shared" si="101"/>
        <v>2401</v>
      </c>
      <c r="I2402" s="324" t="s">
        <v>40</v>
      </c>
      <c r="J2402" s="255" t="str">
        <f>IF(ISBLANK(INDEX('Policy Characteristics'!D:D,MATCH($C2402,'Policy Characteristics'!$C:$C,0))),"",INDEX('Policy Characteristics'!D:D,MATCH($C2402,'Policy Characteristics'!$C:$C,0)))</f>
        <v>Industry Energy Efficiency</v>
      </c>
      <c r="K2402" s="254" t="str">
        <f>IF(ISBLANK(INDEX('Policy Characteristics'!E:E,MATCH($C2402,'Policy Characteristics'!$C:$C,0))),"",INDEX('Policy Characteristics'!E:E,MATCH($C2402,'Policy Characteristics'!$C:$C,0)))</f>
        <v>indst fuel efficiency stds</v>
      </c>
      <c r="L2402" s="261">
        <f>IF(ISBLANK(INDEX('Policy Characteristics'!F:F,MATCH($C2402,'Policy Characteristics'!$C:$C,0))),"",INDEX('Policy Characteristics'!F:F,MATCH($C2402,'Policy Characteristics'!$C:$C,0)))</f>
        <v>0</v>
      </c>
      <c r="M2402" s="261">
        <f>IF(ISBLANK(INDEX('Policy Characteristics'!G:G,MATCH($C2402,'Policy Characteristics'!$C:$C,0))),"",INDEX('Policy Characteristics'!G:G,MATCH($C2402,'Policy Characteristics'!$C:$C,0)))</f>
        <v>0.25</v>
      </c>
      <c r="N2402" s="261">
        <f>IF(ISBLANK(INDEX('Policy Characteristics'!H:H,MATCH($C2402,'Policy Characteristics'!$C:$C,0))),"",INDEX('Policy Characteristics'!H:H,MATCH($C2402,'Policy Characteristics'!$C:$C,0)))</f>
        <v>0.01</v>
      </c>
      <c r="O2402" s="254" t="str">
        <f>IF(ISBLANK(INDEX('Policy Characteristics'!I:I,MATCH($C2402,'Policy Characteristics'!$C:$C,0))),"",INDEX('Policy Characteristics'!I:I,MATCH($C2402,'Policy Characteristics'!$C:$C,0)))</f>
        <v>% reduction in energy use</v>
      </c>
      <c r="P2402" s="254" t="str">
        <f>IF(ISBLANK(INDEX('Policy Characteristics'!J:J,MATCH($C2402,'Policy Characteristics'!$C:$C,0))),"",INDEX('Policy Characteristics'!J:J,MATCH($C2402,'Policy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02" s="254" t="str">
        <f>IF(ISBLANK(INDEX('Policy Characteristics'!K:K,MATCH($C2402,'Policy Characteristics'!$C:$C,0))),"",INDEX('Policy Characteristics'!K:K,MATCH($C2402,'Policy Characteristics'!$C:$C,0)))</f>
        <v>industry-ag-main.html#eff-stds</v>
      </c>
      <c r="R2402" s="254" t="str">
        <f>IF(ISBLANK(INDEX('Policy Characteristics'!L:L,MATCH($C2402,'Policy Characteristics'!$C:$C,0))),"",INDEX('Policy Characteristics'!L:L,MATCH($C2402,'Policy Characteristics'!$C:$C,0)))</f>
        <v>industry-energy-efficiency-standards.html</v>
      </c>
    </row>
    <row r="2403" spans="1:18" s="4" customFormat="1" x14ac:dyDescent="0.25">
      <c r="A2403" s="254" t="str">
        <f>IF(ISBLANK(INDEX('Policy Characteristics'!A:A,MATCH($C2403,'Policy Characteristics'!$C:$C,0))),"",INDEX('Policy Characteristics'!A:A,MATCH($C2403,'Policy Characteristics'!$C:$C,0)))</f>
        <v>Industry</v>
      </c>
      <c r="B2403" s="262" t="str">
        <f>IF(ISBLANK(INDEX('Policy Characteristics'!B:B,MATCH($C2403,'Policy Characteristics'!$C:$C,0))),"",INDEX('Policy Characteristics'!B:B,MATCH($C2403,'Policy Characteristics'!$C:$C,0)))</f>
        <v>Energy Efficiency Standards for Other Eqpt</v>
      </c>
      <c r="C2403" s="254" t="str">
        <f t="shared" si="102"/>
        <v>Perc Improvement in Eqpt Efficiency Stds Above BAU for Combustible Fuels</v>
      </c>
      <c r="D2403" s="6" t="s">
        <v>3035</v>
      </c>
      <c r="E2403" s="1" t="s">
        <v>3463</v>
      </c>
      <c r="F2403" t="s">
        <v>2997</v>
      </c>
      <c r="G2403" s="45" t="s">
        <v>3469</v>
      </c>
      <c r="H2403" s="47">
        <f t="shared" si="101"/>
        <v>2402</v>
      </c>
      <c r="I2403" s="324" t="s">
        <v>40</v>
      </c>
      <c r="J2403" s="255" t="str">
        <f>IF(ISBLANK(INDEX('Policy Characteristics'!D:D,MATCH($C2403,'Policy Characteristics'!$C:$C,0))),"",INDEX('Policy Characteristics'!D:D,MATCH($C2403,'Policy Characteristics'!$C:$C,0)))</f>
        <v>Industry Energy Efficiency</v>
      </c>
      <c r="K2403" s="254" t="str">
        <f>IF(ISBLANK(INDEX('Policy Characteristics'!E:E,MATCH($C2403,'Policy Characteristics'!$C:$C,0))),"",INDEX('Policy Characteristics'!E:E,MATCH($C2403,'Policy Characteristics'!$C:$C,0)))</f>
        <v>indst fuel efficiency stds</v>
      </c>
      <c r="L2403" s="261">
        <f>IF(ISBLANK(INDEX('Policy Characteristics'!F:F,MATCH($C2403,'Policy Characteristics'!$C:$C,0))),"",INDEX('Policy Characteristics'!F:F,MATCH($C2403,'Policy Characteristics'!$C:$C,0)))</f>
        <v>0</v>
      </c>
      <c r="M2403" s="261">
        <f>IF(ISBLANK(INDEX('Policy Characteristics'!G:G,MATCH($C2403,'Policy Characteristics'!$C:$C,0))),"",INDEX('Policy Characteristics'!G:G,MATCH($C2403,'Policy Characteristics'!$C:$C,0)))</f>
        <v>0.25</v>
      </c>
      <c r="N2403" s="261">
        <f>IF(ISBLANK(INDEX('Policy Characteristics'!H:H,MATCH($C2403,'Policy Characteristics'!$C:$C,0))),"",INDEX('Policy Characteristics'!H:H,MATCH($C2403,'Policy Characteristics'!$C:$C,0)))</f>
        <v>0.01</v>
      </c>
      <c r="O2403" s="254" t="str">
        <f>IF(ISBLANK(INDEX('Policy Characteristics'!I:I,MATCH($C2403,'Policy Characteristics'!$C:$C,0))),"",INDEX('Policy Characteristics'!I:I,MATCH($C2403,'Policy Characteristics'!$C:$C,0)))</f>
        <v>% reduction in energy use</v>
      </c>
      <c r="P2403" s="254" t="str">
        <f>IF(ISBLANK(INDEX('Policy Characteristics'!J:J,MATCH($C2403,'Policy Characteristics'!$C:$C,0))),"",INDEX('Policy Characteristics'!J:J,MATCH($C2403,'Policy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03" s="254" t="str">
        <f>IF(ISBLANK(INDEX('Policy Characteristics'!K:K,MATCH($C2403,'Policy Characteristics'!$C:$C,0))),"",INDEX('Policy Characteristics'!K:K,MATCH($C2403,'Policy Characteristics'!$C:$C,0)))</f>
        <v>industry-ag-main.html#eff-stds</v>
      </c>
      <c r="R2403" s="254" t="str">
        <f>IF(ISBLANK(INDEX('Policy Characteristics'!L:L,MATCH($C2403,'Policy Characteristics'!$C:$C,0))),"",INDEX('Policy Characteristics'!L:L,MATCH($C2403,'Policy Characteristics'!$C:$C,0)))</f>
        <v>industry-energy-efficiency-standards.html</v>
      </c>
    </row>
    <row r="2404" spans="1:18" s="4" customFormat="1" x14ac:dyDescent="0.25">
      <c r="A2404" s="254" t="str">
        <f>IF(ISBLANK(INDEX('Policy Characteristics'!A:A,MATCH($C2404,'Policy Characteristics'!$C:$C,0))),"",INDEX('Policy Characteristics'!A:A,MATCH($C2404,'Policy Characteristics'!$C:$C,0)))</f>
        <v>Industry</v>
      </c>
      <c r="B2404" s="262" t="str">
        <f>IF(ISBLANK(INDEX('Policy Characteristics'!B:B,MATCH($C2404,'Policy Characteristics'!$C:$C,0))),"",INDEX('Policy Characteristics'!B:B,MATCH($C2404,'Policy Characteristics'!$C:$C,0)))</f>
        <v>Energy Efficiency Standards for Other Eqpt</v>
      </c>
      <c r="C2404" s="254" t="str">
        <f t="shared" si="102"/>
        <v>Perc Improvement in Eqpt Efficiency Stds Above BAU for Combustible Fuels</v>
      </c>
      <c r="D2404" s="6" t="s">
        <v>3035</v>
      </c>
      <c r="E2404" s="1" t="s">
        <v>3464</v>
      </c>
      <c r="F2404" t="s">
        <v>2997</v>
      </c>
      <c r="G2404" s="45" t="s">
        <v>3470</v>
      </c>
      <c r="H2404" s="47">
        <f t="shared" si="101"/>
        <v>2403</v>
      </c>
      <c r="I2404" s="324" t="s">
        <v>40</v>
      </c>
      <c r="J2404" s="255" t="str">
        <f>IF(ISBLANK(INDEX('Policy Characteristics'!D:D,MATCH($C2404,'Policy Characteristics'!$C:$C,0))),"",INDEX('Policy Characteristics'!D:D,MATCH($C2404,'Policy Characteristics'!$C:$C,0)))</f>
        <v>Industry Energy Efficiency</v>
      </c>
      <c r="K2404" s="254" t="str">
        <f>IF(ISBLANK(INDEX('Policy Characteristics'!E:E,MATCH($C2404,'Policy Characteristics'!$C:$C,0))),"",INDEX('Policy Characteristics'!E:E,MATCH($C2404,'Policy Characteristics'!$C:$C,0)))</f>
        <v>indst fuel efficiency stds</v>
      </c>
      <c r="L2404" s="261">
        <f>IF(ISBLANK(INDEX('Policy Characteristics'!F:F,MATCH($C2404,'Policy Characteristics'!$C:$C,0))),"",INDEX('Policy Characteristics'!F:F,MATCH($C2404,'Policy Characteristics'!$C:$C,0)))</f>
        <v>0</v>
      </c>
      <c r="M2404" s="261">
        <f>IF(ISBLANK(INDEX('Policy Characteristics'!G:G,MATCH($C2404,'Policy Characteristics'!$C:$C,0))),"",INDEX('Policy Characteristics'!G:G,MATCH($C2404,'Policy Characteristics'!$C:$C,0)))</f>
        <v>0.25</v>
      </c>
      <c r="N2404" s="261">
        <f>IF(ISBLANK(INDEX('Policy Characteristics'!H:H,MATCH($C2404,'Policy Characteristics'!$C:$C,0))),"",INDEX('Policy Characteristics'!H:H,MATCH($C2404,'Policy Characteristics'!$C:$C,0)))</f>
        <v>0.01</v>
      </c>
      <c r="O2404" s="254" t="str">
        <f>IF(ISBLANK(INDEX('Policy Characteristics'!I:I,MATCH($C2404,'Policy Characteristics'!$C:$C,0))),"",INDEX('Policy Characteristics'!I:I,MATCH($C2404,'Policy Characteristics'!$C:$C,0)))</f>
        <v>% reduction in energy use</v>
      </c>
      <c r="P2404" s="254" t="str">
        <f>IF(ISBLANK(INDEX('Policy Characteristics'!J:J,MATCH($C2404,'Policy Characteristics'!$C:$C,0))),"",INDEX('Policy Characteristics'!J:J,MATCH($C2404,'Policy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04" s="254" t="str">
        <f>IF(ISBLANK(INDEX('Policy Characteristics'!K:K,MATCH($C2404,'Policy Characteristics'!$C:$C,0))),"",INDEX('Policy Characteristics'!K:K,MATCH($C2404,'Policy Characteristics'!$C:$C,0)))</f>
        <v>industry-ag-main.html#eff-stds</v>
      </c>
      <c r="R2404" s="254" t="str">
        <f>IF(ISBLANK(INDEX('Policy Characteristics'!L:L,MATCH($C2404,'Policy Characteristics'!$C:$C,0))),"",INDEX('Policy Characteristics'!L:L,MATCH($C2404,'Policy Characteristics'!$C:$C,0)))</f>
        <v>industry-energy-efficiency-standards.html</v>
      </c>
    </row>
    <row r="2405" spans="1:18" s="4" customFormat="1" x14ac:dyDescent="0.25">
      <c r="A2405" s="254" t="str">
        <f>IF(ISBLANK(INDEX('Policy Characteristics'!A:A,MATCH($C2405,'Policy Characteristics'!$C:$C,0))),"",INDEX('Policy Characteristics'!A:A,MATCH($C2405,'Policy Characteristics'!$C:$C,0)))</f>
        <v>Industry</v>
      </c>
      <c r="B2405" s="262" t="str">
        <f>IF(ISBLANK(INDEX('Policy Characteristics'!B:B,MATCH($C2405,'Policy Characteristics'!$C:$C,0))),"",INDEX('Policy Characteristics'!B:B,MATCH($C2405,'Policy Characteristics'!$C:$C,0)))</f>
        <v>Energy Efficiency Standards for Other Eqpt</v>
      </c>
      <c r="C2405" s="254" t="str">
        <f t="shared" si="102"/>
        <v>Perc Improvement in Eqpt Efficiency Stds Above BAU for Combustible Fuels</v>
      </c>
      <c r="D2405" s="6" t="s">
        <v>3035</v>
      </c>
      <c r="E2405" s="1" t="s">
        <v>3570</v>
      </c>
      <c r="F2405" t="s">
        <v>2997</v>
      </c>
      <c r="G2405" s="45" t="s">
        <v>3471</v>
      </c>
      <c r="H2405" s="47">
        <f t="shared" si="101"/>
        <v>2404</v>
      </c>
      <c r="I2405" s="324" t="s">
        <v>40</v>
      </c>
      <c r="J2405" s="255" t="str">
        <f>IF(ISBLANK(INDEX('Policy Characteristics'!D:D,MATCH($C2405,'Policy Characteristics'!$C:$C,0))),"",INDEX('Policy Characteristics'!D:D,MATCH($C2405,'Policy Characteristics'!$C:$C,0)))</f>
        <v>Industry Energy Efficiency</v>
      </c>
      <c r="K2405" s="254" t="str">
        <f>IF(ISBLANK(INDEX('Policy Characteristics'!E:E,MATCH($C2405,'Policy Characteristics'!$C:$C,0))),"",INDEX('Policy Characteristics'!E:E,MATCH($C2405,'Policy Characteristics'!$C:$C,0)))</f>
        <v>indst fuel efficiency stds</v>
      </c>
      <c r="L2405" s="261">
        <f>IF(ISBLANK(INDEX('Policy Characteristics'!F:F,MATCH($C2405,'Policy Characteristics'!$C:$C,0))),"",INDEX('Policy Characteristics'!F:F,MATCH($C2405,'Policy Characteristics'!$C:$C,0)))</f>
        <v>0</v>
      </c>
      <c r="M2405" s="261">
        <f>IF(ISBLANK(INDEX('Policy Characteristics'!G:G,MATCH($C2405,'Policy Characteristics'!$C:$C,0))),"",INDEX('Policy Characteristics'!G:G,MATCH($C2405,'Policy Characteristics'!$C:$C,0)))</f>
        <v>0.25</v>
      </c>
      <c r="N2405" s="261">
        <f>IF(ISBLANK(INDEX('Policy Characteristics'!H:H,MATCH($C2405,'Policy Characteristics'!$C:$C,0))),"",INDEX('Policy Characteristics'!H:H,MATCH($C2405,'Policy Characteristics'!$C:$C,0)))</f>
        <v>0.01</v>
      </c>
      <c r="O2405" s="254" t="str">
        <f>IF(ISBLANK(INDEX('Policy Characteristics'!I:I,MATCH($C2405,'Policy Characteristics'!$C:$C,0))),"",INDEX('Policy Characteristics'!I:I,MATCH($C2405,'Policy Characteristics'!$C:$C,0)))</f>
        <v>% reduction in energy use</v>
      </c>
      <c r="P2405" s="254" t="str">
        <f>IF(ISBLANK(INDEX('Policy Characteristics'!J:J,MATCH($C2405,'Policy Characteristics'!$C:$C,0))),"",INDEX('Policy Characteristics'!J:J,MATCH($C2405,'Policy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05" s="254" t="str">
        <f>IF(ISBLANK(INDEX('Policy Characteristics'!K:K,MATCH($C2405,'Policy Characteristics'!$C:$C,0))),"",INDEX('Policy Characteristics'!K:K,MATCH($C2405,'Policy Characteristics'!$C:$C,0)))</f>
        <v>industry-ag-main.html#eff-stds</v>
      </c>
      <c r="R2405" s="254" t="str">
        <f>IF(ISBLANK(INDEX('Policy Characteristics'!L:L,MATCH($C2405,'Policy Characteristics'!$C:$C,0))),"",INDEX('Policy Characteristics'!L:L,MATCH($C2405,'Policy Characteristics'!$C:$C,0)))</f>
        <v>industry-energy-efficiency-standards.html</v>
      </c>
    </row>
    <row r="2406" spans="1:18" s="4" customFormat="1" x14ac:dyDescent="0.25">
      <c r="A2406" s="254" t="str">
        <f>IF(ISBLANK(INDEX('Policy Characteristics'!A:A,MATCH($C2406,'Policy Characteristics'!$C:$C,0))),"",INDEX('Policy Characteristics'!A:A,MATCH($C2406,'Policy Characteristics'!$C:$C,0)))</f>
        <v>Industry</v>
      </c>
      <c r="B2406" s="262" t="str">
        <f>IF(ISBLANK(INDEX('Policy Characteristics'!B:B,MATCH($C2406,'Policy Characteristics'!$C:$C,0))),"",INDEX('Policy Characteristics'!B:B,MATCH($C2406,'Policy Characteristics'!$C:$C,0)))</f>
        <v>Energy Efficiency Standards for Other Eqpt</v>
      </c>
      <c r="C2406" s="254" t="str">
        <f t="shared" si="102"/>
        <v>Perc Improvement in Eqpt Efficiency Stds Above BAU for Combustible Fuels</v>
      </c>
      <c r="D2406" s="6" t="s">
        <v>3035</v>
      </c>
      <c r="E2406" s="1" t="s">
        <v>3915</v>
      </c>
      <c r="F2406" t="s">
        <v>2997</v>
      </c>
      <c r="G2406" s="45" t="s">
        <v>3891</v>
      </c>
      <c r="H2406" s="47">
        <f t="shared" si="101"/>
        <v>2405</v>
      </c>
      <c r="I2406" s="324" t="s">
        <v>40</v>
      </c>
      <c r="J2406" s="255" t="str">
        <f>IF(ISBLANK(INDEX('Policy Characteristics'!D:D,MATCH($C2406,'Policy Characteristics'!$C:$C,0))),"",INDEX('Policy Characteristics'!D:D,MATCH($C2406,'Policy Characteristics'!$C:$C,0)))</f>
        <v>Industry Energy Efficiency</v>
      </c>
      <c r="K2406" s="254" t="str">
        <f>IF(ISBLANK(INDEX('Policy Characteristics'!E:E,MATCH($C2406,'Policy Characteristics'!$C:$C,0))),"",INDEX('Policy Characteristics'!E:E,MATCH($C2406,'Policy Characteristics'!$C:$C,0)))</f>
        <v>indst fuel efficiency stds</v>
      </c>
      <c r="L2406" s="261">
        <f>IF(ISBLANK(INDEX('Policy Characteristics'!F:F,MATCH($C2406,'Policy Characteristics'!$C:$C,0))),"",INDEX('Policy Characteristics'!F:F,MATCH($C2406,'Policy Characteristics'!$C:$C,0)))</f>
        <v>0</v>
      </c>
      <c r="M2406" s="261">
        <f>IF(ISBLANK(INDEX('Policy Characteristics'!G:G,MATCH($C2406,'Policy Characteristics'!$C:$C,0))),"",INDEX('Policy Characteristics'!G:G,MATCH($C2406,'Policy Characteristics'!$C:$C,0)))</f>
        <v>0.25</v>
      </c>
      <c r="N2406" s="261">
        <f>IF(ISBLANK(INDEX('Policy Characteristics'!H:H,MATCH($C2406,'Policy Characteristics'!$C:$C,0))),"",INDEX('Policy Characteristics'!H:H,MATCH($C2406,'Policy Characteristics'!$C:$C,0)))</f>
        <v>0.01</v>
      </c>
      <c r="O2406" s="254" t="str">
        <f>IF(ISBLANK(INDEX('Policy Characteristics'!I:I,MATCH($C2406,'Policy Characteristics'!$C:$C,0))),"",INDEX('Policy Characteristics'!I:I,MATCH($C2406,'Policy Characteristics'!$C:$C,0)))</f>
        <v>% reduction in energy use</v>
      </c>
      <c r="P2406" s="254" t="str">
        <f>IF(ISBLANK(INDEX('Policy Characteristics'!J:J,MATCH($C2406,'Policy Characteristics'!$C:$C,0))),"",INDEX('Policy Characteristics'!J:J,MATCH($C2406,'Policy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06" s="254" t="str">
        <f>IF(ISBLANK(INDEX('Policy Characteristics'!K:K,MATCH($C2406,'Policy Characteristics'!$C:$C,0))),"",INDEX('Policy Characteristics'!K:K,MATCH($C2406,'Policy Characteristics'!$C:$C,0)))</f>
        <v>industry-ag-main.html#eff-stds</v>
      </c>
      <c r="R2406" s="254" t="str">
        <f>IF(ISBLANK(INDEX('Policy Characteristics'!L:L,MATCH($C2406,'Policy Characteristics'!$C:$C,0))),"",INDEX('Policy Characteristics'!L:L,MATCH($C2406,'Policy Characteristics'!$C:$C,0)))</f>
        <v>industry-energy-efficiency-standards.html</v>
      </c>
    </row>
    <row r="2407" spans="1:18" s="4" customFormat="1" x14ac:dyDescent="0.25">
      <c r="A2407" s="254" t="str">
        <f>IF(ISBLANK(INDEX('Policy Characteristics'!A:A,MATCH($C2407,'Policy Characteristics'!$C:$C,0))),"",INDEX('Policy Characteristics'!A:A,MATCH($C2407,'Policy Characteristics'!$C:$C,0)))</f>
        <v>Industry</v>
      </c>
      <c r="B2407" s="262" t="str">
        <f>IF(ISBLANK(INDEX('Policy Characteristics'!B:B,MATCH($C2407,'Policy Characteristics'!$C:$C,0))),"",INDEX('Policy Characteristics'!B:B,MATCH($C2407,'Policy Characteristics'!$C:$C,0)))</f>
        <v>Energy Efficiency Standards for Other Eqpt</v>
      </c>
      <c r="C2407" s="254" t="str">
        <f t="shared" si="102"/>
        <v>Perc Improvement in Eqpt Efficiency Stds Above BAU for Combustible Fuels</v>
      </c>
      <c r="D2407" s="6" t="s">
        <v>3035</v>
      </c>
      <c r="E2407" s="1" t="s">
        <v>3916</v>
      </c>
      <c r="F2407" t="s">
        <v>2997</v>
      </c>
      <c r="G2407" s="45" t="s">
        <v>3890</v>
      </c>
      <c r="H2407" s="47">
        <f t="shared" si="101"/>
        <v>2406</v>
      </c>
      <c r="I2407" s="324" t="s">
        <v>40</v>
      </c>
      <c r="J2407" s="255" t="str">
        <f>IF(ISBLANK(INDEX('Policy Characteristics'!D:D,MATCH($C2407,'Policy Characteristics'!$C:$C,0))),"",INDEX('Policy Characteristics'!D:D,MATCH($C2407,'Policy Characteristics'!$C:$C,0)))</f>
        <v>Industry Energy Efficiency</v>
      </c>
      <c r="K2407" s="254" t="str">
        <f>IF(ISBLANK(INDEX('Policy Characteristics'!E:E,MATCH($C2407,'Policy Characteristics'!$C:$C,0))),"",INDEX('Policy Characteristics'!E:E,MATCH($C2407,'Policy Characteristics'!$C:$C,0)))</f>
        <v>indst fuel efficiency stds</v>
      </c>
      <c r="L2407" s="261">
        <f>IF(ISBLANK(INDEX('Policy Characteristics'!F:F,MATCH($C2407,'Policy Characteristics'!$C:$C,0))),"",INDEX('Policy Characteristics'!F:F,MATCH($C2407,'Policy Characteristics'!$C:$C,0)))</f>
        <v>0</v>
      </c>
      <c r="M2407" s="261">
        <f>IF(ISBLANK(INDEX('Policy Characteristics'!G:G,MATCH($C2407,'Policy Characteristics'!$C:$C,0))),"",INDEX('Policy Characteristics'!G:G,MATCH($C2407,'Policy Characteristics'!$C:$C,0)))</f>
        <v>0.25</v>
      </c>
      <c r="N2407" s="261">
        <f>IF(ISBLANK(INDEX('Policy Characteristics'!H:H,MATCH($C2407,'Policy Characteristics'!$C:$C,0))),"",INDEX('Policy Characteristics'!H:H,MATCH($C2407,'Policy Characteristics'!$C:$C,0)))</f>
        <v>0.01</v>
      </c>
      <c r="O2407" s="254" t="str">
        <f>IF(ISBLANK(INDEX('Policy Characteristics'!I:I,MATCH($C2407,'Policy Characteristics'!$C:$C,0))),"",INDEX('Policy Characteristics'!I:I,MATCH($C2407,'Policy Characteristics'!$C:$C,0)))</f>
        <v>% reduction in energy use</v>
      </c>
      <c r="P2407" s="254" t="str">
        <f>IF(ISBLANK(INDEX('Policy Characteristics'!J:J,MATCH($C2407,'Policy Characteristics'!$C:$C,0))),"",INDEX('Policy Characteristics'!J:J,MATCH($C2407,'Policy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07" s="254" t="str">
        <f>IF(ISBLANK(INDEX('Policy Characteristics'!K:K,MATCH($C2407,'Policy Characteristics'!$C:$C,0))),"",INDEX('Policy Characteristics'!K:K,MATCH($C2407,'Policy Characteristics'!$C:$C,0)))</f>
        <v>industry-ag-main.html#eff-stds</v>
      </c>
      <c r="R2407" s="254" t="str">
        <f>IF(ISBLANK(INDEX('Policy Characteristics'!L:L,MATCH($C2407,'Policy Characteristics'!$C:$C,0))),"",INDEX('Policy Characteristics'!L:L,MATCH($C2407,'Policy Characteristics'!$C:$C,0)))</f>
        <v>industry-energy-efficiency-standards.html</v>
      </c>
    </row>
    <row r="2408" spans="1:18" s="4" customFormat="1" x14ac:dyDescent="0.25">
      <c r="A2408" s="254" t="str">
        <f>IF(ISBLANK(INDEX('Policy Characteristics'!A:A,MATCH($C2408,'Policy Characteristics'!$C:$C,0))),"",INDEX('Policy Characteristics'!A:A,MATCH($C2408,'Policy Characteristics'!$C:$C,0)))</f>
        <v>Industry</v>
      </c>
      <c r="B2408" s="262" t="str">
        <f>IF(ISBLANK(INDEX('Policy Characteristics'!B:B,MATCH($C2408,'Policy Characteristics'!$C:$C,0))),"",INDEX('Policy Characteristics'!B:B,MATCH($C2408,'Policy Characteristics'!$C:$C,0)))</f>
        <v>Energy Efficiency Standards for Other Eqpt</v>
      </c>
      <c r="C2408" s="254" t="str">
        <f t="shared" si="102"/>
        <v>Perc Improvement in Eqpt Efficiency Stds Above BAU for Combustible Fuels</v>
      </c>
      <c r="D2408" s="6" t="s">
        <v>3035</v>
      </c>
      <c r="E2408" s="1" t="s">
        <v>3917</v>
      </c>
      <c r="F2408" t="s">
        <v>2997</v>
      </c>
      <c r="G2408" s="45" t="s">
        <v>3892</v>
      </c>
      <c r="H2408" s="47">
        <f t="shared" si="101"/>
        <v>2407</v>
      </c>
      <c r="I2408" s="324" t="s">
        <v>40</v>
      </c>
      <c r="J2408" s="255" t="str">
        <f>IF(ISBLANK(INDEX('Policy Characteristics'!D:D,MATCH($C2408,'Policy Characteristics'!$C:$C,0))),"",INDEX('Policy Characteristics'!D:D,MATCH($C2408,'Policy Characteristics'!$C:$C,0)))</f>
        <v>Industry Energy Efficiency</v>
      </c>
      <c r="K2408" s="254" t="str">
        <f>IF(ISBLANK(INDEX('Policy Characteristics'!E:E,MATCH($C2408,'Policy Characteristics'!$C:$C,0))),"",INDEX('Policy Characteristics'!E:E,MATCH($C2408,'Policy Characteristics'!$C:$C,0)))</f>
        <v>indst fuel efficiency stds</v>
      </c>
      <c r="L2408" s="261">
        <f>IF(ISBLANK(INDEX('Policy Characteristics'!F:F,MATCH($C2408,'Policy Characteristics'!$C:$C,0))),"",INDEX('Policy Characteristics'!F:F,MATCH($C2408,'Policy Characteristics'!$C:$C,0)))</f>
        <v>0</v>
      </c>
      <c r="M2408" s="261">
        <f>IF(ISBLANK(INDEX('Policy Characteristics'!G:G,MATCH($C2408,'Policy Characteristics'!$C:$C,0))),"",INDEX('Policy Characteristics'!G:G,MATCH($C2408,'Policy Characteristics'!$C:$C,0)))</f>
        <v>0.25</v>
      </c>
      <c r="N2408" s="261">
        <f>IF(ISBLANK(INDEX('Policy Characteristics'!H:H,MATCH($C2408,'Policy Characteristics'!$C:$C,0))),"",INDEX('Policy Characteristics'!H:H,MATCH($C2408,'Policy Characteristics'!$C:$C,0)))</f>
        <v>0.01</v>
      </c>
      <c r="O2408" s="254" t="str">
        <f>IF(ISBLANK(INDEX('Policy Characteristics'!I:I,MATCH($C2408,'Policy Characteristics'!$C:$C,0))),"",INDEX('Policy Characteristics'!I:I,MATCH($C2408,'Policy Characteristics'!$C:$C,0)))</f>
        <v>% reduction in energy use</v>
      </c>
      <c r="P2408" s="254" t="str">
        <f>IF(ISBLANK(INDEX('Policy Characteristics'!J:J,MATCH($C2408,'Policy Characteristics'!$C:$C,0))),"",INDEX('Policy Characteristics'!J:J,MATCH($C2408,'Policy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08" s="254" t="str">
        <f>IF(ISBLANK(INDEX('Policy Characteristics'!K:K,MATCH($C2408,'Policy Characteristics'!$C:$C,0))),"",INDEX('Policy Characteristics'!K:K,MATCH($C2408,'Policy Characteristics'!$C:$C,0)))</f>
        <v>industry-ag-main.html#eff-stds</v>
      </c>
      <c r="R2408" s="254" t="str">
        <f>IF(ISBLANK(INDEX('Policy Characteristics'!L:L,MATCH($C2408,'Policy Characteristics'!$C:$C,0))),"",INDEX('Policy Characteristics'!L:L,MATCH($C2408,'Policy Characteristics'!$C:$C,0)))</f>
        <v>industry-energy-efficiency-standards.html</v>
      </c>
    </row>
    <row r="2409" spans="1:18" s="4" customFormat="1" x14ac:dyDescent="0.25">
      <c r="A2409" s="254" t="str">
        <f>IF(ISBLANK(INDEX('Policy Characteristics'!A:A,MATCH($C2409,'Policy Characteristics'!$C:$C,0))),"",INDEX('Policy Characteristics'!A:A,MATCH($C2409,'Policy Characteristics'!$C:$C,0)))</f>
        <v>Industry</v>
      </c>
      <c r="B2409" s="262" t="str">
        <f>IF(ISBLANK(INDEX('Policy Characteristics'!B:B,MATCH($C2409,'Policy Characteristics'!$C:$C,0))),"",INDEX('Policy Characteristics'!B:B,MATCH($C2409,'Policy Characteristics'!$C:$C,0)))</f>
        <v>Energy Efficiency Standards for Other Eqpt</v>
      </c>
      <c r="C2409" s="254" t="str">
        <f t="shared" si="102"/>
        <v>Perc Improvement in Eqpt Efficiency Stds Above BAU for Combustible Fuels</v>
      </c>
      <c r="D2409" s="6" t="s">
        <v>3036</v>
      </c>
      <c r="E2409" s="1" t="s">
        <v>3459</v>
      </c>
      <c r="F2409" t="s">
        <v>2998</v>
      </c>
      <c r="G2409" s="45" t="s">
        <v>3465</v>
      </c>
      <c r="H2409" s="47">
        <f t="shared" si="101"/>
        <v>2408</v>
      </c>
      <c r="I2409" s="324" t="s">
        <v>40</v>
      </c>
      <c r="J2409" s="255" t="str">
        <f>IF(ISBLANK(INDEX('Policy Characteristics'!D:D,MATCH($C2409,'Policy Characteristics'!$C:$C,0))),"",INDEX('Policy Characteristics'!D:D,MATCH($C2409,'Policy Characteristics'!$C:$C,0)))</f>
        <v>Industry Energy Efficiency</v>
      </c>
      <c r="K2409" s="254" t="str">
        <f>IF(ISBLANK(INDEX('Policy Characteristics'!E:E,MATCH($C2409,'Policy Characteristics'!$C:$C,0))),"",INDEX('Policy Characteristics'!E:E,MATCH($C2409,'Policy Characteristics'!$C:$C,0)))</f>
        <v>indst fuel efficiency stds</v>
      </c>
      <c r="L2409" s="261">
        <f>IF(ISBLANK(INDEX('Policy Characteristics'!F:F,MATCH($C2409,'Policy Characteristics'!$C:$C,0))),"",INDEX('Policy Characteristics'!F:F,MATCH($C2409,'Policy Characteristics'!$C:$C,0)))</f>
        <v>0</v>
      </c>
      <c r="M2409" s="261">
        <f>IF(ISBLANK(INDEX('Policy Characteristics'!G:G,MATCH($C2409,'Policy Characteristics'!$C:$C,0))),"",INDEX('Policy Characteristics'!G:G,MATCH($C2409,'Policy Characteristics'!$C:$C,0)))</f>
        <v>0.25</v>
      </c>
      <c r="N2409" s="261">
        <f>IF(ISBLANK(INDEX('Policy Characteristics'!H:H,MATCH($C2409,'Policy Characteristics'!$C:$C,0))),"",INDEX('Policy Characteristics'!H:H,MATCH($C2409,'Policy Characteristics'!$C:$C,0)))</f>
        <v>0.01</v>
      </c>
      <c r="O2409" s="254" t="str">
        <f>IF(ISBLANK(INDEX('Policy Characteristics'!I:I,MATCH($C2409,'Policy Characteristics'!$C:$C,0))),"",INDEX('Policy Characteristics'!I:I,MATCH($C2409,'Policy Characteristics'!$C:$C,0)))</f>
        <v>% reduction in energy use</v>
      </c>
      <c r="P2409" s="254" t="str">
        <f>IF(ISBLANK(INDEX('Policy Characteristics'!J:J,MATCH($C2409,'Policy Characteristics'!$C:$C,0))),"",INDEX('Policy Characteristics'!J:J,MATCH($C2409,'Policy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09" s="254" t="str">
        <f>IF(ISBLANK(INDEX('Policy Characteristics'!K:K,MATCH($C2409,'Policy Characteristics'!$C:$C,0))),"",INDEX('Policy Characteristics'!K:K,MATCH($C2409,'Policy Characteristics'!$C:$C,0)))</f>
        <v>industry-ag-main.html#eff-stds</v>
      </c>
      <c r="R2409" s="254" t="str">
        <f>IF(ISBLANK(INDEX('Policy Characteristics'!L:L,MATCH($C2409,'Policy Characteristics'!$C:$C,0))),"",INDEX('Policy Characteristics'!L:L,MATCH($C2409,'Policy Characteristics'!$C:$C,0)))</f>
        <v>industry-energy-efficiency-standards.html</v>
      </c>
    </row>
    <row r="2410" spans="1:18" s="4" customFormat="1" x14ac:dyDescent="0.25">
      <c r="A2410" s="254" t="str">
        <f>IF(ISBLANK(INDEX('Policy Characteristics'!A:A,MATCH($C2410,'Policy Characteristics'!$C:$C,0))),"",INDEX('Policy Characteristics'!A:A,MATCH($C2410,'Policy Characteristics'!$C:$C,0)))</f>
        <v>Industry</v>
      </c>
      <c r="B2410" s="262" t="str">
        <f>IF(ISBLANK(INDEX('Policy Characteristics'!B:B,MATCH($C2410,'Policy Characteristics'!$C:$C,0))),"",INDEX('Policy Characteristics'!B:B,MATCH($C2410,'Policy Characteristics'!$C:$C,0)))</f>
        <v>Energy Efficiency Standards for Other Eqpt</v>
      </c>
      <c r="C2410" s="254" t="str">
        <f t="shared" si="102"/>
        <v>Perc Improvement in Eqpt Efficiency Stds Above BAU for Combustible Fuels</v>
      </c>
      <c r="D2410" s="6" t="s">
        <v>3036</v>
      </c>
      <c r="E2410" s="1" t="s">
        <v>3460</v>
      </c>
      <c r="F2410" t="s">
        <v>2998</v>
      </c>
      <c r="G2410" s="45" t="s">
        <v>3466</v>
      </c>
      <c r="H2410" s="47">
        <f t="shared" si="101"/>
        <v>2409</v>
      </c>
      <c r="I2410" s="324" t="s">
        <v>40</v>
      </c>
      <c r="J2410" s="255" t="str">
        <f>IF(ISBLANK(INDEX('Policy Characteristics'!D:D,MATCH($C2410,'Policy Characteristics'!$C:$C,0))),"",INDEX('Policy Characteristics'!D:D,MATCH($C2410,'Policy Characteristics'!$C:$C,0)))</f>
        <v>Industry Energy Efficiency</v>
      </c>
      <c r="K2410" s="254" t="str">
        <f>IF(ISBLANK(INDEX('Policy Characteristics'!E:E,MATCH($C2410,'Policy Characteristics'!$C:$C,0))),"",INDEX('Policy Characteristics'!E:E,MATCH($C2410,'Policy Characteristics'!$C:$C,0)))</f>
        <v>indst fuel efficiency stds</v>
      </c>
      <c r="L2410" s="261">
        <f>IF(ISBLANK(INDEX('Policy Characteristics'!F:F,MATCH($C2410,'Policy Characteristics'!$C:$C,0))),"",INDEX('Policy Characteristics'!F:F,MATCH($C2410,'Policy Characteristics'!$C:$C,0)))</f>
        <v>0</v>
      </c>
      <c r="M2410" s="261">
        <f>IF(ISBLANK(INDEX('Policy Characteristics'!G:G,MATCH($C2410,'Policy Characteristics'!$C:$C,0))),"",INDEX('Policy Characteristics'!G:G,MATCH($C2410,'Policy Characteristics'!$C:$C,0)))</f>
        <v>0.25</v>
      </c>
      <c r="N2410" s="261">
        <f>IF(ISBLANK(INDEX('Policy Characteristics'!H:H,MATCH($C2410,'Policy Characteristics'!$C:$C,0))),"",INDEX('Policy Characteristics'!H:H,MATCH($C2410,'Policy Characteristics'!$C:$C,0)))</f>
        <v>0.01</v>
      </c>
      <c r="O2410" s="254" t="str">
        <f>IF(ISBLANK(INDEX('Policy Characteristics'!I:I,MATCH($C2410,'Policy Characteristics'!$C:$C,0))),"",INDEX('Policy Characteristics'!I:I,MATCH($C2410,'Policy Characteristics'!$C:$C,0)))</f>
        <v>% reduction in energy use</v>
      </c>
      <c r="P2410" s="254" t="str">
        <f>IF(ISBLANK(INDEX('Policy Characteristics'!J:J,MATCH($C2410,'Policy Characteristics'!$C:$C,0))),"",INDEX('Policy Characteristics'!J:J,MATCH($C2410,'Policy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10" s="254" t="str">
        <f>IF(ISBLANK(INDEX('Policy Characteristics'!K:K,MATCH($C2410,'Policy Characteristics'!$C:$C,0))),"",INDEX('Policy Characteristics'!K:K,MATCH($C2410,'Policy Characteristics'!$C:$C,0)))</f>
        <v>industry-ag-main.html#eff-stds</v>
      </c>
      <c r="R2410" s="254" t="str">
        <f>IF(ISBLANK(INDEX('Policy Characteristics'!L:L,MATCH($C2410,'Policy Characteristics'!$C:$C,0))),"",INDEX('Policy Characteristics'!L:L,MATCH($C2410,'Policy Characteristics'!$C:$C,0)))</f>
        <v>industry-energy-efficiency-standards.html</v>
      </c>
    </row>
    <row r="2411" spans="1:18" s="4" customFormat="1" x14ac:dyDescent="0.25">
      <c r="A2411" s="254" t="str">
        <f>IF(ISBLANK(INDEX('Policy Characteristics'!A:A,MATCH($C2411,'Policy Characteristics'!$C:$C,0))),"",INDEX('Policy Characteristics'!A:A,MATCH($C2411,'Policy Characteristics'!$C:$C,0)))</f>
        <v>Industry</v>
      </c>
      <c r="B2411" s="262" t="str">
        <f>IF(ISBLANK(INDEX('Policy Characteristics'!B:B,MATCH($C2411,'Policy Characteristics'!$C:$C,0))),"",INDEX('Policy Characteristics'!B:B,MATCH($C2411,'Policy Characteristics'!$C:$C,0)))</f>
        <v>Energy Efficiency Standards for Other Eqpt</v>
      </c>
      <c r="C2411" s="254" t="str">
        <f t="shared" si="102"/>
        <v>Perc Improvement in Eqpt Efficiency Stds Above BAU for Combustible Fuels</v>
      </c>
      <c r="D2411" s="6" t="s">
        <v>3036</v>
      </c>
      <c r="E2411" s="1" t="s">
        <v>3461</v>
      </c>
      <c r="F2411" t="s">
        <v>2998</v>
      </c>
      <c r="G2411" s="45" t="s">
        <v>3467</v>
      </c>
      <c r="H2411" s="47">
        <f t="shared" si="101"/>
        <v>2410</v>
      </c>
      <c r="I2411" s="324" t="s">
        <v>40</v>
      </c>
      <c r="J2411" s="255" t="str">
        <f>IF(ISBLANK(INDEX('Policy Characteristics'!D:D,MATCH($C2411,'Policy Characteristics'!$C:$C,0))),"",INDEX('Policy Characteristics'!D:D,MATCH($C2411,'Policy Characteristics'!$C:$C,0)))</f>
        <v>Industry Energy Efficiency</v>
      </c>
      <c r="K2411" s="254" t="str">
        <f>IF(ISBLANK(INDEX('Policy Characteristics'!E:E,MATCH($C2411,'Policy Characteristics'!$C:$C,0))),"",INDEX('Policy Characteristics'!E:E,MATCH($C2411,'Policy Characteristics'!$C:$C,0)))</f>
        <v>indst fuel efficiency stds</v>
      </c>
      <c r="L2411" s="261">
        <f>IF(ISBLANK(INDEX('Policy Characteristics'!F:F,MATCH($C2411,'Policy Characteristics'!$C:$C,0))),"",INDEX('Policy Characteristics'!F:F,MATCH($C2411,'Policy Characteristics'!$C:$C,0)))</f>
        <v>0</v>
      </c>
      <c r="M2411" s="261">
        <f>IF(ISBLANK(INDEX('Policy Characteristics'!G:G,MATCH($C2411,'Policy Characteristics'!$C:$C,0))),"",INDEX('Policy Characteristics'!G:G,MATCH($C2411,'Policy Characteristics'!$C:$C,0)))</f>
        <v>0.25</v>
      </c>
      <c r="N2411" s="261">
        <f>IF(ISBLANK(INDEX('Policy Characteristics'!H:H,MATCH($C2411,'Policy Characteristics'!$C:$C,0))),"",INDEX('Policy Characteristics'!H:H,MATCH($C2411,'Policy Characteristics'!$C:$C,0)))</f>
        <v>0.01</v>
      </c>
      <c r="O2411" s="254" t="str">
        <f>IF(ISBLANK(INDEX('Policy Characteristics'!I:I,MATCH($C2411,'Policy Characteristics'!$C:$C,0))),"",INDEX('Policy Characteristics'!I:I,MATCH($C2411,'Policy Characteristics'!$C:$C,0)))</f>
        <v>% reduction in energy use</v>
      </c>
      <c r="P2411" s="254" t="str">
        <f>IF(ISBLANK(INDEX('Policy Characteristics'!J:J,MATCH($C2411,'Policy Characteristics'!$C:$C,0))),"",INDEX('Policy Characteristics'!J:J,MATCH($C2411,'Policy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11" s="254" t="str">
        <f>IF(ISBLANK(INDEX('Policy Characteristics'!K:K,MATCH($C2411,'Policy Characteristics'!$C:$C,0))),"",INDEX('Policy Characteristics'!K:K,MATCH($C2411,'Policy Characteristics'!$C:$C,0)))</f>
        <v>industry-ag-main.html#eff-stds</v>
      </c>
      <c r="R2411" s="254" t="str">
        <f>IF(ISBLANK(INDEX('Policy Characteristics'!L:L,MATCH($C2411,'Policy Characteristics'!$C:$C,0))),"",INDEX('Policy Characteristics'!L:L,MATCH($C2411,'Policy Characteristics'!$C:$C,0)))</f>
        <v>industry-energy-efficiency-standards.html</v>
      </c>
    </row>
    <row r="2412" spans="1:18" s="4" customFormat="1" x14ac:dyDescent="0.25">
      <c r="A2412" s="254" t="str">
        <f>IF(ISBLANK(INDEX('Policy Characteristics'!A:A,MATCH($C2412,'Policy Characteristics'!$C:$C,0))),"",INDEX('Policy Characteristics'!A:A,MATCH($C2412,'Policy Characteristics'!$C:$C,0)))</f>
        <v>Industry</v>
      </c>
      <c r="B2412" s="262" t="str">
        <f>IF(ISBLANK(INDEX('Policy Characteristics'!B:B,MATCH($C2412,'Policy Characteristics'!$C:$C,0))),"",INDEX('Policy Characteristics'!B:B,MATCH($C2412,'Policy Characteristics'!$C:$C,0)))</f>
        <v>Energy Efficiency Standards for Other Eqpt</v>
      </c>
      <c r="C2412" s="254" t="str">
        <f t="shared" si="102"/>
        <v>Perc Improvement in Eqpt Efficiency Stds Above BAU for Combustible Fuels</v>
      </c>
      <c r="D2412" s="6" t="s">
        <v>3036</v>
      </c>
      <c r="E2412" s="1" t="s">
        <v>3462</v>
      </c>
      <c r="F2412" t="s">
        <v>2998</v>
      </c>
      <c r="G2412" s="45" t="s">
        <v>3468</v>
      </c>
      <c r="H2412" s="47">
        <f t="shared" si="101"/>
        <v>2411</v>
      </c>
      <c r="I2412" s="324" t="s">
        <v>40</v>
      </c>
      <c r="J2412" s="255" t="str">
        <f>IF(ISBLANK(INDEX('Policy Characteristics'!D:D,MATCH($C2412,'Policy Characteristics'!$C:$C,0))),"",INDEX('Policy Characteristics'!D:D,MATCH($C2412,'Policy Characteristics'!$C:$C,0)))</f>
        <v>Industry Energy Efficiency</v>
      </c>
      <c r="K2412" s="254" t="str">
        <f>IF(ISBLANK(INDEX('Policy Characteristics'!E:E,MATCH($C2412,'Policy Characteristics'!$C:$C,0))),"",INDEX('Policy Characteristics'!E:E,MATCH($C2412,'Policy Characteristics'!$C:$C,0)))</f>
        <v>indst fuel efficiency stds</v>
      </c>
      <c r="L2412" s="261">
        <f>IF(ISBLANK(INDEX('Policy Characteristics'!F:F,MATCH($C2412,'Policy Characteristics'!$C:$C,0))),"",INDEX('Policy Characteristics'!F:F,MATCH($C2412,'Policy Characteristics'!$C:$C,0)))</f>
        <v>0</v>
      </c>
      <c r="M2412" s="261">
        <f>IF(ISBLANK(INDEX('Policy Characteristics'!G:G,MATCH($C2412,'Policy Characteristics'!$C:$C,0))),"",INDEX('Policy Characteristics'!G:G,MATCH($C2412,'Policy Characteristics'!$C:$C,0)))</f>
        <v>0.25</v>
      </c>
      <c r="N2412" s="261">
        <f>IF(ISBLANK(INDEX('Policy Characteristics'!H:H,MATCH($C2412,'Policy Characteristics'!$C:$C,0))),"",INDEX('Policy Characteristics'!H:H,MATCH($C2412,'Policy Characteristics'!$C:$C,0)))</f>
        <v>0.01</v>
      </c>
      <c r="O2412" s="254" t="str">
        <f>IF(ISBLANK(INDEX('Policy Characteristics'!I:I,MATCH($C2412,'Policy Characteristics'!$C:$C,0))),"",INDEX('Policy Characteristics'!I:I,MATCH($C2412,'Policy Characteristics'!$C:$C,0)))</f>
        <v>% reduction in energy use</v>
      </c>
      <c r="P2412" s="254" t="str">
        <f>IF(ISBLANK(INDEX('Policy Characteristics'!J:J,MATCH($C2412,'Policy Characteristics'!$C:$C,0))),"",INDEX('Policy Characteristics'!J:J,MATCH($C2412,'Policy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12" s="254" t="str">
        <f>IF(ISBLANK(INDEX('Policy Characteristics'!K:K,MATCH($C2412,'Policy Characteristics'!$C:$C,0))),"",INDEX('Policy Characteristics'!K:K,MATCH($C2412,'Policy Characteristics'!$C:$C,0)))</f>
        <v>industry-ag-main.html#eff-stds</v>
      </c>
      <c r="R2412" s="254" t="str">
        <f>IF(ISBLANK(INDEX('Policy Characteristics'!L:L,MATCH($C2412,'Policy Characteristics'!$C:$C,0))),"",INDEX('Policy Characteristics'!L:L,MATCH($C2412,'Policy Characteristics'!$C:$C,0)))</f>
        <v>industry-energy-efficiency-standards.html</v>
      </c>
    </row>
    <row r="2413" spans="1:18" s="4" customFormat="1" x14ac:dyDescent="0.25">
      <c r="A2413" s="254" t="str">
        <f>IF(ISBLANK(INDEX('Policy Characteristics'!A:A,MATCH($C2413,'Policy Characteristics'!$C:$C,0))),"",INDEX('Policy Characteristics'!A:A,MATCH($C2413,'Policy Characteristics'!$C:$C,0)))</f>
        <v>Industry</v>
      </c>
      <c r="B2413" s="262" t="str">
        <f>IF(ISBLANK(INDEX('Policy Characteristics'!B:B,MATCH($C2413,'Policy Characteristics'!$C:$C,0))),"",INDEX('Policy Characteristics'!B:B,MATCH($C2413,'Policy Characteristics'!$C:$C,0)))</f>
        <v>Energy Efficiency Standards for Other Eqpt</v>
      </c>
      <c r="C2413" s="254" t="str">
        <f t="shared" si="102"/>
        <v>Perc Improvement in Eqpt Efficiency Stds Above BAU for Combustible Fuels</v>
      </c>
      <c r="D2413" s="6" t="s">
        <v>3036</v>
      </c>
      <c r="E2413" s="1" t="s">
        <v>3463</v>
      </c>
      <c r="F2413" t="s">
        <v>2998</v>
      </c>
      <c r="G2413" s="45" t="s">
        <v>3469</v>
      </c>
      <c r="H2413" s="47">
        <f t="shared" si="101"/>
        <v>2412</v>
      </c>
      <c r="I2413" s="324" t="s">
        <v>40</v>
      </c>
      <c r="J2413" s="255" t="str">
        <f>IF(ISBLANK(INDEX('Policy Characteristics'!D:D,MATCH($C2413,'Policy Characteristics'!$C:$C,0))),"",INDEX('Policy Characteristics'!D:D,MATCH($C2413,'Policy Characteristics'!$C:$C,0)))</f>
        <v>Industry Energy Efficiency</v>
      </c>
      <c r="K2413" s="254" t="str">
        <f>IF(ISBLANK(INDEX('Policy Characteristics'!E:E,MATCH($C2413,'Policy Characteristics'!$C:$C,0))),"",INDEX('Policy Characteristics'!E:E,MATCH($C2413,'Policy Characteristics'!$C:$C,0)))</f>
        <v>indst fuel efficiency stds</v>
      </c>
      <c r="L2413" s="261">
        <f>IF(ISBLANK(INDEX('Policy Characteristics'!F:F,MATCH($C2413,'Policy Characteristics'!$C:$C,0))),"",INDEX('Policy Characteristics'!F:F,MATCH($C2413,'Policy Characteristics'!$C:$C,0)))</f>
        <v>0</v>
      </c>
      <c r="M2413" s="261">
        <f>IF(ISBLANK(INDEX('Policy Characteristics'!G:G,MATCH($C2413,'Policy Characteristics'!$C:$C,0))),"",INDEX('Policy Characteristics'!G:G,MATCH($C2413,'Policy Characteristics'!$C:$C,0)))</f>
        <v>0.25</v>
      </c>
      <c r="N2413" s="261">
        <f>IF(ISBLANK(INDEX('Policy Characteristics'!H:H,MATCH($C2413,'Policy Characteristics'!$C:$C,0))),"",INDEX('Policy Characteristics'!H:H,MATCH($C2413,'Policy Characteristics'!$C:$C,0)))</f>
        <v>0.01</v>
      </c>
      <c r="O2413" s="254" t="str">
        <f>IF(ISBLANK(INDEX('Policy Characteristics'!I:I,MATCH($C2413,'Policy Characteristics'!$C:$C,0))),"",INDEX('Policy Characteristics'!I:I,MATCH($C2413,'Policy Characteristics'!$C:$C,0)))</f>
        <v>% reduction in energy use</v>
      </c>
      <c r="P2413" s="254" t="str">
        <f>IF(ISBLANK(INDEX('Policy Characteristics'!J:J,MATCH($C2413,'Policy Characteristics'!$C:$C,0))),"",INDEX('Policy Characteristics'!J:J,MATCH($C2413,'Policy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13" s="254" t="str">
        <f>IF(ISBLANK(INDEX('Policy Characteristics'!K:K,MATCH($C2413,'Policy Characteristics'!$C:$C,0))),"",INDEX('Policy Characteristics'!K:K,MATCH($C2413,'Policy Characteristics'!$C:$C,0)))</f>
        <v>industry-ag-main.html#eff-stds</v>
      </c>
      <c r="R2413" s="254" t="str">
        <f>IF(ISBLANK(INDEX('Policy Characteristics'!L:L,MATCH($C2413,'Policy Characteristics'!$C:$C,0))),"",INDEX('Policy Characteristics'!L:L,MATCH($C2413,'Policy Characteristics'!$C:$C,0)))</f>
        <v>industry-energy-efficiency-standards.html</v>
      </c>
    </row>
    <row r="2414" spans="1:18" s="4" customFormat="1" x14ac:dyDescent="0.25">
      <c r="A2414" s="254" t="str">
        <f>IF(ISBLANK(INDEX('Policy Characteristics'!A:A,MATCH($C2414,'Policy Characteristics'!$C:$C,0))),"",INDEX('Policy Characteristics'!A:A,MATCH($C2414,'Policy Characteristics'!$C:$C,0)))</f>
        <v>Industry</v>
      </c>
      <c r="B2414" s="262" t="str">
        <f>IF(ISBLANK(INDEX('Policy Characteristics'!B:B,MATCH($C2414,'Policy Characteristics'!$C:$C,0))),"",INDEX('Policy Characteristics'!B:B,MATCH($C2414,'Policy Characteristics'!$C:$C,0)))</f>
        <v>Energy Efficiency Standards for Other Eqpt</v>
      </c>
      <c r="C2414" s="254" t="str">
        <f t="shared" si="102"/>
        <v>Perc Improvement in Eqpt Efficiency Stds Above BAU for Combustible Fuels</v>
      </c>
      <c r="D2414" s="6" t="s">
        <v>3036</v>
      </c>
      <c r="E2414" s="1" t="s">
        <v>3464</v>
      </c>
      <c r="F2414" t="s">
        <v>2998</v>
      </c>
      <c r="G2414" s="45" t="s">
        <v>3470</v>
      </c>
      <c r="H2414" s="47">
        <f t="shared" si="101"/>
        <v>2413</v>
      </c>
      <c r="I2414" s="324" t="s">
        <v>40</v>
      </c>
      <c r="J2414" s="255" t="str">
        <f>IF(ISBLANK(INDEX('Policy Characteristics'!D:D,MATCH($C2414,'Policy Characteristics'!$C:$C,0))),"",INDEX('Policy Characteristics'!D:D,MATCH($C2414,'Policy Characteristics'!$C:$C,0)))</f>
        <v>Industry Energy Efficiency</v>
      </c>
      <c r="K2414" s="254" t="str">
        <f>IF(ISBLANK(INDEX('Policy Characteristics'!E:E,MATCH($C2414,'Policy Characteristics'!$C:$C,0))),"",INDEX('Policy Characteristics'!E:E,MATCH($C2414,'Policy Characteristics'!$C:$C,0)))</f>
        <v>indst fuel efficiency stds</v>
      </c>
      <c r="L2414" s="261">
        <f>IF(ISBLANK(INDEX('Policy Characteristics'!F:F,MATCH($C2414,'Policy Characteristics'!$C:$C,0))),"",INDEX('Policy Characteristics'!F:F,MATCH($C2414,'Policy Characteristics'!$C:$C,0)))</f>
        <v>0</v>
      </c>
      <c r="M2414" s="261">
        <f>IF(ISBLANK(INDEX('Policy Characteristics'!G:G,MATCH($C2414,'Policy Characteristics'!$C:$C,0))),"",INDEX('Policy Characteristics'!G:G,MATCH($C2414,'Policy Characteristics'!$C:$C,0)))</f>
        <v>0.25</v>
      </c>
      <c r="N2414" s="261">
        <f>IF(ISBLANK(INDEX('Policy Characteristics'!H:H,MATCH($C2414,'Policy Characteristics'!$C:$C,0))),"",INDEX('Policy Characteristics'!H:H,MATCH($C2414,'Policy Characteristics'!$C:$C,0)))</f>
        <v>0.01</v>
      </c>
      <c r="O2414" s="254" t="str">
        <f>IF(ISBLANK(INDEX('Policy Characteristics'!I:I,MATCH($C2414,'Policy Characteristics'!$C:$C,0))),"",INDEX('Policy Characteristics'!I:I,MATCH($C2414,'Policy Characteristics'!$C:$C,0)))</f>
        <v>% reduction in energy use</v>
      </c>
      <c r="P2414" s="254" t="str">
        <f>IF(ISBLANK(INDEX('Policy Characteristics'!J:J,MATCH($C2414,'Policy Characteristics'!$C:$C,0))),"",INDEX('Policy Characteristics'!J:J,MATCH($C2414,'Policy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14" s="254" t="str">
        <f>IF(ISBLANK(INDEX('Policy Characteristics'!K:K,MATCH($C2414,'Policy Characteristics'!$C:$C,0))),"",INDEX('Policy Characteristics'!K:K,MATCH($C2414,'Policy Characteristics'!$C:$C,0)))</f>
        <v>industry-ag-main.html#eff-stds</v>
      </c>
      <c r="R2414" s="254" t="str">
        <f>IF(ISBLANK(INDEX('Policy Characteristics'!L:L,MATCH($C2414,'Policy Characteristics'!$C:$C,0))),"",INDEX('Policy Characteristics'!L:L,MATCH($C2414,'Policy Characteristics'!$C:$C,0)))</f>
        <v>industry-energy-efficiency-standards.html</v>
      </c>
    </row>
    <row r="2415" spans="1:18" s="4" customFormat="1" x14ac:dyDescent="0.25">
      <c r="A2415" s="254" t="str">
        <f>IF(ISBLANK(INDEX('Policy Characteristics'!A:A,MATCH($C2415,'Policy Characteristics'!$C:$C,0))),"",INDEX('Policy Characteristics'!A:A,MATCH($C2415,'Policy Characteristics'!$C:$C,0)))</f>
        <v>Industry</v>
      </c>
      <c r="B2415" s="262" t="str">
        <f>IF(ISBLANK(INDEX('Policy Characteristics'!B:B,MATCH($C2415,'Policy Characteristics'!$C:$C,0))),"",INDEX('Policy Characteristics'!B:B,MATCH($C2415,'Policy Characteristics'!$C:$C,0)))</f>
        <v>Energy Efficiency Standards for Other Eqpt</v>
      </c>
      <c r="C2415" s="254" t="str">
        <f t="shared" si="102"/>
        <v>Perc Improvement in Eqpt Efficiency Stds Above BAU for Combustible Fuels</v>
      </c>
      <c r="D2415" s="6" t="s">
        <v>3036</v>
      </c>
      <c r="E2415" s="1" t="s">
        <v>3570</v>
      </c>
      <c r="F2415" t="s">
        <v>2998</v>
      </c>
      <c r="G2415" s="45" t="s">
        <v>3471</v>
      </c>
      <c r="H2415" s="47">
        <f t="shared" si="101"/>
        <v>2414</v>
      </c>
      <c r="I2415" s="324" t="s">
        <v>40</v>
      </c>
      <c r="J2415" s="255" t="str">
        <f>IF(ISBLANK(INDEX('Policy Characteristics'!D:D,MATCH($C2415,'Policy Characteristics'!$C:$C,0))),"",INDEX('Policy Characteristics'!D:D,MATCH($C2415,'Policy Characteristics'!$C:$C,0)))</f>
        <v>Industry Energy Efficiency</v>
      </c>
      <c r="K2415" s="254" t="str">
        <f>IF(ISBLANK(INDEX('Policy Characteristics'!E:E,MATCH($C2415,'Policy Characteristics'!$C:$C,0))),"",INDEX('Policy Characteristics'!E:E,MATCH($C2415,'Policy Characteristics'!$C:$C,0)))</f>
        <v>indst fuel efficiency stds</v>
      </c>
      <c r="L2415" s="261">
        <f>IF(ISBLANK(INDEX('Policy Characteristics'!F:F,MATCH($C2415,'Policy Characteristics'!$C:$C,0))),"",INDEX('Policy Characteristics'!F:F,MATCH($C2415,'Policy Characteristics'!$C:$C,0)))</f>
        <v>0</v>
      </c>
      <c r="M2415" s="261">
        <f>IF(ISBLANK(INDEX('Policy Characteristics'!G:G,MATCH($C2415,'Policy Characteristics'!$C:$C,0))),"",INDEX('Policy Characteristics'!G:G,MATCH($C2415,'Policy Characteristics'!$C:$C,0)))</f>
        <v>0.25</v>
      </c>
      <c r="N2415" s="261">
        <f>IF(ISBLANK(INDEX('Policy Characteristics'!H:H,MATCH($C2415,'Policy Characteristics'!$C:$C,0))),"",INDEX('Policy Characteristics'!H:H,MATCH($C2415,'Policy Characteristics'!$C:$C,0)))</f>
        <v>0.01</v>
      </c>
      <c r="O2415" s="254" t="str">
        <f>IF(ISBLANK(INDEX('Policy Characteristics'!I:I,MATCH($C2415,'Policy Characteristics'!$C:$C,0))),"",INDEX('Policy Characteristics'!I:I,MATCH($C2415,'Policy Characteristics'!$C:$C,0)))</f>
        <v>% reduction in energy use</v>
      </c>
      <c r="P2415" s="254" t="str">
        <f>IF(ISBLANK(INDEX('Policy Characteristics'!J:J,MATCH($C2415,'Policy Characteristics'!$C:$C,0))),"",INDEX('Policy Characteristics'!J:J,MATCH($C2415,'Policy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15" s="254" t="str">
        <f>IF(ISBLANK(INDEX('Policy Characteristics'!K:K,MATCH($C2415,'Policy Characteristics'!$C:$C,0))),"",INDEX('Policy Characteristics'!K:K,MATCH($C2415,'Policy Characteristics'!$C:$C,0)))</f>
        <v>industry-ag-main.html#eff-stds</v>
      </c>
      <c r="R2415" s="254" t="str">
        <f>IF(ISBLANK(INDEX('Policy Characteristics'!L:L,MATCH($C2415,'Policy Characteristics'!$C:$C,0))),"",INDEX('Policy Characteristics'!L:L,MATCH($C2415,'Policy Characteristics'!$C:$C,0)))</f>
        <v>industry-energy-efficiency-standards.html</v>
      </c>
    </row>
    <row r="2416" spans="1:18" s="4" customFormat="1" x14ac:dyDescent="0.25">
      <c r="A2416" s="254" t="str">
        <f>IF(ISBLANK(INDEX('Policy Characteristics'!A:A,MATCH($C2416,'Policy Characteristics'!$C:$C,0))),"",INDEX('Policy Characteristics'!A:A,MATCH($C2416,'Policy Characteristics'!$C:$C,0)))</f>
        <v>Industry</v>
      </c>
      <c r="B2416" s="262" t="str">
        <f>IF(ISBLANK(INDEX('Policy Characteristics'!B:B,MATCH($C2416,'Policy Characteristics'!$C:$C,0))),"",INDEX('Policy Characteristics'!B:B,MATCH($C2416,'Policy Characteristics'!$C:$C,0)))</f>
        <v>Energy Efficiency Standards for Other Eqpt</v>
      </c>
      <c r="C2416" s="254" t="str">
        <f t="shared" si="102"/>
        <v>Perc Improvement in Eqpt Efficiency Stds Above BAU for Combustible Fuels</v>
      </c>
      <c r="D2416" s="6" t="s">
        <v>3036</v>
      </c>
      <c r="E2416" s="1" t="s">
        <v>3915</v>
      </c>
      <c r="F2416" t="s">
        <v>2998</v>
      </c>
      <c r="G2416" s="45" t="s">
        <v>3891</v>
      </c>
      <c r="H2416" s="47">
        <f t="shared" si="101"/>
        <v>2415</v>
      </c>
      <c r="I2416" s="324" t="s">
        <v>40</v>
      </c>
      <c r="J2416" s="255" t="str">
        <f>IF(ISBLANK(INDEX('Policy Characteristics'!D:D,MATCH($C2416,'Policy Characteristics'!$C:$C,0))),"",INDEX('Policy Characteristics'!D:D,MATCH($C2416,'Policy Characteristics'!$C:$C,0)))</f>
        <v>Industry Energy Efficiency</v>
      </c>
      <c r="K2416" s="254" t="str">
        <f>IF(ISBLANK(INDEX('Policy Characteristics'!E:E,MATCH($C2416,'Policy Characteristics'!$C:$C,0))),"",INDEX('Policy Characteristics'!E:E,MATCH($C2416,'Policy Characteristics'!$C:$C,0)))</f>
        <v>indst fuel efficiency stds</v>
      </c>
      <c r="L2416" s="261">
        <f>IF(ISBLANK(INDEX('Policy Characteristics'!F:F,MATCH($C2416,'Policy Characteristics'!$C:$C,0))),"",INDEX('Policy Characteristics'!F:F,MATCH($C2416,'Policy Characteristics'!$C:$C,0)))</f>
        <v>0</v>
      </c>
      <c r="M2416" s="261">
        <f>IF(ISBLANK(INDEX('Policy Characteristics'!G:G,MATCH($C2416,'Policy Characteristics'!$C:$C,0))),"",INDEX('Policy Characteristics'!G:G,MATCH($C2416,'Policy Characteristics'!$C:$C,0)))</f>
        <v>0.25</v>
      </c>
      <c r="N2416" s="261">
        <f>IF(ISBLANK(INDEX('Policy Characteristics'!H:H,MATCH($C2416,'Policy Characteristics'!$C:$C,0))),"",INDEX('Policy Characteristics'!H:H,MATCH($C2416,'Policy Characteristics'!$C:$C,0)))</f>
        <v>0.01</v>
      </c>
      <c r="O2416" s="254" t="str">
        <f>IF(ISBLANK(INDEX('Policy Characteristics'!I:I,MATCH($C2416,'Policy Characteristics'!$C:$C,0))),"",INDEX('Policy Characteristics'!I:I,MATCH($C2416,'Policy Characteristics'!$C:$C,0)))</f>
        <v>% reduction in energy use</v>
      </c>
      <c r="P2416" s="254" t="str">
        <f>IF(ISBLANK(INDEX('Policy Characteristics'!J:J,MATCH($C2416,'Policy Characteristics'!$C:$C,0))),"",INDEX('Policy Characteristics'!J:J,MATCH($C2416,'Policy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16" s="254" t="str">
        <f>IF(ISBLANK(INDEX('Policy Characteristics'!K:K,MATCH($C2416,'Policy Characteristics'!$C:$C,0))),"",INDEX('Policy Characteristics'!K:K,MATCH($C2416,'Policy Characteristics'!$C:$C,0)))</f>
        <v>industry-ag-main.html#eff-stds</v>
      </c>
      <c r="R2416" s="254" t="str">
        <f>IF(ISBLANK(INDEX('Policy Characteristics'!L:L,MATCH($C2416,'Policy Characteristics'!$C:$C,0))),"",INDEX('Policy Characteristics'!L:L,MATCH($C2416,'Policy Characteristics'!$C:$C,0)))</f>
        <v>industry-energy-efficiency-standards.html</v>
      </c>
    </row>
    <row r="2417" spans="1:18" s="4" customFormat="1" x14ac:dyDescent="0.25">
      <c r="A2417" s="254" t="str">
        <f>IF(ISBLANK(INDEX('Policy Characteristics'!A:A,MATCH($C2417,'Policy Characteristics'!$C:$C,0))),"",INDEX('Policy Characteristics'!A:A,MATCH($C2417,'Policy Characteristics'!$C:$C,0)))</f>
        <v>Industry</v>
      </c>
      <c r="B2417" s="262" t="str">
        <f>IF(ISBLANK(INDEX('Policy Characteristics'!B:B,MATCH($C2417,'Policy Characteristics'!$C:$C,0))),"",INDEX('Policy Characteristics'!B:B,MATCH($C2417,'Policy Characteristics'!$C:$C,0)))</f>
        <v>Energy Efficiency Standards for Other Eqpt</v>
      </c>
      <c r="C2417" s="254" t="str">
        <f t="shared" si="102"/>
        <v>Perc Improvement in Eqpt Efficiency Stds Above BAU for Combustible Fuels</v>
      </c>
      <c r="D2417" s="6" t="s">
        <v>3036</v>
      </c>
      <c r="E2417" s="1" t="s">
        <v>3916</v>
      </c>
      <c r="F2417" t="s">
        <v>2998</v>
      </c>
      <c r="G2417" s="45" t="s">
        <v>3890</v>
      </c>
      <c r="H2417" s="47">
        <f t="shared" si="101"/>
        <v>2416</v>
      </c>
      <c r="I2417" s="324" t="s">
        <v>40</v>
      </c>
      <c r="J2417" s="255" t="str">
        <f>IF(ISBLANK(INDEX('Policy Characteristics'!D:D,MATCH($C2417,'Policy Characteristics'!$C:$C,0))),"",INDEX('Policy Characteristics'!D:D,MATCH($C2417,'Policy Characteristics'!$C:$C,0)))</f>
        <v>Industry Energy Efficiency</v>
      </c>
      <c r="K2417" s="254" t="str">
        <f>IF(ISBLANK(INDEX('Policy Characteristics'!E:E,MATCH($C2417,'Policy Characteristics'!$C:$C,0))),"",INDEX('Policy Characteristics'!E:E,MATCH($C2417,'Policy Characteristics'!$C:$C,0)))</f>
        <v>indst fuel efficiency stds</v>
      </c>
      <c r="L2417" s="261">
        <f>IF(ISBLANK(INDEX('Policy Characteristics'!F:F,MATCH($C2417,'Policy Characteristics'!$C:$C,0))),"",INDEX('Policy Characteristics'!F:F,MATCH($C2417,'Policy Characteristics'!$C:$C,0)))</f>
        <v>0</v>
      </c>
      <c r="M2417" s="261">
        <f>IF(ISBLANK(INDEX('Policy Characteristics'!G:G,MATCH($C2417,'Policy Characteristics'!$C:$C,0))),"",INDEX('Policy Characteristics'!G:G,MATCH($C2417,'Policy Characteristics'!$C:$C,0)))</f>
        <v>0.25</v>
      </c>
      <c r="N2417" s="261">
        <f>IF(ISBLANK(INDEX('Policy Characteristics'!H:H,MATCH($C2417,'Policy Characteristics'!$C:$C,0))),"",INDEX('Policy Characteristics'!H:H,MATCH($C2417,'Policy Characteristics'!$C:$C,0)))</f>
        <v>0.01</v>
      </c>
      <c r="O2417" s="254" t="str">
        <f>IF(ISBLANK(INDEX('Policy Characteristics'!I:I,MATCH($C2417,'Policy Characteristics'!$C:$C,0))),"",INDEX('Policy Characteristics'!I:I,MATCH($C2417,'Policy Characteristics'!$C:$C,0)))</f>
        <v>% reduction in energy use</v>
      </c>
      <c r="P2417" s="254" t="str">
        <f>IF(ISBLANK(INDEX('Policy Characteristics'!J:J,MATCH($C2417,'Policy Characteristics'!$C:$C,0))),"",INDEX('Policy Characteristics'!J:J,MATCH($C2417,'Policy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17" s="254" t="str">
        <f>IF(ISBLANK(INDEX('Policy Characteristics'!K:K,MATCH($C2417,'Policy Characteristics'!$C:$C,0))),"",INDEX('Policy Characteristics'!K:K,MATCH($C2417,'Policy Characteristics'!$C:$C,0)))</f>
        <v>industry-ag-main.html#eff-stds</v>
      </c>
      <c r="R2417" s="254" t="str">
        <f>IF(ISBLANK(INDEX('Policy Characteristics'!L:L,MATCH($C2417,'Policy Characteristics'!$C:$C,0))),"",INDEX('Policy Characteristics'!L:L,MATCH($C2417,'Policy Characteristics'!$C:$C,0)))</f>
        <v>industry-energy-efficiency-standards.html</v>
      </c>
    </row>
    <row r="2418" spans="1:18" s="4" customFormat="1" x14ac:dyDescent="0.25">
      <c r="A2418" s="254" t="str">
        <f>IF(ISBLANK(INDEX('Policy Characteristics'!A:A,MATCH($C2418,'Policy Characteristics'!$C:$C,0))),"",INDEX('Policy Characteristics'!A:A,MATCH($C2418,'Policy Characteristics'!$C:$C,0)))</f>
        <v>Industry</v>
      </c>
      <c r="B2418" s="262" t="str">
        <f>IF(ISBLANK(INDEX('Policy Characteristics'!B:B,MATCH($C2418,'Policy Characteristics'!$C:$C,0))),"",INDEX('Policy Characteristics'!B:B,MATCH($C2418,'Policy Characteristics'!$C:$C,0)))</f>
        <v>Energy Efficiency Standards for Other Eqpt</v>
      </c>
      <c r="C2418" s="254" t="str">
        <f t="shared" si="102"/>
        <v>Perc Improvement in Eqpt Efficiency Stds Above BAU for Combustible Fuels</v>
      </c>
      <c r="D2418" s="6" t="s">
        <v>3036</v>
      </c>
      <c r="E2418" s="1" t="s">
        <v>3917</v>
      </c>
      <c r="F2418" t="s">
        <v>2998</v>
      </c>
      <c r="G2418" s="45" t="s">
        <v>3892</v>
      </c>
      <c r="H2418" s="47">
        <f t="shared" si="101"/>
        <v>2417</v>
      </c>
      <c r="I2418" s="324" t="s">
        <v>40</v>
      </c>
      <c r="J2418" s="255" t="str">
        <f>IF(ISBLANK(INDEX('Policy Characteristics'!D:D,MATCH($C2418,'Policy Characteristics'!$C:$C,0))),"",INDEX('Policy Characteristics'!D:D,MATCH($C2418,'Policy Characteristics'!$C:$C,0)))</f>
        <v>Industry Energy Efficiency</v>
      </c>
      <c r="K2418" s="254" t="str">
        <f>IF(ISBLANK(INDEX('Policy Characteristics'!E:E,MATCH($C2418,'Policy Characteristics'!$C:$C,0))),"",INDEX('Policy Characteristics'!E:E,MATCH($C2418,'Policy Characteristics'!$C:$C,0)))</f>
        <v>indst fuel efficiency stds</v>
      </c>
      <c r="L2418" s="261">
        <f>IF(ISBLANK(INDEX('Policy Characteristics'!F:F,MATCH($C2418,'Policy Characteristics'!$C:$C,0))),"",INDEX('Policy Characteristics'!F:F,MATCH($C2418,'Policy Characteristics'!$C:$C,0)))</f>
        <v>0</v>
      </c>
      <c r="M2418" s="261">
        <f>IF(ISBLANK(INDEX('Policy Characteristics'!G:G,MATCH($C2418,'Policy Characteristics'!$C:$C,0))),"",INDEX('Policy Characteristics'!G:G,MATCH($C2418,'Policy Characteristics'!$C:$C,0)))</f>
        <v>0.25</v>
      </c>
      <c r="N2418" s="261">
        <f>IF(ISBLANK(INDEX('Policy Characteristics'!H:H,MATCH($C2418,'Policy Characteristics'!$C:$C,0))),"",INDEX('Policy Characteristics'!H:H,MATCH($C2418,'Policy Characteristics'!$C:$C,0)))</f>
        <v>0.01</v>
      </c>
      <c r="O2418" s="254" t="str">
        <f>IF(ISBLANK(INDEX('Policy Characteristics'!I:I,MATCH($C2418,'Policy Characteristics'!$C:$C,0))),"",INDEX('Policy Characteristics'!I:I,MATCH($C2418,'Policy Characteristics'!$C:$C,0)))</f>
        <v>% reduction in energy use</v>
      </c>
      <c r="P2418" s="254" t="str">
        <f>IF(ISBLANK(INDEX('Policy Characteristics'!J:J,MATCH($C2418,'Policy Characteristics'!$C:$C,0))),"",INDEX('Policy Characteristics'!J:J,MATCH($C2418,'Policy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18" s="254" t="str">
        <f>IF(ISBLANK(INDEX('Policy Characteristics'!K:K,MATCH($C2418,'Policy Characteristics'!$C:$C,0))),"",INDEX('Policy Characteristics'!K:K,MATCH($C2418,'Policy Characteristics'!$C:$C,0)))</f>
        <v>industry-ag-main.html#eff-stds</v>
      </c>
      <c r="R2418" s="254" t="str">
        <f>IF(ISBLANK(INDEX('Policy Characteristics'!L:L,MATCH($C2418,'Policy Characteristics'!$C:$C,0))),"",INDEX('Policy Characteristics'!L:L,MATCH($C2418,'Policy Characteristics'!$C:$C,0)))</f>
        <v>industry-energy-efficiency-standards.html</v>
      </c>
    </row>
    <row r="2419" spans="1:18" s="4" customFormat="1" x14ac:dyDescent="0.25">
      <c r="A2419" s="254" t="str">
        <f>IF(ISBLANK(INDEX('Policy Characteristics'!A:A,MATCH($C2419,'Policy Characteristics'!$C:$C,0))),"",INDEX('Policy Characteristics'!A:A,MATCH($C2419,'Policy Characteristics'!$C:$C,0)))</f>
        <v>Industry</v>
      </c>
      <c r="B2419" s="262" t="str">
        <f>IF(ISBLANK(INDEX('Policy Characteristics'!B:B,MATCH($C2419,'Policy Characteristics'!$C:$C,0))),"",INDEX('Policy Characteristics'!B:B,MATCH($C2419,'Policy Characteristics'!$C:$C,0)))</f>
        <v>Energy Efficiency Standards for Other Eqpt</v>
      </c>
      <c r="C2419" s="254" t="str">
        <f t="shared" si="102"/>
        <v>Perc Improvement in Eqpt Efficiency Stds Above BAU for Combustible Fuels</v>
      </c>
      <c r="D2419" s="6" t="s">
        <v>3037</v>
      </c>
      <c r="E2419" s="1" t="s">
        <v>3459</v>
      </c>
      <c r="F2419" t="s">
        <v>2999</v>
      </c>
      <c r="G2419" s="45" t="s">
        <v>3465</v>
      </c>
      <c r="H2419" s="47">
        <f t="shared" si="101"/>
        <v>2418</v>
      </c>
      <c r="I2419" s="324" t="s">
        <v>40</v>
      </c>
      <c r="J2419" s="255" t="str">
        <f>IF(ISBLANK(INDEX('Policy Characteristics'!D:D,MATCH($C2419,'Policy Characteristics'!$C:$C,0))),"",INDEX('Policy Characteristics'!D:D,MATCH($C2419,'Policy Characteristics'!$C:$C,0)))</f>
        <v>Industry Energy Efficiency</v>
      </c>
      <c r="K2419" s="254" t="str">
        <f>IF(ISBLANK(INDEX('Policy Characteristics'!E:E,MATCH($C2419,'Policy Characteristics'!$C:$C,0))),"",INDEX('Policy Characteristics'!E:E,MATCH($C2419,'Policy Characteristics'!$C:$C,0)))</f>
        <v>indst fuel efficiency stds</v>
      </c>
      <c r="L2419" s="261">
        <f>IF(ISBLANK(INDEX('Policy Characteristics'!F:F,MATCH($C2419,'Policy Characteristics'!$C:$C,0))),"",INDEX('Policy Characteristics'!F:F,MATCH($C2419,'Policy Characteristics'!$C:$C,0)))</f>
        <v>0</v>
      </c>
      <c r="M2419" s="261">
        <f>IF(ISBLANK(INDEX('Policy Characteristics'!G:G,MATCH($C2419,'Policy Characteristics'!$C:$C,0))),"",INDEX('Policy Characteristics'!G:G,MATCH($C2419,'Policy Characteristics'!$C:$C,0)))</f>
        <v>0.25</v>
      </c>
      <c r="N2419" s="261">
        <f>IF(ISBLANK(INDEX('Policy Characteristics'!H:H,MATCH($C2419,'Policy Characteristics'!$C:$C,0))),"",INDEX('Policy Characteristics'!H:H,MATCH($C2419,'Policy Characteristics'!$C:$C,0)))</f>
        <v>0.01</v>
      </c>
      <c r="O2419" s="254" t="str">
        <f>IF(ISBLANK(INDEX('Policy Characteristics'!I:I,MATCH($C2419,'Policy Characteristics'!$C:$C,0))),"",INDEX('Policy Characteristics'!I:I,MATCH($C2419,'Policy Characteristics'!$C:$C,0)))</f>
        <v>% reduction in energy use</v>
      </c>
      <c r="P2419" s="254" t="str">
        <f>IF(ISBLANK(INDEX('Policy Characteristics'!J:J,MATCH($C2419,'Policy Characteristics'!$C:$C,0))),"",INDEX('Policy Characteristics'!J:J,MATCH($C2419,'Policy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19" s="254" t="str">
        <f>IF(ISBLANK(INDEX('Policy Characteristics'!K:K,MATCH($C2419,'Policy Characteristics'!$C:$C,0))),"",INDEX('Policy Characteristics'!K:K,MATCH($C2419,'Policy Characteristics'!$C:$C,0)))</f>
        <v>industry-ag-main.html#eff-stds</v>
      </c>
      <c r="R2419" s="254" t="str">
        <f>IF(ISBLANK(INDEX('Policy Characteristics'!L:L,MATCH($C2419,'Policy Characteristics'!$C:$C,0))),"",INDEX('Policy Characteristics'!L:L,MATCH($C2419,'Policy Characteristics'!$C:$C,0)))</f>
        <v>industry-energy-efficiency-standards.html</v>
      </c>
    </row>
    <row r="2420" spans="1:18" s="4" customFormat="1" x14ac:dyDescent="0.25">
      <c r="A2420" s="254" t="str">
        <f>IF(ISBLANK(INDEX('Policy Characteristics'!A:A,MATCH($C2420,'Policy Characteristics'!$C:$C,0))),"",INDEX('Policy Characteristics'!A:A,MATCH($C2420,'Policy Characteristics'!$C:$C,0)))</f>
        <v>Industry</v>
      </c>
      <c r="B2420" s="262" t="str">
        <f>IF(ISBLANK(INDEX('Policy Characteristics'!B:B,MATCH($C2420,'Policy Characteristics'!$C:$C,0))),"",INDEX('Policy Characteristics'!B:B,MATCH($C2420,'Policy Characteristics'!$C:$C,0)))</f>
        <v>Energy Efficiency Standards for Other Eqpt</v>
      </c>
      <c r="C2420" s="254" t="str">
        <f t="shared" si="102"/>
        <v>Perc Improvement in Eqpt Efficiency Stds Above BAU for Combustible Fuels</v>
      </c>
      <c r="D2420" s="6" t="s">
        <v>3037</v>
      </c>
      <c r="E2420" s="1" t="s">
        <v>3460</v>
      </c>
      <c r="F2420" t="s">
        <v>2999</v>
      </c>
      <c r="G2420" s="45" t="s">
        <v>3466</v>
      </c>
      <c r="H2420" s="47">
        <f t="shared" si="101"/>
        <v>2419</v>
      </c>
      <c r="I2420" s="324" t="s">
        <v>40</v>
      </c>
      <c r="J2420" s="255" t="str">
        <f>IF(ISBLANK(INDEX('Policy Characteristics'!D:D,MATCH($C2420,'Policy Characteristics'!$C:$C,0))),"",INDEX('Policy Characteristics'!D:D,MATCH($C2420,'Policy Characteristics'!$C:$C,0)))</f>
        <v>Industry Energy Efficiency</v>
      </c>
      <c r="K2420" s="254" t="str">
        <f>IF(ISBLANK(INDEX('Policy Characteristics'!E:E,MATCH($C2420,'Policy Characteristics'!$C:$C,0))),"",INDEX('Policy Characteristics'!E:E,MATCH($C2420,'Policy Characteristics'!$C:$C,0)))</f>
        <v>indst fuel efficiency stds</v>
      </c>
      <c r="L2420" s="261">
        <f>IF(ISBLANK(INDEX('Policy Characteristics'!F:F,MATCH($C2420,'Policy Characteristics'!$C:$C,0))),"",INDEX('Policy Characteristics'!F:F,MATCH($C2420,'Policy Characteristics'!$C:$C,0)))</f>
        <v>0</v>
      </c>
      <c r="M2420" s="261">
        <f>IF(ISBLANK(INDEX('Policy Characteristics'!G:G,MATCH($C2420,'Policy Characteristics'!$C:$C,0))),"",INDEX('Policy Characteristics'!G:G,MATCH($C2420,'Policy Characteristics'!$C:$C,0)))</f>
        <v>0.25</v>
      </c>
      <c r="N2420" s="261">
        <f>IF(ISBLANK(INDEX('Policy Characteristics'!H:H,MATCH($C2420,'Policy Characteristics'!$C:$C,0))),"",INDEX('Policy Characteristics'!H:H,MATCH($C2420,'Policy Characteristics'!$C:$C,0)))</f>
        <v>0.01</v>
      </c>
      <c r="O2420" s="254" t="str">
        <f>IF(ISBLANK(INDEX('Policy Characteristics'!I:I,MATCH($C2420,'Policy Characteristics'!$C:$C,0))),"",INDEX('Policy Characteristics'!I:I,MATCH($C2420,'Policy Characteristics'!$C:$C,0)))</f>
        <v>% reduction in energy use</v>
      </c>
      <c r="P2420" s="254" t="str">
        <f>IF(ISBLANK(INDEX('Policy Characteristics'!J:J,MATCH($C2420,'Policy Characteristics'!$C:$C,0))),"",INDEX('Policy Characteristics'!J:J,MATCH($C2420,'Policy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20" s="254" t="str">
        <f>IF(ISBLANK(INDEX('Policy Characteristics'!K:K,MATCH($C2420,'Policy Characteristics'!$C:$C,0))),"",INDEX('Policy Characteristics'!K:K,MATCH($C2420,'Policy Characteristics'!$C:$C,0)))</f>
        <v>industry-ag-main.html#eff-stds</v>
      </c>
      <c r="R2420" s="254" t="str">
        <f>IF(ISBLANK(INDEX('Policy Characteristics'!L:L,MATCH($C2420,'Policy Characteristics'!$C:$C,0))),"",INDEX('Policy Characteristics'!L:L,MATCH($C2420,'Policy Characteristics'!$C:$C,0)))</f>
        <v>industry-energy-efficiency-standards.html</v>
      </c>
    </row>
    <row r="2421" spans="1:18" s="4" customFormat="1" x14ac:dyDescent="0.25">
      <c r="A2421" s="254" t="str">
        <f>IF(ISBLANK(INDEX('Policy Characteristics'!A:A,MATCH($C2421,'Policy Characteristics'!$C:$C,0))),"",INDEX('Policy Characteristics'!A:A,MATCH($C2421,'Policy Characteristics'!$C:$C,0)))</f>
        <v>Industry</v>
      </c>
      <c r="B2421" s="262" t="str">
        <f>IF(ISBLANK(INDEX('Policy Characteristics'!B:B,MATCH($C2421,'Policy Characteristics'!$C:$C,0))),"",INDEX('Policy Characteristics'!B:B,MATCH($C2421,'Policy Characteristics'!$C:$C,0)))</f>
        <v>Energy Efficiency Standards for Other Eqpt</v>
      </c>
      <c r="C2421" s="254" t="str">
        <f t="shared" si="102"/>
        <v>Perc Improvement in Eqpt Efficiency Stds Above BAU for Combustible Fuels</v>
      </c>
      <c r="D2421" s="6" t="s">
        <v>3037</v>
      </c>
      <c r="E2421" s="1" t="s">
        <v>3461</v>
      </c>
      <c r="F2421" t="s">
        <v>2999</v>
      </c>
      <c r="G2421" s="45" t="s">
        <v>3467</v>
      </c>
      <c r="H2421" s="47">
        <f t="shared" si="101"/>
        <v>2420</v>
      </c>
      <c r="I2421" s="324" t="s">
        <v>40</v>
      </c>
      <c r="J2421" s="255" t="str">
        <f>IF(ISBLANK(INDEX('Policy Characteristics'!D:D,MATCH($C2421,'Policy Characteristics'!$C:$C,0))),"",INDEX('Policy Characteristics'!D:D,MATCH($C2421,'Policy Characteristics'!$C:$C,0)))</f>
        <v>Industry Energy Efficiency</v>
      </c>
      <c r="K2421" s="254" t="str">
        <f>IF(ISBLANK(INDEX('Policy Characteristics'!E:E,MATCH($C2421,'Policy Characteristics'!$C:$C,0))),"",INDEX('Policy Characteristics'!E:E,MATCH($C2421,'Policy Characteristics'!$C:$C,0)))</f>
        <v>indst fuel efficiency stds</v>
      </c>
      <c r="L2421" s="261">
        <f>IF(ISBLANK(INDEX('Policy Characteristics'!F:F,MATCH($C2421,'Policy Characteristics'!$C:$C,0))),"",INDEX('Policy Characteristics'!F:F,MATCH($C2421,'Policy Characteristics'!$C:$C,0)))</f>
        <v>0</v>
      </c>
      <c r="M2421" s="261">
        <f>IF(ISBLANK(INDEX('Policy Characteristics'!G:G,MATCH($C2421,'Policy Characteristics'!$C:$C,0))),"",INDEX('Policy Characteristics'!G:G,MATCH($C2421,'Policy Characteristics'!$C:$C,0)))</f>
        <v>0.25</v>
      </c>
      <c r="N2421" s="261">
        <f>IF(ISBLANK(INDEX('Policy Characteristics'!H:H,MATCH($C2421,'Policy Characteristics'!$C:$C,0))),"",INDEX('Policy Characteristics'!H:H,MATCH($C2421,'Policy Characteristics'!$C:$C,0)))</f>
        <v>0.01</v>
      </c>
      <c r="O2421" s="254" t="str">
        <f>IF(ISBLANK(INDEX('Policy Characteristics'!I:I,MATCH($C2421,'Policy Characteristics'!$C:$C,0))),"",INDEX('Policy Characteristics'!I:I,MATCH($C2421,'Policy Characteristics'!$C:$C,0)))</f>
        <v>% reduction in energy use</v>
      </c>
      <c r="P2421" s="254" t="str">
        <f>IF(ISBLANK(INDEX('Policy Characteristics'!J:J,MATCH($C2421,'Policy Characteristics'!$C:$C,0))),"",INDEX('Policy Characteristics'!J:J,MATCH($C2421,'Policy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21" s="254" t="str">
        <f>IF(ISBLANK(INDEX('Policy Characteristics'!K:K,MATCH($C2421,'Policy Characteristics'!$C:$C,0))),"",INDEX('Policy Characteristics'!K:K,MATCH($C2421,'Policy Characteristics'!$C:$C,0)))</f>
        <v>industry-ag-main.html#eff-stds</v>
      </c>
      <c r="R2421" s="254" t="str">
        <f>IF(ISBLANK(INDEX('Policy Characteristics'!L:L,MATCH($C2421,'Policy Characteristics'!$C:$C,0))),"",INDEX('Policy Characteristics'!L:L,MATCH($C2421,'Policy Characteristics'!$C:$C,0)))</f>
        <v>industry-energy-efficiency-standards.html</v>
      </c>
    </row>
    <row r="2422" spans="1:18" s="4" customFormat="1" x14ac:dyDescent="0.25">
      <c r="A2422" s="254" t="str">
        <f>IF(ISBLANK(INDEX('Policy Characteristics'!A:A,MATCH($C2422,'Policy Characteristics'!$C:$C,0))),"",INDEX('Policy Characteristics'!A:A,MATCH($C2422,'Policy Characteristics'!$C:$C,0)))</f>
        <v>Industry</v>
      </c>
      <c r="B2422" s="262" t="str">
        <f>IF(ISBLANK(INDEX('Policy Characteristics'!B:B,MATCH($C2422,'Policy Characteristics'!$C:$C,0))),"",INDEX('Policy Characteristics'!B:B,MATCH($C2422,'Policy Characteristics'!$C:$C,0)))</f>
        <v>Energy Efficiency Standards for Other Eqpt</v>
      </c>
      <c r="C2422" s="254" t="str">
        <f t="shared" si="102"/>
        <v>Perc Improvement in Eqpt Efficiency Stds Above BAU for Combustible Fuels</v>
      </c>
      <c r="D2422" s="6" t="s">
        <v>3037</v>
      </c>
      <c r="E2422" s="1" t="s">
        <v>3462</v>
      </c>
      <c r="F2422" t="s">
        <v>2999</v>
      </c>
      <c r="G2422" s="45" t="s">
        <v>3468</v>
      </c>
      <c r="H2422" s="47">
        <f t="shared" si="101"/>
        <v>2421</v>
      </c>
      <c r="I2422" s="324" t="s">
        <v>40</v>
      </c>
      <c r="J2422" s="255" t="str">
        <f>IF(ISBLANK(INDEX('Policy Characteristics'!D:D,MATCH($C2422,'Policy Characteristics'!$C:$C,0))),"",INDEX('Policy Characteristics'!D:D,MATCH($C2422,'Policy Characteristics'!$C:$C,0)))</f>
        <v>Industry Energy Efficiency</v>
      </c>
      <c r="K2422" s="254" t="str">
        <f>IF(ISBLANK(INDEX('Policy Characteristics'!E:E,MATCH($C2422,'Policy Characteristics'!$C:$C,0))),"",INDEX('Policy Characteristics'!E:E,MATCH($C2422,'Policy Characteristics'!$C:$C,0)))</f>
        <v>indst fuel efficiency stds</v>
      </c>
      <c r="L2422" s="261">
        <f>IF(ISBLANK(INDEX('Policy Characteristics'!F:F,MATCH($C2422,'Policy Characteristics'!$C:$C,0))),"",INDEX('Policy Characteristics'!F:F,MATCH($C2422,'Policy Characteristics'!$C:$C,0)))</f>
        <v>0</v>
      </c>
      <c r="M2422" s="261">
        <f>IF(ISBLANK(INDEX('Policy Characteristics'!G:G,MATCH($C2422,'Policy Characteristics'!$C:$C,0))),"",INDEX('Policy Characteristics'!G:G,MATCH($C2422,'Policy Characteristics'!$C:$C,0)))</f>
        <v>0.25</v>
      </c>
      <c r="N2422" s="261">
        <f>IF(ISBLANK(INDEX('Policy Characteristics'!H:H,MATCH($C2422,'Policy Characteristics'!$C:$C,0))),"",INDEX('Policy Characteristics'!H:H,MATCH($C2422,'Policy Characteristics'!$C:$C,0)))</f>
        <v>0.01</v>
      </c>
      <c r="O2422" s="254" t="str">
        <f>IF(ISBLANK(INDEX('Policy Characteristics'!I:I,MATCH($C2422,'Policy Characteristics'!$C:$C,0))),"",INDEX('Policy Characteristics'!I:I,MATCH($C2422,'Policy Characteristics'!$C:$C,0)))</f>
        <v>% reduction in energy use</v>
      </c>
      <c r="P2422" s="254" t="str">
        <f>IF(ISBLANK(INDEX('Policy Characteristics'!J:J,MATCH($C2422,'Policy Characteristics'!$C:$C,0))),"",INDEX('Policy Characteristics'!J:J,MATCH($C2422,'Policy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22" s="254" t="str">
        <f>IF(ISBLANK(INDEX('Policy Characteristics'!K:K,MATCH($C2422,'Policy Characteristics'!$C:$C,0))),"",INDEX('Policy Characteristics'!K:K,MATCH($C2422,'Policy Characteristics'!$C:$C,0)))</f>
        <v>industry-ag-main.html#eff-stds</v>
      </c>
      <c r="R2422" s="254" t="str">
        <f>IF(ISBLANK(INDEX('Policy Characteristics'!L:L,MATCH($C2422,'Policy Characteristics'!$C:$C,0))),"",INDEX('Policy Characteristics'!L:L,MATCH($C2422,'Policy Characteristics'!$C:$C,0)))</f>
        <v>industry-energy-efficiency-standards.html</v>
      </c>
    </row>
    <row r="2423" spans="1:18" s="4" customFormat="1" x14ac:dyDescent="0.25">
      <c r="A2423" s="254" t="str">
        <f>IF(ISBLANK(INDEX('Policy Characteristics'!A:A,MATCH($C2423,'Policy Characteristics'!$C:$C,0))),"",INDEX('Policy Characteristics'!A:A,MATCH($C2423,'Policy Characteristics'!$C:$C,0)))</f>
        <v>Industry</v>
      </c>
      <c r="B2423" s="262" t="str">
        <f>IF(ISBLANK(INDEX('Policy Characteristics'!B:B,MATCH($C2423,'Policy Characteristics'!$C:$C,0))),"",INDEX('Policy Characteristics'!B:B,MATCH($C2423,'Policy Characteristics'!$C:$C,0)))</f>
        <v>Energy Efficiency Standards for Other Eqpt</v>
      </c>
      <c r="C2423" s="254" t="str">
        <f t="shared" si="102"/>
        <v>Perc Improvement in Eqpt Efficiency Stds Above BAU for Combustible Fuels</v>
      </c>
      <c r="D2423" s="6" t="s">
        <v>3037</v>
      </c>
      <c r="E2423" s="1" t="s">
        <v>3463</v>
      </c>
      <c r="F2423" t="s">
        <v>2999</v>
      </c>
      <c r="G2423" s="45" t="s">
        <v>3469</v>
      </c>
      <c r="H2423" s="47">
        <f t="shared" si="101"/>
        <v>2422</v>
      </c>
      <c r="I2423" s="324" t="s">
        <v>40</v>
      </c>
      <c r="J2423" s="255" t="str">
        <f>IF(ISBLANK(INDEX('Policy Characteristics'!D:D,MATCH($C2423,'Policy Characteristics'!$C:$C,0))),"",INDEX('Policy Characteristics'!D:D,MATCH($C2423,'Policy Characteristics'!$C:$C,0)))</f>
        <v>Industry Energy Efficiency</v>
      </c>
      <c r="K2423" s="254" t="str">
        <f>IF(ISBLANK(INDEX('Policy Characteristics'!E:E,MATCH($C2423,'Policy Characteristics'!$C:$C,0))),"",INDEX('Policy Characteristics'!E:E,MATCH($C2423,'Policy Characteristics'!$C:$C,0)))</f>
        <v>indst fuel efficiency stds</v>
      </c>
      <c r="L2423" s="261">
        <f>IF(ISBLANK(INDEX('Policy Characteristics'!F:F,MATCH($C2423,'Policy Characteristics'!$C:$C,0))),"",INDEX('Policy Characteristics'!F:F,MATCH($C2423,'Policy Characteristics'!$C:$C,0)))</f>
        <v>0</v>
      </c>
      <c r="M2423" s="261">
        <f>IF(ISBLANK(INDEX('Policy Characteristics'!G:G,MATCH($C2423,'Policy Characteristics'!$C:$C,0))),"",INDEX('Policy Characteristics'!G:G,MATCH($C2423,'Policy Characteristics'!$C:$C,0)))</f>
        <v>0.25</v>
      </c>
      <c r="N2423" s="261">
        <f>IF(ISBLANK(INDEX('Policy Characteristics'!H:H,MATCH($C2423,'Policy Characteristics'!$C:$C,0))),"",INDEX('Policy Characteristics'!H:H,MATCH($C2423,'Policy Characteristics'!$C:$C,0)))</f>
        <v>0.01</v>
      </c>
      <c r="O2423" s="254" t="str">
        <f>IF(ISBLANK(INDEX('Policy Characteristics'!I:I,MATCH($C2423,'Policy Characteristics'!$C:$C,0))),"",INDEX('Policy Characteristics'!I:I,MATCH($C2423,'Policy Characteristics'!$C:$C,0)))</f>
        <v>% reduction in energy use</v>
      </c>
      <c r="P2423" s="254" t="str">
        <f>IF(ISBLANK(INDEX('Policy Characteristics'!J:J,MATCH($C2423,'Policy Characteristics'!$C:$C,0))),"",INDEX('Policy Characteristics'!J:J,MATCH($C2423,'Policy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23" s="254" t="str">
        <f>IF(ISBLANK(INDEX('Policy Characteristics'!K:K,MATCH($C2423,'Policy Characteristics'!$C:$C,0))),"",INDEX('Policy Characteristics'!K:K,MATCH($C2423,'Policy Characteristics'!$C:$C,0)))</f>
        <v>industry-ag-main.html#eff-stds</v>
      </c>
      <c r="R2423" s="254" t="str">
        <f>IF(ISBLANK(INDEX('Policy Characteristics'!L:L,MATCH($C2423,'Policy Characteristics'!$C:$C,0))),"",INDEX('Policy Characteristics'!L:L,MATCH($C2423,'Policy Characteristics'!$C:$C,0)))</f>
        <v>industry-energy-efficiency-standards.html</v>
      </c>
    </row>
    <row r="2424" spans="1:18" s="4" customFormat="1" x14ac:dyDescent="0.25">
      <c r="A2424" s="254" t="str">
        <f>IF(ISBLANK(INDEX('Policy Characteristics'!A:A,MATCH($C2424,'Policy Characteristics'!$C:$C,0))),"",INDEX('Policy Characteristics'!A:A,MATCH($C2424,'Policy Characteristics'!$C:$C,0)))</f>
        <v>Industry</v>
      </c>
      <c r="B2424" s="262" t="str">
        <f>IF(ISBLANK(INDEX('Policy Characteristics'!B:B,MATCH($C2424,'Policy Characteristics'!$C:$C,0))),"",INDEX('Policy Characteristics'!B:B,MATCH($C2424,'Policy Characteristics'!$C:$C,0)))</f>
        <v>Energy Efficiency Standards for Other Eqpt</v>
      </c>
      <c r="C2424" s="254" t="str">
        <f t="shared" si="102"/>
        <v>Perc Improvement in Eqpt Efficiency Stds Above BAU for Combustible Fuels</v>
      </c>
      <c r="D2424" s="6" t="s">
        <v>3037</v>
      </c>
      <c r="E2424" s="1" t="s">
        <v>3464</v>
      </c>
      <c r="F2424" t="s">
        <v>2999</v>
      </c>
      <c r="G2424" s="45" t="s">
        <v>3470</v>
      </c>
      <c r="H2424" s="47">
        <f t="shared" si="101"/>
        <v>2423</v>
      </c>
      <c r="I2424" s="324" t="s">
        <v>40</v>
      </c>
      <c r="J2424" s="255" t="str">
        <f>IF(ISBLANK(INDEX('Policy Characteristics'!D:D,MATCH($C2424,'Policy Characteristics'!$C:$C,0))),"",INDEX('Policy Characteristics'!D:D,MATCH($C2424,'Policy Characteristics'!$C:$C,0)))</f>
        <v>Industry Energy Efficiency</v>
      </c>
      <c r="K2424" s="254" t="str">
        <f>IF(ISBLANK(INDEX('Policy Characteristics'!E:E,MATCH($C2424,'Policy Characteristics'!$C:$C,0))),"",INDEX('Policy Characteristics'!E:E,MATCH($C2424,'Policy Characteristics'!$C:$C,0)))</f>
        <v>indst fuel efficiency stds</v>
      </c>
      <c r="L2424" s="261">
        <f>IF(ISBLANK(INDEX('Policy Characteristics'!F:F,MATCH($C2424,'Policy Characteristics'!$C:$C,0))),"",INDEX('Policy Characteristics'!F:F,MATCH($C2424,'Policy Characteristics'!$C:$C,0)))</f>
        <v>0</v>
      </c>
      <c r="M2424" s="261">
        <f>IF(ISBLANK(INDEX('Policy Characteristics'!G:G,MATCH($C2424,'Policy Characteristics'!$C:$C,0))),"",INDEX('Policy Characteristics'!G:G,MATCH($C2424,'Policy Characteristics'!$C:$C,0)))</f>
        <v>0.25</v>
      </c>
      <c r="N2424" s="261">
        <f>IF(ISBLANK(INDEX('Policy Characteristics'!H:H,MATCH($C2424,'Policy Characteristics'!$C:$C,0))),"",INDEX('Policy Characteristics'!H:H,MATCH($C2424,'Policy Characteristics'!$C:$C,0)))</f>
        <v>0.01</v>
      </c>
      <c r="O2424" s="254" t="str">
        <f>IF(ISBLANK(INDEX('Policy Characteristics'!I:I,MATCH($C2424,'Policy Characteristics'!$C:$C,0))),"",INDEX('Policy Characteristics'!I:I,MATCH($C2424,'Policy Characteristics'!$C:$C,0)))</f>
        <v>% reduction in energy use</v>
      </c>
      <c r="P2424" s="254" t="str">
        <f>IF(ISBLANK(INDEX('Policy Characteristics'!J:J,MATCH($C2424,'Policy Characteristics'!$C:$C,0))),"",INDEX('Policy Characteristics'!J:J,MATCH($C2424,'Policy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24" s="254" t="str">
        <f>IF(ISBLANK(INDEX('Policy Characteristics'!K:K,MATCH($C2424,'Policy Characteristics'!$C:$C,0))),"",INDEX('Policy Characteristics'!K:K,MATCH($C2424,'Policy Characteristics'!$C:$C,0)))</f>
        <v>industry-ag-main.html#eff-stds</v>
      </c>
      <c r="R2424" s="254" t="str">
        <f>IF(ISBLANK(INDEX('Policy Characteristics'!L:L,MATCH($C2424,'Policy Characteristics'!$C:$C,0))),"",INDEX('Policy Characteristics'!L:L,MATCH($C2424,'Policy Characteristics'!$C:$C,0)))</f>
        <v>industry-energy-efficiency-standards.html</v>
      </c>
    </row>
    <row r="2425" spans="1:18" s="4" customFormat="1" x14ac:dyDescent="0.25">
      <c r="A2425" s="254" t="str">
        <f>IF(ISBLANK(INDEX('Policy Characteristics'!A:A,MATCH($C2425,'Policy Characteristics'!$C:$C,0))),"",INDEX('Policy Characteristics'!A:A,MATCH($C2425,'Policy Characteristics'!$C:$C,0)))</f>
        <v>Industry</v>
      </c>
      <c r="B2425" s="262" t="str">
        <f>IF(ISBLANK(INDEX('Policy Characteristics'!B:B,MATCH($C2425,'Policy Characteristics'!$C:$C,0))),"",INDEX('Policy Characteristics'!B:B,MATCH($C2425,'Policy Characteristics'!$C:$C,0)))</f>
        <v>Energy Efficiency Standards for Other Eqpt</v>
      </c>
      <c r="C2425" s="254" t="str">
        <f t="shared" si="102"/>
        <v>Perc Improvement in Eqpt Efficiency Stds Above BAU for Combustible Fuels</v>
      </c>
      <c r="D2425" s="6" t="s">
        <v>3037</v>
      </c>
      <c r="E2425" s="1" t="s">
        <v>3570</v>
      </c>
      <c r="F2425" t="s">
        <v>2999</v>
      </c>
      <c r="G2425" s="45" t="s">
        <v>3471</v>
      </c>
      <c r="H2425" s="47">
        <f t="shared" si="101"/>
        <v>2424</v>
      </c>
      <c r="I2425" s="324" t="s">
        <v>40</v>
      </c>
      <c r="J2425" s="255" t="str">
        <f>IF(ISBLANK(INDEX('Policy Characteristics'!D:D,MATCH($C2425,'Policy Characteristics'!$C:$C,0))),"",INDEX('Policy Characteristics'!D:D,MATCH($C2425,'Policy Characteristics'!$C:$C,0)))</f>
        <v>Industry Energy Efficiency</v>
      </c>
      <c r="K2425" s="254" t="str">
        <f>IF(ISBLANK(INDEX('Policy Characteristics'!E:E,MATCH($C2425,'Policy Characteristics'!$C:$C,0))),"",INDEX('Policy Characteristics'!E:E,MATCH($C2425,'Policy Characteristics'!$C:$C,0)))</f>
        <v>indst fuel efficiency stds</v>
      </c>
      <c r="L2425" s="261">
        <f>IF(ISBLANK(INDEX('Policy Characteristics'!F:F,MATCH($C2425,'Policy Characteristics'!$C:$C,0))),"",INDEX('Policy Characteristics'!F:F,MATCH($C2425,'Policy Characteristics'!$C:$C,0)))</f>
        <v>0</v>
      </c>
      <c r="M2425" s="261">
        <f>IF(ISBLANK(INDEX('Policy Characteristics'!G:G,MATCH($C2425,'Policy Characteristics'!$C:$C,0))),"",INDEX('Policy Characteristics'!G:G,MATCH($C2425,'Policy Characteristics'!$C:$C,0)))</f>
        <v>0.25</v>
      </c>
      <c r="N2425" s="261">
        <f>IF(ISBLANK(INDEX('Policy Characteristics'!H:H,MATCH($C2425,'Policy Characteristics'!$C:$C,0))),"",INDEX('Policy Characteristics'!H:H,MATCH($C2425,'Policy Characteristics'!$C:$C,0)))</f>
        <v>0.01</v>
      </c>
      <c r="O2425" s="254" t="str">
        <f>IF(ISBLANK(INDEX('Policy Characteristics'!I:I,MATCH($C2425,'Policy Characteristics'!$C:$C,0))),"",INDEX('Policy Characteristics'!I:I,MATCH($C2425,'Policy Characteristics'!$C:$C,0)))</f>
        <v>% reduction in energy use</v>
      </c>
      <c r="P2425" s="254" t="str">
        <f>IF(ISBLANK(INDEX('Policy Characteristics'!J:J,MATCH($C2425,'Policy Characteristics'!$C:$C,0))),"",INDEX('Policy Characteristics'!J:J,MATCH($C2425,'Policy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25" s="254" t="str">
        <f>IF(ISBLANK(INDEX('Policy Characteristics'!K:K,MATCH($C2425,'Policy Characteristics'!$C:$C,0))),"",INDEX('Policy Characteristics'!K:K,MATCH($C2425,'Policy Characteristics'!$C:$C,0)))</f>
        <v>industry-ag-main.html#eff-stds</v>
      </c>
      <c r="R2425" s="254" t="str">
        <f>IF(ISBLANK(INDEX('Policy Characteristics'!L:L,MATCH($C2425,'Policy Characteristics'!$C:$C,0))),"",INDEX('Policy Characteristics'!L:L,MATCH($C2425,'Policy Characteristics'!$C:$C,0)))</f>
        <v>industry-energy-efficiency-standards.html</v>
      </c>
    </row>
    <row r="2426" spans="1:18" s="4" customFormat="1" x14ac:dyDescent="0.25">
      <c r="A2426" s="254" t="str">
        <f>IF(ISBLANK(INDEX('Policy Characteristics'!A:A,MATCH($C2426,'Policy Characteristics'!$C:$C,0))),"",INDEX('Policy Characteristics'!A:A,MATCH($C2426,'Policy Characteristics'!$C:$C,0)))</f>
        <v>Industry</v>
      </c>
      <c r="B2426" s="262" t="str">
        <f>IF(ISBLANK(INDEX('Policy Characteristics'!B:B,MATCH($C2426,'Policy Characteristics'!$C:$C,0))),"",INDEX('Policy Characteristics'!B:B,MATCH($C2426,'Policy Characteristics'!$C:$C,0)))</f>
        <v>Energy Efficiency Standards for Other Eqpt</v>
      </c>
      <c r="C2426" s="254" t="str">
        <f t="shared" si="102"/>
        <v>Perc Improvement in Eqpt Efficiency Stds Above BAU for Combustible Fuels</v>
      </c>
      <c r="D2426" s="6" t="s">
        <v>3037</v>
      </c>
      <c r="E2426" s="1" t="s">
        <v>3915</v>
      </c>
      <c r="F2426" t="s">
        <v>2999</v>
      </c>
      <c r="G2426" s="45" t="s">
        <v>3891</v>
      </c>
      <c r="H2426" s="47">
        <f t="shared" si="101"/>
        <v>2425</v>
      </c>
      <c r="I2426" s="324" t="s">
        <v>40</v>
      </c>
      <c r="J2426" s="255" t="str">
        <f>IF(ISBLANK(INDEX('Policy Characteristics'!D:D,MATCH($C2426,'Policy Characteristics'!$C:$C,0))),"",INDEX('Policy Characteristics'!D:D,MATCH($C2426,'Policy Characteristics'!$C:$C,0)))</f>
        <v>Industry Energy Efficiency</v>
      </c>
      <c r="K2426" s="254" t="str">
        <f>IF(ISBLANK(INDEX('Policy Characteristics'!E:E,MATCH($C2426,'Policy Characteristics'!$C:$C,0))),"",INDEX('Policy Characteristics'!E:E,MATCH($C2426,'Policy Characteristics'!$C:$C,0)))</f>
        <v>indst fuel efficiency stds</v>
      </c>
      <c r="L2426" s="261">
        <f>IF(ISBLANK(INDEX('Policy Characteristics'!F:F,MATCH($C2426,'Policy Characteristics'!$C:$C,0))),"",INDEX('Policy Characteristics'!F:F,MATCH($C2426,'Policy Characteristics'!$C:$C,0)))</f>
        <v>0</v>
      </c>
      <c r="M2426" s="261">
        <f>IF(ISBLANK(INDEX('Policy Characteristics'!G:G,MATCH($C2426,'Policy Characteristics'!$C:$C,0))),"",INDEX('Policy Characteristics'!G:G,MATCH($C2426,'Policy Characteristics'!$C:$C,0)))</f>
        <v>0.25</v>
      </c>
      <c r="N2426" s="261">
        <f>IF(ISBLANK(INDEX('Policy Characteristics'!H:H,MATCH($C2426,'Policy Characteristics'!$C:$C,0))),"",INDEX('Policy Characteristics'!H:H,MATCH($C2426,'Policy Characteristics'!$C:$C,0)))</f>
        <v>0.01</v>
      </c>
      <c r="O2426" s="254" t="str">
        <f>IF(ISBLANK(INDEX('Policy Characteristics'!I:I,MATCH($C2426,'Policy Characteristics'!$C:$C,0))),"",INDEX('Policy Characteristics'!I:I,MATCH($C2426,'Policy Characteristics'!$C:$C,0)))</f>
        <v>% reduction in energy use</v>
      </c>
      <c r="P2426" s="254" t="str">
        <f>IF(ISBLANK(INDEX('Policy Characteristics'!J:J,MATCH($C2426,'Policy Characteristics'!$C:$C,0))),"",INDEX('Policy Characteristics'!J:J,MATCH($C2426,'Policy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26" s="254" t="str">
        <f>IF(ISBLANK(INDEX('Policy Characteristics'!K:K,MATCH($C2426,'Policy Characteristics'!$C:$C,0))),"",INDEX('Policy Characteristics'!K:K,MATCH($C2426,'Policy Characteristics'!$C:$C,0)))</f>
        <v>industry-ag-main.html#eff-stds</v>
      </c>
      <c r="R2426" s="254" t="str">
        <f>IF(ISBLANK(INDEX('Policy Characteristics'!L:L,MATCH($C2426,'Policy Characteristics'!$C:$C,0))),"",INDEX('Policy Characteristics'!L:L,MATCH($C2426,'Policy Characteristics'!$C:$C,0)))</f>
        <v>industry-energy-efficiency-standards.html</v>
      </c>
    </row>
    <row r="2427" spans="1:18" s="4" customFormat="1" x14ac:dyDescent="0.25">
      <c r="A2427" s="254" t="str">
        <f>IF(ISBLANK(INDEX('Policy Characteristics'!A:A,MATCH($C2427,'Policy Characteristics'!$C:$C,0))),"",INDEX('Policy Characteristics'!A:A,MATCH($C2427,'Policy Characteristics'!$C:$C,0)))</f>
        <v>Industry</v>
      </c>
      <c r="B2427" s="262" t="str">
        <f>IF(ISBLANK(INDEX('Policy Characteristics'!B:B,MATCH($C2427,'Policy Characteristics'!$C:$C,0))),"",INDEX('Policy Characteristics'!B:B,MATCH($C2427,'Policy Characteristics'!$C:$C,0)))</f>
        <v>Energy Efficiency Standards for Other Eqpt</v>
      </c>
      <c r="C2427" s="254" t="str">
        <f t="shared" si="102"/>
        <v>Perc Improvement in Eqpt Efficiency Stds Above BAU for Combustible Fuels</v>
      </c>
      <c r="D2427" s="6" t="s">
        <v>3037</v>
      </c>
      <c r="E2427" s="1" t="s">
        <v>3916</v>
      </c>
      <c r="F2427" t="s">
        <v>2999</v>
      </c>
      <c r="G2427" s="45" t="s">
        <v>3890</v>
      </c>
      <c r="H2427" s="47">
        <f t="shared" si="101"/>
        <v>2426</v>
      </c>
      <c r="I2427" s="324" t="s">
        <v>40</v>
      </c>
      <c r="J2427" s="255" t="str">
        <f>IF(ISBLANK(INDEX('Policy Characteristics'!D:D,MATCH($C2427,'Policy Characteristics'!$C:$C,0))),"",INDEX('Policy Characteristics'!D:D,MATCH($C2427,'Policy Characteristics'!$C:$C,0)))</f>
        <v>Industry Energy Efficiency</v>
      </c>
      <c r="K2427" s="254" t="str">
        <f>IF(ISBLANK(INDEX('Policy Characteristics'!E:E,MATCH($C2427,'Policy Characteristics'!$C:$C,0))),"",INDEX('Policy Characteristics'!E:E,MATCH($C2427,'Policy Characteristics'!$C:$C,0)))</f>
        <v>indst fuel efficiency stds</v>
      </c>
      <c r="L2427" s="261">
        <f>IF(ISBLANK(INDEX('Policy Characteristics'!F:F,MATCH($C2427,'Policy Characteristics'!$C:$C,0))),"",INDEX('Policy Characteristics'!F:F,MATCH($C2427,'Policy Characteristics'!$C:$C,0)))</f>
        <v>0</v>
      </c>
      <c r="M2427" s="261">
        <f>IF(ISBLANK(INDEX('Policy Characteristics'!G:G,MATCH($C2427,'Policy Characteristics'!$C:$C,0))),"",INDEX('Policy Characteristics'!G:G,MATCH($C2427,'Policy Characteristics'!$C:$C,0)))</f>
        <v>0.25</v>
      </c>
      <c r="N2427" s="261">
        <f>IF(ISBLANK(INDEX('Policy Characteristics'!H:H,MATCH($C2427,'Policy Characteristics'!$C:$C,0))),"",INDEX('Policy Characteristics'!H:H,MATCH($C2427,'Policy Characteristics'!$C:$C,0)))</f>
        <v>0.01</v>
      </c>
      <c r="O2427" s="254" t="str">
        <f>IF(ISBLANK(INDEX('Policy Characteristics'!I:I,MATCH($C2427,'Policy Characteristics'!$C:$C,0))),"",INDEX('Policy Characteristics'!I:I,MATCH($C2427,'Policy Characteristics'!$C:$C,0)))</f>
        <v>% reduction in energy use</v>
      </c>
      <c r="P2427" s="254" t="str">
        <f>IF(ISBLANK(INDEX('Policy Characteristics'!J:J,MATCH($C2427,'Policy Characteristics'!$C:$C,0))),"",INDEX('Policy Characteristics'!J:J,MATCH($C2427,'Policy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27" s="254" t="str">
        <f>IF(ISBLANK(INDEX('Policy Characteristics'!K:K,MATCH($C2427,'Policy Characteristics'!$C:$C,0))),"",INDEX('Policy Characteristics'!K:K,MATCH($C2427,'Policy Characteristics'!$C:$C,0)))</f>
        <v>industry-ag-main.html#eff-stds</v>
      </c>
      <c r="R2427" s="254" t="str">
        <f>IF(ISBLANK(INDEX('Policy Characteristics'!L:L,MATCH($C2427,'Policy Characteristics'!$C:$C,0))),"",INDEX('Policy Characteristics'!L:L,MATCH($C2427,'Policy Characteristics'!$C:$C,0)))</f>
        <v>industry-energy-efficiency-standards.html</v>
      </c>
    </row>
    <row r="2428" spans="1:18" s="4" customFormat="1" x14ac:dyDescent="0.25">
      <c r="A2428" s="254" t="str">
        <f>IF(ISBLANK(INDEX('Policy Characteristics'!A:A,MATCH($C2428,'Policy Characteristics'!$C:$C,0))),"",INDEX('Policy Characteristics'!A:A,MATCH($C2428,'Policy Characteristics'!$C:$C,0)))</f>
        <v>Industry</v>
      </c>
      <c r="B2428" s="262" t="str">
        <f>IF(ISBLANK(INDEX('Policy Characteristics'!B:B,MATCH($C2428,'Policy Characteristics'!$C:$C,0))),"",INDEX('Policy Characteristics'!B:B,MATCH($C2428,'Policy Characteristics'!$C:$C,0)))</f>
        <v>Energy Efficiency Standards for Other Eqpt</v>
      </c>
      <c r="C2428" s="254" t="str">
        <f t="shared" si="102"/>
        <v>Perc Improvement in Eqpt Efficiency Stds Above BAU for Combustible Fuels</v>
      </c>
      <c r="D2428" s="6" t="s">
        <v>3037</v>
      </c>
      <c r="E2428" s="1" t="s">
        <v>3917</v>
      </c>
      <c r="F2428" t="s">
        <v>2999</v>
      </c>
      <c r="G2428" s="45" t="s">
        <v>3892</v>
      </c>
      <c r="H2428" s="47">
        <f t="shared" si="101"/>
        <v>2427</v>
      </c>
      <c r="I2428" s="324" t="s">
        <v>40</v>
      </c>
      <c r="J2428" s="255" t="str">
        <f>IF(ISBLANK(INDEX('Policy Characteristics'!D:D,MATCH($C2428,'Policy Characteristics'!$C:$C,0))),"",INDEX('Policy Characteristics'!D:D,MATCH($C2428,'Policy Characteristics'!$C:$C,0)))</f>
        <v>Industry Energy Efficiency</v>
      </c>
      <c r="K2428" s="254" t="str">
        <f>IF(ISBLANK(INDEX('Policy Characteristics'!E:E,MATCH($C2428,'Policy Characteristics'!$C:$C,0))),"",INDEX('Policy Characteristics'!E:E,MATCH($C2428,'Policy Characteristics'!$C:$C,0)))</f>
        <v>indst fuel efficiency stds</v>
      </c>
      <c r="L2428" s="261">
        <f>IF(ISBLANK(INDEX('Policy Characteristics'!F:F,MATCH($C2428,'Policy Characteristics'!$C:$C,0))),"",INDEX('Policy Characteristics'!F:F,MATCH($C2428,'Policy Characteristics'!$C:$C,0)))</f>
        <v>0</v>
      </c>
      <c r="M2428" s="261">
        <f>IF(ISBLANK(INDEX('Policy Characteristics'!G:G,MATCH($C2428,'Policy Characteristics'!$C:$C,0))),"",INDEX('Policy Characteristics'!G:G,MATCH($C2428,'Policy Characteristics'!$C:$C,0)))</f>
        <v>0.25</v>
      </c>
      <c r="N2428" s="261">
        <f>IF(ISBLANK(INDEX('Policy Characteristics'!H:H,MATCH($C2428,'Policy Characteristics'!$C:$C,0))),"",INDEX('Policy Characteristics'!H:H,MATCH($C2428,'Policy Characteristics'!$C:$C,0)))</f>
        <v>0.01</v>
      </c>
      <c r="O2428" s="254" t="str">
        <f>IF(ISBLANK(INDEX('Policy Characteristics'!I:I,MATCH($C2428,'Policy Characteristics'!$C:$C,0))),"",INDEX('Policy Characteristics'!I:I,MATCH($C2428,'Policy Characteristics'!$C:$C,0)))</f>
        <v>% reduction in energy use</v>
      </c>
      <c r="P2428" s="254" t="str">
        <f>IF(ISBLANK(INDEX('Policy Characteristics'!J:J,MATCH($C2428,'Policy Characteristics'!$C:$C,0))),"",INDEX('Policy Characteristics'!J:J,MATCH($C2428,'Policy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28" s="254" t="str">
        <f>IF(ISBLANK(INDEX('Policy Characteristics'!K:K,MATCH($C2428,'Policy Characteristics'!$C:$C,0))),"",INDEX('Policy Characteristics'!K:K,MATCH($C2428,'Policy Characteristics'!$C:$C,0)))</f>
        <v>industry-ag-main.html#eff-stds</v>
      </c>
      <c r="R2428" s="254" t="str">
        <f>IF(ISBLANK(INDEX('Policy Characteristics'!L:L,MATCH($C2428,'Policy Characteristics'!$C:$C,0))),"",INDEX('Policy Characteristics'!L:L,MATCH($C2428,'Policy Characteristics'!$C:$C,0)))</f>
        <v>industry-energy-efficiency-standards.html</v>
      </c>
    </row>
    <row r="2429" spans="1:18" s="4" customFormat="1" x14ac:dyDescent="0.25">
      <c r="A2429" s="254" t="str">
        <f>IF(ISBLANK(INDEX('Policy Characteristics'!A:A,MATCH($C2429,'Policy Characteristics'!$C:$C,0))),"",INDEX('Policy Characteristics'!A:A,MATCH($C2429,'Policy Characteristics'!$C:$C,0)))</f>
        <v>Industry</v>
      </c>
      <c r="B2429" s="262" t="str">
        <f>IF(ISBLANK(INDEX('Policy Characteristics'!B:B,MATCH($C2429,'Policy Characteristics'!$C:$C,0))),"",INDEX('Policy Characteristics'!B:B,MATCH($C2429,'Policy Characteristics'!$C:$C,0)))</f>
        <v>Energy Efficiency Standards for Other Eqpt</v>
      </c>
      <c r="C2429" s="254" t="str">
        <f t="shared" si="102"/>
        <v>Perc Improvement in Eqpt Efficiency Stds Above BAU for Combustible Fuels</v>
      </c>
      <c r="D2429" s="6" t="s">
        <v>3038</v>
      </c>
      <c r="E2429" s="1" t="s">
        <v>3459</v>
      </c>
      <c r="F2429" t="s">
        <v>3041</v>
      </c>
      <c r="G2429" s="45" t="s">
        <v>3465</v>
      </c>
      <c r="H2429" s="47">
        <f t="shared" si="101"/>
        <v>2428</v>
      </c>
      <c r="I2429" s="324" t="s">
        <v>40</v>
      </c>
      <c r="J2429" s="255" t="str">
        <f>IF(ISBLANK(INDEX('Policy Characteristics'!D:D,MATCH($C2429,'Policy Characteristics'!$C:$C,0))),"",INDEX('Policy Characteristics'!D:D,MATCH($C2429,'Policy Characteristics'!$C:$C,0)))</f>
        <v>Industry Energy Efficiency</v>
      </c>
      <c r="K2429" s="254" t="str">
        <f>IF(ISBLANK(INDEX('Policy Characteristics'!E:E,MATCH($C2429,'Policy Characteristics'!$C:$C,0))),"",INDEX('Policy Characteristics'!E:E,MATCH($C2429,'Policy Characteristics'!$C:$C,0)))</f>
        <v>indst fuel efficiency stds</v>
      </c>
      <c r="L2429" s="261">
        <f>IF(ISBLANK(INDEX('Policy Characteristics'!F:F,MATCH($C2429,'Policy Characteristics'!$C:$C,0))),"",INDEX('Policy Characteristics'!F:F,MATCH($C2429,'Policy Characteristics'!$C:$C,0)))</f>
        <v>0</v>
      </c>
      <c r="M2429" s="261">
        <f>IF(ISBLANK(INDEX('Policy Characteristics'!G:G,MATCH($C2429,'Policy Characteristics'!$C:$C,0))),"",INDEX('Policy Characteristics'!G:G,MATCH($C2429,'Policy Characteristics'!$C:$C,0)))</f>
        <v>0.25</v>
      </c>
      <c r="N2429" s="261">
        <f>IF(ISBLANK(INDEX('Policy Characteristics'!H:H,MATCH($C2429,'Policy Characteristics'!$C:$C,0))),"",INDEX('Policy Characteristics'!H:H,MATCH($C2429,'Policy Characteristics'!$C:$C,0)))</f>
        <v>0.01</v>
      </c>
      <c r="O2429" s="254" t="str">
        <f>IF(ISBLANK(INDEX('Policy Characteristics'!I:I,MATCH($C2429,'Policy Characteristics'!$C:$C,0))),"",INDEX('Policy Characteristics'!I:I,MATCH($C2429,'Policy Characteristics'!$C:$C,0)))</f>
        <v>% reduction in energy use</v>
      </c>
      <c r="P2429" s="254" t="str">
        <f>IF(ISBLANK(INDEX('Policy Characteristics'!J:J,MATCH($C2429,'Policy Characteristics'!$C:$C,0))),"",INDEX('Policy Characteristics'!J:J,MATCH($C2429,'Policy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29" s="254" t="str">
        <f>IF(ISBLANK(INDEX('Policy Characteristics'!K:K,MATCH($C2429,'Policy Characteristics'!$C:$C,0))),"",INDEX('Policy Characteristics'!K:K,MATCH($C2429,'Policy Characteristics'!$C:$C,0)))</f>
        <v>industry-ag-main.html#eff-stds</v>
      </c>
      <c r="R2429" s="254" t="str">
        <f>IF(ISBLANK(INDEX('Policy Characteristics'!L:L,MATCH($C2429,'Policy Characteristics'!$C:$C,0))),"",INDEX('Policy Characteristics'!L:L,MATCH($C2429,'Policy Characteristics'!$C:$C,0)))</f>
        <v>industry-energy-efficiency-standards.html</v>
      </c>
    </row>
    <row r="2430" spans="1:18" s="4" customFormat="1" x14ac:dyDescent="0.25">
      <c r="A2430" s="254" t="str">
        <f>IF(ISBLANK(INDEX('Policy Characteristics'!A:A,MATCH($C2430,'Policy Characteristics'!$C:$C,0))),"",INDEX('Policy Characteristics'!A:A,MATCH($C2430,'Policy Characteristics'!$C:$C,0)))</f>
        <v>Industry</v>
      </c>
      <c r="B2430" s="262" t="str">
        <f>IF(ISBLANK(INDEX('Policy Characteristics'!B:B,MATCH($C2430,'Policy Characteristics'!$C:$C,0))),"",INDEX('Policy Characteristics'!B:B,MATCH($C2430,'Policy Characteristics'!$C:$C,0)))</f>
        <v>Energy Efficiency Standards for Other Eqpt</v>
      </c>
      <c r="C2430" s="254" t="str">
        <f t="shared" si="102"/>
        <v>Perc Improvement in Eqpt Efficiency Stds Above BAU for Combustible Fuels</v>
      </c>
      <c r="D2430" s="6" t="s">
        <v>3038</v>
      </c>
      <c r="E2430" s="1" t="s">
        <v>3460</v>
      </c>
      <c r="F2430" t="s">
        <v>3041</v>
      </c>
      <c r="G2430" s="45" t="s">
        <v>3466</v>
      </c>
      <c r="H2430" s="47">
        <f t="shared" si="101"/>
        <v>2429</v>
      </c>
      <c r="I2430" s="324" t="s">
        <v>40</v>
      </c>
      <c r="J2430" s="255" t="str">
        <f>IF(ISBLANK(INDEX('Policy Characteristics'!D:D,MATCH($C2430,'Policy Characteristics'!$C:$C,0))),"",INDEX('Policy Characteristics'!D:D,MATCH($C2430,'Policy Characteristics'!$C:$C,0)))</f>
        <v>Industry Energy Efficiency</v>
      </c>
      <c r="K2430" s="254" t="str">
        <f>IF(ISBLANK(INDEX('Policy Characteristics'!E:E,MATCH($C2430,'Policy Characteristics'!$C:$C,0))),"",INDEX('Policy Characteristics'!E:E,MATCH($C2430,'Policy Characteristics'!$C:$C,0)))</f>
        <v>indst fuel efficiency stds</v>
      </c>
      <c r="L2430" s="261">
        <f>IF(ISBLANK(INDEX('Policy Characteristics'!F:F,MATCH($C2430,'Policy Characteristics'!$C:$C,0))),"",INDEX('Policy Characteristics'!F:F,MATCH($C2430,'Policy Characteristics'!$C:$C,0)))</f>
        <v>0</v>
      </c>
      <c r="M2430" s="261">
        <f>IF(ISBLANK(INDEX('Policy Characteristics'!G:G,MATCH($C2430,'Policy Characteristics'!$C:$C,0))),"",INDEX('Policy Characteristics'!G:G,MATCH($C2430,'Policy Characteristics'!$C:$C,0)))</f>
        <v>0.25</v>
      </c>
      <c r="N2430" s="261">
        <f>IF(ISBLANK(INDEX('Policy Characteristics'!H:H,MATCH($C2430,'Policy Characteristics'!$C:$C,0))),"",INDEX('Policy Characteristics'!H:H,MATCH($C2430,'Policy Characteristics'!$C:$C,0)))</f>
        <v>0.01</v>
      </c>
      <c r="O2430" s="254" t="str">
        <f>IF(ISBLANK(INDEX('Policy Characteristics'!I:I,MATCH($C2430,'Policy Characteristics'!$C:$C,0))),"",INDEX('Policy Characteristics'!I:I,MATCH($C2430,'Policy Characteristics'!$C:$C,0)))</f>
        <v>% reduction in energy use</v>
      </c>
      <c r="P2430" s="254" t="str">
        <f>IF(ISBLANK(INDEX('Policy Characteristics'!J:J,MATCH($C2430,'Policy Characteristics'!$C:$C,0))),"",INDEX('Policy Characteristics'!J:J,MATCH($C2430,'Policy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30" s="254" t="str">
        <f>IF(ISBLANK(INDEX('Policy Characteristics'!K:K,MATCH($C2430,'Policy Characteristics'!$C:$C,0))),"",INDEX('Policy Characteristics'!K:K,MATCH($C2430,'Policy Characteristics'!$C:$C,0)))</f>
        <v>industry-ag-main.html#eff-stds</v>
      </c>
      <c r="R2430" s="254" t="str">
        <f>IF(ISBLANK(INDEX('Policy Characteristics'!L:L,MATCH($C2430,'Policy Characteristics'!$C:$C,0))),"",INDEX('Policy Characteristics'!L:L,MATCH($C2430,'Policy Characteristics'!$C:$C,0)))</f>
        <v>industry-energy-efficiency-standards.html</v>
      </c>
    </row>
    <row r="2431" spans="1:18" s="4" customFormat="1" x14ac:dyDescent="0.25">
      <c r="A2431" s="254" t="str">
        <f>IF(ISBLANK(INDEX('Policy Characteristics'!A:A,MATCH($C2431,'Policy Characteristics'!$C:$C,0))),"",INDEX('Policy Characteristics'!A:A,MATCH($C2431,'Policy Characteristics'!$C:$C,0)))</f>
        <v>Industry</v>
      </c>
      <c r="B2431" s="262" t="str">
        <f>IF(ISBLANK(INDEX('Policy Characteristics'!B:B,MATCH($C2431,'Policy Characteristics'!$C:$C,0))),"",INDEX('Policy Characteristics'!B:B,MATCH($C2431,'Policy Characteristics'!$C:$C,0)))</f>
        <v>Energy Efficiency Standards for Other Eqpt</v>
      </c>
      <c r="C2431" s="254" t="str">
        <f t="shared" si="102"/>
        <v>Perc Improvement in Eqpt Efficiency Stds Above BAU for Combustible Fuels</v>
      </c>
      <c r="D2431" s="6" t="s">
        <v>3038</v>
      </c>
      <c r="E2431" s="1" t="s">
        <v>3461</v>
      </c>
      <c r="F2431" t="s">
        <v>3041</v>
      </c>
      <c r="G2431" s="45" t="s">
        <v>3467</v>
      </c>
      <c r="H2431" s="47">
        <f t="shared" si="101"/>
        <v>2430</v>
      </c>
      <c r="I2431" s="324" t="s">
        <v>40</v>
      </c>
      <c r="J2431" s="255" t="str">
        <f>IF(ISBLANK(INDEX('Policy Characteristics'!D:D,MATCH($C2431,'Policy Characteristics'!$C:$C,0))),"",INDEX('Policy Characteristics'!D:D,MATCH($C2431,'Policy Characteristics'!$C:$C,0)))</f>
        <v>Industry Energy Efficiency</v>
      </c>
      <c r="K2431" s="254" t="str">
        <f>IF(ISBLANK(INDEX('Policy Characteristics'!E:E,MATCH($C2431,'Policy Characteristics'!$C:$C,0))),"",INDEX('Policy Characteristics'!E:E,MATCH($C2431,'Policy Characteristics'!$C:$C,0)))</f>
        <v>indst fuel efficiency stds</v>
      </c>
      <c r="L2431" s="261">
        <f>IF(ISBLANK(INDEX('Policy Characteristics'!F:F,MATCH($C2431,'Policy Characteristics'!$C:$C,0))),"",INDEX('Policy Characteristics'!F:F,MATCH($C2431,'Policy Characteristics'!$C:$C,0)))</f>
        <v>0</v>
      </c>
      <c r="M2431" s="261">
        <f>IF(ISBLANK(INDEX('Policy Characteristics'!G:G,MATCH($C2431,'Policy Characteristics'!$C:$C,0))),"",INDEX('Policy Characteristics'!G:G,MATCH($C2431,'Policy Characteristics'!$C:$C,0)))</f>
        <v>0.25</v>
      </c>
      <c r="N2431" s="261">
        <f>IF(ISBLANK(INDEX('Policy Characteristics'!H:H,MATCH($C2431,'Policy Characteristics'!$C:$C,0))),"",INDEX('Policy Characteristics'!H:H,MATCH($C2431,'Policy Characteristics'!$C:$C,0)))</f>
        <v>0.01</v>
      </c>
      <c r="O2431" s="254" t="str">
        <f>IF(ISBLANK(INDEX('Policy Characteristics'!I:I,MATCH($C2431,'Policy Characteristics'!$C:$C,0))),"",INDEX('Policy Characteristics'!I:I,MATCH($C2431,'Policy Characteristics'!$C:$C,0)))</f>
        <v>% reduction in energy use</v>
      </c>
      <c r="P2431" s="254" t="str">
        <f>IF(ISBLANK(INDEX('Policy Characteristics'!J:J,MATCH($C2431,'Policy Characteristics'!$C:$C,0))),"",INDEX('Policy Characteristics'!J:J,MATCH($C2431,'Policy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31" s="254" t="str">
        <f>IF(ISBLANK(INDEX('Policy Characteristics'!K:K,MATCH($C2431,'Policy Characteristics'!$C:$C,0))),"",INDEX('Policy Characteristics'!K:K,MATCH($C2431,'Policy Characteristics'!$C:$C,0)))</f>
        <v>industry-ag-main.html#eff-stds</v>
      </c>
      <c r="R2431" s="254" t="str">
        <f>IF(ISBLANK(INDEX('Policy Characteristics'!L:L,MATCH($C2431,'Policy Characteristics'!$C:$C,0))),"",INDEX('Policy Characteristics'!L:L,MATCH($C2431,'Policy Characteristics'!$C:$C,0)))</f>
        <v>industry-energy-efficiency-standards.html</v>
      </c>
    </row>
    <row r="2432" spans="1:18" s="4" customFormat="1" x14ac:dyDescent="0.25">
      <c r="A2432" s="254" t="str">
        <f>IF(ISBLANK(INDEX('Policy Characteristics'!A:A,MATCH($C2432,'Policy Characteristics'!$C:$C,0))),"",INDEX('Policy Characteristics'!A:A,MATCH($C2432,'Policy Characteristics'!$C:$C,0)))</f>
        <v>Industry</v>
      </c>
      <c r="B2432" s="262" t="str">
        <f>IF(ISBLANK(INDEX('Policy Characteristics'!B:B,MATCH($C2432,'Policy Characteristics'!$C:$C,0))),"",INDEX('Policy Characteristics'!B:B,MATCH($C2432,'Policy Characteristics'!$C:$C,0)))</f>
        <v>Energy Efficiency Standards for Other Eqpt</v>
      </c>
      <c r="C2432" s="254" t="str">
        <f t="shared" si="102"/>
        <v>Perc Improvement in Eqpt Efficiency Stds Above BAU for Combustible Fuels</v>
      </c>
      <c r="D2432" s="6" t="s">
        <v>3038</v>
      </c>
      <c r="E2432" s="1" t="s">
        <v>3462</v>
      </c>
      <c r="F2432" t="s">
        <v>3041</v>
      </c>
      <c r="G2432" s="45" t="s">
        <v>3468</v>
      </c>
      <c r="H2432" s="47">
        <f t="shared" si="101"/>
        <v>2431</v>
      </c>
      <c r="I2432" s="324" t="s">
        <v>40</v>
      </c>
      <c r="J2432" s="255" t="str">
        <f>IF(ISBLANK(INDEX('Policy Characteristics'!D:D,MATCH($C2432,'Policy Characteristics'!$C:$C,0))),"",INDEX('Policy Characteristics'!D:D,MATCH($C2432,'Policy Characteristics'!$C:$C,0)))</f>
        <v>Industry Energy Efficiency</v>
      </c>
      <c r="K2432" s="254" t="str">
        <f>IF(ISBLANK(INDEX('Policy Characteristics'!E:E,MATCH($C2432,'Policy Characteristics'!$C:$C,0))),"",INDEX('Policy Characteristics'!E:E,MATCH($C2432,'Policy Characteristics'!$C:$C,0)))</f>
        <v>indst fuel efficiency stds</v>
      </c>
      <c r="L2432" s="261">
        <f>IF(ISBLANK(INDEX('Policy Characteristics'!F:F,MATCH($C2432,'Policy Characteristics'!$C:$C,0))),"",INDEX('Policy Characteristics'!F:F,MATCH($C2432,'Policy Characteristics'!$C:$C,0)))</f>
        <v>0</v>
      </c>
      <c r="M2432" s="261">
        <f>IF(ISBLANK(INDEX('Policy Characteristics'!G:G,MATCH($C2432,'Policy Characteristics'!$C:$C,0))),"",INDEX('Policy Characteristics'!G:G,MATCH($C2432,'Policy Characteristics'!$C:$C,0)))</f>
        <v>0.25</v>
      </c>
      <c r="N2432" s="261">
        <f>IF(ISBLANK(INDEX('Policy Characteristics'!H:H,MATCH($C2432,'Policy Characteristics'!$C:$C,0))),"",INDEX('Policy Characteristics'!H:H,MATCH($C2432,'Policy Characteristics'!$C:$C,0)))</f>
        <v>0.01</v>
      </c>
      <c r="O2432" s="254" t="str">
        <f>IF(ISBLANK(INDEX('Policy Characteristics'!I:I,MATCH($C2432,'Policy Characteristics'!$C:$C,0))),"",INDEX('Policy Characteristics'!I:I,MATCH($C2432,'Policy Characteristics'!$C:$C,0)))</f>
        <v>% reduction in energy use</v>
      </c>
      <c r="P2432" s="254" t="str">
        <f>IF(ISBLANK(INDEX('Policy Characteristics'!J:J,MATCH($C2432,'Policy Characteristics'!$C:$C,0))),"",INDEX('Policy Characteristics'!J:J,MATCH($C2432,'Policy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32" s="254" t="str">
        <f>IF(ISBLANK(INDEX('Policy Characteristics'!K:K,MATCH($C2432,'Policy Characteristics'!$C:$C,0))),"",INDEX('Policy Characteristics'!K:K,MATCH($C2432,'Policy Characteristics'!$C:$C,0)))</f>
        <v>industry-ag-main.html#eff-stds</v>
      </c>
      <c r="R2432" s="254" t="str">
        <f>IF(ISBLANK(INDEX('Policy Characteristics'!L:L,MATCH($C2432,'Policy Characteristics'!$C:$C,0))),"",INDEX('Policy Characteristics'!L:L,MATCH($C2432,'Policy Characteristics'!$C:$C,0)))</f>
        <v>industry-energy-efficiency-standards.html</v>
      </c>
    </row>
    <row r="2433" spans="1:18" s="4" customFormat="1" x14ac:dyDescent="0.25">
      <c r="A2433" s="254" t="str">
        <f>IF(ISBLANK(INDEX('Policy Characteristics'!A:A,MATCH($C2433,'Policy Characteristics'!$C:$C,0))),"",INDEX('Policy Characteristics'!A:A,MATCH($C2433,'Policy Characteristics'!$C:$C,0)))</f>
        <v>Industry</v>
      </c>
      <c r="B2433" s="262" t="str">
        <f>IF(ISBLANK(INDEX('Policy Characteristics'!B:B,MATCH($C2433,'Policy Characteristics'!$C:$C,0))),"",INDEX('Policy Characteristics'!B:B,MATCH($C2433,'Policy Characteristics'!$C:$C,0)))</f>
        <v>Energy Efficiency Standards for Other Eqpt</v>
      </c>
      <c r="C2433" s="254" t="str">
        <f t="shared" si="102"/>
        <v>Perc Improvement in Eqpt Efficiency Stds Above BAU for Combustible Fuels</v>
      </c>
      <c r="D2433" s="6" t="s">
        <v>3038</v>
      </c>
      <c r="E2433" s="1" t="s">
        <v>3463</v>
      </c>
      <c r="F2433" t="s">
        <v>3041</v>
      </c>
      <c r="G2433" s="45" t="s">
        <v>3469</v>
      </c>
      <c r="H2433" s="47">
        <f t="shared" si="101"/>
        <v>2432</v>
      </c>
      <c r="I2433" s="324" t="s">
        <v>40</v>
      </c>
      <c r="J2433" s="255" t="str">
        <f>IF(ISBLANK(INDEX('Policy Characteristics'!D:D,MATCH($C2433,'Policy Characteristics'!$C:$C,0))),"",INDEX('Policy Characteristics'!D:D,MATCH($C2433,'Policy Characteristics'!$C:$C,0)))</f>
        <v>Industry Energy Efficiency</v>
      </c>
      <c r="K2433" s="254" t="str">
        <f>IF(ISBLANK(INDEX('Policy Characteristics'!E:E,MATCH($C2433,'Policy Characteristics'!$C:$C,0))),"",INDEX('Policy Characteristics'!E:E,MATCH($C2433,'Policy Characteristics'!$C:$C,0)))</f>
        <v>indst fuel efficiency stds</v>
      </c>
      <c r="L2433" s="261">
        <f>IF(ISBLANK(INDEX('Policy Characteristics'!F:F,MATCH($C2433,'Policy Characteristics'!$C:$C,0))),"",INDEX('Policy Characteristics'!F:F,MATCH($C2433,'Policy Characteristics'!$C:$C,0)))</f>
        <v>0</v>
      </c>
      <c r="M2433" s="261">
        <f>IF(ISBLANK(INDEX('Policy Characteristics'!G:G,MATCH($C2433,'Policy Characteristics'!$C:$C,0))),"",INDEX('Policy Characteristics'!G:G,MATCH($C2433,'Policy Characteristics'!$C:$C,0)))</f>
        <v>0.25</v>
      </c>
      <c r="N2433" s="261">
        <f>IF(ISBLANK(INDEX('Policy Characteristics'!H:H,MATCH($C2433,'Policy Characteristics'!$C:$C,0))),"",INDEX('Policy Characteristics'!H:H,MATCH($C2433,'Policy Characteristics'!$C:$C,0)))</f>
        <v>0.01</v>
      </c>
      <c r="O2433" s="254" t="str">
        <f>IF(ISBLANK(INDEX('Policy Characteristics'!I:I,MATCH($C2433,'Policy Characteristics'!$C:$C,0))),"",INDEX('Policy Characteristics'!I:I,MATCH($C2433,'Policy Characteristics'!$C:$C,0)))</f>
        <v>% reduction in energy use</v>
      </c>
      <c r="P2433" s="254" t="str">
        <f>IF(ISBLANK(INDEX('Policy Characteristics'!J:J,MATCH($C2433,'Policy Characteristics'!$C:$C,0))),"",INDEX('Policy Characteristics'!J:J,MATCH($C2433,'Policy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33" s="254" t="str">
        <f>IF(ISBLANK(INDEX('Policy Characteristics'!K:K,MATCH($C2433,'Policy Characteristics'!$C:$C,0))),"",INDEX('Policy Characteristics'!K:K,MATCH($C2433,'Policy Characteristics'!$C:$C,0)))</f>
        <v>industry-ag-main.html#eff-stds</v>
      </c>
      <c r="R2433" s="254" t="str">
        <f>IF(ISBLANK(INDEX('Policy Characteristics'!L:L,MATCH($C2433,'Policy Characteristics'!$C:$C,0))),"",INDEX('Policy Characteristics'!L:L,MATCH($C2433,'Policy Characteristics'!$C:$C,0)))</f>
        <v>industry-energy-efficiency-standards.html</v>
      </c>
    </row>
    <row r="2434" spans="1:18" s="4" customFormat="1" x14ac:dyDescent="0.25">
      <c r="A2434" s="254" t="str">
        <f>IF(ISBLANK(INDEX('Policy Characteristics'!A:A,MATCH($C2434,'Policy Characteristics'!$C:$C,0))),"",INDEX('Policy Characteristics'!A:A,MATCH($C2434,'Policy Characteristics'!$C:$C,0)))</f>
        <v>Industry</v>
      </c>
      <c r="B2434" s="262" t="str">
        <f>IF(ISBLANK(INDEX('Policy Characteristics'!B:B,MATCH($C2434,'Policy Characteristics'!$C:$C,0))),"",INDEX('Policy Characteristics'!B:B,MATCH($C2434,'Policy Characteristics'!$C:$C,0)))</f>
        <v>Energy Efficiency Standards for Other Eqpt</v>
      </c>
      <c r="C2434" s="254" t="str">
        <f t="shared" si="102"/>
        <v>Perc Improvement in Eqpt Efficiency Stds Above BAU for Combustible Fuels</v>
      </c>
      <c r="D2434" s="6" t="s">
        <v>3038</v>
      </c>
      <c r="E2434" s="1" t="s">
        <v>3464</v>
      </c>
      <c r="F2434" t="s">
        <v>3041</v>
      </c>
      <c r="G2434" s="45" t="s">
        <v>3470</v>
      </c>
      <c r="H2434" s="47">
        <f t="shared" si="101"/>
        <v>2433</v>
      </c>
      <c r="I2434" s="324" t="s">
        <v>40</v>
      </c>
      <c r="J2434" s="255" t="str">
        <f>IF(ISBLANK(INDEX('Policy Characteristics'!D:D,MATCH($C2434,'Policy Characteristics'!$C:$C,0))),"",INDEX('Policy Characteristics'!D:D,MATCH($C2434,'Policy Characteristics'!$C:$C,0)))</f>
        <v>Industry Energy Efficiency</v>
      </c>
      <c r="K2434" s="254" t="str">
        <f>IF(ISBLANK(INDEX('Policy Characteristics'!E:E,MATCH($C2434,'Policy Characteristics'!$C:$C,0))),"",INDEX('Policy Characteristics'!E:E,MATCH($C2434,'Policy Characteristics'!$C:$C,0)))</f>
        <v>indst fuel efficiency stds</v>
      </c>
      <c r="L2434" s="261">
        <f>IF(ISBLANK(INDEX('Policy Characteristics'!F:F,MATCH($C2434,'Policy Characteristics'!$C:$C,0))),"",INDEX('Policy Characteristics'!F:F,MATCH($C2434,'Policy Characteristics'!$C:$C,0)))</f>
        <v>0</v>
      </c>
      <c r="M2434" s="261">
        <f>IF(ISBLANK(INDEX('Policy Characteristics'!G:G,MATCH($C2434,'Policy Characteristics'!$C:$C,0))),"",INDEX('Policy Characteristics'!G:G,MATCH($C2434,'Policy Characteristics'!$C:$C,0)))</f>
        <v>0.25</v>
      </c>
      <c r="N2434" s="261">
        <f>IF(ISBLANK(INDEX('Policy Characteristics'!H:H,MATCH($C2434,'Policy Characteristics'!$C:$C,0))),"",INDEX('Policy Characteristics'!H:H,MATCH($C2434,'Policy Characteristics'!$C:$C,0)))</f>
        <v>0.01</v>
      </c>
      <c r="O2434" s="254" t="str">
        <f>IF(ISBLANK(INDEX('Policy Characteristics'!I:I,MATCH($C2434,'Policy Characteristics'!$C:$C,0))),"",INDEX('Policy Characteristics'!I:I,MATCH($C2434,'Policy Characteristics'!$C:$C,0)))</f>
        <v>% reduction in energy use</v>
      </c>
      <c r="P2434" s="254" t="str">
        <f>IF(ISBLANK(INDEX('Policy Characteristics'!J:J,MATCH($C2434,'Policy Characteristics'!$C:$C,0))),"",INDEX('Policy Characteristics'!J:J,MATCH($C2434,'Policy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34" s="254" t="str">
        <f>IF(ISBLANK(INDEX('Policy Characteristics'!K:K,MATCH($C2434,'Policy Characteristics'!$C:$C,0))),"",INDEX('Policy Characteristics'!K:K,MATCH($C2434,'Policy Characteristics'!$C:$C,0)))</f>
        <v>industry-ag-main.html#eff-stds</v>
      </c>
      <c r="R2434" s="254" t="str">
        <f>IF(ISBLANK(INDEX('Policy Characteristics'!L:L,MATCH($C2434,'Policy Characteristics'!$C:$C,0))),"",INDEX('Policy Characteristics'!L:L,MATCH($C2434,'Policy Characteristics'!$C:$C,0)))</f>
        <v>industry-energy-efficiency-standards.html</v>
      </c>
    </row>
    <row r="2435" spans="1:18" s="4" customFormat="1" x14ac:dyDescent="0.25">
      <c r="A2435" s="254" t="str">
        <f>IF(ISBLANK(INDEX('Policy Characteristics'!A:A,MATCH($C2435,'Policy Characteristics'!$C:$C,0))),"",INDEX('Policy Characteristics'!A:A,MATCH($C2435,'Policy Characteristics'!$C:$C,0)))</f>
        <v>Industry</v>
      </c>
      <c r="B2435" s="262" t="str">
        <f>IF(ISBLANK(INDEX('Policy Characteristics'!B:B,MATCH($C2435,'Policy Characteristics'!$C:$C,0))),"",INDEX('Policy Characteristics'!B:B,MATCH($C2435,'Policy Characteristics'!$C:$C,0)))</f>
        <v>Energy Efficiency Standards for Other Eqpt</v>
      </c>
      <c r="C2435" s="254" t="str">
        <f t="shared" si="102"/>
        <v>Perc Improvement in Eqpt Efficiency Stds Above BAU for Combustible Fuels</v>
      </c>
      <c r="D2435" s="6" t="s">
        <v>3038</v>
      </c>
      <c r="E2435" s="1" t="s">
        <v>3570</v>
      </c>
      <c r="F2435" t="s">
        <v>3041</v>
      </c>
      <c r="G2435" s="45" t="s">
        <v>3471</v>
      </c>
      <c r="H2435" s="47">
        <f t="shared" ref="H2435:H2498" si="103">H2434+1</f>
        <v>2434</v>
      </c>
      <c r="I2435" s="324" t="s">
        <v>40</v>
      </c>
      <c r="J2435" s="255" t="str">
        <f>IF(ISBLANK(INDEX('Policy Characteristics'!D:D,MATCH($C2435,'Policy Characteristics'!$C:$C,0))),"",INDEX('Policy Characteristics'!D:D,MATCH($C2435,'Policy Characteristics'!$C:$C,0)))</f>
        <v>Industry Energy Efficiency</v>
      </c>
      <c r="K2435" s="254" t="str">
        <f>IF(ISBLANK(INDEX('Policy Characteristics'!E:E,MATCH($C2435,'Policy Characteristics'!$C:$C,0))),"",INDEX('Policy Characteristics'!E:E,MATCH($C2435,'Policy Characteristics'!$C:$C,0)))</f>
        <v>indst fuel efficiency stds</v>
      </c>
      <c r="L2435" s="261">
        <f>IF(ISBLANK(INDEX('Policy Characteristics'!F:F,MATCH($C2435,'Policy Characteristics'!$C:$C,0))),"",INDEX('Policy Characteristics'!F:F,MATCH($C2435,'Policy Characteristics'!$C:$C,0)))</f>
        <v>0</v>
      </c>
      <c r="M2435" s="261">
        <f>IF(ISBLANK(INDEX('Policy Characteristics'!G:G,MATCH($C2435,'Policy Characteristics'!$C:$C,0))),"",INDEX('Policy Characteristics'!G:G,MATCH($C2435,'Policy Characteristics'!$C:$C,0)))</f>
        <v>0.25</v>
      </c>
      <c r="N2435" s="261">
        <f>IF(ISBLANK(INDEX('Policy Characteristics'!H:H,MATCH($C2435,'Policy Characteristics'!$C:$C,0))),"",INDEX('Policy Characteristics'!H:H,MATCH($C2435,'Policy Characteristics'!$C:$C,0)))</f>
        <v>0.01</v>
      </c>
      <c r="O2435" s="254" t="str">
        <f>IF(ISBLANK(INDEX('Policy Characteristics'!I:I,MATCH($C2435,'Policy Characteristics'!$C:$C,0))),"",INDEX('Policy Characteristics'!I:I,MATCH($C2435,'Policy Characteristics'!$C:$C,0)))</f>
        <v>% reduction in energy use</v>
      </c>
      <c r="P2435" s="254" t="str">
        <f>IF(ISBLANK(INDEX('Policy Characteristics'!J:J,MATCH($C2435,'Policy Characteristics'!$C:$C,0))),"",INDEX('Policy Characteristics'!J:J,MATCH($C2435,'Policy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35" s="254" t="str">
        <f>IF(ISBLANK(INDEX('Policy Characteristics'!K:K,MATCH($C2435,'Policy Characteristics'!$C:$C,0))),"",INDEX('Policy Characteristics'!K:K,MATCH($C2435,'Policy Characteristics'!$C:$C,0)))</f>
        <v>industry-ag-main.html#eff-stds</v>
      </c>
      <c r="R2435" s="254" t="str">
        <f>IF(ISBLANK(INDEX('Policy Characteristics'!L:L,MATCH($C2435,'Policy Characteristics'!$C:$C,0))),"",INDEX('Policy Characteristics'!L:L,MATCH($C2435,'Policy Characteristics'!$C:$C,0)))</f>
        <v>industry-energy-efficiency-standards.html</v>
      </c>
    </row>
    <row r="2436" spans="1:18" s="4" customFormat="1" x14ac:dyDescent="0.25">
      <c r="A2436" s="254" t="str">
        <f>IF(ISBLANK(INDEX('Policy Characteristics'!A:A,MATCH($C2436,'Policy Characteristics'!$C:$C,0))),"",INDEX('Policy Characteristics'!A:A,MATCH($C2436,'Policy Characteristics'!$C:$C,0)))</f>
        <v>Industry</v>
      </c>
      <c r="B2436" s="262" t="str">
        <f>IF(ISBLANK(INDEX('Policy Characteristics'!B:B,MATCH($C2436,'Policy Characteristics'!$C:$C,0))),"",INDEX('Policy Characteristics'!B:B,MATCH($C2436,'Policy Characteristics'!$C:$C,0)))</f>
        <v>Energy Efficiency Standards for Other Eqpt</v>
      </c>
      <c r="C2436" s="254" t="str">
        <f t="shared" si="102"/>
        <v>Perc Improvement in Eqpt Efficiency Stds Above BAU for Combustible Fuels</v>
      </c>
      <c r="D2436" s="6" t="s">
        <v>3038</v>
      </c>
      <c r="E2436" s="1" t="s">
        <v>3915</v>
      </c>
      <c r="F2436" t="s">
        <v>3041</v>
      </c>
      <c r="G2436" s="45" t="s">
        <v>3891</v>
      </c>
      <c r="H2436" s="47">
        <f t="shared" si="103"/>
        <v>2435</v>
      </c>
      <c r="I2436" s="324" t="s">
        <v>40</v>
      </c>
      <c r="J2436" s="255" t="str">
        <f>IF(ISBLANK(INDEX('Policy Characteristics'!D:D,MATCH($C2436,'Policy Characteristics'!$C:$C,0))),"",INDEX('Policy Characteristics'!D:D,MATCH($C2436,'Policy Characteristics'!$C:$C,0)))</f>
        <v>Industry Energy Efficiency</v>
      </c>
      <c r="K2436" s="254" t="str">
        <f>IF(ISBLANK(INDEX('Policy Characteristics'!E:E,MATCH($C2436,'Policy Characteristics'!$C:$C,0))),"",INDEX('Policy Characteristics'!E:E,MATCH($C2436,'Policy Characteristics'!$C:$C,0)))</f>
        <v>indst fuel efficiency stds</v>
      </c>
      <c r="L2436" s="261">
        <f>IF(ISBLANK(INDEX('Policy Characteristics'!F:F,MATCH($C2436,'Policy Characteristics'!$C:$C,0))),"",INDEX('Policy Characteristics'!F:F,MATCH($C2436,'Policy Characteristics'!$C:$C,0)))</f>
        <v>0</v>
      </c>
      <c r="M2436" s="261">
        <f>IF(ISBLANK(INDEX('Policy Characteristics'!G:G,MATCH($C2436,'Policy Characteristics'!$C:$C,0))),"",INDEX('Policy Characteristics'!G:G,MATCH($C2436,'Policy Characteristics'!$C:$C,0)))</f>
        <v>0.25</v>
      </c>
      <c r="N2436" s="261">
        <f>IF(ISBLANK(INDEX('Policy Characteristics'!H:H,MATCH($C2436,'Policy Characteristics'!$C:$C,0))),"",INDEX('Policy Characteristics'!H:H,MATCH($C2436,'Policy Characteristics'!$C:$C,0)))</f>
        <v>0.01</v>
      </c>
      <c r="O2436" s="254" t="str">
        <f>IF(ISBLANK(INDEX('Policy Characteristics'!I:I,MATCH($C2436,'Policy Characteristics'!$C:$C,0))),"",INDEX('Policy Characteristics'!I:I,MATCH($C2436,'Policy Characteristics'!$C:$C,0)))</f>
        <v>% reduction in energy use</v>
      </c>
      <c r="P2436" s="254" t="str">
        <f>IF(ISBLANK(INDEX('Policy Characteristics'!J:J,MATCH($C2436,'Policy Characteristics'!$C:$C,0))),"",INDEX('Policy Characteristics'!J:J,MATCH($C2436,'Policy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36" s="254" t="str">
        <f>IF(ISBLANK(INDEX('Policy Characteristics'!K:K,MATCH($C2436,'Policy Characteristics'!$C:$C,0))),"",INDEX('Policy Characteristics'!K:K,MATCH($C2436,'Policy Characteristics'!$C:$C,0)))</f>
        <v>industry-ag-main.html#eff-stds</v>
      </c>
      <c r="R2436" s="254" t="str">
        <f>IF(ISBLANK(INDEX('Policy Characteristics'!L:L,MATCH($C2436,'Policy Characteristics'!$C:$C,0))),"",INDEX('Policy Characteristics'!L:L,MATCH($C2436,'Policy Characteristics'!$C:$C,0)))</f>
        <v>industry-energy-efficiency-standards.html</v>
      </c>
    </row>
    <row r="2437" spans="1:18" s="4" customFormat="1" x14ac:dyDescent="0.25">
      <c r="A2437" s="254" t="str">
        <f>IF(ISBLANK(INDEX('Policy Characteristics'!A:A,MATCH($C2437,'Policy Characteristics'!$C:$C,0))),"",INDEX('Policy Characteristics'!A:A,MATCH($C2437,'Policy Characteristics'!$C:$C,0)))</f>
        <v>Industry</v>
      </c>
      <c r="B2437" s="262" t="str">
        <f>IF(ISBLANK(INDEX('Policy Characteristics'!B:B,MATCH($C2437,'Policy Characteristics'!$C:$C,0))),"",INDEX('Policy Characteristics'!B:B,MATCH($C2437,'Policy Characteristics'!$C:$C,0)))</f>
        <v>Energy Efficiency Standards for Other Eqpt</v>
      </c>
      <c r="C2437" s="254" t="str">
        <f t="shared" si="102"/>
        <v>Perc Improvement in Eqpt Efficiency Stds Above BAU for Combustible Fuels</v>
      </c>
      <c r="D2437" s="6" t="s">
        <v>3038</v>
      </c>
      <c r="E2437" s="1" t="s">
        <v>3916</v>
      </c>
      <c r="F2437" t="s">
        <v>3041</v>
      </c>
      <c r="G2437" s="45" t="s">
        <v>3890</v>
      </c>
      <c r="H2437" s="47">
        <f t="shared" si="103"/>
        <v>2436</v>
      </c>
      <c r="I2437" s="324" t="s">
        <v>40</v>
      </c>
      <c r="J2437" s="255" t="str">
        <f>IF(ISBLANK(INDEX('Policy Characteristics'!D:D,MATCH($C2437,'Policy Characteristics'!$C:$C,0))),"",INDEX('Policy Characteristics'!D:D,MATCH($C2437,'Policy Characteristics'!$C:$C,0)))</f>
        <v>Industry Energy Efficiency</v>
      </c>
      <c r="K2437" s="254" t="str">
        <f>IF(ISBLANK(INDEX('Policy Characteristics'!E:E,MATCH($C2437,'Policy Characteristics'!$C:$C,0))),"",INDEX('Policy Characteristics'!E:E,MATCH($C2437,'Policy Characteristics'!$C:$C,0)))</f>
        <v>indst fuel efficiency stds</v>
      </c>
      <c r="L2437" s="261">
        <f>IF(ISBLANK(INDEX('Policy Characteristics'!F:F,MATCH($C2437,'Policy Characteristics'!$C:$C,0))),"",INDEX('Policy Characteristics'!F:F,MATCH($C2437,'Policy Characteristics'!$C:$C,0)))</f>
        <v>0</v>
      </c>
      <c r="M2437" s="261">
        <f>IF(ISBLANK(INDEX('Policy Characteristics'!G:G,MATCH($C2437,'Policy Characteristics'!$C:$C,0))),"",INDEX('Policy Characteristics'!G:G,MATCH($C2437,'Policy Characteristics'!$C:$C,0)))</f>
        <v>0.25</v>
      </c>
      <c r="N2437" s="261">
        <f>IF(ISBLANK(INDEX('Policy Characteristics'!H:H,MATCH($C2437,'Policy Characteristics'!$C:$C,0))),"",INDEX('Policy Characteristics'!H:H,MATCH($C2437,'Policy Characteristics'!$C:$C,0)))</f>
        <v>0.01</v>
      </c>
      <c r="O2437" s="254" t="str">
        <f>IF(ISBLANK(INDEX('Policy Characteristics'!I:I,MATCH($C2437,'Policy Characteristics'!$C:$C,0))),"",INDEX('Policy Characteristics'!I:I,MATCH($C2437,'Policy Characteristics'!$C:$C,0)))</f>
        <v>% reduction in energy use</v>
      </c>
      <c r="P2437" s="254" t="str">
        <f>IF(ISBLANK(INDEX('Policy Characteristics'!J:J,MATCH($C2437,'Policy Characteristics'!$C:$C,0))),"",INDEX('Policy Characteristics'!J:J,MATCH($C2437,'Policy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37" s="254" t="str">
        <f>IF(ISBLANK(INDEX('Policy Characteristics'!K:K,MATCH($C2437,'Policy Characteristics'!$C:$C,0))),"",INDEX('Policy Characteristics'!K:K,MATCH($C2437,'Policy Characteristics'!$C:$C,0)))</f>
        <v>industry-ag-main.html#eff-stds</v>
      </c>
      <c r="R2437" s="254" t="str">
        <f>IF(ISBLANK(INDEX('Policy Characteristics'!L:L,MATCH($C2437,'Policy Characteristics'!$C:$C,0))),"",INDEX('Policy Characteristics'!L:L,MATCH($C2437,'Policy Characteristics'!$C:$C,0)))</f>
        <v>industry-energy-efficiency-standards.html</v>
      </c>
    </row>
    <row r="2438" spans="1:18" s="4" customFormat="1" x14ac:dyDescent="0.25">
      <c r="A2438" s="254" t="str">
        <f>IF(ISBLANK(INDEX('Policy Characteristics'!A:A,MATCH($C2438,'Policy Characteristics'!$C:$C,0))),"",INDEX('Policy Characteristics'!A:A,MATCH($C2438,'Policy Characteristics'!$C:$C,0)))</f>
        <v>Industry</v>
      </c>
      <c r="B2438" s="262" t="str">
        <f>IF(ISBLANK(INDEX('Policy Characteristics'!B:B,MATCH($C2438,'Policy Characteristics'!$C:$C,0))),"",INDEX('Policy Characteristics'!B:B,MATCH($C2438,'Policy Characteristics'!$C:$C,0)))</f>
        <v>Energy Efficiency Standards for Other Eqpt</v>
      </c>
      <c r="C2438" s="254" t="str">
        <f t="shared" si="102"/>
        <v>Perc Improvement in Eqpt Efficiency Stds Above BAU for Combustible Fuels</v>
      </c>
      <c r="D2438" s="6" t="s">
        <v>3038</v>
      </c>
      <c r="E2438" s="1" t="s">
        <v>3917</v>
      </c>
      <c r="F2438" t="s">
        <v>3041</v>
      </c>
      <c r="G2438" s="45" t="s">
        <v>3892</v>
      </c>
      <c r="H2438" s="47">
        <f t="shared" si="103"/>
        <v>2437</v>
      </c>
      <c r="I2438" s="324" t="s">
        <v>40</v>
      </c>
      <c r="J2438" s="255" t="str">
        <f>IF(ISBLANK(INDEX('Policy Characteristics'!D:D,MATCH($C2438,'Policy Characteristics'!$C:$C,0))),"",INDEX('Policy Characteristics'!D:D,MATCH($C2438,'Policy Characteristics'!$C:$C,0)))</f>
        <v>Industry Energy Efficiency</v>
      </c>
      <c r="K2438" s="254" t="str">
        <f>IF(ISBLANK(INDEX('Policy Characteristics'!E:E,MATCH($C2438,'Policy Characteristics'!$C:$C,0))),"",INDEX('Policy Characteristics'!E:E,MATCH($C2438,'Policy Characteristics'!$C:$C,0)))</f>
        <v>indst fuel efficiency stds</v>
      </c>
      <c r="L2438" s="261">
        <f>IF(ISBLANK(INDEX('Policy Characteristics'!F:F,MATCH($C2438,'Policy Characteristics'!$C:$C,0))),"",INDEX('Policy Characteristics'!F:F,MATCH($C2438,'Policy Characteristics'!$C:$C,0)))</f>
        <v>0</v>
      </c>
      <c r="M2438" s="261">
        <f>IF(ISBLANK(INDEX('Policy Characteristics'!G:G,MATCH($C2438,'Policy Characteristics'!$C:$C,0))),"",INDEX('Policy Characteristics'!G:G,MATCH($C2438,'Policy Characteristics'!$C:$C,0)))</f>
        <v>0.25</v>
      </c>
      <c r="N2438" s="261">
        <f>IF(ISBLANK(INDEX('Policy Characteristics'!H:H,MATCH($C2438,'Policy Characteristics'!$C:$C,0))),"",INDEX('Policy Characteristics'!H:H,MATCH($C2438,'Policy Characteristics'!$C:$C,0)))</f>
        <v>0.01</v>
      </c>
      <c r="O2438" s="254" t="str">
        <f>IF(ISBLANK(INDEX('Policy Characteristics'!I:I,MATCH($C2438,'Policy Characteristics'!$C:$C,0))),"",INDEX('Policy Characteristics'!I:I,MATCH($C2438,'Policy Characteristics'!$C:$C,0)))</f>
        <v>% reduction in energy use</v>
      </c>
      <c r="P2438" s="254" t="str">
        <f>IF(ISBLANK(INDEX('Policy Characteristics'!J:J,MATCH($C2438,'Policy Characteristics'!$C:$C,0))),"",INDEX('Policy Characteristics'!J:J,MATCH($C2438,'Policy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38" s="254" t="str">
        <f>IF(ISBLANK(INDEX('Policy Characteristics'!K:K,MATCH($C2438,'Policy Characteristics'!$C:$C,0))),"",INDEX('Policy Characteristics'!K:K,MATCH($C2438,'Policy Characteristics'!$C:$C,0)))</f>
        <v>industry-ag-main.html#eff-stds</v>
      </c>
      <c r="R2438" s="254" t="str">
        <f>IF(ISBLANK(INDEX('Policy Characteristics'!L:L,MATCH($C2438,'Policy Characteristics'!$C:$C,0))),"",INDEX('Policy Characteristics'!L:L,MATCH($C2438,'Policy Characteristics'!$C:$C,0)))</f>
        <v>industry-energy-efficiency-standards.html</v>
      </c>
    </row>
    <row r="2439" spans="1:18" s="4" customFormat="1" x14ac:dyDescent="0.25">
      <c r="A2439" s="254" t="str">
        <f>IF(ISBLANK(INDEX('Policy Characteristics'!A:A,MATCH($C2439,'Policy Characteristics'!$C:$C,0))),"",INDEX('Policy Characteristics'!A:A,MATCH($C2439,'Policy Characteristics'!$C:$C,0)))</f>
        <v>Industry</v>
      </c>
      <c r="B2439" s="262" t="str">
        <f>IF(ISBLANK(INDEX('Policy Characteristics'!B:B,MATCH($C2439,'Policy Characteristics'!$C:$C,0))),"",INDEX('Policy Characteristics'!B:B,MATCH($C2439,'Policy Characteristics'!$C:$C,0)))</f>
        <v>Energy Efficiency Standards for Other Eqpt</v>
      </c>
      <c r="C2439" s="254" t="str">
        <f t="shared" si="102"/>
        <v>Perc Improvement in Eqpt Efficiency Stds Above BAU for Combustible Fuels</v>
      </c>
      <c r="D2439" s="6" t="s">
        <v>3039</v>
      </c>
      <c r="E2439" s="1" t="s">
        <v>3459</v>
      </c>
      <c r="F2439" t="s">
        <v>3000</v>
      </c>
      <c r="G2439" s="45" t="s">
        <v>3465</v>
      </c>
      <c r="H2439" s="47">
        <f t="shared" si="103"/>
        <v>2438</v>
      </c>
      <c r="I2439" s="324" t="s">
        <v>40</v>
      </c>
      <c r="J2439" s="255" t="str">
        <f>IF(ISBLANK(INDEX('Policy Characteristics'!D:D,MATCH($C2439,'Policy Characteristics'!$C:$C,0))),"",INDEX('Policy Characteristics'!D:D,MATCH($C2439,'Policy Characteristics'!$C:$C,0)))</f>
        <v>Industry Energy Efficiency</v>
      </c>
      <c r="K2439" s="254" t="str">
        <f>IF(ISBLANK(INDEX('Policy Characteristics'!E:E,MATCH($C2439,'Policy Characteristics'!$C:$C,0))),"",INDEX('Policy Characteristics'!E:E,MATCH($C2439,'Policy Characteristics'!$C:$C,0)))</f>
        <v>indst fuel efficiency stds</v>
      </c>
      <c r="L2439" s="261">
        <f>IF(ISBLANK(INDEX('Policy Characteristics'!F:F,MATCH($C2439,'Policy Characteristics'!$C:$C,0))),"",INDEX('Policy Characteristics'!F:F,MATCH($C2439,'Policy Characteristics'!$C:$C,0)))</f>
        <v>0</v>
      </c>
      <c r="M2439" s="261">
        <f>IF(ISBLANK(INDEX('Policy Characteristics'!G:G,MATCH($C2439,'Policy Characteristics'!$C:$C,0))),"",INDEX('Policy Characteristics'!G:G,MATCH($C2439,'Policy Characteristics'!$C:$C,0)))</f>
        <v>0.25</v>
      </c>
      <c r="N2439" s="261">
        <f>IF(ISBLANK(INDEX('Policy Characteristics'!H:H,MATCH($C2439,'Policy Characteristics'!$C:$C,0))),"",INDEX('Policy Characteristics'!H:H,MATCH($C2439,'Policy Characteristics'!$C:$C,0)))</f>
        <v>0.01</v>
      </c>
      <c r="O2439" s="254" t="str">
        <f>IF(ISBLANK(INDEX('Policy Characteristics'!I:I,MATCH($C2439,'Policy Characteristics'!$C:$C,0))),"",INDEX('Policy Characteristics'!I:I,MATCH($C2439,'Policy Characteristics'!$C:$C,0)))</f>
        <v>% reduction in energy use</v>
      </c>
      <c r="P2439" s="254" t="str">
        <f>IF(ISBLANK(INDEX('Policy Characteristics'!J:J,MATCH($C2439,'Policy Characteristics'!$C:$C,0))),"",INDEX('Policy Characteristics'!J:J,MATCH($C2439,'Policy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39" s="254" t="str">
        <f>IF(ISBLANK(INDEX('Policy Characteristics'!K:K,MATCH($C2439,'Policy Characteristics'!$C:$C,0))),"",INDEX('Policy Characteristics'!K:K,MATCH($C2439,'Policy Characteristics'!$C:$C,0)))</f>
        <v>industry-ag-main.html#eff-stds</v>
      </c>
      <c r="R2439" s="254" t="str">
        <f>IF(ISBLANK(INDEX('Policy Characteristics'!L:L,MATCH($C2439,'Policy Characteristics'!$C:$C,0))),"",INDEX('Policy Characteristics'!L:L,MATCH($C2439,'Policy Characteristics'!$C:$C,0)))</f>
        <v>industry-energy-efficiency-standards.html</v>
      </c>
    </row>
    <row r="2440" spans="1:18" s="4" customFormat="1" x14ac:dyDescent="0.25">
      <c r="A2440" s="254" t="str">
        <f>IF(ISBLANK(INDEX('Policy Characteristics'!A:A,MATCH($C2440,'Policy Characteristics'!$C:$C,0))),"",INDEX('Policy Characteristics'!A:A,MATCH($C2440,'Policy Characteristics'!$C:$C,0)))</f>
        <v>Industry</v>
      </c>
      <c r="B2440" s="262" t="str">
        <f>IF(ISBLANK(INDEX('Policy Characteristics'!B:B,MATCH($C2440,'Policy Characteristics'!$C:$C,0))),"",INDEX('Policy Characteristics'!B:B,MATCH($C2440,'Policy Characteristics'!$C:$C,0)))</f>
        <v>Energy Efficiency Standards for Other Eqpt</v>
      </c>
      <c r="C2440" s="254" t="str">
        <f t="shared" si="102"/>
        <v>Perc Improvement in Eqpt Efficiency Stds Above BAU for Combustible Fuels</v>
      </c>
      <c r="D2440" s="6" t="s">
        <v>3039</v>
      </c>
      <c r="E2440" s="1" t="s">
        <v>3460</v>
      </c>
      <c r="F2440" t="s">
        <v>3000</v>
      </c>
      <c r="G2440" s="45" t="s">
        <v>3466</v>
      </c>
      <c r="H2440" s="47">
        <f t="shared" si="103"/>
        <v>2439</v>
      </c>
      <c r="I2440" s="324" t="s">
        <v>40</v>
      </c>
      <c r="J2440" s="255" t="str">
        <f>IF(ISBLANK(INDEX('Policy Characteristics'!D:D,MATCH($C2440,'Policy Characteristics'!$C:$C,0))),"",INDEX('Policy Characteristics'!D:D,MATCH($C2440,'Policy Characteristics'!$C:$C,0)))</f>
        <v>Industry Energy Efficiency</v>
      </c>
      <c r="K2440" s="254" t="str">
        <f>IF(ISBLANK(INDEX('Policy Characteristics'!E:E,MATCH($C2440,'Policy Characteristics'!$C:$C,0))),"",INDEX('Policy Characteristics'!E:E,MATCH($C2440,'Policy Characteristics'!$C:$C,0)))</f>
        <v>indst fuel efficiency stds</v>
      </c>
      <c r="L2440" s="261">
        <f>IF(ISBLANK(INDEX('Policy Characteristics'!F:F,MATCH($C2440,'Policy Characteristics'!$C:$C,0))),"",INDEX('Policy Characteristics'!F:F,MATCH($C2440,'Policy Characteristics'!$C:$C,0)))</f>
        <v>0</v>
      </c>
      <c r="M2440" s="261">
        <f>IF(ISBLANK(INDEX('Policy Characteristics'!G:G,MATCH($C2440,'Policy Characteristics'!$C:$C,0))),"",INDEX('Policy Characteristics'!G:G,MATCH($C2440,'Policy Characteristics'!$C:$C,0)))</f>
        <v>0.25</v>
      </c>
      <c r="N2440" s="261">
        <f>IF(ISBLANK(INDEX('Policy Characteristics'!H:H,MATCH($C2440,'Policy Characteristics'!$C:$C,0))),"",INDEX('Policy Characteristics'!H:H,MATCH($C2440,'Policy Characteristics'!$C:$C,0)))</f>
        <v>0.01</v>
      </c>
      <c r="O2440" s="254" t="str">
        <f>IF(ISBLANK(INDEX('Policy Characteristics'!I:I,MATCH($C2440,'Policy Characteristics'!$C:$C,0))),"",INDEX('Policy Characteristics'!I:I,MATCH($C2440,'Policy Characteristics'!$C:$C,0)))</f>
        <v>% reduction in energy use</v>
      </c>
      <c r="P2440" s="254" t="str">
        <f>IF(ISBLANK(INDEX('Policy Characteristics'!J:J,MATCH($C2440,'Policy Characteristics'!$C:$C,0))),"",INDEX('Policy Characteristics'!J:J,MATCH($C2440,'Policy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40" s="254" t="str">
        <f>IF(ISBLANK(INDEX('Policy Characteristics'!K:K,MATCH($C2440,'Policy Characteristics'!$C:$C,0))),"",INDEX('Policy Characteristics'!K:K,MATCH($C2440,'Policy Characteristics'!$C:$C,0)))</f>
        <v>industry-ag-main.html#eff-stds</v>
      </c>
      <c r="R2440" s="254" t="str">
        <f>IF(ISBLANK(INDEX('Policy Characteristics'!L:L,MATCH($C2440,'Policy Characteristics'!$C:$C,0))),"",INDEX('Policy Characteristics'!L:L,MATCH($C2440,'Policy Characteristics'!$C:$C,0)))</f>
        <v>industry-energy-efficiency-standards.html</v>
      </c>
    </row>
    <row r="2441" spans="1:18" s="4" customFormat="1" x14ac:dyDescent="0.25">
      <c r="A2441" s="254" t="str">
        <f>IF(ISBLANK(INDEX('Policy Characteristics'!A:A,MATCH($C2441,'Policy Characteristics'!$C:$C,0))),"",INDEX('Policy Characteristics'!A:A,MATCH($C2441,'Policy Characteristics'!$C:$C,0)))</f>
        <v>Industry</v>
      </c>
      <c r="B2441" s="262" t="str">
        <f>IF(ISBLANK(INDEX('Policy Characteristics'!B:B,MATCH($C2441,'Policy Characteristics'!$C:$C,0))),"",INDEX('Policy Characteristics'!B:B,MATCH($C2441,'Policy Characteristics'!$C:$C,0)))</f>
        <v>Energy Efficiency Standards for Other Eqpt</v>
      </c>
      <c r="C2441" s="254" t="str">
        <f t="shared" si="102"/>
        <v>Perc Improvement in Eqpt Efficiency Stds Above BAU for Combustible Fuels</v>
      </c>
      <c r="D2441" s="6" t="s">
        <v>3039</v>
      </c>
      <c r="E2441" s="1" t="s">
        <v>3461</v>
      </c>
      <c r="F2441" t="s">
        <v>3000</v>
      </c>
      <c r="G2441" s="45" t="s">
        <v>3467</v>
      </c>
      <c r="H2441" s="47">
        <f t="shared" si="103"/>
        <v>2440</v>
      </c>
      <c r="I2441" s="324" t="s">
        <v>40</v>
      </c>
      <c r="J2441" s="255" t="str">
        <f>IF(ISBLANK(INDEX('Policy Characteristics'!D:D,MATCH($C2441,'Policy Characteristics'!$C:$C,0))),"",INDEX('Policy Characteristics'!D:D,MATCH($C2441,'Policy Characteristics'!$C:$C,0)))</f>
        <v>Industry Energy Efficiency</v>
      </c>
      <c r="K2441" s="254" t="str">
        <f>IF(ISBLANK(INDEX('Policy Characteristics'!E:E,MATCH($C2441,'Policy Characteristics'!$C:$C,0))),"",INDEX('Policy Characteristics'!E:E,MATCH($C2441,'Policy Characteristics'!$C:$C,0)))</f>
        <v>indst fuel efficiency stds</v>
      </c>
      <c r="L2441" s="261">
        <f>IF(ISBLANK(INDEX('Policy Characteristics'!F:F,MATCH($C2441,'Policy Characteristics'!$C:$C,0))),"",INDEX('Policy Characteristics'!F:F,MATCH($C2441,'Policy Characteristics'!$C:$C,0)))</f>
        <v>0</v>
      </c>
      <c r="M2441" s="261">
        <f>IF(ISBLANK(INDEX('Policy Characteristics'!G:G,MATCH($C2441,'Policy Characteristics'!$C:$C,0))),"",INDEX('Policy Characteristics'!G:G,MATCH($C2441,'Policy Characteristics'!$C:$C,0)))</f>
        <v>0.25</v>
      </c>
      <c r="N2441" s="261">
        <f>IF(ISBLANK(INDEX('Policy Characteristics'!H:H,MATCH($C2441,'Policy Characteristics'!$C:$C,0))),"",INDEX('Policy Characteristics'!H:H,MATCH($C2441,'Policy Characteristics'!$C:$C,0)))</f>
        <v>0.01</v>
      </c>
      <c r="O2441" s="254" t="str">
        <f>IF(ISBLANK(INDEX('Policy Characteristics'!I:I,MATCH($C2441,'Policy Characteristics'!$C:$C,0))),"",INDEX('Policy Characteristics'!I:I,MATCH($C2441,'Policy Characteristics'!$C:$C,0)))</f>
        <v>% reduction in energy use</v>
      </c>
      <c r="P2441" s="254" t="str">
        <f>IF(ISBLANK(INDEX('Policy Characteristics'!J:J,MATCH($C2441,'Policy Characteristics'!$C:$C,0))),"",INDEX('Policy Characteristics'!J:J,MATCH($C2441,'Policy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41" s="254" t="str">
        <f>IF(ISBLANK(INDEX('Policy Characteristics'!K:K,MATCH($C2441,'Policy Characteristics'!$C:$C,0))),"",INDEX('Policy Characteristics'!K:K,MATCH($C2441,'Policy Characteristics'!$C:$C,0)))</f>
        <v>industry-ag-main.html#eff-stds</v>
      </c>
      <c r="R2441" s="254" t="str">
        <f>IF(ISBLANK(INDEX('Policy Characteristics'!L:L,MATCH($C2441,'Policy Characteristics'!$C:$C,0))),"",INDEX('Policy Characteristics'!L:L,MATCH($C2441,'Policy Characteristics'!$C:$C,0)))</f>
        <v>industry-energy-efficiency-standards.html</v>
      </c>
    </row>
    <row r="2442" spans="1:18" s="4" customFormat="1" x14ac:dyDescent="0.25">
      <c r="A2442" s="254" t="str">
        <f>IF(ISBLANK(INDEX('Policy Characteristics'!A:A,MATCH($C2442,'Policy Characteristics'!$C:$C,0))),"",INDEX('Policy Characteristics'!A:A,MATCH($C2442,'Policy Characteristics'!$C:$C,0)))</f>
        <v>Industry</v>
      </c>
      <c r="B2442" s="262" t="str">
        <f>IF(ISBLANK(INDEX('Policy Characteristics'!B:B,MATCH($C2442,'Policy Characteristics'!$C:$C,0))),"",INDEX('Policy Characteristics'!B:B,MATCH($C2442,'Policy Characteristics'!$C:$C,0)))</f>
        <v>Energy Efficiency Standards for Other Eqpt</v>
      </c>
      <c r="C2442" s="254" t="str">
        <f t="shared" si="102"/>
        <v>Perc Improvement in Eqpt Efficiency Stds Above BAU for Combustible Fuels</v>
      </c>
      <c r="D2442" s="6" t="s">
        <v>3039</v>
      </c>
      <c r="E2442" s="1" t="s">
        <v>3462</v>
      </c>
      <c r="F2442" t="s">
        <v>3000</v>
      </c>
      <c r="G2442" s="45" t="s">
        <v>3468</v>
      </c>
      <c r="H2442" s="47">
        <f t="shared" si="103"/>
        <v>2441</v>
      </c>
      <c r="I2442" s="324" t="s">
        <v>40</v>
      </c>
      <c r="J2442" s="255" t="str">
        <f>IF(ISBLANK(INDEX('Policy Characteristics'!D:D,MATCH($C2442,'Policy Characteristics'!$C:$C,0))),"",INDEX('Policy Characteristics'!D:D,MATCH($C2442,'Policy Characteristics'!$C:$C,0)))</f>
        <v>Industry Energy Efficiency</v>
      </c>
      <c r="K2442" s="254" t="str">
        <f>IF(ISBLANK(INDEX('Policy Characteristics'!E:E,MATCH($C2442,'Policy Characteristics'!$C:$C,0))),"",INDEX('Policy Characteristics'!E:E,MATCH($C2442,'Policy Characteristics'!$C:$C,0)))</f>
        <v>indst fuel efficiency stds</v>
      </c>
      <c r="L2442" s="261">
        <f>IF(ISBLANK(INDEX('Policy Characteristics'!F:F,MATCH($C2442,'Policy Characteristics'!$C:$C,0))),"",INDEX('Policy Characteristics'!F:F,MATCH($C2442,'Policy Characteristics'!$C:$C,0)))</f>
        <v>0</v>
      </c>
      <c r="M2442" s="261">
        <f>IF(ISBLANK(INDEX('Policy Characteristics'!G:G,MATCH($C2442,'Policy Characteristics'!$C:$C,0))),"",INDEX('Policy Characteristics'!G:G,MATCH($C2442,'Policy Characteristics'!$C:$C,0)))</f>
        <v>0.25</v>
      </c>
      <c r="N2442" s="261">
        <f>IF(ISBLANK(INDEX('Policy Characteristics'!H:H,MATCH($C2442,'Policy Characteristics'!$C:$C,0))),"",INDEX('Policy Characteristics'!H:H,MATCH($C2442,'Policy Characteristics'!$C:$C,0)))</f>
        <v>0.01</v>
      </c>
      <c r="O2442" s="254" t="str">
        <f>IF(ISBLANK(INDEX('Policy Characteristics'!I:I,MATCH($C2442,'Policy Characteristics'!$C:$C,0))),"",INDEX('Policy Characteristics'!I:I,MATCH($C2442,'Policy Characteristics'!$C:$C,0)))</f>
        <v>% reduction in energy use</v>
      </c>
      <c r="P2442" s="254" t="str">
        <f>IF(ISBLANK(INDEX('Policy Characteristics'!J:J,MATCH($C2442,'Policy Characteristics'!$C:$C,0))),"",INDEX('Policy Characteristics'!J:J,MATCH($C2442,'Policy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42" s="254" t="str">
        <f>IF(ISBLANK(INDEX('Policy Characteristics'!K:K,MATCH($C2442,'Policy Characteristics'!$C:$C,0))),"",INDEX('Policy Characteristics'!K:K,MATCH($C2442,'Policy Characteristics'!$C:$C,0)))</f>
        <v>industry-ag-main.html#eff-stds</v>
      </c>
      <c r="R2442" s="254" t="str">
        <f>IF(ISBLANK(INDEX('Policy Characteristics'!L:L,MATCH($C2442,'Policy Characteristics'!$C:$C,0))),"",INDEX('Policy Characteristics'!L:L,MATCH($C2442,'Policy Characteristics'!$C:$C,0)))</f>
        <v>industry-energy-efficiency-standards.html</v>
      </c>
    </row>
    <row r="2443" spans="1:18" s="4" customFormat="1" x14ac:dyDescent="0.25">
      <c r="A2443" s="254" t="str">
        <f>IF(ISBLANK(INDEX('Policy Characteristics'!A:A,MATCH($C2443,'Policy Characteristics'!$C:$C,0))),"",INDEX('Policy Characteristics'!A:A,MATCH($C2443,'Policy Characteristics'!$C:$C,0)))</f>
        <v>Industry</v>
      </c>
      <c r="B2443" s="262" t="str">
        <f>IF(ISBLANK(INDEX('Policy Characteristics'!B:B,MATCH($C2443,'Policy Characteristics'!$C:$C,0))),"",INDEX('Policy Characteristics'!B:B,MATCH($C2443,'Policy Characteristics'!$C:$C,0)))</f>
        <v>Energy Efficiency Standards for Other Eqpt</v>
      </c>
      <c r="C2443" s="254" t="str">
        <f t="shared" si="102"/>
        <v>Perc Improvement in Eqpt Efficiency Stds Above BAU for Combustible Fuels</v>
      </c>
      <c r="D2443" s="6" t="s">
        <v>3039</v>
      </c>
      <c r="E2443" s="1" t="s">
        <v>3463</v>
      </c>
      <c r="F2443" t="s">
        <v>3000</v>
      </c>
      <c r="G2443" s="45" t="s">
        <v>3469</v>
      </c>
      <c r="H2443" s="47">
        <f t="shared" si="103"/>
        <v>2442</v>
      </c>
      <c r="I2443" s="324" t="s">
        <v>40</v>
      </c>
      <c r="J2443" s="255" t="str">
        <f>IF(ISBLANK(INDEX('Policy Characteristics'!D:D,MATCH($C2443,'Policy Characteristics'!$C:$C,0))),"",INDEX('Policy Characteristics'!D:D,MATCH($C2443,'Policy Characteristics'!$C:$C,0)))</f>
        <v>Industry Energy Efficiency</v>
      </c>
      <c r="K2443" s="254" t="str">
        <f>IF(ISBLANK(INDEX('Policy Characteristics'!E:E,MATCH($C2443,'Policy Characteristics'!$C:$C,0))),"",INDEX('Policy Characteristics'!E:E,MATCH($C2443,'Policy Characteristics'!$C:$C,0)))</f>
        <v>indst fuel efficiency stds</v>
      </c>
      <c r="L2443" s="261">
        <f>IF(ISBLANK(INDEX('Policy Characteristics'!F:F,MATCH($C2443,'Policy Characteristics'!$C:$C,0))),"",INDEX('Policy Characteristics'!F:F,MATCH($C2443,'Policy Characteristics'!$C:$C,0)))</f>
        <v>0</v>
      </c>
      <c r="M2443" s="261">
        <f>IF(ISBLANK(INDEX('Policy Characteristics'!G:G,MATCH($C2443,'Policy Characteristics'!$C:$C,0))),"",INDEX('Policy Characteristics'!G:G,MATCH($C2443,'Policy Characteristics'!$C:$C,0)))</f>
        <v>0.25</v>
      </c>
      <c r="N2443" s="261">
        <f>IF(ISBLANK(INDEX('Policy Characteristics'!H:H,MATCH($C2443,'Policy Characteristics'!$C:$C,0))),"",INDEX('Policy Characteristics'!H:H,MATCH($C2443,'Policy Characteristics'!$C:$C,0)))</f>
        <v>0.01</v>
      </c>
      <c r="O2443" s="254" t="str">
        <f>IF(ISBLANK(INDEX('Policy Characteristics'!I:I,MATCH($C2443,'Policy Characteristics'!$C:$C,0))),"",INDEX('Policy Characteristics'!I:I,MATCH($C2443,'Policy Characteristics'!$C:$C,0)))</f>
        <v>% reduction in energy use</v>
      </c>
      <c r="P2443" s="254" t="str">
        <f>IF(ISBLANK(INDEX('Policy Characteristics'!J:J,MATCH($C2443,'Policy Characteristics'!$C:$C,0))),"",INDEX('Policy Characteristics'!J:J,MATCH($C2443,'Policy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43" s="254" t="str">
        <f>IF(ISBLANK(INDEX('Policy Characteristics'!K:K,MATCH($C2443,'Policy Characteristics'!$C:$C,0))),"",INDEX('Policy Characteristics'!K:K,MATCH($C2443,'Policy Characteristics'!$C:$C,0)))</f>
        <v>industry-ag-main.html#eff-stds</v>
      </c>
      <c r="R2443" s="254" t="str">
        <f>IF(ISBLANK(INDEX('Policy Characteristics'!L:L,MATCH($C2443,'Policy Characteristics'!$C:$C,0))),"",INDEX('Policy Characteristics'!L:L,MATCH($C2443,'Policy Characteristics'!$C:$C,0)))</f>
        <v>industry-energy-efficiency-standards.html</v>
      </c>
    </row>
    <row r="2444" spans="1:18" s="4" customFormat="1" x14ac:dyDescent="0.25">
      <c r="A2444" s="254" t="str">
        <f>IF(ISBLANK(INDEX('Policy Characteristics'!A:A,MATCH($C2444,'Policy Characteristics'!$C:$C,0))),"",INDEX('Policy Characteristics'!A:A,MATCH($C2444,'Policy Characteristics'!$C:$C,0)))</f>
        <v>Industry</v>
      </c>
      <c r="B2444" s="262" t="str">
        <f>IF(ISBLANK(INDEX('Policy Characteristics'!B:B,MATCH($C2444,'Policy Characteristics'!$C:$C,0))),"",INDEX('Policy Characteristics'!B:B,MATCH($C2444,'Policy Characteristics'!$C:$C,0)))</f>
        <v>Energy Efficiency Standards for Other Eqpt</v>
      </c>
      <c r="C2444" s="254" t="str">
        <f t="shared" si="102"/>
        <v>Perc Improvement in Eqpt Efficiency Stds Above BAU for Combustible Fuels</v>
      </c>
      <c r="D2444" s="6" t="s">
        <v>3039</v>
      </c>
      <c r="E2444" s="1" t="s">
        <v>3464</v>
      </c>
      <c r="F2444" t="s">
        <v>3000</v>
      </c>
      <c r="G2444" s="45" t="s">
        <v>3470</v>
      </c>
      <c r="H2444" s="47">
        <f t="shared" si="103"/>
        <v>2443</v>
      </c>
      <c r="I2444" s="324" t="s">
        <v>40</v>
      </c>
      <c r="J2444" s="255" t="str">
        <f>IF(ISBLANK(INDEX('Policy Characteristics'!D:D,MATCH($C2444,'Policy Characteristics'!$C:$C,0))),"",INDEX('Policy Characteristics'!D:D,MATCH($C2444,'Policy Characteristics'!$C:$C,0)))</f>
        <v>Industry Energy Efficiency</v>
      </c>
      <c r="K2444" s="254" t="str">
        <f>IF(ISBLANK(INDEX('Policy Characteristics'!E:E,MATCH($C2444,'Policy Characteristics'!$C:$C,0))),"",INDEX('Policy Characteristics'!E:E,MATCH($C2444,'Policy Characteristics'!$C:$C,0)))</f>
        <v>indst fuel efficiency stds</v>
      </c>
      <c r="L2444" s="261">
        <f>IF(ISBLANK(INDEX('Policy Characteristics'!F:F,MATCH($C2444,'Policy Characteristics'!$C:$C,0))),"",INDEX('Policy Characteristics'!F:F,MATCH($C2444,'Policy Characteristics'!$C:$C,0)))</f>
        <v>0</v>
      </c>
      <c r="M2444" s="261">
        <f>IF(ISBLANK(INDEX('Policy Characteristics'!G:G,MATCH($C2444,'Policy Characteristics'!$C:$C,0))),"",INDEX('Policy Characteristics'!G:G,MATCH($C2444,'Policy Characteristics'!$C:$C,0)))</f>
        <v>0.25</v>
      </c>
      <c r="N2444" s="261">
        <f>IF(ISBLANK(INDEX('Policy Characteristics'!H:H,MATCH($C2444,'Policy Characteristics'!$C:$C,0))),"",INDEX('Policy Characteristics'!H:H,MATCH($C2444,'Policy Characteristics'!$C:$C,0)))</f>
        <v>0.01</v>
      </c>
      <c r="O2444" s="254" t="str">
        <f>IF(ISBLANK(INDEX('Policy Characteristics'!I:I,MATCH($C2444,'Policy Characteristics'!$C:$C,0))),"",INDEX('Policy Characteristics'!I:I,MATCH($C2444,'Policy Characteristics'!$C:$C,0)))</f>
        <v>% reduction in energy use</v>
      </c>
      <c r="P2444" s="254" t="str">
        <f>IF(ISBLANK(INDEX('Policy Characteristics'!J:J,MATCH($C2444,'Policy Characteristics'!$C:$C,0))),"",INDEX('Policy Characteristics'!J:J,MATCH($C2444,'Policy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44" s="254" t="str">
        <f>IF(ISBLANK(INDEX('Policy Characteristics'!K:K,MATCH($C2444,'Policy Characteristics'!$C:$C,0))),"",INDEX('Policy Characteristics'!K:K,MATCH($C2444,'Policy Characteristics'!$C:$C,0)))</f>
        <v>industry-ag-main.html#eff-stds</v>
      </c>
      <c r="R2444" s="254" t="str">
        <f>IF(ISBLANK(INDEX('Policy Characteristics'!L:L,MATCH($C2444,'Policy Characteristics'!$C:$C,0))),"",INDEX('Policy Characteristics'!L:L,MATCH($C2444,'Policy Characteristics'!$C:$C,0)))</f>
        <v>industry-energy-efficiency-standards.html</v>
      </c>
    </row>
    <row r="2445" spans="1:18" s="4" customFormat="1" x14ac:dyDescent="0.25">
      <c r="A2445" s="254" t="str">
        <f>IF(ISBLANK(INDEX('Policy Characteristics'!A:A,MATCH($C2445,'Policy Characteristics'!$C:$C,0))),"",INDEX('Policy Characteristics'!A:A,MATCH($C2445,'Policy Characteristics'!$C:$C,0)))</f>
        <v>Industry</v>
      </c>
      <c r="B2445" s="262" t="str">
        <f>IF(ISBLANK(INDEX('Policy Characteristics'!B:B,MATCH($C2445,'Policy Characteristics'!$C:$C,0))),"",INDEX('Policy Characteristics'!B:B,MATCH($C2445,'Policy Characteristics'!$C:$C,0)))</f>
        <v>Energy Efficiency Standards for Other Eqpt</v>
      </c>
      <c r="C2445" s="254" t="str">
        <f t="shared" si="102"/>
        <v>Perc Improvement in Eqpt Efficiency Stds Above BAU for Combustible Fuels</v>
      </c>
      <c r="D2445" s="6" t="s">
        <v>3039</v>
      </c>
      <c r="E2445" s="1" t="s">
        <v>3570</v>
      </c>
      <c r="F2445" t="s">
        <v>3000</v>
      </c>
      <c r="G2445" s="45" t="s">
        <v>3471</v>
      </c>
      <c r="H2445" s="47">
        <f t="shared" si="103"/>
        <v>2444</v>
      </c>
      <c r="I2445" s="324" t="s">
        <v>40</v>
      </c>
      <c r="J2445" s="255" t="str">
        <f>IF(ISBLANK(INDEX('Policy Characteristics'!D:D,MATCH($C2445,'Policy Characteristics'!$C:$C,0))),"",INDEX('Policy Characteristics'!D:D,MATCH($C2445,'Policy Characteristics'!$C:$C,0)))</f>
        <v>Industry Energy Efficiency</v>
      </c>
      <c r="K2445" s="254" t="str">
        <f>IF(ISBLANK(INDEX('Policy Characteristics'!E:E,MATCH($C2445,'Policy Characteristics'!$C:$C,0))),"",INDEX('Policy Characteristics'!E:E,MATCH($C2445,'Policy Characteristics'!$C:$C,0)))</f>
        <v>indst fuel efficiency stds</v>
      </c>
      <c r="L2445" s="261">
        <f>IF(ISBLANK(INDEX('Policy Characteristics'!F:F,MATCH($C2445,'Policy Characteristics'!$C:$C,0))),"",INDEX('Policy Characteristics'!F:F,MATCH($C2445,'Policy Characteristics'!$C:$C,0)))</f>
        <v>0</v>
      </c>
      <c r="M2445" s="261">
        <f>IF(ISBLANK(INDEX('Policy Characteristics'!G:G,MATCH($C2445,'Policy Characteristics'!$C:$C,0))),"",INDEX('Policy Characteristics'!G:G,MATCH($C2445,'Policy Characteristics'!$C:$C,0)))</f>
        <v>0.25</v>
      </c>
      <c r="N2445" s="261">
        <f>IF(ISBLANK(INDEX('Policy Characteristics'!H:H,MATCH($C2445,'Policy Characteristics'!$C:$C,0))),"",INDEX('Policy Characteristics'!H:H,MATCH($C2445,'Policy Characteristics'!$C:$C,0)))</f>
        <v>0.01</v>
      </c>
      <c r="O2445" s="254" t="str">
        <f>IF(ISBLANK(INDEX('Policy Characteristics'!I:I,MATCH($C2445,'Policy Characteristics'!$C:$C,0))),"",INDEX('Policy Characteristics'!I:I,MATCH($C2445,'Policy Characteristics'!$C:$C,0)))</f>
        <v>% reduction in energy use</v>
      </c>
      <c r="P2445" s="254" t="str">
        <f>IF(ISBLANK(INDEX('Policy Characteristics'!J:J,MATCH($C2445,'Policy Characteristics'!$C:$C,0))),"",INDEX('Policy Characteristics'!J:J,MATCH($C2445,'Policy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45" s="254" t="str">
        <f>IF(ISBLANK(INDEX('Policy Characteristics'!K:K,MATCH($C2445,'Policy Characteristics'!$C:$C,0))),"",INDEX('Policy Characteristics'!K:K,MATCH($C2445,'Policy Characteristics'!$C:$C,0)))</f>
        <v>industry-ag-main.html#eff-stds</v>
      </c>
      <c r="R2445" s="254" t="str">
        <f>IF(ISBLANK(INDEX('Policy Characteristics'!L:L,MATCH($C2445,'Policy Characteristics'!$C:$C,0))),"",INDEX('Policy Characteristics'!L:L,MATCH($C2445,'Policy Characteristics'!$C:$C,0)))</f>
        <v>industry-energy-efficiency-standards.html</v>
      </c>
    </row>
    <row r="2446" spans="1:18" s="4" customFormat="1" x14ac:dyDescent="0.25">
      <c r="A2446" s="254" t="str">
        <f>IF(ISBLANK(INDEX('Policy Characteristics'!A:A,MATCH($C2446,'Policy Characteristics'!$C:$C,0))),"",INDEX('Policy Characteristics'!A:A,MATCH($C2446,'Policy Characteristics'!$C:$C,0)))</f>
        <v>Industry</v>
      </c>
      <c r="B2446" s="262" t="str">
        <f>IF(ISBLANK(INDEX('Policy Characteristics'!B:B,MATCH($C2446,'Policy Characteristics'!$C:$C,0))),"",INDEX('Policy Characteristics'!B:B,MATCH($C2446,'Policy Characteristics'!$C:$C,0)))</f>
        <v>Energy Efficiency Standards for Other Eqpt</v>
      </c>
      <c r="C2446" s="254" t="str">
        <f t="shared" si="102"/>
        <v>Perc Improvement in Eqpt Efficiency Stds Above BAU for Combustible Fuels</v>
      </c>
      <c r="D2446" s="6" t="s">
        <v>3039</v>
      </c>
      <c r="E2446" s="1" t="s">
        <v>3915</v>
      </c>
      <c r="F2446" t="s">
        <v>3000</v>
      </c>
      <c r="G2446" s="45" t="s">
        <v>3891</v>
      </c>
      <c r="H2446" s="47">
        <f t="shared" si="103"/>
        <v>2445</v>
      </c>
      <c r="I2446" s="324" t="s">
        <v>40</v>
      </c>
      <c r="J2446" s="255" t="str">
        <f>IF(ISBLANK(INDEX('Policy Characteristics'!D:D,MATCH($C2446,'Policy Characteristics'!$C:$C,0))),"",INDEX('Policy Characteristics'!D:D,MATCH($C2446,'Policy Characteristics'!$C:$C,0)))</f>
        <v>Industry Energy Efficiency</v>
      </c>
      <c r="K2446" s="254" t="str">
        <f>IF(ISBLANK(INDEX('Policy Characteristics'!E:E,MATCH($C2446,'Policy Characteristics'!$C:$C,0))),"",INDEX('Policy Characteristics'!E:E,MATCH($C2446,'Policy Characteristics'!$C:$C,0)))</f>
        <v>indst fuel efficiency stds</v>
      </c>
      <c r="L2446" s="261">
        <f>IF(ISBLANK(INDEX('Policy Characteristics'!F:F,MATCH($C2446,'Policy Characteristics'!$C:$C,0))),"",INDEX('Policy Characteristics'!F:F,MATCH($C2446,'Policy Characteristics'!$C:$C,0)))</f>
        <v>0</v>
      </c>
      <c r="M2446" s="261">
        <f>IF(ISBLANK(INDEX('Policy Characteristics'!G:G,MATCH($C2446,'Policy Characteristics'!$C:$C,0))),"",INDEX('Policy Characteristics'!G:G,MATCH($C2446,'Policy Characteristics'!$C:$C,0)))</f>
        <v>0.25</v>
      </c>
      <c r="N2446" s="261">
        <f>IF(ISBLANK(INDEX('Policy Characteristics'!H:H,MATCH($C2446,'Policy Characteristics'!$C:$C,0))),"",INDEX('Policy Characteristics'!H:H,MATCH($C2446,'Policy Characteristics'!$C:$C,0)))</f>
        <v>0.01</v>
      </c>
      <c r="O2446" s="254" t="str">
        <f>IF(ISBLANK(INDEX('Policy Characteristics'!I:I,MATCH($C2446,'Policy Characteristics'!$C:$C,0))),"",INDEX('Policy Characteristics'!I:I,MATCH($C2446,'Policy Characteristics'!$C:$C,0)))</f>
        <v>% reduction in energy use</v>
      </c>
      <c r="P2446" s="254" t="str">
        <f>IF(ISBLANK(INDEX('Policy Characteristics'!J:J,MATCH($C2446,'Policy Characteristics'!$C:$C,0))),"",INDEX('Policy Characteristics'!J:J,MATCH($C2446,'Policy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46" s="254" t="str">
        <f>IF(ISBLANK(INDEX('Policy Characteristics'!K:K,MATCH($C2446,'Policy Characteristics'!$C:$C,0))),"",INDEX('Policy Characteristics'!K:K,MATCH($C2446,'Policy Characteristics'!$C:$C,0)))</f>
        <v>industry-ag-main.html#eff-stds</v>
      </c>
      <c r="R2446" s="254" t="str">
        <f>IF(ISBLANK(INDEX('Policy Characteristics'!L:L,MATCH($C2446,'Policy Characteristics'!$C:$C,0))),"",INDEX('Policy Characteristics'!L:L,MATCH($C2446,'Policy Characteristics'!$C:$C,0)))</f>
        <v>industry-energy-efficiency-standards.html</v>
      </c>
    </row>
    <row r="2447" spans="1:18" s="4" customFormat="1" x14ac:dyDescent="0.25">
      <c r="A2447" s="254" t="str">
        <f>IF(ISBLANK(INDEX('Policy Characteristics'!A:A,MATCH($C2447,'Policy Characteristics'!$C:$C,0))),"",INDEX('Policy Characteristics'!A:A,MATCH($C2447,'Policy Characteristics'!$C:$C,0)))</f>
        <v>Industry</v>
      </c>
      <c r="B2447" s="262" t="str">
        <f>IF(ISBLANK(INDEX('Policy Characteristics'!B:B,MATCH($C2447,'Policy Characteristics'!$C:$C,0))),"",INDEX('Policy Characteristics'!B:B,MATCH($C2447,'Policy Characteristics'!$C:$C,0)))</f>
        <v>Energy Efficiency Standards for Other Eqpt</v>
      </c>
      <c r="C2447" s="254" t="str">
        <f t="shared" si="102"/>
        <v>Perc Improvement in Eqpt Efficiency Stds Above BAU for Combustible Fuels</v>
      </c>
      <c r="D2447" s="6" t="s">
        <v>3039</v>
      </c>
      <c r="E2447" s="1" t="s">
        <v>3916</v>
      </c>
      <c r="F2447" t="s">
        <v>3000</v>
      </c>
      <c r="G2447" s="45" t="s">
        <v>3890</v>
      </c>
      <c r="H2447" s="47">
        <f t="shared" si="103"/>
        <v>2446</v>
      </c>
      <c r="I2447" s="324" t="s">
        <v>40</v>
      </c>
      <c r="J2447" s="255" t="str">
        <f>IF(ISBLANK(INDEX('Policy Characteristics'!D:D,MATCH($C2447,'Policy Characteristics'!$C:$C,0))),"",INDEX('Policy Characteristics'!D:D,MATCH($C2447,'Policy Characteristics'!$C:$C,0)))</f>
        <v>Industry Energy Efficiency</v>
      </c>
      <c r="K2447" s="254" t="str">
        <f>IF(ISBLANK(INDEX('Policy Characteristics'!E:E,MATCH($C2447,'Policy Characteristics'!$C:$C,0))),"",INDEX('Policy Characteristics'!E:E,MATCH($C2447,'Policy Characteristics'!$C:$C,0)))</f>
        <v>indst fuel efficiency stds</v>
      </c>
      <c r="L2447" s="261">
        <f>IF(ISBLANK(INDEX('Policy Characteristics'!F:F,MATCH($C2447,'Policy Characteristics'!$C:$C,0))),"",INDEX('Policy Characteristics'!F:F,MATCH($C2447,'Policy Characteristics'!$C:$C,0)))</f>
        <v>0</v>
      </c>
      <c r="M2447" s="261">
        <f>IF(ISBLANK(INDEX('Policy Characteristics'!G:G,MATCH($C2447,'Policy Characteristics'!$C:$C,0))),"",INDEX('Policy Characteristics'!G:G,MATCH($C2447,'Policy Characteristics'!$C:$C,0)))</f>
        <v>0.25</v>
      </c>
      <c r="N2447" s="261">
        <f>IF(ISBLANK(INDEX('Policy Characteristics'!H:H,MATCH($C2447,'Policy Characteristics'!$C:$C,0))),"",INDEX('Policy Characteristics'!H:H,MATCH($C2447,'Policy Characteristics'!$C:$C,0)))</f>
        <v>0.01</v>
      </c>
      <c r="O2447" s="254" t="str">
        <f>IF(ISBLANK(INDEX('Policy Characteristics'!I:I,MATCH($C2447,'Policy Characteristics'!$C:$C,0))),"",INDEX('Policy Characteristics'!I:I,MATCH($C2447,'Policy Characteristics'!$C:$C,0)))</f>
        <v>% reduction in energy use</v>
      </c>
      <c r="P2447" s="254" t="str">
        <f>IF(ISBLANK(INDEX('Policy Characteristics'!J:J,MATCH($C2447,'Policy Characteristics'!$C:$C,0))),"",INDEX('Policy Characteristics'!J:J,MATCH($C2447,'Policy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47" s="254" t="str">
        <f>IF(ISBLANK(INDEX('Policy Characteristics'!K:K,MATCH($C2447,'Policy Characteristics'!$C:$C,0))),"",INDEX('Policy Characteristics'!K:K,MATCH($C2447,'Policy Characteristics'!$C:$C,0)))</f>
        <v>industry-ag-main.html#eff-stds</v>
      </c>
      <c r="R2447" s="254" t="str">
        <f>IF(ISBLANK(INDEX('Policy Characteristics'!L:L,MATCH($C2447,'Policy Characteristics'!$C:$C,0))),"",INDEX('Policy Characteristics'!L:L,MATCH($C2447,'Policy Characteristics'!$C:$C,0)))</f>
        <v>industry-energy-efficiency-standards.html</v>
      </c>
    </row>
    <row r="2448" spans="1:18" s="4" customFormat="1" x14ac:dyDescent="0.25">
      <c r="A2448" s="254" t="str">
        <f>IF(ISBLANK(INDEX('Policy Characteristics'!A:A,MATCH($C2448,'Policy Characteristics'!$C:$C,0))),"",INDEX('Policy Characteristics'!A:A,MATCH($C2448,'Policy Characteristics'!$C:$C,0)))</f>
        <v>Industry</v>
      </c>
      <c r="B2448" s="262" t="str">
        <f>IF(ISBLANK(INDEX('Policy Characteristics'!B:B,MATCH($C2448,'Policy Characteristics'!$C:$C,0))),"",INDEX('Policy Characteristics'!B:B,MATCH($C2448,'Policy Characteristics'!$C:$C,0)))</f>
        <v>Energy Efficiency Standards for Other Eqpt</v>
      </c>
      <c r="C2448" s="254" t="str">
        <f t="shared" si="102"/>
        <v>Perc Improvement in Eqpt Efficiency Stds Above BAU for Combustible Fuels</v>
      </c>
      <c r="D2448" s="6" t="s">
        <v>3039</v>
      </c>
      <c r="E2448" s="1" t="s">
        <v>3917</v>
      </c>
      <c r="F2448" t="s">
        <v>3000</v>
      </c>
      <c r="G2448" s="45" t="s">
        <v>3892</v>
      </c>
      <c r="H2448" s="47">
        <f t="shared" si="103"/>
        <v>2447</v>
      </c>
      <c r="I2448" s="324" t="s">
        <v>40</v>
      </c>
      <c r="J2448" s="255" t="str">
        <f>IF(ISBLANK(INDEX('Policy Characteristics'!D:D,MATCH($C2448,'Policy Characteristics'!$C:$C,0))),"",INDEX('Policy Characteristics'!D:D,MATCH($C2448,'Policy Characteristics'!$C:$C,0)))</f>
        <v>Industry Energy Efficiency</v>
      </c>
      <c r="K2448" s="254" t="str">
        <f>IF(ISBLANK(INDEX('Policy Characteristics'!E:E,MATCH($C2448,'Policy Characteristics'!$C:$C,0))),"",INDEX('Policy Characteristics'!E:E,MATCH($C2448,'Policy Characteristics'!$C:$C,0)))</f>
        <v>indst fuel efficiency stds</v>
      </c>
      <c r="L2448" s="261">
        <f>IF(ISBLANK(INDEX('Policy Characteristics'!F:F,MATCH($C2448,'Policy Characteristics'!$C:$C,0))),"",INDEX('Policy Characteristics'!F:F,MATCH($C2448,'Policy Characteristics'!$C:$C,0)))</f>
        <v>0</v>
      </c>
      <c r="M2448" s="261">
        <f>IF(ISBLANK(INDEX('Policy Characteristics'!G:G,MATCH($C2448,'Policy Characteristics'!$C:$C,0))),"",INDEX('Policy Characteristics'!G:G,MATCH($C2448,'Policy Characteristics'!$C:$C,0)))</f>
        <v>0.25</v>
      </c>
      <c r="N2448" s="261">
        <f>IF(ISBLANK(INDEX('Policy Characteristics'!H:H,MATCH($C2448,'Policy Characteristics'!$C:$C,0))),"",INDEX('Policy Characteristics'!H:H,MATCH($C2448,'Policy Characteristics'!$C:$C,0)))</f>
        <v>0.01</v>
      </c>
      <c r="O2448" s="254" t="str">
        <f>IF(ISBLANK(INDEX('Policy Characteristics'!I:I,MATCH($C2448,'Policy Characteristics'!$C:$C,0))),"",INDEX('Policy Characteristics'!I:I,MATCH($C2448,'Policy Characteristics'!$C:$C,0)))</f>
        <v>% reduction in energy use</v>
      </c>
      <c r="P2448" s="254" t="str">
        <f>IF(ISBLANK(INDEX('Policy Characteristics'!J:J,MATCH($C2448,'Policy Characteristics'!$C:$C,0))),"",INDEX('Policy Characteristics'!J:J,MATCH($C2448,'Policy Characteristics'!$C:$C,0)))</f>
        <v>**Description:** This policy reduces fuel consumption by the selected industry by increasing the efficiency of newly sold industrial equipment powered by combustible fuels through stronger standards.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48" s="254" t="str">
        <f>IF(ISBLANK(INDEX('Policy Characteristics'!K:K,MATCH($C2448,'Policy Characteristics'!$C:$C,0))),"",INDEX('Policy Characteristics'!K:K,MATCH($C2448,'Policy Characteristics'!$C:$C,0)))</f>
        <v>industry-ag-main.html#eff-stds</v>
      </c>
      <c r="R2448" s="254" t="str">
        <f>IF(ISBLANK(INDEX('Policy Characteristics'!L:L,MATCH($C2448,'Policy Characteristics'!$C:$C,0))),"",INDEX('Policy Characteristics'!L:L,MATCH($C2448,'Policy Characteristics'!$C:$C,0)))</f>
        <v>industry-energy-efficiency-standards.html</v>
      </c>
    </row>
    <row r="2449" spans="1:18" s="4" customFormat="1" x14ac:dyDescent="0.25">
      <c r="A2449" s="254" t="str">
        <f>IF(ISBLANK(INDEX('Policy Characteristics'!A:A,MATCH($C2449,'Policy Characteristics'!$C:$C,0))),"",INDEX('Policy Characteristics'!A:A,MATCH($C2449,'Policy Characteristics'!$C:$C,0)))</f>
        <v>Industry</v>
      </c>
      <c r="B2449" s="262" t="str">
        <f>IF(ISBLANK(INDEX('Policy Characteristics'!B:B,MATCH($C2449,'Policy Characteristics'!$C:$C,0))),"",INDEX('Policy Characteristics'!B:B,MATCH($C2449,'Policy Characteristics'!$C:$C,0)))</f>
        <v>Waste Heat Recovery</v>
      </c>
      <c r="C2449" t="s">
        <v>3850</v>
      </c>
      <c r="D2449" s="45" t="s">
        <v>3015</v>
      </c>
      <c r="E2449" s="1"/>
      <c r="F2449" t="s">
        <v>3040</v>
      </c>
      <c r="G2449" s="45"/>
      <c r="H2449" s="47">
        <f t="shared" si="103"/>
        <v>2448</v>
      </c>
      <c r="I2449" s="324" t="s">
        <v>41</v>
      </c>
      <c r="J2449" s="255" t="str">
        <f>IF(ISBLANK(INDEX('Policy Characteristics'!D:D,MATCH($C2449,'Policy Characteristics'!$C:$C,0))),"",INDEX('Policy Characteristics'!D:D,MATCH($C2449,'Policy Characteristics'!$C:$C,0)))</f>
        <v>Industry Energy Efficiency</v>
      </c>
      <c r="K2449" s="254" t="str">
        <f>IF(ISBLANK(INDEX('Policy Characteristics'!E:E,MATCH($C2449,'Policy Characteristics'!$C:$C,0))),"",INDEX('Policy Characteristics'!E:E,MATCH($C2449,'Policy Characteristics'!$C:$C,0)))</f>
        <v>indst waste heat recovery</v>
      </c>
      <c r="L2449" s="261">
        <f>IF(ISBLANK(INDEX('Policy Characteristics'!F:F,MATCH($C2449,'Policy Characteristics'!$C:$C,0))),"",INDEX('Policy Characteristics'!F:F,MATCH($C2449,'Policy Characteristics'!$C:$C,0)))</f>
        <v>0</v>
      </c>
      <c r="M2449" s="261">
        <f>IF(ISBLANK(INDEX('Policy Characteristics'!G:G,MATCH($C2449,'Policy Characteristics'!$C:$C,0))),"",INDEX('Policy Characteristics'!G:G,MATCH($C2449,'Policy Characteristics'!$C:$C,0)))</f>
        <v>1</v>
      </c>
      <c r="N2449" s="261">
        <f>IF(ISBLANK(INDEX('Policy Characteristics'!H:H,MATCH($C2449,'Policy Characteristics'!$C:$C,0))),"",INDEX('Policy Characteristics'!H:H,MATCH($C2449,'Policy Characteristics'!$C:$C,0)))</f>
        <v>0.01</v>
      </c>
      <c r="O2449" s="254" t="str">
        <f>IF(ISBLANK(INDEX('Policy Characteristics'!I:I,MATCH($C2449,'Policy Characteristics'!$C:$C,0))),"",INDEX('Policy Characteristics'!I:I,MATCH($C2449,'Policy Characteristics'!$C:$C,0)))</f>
        <v>^% of potential achieved</v>
      </c>
      <c r="P2449" s="254" t="str">
        <f>IF(ISBLANK(INDEX('Policy Characteristics'!J:J,MATCH($C2449,'Policy Characteristics'!$C:$C,0))),"",INDEX('Policy Characteristics'!J:J,MATCH($C2449,'Policy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49" s="254" t="str">
        <f>IF(ISBLANK(INDEX('Policy Characteristics'!K:K,MATCH($C2449,'Policy Characteristics'!$C:$C,0))),"",INDEX('Policy Characteristics'!K:K,MATCH($C2449,'Policy Characteristics'!$C:$C,0)))</f>
        <v>industry-ag-main.html#eff-stds</v>
      </c>
      <c r="R2449" s="254" t="str">
        <f>IF(ISBLANK(INDEX('Policy Characteristics'!L:L,MATCH($C2449,'Policy Characteristics'!$C:$C,0))),"",INDEX('Policy Characteristics'!L:L,MATCH($C2449,'Policy Characteristics'!$C:$C,0)))</f>
        <v>industry-energy-efficiency-standards.html</v>
      </c>
    </row>
    <row r="2450" spans="1:18" s="4" customFormat="1" x14ac:dyDescent="0.25">
      <c r="A2450" s="254" t="str">
        <f>IF(ISBLANK(INDEX('Policy Characteristics'!A:A,MATCH($C2450,'Policy Characteristics'!$C:$C,0))),"",INDEX('Policy Characteristics'!A:A,MATCH($C2450,'Policy Characteristics'!$C:$C,0)))</f>
        <v>Industry</v>
      </c>
      <c r="B2450" s="262" t="str">
        <f>IF(ISBLANK(INDEX('Policy Characteristics'!B:B,MATCH($C2450,'Policy Characteristics'!$C:$C,0))),"",INDEX('Policy Characteristics'!B:B,MATCH($C2450,'Policy Characteristics'!$C:$C,0)))</f>
        <v>Waste Heat Recovery</v>
      </c>
      <c r="C2450" s="254" t="str">
        <f>$C$2449</f>
        <v>Perc of Waste Heat Recovery Potential Achieved</v>
      </c>
      <c r="D2450" s="6" t="s">
        <v>3016</v>
      </c>
      <c r="E2450" s="1"/>
      <c r="F2450" t="s">
        <v>2725</v>
      </c>
      <c r="G2450" s="45"/>
      <c r="H2450" s="47">
        <f t="shared" si="103"/>
        <v>2449</v>
      </c>
      <c r="I2450" s="324" t="s">
        <v>41</v>
      </c>
      <c r="J2450" s="255" t="str">
        <f>IF(ISBLANK(INDEX('Policy Characteristics'!D:D,MATCH($C2450,'Policy Characteristics'!$C:$C,0))),"",INDEX('Policy Characteristics'!D:D,MATCH($C2450,'Policy Characteristics'!$C:$C,0)))</f>
        <v>Industry Energy Efficiency</v>
      </c>
      <c r="K2450" s="254" t="str">
        <f>IF(ISBLANK(INDEX('Policy Characteristics'!E:E,MATCH($C2450,'Policy Characteristics'!$C:$C,0))),"",INDEX('Policy Characteristics'!E:E,MATCH($C2450,'Policy Characteristics'!$C:$C,0)))</f>
        <v>indst waste heat recovery</v>
      </c>
      <c r="L2450" s="261">
        <f>IF(ISBLANK(INDEX('Policy Characteristics'!F:F,MATCH($C2450,'Policy Characteristics'!$C:$C,0))),"",INDEX('Policy Characteristics'!F:F,MATCH($C2450,'Policy Characteristics'!$C:$C,0)))</f>
        <v>0</v>
      </c>
      <c r="M2450" s="261">
        <f>IF(ISBLANK(INDEX('Policy Characteristics'!G:G,MATCH($C2450,'Policy Characteristics'!$C:$C,0))),"",INDEX('Policy Characteristics'!G:G,MATCH($C2450,'Policy Characteristics'!$C:$C,0)))</f>
        <v>1</v>
      </c>
      <c r="N2450" s="261">
        <f>IF(ISBLANK(INDEX('Policy Characteristics'!H:H,MATCH($C2450,'Policy Characteristics'!$C:$C,0))),"",INDEX('Policy Characteristics'!H:H,MATCH($C2450,'Policy Characteristics'!$C:$C,0)))</f>
        <v>0.01</v>
      </c>
      <c r="O2450" s="254" t="str">
        <f>IF(ISBLANK(INDEX('Policy Characteristics'!I:I,MATCH($C2450,'Policy Characteristics'!$C:$C,0))),"",INDEX('Policy Characteristics'!I:I,MATCH($C2450,'Policy Characteristics'!$C:$C,0)))</f>
        <v>^% of potential achieved</v>
      </c>
      <c r="P2450" s="254" t="str">
        <f>IF(ISBLANK(INDEX('Policy Characteristics'!J:J,MATCH($C2450,'Policy Characteristics'!$C:$C,0))),"",INDEX('Policy Characteristics'!J:J,MATCH($C2450,'Policy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50" s="254" t="str">
        <f>IF(ISBLANK(INDEX('Policy Characteristics'!K:K,MATCH($C2450,'Policy Characteristics'!$C:$C,0))),"",INDEX('Policy Characteristics'!K:K,MATCH($C2450,'Policy Characteristics'!$C:$C,0)))</f>
        <v>industry-ag-main.html#eff-stds</v>
      </c>
      <c r="R2450" s="254" t="str">
        <f>IF(ISBLANK(INDEX('Policy Characteristics'!L:L,MATCH($C2450,'Policy Characteristics'!$C:$C,0))),"",INDEX('Policy Characteristics'!L:L,MATCH($C2450,'Policy Characteristics'!$C:$C,0)))</f>
        <v>industry-energy-efficiency-standards.html</v>
      </c>
    </row>
    <row r="2451" spans="1:18" s="4" customFormat="1" x14ac:dyDescent="0.25">
      <c r="A2451" s="254" t="str">
        <f>IF(ISBLANK(INDEX('Policy Characteristics'!A:A,MATCH($C2451,'Policy Characteristics'!$C:$C,0))),"",INDEX('Policy Characteristics'!A:A,MATCH($C2451,'Policy Characteristics'!$C:$C,0)))</f>
        <v>Industry</v>
      </c>
      <c r="B2451" s="262" t="str">
        <f>IF(ISBLANK(INDEX('Policy Characteristics'!B:B,MATCH($C2451,'Policy Characteristics'!$C:$C,0))),"",INDEX('Policy Characteristics'!B:B,MATCH($C2451,'Policy Characteristics'!$C:$C,0)))</f>
        <v>Waste Heat Recovery</v>
      </c>
      <c r="C2451" s="254" t="str">
        <f t="shared" ref="C2451:C2473" si="104">$C$2449</f>
        <v>Perc of Waste Heat Recovery Potential Achieved</v>
      </c>
      <c r="D2451" s="6" t="s">
        <v>3017</v>
      </c>
      <c r="E2451" s="1"/>
      <c r="F2451" t="s">
        <v>2981</v>
      </c>
      <c r="G2451" s="45"/>
      <c r="H2451" s="47">
        <f t="shared" si="103"/>
        <v>2450</v>
      </c>
      <c r="I2451" s="324" t="s">
        <v>41</v>
      </c>
      <c r="J2451" s="255" t="str">
        <f>IF(ISBLANK(INDEX('Policy Characteristics'!D:D,MATCH($C2451,'Policy Characteristics'!$C:$C,0))),"",INDEX('Policy Characteristics'!D:D,MATCH($C2451,'Policy Characteristics'!$C:$C,0)))</f>
        <v>Industry Energy Efficiency</v>
      </c>
      <c r="K2451" s="254" t="str">
        <f>IF(ISBLANK(INDEX('Policy Characteristics'!E:E,MATCH($C2451,'Policy Characteristics'!$C:$C,0))),"",INDEX('Policy Characteristics'!E:E,MATCH($C2451,'Policy Characteristics'!$C:$C,0)))</f>
        <v>indst waste heat recovery</v>
      </c>
      <c r="L2451" s="261">
        <f>IF(ISBLANK(INDEX('Policy Characteristics'!F:F,MATCH($C2451,'Policy Characteristics'!$C:$C,0))),"",INDEX('Policy Characteristics'!F:F,MATCH($C2451,'Policy Characteristics'!$C:$C,0)))</f>
        <v>0</v>
      </c>
      <c r="M2451" s="261">
        <f>IF(ISBLANK(INDEX('Policy Characteristics'!G:G,MATCH($C2451,'Policy Characteristics'!$C:$C,0))),"",INDEX('Policy Characteristics'!G:G,MATCH($C2451,'Policy Characteristics'!$C:$C,0)))</f>
        <v>1</v>
      </c>
      <c r="N2451" s="261">
        <f>IF(ISBLANK(INDEX('Policy Characteristics'!H:H,MATCH($C2451,'Policy Characteristics'!$C:$C,0))),"",INDEX('Policy Characteristics'!H:H,MATCH($C2451,'Policy Characteristics'!$C:$C,0)))</f>
        <v>0.01</v>
      </c>
      <c r="O2451" s="254" t="str">
        <f>IF(ISBLANK(INDEX('Policy Characteristics'!I:I,MATCH($C2451,'Policy Characteristics'!$C:$C,0))),"",INDEX('Policy Characteristics'!I:I,MATCH($C2451,'Policy Characteristics'!$C:$C,0)))</f>
        <v>^% of potential achieved</v>
      </c>
      <c r="P2451" s="254" t="str">
        <f>IF(ISBLANK(INDEX('Policy Characteristics'!J:J,MATCH($C2451,'Policy Characteristics'!$C:$C,0))),"",INDEX('Policy Characteristics'!J:J,MATCH($C2451,'Policy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51" s="254" t="str">
        <f>IF(ISBLANK(INDEX('Policy Characteristics'!K:K,MATCH($C2451,'Policy Characteristics'!$C:$C,0))),"",INDEX('Policy Characteristics'!K:K,MATCH($C2451,'Policy Characteristics'!$C:$C,0)))</f>
        <v>industry-ag-main.html#eff-stds</v>
      </c>
      <c r="R2451" s="254" t="str">
        <f>IF(ISBLANK(INDEX('Policy Characteristics'!L:L,MATCH($C2451,'Policy Characteristics'!$C:$C,0))),"",INDEX('Policy Characteristics'!L:L,MATCH($C2451,'Policy Characteristics'!$C:$C,0)))</f>
        <v>industry-energy-efficiency-standards.html</v>
      </c>
    </row>
    <row r="2452" spans="1:18" s="4" customFormat="1" x14ac:dyDescent="0.25">
      <c r="A2452" s="254" t="str">
        <f>IF(ISBLANK(INDEX('Policy Characteristics'!A:A,MATCH($C2452,'Policy Characteristics'!$C:$C,0))),"",INDEX('Policy Characteristics'!A:A,MATCH($C2452,'Policy Characteristics'!$C:$C,0)))</f>
        <v>Industry</v>
      </c>
      <c r="B2452" s="262" t="str">
        <f>IF(ISBLANK(INDEX('Policy Characteristics'!B:B,MATCH($C2452,'Policy Characteristics'!$C:$C,0))),"",INDEX('Policy Characteristics'!B:B,MATCH($C2452,'Policy Characteristics'!$C:$C,0)))</f>
        <v>Waste Heat Recovery</v>
      </c>
      <c r="C2452" s="254" t="str">
        <f t="shared" si="104"/>
        <v>Perc of Waste Heat Recovery Potential Achieved</v>
      </c>
      <c r="D2452" s="6" t="s">
        <v>3018</v>
      </c>
      <c r="E2452" s="1"/>
      <c r="F2452" t="s">
        <v>2982</v>
      </c>
      <c r="G2452" s="45"/>
      <c r="H2452" s="47">
        <f t="shared" si="103"/>
        <v>2451</v>
      </c>
      <c r="I2452" s="324" t="s">
        <v>40</v>
      </c>
      <c r="J2452" s="255" t="str">
        <f>IF(ISBLANK(INDEX('Policy Characteristics'!D:D,MATCH($C2452,'Policy Characteristics'!$C:$C,0))),"",INDEX('Policy Characteristics'!D:D,MATCH($C2452,'Policy Characteristics'!$C:$C,0)))</f>
        <v>Industry Energy Efficiency</v>
      </c>
      <c r="K2452" s="254" t="str">
        <f>IF(ISBLANK(INDEX('Policy Characteristics'!E:E,MATCH($C2452,'Policy Characteristics'!$C:$C,0))),"",INDEX('Policy Characteristics'!E:E,MATCH($C2452,'Policy Characteristics'!$C:$C,0)))</f>
        <v>indst waste heat recovery</v>
      </c>
      <c r="L2452" s="261">
        <f>IF(ISBLANK(INDEX('Policy Characteristics'!F:F,MATCH($C2452,'Policy Characteristics'!$C:$C,0))),"",INDEX('Policy Characteristics'!F:F,MATCH($C2452,'Policy Characteristics'!$C:$C,0)))</f>
        <v>0</v>
      </c>
      <c r="M2452" s="261">
        <f>IF(ISBLANK(INDEX('Policy Characteristics'!G:G,MATCH($C2452,'Policy Characteristics'!$C:$C,0))),"",INDEX('Policy Characteristics'!G:G,MATCH($C2452,'Policy Characteristics'!$C:$C,0)))</f>
        <v>1</v>
      </c>
      <c r="N2452" s="261">
        <f>IF(ISBLANK(INDEX('Policy Characteristics'!H:H,MATCH($C2452,'Policy Characteristics'!$C:$C,0))),"",INDEX('Policy Characteristics'!H:H,MATCH($C2452,'Policy Characteristics'!$C:$C,0)))</f>
        <v>0.01</v>
      </c>
      <c r="O2452" s="254" t="str">
        <f>IF(ISBLANK(INDEX('Policy Characteristics'!I:I,MATCH($C2452,'Policy Characteristics'!$C:$C,0))),"",INDEX('Policy Characteristics'!I:I,MATCH($C2452,'Policy Characteristics'!$C:$C,0)))</f>
        <v>^% of potential achieved</v>
      </c>
      <c r="P2452" s="254" t="str">
        <f>IF(ISBLANK(INDEX('Policy Characteristics'!J:J,MATCH($C2452,'Policy Characteristics'!$C:$C,0))),"",INDEX('Policy Characteristics'!J:J,MATCH($C2452,'Policy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52" s="254" t="str">
        <f>IF(ISBLANK(INDEX('Policy Characteristics'!K:K,MATCH($C2452,'Policy Characteristics'!$C:$C,0))),"",INDEX('Policy Characteristics'!K:K,MATCH($C2452,'Policy Characteristics'!$C:$C,0)))</f>
        <v>industry-ag-main.html#eff-stds</v>
      </c>
      <c r="R2452" s="254" t="str">
        <f>IF(ISBLANK(INDEX('Policy Characteristics'!L:L,MATCH($C2452,'Policy Characteristics'!$C:$C,0))),"",INDEX('Policy Characteristics'!L:L,MATCH($C2452,'Policy Characteristics'!$C:$C,0)))</f>
        <v>industry-energy-efficiency-standards.html</v>
      </c>
    </row>
    <row r="2453" spans="1:18" s="4" customFormat="1" x14ac:dyDescent="0.25">
      <c r="A2453" s="254" t="str">
        <f>IF(ISBLANK(INDEX('Policy Characteristics'!A:A,MATCH($C2453,'Policy Characteristics'!$C:$C,0))),"",INDEX('Policy Characteristics'!A:A,MATCH($C2453,'Policy Characteristics'!$C:$C,0)))</f>
        <v>Industry</v>
      </c>
      <c r="B2453" s="262" t="str">
        <f>IF(ISBLANK(INDEX('Policy Characteristics'!B:B,MATCH($C2453,'Policy Characteristics'!$C:$C,0))),"",INDEX('Policy Characteristics'!B:B,MATCH($C2453,'Policy Characteristics'!$C:$C,0)))</f>
        <v>Waste Heat Recovery</v>
      </c>
      <c r="C2453" s="254" t="str">
        <f t="shared" si="104"/>
        <v>Perc of Waste Heat Recovery Potential Achieved</v>
      </c>
      <c r="D2453" s="6" t="s">
        <v>3019</v>
      </c>
      <c r="E2453" s="1"/>
      <c r="F2453" t="s">
        <v>2983</v>
      </c>
      <c r="G2453" s="45"/>
      <c r="H2453" s="47">
        <f t="shared" si="103"/>
        <v>2452</v>
      </c>
      <c r="I2453" s="324" t="s">
        <v>40</v>
      </c>
      <c r="J2453" s="255" t="str">
        <f>IF(ISBLANK(INDEX('Policy Characteristics'!D:D,MATCH($C2453,'Policy Characteristics'!$C:$C,0))),"",INDEX('Policy Characteristics'!D:D,MATCH($C2453,'Policy Characteristics'!$C:$C,0)))</f>
        <v>Industry Energy Efficiency</v>
      </c>
      <c r="K2453" s="254" t="str">
        <f>IF(ISBLANK(INDEX('Policy Characteristics'!E:E,MATCH($C2453,'Policy Characteristics'!$C:$C,0))),"",INDEX('Policy Characteristics'!E:E,MATCH($C2453,'Policy Characteristics'!$C:$C,0)))</f>
        <v>indst waste heat recovery</v>
      </c>
      <c r="L2453" s="261">
        <f>IF(ISBLANK(INDEX('Policy Characteristics'!F:F,MATCH($C2453,'Policy Characteristics'!$C:$C,0))),"",INDEX('Policy Characteristics'!F:F,MATCH($C2453,'Policy Characteristics'!$C:$C,0)))</f>
        <v>0</v>
      </c>
      <c r="M2453" s="261">
        <f>IF(ISBLANK(INDEX('Policy Characteristics'!G:G,MATCH($C2453,'Policy Characteristics'!$C:$C,0))),"",INDEX('Policy Characteristics'!G:G,MATCH($C2453,'Policy Characteristics'!$C:$C,0)))</f>
        <v>1</v>
      </c>
      <c r="N2453" s="261">
        <f>IF(ISBLANK(INDEX('Policy Characteristics'!H:H,MATCH($C2453,'Policy Characteristics'!$C:$C,0))),"",INDEX('Policy Characteristics'!H:H,MATCH($C2453,'Policy Characteristics'!$C:$C,0)))</f>
        <v>0.01</v>
      </c>
      <c r="O2453" s="254" t="str">
        <f>IF(ISBLANK(INDEX('Policy Characteristics'!I:I,MATCH($C2453,'Policy Characteristics'!$C:$C,0))),"",INDEX('Policy Characteristics'!I:I,MATCH($C2453,'Policy Characteristics'!$C:$C,0)))</f>
        <v>^% of potential achieved</v>
      </c>
      <c r="P2453" s="254" t="str">
        <f>IF(ISBLANK(INDEX('Policy Characteristics'!J:J,MATCH($C2453,'Policy Characteristics'!$C:$C,0))),"",INDEX('Policy Characteristics'!J:J,MATCH($C2453,'Policy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53" s="254" t="str">
        <f>IF(ISBLANK(INDEX('Policy Characteristics'!K:K,MATCH($C2453,'Policy Characteristics'!$C:$C,0))),"",INDEX('Policy Characteristics'!K:K,MATCH($C2453,'Policy Characteristics'!$C:$C,0)))</f>
        <v>industry-ag-main.html#eff-stds</v>
      </c>
      <c r="R2453" s="254" t="str">
        <f>IF(ISBLANK(INDEX('Policy Characteristics'!L:L,MATCH($C2453,'Policy Characteristics'!$C:$C,0))),"",INDEX('Policy Characteristics'!L:L,MATCH($C2453,'Policy Characteristics'!$C:$C,0)))</f>
        <v>industry-energy-efficiency-standards.html</v>
      </c>
    </row>
    <row r="2454" spans="1:18" s="4" customFormat="1" x14ac:dyDescent="0.25">
      <c r="A2454" s="254" t="str">
        <f>IF(ISBLANK(INDEX('Policy Characteristics'!A:A,MATCH($C2454,'Policy Characteristics'!$C:$C,0))),"",INDEX('Policy Characteristics'!A:A,MATCH($C2454,'Policy Characteristics'!$C:$C,0)))</f>
        <v>Industry</v>
      </c>
      <c r="B2454" s="262" t="str">
        <f>IF(ISBLANK(INDEX('Policy Characteristics'!B:B,MATCH($C2454,'Policy Characteristics'!$C:$C,0))),"",INDEX('Policy Characteristics'!B:B,MATCH($C2454,'Policy Characteristics'!$C:$C,0)))</f>
        <v>Waste Heat Recovery</v>
      </c>
      <c r="C2454" s="254" t="str">
        <f t="shared" si="104"/>
        <v>Perc of Waste Heat Recovery Potential Achieved</v>
      </c>
      <c r="D2454" s="6" t="s">
        <v>3020</v>
      </c>
      <c r="E2454" s="1"/>
      <c r="F2454" t="s">
        <v>2984</v>
      </c>
      <c r="G2454" s="45"/>
      <c r="H2454" s="47">
        <f t="shared" si="103"/>
        <v>2453</v>
      </c>
      <c r="I2454" s="324" t="s">
        <v>40</v>
      </c>
      <c r="J2454" s="255" t="str">
        <f>IF(ISBLANK(INDEX('Policy Characteristics'!D:D,MATCH($C2454,'Policy Characteristics'!$C:$C,0))),"",INDEX('Policy Characteristics'!D:D,MATCH($C2454,'Policy Characteristics'!$C:$C,0)))</f>
        <v>Industry Energy Efficiency</v>
      </c>
      <c r="K2454" s="254" t="str">
        <f>IF(ISBLANK(INDEX('Policy Characteristics'!E:E,MATCH($C2454,'Policy Characteristics'!$C:$C,0))),"",INDEX('Policy Characteristics'!E:E,MATCH($C2454,'Policy Characteristics'!$C:$C,0)))</f>
        <v>indst waste heat recovery</v>
      </c>
      <c r="L2454" s="261">
        <f>IF(ISBLANK(INDEX('Policy Characteristics'!F:F,MATCH($C2454,'Policy Characteristics'!$C:$C,0))),"",INDEX('Policy Characteristics'!F:F,MATCH($C2454,'Policy Characteristics'!$C:$C,0)))</f>
        <v>0</v>
      </c>
      <c r="M2454" s="261">
        <f>IF(ISBLANK(INDEX('Policy Characteristics'!G:G,MATCH($C2454,'Policy Characteristics'!$C:$C,0))),"",INDEX('Policy Characteristics'!G:G,MATCH($C2454,'Policy Characteristics'!$C:$C,0)))</f>
        <v>1</v>
      </c>
      <c r="N2454" s="261">
        <f>IF(ISBLANK(INDEX('Policy Characteristics'!H:H,MATCH($C2454,'Policy Characteristics'!$C:$C,0))),"",INDEX('Policy Characteristics'!H:H,MATCH($C2454,'Policy Characteristics'!$C:$C,0)))</f>
        <v>0.01</v>
      </c>
      <c r="O2454" s="254" t="str">
        <f>IF(ISBLANK(INDEX('Policy Characteristics'!I:I,MATCH($C2454,'Policy Characteristics'!$C:$C,0))),"",INDEX('Policy Characteristics'!I:I,MATCH($C2454,'Policy Characteristics'!$C:$C,0)))</f>
        <v>^% of potential achieved</v>
      </c>
      <c r="P2454" s="254" t="str">
        <f>IF(ISBLANK(INDEX('Policy Characteristics'!J:J,MATCH($C2454,'Policy Characteristics'!$C:$C,0))),"",INDEX('Policy Characteristics'!J:J,MATCH($C2454,'Policy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54" s="254" t="str">
        <f>IF(ISBLANK(INDEX('Policy Characteristics'!K:K,MATCH($C2454,'Policy Characteristics'!$C:$C,0))),"",INDEX('Policy Characteristics'!K:K,MATCH($C2454,'Policy Characteristics'!$C:$C,0)))</f>
        <v>industry-ag-main.html#eff-stds</v>
      </c>
      <c r="R2454" s="254" t="str">
        <f>IF(ISBLANK(INDEX('Policy Characteristics'!L:L,MATCH($C2454,'Policy Characteristics'!$C:$C,0))),"",INDEX('Policy Characteristics'!L:L,MATCH($C2454,'Policy Characteristics'!$C:$C,0)))</f>
        <v>industry-energy-efficiency-standards.html</v>
      </c>
    </row>
    <row r="2455" spans="1:18" s="4" customFormat="1" x14ac:dyDescent="0.25">
      <c r="A2455" s="254" t="str">
        <f>IF(ISBLANK(INDEX('Policy Characteristics'!A:A,MATCH($C2455,'Policy Characteristics'!$C:$C,0))),"",INDEX('Policy Characteristics'!A:A,MATCH($C2455,'Policy Characteristics'!$C:$C,0)))</f>
        <v>Industry</v>
      </c>
      <c r="B2455" s="262" t="str">
        <f>IF(ISBLANK(INDEX('Policy Characteristics'!B:B,MATCH($C2455,'Policy Characteristics'!$C:$C,0))),"",INDEX('Policy Characteristics'!B:B,MATCH($C2455,'Policy Characteristics'!$C:$C,0)))</f>
        <v>Waste Heat Recovery</v>
      </c>
      <c r="C2455" s="254" t="str">
        <f t="shared" si="104"/>
        <v>Perc of Waste Heat Recovery Potential Achieved</v>
      </c>
      <c r="D2455" s="6" t="s">
        <v>3021</v>
      </c>
      <c r="E2455" s="1"/>
      <c r="F2455" t="s">
        <v>2985</v>
      </c>
      <c r="G2455" s="45"/>
      <c r="H2455" s="47">
        <f t="shared" si="103"/>
        <v>2454</v>
      </c>
      <c r="I2455" s="324" t="s">
        <v>40</v>
      </c>
      <c r="J2455" s="255" t="str">
        <f>IF(ISBLANK(INDEX('Policy Characteristics'!D:D,MATCH($C2455,'Policy Characteristics'!$C:$C,0))),"",INDEX('Policy Characteristics'!D:D,MATCH($C2455,'Policy Characteristics'!$C:$C,0)))</f>
        <v>Industry Energy Efficiency</v>
      </c>
      <c r="K2455" s="254" t="str">
        <f>IF(ISBLANK(INDEX('Policy Characteristics'!E:E,MATCH($C2455,'Policy Characteristics'!$C:$C,0))),"",INDEX('Policy Characteristics'!E:E,MATCH($C2455,'Policy Characteristics'!$C:$C,0)))</f>
        <v>indst waste heat recovery</v>
      </c>
      <c r="L2455" s="261">
        <f>IF(ISBLANK(INDEX('Policy Characteristics'!F:F,MATCH($C2455,'Policy Characteristics'!$C:$C,0))),"",INDEX('Policy Characteristics'!F:F,MATCH($C2455,'Policy Characteristics'!$C:$C,0)))</f>
        <v>0</v>
      </c>
      <c r="M2455" s="261">
        <f>IF(ISBLANK(INDEX('Policy Characteristics'!G:G,MATCH($C2455,'Policy Characteristics'!$C:$C,0))),"",INDEX('Policy Characteristics'!G:G,MATCH($C2455,'Policy Characteristics'!$C:$C,0)))</f>
        <v>1</v>
      </c>
      <c r="N2455" s="261">
        <f>IF(ISBLANK(INDEX('Policy Characteristics'!H:H,MATCH($C2455,'Policy Characteristics'!$C:$C,0))),"",INDEX('Policy Characteristics'!H:H,MATCH($C2455,'Policy Characteristics'!$C:$C,0)))</f>
        <v>0.01</v>
      </c>
      <c r="O2455" s="254" t="str">
        <f>IF(ISBLANK(INDEX('Policy Characteristics'!I:I,MATCH($C2455,'Policy Characteristics'!$C:$C,0))),"",INDEX('Policy Characteristics'!I:I,MATCH($C2455,'Policy Characteristics'!$C:$C,0)))</f>
        <v>^% of potential achieved</v>
      </c>
      <c r="P2455" s="254" t="str">
        <f>IF(ISBLANK(INDEX('Policy Characteristics'!J:J,MATCH($C2455,'Policy Characteristics'!$C:$C,0))),"",INDEX('Policy Characteristics'!J:J,MATCH($C2455,'Policy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55" s="254" t="str">
        <f>IF(ISBLANK(INDEX('Policy Characteristics'!K:K,MATCH($C2455,'Policy Characteristics'!$C:$C,0))),"",INDEX('Policy Characteristics'!K:K,MATCH($C2455,'Policy Characteristics'!$C:$C,0)))</f>
        <v>industry-ag-main.html#eff-stds</v>
      </c>
      <c r="R2455" s="254" t="str">
        <f>IF(ISBLANK(INDEX('Policy Characteristics'!L:L,MATCH($C2455,'Policy Characteristics'!$C:$C,0))),"",INDEX('Policy Characteristics'!L:L,MATCH($C2455,'Policy Characteristics'!$C:$C,0)))</f>
        <v>industry-energy-efficiency-standards.html</v>
      </c>
    </row>
    <row r="2456" spans="1:18" s="4" customFormat="1" x14ac:dyDescent="0.25">
      <c r="A2456" s="254" t="str">
        <f>IF(ISBLANK(INDEX('Policy Characteristics'!A:A,MATCH($C2456,'Policy Characteristics'!$C:$C,0))),"",INDEX('Policy Characteristics'!A:A,MATCH($C2456,'Policy Characteristics'!$C:$C,0)))</f>
        <v>Industry</v>
      </c>
      <c r="B2456" s="262" t="str">
        <f>IF(ISBLANK(INDEX('Policy Characteristics'!B:B,MATCH($C2456,'Policy Characteristics'!$C:$C,0))),"",INDEX('Policy Characteristics'!B:B,MATCH($C2456,'Policy Characteristics'!$C:$C,0)))</f>
        <v>Waste Heat Recovery</v>
      </c>
      <c r="C2456" s="254" t="str">
        <f t="shared" si="104"/>
        <v>Perc of Waste Heat Recovery Potential Achieved</v>
      </c>
      <c r="D2456" s="6" t="s">
        <v>3022</v>
      </c>
      <c r="E2456" s="1"/>
      <c r="F2456" t="s">
        <v>2986</v>
      </c>
      <c r="G2456" s="45"/>
      <c r="H2456" s="47">
        <f t="shared" si="103"/>
        <v>2455</v>
      </c>
      <c r="I2456" s="324" t="s">
        <v>40</v>
      </c>
      <c r="J2456" s="255" t="str">
        <f>IF(ISBLANK(INDEX('Policy Characteristics'!D:D,MATCH($C2456,'Policy Characteristics'!$C:$C,0))),"",INDEX('Policy Characteristics'!D:D,MATCH($C2456,'Policy Characteristics'!$C:$C,0)))</f>
        <v>Industry Energy Efficiency</v>
      </c>
      <c r="K2456" s="254" t="str">
        <f>IF(ISBLANK(INDEX('Policy Characteristics'!E:E,MATCH($C2456,'Policy Characteristics'!$C:$C,0))),"",INDEX('Policy Characteristics'!E:E,MATCH($C2456,'Policy Characteristics'!$C:$C,0)))</f>
        <v>indst waste heat recovery</v>
      </c>
      <c r="L2456" s="261">
        <f>IF(ISBLANK(INDEX('Policy Characteristics'!F:F,MATCH($C2456,'Policy Characteristics'!$C:$C,0))),"",INDEX('Policy Characteristics'!F:F,MATCH($C2456,'Policy Characteristics'!$C:$C,0)))</f>
        <v>0</v>
      </c>
      <c r="M2456" s="261">
        <f>IF(ISBLANK(INDEX('Policy Characteristics'!G:G,MATCH($C2456,'Policy Characteristics'!$C:$C,0))),"",INDEX('Policy Characteristics'!G:G,MATCH($C2456,'Policy Characteristics'!$C:$C,0)))</f>
        <v>1</v>
      </c>
      <c r="N2456" s="261">
        <f>IF(ISBLANK(INDEX('Policy Characteristics'!H:H,MATCH($C2456,'Policy Characteristics'!$C:$C,0))),"",INDEX('Policy Characteristics'!H:H,MATCH($C2456,'Policy Characteristics'!$C:$C,0)))</f>
        <v>0.01</v>
      </c>
      <c r="O2456" s="254" t="str">
        <f>IF(ISBLANK(INDEX('Policy Characteristics'!I:I,MATCH($C2456,'Policy Characteristics'!$C:$C,0))),"",INDEX('Policy Characteristics'!I:I,MATCH($C2456,'Policy Characteristics'!$C:$C,0)))</f>
        <v>^% of potential achieved</v>
      </c>
      <c r="P2456" s="254" t="str">
        <f>IF(ISBLANK(INDEX('Policy Characteristics'!J:J,MATCH($C2456,'Policy Characteristics'!$C:$C,0))),"",INDEX('Policy Characteristics'!J:J,MATCH($C2456,'Policy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56" s="254" t="str">
        <f>IF(ISBLANK(INDEX('Policy Characteristics'!K:K,MATCH($C2456,'Policy Characteristics'!$C:$C,0))),"",INDEX('Policy Characteristics'!K:K,MATCH($C2456,'Policy Characteristics'!$C:$C,0)))</f>
        <v>industry-ag-main.html#eff-stds</v>
      </c>
      <c r="R2456" s="254" t="str">
        <f>IF(ISBLANK(INDEX('Policy Characteristics'!L:L,MATCH($C2456,'Policy Characteristics'!$C:$C,0))),"",INDEX('Policy Characteristics'!L:L,MATCH($C2456,'Policy Characteristics'!$C:$C,0)))</f>
        <v>industry-energy-efficiency-standards.html</v>
      </c>
    </row>
    <row r="2457" spans="1:18" s="4" customFormat="1" x14ac:dyDescent="0.25">
      <c r="A2457" s="254" t="str">
        <f>IF(ISBLANK(INDEX('Policy Characteristics'!A:A,MATCH($C2457,'Policy Characteristics'!$C:$C,0))),"",INDEX('Policy Characteristics'!A:A,MATCH($C2457,'Policy Characteristics'!$C:$C,0)))</f>
        <v>Industry</v>
      </c>
      <c r="B2457" s="262" t="str">
        <f>IF(ISBLANK(INDEX('Policy Characteristics'!B:B,MATCH($C2457,'Policy Characteristics'!$C:$C,0))),"",INDEX('Policy Characteristics'!B:B,MATCH($C2457,'Policy Characteristics'!$C:$C,0)))</f>
        <v>Waste Heat Recovery</v>
      </c>
      <c r="C2457" s="254" t="str">
        <f t="shared" si="104"/>
        <v>Perc of Waste Heat Recovery Potential Achieved</v>
      </c>
      <c r="D2457" s="6" t="s">
        <v>3023</v>
      </c>
      <c r="E2457" s="1"/>
      <c r="F2457" t="s">
        <v>2987</v>
      </c>
      <c r="G2457" s="45"/>
      <c r="H2457" s="47">
        <f t="shared" si="103"/>
        <v>2456</v>
      </c>
      <c r="I2457" s="324" t="s">
        <v>41</v>
      </c>
      <c r="J2457" s="255" t="str">
        <f>IF(ISBLANK(INDEX('Policy Characteristics'!D:D,MATCH($C2457,'Policy Characteristics'!$C:$C,0))),"",INDEX('Policy Characteristics'!D:D,MATCH($C2457,'Policy Characteristics'!$C:$C,0)))</f>
        <v>Industry Energy Efficiency</v>
      </c>
      <c r="K2457" s="254" t="str">
        <f>IF(ISBLANK(INDEX('Policy Characteristics'!E:E,MATCH($C2457,'Policy Characteristics'!$C:$C,0))),"",INDEX('Policy Characteristics'!E:E,MATCH($C2457,'Policy Characteristics'!$C:$C,0)))</f>
        <v>indst waste heat recovery</v>
      </c>
      <c r="L2457" s="261">
        <f>IF(ISBLANK(INDEX('Policy Characteristics'!F:F,MATCH($C2457,'Policy Characteristics'!$C:$C,0))),"",INDEX('Policy Characteristics'!F:F,MATCH($C2457,'Policy Characteristics'!$C:$C,0)))</f>
        <v>0</v>
      </c>
      <c r="M2457" s="261">
        <f>IF(ISBLANK(INDEX('Policy Characteristics'!G:G,MATCH($C2457,'Policy Characteristics'!$C:$C,0))),"",INDEX('Policy Characteristics'!G:G,MATCH($C2457,'Policy Characteristics'!$C:$C,0)))</f>
        <v>1</v>
      </c>
      <c r="N2457" s="261">
        <f>IF(ISBLANK(INDEX('Policy Characteristics'!H:H,MATCH($C2457,'Policy Characteristics'!$C:$C,0))),"",INDEX('Policy Characteristics'!H:H,MATCH($C2457,'Policy Characteristics'!$C:$C,0)))</f>
        <v>0.01</v>
      </c>
      <c r="O2457" s="254" t="str">
        <f>IF(ISBLANK(INDEX('Policy Characteristics'!I:I,MATCH($C2457,'Policy Characteristics'!$C:$C,0))),"",INDEX('Policy Characteristics'!I:I,MATCH($C2457,'Policy Characteristics'!$C:$C,0)))</f>
        <v>^% of potential achieved</v>
      </c>
      <c r="P2457" s="254" t="str">
        <f>IF(ISBLANK(INDEX('Policy Characteristics'!J:J,MATCH($C2457,'Policy Characteristics'!$C:$C,0))),"",INDEX('Policy Characteristics'!J:J,MATCH($C2457,'Policy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57" s="254" t="str">
        <f>IF(ISBLANK(INDEX('Policy Characteristics'!K:K,MATCH($C2457,'Policy Characteristics'!$C:$C,0))),"",INDEX('Policy Characteristics'!K:K,MATCH($C2457,'Policy Characteristics'!$C:$C,0)))</f>
        <v>industry-ag-main.html#eff-stds</v>
      </c>
      <c r="R2457" s="254" t="str">
        <f>IF(ISBLANK(INDEX('Policy Characteristics'!L:L,MATCH($C2457,'Policy Characteristics'!$C:$C,0))),"",INDEX('Policy Characteristics'!L:L,MATCH($C2457,'Policy Characteristics'!$C:$C,0)))</f>
        <v>industry-energy-efficiency-standards.html</v>
      </c>
    </row>
    <row r="2458" spans="1:18" s="4" customFormat="1" x14ac:dyDescent="0.25">
      <c r="A2458" s="254" t="str">
        <f>IF(ISBLANK(INDEX('Policy Characteristics'!A:A,MATCH($C2458,'Policy Characteristics'!$C:$C,0))),"",INDEX('Policy Characteristics'!A:A,MATCH($C2458,'Policy Characteristics'!$C:$C,0)))</f>
        <v>Industry</v>
      </c>
      <c r="B2458" s="262" t="str">
        <f>IF(ISBLANK(INDEX('Policy Characteristics'!B:B,MATCH($C2458,'Policy Characteristics'!$C:$C,0))),"",INDEX('Policy Characteristics'!B:B,MATCH($C2458,'Policy Characteristics'!$C:$C,0)))</f>
        <v>Waste Heat Recovery</v>
      </c>
      <c r="C2458" s="254" t="str">
        <f t="shared" si="104"/>
        <v>Perc of Waste Heat Recovery Potential Achieved</v>
      </c>
      <c r="D2458" s="6" t="s">
        <v>3024</v>
      </c>
      <c r="E2458" s="1"/>
      <c r="F2458" t="s">
        <v>2546</v>
      </c>
      <c r="G2458" s="45"/>
      <c r="H2458" s="47">
        <f t="shared" si="103"/>
        <v>2457</v>
      </c>
      <c r="I2458" s="324" t="s">
        <v>40</v>
      </c>
      <c r="J2458" s="255" t="str">
        <f>IF(ISBLANK(INDEX('Policy Characteristics'!D:D,MATCH($C2458,'Policy Characteristics'!$C:$C,0))),"",INDEX('Policy Characteristics'!D:D,MATCH($C2458,'Policy Characteristics'!$C:$C,0)))</f>
        <v>Industry Energy Efficiency</v>
      </c>
      <c r="K2458" s="254" t="str">
        <f>IF(ISBLANK(INDEX('Policy Characteristics'!E:E,MATCH($C2458,'Policy Characteristics'!$C:$C,0))),"",INDEX('Policy Characteristics'!E:E,MATCH($C2458,'Policy Characteristics'!$C:$C,0)))</f>
        <v>indst waste heat recovery</v>
      </c>
      <c r="L2458" s="261">
        <f>IF(ISBLANK(INDEX('Policy Characteristics'!F:F,MATCH($C2458,'Policy Characteristics'!$C:$C,0))),"",INDEX('Policy Characteristics'!F:F,MATCH($C2458,'Policy Characteristics'!$C:$C,0)))</f>
        <v>0</v>
      </c>
      <c r="M2458" s="261">
        <f>IF(ISBLANK(INDEX('Policy Characteristics'!G:G,MATCH($C2458,'Policy Characteristics'!$C:$C,0))),"",INDEX('Policy Characteristics'!G:G,MATCH($C2458,'Policy Characteristics'!$C:$C,0)))</f>
        <v>1</v>
      </c>
      <c r="N2458" s="261">
        <f>IF(ISBLANK(INDEX('Policy Characteristics'!H:H,MATCH($C2458,'Policy Characteristics'!$C:$C,0))),"",INDEX('Policy Characteristics'!H:H,MATCH($C2458,'Policy Characteristics'!$C:$C,0)))</f>
        <v>0.01</v>
      </c>
      <c r="O2458" s="254" t="str">
        <f>IF(ISBLANK(INDEX('Policy Characteristics'!I:I,MATCH($C2458,'Policy Characteristics'!$C:$C,0))),"",INDEX('Policy Characteristics'!I:I,MATCH($C2458,'Policy Characteristics'!$C:$C,0)))</f>
        <v>^% of potential achieved</v>
      </c>
      <c r="P2458" s="254" t="str">
        <f>IF(ISBLANK(INDEX('Policy Characteristics'!J:J,MATCH($C2458,'Policy Characteristics'!$C:$C,0))),"",INDEX('Policy Characteristics'!J:J,MATCH($C2458,'Policy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58" s="254" t="str">
        <f>IF(ISBLANK(INDEX('Policy Characteristics'!K:K,MATCH($C2458,'Policy Characteristics'!$C:$C,0))),"",INDEX('Policy Characteristics'!K:K,MATCH($C2458,'Policy Characteristics'!$C:$C,0)))</f>
        <v>industry-ag-main.html#eff-stds</v>
      </c>
      <c r="R2458" s="254" t="str">
        <f>IF(ISBLANK(INDEX('Policy Characteristics'!L:L,MATCH($C2458,'Policy Characteristics'!$C:$C,0))),"",INDEX('Policy Characteristics'!L:L,MATCH($C2458,'Policy Characteristics'!$C:$C,0)))</f>
        <v>industry-energy-efficiency-standards.html</v>
      </c>
    </row>
    <row r="2459" spans="1:18" s="4" customFormat="1" x14ac:dyDescent="0.25">
      <c r="A2459" s="254" t="str">
        <f>IF(ISBLANK(INDEX('Policy Characteristics'!A:A,MATCH($C2459,'Policy Characteristics'!$C:$C,0))),"",INDEX('Policy Characteristics'!A:A,MATCH($C2459,'Policy Characteristics'!$C:$C,0)))</f>
        <v>Industry</v>
      </c>
      <c r="B2459" s="262" t="str">
        <f>IF(ISBLANK(INDEX('Policy Characteristics'!B:B,MATCH($C2459,'Policy Characteristics'!$C:$C,0))),"",INDEX('Policy Characteristics'!B:B,MATCH($C2459,'Policy Characteristics'!$C:$C,0)))</f>
        <v>Waste Heat Recovery</v>
      </c>
      <c r="C2459" s="254" t="str">
        <f t="shared" si="104"/>
        <v>Perc of Waste Heat Recovery Potential Achieved</v>
      </c>
      <c r="D2459" s="6" t="s">
        <v>3025</v>
      </c>
      <c r="E2459" s="1"/>
      <c r="F2459" t="s">
        <v>2988</v>
      </c>
      <c r="G2459" s="45"/>
      <c r="H2459" s="47">
        <f t="shared" si="103"/>
        <v>2458</v>
      </c>
      <c r="I2459" s="324" t="s">
        <v>40</v>
      </c>
      <c r="J2459" s="255" t="str">
        <f>IF(ISBLANK(INDEX('Policy Characteristics'!D:D,MATCH($C2459,'Policy Characteristics'!$C:$C,0))),"",INDEX('Policy Characteristics'!D:D,MATCH($C2459,'Policy Characteristics'!$C:$C,0)))</f>
        <v>Industry Energy Efficiency</v>
      </c>
      <c r="K2459" s="254" t="str">
        <f>IF(ISBLANK(INDEX('Policy Characteristics'!E:E,MATCH($C2459,'Policy Characteristics'!$C:$C,0))),"",INDEX('Policy Characteristics'!E:E,MATCH($C2459,'Policy Characteristics'!$C:$C,0)))</f>
        <v>indst waste heat recovery</v>
      </c>
      <c r="L2459" s="261">
        <f>IF(ISBLANK(INDEX('Policy Characteristics'!F:F,MATCH($C2459,'Policy Characteristics'!$C:$C,0))),"",INDEX('Policy Characteristics'!F:F,MATCH($C2459,'Policy Characteristics'!$C:$C,0)))</f>
        <v>0</v>
      </c>
      <c r="M2459" s="261">
        <f>IF(ISBLANK(INDEX('Policy Characteristics'!G:G,MATCH($C2459,'Policy Characteristics'!$C:$C,0))),"",INDEX('Policy Characteristics'!G:G,MATCH($C2459,'Policy Characteristics'!$C:$C,0)))</f>
        <v>1</v>
      </c>
      <c r="N2459" s="261">
        <f>IF(ISBLANK(INDEX('Policy Characteristics'!H:H,MATCH($C2459,'Policy Characteristics'!$C:$C,0))),"",INDEX('Policy Characteristics'!H:H,MATCH($C2459,'Policy Characteristics'!$C:$C,0)))</f>
        <v>0.01</v>
      </c>
      <c r="O2459" s="254" t="str">
        <f>IF(ISBLANK(INDEX('Policy Characteristics'!I:I,MATCH($C2459,'Policy Characteristics'!$C:$C,0))),"",INDEX('Policy Characteristics'!I:I,MATCH($C2459,'Policy Characteristics'!$C:$C,0)))</f>
        <v>^% of potential achieved</v>
      </c>
      <c r="P2459" s="254" t="str">
        <f>IF(ISBLANK(INDEX('Policy Characteristics'!J:J,MATCH($C2459,'Policy Characteristics'!$C:$C,0))),"",INDEX('Policy Characteristics'!J:J,MATCH($C2459,'Policy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59" s="254" t="str">
        <f>IF(ISBLANK(INDEX('Policy Characteristics'!K:K,MATCH($C2459,'Policy Characteristics'!$C:$C,0))),"",INDEX('Policy Characteristics'!K:K,MATCH($C2459,'Policy Characteristics'!$C:$C,0)))</f>
        <v>industry-ag-main.html#eff-stds</v>
      </c>
      <c r="R2459" s="254" t="str">
        <f>IF(ISBLANK(INDEX('Policy Characteristics'!L:L,MATCH($C2459,'Policy Characteristics'!$C:$C,0))),"",INDEX('Policy Characteristics'!L:L,MATCH($C2459,'Policy Characteristics'!$C:$C,0)))</f>
        <v>industry-energy-efficiency-standards.html</v>
      </c>
    </row>
    <row r="2460" spans="1:18" s="4" customFormat="1" x14ac:dyDescent="0.25">
      <c r="A2460" s="254" t="str">
        <f>IF(ISBLANK(INDEX('Policy Characteristics'!A:A,MATCH($C2460,'Policy Characteristics'!$C:$C,0))),"",INDEX('Policy Characteristics'!A:A,MATCH($C2460,'Policy Characteristics'!$C:$C,0)))</f>
        <v>Industry</v>
      </c>
      <c r="B2460" s="262" t="str">
        <f>IF(ISBLANK(INDEX('Policy Characteristics'!B:B,MATCH($C2460,'Policy Characteristics'!$C:$C,0))),"",INDEX('Policy Characteristics'!B:B,MATCH($C2460,'Policy Characteristics'!$C:$C,0)))</f>
        <v>Waste Heat Recovery</v>
      </c>
      <c r="C2460" s="254" t="str">
        <f t="shared" si="104"/>
        <v>Perc of Waste Heat Recovery Potential Achieved</v>
      </c>
      <c r="D2460" s="6" t="s">
        <v>3026</v>
      </c>
      <c r="E2460" s="1"/>
      <c r="F2460" t="s">
        <v>2989</v>
      </c>
      <c r="G2460" s="45"/>
      <c r="H2460" s="47">
        <f t="shared" si="103"/>
        <v>2459</v>
      </c>
      <c r="I2460" s="324" t="s">
        <v>40</v>
      </c>
      <c r="J2460" s="255" t="str">
        <f>IF(ISBLANK(INDEX('Policy Characteristics'!D:D,MATCH($C2460,'Policy Characteristics'!$C:$C,0))),"",INDEX('Policy Characteristics'!D:D,MATCH($C2460,'Policy Characteristics'!$C:$C,0)))</f>
        <v>Industry Energy Efficiency</v>
      </c>
      <c r="K2460" s="254" t="str">
        <f>IF(ISBLANK(INDEX('Policy Characteristics'!E:E,MATCH($C2460,'Policy Characteristics'!$C:$C,0))),"",INDEX('Policy Characteristics'!E:E,MATCH($C2460,'Policy Characteristics'!$C:$C,0)))</f>
        <v>indst waste heat recovery</v>
      </c>
      <c r="L2460" s="261">
        <f>IF(ISBLANK(INDEX('Policy Characteristics'!F:F,MATCH($C2460,'Policy Characteristics'!$C:$C,0))),"",INDEX('Policy Characteristics'!F:F,MATCH($C2460,'Policy Characteristics'!$C:$C,0)))</f>
        <v>0</v>
      </c>
      <c r="M2460" s="261">
        <f>IF(ISBLANK(INDEX('Policy Characteristics'!G:G,MATCH($C2460,'Policy Characteristics'!$C:$C,0))),"",INDEX('Policy Characteristics'!G:G,MATCH($C2460,'Policy Characteristics'!$C:$C,0)))</f>
        <v>1</v>
      </c>
      <c r="N2460" s="261">
        <f>IF(ISBLANK(INDEX('Policy Characteristics'!H:H,MATCH($C2460,'Policy Characteristics'!$C:$C,0))),"",INDEX('Policy Characteristics'!H:H,MATCH($C2460,'Policy Characteristics'!$C:$C,0)))</f>
        <v>0.01</v>
      </c>
      <c r="O2460" s="254" t="str">
        <f>IF(ISBLANK(INDEX('Policy Characteristics'!I:I,MATCH($C2460,'Policy Characteristics'!$C:$C,0))),"",INDEX('Policy Characteristics'!I:I,MATCH($C2460,'Policy Characteristics'!$C:$C,0)))</f>
        <v>^% of potential achieved</v>
      </c>
      <c r="P2460" s="254" t="str">
        <f>IF(ISBLANK(INDEX('Policy Characteristics'!J:J,MATCH($C2460,'Policy Characteristics'!$C:$C,0))),"",INDEX('Policy Characteristics'!J:J,MATCH($C2460,'Policy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60" s="254" t="str">
        <f>IF(ISBLANK(INDEX('Policy Characteristics'!K:K,MATCH($C2460,'Policy Characteristics'!$C:$C,0))),"",INDEX('Policy Characteristics'!K:K,MATCH($C2460,'Policy Characteristics'!$C:$C,0)))</f>
        <v>industry-ag-main.html#eff-stds</v>
      </c>
      <c r="R2460" s="254" t="str">
        <f>IF(ISBLANK(INDEX('Policy Characteristics'!L:L,MATCH($C2460,'Policy Characteristics'!$C:$C,0))),"",INDEX('Policy Characteristics'!L:L,MATCH($C2460,'Policy Characteristics'!$C:$C,0)))</f>
        <v>industry-energy-efficiency-standards.html</v>
      </c>
    </row>
    <row r="2461" spans="1:18" s="4" customFormat="1" x14ac:dyDescent="0.25">
      <c r="A2461" s="254" t="str">
        <f>IF(ISBLANK(INDEX('Policy Characteristics'!A:A,MATCH($C2461,'Policy Characteristics'!$C:$C,0))),"",INDEX('Policy Characteristics'!A:A,MATCH($C2461,'Policy Characteristics'!$C:$C,0)))</f>
        <v>Industry</v>
      </c>
      <c r="B2461" s="262" t="str">
        <f>IF(ISBLANK(INDEX('Policy Characteristics'!B:B,MATCH($C2461,'Policy Characteristics'!$C:$C,0))),"",INDEX('Policy Characteristics'!B:B,MATCH($C2461,'Policy Characteristics'!$C:$C,0)))</f>
        <v>Waste Heat Recovery</v>
      </c>
      <c r="C2461" s="254" t="str">
        <f t="shared" si="104"/>
        <v>Perc of Waste Heat Recovery Potential Achieved</v>
      </c>
      <c r="D2461" s="6" t="s">
        <v>3027</v>
      </c>
      <c r="E2461" s="1"/>
      <c r="F2461" t="s">
        <v>2990</v>
      </c>
      <c r="G2461" s="45"/>
      <c r="H2461" s="47">
        <f t="shared" si="103"/>
        <v>2460</v>
      </c>
      <c r="I2461" s="324" t="s">
        <v>40</v>
      </c>
      <c r="J2461" s="255" t="str">
        <f>IF(ISBLANK(INDEX('Policy Characteristics'!D:D,MATCH($C2461,'Policy Characteristics'!$C:$C,0))),"",INDEX('Policy Characteristics'!D:D,MATCH($C2461,'Policy Characteristics'!$C:$C,0)))</f>
        <v>Industry Energy Efficiency</v>
      </c>
      <c r="K2461" s="254" t="str">
        <f>IF(ISBLANK(INDEX('Policy Characteristics'!E:E,MATCH($C2461,'Policy Characteristics'!$C:$C,0))),"",INDEX('Policy Characteristics'!E:E,MATCH($C2461,'Policy Characteristics'!$C:$C,0)))</f>
        <v>indst waste heat recovery</v>
      </c>
      <c r="L2461" s="261">
        <f>IF(ISBLANK(INDEX('Policy Characteristics'!F:F,MATCH($C2461,'Policy Characteristics'!$C:$C,0))),"",INDEX('Policy Characteristics'!F:F,MATCH($C2461,'Policy Characteristics'!$C:$C,0)))</f>
        <v>0</v>
      </c>
      <c r="M2461" s="261">
        <f>IF(ISBLANK(INDEX('Policy Characteristics'!G:G,MATCH($C2461,'Policy Characteristics'!$C:$C,0))),"",INDEX('Policy Characteristics'!G:G,MATCH($C2461,'Policy Characteristics'!$C:$C,0)))</f>
        <v>1</v>
      </c>
      <c r="N2461" s="261">
        <f>IF(ISBLANK(INDEX('Policy Characteristics'!H:H,MATCH($C2461,'Policy Characteristics'!$C:$C,0))),"",INDEX('Policy Characteristics'!H:H,MATCH($C2461,'Policy Characteristics'!$C:$C,0)))</f>
        <v>0.01</v>
      </c>
      <c r="O2461" s="254" t="str">
        <f>IF(ISBLANK(INDEX('Policy Characteristics'!I:I,MATCH($C2461,'Policy Characteristics'!$C:$C,0))),"",INDEX('Policy Characteristics'!I:I,MATCH($C2461,'Policy Characteristics'!$C:$C,0)))</f>
        <v>^% of potential achieved</v>
      </c>
      <c r="P2461" s="254" t="str">
        <f>IF(ISBLANK(INDEX('Policy Characteristics'!J:J,MATCH($C2461,'Policy Characteristics'!$C:$C,0))),"",INDEX('Policy Characteristics'!J:J,MATCH($C2461,'Policy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61" s="254" t="str">
        <f>IF(ISBLANK(INDEX('Policy Characteristics'!K:K,MATCH($C2461,'Policy Characteristics'!$C:$C,0))),"",INDEX('Policy Characteristics'!K:K,MATCH($C2461,'Policy Characteristics'!$C:$C,0)))</f>
        <v>industry-ag-main.html#eff-stds</v>
      </c>
      <c r="R2461" s="254" t="str">
        <f>IF(ISBLANK(INDEX('Policy Characteristics'!L:L,MATCH($C2461,'Policy Characteristics'!$C:$C,0))),"",INDEX('Policy Characteristics'!L:L,MATCH($C2461,'Policy Characteristics'!$C:$C,0)))</f>
        <v>industry-energy-efficiency-standards.html</v>
      </c>
    </row>
    <row r="2462" spans="1:18" s="4" customFormat="1" x14ac:dyDescent="0.25">
      <c r="A2462" s="254" t="str">
        <f>IF(ISBLANK(INDEX('Policy Characteristics'!A:A,MATCH($C2462,'Policy Characteristics'!$C:$C,0))),"",INDEX('Policy Characteristics'!A:A,MATCH($C2462,'Policy Characteristics'!$C:$C,0)))</f>
        <v>Industry</v>
      </c>
      <c r="B2462" s="262" t="str">
        <f>IF(ISBLANK(INDEX('Policy Characteristics'!B:B,MATCH($C2462,'Policy Characteristics'!$C:$C,0))),"",INDEX('Policy Characteristics'!B:B,MATCH($C2462,'Policy Characteristics'!$C:$C,0)))</f>
        <v>Waste Heat Recovery</v>
      </c>
      <c r="C2462" s="254" t="str">
        <f t="shared" si="104"/>
        <v>Perc of Waste Heat Recovery Potential Achieved</v>
      </c>
      <c r="D2462" s="6" t="s">
        <v>3028</v>
      </c>
      <c r="E2462" s="1"/>
      <c r="F2462" t="s">
        <v>2547</v>
      </c>
      <c r="G2462" s="45"/>
      <c r="H2462" s="47">
        <f t="shared" si="103"/>
        <v>2461</v>
      </c>
      <c r="I2462" s="324" t="s">
        <v>40</v>
      </c>
      <c r="J2462" s="255" t="str">
        <f>IF(ISBLANK(INDEX('Policy Characteristics'!D:D,MATCH($C2462,'Policy Characteristics'!$C:$C,0))),"",INDEX('Policy Characteristics'!D:D,MATCH($C2462,'Policy Characteristics'!$C:$C,0)))</f>
        <v>Industry Energy Efficiency</v>
      </c>
      <c r="K2462" s="254" t="str">
        <f>IF(ISBLANK(INDEX('Policy Characteristics'!E:E,MATCH($C2462,'Policy Characteristics'!$C:$C,0))),"",INDEX('Policy Characteristics'!E:E,MATCH($C2462,'Policy Characteristics'!$C:$C,0)))</f>
        <v>indst waste heat recovery</v>
      </c>
      <c r="L2462" s="261">
        <f>IF(ISBLANK(INDEX('Policy Characteristics'!F:F,MATCH($C2462,'Policy Characteristics'!$C:$C,0))),"",INDEX('Policy Characteristics'!F:F,MATCH($C2462,'Policy Characteristics'!$C:$C,0)))</f>
        <v>0</v>
      </c>
      <c r="M2462" s="261">
        <f>IF(ISBLANK(INDEX('Policy Characteristics'!G:G,MATCH($C2462,'Policy Characteristics'!$C:$C,0))),"",INDEX('Policy Characteristics'!G:G,MATCH($C2462,'Policy Characteristics'!$C:$C,0)))</f>
        <v>1</v>
      </c>
      <c r="N2462" s="261">
        <f>IF(ISBLANK(INDEX('Policy Characteristics'!H:H,MATCH($C2462,'Policy Characteristics'!$C:$C,0))),"",INDEX('Policy Characteristics'!H:H,MATCH($C2462,'Policy Characteristics'!$C:$C,0)))</f>
        <v>0.01</v>
      </c>
      <c r="O2462" s="254" t="str">
        <f>IF(ISBLANK(INDEX('Policy Characteristics'!I:I,MATCH($C2462,'Policy Characteristics'!$C:$C,0))),"",INDEX('Policy Characteristics'!I:I,MATCH($C2462,'Policy Characteristics'!$C:$C,0)))</f>
        <v>^% of potential achieved</v>
      </c>
      <c r="P2462" s="254" t="str">
        <f>IF(ISBLANK(INDEX('Policy Characteristics'!J:J,MATCH($C2462,'Policy Characteristics'!$C:$C,0))),"",INDEX('Policy Characteristics'!J:J,MATCH($C2462,'Policy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62" s="254" t="str">
        <f>IF(ISBLANK(INDEX('Policy Characteristics'!K:K,MATCH($C2462,'Policy Characteristics'!$C:$C,0))),"",INDEX('Policy Characteristics'!K:K,MATCH($C2462,'Policy Characteristics'!$C:$C,0)))</f>
        <v>industry-ag-main.html#eff-stds</v>
      </c>
      <c r="R2462" s="254" t="str">
        <f>IF(ISBLANK(INDEX('Policy Characteristics'!L:L,MATCH($C2462,'Policy Characteristics'!$C:$C,0))),"",INDEX('Policy Characteristics'!L:L,MATCH($C2462,'Policy Characteristics'!$C:$C,0)))</f>
        <v>industry-energy-efficiency-standards.html</v>
      </c>
    </row>
    <row r="2463" spans="1:18" s="4" customFormat="1" x14ac:dyDescent="0.25">
      <c r="A2463" s="254" t="str">
        <f>IF(ISBLANK(INDEX('Policy Characteristics'!A:A,MATCH($C2463,'Policy Characteristics'!$C:$C,0))),"",INDEX('Policy Characteristics'!A:A,MATCH($C2463,'Policy Characteristics'!$C:$C,0)))</f>
        <v>Industry</v>
      </c>
      <c r="B2463" s="262" t="str">
        <f>IF(ISBLANK(INDEX('Policy Characteristics'!B:B,MATCH($C2463,'Policy Characteristics'!$C:$C,0))),"",INDEX('Policy Characteristics'!B:B,MATCH($C2463,'Policy Characteristics'!$C:$C,0)))</f>
        <v>Waste Heat Recovery</v>
      </c>
      <c r="C2463" s="254" t="str">
        <f t="shared" si="104"/>
        <v>Perc of Waste Heat Recovery Potential Achieved</v>
      </c>
      <c r="D2463" s="6" t="s">
        <v>3029</v>
      </c>
      <c r="E2463" s="1"/>
      <c r="F2463" t="s">
        <v>2991</v>
      </c>
      <c r="G2463" s="45"/>
      <c r="H2463" s="47">
        <f t="shared" si="103"/>
        <v>2462</v>
      </c>
      <c r="I2463" s="324" t="s">
        <v>40</v>
      </c>
      <c r="J2463" s="255" t="str">
        <f>IF(ISBLANK(INDEX('Policy Characteristics'!D:D,MATCH($C2463,'Policy Characteristics'!$C:$C,0))),"",INDEX('Policy Characteristics'!D:D,MATCH($C2463,'Policy Characteristics'!$C:$C,0)))</f>
        <v>Industry Energy Efficiency</v>
      </c>
      <c r="K2463" s="254" t="str">
        <f>IF(ISBLANK(INDEX('Policy Characteristics'!E:E,MATCH($C2463,'Policy Characteristics'!$C:$C,0))),"",INDEX('Policy Characteristics'!E:E,MATCH($C2463,'Policy Characteristics'!$C:$C,0)))</f>
        <v>indst waste heat recovery</v>
      </c>
      <c r="L2463" s="261">
        <f>IF(ISBLANK(INDEX('Policy Characteristics'!F:F,MATCH($C2463,'Policy Characteristics'!$C:$C,0))),"",INDEX('Policy Characteristics'!F:F,MATCH($C2463,'Policy Characteristics'!$C:$C,0)))</f>
        <v>0</v>
      </c>
      <c r="M2463" s="261">
        <f>IF(ISBLANK(INDEX('Policy Characteristics'!G:G,MATCH($C2463,'Policy Characteristics'!$C:$C,0))),"",INDEX('Policy Characteristics'!G:G,MATCH($C2463,'Policy Characteristics'!$C:$C,0)))</f>
        <v>1</v>
      </c>
      <c r="N2463" s="261">
        <f>IF(ISBLANK(INDEX('Policy Characteristics'!H:H,MATCH($C2463,'Policy Characteristics'!$C:$C,0))),"",INDEX('Policy Characteristics'!H:H,MATCH($C2463,'Policy Characteristics'!$C:$C,0)))</f>
        <v>0.01</v>
      </c>
      <c r="O2463" s="254" t="str">
        <f>IF(ISBLANK(INDEX('Policy Characteristics'!I:I,MATCH($C2463,'Policy Characteristics'!$C:$C,0))),"",INDEX('Policy Characteristics'!I:I,MATCH($C2463,'Policy Characteristics'!$C:$C,0)))</f>
        <v>^% of potential achieved</v>
      </c>
      <c r="P2463" s="254" t="str">
        <f>IF(ISBLANK(INDEX('Policy Characteristics'!J:J,MATCH($C2463,'Policy Characteristics'!$C:$C,0))),"",INDEX('Policy Characteristics'!J:J,MATCH($C2463,'Policy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63" s="254" t="str">
        <f>IF(ISBLANK(INDEX('Policy Characteristics'!K:K,MATCH($C2463,'Policy Characteristics'!$C:$C,0))),"",INDEX('Policy Characteristics'!K:K,MATCH($C2463,'Policy Characteristics'!$C:$C,0)))</f>
        <v>industry-ag-main.html#eff-stds</v>
      </c>
      <c r="R2463" s="254" t="str">
        <f>IF(ISBLANK(INDEX('Policy Characteristics'!L:L,MATCH($C2463,'Policy Characteristics'!$C:$C,0))),"",INDEX('Policy Characteristics'!L:L,MATCH($C2463,'Policy Characteristics'!$C:$C,0)))</f>
        <v>industry-energy-efficiency-standards.html</v>
      </c>
    </row>
    <row r="2464" spans="1:18" s="4" customFormat="1" x14ac:dyDescent="0.25">
      <c r="A2464" s="254" t="str">
        <f>IF(ISBLANK(INDEX('Policy Characteristics'!A:A,MATCH($C2464,'Policy Characteristics'!$C:$C,0))),"",INDEX('Policy Characteristics'!A:A,MATCH($C2464,'Policy Characteristics'!$C:$C,0)))</f>
        <v>Industry</v>
      </c>
      <c r="B2464" s="262" t="str">
        <f>IF(ISBLANK(INDEX('Policy Characteristics'!B:B,MATCH($C2464,'Policy Characteristics'!$C:$C,0))),"",INDEX('Policy Characteristics'!B:B,MATCH($C2464,'Policy Characteristics'!$C:$C,0)))</f>
        <v>Waste Heat Recovery</v>
      </c>
      <c r="C2464" s="254" t="str">
        <f t="shared" si="104"/>
        <v>Perc of Waste Heat Recovery Potential Achieved</v>
      </c>
      <c r="D2464" s="6" t="s">
        <v>3030</v>
      </c>
      <c r="E2464" s="1"/>
      <c r="F2464" t="s">
        <v>2992</v>
      </c>
      <c r="G2464" s="45"/>
      <c r="H2464" s="47">
        <f t="shared" si="103"/>
        <v>2463</v>
      </c>
      <c r="I2464" s="324" t="s">
        <v>40</v>
      </c>
      <c r="J2464" s="255" t="str">
        <f>IF(ISBLANK(INDEX('Policy Characteristics'!D:D,MATCH($C2464,'Policy Characteristics'!$C:$C,0))),"",INDEX('Policy Characteristics'!D:D,MATCH($C2464,'Policy Characteristics'!$C:$C,0)))</f>
        <v>Industry Energy Efficiency</v>
      </c>
      <c r="K2464" s="254" t="str">
        <f>IF(ISBLANK(INDEX('Policy Characteristics'!E:E,MATCH($C2464,'Policy Characteristics'!$C:$C,0))),"",INDEX('Policy Characteristics'!E:E,MATCH($C2464,'Policy Characteristics'!$C:$C,0)))</f>
        <v>indst waste heat recovery</v>
      </c>
      <c r="L2464" s="261">
        <f>IF(ISBLANK(INDEX('Policy Characteristics'!F:F,MATCH($C2464,'Policy Characteristics'!$C:$C,0))),"",INDEX('Policy Characteristics'!F:F,MATCH($C2464,'Policy Characteristics'!$C:$C,0)))</f>
        <v>0</v>
      </c>
      <c r="M2464" s="261">
        <f>IF(ISBLANK(INDEX('Policy Characteristics'!G:G,MATCH($C2464,'Policy Characteristics'!$C:$C,0))),"",INDEX('Policy Characteristics'!G:G,MATCH($C2464,'Policy Characteristics'!$C:$C,0)))</f>
        <v>1</v>
      </c>
      <c r="N2464" s="261">
        <f>IF(ISBLANK(INDEX('Policy Characteristics'!H:H,MATCH($C2464,'Policy Characteristics'!$C:$C,0))),"",INDEX('Policy Characteristics'!H:H,MATCH($C2464,'Policy Characteristics'!$C:$C,0)))</f>
        <v>0.01</v>
      </c>
      <c r="O2464" s="254" t="str">
        <f>IF(ISBLANK(INDEX('Policy Characteristics'!I:I,MATCH($C2464,'Policy Characteristics'!$C:$C,0))),"",INDEX('Policy Characteristics'!I:I,MATCH($C2464,'Policy Characteristics'!$C:$C,0)))</f>
        <v>^% of potential achieved</v>
      </c>
      <c r="P2464" s="254" t="str">
        <f>IF(ISBLANK(INDEX('Policy Characteristics'!J:J,MATCH($C2464,'Policy Characteristics'!$C:$C,0))),"",INDEX('Policy Characteristics'!J:J,MATCH($C2464,'Policy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64" s="254" t="str">
        <f>IF(ISBLANK(INDEX('Policy Characteristics'!K:K,MATCH($C2464,'Policy Characteristics'!$C:$C,0))),"",INDEX('Policy Characteristics'!K:K,MATCH($C2464,'Policy Characteristics'!$C:$C,0)))</f>
        <v>industry-ag-main.html#eff-stds</v>
      </c>
      <c r="R2464" s="254" t="str">
        <f>IF(ISBLANK(INDEX('Policy Characteristics'!L:L,MATCH($C2464,'Policy Characteristics'!$C:$C,0))),"",INDEX('Policy Characteristics'!L:L,MATCH($C2464,'Policy Characteristics'!$C:$C,0)))</f>
        <v>industry-energy-efficiency-standards.html</v>
      </c>
    </row>
    <row r="2465" spans="1:18" s="4" customFormat="1" x14ac:dyDescent="0.25">
      <c r="A2465" s="254" t="str">
        <f>IF(ISBLANK(INDEX('Policy Characteristics'!A:A,MATCH($C2465,'Policy Characteristics'!$C:$C,0))),"",INDEX('Policy Characteristics'!A:A,MATCH($C2465,'Policy Characteristics'!$C:$C,0)))</f>
        <v>Industry</v>
      </c>
      <c r="B2465" s="262" t="str">
        <f>IF(ISBLANK(INDEX('Policy Characteristics'!B:B,MATCH($C2465,'Policy Characteristics'!$C:$C,0))),"",INDEX('Policy Characteristics'!B:B,MATCH($C2465,'Policy Characteristics'!$C:$C,0)))</f>
        <v>Waste Heat Recovery</v>
      </c>
      <c r="C2465" s="254" t="str">
        <f t="shared" si="104"/>
        <v>Perc of Waste Heat Recovery Potential Achieved</v>
      </c>
      <c r="D2465" s="6" t="s">
        <v>3031</v>
      </c>
      <c r="E2465" s="1"/>
      <c r="F2465" t="s">
        <v>2993</v>
      </c>
      <c r="G2465" s="45"/>
      <c r="H2465" s="47">
        <f t="shared" si="103"/>
        <v>2464</v>
      </c>
      <c r="I2465" s="324" t="s">
        <v>40</v>
      </c>
      <c r="J2465" s="255" t="str">
        <f>IF(ISBLANK(INDEX('Policy Characteristics'!D:D,MATCH($C2465,'Policy Characteristics'!$C:$C,0))),"",INDEX('Policy Characteristics'!D:D,MATCH($C2465,'Policy Characteristics'!$C:$C,0)))</f>
        <v>Industry Energy Efficiency</v>
      </c>
      <c r="K2465" s="254" t="str">
        <f>IF(ISBLANK(INDEX('Policy Characteristics'!E:E,MATCH($C2465,'Policy Characteristics'!$C:$C,0))),"",INDEX('Policy Characteristics'!E:E,MATCH($C2465,'Policy Characteristics'!$C:$C,0)))</f>
        <v>indst waste heat recovery</v>
      </c>
      <c r="L2465" s="261">
        <f>IF(ISBLANK(INDEX('Policy Characteristics'!F:F,MATCH($C2465,'Policy Characteristics'!$C:$C,0))),"",INDEX('Policy Characteristics'!F:F,MATCH($C2465,'Policy Characteristics'!$C:$C,0)))</f>
        <v>0</v>
      </c>
      <c r="M2465" s="261">
        <f>IF(ISBLANK(INDEX('Policy Characteristics'!G:G,MATCH($C2465,'Policy Characteristics'!$C:$C,0))),"",INDEX('Policy Characteristics'!G:G,MATCH($C2465,'Policy Characteristics'!$C:$C,0)))</f>
        <v>1</v>
      </c>
      <c r="N2465" s="261">
        <f>IF(ISBLANK(INDEX('Policy Characteristics'!H:H,MATCH($C2465,'Policy Characteristics'!$C:$C,0))),"",INDEX('Policy Characteristics'!H:H,MATCH($C2465,'Policy Characteristics'!$C:$C,0)))</f>
        <v>0.01</v>
      </c>
      <c r="O2465" s="254" t="str">
        <f>IF(ISBLANK(INDEX('Policy Characteristics'!I:I,MATCH($C2465,'Policy Characteristics'!$C:$C,0))),"",INDEX('Policy Characteristics'!I:I,MATCH($C2465,'Policy Characteristics'!$C:$C,0)))</f>
        <v>^% of potential achieved</v>
      </c>
      <c r="P2465" s="254" t="str">
        <f>IF(ISBLANK(INDEX('Policy Characteristics'!J:J,MATCH($C2465,'Policy Characteristics'!$C:$C,0))),"",INDEX('Policy Characteristics'!J:J,MATCH($C2465,'Policy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65" s="254" t="str">
        <f>IF(ISBLANK(INDEX('Policy Characteristics'!K:K,MATCH($C2465,'Policy Characteristics'!$C:$C,0))),"",INDEX('Policy Characteristics'!K:K,MATCH($C2465,'Policy Characteristics'!$C:$C,0)))</f>
        <v>industry-ag-main.html#eff-stds</v>
      </c>
      <c r="R2465" s="254" t="str">
        <f>IF(ISBLANK(INDEX('Policy Characteristics'!L:L,MATCH($C2465,'Policy Characteristics'!$C:$C,0))),"",INDEX('Policy Characteristics'!L:L,MATCH($C2465,'Policy Characteristics'!$C:$C,0)))</f>
        <v>industry-energy-efficiency-standards.html</v>
      </c>
    </row>
    <row r="2466" spans="1:18" s="4" customFormat="1" x14ac:dyDescent="0.25">
      <c r="A2466" s="254" t="str">
        <f>IF(ISBLANK(INDEX('Policy Characteristics'!A:A,MATCH($C2466,'Policy Characteristics'!$C:$C,0))),"",INDEX('Policy Characteristics'!A:A,MATCH($C2466,'Policy Characteristics'!$C:$C,0)))</f>
        <v>Industry</v>
      </c>
      <c r="B2466" s="262" t="str">
        <f>IF(ISBLANK(INDEX('Policy Characteristics'!B:B,MATCH($C2466,'Policy Characteristics'!$C:$C,0))),"",INDEX('Policy Characteristics'!B:B,MATCH($C2466,'Policy Characteristics'!$C:$C,0)))</f>
        <v>Waste Heat Recovery</v>
      </c>
      <c r="C2466" s="254" t="str">
        <f t="shared" si="104"/>
        <v>Perc of Waste Heat Recovery Potential Achieved</v>
      </c>
      <c r="D2466" s="6" t="s">
        <v>3032</v>
      </c>
      <c r="E2466" s="1"/>
      <c r="F2466" t="s">
        <v>2994</v>
      </c>
      <c r="G2466" s="45"/>
      <c r="H2466" s="47">
        <f t="shared" si="103"/>
        <v>2465</v>
      </c>
      <c r="I2466" s="324" t="s">
        <v>40</v>
      </c>
      <c r="J2466" s="255" t="str">
        <f>IF(ISBLANK(INDEX('Policy Characteristics'!D:D,MATCH($C2466,'Policy Characteristics'!$C:$C,0))),"",INDEX('Policy Characteristics'!D:D,MATCH($C2466,'Policy Characteristics'!$C:$C,0)))</f>
        <v>Industry Energy Efficiency</v>
      </c>
      <c r="K2466" s="254" t="str">
        <f>IF(ISBLANK(INDEX('Policy Characteristics'!E:E,MATCH($C2466,'Policy Characteristics'!$C:$C,0))),"",INDEX('Policy Characteristics'!E:E,MATCH($C2466,'Policy Characteristics'!$C:$C,0)))</f>
        <v>indst waste heat recovery</v>
      </c>
      <c r="L2466" s="261">
        <f>IF(ISBLANK(INDEX('Policy Characteristics'!F:F,MATCH($C2466,'Policy Characteristics'!$C:$C,0))),"",INDEX('Policy Characteristics'!F:F,MATCH($C2466,'Policy Characteristics'!$C:$C,0)))</f>
        <v>0</v>
      </c>
      <c r="M2466" s="261">
        <f>IF(ISBLANK(INDEX('Policy Characteristics'!G:G,MATCH($C2466,'Policy Characteristics'!$C:$C,0))),"",INDEX('Policy Characteristics'!G:G,MATCH($C2466,'Policy Characteristics'!$C:$C,0)))</f>
        <v>1</v>
      </c>
      <c r="N2466" s="261">
        <f>IF(ISBLANK(INDEX('Policy Characteristics'!H:H,MATCH($C2466,'Policy Characteristics'!$C:$C,0))),"",INDEX('Policy Characteristics'!H:H,MATCH($C2466,'Policy Characteristics'!$C:$C,0)))</f>
        <v>0.01</v>
      </c>
      <c r="O2466" s="254" t="str">
        <f>IF(ISBLANK(INDEX('Policy Characteristics'!I:I,MATCH($C2466,'Policy Characteristics'!$C:$C,0))),"",INDEX('Policy Characteristics'!I:I,MATCH($C2466,'Policy Characteristics'!$C:$C,0)))</f>
        <v>^% of potential achieved</v>
      </c>
      <c r="P2466" s="254" t="str">
        <f>IF(ISBLANK(INDEX('Policy Characteristics'!J:J,MATCH($C2466,'Policy Characteristics'!$C:$C,0))),"",INDEX('Policy Characteristics'!J:J,MATCH($C2466,'Policy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66" s="254" t="str">
        <f>IF(ISBLANK(INDEX('Policy Characteristics'!K:K,MATCH($C2466,'Policy Characteristics'!$C:$C,0))),"",INDEX('Policy Characteristics'!K:K,MATCH($C2466,'Policy Characteristics'!$C:$C,0)))</f>
        <v>industry-ag-main.html#eff-stds</v>
      </c>
      <c r="R2466" s="254" t="str">
        <f>IF(ISBLANK(INDEX('Policy Characteristics'!L:L,MATCH($C2466,'Policy Characteristics'!$C:$C,0))),"",INDEX('Policy Characteristics'!L:L,MATCH($C2466,'Policy Characteristics'!$C:$C,0)))</f>
        <v>industry-energy-efficiency-standards.html</v>
      </c>
    </row>
    <row r="2467" spans="1:18" s="4" customFormat="1" x14ac:dyDescent="0.25">
      <c r="A2467" s="254" t="str">
        <f>IF(ISBLANK(INDEX('Policy Characteristics'!A:A,MATCH($C2467,'Policy Characteristics'!$C:$C,0))),"",INDEX('Policy Characteristics'!A:A,MATCH($C2467,'Policy Characteristics'!$C:$C,0)))</f>
        <v>Industry</v>
      </c>
      <c r="B2467" s="262" t="str">
        <f>IF(ISBLANK(INDEX('Policy Characteristics'!B:B,MATCH($C2467,'Policy Characteristics'!$C:$C,0))),"",INDEX('Policy Characteristics'!B:B,MATCH($C2467,'Policy Characteristics'!$C:$C,0)))</f>
        <v>Waste Heat Recovery</v>
      </c>
      <c r="C2467" s="254" t="str">
        <f t="shared" si="104"/>
        <v>Perc of Waste Heat Recovery Potential Achieved</v>
      </c>
      <c r="D2467" s="6" t="s">
        <v>3033</v>
      </c>
      <c r="E2467" s="1"/>
      <c r="F2467" t="s">
        <v>2995</v>
      </c>
      <c r="G2467" s="45"/>
      <c r="H2467" s="47">
        <f t="shared" si="103"/>
        <v>2466</v>
      </c>
      <c r="I2467" s="324" t="s">
        <v>40</v>
      </c>
      <c r="J2467" s="255" t="str">
        <f>IF(ISBLANK(INDEX('Policy Characteristics'!D:D,MATCH($C2467,'Policy Characteristics'!$C:$C,0))),"",INDEX('Policy Characteristics'!D:D,MATCH($C2467,'Policy Characteristics'!$C:$C,0)))</f>
        <v>Industry Energy Efficiency</v>
      </c>
      <c r="K2467" s="254" t="str">
        <f>IF(ISBLANK(INDEX('Policy Characteristics'!E:E,MATCH($C2467,'Policy Characteristics'!$C:$C,0))),"",INDEX('Policy Characteristics'!E:E,MATCH($C2467,'Policy Characteristics'!$C:$C,0)))</f>
        <v>indst waste heat recovery</v>
      </c>
      <c r="L2467" s="261">
        <f>IF(ISBLANK(INDEX('Policy Characteristics'!F:F,MATCH($C2467,'Policy Characteristics'!$C:$C,0))),"",INDEX('Policy Characteristics'!F:F,MATCH($C2467,'Policy Characteristics'!$C:$C,0)))</f>
        <v>0</v>
      </c>
      <c r="M2467" s="261">
        <f>IF(ISBLANK(INDEX('Policy Characteristics'!G:G,MATCH($C2467,'Policy Characteristics'!$C:$C,0))),"",INDEX('Policy Characteristics'!G:G,MATCH($C2467,'Policy Characteristics'!$C:$C,0)))</f>
        <v>1</v>
      </c>
      <c r="N2467" s="261">
        <f>IF(ISBLANK(INDEX('Policy Characteristics'!H:H,MATCH($C2467,'Policy Characteristics'!$C:$C,0))),"",INDEX('Policy Characteristics'!H:H,MATCH($C2467,'Policy Characteristics'!$C:$C,0)))</f>
        <v>0.01</v>
      </c>
      <c r="O2467" s="254" t="str">
        <f>IF(ISBLANK(INDEX('Policy Characteristics'!I:I,MATCH($C2467,'Policy Characteristics'!$C:$C,0))),"",INDEX('Policy Characteristics'!I:I,MATCH($C2467,'Policy Characteristics'!$C:$C,0)))</f>
        <v>^% of potential achieved</v>
      </c>
      <c r="P2467" s="254" t="str">
        <f>IF(ISBLANK(INDEX('Policy Characteristics'!J:J,MATCH($C2467,'Policy Characteristics'!$C:$C,0))),"",INDEX('Policy Characteristics'!J:J,MATCH($C2467,'Policy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67" s="254" t="str">
        <f>IF(ISBLANK(INDEX('Policy Characteristics'!K:K,MATCH($C2467,'Policy Characteristics'!$C:$C,0))),"",INDEX('Policy Characteristics'!K:K,MATCH($C2467,'Policy Characteristics'!$C:$C,0)))</f>
        <v>industry-ag-main.html#eff-stds</v>
      </c>
      <c r="R2467" s="254" t="str">
        <f>IF(ISBLANK(INDEX('Policy Characteristics'!L:L,MATCH($C2467,'Policy Characteristics'!$C:$C,0))),"",INDEX('Policy Characteristics'!L:L,MATCH($C2467,'Policy Characteristics'!$C:$C,0)))</f>
        <v>industry-energy-efficiency-standards.html</v>
      </c>
    </row>
    <row r="2468" spans="1:18" s="4" customFormat="1" x14ac:dyDescent="0.25">
      <c r="A2468" s="254" t="str">
        <f>IF(ISBLANK(INDEX('Policy Characteristics'!A:A,MATCH($C2468,'Policy Characteristics'!$C:$C,0))),"",INDEX('Policy Characteristics'!A:A,MATCH($C2468,'Policy Characteristics'!$C:$C,0)))</f>
        <v>Industry</v>
      </c>
      <c r="B2468" s="262" t="str">
        <f>IF(ISBLANK(INDEX('Policy Characteristics'!B:B,MATCH($C2468,'Policy Characteristics'!$C:$C,0))),"",INDEX('Policy Characteristics'!B:B,MATCH($C2468,'Policy Characteristics'!$C:$C,0)))</f>
        <v>Waste Heat Recovery</v>
      </c>
      <c r="C2468" s="254" t="str">
        <f t="shared" si="104"/>
        <v>Perc of Waste Heat Recovery Potential Achieved</v>
      </c>
      <c r="D2468" s="6" t="s">
        <v>3034</v>
      </c>
      <c r="E2468" s="1"/>
      <c r="F2468" t="s">
        <v>2996</v>
      </c>
      <c r="G2468" s="45"/>
      <c r="H2468" s="47">
        <f t="shared" si="103"/>
        <v>2467</v>
      </c>
      <c r="I2468" s="324" t="s">
        <v>40</v>
      </c>
      <c r="J2468" s="255" t="str">
        <f>IF(ISBLANK(INDEX('Policy Characteristics'!D:D,MATCH($C2468,'Policy Characteristics'!$C:$C,0))),"",INDEX('Policy Characteristics'!D:D,MATCH($C2468,'Policy Characteristics'!$C:$C,0)))</f>
        <v>Industry Energy Efficiency</v>
      </c>
      <c r="K2468" s="254" t="str">
        <f>IF(ISBLANK(INDEX('Policy Characteristics'!E:E,MATCH($C2468,'Policy Characteristics'!$C:$C,0))),"",INDEX('Policy Characteristics'!E:E,MATCH($C2468,'Policy Characteristics'!$C:$C,0)))</f>
        <v>indst waste heat recovery</v>
      </c>
      <c r="L2468" s="261">
        <f>IF(ISBLANK(INDEX('Policy Characteristics'!F:F,MATCH($C2468,'Policy Characteristics'!$C:$C,0))),"",INDEX('Policy Characteristics'!F:F,MATCH($C2468,'Policy Characteristics'!$C:$C,0)))</f>
        <v>0</v>
      </c>
      <c r="M2468" s="261">
        <f>IF(ISBLANK(INDEX('Policy Characteristics'!G:G,MATCH($C2468,'Policy Characteristics'!$C:$C,0))),"",INDEX('Policy Characteristics'!G:G,MATCH($C2468,'Policy Characteristics'!$C:$C,0)))</f>
        <v>1</v>
      </c>
      <c r="N2468" s="261">
        <f>IF(ISBLANK(INDEX('Policy Characteristics'!H:H,MATCH($C2468,'Policy Characteristics'!$C:$C,0))),"",INDEX('Policy Characteristics'!H:H,MATCH($C2468,'Policy Characteristics'!$C:$C,0)))</f>
        <v>0.01</v>
      </c>
      <c r="O2468" s="254" t="str">
        <f>IF(ISBLANK(INDEX('Policy Characteristics'!I:I,MATCH($C2468,'Policy Characteristics'!$C:$C,0))),"",INDEX('Policy Characteristics'!I:I,MATCH($C2468,'Policy Characteristics'!$C:$C,0)))</f>
        <v>^% of potential achieved</v>
      </c>
      <c r="P2468" s="254" t="str">
        <f>IF(ISBLANK(INDEX('Policy Characteristics'!J:J,MATCH($C2468,'Policy Characteristics'!$C:$C,0))),"",INDEX('Policy Characteristics'!J:J,MATCH($C2468,'Policy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68" s="254" t="str">
        <f>IF(ISBLANK(INDEX('Policy Characteristics'!K:K,MATCH($C2468,'Policy Characteristics'!$C:$C,0))),"",INDEX('Policy Characteristics'!K:K,MATCH($C2468,'Policy Characteristics'!$C:$C,0)))</f>
        <v>industry-ag-main.html#eff-stds</v>
      </c>
      <c r="R2468" s="254" t="str">
        <f>IF(ISBLANK(INDEX('Policy Characteristics'!L:L,MATCH($C2468,'Policy Characteristics'!$C:$C,0))),"",INDEX('Policy Characteristics'!L:L,MATCH($C2468,'Policy Characteristics'!$C:$C,0)))</f>
        <v>industry-energy-efficiency-standards.html</v>
      </c>
    </row>
    <row r="2469" spans="1:18" s="4" customFormat="1" x14ac:dyDescent="0.25">
      <c r="A2469" s="254" t="str">
        <f>IF(ISBLANK(INDEX('Policy Characteristics'!A:A,MATCH($C2469,'Policy Characteristics'!$C:$C,0))),"",INDEX('Policy Characteristics'!A:A,MATCH($C2469,'Policy Characteristics'!$C:$C,0)))</f>
        <v>Industry</v>
      </c>
      <c r="B2469" s="262" t="str">
        <f>IF(ISBLANK(INDEX('Policy Characteristics'!B:B,MATCH($C2469,'Policy Characteristics'!$C:$C,0))),"",INDEX('Policy Characteristics'!B:B,MATCH($C2469,'Policy Characteristics'!$C:$C,0)))</f>
        <v>Waste Heat Recovery</v>
      </c>
      <c r="C2469" s="254" t="str">
        <f t="shared" si="104"/>
        <v>Perc of Waste Heat Recovery Potential Achieved</v>
      </c>
      <c r="D2469" s="6" t="s">
        <v>3035</v>
      </c>
      <c r="E2469" s="1"/>
      <c r="F2469" t="s">
        <v>2997</v>
      </c>
      <c r="G2469" s="45"/>
      <c r="H2469" s="47">
        <f t="shared" si="103"/>
        <v>2468</v>
      </c>
      <c r="I2469" s="324" t="s">
        <v>40</v>
      </c>
      <c r="J2469" s="255" t="str">
        <f>IF(ISBLANK(INDEX('Policy Characteristics'!D:D,MATCH($C2469,'Policy Characteristics'!$C:$C,0))),"",INDEX('Policy Characteristics'!D:D,MATCH($C2469,'Policy Characteristics'!$C:$C,0)))</f>
        <v>Industry Energy Efficiency</v>
      </c>
      <c r="K2469" s="254" t="str">
        <f>IF(ISBLANK(INDEX('Policy Characteristics'!E:E,MATCH($C2469,'Policy Characteristics'!$C:$C,0))),"",INDEX('Policy Characteristics'!E:E,MATCH($C2469,'Policy Characteristics'!$C:$C,0)))</f>
        <v>indst waste heat recovery</v>
      </c>
      <c r="L2469" s="261">
        <f>IF(ISBLANK(INDEX('Policy Characteristics'!F:F,MATCH($C2469,'Policy Characteristics'!$C:$C,0))),"",INDEX('Policy Characteristics'!F:F,MATCH($C2469,'Policy Characteristics'!$C:$C,0)))</f>
        <v>0</v>
      </c>
      <c r="M2469" s="261">
        <f>IF(ISBLANK(INDEX('Policy Characteristics'!G:G,MATCH($C2469,'Policy Characteristics'!$C:$C,0))),"",INDEX('Policy Characteristics'!G:G,MATCH($C2469,'Policy Characteristics'!$C:$C,0)))</f>
        <v>1</v>
      </c>
      <c r="N2469" s="261">
        <f>IF(ISBLANK(INDEX('Policy Characteristics'!H:H,MATCH($C2469,'Policy Characteristics'!$C:$C,0))),"",INDEX('Policy Characteristics'!H:H,MATCH($C2469,'Policy Characteristics'!$C:$C,0)))</f>
        <v>0.01</v>
      </c>
      <c r="O2469" s="254" t="str">
        <f>IF(ISBLANK(INDEX('Policy Characteristics'!I:I,MATCH($C2469,'Policy Characteristics'!$C:$C,0))),"",INDEX('Policy Characteristics'!I:I,MATCH($C2469,'Policy Characteristics'!$C:$C,0)))</f>
        <v>^% of potential achieved</v>
      </c>
      <c r="P2469" s="254" t="str">
        <f>IF(ISBLANK(INDEX('Policy Characteristics'!J:J,MATCH($C2469,'Policy Characteristics'!$C:$C,0))),"",INDEX('Policy Characteristics'!J:J,MATCH($C2469,'Policy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69" s="254" t="str">
        <f>IF(ISBLANK(INDEX('Policy Characteristics'!K:K,MATCH($C2469,'Policy Characteristics'!$C:$C,0))),"",INDEX('Policy Characteristics'!K:K,MATCH($C2469,'Policy Characteristics'!$C:$C,0)))</f>
        <v>industry-ag-main.html#eff-stds</v>
      </c>
      <c r="R2469" s="254" t="str">
        <f>IF(ISBLANK(INDEX('Policy Characteristics'!L:L,MATCH($C2469,'Policy Characteristics'!$C:$C,0))),"",INDEX('Policy Characteristics'!L:L,MATCH($C2469,'Policy Characteristics'!$C:$C,0)))</f>
        <v>industry-energy-efficiency-standards.html</v>
      </c>
    </row>
    <row r="2470" spans="1:18" s="4" customFormat="1" x14ac:dyDescent="0.25">
      <c r="A2470" s="254" t="str">
        <f>IF(ISBLANK(INDEX('Policy Characteristics'!A:A,MATCH($C2470,'Policy Characteristics'!$C:$C,0))),"",INDEX('Policy Characteristics'!A:A,MATCH($C2470,'Policy Characteristics'!$C:$C,0)))</f>
        <v>Industry</v>
      </c>
      <c r="B2470" s="262" t="str">
        <f>IF(ISBLANK(INDEX('Policy Characteristics'!B:B,MATCH($C2470,'Policy Characteristics'!$C:$C,0))),"",INDEX('Policy Characteristics'!B:B,MATCH($C2470,'Policy Characteristics'!$C:$C,0)))</f>
        <v>Waste Heat Recovery</v>
      </c>
      <c r="C2470" s="254" t="str">
        <f t="shared" si="104"/>
        <v>Perc of Waste Heat Recovery Potential Achieved</v>
      </c>
      <c r="D2470" s="6" t="s">
        <v>3036</v>
      </c>
      <c r="E2470" s="1"/>
      <c r="F2470" t="s">
        <v>2998</v>
      </c>
      <c r="G2470" s="45"/>
      <c r="H2470" s="47">
        <f t="shared" si="103"/>
        <v>2469</v>
      </c>
      <c r="I2470" s="324" t="s">
        <v>40</v>
      </c>
      <c r="J2470" s="255" t="str">
        <f>IF(ISBLANK(INDEX('Policy Characteristics'!D:D,MATCH($C2470,'Policy Characteristics'!$C:$C,0))),"",INDEX('Policy Characteristics'!D:D,MATCH($C2470,'Policy Characteristics'!$C:$C,0)))</f>
        <v>Industry Energy Efficiency</v>
      </c>
      <c r="K2470" s="254" t="str">
        <f>IF(ISBLANK(INDEX('Policy Characteristics'!E:E,MATCH($C2470,'Policy Characteristics'!$C:$C,0))),"",INDEX('Policy Characteristics'!E:E,MATCH($C2470,'Policy Characteristics'!$C:$C,0)))</f>
        <v>indst waste heat recovery</v>
      </c>
      <c r="L2470" s="261">
        <f>IF(ISBLANK(INDEX('Policy Characteristics'!F:F,MATCH($C2470,'Policy Characteristics'!$C:$C,0))),"",INDEX('Policy Characteristics'!F:F,MATCH($C2470,'Policy Characteristics'!$C:$C,0)))</f>
        <v>0</v>
      </c>
      <c r="M2470" s="261">
        <f>IF(ISBLANK(INDEX('Policy Characteristics'!G:G,MATCH($C2470,'Policy Characteristics'!$C:$C,0))),"",INDEX('Policy Characteristics'!G:G,MATCH($C2470,'Policy Characteristics'!$C:$C,0)))</f>
        <v>1</v>
      </c>
      <c r="N2470" s="261">
        <f>IF(ISBLANK(INDEX('Policy Characteristics'!H:H,MATCH($C2470,'Policy Characteristics'!$C:$C,0))),"",INDEX('Policy Characteristics'!H:H,MATCH($C2470,'Policy Characteristics'!$C:$C,0)))</f>
        <v>0.01</v>
      </c>
      <c r="O2470" s="254" t="str">
        <f>IF(ISBLANK(INDEX('Policy Characteristics'!I:I,MATCH($C2470,'Policy Characteristics'!$C:$C,0))),"",INDEX('Policy Characteristics'!I:I,MATCH($C2470,'Policy Characteristics'!$C:$C,0)))</f>
        <v>^% of potential achieved</v>
      </c>
      <c r="P2470" s="254" t="str">
        <f>IF(ISBLANK(INDEX('Policy Characteristics'!J:J,MATCH($C2470,'Policy Characteristics'!$C:$C,0))),"",INDEX('Policy Characteristics'!J:J,MATCH($C2470,'Policy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70" s="254" t="str">
        <f>IF(ISBLANK(INDEX('Policy Characteristics'!K:K,MATCH($C2470,'Policy Characteristics'!$C:$C,0))),"",INDEX('Policy Characteristics'!K:K,MATCH($C2470,'Policy Characteristics'!$C:$C,0)))</f>
        <v>industry-ag-main.html#eff-stds</v>
      </c>
      <c r="R2470" s="254" t="str">
        <f>IF(ISBLANK(INDEX('Policy Characteristics'!L:L,MATCH($C2470,'Policy Characteristics'!$C:$C,0))),"",INDEX('Policy Characteristics'!L:L,MATCH($C2470,'Policy Characteristics'!$C:$C,0)))</f>
        <v>industry-energy-efficiency-standards.html</v>
      </c>
    </row>
    <row r="2471" spans="1:18" s="4" customFormat="1" x14ac:dyDescent="0.25">
      <c r="A2471" s="254" t="str">
        <f>IF(ISBLANK(INDEX('Policy Characteristics'!A:A,MATCH($C2471,'Policy Characteristics'!$C:$C,0))),"",INDEX('Policy Characteristics'!A:A,MATCH($C2471,'Policy Characteristics'!$C:$C,0)))</f>
        <v>Industry</v>
      </c>
      <c r="B2471" s="262" t="str">
        <f>IF(ISBLANK(INDEX('Policy Characteristics'!B:B,MATCH($C2471,'Policy Characteristics'!$C:$C,0))),"",INDEX('Policy Characteristics'!B:B,MATCH($C2471,'Policy Characteristics'!$C:$C,0)))</f>
        <v>Waste Heat Recovery</v>
      </c>
      <c r="C2471" s="254" t="str">
        <f t="shared" si="104"/>
        <v>Perc of Waste Heat Recovery Potential Achieved</v>
      </c>
      <c r="D2471" s="6" t="s">
        <v>3037</v>
      </c>
      <c r="E2471" s="1"/>
      <c r="F2471" t="s">
        <v>2999</v>
      </c>
      <c r="G2471" s="45"/>
      <c r="H2471" s="47">
        <f t="shared" si="103"/>
        <v>2470</v>
      </c>
      <c r="I2471" s="324" t="s">
        <v>41</v>
      </c>
      <c r="J2471" s="255" t="str">
        <f>IF(ISBLANK(INDEX('Policy Characteristics'!D:D,MATCH($C2471,'Policy Characteristics'!$C:$C,0))),"",INDEX('Policy Characteristics'!D:D,MATCH($C2471,'Policy Characteristics'!$C:$C,0)))</f>
        <v>Industry Energy Efficiency</v>
      </c>
      <c r="K2471" s="254" t="str">
        <f>IF(ISBLANK(INDEX('Policy Characteristics'!E:E,MATCH($C2471,'Policy Characteristics'!$C:$C,0))),"",INDEX('Policy Characteristics'!E:E,MATCH($C2471,'Policy Characteristics'!$C:$C,0)))</f>
        <v>indst waste heat recovery</v>
      </c>
      <c r="L2471" s="261">
        <f>IF(ISBLANK(INDEX('Policy Characteristics'!F:F,MATCH($C2471,'Policy Characteristics'!$C:$C,0))),"",INDEX('Policy Characteristics'!F:F,MATCH($C2471,'Policy Characteristics'!$C:$C,0)))</f>
        <v>0</v>
      </c>
      <c r="M2471" s="261">
        <f>IF(ISBLANK(INDEX('Policy Characteristics'!G:G,MATCH($C2471,'Policy Characteristics'!$C:$C,0))),"",INDEX('Policy Characteristics'!G:G,MATCH($C2471,'Policy Characteristics'!$C:$C,0)))</f>
        <v>1</v>
      </c>
      <c r="N2471" s="261">
        <f>IF(ISBLANK(INDEX('Policy Characteristics'!H:H,MATCH($C2471,'Policy Characteristics'!$C:$C,0))),"",INDEX('Policy Characteristics'!H:H,MATCH($C2471,'Policy Characteristics'!$C:$C,0)))</f>
        <v>0.01</v>
      </c>
      <c r="O2471" s="254" t="str">
        <f>IF(ISBLANK(INDEX('Policy Characteristics'!I:I,MATCH($C2471,'Policy Characteristics'!$C:$C,0))),"",INDEX('Policy Characteristics'!I:I,MATCH($C2471,'Policy Characteristics'!$C:$C,0)))</f>
        <v>^% of potential achieved</v>
      </c>
      <c r="P2471" s="254" t="str">
        <f>IF(ISBLANK(INDEX('Policy Characteristics'!J:J,MATCH($C2471,'Policy Characteristics'!$C:$C,0))),"",INDEX('Policy Characteristics'!J:J,MATCH($C2471,'Policy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71" s="254" t="str">
        <f>IF(ISBLANK(INDEX('Policy Characteristics'!K:K,MATCH($C2471,'Policy Characteristics'!$C:$C,0))),"",INDEX('Policy Characteristics'!K:K,MATCH($C2471,'Policy Characteristics'!$C:$C,0)))</f>
        <v>industry-ag-main.html#eff-stds</v>
      </c>
      <c r="R2471" s="254" t="str">
        <f>IF(ISBLANK(INDEX('Policy Characteristics'!L:L,MATCH($C2471,'Policy Characteristics'!$C:$C,0))),"",INDEX('Policy Characteristics'!L:L,MATCH($C2471,'Policy Characteristics'!$C:$C,0)))</f>
        <v>industry-energy-efficiency-standards.html</v>
      </c>
    </row>
    <row r="2472" spans="1:18" s="4" customFormat="1" x14ac:dyDescent="0.25">
      <c r="A2472" s="254" t="str">
        <f>IF(ISBLANK(INDEX('Policy Characteristics'!A:A,MATCH($C2472,'Policy Characteristics'!$C:$C,0))),"",INDEX('Policy Characteristics'!A:A,MATCH($C2472,'Policy Characteristics'!$C:$C,0)))</f>
        <v>Industry</v>
      </c>
      <c r="B2472" s="262" t="str">
        <f>IF(ISBLANK(INDEX('Policy Characteristics'!B:B,MATCH($C2472,'Policy Characteristics'!$C:$C,0))),"",INDEX('Policy Characteristics'!B:B,MATCH($C2472,'Policy Characteristics'!$C:$C,0)))</f>
        <v>Waste Heat Recovery</v>
      </c>
      <c r="C2472" s="254" t="str">
        <f t="shared" si="104"/>
        <v>Perc of Waste Heat Recovery Potential Achieved</v>
      </c>
      <c r="D2472" s="6" t="s">
        <v>3038</v>
      </c>
      <c r="E2472" s="1"/>
      <c r="F2472" t="s">
        <v>3041</v>
      </c>
      <c r="G2472" s="45"/>
      <c r="H2472" s="47">
        <f t="shared" si="103"/>
        <v>2471</v>
      </c>
      <c r="I2472" s="324" t="s">
        <v>41</v>
      </c>
      <c r="J2472" s="255" t="str">
        <f>IF(ISBLANK(INDEX('Policy Characteristics'!D:D,MATCH($C2472,'Policy Characteristics'!$C:$C,0))),"",INDEX('Policy Characteristics'!D:D,MATCH($C2472,'Policy Characteristics'!$C:$C,0)))</f>
        <v>Industry Energy Efficiency</v>
      </c>
      <c r="K2472" s="254" t="str">
        <f>IF(ISBLANK(INDEX('Policy Characteristics'!E:E,MATCH($C2472,'Policy Characteristics'!$C:$C,0))),"",INDEX('Policy Characteristics'!E:E,MATCH($C2472,'Policy Characteristics'!$C:$C,0)))</f>
        <v>indst waste heat recovery</v>
      </c>
      <c r="L2472" s="261">
        <f>IF(ISBLANK(INDEX('Policy Characteristics'!F:F,MATCH($C2472,'Policy Characteristics'!$C:$C,0))),"",INDEX('Policy Characteristics'!F:F,MATCH($C2472,'Policy Characteristics'!$C:$C,0)))</f>
        <v>0</v>
      </c>
      <c r="M2472" s="261">
        <f>IF(ISBLANK(INDEX('Policy Characteristics'!G:G,MATCH($C2472,'Policy Characteristics'!$C:$C,0))),"",INDEX('Policy Characteristics'!G:G,MATCH($C2472,'Policy Characteristics'!$C:$C,0)))</f>
        <v>1</v>
      </c>
      <c r="N2472" s="261">
        <f>IF(ISBLANK(INDEX('Policy Characteristics'!H:H,MATCH($C2472,'Policy Characteristics'!$C:$C,0))),"",INDEX('Policy Characteristics'!H:H,MATCH($C2472,'Policy Characteristics'!$C:$C,0)))</f>
        <v>0.01</v>
      </c>
      <c r="O2472" s="254" t="str">
        <f>IF(ISBLANK(INDEX('Policy Characteristics'!I:I,MATCH($C2472,'Policy Characteristics'!$C:$C,0))),"",INDEX('Policy Characteristics'!I:I,MATCH($C2472,'Policy Characteristics'!$C:$C,0)))</f>
        <v>^% of potential achieved</v>
      </c>
      <c r="P2472" s="254" t="str">
        <f>IF(ISBLANK(INDEX('Policy Characteristics'!J:J,MATCH($C2472,'Policy Characteristics'!$C:$C,0))),"",INDEX('Policy Characteristics'!J:J,MATCH($C2472,'Policy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72" s="254" t="str">
        <f>IF(ISBLANK(INDEX('Policy Characteristics'!K:K,MATCH($C2472,'Policy Characteristics'!$C:$C,0))),"",INDEX('Policy Characteristics'!K:K,MATCH($C2472,'Policy Characteristics'!$C:$C,0)))</f>
        <v>industry-ag-main.html#eff-stds</v>
      </c>
      <c r="R2472" s="254" t="str">
        <f>IF(ISBLANK(INDEX('Policy Characteristics'!L:L,MATCH($C2472,'Policy Characteristics'!$C:$C,0))),"",INDEX('Policy Characteristics'!L:L,MATCH($C2472,'Policy Characteristics'!$C:$C,0)))</f>
        <v>industry-energy-efficiency-standards.html</v>
      </c>
    </row>
    <row r="2473" spans="1:18" s="4" customFormat="1" x14ac:dyDescent="0.25">
      <c r="A2473" s="254" t="str">
        <f>IF(ISBLANK(INDEX('Policy Characteristics'!A:A,MATCH($C2473,'Policy Characteristics'!$C:$C,0))),"",INDEX('Policy Characteristics'!A:A,MATCH($C2473,'Policy Characteristics'!$C:$C,0)))</f>
        <v>Industry</v>
      </c>
      <c r="B2473" s="262" t="str">
        <f>IF(ISBLANK(INDEX('Policy Characteristics'!B:B,MATCH($C2473,'Policy Characteristics'!$C:$C,0))),"",INDEX('Policy Characteristics'!B:B,MATCH($C2473,'Policy Characteristics'!$C:$C,0)))</f>
        <v>Waste Heat Recovery</v>
      </c>
      <c r="C2473" s="254" t="str">
        <f t="shared" si="104"/>
        <v>Perc of Waste Heat Recovery Potential Achieved</v>
      </c>
      <c r="D2473" s="6" t="s">
        <v>3039</v>
      </c>
      <c r="E2473" s="1"/>
      <c r="F2473" t="s">
        <v>3000</v>
      </c>
      <c r="G2473" s="45"/>
      <c r="H2473" s="47">
        <f t="shared" si="103"/>
        <v>2472</v>
      </c>
      <c r="I2473" s="324" t="s">
        <v>40</v>
      </c>
      <c r="J2473" s="255" t="str">
        <f>IF(ISBLANK(INDEX('Policy Characteristics'!D:D,MATCH($C2473,'Policy Characteristics'!$C:$C,0))),"",INDEX('Policy Characteristics'!D:D,MATCH($C2473,'Policy Characteristics'!$C:$C,0)))</f>
        <v>Industry Energy Efficiency</v>
      </c>
      <c r="K2473" s="254" t="str">
        <f>IF(ISBLANK(INDEX('Policy Characteristics'!E:E,MATCH($C2473,'Policy Characteristics'!$C:$C,0))),"",INDEX('Policy Characteristics'!E:E,MATCH($C2473,'Policy Characteristics'!$C:$C,0)))</f>
        <v>indst waste heat recovery</v>
      </c>
      <c r="L2473" s="261">
        <f>IF(ISBLANK(INDEX('Policy Characteristics'!F:F,MATCH($C2473,'Policy Characteristics'!$C:$C,0))),"",INDEX('Policy Characteristics'!F:F,MATCH($C2473,'Policy Characteristics'!$C:$C,0)))</f>
        <v>0</v>
      </c>
      <c r="M2473" s="261">
        <f>IF(ISBLANK(INDEX('Policy Characteristics'!G:G,MATCH($C2473,'Policy Characteristics'!$C:$C,0))),"",INDEX('Policy Characteristics'!G:G,MATCH($C2473,'Policy Characteristics'!$C:$C,0)))</f>
        <v>1</v>
      </c>
      <c r="N2473" s="261">
        <f>IF(ISBLANK(INDEX('Policy Characteristics'!H:H,MATCH($C2473,'Policy Characteristics'!$C:$C,0))),"",INDEX('Policy Characteristics'!H:H,MATCH($C2473,'Policy Characteristics'!$C:$C,0)))</f>
        <v>0.01</v>
      </c>
      <c r="O2473" s="254" t="str">
        <f>IF(ISBLANK(INDEX('Policy Characteristics'!I:I,MATCH($C2473,'Policy Characteristics'!$C:$C,0))),"",INDEX('Policy Characteristics'!I:I,MATCH($C2473,'Policy Characteristics'!$C:$C,0)))</f>
        <v>^% of potential achieved</v>
      </c>
      <c r="P2473" s="254" t="str">
        <f>IF(ISBLANK(INDEX('Policy Characteristics'!J:J,MATCH($C2473,'Policy Characteristics'!$C:$C,0))),"",INDEX('Policy Characteristics'!J:J,MATCH($C2473,'Policy Characteristics'!$C:$C,0)))</f>
        <v xml:space="preserve">**Description:** This policy reduces fuel consumption by the selected industry by capturing waste heat from industrial processes. // **Guidance for setting values:** The potential for waste heat varies by industry. We use EU industry data which finds usable waste heat potential (as a share of primary energy consumptions) ranging from 0.5% for the mining &amp; quarrying industry to 9.1% for the iron &amp; steel sector. </v>
      </c>
      <c r="Q2473" s="254" t="str">
        <f>IF(ISBLANK(INDEX('Policy Characteristics'!K:K,MATCH($C2473,'Policy Characteristics'!$C:$C,0))),"",INDEX('Policy Characteristics'!K:K,MATCH($C2473,'Policy Characteristics'!$C:$C,0)))</f>
        <v>industry-ag-main.html#eff-stds</v>
      </c>
      <c r="R2473" s="254" t="str">
        <f>IF(ISBLANK(INDEX('Policy Characteristics'!L:L,MATCH($C2473,'Policy Characteristics'!$C:$C,0))),"",INDEX('Policy Characteristics'!L:L,MATCH($C2473,'Policy Characteristics'!$C:$C,0)))</f>
        <v>industry-energy-efficiency-standards.html</v>
      </c>
    </row>
    <row r="2474" spans="1:18" s="4" customFormat="1" x14ac:dyDescent="0.25">
      <c r="A2474" s="254" t="str">
        <f>IF(ISBLANK(INDEX('Policy Characteristics'!A:A,MATCH($C2474,'Policy Characteristics'!$C:$C,0))),"",INDEX('Policy Characteristics'!A:A,MATCH($C2474,'Policy Characteristics'!$C:$C,0)))</f>
        <v>Industry</v>
      </c>
      <c r="B2474" s="262" t="str">
        <f>IF(ISBLANK(INDEX('Policy Characteristics'!B:B,MATCH($C2474,'Policy Characteristics'!$C:$C,0))),"",INDEX('Policy Characteristics'!B:B,MATCH($C2474,'Policy Characteristics'!$C:$C,0)))</f>
        <v>Industry Process Efficiency</v>
      </c>
      <c r="C2474" t="s">
        <v>3704</v>
      </c>
      <c r="D2474" s="45" t="s">
        <v>3015</v>
      </c>
      <c r="E2474" s="45" t="s">
        <v>2375</v>
      </c>
      <c r="F2474" t="s">
        <v>3040</v>
      </c>
      <c r="G2474" s="45" t="s">
        <v>2381</v>
      </c>
      <c r="H2474" s="47">
        <f t="shared" si="103"/>
        <v>2473</v>
      </c>
      <c r="I2474" s="324" t="s">
        <v>40</v>
      </c>
      <c r="J2474" s="255" t="str">
        <f>IF(ISBLANK(INDEX('Policy Characteristics'!D:D,MATCH($C2474,'Policy Characteristics'!$C:$C,0))),"",INDEX('Policy Characteristics'!D:D,MATCH($C2474,'Policy Characteristics'!$C:$C,0)))</f>
        <v>Industry Energy Efficiency</v>
      </c>
      <c r="K2474" s="254" t="str">
        <f>IF(ISBLANK(INDEX('Policy Characteristics'!E:E,MATCH($C2474,'Policy Characteristics'!$C:$C,0))),"",INDEX('Policy Characteristics'!E:E,MATCH($C2474,'Policy Characteristics'!$C:$C,0)))</f>
        <v>indst process efficiency</v>
      </c>
      <c r="L2474" s="261">
        <f>IF(ISBLANK(INDEX('Policy Characteristics'!F:F,MATCH($C2474,'Policy Characteristics'!$C:$C,0))),"",INDEX('Policy Characteristics'!F:F,MATCH($C2474,'Policy Characteristics'!$C:$C,0)))</f>
        <v>0</v>
      </c>
      <c r="M2474" s="261">
        <f>IF(ISBLANK(INDEX('Policy Characteristics'!G:G,MATCH($C2474,'Policy Characteristics'!$C:$C,0))),"",INDEX('Policy Characteristics'!G:G,MATCH($C2474,'Policy Characteristics'!$C:$C,0)))</f>
        <v>0.25</v>
      </c>
      <c r="N2474" s="261">
        <f>IF(ISBLANK(INDEX('Policy Characteristics'!H:H,MATCH($C2474,'Policy Characteristics'!$C:$C,0))),"",INDEX('Policy Characteristics'!H:H,MATCH($C2474,'Policy Characteristics'!$C:$C,0)))</f>
        <v>0.01</v>
      </c>
      <c r="O2474" s="254" t="str">
        <f>IF(ISBLANK(INDEX('Policy Characteristics'!I:I,MATCH($C2474,'Policy Characteristics'!$C:$C,0))),"",INDEX('Policy Characteristics'!I:I,MATCH($C2474,'Policy Characteristics'!$C:$C,0)))</f>
        <v>% reduction in energy use</v>
      </c>
      <c r="P2474" s="254" t="str">
        <f>IF(ISBLANK(INDEX('Policy Characteristics'!J:J,MATCH($C2474,'Policy Characteristics'!$C:$C,0))),"",INDEX('Policy Characteristics'!J:J,MATCH($C2474,'Policy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74" s="254" t="str">
        <f>IF(ISBLANK(INDEX('Policy Characteristics'!K:K,MATCH($C2474,'Policy Characteristics'!$C:$C,0))),"",INDEX('Policy Characteristics'!K:K,MATCH($C2474,'Policy Characteristics'!$C:$C,0)))</f>
        <v>industry-ag-main.html#eff-stds</v>
      </c>
      <c r="R2474" s="254" t="str">
        <f>IF(ISBLANK(INDEX('Policy Characteristics'!L:L,MATCH($C2474,'Policy Characteristics'!$C:$C,0))),"",INDEX('Policy Characteristics'!L:L,MATCH($C2474,'Policy Characteristics'!$C:$C,0)))</f>
        <v>industry-energy-efficiency-standards.html</v>
      </c>
    </row>
    <row r="2475" spans="1:18" s="4" customFormat="1" x14ac:dyDescent="0.25">
      <c r="A2475" s="254" t="str">
        <f>IF(ISBLANK(INDEX('Policy Characteristics'!A:A,MATCH($C2475,'Policy Characteristics'!$C:$C,0))),"",INDEX('Policy Characteristics'!A:A,MATCH($C2475,'Policy Characteristics'!$C:$C,0)))</f>
        <v>Industry</v>
      </c>
      <c r="B2475" s="262" t="str">
        <f>IF(ISBLANK(INDEX('Policy Characteristics'!B:B,MATCH($C2475,'Policy Characteristics'!$C:$C,0))),"",INDEX('Policy Characteristics'!B:B,MATCH($C2475,'Policy Characteristics'!$C:$C,0)))</f>
        <v>Industry Process Efficiency</v>
      </c>
      <c r="C2475" s="254" t="str">
        <f>$C$2474</f>
        <v>Percentage Improvement in Industrial Process Efficiency above BAU</v>
      </c>
      <c r="D2475" s="45" t="s">
        <v>3015</v>
      </c>
      <c r="E2475" s="45" t="s">
        <v>2376</v>
      </c>
      <c r="F2475" t="s">
        <v>3040</v>
      </c>
      <c r="G2475" s="45" t="s">
        <v>2384</v>
      </c>
      <c r="H2475" s="47">
        <f t="shared" si="103"/>
        <v>2474</v>
      </c>
      <c r="I2475" s="324" t="s">
        <v>41</v>
      </c>
      <c r="J2475" s="255" t="str">
        <f>IF(ISBLANK(INDEX('Policy Characteristics'!D:D,MATCH($C2475,'Policy Characteristics'!$C:$C,0))),"",INDEX('Policy Characteristics'!D:D,MATCH($C2475,'Policy Characteristics'!$C:$C,0)))</f>
        <v>Industry Energy Efficiency</v>
      </c>
      <c r="K2475" s="254" t="str">
        <f>IF(ISBLANK(INDEX('Policy Characteristics'!E:E,MATCH($C2475,'Policy Characteristics'!$C:$C,0))),"",INDEX('Policy Characteristics'!E:E,MATCH($C2475,'Policy Characteristics'!$C:$C,0)))</f>
        <v>indst process efficiency</v>
      </c>
      <c r="L2475" s="261">
        <f>IF(ISBLANK(INDEX('Policy Characteristics'!F:F,MATCH($C2475,'Policy Characteristics'!$C:$C,0))),"",INDEX('Policy Characteristics'!F:F,MATCH($C2475,'Policy Characteristics'!$C:$C,0)))</f>
        <v>0</v>
      </c>
      <c r="M2475" s="261">
        <f>IF(ISBLANK(INDEX('Policy Characteristics'!G:G,MATCH($C2475,'Policy Characteristics'!$C:$C,0))),"",INDEX('Policy Characteristics'!G:G,MATCH($C2475,'Policy Characteristics'!$C:$C,0)))</f>
        <v>0.25</v>
      </c>
      <c r="N2475" s="261">
        <f>IF(ISBLANK(INDEX('Policy Characteristics'!H:H,MATCH($C2475,'Policy Characteristics'!$C:$C,0))),"",INDEX('Policy Characteristics'!H:H,MATCH($C2475,'Policy Characteristics'!$C:$C,0)))</f>
        <v>0.01</v>
      </c>
      <c r="O2475" s="254" t="str">
        <f>IF(ISBLANK(INDEX('Policy Characteristics'!I:I,MATCH($C2475,'Policy Characteristics'!$C:$C,0))),"",INDEX('Policy Characteristics'!I:I,MATCH($C2475,'Policy Characteristics'!$C:$C,0)))</f>
        <v>% reduction in energy use</v>
      </c>
      <c r="P2475" s="254" t="str">
        <f>IF(ISBLANK(INDEX('Policy Characteristics'!J:J,MATCH($C2475,'Policy Characteristics'!$C:$C,0))),"",INDEX('Policy Characteristics'!J:J,MATCH($C2475,'Policy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75" s="254" t="str">
        <f>IF(ISBLANK(INDEX('Policy Characteristics'!K:K,MATCH($C2475,'Policy Characteristics'!$C:$C,0))),"",INDEX('Policy Characteristics'!K:K,MATCH($C2475,'Policy Characteristics'!$C:$C,0)))</f>
        <v>industry-ag-main.html#eff-stds</v>
      </c>
      <c r="R2475" s="254" t="str">
        <f>IF(ISBLANK(INDEX('Policy Characteristics'!L:L,MATCH($C2475,'Policy Characteristics'!$C:$C,0))),"",INDEX('Policy Characteristics'!L:L,MATCH($C2475,'Policy Characteristics'!$C:$C,0)))</f>
        <v>industry-energy-efficiency-standards.html</v>
      </c>
    </row>
    <row r="2476" spans="1:18" s="4" customFormat="1" x14ac:dyDescent="0.25">
      <c r="A2476" s="254" t="str">
        <f>IF(ISBLANK(INDEX('Policy Characteristics'!A:A,MATCH($C2476,'Policy Characteristics'!$C:$C,0))),"",INDEX('Policy Characteristics'!A:A,MATCH($C2476,'Policy Characteristics'!$C:$C,0)))</f>
        <v>Industry</v>
      </c>
      <c r="B2476" s="262" t="str">
        <f>IF(ISBLANK(INDEX('Policy Characteristics'!B:B,MATCH($C2476,'Policy Characteristics'!$C:$C,0))),"",INDEX('Policy Characteristics'!B:B,MATCH($C2476,'Policy Characteristics'!$C:$C,0)))</f>
        <v>Industry Process Efficiency</v>
      </c>
      <c r="C2476" s="254" t="str">
        <f t="shared" ref="C2476:C2539" si="105">$C$2474</f>
        <v>Percentage Improvement in Industrial Process Efficiency above BAU</v>
      </c>
      <c r="D2476" s="45" t="s">
        <v>3015</v>
      </c>
      <c r="E2476" s="45" t="s">
        <v>2377</v>
      </c>
      <c r="F2476" t="s">
        <v>3040</v>
      </c>
      <c r="G2476" s="45" t="s">
        <v>2385</v>
      </c>
      <c r="H2476" s="47">
        <f t="shared" si="103"/>
        <v>2475</v>
      </c>
      <c r="I2476" s="324" t="s">
        <v>40</v>
      </c>
      <c r="J2476" s="255" t="str">
        <f>IF(ISBLANK(INDEX('Policy Characteristics'!D:D,MATCH($C2476,'Policy Characteristics'!$C:$C,0))),"",INDEX('Policy Characteristics'!D:D,MATCH($C2476,'Policy Characteristics'!$C:$C,0)))</f>
        <v>Industry Energy Efficiency</v>
      </c>
      <c r="K2476" s="254" t="str">
        <f>IF(ISBLANK(INDEX('Policy Characteristics'!E:E,MATCH($C2476,'Policy Characteristics'!$C:$C,0))),"",INDEX('Policy Characteristics'!E:E,MATCH($C2476,'Policy Characteristics'!$C:$C,0)))</f>
        <v>indst process efficiency</v>
      </c>
      <c r="L2476" s="261">
        <f>IF(ISBLANK(INDEX('Policy Characteristics'!F:F,MATCH($C2476,'Policy Characteristics'!$C:$C,0))),"",INDEX('Policy Characteristics'!F:F,MATCH($C2476,'Policy Characteristics'!$C:$C,0)))</f>
        <v>0</v>
      </c>
      <c r="M2476" s="261">
        <f>IF(ISBLANK(INDEX('Policy Characteristics'!G:G,MATCH($C2476,'Policy Characteristics'!$C:$C,0))),"",INDEX('Policy Characteristics'!G:G,MATCH($C2476,'Policy Characteristics'!$C:$C,0)))</f>
        <v>0.25</v>
      </c>
      <c r="N2476" s="261">
        <f>IF(ISBLANK(INDEX('Policy Characteristics'!H:H,MATCH($C2476,'Policy Characteristics'!$C:$C,0))),"",INDEX('Policy Characteristics'!H:H,MATCH($C2476,'Policy Characteristics'!$C:$C,0)))</f>
        <v>0.01</v>
      </c>
      <c r="O2476" s="254" t="str">
        <f>IF(ISBLANK(INDEX('Policy Characteristics'!I:I,MATCH($C2476,'Policy Characteristics'!$C:$C,0))),"",INDEX('Policy Characteristics'!I:I,MATCH($C2476,'Policy Characteristics'!$C:$C,0)))</f>
        <v>% reduction in energy use</v>
      </c>
      <c r="P2476" s="254" t="str">
        <f>IF(ISBLANK(INDEX('Policy Characteristics'!J:J,MATCH($C2476,'Policy Characteristics'!$C:$C,0))),"",INDEX('Policy Characteristics'!J:J,MATCH($C2476,'Policy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76" s="254" t="str">
        <f>IF(ISBLANK(INDEX('Policy Characteristics'!K:K,MATCH($C2476,'Policy Characteristics'!$C:$C,0))),"",INDEX('Policy Characteristics'!K:K,MATCH($C2476,'Policy Characteristics'!$C:$C,0)))</f>
        <v>industry-ag-main.html#eff-stds</v>
      </c>
      <c r="R2476" s="254" t="str">
        <f>IF(ISBLANK(INDEX('Policy Characteristics'!L:L,MATCH($C2476,'Policy Characteristics'!$C:$C,0))),"",INDEX('Policy Characteristics'!L:L,MATCH($C2476,'Policy Characteristics'!$C:$C,0)))</f>
        <v>industry-energy-efficiency-standards.html</v>
      </c>
    </row>
    <row r="2477" spans="1:18" s="4" customFormat="1" x14ac:dyDescent="0.25">
      <c r="A2477" s="254" t="str">
        <f>IF(ISBLANK(INDEX('Policy Characteristics'!A:A,MATCH($C2477,'Policy Characteristics'!$C:$C,0))),"",INDEX('Policy Characteristics'!A:A,MATCH($C2477,'Policy Characteristics'!$C:$C,0)))</f>
        <v>Industry</v>
      </c>
      <c r="B2477" s="262" t="str">
        <f>IF(ISBLANK(INDEX('Policy Characteristics'!B:B,MATCH($C2477,'Policy Characteristics'!$C:$C,0))),"",INDEX('Policy Characteristics'!B:B,MATCH($C2477,'Policy Characteristics'!$C:$C,0)))</f>
        <v>Industry Process Efficiency</v>
      </c>
      <c r="C2477" s="254" t="str">
        <f t="shared" si="105"/>
        <v>Percentage Improvement in Industrial Process Efficiency above BAU</v>
      </c>
      <c r="D2477" s="45" t="s">
        <v>3015</v>
      </c>
      <c r="E2477" s="45" t="s">
        <v>2378</v>
      </c>
      <c r="F2477" t="s">
        <v>3040</v>
      </c>
      <c r="G2477" s="45" t="s">
        <v>2382</v>
      </c>
      <c r="H2477" s="47">
        <f t="shared" si="103"/>
        <v>2476</v>
      </c>
      <c r="I2477" s="324" t="s">
        <v>41</v>
      </c>
      <c r="J2477" s="255" t="str">
        <f>IF(ISBLANK(INDEX('Policy Characteristics'!D:D,MATCH($C2477,'Policy Characteristics'!$C:$C,0))),"",INDEX('Policy Characteristics'!D:D,MATCH($C2477,'Policy Characteristics'!$C:$C,0)))</f>
        <v>Industry Energy Efficiency</v>
      </c>
      <c r="K2477" s="254" t="str">
        <f>IF(ISBLANK(INDEX('Policy Characteristics'!E:E,MATCH($C2477,'Policy Characteristics'!$C:$C,0))),"",INDEX('Policy Characteristics'!E:E,MATCH($C2477,'Policy Characteristics'!$C:$C,0)))</f>
        <v>indst process efficiency</v>
      </c>
      <c r="L2477" s="261">
        <f>IF(ISBLANK(INDEX('Policy Characteristics'!F:F,MATCH($C2477,'Policy Characteristics'!$C:$C,0))),"",INDEX('Policy Characteristics'!F:F,MATCH($C2477,'Policy Characteristics'!$C:$C,0)))</f>
        <v>0</v>
      </c>
      <c r="M2477" s="261">
        <f>IF(ISBLANK(INDEX('Policy Characteristics'!G:G,MATCH($C2477,'Policy Characteristics'!$C:$C,0))),"",INDEX('Policy Characteristics'!G:G,MATCH($C2477,'Policy Characteristics'!$C:$C,0)))</f>
        <v>0.25</v>
      </c>
      <c r="N2477" s="261">
        <f>IF(ISBLANK(INDEX('Policy Characteristics'!H:H,MATCH($C2477,'Policy Characteristics'!$C:$C,0))),"",INDEX('Policy Characteristics'!H:H,MATCH($C2477,'Policy Characteristics'!$C:$C,0)))</f>
        <v>0.01</v>
      </c>
      <c r="O2477" s="254" t="str">
        <f>IF(ISBLANK(INDEX('Policy Characteristics'!I:I,MATCH($C2477,'Policy Characteristics'!$C:$C,0))),"",INDEX('Policy Characteristics'!I:I,MATCH($C2477,'Policy Characteristics'!$C:$C,0)))</f>
        <v>% reduction in energy use</v>
      </c>
      <c r="P2477" s="254" t="str">
        <f>IF(ISBLANK(INDEX('Policy Characteristics'!J:J,MATCH($C2477,'Policy Characteristics'!$C:$C,0))),"",INDEX('Policy Characteristics'!J:J,MATCH($C2477,'Policy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77" s="254" t="str">
        <f>IF(ISBLANK(INDEX('Policy Characteristics'!K:K,MATCH($C2477,'Policy Characteristics'!$C:$C,0))),"",INDEX('Policy Characteristics'!K:K,MATCH($C2477,'Policy Characteristics'!$C:$C,0)))</f>
        <v>industry-ag-main.html#eff-stds</v>
      </c>
      <c r="R2477" s="254" t="str">
        <f>IF(ISBLANK(INDEX('Policy Characteristics'!L:L,MATCH($C2477,'Policy Characteristics'!$C:$C,0))),"",INDEX('Policy Characteristics'!L:L,MATCH($C2477,'Policy Characteristics'!$C:$C,0)))</f>
        <v>industry-energy-efficiency-standards.html</v>
      </c>
    </row>
    <row r="2478" spans="1:18" s="4" customFormat="1" x14ac:dyDescent="0.25">
      <c r="A2478" s="254" t="str">
        <f>IF(ISBLANK(INDEX('Policy Characteristics'!A:A,MATCH($C2478,'Policy Characteristics'!$C:$C,0))),"",INDEX('Policy Characteristics'!A:A,MATCH($C2478,'Policy Characteristics'!$C:$C,0)))</f>
        <v>Industry</v>
      </c>
      <c r="B2478" s="262" t="str">
        <f>IF(ISBLANK(INDEX('Policy Characteristics'!B:B,MATCH($C2478,'Policy Characteristics'!$C:$C,0))),"",INDEX('Policy Characteristics'!B:B,MATCH($C2478,'Policy Characteristics'!$C:$C,0)))</f>
        <v>Industry Process Efficiency</v>
      </c>
      <c r="C2478" s="254" t="str">
        <f t="shared" si="105"/>
        <v>Percentage Improvement in Industrial Process Efficiency above BAU</v>
      </c>
      <c r="D2478" s="45" t="s">
        <v>3015</v>
      </c>
      <c r="E2478" s="45" t="s">
        <v>2379</v>
      </c>
      <c r="F2478" t="s">
        <v>3040</v>
      </c>
      <c r="G2478" s="45" t="s">
        <v>2383</v>
      </c>
      <c r="H2478" s="47">
        <f t="shared" si="103"/>
        <v>2477</v>
      </c>
      <c r="I2478" s="324" t="s">
        <v>40</v>
      </c>
      <c r="J2478" s="255" t="str">
        <f>IF(ISBLANK(INDEX('Policy Characteristics'!D:D,MATCH($C2478,'Policy Characteristics'!$C:$C,0))),"",INDEX('Policy Characteristics'!D:D,MATCH($C2478,'Policy Characteristics'!$C:$C,0)))</f>
        <v>Industry Energy Efficiency</v>
      </c>
      <c r="K2478" s="254" t="str">
        <f>IF(ISBLANK(INDEX('Policy Characteristics'!E:E,MATCH($C2478,'Policy Characteristics'!$C:$C,0))),"",INDEX('Policy Characteristics'!E:E,MATCH($C2478,'Policy Characteristics'!$C:$C,0)))</f>
        <v>indst process efficiency</v>
      </c>
      <c r="L2478" s="261">
        <f>IF(ISBLANK(INDEX('Policy Characteristics'!F:F,MATCH($C2478,'Policy Characteristics'!$C:$C,0))),"",INDEX('Policy Characteristics'!F:F,MATCH($C2478,'Policy Characteristics'!$C:$C,0)))</f>
        <v>0</v>
      </c>
      <c r="M2478" s="261">
        <f>IF(ISBLANK(INDEX('Policy Characteristics'!G:G,MATCH($C2478,'Policy Characteristics'!$C:$C,0))),"",INDEX('Policy Characteristics'!G:G,MATCH($C2478,'Policy Characteristics'!$C:$C,0)))</f>
        <v>0.25</v>
      </c>
      <c r="N2478" s="261">
        <f>IF(ISBLANK(INDEX('Policy Characteristics'!H:H,MATCH($C2478,'Policy Characteristics'!$C:$C,0))),"",INDEX('Policy Characteristics'!H:H,MATCH($C2478,'Policy Characteristics'!$C:$C,0)))</f>
        <v>0.01</v>
      </c>
      <c r="O2478" s="254" t="str">
        <f>IF(ISBLANK(INDEX('Policy Characteristics'!I:I,MATCH($C2478,'Policy Characteristics'!$C:$C,0))),"",INDEX('Policy Characteristics'!I:I,MATCH($C2478,'Policy Characteristics'!$C:$C,0)))</f>
        <v>% reduction in energy use</v>
      </c>
      <c r="P2478" s="254" t="str">
        <f>IF(ISBLANK(INDEX('Policy Characteristics'!J:J,MATCH($C2478,'Policy Characteristics'!$C:$C,0))),"",INDEX('Policy Characteristics'!J:J,MATCH($C2478,'Policy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78" s="254" t="str">
        <f>IF(ISBLANK(INDEX('Policy Characteristics'!K:K,MATCH($C2478,'Policy Characteristics'!$C:$C,0))),"",INDEX('Policy Characteristics'!K:K,MATCH($C2478,'Policy Characteristics'!$C:$C,0)))</f>
        <v>industry-ag-main.html#eff-stds</v>
      </c>
      <c r="R2478" s="254" t="str">
        <f>IF(ISBLANK(INDEX('Policy Characteristics'!L:L,MATCH($C2478,'Policy Characteristics'!$C:$C,0))),"",INDEX('Policy Characteristics'!L:L,MATCH($C2478,'Policy Characteristics'!$C:$C,0)))</f>
        <v>industry-energy-efficiency-standards.html</v>
      </c>
    </row>
    <row r="2479" spans="1:18" s="4" customFormat="1" x14ac:dyDescent="0.25">
      <c r="A2479" s="254" t="str">
        <f>IF(ISBLANK(INDEX('Policy Characteristics'!A:A,MATCH($C2479,'Policy Characteristics'!$C:$C,0))),"",INDEX('Policy Characteristics'!A:A,MATCH($C2479,'Policy Characteristics'!$C:$C,0)))</f>
        <v>Industry</v>
      </c>
      <c r="B2479" s="262" t="str">
        <f>IF(ISBLANK(INDEX('Policy Characteristics'!B:B,MATCH($C2479,'Policy Characteristics'!$C:$C,0))),"",INDEX('Policy Characteristics'!B:B,MATCH($C2479,'Policy Characteristics'!$C:$C,0)))</f>
        <v>Industry Process Efficiency</v>
      </c>
      <c r="C2479" s="254" t="str">
        <f t="shared" si="105"/>
        <v>Percentage Improvement in Industrial Process Efficiency above BAU</v>
      </c>
      <c r="D2479" s="45" t="s">
        <v>3015</v>
      </c>
      <c r="E2479" s="45" t="s">
        <v>2380</v>
      </c>
      <c r="F2479" t="s">
        <v>3040</v>
      </c>
      <c r="G2479" s="45" t="s">
        <v>2386</v>
      </c>
      <c r="H2479" s="47">
        <f t="shared" si="103"/>
        <v>2478</v>
      </c>
      <c r="I2479" s="324" t="s">
        <v>41</v>
      </c>
      <c r="J2479" s="255" t="str">
        <f>IF(ISBLANK(INDEX('Policy Characteristics'!D:D,MATCH($C2479,'Policy Characteristics'!$C:$C,0))),"",INDEX('Policy Characteristics'!D:D,MATCH($C2479,'Policy Characteristics'!$C:$C,0)))</f>
        <v>Industry Energy Efficiency</v>
      </c>
      <c r="K2479" s="254" t="str">
        <f>IF(ISBLANK(INDEX('Policy Characteristics'!E:E,MATCH($C2479,'Policy Characteristics'!$C:$C,0))),"",INDEX('Policy Characteristics'!E:E,MATCH($C2479,'Policy Characteristics'!$C:$C,0)))</f>
        <v>indst process efficiency</v>
      </c>
      <c r="L2479" s="261">
        <f>IF(ISBLANK(INDEX('Policy Characteristics'!F:F,MATCH($C2479,'Policy Characteristics'!$C:$C,0))),"",INDEX('Policy Characteristics'!F:F,MATCH($C2479,'Policy Characteristics'!$C:$C,0)))</f>
        <v>0</v>
      </c>
      <c r="M2479" s="261">
        <f>IF(ISBLANK(INDEX('Policy Characteristics'!G:G,MATCH($C2479,'Policy Characteristics'!$C:$C,0))),"",INDEX('Policy Characteristics'!G:G,MATCH($C2479,'Policy Characteristics'!$C:$C,0)))</f>
        <v>0.25</v>
      </c>
      <c r="N2479" s="261">
        <f>IF(ISBLANK(INDEX('Policy Characteristics'!H:H,MATCH($C2479,'Policy Characteristics'!$C:$C,0))),"",INDEX('Policy Characteristics'!H:H,MATCH($C2479,'Policy Characteristics'!$C:$C,0)))</f>
        <v>0.01</v>
      </c>
      <c r="O2479" s="254" t="str">
        <f>IF(ISBLANK(INDEX('Policy Characteristics'!I:I,MATCH($C2479,'Policy Characteristics'!$C:$C,0))),"",INDEX('Policy Characteristics'!I:I,MATCH($C2479,'Policy Characteristics'!$C:$C,0)))</f>
        <v>% reduction in energy use</v>
      </c>
      <c r="P2479" s="254" t="str">
        <f>IF(ISBLANK(INDEX('Policy Characteristics'!J:J,MATCH($C2479,'Policy Characteristics'!$C:$C,0))),"",INDEX('Policy Characteristics'!J:J,MATCH($C2479,'Policy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79" s="254" t="str">
        <f>IF(ISBLANK(INDEX('Policy Characteristics'!K:K,MATCH($C2479,'Policy Characteristics'!$C:$C,0))),"",INDEX('Policy Characteristics'!K:K,MATCH($C2479,'Policy Characteristics'!$C:$C,0)))</f>
        <v>industry-ag-main.html#eff-stds</v>
      </c>
      <c r="R2479" s="254" t="str">
        <f>IF(ISBLANK(INDEX('Policy Characteristics'!L:L,MATCH($C2479,'Policy Characteristics'!$C:$C,0))),"",INDEX('Policy Characteristics'!L:L,MATCH($C2479,'Policy Characteristics'!$C:$C,0)))</f>
        <v>industry-energy-efficiency-standards.html</v>
      </c>
    </row>
    <row r="2480" spans="1:18" s="4" customFormat="1" x14ac:dyDescent="0.25">
      <c r="A2480" s="254" t="str">
        <f>IF(ISBLANK(INDEX('Policy Characteristics'!A:A,MATCH($C2480,'Policy Characteristics'!$C:$C,0))),"",INDEX('Policy Characteristics'!A:A,MATCH($C2480,'Policy Characteristics'!$C:$C,0)))</f>
        <v>Industry</v>
      </c>
      <c r="B2480" s="262" t="str">
        <f>IF(ISBLANK(INDEX('Policy Characteristics'!B:B,MATCH($C2480,'Policy Characteristics'!$C:$C,0))),"",INDEX('Policy Characteristics'!B:B,MATCH($C2480,'Policy Characteristics'!$C:$C,0)))</f>
        <v>Industry Process Efficiency</v>
      </c>
      <c r="C2480" s="254" t="str">
        <f t="shared" si="105"/>
        <v>Percentage Improvement in Industrial Process Efficiency above BAU</v>
      </c>
      <c r="D2480" s="45" t="s">
        <v>3015</v>
      </c>
      <c r="E2480" s="45" t="s">
        <v>2672</v>
      </c>
      <c r="F2480" t="s">
        <v>3040</v>
      </c>
      <c r="G2480" s="45" t="s">
        <v>2675</v>
      </c>
      <c r="H2480" s="47">
        <f t="shared" si="103"/>
        <v>2479</v>
      </c>
      <c r="I2480" s="324" t="s">
        <v>41</v>
      </c>
      <c r="J2480" s="255" t="str">
        <f>IF(ISBLANK(INDEX('Policy Characteristics'!D:D,MATCH($C2480,'Policy Characteristics'!$C:$C,0))),"",INDEX('Policy Characteristics'!D:D,MATCH($C2480,'Policy Characteristics'!$C:$C,0)))</f>
        <v>Industry Energy Efficiency</v>
      </c>
      <c r="K2480" s="254" t="str">
        <f>IF(ISBLANK(INDEX('Policy Characteristics'!E:E,MATCH($C2480,'Policy Characteristics'!$C:$C,0))),"",INDEX('Policy Characteristics'!E:E,MATCH($C2480,'Policy Characteristics'!$C:$C,0)))</f>
        <v>indst process efficiency</v>
      </c>
      <c r="L2480" s="261">
        <f>IF(ISBLANK(INDEX('Policy Characteristics'!F:F,MATCH($C2480,'Policy Characteristics'!$C:$C,0))),"",INDEX('Policy Characteristics'!F:F,MATCH($C2480,'Policy Characteristics'!$C:$C,0)))</f>
        <v>0</v>
      </c>
      <c r="M2480" s="261">
        <f>IF(ISBLANK(INDEX('Policy Characteristics'!G:G,MATCH($C2480,'Policy Characteristics'!$C:$C,0))),"",INDEX('Policy Characteristics'!G:G,MATCH($C2480,'Policy Characteristics'!$C:$C,0)))</f>
        <v>0.25</v>
      </c>
      <c r="N2480" s="261">
        <f>IF(ISBLANK(INDEX('Policy Characteristics'!H:H,MATCH($C2480,'Policy Characteristics'!$C:$C,0))),"",INDEX('Policy Characteristics'!H:H,MATCH($C2480,'Policy Characteristics'!$C:$C,0)))</f>
        <v>0.01</v>
      </c>
      <c r="O2480" s="254" t="str">
        <f>IF(ISBLANK(INDEX('Policy Characteristics'!I:I,MATCH($C2480,'Policy Characteristics'!$C:$C,0))),"",INDEX('Policy Characteristics'!I:I,MATCH($C2480,'Policy Characteristics'!$C:$C,0)))</f>
        <v>% reduction in energy use</v>
      </c>
      <c r="P2480" s="254" t="str">
        <f>IF(ISBLANK(INDEX('Policy Characteristics'!J:J,MATCH($C2480,'Policy Characteristics'!$C:$C,0))),"",INDEX('Policy Characteristics'!J:J,MATCH($C2480,'Policy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80" s="254" t="str">
        <f>IF(ISBLANK(INDEX('Policy Characteristics'!K:K,MATCH($C2480,'Policy Characteristics'!$C:$C,0))),"",INDEX('Policy Characteristics'!K:K,MATCH($C2480,'Policy Characteristics'!$C:$C,0)))</f>
        <v>industry-ag-main.html#eff-stds</v>
      </c>
      <c r="R2480" s="254" t="str">
        <f>IF(ISBLANK(INDEX('Policy Characteristics'!L:L,MATCH($C2480,'Policy Characteristics'!$C:$C,0))),"",INDEX('Policy Characteristics'!L:L,MATCH($C2480,'Policy Characteristics'!$C:$C,0)))</f>
        <v>industry-energy-efficiency-standards.html</v>
      </c>
    </row>
    <row r="2481" spans="1:18" s="4" customFormat="1" x14ac:dyDescent="0.25">
      <c r="A2481" s="254" t="str">
        <f>IF(ISBLANK(INDEX('Policy Characteristics'!A:A,MATCH($C2481,'Policy Characteristics'!$C:$C,0))),"",INDEX('Policy Characteristics'!A:A,MATCH($C2481,'Policy Characteristics'!$C:$C,0)))</f>
        <v>Industry</v>
      </c>
      <c r="B2481" s="262" t="str">
        <f>IF(ISBLANK(INDEX('Policy Characteristics'!B:B,MATCH($C2481,'Policy Characteristics'!$C:$C,0))),"",INDEX('Policy Characteristics'!B:B,MATCH($C2481,'Policy Characteristics'!$C:$C,0)))</f>
        <v>Industry Process Efficiency</v>
      </c>
      <c r="C2481" s="254" t="str">
        <f t="shared" si="105"/>
        <v>Percentage Improvement in Industrial Process Efficiency above BAU</v>
      </c>
      <c r="D2481" s="45" t="s">
        <v>3015</v>
      </c>
      <c r="E2481" s="45" t="s">
        <v>2673</v>
      </c>
      <c r="F2481" t="s">
        <v>3040</v>
      </c>
      <c r="G2481" s="45" t="s">
        <v>2677</v>
      </c>
      <c r="H2481" s="47">
        <f t="shared" si="103"/>
        <v>2480</v>
      </c>
      <c r="I2481" s="324" t="s">
        <v>40</v>
      </c>
      <c r="J2481" s="255" t="str">
        <f>IF(ISBLANK(INDEX('Policy Characteristics'!D:D,MATCH($C2481,'Policy Characteristics'!$C:$C,0))),"",INDEX('Policy Characteristics'!D:D,MATCH($C2481,'Policy Characteristics'!$C:$C,0)))</f>
        <v>Industry Energy Efficiency</v>
      </c>
      <c r="K2481" s="254" t="str">
        <f>IF(ISBLANK(INDEX('Policy Characteristics'!E:E,MATCH($C2481,'Policy Characteristics'!$C:$C,0))),"",INDEX('Policy Characteristics'!E:E,MATCH($C2481,'Policy Characteristics'!$C:$C,0)))</f>
        <v>indst process efficiency</v>
      </c>
      <c r="L2481" s="261">
        <f>IF(ISBLANK(INDEX('Policy Characteristics'!F:F,MATCH($C2481,'Policy Characteristics'!$C:$C,0))),"",INDEX('Policy Characteristics'!F:F,MATCH($C2481,'Policy Characteristics'!$C:$C,0)))</f>
        <v>0</v>
      </c>
      <c r="M2481" s="261">
        <f>IF(ISBLANK(INDEX('Policy Characteristics'!G:G,MATCH($C2481,'Policy Characteristics'!$C:$C,0))),"",INDEX('Policy Characteristics'!G:G,MATCH($C2481,'Policy Characteristics'!$C:$C,0)))</f>
        <v>0.25</v>
      </c>
      <c r="N2481" s="261">
        <f>IF(ISBLANK(INDEX('Policy Characteristics'!H:H,MATCH($C2481,'Policy Characteristics'!$C:$C,0))),"",INDEX('Policy Characteristics'!H:H,MATCH($C2481,'Policy Characteristics'!$C:$C,0)))</f>
        <v>0.01</v>
      </c>
      <c r="O2481" s="254" t="str">
        <f>IF(ISBLANK(INDEX('Policy Characteristics'!I:I,MATCH($C2481,'Policy Characteristics'!$C:$C,0))),"",INDEX('Policy Characteristics'!I:I,MATCH($C2481,'Policy Characteristics'!$C:$C,0)))</f>
        <v>% reduction in energy use</v>
      </c>
      <c r="P2481" s="254" t="str">
        <f>IF(ISBLANK(INDEX('Policy Characteristics'!J:J,MATCH($C2481,'Policy Characteristics'!$C:$C,0))),"",INDEX('Policy Characteristics'!J:J,MATCH($C2481,'Policy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81" s="254" t="str">
        <f>IF(ISBLANK(INDEX('Policy Characteristics'!K:K,MATCH($C2481,'Policy Characteristics'!$C:$C,0))),"",INDEX('Policy Characteristics'!K:K,MATCH($C2481,'Policy Characteristics'!$C:$C,0)))</f>
        <v>industry-ag-main.html#eff-stds</v>
      </c>
      <c r="R2481" s="254" t="str">
        <f>IF(ISBLANK(INDEX('Policy Characteristics'!L:L,MATCH($C2481,'Policy Characteristics'!$C:$C,0))),"",INDEX('Policy Characteristics'!L:L,MATCH($C2481,'Policy Characteristics'!$C:$C,0)))</f>
        <v>industry-energy-efficiency-standards.html</v>
      </c>
    </row>
    <row r="2482" spans="1:18" s="4" customFormat="1" x14ac:dyDescent="0.25">
      <c r="A2482" s="254" t="str">
        <f>IF(ISBLANK(INDEX('Policy Characteristics'!A:A,MATCH($C2482,'Policy Characteristics'!$C:$C,0))),"",INDEX('Policy Characteristics'!A:A,MATCH($C2482,'Policy Characteristics'!$C:$C,0)))</f>
        <v>Industry</v>
      </c>
      <c r="B2482" s="262" t="str">
        <f>IF(ISBLANK(INDEX('Policy Characteristics'!B:B,MATCH($C2482,'Policy Characteristics'!$C:$C,0))),"",INDEX('Policy Characteristics'!B:B,MATCH($C2482,'Policy Characteristics'!$C:$C,0)))</f>
        <v>Industry Process Efficiency</v>
      </c>
      <c r="C2482" s="254" t="str">
        <f t="shared" si="105"/>
        <v>Percentage Improvement in Industrial Process Efficiency above BAU</v>
      </c>
      <c r="D2482" s="45" t="s">
        <v>3015</v>
      </c>
      <c r="E2482" s="45" t="s">
        <v>2674</v>
      </c>
      <c r="F2482" t="s">
        <v>3040</v>
      </c>
      <c r="G2482" s="45" t="s">
        <v>2678</v>
      </c>
      <c r="H2482" s="47">
        <f t="shared" si="103"/>
        <v>2481</v>
      </c>
      <c r="I2482" s="324" t="s">
        <v>40</v>
      </c>
      <c r="J2482" s="255" t="str">
        <f>IF(ISBLANK(INDEX('Policy Characteristics'!D:D,MATCH($C2482,'Policy Characteristics'!$C:$C,0))),"",INDEX('Policy Characteristics'!D:D,MATCH($C2482,'Policy Characteristics'!$C:$C,0)))</f>
        <v>Industry Energy Efficiency</v>
      </c>
      <c r="K2482" s="254" t="str">
        <f>IF(ISBLANK(INDEX('Policy Characteristics'!E:E,MATCH($C2482,'Policy Characteristics'!$C:$C,0))),"",INDEX('Policy Characteristics'!E:E,MATCH($C2482,'Policy Characteristics'!$C:$C,0)))</f>
        <v>indst process efficiency</v>
      </c>
      <c r="L2482" s="261">
        <f>IF(ISBLANK(INDEX('Policy Characteristics'!F:F,MATCH($C2482,'Policy Characteristics'!$C:$C,0))),"",INDEX('Policy Characteristics'!F:F,MATCH($C2482,'Policy Characteristics'!$C:$C,0)))</f>
        <v>0</v>
      </c>
      <c r="M2482" s="261">
        <f>IF(ISBLANK(INDEX('Policy Characteristics'!G:G,MATCH($C2482,'Policy Characteristics'!$C:$C,0))),"",INDEX('Policy Characteristics'!G:G,MATCH($C2482,'Policy Characteristics'!$C:$C,0)))</f>
        <v>0.25</v>
      </c>
      <c r="N2482" s="261">
        <f>IF(ISBLANK(INDEX('Policy Characteristics'!H:H,MATCH($C2482,'Policy Characteristics'!$C:$C,0))),"",INDEX('Policy Characteristics'!H:H,MATCH($C2482,'Policy Characteristics'!$C:$C,0)))</f>
        <v>0.01</v>
      </c>
      <c r="O2482" s="254" t="str">
        <f>IF(ISBLANK(INDEX('Policy Characteristics'!I:I,MATCH($C2482,'Policy Characteristics'!$C:$C,0))),"",INDEX('Policy Characteristics'!I:I,MATCH($C2482,'Policy Characteristics'!$C:$C,0)))</f>
        <v>% reduction in energy use</v>
      </c>
      <c r="P2482" s="254" t="str">
        <f>IF(ISBLANK(INDEX('Policy Characteristics'!J:J,MATCH($C2482,'Policy Characteristics'!$C:$C,0))),"",INDEX('Policy Characteristics'!J:J,MATCH($C2482,'Policy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82" s="254" t="str">
        <f>IF(ISBLANK(INDEX('Policy Characteristics'!K:K,MATCH($C2482,'Policy Characteristics'!$C:$C,0))),"",INDEX('Policy Characteristics'!K:K,MATCH($C2482,'Policy Characteristics'!$C:$C,0)))</f>
        <v>industry-ag-main.html#eff-stds</v>
      </c>
      <c r="R2482" s="254" t="str">
        <f>IF(ISBLANK(INDEX('Policy Characteristics'!L:L,MATCH($C2482,'Policy Characteristics'!$C:$C,0))),"",INDEX('Policy Characteristics'!L:L,MATCH($C2482,'Policy Characteristics'!$C:$C,0)))</f>
        <v>industry-energy-efficiency-standards.html</v>
      </c>
    </row>
    <row r="2483" spans="1:18" s="4" customFormat="1" x14ac:dyDescent="0.25">
      <c r="A2483" s="254" t="str">
        <f>IF(ISBLANK(INDEX('Policy Characteristics'!A:A,MATCH($C2483,'Policy Characteristics'!$C:$C,0))),"",INDEX('Policy Characteristics'!A:A,MATCH($C2483,'Policy Characteristics'!$C:$C,0)))</f>
        <v>Industry</v>
      </c>
      <c r="B2483" s="262" t="str">
        <f>IF(ISBLANK(INDEX('Policy Characteristics'!B:B,MATCH($C2483,'Policy Characteristics'!$C:$C,0))),"",INDEX('Policy Characteristics'!B:B,MATCH($C2483,'Policy Characteristics'!$C:$C,0)))</f>
        <v>Industry Process Efficiency</v>
      </c>
      <c r="C2483" s="254" t="str">
        <f t="shared" si="105"/>
        <v>Percentage Improvement in Industrial Process Efficiency above BAU</v>
      </c>
      <c r="D2483" s="45" t="s">
        <v>3015</v>
      </c>
      <c r="E2483" s="45" t="s">
        <v>2671</v>
      </c>
      <c r="F2483" t="s">
        <v>3040</v>
      </c>
      <c r="G2483" s="45" t="s">
        <v>2676</v>
      </c>
      <c r="H2483" s="47">
        <f t="shared" si="103"/>
        <v>2482</v>
      </c>
      <c r="I2483" s="324" t="s">
        <v>41</v>
      </c>
      <c r="J2483" s="255" t="str">
        <f>IF(ISBLANK(INDEX('Policy Characteristics'!D:D,MATCH($C2483,'Policy Characteristics'!$C:$C,0))),"",INDEX('Policy Characteristics'!D:D,MATCH($C2483,'Policy Characteristics'!$C:$C,0)))</f>
        <v>Industry Energy Efficiency</v>
      </c>
      <c r="K2483" s="254" t="str">
        <f>IF(ISBLANK(INDEX('Policy Characteristics'!E:E,MATCH($C2483,'Policy Characteristics'!$C:$C,0))),"",INDEX('Policy Characteristics'!E:E,MATCH($C2483,'Policy Characteristics'!$C:$C,0)))</f>
        <v>indst process efficiency</v>
      </c>
      <c r="L2483" s="261">
        <f>IF(ISBLANK(INDEX('Policy Characteristics'!F:F,MATCH($C2483,'Policy Characteristics'!$C:$C,0))),"",INDEX('Policy Characteristics'!F:F,MATCH($C2483,'Policy Characteristics'!$C:$C,0)))</f>
        <v>0</v>
      </c>
      <c r="M2483" s="261">
        <f>IF(ISBLANK(INDEX('Policy Characteristics'!G:G,MATCH($C2483,'Policy Characteristics'!$C:$C,0))),"",INDEX('Policy Characteristics'!G:G,MATCH($C2483,'Policy Characteristics'!$C:$C,0)))</f>
        <v>0.25</v>
      </c>
      <c r="N2483" s="261">
        <f>IF(ISBLANK(INDEX('Policy Characteristics'!H:H,MATCH($C2483,'Policy Characteristics'!$C:$C,0))),"",INDEX('Policy Characteristics'!H:H,MATCH($C2483,'Policy Characteristics'!$C:$C,0)))</f>
        <v>0.01</v>
      </c>
      <c r="O2483" s="254" t="str">
        <f>IF(ISBLANK(INDEX('Policy Characteristics'!I:I,MATCH($C2483,'Policy Characteristics'!$C:$C,0))),"",INDEX('Policy Characteristics'!I:I,MATCH($C2483,'Policy Characteristics'!$C:$C,0)))</f>
        <v>% reduction in energy use</v>
      </c>
      <c r="P2483" s="254" t="str">
        <f>IF(ISBLANK(INDEX('Policy Characteristics'!J:J,MATCH($C2483,'Policy Characteristics'!$C:$C,0))),"",INDEX('Policy Characteristics'!J:J,MATCH($C2483,'Policy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83" s="254" t="str">
        <f>IF(ISBLANK(INDEX('Policy Characteristics'!K:K,MATCH($C2483,'Policy Characteristics'!$C:$C,0))),"",INDEX('Policy Characteristics'!K:K,MATCH($C2483,'Policy Characteristics'!$C:$C,0)))</f>
        <v>industry-ag-main.html#eff-stds</v>
      </c>
      <c r="R2483" s="254" t="str">
        <f>IF(ISBLANK(INDEX('Policy Characteristics'!L:L,MATCH($C2483,'Policy Characteristics'!$C:$C,0))),"",INDEX('Policy Characteristics'!L:L,MATCH($C2483,'Policy Characteristics'!$C:$C,0)))</f>
        <v>industry-energy-efficiency-standards.html</v>
      </c>
    </row>
    <row r="2484" spans="1:18" s="4" customFormat="1" x14ac:dyDescent="0.25">
      <c r="A2484" s="254" t="str">
        <f>IF(ISBLANK(INDEX('Policy Characteristics'!A:A,MATCH($C2484,'Policy Characteristics'!$C:$C,0))),"",INDEX('Policy Characteristics'!A:A,MATCH($C2484,'Policy Characteristics'!$C:$C,0)))</f>
        <v>Industry</v>
      </c>
      <c r="B2484" s="262" t="str">
        <f>IF(ISBLANK(INDEX('Policy Characteristics'!B:B,MATCH($C2484,'Policy Characteristics'!$C:$C,0))),"",INDEX('Policy Characteristics'!B:B,MATCH($C2484,'Policy Characteristics'!$C:$C,0)))</f>
        <v>Industry Process Efficiency</v>
      </c>
      <c r="C2484" s="254" t="str">
        <f t="shared" si="105"/>
        <v>Percentage Improvement in Industrial Process Efficiency above BAU</v>
      </c>
      <c r="D2484" s="6" t="s">
        <v>3016</v>
      </c>
      <c r="E2484" s="45" t="s">
        <v>2375</v>
      </c>
      <c r="F2484" t="s">
        <v>2725</v>
      </c>
      <c r="G2484" s="45" t="s">
        <v>2381</v>
      </c>
      <c r="H2484" s="47">
        <f t="shared" si="103"/>
        <v>2483</v>
      </c>
      <c r="I2484" s="324" t="s">
        <v>40</v>
      </c>
      <c r="J2484" s="255" t="str">
        <f>IF(ISBLANK(INDEX('Policy Characteristics'!D:D,MATCH($C2484,'Policy Characteristics'!$C:$C,0))),"",INDEX('Policy Characteristics'!D:D,MATCH($C2484,'Policy Characteristics'!$C:$C,0)))</f>
        <v>Industry Energy Efficiency</v>
      </c>
      <c r="K2484" s="254" t="str">
        <f>IF(ISBLANK(INDEX('Policy Characteristics'!E:E,MATCH($C2484,'Policy Characteristics'!$C:$C,0))),"",INDEX('Policy Characteristics'!E:E,MATCH($C2484,'Policy Characteristics'!$C:$C,0)))</f>
        <v>indst process efficiency</v>
      </c>
      <c r="L2484" s="261">
        <f>IF(ISBLANK(INDEX('Policy Characteristics'!F:F,MATCH($C2484,'Policy Characteristics'!$C:$C,0))),"",INDEX('Policy Characteristics'!F:F,MATCH($C2484,'Policy Characteristics'!$C:$C,0)))</f>
        <v>0</v>
      </c>
      <c r="M2484" s="261">
        <f>IF(ISBLANK(INDEX('Policy Characteristics'!G:G,MATCH($C2484,'Policy Characteristics'!$C:$C,0))),"",INDEX('Policy Characteristics'!G:G,MATCH($C2484,'Policy Characteristics'!$C:$C,0)))</f>
        <v>0.25</v>
      </c>
      <c r="N2484" s="261">
        <f>IF(ISBLANK(INDEX('Policy Characteristics'!H:H,MATCH($C2484,'Policy Characteristics'!$C:$C,0))),"",INDEX('Policy Characteristics'!H:H,MATCH($C2484,'Policy Characteristics'!$C:$C,0)))</f>
        <v>0.01</v>
      </c>
      <c r="O2484" s="254" t="str">
        <f>IF(ISBLANK(INDEX('Policy Characteristics'!I:I,MATCH($C2484,'Policy Characteristics'!$C:$C,0))),"",INDEX('Policy Characteristics'!I:I,MATCH($C2484,'Policy Characteristics'!$C:$C,0)))</f>
        <v>% reduction in energy use</v>
      </c>
      <c r="P2484" s="254" t="str">
        <f>IF(ISBLANK(INDEX('Policy Characteristics'!J:J,MATCH($C2484,'Policy Characteristics'!$C:$C,0))),"",INDEX('Policy Characteristics'!J:J,MATCH($C2484,'Policy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84" s="254" t="str">
        <f>IF(ISBLANK(INDEX('Policy Characteristics'!K:K,MATCH($C2484,'Policy Characteristics'!$C:$C,0))),"",INDEX('Policy Characteristics'!K:K,MATCH($C2484,'Policy Characteristics'!$C:$C,0)))</f>
        <v>industry-ag-main.html#eff-stds</v>
      </c>
      <c r="R2484" s="254" t="str">
        <f>IF(ISBLANK(INDEX('Policy Characteristics'!L:L,MATCH($C2484,'Policy Characteristics'!$C:$C,0))),"",INDEX('Policy Characteristics'!L:L,MATCH($C2484,'Policy Characteristics'!$C:$C,0)))</f>
        <v>industry-energy-efficiency-standards.html</v>
      </c>
    </row>
    <row r="2485" spans="1:18" s="4" customFormat="1" x14ac:dyDescent="0.25">
      <c r="A2485" s="254" t="str">
        <f>IF(ISBLANK(INDEX('Policy Characteristics'!A:A,MATCH($C2485,'Policy Characteristics'!$C:$C,0))),"",INDEX('Policy Characteristics'!A:A,MATCH($C2485,'Policy Characteristics'!$C:$C,0)))</f>
        <v>Industry</v>
      </c>
      <c r="B2485" s="262" t="str">
        <f>IF(ISBLANK(INDEX('Policy Characteristics'!B:B,MATCH($C2485,'Policy Characteristics'!$C:$C,0))),"",INDEX('Policy Characteristics'!B:B,MATCH($C2485,'Policy Characteristics'!$C:$C,0)))</f>
        <v>Industry Process Efficiency</v>
      </c>
      <c r="C2485" s="254" t="str">
        <f t="shared" si="105"/>
        <v>Percentage Improvement in Industrial Process Efficiency above BAU</v>
      </c>
      <c r="D2485" s="6" t="s">
        <v>3016</v>
      </c>
      <c r="E2485" s="45" t="s">
        <v>2376</v>
      </c>
      <c r="F2485" t="s">
        <v>2725</v>
      </c>
      <c r="G2485" s="45" t="s">
        <v>2384</v>
      </c>
      <c r="H2485" s="47">
        <f t="shared" si="103"/>
        <v>2484</v>
      </c>
      <c r="I2485" s="324" t="s">
        <v>40</v>
      </c>
      <c r="J2485" s="255" t="str">
        <f>IF(ISBLANK(INDEX('Policy Characteristics'!D:D,MATCH($C2485,'Policy Characteristics'!$C:$C,0))),"",INDEX('Policy Characteristics'!D:D,MATCH($C2485,'Policy Characteristics'!$C:$C,0)))</f>
        <v>Industry Energy Efficiency</v>
      </c>
      <c r="K2485" s="254" t="str">
        <f>IF(ISBLANK(INDEX('Policy Characteristics'!E:E,MATCH($C2485,'Policy Characteristics'!$C:$C,0))),"",INDEX('Policy Characteristics'!E:E,MATCH($C2485,'Policy Characteristics'!$C:$C,0)))</f>
        <v>indst process efficiency</v>
      </c>
      <c r="L2485" s="261">
        <f>IF(ISBLANK(INDEX('Policy Characteristics'!F:F,MATCH($C2485,'Policy Characteristics'!$C:$C,0))),"",INDEX('Policy Characteristics'!F:F,MATCH($C2485,'Policy Characteristics'!$C:$C,0)))</f>
        <v>0</v>
      </c>
      <c r="M2485" s="261">
        <f>IF(ISBLANK(INDEX('Policy Characteristics'!G:G,MATCH($C2485,'Policy Characteristics'!$C:$C,0))),"",INDEX('Policy Characteristics'!G:G,MATCH($C2485,'Policy Characteristics'!$C:$C,0)))</f>
        <v>0.25</v>
      </c>
      <c r="N2485" s="261">
        <f>IF(ISBLANK(INDEX('Policy Characteristics'!H:H,MATCH($C2485,'Policy Characteristics'!$C:$C,0))),"",INDEX('Policy Characteristics'!H:H,MATCH($C2485,'Policy Characteristics'!$C:$C,0)))</f>
        <v>0.01</v>
      </c>
      <c r="O2485" s="254" t="str">
        <f>IF(ISBLANK(INDEX('Policy Characteristics'!I:I,MATCH($C2485,'Policy Characteristics'!$C:$C,0))),"",INDEX('Policy Characteristics'!I:I,MATCH($C2485,'Policy Characteristics'!$C:$C,0)))</f>
        <v>% reduction in energy use</v>
      </c>
      <c r="P2485" s="254" t="str">
        <f>IF(ISBLANK(INDEX('Policy Characteristics'!J:J,MATCH($C2485,'Policy Characteristics'!$C:$C,0))),"",INDEX('Policy Characteristics'!J:J,MATCH($C2485,'Policy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85" s="254" t="str">
        <f>IF(ISBLANK(INDEX('Policy Characteristics'!K:K,MATCH($C2485,'Policy Characteristics'!$C:$C,0))),"",INDEX('Policy Characteristics'!K:K,MATCH($C2485,'Policy Characteristics'!$C:$C,0)))</f>
        <v>industry-ag-main.html#eff-stds</v>
      </c>
      <c r="R2485" s="254" t="str">
        <f>IF(ISBLANK(INDEX('Policy Characteristics'!L:L,MATCH($C2485,'Policy Characteristics'!$C:$C,0))),"",INDEX('Policy Characteristics'!L:L,MATCH($C2485,'Policy Characteristics'!$C:$C,0)))</f>
        <v>industry-energy-efficiency-standards.html</v>
      </c>
    </row>
    <row r="2486" spans="1:18" s="4" customFormat="1" x14ac:dyDescent="0.25">
      <c r="A2486" s="254" t="str">
        <f>IF(ISBLANK(INDEX('Policy Characteristics'!A:A,MATCH($C2486,'Policy Characteristics'!$C:$C,0))),"",INDEX('Policy Characteristics'!A:A,MATCH($C2486,'Policy Characteristics'!$C:$C,0)))</f>
        <v>Industry</v>
      </c>
      <c r="B2486" s="262" t="str">
        <f>IF(ISBLANK(INDEX('Policy Characteristics'!B:B,MATCH($C2486,'Policy Characteristics'!$C:$C,0))),"",INDEX('Policy Characteristics'!B:B,MATCH($C2486,'Policy Characteristics'!$C:$C,0)))</f>
        <v>Industry Process Efficiency</v>
      </c>
      <c r="C2486" s="254" t="str">
        <f t="shared" si="105"/>
        <v>Percentage Improvement in Industrial Process Efficiency above BAU</v>
      </c>
      <c r="D2486" s="6" t="s">
        <v>3016</v>
      </c>
      <c r="E2486" s="45" t="s">
        <v>2377</v>
      </c>
      <c r="F2486" t="s">
        <v>2725</v>
      </c>
      <c r="G2486" s="45" t="s">
        <v>2385</v>
      </c>
      <c r="H2486" s="47">
        <f t="shared" si="103"/>
        <v>2485</v>
      </c>
      <c r="I2486" s="324" t="s">
        <v>40</v>
      </c>
      <c r="J2486" s="255" t="str">
        <f>IF(ISBLANK(INDEX('Policy Characteristics'!D:D,MATCH($C2486,'Policy Characteristics'!$C:$C,0))),"",INDEX('Policy Characteristics'!D:D,MATCH($C2486,'Policy Characteristics'!$C:$C,0)))</f>
        <v>Industry Energy Efficiency</v>
      </c>
      <c r="K2486" s="254" t="str">
        <f>IF(ISBLANK(INDEX('Policy Characteristics'!E:E,MATCH($C2486,'Policy Characteristics'!$C:$C,0))),"",INDEX('Policy Characteristics'!E:E,MATCH($C2486,'Policy Characteristics'!$C:$C,0)))</f>
        <v>indst process efficiency</v>
      </c>
      <c r="L2486" s="261">
        <f>IF(ISBLANK(INDEX('Policy Characteristics'!F:F,MATCH($C2486,'Policy Characteristics'!$C:$C,0))),"",INDEX('Policy Characteristics'!F:F,MATCH($C2486,'Policy Characteristics'!$C:$C,0)))</f>
        <v>0</v>
      </c>
      <c r="M2486" s="261">
        <f>IF(ISBLANK(INDEX('Policy Characteristics'!G:G,MATCH($C2486,'Policy Characteristics'!$C:$C,0))),"",INDEX('Policy Characteristics'!G:G,MATCH($C2486,'Policy Characteristics'!$C:$C,0)))</f>
        <v>0.25</v>
      </c>
      <c r="N2486" s="261">
        <f>IF(ISBLANK(INDEX('Policy Characteristics'!H:H,MATCH($C2486,'Policy Characteristics'!$C:$C,0))),"",INDEX('Policy Characteristics'!H:H,MATCH($C2486,'Policy Characteristics'!$C:$C,0)))</f>
        <v>0.01</v>
      </c>
      <c r="O2486" s="254" t="str">
        <f>IF(ISBLANK(INDEX('Policy Characteristics'!I:I,MATCH($C2486,'Policy Characteristics'!$C:$C,0))),"",INDEX('Policy Characteristics'!I:I,MATCH($C2486,'Policy Characteristics'!$C:$C,0)))</f>
        <v>% reduction in energy use</v>
      </c>
      <c r="P2486" s="254" t="str">
        <f>IF(ISBLANK(INDEX('Policy Characteristics'!J:J,MATCH($C2486,'Policy Characteristics'!$C:$C,0))),"",INDEX('Policy Characteristics'!J:J,MATCH($C2486,'Policy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86" s="254" t="str">
        <f>IF(ISBLANK(INDEX('Policy Characteristics'!K:K,MATCH($C2486,'Policy Characteristics'!$C:$C,0))),"",INDEX('Policy Characteristics'!K:K,MATCH($C2486,'Policy Characteristics'!$C:$C,0)))</f>
        <v>industry-ag-main.html#eff-stds</v>
      </c>
      <c r="R2486" s="254" t="str">
        <f>IF(ISBLANK(INDEX('Policy Characteristics'!L:L,MATCH($C2486,'Policy Characteristics'!$C:$C,0))),"",INDEX('Policy Characteristics'!L:L,MATCH($C2486,'Policy Characteristics'!$C:$C,0)))</f>
        <v>industry-energy-efficiency-standards.html</v>
      </c>
    </row>
    <row r="2487" spans="1:18" s="4" customFormat="1" x14ac:dyDescent="0.25">
      <c r="A2487" s="254" t="str">
        <f>IF(ISBLANK(INDEX('Policy Characteristics'!A:A,MATCH($C2487,'Policy Characteristics'!$C:$C,0))),"",INDEX('Policy Characteristics'!A:A,MATCH($C2487,'Policy Characteristics'!$C:$C,0)))</f>
        <v>Industry</v>
      </c>
      <c r="B2487" s="262" t="str">
        <f>IF(ISBLANK(INDEX('Policy Characteristics'!B:B,MATCH($C2487,'Policy Characteristics'!$C:$C,0))),"",INDEX('Policy Characteristics'!B:B,MATCH($C2487,'Policy Characteristics'!$C:$C,0)))</f>
        <v>Industry Process Efficiency</v>
      </c>
      <c r="C2487" s="254" t="str">
        <f t="shared" si="105"/>
        <v>Percentage Improvement in Industrial Process Efficiency above BAU</v>
      </c>
      <c r="D2487" s="6" t="s">
        <v>3016</v>
      </c>
      <c r="E2487" s="45" t="s">
        <v>2378</v>
      </c>
      <c r="F2487" t="s">
        <v>2725</v>
      </c>
      <c r="G2487" s="45" t="s">
        <v>2382</v>
      </c>
      <c r="H2487" s="47">
        <f t="shared" si="103"/>
        <v>2486</v>
      </c>
      <c r="I2487" s="324" t="s">
        <v>41</v>
      </c>
      <c r="J2487" s="255" t="str">
        <f>IF(ISBLANK(INDEX('Policy Characteristics'!D:D,MATCH($C2487,'Policy Characteristics'!$C:$C,0))),"",INDEX('Policy Characteristics'!D:D,MATCH($C2487,'Policy Characteristics'!$C:$C,0)))</f>
        <v>Industry Energy Efficiency</v>
      </c>
      <c r="K2487" s="254" t="str">
        <f>IF(ISBLANK(INDEX('Policy Characteristics'!E:E,MATCH($C2487,'Policy Characteristics'!$C:$C,0))),"",INDEX('Policy Characteristics'!E:E,MATCH($C2487,'Policy Characteristics'!$C:$C,0)))</f>
        <v>indst process efficiency</v>
      </c>
      <c r="L2487" s="261">
        <f>IF(ISBLANK(INDEX('Policy Characteristics'!F:F,MATCH($C2487,'Policy Characteristics'!$C:$C,0))),"",INDEX('Policy Characteristics'!F:F,MATCH($C2487,'Policy Characteristics'!$C:$C,0)))</f>
        <v>0</v>
      </c>
      <c r="M2487" s="261">
        <f>IF(ISBLANK(INDEX('Policy Characteristics'!G:G,MATCH($C2487,'Policy Characteristics'!$C:$C,0))),"",INDEX('Policy Characteristics'!G:G,MATCH($C2487,'Policy Characteristics'!$C:$C,0)))</f>
        <v>0.25</v>
      </c>
      <c r="N2487" s="261">
        <f>IF(ISBLANK(INDEX('Policy Characteristics'!H:H,MATCH($C2487,'Policy Characteristics'!$C:$C,0))),"",INDEX('Policy Characteristics'!H:H,MATCH($C2487,'Policy Characteristics'!$C:$C,0)))</f>
        <v>0.01</v>
      </c>
      <c r="O2487" s="254" t="str">
        <f>IF(ISBLANK(INDEX('Policy Characteristics'!I:I,MATCH($C2487,'Policy Characteristics'!$C:$C,0))),"",INDEX('Policy Characteristics'!I:I,MATCH($C2487,'Policy Characteristics'!$C:$C,0)))</f>
        <v>% reduction in energy use</v>
      </c>
      <c r="P2487" s="254" t="str">
        <f>IF(ISBLANK(INDEX('Policy Characteristics'!J:J,MATCH($C2487,'Policy Characteristics'!$C:$C,0))),"",INDEX('Policy Characteristics'!J:J,MATCH($C2487,'Policy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87" s="254" t="str">
        <f>IF(ISBLANK(INDEX('Policy Characteristics'!K:K,MATCH($C2487,'Policy Characteristics'!$C:$C,0))),"",INDEX('Policy Characteristics'!K:K,MATCH($C2487,'Policy Characteristics'!$C:$C,0)))</f>
        <v>industry-ag-main.html#eff-stds</v>
      </c>
      <c r="R2487" s="254" t="str">
        <f>IF(ISBLANK(INDEX('Policy Characteristics'!L:L,MATCH($C2487,'Policy Characteristics'!$C:$C,0))),"",INDEX('Policy Characteristics'!L:L,MATCH($C2487,'Policy Characteristics'!$C:$C,0)))</f>
        <v>industry-energy-efficiency-standards.html</v>
      </c>
    </row>
    <row r="2488" spans="1:18" s="4" customFormat="1" x14ac:dyDescent="0.25">
      <c r="A2488" s="254" t="str">
        <f>IF(ISBLANK(INDEX('Policy Characteristics'!A:A,MATCH($C2488,'Policy Characteristics'!$C:$C,0))),"",INDEX('Policy Characteristics'!A:A,MATCH($C2488,'Policy Characteristics'!$C:$C,0)))</f>
        <v>Industry</v>
      </c>
      <c r="B2488" s="262" t="str">
        <f>IF(ISBLANK(INDEX('Policy Characteristics'!B:B,MATCH($C2488,'Policy Characteristics'!$C:$C,0))),"",INDEX('Policy Characteristics'!B:B,MATCH($C2488,'Policy Characteristics'!$C:$C,0)))</f>
        <v>Industry Process Efficiency</v>
      </c>
      <c r="C2488" s="254" t="str">
        <f t="shared" si="105"/>
        <v>Percentage Improvement in Industrial Process Efficiency above BAU</v>
      </c>
      <c r="D2488" s="6" t="s">
        <v>3016</v>
      </c>
      <c r="E2488" s="45" t="s">
        <v>2379</v>
      </c>
      <c r="F2488" t="s">
        <v>2725</v>
      </c>
      <c r="G2488" s="45" t="s">
        <v>2383</v>
      </c>
      <c r="H2488" s="47">
        <f t="shared" si="103"/>
        <v>2487</v>
      </c>
      <c r="I2488" s="324" t="s">
        <v>40</v>
      </c>
      <c r="J2488" s="255" t="str">
        <f>IF(ISBLANK(INDEX('Policy Characteristics'!D:D,MATCH($C2488,'Policy Characteristics'!$C:$C,0))),"",INDEX('Policy Characteristics'!D:D,MATCH($C2488,'Policy Characteristics'!$C:$C,0)))</f>
        <v>Industry Energy Efficiency</v>
      </c>
      <c r="K2488" s="254" t="str">
        <f>IF(ISBLANK(INDEX('Policy Characteristics'!E:E,MATCH($C2488,'Policy Characteristics'!$C:$C,0))),"",INDEX('Policy Characteristics'!E:E,MATCH($C2488,'Policy Characteristics'!$C:$C,0)))</f>
        <v>indst process efficiency</v>
      </c>
      <c r="L2488" s="261">
        <f>IF(ISBLANK(INDEX('Policy Characteristics'!F:F,MATCH($C2488,'Policy Characteristics'!$C:$C,0))),"",INDEX('Policy Characteristics'!F:F,MATCH($C2488,'Policy Characteristics'!$C:$C,0)))</f>
        <v>0</v>
      </c>
      <c r="M2488" s="261">
        <f>IF(ISBLANK(INDEX('Policy Characteristics'!G:G,MATCH($C2488,'Policy Characteristics'!$C:$C,0))),"",INDEX('Policy Characteristics'!G:G,MATCH($C2488,'Policy Characteristics'!$C:$C,0)))</f>
        <v>0.25</v>
      </c>
      <c r="N2488" s="261">
        <f>IF(ISBLANK(INDEX('Policy Characteristics'!H:H,MATCH($C2488,'Policy Characteristics'!$C:$C,0))),"",INDEX('Policy Characteristics'!H:H,MATCH($C2488,'Policy Characteristics'!$C:$C,0)))</f>
        <v>0.01</v>
      </c>
      <c r="O2488" s="254" t="str">
        <f>IF(ISBLANK(INDEX('Policy Characteristics'!I:I,MATCH($C2488,'Policy Characteristics'!$C:$C,0))),"",INDEX('Policy Characteristics'!I:I,MATCH($C2488,'Policy Characteristics'!$C:$C,0)))</f>
        <v>% reduction in energy use</v>
      </c>
      <c r="P2488" s="254" t="str">
        <f>IF(ISBLANK(INDEX('Policy Characteristics'!J:J,MATCH($C2488,'Policy Characteristics'!$C:$C,0))),"",INDEX('Policy Characteristics'!J:J,MATCH($C2488,'Policy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88" s="254" t="str">
        <f>IF(ISBLANK(INDEX('Policy Characteristics'!K:K,MATCH($C2488,'Policy Characteristics'!$C:$C,0))),"",INDEX('Policy Characteristics'!K:K,MATCH($C2488,'Policy Characteristics'!$C:$C,0)))</f>
        <v>industry-ag-main.html#eff-stds</v>
      </c>
      <c r="R2488" s="254" t="str">
        <f>IF(ISBLANK(INDEX('Policy Characteristics'!L:L,MATCH($C2488,'Policy Characteristics'!$C:$C,0))),"",INDEX('Policy Characteristics'!L:L,MATCH($C2488,'Policy Characteristics'!$C:$C,0)))</f>
        <v>industry-energy-efficiency-standards.html</v>
      </c>
    </row>
    <row r="2489" spans="1:18" s="4" customFormat="1" x14ac:dyDescent="0.25">
      <c r="A2489" s="254" t="str">
        <f>IF(ISBLANK(INDEX('Policy Characteristics'!A:A,MATCH($C2489,'Policy Characteristics'!$C:$C,0))),"",INDEX('Policy Characteristics'!A:A,MATCH($C2489,'Policy Characteristics'!$C:$C,0)))</f>
        <v>Industry</v>
      </c>
      <c r="B2489" s="262" t="str">
        <f>IF(ISBLANK(INDEX('Policy Characteristics'!B:B,MATCH($C2489,'Policy Characteristics'!$C:$C,0))),"",INDEX('Policy Characteristics'!B:B,MATCH($C2489,'Policy Characteristics'!$C:$C,0)))</f>
        <v>Industry Process Efficiency</v>
      </c>
      <c r="C2489" s="254" t="str">
        <f t="shared" si="105"/>
        <v>Percentage Improvement in Industrial Process Efficiency above BAU</v>
      </c>
      <c r="D2489" s="6" t="s">
        <v>3016</v>
      </c>
      <c r="E2489" s="45" t="s">
        <v>2380</v>
      </c>
      <c r="F2489" t="s">
        <v>2725</v>
      </c>
      <c r="G2489" s="45" t="s">
        <v>2386</v>
      </c>
      <c r="H2489" s="47">
        <f t="shared" si="103"/>
        <v>2488</v>
      </c>
      <c r="I2489" s="324" t="s">
        <v>41</v>
      </c>
      <c r="J2489" s="255" t="str">
        <f>IF(ISBLANK(INDEX('Policy Characteristics'!D:D,MATCH($C2489,'Policy Characteristics'!$C:$C,0))),"",INDEX('Policy Characteristics'!D:D,MATCH($C2489,'Policy Characteristics'!$C:$C,0)))</f>
        <v>Industry Energy Efficiency</v>
      </c>
      <c r="K2489" s="254" t="str">
        <f>IF(ISBLANK(INDEX('Policy Characteristics'!E:E,MATCH($C2489,'Policy Characteristics'!$C:$C,0))),"",INDEX('Policy Characteristics'!E:E,MATCH($C2489,'Policy Characteristics'!$C:$C,0)))</f>
        <v>indst process efficiency</v>
      </c>
      <c r="L2489" s="261">
        <f>IF(ISBLANK(INDEX('Policy Characteristics'!F:F,MATCH($C2489,'Policy Characteristics'!$C:$C,0))),"",INDEX('Policy Characteristics'!F:F,MATCH($C2489,'Policy Characteristics'!$C:$C,0)))</f>
        <v>0</v>
      </c>
      <c r="M2489" s="261">
        <f>IF(ISBLANK(INDEX('Policy Characteristics'!G:G,MATCH($C2489,'Policy Characteristics'!$C:$C,0))),"",INDEX('Policy Characteristics'!G:G,MATCH($C2489,'Policy Characteristics'!$C:$C,0)))</f>
        <v>0.25</v>
      </c>
      <c r="N2489" s="261">
        <f>IF(ISBLANK(INDEX('Policy Characteristics'!H:H,MATCH($C2489,'Policy Characteristics'!$C:$C,0))),"",INDEX('Policy Characteristics'!H:H,MATCH($C2489,'Policy Characteristics'!$C:$C,0)))</f>
        <v>0.01</v>
      </c>
      <c r="O2489" s="254" t="str">
        <f>IF(ISBLANK(INDEX('Policy Characteristics'!I:I,MATCH($C2489,'Policy Characteristics'!$C:$C,0))),"",INDEX('Policy Characteristics'!I:I,MATCH($C2489,'Policy Characteristics'!$C:$C,0)))</f>
        <v>% reduction in energy use</v>
      </c>
      <c r="P2489" s="254" t="str">
        <f>IF(ISBLANK(INDEX('Policy Characteristics'!J:J,MATCH($C2489,'Policy Characteristics'!$C:$C,0))),"",INDEX('Policy Characteristics'!J:J,MATCH($C2489,'Policy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89" s="254" t="str">
        <f>IF(ISBLANK(INDEX('Policy Characteristics'!K:K,MATCH($C2489,'Policy Characteristics'!$C:$C,0))),"",INDEX('Policy Characteristics'!K:K,MATCH($C2489,'Policy Characteristics'!$C:$C,0)))</f>
        <v>industry-ag-main.html#eff-stds</v>
      </c>
      <c r="R2489" s="254" t="str">
        <f>IF(ISBLANK(INDEX('Policy Characteristics'!L:L,MATCH($C2489,'Policy Characteristics'!$C:$C,0))),"",INDEX('Policy Characteristics'!L:L,MATCH($C2489,'Policy Characteristics'!$C:$C,0)))</f>
        <v>industry-energy-efficiency-standards.html</v>
      </c>
    </row>
    <row r="2490" spans="1:18" s="4" customFormat="1" x14ac:dyDescent="0.25">
      <c r="A2490" s="254" t="str">
        <f>IF(ISBLANK(INDEX('Policy Characteristics'!A:A,MATCH($C2490,'Policy Characteristics'!$C:$C,0))),"",INDEX('Policy Characteristics'!A:A,MATCH($C2490,'Policy Characteristics'!$C:$C,0)))</f>
        <v>Industry</v>
      </c>
      <c r="B2490" s="262" t="str">
        <f>IF(ISBLANK(INDEX('Policy Characteristics'!B:B,MATCH($C2490,'Policy Characteristics'!$C:$C,0))),"",INDEX('Policy Characteristics'!B:B,MATCH($C2490,'Policy Characteristics'!$C:$C,0)))</f>
        <v>Industry Process Efficiency</v>
      </c>
      <c r="C2490" s="254" t="str">
        <f t="shared" si="105"/>
        <v>Percentage Improvement in Industrial Process Efficiency above BAU</v>
      </c>
      <c r="D2490" s="6" t="s">
        <v>3016</v>
      </c>
      <c r="E2490" s="45" t="s">
        <v>2672</v>
      </c>
      <c r="F2490" t="s">
        <v>2725</v>
      </c>
      <c r="G2490" s="45" t="s">
        <v>2675</v>
      </c>
      <c r="H2490" s="47">
        <f t="shared" si="103"/>
        <v>2489</v>
      </c>
      <c r="I2490" s="324" t="s">
        <v>41</v>
      </c>
      <c r="J2490" s="255" t="str">
        <f>IF(ISBLANK(INDEX('Policy Characteristics'!D:D,MATCH($C2490,'Policy Characteristics'!$C:$C,0))),"",INDEX('Policy Characteristics'!D:D,MATCH($C2490,'Policy Characteristics'!$C:$C,0)))</f>
        <v>Industry Energy Efficiency</v>
      </c>
      <c r="K2490" s="254" t="str">
        <f>IF(ISBLANK(INDEX('Policy Characteristics'!E:E,MATCH($C2490,'Policy Characteristics'!$C:$C,0))),"",INDEX('Policy Characteristics'!E:E,MATCH($C2490,'Policy Characteristics'!$C:$C,0)))</f>
        <v>indst process efficiency</v>
      </c>
      <c r="L2490" s="261">
        <f>IF(ISBLANK(INDEX('Policy Characteristics'!F:F,MATCH($C2490,'Policy Characteristics'!$C:$C,0))),"",INDEX('Policy Characteristics'!F:F,MATCH($C2490,'Policy Characteristics'!$C:$C,0)))</f>
        <v>0</v>
      </c>
      <c r="M2490" s="261">
        <f>IF(ISBLANK(INDEX('Policy Characteristics'!G:G,MATCH($C2490,'Policy Characteristics'!$C:$C,0))),"",INDEX('Policy Characteristics'!G:G,MATCH($C2490,'Policy Characteristics'!$C:$C,0)))</f>
        <v>0.25</v>
      </c>
      <c r="N2490" s="261">
        <f>IF(ISBLANK(INDEX('Policy Characteristics'!H:H,MATCH($C2490,'Policy Characteristics'!$C:$C,0))),"",INDEX('Policy Characteristics'!H:H,MATCH($C2490,'Policy Characteristics'!$C:$C,0)))</f>
        <v>0.01</v>
      </c>
      <c r="O2490" s="254" t="str">
        <f>IF(ISBLANK(INDEX('Policy Characteristics'!I:I,MATCH($C2490,'Policy Characteristics'!$C:$C,0))),"",INDEX('Policy Characteristics'!I:I,MATCH($C2490,'Policy Characteristics'!$C:$C,0)))</f>
        <v>% reduction in energy use</v>
      </c>
      <c r="P2490" s="254" t="str">
        <f>IF(ISBLANK(INDEX('Policy Characteristics'!J:J,MATCH($C2490,'Policy Characteristics'!$C:$C,0))),"",INDEX('Policy Characteristics'!J:J,MATCH($C2490,'Policy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90" s="254" t="str">
        <f>IF(ISBLANK(INDEX('Policy Characteristics'!K:K,MATCH($C2490,'Policy Characteristics'!$C:$C,0))),"",INDEX('Policy Characteristics'!K:K,MATCH($C2490,'Policy Characteristics'!$C:$C,0)))</f>
        <v>industry-ag-main.html#eff-stds</v>
      </c>
      <c r="R2490" s="254" t="str">
        <f>IF(ISBLANK(INDEX('Policy Characteristics'!L:L,MATCH($C2490,'Policy Characteristics'!$C:$C,0))),"",INDEX('Policy Characteristics'!L:L,MATCH($C2490,'Policy Characteristics'!$C:$C,0)))</f>
        <v>industry-energy-efficiency-standards.html</v>
      </c>
    </row>
    <row r="2491" spans="1:18" s="4" customFormat="1" x14ac:dyDescent="0.25">
      <c r="A2491" s="254" t="str">
        <f>IF(ISBLANK(INDEX('Policy Characteristics'!A:A,MATCH($C2491,'Policy Characteristics'!$C:$C,0))),"",INDEX('Policy Characteristics'!A:A,MATCH($C2491,'Policy Characteristics'!$C:$C,0)))</f>
        <v>Industry</v>
      </c>
      <c r="B2491" s="262" t="str">
        <f>IF(ISBLANK(INDEX('Policy Characteristics'!B:B,MATCH($C2491,'Policy Characteristics'!$C:$C,0))),"",INDEX('Policy Characteristics'!B:B,MATCH($C2491,'Policy Characteristics'!$C:$C,0)))</f>
        <v>Industry Process Efficiency</v>
      </c>
      <c r="C2491" s="254" t="str">
        <f t="shared" si="105"/>
        <v>Percentage Improvement in Industrial Process Efficiency above BAU</v>
      </c>
      <c r="D2491" s="6" t="s">
        <v>3016</v>
      </c>
      <c r="E2491" s="45" t="s">
        <v>2673</v>
      </c>
      <c r="F2491" t="s">
        <v>2725</v>
      </c>
      <c r="G2491" s="45" t="s">
        <v>2677</v>
      </c>
      <c r="H2491" s="47">
        <f t="shared" si="103"/>
        <v>2490</v>
      </c>
      <c r="I2491" s="324" t="s">
        <v>40</v>
      </c>
      <c r="J2491" s="255" t="str">
        <f>IF(ISBLANK(INDEX('Policy Characteristics'!D:D,MATCH($C2491,'Policy Characteristics'!$C:$C,0))),"",INDEX('Policy Characteristics'!D:D,MATCH($C2491,'Policy Characteristics'!$C:$C,0)))</f>
        <v>Industry Energy Efficiency</v>
      </c>
      <c r="K2491" s="254" t="str">
        <f>IF(ISBLANK(INDEX('Policy Characteristics'!E:E,MATCH($C2491,'Policy Characteristics'!$C:$C,0))),"",INDEX('Policy Characteristics'!E:E,MATCH($C2491,'Policy Characteristics'!$C:$C,0)))</f>
        <v>indst process efficiency</v>
      </c>
      <c r="L2491" s="261">
        <f>IF(ISBLANK(INDEX('Policy Characteristics'!F:F,MATCH($C2491,'Policy Characteristics'!$C:$C,0))),"",INDEX('Policy Characteristics'!F:F,MATCH($C2491,'Policy Characteristics'!$C:$C,0)))</f>
        <v>0</v>
      </c>
      <c r="M2491" s="261">
        <f>IF(ISBLANK(INDEX('Policy Characteristics'!G:G,MATCH($C2491,'Policy Characteristics'!$C:$C,0))),"",INDEX('Policy Characteristics'!G:G,MATCH($C2491,'Policy Characteristics'!$C:$C,0)))</f>
        <v>0.25</v>
      </c>
      <c r="N2491" s="261">
        <f>IF(ISBLANK(INDEX('Policy Characteristics'!H:H,MATCH($C2491,'Policy Characteristics'!$C:$C,0))),"",INDEX('Policy Characteristics'!H:H,MATCH($C2491,'Policy Characteristics'!$C:$C,0)))</f>
        <v>0.01</v>
      </c>
      <c r="O2491" s="254" t="str">
        <f>IF(ISBLANK(INDEX('Policy Characteristics'!I:I,MATCH($C2491,'Policy Characteristics'!$C:$C,0))),"",INDEX('Policy Characteristics'!I:I,MATCH($C2491,'Policy Characteristics'!$C:$C,0)))</f>
        <v>% reduction in energy use</v>
      </c>
      <c r="P2491" s="254" t="str">
        <f>IF(ISBLANK(INDEX('Policy Characteristics'!J:J,MATCH($C2491,'Policy Characteristics'!$C:$C,0))),"",INDEX('Policy Characteristics'!J:J,MATCH($C2491,'Policy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91" s="254" t="str">
        <f>IF(ISBLANK(INDEX('Policy Characteristics'!K:K,MATCH($C2491,'Policy Characteristics'!$C:$C,0))),"",INDEX('Policy Characteristics'!K:K,MATCH($C2491,'Policy Characteristics'!$C:$C,0)))</f>
        <v>industry-ag-main.html#eff-stds</v>
      </c>
      <c r="R2491" s="254" t="str">
        <f>IF(ISBLANK(INDEX('Policy Characteristics'!L:L,MATCH($C2491,'Policy Characteristics'!$C:$C,0))),"",INDEX('Policy Characteristics'!L:L,MATCH($C2491,'Policy Characteristics'!$C:$C,0)))</f>
        <v>industry-energy-efficiency-standards.html</v>
      </c>
    </row>
    <row r="2492" spans="1:18" s="4" customFormat="1" x14ac:dyDescent="0.25">
      <c r="A2492" s="254" t="str">
        <f>IF(ISBLANK(INDEX('Policy Characteristics'!A:A,MATCH($C2492,'Policy Characteristics'!$C:$C,0))),"",INDEX('Policy Characteristics'!A:A,MATCH($C2492,'Policy Characteristics'!$C:$C,0)))</f>
        <v>Industry</v>
      </c>
      <c r="B2492" s="262" t="str">
        <f>IF(ISBLANK(INDEX('Policy Characteristics'!B:B,MATCH($C2492,'Policy Characteristics'!$C:$C,0))),"",INDEX('Policy Characteristics'!B:B,MATCH($C2492,'Policy Characteristics'!$C:$C,0)))</f>
        <v>Industry Process Efficiency</v>
      </c>
      <c r="C2492" s="254" t="str">
        <f t="shared" si="105"/>
        <v>Percentage Improvement in Industrial Process Efficiency above BAU</v>
      </c>
      <c r="D2492" s="6" t="s">
        <v>3016</v>
      </c>
      <c r="E2492" s="45" t="s">
        <v>2674</v>
      </c>
      <c r="F2492" t="s">
        <v>2725</v>
      </c>
      <c r="G2492" s="45" t="s">
        <v>2678</v>
      </c>
      <c r="H2492" s="47">
        <f t="shared" si="103"/>
        <v>2491</v>
      </c>
      <c r="I2492" s="324" t="s">
        <v>41</v>
      </c>
      <c r="J2492" s="255" t="str">
        <f>IF(ISBLANK(INDEX('Policy Characteristics'!D:D,MATCH($C2492,'Policy Characteristics'!$C:$C,0))),"",INDEX('Policy Characteristics'!D:D,MATCH($C2492,'Policy Characteristics'!$C:$C,0)))</f>
        <v>Industry Energy Efficiency</v>
      </c>
      <c r="K2492" s="254" t="str">
        <f>IF(ISBLANK(INDEX('Policy Characteristics'!E:E,MATCH($C2492,'Policy Characteristics'!$C:$C,0))),"",INDEX('Policy Characteristics'!E:E,MATCH($C2492,'Policy Characteristics'!$C:$C,0)))</f>
        <v>indst process efficiency</v>
      </c>
      <c r="L2492" s="261">
        <f>IF(ISBLANK(INDEX('Policy Characteristics'!F:F,MATCH($C2492,'Policy Characteristics'!$C:$C,0))),"",INDEX('Policy Characteristics'!F:F,MATCH($C2492,'Policy Characteristics'!$C:$C,0)))</f>
        <v>0</v>
      </c>
      <c r="M2492" s="261">
        <f>IF(ISBLANK(INDEX('Policy Characteristics'!G:G,MATCH($C2492,'Policy Characteristics'!$C:$C,0))),"",INDEX('Policy Characteristics'!G:G,MATCH($C2492,'Policy Characteristics'!$C:$C,0)))</f>
        <v>0.25</v>
      </c>
      <c r="N2492" s="261">
        <f>IF(ISBLANK(INDEX('Policy Characteristics'!H:H,MATCH($C2492,'Policy Characteristics'!$C:$C,0))),"",INDEX('Policy Characteristics'!H:H,MATCH($C2492,'Policy Characteristics'!$C:$C,0)))</f>
        <v>0.01</v>
      </c>
      <c r="O2492" s="254" t="str">
        <f>IF(ISBLANK(INDEX('Policy Characteristics'!I:I,MATCH($C2492,'Policy Characteristics'!$C:$C,0))),"",INDEX('Policy Characteristics'!I:I,MATCH($C2492,'Policy Characteristics'!$C:$C,0)))</f>
        <v>% reduction in energy use</v>
      </c>
      <c r="P2492" s="254" t="str">
        <f>IF(ISBLANK(INDEX('Policy Characteristics'!J:J,MATCH($C2492,'Policy Characteristics'!$C:$C,0))),"",INDEX('Policy Characteristics'!J:J,MATCH($C2492,'Policy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92" s="254" t="str">
        <f>IF(ISBLANK(INDEX('Policy Characteristics'!K:K,MATCH($C2492,'Policy Characteristics'!$C:$C,0))),"",INDEX('Policy Characteristics'!K:K,MATCH($C2492,'Policy Characteristics'!$C:$C,0)))</f>
        <v>industry-ag-main.html#eff-stds</v>
      </c>
      <c r="R2492" s="254" t="str">
        <f>IF(ISBLANK(INDEX('Policy Characteristics'!L:L,MATCH($C2492,'Policy Characteristics'!$C:$C,0))),"",INDEX('Policy Characteristics'!L:L,MATCH($C2492,'Policy Characteristics'!$C:$C,0)))</f>
        <v>industry-energy-efficiency-standards.html</v>
      </c>
    </row>
    <row r="2493" spans="1:18" s="4" customFormat="1" x14ac:dyDescent="0.25">
      <c r="A2493" s="254" t="str">
        <f>IF(ISBLANK(INDEX('Policy Characteristics'!A:A,MATCH($C2493,'Policy Characteristics'!$C:$C,0))),"",INDEX('Policy Characteristics'!A:A,MATCH($C2493,'Policy Characteristics'!$C:$C,0)))</f>
        <v>Industry</v>
      </c>
      <c r="B2493" s="262" t="str">
        <f>IF(ISBLANK(INDEX('Policy Characteristics'!B:B,MATCH($C2493,'Policy Characteristics'!$C:$C,0))),"",INDEX('Policy Characteristics'!B:B,MATCH($C2493,'Policy Characteristics'!$C:$C,0)))</f>
        <v>Industry Process Efficiency</v>
      </c>
      <c r="C2493" s="254" t="str">
        <f t="shared" si="105"/>
        <v>Percentage Improvement in Industrial Process Efficiency above BAU</v>
      </c>
      <c r="D2493" s="6" t="s">
        <v>3016</v>
      </c>
      <c r="E2493" s="45" t="s">
        <v>2671</v>
      </c>
      <c r="F2493" t="s">
        <v>2725</v>
      </c>
      <c r="G2493" s="45" t="s">
        <v>2676</v>
      </c>
      <c r="H2493" s="47">
        <f t="shared" si="103"/>
        <v>2492</v>
      </c>
      <c r="I2493" s="324" t="s">
        <v>41</v>
      </c>
      <c r="J2493" s="255" t="str">
        <f>IF(ISBLANK(INDEX('Policy Characteristics'!D:D,MATCH($C2493,'Policy Characteristics'!$C:$C,0))),"",INDEX('Policy Characteristics'!D:D,MATCH($C2493,'Policy Characteristics'!$C:$C,0)))</f>
        <v>Industry Energy Efficiency</v>
      </c>
      <c r="K2493" s="254" t="str">
        <f>IF(ISBLANK(INDEX('Policy Characteristics'!E:E,MATCH($C2493,'Policy Characteristics'!$C:$C,0))),"",INDEX('Policy Characteristics'!E:E,MATCH($C2493,'Policy Characteristics'!$C:$C,0)))</f>
        <v>indst process efficiency</v>
      </c>
      <c r="L2493" s="261">
        <f>IF(ISBLANK(INDEX('Policy Characteristics'!F:F,MATCH($C2493,'Policy Characteristics'!$C:$C,0))),"",INDEX('Policy Characteristics'!F:F,MATCH($C2493,'Policy Characteristics'!$C:$C,0)))</f>
        <v>0</v>
      </c>
      <c r="M2493" s="261">
        <f>IF(ISBLANK(INDEX('Policy Characteristics'!G:G,MATCH($C2493,'Policy Characteristics'!$C:$C,0))),"",INDEX('Policy Characteristics'!G:G,MATCH($C2493,'Policy Characteristics'!$C:$C,0)))</f>
        <v>0.25</v>
      </c>
      <c r="N2493" s="261">
        <f>IF(ISBLANK(INDEX('Policy Characteristics'!H:H,MATCH($C2493,'Policy Characteristics'!$C:$C,0))),"",INDEX('Policy Characteristics'!H:H,MATCH($C2493,'Policy Characteristics'!$C:$C,0)))</f>
        <v>0.01</v>
      </c>
      <c r="O2493" s="254" t="str">
        <f>IF(ISBLANK(INDEX('Policy Characteristics'!I:I,MATCH($C2493,'Policy Characteristics'!$C:$C,0))),"",INDEX('Policy Characteristics'!I:I,MATCH($C2493,'Policy Characteristics'!$C:$C,0)))</f>
        <v>% reduction in energy use</v>
      </c>
      <c r="P2493" s="254" t="str">
        <f>IF(ISBLANK(INDEX('Policy Characteristics'!J:J,MATCH($C2493,'Policy Characteristics'!$C:$C,0))),"",INDEX('Policy Characteristics'!J:J,MATCH($C2493,'Policy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93" s="254" t="str">
        <f>IF(ISBLANK(INDEX('Policy Characteristics'!K:K,MATCH($C2493,'Policy Characteristics'!$C:$C,0))),"",INDEX('Policy Characteristics'!K:K,MATCH($C2493,'Policy Characteristics'!$C:$C,0)))</f>
        <v>industry-ag-main.html#eff-stds</v>
      </c>
      <c r="R2493" s="254" t="str">
        <f>IF(ISBLANK(INDEX('Policy Characteristics'!L:L,MATCH($C2493,'Policy Characteristics'!$C:$C,0))),"",INDEX('Policy Characteristics'!L:L,MATCH($C2493,'Policy Characteristics'!$C:$C,0)))</f>
        <v>industry-energy-efficiency-standards.html</v>
      </c>
    </row>
    <row r="2494" spans="1:18" s="4" customFormat="1" x14ac:dyDescent="0.25">
      <c r="A2494" s="254" t="str">
        <f>IF(ISBLANK(INDEX('Policy Characteristics'!A:A,MATCH($C2494,'Policy Characteristics'!$C:$C,0))),"",INDEX('Policy Characteristics'!A:A,MATCH($C2494,'Policy Characteristics'!$C:$C,0)))</f>
        <v>Industry</v>
      </c>
      <c r="B2494" s="262" t="str">
        <f>IF(ISBLANK(INDEX('Policy Characteristics'!B:B,MATCH($C2494,'Policy Characteristics'!$C:$C,0))),"",INDEX('Policy Characteristics'!B:B,MATCH($C2494,'Policy Characteristics'!$C:$C,0)))</f>
        <v>Industry Process Efficiency</v>
      </c>
      <c r="C2494" s="254" t="str">
        <f t="shared" si="105"/>
        <v>Percentage Improvement in Industrial Process Efficiency above BAU</v>
      </c>
      <c r="D2494" s="6" t="s">
        <v>3017</v>
      </c>
      <c r="E2494" s="45" t="s">
        <v>2375</v>
      </c>
      <c r="F2494" t="s">
        <v>2981</v>
      </c>
      <c r="G2494" s="45" t="s">
        <v>2381</v>
      </c>
      <c r="H2494" s="47">
        <f t="shared" si="103"/>
        <v>2493</v>
      </c>
      <c r="I2494" s="324" t="s">
        <v>40</v>
      </c>
      <c r="J2494" s="255" t="str">
        <f>IF(ISBLANK(INDEX('Policy Characteristics'!D:D,MATCH($C2494,'Policy Characteristics'!$C:$C,0))),"",INDEX('Policy Characteristics'!D:D,MATCH($C2494,'Policy Characteristics'!$C:$C,0)))</f>
        <v>Industry Energy Efficiency</v>
      </c>
      <c r="K2494" s="254" t="str">
        <f>IF(ISBLANK(INDEX('Policy Characteristics'!E:E,MATCH($C2494,'Policy Characteristics'!$C:$C,0))),"",INDEX('Policy Characteristics'!E:E,MATCH($C2494,'Policy Characteristics'!$C:$C,0)))</f>
        <v>indst process efficiency</v>
      </c>
      <c r="L2494" s="261">
        <f>IF(ISBLANK(INDEX('Policy Characteristics'!F:F,MATCH($C2494,'Policy Characteristics'!$C:$C,0))),"",INDEX('Policy Characteristics'!F:F,MATCH($C2494,'Policy Characteristics'!$C:$C,0)))</f>
        <v>0</v>
      </c>
      <c r="M2494" s="261">
        <f>IF(ISBLANK(INDEX('Policy Characteristics'!G:G,MATCH($C2494,'Policy Characteristics'!$C:$C,0))),"",INDEX('Policy Characteristics'!G:G,MATCH($C2494,'Policy Characteristics'!$C:$C,0)))</f>
        <v>0.25</v>
      </c>
      <c r="N2494" s="261">
        <f>IF(ISBLANK(INDEX('Policy Characteristics'!H:H,MATCH($C2494,'Policy Characteristics'!$C:$C,0))),"",INDEX('Policy Characteristics'!H:H,MATCH($C2494,'Policy Characteristics'!$C:$C,0)))</f>
        <v>0.01</v>
      </c>
      <c r="O2494" s="254" t="str">
        <f>IF(ISBLANK(INDEX('Policy Characteristics'!I:I,MATCH($C2494,'Policy Characteristics'!$C:$C,0))),"",INDEX('Policy Characteristics'!I:I,MATCH($C2494,'Policy Characteristics'!$C:$C,0)))</f>
        <v>% reduction in energy use</v>
      </c>
      <c r="P2494" s="254" t="str">
        <f>IF(ISBLANK(INDEX('Policy Characteristics'!J:J,MATCH($C2494,'Policy Characteristics'!$C:$C,0))),"",INDEX('Policy Characteristics'!J:J,MATCH($C2494,'Policy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94" s="254" t="str">
        <f>IF(ISBLANK(INDEX('Policy Characteristics'!K:K,MATCH($C2494,'Policy Characteristics'!$C:$C,0))),"",INDEX('Policy Characteristics'!K:K,MATCH($C2494,'Policy Characteristics'!$C:$C,0)))</f>
        <v>industry-ag-main.html#eff-stds</v>
      </c>
      <c r="R2494" s="254" t="str">
        <f>IF(ISBLANK(INDEX('Policy Characteristics'!L:L,MATCH($C2494,'Policy Characteristics'!$C:$C,0))),"",INDEX('Policy Characteristics'!L:L,MATCH($C2494,'Policy Characteristics'!$C:$C,0)))</f>
        <v>industry-energy-efficiency-standards.html</v>
      </c>
    </row>
    <row r="2495" spans="1:18" s="4" customFormat="1" x14ac:dyDescent="0.25">
      <c r="A2495" s="254" t="str">
        <f>IF(ISBLANK(INDEX('Policy Characteristics'!A:A,MATCH($C2495,'Policy Characteristics'!$C:$C,0))),"",INDEX('Policy Characteristics'!A:A,MATCH($C2495,'Policy Characteristics'!$C:$C,0)))</f>
        <v>Industry</v>
      </c>
      <c r="B2495" s="262" t="str">
        <f>IF(ISBLANK(INDEX('Policy Characteristics'!B:B,MATCH($C2495,'Policy Characteristics'!$C:$C,0))),"",INDEX('Policy Characteristics'!B:B,MATCH($C2495,'Policy Characteristics'!$C:$C,0)))</f>
        <v>Industry Process Efficiency</v>
      </c>
      <c r="C2495" s="254" t="str">
        <f t="shared" si="105"/>
        <v>Percentage Improvement in Industrial Process Efficiency above BAU</v>
      </c>
      <c r="D2495" s="6" t="s">
        <v>3017</v>
      </c>
      <c r="E2495" s="45" t="s">
        <v>2376</v>
      </c>
      <c r="F2495" t="s">
        <v>2981</v>
      </c>
      <c r="G2495" s="45" t="s">
        <v>2384</v>
      </c>
      <c r="H2495" s="47">
        <f t="shared" si="103"/>
        <v>2494</v>
      </c>
      <c r="I2495" s="324" t="s">
        <v>41</v>
      </c>
      <c r="J2495" s="255" t="str">
        <f>IF(ISBLANK(INDEX('Policy Characteristics'!D:D,MATCH($C2495,'Policy Characteristics'!$C:$C,0))),"",INDEX('Policy Characteristics'!D:D,MATCH($C2495,'Policy Characteristics'!$C:$C,0)))</f>
        <v>Industry Energy Efficiency</v>
      </c>
      <c r="K2495" s="254" t="str">
        <f>IF(ISBLANK(INDEX('Policy Characteristics'!E:E,MATCH($C2495,'Policy Characteristics'!$C:$C,0))),"",INDEX('Policy Characteristics'!E:E,MATCH($C2495,'Policy Characteristics'!$C:$C,0)))</f>
        <v>indst process efficiency</v>
      </c>
      <c r="L2495" s="261">
        <f>IF(ISBLANK(INDEX('Policy Characteristics'!F:F,MATCH($C2495,'Policy Characteristics'!$C:$C,0))),"",INDEX('Policy Characteristics'!F:F,MATCH($C2495,'Policy Characteristics'!$C:$C,0)))</f>
        <v>0</v>
      </c>
      <c r="M2495" s="261">
        <f>IF(ISBLANK(INDEX('Policy Characteristics'!G:G,MATCH($C2495,'Policy Characteristics'!$C:$C,0))),"",INDEX('Policy Characteristics'!G:G,MATCH($C2495,'Policy Characteristics'!$C:$C,0)))</f>
        <v>0.25</v>
      </c>
      <c r="N2495" s="261">
        <f>IF(ISBLANK(INDEX('Policy Characteristics'!H:H,MATCH($C2495,'Policy Characteristics'!$C:$C,0))),"",INDEX('Policy Characteristics'!H:H,MATCH($C2495,'Policy Characteristics'!$C:$C,0)))</f>
        <v>0.01</v>
      </c>
      <c r="O2495" s="254" t="str">
        <f>IF(ISBLANK(INDEX('Policy Characteristics'!I:I,MATCH($C2495,'Policy Characteristics'!$C:$C,0))),"",INDEX('Policy Characteristics'!I:I,MATCH($C2495,'Policy Characteristics'!$C:$C,0)))</f>
        <v>% reduction in energy use</v>
      </c>
      <c r="P2495" s="254" t="str">
        <f>IF(ISBLANK(INDEX('Policy Characteristics'!J:J,MATCH($C2495,'Policy Characteristics'!$C:$C,0))),"",INDEX('Policy Characteristics'!J:J,MATCH($C2495,'Policy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95" s="254" t="str">
        <f>IF(ISBLANK(INDEX('Policy Characteristics'!K:K,MATCH($C2495,'Policy Characteristics'!$C:$C,0))),"",INDEX('Policy Characteristics'!K:K,MATCH($C2495,'Policy Characteristics'!$C:$C,0)))</f>
        <v>industry-ag-main.html#eff-stds</v>
      </c>
      <c r="R2495" s="254" t="str">
        <f>IF(ISBLANK(INDEX('Policy Characteristics'!L:L,MATCH($C2495,'Policy Characteristics'!$C:$C,0))),"",INDEX('Policy Characteristics'!L:L,MATCH($C2495,'Policy Characteristics'!$C:$C,0)))</f>
        <v>industry-energy-efficiency-standards.html</v>
      </c>
    </row>
    <row r="2496" spans="1:18" s="4" customFormat="1" x14ac:dyDescent="0.25">
      <c r="A2496" s="254" t="str">
        <f>IF(ISBLANK(INDEX('Policy Characteristics'!A:A,MATCH($C2496,'Policy Characteristics'!$C:$C,0))),"",INDEX('Policy Characteristics'!A:A,MATCH($C2496,'Policy Characteristics'!$C:$C,0)))</f>
        <v>Industry</v>
      </c>
      <c r="B2496" s="262" t="str">
        <f>IF(ISBLANK(INDEX('Policy Characteristics'!B:B,MATCH($C2496,'Policy Characteristics'!$C:$C,0))),"",INDEX('Policy Characteristics'!B:B,MATCH($C2496,'Policy Characteristics'!$C:$C,0)))</f>
        <v>Industry Process Efficiency</v>
      </c>
      <c r="C2496" s="254" t="str">
        <f t="shared" si="105"/>
        <v>Percentage Improvement in Industrial Process Efficiency above BAU</v>
      </c>
      <c r="D2496" s="6" t="s">
        <v>3017</v>
      </c>
      <c r="E2496" s="45" t="s">
        <v>2377</v>
      </c>
      <c r="F2496" t="s">
        <v>2981</v>
      </c>
      <c r="G2496" s="45" t="s">
        <v>2385</v>
      </c>
      <c r="H2496" s="47">
        <f t="shared" si="103"/>
        <v>2495</v>
      </c>
      <c r="I2496" s="324" t="s">
        <v>40</v>
      </c>
      <c r="J2496" s="255" t="str">
        <f>IF(ISBLANK(INDEX('Policy Characteristics'!D:D,MATCH($C2496,'Policy Characteristics'!$C:$C,0))),"",INDEX('Policy Characteristics'!D:D,MATCH($C2496,'Policy Characteristics'!$C:$C,0)))</f>
        <v>Industry Energy Efficiency</v>
      </c>
      <c r="K2496" s="254" t="str">
        <f>IF(ISBLANK(INDEX('Policy Characteristics'!E:E,MATCH($C2496,'Policy Characteristics'!$C:$C,0))),"",INDEX('Policy Characteristics'!E:E,MATCH($C2496,'Policy Characteristics'!$C:$C,0)))</f>
        <v>indst process efficiency</v>
      </c>
      <c r="L2496" s="261">
        <f>IF(ISBLANK(INDEX('Policy Characteristics'!F:F,MATCH($C2496,'Policy Characteristics'!$C:$C,0))),"",INDEX('Policy Characteristics'!F:F,MATCH($C2496,'Policy Characteristics'!$C:$C,0)))</f>
        <v>0</v>
      </c>
      <c r="M2496" s="261">
        <f>IF(ISBLANK(INDEX('Policy Characteristics'!G:G,MATCH($C2496,'Policy Characteristics'!$C:$C,0))),"",INDEX('Policy Characteristics'!G:G,MATCH($C2496,'Policy Characteristics'!$C:$C,0)))</f>
        <v>0.25</v>
      </c>
      <c r="N2496" s="261">
        <f>IF(ISBLANK(INDEX('Policy Characteristics'!H:H,MATCH($C2496,'Policy Characteristics'!$C:$C,0))),"",INDEX('Policy Characteristics'!H:H,MATCH($C2496,'Policy Characteristics'!$C:$C,0)))</f>
        <v>0.01</v>
      </c>
      <c r="O2496" s="254" t="str">
        <f>IF(ISBLANK(INDEX('Policy Characteristics'!I:I,MATCH($C2496,'Policy Characteristics'!$C:$C,0))),"",INDEX('Policy Characteristics'!I:I,MATCH($C2496,'Policy Characteristics'!$C:$C,0)))</f>
        <v>% reduction in energy use</v>
      </c>
      <c r="P2496" s="254" t="str">
        <f>IF(ISBLANK(INDEX('Policy Characteristics'!J:J,MATCH($C2496,'Policy Characteristics'!$C:$C,0))),"",INDEX('Policy Characteristics'!J:J,MATCH($C2496,'Policy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96" s="254" t="str">
        <f>IF(ISBLANK(INDEX('Policy Characteristics'!K:K,MATCH($C2496,'Policy Characteristics'!$C:$C,0))),"",INDEX('Policy Characteristics'!K:K,MATCH($C2496,'Policy Characteristics'!$C:$C,0)))</f>
        <v>industry-ag-main.html#eff-stds</v>
      </c>
      <c r="R2496" s="254" t="str">
        <f>IF(ISBLANK(INDEX('Policy Characteristics'!L:L,MATCH($C2496,'Policy Characteristics'!$C:$C,0))),"",INDEX('Policy Characteristics'!L:L,MATCH($C2496,'Policy Characteristics'!$C:$C,0)))</f>
        <v>industry-energy-efficiency-standards.html</v>
      </c>
    </row>
    <row r="2497" spans="1:18" s="4" customFormat="1" x14ac:dyDescent="0.25">
      <c r="A2497" s="254" t="str">
        <f>IF(ISBLANK(INDEX('Policy Characteristics'!A:A,MATCH($C2497,'Policy Characteristics'!$C:$C,0))),"",INDEX('Policy Characteristics'!A:A,MATCH($C2497,'Policy Characteristics'!$C:$C,0)))</f>
        <v>Industry</v>
      </c>
      <c r="B2497" s="262" t="str">
        <f>IF(ISBLANK(INDEX('Policy Characteristics'!B:B,MATCH($C2497,'Policy Characteristics'!$C:$C,0))),"",INDEX('Policy Characteristics'!B:B,MATCH($C2497,'Policy Characteristics'!$C:$C,0)))</f>
        <v>Industry Process Efficiency</v>
      </c>
      <c r="C2497" s="254" t="str">
        <f t="shared" si="105"/>
        <v>Percentage Improvement in Industrial Process Efficiency above BAU</v>
      </c>
      <c r="D2497" s="6" t="s">
        <v>3017</v>
      </c>
      <c r="E2497" s="45" t="s">
        <v>2378</v>
      </c>
      <c r="F2497" t="s">
        <v>2981</v>
      </c>
      <c r="G2497" s="45" t="s">
        <v>2382</v>
      </c>
      <c r="H2497" s="47">
        <f t="shared" si="103"/>
        <v>2496</v>
      </c>
      <c r="I2497" s="324" t="s">
        <v>41</v>
      </c>
      <c r="J2497" s="255" t="str">
        <f>IF(ISBLANK(INDEX('Policy Characteristics'!D:D,MATCH($C2497,'Policy Characteristics'!$C:$C,0))),"",INDEX('Policy Characteristics'!D:D,MATCH($C2497,'Policy Characteristics'!$C:$C,0)))</f>
        <v>Industry Energy Efficiency</v>
      </c>
      <c r="K2497" s="254" t="str">
        <f>IF(ISBLANK(INDEX('Policy Characteristics'!E:E,MATCH($C2497,'Policy Characteristics'!$C:$C,0))),"",INDEX('Policy Characteristics'!E:E,MATCH($C2497,'Policy Characteristics'!$C:$C,0)))</f>
        <v>indst process efficiency</v>
      </c>
      <c r="L2497" s="261">
        <f>IF(ISBLANK(INDEX('Policy Characteristics'!F:F,MATCH($C2497,'Policy Characteristics'!$C:$C,0))),"",INDEX('Policy Characteristics'!F:F,MATCH($C2497,'Policy Characteristics'!$C:$C,0)))</f>
        <v>0</v>
      </c>
      <c r="M2497" s="261">
        <f>IF(ISBLANK(INDEX('Policy Characteristics'!G:G,MATCH($C2497,'Policy Characteristics'!$C:$C,0))),"",INDEX('Policy Characteristics'!G:G,MATCH($C2497,'Policy Characteristics'!$C:$C,0)))</f>
        <v>0.25</v>
      </c>
      <c r="N2497" s="261">
        <f>IF(ISBLANK(INDEX('Policy Characteristics'!H:H,MATCH($C2497,'Policy Characteristics'!$C:$C,0))),"",INDEX('Policy Characteristics'!H:H,MATCH($C2497,'Policy Characteristics'!$C:$C,0)))</f>
        <v>0.01</v>
      </c>
      <c r="O2497" s="254" t="str">
        <f>IF(ISBLANK(INDEX('Policy Characteristics'!I:I,MATCH($C2497,'Policy Characteristics'!$C:$C,0))),"",INDEX('Policy Characteristics'!I:I,MATCH($C2497,'Policy Characteristics'!$C:$C,0)))</f>
        <v>% reduction in energy use</v>
      </c>
      <c r="P2497" s="254" t="str">
        <f>IF(ISBLANK(INDEX('Policy Characteristics'!J:J,MATCH($C2497,'Policy Characteristics'!$C:$C,0))),"",INDEX('Policy Characteristics'!J:J,MATCH($C2497,'Policy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97" s="254" t="str">
        <f>IF(ISBLANK(INDEX('Policy Characteristics'!K:K,MATCH($C2497,'Policy Characteristics'!$C:$C,0))),"",INDEX('Policy Characteristics'!K:K,MATCH($C2497,'Policy Characteristics'!$C:$C,0)))</f>
        <v>industry-ag-main.html#eff-stds</v>
      </c>
      <c r="R2497" s="254" t="str">
        <f>IF(ISBLANK(INDEX('Policy Characteristics'!L:L,MATCH($C2497,'Policy Characteristics'!$C:$C,0))),"",INDEX('Policy Characteristics'!L:L,MATCH($C2497,'Policy Characteristics'!$C:$C,0)))</f>
        <v>industry-energy-efficiency-standards.html</v>
      </c>
    </row>
    <row r="2498" spans="1:18" s="4" customFormat="1" x14ac:dyDescent="0.25">
      <c r="A2498" s="254" t="str">
        <f>IF(ISBLANK(INDEX('Policy Characteristics'!A:A,MATCH($C2498,'Policy Characteristics'!$C:$C,0))),"",INDEX('Policy Characteristics'!A:A,MATCH($C2498,'Policy Characteristics'!$C:$C,0)))</f>
        <v>Industry</v>
      </c>
      <c r="B2498" s="262" t="str">
        <f>IF(ISBLANK(INDEX('Policy Characteristics'!B:B,MATCH($C2498,'Policy Characteristics'!$C:$C,0))),"",INDEX('Policy Characteristics'!B:B,MATCH($C2498,'Policy Characteristics'!$C:$C,0)))</f>
        <v>Industry Process Efficiency</v>
      </c>
      <c r="C2498" s="254" t="str">
        <f t="shared" si="105"/>
        <v>Percentage Improvement in Industrial Process Efficiency above BAU</v>
      </c>
      <c r="D2498" s="6" t="s">
        <v>3017</v>
      </c>
      <c r="E2498" s="45" t="s">
        <v>2379</v>
      </c>
      <c r="F2498" t="s">
        <v>2981</v>
      </c>
      <c r="G2498" s="45" t="s">
        <v>2383</v>
      </c>
      <c r="H2498" s="47">
        <f t="shared" si="103"/>
        <v>2497</v>
      </c>
      <c r="I2498" s="324" t="s">
        <v>40</v>
      </c>
      <c r="J2498" s="255" t="str">
        <f>IF(ISBLANK(INDEX('Policy Characteristics'!D:D,MATCH($C2498,'Policy Characteristics'!$C:$C,0))),"",INDEX('Policy Characteristics'!D:D,MATCH($C2498,'Policy Characteristics'!$C:$C,0)))</f>
        <v>Industry Energy Efficiency</v>
      </c>
      <c r="K2498" s="254" t="str">
        <f>IF(ISBLANK(INDEX('Policy Characteristics'!E:E,MATCH($C2498,'Policy Characteristics'!$C:$C,0))),"",INDEX('Policy Characteristics'!E:E,MATCH($C2498,'Policy Characteristics'!$C:$C,0)))</f>
        <v>indst process efficiency</v>
      </c>
      <c r="L2498" s="261">
        <f>IF(ISBLANK(INDEX('Policy Characteristics'!F:F,MATCH($C2498,'Policy Characteristics'!$C:$C,0))),"",INDEX('Policy Characteristics'!F:F,MATCH($C2498,'Policy Characteristics'!$C:$C,0)))</f>
        <v>0</v>
      </c>
      <c r="M2498" s="261">
        <f>IF(ISBLANK(INDEX('Policy Characteristics'!G:G,MATCH($C2498,'Policy Characteristics'!$C:$C,0))),"",INDEX('Policy Characteristics'!G:G,MATCH($C2498,'Policy Characteristics'!$C:$C,0)))</f>
        <v>0.25</v>
      </c>
      <c r="N2498" s="261">
        <f>IF(ISBLANK(INDEX('Policy Characteristics'!H:H,MATCH($C2498,'Policy Characteristics'!$C:$C,0))),"",INDEX('Policy Characteristics'!H:H,MATCH($C2498,'Policy Characteristics'!$C:$C,0)))</f>
        <v>0.01</v>
      </c>
      <c r="O2498" s="254" t="str">
        <f>IF(ISBLANK(INDEX('Policy Characteristics'!I:I,MATCH($C2498,'Policy Characteristics'!$C:$C,0))),"",INDEX('Policy Characteristics'!I:I,MATCH($C2498,'Policy Characteristics'!$C:$C,0)))</f>
        <v>% reduction in energy use</v>
      </c>
      <c r="P2498" s="254" t="str">
        <f>IF(ISBLANK(INDEX('Policy Characteristics'!J:J,MATCH($C2498,'Policy Characteristics'!$C:$C,0))),"",INDEX('Policy Characteristics'!J:J,MATCH($C2498,'Policy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98" s="254" t="str">
        <f>IF(ISBLANK(INDEX('Policy Characteristics'!K:K,MATCH($C2498,'Policy Characteristics'!$C:$C,0))),"",INDEX('Policy Characteristics'!K:K,MATCH($C2498,'Policy Characteristics'!$C:$C,0)))</f>
        <v>industry-ag-main.html#eff-stds</v>
      </c>
      <c r="R2498" s="254" t="str">
        <f>IF(ISBLANK(INDEX('Policy Characteristics'!L:L,MATCH($C2498,'Policy Characteristics'!$C:$C,0))),"",INDEX('Policy Characteristics'!L:L,MATCH($C2498,'Policy Characteristics'!$C:$C,0)))</f>
        <v>industry-energy-efficiency-standards.html</v>
      </c>
    </row>
    <row r="2499" spans="1:18" s="4" customFormat="1" x14ac:dyDescent="0.25">
      <c r="A2499" s="254" t="str">
        <f>IF(ISBLANK(INDEX('Policy Characteristics'!A:A,MATCH($C2499,'Policy Characteristics'!$C:$C,0))),"",INDEX('Policy Characteristics'!A:A,MATCH($C2499,'Policy Characteristics'!$C:$C,0)))</f>
        <v>Industry</v>
      </c>
      <c r="B2499" s="262" t="str">
        <f>IF(ISBLANK(INDEX('Policy Characteristics'!B:B,MATCH($C2499,'Policy Characteristics'!$C:$C,0))),"",INDEX('Policy Characteristics'!B:B,MATCH($C2499,'Policy Characteristics'!$C:$C,0)))</f>
        <v>Industry Process Efficiency</v>
      </c>
      <c r="C2499" s="254" t="str">
        <f t="shared" si="105"/>
        <v>Percentage Improvement in Industrial Process Efficiency above BAU</v>
      </c>
      <c r="D2499" s="6" t="s">
        <v>3017</v>
      </c>
      <c r="E2499" s="45" t="s">
        <v>2380</v>
      </c>
      <c r="F2499" t="s">
        <v>2981</v>
      </c>
      <c r="G2499" s="45" t="s">
        <v>2386</v>
      </c>
      <c r="H2499" s="47">
        <f t="shared" ref="H2499:H2562" si="106">H2498+1</f>
        <v>2498</v>
      </c>
      <c r="I2499" s="324" t="s">
        <v>41</v>
      </c>
      <c r="J2499" s="255" t="str">
        <f>IF(ISBLANK(INDEX('Policy Characteristics'!D:D,MATCH($C2499,'Policy Characteristics'!$C:$C,0))),"",INDEX('Policy Characteristics'!D:D,MATCH($C2499,'Policy Characteristics'!$C:$C,0)))</f>
        <v>Industry Energy Efficiency</v>
      </c>
      <c r="K2499" s="254" t="str">
        <f>IF(ISBLANK(INDEX('Policy Characteristics'!E:E,MATCH($C2499,'Policy Characteristics'!$C:$C,0))),"",INDEX('Policy Characteristics'!E:E,MATCH($C2499,'Policy Characteristics'!$C:$C,0)))</f>
        <v>indst process efficiency</v>
      </c>
      <c r="L2499" s="261">
        <f>IF(ISBLANK(INDEX('Policy Characteristics'!F:F,MATCH($C2499,'Policy Characteristics'!$C:$C,0))),"",INDEX('Policy Characteristics'!F:F,MATCH($C2499,'Policy Characteristics'!$C:$C,0)))</f>
        <v>0</v>
      </c>
      <c r="M2499" s="261">
        <f>IF(ISBLANK(INDEX('Policy Characteristics'!G:G,MATCH($C2499,'Policy Characteristics'!$C:$C,0))),"",INDEX('Policy Characteristics'!G:G,MATCH($C2499,'Policy Characteristics'!$C:$C,0)))</f>
        <v>0.25</v>
      </c>
      <c r="N2499" s="261">
        <f>IF(ISBLANK(INDEX('Policy Characteristics'!H:H,MATCH($C2499,'Policy Characteristics'!$C:$C,0))),"",INDEX('Policy Characteristics'!H:H,MATCH($C2499,'Policy Characteristics'!$C:$C,0)))</f>
        <v>0.01</v>
      </c>
      <c r="O2499" s="254" t="str">
        <f>IF(ISBLANK(INDEX('Policy Characteristics'!I:I,MATCH($C2499,'Policy Characteristics'!$C:$C,0))),"",INDEX('Policy Characteristics'!I:I,MATCH($C2499,'Policy Characteristics'!$C:$C,0)))</f>
        <v>% reduction in energy use</v>
      </c>
      <c r="P2499" s="254" t="str">
        <f>IF(ISBLANK(INDEX('Policy Characteristics'!J:J,MATCH($C2499,'Policy Characteristics'!$C:$C,0))),"",INDEX('Policy Characteristics'!J:J,MATCH($C2499,'Policy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499" s="254" t="str">
        <f>IF(ISBLANK(INDEX('Policy Characteristics'!K:K,MATCH($C2499,'Policy Characteristics'!$C:$C,0))),"",INDEX('Policy Characteristics'!K:K,MATCH($C2499,'Policy Characteristics'!$C:$C,0)))</f>
        <v>industry-ag-main.html#eff-stds</v>
      </c>
      <c r="R2499" s="254" t="str">
        <f>IF(ISBLANK(INDEX('Policy Characteristics'!L:L,MATCH($C2499,'Policy Characteristics'!$C:$C,0))),"",INDEX('Policy Characteristics'!L:L,MATCH($C2499,'Policy Characteristics'!$C:$C,0)))</f>
        <v>industry-energy-efficiency-standards.html</v>
      </c>
    </row>
    <row r="2500" spans="1:18" s="4" customFormat="1" x14ac:dyDescent="0.25">
      <c r="A2500" s="254" t="str">
        <f>IF(ISBLANK(INDEX('Policy Characteristics'!A:A,MATCH($C2500,'Policy Characteristics'!$C:$C,0))),"",INDEX('Policy Characteristics'!A:A,MATCH($C2500,'Policy Characteristics'!$C:$C,0)))</f>
        <v>Industry</v>
      </c>
      <c r="B2500" s="262" t="str">
        <f>IF(ISBLANK(INDEX('Policy Characteristics'!B:B,MATCH($C2500,'Policy Characteristics'!$C:$C,0))),"",INDEX('Policy Characteristics'!B:B,MATCH($C2500,'Policy Characteristics'!$C:$C,0)))</f>
        <v>Industry Process Efficiency</v>
      </c>
      <c r="C2500" s="254" t="str">
        <f t="shared" si="105"/>
        <v>Percentage Improvement in Industrial Process Efficiency above BAU</v>
      </c>
      <c r="D2500" s="6" t="s">
        <v>3017</v>
      </c>
      <c r="E2500" s="45" t="s">
        <v>2672</v>
      </c>
      <c r="F2500" t="s">
        <v>2981</v>
      </c>
      <c r="G2500" s="45" t="s">
        <v>2675</v>
      </c>
      <c r="H2500" s="47">
        <f t="shared" si="106"/>
        <v>2499</v>
      </c>
      <c r="I2500" s="324" t="s">
        <v>41</v>
      </c>
      <c r="J2500" s="255" t="str">
        <f>IF(ISBLANK(INDEX('Policy Characteristics'!D:D,MATCH($C2500,'Policy Characteristics'!$C:$C,0))),"",INDEX('Policy Characteristics'!D:D,MATCH($C2500,'Policy Characteristics'!$C:$C,0)))</f>
        <v>Industry Energy Efficiency</v>
      </c>
      <c r="K2500" s="254" t="str">
        <f>IF(ISBLANK(INDEX('Policy Characteristics'!E:E,MATCH($C2500,'Policy Characteristics'!$C:$C,0))),"",INDEX('Policy Characteristics'!E:E,MATCH($C2500,'Policy Characteristics'!$C:$C,0)))</f>
        <v>indst process efficiency</v>
      </c>
      <c r="L2500" s="261">
        <f>IF(ISBLANK(INDEX('Policy Characteristics'!F:F,MATCH($C2500,'Policy Characteristics'!$C:$C,0))),"",INDEX('Policy Characteristics'!F:F,MATCH($C2500,'Policy Characteristics'!$C:$C,0)))</f>
        <v>0</v>
      </c>
      <c r="M2500" s="261">
        <f>IF(ISBLANK(INDEX('Policy Characteristics'!G:G,MATCH($C2500,'Policy Characteristics'!$C:$C,0))),"",INDEX('Policy Characteristics'!G:G,MATCH($C2500,'Policy Characteristics'!$C:$C,0)))</f>
        <v>0.25</v>
      </c>
      <c r="N2500" s="261">
        <f>IF(ISBLANK(INDEX('Policy Characteristics'!H:H,MATCH($C2500,'Policy Characteristics'!$C:$C,0))),"",INDEX('Policy Characteristics'!H:H,MATCH($C2500,'Policy Characteristics'!$C:$C,0)))</f>
        <v>0.01</v>
      </c>
      <c r="O2500" s="254" t="str">
        <f>IF(ISBLANK(INDEX('Policy Characteristics'!I:I,MATCH($C2500,'Policy Characteristics'!$C:$C,0))),"",INDEX('Policy Characteristics'!I:I,MATCH($C2500,'Policy Characteristics'!$C:$C,0)))</f>
        <v>% reduction in energy use</v>
      </c>
      <c r="P2500" s="254" t="str">
        <f>IF(ISBLANK(INDEX('Policy Characteristics'!J:J,MATCH($C2500,'Policy Characteristics'!$C:$C,0))),"",INDEX('Policy Characteristics'!J:J,MATCH($C2500,'Policy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00" s="254" t="str">
        <f>IF(ISBLANK(INDEX('Policy Characteristics'!K:K,MATCH($C2500,'Policy Characteristics'!$C:$C,0))),"",INDEX('Policy Characteristics'!K:K,MATCH($C2500,'Policy Characteristics'!$C:$C,0)))</f>
        <v>industry-ag-main.html#eff-stds</v>
      </c>
      <c r="R2500" s="254" t="str">
        <f>IF(ISBLANK(INDEX('Policy Characteristics'!L:L,MATCH($C2500,'Policy Characteristics'!$C:$C,0))),"",INDEX('Policy Characteristics'!L:L,MATCH($C2500,'Policy Characteristics'!$C:$C,0)))</f>
        <v>industry-energy-efficiency-standards.html</v>
      </c>
    </row>
    <row r="2501" spans="1:18" s="4" customFormat="1" x14ac:dyDescent="0.25">
      <c r="A2501" s="254" t="str">
        <f>IF(ISBLANK(INDEX('Policy Characteristics'!A:A,MATCH($C2501,'Policy Characteristics'!$C:$C,0))),"",INDEX('Policy Characteristics'!A:A,MATCH($C2501,'Policy Characteristics'!$C:$C,0)))</f>
        <v>Industry</v>
      </c>
      <c r="B2501" s="262" t="str">
        <f>IF(ISBLANK(INDEX('Policy Characteristics'!B:B,MATCH($C2501,'Policy Characteristics'!$C:$C,0))),"",INDEX('Policy Characteristics'!B:B,MATCH($C2501,'Policy Characteristics'!$C:$C,0)))</f>
        <v>Industry Process Efficiency</v>
      </c>
      <c r="C2501" s="254" t="str">
        <f t="shared" si="105"/>
        <v>Percentage Improvement in Industrial Process Efficiency above BAU</v>
      </c>
      <c r="D2501" s="6" t="s">
        <v>3017</v>
      </c>
      <c r="E2501" s="45" t="s">
        <v>2673</v>
      </c>
      <c r="F2501" t="s">
        <v>2981</v>
      </c>
      <c r="G2501" s="45" t="s">
        <v>2677</v>
      </c>
      <c r="H2501" s="47">
        <f t="shared" si="106"/>
        <v>2500</v>
      </c>
      <c r="I2501" s="324" t="s">
        <v>40</v>
      </c>
      <c r="J2501" s="255" t="str">
        <f>IF(ISBLANK(INDEX('Policy Characteristics'!D:D,MATCH($C2501,'Policy Characteristics'!$C:$C,0))),"",INDEX('Policy Characteristics'!D:D,MATCH($C2501,'Policy Characteristics'!$C:$C,0)))</f>
        <v>Industry Energy Efficiency</v>
      </c>
      <c r="K2501" s="254" t="str">
        <f>IF(ISBLANK(INDEX('Policy Characteristics'!E:E,MATCH($C2501,'Policy Characteristics'!$C:$C,0))),"",INDEX('Policy Characteristics'!E:E,MATCH($C2501,'Policy Characteristics'!$C:$C,0)))</f>
        <v>indst process efficiency</v>
      </c>
      <c r="L2501" s="261">
        <f>IF(ISBLANK(INDEX('Policy Characteristics'!F:F,MATCH($C2501,'Policy Characteristics'!$C:$C,0))),"",INDEX('Policy Characteristics'!F:F,MATCH($C2501,'Policy Characteristics'!$C:$C,0)))</f>
        <v>0</v>
      </c>
      <c r="M2501" s="261">
        <f>IF(ISBLANK(INDEX('Policy Characteristics'!G:G,MATCH($C2501,'Policy Characteristics'!$C:$C,0))),"",INDEX('Policy Characteristics'!G:G,MATCH($C2501,'Policy Characteristics'!$C:$C,0)))</f>
        <v>0.25</v>
      </c>
      <c r="N2501" s="261">
        <f>IF(ISBLANK(INDEX('Policy Characteristics'!H:H,MATCH($C2501,'Policy Characteristics'!$C:$C,0))),"",INDEX('Policy Characteristics'!H:H,MATCH($C2501,'Policy Characteristics'!$C:$C,0)))</f>
        <v>0.01</v>
      </c>
      <c r="O2501" s="254" t="str">
        <f>IF(ISBLANK(INDEX('Policy Characteristics'!I:I,MATCH($C2501,'Policy Characteristics'!$C:$C,0))),"",INDEX('Policy Characteristics'!I:I,MATCH($C2501,'Policy Characteristics'!$C:$C,0)))</f>
        <v>% reduction in energy use</v>
      </c>
      <c r="P2501" s="254" t="str">
        <f>IF(ISBLANK(INDEX('Policy Characteristics'!J:J,MATCH($C2501,'Policy Characteristics'!$C:$C,0))),"",INDEX('Policy Characteristics'!J:J,MATCH($C2501,'Policy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01" s="254" t="str">
        <f>IF(ISBLANK(INDEX('Policy Characteristics'!K:K,MATCH($C2501,'Policy Characteristics'!$C:$C,0))),"",INDEX('Policy Characteristics'!K:K,MATCH($C2501,'Policy Characteristics'!$C:$C,0)))</f>
        <v>industry-ag-main.html#eff-stds</v>
      </c>
      <c r="R2501" s="254" t="str">
        <f>IF(ISBLANK(INDEX('Policy Characteristics'!L:L,MATCH($C2501,'Policy Characteristics'!$C:$C,0))),"",INDEX('Policy Characteristics'!L:L,MATCH($C2501,'Policy Characteristics'!$C:$C,0)))</f>
        <v>industry-energy-efficiency-standards.html</v>
      </c>
    </row>
    <row r="2502" spans="1:18" s="4" customFormat="1" x14ac:dyDescent="0.25">
      <c r="A2502" s="254" t="str">
        <f>IF(ISBLANK(INDEX('Policy Characteristics'!A:A,MATCH($C2502,'Policy Characteristics'!$C:$C,0))),"",INDEX('Policy Characteristics'!A:A,MATCH($C2502,'Policy Characteristics'!$C:$C,0)))</f>
        <v>Industry</v>
      </c>
      <c r="B2502" s="262" t="str">
        <f>IF(ISBLANK(INDEX('Policy Characteristics'!B:B,MATCH($C2502,'Policy Characteristics'!$C:$C,0))),"",INDEX('Policy Characteristics'!B:B,MATCH($C2502,'Policy Characteristics'!$C:$C,0)))</f>
        <v>Industry Process Efficiency</v>
      </c>
      <c r="C2502" s="254" t="str">
        <f t="shared" si="105"/>
        <v>Percentage Improvement in Industrial Process Efficiency above BAU</v>
      </c>
      <c r="D2502" s="6" t="s">
        <v>3017</v>
      </c>
      <c r="E2502" s="45" t="s">
        <v>2674</v>
      </c>
      <c r="F2502" t="s">
        <v>2981</v>
      </c>
      <c r="G2502" s="45" t="s">
        <v>2678</v>
      </c>
      <c r="H2502" s="47">
        <f t="shared" si="106"/>
        <v>2501</v>
      </c>
      <c r="I2502" s="324" t="s">
        <v>41</v>
      </c>
      <c r="J2502" s="255" t="str">
        <f>IF(ISBLANK(INDEX('Policy Characteristics'!D:D,MATCH($C2502,'Policy Characteristics'!$C:$C,0))),"",INDEX('Policy Characteristics'!D:D,MATCH($C2502,'Policy Characteristics'!$C:$C,0)))</f>
        <v>Industry Energy Efficiency</v>
      </c>
      <c r="K2502" s="254" t="str">
        <f>IF(ISBLANK(INDEX('Policy Characteristics'!E:E,MATCH($C2502,'Policy Characteristics'!$C:$C,0))),"",INDEX('Policy Characteristics'!E:E,MATCH($C2502,'Policy Characteristics'!$C:$C,0)))</f>
        <v>indst process efficiency</v>
      </c>
      <c r="L2502" s="261">
        <f>IF(ISBLANK(INDEX('Policy Characteristics'!F:F,MATCH($C2502,'Policy Characteristics'!$C:$C,0))),"",INDEX('Policy Characteristics'!F:F,MATCH($C2502,'Policy Characteristics'!$C:$C,0)))</f>
        <v>0</v>
      </c>
      <c r="M2502" s="261">
        <f>IF(ISBLANK(INDEX('Policy Characteristics'!G:G,MATCH($C2502,'Policy Characteristics'!$C:$C,0))),"",INDEX('Policy Characteristics'!G:G,MATCH($C2502,'Policy Characteristics'!$C:$C,0)))</f>
        <v>0.25</v>
      </c>
      <c r="N2502" s="261">
        <f>IF(ISBLANK(INDEX('Policy Characteristics'!H:H,MATCH($C2502,'Policy Characteristics'!$C:$C,0))),"",INDEX('Policy Characteristics'!H:H,MATCH($C2502,'Policy Characteristics'!$C:$C,0)))</f>
        <v>0.01</v>
      </c>
      <c r="O2502" s="254" t="str">
        <f>IF(ISBLANK(INDEX('Policy Characteristics'!I:I,MATCH($C2502,'Policy Characteristics'!$C:$C,0))),"",INDEX('Policy Characteristics'!I:I,MATCH($C2502,'Policy Characteristics'!$C:$C,0)))</f>
        <v>% reduction in energy use</v>
      </c>
      <c r="P2502" s="254" t="str">
        <f>IF(ISBLANK(INDEX('Policy Characteristics'!J:J,MATCH($C2502,'Policy Characteristics'!$C:$C,0))),"",INDEX('Policy Characteristics'!J:J,MATCH($C2502,'Policy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02" s="254" t="str">
        <f>IF(ISBLANK(INDEX('Policy Characteristics'!K:K,MATCH($C2502,'Policy Characteristics'!$C:$C,0))),"",INDEX('Policy Characteristics'!K:K,MATCH($C2502,'Policy Characteristics'!$C:$C,0)))</f>
        <v>industry-ag-main.html#eff-stds</v>
      </c>
      <c r="R2502" s="254" t="str">
        <f>IF(ISBLANK(INDEX('Policy Characteristics'!L:L,MATCH($C2502,'Policy Characteristics'!$C:$C,0))),"",INDEX('Policy Characteristics'!L:L,MATCH($C2502,'Policy Characteristics'!$C:$C,0)))</f>
        <v>industry-energy-efficiency-standards.html</v>
      </c>
    </row>
    <row r="2503" spans="1:18" s="4" customFormat="1" x14ac:dyDescent="0.25">
      <c r="A2503" s="254" t="str">
        <f>IF(ISBLANK(INDEX('Policy Characteristics'!A:A,MATCH($C2503,'Policy Characteristics'!$C:$C,0))),"",INDEX('Policy Characteristics'!A:A,MATCH($C2503,'Policy Characteristics'!$C:$C,0)))</f>
        <v>Industry</v>
      </c>
      <c r="B2503" s="262" t="str">
        <f>IF(ISBLANK(INDEX('Policy Characteristics'!B:B,MATCH($C2503,'Policy Characteristics'!$C:$C,0))),"",INDEX('Policy Characteristics'!B:B,MATCH($C2503,'Policy Characteristics'!$C:$C,0)))</f>
        <v>Industry Process Efficiency</v>
      </c>
      <c r="C2503" s="254" t="str">
        <f t="shared" si="105"/>
        <v>Percentage Improvement in Industrial Process Efficiency above BAU</v>
      </c>
      <c r="D2503" s="6" t="s">
        <v>3017</v>
      </c>
      <c r="E2503" s="45" t="s">
        <v>2671</v>
      </c>
      <c r="F2503" t="s">
        <v>2981</v>
      </c>
      <c r="G2503" s="45" t="s">
        <v>2676</v>
      </c>
      <c r="H2503" s="47">
        <f t="shared" si="106"/>
        <v>2502</v>
      </c>
      <c r="I2503" s="324" t="s">
        <v>41</v>
      </c>
      <c r="J2503" s="255" t="str">
        <f>IF(ISBLANK(INDEX('Policy Characteristics'!D:D,MATCH($C2503,'Policy Characteristics'!$C:$C,0))),"",INDEX('Policy Characteristics'!D:D,MATCH($C2503,'Policy Characteristics'!$C:$C,0)))</f>
        <v>Industry Energy Efficiency</v>
      </c>
      <c r="K2503" s="254" t="str">
        <f>IF(ISBLANK(INDEX('Policy Characteristics'!E:E,MATCH($C2503,'Policy Characteristics'!$C:$C,0))),"",INDEX('Policy Characteristics'!E:E,MATCH($C2503,'Policy Characteristics'!$C:$C,0)))</f>
        <v>indst process efficiency</v>
      </c>
      <c r="L2503" s="261">
        <f>IF(ISBLANK(INDEX('Policy Characteristics'!F:F,MATCH($C2503,'Policy Characteristics'!$C:$C,0))),"",INDEX('Policy Characteristics'!F:F,MATCH($C2503,'Policy Characteristics'!$C:$C,0)))</f>
        <v>0</v>
      </c>
      <c r="M2503" s="261">
        <f>IF(ISBLANK(INDEX('Policy Characteristics'!G:G,MATCH($C2503,'Policy Characteristics'!$C:$C,0))),"",INDEX('Policy Characteristics'!G:G,MATCH($C2503,'Policy Characteristics'!$C:$C,0)))</f>
        <v>0.25</v>
      </c>
      <c r="N2503" s="261">
        <f>IF(ISBLANK(INDEX('Policy Characteristics'!H:H,MATCH($C2503,'Policy Characteristics'!$C:$C,0))),"",INDEX('Policy Characteristics'!H:H,MATCH($C2503,'Policy Characteristics'!$C:$C,0)))</f>
        <v>0.01</v>
      </c>
      <c r="O2503" s="254" t="str">
        <f>IF(ISBLANK(INDEX('Policy Characteristics'!I:I,MATCH($C2503,'Policy Characteristics'!$C:$C,0))),"",INDEX('Policy Characteristics'!I:I,MATCH($C2503,'Policy Characteristics'!$C:$C,0)))</f>
        <v>% reduction in energy use</v>
      </c>
      <c r="P2503" s="254" t="str">
        <f>IF(ISBLANK(INDEX('Policy Characteristics'!J:J,MATCH($C2503,'Policy Characteristics'!$C:$C,0))),"",INDEX('Policy Characteristics'!J:J,MATCH($C2503,'Policy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03" s="254" t="str">
        <f>IF(ISBLANK(INDEX('Policy Characteristics'!K:K,MATCH($C2503,'Policy Characteristics'!$C:$C,0))),"",INDEX('Policy Characteristics'!K:K,MATCH($C2503,'Policy Characteristics'!$C:$C,0)))</f>
        <v>industry-ag-main.html#eff-stds</v>
      </c>
      <c r="R2503" s="254" t="str">
        <f>IF(ISBLANK(INDEX('Policy Characteristics'!L:L,MATCH($C2503,'Policy Characteristics'!$C:$C,0))),"",INDEX('Policy Characteristics'!L:L,MATCH($C2503,'Policy Characteristics'!$C:$C,0)))</f>
        <v>industry-energy-efficiency-standards.html</v>
      </c>
    </row>
    <row r="2504" spans="1:18" s="4" customFormat="1" x14ac:dyDescent="0.25">
      <c r="A2504" s="254" t="str">
        <f>IF(ISBLANK(INDEX('Policy Characteristics'!A:A,MATCH($C2504,'Policy Characteristics'!$C:$C,0))),"",INDEX('Policy Characteristics'!A:A,MATCH($C2504,'Policy Characteristics'!$C:$C,0)))</f>
        <v>Industry</v>
      </c>
      <c r="B2504" s="262" t="str">
        <f>IF(ISBLANK(INDEX('Policy Characteristics'!B:B,MATCH($C2504,'Policy Characteristics'!$C:$C,0))),"",INDEX('Policy Characteristics'!B:B,MATCH($C2504,'Policy Characteristics'!$C:$C,0)))</f>
        <v>Industry Process Efficiency</v>
      </c>
      <c r="C2504" s="254" t="str">
        <f t="shared" si="105"/>
        <v>Percentage Improvement in Industrial Process Efficiency above BAU</v>
      </c>
      <c r="D2504" s="6" t="s">
        <v>3018</v>
      </c>
      <c r="E2504" s="45" t="s">
        <v>2375</v>
      </c>
      <c r="F2504" t="s">
        <v>2982</v>
      </c>
      <c r="G2504" s="45" t="s">
        <v>2381</v>
      </c>
      <c r="H2504" s="47">
        <f t="shared" si="106"/>
        <v>2503</v>
      </c>
      <c r="I2504" s="324" t="s">
        <v>40</v>
      </c>
      <c r="J2504" s="255" t="str">
        <f>IF(ISBLANK(INDEX('Policy Characteristics'!D:D,MATCH($C2504,'Policy Characteristics'!$C:$C,0))),"",INDEX('Policy Characteristics'!D:D,MATCH($C2504,'Policy Characteristics'!$C:$C,0)))</f>
        <v>Industry Energy Efficiency</v>
      </c>
      <c r="K2504" s="254" t="str">
        <f>IF(ISBLANK(INDEX('Policy Characteristics'!E:E,MATCH($C2504,'Policy Characteristics'!$C:$C,0))),"",INDEX('Policy Characteristics'!E:E,MATCH($C2504,'Policy Characteristics'!$C:$C,0)))</f>
        <v>indst process efficiency</v>
      </c>
      <c r="L2504" s="261">
        <f>IF(ISBLANK(INDEX('Policy Characteristics'!F:F,MATCH($C2504,'Policy Characteristics'!$C:$C,0))),"",INDEX('Policy Characteristics'!F:F,MATCH($C2504,'Policy Characteristics'!$C:$C,0)))</f>
        <v>0</v>
      </c>
      <c r="M2504" s="261">
        <f>IF(ISBLANK(INDEX('Policy Characteristics'!G:G,MATCH($C2504,'Policy Characteristics'!$C:$C,0))),"",INDEX('Policy Characteristics'!G:G,MATCH($C2504,'Policy Characteristics'!$C:$C,0)))</f>
        <v>0.25</v>
      </c>
      <c r="N2504" s="261">
        <f>IF(ISBLANK(INDEX('Policy Characteristics'!H:H,MATCH($C2504,'Policy Characteristics'!$C:$C,0))),"",INDEX('Policy Characteristics'!H:H,MATCH($C2504,'Policy Characteristics'!$C:$C,0)))</f>
        <v>0.01</v>
      </c>
      <c r="O2504" s="254" t="str">
        <f>IF(ISBLANK(INDEX('Policy Characteristics'!I:I,MATCH($C2504,'Policy Characteristics'!$C:$C,0))),"",INDEX('Policy Characteristics'!I:I,MATCH($C2504,'Policy Characteristics'!$C:$C,0)))</f>
        <v>% reduction in energy use</v>
      </c>
      <c r="P2504" s="254" t="str">
        <f>IF(ISBLANK(INDEX('Policy Characteristics'!J:J,MATCH($C2504,'Policy Characteristics'!$C:$C,0))),"",INDEX('Policy Characteristics'!J:J,MATCH($C2504,'Policy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04" s="254" t="str">
        <f>IF(ISBLANK(INDEX('Policy Characteristics'!K:K,MATCH($C2504,'Policy Characteristics'!$C:$C,0))),"",INDEX('Policy Characteristics'!K:K,MATCH($C2504,'Policy Characteristics'!$C:$C,0)))</f>
        <v>industry-ag-main.html#eff-stds</v>
      </c>
      <c r="R2504" s="254" t="str">
        <f>IF(ISBLANK(INDEX('Policy Characteristics'!L:L,MATCH($C2504,'Policy Characteristics'!$C:$C,0))),"",INDEX('Policy Characteristics'!L:L,MATCH($C2504,'Policy Characteristics'!$C:$C,0)))</f>
        <v>industry-energy-efficiency-standards.html</v>
      </c>
    </row>
    <row r="2505" spans="1:18" s="4" customFormat="1" x14ac:dyDescent="0.25">
      <c r="A2505" s="254" t="str">
        <f>IF(ISBLANK(INDEX('Policy Characteristics'!A:A,MATCH($C2505,'Policy Characteristics'!$C:$C,0))),"",INDEX('Policy Characteristics'!A:A,MATCH($C2505,'Policy Characteristics'!$C:$C,0)))</f>
        <v>Industry</v>
      </c>
      <c r="B2505" s="262" t="str">
        <f>IF(ISBLANK(INDEX('Policy Characteristics'!B:B,MATCH($C2505,'Policy Characteristics'!$C:$C,0))),"",INDEX('Policy Characteristics'!B:B,MATCH($C2505,'Policy Characteristics'!$C:$C,0)))</f>
        <v>Industry Process Efficiency</v>
      </c>
      <c r="C2505" s="254" t="str">
        <f t="shared" si="105"/>
        <v>Percentage Improvement in Industrial Process Efficiency above BAU</v>
      </c>
      <c r="D2505" s="6" t="s">
        <v>3018</v>
      </c>
      <c r="E2505" s="45" t="s">
        <v>2376</v>
      </c>
      <c r="F2505" t="s">
        <v>2982</v>
      </c>
      <c r="G2505" s="45" t="s">
        <v>2384</v>
      </c>
      <c r="H2505" s="47">
        <f t="shared" si="106"/>
        <v>2504</v>
      </c>
      <c r="I2505" s="324" t="s">
        <v>41</v>
      </c>
      <c r="J2505" s="255" t="str">
        <f>IF(ISBLANK(INDEX('Policy Characteristics'!D:D,MATCH($C2505,'Policy Characteristics'!$C:$C,0))),"",INDEX('Policy Characteristics'!D:D,MATCH($C2505,'Policy Characteristics'!$C:$C,0)))</f>
        <v>Industry Energy Efficiency</v>
      </c>
      <c r="K2505" s="254" t="str">
        <f>IF(ISBLANK(INDEX('Policy Characteristics'!E:E,MATCH($C2505,'Policy Characteristics'!$C:$C,0))),"",INDEX('Policy Characteristics'!E:E,MATCH($C2505,'Policy Characteristics'!$C:$C,0)))</f>
        <v>indst process efficiency</v>
      </c>
      <c r="L2505" s="261">
        <f>IF(ISBLANK(INDEX('Policy Characteristics'!F:F,MATCH($C2505,'Policy Characteristics'!$C:$C,0))),"",INDEX('Policy Characteristics'!F:F,MATCH($C2505,'Policy Characteristics'!$C:$C,0)))</f>
        <v>0</v>
      </c>
      <c r="M2505" s="261">
        <f>IF(ISBLANK(INDEX('Policy Characteristics'!G:G,MATCH($C2505,'Policy Characteristics'!$C:$C,0))),"",INDEX('Policy Characteristics'!G:G,MATCH($C2505,'Policy Characteristics'!$C:$C,0)))</f>
        <v>0.25</v>
      </c>
      <c r="N2505" s="261">
        <f>IF(ISBLANK(INDEX('Policy Characteristics'!H:H,MATCH($C2505,'Policy Characteristics'!$C:$C,0))),"",INDEX('Policy Characteristics'!H:H,MATCH($C2505,'Policy Characteristics'!$C:$C,0)))</f>
        <v>0.01</v>
      </c>
      <c r="O2505" s="254" t="str">
        <f>IF(ISBLANK(INDEX('Policy Characteristics'!I:I,MATCH($C2505,'Policy Characteristics'!$C:$C,0))),"",INDEX('Policy Characteristics'!I:I,MATCH($C2505,'Policy Characteristics'!$C:$C,0)))</f>
        <v>% reduction in energy use</v>
      </c>
      <c r="P2505" s="254" t="str">
        <f>IF(ISBLANK(INDEX('Policy Characteristics'!J:J,MATCH($C2505,'Policy Characteristics'!$C:$C,0))),"",INDEX('Policy Characteristics'!J:J,MATCH($C2505,'Policy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05" s="254" t="str">
        <f>IF(ISBLANK(INDEX('Policy Characteristics'!K:K,MATCH($C2505,'Policy Characteristics'!$C:$C,0))),"",INDEX('Policy Characteristics'!K:K,MATCH($C2505,'Policy Characteristics'!$C:$C,0)))</f>
        <v>industry-ag-main.html#eff-stds</v>
      </c>
      <c r="R2505" s="254" t="str">
        <f>IF(ISBLANK(INDEX('Policy Characteristics'!L:L,MATCH($C2505,'Policy Characteristics'!$C:$C,0))),"",INDEX('Policy Characteristics'!L:L,MATCH($C2505,'Policy Characteristics'!$C:$C,0)))</f>
        <v>industry-energy-efficiency-standards.html</v>
      </c>
    </row>
    <row r="2506" spans="1:18" s="4" customFormat="1" x14ac:dyDescent="0.25">
      <c r="A2506" s="254" t="str">
        <f>IF(ISBLANK(INDEX('Policy Characteristics'!A:A,MATCH($C2506,'Policy Characteristics'!$C:$C,0))),"",INDEX('Policy Characteristics'!A:A,MATCH($C2506,'Policy Characteristics'!$C:$C,0)))</f>
        <v>Industry</v>
      </c>
      <c r="B2506" s="262" t="str">
        <f>IF(ISBLANK(INDEX('Policy Characteristics'!B:B,MATCH($C2506,'Policy Characteristics'!$C:$C,0))),"",INDEX('Policy Characteristics'!B:B,MATCH($C2506,'Policy Characteristics'!$C:$C,0)))</f>
        <v>Industry Process Efficiency</v>
      </c>
      <c r="C2506" s="254" t="str">
        <f t="shared" si="105"/>
        <v>Percentage Improvement in Industrial Process Efficiency above BAU</v>
      </c>
      <c r="D2506" s="6" t="s">
        <v>3018</v>
      </c>
      <c r="E2506" s="45" t="s">
        <v>2377</v>
      </c>
      <c r="F2506" t="s">
        <v>2982</v>
      </c>
      <c r="G2506" s="45" t="s">
        <v>2385</v>
      </c>
      <c r="H2506" s="47">
        <f t="shared" si="106"/>
        <v>2505</v>
      </c>
      <c r="I2506" s="324" t="s">
        <v>40</v>
      </c>
      <c r="J2506" s="255" t="str">
        <f>IF(ISBLANK(INDEX('Policy Characteristics'!D:D,MATCH($C2506,'Policy Characteristics'!$C:$C,0))),"",INDEX('Policy Characteristics'!D:D,MATCH($C2506,'Policy Characteristics'!$C:$C,0)))</f>
        <v>Industry Energy Efficiency</v>
      </c>
      <c r="K2506" s="254" t="str">
        <f>IF(ISBLANK(INDEX('Policy Characteristics'!E:E,MATCH($C2506,'Policy Characteristics'!$C:$C,0))),"",INDEX('Policy Characteristics'!E:E,MATCH($C2506,'Policy Characteristics'!$C:$C,0)))</f>
        <v>indst process efficiency</v>
      </c>
      <c r="L2506" s="261">
        <f>IF(ISBLANK(INDEX('Policy Characteristics'!F:F,MATCH($C2506,'Policy Characteristics'!$C:$C,0))),"",INDEX('Policy Characteristics'!F:F,MATCH($C2506,'Policy Characteristics'!$C:$C,0)))</f>
        <v>0</v>
      </c>
      <c r="M2506" s="261">
        <f>IF(ISBLANK(INDEX('Policy Characteristics'!G:G,MATCH($C2506,'Policy Characteristics'!$C:$C,0))),"",INDEX('Policy Characteristics'!G:G,MATCH($C2506,'Policy Characteristics'!$C:$C,0)))</f>
        <v>0.25</v>
      </c>
      <c r="N2506" s="261">
        <f>IF(ISBLANK(INDEX('Policy Characteristics'!H:H,MATCH($C2506,'Policy Characteristics'!$C:$C,0))),"",INDEX('Policy Characteristics'!H:H,MATCH($C2506,'Policy Characteristics'!$C:$C,0)))</f>
        <v>0.01</v>
      </c>
      <c r="O2506" s="254" t="str">
        <f>IF(ISBLANK(INDEX('Policy Characteristics'!I:I,MATCH($C2506,'Policy Characteristics'!$C:$C,0))),"",INDEX('Policy Characteristics'!I:I,MATCH($C2506,'Policy Characteristics'!$C:$C,0)))</f>
        <v>% reduction in energy use</v>
      </c>
      <c r="P2506" s="254" t="str">
        <f>IF(ISBLANK(INDEX('Policy Characteristics'!J:J,MATCH($C2506,'Policy Characteristics'!$C:$C,0))),"",INDEX('Policy Characteristics'!J:J,MATCH($C2506,'Policy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06" s="254" t="str">
        <f>IF(ISBLANK(INDEX('Policy Characteristics'!K:K,MATCH($C2506,'Policy Characteristics'!$C:$C,0))),"",INDEX('Policy Characteristics'!K:K,MATCH($C2506,'Policy Characteristics'!$C:$C,0)))</f>
        <v>industry-ag-main.html#eff-stds</v>
      </c>
      <c r="R2506" s="254" t="str">
        <f>IF(ISBLANK(INDEX('Policy Characteristics'!L:L,MATCH($C2506,'Policy Characteristics'!$C:$C,0))),"",INDEX('Policy Characteristics'!L:L,MATCH($C2506,'Policy Characteristics'!$C:$C,0)))</f>
        <v>industry-energy-efficiency-standards.html</v>
      </c>
    </row>
    <row r="2507" spans="1:18" s="4" customFormat="1" x14ac:dyDescent="0.25">
      <c r="A2507" s="254" t="str">
        <f>IF(ISBLANK(INDEX('Policy Characteristics'!A:A,MATCH($C2507,'Policy Characteristics'!$C:$C,0))),"",INDEX('Policy Characteristics'!A:A,MATCH($C2507,'Policy Characteristics'!$C:$C,0)))</f>
        <v>Industry</v>
      </c>
      <c r="B2507" s="262" t="str">
        <f>IF(ISBLANK(INDEX('Policy Characteristics'!B:B,MATCH($C2507,'Policy Characteristics'!$C:$C,0))),"",INDEX('Policy Characteristics'!B:B,MATCH($C2507,'Policy Characteristics'!$C:$C,0)))</f>
        <v>Industry Process Efficiency</v>
      </c>
      <c r="C2507" s="254" t="str">
        <f t="shared" si="105"/>
        <v>Percentage Improvement in Industrial Process Efficiency above BAU</v>
      </c>
      <c r="D2507" s="6" t="s">
        <v>3018</v>
      </c>
      <c r="E2507" s="45" t="s">
        <v>2378</v>
      </c>
      <c r="F2507" t="s">
        <v>2982</v>
      </c>
      <c r="G2507" s="45" t="s">
        <v>2382</v>
      </c>
      <c r="H2507" s="47">
        <f t="shared" si="106"/>
        <v>2506</v>
      </c>
      <c r="I2507" s="324" t="s">
        <v>41</v>
      </c>
      <c r="J2507" s="255" t="str">
        <f>IF(ISBLANK(INDEX('Policy Characteristics'!D:D,MATCH($C2507,'Policy Characteristics'!$C:$C,0))),"",INDEX('Policy Characteristics'!D:D,MATCH($C2507,'Policy Characteristics'!$C:$C,0)))</f>
        <v>Industry Energy Efficiency</v>
      </c>
      <c r="K2507" s="254" t="str">
        <f>IF(ISBLANK(INDEX('Policy Characteristics'!E:E,MATCH($C2507,'Policy Characteristics'!$C:$C,0))),"",INDEX('Policy Characteristics'!E:E,MATCH($C2507,'Policy Characteristics'!$C:$C,0)))</f>
        <v>indst process efficiency</v>
      </c>
      <c r="L2507" s="261">
        <f>IF(ISBLANK(INDEX('Policy Characteristics'!F:F,MATCH($C2507,'Policy Characteristics'!$C:$C,0))),"",INDEX('Policy Characteristics'!F:F,MATCH($C2507,'Policy Characteristics'!$C:$C,0)))</f>
        <v>0</v>
      </c>
      <c r="M2507" s="261">
        <f>IF(ISBLANK(INDEX('Policy Characteristics'!G:G,MATCH($C2507,'Policy Characteristics'!$C:$C,0))),"",INDEX('Policy Characteristics'!G:G,MATCH($C2507,'Policy Characteristics'!$C:$C,0)))</f>
        <v>0.25</v>
      </c>
      <c r="N2507" s="261">
        <f>IF(ISBLANK(INDEX('Policy Characteristics'!H:H,MATCH($C2507,'Policy Characteristics'!$C:$C,0))),"",INDEX('Policy Characteristics'!H:H,MATCH($C2507,'Policy Characteristics'!$C:$C,0)))</f>
        <v>0.01</v>
      </c>
      <c r="O2507" s="254" t="str">
        <f>IF(ISBLANK(INDEX('Policy Characteristics'!I:I,MATCH($C2507,'Policy Characteristics'!$C:$C,0))),"",INDEX('Policy Characteristics'!I:I,MATCH($C2507,'Policy Characteristics'!$C:$C,0)))</f>
        <v>% reduction in energy use</v>
      </c>
      <c r="P2507" s="254" t="str">
        <f>IF(ISBLANK(INDEX('Policy Characteristics'!J:J,MATCH($C2507,'Policy Characteristics'!$C:$C,0))),"",INDEX('Policy Characteristics'!J:J,MATCH($C2507,'Policy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07" s="254" t="str">
        <f>IF(ISBLANK(INDEX('Policy Characteristics'!K:K,MATCH($C2507,'Policy Characteristics'!$C:$C,0))),"",INDEX('Policy Characteristics'!K:K,MATCH($C2507,'Policy Characteristics'!$C:$C,0)))</f>
        <v>industry-ag-main.html#eff-stds</v>
      </c>
      <c r="R2507" s="254" t="str">
        <f>IF(ISBLANK(INDEX('Policy Characteristics'!L:L,MATCH($C2507,'Policy Characteristics'!$C:$C,0))),"",INDEX('Policy Characteristics'!L:L,MATCH($C2507,'Policy Characteristics'!$C:$C,0)))</f>
        <v>industry-energy-efficiency-standards.html</v>
      </c>
    </row>
    <row r="2508" spans="1:18" s="4" customFormat="1" x14ac:dyDescent="0.25">
      <c r="A2508" s="254" t="str">
        <f>IF(ISBLANK(INDEX('Policy Characteristics'!A:A,MATCH($C2508,'Policy Characteristics'!$C:$C,0))),"",INDEX('Policy Characteristics'!A:A,MATCH($C2508,'Policy Characteristics'!$C:$C,0)))</f>
        <v>Industry</v>
      </c>
      <c r="B2508" s="262" t="str">
        <f>IF(ISBLANK(INDEX('Policy Characteristics'!B:B,MATCH($C2508,'Policy Characteristics'!$C:$C,0))),"",INDEX('Policy Characteristics'!B:B,MATCH($C2508,'Policy Characteristics'!$C:$C,0)))</f>
        <v>Industry Process Efficiency</v>
      </c>
      <c r="C2508" s="254" t="str">
        <f t="shared" si="105"/>
        <v>Percentage Improvement in Industrial Process Efficiency above BAU</v>
      </c>
      <c r="D2508" s="6" t="s">
        <v>3018</v>
      </c>
      <c r="E2508" s="45" t="s">
        <v>2379</v>
      </c>
      <c r="F2508" t="s">
        <v>2982</v>
      </c>
      <c r="G2508" s="45" t="s">
        <v>2383</v>
      </c>
      <c r="H2508" s="47">
        <f t="shared" si="106"/>
        <v>2507</v>
      </c>
      <c r="I2508" s="324" t="s">
        <v>40</v>
      </c>
      <c r="J2508" s="255" t="str">
        <f>IF(ISBLANK(INDEX('Policy Characteristics'!D:D,MATCH($C2508,'Policy Characteristics'!$C:$C,0))),"",INDEX('Policy Characteristics'!D:D,MATCH($C2508,'Policy Characteristics'!$C:$C,0)))</f>
        <v>Industry Energy Efficiency</v>
      </c>
      <c r="K2508" s="254" t="str">
        <f>IF(ISBLANK(INDEX('Policy Characteristics'!E:E,MATCH($C2508,'Policy Characteristics'!$C:$C,0))),"",INDEX('Policy Characteristics'!E:E,MATCH($C2508,'Policy Characteristics'!$C:$C,0)))</f>
        <v>indst process efficiency</v>
      </c>
      <c r="L2508" s="261">
        <f>IF(ISBLANK(INDEX('Policy Characteristics'!F:F,MATCH($C2508,'Policy Characteristics'!$C:$C,0))),"",INDEX('Policy Characteristics'!F:F,MATCH($C2508,'Policy Characteristics'!$C:$C,0)))</f>
        <v>0</v>
      </c>
      <c r="M2508" s="261">
        <f>IF(ISBLANK(INDEX('Policy Characteristics'!G:G,MATCH($C2508,'Policy Characteristics'!$C:$C,0))),"",INDEX('Policy Characteristics'!G:G,MATCH($C2508,'Policy Characteristics'!$C:$C,0)))</f>
        <v>0.25</v>
      </c>
      <c r="N2508" s="261">
        <f>IF(ISBLANK(INDEX('Policy Characteristics'!H:H,MATCH($C2508,'Policy Characteristics'!$C:$C,0))),"",INDEX('Policy Characteristics'!H:H,MATCH($C2508,'Policy Characteristics'!$C:$C,0)))</f>
        <v>0.01</v>
      </c>
      <c r="O2508" s="254" t="str">
        <f>IF(ISBLANK(INDEX('Policy Characteristics'!I:I,MATCH($C2508,'Policy Characteristics'!$C:$C,0))),"",INDEX('Policy Characteristics'!I:I,MATCH($C2508,'Policy Characteristics'!$C:$C,0)))</f>
        <v>% reduction in energy use</v>
      </c>
      <c r="P2508" s="254" t="str">
        <f>IF(ISBLANK(INDEX('Policy Characteristics'!J:J,MATCH($C2508,'Policy Characteristics'!$C:$C,0))),"",INDEX('Policy Characteristics'!J:J,MATCH($C2508,'Policy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08" s="254" t="str">
        <f>IF(ISBLANK(INDEX('Policy Characteristics'!K:K,MATCH($C2508,'Policy Characteristics'!$C:$C,0))),"",INDEX('Policy Characteristics'!K:K,MATCH($C2508,'Policy Characteristics'!$C:$C,0)))</f>
        <v>industry-ag-main.html#eff-stds</v>
      </c>
      <c r="R2508" s="254" t="str">
        <f>IF(ISBLANK(INDEX('Policy Characteristics'!L:L,MATCH($C2508,'Policy Characteristics'!$C:$C,0))),"",INDEX('Policy Characteristics'!L:L,MATCH($C2508,'Policy Characteristics'!$C:$C,0)))</f>
        <v>industry-energy-efficiency-standards.html</v>
      </c>
    </row>
    <row r="2509" spans="1:18" s="4" customFormat="1" x14ac:dyDescent="0.25">
      <c r="A2509" s="254" t="str">
        <f>IF(ISBLANK(INDEX('Policy Characteristics'!A:A,MATCH($C2509,'Policy Characteristics'!$C:$C,0))),"",INDEX('Policy Characteristics'!A:A,MATCH($C2509,'Policy Characteristics'!$C:$C,0)))</f>
        <v>Industry</v>
      </c>
      <c r="B2509" s="262" t="str">
        <f>IF(ISBLANK(INDEX('Policy Characteristics'!B:B,MATCH($C2509,'Policy Characteristics'!$C:$C,0))),"",INDEX('Policy Characteristics'!B:B,MATCH($C2509,'Policy Characteristics'!$C:$C,0)))</f>
        <v>Industry Process Efficiency</v>
      </c>
      <c r="C2509" s="254" t="str">
        <f t="shared" si="105"/>
        <v>Percentage Improvement in Industrial Process Efficiency above BAU</v>
      </c>
      <c r="D2509" s="6" t="s">
        <v>3018</v>
      </c>
      <c r="E2509" s="45" t="s">
        <v>2380</v>
      </c>
      <c r="F2509" t="s">
        <v>2982</v>
      </c>
      <c r="G2509" s="45" t="s">
        <v>2386</v>
      </c>
      <c r="H2509" s="47">
        <f t="shared" si="106"/>
        <v>2508</v>
      </c>
      <c r="I2509" s="324" t="s">
        <v>41</v>
      </c>
      <c r="J2509" s="255" t="str">
        <f>IF(ISBLANK(INDEX('Policy Characteristics'!D:D,MATCH($C2509,'Policy Characteristics'!$C:$C,0))),"",INDEX('Policy Characteristics'!D:D,MATCH($C2509,'Policy Characteristics'!$C:$C,0)))</f>
        <v>Industry Energy Efficiency</v>
      </c>
      <c r="K2509" s="254" t="str">
        <f>IF(ISBLANK(INDEX('Policy Characteristics'!E:E,MATCH($C2509,'Policy Characteristics'!$C:$C,0))),"",INDEX('Policy Characteristics'!E:E,MATCH($C2509,'Policy Characteristics'!$C:$C,0)))</f>
        <v>indst process efficiency</v>
      </c>
      <c r="L2509" s="261">
        <f>IF(ISBLANK(INDEX('Policy Characteristics'!F:F,MATCH($C2509,'Policy Characteristics'!$C:$C,0))),"",INDEX('Policy Characteristics'!F:F,MATCH($C2509,'Policy Characteristics'!$C:$C,0)))</f>
        <v>0</v>
      </c>
      <c r="M2509" s="261">
        <f>IF(ISBLANK(INDEX('Policy Characteristics'!G:G,MATCH($C2509,'Policy Characteristics'!$C:$C,0))),"",INDEX('Policy Characteristics'!G:G,MATCH($C2509,'Policy Characteristics'!$C:$C,0)))</f>
        <v>0.25</v>
      </c>
      <c r="N2509" s="261">
        <f>IF(ISBLANK(INDEX('Policy Characteristics'!H:H,MATCH($C2509,'Policy Characteristics'!$C:$C,0))),"",INDEX('Policy Characteristics'!H:H,MATCH($C2509,'Policy Characteristics'!$C:$C,0)))</f>
        <v>0.01</v>
      </c>
      <c r="O2509" s="254" t="str">
        <f>IF(ISBLANK(INDEX('Policy Characteristics'!I:I,MATCH($C2509,'Policy Characteristics'!$C:$C,0))),"",INDEX('Policy Characteristics'!I:I,MATCH($C2509,'Policy Characteristics'!$C:$C,0)))</f>
        <v>% reduction in energy use</v>
      </c>
      <c r="P2509" s="254" t="str">
        <f>IF(ISBLANK(INDEX('Policy Characteristics'!J:J,MATCH($C2509,'Policy Characteristics'!$C:$C,0))),"",INDEX('Policy Characteristics'!J:J,MATCH($C2509,'Policy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09" s="254" t="str">
        <f>IF(ISBLANK(INDEX('Policy Characteristics'!K:K,MATCH($C2509,'Policy Characteristics'!$C:$C,0))),"",INDEX('Policy Characteristics'!K:K,MATCH($C2509,'Policy Characteristics'!$C:$C,0)))</f>
        <v>industry-ag-main.html#eff-stds</v>
      </c>
      <c r="R2509" s="254" t="str">
        <f>IF(ISBLANK(INDEX('Policy Characteristics'!L:L,MATCH($C2509,'Policy Characteristics'!$C:$C,0))),"",INDEX('Policy Characteristics'!L:L,MATCH($C2509,'Policy Characteristics'!$C:$C,0)))</f>
        <v>industry-energy-efficiency-standards.html</v>
      </c>
    </row>
    <row r="2510" spans="1:18" s="4" customFormat="1" x14ac:dyDescent="0.25">
      <c r="A2510" s="254" t="str">
        <f>IF(ISBLANK(INDEX('Policy Characteristics'!A:A,MATCH($C2510,'Policy Characteristics'!$C:$C,0))),"",INDEX('Policy Characteristics'!A:A,MATCH($C2510,'Policy Characteristics'!$C:$C,0)))</f>
        <v>Industry</v>
      </c>
      <c r="B2510" s="262" t="str">
        <f>IF(ISBLANK(INDEX('Policy Characteristics'!B:B,MATCH($C2510,'Policy Characteristics'!$C:$C,0))),"",INDEX('Policy Characteristics'!B:B,MATCH($C2510,'Policy Characteristics'!$C:$C,0)))</f>
        <v>Industry Process Efficiency</v>
      </c>
      <c r="C2510" s="254" t="str">
        <f t="shared" si="105"/>
        <v>Percentage Improvement in Industrial Process Efficiency above BAU</v>
      </c>
      <c r="D2510" s="6" t="s">
        <v>3018</v>
      </c>
      <c r="E2510" s="45" t="s">
        <v>2672</v>
      </c>
      <c r="F2510" t="s">
        <v>2982</v>
      </c>
      <c r="G2510" s="45" t="s">
        <v>2675</v>
      </c>
      <c r="H2510" s="47">
        <f t="shared" si="106"/>
        <v>2509</v>
      </c>
      <c r="I2510" s="324" t="s">
        <v>41</v>
      </c>
      <c r="J2510" s="255" t="str">
        <f>IF(ISBLANK(INDEX('Policy Characteristics'!D:D,MATCH($C2510,'Policy Characteristics'!$C:$C,0))),"",INDEX('Policy Characteristics'!D:D,MATCH($C2510,'Policy Characteristics'!$C:$C,0)))</f>
        <v>Industry Energy Efficiency</v>
      </c>
      <c r="K2510" s="254" t="str">
        <f>IF(ISBLANK(INDEX('Policy Characteristics'!E:E,MATCH($C2510,'Policy Characteristics'!$C:$C,0))),"",INDEX('Policy Characteristics'!E:E,MATCH($C2510,'Policy Characteristics'!$C:$C,0)))</f>
        <v>indst process efficiency</v>
      </c>
      <c r="L2510" s="261">
        <f>IF(ISBLANK(INDEX('Policy Characteristics'!F:F,MATCH($C2510,'Policy Characteristics'!$C:$C,0))),"",INDEX('Policy Characteristics'!F:F,MATCH($C2510,'Policy Characteristics'!$C:$C,0)))</f>
        <v>0</v>
      </c>
      <c r="M2510" s="261">
        <f>IF(ISBLANK(INDEX('Policy Characteristics'!G:G,MATCH($C2510,'Policy Characteristics'!$C:$C,0))),"",INDEX('Policy Characteristics'!G:G,MATCH($C2510,'Policy Characteristics'!$C:$C,0)))</f>
        <v>0.25</v>
      </c>
      <c r="N2510" s="261">
        <f>IF(ISBLANK(INDEX('Policy Characteristics'!H:H,MATCH($C2510,'Policy Characteristics'!$C:$C,0))),"",INDEX('Policy Characteristics'!H:H,MATCH($C2510,'Policy Characteristics'!$C:$C,0)))</f>
        <v>0.01</v>
      </c>
      <c r="O2510" s="254" t="str">
        <f>IF(ISBLANK(INDEX('Policy Characteristics'!I:I,MATCH($C2510,'Policy Characteristics'!$C:$C,0))),"",INDEX('Policy Characteristics'!I:I,MATCH($C2510,'Policy Characteristics'!$C:$C,0)))</f>
        <v>% reduction in energy use</v>
      </c>
      <c r="P2510" s="254" t="str">
        <f>IF(ISBLANK(INDEX('Policy Characteristics'!J:J,MATCH($C2510,'Policy Characteristics'!$C:$C,0))),"",INDEX('Policy Characteristics'!J:J,MATCH($C2510,'Policy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10" s="254" t="str">
        <f>IF(ISBLANK(INDEX('Policy Characteristics'!K:K,MATCH($C2510,'Policy Characteristics'!$C:$C,0))),"",INDEX('Policy Characteristics'!K:K,MATCH($C2510,'Policy Characteristics'!$C:$C,0)))</f>
        <v>industry-ag-main.html#eff-stds</v>
      </c>
      <c r="R2510" s="254" t="str">
        <f>IF(ISBLANK(INDEX('Policy Characteristics'!L:L,MATCH($C2510,'Policy Characteristics'!$C:$C,0))),"",INDEX('Policy Characteristics'!L:L,MATCH($C2510,'Policy Characteristics'!$C:$C,0)))</f>
        <v>industry-energy-efficiency-standards.html</v>
      </c>
    </row>
    <row r="2511" spans="1:18" s="4" customFormat="1" x14ac:dyDescent="0.25">
      <c r="A2511" s="254" t="str">
        <f>IF(ISBLANK(INDEX('Policy Characteristics'!A:A,MATCH($C2511,'Policy Characteristics'!$C:$C,0))),"",INDEX('Policy Characteristics'!A:A,MATCH($C2511,'Policy Characteristics'!$C:$C,0)))</f>
        <v>Industry</v>
      </c>
      <c r="B2511" s="262" t="str">
        <f>IF(ISBLANK(INDEX('Policy Characteristics'!B:B,MATCH($C2511,'Policy Characteristics'!$C:$C,0))),"",INDEX('Policy Characteristics'!B:B,MATCH($C2511,'Policy Characteristics'!$C:$C,0)))</f>
        <v>Industry Process Efficiency</v>
      </c>
      <c r="C2511" s="254" t="str">
        <f t="shared" si="105"/>
        <v>Percentage Improvement in Industrial Process Efficiency above BAU</v>
      </c>
      <c r="D2511" s="6" t="s">
        <v>3018</v>
      </c>
      <c r="E2511" s="45" t="s">
        <v>2673</v>
      </c>
      <c r="F2511" t="s">
        <v>2982</v>
      </c>
      <c r="G2511" s="45" t="s">
        <v>2677</v>
      </c>
      <c r="H2511" s="47">
        <f t="shared" si="106"/>
        <v>2510</v>
      </c>
      <c r="I2511" s="324" t="s">
        <v>40</v>
      </c>
      <c r="J2511" s="255" t="str">
        <f>IF(ISBLANK(INDEX('Policy Characteristics'!D:D,MATCH($C2511,'Policy Characteristics'!$C:$C,0))),"",INDEX('Policy Characteristics'!D:D,MATCH($C2511,'Policy Characteristics'!$C:$C,0)))</f>
        <v>Industry Energy Efficiency</v>
      </c>
      <c r="K2511" s="254" t="str">
        <f>IF(ISBLANK(INDEX('Policy Characteristics'!E:E,MATCH($C2511,'Policy Characteristics'!$C:$C,0))),"",INDEX('Policy Characteristics'!E:E,MATCH($C2511,'Policy Characteristics'!$C:$C,0)))</f>
        <v>indst process efficiency</v>
      </c>
      <c r="L2511" s="261">
        <f>IF(ISBLANK(INDEX('Policy Characteristics'!F:F,MATCH($C2511,'Policy Characteristics'!$C:$C,0))),"",INDEX('Policy Characteristics'!F:F,MATCH($C2511,'Policy Characteristics'!$C:$C,0)))</f>
        <v>0</v>
      </c>
      <c r="M2511" s="261">
        <f>IF(ISBLANK(INDEX('Policy Characteristics'!G:G,MATCH($C2511,'Policy Characteristics'!$C:$C,0))),"",INDEX('Policy Characteristics'!G:G,MATCH($C2511,'Policy Characteristics'!$C:$C,0)))</f>
        <v>0.25</v>
      </c>
      <c r="N2511" s="261">
        <f>IF(ISBLANK(INDEX('Policy Characteristics'!H:H,MATCH($C2511,'Policy Characteristics'!$C:$C,0))),"",INDEX('Policy Characteristics'!H:H,MATCH($C2511,'Policy Characteristics'!$C:$C,0)))</f>
        <v>0.01</v>
      </c>
      <c r="O2511" s="254" t="str">
        <f>IF(ISBLANK(INDEX('Policy Characteristics'!I:I,MATCH($C2511,'Policy Characteristics'!$C:$C,0))),"",INDEX('Policy Characteristics'!I:I,MATCH($C2511,'Policy Characteristics'!$C:$C,0)))</f>
        <v>% reduction in energy use</v>
      </c>
      <c r="P2511" s="254" t="str">
        <f>IF(ISBLANK(INDEX('Policy Characteristics'!J:J,MATCH($C2511,'Policy Characteristics'!$C:$C,0))),"",INDEX('Policy Characteristics'!J:J,MATCH($C2511,'Policy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11" s="254" t="str">
        <f>IF(ISBLANK(INDEX('Policy Characteristics'!K:K,MATCH($C2511,'Policy Characteristics'!$C:$C,0))),"",INDEX('Policy Characteristics'!K:K,MATCH($C2511,'Policy Characteristics'!$C:$C,0)))</f>
        <v>industry-ag-main.html#eff-stds</v>
      </c>
      <c r="R2511" s="254" t="str">
        <f>IF(ISBLANK(INDEX('Policy Characteristics'!L:L,MATCH($C2511,'Policy Characteristics'!$C:$C,0))),"",INDEX('Policy Characteristics'!L:L,MATCH($C2511,'Policy Characteristics'!$C:$C,0)))</f>
        <v>industry-energy-efficiency-standards.html</v>
      </c>
    </row>
    <row r="2512" spans="1:18" s="4" customFormat="1" x14ac:dyDescent="0.25">
      <c r="A2512" s="254" t="str">
        <f>IF(ISBLANK(INDEX('Policy Characteristics'!A:A,MATCH($C2512,'Policy Characteristics'!$C:$C,0))),"",INDEX('Policy Characteristics'!A:A,MATCH($C2512,'Policy Characteristics'!$C:$C,0)))</f>
        <v>Industry</v>
      </c>
      <c r="B2512" s="262" t="str">
        <f>IF(ISBLANK(INDEX('Policy Characteristics'!B:B,MATCH($C2512,'Policy Characteristics'!$C:$C,0))),"",INDEX('Policy Characteristics'!B:B,MATCH($C2512,'Policy Characteristics'!$C:$C,0)))</f>
        <v>Industry Process Efficiency</v>
      </c>
      <c r="C2512" s="254" t="str">
        <f t="shared" si="105"/>
        <v>Percentage Improvement in Industrial Process Efficiency above BAU</v>
      </c>
      <c r="D2512" s="6" t="s">
        <v>3018</v>
      </c>
      <c r="E2512" s="45" t="s">
        <v>2674</v>
      </c>
      <c r="F2512" t="s">
        <v>2982</v>
      </c>
      <c r="G2512" s="45" t="s">
        <v>2678</v>
      </c>
      <c r="H2512" s="47">
        <f t="shared" si="106"/>
        <v>2511</v>
      </c>
      <c r="I2512" s="324" t="s">
        <v>41</v>
      </c>
      <c r="J2512" s="255" t="str">
        <f>IF(ISBLANK(INDEX('Policy Characteristics'!D:D,MATCH($C2512,'Policy Characteristics'!$C:$C,0))),"",INDEX('Policy Characteristics'!D:D,MATCH($C2512,'Policy Characteristics'!$C:$C,0)))</f>
        <v>Industry Energy Efficiency</v>
      </c>
      <c r="K2512" s="254" t="str">
        <f>IF(ISBLANK(INDEX('Policy Characteristics'!E:E,MATCH($C2512,'Policy Characteristics'!$C:$C,0))),"",INDEX('Policy Characteristics'!E:E,MATCH($C2512,'Policy Characteristics'!$C:$C,0)))</f>
        <v>indst process efficiency</v>
      </c>
      <c r="L2512" s="261">
        <f>IF(ISBLANK(INDEX('Policy Characteristics'!F:F,MATCH($C2512,'Policy Characteristics'!$C:$C,0))),"",INDEX('Policy Characteristics'!F:F,MATCH($C2512,'Policy Characteristics'!$C:$C,0)))</f>
        <v>0</v>
      </c>
      <c r="M2512" s="261">
        <f>IF(ISBLANK(INDEX('Policy Characteristics'!G:G,MATCH($C2512,'Policy Characteristics'!$C:$C,0))),"",INDEX('Policy Characteristics'!G:G,MATCH($C2512,'Policy Characteristics'!$C:$C,0)))</f>
        <v>0.25</v>
      </c>
      <c r="N2512" s="261">
        <f>IF(ISBLANK(INDEX('Policy Characteristics'!H:H,MATCH($C2512,'Policy Characteristics'!$C:$C,0))),"",INDEX('Policy Characteristics'!H:H,MATCH($C2512,'Policy Characteristics'!$C:$C,0)))</f>
        <v>0.01</v>
      </c>
      <c r="O2512" s="254" t="str">
        <f>IF(ISBLANK(INDEX('Policy Characteristics'!I:I,MATCH($C2512,'Policy Characteristics'!$C:$C,0))),"",INDEX('Policy Characteristics'!I:I,MATCH($C2512,'Policy Characteristics'!$C:$C,0)))</f>
        <v>% reduction in energy use</v>
      </c>
      <c r="P2512" s="254" t="str">
        <f>IF(ISBLANK(INDEX('Policy Characteristics'!J:J,MATCH($C2512,'Policy Characteristics'!$C:$C,0))),"",INDEX('Policy Characteristics'!J:J,MATCH($C2512,'Policy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12" s="254" t="str">
        <f>IF(ISBLANK(INDEX('Policy Characteristics'!K:K,MATCH($C2512,'Policy Characteristics'!$C:$C,0))),"",INDEX('Policy Characteristics'!K:K,MATCH($C2512,'Policy Characteristics'!$C:$C,0)))</f>
        <v>industry-ag-main.html#eff-stds</v>
      </c>
      <c r="R2512" s="254" t="str">
        <f>IF(ISBLANK(INDEX('Policy Characteristics'!L:L,MATCH($C2512,'Policy Characteristics'!$C:$C,0))),"",INDEX('Policy Characteristics'!L:L,MATCH($C2512,'Policy Characteristics'!$C:$C,0)))</f>
        <v>industry-energy-efficiency-standards.html</v>
      </c>
    </row>
    <row r="2513" spans="1:18" s="4" customFormat="1" x14ac:dyDescent="0.25">
      <c r="A2513" s="254" t="str">
        <f>IF(ISBLANK(INDEX('Policy Characteristics'!A:A,MATCH($C2513,'Policy Characteristics'!$C:$C,0))),"",INDEX('Policy Characteristics'!A:A,MATCH($C2513,'Policy Characteristics'!$C:$C,0)))</f>
        <v>Industry</v>
      </c>
      <c r="B2513" s="262" t="str">
        <f>IF(ISBLANK(INDEX('Policy Characteristics'!B:B,MATCH($C2513,'Policy Characteristics'!$C:$C,0))),"",INDEX('Policy Characteristics'!B:B,MATCH($C2513,'Policy Characteristics'!$C:$C,0)))</f>
        <v>Industry Process Efficiency</v>
      </c>
      <c r="C2513" s="254" t="str">
        <f t="shared" si="105"/>
        <v>Percentage Improvement in Industrial Process Efficiency above BAU</v>
      </c>
      <c r="D2513" s="6" t="s">
        <v>3018</v>
      </c>
      <c r="E2513" s="45" t="s">
        <v>2671</v>
      </c>
      <c r="F2513" t="s">
        <v>2982</v>
      </c>
      <c r="G2513" s="45" t="s">
        <v>2676</v>
      </c>
      <c r="H2513" s="47">
        <f t="shared" si="106"/>
        <v>2512</v>
      </c>
      <c r="I2513" s="324" t="s">
        <v>41</v>
      </c>
      <c r="J2513" s="255" t="str">
        <f>IF(ISBLANK(INDEX('Policy Characteristics'!D:D,MATCH($C2513,'Policy Characteristics'!$C:$C,0))),"",INDEX('Policy Characteristics'!D:D,MATCH($C2513,'Policy Characteristics'!$C:$C,0)))</f>
        <v>Industry Energy Efficiency</v>
      </c>
      <c r="K2513" s="254" t="str">
        <f>IF(ISBLANK(INDEX('Policy Characteristics'!E:E,MATCH($C2513,'Policy Characteristics'!$C:$C,0))),"",INDEX('Policy Characteristics'!E:E,MATCH($C2513,'Policy Characteristics'!$C:$C,0)))</f>
        <v>indst process efficiency</v>
      </c>
      <c r="L2513" s="261">
        <f>IF(ISBLANK(INDEX('Policy Characteristics'!F:F,MATCH($C2513,'Policy Characteristics'!$C:$C,0))),"",INDEX('Policy Characteristics'!F:F,MATCH($C2513,'Policy Characteristics'!$C:$C,0)))</f>
        <v>0</v>
      </c>
      <c r="M2513" s="261">
        <f>IF(ISBLANK(INDEX('Policy Characteristics'!G:G,MATCH($C2513,'Policy Characteristics'!$C:$C,0))),"",INDEX('Policy Characteristics'!G:G,MATCH($C2513,'Policy Characteristics'!$C:$C,0)))</f>
        <v>0.25</v>
      </c>
      <c r="N2513" s="261">
        <f>IF(ISBLANK(INDEX('Policy Characteristics'!H:H,MATCH($C2513,'Policy Characteristics'!$C:$C,0))),"",INDEX('Policy Characteristics'!H:H,MATCH($C2513,'Policy Characteristics'!$C:$C,0)))</f>
        <v>0.01</v>
      </c>
      <c r="O2513" s="254" t="str">
        <f>IF(ISBLANK(INDEX('Policy Characteristics'!I:I,MATCH($C2513,'Policy Characteristics'!$C:$C,0))),"",INDEX('Policy Characteristics'!I:I,MATCH($C2513,'Policy Characteristics'!$C:$C,0)))</f>
        <v>% reduction in energy use</v>
      </c>
      <c r="P2513" s="254" t="str">
        <f>IF(ISBLANK(INDEX('Policy Characteristics'!J:J,MATCH($C2513,'Policy Characteristics'!$C:$C,0))),"",INDEX('Policy Characteristics'!J:J,MATCH($C2513,'Policy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13" s="254" t="str">
        <f>IF(ISBLANK(INDEX('Policy Characteristics'!K:K,MATCH($C2513,'Policy Characteristics'!$C:$C,0))),"",INDEX('Policy Characteristics'!K:K,MATCH($C2513,'Policy Characteristics'!$C:$C,0)))</f>
        <v>industry-ag-main.html#eff-stds</v>
      </c>
      <c r="R2513" s="254" t="str">
        <f>IF(ISBLANK(INDEX('Policy Characteristics'!L:L,MATCH($C2513,'Policy Characteristics'!$C:$C,0))),"",INDEX('Policy Characteristics'!L:L,MATCH($C2513,'Policy Characteristics'!$C:$C,0)))</f>
        <v>industry-energy-efficiency-standards.html</v>
      </c>
    </row>
    <row r="2514" spans="1:18" s="4" customFormat="1" x14ac:dyDescent="0.25">
      <c r="A2514" s="254" t="str">
        <f>IF(ISBLANK(INDEX('Policy Characteristics'!A:A,MATCH($C2514,'Policy Characteristics'!$C:$C,0))),"",INDEX('Policy Characteristics'!A:A,MATCH($C2514,'Policy Characteristics'!$C:$C,0)))</f>
        <v>Industry</v>
      </c>
      <c r="B2514" s="262" t="str">
        <f>IF(ISBLANK(INDEX('Policy Characteristics'!B:B,MATCH($C2514,'Policy Characteristics'!$C:$C,0))),"",INDEX('Policy Characteristics'!B:B,MATCH($C2514,'Policy Characteristics'!$C:$C,0)))</f>
        <v>Industry Process Efficiency</v>
      </c>
      <c r="C2514" s="254" t="str">
        <f t="shared" si="105"/>
        <v>Percentage Improvement in Industrial Process Efficiency above BAU</v>
      </c>
      <c r="D2514" s="6" t="s">
        <v>3019</v>
      </c>
      <c r="E2514" s="45" t="s">
        <v>2375</v>
      </c>
      <c r="F2514" t="s">
        <v>2983</v>
      </c>
      <c r="G2514" s="45" t="s">
        <v>2381</v>
      </c>
      <c r="H2514" s="47">
        <f t="shared" si="106"/>
        <v>2513</v>
      </c>
      <c r="I2514" s="324" t="s">
        <v>40</v>
      </c>
      <c r="J2514" s="255" t="str">
        <f>IF(ISBLANK(INDEX('Policy Characteristics'!D:D,MATCH($C2514,'Policy Characteristics'!$C:$C,0))),"",INDEX('Policy Characteristics'!D:D,MATCH($C2514,'Policy Characteristics'!$C:$C,0)))</f>
        <v>Industry Energy Efficiency</v>
      </c>
      <c r="K2514" s="254" t="str">
        <f>IF(ISBLANK(INDEX('Policy Characteristics'!E:E,MATCH($C2514,'Policy Characteristics'!$C:$C,0))),"",INDEX('Policy Characteristics'!E:E,MATCH($C2514,'Policy Characteristics'!$C:$C,0)))</f>
        <v>indst process efficiency</v>
      </c>
      <c r="L2514" s="261">
        <f>IF(ISBLANK(INDEX('Policy Characteristics'!F:F,MATCH($C2514,'Policy Characteristics'!$C:$C,0))),"",INDEX('Policy Characteristics'!F:F,MATCH($C2514,'Policy Characteristics'!$C:$C,0)))</f>
        <v>0</v>
      </c>
      <c r="M2514" s="261">
        <f>IF(ISBLANK(INDEX('Policy Characteristics'!G:G,MATCH($C2514,'Policy Characteristics'!$C:$C,0))),"",INDEX('Policy Characteristics'!G:G,MATCH($C2514,'Policy Characteristics'!$C:$C,0)))</f>
        <v>0.25</v>
      </c>
      <c r="N2514" s="261">
        <f>IF(ISBLANK(INDEX('Policy Characteristics'!H:H,MATCH($C2514,'Policy Characteristics'!$C:$C,0))),"",INDEX('Policy Characteristics'!H:H,MATCH($C2514,'Policy Characteristics'!$C:$C,0)))</f>
        <v>0.01</v>
      </c>
      <c r="O2514" s="254" t="str">
        <f>IF(ISBLANK(INDEX('Policy Characteristics'!I:I,MATCH($C2514,'Policy Characteristics'!$C:$C,0))),"",INDEX('Policy Characteristics'!I:I,MATCH($C2514,'Policy Characteristics'!$C:$C,0)))</f>
        <v>% reduction in energy use</v>
      </c>
      <c r="P2514" s="254" t="str">
        <f>IF(ISBLANK(INDEX('Policy Characteristics'!J:J,MATCH($C2514,'Policy Characteristics'!$C:$C,0))),"",INDEX('Policy Characteristics'!J:J,MATCH($C2514,'Policy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14" s="254" t="str">
        <f>IF(ISBLANK(INDEX('Policy Characteristics'!K:K,MATCH($C2514,'Policy Characteristics'!$C:$C,0))),"",INDEX('Policy Characteristics'!K:K,MATCH($C2514,'Policy Characteristics'!$C:$C,0)))</f>
        <v>industry-ag-main.html#eff-stds</v>
      </c>
      <c r="R2514" s="254" t="str">
        <f>IF(ISBLANK(INDEX('Policy Characteristics'!L:L,MATCH($C2514,'Policy Characteristics'!$C:$C,0))),"",INDEX('Policy Characteristics'!L:L,MATCH($C2514,'Policy Characteristics'!$C:$C,0)))</f>
        <v>industry-energy-efficiency-standards.html</v>
      </c>
    </row>
    <row r="2515" spans="1:18" s="4" customFormat="1" x14ac:dyDescent="0.25">
      <c r="A2515" s="254" t="str">
        <f>IF(ISBLANK(INDEX('Policy Characteristics'!A:A,MATCH($C2515,'Policy Characteristics'!$C:$C,0))),"",INDEX('Policy Characteristics'!A:A,MATCH($C2515,'Policy Characteristics'!$C:$C,0)))</f>
        <v>Industry</v>
      </c>
      <c r="B2515" s="262" t="str">
        <f>IF(ISBLANK(INDEX('Policy Characteristics'!B:B,MATCH($C2515,'Policy Characteristics'!$C:$C,0))),"",INDEX('Policy Characteristics'!B:B,MATCH($C2515,'Policy Characteristics'!$C:$C,0)))</f>
        <v>Industry Process Efficiency</v>
      </c>
      <c r="C2515" s="254" t="str">
        <f t="shared" si="105"/>
        <v>Percentage Improvement in Industrial Process Efficiency above BAU</v>
      </c>
      <c r="D2515" s="6" t="s">
        <v>3019</v>
      </c>
      <c r="E2515" s="45" t="s">
        <v>2376</v>
      </c>
      <c r="F2515" t="s">
        <v>2983</v>
      </c>
      <c r="G2515" s="45" t="s">
        <v>2384</v>
      </c>
      <c r="H2515" s="47">
        <f t="shared" si="106"/>
        <v>2514</v>
      </c>
      <c r="I2515" s="324" t="s">
        <v>40</v>
      </c>
      <c r="J2515" s="255" t="str">
        <f>IF(ISBLANK(INDEX('Policy Characteristics'!D:D,MATCH($C2515,'Policy Characteristics'!$C:$C,0))),"",INDEX('Policy Characteristics'!D:D,MATCH($C2515,'Policy Characteristics'!$C:$C,0)))</f>
        <v>Industry Energy Efficiency</v>
      </c>
      <c r="K2515" s="254" t="str">
        <f>IF(ISBLANK(INDEX('Policy Characteristics'!E:E,MATCH($C2515,'Policy Characteristics'!$C:$C,0))),"",INDEX('Policy Characteristics'!E:E,MATCH($C2515,'Policy Characteristics'!$C:$C,0)))</f>
        <v>indst process efficiency</v>
      </c>
      <c r="L2515" s="261">
        <f>IF(ISBLANK(INDEX('Policy Characteristics'!F:F,MATCH($C2515,'Policy Characteristics'!$C:$C,0))),"",INDEX('Policy Characteristics'!F:F,MATCH($C2515,'Policy Characteristics'!$C:$C,0)))</f>
        <v>0</v>
      </c>
      <c r="M2515" s="261">
        <f>IF(ISBLANK(INDEX('Policy Characteristics'!G:G,MATCH($C2515,'Policy Characteristics'!$C:$C,0))),"",INDEX('Policy Characteristics'!G:G,MATCH($C2515,'Policy Characteristics'!$C:$C,0)))</f>
        <v>0.25</v>
      </c>
      <c r="N2515" s="261">
        <f>IF(ISBLANK(INDEX('Policy Characteristics'!H:H,MATCH($C2515,'Policy Characteristics'!$C:$C,0))),"",INDEX('Policy Characteristics'!H:H,MATCH($C2515,'Policy Characteristics'!$C:$C,0)))</f>
        <v>0.01</v>
      </c>
      <c r="O2515" s="254" t="str">
        <f>IF(ISBLANK(INDEX('Policy Characteristics'!I:I,MATCH($C2515,'Policy Characteristics'!$C:$C,0))),"",INDEX('Policy Characteristics'!I:I,MATCH($C2515,'Policy Characteristics'!$C:$C,0)))</f>
        <v>% reduction in energy use</v>
      </c>
      <c r="P2515" s="254" t="str">
        <f>IF(ISBLANK(INDEX('Policy Characteristics'!J:J,MATCH($C2515,'Policy Characteristics'!$C:$C,0))),"",INDEX('Policy Characteristics'!J:J,MATCH($C2515,'Policy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15" s="254" t="str">
        <f>IF(ISBLANK(INDEX('Policy Characteristics'!K:K,MATCH($C2515,'Policy Characteristics'!$C:$C,0))),"",INDEX('Policy Characteristics'!K:K,MATCH($C2515,'Policy Characteristics'!$C:$C,0)))</f>
        <v>industry-ag-main.html#eff-stds</v>
      </c>
      <c r="R2515" s="254" t="str">
        <f>IF(ISBLANK(INDEX('Policy Characteristics'!L:L,MATCH($C2515,'Policy Characteristics'!$C:$C,0))),"",INDEX('Policy Characteristics'!L:L,MATCH($C2515,'Policy Characteristics'!$C:$C,0)))</f>
        <v>industry-energy-efficiency-standards.html</v>
      </c>
    </row>
    <row r="2516" spans="1:18" s="4" customFormat="1" x14ac:dyDescent="0.25">
      <c r="A2516" s="254" t="str">
        <f>IF(ISBLANK(INDEX('Policy Characteristics'!A:A,MATCH($C2516,'Policy Characteristics'!$C:$C,0))),"",INDEX('Policy Characteristics'!A:A,MATCH($C2516,'Policy Characteristics'!$C:$C,0)))</f>
        <v>Industry</v>
      </c>
      <c r="B2516" s="262" t="str">
        <f>IF(ISBLANK(INDEX('Policy Characteristics'!B:B,MATCH($C2516,'Policy Characteristics'!$C:$C,0))),"",INDEX('Policy Characteristics'!B:B,MATCH($C2516,'Policy Characteristics'!$C:$C,0)))</f>
        <v>Industry Process Efficiency</v>
      </c>
      <c r="C2516" s="254" t="str">
        <f t="shared" si="105"/>
        <v>Percentage Improvement in Industrial Process Efficiency above BAU</v>
      </c>
      <c r="D2516" s="6" t="s">
        <v>3019</v>
      </c>
      <c r="E2516" s="45" t="s">
        <v>2377</v>
      </c>
      <c r="F2516" t="s">
        <v>2983</v>
      </c>
      <c r="G2516" s="45" t="s">
        <v>2385</v>
      </c>
      <c r="H2516" s="47">
        <f t="shared" si="106"/>
        <v>2515</v>
      </c>
      <c r="I2516" s="324" t="s">
        <v>40</v>
      </c>
      <c r="J2516" s="255" t="str">
        <f>IF(ISBLANK(INDEX('Policy Characteristics'!D:D,MATCH($C2516,'Policy Characteristics'!$C:$C,0))),"",INDEX('Policy Characteristics'!D:D,MATCH($C2516,'Policy Characteristics'!$C:$C,0)))</f>
        <v>Industry Energy Efficiency</v>
      </c>
      <c r="K2516" s="254" t="str">
        <f>IF(ISBLANK(INDEX('Policy Characteristics'!E:E,MATCH($C2516,'Policy Characteristics'!$C:$C,0))),"",INDEX('Policy Characteristics'!E:E,MATCH($C2516,'Policy Characteristics'!$C:$C,0)))</f>
        <v>indst process efficiency</v>
      </c>
      <c r="L2516" s="261">
        <f>IF(ISBLANK(INDEX('Policy Characteristics'!F:F,MATCH($C2516,'Policy Characteristics'!$C:$C,0))),"",INDEX('Policy Characteristics'!F:F,MATCH($C2516,'Policy Characteristics'!$C:$C,0)))</f>
        <v>0</v>
      </c>
      <c r="M2516" s="261">
        <f>IF(ISBLANK(INDEX('Policy Characteristics'!G:G,MATCH($C2516,'Policy Characteristics'!$C:$C,0))),"",INDEX('Policy Characteristics'!G:G,MATCH($C2516,'Policy Characteristics'!$C:$C,0)))</f>
        <v>0.25</v>
      </c>
      <c r="N2516" s="261">
        <f>IF(ISBLANK(INDEX('Policy Characteristics'!H:H,MATCH($C2516,'Policy Characteristics'!$C:$C,0))),"",INDEX('Policy Characteristics'!H:H,MATCH($C2516,'Policy Characteristics'!$C:$C,0)))</f>
        <v>0.01</v>
      </c>
      <c r="O2516" s="254" t="str">
        <f>IF(ISBLANK(INDEX('Policy Characteristics'!I:I,MATCH($C2516,'Policy Characteristics'!$C:$C,0))),"",INDEX('Policy Characteristics'!I:I,MATCH($C2516,'Policy Characteristics'!$C:$C,0)))</f>
        <v>% reduction in energy use</v>
      </c>
      <c r="P2516" s="254" t="str">
        <f>IF(ISBLANK(INDEX('Policy Characteristics'!J:J,MATCH($C2516,'Policy Characteristics'!$C:$C,0))),"",INDEX('Policy Characteristics'!J:J,MATCH($C2516,'Policy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16" s="254" t="str">
        <f>IF(ISBLANK(INDEX('Policy Characteristics'!K:K,MATCH($C2516,'Policy Characteristics'!$C:$C,0))),"",INDEX('Policy Characteristics'!K:K,MATCH($C2516,'Policy Characteristics'!$C:$C,0)))</f>
        <v>industry-ag-main.html#eff-stds</v>
      </c>
      <c r="R2516" s="254" t="str">
        <f>IF(ISBLANK(INDEX('Policy Characteristics'!L:L,MATCH($C2516,'Policy Characteristics'!$C:$C,0))),"",INDEX('Policy Characteristics'!L:L,MATCH($C2516,'Policy Characteristics'!$C:$C,0)))</f>
        <v>industry-energy-efficiency-standards.html</v>
      </c>
    </row>
    <row r="2517" spans="1:18" s="4" customFormat="1" x14ac:dyDescent="0.25">
      <c r="A2517" s="254" t="str">
        <f>IF(ISBLANK(INDEX('Policy Characteristics'!A:A,MATCH($C2517,'Policy Characteristics'!$C:$C,0))),"",INDEX('Policy Characteristics'!A:A,MATCH($C2517,'Policy Characteristics'!$C:$C,0)))</f>
        <v>Industry</v>
      </c>
      <c r="B2517" s="262" t="str">
        <f>IF(ISBLANK(INDEX('Policy Characteristics'!B:B,MATCH($C2517,'Policy Characteristics'!$C:$C,0))),"",INDEX('Policy Characteristics'!B:B,MATCH($C2517,'Policy Characteristics'!$C:$C,0)))</f>
        <v>Industry Process Efficiency</v>
      </c>
      <c r="C2517" s="254" t="str">
        <f t="shared" si="105"/>
        <v>Percentage Improvement in Industrial Process Efficiency above BAU</v>
      </c>
      <c r="D2517" s="6" t="s">
        <v>3019</v>
      </c>
      <c r="E2517" s="45" t="s">
        <v>2378</v>
      </c>
      <c r="F2517" t="s">
        <v>2983</v>
      </c>
      <c r="G2517" s="45" t="s">
        <v>2382</v>
      </c>
      <c r="H2517" s="47">
        <f t="shared" si="106"/>
        <v>2516</v>
      </c>
      <c r="I2517" s="324" t="s">
        <v>41</v>
      </c>
      <c r="J2517" s="255" t="str">
        <f>IF(ISBLANK(INDEX('Policy Characteristics'!D:D,MATCH($C2517,'Policy Characteristics'!$C:$C,0))),"",INDEX('Policy Characteristics'!D:D,MATCH($C2517,'Policy Characteristics'!$C:$C,0)))</f>
        <v>Industry Energy Efficiency</v>
      </c>
      <c r="K2517" s="254" t="str">
        <f>IF(ISBLANK(INDEX('Policy Characteristics'!E:E,MATCH($C2517,'Policy Characteristics'!$C:$C,0))),"",INDEX('Policy Characteristics'!E:E,MATCH($C2517,'Policy Characteristics'!$C:$C,0)))</f>
        <v>indst process efficiency</v>
      </c>
      <c r="L2517" s="261">
        <f>IF(ISBLANK(INDEX('Policy Characteristics'!F:F,MATCH($C2517,'Policy Characteristics'!$C:$C,0))),"",INDEX('Policy Characteristics'!F:F,MATCH($C2517,'Policy Characteristics'!$C:$C,0)))</f>
        <v>0</v>
      </c>
      <c r="M2517" s="261">
        <f>IF(ISBLANK(INDEX('Policy Characteristics'!G:G,MATCH($C2517,'Policy Characteristics'!$C:$C,0))),"",INDEX('Policy Characteristics'!G:G,MATCH($C2517,'Policy Characteristics'!$C:$C,0)))</f>
        <v>0.25</v>
      </c>
      <c r="N2517" s="261">
        <f>IF(ISBLANK(INDEX('Policy Characteristics'!H:H,MATCH($C2517,'Policy Characteristics'!$C:$C,0))),"",INDEX('Policy Characteristics'!H:H,MATCH($C2517,'Policy Characteristics'!$C:$C,0)))</f>
        <v>0.01</v>
      </c>
      <c r="O2517" s="254" t="str">
        <f>IF(ISBLANK(INDEX('Policy Characteristics'!I:I,MATCH($C2517,'Policy Characteristics'!$C:$C,0))),"",INDEX('Policy Characteristics'!I:I,MATCH($C2517,'Policy Characteristics'!$C:$C,0)))</f>
        <v>% reduction in energy use</v>
      </c>
      <c r="P2517" s="254" t="str">
        <f>IF(ISBLANK(INDEX('Policy Characteristics'!J:J,MATCH($C2517,'Policy Characteristics'!$C:$C,0))),"",INDEX('Policy Characteristics'!J:J,MATCH($C2517,'Policy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17" s="254" t="str">
        <f>IF(ISBLANK(INDEX('Policy Characteristics'!K:K,MATCH($C2517,'Policy Characteristics'!$C:$C,0))),"",INDEX('Policy Characteristics'!K:K,MATCH($C2517,'Policy Characteristics'!$C:$C,0)))</f>
        <v>industry-ag-main.html#eff-stds</v>
      </c>
      <c r="R2517" s="254" t="str">
        <f>IF(ISBLANK(INDEX('Policy Characteristics'!L:L,MATCH($C2517,'Policy Characteristics'!$C:$C,0))),"",INDEX('Policy Characteristics'!L:L,MATCH($C2517,'Policy Characteristics'!$C:$C,0)))</f>
        <v>industry-energy-efficiency-standards.html</v>
      </c>
    </row>
    <row r="2518" spans="1:18" s="4" customFormat="1" x14ac:dyDescent="0.25">
      <c r="A2518" s="254" t="str">
        <f>IF(ISBLANK(INDEX('Policy Characteristics'!A:A,MATCH($C2518,'Policy Characteristics'!$C:$C,0))),"",INDEX('Policy Characteristics'!A:A,MATCH($C2518,'Policy Characteristics'!$C:$C,0)))</f>
        <v>Industry</v>
      </c>
      <c r="B2518" s="262" t="str">
        <f>IF(ISBLANK(INDEX('Policy Characteristics'!B:B,MATCH($C2518,'Policy Characteristics'!$C:$C,0))),"",INDEX('Policy Characteristics'!B:B,MATCH($C2518,'Policy Characteristics'!$C:$C,0)))</f>
        <v>Industry Process Efficiency</v>
      </c>
      <c r="C2518" s="254" t="str">
        <f t="shared" si="105"/>
        <v>Percentage Improvement in Industrial Process Efficiency above BAU</v>
      </c>
      <c r="D2518" s="6" t="s">
        <v>3019</v>
      </c>
      <c r="E2518" s="45" t="s">
        <v>2379</v>
      </c>
      <c r="F2518" t="s">
        <v>2983</v>
      </c>
      <c r="G2518" s="45" t="s">
        <v>2383</v>
      </c>
      <c r="H2518" s="47">
        <f t="shared" si="106"/>
        <v>2517</v>
      </c>
      <c r="I2518" s="324" t="s">
        <v>40</v>
      </c>
      <c r="J2518" s="255" t="str">
        <f>IF(ISBLANK(INDEX('Policy Characteristics'!D:D,MATCH($C2518,'Policy Characteristics'!$C:$C,0))),"",INDEX('Policy Characteristics'!D:D,MATCH($C2518,'Policy Characteristics'!$C:$C,0)))</f>
        <v>Industry Energy Efficiency</v>
      </c>
      <c r="K2518" s="254" t="str">
        <f>IF(ISBLANK(INDEX('Policy Characteristics'!E:E,MATCH($C2518,'Policy Characteristics'!$C:$C,0))),"",INDEX('Policy Characteristics'!E:E,MATCH($C2518,'Policy Characteristics'!$C:$C,0)))</f>
        <v>indst process efficiency</v>
      </c>
      <c r="L2518" s="261">
        <f>IF(ISBLANK(INDEX('Policy Characteristics'!F:F,MATCH($C2518,'Policy Characteristics'!$C:$C,0))),"",INDEX('Policy Characteristics'!F:F,MATCH($C2518,'Policy Characteristics'!$C:$C,0)))</f>
        <v>0</v>
      </c>
      <c r="M2518" s="261">
        <f>IF(ISBLANK(INDEX('Policy Characteristics'!G:G,MATCH($C2518,'Policy Characteristics'!$C:$C,0))),"",INDEX('Policy Characteristics'!G:G,MATCH($C2518,'Policy Characteristics'!$C:$C,0)))</f>
        <v>0.25</v>
      </c>
      <c r="N2518" s="261">
        <f>IF(ISBLANK(INDEX('Policy Characteristics'!H:H,MATCH($C2518,'Policy Characteristics'!$C:$C,0))),"",INDEX('Policy Characteristics'!H:H,MATCH($C2518,'Policy Characteristics'!$C:$C,0)))</f>
        <v>0.01</v>
      </c>
      <c r="O2518" s="254" t="str">
        <f>IF(ISBLANK(INDEX('Policy Characteristics'!I:I,MATCH($C2518,'Policy Characteristics'!$C:$C,0))),"",INDEX('Policy Characteristics'!I:I,MATCH($C2518,'Policy Characteristics'!$C:$C,0)))</f>
        <v>% reduction in energy use</v>
      </c>
      <c r="P2518" s="254" t="str">
        <f>IF(ISBLANK(INDEX('Policy Characteristics'!J:J,MATCH($C2518,'Policy Characteristics'!$C:$C,0))),"",INDEX('Policy Characteristics'!J:J,MATCH($C2518,'Policy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18" s="254" t="str">
        <f>IF(ISBLANK(INDEX('Policy Characteristics'!K:K,MATCH($C2518,'Policy Characteristics'!$C:$C,0))),"",INDEX('Policy Characteristics'!K:K,MATCH($C2518,'Policy Characteristics'!$C:$C,0)))</f>
        <v>industry-ag-main.html#eff-stds</v>
      </c>
      <c r="R2518" s="254" t="str">
        <f>IF(ISBLANK(INDEX('Policy Characteristics'!L:L,MATCH($C2518,'Policy Characteristics'!$C:$C,0))),"",INDEX('Policy Characteristics'!L:L,MATCH($C2518,'Policy Characteristics'!$C:$C,0)))</f>
        <v>industry-energy-efficiency-standards.html</v>
      </c>
    </row>
    <row r="2519" spans="1:18" s="4" customFormat="1" x14ac:dyDescent="0.25">
      <c r="A2519" s="254" t="str">
        <f>IF(ISBLANK(INDEX('Policy Characteristics'!A:A,MATCH($C2519,'Policy Characteristics'!$C:$C,0))),"",INDEX('Policy Characteristics'!A:A,MATCH($C2519,'Policy Characteristics'!$C:$C,0)))</f>
        <v>Industry</v>
      </c>
      <c r="B2519" s="262" t="str">
        <f>IF(ISBLANK(INDEX('Policy Characteristics'!B:B,MATCH($C2519,'Policy Characteristics'!$C:$C,0))),"",INDEX('Policy Characteristics'!B:B,MATCH($C2519,'Policy Characteristics'!$C:$C,0)))</f>
        <v>Industry Process Efficiency</v>
      </c>
      <c r="C2519" s="254" t="str">
        <f t="shared" si="105"/>
        <v>Percentage Improvement in Industrial Process Efficiency above BAU</v>
      </c>
      <c r="D2519" s="6" t="s">
        <v>3019</v>
      </c>
      <c r="E2519" s="45" t="s">
        <v>2380</v>
      </c>
      <c r="F2519" t="s">
        <v>2983</v>
      </c>
      <c r="G2519" s="45" t="s">
        <v>2386</v>
      </c>
      <c r="H2519" s="47">
        <f t="shared" si="106"/>
        <v>2518</v>
      </c>
      <c r="I2519" s="324" t="s">
        <v>41</v>
      </c>
      <c r="J2519" s="255" t="str">
        <f>IF(ISBLANK(INDEX('Policy Characteristics'!D:D,MATCH($C2519,'Policy Characteristics'!$C:$C,0))),"",INDEX('Policy Characteristics'!D:D,MATCH($C2519,'Policy Characteristics'!$C:$C,0)))</f>
        <v>Industry Energy Efficiency</v>
      </c>
      <c r="K2519" s="254" t="str">
        <f>IF(ISBLANK(INDEX('Policy Characteristics'!E:E,MATCH($C2519,'Policy Characteristics'!$C:$C,0))),"",INDEX('Policy Characteristics'!E:E,MATCH($C2519,'Policy Characteristics'!$C:$C,0)))</f>
        <v>indst process efficiency</v>
      </c>
      <c r="L2519" s="261">
        <f>IF(ISBLANK(INDEX('Policy Characteristics'!F:F,MATCH($C2519,'Policy Characteristics'!$C:$C,0))),"",INDEX('Policy Characteristics'!F:F,MATCH($C2519,'Policy Characteristics'!$C:$C,0)))</f>
        <v>0</v>
      </c>
      <c r="M2519" s="261">
        <f>IF(ISBLANK(INDEX('Policy Characteristics'!G:G,MATCH($C2519,'Policy Characteristics'!$C:$C,0))),"",INDEX('Policy Characteristics'!G:G,MATCH($C2519,'Policy Characteristics'!$C:$C,0)))</f>
        <v>0.25</v>
      </c>
      <c r="N2519" s="261">
        <f>IF(ISBLANK(INDEX('Policy Characteristics'!H:H,MATCH($C2519,'Policy Characteristics'!$C:$C,0))),"",INDEX('Policy Characteristics'!H:H,MATCH($C2519,'Policy Characteristics'!$C:$C,0)))</f>
        <v>0.01</v>
      </c>
      <c r="O2519" s="254" t="str">
        <f>IF(ISBLANK(INDEX('Policy Characteristics'!I:I,MATCH($C2519,'Policy Characteristics'!$C:$C,0))),"",INDEX('Policy Characteristics'!I:I,MATCH($C2519,'Policy Characteristics'!$C:$C,0)))</f>
        <v>% reduction in energy use</v>
      </c>
      <c r="P2519" s="254" t="str">
        <f>IF(ISBLANK(INDEX('Policy Characteristics'!J:J,MATCH($C2519,'Policy Characteristics'!$C:$C,0))),"",INDEX('Policy Characteristics'!J:J,MATCH($C2519,'Policy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19" s="254" t="str">
        <f>IF(ISBLANK(INDEX('Policy Characteristics'!K:K,MATCH($C2519,'Policy Characteristics'!$C:$C,0))),"",INDEX('Policy Characteristics'!K:K,MATCH($C2519,'Policy Characteristics'!$C:$C,0)))</f>
        <v>industry-ag-main.html#eff-stds</v>
      </c>
      <c r="R2519" s="254" t="str">
        <f>IF(ISBLANK(INDEX('Policy Characteristics'!L:L,MATCH($C2519,'Policy Characteristics'!$C:$C,0))),"",INDEX('Policy Characteristics'!L:L,MATCH($C2519,'Policy Characteristics'!$C:$C,0)))</f>
        <v>industry-energy-efficiency-standards.html</v>
      </c>
    </row>
    <row r="2520" spans="1:18" s="4" customFormat="1" x14ac:dyDescent="0.25">
      <c r="A2520" s="254" t="str">
        <f>IF(ISBLANK(INDEX('Policy Characteristics'!A:A,MATCH($C2520,'Policy Characteristics'!$C:$C,0))),"",INDEX('Policy Characteristics'!A:A,MATCH($C2520,'Policy Characteristics'!$C:$C,0)))</f>
        <v>Industry</v>
      </c>
      <c r="B2520" s="262" t="str">
        <f>IF(ISBLANK(INDEX('Policy Characteristics'!B:B,MATCH($C2520,'Policy Characteristics'!$C:$C,0))),"",INDEX('Policy Characteristics'!B:B,MATCH($C2520,'Policy Characteristics'!$C:$C,0)))</f>
        <v>Industry Process Efficiency</v>
      </c>
      <c r="C2520" s="254" t="str">
        <f t="shared" si="105"/>
        <v>Percentage Improvement in Industrial Process Efficiency above BAU</v>
      </c>
      <c r="D2520" s="6" t="s">
        <v>3019</v>
      </c>
      <c r="E2520" s="45" t="s">
        <v>2672</v>
      </c>
      <c r="F2520" t="s">
        <v>2983</v>
      </c>
      <c r="G2520" s="45" t="s">
        <v>2675</v>
      </c>
      <c r="H2520" s="47">
        <f t="shared" si="106"/>
        <v>2519</v>
      </c>
      <c r="I2520" s="324" t="s">
        <v>41</v>
      </c>
      <c r="J2520" s="255" t="str">
        <f>IF(ISBLANK(INDEX('Policy Characteristics'!D:D,MATCH($C2520,'Policy Characteristics'!$C:$C,0))),"",INDEX('Policy Characteristics'!D:D,MATCH($C2520,'Policy Characteristics'!$C:$C,0)))</f>
        <v>Industry Energy Efficiency</v>
      </c>
      <c r="K2520" s="254" t="str">
        <f>IF(ISBLANK(INDEX('Policy Characteristics'!E:E,MATCH($C2520,'Policy Characteristics'!$C:$C,0))),"",INDEX('Policy Characteristics'!E:E,MATCH($C2520,'Policy Characteristics'!$C:$C,0)))</f>
        <v>indst process efficiency</v>
      </c>
      <c r="L2520" s="261">
        <f>IF(ISBLANK(INDEX('Policy Characteristics'!F:F,MATCH($C2520,'Policy Characteristics'!$C:$C,0))),"",INDEX('Policy Characteristics'!F:F,MATCH($C2520,'Policy Characteristics'!$C:$C,0)))</f>
        <v>0</v>
      </c>
      <c r="M2520" s="261">
        <f>IF(ISBLANK(INDEX('Policy Characteristics'!G:G,MATCH($C2520,'Policy Characteristics'!$C:$C,0))),"",INDEX('Policy Characteristics'!G:G,MATCH($C2520,'Policy Characteristics'!$C:$C,0)))</f>
        <v>0.25</v>
      </c>
      <c r="N2520" s="261">
        <f>IF(ISBLANK(INDEX('Policy Characteristics'!H:H,MATCH($C2520,'Policy Characteristics'!$C:$C,0))),"",INDEX('Policy Characteristics'!H:H,MATCH($C2520,'Policy Characteristics'!$C:$C,0)))</f>
        <v>0.01</v>
      </c>
      <c r="O2520" s="254" t="str">
        <f>IF(ISBLANK(INDEX('Policy Characteristics'!I:I,MATCH($C2520,'Policy Characteristics'!$C:$C,0))),"",INDEX('Policy Characteristics'!I:I,MATCH($C2520,'Policy Characteristics'!$C:$C,0)))</f>
        <v>% reduction in energy use</v>
      </c>
      <c r="P2520" s="254" t="str">
        <f>IF(ISBLANK(INDEX('Policy Characteristics'!J:J,MATCH($C2520,'Policy Characteristics'!$C:$C,0))),"",INDEX('Policy Characteristics'!J:J,MATCH($C2520,'Policy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20" s="254" t="str">
        <f>IF(ISBLANK(INDEX('Policy Characteristics'!K:K,MATCH($C2520,'Policy Characteristics'!$C:$C,0))),"",INDEX('Policy Characteristics'!K:K,MATCH($C2520,'Policy Characteristics'!$C:$C,0)))</f>
        <v>industry-ag-main.html#eff-stds</v>
      </c>
      <c r="R2520" s="254" t="str">
        <f>IF(ISBLANK(INDEX('Policy Characteristics'!L:L,MATCH($C2520,'Policy Characteristics'!$C:$C,0))),"",INDEX('Policy Characteristics'!L:L,MATCH($C2520,'Policy Characteristics'!$C:$C,0)))</f>
        <v>industry-energy-efficiency-standards.html</v>
      </c>
    </row>
    <row r="2521" spans="1:18" s="4" customFormat="1" x14ac:dyDescent="0.25">
      <c r="A2521" s="254" t="str">
        <f>IF(ISBLANK(INDEX('Policy Characteristics'!A:A,MATCH($C2521,'Policy Characteristics'!$C:$C,0))),"",INDEX('Policy Characteristics'!A:A,MATCH($C2521,'Policy Characteristics'!$C:$C,0)))</f>
        <v>Industry</v>
      </c>
      <c r="B2521" s="262" t="str">
        <f>IF(ISBLANK(INDEX('Policy Characteristics'!B:B,MATCH($C2521,'Policy Characteristics'!$C:$C,0))),"",INDEX('Policy Characteristics'!B:B,MATCH($C2521,'Policy Characteristics'!$C:$C,0)))</f>
        <v>Industry Process Efficiency</v>
      </c>
      <c r="C2521" s="254" t="str">
        <f t="shared" si="105"/>
        <v>Percentage Improvement in Industrial Process Efficiency above BAU</v>
      </c>
      <c r="D2521" s="6" t="s">
        <v>3019</v>
      </c>
      <c r="E2521" s="45" t="s">
        <v>2673</v>
      </c>
      <c r="F2521" t="s">
        <v>2983</v>
      </c>
      <c r="G2521" s="45" t="s">
        <v>2677</v>
      </c>
      <c r="H2521" s="47">
        <f t="shared" si="106"/>
        <v>2520</v>
      </c>
      <c r="I2521" s="324" t="s">
        <v>40</v>
      </c>
      <c r="J2521" s="255" t="str">
        <f>IF(ISBLANK(INDEX('Policy Characteristics'!D:D,MATCH($C2521,'Policy Characteristics'!$C:$C,0))),"",INDEX('Policy Characteristics'!D:D,MATCH($C2521,'Policy Characteristics'!$C:$C,0)))</f>
        <v>Industry Energy Efficiency</v>
      </c>
      <c r="K2521" s="254" t="str">
        <f>IF(ISBLANK(INDEX('Policy Characteristics'!E:E,MATCH($C2521,'Policy Characteristics'!$C:$C,0))),"",INDEX('Policy Characteristics'!E:E,MATCH($C2521,'Policy Characteristics'!$C:$C,0)))</f>
        <v>indst process efficiency</v>
      </c>
      <c r="L2521" s="261">
        <f>IF(ISBLANK(INDEX('Policy Characteristics'!F:F,MATCH($C2521,'Policy Characteristics'!$C:$C,0))),"",INDEX('Policy Characteristics'!F:F,MATCH($C2521,'Policy Characteristics'!$C:$C,0)))</f>
        <v>0</v>
      </c>
      <c r="M2521" s="261">
        <f>IF(ISBLANK(INDEX('Policy Characteristics'!G:G,MATCH($C2521,'Policy Characteristics'!$C:$C,0))),"",INDEX('Policy Characteristics'!G:G,MATCH($C2521,'Policy Characteristics'!$C:$C,0)))</f>
        <v>0.25</v>
      </c>
      <c r="N2521" s="261">
        <f>IF(ISBLANK(INDEX('Policy Characteristics'!H:H,MATCH($C2521,'Policy Characteristics'!$C:$C,0))),"",INDEX('Policy Characteristics'!H:H,MATCH($C2521,'Policy Characteristics'!$C:$C,0)))</f>
        <v>0.01</v>
      </c>
      <c r="O2521" s="254" t="str">
        <f>IF(ISBLANK(INDEX('Policy Characteristics'!I:I,MATCH($C2521,'Policy Characteristics'!$C:$C,0))),"",INDEX('Policy Characteristics'!I:I,MATCH($C2521,'Policy Characteristics'!$C:$C,0)))</f>
        <v>% reduction in energy use</v>
      </c>
      <c r="P2521" s="254" t="str">
        <f>IF(ISBLANK(INDEX('Policy Characteristics'!J:J,MATCH($C2521,'Policy Characteristics'!$C:$C,0))),"",INDEX('Policy Characteristics'!J:J,MATCH($C2521,'Policy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21" s="254" t="str">
        <f>IF(ISBLANK(INDEX('Policy Characteristics'!K:K,MATCH($C2521,'Policy Characteristics'!$C:$C,0))),"",INDEX('Policy Characteristics'!K:K,MATCH($C2521,'Policy Characteristics'!$C:$C,0)))</f>
        <v>industry-ag-main.html#eff-stds</v>
      </c>
      <c r="R2521" s="254" t="str">
        <f>IF(ISBLANK(INDEX('Policy Characteristics'!L:L,MATCH($C2521,'Policy Characteristics'!$C:$C,0))),"",INDEX('Policy Characteristics'!L:L,MATCH($C2521,'Policy Characteristics'!$C:$C,0)))</f>
        <v>industry-energy-efficiency-standards.html</v>
      </c>
    </row>
    <row r="2522" spans="1:18" s="4" customFormat="1" x14ac:dyDescent="0.25">
      <c r="A2522" s="254" t="str">
        <f>IF(ISBLANK(INDEX('Policy Characteristics'!A:A,MATCH($C2522,'Policy Characteristics'!$C:$C,0))),"",INDEX('Policy Characteristics'!A:A,MATCH($C2522,'Policy Characteristics'!$C:$C,0)))</f>
        <v>Industry</v>
      </c>
      <c r="B2522" s="262" t="str">
        <f>IF(ISBLANK(INDEX('Policy Characteristics'!B:B,MATCH($C2522,'Policy Characteristics'!$C:$C,0))),"",INDEX('Policy Characteristics'!B:B,MATCH($C2522,'Policy Characteristics'!$C:$C,0)))</f>
        <v>Industry Process Efficiency</v>
      </c>
      <c r="C2522" s="254" t="str">
        <f t="shared" si="105"/>
        <v>Percentage Improvement in Industrial Process Efficiency above BAU</v>
      </c>
      <c r="D2522" s="6" t="s">
        <v>3019</v>
      </c>
      <c r="E2522" s="45" t="s">
        <v>2674</v>
      </c>
      <c r="F2522" t="s">
        <v>2983</v>
      </c>
      <c r="G2522" s="45" t="s">
        <v>2678</v>
      </c>
      <c r="H2522" s="47">
        <f t="shared" si="106"/>
        <v>2521</v>
      </c>
      <c r="I2522" s="324" t="s">
        <v>40</v>
      </c>
      <c r="J2522" s="255" t="str">
        <f>IF(ISBLANK(INDEX('Policy Characteristics'!D:D,MATCH($C2522,'Policy Characteristics'!$C:$C,0))),"",INDEX('Policy Characteristics'!D:D,MATCH($C2522,'Policy Characteristics'!$C:$C,0)))</f>
        <v>Industry Energy Efficiency</v>
      </c>
      <c r="K2522" s="254" t="str">
        <f>IF(ISBLANK(INDEX('Policy Characteristics'!E:E,MATCH($C2522,'Policy Characteristics'!$C:$C,0))),"",INDEX('Policy Characteristics'!E:E,MATCH($C2522,'Policy Characteristics'!$C:$C,0)))</f>
        <v>indst process efficiency</v>
      </c>
      <c r="L2522" s="261">
        <f>IF(ISBLANK(INDEX('Policy Characteristics'!F:F,MATCH($C2522,'Policy Characteristics'!$C:$C,0))),"",INDEX('Policy Characteristics'!F:F,MATCH($C2522,'Policy Characteristics'!$C:$C,0)))</f>
        <v>0</v>
      </c>
      <c r="M2522" s="261">
        <f>IF(ISBLANK(INDEX('Policy Characteristics'!G:G,MATCH($C2522,'Policy Characteristics'!$C:$C,0))),"",INDEX('Policy Characteristics'!G:G,MATCH($C2522,'Policy Characteristics'!$C:$C,0)))</f>
        <v>0.25</v>
      </c>
      <c r="N2522" s="261">
        <f>IF(ISBLANK(INDEX('Policy Characteristics'!H:H,MATCH($C2522,'Policy Characteristics'!$C:$C,0))),"",INDEX('Policy Characteristics'!H:H,MATCH($C2522,'Policy Characteristics'!$C:$C,0)))</f>
        <v>0.01</v>
      </c>
      <c r="O2522" s="254" t="str">
        <f>IF(ISBLANK(INDEX('Policy Characteristics'!I:I,MATCH($C2522,'Policy Characteristics'!$C:$C,0))),"",INDEX('Policy Characteristics'!I:I,MATCH($C2522,'Policy Characteristics'!$C:$C,0)))</f>
        <v>% reduction in energy use</v>
      </c>
      <c r="P2522" s="254" t="str">
        <f>IF(ISBLANK(INDEX('Policy Characteristics'!J:J,MATCH($C2522,'Policy Characteristics'!$C:$C,0))),"",INDEX('Policy Characteristics'!J:J,MATCH($C2522,'Policy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22" s="254" t="str">
        <f>IF(ISBLANK(INDEX('Policy Characteristics'!K:K,MATCH($C2522,'Policy Characteristics'!$C:$C,0))),"",INDEX('Policy Characteristics'!K:K,MATCH($C2522,'Policy Characteristics'!$C:$C,0)))</f>
        <v>industry-ag-main.html#eff-stds</v>
      </c>
      <c r="R2522" s="254" t="str">
        <f>IF(ISBLANK(INDEX('Policy Characteristics'!L:L,MATCH($C2522,'Policy Characteristics'!$C:$C,0))),"",INDEX('Policy Characteristics'!L:L,MATCH($C2522,'Policy Characteristics'!$C:$C,0)))</f>
        <v>industry-energy-efficiency-standards.html</v>
      </c>
    </row>
    <row r="2523" spans="1:18" s="4" customFormat="1" x14ac:dyDescent="0.25">
      <c r="A2523" s="254" t="str">
        <f>IF(ISBLANK(INDEX('Policy Characteristics'!A:A,MATCH($C2523,'Policy Characteristics'!$C:$C,0))),"",INDEX('Policy Characteristics'!A:A,MATCH($C2523,'Policy Characteristics'!$C:$C,0)))</f>
        <v>Industry</v>
      </c>
      <c r="B2523" s="262" t="str">
        <f>IF(ISBLANK(INDEX('Policy Characteristics'!B:B,MATCH($C2523,'Policy Characteristics'!$C:$C,0))),"",INDEX('Policy Characteristics'!B:B,MATCH($C2523,'Policy Characteristics'!$C:$C,0)))</f>
        <v>Industry Process Efficiency</v>
      </c>
      <c r="C2523" s="254" t="str">
        <f t="shared" si="105"/>
        <v>Percentage Improvement in Industrial Process Efficiency above BAU</v>
      </c>
      <c r="D2523" s="6" t="s">
        <v>3019</v>
      </c>
      <c r="E2523" s="45" t="s">
        <v>2671</v>
      </c>
      <c r="F2523" t="s">
        <v>2983</v>
      </c>
      <c r="G2523" s="45" t="s">
        <v>2676</v>
      </c>
      <c r="H2523" s="47">
        <f t="shared" si="106"/>
        <v>2522</v>
      </c>
      <c r="I2523" s="324" t="s">
        <v>41</v>
      </c>
      <c r="J2523" s="255" t="str">
        <f>IF(ISBLANK(INDEX('Policy Characteristics'!D:D,MATCH($C2523,'Policy Characteristics'!$C:$C,0))),"",INDEX('Policy Characteristics'!D:D,MATCH($C2523,'Policy Characteristics'!$C:$C,0)))</f>
        <v>Industry Energy Efficiency</v>
      </c>
      <c r="K2523" s="254" t="str">
        <f>IF(ISBLANK(INDEX('Policy Characteristics'!E:E,MATCH($C2523,'Policy Characteristics'!$C:$C,0))),"",INDEX('Policy Characteristics'!E:E,MATCH($C2523,'Policy Characteristics'!$C:$C,0)))</f>
        <v>indst process efficiency</v>
      </c>
      <c r="L2523" s="261">
        <f>IF(ISBLANK(INDEX('Policy Characteristics'!F:F,MATCH($C2523,'Policy Characteristics'!$C:$C,0))),"",INDEX('Policy Characteristics'!F:F,MATCH($C2523,'Policy Characteristics'!$C:$C,0)))</f>
        <v>0</v>
      </c>
      <c r="M2523" s="261">
        <f>IF(ISBLANK(INDEX('Policy Characteristics'!G:G,MATCH($C2523,'Policy Characteristics'!$C:$C,0))),"",INDEX('Policy Characteristics'!G:G,MATCH($C2523,'Policy Characteristics'!$C:$C,0)))</f>
        <v>0.25</v>
      </c>
      <c r="N2523" s="261">
        <f>IF(ISBLANK(INDEX('Policy Characteristics'!H:H,MATCH($C2523,'Policy Characteristics'!$C:$C,0))),"",INDEX('Policy Characteristics'!H:H,MATCH($C2523,'Policy Characteristics'!$C:$C,0)))</f>
        <v>0.01</v>
      </c>
      <c r="O2523" s="254" t="str">
        <f>IF(ISBLANK(INDEX('Policy Characteristics'!I:I,MATCH($C2523,'Policy Characteristics'!$C:$C,0))),"",INDEX('Policy Characteristics'!I:I,MATCH($C2523,'Policy Characteristics'!$C:$C,0)))</f>
        <v>% reduction in energy use</v>
      </c>
      <c r="P2523" s="254" t="str">
        <f>IF(ISBLANK(INDEX('Policy Characteristics'!J:J,MATCH($C2523,'Policy Characteristics'!$C:$C,0))),"",INDEX('Policy Characteristics'!J:J,MATCH($C2523,'Policy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23" s="254" t="str">
        <f>IF(ISBLANK(INDEX('Policy Characteristics'!K:K,MATCH($C2523,'Policy Characteristics'!$C:$C,0))),"",INDEX('Policy Characteristics'!K:K,MATCH($C2523,'Policy Characteristics'!$C:$C,0)))</f>
        <v>industry-ag-main.html#eff-stds</v>
      </c>
      <c r="R2523" s="254" t="str">
        <f>IF(ISBLANK(INDEX('Policy Characteristics'!L:L,MATCH($C2523,'Policy Characteristics'!$C:$C,0))),"",INDEX('Policy Characteristics'!L:L,MATCH($C2523,'Policy Characteristics'!$C:$C,0)))</f>
        <v>industry-energy-efficiency-standards.html</v>
      </c>
    </row>
    <row r="2524" spans="1:18" s="4" customFormat="1" x14ac:dyDescent="0.25">
      <c r="A2524" s="254" t="str">
        <f>IF(ISBLANK(INDEX('Policy Characteristics'!A:A,MATCH($C2524,'Policy Characteristics'!$C:$C,0))),"",INDEX('Policy Characteristics'!A:A,MATCH($C2524,'Policy Characteristics'!$C:$C,0)))</f>
        <v>Industry</v>
      </c>
      <c r="B2524" s="262" t="str">
        <f>IF(ISBLANK(INDEX('Policy Characteristics'!B:B,MATCH($C2524,'Policy Characteristics'!$C:$C,0))),"",INDEX('Policy Characteristics'!B:B,MATCH($C2524,'Policy Characteristics'!$C:$C,0)))</f>
        <v>Industry Process Efficiency</v>
      </c>
      <c r="C2524" s="254" t="str">
        <f t="shared" si="105"/>
        <v>Percentage Improvement in Industrial Process Efficiency above BAU</v>
      </c>
      <c r="D2524" s="6" t="s">
        <v>3020</v>
      </c>
      <c r="E2524" s="45" t="s">
        <v>2375</v>
      </c>
      <c r="F2524" t="s">
        <v>2984</v>
      </c>
      <c r="G2524" s="45" t="s">
        <v>2381</v>
      </c>
      <c r="H2524" s="47">
        <f t="shared" si="106"/>
        <v>2523</v>
      </c>
      <c r="I2524" s="324" t="s">
        <v>40</v>
      </c>
      <c r="J2524" s="255" t="str">
        <f>IF(ISBLANK(INDEX('Policy Characteristics'!D:D,MATCH($C2524,'Policy Characteristics'!$C:$C,0))),"",INDEX('Policy Characteristics'!D:D,MATCH($C2524,'Policy Characteristics'!$C:$C,0)))</f>
        <v>Industry Energy Efficiency</v>
      </c>
      <c r="K2524" s="254" t="str">
        <f>IF(ISBLANK(INDEX('Policy Characteristics'!E:E,MATCH($C2524,'Policy Characteristics'!$C:$C,0))),"",INDEX('Policy Characteristics'!E:E,MATCH($C2524,'Policy Characteristics'!$C:$C,0)))</f>
        <v>indst process efficiency</v>
      </c>
      <c r="L2524" s="261">
        <f>IF(ISBLANK(INDEX('Policy Characteristics'!F:F,MATCH($C2524,'Policy Characteristics'!$C:$C,0))),"",INDEX('Policy Characteristics'!F:F,MATCH($C2524,'Policy Characteristics'!$C:$C,0)))</f>
        <v>0</v>
      </c>
      <c r="M2524" s="261">
        <f>IF(ISBLANK(INDEX('Policy Characteristics'!G:G,MATCH($C2524,'Policy Characteristics'!$C:$C,0))),"",INDEX('Policy Characteristics'!G:G,MATCH($C2524,'Policy Characteristics'!$C:$C,0)))</f>
        <v>0.25</v>
      </c>
      <c r="N2524" s="261">
        <f>IF(ISBLANK(INDEX('Policy Characteristics'!H:H,MATCH($C2524,'Policy Characteristics'!$C:$C,0))),"",INDEX('Policy Characteristics'!H:H,MATCH($C2524,'Policy Characteristics'!$C:$C,0)))</f>
        <v>0.01</v>
      </c>
      <c r="O2524" s="254" t="str">
        <f>IF(ISBLANK(INDEX('Policy Characteristics'!I:I,MATCH($C2524,'Policy Characteristics'!$C:$C,0))),"",INDEX('Policy Characteristics'!I:I,MATCH($C2524,'Policy Characteristics'!$C:$C,0)))</f>
        <v>% reduction in energy use</v>
      </c>
      <c r="P2524" s="254" t="str">
        <f>IF(ISBLANK(INDEX('Policy Characteristics'!J:J,MATCH($C2524,'Policy Characteristics'!$C:$C,0))),"",INDEX('Policy Characteristics'!J:J,MATCH($C2524,'Policy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24" s="254" t="str">
        <f>IF(ISBLANK(INDEX('Policy Characteristics'!K:K,MATCH($C2524,'Policy Characteristics'!$C:$C,0))),"",INDEX('Policy Characteristics'!K:K,MATCH($C2524,'Policy Characteristics'!$C:$C,0)))</f>
        <v>industry-ag-main.html#eff-stds</v>
      </c>
      <c r="R2524" s="254" t="str">
        <f>IF(ISBLANK(INDEX('Policy Characteristics'!L:L,MATCH($C2524,'Policy Characteristics'!$C:$C,0))),"",INDEX('Policy Characteristics'!L:L,MATCH($C2524,'Policy Characteristics'!$C:$C,0)))</f>
        <v>industry-energy-efficiency-standards.html</v>
      </c>
    </row>
    <row r="2525" spans="1:18" s="4" customFormat="1" x14ac:dyDescent="0.25">
      <c r="A2525" s="254" t="str">
        <f>IF(ISBLANK(INDEX('Policy Characteristics'!A:A,MATCH($C2525,'Policy Characteristics'!$C:$C,0))),"",INDEX('Policy Characteristics'!A:A,MATCH($C2525,'Policy Characteristics'!$C:$C,0)))</f>
        <v>Industry</v>
      </c>
      <c r="B2525" s="262" t="str">
        <f>IF(ISBLANK(INDEX('Policy Characteristics'!B:B,MATCH($C2525,'Policy Characteristics'!$C:$C,0))),"",INDEX('Policy Characteristics'!B:B,MATCH($C2525,'Policy Characteristics'!$C:$C,0)))</f>
        <v>Industry Process Efficiency</v>
      </c>
      <c r="C2525" s="254" t="str">
        <f t="shared" si="105"/>
        <v>Percentage Improvement in Industrial Process Efficiency above BAU</v>
      </c>
      <c r="D2525" s="6" t="s">
        <v>3020</v>
      </c>
      <c r="E2525" s="45" t="s">
        <v>2376</v>
      </c>
      <c r="F2525" t="s">
        <v>2984</v>
      </c>
      <c r="G2525" s="45" t="s">
        <v>2384</v>
      </c>
      <c r="H2525" s="47">
        <f t="shared" si="106"/>
        <v>2524</v>
      </c>
      <c r="I2525" s="324" t="s">
        <v>40</v>
      </c>
      <c r="J2525" s="255" t="str">
        <f>IF(ISBLANK(INDEX('Policy Characteristics'!D:D,MATCH($C2525,'Policy Characteristics'!$C:$C,0))),"",INDEX('Policy Characteristics'!D:D,MATCH($C2525,'Policy Characteristics'!$C:$C,0)))</f>
        <v>Industry Energy Efficiency</v>
      </c>
      <c r="K2525" s="254" t="str">
        <f>IF(ISBLANK(INDEX('Policy Characteristics'!E:E,MATCH($C2525,'Policy Characteristics'!$C:$C,0))),"",INDEX('Policy Characteristics'!E:E,MATCH($C2525,'Policy Characteristics'!$C:$C,0)))</f>
        <v>indst process efficiency</v>
      </c>
      <c r="L2525" s="261">
        <f>IF(ISBLANK(INDEX('Policy Characteristics'!F:F,MATCH($C2525,'Policy Characteristics'!$C:$C,0))),"",INDEX('Policy Characteristics'!F:F,MATCH($C2525,'Policy Characteristics'!$C:$C,0)))</f>
        <v>0</v>
      </c>
      <c r="M2525" s="261">
        <f>IF(ISBLANK(INDEX('Policy Characteristics'!G:G,MATCH($C2525,'Policy Characteristics'!$C:$C,0))),"",INDEX('Policy Characteristics'!G:G,MATCH($C2525,'Policy Characteristics'!$C:$C,0)))</f>
        <v>0.25</v>
      </c>
      <c r="N2525" s="261">
        <f>IF(ISBLANK(INDEX('Policy Characteristics'!H:H,MATCH($C2525,'Policy Characteristics'!$C:$C,0))),"",INDEX('Policy Characteristics'!H:H,MATCH($C2525,'Policy Characteristics'!$C:$C,0)))</f>
        <v>0.01</v>
      </c>
      <c r="O2525" s="254" t="str">
        <f>IF(ISBLANK(INDEX('Policy Characteristics'!I:I,MATCH($C2525,'Policy Characteristics'!$C:$C,0))),"",INDEX('Policy Characteristics'!I:I,MATCH($C2525,'Policy Characteristics'!$C:$C,0)))</f>
        <v>% reduction in energy use</v>
      </c>
      <c r="P2525" s="254" t="str">
        <f>IF(ISBLANK(INDEX('Policy Characteristics'!J:J,MATCH($C2525,'Policy Characteristics'!$C:$C,0))),"",INDEX('Policy Characteristics'!J:J,MATCH($C2525,'Policy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25" s="254" t="str">
        <f>IF(ISBLANK(INDEX('Policy Characteristics'!K:K,MATCH($C2525,'Policy Characteristics'!$C:$C,0))),"",INDEX('Policy Characteristics'!K:K,MATCH($C2525,'Policy Characteristics'!$C:$C,0)))</f>
        <v>industry-ag-main.html#eff-stds</v>
      </c>
      <c r="R2525" s="254" t="str">
        <f>IF(ISBLANK(INDEX('Policy Characteristics'!L:L,MATCH($C2525,'Policy Characteristics'!$C:$C,0))),"",INDEX('Policy Characteristics'!L:L,MATCH($C2525,'Policy Characteristics'!$C:$C,0)))</f>
        <v>industry-energy-efficiency-standards.html</v>
      </c>
    </row>
    <row r="2526" spans="1:18" s="4" customFormat="1" x14ac:dyDescent="0.25">
      <c r="A2526" s="254" t="str">
        <f>IF(ISBLANK(INDEX('Policy Characteristics'!A:A,MATCH($C2526,'Policy Characteristics'!$C:$C,0))),"",INDEX('Policy Characteristics'!A:A,MATCH($C2526,'Policy Characteristics'!$C:$C,0)))</f>
        <v>Industry</v>
      </c>
      <c r="B2526" s="262" t="str">
        <f>IF(ISBLANK(INDEX('Policy Characteristics'!B:B,MATCH($C2526,'Policy Characteristics'!$C:$C,0))),"",INDEX('Policy Characteristics'!B:B,MATCH($C2526,'Policy Characteristics'!$C:$C,0)))</f>
        <v>Industry Process Efficiency</v>
      </c>
      <c r="C2526" s="254" t="str">
        <f t="shared" si="105"/>
        <v>Percentage Improvement in Industrial Process Efficiency above BAU</v>
      </c>
      <c r="D2526" s="6" t="s">
        <v>3020</v>
      </c>
      <c r="E2526" s="45" t="s">
        <v>2377</v>
      </c>
      <c r="F2526" t="s">
        <v>2984</v>
      </c>
      <c r="G2526" s="45" t="s">
        <v>2385</v>
      </c>
      <c r="H2526" s="47">
        <f t="shared" si="106"/>
        <v>2525</v>
      </c>
      <c r="I2526" s="324" t="s">
        <v>40</v>
      </c>
      <c r="J2526" s="255" t="str">
        <f>IF(ISBLANK(INDEX('Policy Characteristics'!D:D,MATCH($C2526,'Policy Characteristics'!$C:$C,0))),"",INDEX('Policy Characteristics'!D:D,MATCH($C2526,'Policy Characteristics'!$C:$C,0)))</f>
        <v>Industry Energy Efficiency</v>
      </c>
      <c r="K2526" s="254" t="str">
        <f>IF(ISBLANK(INDEX('Policy Characteristics'!E:E,MATCH($C2526,'Policy Characteristics'!$C:$C,0))),"",INDEX('Policy Characteristics'!E:E,MATCH($C2526,'Policy Characteristics'!$C:$C,0)))</f>
        <v>indst process efficiency</v>
      </c>
      <c r="L2526" s="261">
        <f>IF(ISBLANK(INDEX('Policy Characteristics'!F:F,MATCH($C2526,'Policy Characteristics'!$C:$C,0))),"",INDEX('Policy Characteristics'!F:F,MATCH($C2526,'Policy Characteristics'!$C:$C,0)))</f>
        <v>0</v>
      </c>
      <c r="M2526" s="261">
        <f>IF(ISBLANK(INDEX('Policy Characteristics'!G:G,MATCH($C2526,'Policy Characteristics'!$C:$C,0))),"",INDEX('Policy Characteristics'!G:G,MATCH($C2526,'Policy Characteristics'!$C:$C,0)))</f>
        <v>0.25</v>
      </c>
      <c r="N2526" s="261">
        <f>IF(ISBLANK(INDEX('Policy Characteristics'!H:H,MATCH($C2526,'Policy Characteristics'!$C:$C,0))),"",INDEX('Policy Characteristics'!H:H,MATCH($C2526,'Policy Characteristics'!$C:$C,0)))</f>
        <v>0.01</v>
      </c>
      <c r="O2526" s="254" t="str">
        <f>IF(ISBLANK(INDEX('Policy Characteristics'!I:I,MATCH($C2526,'Policy Characteristics'!$C:$C,0))),"",INDEX('Policy Characteristics'!I:I,MATCH($C2526,'Policy Characteristics'!$C:$C,0)))</f>
        <v>% reduction in energy use</v>
      </c>
      <c r="P2526" s="254" t="str">
        <f>IF(ISBLANK(INDEX('Policy Characteristics'!J:J,MATCH($C2526,'Policy Characteristics'!$C:$C,0))),"",INDEX('Policy Characteristics'!J:J,MATCH($C2526,'Policy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26" s="254" t="str">
        <f>IF(ISBLANK(INDEX('Policy Characteristics'!K:K,MATCH($C2526,'Policy Characteristics'!$C:$C,0))),"",INDEX('Policy Characteristics'!K:K,MATCH($C2526,'Policy Characteristics'!$C:$C,0)))</f>
        <v>industry-ag-main.html#eff-stds</v>
      </c>
      <c r="R2526" s="254" t="str">
        <f>IF(ISBLANK(INDEX('Policy Characteristics'!L:L,MATCH($C2526,'Policy Characteristics'!$C:$C,0))),"",INDEX('Policy Characteristics'!L:L,MATCH($C2526,'Policy Characteristics'!$C:$C,0)))</f>
        <v>industry-energy-efficiency-standards.html</v>
      </c>
    </row>
    <row r="2527" spans="1:18" s="4" customFormat="1" x14ac:dyDescent="0.25">
      <c r="A2527" s="254" t="str">
        <f>IF(ISBLANK(INDEX('Policy Characteristics'!A:A,MATCH($C2527,'Policy Characteristics'!$C:$C,0))),"",INDEX('Policy Characteristics'!A:A,MATCH($C2527,'Policy Characteristics'!$C:$C,0)))</f>
        <v>Industry</v>
      </c>
      <c r="B2527" s="262" t="str">
        <f>IF(ISBLANK(INDEX('Policy Characteristics'!B:B,MATCH($C2527,'Policy Characteristics'!$C:$C,0))),"",INDEX('Policy Characteristics'!B:B,MATCH($C2527,'Policy Characteristics'!$C:$C,0)))</f>
        <v>Industry Process Efficiency</v>
      </c>
      <c r="C2527" s="254" t="str">
        <f t="shared" si="105"/>
        <v>Percentage Improvement in Industrial Process Efficiency above BAU</v>
      </c>
      <c r="D2527" s="6" t="s">
        <v>3020</v>
      </c>
      <c r="E2527" s="45" t="s">
        <v>2378</v>
      </c>
      <c r="F2527" t="s">
        <v>2984</v>
      </c>
      <c r="G2527" s="45" t="s">
        <v>2382</v>
      </c>
      <c r="H2527" s="47">
        <f t="shared" si="106"/>
        <v>2526</v>
      </c>
      <c r="I2527" s="324" t="s">
        <v>41</v>
      </c>
      <c r="J2527" s="255" t="str">
        <f>IF(ISBLANK(INDEX('Policy Characteristics'!D:D,MATCH($C2527,'Policy Characteristics'!$C:$C,0))),"",INDEX('Policy Characteristics'!D:D,MATCH($C2527,'Policy Characteristics'!$C:$C,0)))</f>
        <v>Industry Energy Efficiency</v>
      </c>
      <c r="K2527" s="254" t="str">
        <f>IF(ISBLANK(INDEX('Policy Characteristics'!E:E,MATCH($C2527,'Policy Characteristics'!$C:$C,0))),"",INDEX('Policy Characteristics'!E:E,MATCH($C2527,'Policy Characteristics'!$C:$C,0)))</f>
        <v>indst process efficiency</v>
      </c>
      <c r="L2527" s="261">
        <f>IF(ISBLANK(INDEX('Policy Characteristics'!F:F,MATCH($C2527,'Policy Characteristics'!$C:$C,0))),"",INDEX('Policy Characteristics'!F:F,MATCH($C2527,'Policy Characteristics'!$C:$C,0)))</f>
        <v>0</v>
      </c>
      <c r="M2527" s="261">
        <f>IF(ISBLANK(INDEX('Policy Characteristics'!G:G,MATCH($C2527,'Policy Characteristics'!$C:$C,0))),"",INDEX('Policy Characteristics'!G:G,MATCH($C2527,'Policy Characteristics'!$C:$C,0)))</f>
        <v>0.25</v>
      </c>
      <c r="N2527" s="261">
        <f>IF(ISBLANK(INDEX('Policy Characteristics'!H:H,MATCH($C2527,'Policy Characteristics'!$C:$C,0))),"",INDEX('Policy Characteristics'!H:H,MATCH($C2527,'Policy Characteristics'!$C:$C,0)))</f>
        <v>0.01</v>
      </c>
      <c r="O2527" s="254" t="str">
        <f>IF(ISBLANK(INDEX('Policy Characteristics'!I:I,MATCH($C2527,'Policy Characteristics'!$C:$C,0))),"",INDEX('Policy Characteristics'!I:I,MATCH($C2527,'Policy Characteristics'!$C:$C,0)))</f>
        <v>% reduction in energy use</v>
      </c>
      <c r="P2527" s="254" t="str">
        <f>IF(ISBLANK(INDEX('Policy Characteristics'!J:J,MATCH($C2527,'Policy Characteristics'!$C:$C,0))),"",INDEX('Policy Characteristics'!J:J,MATCH($C2527,'Policy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27" s="254" t="str">
        <f>IF(ISBLANK(INDEX('Policy Characteristics'!K:K,MATCH($C2527,'Policy Characteristics'!$C:$C,0))),"",INDEX('Policy Characteristics'!K:K,MATCH($C2527,'Policy Characteristics'!$C:$C,0)))</f>
        <v>industry-ag-main.html#eff-stds</v>
      </c>
      <c r="R2527" s="254" t="str">
        <f>IF(ISBLANK(INDEX('Policy Characteristics'!L:L,MATCH($C2527,'Policy Characteristics'!$C:$C,0))),"",INDEX('Policy Characteristics'!L:L,MATCH($C2527,'Policy Characteristics'!$C:$C,0)))</f>
        <v>industry-energy-efficiency-standards.html</v>
      </c>
    </row>
    <row r="2528" spans="1:18" s="4" customFormat="1" x14ac:dyDescent="0.25">
      <c r="A2528" s="254" t="str">
        <f>IF(ISBLANK(INDEX('Policy Characteristics'!A:A,MATCH($C2528,'Policy Characteristics'!$C:$C,0))),"",INDEX('Policy Characteristics'!A:A,MATCH($C2528,'Policy Characteristics'!$C:$C,0)))</f>
        <v>Industry</v>
      </c>
      <c r="B2528" s="262" t="str">
        <f>IF(ISBLANK(INDEX('Policy Characteristics'!B:B,MATCH($C2528,'Policy Characteristics'!$C:$C,0))),"",INDEX('Policy Characteristics'!B:B,MATCH($C2528,'Policy Characteristics'!$C:$C,0)))</f>
        <v>Industry Process Efficiency</v>
      </c>
      <c r="C2528" s="254" t="str">
        <f t="shared" si="105"/>
        <v>Percentage Improvement in Industrial Process Efficiency above BAU</v>
      </c>
      <c r="D2528" s="6" t="s">
        <v>3020</v>
      </c>
      <c r="E2528" s="45" t="s">
        <v>2379</v>
      </c>
      <c r="F2528" t="s">
        <v>2984</v>
      </c>
      <c r="G2528" s="45" t="s">
        <v>2383</v>
      </c>
      <c r="H2528" s="47">
        <f t="shared" si="106"/>
        <v>2527</v>
      </c>
      <c r="I2528" s="324" t="s">
        <v>40</v>
      </c>
      <c r="J2528" s="255" t="str">
        <f>IF(ISBLANK(INDEX('Policy Characteristics'!D:D,MATCH($C2528,'Policy Characteristics'!$C:$C,0))),"",INDEX('Policy Characteristics'!D:D,MATCH($C2528,'Policy Characteristics'!$C:$C,0)))</f>
        <v>Industry Energy Efficiency</v>
      </c>
      <c r="K2528" s="254" t="str">
        <f>IF(ISBLANK(INDEX('Policy Characteristics'!E:E,MATCH($C2528,'Policy Characteristics'!$C:$C,0))),"",INDEX('Policy Characteristics'!E:E,MATCH($C2528,'Policy Characteristics'!$C:$C,0)))</f>
        <v>indst process efficiency</v>
      </c>
      <c r="L2528" s="261">
        <f>IF(ISBLANK(INDEX('Policy Characteristics'!F:F,MATCH($C2528,'Policy Characteristics'!$C:$C,0))),"",INDEX('Policy Characteristics'!F:F,MATCH($C2528,'Policy Characteristics'!$C:$C,0)))</f>
        <v>0</v>
      </c>
      <c r="M2528" s="261">
        <f>IF(ISBLANK(INDEX('Policy Characteristics'!G:G,MATCH($C2528,'Policy Characteristics'!$C:$C,0))),"",INDEX('Policy Characteristics'!G:G,MATCH($C2528,'Policy Characteristics'!$C:$C,0)))</f>
        <v>0.25</v>
      </c>
      <c r="N2528" s="261">
        <f>IF(ISBLANK(INDEX('Policy Characteristics'!H:H,MATCH($C2528,'Policy Characteristics'!$C:$C,0))),"",INDEX('Policy Characteristics'!H:H,MATCH($C2528,'Policy Characteristics'!$C:$C,0)))</f>
        <v>0.01</v>
      </c>
      <c r="O2528" s="254" t="str">
        <f>IF(ISBLANK(INDEX('Policy Characteristics'!I:I,MATCH($C2528,'Policy Characteristics'!$C:$C,0))),"",INDEX('Policy Characteristics'!I:I,MATCH($C2528,'Policy Characteristics'!$C:$C,0)))</f>
        <v>% reduction in energy use</v>
      </c>
      <c r="P2528" s="254" t="str">
        <f>IF(ISBLANK(INDEX('Policy Characteristics'!J:J,MATCH($C2528,'Policy Characteristics'!$C:$C,0))),"",INDEX('Policy Characteristics'!J:J,MATCH($C2528,'Policy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28" s="254" t="str">
        <f>IF(ISBLANK(INDEX('Policy Characteristics'!K:K,MATCH($C2528,'Policy Characteristics'!$C:$C,0))),"",INDEX('Policy Characteristics'!K:K,MATCH($C2528,'Policy Characteristics'!$C:$C,0)))</f>
        <v>industry-ag-main.html#eff-stds</v>
      </c>
      <c r="R2528" s="254" t="str">
        <f>IF(ISBLANK(INDEX('Policy Characteristics'!L:L,MATCH($C2528,'Policy Characteristics'!$C:$C,0))),"",INDEX('Policy Characteristics'!L:L,MATCH($C2528,'Policy Characteristics'!$C:$C,0)))</f>
        <v>industry-energy-efficiency-standards.html</v>
      </c>
    </row>
    <row r="2529" spans="1:18" s="4" customFormat="1" x14ac:dyDescent="0.25">
      <c r="A2529" s="254" t="str">
        <f>IF(ISBLANK(INDEX('Policy Characteristics'!A:A,MATCH($C2529,'Policy Characteristics'!$C:$C,0))),"",INDEX('Policy Characteristics'!A:A,MATCH($C2529,'Policy Characteristics'!$C:$C,0)))</f>
        <v>Industry</v>
      </c>
      <c r="B2529" s="262" t="str">
        <f>IF(ISBLANK(INDEX('Policy Characteristics'!B:B,MATCH($C2529,'Policy Characteristics'!$C:$C,0))),"",INDEX('Policy Characteristics'!B:B,MATCH($C2529,'Policy Characteristics'!$C:$C,0)))</f>
        <v>Industry Process Efficiency</v>
      </c>
      <c r="C2529" s="254" t="str">
        <f t="shared" si="105"/>
        <v>Percentage Improvement in Industrial Process Efficiency above BAU</v>
      </c>
      <c r="D2529" s="6" t="s">
        <v>3020</v>
      </c>
      <c r="E2529" s="45" t="s">
        <v>2380</v>
      </c>
      <c r="F2529" t="s">
        <v>2984</v>
      </c>
      <c r="G2529" s="45" t="s">
        <v>2386</v>
      </c>
      <c r="H2529" s="47">
        <f t="shared" si="106"/>
        <v>2528</v>
      </c>
      <c r="I2529" s="324" t="s">
        <v>41</v>
      </c>
      <c r="J2529" s="255" t="str">
        <f>IF(ISBLANK(INDEX('Policy Characteristics'!D:D,MATCH($C2529,'Policy Characteristics'!$C:$C,0))),"",INDEX('Policy Characteristics'!D:D,MATCH($C2529,'Policy Characteristics'!$C:$C,0)))</f>
        <v>Industry Energy Efficiency</v>
      </c>
      <c r="K2529" s="254" t="str">
        <f>IF(ISBLANK(INDEX('Policy Characteristics'!E:E,MATCH($C2529,'Policy Characteristics'!$C:$C,0))),"",INDEX('Policy Characteristics'!E:E,MATCH($C2529,'Policy Characteristics'!$C:$C,0)))</f>
        <v>indst process efficiency</v>
      </c>
      <c r="L2529" s="261">
        <f>IF(ISBLANK(INDEX('Policy Characteristics'!F:F,MATCH($C2529,'Policy Characteristics'!$C:$C,0))),"",INDEX('Policy Characteristics'!F:F,MATCH($C2529,'Policy Characteristics'!$C:$C,0)))</f>
        <v>0</v>
      </c>
      <c r="M2529" s="261">
        <f>IF(ISBLANK(INDEX('Policy Characteristics'!G:G,MATCH($C2529,'Policy Characteristics'!$C:$C,0))),"",INDEX('Policy Characteristics'!G:G,MATCH($C2529,'Policy Characteristics'!$C:$C,0)))</f>
        <v>0.25</v>
      </c>
      <c r="N2529" s="261">
        <f>IF(ISBLANK(INDEX('Policy Characteristics'!H:H,MATCH($C2529,'Policy Characteristics'!$C:$C,0))),"",INDEX('Policy Characteristics'!H:H,MATCH($C2529,'Policy Characteristics'!$C:$C,0)))</f>
        <v>0.01</v>
      </c>
      <c r="O2529" s="254" t="str">
        <f>IF(ISBLANK(INDEX('Policy Characteristics'!I:I,MATCH($C2529,'Policy Characteristics'!$C:$C,0))),"",INDEX('Policy Characteristics'!I:I,MATCH($C2529,'Policy Characteristics'!$C:$C,0)))</f>
        <v>% reduction in energy use</v>
      </c>
      <c r="P2529" s="254" t="str">
        <f>IF(ISBLANK(INDEX('Policy Characteristics'!J:J,MATCH($C2529,'Policy Characteristics'!$C:$C,0))),"",INDEX('Policy Characteristics'!J:J,MATCH($C2529,'Policy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29" s="254" t="str">
        <f>IF(ISBLANK(INDEX('Policy Characteristics'!K:K,MATCH($C2529,'Policy Characteristics'!$C:$C,0))),"",INDEX('Policy Characteristics'!K:K,MATCH($C2529,'Policy Characteristics'!$C:$C,0)))</f>
        <v>industry-ag-main.html#eff-stds</v>
      </c>
      <c r="R2529" s="254" t="str">
        <f>IF(ISBLANK(INDEX('Policy Characteristics'!L:L,MATCH($C2529,'Policy Characteristics'!$C:$C,0))),"",INDEX('Policy Characteristics'!L:L,MATCH($C2529,'Policy Characteristics'!$C:$C,0)))</f>
        <v>industry-energy-efficiency-standards.html</v>
      </c>
    </row>
    <row r="2530" spans="1:18" s="4" customFormat="1" x14ac:dyDescent="0.25">
      <c r="A2530" s="254" t="str">
        <f>IF(ISBLANK(INDEX('Policy Characteristics'!A:A,MATCH($C2530,'Policy Characteristics'!$C:$C,0))),"",INDEX('Policy Characteristics'!A:A,MATCH($C2530,'Policy Characteristics'!$C:$C,0)))</f>
        <v>Industry</v>
      </c>
      <c r="B2530" s="262" t="str">
        <f>IF(ISBLANK(INDEX('Policy Characteristics'!B:B,MATCH($C2530,'Policy Characteristics'!$C:$C,0))),"",INDEX('Policy Characteristics'!B:B,MATCH($C2530,'Policy Characteristics'!$C:$C,0)))</f>
        <v>Industry Process Efficiency</v>
      </c>
      <c r="C2530" s="254" t="str">
        <f t="shared" si="105"/>
        <v>Percentage Improvement in Industrial Process Efficiency above BAU</v>
      </c>
      <c r="D2530" s="6" t="s">
        <v>3020</v>
      </c>
      <c r="E2530" s="45" t="s">
        <v>2672</v>
      </c>
      <c r="F2530" t="s">
        <v>2984</v>
      </c>
      <c r="G2530" s="45" t="s">
        <v>2675</v>
      </c>
      <c r="H2530" s="47">
        <f t="shared" si="106"/>
        <v>2529</v>
      </c>
      <c r="I2530" s="324" t="s">
        <v>41</v>
      </c>
      <c r="J2530" s="255" t="str">
        <f>IF(ISBLANK(INDEX('Policy Characteristics'!D:D,MATCH($C2530,'Policy Characteristics'!$C:$C,0))),"",INDEX('Policy Characteristics'!D:D,MATCH($C2530,'Policy Characteristics'!$C:$C,0)))</f>
        <v>Industry Energy Efficiency</v>
      </c>
      <c r="K2530" s="254" t="str">
        <f>IF(ISBLANK(INDEX('Policy Characteristics'!E:E,MATCH($C2530,'Policy Characteristics'!$C:$C,0))),"",INDEX('Policy Characteristics'!E:E,MATCH($C2530,'Policy Characteristics'!$C:$C,0)))</f>
        <v>indst process efficiency</v>
      </c>
      <c r="L2530" s="261">
        <f>IF(ISBLANK(INDEX('Policy Characteristics'!F:F,MATCH($C2530,'Policy Characteristics'!$C:$C,0))),"",INDEX('Policy Characteristics'!F:F,MATCH($C2530,'Policy Characteristics'!$C:$C,0)))</f>
        <v>0</v>
      </c>
      <c r="M2530" s="261">
        <f>IF(ISBLANK(INDEX('Policy Characteristics'!G:G,MATCH($C2530,'Policy Characteristics'!$C:$C,0))),"",INDEX('Policy Characteristics'!G:G,MATCH($C2530,'Policy Characteristics'!$C:$C,0)))</f>
        <v>0.25</v>
      </c>
      <c r="N2530" s="261">
        <f>IF(ISBLANK(INDEX('Policy Characteristics'!H:H,MATCH($C2530,'Policy Characteristics'!$C:$C,0))),"",INDEX('Policy Characteristics'!H:H,MATCH($C2530,'Policy Characteristics'!$C:$C,0)))</f>
        <v>0.01</v>
      </c>
      <c r="O2530" s="254" t="str">
        <f>IF(ISBLANK(INDEX('Policy Characteristics'!I:I,MATCH($C2530,'Policy Characteristics'!$C:$C,0))),"",INDEX('Policy Characteristics'!I:I,MATCH($C2530,'Policy Characteristics'!$C:$C,0)))</f>
        <v>% reduction in energy use</v>
      </c>
      <c r="P2530" s="254" t="str">
        <f>IF(ISBLANK(INDEX('Policy Characteristics'!J:J,MATCH($C2530,'Policy Characteristics'!$C:$C,0))),"",INDEX('Policy Characteristics'!J:J,MATCH($C2530,'Policy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30" s="254" t="str">
        <f>IF(ISBLANK(INDEX('Policy Characteristics'!K:K,MATCH($C2530,'Policy Characteristics'!$C:$C,0))),"",INDEX('Policy Characteristics'!K:K,MATCH($C2530,'Policy Characteristics'!$C:$C,0)))</f>
        <v>industry-ag-main.html#eff-stds</v>
      </c>
      <c r="R2530" s="254" t="str">
        <f>IF(ISBLANK(INDEX('Policy Characteristics'!L:L,MATCH($C2530,'Policy Characteristics'!$C:$C,0))),"",INDEX('Policy Characteristics'!L:L,MATCH($C2530,'Policy Characteristics'!$C:$C,0)))</f>
        <v>industry-energy-efficiency-standards.html</v>
      </c>
    </row>
    <row r="2531" spans="1:18" s="4" customFormat="1" x14ac:dyDescent="0.25">
      <c r="A2531" s="254" t="str">
        <f>IF(ISBLANK(INDEX('Policy Characteristics'!A:A,MATCH($C2531,'Policy Characteristics'!$C:$C,0))),"",INDEX('Policy Characteristics'!A:A,MATCH($C2531,'Policy Characteristics'!$C:$C,0)))</f>
        <v>Industry</v>
      </c>
      <c r="B2531" s="262" t="str">
        <f>IF(ISBLANK(INDEX('Policy Characteristics'!B:B,MATCH($C2531,'Policy Characteristics'!$C:$C,0))),"",INDEX('Policy Characteristics'!B:B,MATCH($C2531,'Policy Characteristics'!$C:$C,0)))</f>
        <v>Industry Process Efficiency</v>
      </c>
      <c r="C2531" s="254" t="str">
        <f t="shared" si="105"/>
        <v>Percentage Improvement in Industrial Process Efficiency above BAU</v>
      </c>
      <c r="D2531" s="6" t="s">
        <v>3020</v>
      </c>
      <c r="E2531" s="45" t="s">
        <v>2673</v>
      </c>
      <c r="F2531" t="s">
        <v>2984</v>
      </c>
      <c r="G2531" s="45" t="s">
        <v>2677</v>
      </c>
      <c r="H2531" s="47">
        <f t="shared" si="106"/>
        <v>2530</v>
      </c>
      <c r="I2531" s="324" t="s">
        <v>40</v>
      </c>
      <c r="J2531" s="255" t="str">
        <f>IF(ISBLANK(INDEX('Policy Characteristics'!D:D,MATCH($C2531,'Policy Characteristics'!$C:$C,0))),"",INDEX('Policy Characteristics'!D:D,MATCH($C2531,'Policy Characteristics'!$C:$C,0)))</f>
        <v>Industry Energy Efficiency</v>
      </c>
      <c r="K2531" s="254" t="str">
        <f>IF(ISBLANK(INDEX('Policy Characteristics'!E:E,MATCH($C2531,'Policy Characteristics'!$C:$C,0))),"",INDEX('Policy Characteristics'!E:E,MATCH($C2531,'Policy Characteristics'!$C:$C,0)))</f>
        <v>indst process efficiency</v>
      </c>
      <c r="L2531" s="261">
        <f>IF(ISBLANK(INDEX('Policy Characteristics'!F:F,MATCH($C2531,'Policy Characteristics'!$C:$C,0))),"",INDEX('Policy Characteristics'!F:F,MATCH($C2531,'Policy Characteristics'!$C:$C,0)))</f>
        <v>0</v>
      </c>
      <c r="M2531" s="261">
        <f>IF(ISBLANK(INDEX('Policy Characteristics'!G:G,MATCH($C2531,'Policy Characteristics'!$C:$C,0))),"",INDEX('Policy Characteristics'!G:G,MATCH($C2531,'Policy Characteristics'!$C:$C,0)))</f>
        <v>0.25</v>
      </c>
      <c r="N2531" s="261">
        <f>IF(ISBLANK(INDEX('Policy Characteristics'!H:H,MATCH($C2531,'Policy Characteristics'!$C:$C,0))),"",INDEX('Policy Characteristics'!H:H,MATCH($C2531,'Policy Characteristics'!$C:$C,0)))</f>
        <v>0.01</v>
      </c>
      <c r="O2531" s="254" t="str">
        <f>IF(ISBLANK(INDEX('Policy Characteristics'!I:I,MATCH($C2531,'Policy Characteristics'!$C:$C,0))),"",INDEX('Policy Characteristics'!I:I,MATCH($C2531,'Policy Characteristics'!$C:$C,0)))</f>
        <v>% reduction in energy use</v>
      </c>
      <c r="P2531" s="254" t="str">
        <f>IF(ISBLANK(INDEX('Policy Characteristics'!J:J,MATCH($C2531,'Policy Characteristics'!$C:$C,0))),"",INDEX('Policy Characteristics'!J:J,MATCH($C2531,'Policy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31" s="254" t="str">
        <f>IF(ISBLANK(INDEX('Policy Characteristics'!K:K,MATCH($C2531,'Policy Characteristics'!$C:$C,0))),"",INDEX('Policy Characteristics'!K:K,MATCH($C2531,'Policy Characteristics'!$C:$C,0)))</f>
        <v>industry-ag-main.html#eff-stds</v>
      </c>
      <c r="R2531" s="254" t="str">
        <f>IF(ISBLANK(INDEX('Policy Characteristics'!L:L,MATCH($C2531,'Policy Characteristics'!$C:$C,0))),"",INDEX('Policy Characteristics'!L:L,MATCH($C2531,'Policy Characteristics'!$C:$C,0)))</f>
        <v>industry-energy-efficiency-standards.html</v>
      </c>
    </row>
    <row r="2532" spans="1:18" s="4" customFormat="1" x14ac:dyDescent="0.25">
      <c r="A2532" s="254" t="str">
        <f>IF(ISBLANK(INDEX('Policy Characteristics'!A:A,MATCH($C2532,'Policy Characteristics'!$C:$C,0))),"",INDEX('Policy Characteristics'!A:A,MATCH($C2532,'Policy Characteristics'!$C:$C,0)))</f>
        <v>Industry</v>
      </c>
      <c r="B2532" s="262" t="str">
        <f>IF(ISBLANK(INDEX('Policy Characteristics'!B:B,MATCH($C2532,'Policy Characteristics'!$C:$C,0))),"",INDEX('Policy Characteristics'!B:B,MATCH($C2532,'Policy Characteristics'!$C:$C,0)))</f>
        <v>Industry Process Efficiency</v>
      </c>
      <c r="C2532" s="254" t="str">
        <f t="shared" si="105"/>
        <v>Percentage Improvement in Industrial Process Efficiency above BAU</v>
      </c>
      <c r="D2532" s="6" t="s">
        <v>3020</v>
      </c>
      <c r="E2532" s="45" t="s">
        <v>2674</v>
      </c>
      <c r="F2532" t="s">
        <v>2984</v>
      </c>
      <c r="G2532" s="45" t="s">
        <v>2678</v>
      </c>
      <c r="H2532" s="47">
        <f t="shared" si="106"/>
        <v>2531</v>
      </c>
      <c r="I2532" s="324" t="s">
        <v>40</v>
      </c>
      <c r="J2532" s="255" t="str">
        <f>IF(ISBLANK(INDEX('Policy Characteristics'!D:D,MATCH($C2532,'Policy Characteristics'!$C:$C,0))),"",INDEX('Policy Characteristics'!D:D,MATCH($C2532,'Policy Characteristics'!$C:$C,0)))</f>
        <v>Industry Energy Efficiency</v>
      </c>
      <c r="K2532" s="254" t="str">
        <f>IF(ISBLANK(INDEX('Policy Characteristics'!E:E,MATCH($C2532,'Policy Characteristics'!$C:$C,0))),"",INDEX('Policy Characteristics'!E:E,MATCH($C2532,'Policy Characteristics'!$C:$C,0)))</f>
        <v>indst process efficiency</v>
      </c>
      <c r="L2532" s="261">
        <f>IF(ISBLANK(INDEX('Policy Characteristics'!F:F,MATCH($C2532,'Policy Characteristics'!$C:$C,0))),"",INDEX('Policy Characteristics'!F:F,MATCH($C2532,'Policy Characteristics'!$C:$C,0)))</f>
        <v>0</v>
      </c>
      <c r="M2532" s="261">
        <f>IF(ISBLANK(INDEX('Policy Characteristics'!G:G,MATCH($C2532,'Policy Characteristics'!$C:$C,0))),"",INDEX('Policy Characteristics'!G:G,MATCH($C2532,'Policy Characteristics'!$C:$C,0)))</f>
        <v>0.25</v>
      </c>
      <c r="N2532" s="261">
        <f>IF(ISBLANK(INDEX('Policy Characteristics'!H:H,MATCH($C2532,'Policy Characteristics'!$C:$C,0))),"",INDEX('Policy Characteristics'!H:H,MATCH($C2532,'Policy Characteristics'!$C:$C,0)))</f>
        <v>0.01</v>
      </c>
      <c r="O2532" s="254" t="str">
        <f>IF(ISBLANK(INDEX('Policy Characteristics'!I:I,MATCH($C2532,'Policy Characteristics'!$C:$C,0))),"",INDEX('Policy Characteristics'!I:I,MATCH($C2532,'Policy Characteristics'!$C:$C,0)))</f>
        <v>% reduction in energy use</v>
      </c>
      <c r="P2532" s="254" t="str">
        <f>IF(ISBLANK(INDEX('Policy Characteristics'!J:J,MATCH($C2532,'Policy Characteristics'!$C:$C,0))),"",INDEX('Policy Characteristics'!J:J,MATCH($C2532,'Policy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32" s="254" t="str">
        <f>IF(ISBLANK(INDEX('Policy Characteristics'!K:K,MATCH($C2532,'Policy Characteristics'!$C:$C,0))),"",INDEX('Policy Characteristics'!K:K,MATCH($C2532,'Policy Characteristics'!$C:$C,0)))</f>
        <v>industry-ag-main.html#eff-stds</v>
      </c>
      <c r="R2532" s="254" t="str">
        <f>IF(ISBLANK(INDEX('Policy Characteristics'!L:L,MATCH($C2532,'Policy Characteristics'!$C:$C,0))),"",INDEX('Policy Characteristics'!L:L,MATCH($C2532,'Policy Characteristics'!$C:$C,0)))</f>
        <v>industry-energy-efficiency-standards.html</v>
      </c>
    </row>
    <row r="2533" spans="1:18" s="4" customFormat="1" x14ac:dyDescent="0.25">
      <c r="A2533" s="254" t="str">
        <f>IF(ISBLANK(INDEX('Policy Characteristics'!A:A,MATCH($C2533,'Policy Characteristics'!$C:$C,0))),"",INDEX('Policy Characteristics'!A:A,MATCH($C2533,'Policy Characteristics'!$C:$C,0)))</f>
        <v>Industry</v>
      </c>
      <c r="B2533" s="262" t="str">
        <f>IF(ISBLANK(INDEX('Policy Characteristics'!B:B,MATCH($C2533,'Policy Characteristics'!$C:$C,0))),"",INDEX('Policy Characteristics'!B:B,MATCH($C2533,'Policy Characteristics'!$C:$C,0)))</f>
        <v>Industry Process Efficiency</v>
      </c>
      <c r="C2533" s="254" t="str">
        <f t="shared" si="105"/>
        <v>Percentage Improvement in Industrial Process Efficiency above BAU</v>
      </c>
      <c r="D2533" s="6" t="s">
        <v>3020</v>
      </c>
      <c r="E2533" s="45" t="s">
        <v>2671</v>
      </c>
      <c r="F2533" t="s">
        <v>2984</v>
      </c>
      <c r="G2533" s="45" t="s">
        <v>2676</v>
      </c>
      <c r="H2533" s="47">
        <f t="shared" si="106"/>
        <v>2532</v>
      </c>
      <c r="I2533" s="324" t="s">
        <v>41</v>
      </c>
      <c r="J2533" s="255" t="str">
        <f>IF(ISBLANK(INDEX('Policy Characteristics'!D:D,MATCH($C2533,'Policy Characteristics'!$C:$C,0))),"",INDEX('Policy Characteristics'!D:D,MATCH($C2533,'Policy Characteristics'!$C:$C,0)))</f>
        <v>Industry Energy Efficiency</v>
      </c>
      <c r="K2533" s="254" t="str">
        <f>IF(ISBLANK(INDEX('Policy Characteristics'!E:E,MATCH($C2533,'Policy Characteristics'!$C:$C,0))),"",INDEX('Policy Characteristics'!E:E,MATCH($C2533,'Policy Characteristics'!$C:$C,0)))</f>
        <v>indst process efficiency</v>
      </c>
      <c r="L2533" s="261">
        <f>IF(ISBLANK(INDEX('Policy Characteristics'!F:F,MATCH($C2533,'Policy Characteristics'!$C:$C,0))),"",INDEX('Policy Characteristics'!F:F,MATCH($C2533,'Policy Characteristics'!$C:$C,0)))</f>
        <v>0</v>
      </c>
      <c r="M2533" s="261">
        <f>IF(ISBLANK(INDEX('Policy Characteristics'!G:G,MATCH($C2533,'Policy Characteristics'!$C:$C,0))),"",INDEX('Policy Characteristics'!G:G,MATCH($C2533,'Policy Characteristics'!$C:$C,0)))</f>
        <v>0.25</v>
      </c>
      <c r="N2533" s="261">
        <f>IF(ISBLANK(INDEX('Policy Characteristics'!H:H,MATCH($C2533,'Policy Characteristics'!$C:$C,0))),"",INDEX('Policy Characteristics'!H:H,MATCH($C2533,'Policy Characteristics'!$C:$C,0)))</f>
        <v>0.01</v>
      </c>
      <c r="O2533" s="254" t="str">
        <f>IF(ISBLANK(INDEX('Policy Characteristics'!I:I,MATCH($C2533,'Policy Characteristics'!$C:$C,0))),"",INDEX('Policy Characteristics'!I:I,MATCH($C2533,'Policy Characteristics'!$C:$C,0)))</f>
        <v>% reduction in energy use</v>
      </c>
      <c r="P2533" s="254" t="str">
        <f>IF(ISBLANK(INDEX('Policy Characteristics'!J:J,MATCH($C2533,'Policy Characteristics'!$C:$C,0))),"",INDEX('Policy Characteristics'!J:J,MATCH($C2533,'Policy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33" s="254" t="str">
        <f>IF(ISBLANK(INDEX('Policy Characteristics'!K:K,MATCH($C2533,'Policy Characteristics'!$C:$C,0))),"",INDEX('Policy Characteristics'!K:K,MATCH($C2533,'Policy Characteristics'!$C:$C,0)))</f>
        <v>industry-ag-main.html#eff-stds</v>
      </c>
      <c r="R2533" s="254" t="str">
        <f>IF(ISBLANK(INDEX('Policy Characteristics'!L:L,MATCH($C2533,'Policy Characteristics'!$C:$C,0))),"",INDEX('Policy Characteristics'!L:L,MATCH($C2533,'Policy Characteristics'!$C:$C,0)))</f>
        <v>industry-energy-efficiency-standards.html</v>
      </c>
    </row>
    <row r="2534" spans="1:18" s="4" customFormat="1" x14ac:dyDescent="0.25">
      <c r="A2534" s="254" t="str">
        <f>IF(ISBLANK(INDEX('Policy Characteristics'!A:A,MATCH($C2534,'Policy Characteristics'!$C:$C,0))),"",INDEX('Policy Characteristics'!A:A,MATCH($C2534,'Policy Characteristics'!$C:$C,0)))</f>
        <v>Industry</v>
      </c>
      <c r="B2534" s="262" t="str">
        <f>IF(ISBLANK(INDEX('Policy Characteristics'!B:B,MATCH($C2534,'Policy Characteristics'!$C:$C,0))),"",INDEX('Policy Characteristics'!B:B,MATCH($C2534,'Policy Characteristics'!$C:$C,0)))</f>
        <v>Industry Process Efficiency</v>
      </c>
      <c r="C2534" s="254" t="str">
        <f t="shared" si="105"/>
        <v>Percentage Improvement in Industrial Process Efficiency above BAU</v>
      </c>
      <c r="D2534" s="6" t="s">
        <v>3021</v>
      </c>
      <c r="E2534" s="45" t="s">
        <v>2375</v>
      </c>
      <c r="F2534" t="s">
        <v>2985</v>
      </c>
      <c r="G2534" s="45" t="s">
        <v>2381</v>
      </c>
      <c r="H2534" s="47">
        <f t="shared" si="106"/>
        <v>2533</v>
      </c>
      <c r="I2534" s="324" t="s">
        <v>40</v>
      </c>
      <c r="J2534" s="255" t="str">
        <f>IF(ISBLANK(INDEX('Policy Characteristics'!D:D,MATCH($C2534,'Policy Characteristics'!$C:$C,0))),"",INDEX('Policy Characteristics'!D:D,MATCH($C2534,'Policy Characteristics'!$C:$C,0)))</f>
        <v>Industry Energy Efficiency</v>
      </c>
      <c r="K2534" s="254" t="str">
        <f>IF(ISBLANK(INDEX('Policy Characteristics'!E:E,MATCH($C2534,'Policy Characteristics'!$C:$C,0))),"",INDEX('Policy Characteristics'!E:E,MATCH($C2534,'Policy Characteristics'!$C:$C,0)))</f>
        <v>indst process efficiency</v>
      </c>
      <c r="L2534" s="261">
        <f>IF(ISBLANK(INDEX('Policy Characteristics'!F:F,MATCH($C2534,'Policy Characteristics'!$C:$C,0))),"",INDEX('Policy Characteristics'!F:F,MATCH($C2534,'Policy Characteristics'!$C:$C,0)))</f>
        <v>0</v>
      </c>
      <c r="M2534" s="261">
        <f>IF(ISBLANK(INDEX('Policy Characteristics'!G:G,MATCH($C2534,'Policy Characteristics'!$C:$C,0))),"",INDEX('Policy Characteristics'!G:G,MATCH($C2534,'Policy Characteristics'!$C:$C,0)))</f>
        <v>0.25</v>
      </c>
      <c r="N2534" s="261">
        <f>IF(ISBLANK(INDEX('Policy Characteristics'!H:H,MATCH($C2534,'Policy Characteristics'!$C:$C,0))),"",INDEX('Policy Characteristics'!H:H,MATCH($C2534,'Policy Characteristics'!$C:$C,0)))</f>
        <v>0.01</v>
      </c>
      <c r="O2534" s="254" t="str">
        <f>IF(ISBLANK(INDEX('Policy Characteristics'!I:I,MATCH($C2534,'Policy Characteristics'!$C:$C,0))),"",INDEX('Policy Characteristics'!I:I,MATCH($C2534,'Policy Characteristics'!$C:$C,0)))</f>
        <v>% reduction in energy use</v>
      </c>
      <c r="P2534" s="254" t="str">
        <f>IF(ISBLANK(INDEX('Policy Characteristics'!J:J,MATCH($C2534,'Policy Characteristics'!$C:$C,0))),"",INDEX('Policy Characteristics'!J:J,MATCH($C2534,'Policy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34" s="254" t="str">
        <f>IF(ISBLANK(INDEX('Policy Characteristics'!K:K,MATCH($C2534,'Policy Characteristics'!$C:$C,0))),"",INDEX('Policy Characteristics'!K:K,MATCH($C2534,'Policy Characteristics'!$C:$C,0)))</f>
        <v>industry-ag-main.html#eff-stds</v>
      </c>
      <c r="R2534" s="254" t="str">
        <f>IF(ISBLANK(INDEX('Policy Characteristics'!L:L,MATCH($C2534,'Policy Characteristics'!$C:$C,0))),"",INDEX('Policy Characteristics'!L:L,MATCH($C2534,'Policy Characteristics'!$C:$C,0)))</f>
        <v>industry-energy-efficiency-standards.html</v>
      </c>
    </row>
    <row r="2535" spans="1:18" s="4" customFormat="1" x14ac:dyDescent="0.25">
      <c r="A2535" s="254" t="str">
        <f>IF(ISBLANK(INDEX('Policy Characteristics'!A:A,MATCH($C2535,'Policy Characteristics'!$C:$C,0))),"",INDEX('Policy Characteristics'!A:A,MATCH($C2535,'Policy Characteristics'!$C:$C,0)))</f>
        <v>Industry</v>
      </c>
      <c r="B2535" s="262" t="str">
        <f>IF(ISBLANK(INDEX('Policy Characteristics'!B:B,MATCH($C2535,'Policy Characteristics'!$C:$C,0))),"",INDEX('Policy Characteristics'!B:B,MATCH($C2535,'Policy Characteristics'!$C:$C,0)))</f>
        <v>Industry Process Efficiency</v>
      </c>
      <c r="C2535" s="254" t="str">
        <f t="shared" si="105"/>
        <v>Percentage Improvement in Industrial Process Efficiency above BAU</v>
      </c>
      <c r="D2535" s="6" t="s">
        <v>3021</v>
      </c>
      <c r="E2535" s="45" t="s">
        <v>2376</v>
      </c>
      <c r="F2535" t="s">
        <v>2985</v>
      </c>
      <c r="G2535" s="45" t="s">
        <v>2384</v>
      </c>
      <c r="H2535" s="47">
        <f t="shared" si="106"/>
        <v>2534</v>
      </c>
      <c r="I2535" s="324" t="s">
        <v>40</v>
      </c>
      <c r="J2535" s="255" t="str">
        <f>IF(ISBLANK(INDEX('Policy Characteristics'!D:D,MATCH($C2535,'Policy Characteristics'!$C:$C,0))),"",INDEX('Policy Characteristics'!D:D,MATCH($C2535,'Policy Characteristics'!$C:$C,0)))</f>
        <v>Industry Energy Efficiency</v>
      </c>
      <c r="K2535" s="254" t="str">
        <f>IF(ISBLANK(INDEX('Policy Characteristics'!E:E,MATCH($C2535,'Policy Characteristics'!$C:$C,0))),"",INDEX('Policy Characteristics'!E:E,MATCH($C2535,'Policy Characteristics'!$C:$C,0)))</f>
        <v>indst process efficiency</v>
      </c>
      <c r="L2535" s="261">
        <f>IF(ISBLANK(INDEX('Policy Characteristics'!F:F,MATCH($C2535,'Policy Characteristics'!$C:$C,0))),"",INDEX('Policy Characteristics'!F:F,MATCH($C2535,'Policy Characteristics'!$C:$C,0)))</f>
        <v>0</v>
      </c>
      <c r="M2535" s="261">
        <f>IF(ISBLANK(INDEX('Policy Characteristics'!G:G,MATCH($C2535,'Policy Characteristics'!$C:$C,0))),"",INDEX('Policy Characteristics'!G:G,MATCH($C2535,'Policy Characteristics'!$C:$C,0)))</f>
        <v>0.25</v>
      </c>
      <c r="N2535" s="261">
        <f>IF(ISBLANK(INDEX('Policy Characteristics'!H:H,MATCH($C2535,'Policy Characteristics'!$C:$C,0))),"",INDEX('Policy Characteristics'!H:H,MATCH($C2535,'Policy Characteristics'!$C:$C,0)))</f>
        <v>0.01</v>
      </c>
      <c r="O2535" s="254" t="str">
        <f>IF(ISBLANK(INDEX('Policy Characteristics'!I:I,MATCH($C2535,'Policy Characteristics'!$C:$C,0))),"",INDEX('Policy Characteristics'!I:I,MATCH($C2535,'Policy Characteristics'!$C:$C,0)))</f>
        <v>% reduction in energy use</v>
      </c>
      <c r="P2535" s="254" t="str">
        <f>IF(ISBLANK(INDEX('Policy Characteristics'!J:J,MATCH($C2535,'Policy Characteristics'!$C:$C,0))),"",INDEX('Policy Characteristics'!J:J,MATCH($C2535,'Policy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35" s="254" t="str">
        <f>IF(ISBLANK(INDEX('Policy Characteristics'!K:K,MATCH($C2535,'Policy Characteristics'!$C:$C,0))),"",INDEX('Policy Characteristics'!K:K,MATCH($C2535,'Policy Characteristics'!$C:$C,0)))</f>
        <v>industry-ag-main.html#eff-stds</v>
      </c>
      <c r="R2535" s="254" t="str">
        <f>IF(ISBLANK(INDEX('Policy Characteristics'!L:L,MATCH($C2535,'Policy Characteristics'!$C:$C,0))),"",INDEX('Policy Characteristics'!L:L,MATCH($C2535,'Policy Characteristics'!$C:$C,0)))</f>
        <v>industry-energy-efficiency-standards.html</v>
      </c>
    </row>
    <row r="2536" spans="1:18" s="4" customFormat="1" x14ac:dyDescent="0.25">
      <c r="A2536" s="254" t="str">
        <f>IF(ISBLANK(INDEX('Policy Characteristics'!A:A,MATCH($C2536,'Policy Characteristics'!$C:$C,0))),"",INDEX('Policy Characteristics'!A:A,MATCH($C2536,'Policy Characteristics'!$C:$C,0)))</f>
        <v>Industry</v>
      </c>
      <c r="B2536" s="262" t="str">
        <f>IF(ISBLANK(INDEX('Policy Characteristics'!B:B,MATCH($C2536,'Policy Characteristics'!$C:$C,0))),"",INDEX('Policy Characteristics'!B:B,MATCH($C2536,'Policy Characteristics'!$C:$C,0)))</f>
        <v>Industry Process Efficiency</v>
      </c>
      <c r="C2536" s="254" t="str">
        <f t="shared" si="105"/>
        <v>Percentage Improvement in Industrial Process Efficiency above BAU</v>
      </c>
      <c r="D2536" s="6" t="s">
        <v>3021</v>
      </c>
      <c r="E2536" s="45" t="s">
        <v>2377</v>
      </c>
      <c r="F2536" t="s">
        <v>2985</v>
      </c>
      <c r="G2536" s="45" t="s">
        <v>2385</v>
      </c>
      <c r="H2536" s="47">
        <f t="shared" si="106"/>
        <v>2535</v>
      </c>
      <c r="I2536" s="324" t="s">
        <v>40</v>
      </c>
      <c r="J2536" s="255" t="str">
        <f>IF(ISBLANK(INDEX('Policy Characteristics'!D:D,MATCH($C2536,'Policy Characteristics'!$C:$C,0))),"",INDEX('Policy Characteristics'!D:D,MATCH($C2536,'Policy Characteristics'!$C:$C,0)))</f>
        <v>Industry Energy Efficiency</v>
      </c>
      <c r="K2536" s="254" t="str">
        <f>IF(ISBLANK(INDEX('Policy Characteristics'!E:E,MATCH($C2536,'Policy Characteristics'!$C:$C,0))),"",INDEX('Policy Characteristics'!E:E,MATCH($C2536,'Policy Characteristics'!$C:$C,0)))</f>
        <v>indst process efficiency</v>
      </c>
      <c r="L2536" s="261">
        <f>IF(ISBLANK(INDEX('Policy Characteristics'!F:F,MATCH($C2536,'Policy Characteristics'!$C:$C,0))),"",INDEX('Policy Characteristics'!F:F,MATCH($C2536,'Policy Characteristics'!$C:$C,0)))</f>
        <v>0</v>
      </c>
      <c r="M2536" s="261">
        <f>IF(ISBLANK(INDEX('Policy Characteristics'!G:G,MATCH($C2536,'Policy Characteristics'!$C:$C,0))),"",INDEX('Policy Characteristics'!G:G,MATCH($C2536,'Policy Characteristics'!$C:$C,0)))</f>
        <v>0.25</v>
      </c>
      <c r="N2536" s="261">
        <f>IF(ISBLANK(INDEX('Policy Characteristics'!H:H,MATCH($C2536,'Policy Characteristics'!$C:$C,0))),"",INDEX('Policy Characteristics'!H:H,MATCH($C2536,'Policy Characteristics'!$C:$C,0)))</f>
        <v>0.01</v>
      </c>
      <c r="O2536" s="254" t="str">
        <f>IF(ISBLANK(INDEX('Policy Characteristics'!I:I,MATCH($C2536,'Policy Characteristics'!$C:$C,0))),"",INDEX('Policy Characteristics'!I:I,MATCH($C2536,'Policy Characteristics'!$C:$C,0)))</f>
        <v>% reduction in energy use</v>
      </c>
      <c r="P2536" s="254" t="str">
        <f>IF(ISBLANK(INDEX('Policy Characteristics'!J:J,MATCH($C2536,'Policy Characteristics'!$C:$C,0))),"",INDEX('Policy Characteristics'!J:J,MATCH($C2536,'Policy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36" s="254" t="str">
        <f>IF(ISBLANK(INDEX('Policy Characteristics'!K:K,MATCH($C2536,'Policy Characteristics'!$C:$C,0))),"",INDEX('Policy Characteristics'!K:K,MATCH($C2536,'Policy Characteristics'!$C:$C,0)))</f>
        <v>industry-ag-main.html#eff-stds</v>
      </c>
      <c r="R2536" s="254" t="str">
        <f>IF(ISBLANK(INDEX('Policy Characteristics'!L:L,MATCH($C2536,'Policy Characteristics'!$C:$C,0))),"",INDEX('Policy Characteristics'!L:L,MATCH($C2536,'Policy Characteristics'!$C:$C,0)))</f>
        <v>industry-energy-efficiency-standards.html</v>
      </c>
    </row>
    <row r="2537" spans="1:18" s="4" customFormat="1" x14ac:dyDescent="0.25">
      <c r="A2537" s="254" t="str">
        <f>IF(ISBLANK(INDEX('Policy Characteristics'!A:A,MATCH($C2537,'Policy Characteristics'!$C:$C,0))),"",INDEX('Policy Characteristics'!A:A,MATCH($C2537,'Policy Characteristics'!$C:$C,0)))</f>
        <v>Industry</v>
      </c>
      <c r="B2537" s="262" t="str">
        <f>IF(ISBLANK(INDEX('Policy Characteristics'!B:B,MATCH($C2537,'Policy Characteristics'!$C:$C,0))),"",INDEX('Policy Characteristics'!B:B,MATCH($C2537,'Policy Characteristics'!$C:$C,0)))</f>
        <v>Industry Process Efficiency</v>
      </c>
      <c r="C2537" s="254" t="str">
        <f t="shared" si="105"/>
        <v>Percentage Improvement in Industrial Process Efficiency above BAU</v>
      </c>
      <c r="D2537" s="6" t="s">
        <v>3021</v>
      </c>
      <c r="E2537" s="45" t="s">
        <v>2378</v>
      </c>
      <c r="F2537" t="s">
        <v>2985</v>
      </c>
      <c r="G2537" s="45" t="s">
        <v>2382</v>
      </c>
      <c r="H2537" s="47">
        <f t="shared" si="106"/>
        <v>2536</v>
      </c>
      <c r="I2537" s="324" t="s">
        <v>41</v>
      </c>
      <c r="J2537" s="255" t="str">
        <f>IF(ISBLANK(INDEX('Policy Characteristics'!D:D,MATCH($C2537,'Policy Characteristics'!$C:$C,0))),"",INDEX('Policy Characteristics'!D:D,MATCH($C2537,'Policy Characteristics'!$C:$C,0)))</f>
        <v>Industry Energy Efficiency</v>
      </c>
      <c r="K2537" s="254" t="str">
        <f>IF(ISBLANK(INDEX('Policy Characteristics'!E:E,MATCH($C2537,'Policy Characteristics'!$C:$C,0))),"",INDEX('Policy Characteristics'!E:E,MATCH($C2537,'Policy Characteristics'!$C:$C,0)))</f>
        <v>indst process efficiency</v>
      </c>
      <c r="L2537" s="261">
        <f>IF(ISBLANK(INDEX('Policy Characteristics'!F:F,MATCH($C2537,'Policy Characteristics'!$C:$C,0))),"",INDEX('Policy Characteristics'!F:F,MATCH($C2537,'Policy Characteristics'!$C:$C,0)))</f>
        <v>0</v>
      </c>
      <c r="M2537" s="261">
        <f>IF(ISBLANK(INDEX('Policy Characteristics'!G:G,MATCH($C2537,'Policy Characteristics'!$C:$C,0))),"",INDEX('Policy Characteristics'!G:G,MATCH($C2537,'Policy Characteristics'!$C:$C,0)))</f>
        <v>0.25</v>
      </c>
      <c r="N2537" s="261">
        <f>IF(ISBLANK(INDEX('Policy Characteristics'!H:H,MATCH($C2537,'Policy Characteristics'!$C:$C,0))),"",INDEX('Policy Characteristics'!H:H,MATCH($C2537,'Policy Characteristics'!$C:$C,0)))</f>
        <v>0.01</v>
      </c>
      <c r="O2537" s="254" t="str">
        <f>IF(ISBLANK(INDEX('Policy Characteristics'!I:I,MATCH($C2537,'Policy Characteristics'!$C:$C,0))),"",INDEX('Policy Characteristics'!I:I,MATCH($C2537,'Policy Characteristics'!$C:$C,0)))</f>
        <v>% reduction in energy use</v>
      </c>
      <c r="P2537" s="254" t="str">
        <f>IF(ISBLANK(INDEX('Policy Characteristics'!J:J,MATCH($C2537,'Policy Characteristics'!$C:$C,0))),"",INDEX('Policy Characteristics'!J:J,MATCH($C2537,'Policy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37" s="254" t="str">
        <f>IF(ISBLANK(INDEX('Policy Characteristics'!K:K,MATCH($C2537,'Policy Characteristics'!$C:$C,0))),"",INDEX('Policy Characteristics'!K:K,MATCH($C2537,'Policy Characteristics'!$C:$C,0)))</f>
        <v>industry-ag-main.html#eff-stds</v>
      </c>
      <c r="R2537" s="254" t="str">
        <f>IF(ISBLANK(INDEX('Policy Characteristics'!L:L,MATCH($C2537,'Policy Characteristics'!$C:$C,0))),"",INDEX('Policy Characteristics'!L:L,MATCH($C2537,'Policy Characteristics'!$C:$C,0)))</f>
        <v>industry-energy-efficiency-standards.html</v>
      </c>
    </row>
    <row r="2538" spans="1:18" s="4" customFormat="1" x14ac:dyDescent="0.25">
      <c r="A2538" s="254" t="str">
        <f>IF(ISBLANK(INDEX('Policy Characteristics'!A:A,MATCH($C2538,'Policy Characteristics'!$C:$C,0))),"",INDEX('Policy Characteristics'!A:A,MATCH($C2538,'Policy Characteristics'!$C:$C,0)))</f>
        <v>Industry</v>
      </c>
      <c r="B2538" s="262" t="str">
        <f>IF(ISBLANK(INDEX('Policy Characteristics'!B:B,MATCH($C2538,'Policy Characteristics'!$C:$C,0))),"",INDEX('Policy Characteristics'!B:B,MATCH($C2538,'Policy Characteristics'!$C:$C,0)))</f>
        <v>Industry Process Efficiency</v>
      </c>
      <c r="C2538" s="254" t="str">
        <f t="shared" si="105"/>
        <v>Percentage Improvement in Industrial Process Efficiency above BAU</v>
      </c>
      <c r="D2538" s="6" t="s">
        <v>3021</v>
      </c>
      <c r="E2538" s="45" t="s">
        <v>2379</v>
      </c>
      <c r="F2538" t="s">
        <v>2985</v>
      </c>
      <c r="G2538" s="45" t="s">
        <v>2383</v>
      </c>
      <c r="H2538" s="47">
        <f t="shared" si="106"/>
        <v>2537</v>
      </c>
      <c r="I2538" s="324" t="s">
        <v>40</v>
      </c>
      <c r="J2538" s="255" t="str">
        <f>IF(ISBLANK(INDEX('Policy Characteristics'!D:D,MATCH($C2538,'Policy Characteristics'!$C:$C,0))),"",INDEX('Policy Characteristics'!D:D,MATCH($C2538,'Policy Characteristics'!$C:$C,0)))</f>
        <v>Industry Energy Efficiency</v>
      </c>
      <c r="K2538" s="254" t="str">
        <f>IF(ISBLANK(INDEX('Policy Characteristics'!E:E,MATCH($C2538,'Policy Characteristics'!$C:$C,0))),"",INDEX('Policy Characteristics'!E:E,MATCH($C2538,'Policy Characteristics'!$C:$C,0)))</f>
        <v>indst process efficiency</v>
      </c>
      <c r="L2538" s="261">
        <f>IF(ISBLANK(INDEX('Policy Characteristics'!F:F,MATCH($C2538,'Policy Characteristics'!$C:$C,0))),"",INDEX('Policy Characteristics'!F:F,MATCH($C2538,'Policy Characteristics'!$C:$C,0)))</f>
        <v>0</v>
      </c>
      <c r="M2538" s="261">
        <f>IF(ISBLANK(INDEX('Policy Characteristics'!G:G,MATCH($C2538,'Policy Characteristics'!$C:$C,0))),"",INDEX('Policy Characteristics'!G:G,MATCH($C2538,'Policy Characteristics'!$C:$C,0)))</f>
        <v>0.25</v>
      </c>
      <c r="N2538" s="261">
        <f>IF(ISBLANK(INDEX('Policy Characteristics'!H:H,MATCH($C2538,'Policy Characteristics'!$C:$C,0))),"",INDEX('Policy Characteristics'!H:H,MATCH($C2538,'Policy Characteristics'!$C:$C,0)))</f>
        <v>0.01</v>
      </c>
      <c r="O2538" s="254" t="str">
        <f>IF(ISBLANK(INDEX('Policy Characteristics'!I:I,MATCH($C2538,'Policy Characteristics'!$C:$C,0))),"",INDEX('Policy Characteristics'!I:I,MATCH($C2538,'Policy Characteristics'!$C:$C,0)))</f>
        <v>% reduction in energy use</v>
      </c>
      <c r="P2538" s="254" t="str">
        <f>IF(ISBLANK(INDEX('Policy Characteristics'!J:J,MATCH($C2538,'Policy Characteristics'!$C:$C,0))),"",INDEX('Policy Characteristics'!J:J,MATCH($C2538,'Policy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38" s="254" t="str">
        <f>IF(ISBLANK(INDEX('Policy Characteristics'!K:K,MATCH($C2538,'Policy Characteristics'!$C:$C,0))),"",INDEX('Policy Characteristics'!K:K,MATCH($C2538,'Policy Characteristics'!$C:$C,0)))</f>
        <v>industry-ag-main.html#eff-stds</v>
      </c>
      <c r="R2538" s="254" t="str">
        <f>IF(ISBLANK(INDEX('Policy Characteristics'!L:L,MATCH($C2538,'Policy Characteristics'!$C:$C,0))),"",INDEX('Policy Characteristics'!L:L,MATCH($C2538,'Policy Characteristics'!$C:$C,0)))</f>
        <v>industry-energy-efficiency-standards.html</v>
      </c>
    </row>
    <row r="2539" spans="1:18" s="4" customFormat="1" x14ac:dyDescent="0.25">
      <c r="A2539" s="254" t="str">
        <f>IF(ISBLANK(INDEX('Policy Characteristics'!A:A,MATCH($C2539,'Policy Characteristics'!$C:$C,0))),"",INDEX('Policy Characteristics'!A:A,MATCH($C2539,'Policy Characteristics'!$C:$C,0)))</f>
        <v>Industry</v>
      </c>
      <c r="B2539" s="262" t="str">
        <f>IF(ISBLANK(INDEX('Policy Characteristics'!B:B,MATCH($C2539,'Policy Characteristics'!$C:$C,0))),"",INDEX('Policy Characteristics'!B:B,MATCH($C2539,'Policy Characteristics'!$C:$C,0)))</f>
        <v>Industry Process Efficiency</v>
      </c>
      <c r="C2539" s="254" t="str">
        <f t="shared" si="105"/>
        <v>Percentage Improvement in Industrial Process Efficiency above BAU</v>
      </c>
      <c r="D2539" s="6" t="s">
        <v>3021</v>
      </c>
      <c r="E2539" s="45" t="s">
        <v>2380</v>
      </c>
      <c r="F2539" t="s">
        <v>2985</v>
      </c>
      <c r="G2539" s="45" t="s">
        <v>2386</v>
      </c>
      <c r="H2539" s="47">
        <f t="shared" si="106"/>
        <v>2538</v>
      </c>
      <c r="I2539" s="324" t="s">
        <v>41</v>
      </c>
      <c r="J2539" s="255" t="str">
        <f>IF(ISBLANK(INDEX('Policy Characteristics'!D:D,MATCH($C2539,'Policy Characteristics'!$C:$C,0))),"",INDEX('Policy Characteristics'!D:D,MATCH($C2539,'Policy Characteristics'!$C:$C,0)))</f>
        <v>Industry Energy Efficiency</v>
      </c>
      <c r="K2539" s="254" t="str">
        <f>IF(ISBLANK(INDEX('Policy Characteristics'!E:E,MATCH($C2539,'Policy Characteristics'!$C:$C,0))),"",INDEX('Policy Characteristics'!E:E,MATCH($C2539,'Policy Characteristics'!$C:$C,0)))</f>
        <v>indst process efficiency</v>
      </c>
      <c r="L2539" s="261">
        <f>IF(ISBLANK(INDEX('Policy Characteristics'!F:F,MATCH($C2539,'Policy Characteristics'!$C:$C,0))),"",INDEX('Policy Characteristics'!F:F,MATCH($C2539,'Policy Characteristics'!$C:$C,0)))</f>
        <v>0</v>
      </c>
      <c r="M2539" s="261">
        <f>IF(ISBLANK(INDEX('Policy Characteristics'!G:G,MATCH($C2539,'Policy Characteristics'!$C:$C,0))),"",INDEX('Policy Characteristics'!G:G,MATCH($C2539,'Policy Characteristics'!$C:$C,0)))</f>
        <v>0.25</v>
      </c>
      <c r="N2539" s="261">
        <f>IF(ISBLANK(INDEX('Policy Characteristics'!H:H,MATCH($C2539,'Policy Characteristics'!$C:$C,0))),"",INDEX('Policy Characteristics'!H:H,MATCH($C2539,'Policy Characteristics'!$C:$C,0)))</f>
        <v>0.01</v>
      </c>
      <c r="O2539" s="254" t="str">
        <f>IF(ISBLANK(INDEX('Policy Characteristics'!I:I,MATCH($C2539,'Policy Characteristics'!$C:$C,0))),"",INDEX('Policy Characteristics'!I:I,MATCH($C2539,'Policy Characteristics'!$C:$C,0)))</f>
        <v>% reduction in energy use</v>
      </c>
      <c r="P2539" s="254" t="str">
        <f>IF(ISBLANK(INDEX('Policy Characteristics'!J:J,MATCH($C2539,'Policy Characteristics'!$C:$C,0))),"",INDEX('Policy Characteristics'!J:J,MATCH($C2539,'Policy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39" s="254" t="str">
        <f>IF(ISBLANK(INDEX('Policy Characteristics'!K:K,MATCH($C2539,'Policy Characteristics'!$C:$C,0))),"",INDEX('Policy Characteristics'!K:K,MATCH($C2539,'Policy Characteristics'!$C:$C,0)))</f>
        <v>industry-ag-main.html#eff-stds</v>
      </c>
      <c r="R2539" s="254" t="str">
        <f>IF(ISBLANK(INDEX('Policy Characteristics'!L:L,MATCH($C2539,'Policy Characteristics'!$C:$C,0))),"",INDEX('Policy Characteristics'!L:L,MATCH($C2539,'Policy Characteristics'!$C:$C,0)))</f>
        <v>industry-energy-efficiency-standards.html</v>
      </c>
    </row>
    <row r="2540" spans="1:18" s="4" customFormat="1" x14ac:dyDescent="0.25">
      <c r="A2540" s="254" t="str">
        <f>IF(ISBLANK(INDEX('Policy Characteristics'!A:A,MATCH($C2540,'Policy Characteristics'!$C:$C,0))),"",INDEX('Policy Characteristics'!A:A,MATCH($C2540,'Policy Characteristics'!$C:$C,0)))</f>
        <v>Industry</v>
      </c>
      <c r="B2540" s="262" t="str">
        <f>IF(ISBLANK(INDEX('Policy Characteristics'!B:B,MATCH($C2540,'Policy Characteristics'!$C:$C,0))),"",INDEX('Policy Characteristics'!B:B,MATCH($C2540,'Policy Characteristics'!$C:$C,0)))</f>
        <v>Industry Process Efficiency</v>
      </c>
      <c r="C2540" s="254" t="str">
        <f t="shared" ref="C2540:C2603" si="107">$C$2474</f>
        <v>Percentage Improvement in Industrial Process Efficiency above BAU</v>
      </c>
      <c r="D2540" s="6" t="s">
        <v>3021</v>
      </c>
      <c r="E2540" s="45" t="s">
        <v>2672</v>
      </c>
      <c r="F2540" t="s">
        <v>2985</v>
      </c>
      <c r="G2540" s="45" t="s">
        <v>2675</v>
      </c>
      <c r="H2540" s="47">
        <f t="shared" si="106"/>
        <v>2539</v>
      </c>
      <c r="I2540" s="324" t="s">
        <v>41</v>
      </c>
      <c r="J2540" s="255" t="str">
        <f>IF(ISBLANK(INDEX('Policy Characteristics'!D:D,MATCH($C2540,'Policy Characteristics'!$C:$C,0))),"",INDEX('Policy Characteristics'!D:D,MATCH($C2540,'Policy Characteristics'!$C:$C,0)))</f>
        <v>Industry Energy Efficiency</v>
      </c>
      <c r="K2540" s="254" t="str">
        <f>IF(ISBLANK(INDEX('Policy Characteristics'!E:E,MATCH($C2540,'Policy Characteristics'!$C:$C,0))),"",INDEX('Policy Characteristics'!E:E,MATCH($C2540,'Policy Characteristics'!$C:$C,0)))</f>
        <v>indst process efficiency</v>
      </c>
      <c r="L2540" s="261">
        <f>IF(ISBLANK(INDEX('Policy Characteristics'!F:F,MATCH($C2540,'Policy Characteristics'!$C:$C,0))),"",INDEX('Policy Characteristics'!F:F,MATCH($C2540,'Policy Characteristics'!$C:$C,0)))</f>
        <v>0</v>
      </c>
      <c r="M2540" s="261">
        <f>IF(ISBLANK(INDEX('Policy Characteristics'!G:G,MATCH($C2540,'Policy Characteristics'!$C:$C,0))),"",INDEX('Policy Characteristics'!G:G,MATCH($C2540,'Policy Characteristics'!$C:$C,0)))</f>
        <v>0.25</v>
      </c>
      <c r="N2540" s="261">
        <f>IF(ISBLANK(INDEX('Policy Characteristics'!H:H,MATCH($C2540,'Policy Characteristics'!$C:$C,0))),"",INDEX('Policy Characteristics'!H:H,MATCH($C2540,'Policy Characteristics'!$C:$C,0)))</f>
        <v>0.01</v>
      </c>
      <c r="O2540" s="254" t="str">
        <f>IF(ISBLANK(INDEX('Policy Characteristics'!I:I,MATCH($C2540,'Policy Characteristics'!$C:$C,0))),"",INDEX('Policy Characteristics'!I:I,MATCH($C2540,'Policy Characteristics'!$C:$C,0)))</f>
        <v>% reduction in energy use</v>
      </c>
      <c r="P2540" s="254" t="str">
        <f>IF(ISBLANK(INDEX('Policy Characteristics'!J:J,MATCH($C2540,'Policy Characteristics'!$C:$C,0))),"",INDEX('Policy Characteristics'!J:J,MATCH($C2540,'Policy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40" s="254" t="str">
        <f>IF(ISBLANK(INDEX('Policy Characteristics'!K:K,MATCH($C2540,'Policy Characteristics'!$C:$C,0))),"",INDEX('Policy Characteristics'!K:K,MATCH($C2540,'Policy Characteristics'!$C:$C,0)))</f>
        <v>industry-ag-main.html#eff-stds</v>
      </c>
      <c r="R2540" s="254" t="str">
        <f>IF(ISBLANK(INDEX('Policy Characteristics'!L:L,MATCH($C2540,'Policy Characteristics'!$C:$C,0))),"",INDEX('Policy Characteristics'!L:L,MATCH($C2540,'Policy Characteristics'!$C:$C,0)))</f>
        <v>industry-energy-efficiency-standards.html</v>
      </c>
    </row>
    <row r="2541" spans="1:18" s="4" customFormat="1" x14ac:dyDescent="0.25">
      <c r="A2541" s="254" t="str">
        <f>IF(ISBLANK(INDEX('Policy Characteristics'!A:A,MATCH($C2541,'Policy Characteristics'!$C:$C,0))),"",INDEX('Policy Characteristics'!A:A,MATCH($C2541,'Policy Characteristics'!$C:$C,0)))</f>
        <v>Industry</v>
      </c>
      <c r="B2541" s="262" t="str">
        <f>IF(ISBLANK(INDEX('Policy Characteristics'!B:B,MATCH($C2541,'Policy Characteristics'!$C:$C,0))),"",INDEX('Policy Characteristics'!B:B,MATCH($C2541,'Policy Characteristics'!$C:$C,0)))</f>
        <v>Industry Process Efficiency</v>
      </c>
      <c r="C2541" s="254" t="str">
        <f t="shared" si="107"/>
        <v>Percentage Improvement in Industrial Process Efficiency above BAU</v>
      </c>
      <c r="D2541" s="6" t="s">
        <v>3021</v>
      </c>
      <c r="E2541" s="45" t="s">
        <v>2673</v>
      </c>
      <c r="F2541" t="s">
        <v>2985</v>
      </c>
      <c r="G2541" s="45" t="s">
        <v>2677</v>
      </c>
      <c r="H2541" s="47">
        <f t="shared" si="106"/>
        <v>2540</v>
      </c>
      <c r="I2541" s="324" t="s">
        <v>40</v>
      </c>
      <c r="J2541" s="255" t="str">
        <f>IF(ISBLANK(INDEX('Policy Characteristics'!D:D,MATCH($C2541,'Policy Characteristics'!$C:$C,0))),"",INDEX('Policy Characteristics'!D:D,MATCH($C2541,'Policy Characteristics'!$C:$C,0)))</f>
        <v>Industry Energy Efficiency</v>
      </c>
      <c r="K2541" s="254" t="str">
        <f>IF(ISBLANK(INDEX('Policy Characteristics'!E:E,MATCH($C2541,'Policy Characteristics'!$C:$C,0))),"",INDEX('Policy Characteristics'!E:E,MATCH($C2541,'Policy Characteristics'!$C:$C,0)))</f>
        <v>indst process efficiency</v>
      </c>
      <c r="L2541" s="261">
        <f>IF(ISBLANK(INDEX('Policy Characteristics'!F:F,MATCH($C2541,'Policy Characteristics'!$C:$C,0))),"",INDEX('Policy Characteristics'!F:F,MATCH($C2541,'Policy Characteristics'!$C:$C,0)))</f>
        <v>0</v>
      </c>
      <c r="M2541" s="261">
        <f>IF(ISBLANK(INDEX('Policy Characteristics'!G:G,MATCH($C2541,'Policy Characteristics'!$C:$C,0))),"",INDEX('Policy Characteristics'!G:G,MATCH($C2541,'Policy Characteristics'!$C:$C,0)))</f>
        <v>0.25</v>
      </c>
      <c r="N2541" s="261">
        <f>IF(ISBLANK(INDEX('Policy Characteristics'!H:H,MATCH($C2541,'Policy Characteristics'!$C:$C,0))),"",INDEX('Policy Characteristics'!H:H,MATCH($C2541,'Policy Characteristics'!$C:$C,0)))</f>
        <v>0.01</v>
      </c>
      <c r="O2541" s="254" t="str">
        <f>IF(ISBLANK(INDEX('Policy Characteristics'!I:I,MATCH($C2541,'Policy Characteristics'!$C:$C,0))),"",INDEX('Policy Characteristics'!I:I,MATCH($C2541,'Policy Characteristics'!$C:$C,0)))</f>
        <v>% reduction in energy use</v>
      </c>
      <c r="P2541" s="254" t="str">
        <f>IF(ISBLANK(INDEX('Policy Characteristics'!J:J,MATCH($C2541,'Policy Characteristics'!$C:$C,0))),"",INDEX('Policy Characteristics'!J:J,MATCH($C2541,'Policy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41" s="254" t="str">
        <f>IF(ISBLANK(INDEX('Policy Characteristics'!K:K,MATCH($C2541,'Policy Characteristics'!$C:$C,0))),"",INDEX('Policy Characteristics'!K:K,MATCH($C2541,'Policy Characteristics'!$C:$C,0)))</f>
        <v>industry-ag-main.html#eff-stds</v>
      </c>
      <c r="R2541" s="254" t="str">
        <f>IF(ISBLANK(INDEX('Policy Characteristics'!L:L,MATCH($C2541,'Policy Characteristics'!$C:$C,0))),"",INDEX('Policy Characteristics'!L:L,MATCH($C2541,'Policy Characteristics'!$C:$C,0)))</f>
        <v>industry-energy-efficiency-standards.html</v>
      </c>
    </row>
    <row r="2542" spans="1:18" s="4" customFormat="1" x14ac:dyDescent="0.25">
      <c r="A2542" s="254" t="str">
        <f>IF(ISBLANK(INDEX('Policy Characteristics'!A:A,MATCH($C2542,'Policy Characteristics'!$C:$C,0))),"",INDEX('Policy Characteristics'!A:A,MATCH($C2542,'Policy Characteristics'!$C:$C,0)))</f>
        <v>Industry</v>
      </c>
      <c r="B2542" s="262" t="str">
        <f>IF(ISBLANK(INDEX('Policy Characteristics'!B:B,MATCH($C2542,'Policy Characteristics'!$C:$C,0))),"",INDEX('Policy Characteristics'!B:B,MATCH($C2542,'Policy Characteristics'!$C:$C,0)))</f>
        <v>Industry Process Efficiency</v>
      </c>
      <c r="C2542" s="254" t="str">
        <f t="shared" si="107"/>
        <v>Percentage Improvement in Industrial Process Efficiency above BAU</v>
      </c>
      <c r="D2542" s="6" t="s">
        <v>3021</v>
      </c>
      <c r="E2542" s="45" t="s">
        <v>2674</v>
      </c>
      <c r="F2542" t="s">
        <v>2985</v>
      </c>
      <c r="G2542" s="45" t="s">
        <v>2678</v>
      </c>
      <c r="H2542" s="47">
        <f t="shared" si="106"/>
        <v>2541</v>
      </c>
      <c r="I2542" s="324" t="s">
        <v>40</v>
      </c>
      <c r="J2542" s="255" t="str">
        <f>IF(ISBLANK(INDEX('Policy Characteristics'!D:D,MATCH($C2542,'Policy Characteristics'!$C:$C,0))),"",INDEX('Policy Characteristics'!D:D,MATCH($C2542,'Policy Characteristics'!$C:$C,0)))</f>
        <v>Industry Energy Efficiency</v>
      </c>
      <c r="K2542" s="254" t="str">
        <f>IF(ISBLANK(INDEX('Policy Characteristics'!E:E,MATCH($C2542,'Policy Characteristics'!$C:$C,0))),"",INDEX('Policy Characteristics'!E:E,MATCH($C2542,'Policy Characteristics'!$C:$C,0)))</f>
        <v>indst process efficiency</v>
      </c>
      <c r="L2542" s="261">
        <f>IF(ISBLANK(INDEX('Policy Characteristics'!F:F,MATCH($C2542,'Policy Characteristics'!$C:$C,0))),"",INDEX('Policy Characteristics'!F:F,MATCH($C2542,'Policy Characteristics'!$C:$C,0)))</f>
        <v>0</v>
      </c>
      <c r="M2542" s="261">
        <f>IF(ISBLANK(INDEX('Policy Characteristics'!G:G,MATCH($C2542,'Policy Characteristics'!$C:$C,0))),"",INDEX('Policy Characteristics'!G:G,MATCH($C2542,'Policy Characteristics'!$C:$C,0)))</f>
        <v>0.25</v>
      </c>
      <c r="N2542" s="261">
        <f>IF(ISBLANK(INDEX('Policy Characteristics'!H:H,MATCH($C2542,'Policy Characteristics'!$C:$C,0))),"",INDEX('Policy Characteristics'!H:H,MATCH($C2542,'Policy Characteristics'!$C:$C,0)))</f>
        <v>0.01</v>
      </c>
      <c r="O2542" s="254" t="str">
        <f>IF(ISBLANK(INDEX('Policy Characteristics'!I:I,MATCH($C2542,'Policy Characteristics'!$C:$C,0))),"",INDEX('Policy Characteristics'!I:I,MATCH($C2542,'Policy Characteristics'!$C:$C,0)))</f>
        <v>% reduction in energy use</v>
      </c>
      <c r="P2542" s="254" t="str">
        <f>IF(ISBLANK(INDEX('Policy Characteristics'!J:J,MATCH($C2542,'Policy Characteristics'!$C:$C,0))),"",INDEX('Policy Characteristics'!J:J,MATCH($C2542,'Policy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42" s="254" t="str">
        <f>IF(ISBLANK(INDEX('Policy Characteristics'!K:K,MATCH($C2542,'Policy Characteristics'!$C:$C,0))),"",INDEX('Policy Characteristics'!K:K,MATCH($C2542,'Policy Characteristics'!$C:$C,0)))</f>
        <v>industry-ag-main.html#eff-stds</v>
      </c>
      <c r="R2542" s="254" t="str">
        <f>IF(ISBLANK(INDEX('Policy Characteristics'!L:L,MATCH($C2542,'Policy Characteristics'!$C:$C,0))),"",INDEX('Policy Characteristics'!L:L,MATCH($C2542,'Policy Characteristics'!$C:$C,0)))</f>
        <v>industry-energy-efficiency-standards.html</v>
      </c>
    </row>
    <row r="2543" spans="1:18" s="4" customFormat="1" x14ac:dyDescent="0.25">
      <c r="A2543" s="254" t="str">
        <f>IF(ISBLANK(INDEX('Policy Characteristics'!A:A,MATCH($C2543,'Policy Characteristics'!$C:$C,0))),"",INDEX('Policy Characteristics'!A:A,MATCH($C2543,'Policy Characteristics'!$C:$C,0)))</f>
        <v>Industry</v>
      </c>
      <c r="B2543" s="262" t="str">
        <f>IF(ISBLANK(INDEX('Policy Characteristics'!B:B,MATCH($C2543,'Policy Characteristics'!$C:$C,0))),"",INDEX('Policy Characteristics'!B:B,MATCH($C2543,'Policy Characteristics'!$C:$C,0)))</f>
        <v>Industry Process Efficiency</v>
      </c>
      <c r="C2543" s="254" t="str">
        <f t="shared" si="107"/>
        <v>Percentage Improvement in Industrial Process Efficiency above BAU</v>
      </c>
      <c r="D2543" s="6" t="s">
        <v>3021</v>
      </c>
      <c r="E2543" s="45" t="s">
        <v>2671</v>
      </c>
      <c r="F2543" t="s">
        <v>2985</v>
      </c>
      <c r="G2543" s="45" t="s">
        <v>2676</v>
      </c>
      <c r="H2543" s="47">
        <f t="shared" si="106"/>
        <v>2542</v>
      </c>
      <c r="I2543" s="324" t="s">
        <v>41</v>
      </c>
      <c r="J2543" s="255" t="str">
        <f>IF(ISBLANK(INDEX('Policy Characteristics'!D:D,MATCH($C2543,'Policy Characteristics'!$C:$C,0))),"",INDEX('Policy Characteristics'!D:D,MATCH($C2543,'Policy Characteristics'!$C:$C,0)))</f>
        <v>Industry Energy Efficiency</v>
      </c>
      <c r="K2543" s="254" t="str">
        <f>IF(ISBLANK(INDEX('Policy Characteristics'!E:E,MATCH($C2543,'Policy Characteristics'!$C:$C,0))),"",INDEX('Policy Characteristics'!E:E,MATCH($C2543,'Policy Characteristics'!$C:$C,0)))</f>
        <v>indst process efficiency</v>
      </c>
      <c r="L2543" s="261">
        <f>IF(ISBLANK(INDEX('Policy Characteristics'!F:F,MATCH($C2543,'Policy Characteristics'!$C:$C,0))),"",INDEX('Policy Characteristics'!F:F,MATCH($C2543,'Policy Characteristics'!$C:$C,0)))</f>
        <v>0</v>
      </c>
      <c r="M2543" s="261">
        <f>IF(ISBLANK(INDEX('Policy Characteristics'!G:G,MATCH($C2543,'Policy Characteristics'!$C:$C,0))),"",INDEX('Policy Characteristics'!G:G,MATCH($C2543,'Policy Characteristics'!$C:$C,0)))</f>
        <v>0.25</v>
      </c>
      <c r="N2543" s="261">
        <f>IF(ISBLANK(INDEX('Policy Characteristics'!H:H,MATCH($C2543,'Policy Characteristics'!$C:$C,0))),"",INDEX('Policy Characteristics'!H:H,MATCH($C2543,'Policy Characteristics'!$C:$C,0)))</f>
        <v>0.01</v>
      </c>
      <c r="O2543" s="254" t="str">
        <f>IF(ISBLANK(INDEX('Policy Characteristics'!I:I,MATCH($C2543,'Policy Characteristics'!$C:$C,0))),"",INDEX('Policy Characteristics'!I:I,MATCH($C2543,'Policy Characteristics'!$C:$C,0)))</f>
        <v>% reduction in energy use</v>
      </c>
      <c r="P2543" s="254" t="str">
        <f>IF(ISBLANK(INDEX('Policy Characteristics'!J:J,MATCH($C2543,'Policy Characteristics'!$C:$C,0))),"",INDEX('Policy Characteristics'!J:J,MATCH($C2543,'Policy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43" s="254" t="str">
        <f>IF(ISBLANK(INDEX('Policy Characteristics'!K:K,MATCH($C2543,'Policy Characteristics'!$C:$C,0))),"",INDEX('Policy Characteristics'!K:K,MATCH($C2543,'Policy Characteristics'!$C:$C,0)))</f>
        <v>industry-ag-main.html#eff-stds</v>
      </c>
      <c r="R2543" s="254" t="str">
        <f>IF(ISBLANK(INDEX('Policy Characteristics'!L:L,MATCH($C2543,'Policy Characteristics'!$C:$C,0))),"",INDEX('Policy Characteristics'!L:L,MATCH($C2543,'Policy Characteristics'!$C:$C,0)))</f>
        <v>industry-energy-efficiency-standards.html</v>
      </c>
    </row>
    <row r="2544" spans="1:18" s="4" customFormat="1" x14ac:dyDescent="0.25">
      <c r="A2544" s="254" t="str">
        <f>IF(ISBLANK(INDEX('Policy Characteristics'!A:A,MATCH($C2544,'Policy Characteristics'!$C:$C,0))),"",INDEX('Policy Characteristics'!A:A,MATCH($C2544,'Policy Characteristics'!$C:$C,0)))</f>
        <v>Industry</v>
      </c>
      <c r="B2544" s="262" t="str">
        <f>IF(ISBLANK(INDEX('Policy Characteristics'!B:B,MATCH($C2544,'Policy Characteristics'!$C:$C,0))),"",INDEX('Policy Characteristics'!B:B,MATCH($C2544,'Policy Characteristics'!$C:$C,0)))</f>
        <v>Industry Process Efficiency</v>
      </c>
      <c r="C2544" s="254" t="str">
        <f t="shared" si="107"/>
        <v>Percentage Improvement in Industrial Process Efficiency above BAU</v>
      </c>
      <c r="D2544" s="6" t="s">
        <v>3022</v>
      </c>
      <c r="E2544" s="45" t="s">
        <v>2375</v>
      </c>
      <c r="F2544" t="s">
        <v>2986</v>
      </c>
      <c r="G2544" s="45" t="s">
        <v>2381</v>
      </c>
      <c r="H2544" s="47">
        <f t="shared" si="106"/>
        <v>2543</v>
      </c>
      <c r="I2544" s="324" t="s">
        <v>40</v>
      </c>
      <c r="J2544" s="255" t="str">
        <f>IF(ISBLANK(INDEX('Policy Characteristics'!D:D,MATCH($C2544,'Policy Characteristics'!$C:$C,0))),"",INDEX('Policy Characteristics'!D:D,MATCH($C2544,'Policy Characteristics'!$C:$C,0)))</f>
        <v>Industry Energy Efficiency</v>
      </c>
      <c r="K2544" s="254" t="str">
        <f>IF(ISBLANK(INDEX('Policy Characteristics'!E:E,MATCH($C2544,'Policy Characteristics'!$C:$C,0))),"",INDEX('Policy Characteristics'!E:E,MATCH($C2544,'Policy Characteristics'!$C:$C,0)))</f>
        <v>indst process efficiency</v>
      </c>
      <c r="L2544" s="261">
        <f>IF(ISBLANK(INDEX('Policy Characteristics'!F:F,MATCH($C2544,'Policy Characteristics'!$C:$C,0))),"",INDEX('Policy Characteristics'!F:F,MATCH($C2544,'Policy Characteristics'!$C:$C,0)))</f>
        <v>0</v>
      </c>
      <c r="M2544" s="261">
        <f>IF(ISBLANK(INDEX('Policy Characteristics'!G:G,MATCH($C2544,'Policy Characteristics'!$C:$C,0))),"",INDEX('Policy Characteristics'!G:G,MATCH($C2544,'Policy Characteristics'!$C:$C,0)))</f>
        <v>0.25</v>
      </c>
      <c r="N2544" s="261">
        <f>IF(ISBLANK(INDEX('Policy Characteristics'!H:H,MATCH($C2544,'Policy Characteristics'!$C:$C,0))),"",INDEX('Policy Characteristics'!H:H,MATCH($C2544,'Policy Characteristics'!$C:$C,0)))</f>
        <v>0.01</v>
      </c>
      <c r="O2544" s="254" t="str">
        <f>IF(ISBLANK(INDEX('Policy Characteristics'!I:I,MATCH($C2544,'Policy Characteristics'!$C:$C,0))),"",INDEX('Policy Characteristics'!I:I,MATCH($C2544,'Policy Characteristics'!$C:$C,0)))</f>
        <v>% reduction in energy use</v>
      </c>
      <c r="P2544" s="254" t="str">
        <f>IF(ISBLANK(INDEX('Policy Characteristics'!J:J,MATCH($C2544,'Policy Characteristics'!$C:$C,0))),"",INDEX('Policy Characteristics'!J:J,MATCH($C2544,'Policy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44" s="254" t="str">
        <f>IF(ISBLANK(INDEX('Policy Characteristics'!K:K,MATCH($C2544,'Policy Characteristics'!$C:$C,0))),"",INDEX('Policy Characteristics'!K:K,MATCH($C2544,'Policy Characteristics'!$C:$C,0)))</f>
        <v>industry-ag-main.html#eff-stds</v>
      </c>
      <c r="R2544" s="254" t="str">
        <f>IF(ISBLANK(INDEX('Policy Characteristics'!L:L,MATCH($C2544,'Policy Characteristics'!$C:$C,0))),"",INDEX('Policy Characteristics'!L:L,MATCH($C2544,'Policy Characteristics'!$C:$C,0)))</f>
        <v>industry-energy-efficiency-standards.html</v>
      </c>
    </row>
    <row r="2545" spans="1:18" s="4" customFormat="1" x14ac:dyDescent="0.25">
      <c r="A2545" s="254" t="str">
        <f>IF(ISBLANK(INDEX('Policy Characteristics'!A:A,MATCH($C2545,'Policy Characteristics'!$C:$C,0))),"",INDEX('Policy Characteristics'!A:A,MATCH($C2545,'Policy Characteristics'!$C:$C,0)))</f>
        <v>Industry</v>
      </c>
      <c r="B2545" s="262" t="str">
        <f>IF(ISBLANK(INDEX('Policy Characteristics'!B:B,MATCH($C2545,'Policy Characteristics'!$C:$C,0))),"",INDEX('Policy Characteristics'!B:B,MATCH($C2545,'Policy Characteristics'!$C:$C,0)))</f>
        <v>Industry Process Efficiency</v>
      </c>
      <c r="C2545" s="254" t="str">
        <f t="shared" si="107"/>
        <v>Percentage Improvement in Industrial Process Efficiency above BAU</v>
      </c>
      <c r="D2545" s="6" t="s">
        <v>3022</v>
      </c>
      <c r="E2545" s="45" t="s">
        <v>2376</v>
      </c>
      <c r="F2545" t="s">
        <v>2986</v>
      </c>
      <c r="G2545" s="45" t="s">
        <v>2384</v>
      </c>
      <c r="H2545" s="47">
        <f t="shared" si="106"/>
        <v>2544</v>
      </c>
      <c r="I2545" s="324" t="s">
        <v>40</v>
      </c>
      <c r="J2545" s="255" t="str">
        <f>IF(ISBLANK(INDEX('Policy Characteristics'!D:D,MATCH($C2545,'Policy Characteristics'!$C:$C,0))),"",INDEX('Policy Characteristics'!D:D,MATCH($C2545,'Policy Characteristics'!$C:$C,0)))</f>
        <v>Industry Energy Efficiency</v>
      </c>
      <c r="K2545" s="254" t="str">
        <f>IF(ISBLANK(INDEX('Policy Characteristics'!E:E,MATCH($C2545,'Policy Characteristics'!$C:$C,0))),"",INDEX('Policy Characteristics'!E:E,MATCH($C2545,'Policy Characteristics'!$C:$C,0)))</f>
        <v>indst process efficiency</v>
      </c>
      <c r="L2545" s="261">
        <f>IF(ISBLANK(INDEX('Policy Characteristics'!F:F,MATCH($C2545,'Policy Characteristics'!$C:$C,0))),"",INDEX('Policy Characteristics'!F:F,MATCH($C2545,'Policy Characteristics'!$C:$C,0)))</f>
        <v>0</v>
      </c>
      <c r="M2545" s="261">
        <f>IF(ISBLANK(INDEX('Policy Characteristics'!G:G,MATCH($C2545,'Policy Characteristics'!$C:$C,0))),"",INDEX('Policy Characteristics'!G:G,MATCH($C2545,'Policy Characteristics'!$C:$C,0)))</f>
        <v>0.25</v>
      </c>
      <c r="N2545" s="261">
        <f>IF(ISBLANK(INDEX('Policy Characteristics'!H:H,MATCH($C2545,'Policy Characteristics'!$C:$C,0))),"",INDEX('Policy Characteristics'!H:H,MATCH($C2545,'Policy Characteristics'!$C:$C,0)))</f>
        <v>0.01</v>
      </c>
      <c r="O2545" s="254" t="str">
        <f>IF(ISBLANK(INDEX('Policy Characteristics'!I:I,MATCH($C2545,'Policy Characteristics'!$C:$C,0))),"",INDEX('Policy Characteristics'!I:I,MATCH($C2545,'Policy Characteristics'!$C:$C,0)))</f>
        <v>% reduction in energy use</v>
      </c>
      <c r="P2545" s="254" t="str">
        <f>IF(ISBLANK(INDEX('Policy Characteristics'!J:J,MATCH($C2545,'Policy Characteristics'!$C:$C,0))),"",INDEX('Policy Characteristics'!J:J,MATCH($C2545,'Policy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45" s="254" t="str">
        <f>IF(ISBLANK(INDEX('Policy Characteristics'!K:K,MATCH($C2545,'Policy Characteristics'!$C:$C,0))),"",INDEX('Policy Characteristics'!K:K,MATCH($C2545,'Policy Characteristics'!$C:$C,0)))</f>
        <v>industry-ag-main.html#eff-stds</v>
      </c>
      <c r="R2545" s="254" t="str">
        <f>IF(ISBLANK(INDEX('Policy Characteristics'!L:L,MATCH($C2545,'Policy Characteristics'!$C:$C,0))),"",INDEX('Policy Characteristics'!L:L,MATCH($C2545,'Policy Characteristics'!$C:$C,0)))</f>
        <v>industry-energy-efficiency-standards.html</v>
      </c>
    </row>
    <row r="2546" spans="1:18" s="4" customFormat="1" x14ac:dyDescent="0.25">
      <c r="A2546" s="254" t="str">
        <f>IF(ISBLANK(INDEX('Policy Characteristics'!A:A,MATCH($C2546,'Policy Characteristics'!$C:$C,0))),"",INDEX('Policy Characteristics'!A:A,MATCH($C2546,'Policy Characteristics'!$C:$C,0)))</f>
        <v>Industry</v>
      </c>
      <c r="B2546" s="262" t="str">
        <f>IF(ISBLANK(INDEX('Policy Characteristics'!B:B,MATCH($C2546,'Policy Characteristics'!$C:$C,0))),"",INDEX('Policy Characteristics'!B:B,MATCH($C2546,'Policy Characteristics'!$C:$C,0)))</f>
        <v>Industry Process Efficiency</v>
      </c>
      <c r="C2546" s="254" t="str">
        <f t="shared" si="107"/>
        <v>Percentage Improvement in Industrial Process Efficiency above BAU</v>
      </c>
      <c r="D2546" s="6" t="s">
        <v>3022</v>
      </c>
      <c r="E2546" s="45" t="s">
        <v>2377</v>
      </c>
      <c r="F2546" t="s">
        <v>2986</v>
      </c>
      <c r="G2546" s="45" t="s">
        <v>2385</v>
      </c>
      <c r="H2546" s="47">
        <f t="shared" si="106"/>
        <v>2545</v>
      </c>
      <c r="I2546" s="324" t="s">
        <v>40</v>
      </c>
      <c r="J2546" s="255" t="str">
        <f>IF(ISBLANK(INDEX('Policy Characteristics'!D:D,MATCH($C2546,'Policy Characteristics'!$C:$C,0))),"",INDEX('Policy Characteristics'!D:D,MATCH($C2546,'Policy Characteristics'!$C:$C,0)))</f>
        <v>Industry Energy Efficiency</v>
      </c>
      <c r="K2546" s="254" t="str">
        <f>IF(ISBLANK(INDEX('Policy Characteristics'!E:E,MATCH($C2546,'Policy Characteristics'!$C:$C,0))),"",INDEX('Policy Characteristics'!E:E,MATCH($C2546,'Policy Characteristics'!$C:$C,0)))</f>
        <v>indst process efficiency</v>
      </c>
      <c r="L2546" s="261">
        <f>IF(ISBLANK(INDEX('Policy Characteristics'!F:F,MATCH($C2546,'Policy Characteristics'!$C:$C,0))),"",INDEX('Policy Characteristics'!F:F,MATCH($C2546,'Policy Characteristics'!$C:$C,0)))</f>
        <v>0</v>
      </c>
      <c r="M2546" s="261">
        <f>IF(ISBLANK(INDEX('Policy Characteristics'!G:G,MATCH($C2546,'Policy Characteristics'!$C:$C,0))),"",INDEX('Policy Characteristics'!G:G,MATCH($C2546,'Policy Characteristics'!$C:$C,0)))</f>
        <v>0.25</v>
      </c>
      <c r="N2546" s="261">
        <f>IF(ISBLANK(INDEX('Policy Characteristics'!H:H,MATCH($C2546,'Policy Characteristics'!$C:$C,0))),"",INDEX('Policy Characteristics'!H:H,MATCH($C2546,'Policy Characteristics'!$C:$C,0)))</f>
        <v>0.01</v>
      </c>
      <c r="O2546" s="254" t="str">
        <f>IF(ISBLANK(INDEX('Policy Characteristics'!I:I,MATCH($C2546,'Policy Characteristics'!$C:$C,0))),"",INDEX('Policy Characteristics'!I:I,MATCH($C2546,'Policy Characteristics'!$C:$C,0)))</f>
        <v>% reduction in energy use</v>
      </c>
      <c r="P2546" s="254" t="str">
        <f>IF(ISBLANK(INDEX('Policy Characteristics'!J:J,MATCH($C2546,'Policy Characteristics'!$C:$C,0))),"",INDEX('Policy Characteristics'!J:J,MATCH($C2546,'Policy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46" s="254" t="str">
        <f>IF(ISBLANK(INDEX('Policy Characteristics'!K:K,MATCH($C2546,'Policy Characteristics'!$C:$C,0))),"",INDEX('Policy Characteristics'!K:K,MATCH($C2546,'Policy Characteristics'!$C:$C,0)))</f>
        <v>industry-ag-main.html#eff-stds</v>
      </c>
      <c r="R2546" s="254" t="str">
        <f>IF(ISBLANK(INDEX('Policy Characteristics'!L:L,MATCH($C2546,'Policy Characteristics'!$C:$C,0))),"",INDEX('Policy Characteristics'!L:L,MATCH($C2546,'Policy Characteristics'!$C:$C,0)))</f>
        <v>industry-energy-efficiency-standards.html</v>
      </c>
    </row>
    <row r="2547" spans="1:18" s="4" customFormat="1" x14ac:dyDescent="0.25">
      <c r="A2547" s="254" t="str">
        <f>IF(ISBLANK(INDEX('Policy Characteristics'!A:A,MATCH($C2547,'Policy Characteristics'!$C:$C,0))),"",INDEX('Policy Characteristics'!A:A,MATCH($C2547,'Policy Characteristics'!$C:$C,0)))</f>
        <v>Industry</v>
      </c>
      <c r="B2547" s="262" t="str">
        <f>IF(ISBLANK(INDEX('Policy Characteristics'!B:B,MATCH($C2547,'Policy Characteristics'!$C:$C,0))),"",INDEX('Policy Characteristics'!B:B,MATCH($C2547,'Policy Characteristics'!$C:$C,0)))</f>
        <v>Industry Process Efficiency</v>
      </c>
      <c r="C2547" s="254" t="str">
        <f t="shared" si="107"/>
        <v>Percentage Improvement in Industrial Process Efficiency above BAU</v>
      </c>
      <c r="D2547" s="6" t="s">
        <v>3022</v>
      </c>
      <c r="E2547" s="45" t="s">
        <v>2378</v>
      </c>
      <c r="F2547" t="s">
        <v>2986</v>
      </c>
      <c r="G2547" s="45" t="s">
        <v>2382</v>
      </c>
      <c r="H2547" s="47">
        <f t="shared" si="106"/>
        <v>2546</v>
      </c>
      <c r="I2547" s="324" t="s">
        <v>41</v>
      </c>
      <c r="J2547" s="255" t="str">
        <f>IF(ISBLANK(INDEX('Policy Characteristics'!D:D,MATCH($C2547,'Policy Characteristics'!$C:$C,0))),"",INDEX('Policy Characteristics'!D:D,MATCH($C2547,'Policy Characteristics'!$C:$C,0)))</f>
        <v>Industry Energy Efficiency</v>
      </c>
      <c r="K2547" s="254" t="str">
        <f>IF(ISBLANK(INDEX('Policy Characteristics'!E:E,MATCH($C2547,'Policy Characteristics'!$C:$C,0))),"",INDEX('Policy Characteristics'!E:E,MATCH($C2547,'Policy Characteristics'!$C:$C,0)))</f>
        <v>indst process efficiency</v>
      </c>
      <c r="L2547" s="261">
        <f>IF(ISBLANK(INDEX('Policy Characteristics'!F:F,MATCH($C2547,'Policy Characteristics'!$C:$C,0))),"",INDEX('Policy Characteristics'!F:F,MATCH($C2547,'Policy Characteristics'!$C:$C,0)))</f>
        <v>0</v>
      </c>
      <c r="M2547" s="261">
        <f>IF(ISBLANK(INDEX('Policy Characteristics'!G:G,MATCH($C2547,'Policy Characteristics'!$C:$C,0))),"",INDEX('Policy Characteristics'!G:G,MATCH($C2547,'Policy Characteristics'!$C:$C,0)))</f>
        <v>0.25</v>
      </c>
      <c r="N2547" s="261">
        <f>IF(ISBLANK(INDEX('Policy Characteristics'!H:H,MATCH($C2547,'Policy Characteristics'!$C:$C,0))),"",INDEX('Policy Characteristics'!H:H,MATCH($C2547,'Policy Characteristics'!$C:$C,0)))</f>
        <v>0.01</v>
      </c>
      <c r="O2547" s="254" t="str">
        <f>IF(ISBLANK(INDEX('Policy Characteristics'!I:I,MATCH($C2547,'Policy Characteristics'!$C:$C,0))),"",INDEX('Policy Characteristics'!I:I,MATCH($C2547,'Policy Characteristics'!$C:$C,0)))</f>
        <v>% reduction in energy use</v>
      </c>
      <c r="P2547" s="254" t="str">
        <f>IF(ISBLANK(INDEX('Policy Characteristics'!J:J,MATCH($C2547,'Policy Characteristics'!$C:$C,0))),"",INDEX('Policy Characteristics'!J:J,MATCH($C2547,'Policy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47" s="254" t="str">
        <f>IF(ISBLANK(INDEX('Policy Characteristics'!K:K,MATCH($C2547,'Policy Characteristics'!$C:$C,0))),"",INDEX('Policy Characteristics'!K:K,MATCH($C2547,'Policy Characteristics'!$C:$C,0)))</f>
        <v>industry-ag-main.html#eff-stds</v>
      </c>
      <c r="R2547" s="254" t="str">
        <f>IF(ISBLANK(INDEX('Policy Characteristics'!L:L,MATCH($C2547,'Policy Characteristics'!$C:$C,0))),"",INDEX('Policy Characteristics'!L:L,MATCH($C2547,'Policy Characteristics'!$C:$C,0)))</f>
        <v>industry-energy-efficiency-standards.html</v>
      </c>
    </row>
    <row r="2548" spans="1:18" s="4" customFormat="1" x14ac:dyDescent="0.25">
      <c r="A2548" s="254" t="str">
        <f>IF(ISBLANK(INDEX('Policy Characteristics'!A:A,MATCH($C2548,'Policy Characteristics'!$C:$C,0))),"",INDEX('Policy Characteristics'!A:A,MATCH($C2548,'Policy Characteristics'!$C:$C,0)))</f>
        <v>Industry</v>
      </c>
      <c r="B2548" s="262" t="str">
        <f>IF(ISBLANK(INDEX('Policy Characteristics'!B:B,MATCH($C2548,'Policy Characteristics'!$C:$C,0))),"",INDEX('Policy Characteristics'!B:B,MATCH($C2548,'Policy Characteristics'!$C:$C,0)))</f>
        <v>Industry Process Efficiency</v>
      </c>
      <c r="C2548" s="254" t="str">
        <f t="shared" si="107"/>
        <v>Percentage Improvement in Industrial Process Efficiency above BAU</v>
      </c>
      <c r="D2548" s="6" t="s">
        <v>3022</v>
      </c>
      <c r="E2548" s="45" t="s">
        <v>2379</v>
      </c>
      <c r="F2548" t="s">
        <v>2986</v>
      </c>
      <c r="G2548" s="45" t="s">
        <v>2383</v>
      </c>
      <c r="H2548" s="47">
        <f t="shared" si="106"/>
        <v>2547</v>
      </c>
      <c r="I2548" s="324" t="s">
        <v>40</v>
      </c>
      <c r="J2548" s="255" t="str">
        <f>IF(ISBLANK(INDEX('Policy Characteristics'!D:D,MATCH($C2548,'Policy Characteristics'!$C:$C,0))),"",INDEX('Policy Characteristics'!D:D,MATCH($C2548,'Policy Characteristics'!$C:$C,0)))</f>
        <v>Industry Energy Efficiency</v>
      </c>
      <c r="K2548" s="254" t="str">
        <f>IF(ISBLANK(INDEX('Policy Characteristics'!E:E,MATCH($C2548,'Policy Characteristics'!$C:$C,0))),"",INDEX('Policy Characteristics'!E:E,MATCH($C2548,'Policy Characteristics'!$C:$C,0)))</f>
        <v>indst process efficiency</v>
      </c>
      <c r="L2548" s="261">
        <f>IF(ISBLANK(INDEX('Policy Characteristics'!F:F,MATCH($C2548,'Policy Characteristics'!$C:$C,0))),"",INDEX('Policy Characteristics'!F:F,MATCH($C2548,'Policy Characteristics'!$C:$C,0)))</f>
        <v>0</v>
      </c>
      <c r="M2548" s="261">
        <f>IF(ISBLANK(INDEX('Policy Characteristics'!G:G,MATCH($C2548,'Policy Characteristics'!$C:$C,0))),"",INDEX('Policy Characteristics'!G:G,MATCH($C2548,'Policy Characteristics'!$C:$C,0)))</f>
        <v>0.25</v>
      </c>
      <c r="N2548" s="261">
        <f>IF(ISBLANK(INDEX('Policy Characteristics'!H:H,MATCH($C2548,'Policy Characteristics'!$C:$C,0))),"",INDEX('Policy Characteristics'!H:H,MATCH($C2548,'Policy Characteristics'!$C:$C,0)))</f>
        <v>0.01</v>
      </c>
      <c r="O2548" s="254" t="str">
        <f>IF(ISBLANK(INDEX('Policy Characteristics'!I:I,MATCH($C2548,'Policy Characteristics'!$C:$C,0))),"",INDEX('Policy Characteristics'!I:I,MATCH($C2548,'Policy Characteristics'!$C:$C,0)))</f>
        <v>% reduction in energy use</v>
      </c>
      <c r="P2548" s="254" t="str">
        <f>IF(ISBLANK(INDEX('Policy Characteristics'!J:J,MATCH($C2548,'Policy Characteristics'!$C:$C,0))),"",INDEX('Policy Characteristics'!J:J,MATCH($C2548,'Policy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48" s="254" t="str">
        <f>IF(ISBLANK(INDEX('Policy Characteristics'!K:K,MATCH($C2548,'Policy Characteristics'!$C:$C,0))),"",INDEX('Policy Characteristics'!K:K,MATCH($C2548,'Policy Characteristics'!$C:$C,0)))</f>
        <v>industry-ag-main.html#eff-stds</v>
      </c>
      <c r="R2548" s="254" t="str">
        <f>IF(ISBLANK(INDEX('Policy Characteristics'!L:L,MATCH($C2548,'Policy Characteristics'!$C:$C,0))),"",INDEX('Policy Characteristics'!L:L,MATCH($C2548,'Policy Characteristics'!$C:$C,0)))</f>
        <v>industry-energy-efficiency-standards.html</v>
      </c>
    </row>
    <row r="2549" spans="1:18" s="4" customFormat="1" x14ac:dyDescent="0.25">
      <c r="A2549" s="254" t="str">
        <f>IF(ISBLANK(INDEX('Policy Characteristics'!A:A,MATCH($C2549,'Policy Characteristics'!$C:$C,0))),"",INDEX('Policy Characteristics'!A:A,MATCH($C2549,'Policy Characteristics'!$C:$C,0)))</f>
        <v>Industry</v>
      </c>
      <c r="B2549" s="262" t="str">
        <f>IF(ISBLANK(INDEX('Policy Characteristics'!B:B,MATCH($C2549,'Policy Characteristics'!$C:$C,0))),"",INDEX('Policy Characteristics'!B:B,MATCH($C2549,'Policy Characteristics'!$C:$C,0)))</f>
        <v>Industry Process Efficiency</v>
      </c>
      <c r="C2549" s="254" t="str">
        <f t="shared" si="107"/>
        <v>Percentage Improvement in Industrial Process Efficiency above BAU</v>
      </c>
      <c r="D2549" s="6" t="s">
        <v>3022</v>
      </c>
      <c r="E2549" s="45" t="s">
        <v>2380</v>
      </c>
      <c r="F2549" t="s">
        <v>2986</v>
      </c>
      <c r="G2549" s="45" t="s">
        <v>2386</v>
      </c>
      <c r="H2549" s="47">
        <f t="shared" si="106"/>
        <v>2548</v>
      </c>
      <c r="I2549" s="324" t="s">
        <v>41</v>
      </c>
      <c r="J2549" s="255" t="str">
        <f>IF(ISBLANK(INDEX('Policy Characteristics'!D:D,MATCH($C2549,'Policy Characteristics'!$C:$C,0))),"",INDEX('Policy Characteristics'!D:D,MATCH($C2549,'Policy Characteristics'!$C:$C,0)))</f>
        <v>Industry Energy Efficiency</v>
      </c>
      <c r="K2549" s="254" t="str">
        <f>IF(ISBLANK(INDEX('Policy Characteristics'!E:E,MATCH($C2549,'Policy Characteristics'!$C:$C,0))),"",INDEX('Policy Characteristics'!E:E,MATCH($C2549,'Policy Characteristics'!$C:$C,0)))</f>
        <v>indst process efficiency</v>
      </c>
      <c r="L2549" s="261">
        <f>IF(ISBLANK(INDEX('Policy Characteristics'!F:F,MATCH($C2549,'Policy Characteristics'!$C:$C,0))),"",INDEX('Policy Characteristics'!F:F,MATCH($C2549,'Policy Characteristics'!$C:$C,0)))</f>
        <v>0</v>
      </c>
      <c r="M2549" s="261">
        <f>IF(ISBLANK(INDEX('Policy Characteristics'!G:G,MATCH($C2549,'Policy Characteristics'!$C:$C,0))),"",INDEX('Policy Characteristics'!G:G,MATCH($C2549,'Policy Characteristics'!$C:$C,0)))</f>
        <v>0.25</v>
      </c>
      <c r="N2549" s="261">
        <f>IF(ISBLANK(INDEX('Policy Characteristics'!H:H,MATCH($C2549,'Policy Characteristics'!$C:$C,0))),"",INDEX('Policy Characteristics'!H:H,MATCH($C2549,'Policy Characteristics'!$C:$C,0)))</f>
        <v>0.01</v>
      </c>
      <c r="O2549" s="254" t="str">
        <f>IF(ISBLANK(INDEX('Policy Characteristics'!I:I,MATCH($C2549,'Policy Characteristics'!$C:$C,0))),"",INDEX('Policy Characteristics'!I:I,MATCH($C2549,'Policy Characteristics'!$C:$C,0)))</f>
        <v>% reduction in energy use</v>
      </c>
      <c r="P2549" s="254" t="str">
        <f>IF(ISBLANK(INDEX('Policy Characteristics'!J:J,MATCH($C2549,'Policy Characteristics'!$C:$C,0))),"",INDEX('Policy Characteristics'!J:J,MATCH($C2549,'Policy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49" s="254" t="str">
        <f>IF(ISBLANK(INDEX('Policy Characteristics'!K:K,MATCH($C2549,'Policy Characteristics'!$C:$C,0))),"",INDEX('Policy Characteristics'!K:K,MATCH($C2549,'Policy Characteristics'!$C:$C,0)))</f>
        <v>industry-ag-main.html#eff-stds</v>
      </c>
      <c r="R2549" s="254" t="str">
        <f>IF(ISBLANK(INDEX('Policy Characteristics'!L:L,MATCH($C2549,'Policy Characteristics'!$C:$C,0))),"",INDEX('Policy Characteristics'!L:L,MATCH($C2549,'Policy Characteristics'!$C:$C,0)))</f>
        <v>industry-energy-efficiency-standards.html</v>
      </c>
    </row>
    <row r="2550" spans="1:18" s="4" customFormat="1" x14ac:dyDescent="0.25">
      <c r="A2550" s="254" t="str">
        <f>IF(ISBLANK(INDEX('Policy Characteristics'!A:A,MATCH($C2550,'Policy Characteristics'!$C:$C,0))),"",INDEX('Policy Characteristics'!A:A,MATCH($C2550,'Policy Characteristics'!$C:$C,0)))</f>
        <v>Industry</v>
      </c>
      <c r="B2550" s="262" t="str">
        <f>IF(ISBLANK(INDEX('Policy Characteristics'!B:B,MATCH($C2550,'Policy Characteristics'!$C:$C,0))),"",INDEX('Policy Characteristics'!B:B,MATCH($C2550,'Policy Characteristics'!$C:$C,0)))</f>
        <v>Industry Process Efficiency</v>
      </c>
      <c r="C2550" s="254" t="str">
        <f t="shared" si="107"/>
        <v>Percentage Improvement in Industrial Process Efficiency above BAU</v>
      </c>
      <c r="D2550" s="6" t="s">
        <v>3022</v>
      </c>
      <c r="E2550" s="45" t="s">
        <v>2672</v>
      </c>
      <c r="F2550" t="s">
        <v>2986</v>
      </c>
      <c r="G2550" s="45" t="s">
        <v>2675</v>
      </c>
      <c r="H2550" s="47">
        <f t="shared" si="106"/>
        <v>2549</v>
      </c>
      <c r="I2550" s="324" t="s">
        <v>41</v>
      </c>
      <c r="J2550" s="255" t="str">
        <f>IF(ISBLANK(INDEX('Policy Characteristics'!D:D,MATCH($C2550,'Policy Characteristics'!$C:$C,0))),"",INDEX('Policy Characteristics'!D:D,MATCH($C2550,'Policy Characteristics'!$C:$C,0)))</f>
        <v>Industry Energy Efficiency</v>
      </c>
      <c r="K2550" s="254" t="str">
        <f>IF(ISBLANK(INDEX('Policy Characteristics'!E:E,MATCH($C2550,'Policy Characteristics'!$C:$C,0))),"",INDEX('Policy Characteristics'!E:E,MATCH($C2550,'Policy Characteristics'!$C:$C,0)))</f>
        <v>indst process efficiency</v>
      </c>
      <c r="L2550" s="261">
        <f>IF(ISBLANK(INDEX('Policy Characteristics'!F:F,MATCH($C2550,'Policy Characteristics'!$C:$C,0))),"",INDEX('Policy Characteristics'!F:F,MATCH($C2550,'Policy Characteristics'!$C:$C,0)))</f>
        <v>0</v>
      </c>
      <c r="M2550" s="261">
        <f>IF(ISBLANK(INDEX('Policy Characteristics'!G:G,MATCH($C2550,'Policy Characteristics'!$C:$C,0))),"",INDEX('Policy Characteristics'!G:G,MATCH($C2550,'Policy Characteristics'!$C:$C,0)))</f>
        <v>0.25</v>
      </c>
      <c r="N2550" s="261">
        <f>IF(ISBLANK(INDEX('Policy Characteristics'!H:H,MATCH($C2550,'Policy Characteristics'!$C:$C,0))),"",INDEX('Policy Characteristics'!H:H,MATCH($C2550,'Policy Characteristics'!$C:$C,0)))</f>
        <v>0.01</v>
      </c>
      <c r="O2550" s="254" t="str">
        <f>IF(ISBLANK(INDEX('Policy Characteristics'!I:I,MATCH($C2550,'Policy Characteristics'!$C:$C,0))),"",INDEX('Policy Characteristics'!I:I,MATCH($C2550,'Policy Characteristics'!$C:$C,0)))</f>
        <v>% reduction in energy use</v>
      </c>
      <c r="P2550" s="254" t="str">
        <f>IF(ISBLANK(INDEX('Policy Characteristics'!J:J,MATCH($C2550,'Policy Characteristics'!$C:$C,0))),"",INDEX('Policy Characteristics'!J:J,MATCH($C2550,'Policy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50" s="254" t="str">
        <f>IF(ISBLANK(INDEX('Policy Characteristics'!K:K,MATCH($C2550,'Policy Characteristics'!$C:$C,0))),"",INDEX('Policy Characteristics'!K:K,MATCH($C2550,'Policy Characteristics'!$C:$C,0)))</f>
        <v>industry-ag-main.html#eff-stds</v>
      </c>
      <c r="R2550" s="254" t="str">
        <f>IF(ISBLANK(INDEX('Policy Characteristics'!L:L,MATCH($C2550,'Policy Characteristics'!$C:$C,0))),"",INDEX('Policy Characteristics'!L:L,MATCH($C2550,'Policy Characteristics'!$C:$C,0)))</f>
        <v>industry-energy-efficiency-standards.html</v>
      </c>
    </row>
    <row r="2551" spans="1:18" s="4" customFormat="1" x14ac:dyDescent="0.25">
      <c r="A2551" s="254" t="str">
        <f>IF(ISBLANK(INDEX('Policy Characteristics'!A:A,MATCH($C2551,'Policy Characteristics'!$C:$C,0))),"",INDEX('Policy Characteristics'!A:A,MATCH($C2551,'Policy Characteristics'!$C:$C,0)))</f>
        <v>Industry</v>
      </c>
      <c r="B2551" s="262" t="str">
        <f>IF(ISBLANK(INDEX('Policy Characteristics'!B:B,MATCH($C2551,'Policy Characteristics'!$C:$C,0))),"",INDEX('Policy Characteristics'!B:B,MATCH($C2551,'Policy Characteristics'!$C:$C,0)))</f>
        <v>Industry Process Efficiency</v>
      </c>
      <c r="C2551" s="254" t="str">
        <f t="shared" si="107"/>
        <v>Percentage Improvement in Industrial Process Efficiency above BAU</v>
      </c>
      <c r="D2551" s="6" t="s">
        <v>3022</v>
      </c>
      <c r="E2551" s="45" t="s">
        <v>2673</v>
      </c>
      <c r="F2551" t="s">
        <v>2986</v>
      </c>
      <c r="G2551" s="45" t="s">
        <v>2677</v>
      </c>
      <c r="H2551" s="47">
        <f t="shared" si="106"/>
        <v>2550</v>
      </c>
      <c r="I2551" s="324" t="s">
        <v>40</v>
      </c>
      <c r="J2551" s="255" t="str">
        <f>IF(ISBLANK(INDEX('Policy Characteristics'!D:D,MATCH($C2551,'Policy Characteristics'!$C:$C,0))),"",INDEX('Policy Characteristics'!D:D,MATCH($C2551,'Policy Characteristics'!$C:$C,0)))</f>
        <v>Industry Energy Efficiency</v>
      </c>
      <c r="K2551" s="254" t="str">
        <f>IF(ISBLANK(INDEX('Policy Characteristics'!E:E,MATCH($C2551,'Policy Characteristics'!$C:$C,0))),"",INDEX('Policy Characteristics'!E:E,MATCH($C2551,'Policy Characteristics'!$C:$C,0)))</f>
        <v>indst process efficiency</v>
      </c>
      <c r="L2551" s="261">
        <f>IF(ISBLANK(INDEX('Policy Characteristics'!F:F,MATCH($C2551,'Policy Characteristics'!$C:$C,0))),"",INDEX('Policy Characteristics'!F:F,MATCH($C2551,'Policy Characteristics'!$C:$C,0)))</f>
        <v>0</v>
      </c>
      <c r="M2551" s="261">
        <f>IF(ISBLANK(INDEX('Policy Characteristics'!G:G,MATCH($C2551,'Policy Characteristics'!$C:$C,0))),"",INDEX('Policy Characteristics'!G:G,MATCH($C2551,'Policy Characteristics'!$C:$C,0)))</f>
        <v>0.25</v>
      </c>
      <c r="N2551" s="261">
        <f>IF(ISBLANK(INDEX('Policy Characteristics'!H:H,MATCH($C2551,'Policy Characteristics'!$C:$C,0))),"",INDEX('Policy Characteristics'!H:H,MATCH($C2551,'Policy Characteristics'!$C:$C,0)))</f>
        <v>0.01</v>
      </c>
      <c r="O2551" s="254" t="str">
        <f>IF(ISBLANK(INDEX('Policy Characteristics'!I:I,MATCH($C2551,'Policy Characteristics'!$C:$C,0))),"",INDEX('Policy Characteristics'!I:I,MATCH($C2551,'Policy Characteristics'!$C:$C,0)))</f>
        <v>% reduction in energy use</v>
      </c>
      <c r="P2551" s="254" t="str">
        <f>IF(ISBLANK(INDEX('Policy Characteristics'!J:J,MATCH($C2551,'Policy Characteristics'!$C:$C,0))),"",INDEX('Policy Characteristics'!J:J,MATCH($C2551,'Policy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51" s="254" t="str">
        <f>IF(ISBLANK(INDEX('Policy Characteristics'!K:K,MATCH($C2551,'Policy Characteristics'!$C:$C,0))),"",INDEX('Policy Characteristics'!K:K,MATCH($C2551,'Policy Characteristics'!$C:$C,0)))</f>
        <v>industry-ag-main.html#eff-stds</v>
      </c>
      <c r="R2551" s="254" t="str">
        <f>IF(ISBLANK(INDEX('Policy Characteristics'!L:L,MATCH($C2551,'Policy Characteristics'!$C:$C,0))),"",INDEX('Policy Characteristics'!L:L,MATCH($C2551,'Policy Characteristics'!$C:$C,0)))</f>
        <v>industry-energy-efficiency-standards.html</v>
      </c>
    </row>
    <row r="2552" spans="1:18" s="4" customFormat="1" x14ac:dyDescent="0.25">
      <c r="A2552" s="254" t="str">
        <f>IF(ISBLANK(INDEX('Policy Characteristics'!A:A,MATCH($C2552,'Policy Characteristics'!$C:$C,0))),"",INDEX('Policy Characteristics'!A:A,MATCH($C2552,'Policy Characteristics'!$C:$C,0)))</f>
        <v>Industry</v>
      </c>
      <c r="B2552" s="262" t="str">
        <f>IF(ISBLANK(INDEX('Policy Characteristics'!B:B,MATCH($C2552,'Policy Characteristics'!$C:$C,0))),"",INDEX('Policy Characteristics'!B:B,MATCH($C2552,'Policy Characteristics'!$C:$C,0)))</f>
        <v>Industry Process Efficiency</v>
      </c>
      <c r="C2552" s="254" t="str">
        <f t="shared" si="107"/>
        <v>Percentage Improvement in Industrial Process Efficiency above BAU</v>
      </c>
      <c r="D2552" s="6" t="s">
        <v>3022</v>
      </c>
      <c r="E2552" s="45" t="s">
        <v>2674</v>
      </c>
      <c r="F2552" t="s">
        <v>2986</v>
      </c>
      <c r="G2552" s="45" t="s">
        <v>2678</v>
      </c>
      <c r="H2552" s="47">
        <f t="shared" si="106"/>
        <v>2551</v>
      </c>
      <c r="I2552" s="324" t="s">
        <v>40</v>
      </c>
      <c r="J2552" s="255" t="str">
        <f>IF(ISBLANK(INDEX('Policy Characteristics'!D:D,MATCH($C2552,'Policy Characteristics'!$C:$C,0))),"",INDEX('Policy Characteristics'!D:D,MATCH($C2552,'Policy Characteristics'!$C:$C,0)))</f>
        <v>Industry Energy Efficiency</v>
      </c>
      <c r="K2552" s="254" t="str">
        <f>IF(ISBLANK(INDEX('Policy Characteristics'!E:E,MATCH($C2552,'Policy Characteristics'!$C:$C,0))),"",INDEX('Policy Characteristics'!E:E,MATCH($C2552,'Policy Characteristics'!$C:$C,0)))</f>
        <v>indst process efficiency</v>
      </c>
      <c r="L2552" s="261">
        <f>IF(ISBLANK(INDEX('Policy Characteristics'!F:F,MATCH($C2552,'Policy Characteristics'!$C:$C,0))),"",INDEX('Policy Characteristics'!F:F,MATCH($C2552,'Policy Characteristics'!$C:$C,0)))</f>
        <v>0</v>
      </c>
      <c r="M2552" s="261">
        <f>IF(ISBLANK(INDEX('Policy Characteristics'!G:G,MATCH($C2552,'Policy Characteristics'!$C:$C,0))),"",INDEX('Policy Characteristics'!G:G,MATCH($C2552,'Policy Characteristics'!$C:$C,0)))</f>
        <v>0.25</v>
      </c>
      <c r="N2552" s="261">
        <f>IF(ISBLANK(INDEX('Policy Characteristics'!H:H,MATCH($C2552,'Policy Characteristics'!$C:$C,0))),"",INDEX('Policy Characteristics'!H:H,MATCH($C2552,'Policy Characteristics'!$C:$C,0)))</f>
        <v>0.01</v>
      </c>
      <c r="O2552" s="254" t="str">
        <f>IF(ISBLANK(INDEX('Policy Characteristics'!I:I,MATCH($C2552,'Policy Characteristics'!$C:$C,0))),"",INDEX('Policy Characteristics'!I:I,MATCH($C2552,'Policy Characteristics'!$C:$C,0)))</f>
        <v>% reduction in energy use</v>
      </c>
      <c r="P2552" s="254" t="str">
        <f>IF(ISBLANK(INDEX('Policy Characteristics'!J:J,MATCH($C2552,'Policy Characteristics'!$C:$C,0))),"",INDEX('Policy Characteristics'!J:J,MATCH($C2552,'Policy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52" s="254" t="str">
        <f>IF(ISBLANK(INDEX('Policy Characteristics'!K:K,MATCH($C2552,'Policy Characteristics'!$C:$C,0))),"",INDEX('Policy Characteristics'!K:K,MATCH($C2552,'Policy Characteristics'!$C:$C,0)))</f>
        <v>industry-ag-main.html#eff-stds</v>
      </c>
      <c r="R2552" s="254" t="str">
        <f>IF(ISBLANK(INDEX('Policy Characteristics'!L:L,MATCH($C2552,'Policy Characteristics'!$C:$C,0))),"",INDEX('Policy Characteristics'!L:L,MATCH($C2552,'Policy Characteristics'!$C:$C,0)))</f>
        <v>industry-energy-efficiency-standards.html</v>
      </c>
    </row>
    <row r="2553" spans="1:18" s="4" customFormat="1" x14ac:dyDescent="0.25">
      <c r="A2553" s="254" t="str">
        <f>IF(ISBLANK(INDEX('Policy Characteristics'!A:A,MATCH($C2553,'Policy Characteristics'!$C:$C,0))),"",INDEX('Policy Characteristics'!A:A,MATCH($C2553,'Policy Characteristics'!$C:$C,0)))</f>
        <v>Industry</v>
      </c>
      <c r="B2553" s="262" t="str">
        <f>IF(ISBLANK(INDEX('Policy Characteristics'!B:B,MATCH($C2553,'Policy Characteristics'!$C:$C,0))),"",INDEX('Policy Characteristics'!B:B,MATCH($C2553,'Policy Characteristics'!$C:$C,0)))</f>
        <v>Industry Process Efficiency</v>
      </c>
      <c r="C2553" s="254" t="str">
        <f t="shared" si="107"/>
        <v>Percentage Improvement in Industrial Process Efficiency above BAU</v>
      </c>
      <c r="D2553" s="6" t="s">
        <v>3022</v>
      </c>
      <c r="E2553" s="45" t="s">
        <v>2671</v>
      </c>
      <c r="F2553" t="s">
        <v>2986</v>
      </c>
      <c r="G2553" s="45" t="s">
        <v>2676</v>
      </c>
      <c r="H2553" s="47">
        <f t="shared" si="106"/>
        <v>2552</v>
      </c>
      <c r="I2553" s="324" t="s">
        <v>41</v>
      </c>
      <c r="J2553" s="255" t="str">
        <f>IF(ISBLANK(INDEX('Policy Characteristics'!D:D,MATCH($C2553,'Policy Characteristics'!$C:$C,0))),"",INDEX('Policy Characteristics'!D:D,MATCH($C2553,'Policy Characteristics'!$C:$C,0)))</f>
        <v>Industry Energy Efficiency</v>
      </c>
      <c r="K2553" s="254" t="str">
        <f>IF(ISBLANK(INDEX('Policy Characteristics'!E:E,MATCH($C2553,'Policy Characteristics'!$C:$C,0))),"",INDEX('Policy Characteristics'!E:E,MATCH($C2553,'Policy Characteristics'!$C:$C,0)))</f>
        <v>indst process efficiency</v>
      </c>
      <c r="L2553" s="261">
        <f>IF(ISBLANK(INDEX('Policy Characteristics'!F:F,MATCH($C2553,'Policy Characteristics'!$C:$C,0))),"",INDEX('Policy Characteristics'!F:F,MATCH($C2553,'Policy Characteristics'!$C:$C,0)))</f>
        <v>0</v>
      </c>
      <c r="M2553" s="261">
        <f>IF(ISBLANK(INDEX('Policy Characteristics'!G:G,MATCH($C2553,'Policy Characteristics'!$C:$C,0))),"",INDEX('Policy Characteristics'!G:G,MATCH($C2553,'Policy Characteristics'!$C:$C,0)))</f>
        <v>0.25</v>
      </c>
      <c r="N2553" s="261">
        <f>IF(ISBLANK(INDEX('Policy Characteristics'!H:H,MATCH($C2553,'Policy Characteristics'!$C:$C,0))),"",INDEX('Policy Characteristics'!H:H,MATCH($C2553,'Policy Characteristics'!$C:$C,0)))</f>
        <v>0.01</v>
      </c>
      <c r="O2553" s="254" t="str">
        <f>IF(ISBLANK(INDEX('Policy Characteristics'!I:I,MATCH($C2553,'Policy Characteristics'!$C:$C,0))),"",INDEX('Policy Characteristics'!I:I,MATCH($C2553,'Policy Characteristics'!$C:$C,0)))</f>
        <v>% reduction in energy use</v>
      </c>
      <c r="P2553" s="254" t="str">
        <f>IF(ISBLANK(INDEX('Policy Characteristics'!J:J,MATCH($C2553,'Policy Characteristics'!$C:$C,0))),"",INDEX('Policy Characteristics'!J:J,MATCH($C2553,'Policy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53" s="254" t="str">
        <f>IF(ISBLANK(INDEX('Policy Characteristics'!K:K,MATCH($C2553,'Policy Characteristics'!$C:$C,0))),"",INDEX('Policy Characteristics'!K:K,MATCH($C2553,'Policy Characteristics'!$C:$C,0)))</f>
        <v>industry-ag-main.html#eff-stds</v>
      </c>
      <c r="R2553" s="254" t="str">
        <f>IF(ISBLANK(INDEX('Policy Characteristics'!L:L,MATCH($C2553,'Policy Characteristics'!$C:$C,0))),"",INDEX('Policy Characteristics'!L:L,MATCH($C2553,'Policy Characteristics'!$C:$C,0)))</f>
        <v>industry-energy-efficiency-standards.html</v>
      </c>
    </row>
    <row r="2554" spans="1:18" s="4" customFormat="1" x14ac:dyDescent="0.25">
      <c r="A2554" s="254" t="str">
        <f>IF(ISBLANK(INDEX('Policy Characteristics'!A:A,MATCH($C2554,'Policy Characteristics'!$C:$C,0))),"",INDEX('Policy Characteristics'!A:A,MATCH($C2554,'Policy Characteristics'!$C:$C,0)))</f>
        <v>Industry</v>
      </c>
      <c r="B2554" s="262" t="str">
        <f>IF(ISBLANK(INDEX('Policy Characteristics'!B:B,MATCH($C2554,'Policy Characteristics'!$C:$C,0))),"",INDEX('Policy Characteristics'!B:B,MATCH($C2554,'Policy Characteristics'!$C:$C,0)))</f>
        <v>Industry Process Efficiency</v>
      </c>
      <c r="C2554" s="254" t="str">
        <f t="shared" si="107"/>
        <v>Percentage Improvement in Industrial Process Efficiency above BAU</v>
      </c>
      <c r="D2554" s="6" t="s">
        <v>3023</v>
      </c>
      <c r="E2554" s="45" t="s">
        <v>2375</v>
      </c>
      <c r="F2554" t="s">
        <v>2987</v>
      </c>
      <c r="G2554" s="45" t="s">
        <v>2381</v>
      </c>
      <c r="H2554" s="47">
        <f t="shared" si="106"/>
        <v>2553</v>
      </c>
      <c r="I2554" s="324" t="s">
        <v>40</v>
      </c>
      <c r="J2554" s="255" t="str">
        <f>IF(ISBLANK(INDEX('Policy Characteristics'!D:D,MATCH($C2554,'Policy Characteristics'!$C:$C,0))),"",INDEX('Policy Characteristics'!D:D,MATCH($C2554,'Policy Characteristics'!$C:$C,0)))</f>
        <v>Industry Energy Efficiency</v>
      </c>
      <c r="K2554" s="254" t="str">
        <f>IF(ISBLANK(INDEX('Policy Characteristics'!E:E,MATCH($C2554,'Policy Characteristics'!$C:$C,0))),"",INDEX('Policy Characteristics'!E:E,MATCH($C2554,'Policy Characteristics'!$C:$C,0)))</f>
        <v>indst process efficiency</v>
      </c>
      <c r="L2554" s="261">
        <f>IF(ISBLANK(INDEX('Policy Characteristics'!F:F,MATCH($C2554,'Policy Characteristics'!$C:$C,0))),"",INDEX('Policy Characteristics'!F:F,MATCH($C2554,'Policy Characteristics'!$C:$C,0)))</f>
        <v>0</v>
      </c>
      <c r="M2554" s="261">
        <f>IF(ISBLANK(INDEX('Policy Characteristics'!G:G,MATCH($C2554,'Policy Characteristics'!$C:$C,0))),"",INDEX('Policy Characteristics'!G:G,MATCH($C2554,'Policy Characteristics'!$C:$C,0)))</f>
        <v>0.25</v>
      </c>
      <c r="N2554" s="261">
        <f>IF(ISBLANK(INDEX('Policy Characteristics'!H:H,MATCH($C2554,'Policy Characteristics'!$C:$C,0))),"",INDEX('Policy Characteristics'!H:H,MATCH($C2554,'Policy Characteristics'!$C:$C,0)))</f>
        <v>0.01</v>
      </c>
      <c r="O2554" s="254" t="str">
        <f>IF(ISBLANK(INDEX('Policy Characteristics'!I:I,MATCH($C2554,'Policy Characteristics'!$C:$C,0))),"",INDEX('Policy Characteristics'!I:I,MATCH($C2554,'Policy Characteristics'!$C:$C,0)))</f>
        <v>% reduction in energy use</v>
      </c>
      <c r="P2554" s="254" t="str">
        <f>IF(ISBLANK(INDEX('Policy Characteristics'!J:J,MATCH($C2554,'Policy Characteristics'!$C:$C,0))),"",INDEX('Policy Characteristics'!J:J,MATCH($C2554,'Policy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54" s="254" t="str">
        <f>IF(ISBLANK(INDEX('Policy Characteristics'!K:K,MATCH($C2554,'Policy Characteristics'!$C:$C,0))),"",INDEX('Policy Characteristics'!K:K,MATCH($C2554,'Policy Characteristics'!$C:$C,0)))</f>
        <v>industry-ag-main.html#eff-stds</v>
      </c>
      <c r="R2554" s="254" t="str">
        <f>IF(ISBLANK(INDEX('Policy Characteristics'!L:L,MATCH($C2554,'Policy Characteristics'!$C:$C,0))),"",INDEX('Policy Characteristics'!L:L,MATCH($C2554,'Policy Characteristics'!$C:$C,0)))</f>
        <v>industry-energy-efficiency-standards.html</v>
      </c>
    </row>
    <row r="2555" spans="1:18" s="4" customFormat="1" x14ac:dyDescent="0.25">
      <c r="A2555" s="254" t="str">
        <f>IF(ISBLANK(INDEX('Policy Characteristics'!A:A,MATCH($C2555,'Policy Characteristics'!$C:$C,0))),"",INDEX('Policy Characteristics'!A:A,MATCH($C2555,'Policy Characteristics'!$C:$C,0)))</f>
        <v>Industry</v>
      </c>
      <c r="B2555" s="262" t="str">
        <f>IF(ISBLANK(INDEX('Policy Characteristics'!B:B,MATCH($C2555,'Policy Characteristics'!$C:$C,0))),"",INDEX('Policy Characteristics'!B:B,MATCH($C2555,'Policy Characteristics'!$C:$C,0)))</f>
        <v>Industry Process Efficiency</v>
      </c>
      <c r="C2555" s="254" t="str">
        <f t="shared" si="107"/>
        <v>Percentage Improvement in Industrial Process Efficiency above BAU</v>
      </c>
      <c r="D2555" s="6" t="s">
        <v>3023</v>
      </c>
      <c r="E2555" s="45" t="s">
        <v>2376</v>
      </c>
      <c r="F2555" t="s">
        <v>2987</v>
      </c>
      <c r="G2555" s="45" t="s">
        <v>2384</v>
      </c>
      <c r="H2555" s="47">
        <f t="shared" si="106"/>
        <v>2554</v>
      </c>
      <c r="I2555" s="324" t="s">
        <v>40</v>
      </c>
      <c r="J2555" s="255" t="str">
        <f>IF(ISBLANK(INDEX('Policy Characteristics'!D:D,MATCH($C2555,'Policy Characteristics'!$C:$C,0))),"",INDEX('Policy Characteristics'!D:D,MATCH($C2555,'Policy Characteristics'!$C:$C,0)))</f>
        <v>Industry Energy Efficiency</v>
      </c>
      <c r="K2555" s="254" t="str">
        <f>IF(ISBLANK(INDEX('Policy Characteristics'!E:E,MATCH($C2555,'Policy Characteristics'!$C:$C,0))),"",INDEX('Policy Characteristics'!E:E,MATCH($C2555,'Policy Characteristics'!$C:$C,0)))</f>
        <v>indst process efficiency</v>
      </c>
      <c r="L2555" s="261">
        <f>IF(ISBLANK(INDEX('Policy Characteristics'!F:F,MATCH($C2555,'Policy Characteristics'!$C:$C,0))),"",INDEX('Policy Characteristics'!F:F,MATCH($C2555,'Policy Characteristics'!$C:$C,0)))</f>
        <v>0</v>
      </c>
      <c r="M2555" s="261">
        <f>IF(ISBLANK(INDEX('Policy Characteristics'!G:G,MATCH($C2555,'Policy Characteristics'!$C:$C,0))),"",INDEX('Policy Characteristics'!G:G,MATCH($C2555,'Policy Characteristics'!$C:$C,0)))</f>
        <v>0.25</v>
      </c>
      <c r="N2555" s="261">
        <f>IF(ISBLANK(INDEX('Policy Characteristics'!H:H,MATCH($C2555,'Policy Characteristics'!$C:$C,0))),"",INDEX('Policy Characteristics'!H:H,MATCH($C2555,'Policy Characteristics'!$C:$C,0)))</f>
        <v>0.01</v>
      </c>
      <c r="O2555" s="254" t="str">
        <f>IF(ISBLANK(INDEX('Policy Characteristics'!I:I,MATCH($C2555,'Policy Characteristics'!$C:$C,0))),"",INDEX('Policy Characteristics'!I:I,MATCH($C2555,'Policy Characteristics'!$C:$C,0)))</f>
        <v>% reduction in energy use</v>
      </c>
      <c r="P2555" s="254" t="str">
        <f>IF(ISBLANK(INDEX('Policy Characteristics'!J:J,MATCH($C2555,'Policy Characteristics'!$C:$C,0))),"",INDEX('Policy Characteristics'!J:J,MATCH($C2555,'Policy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55" s="254" t="str">
        <f>IF(ISBLANK(INDEX('Policy Characteristics'!K:K,MATCH($C2555,'Policy Characteristics'!$C:$C,0))),"",INDEX('Policy Characteristics'!K:K,MATCH($C2555,'Policy Characteristics'!$C:$C,0)))</f>
        <v>industry-ag-main.html#eff-stds</v>
      </c>
      <c r="R2555" s="254" t="str">
        <f>IF(ISBLANK(INDEX('Policy Characteristics'!L:L,MATCH($C2555,'Policy Characteristics'!$C:$C,0))),"",INDEX('Policy Characteristics'!L:L,MATCH($C2555,'Policy Characteristics'!$C:$C,0)))</f>
        <v>industry-energy-efficiency-standards.html</v>
      </c>
    </row>
    <row r="2556" spans="1:18" s="4" customFormat="1" x14ac:dyDescent="0.25">
      <c r="A2556" s="254" t="str">
        <f>IF(ISBLANK(INDEX('Policy Characteristics'!A:A,MATCH($C2556,'Policy Characteristics'!$C:$C,0))),"",INDEX('Policy Characteristics'!A:A,MATCH($C2556,'Policy Characteristics'!$C:$C,0)))</f>
        <v>Industry</v>
      </c>
      <c r="B2556" s="262" t="str">
        <f>IF(ISBLANK(INDEX('Policy Characteristics'!B:B,MATCH($C2556,'Policy Characteristics'!$C:$C,0))),"",INDEX('Policy Characteristics'!B:B,MATCH($C2556,'Policy Characteristics'!$C:$C,0)))</f>
        <v>Industry Process Efficiency</v>
      </c>
      <c r="C2556" s="254" t="str">
        <f t="shared" si="107"/>
        <v>Percentage Improvement in Industrial Process Efficiency above BAU</v>
      </c>
      <c r="D2556" s="6" t="s">
        <v>3023</v>
      </c>
      <c r="E2556" s="45" t="s">
        <v>2377</v>
      </c>
      <c r="F2556" t="s">
        <v>2987</v>
      </c>
      <c r="G2556" s="45" t="s">
        <v>2385</v>
      </c>
      <c r="H2556" s="47">
        <f t="shared" si="106"/>
        <v>2555</v>
      </c>
      <c r="I2556" s="324" t="s">
        <v>40</v>
      </c>
      <c r="J2556" s="255" t="str">
        <f>IF(ISBLANK(INDEX('Policy Characteristics'!D:D,MATCH($C2556,'Policy Characteristics'!$C:$C,0))),"",INDEX('Policy Characteristics'!D:D,MATCH($C2556,'Policy Characteristics'!$C:$C,0)))</f>
        <v>Industry Energy Efficiency</v>
      </c>
      <c r="K2556" s="254" t="str">
        <f>IF(ISBLANK(INDEX('Policy Characteristics'!E:E,MATCH($C2556,'Policy Characteristics'!$C:$C,0))),"",INDEX('Policy Characteristics'!E:E,MATCH($C2556,'Policy Characteristics'!$C:$C,0)))</f>
        <v>indst process efficiency</v>
      </c>
      <c r="L2556" s="261">
        <f>IF(ISBLANK(INDEX('Policy Characteristics'!F:F,MATCH($C2556,'Policy Characteristics'!$C:$C,0))),"",INDEX('Policy Characteristics'!F:F,MATCH($C2556,'Policy Characteristics'!$C:$C,0)))</f>
        <v>0</v>
      </c>
      <c r="M2556" s="261">
        <f>IF(ISBLANK(INDEX('Policy Characteristics'!G:G,MATCH($C2556,'Policy Characteristics'!$C:$C,0))),"",INDEX('Policy Characteristics'!G:G,MATCH($C2556,'Policy Characteristics'!$C:$C,0)))</f>
        <v>0.25</v>
      </c>
      <c r="N2556" s="261">
        <f>IF(ISBLANK(INDEX('Policy Characteristics'!H:H,MATCH($C2556,'Policy Characteristics'!$C:$C,0))),"",INDEX('Policy Characteristics'!H:H,MATCH($C2556,'Policy Characteristics'!$C:$C,0)))</f>
        <v>0.01</v>
      </c>
      <c r="O2556" s="254" t="str">
        <f>IF(ISBLANK(INDEX('Policy Characteristics'!I:I,MATCH($C2556,'Policy Characteristics'!$C:$C,0))),"",INDEX('Policy Characteristics'!I:I,MATCH($C2556,'Policy Characteristics'!$C:$C,0)))</f>
        <v>% reduction in energy use</v>
      </c>
      <c r="P2556" s="254" t="str">
        <f>IF(ISBLANK(INDEX('Policy Characteristics'!J:J,MATCH($C2556,'Policy Characteristics'!$C:$C,0))),"",INDEX('Policy Characteristics'!J:J,MATCH($C2556,'Policy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56" s="254" t="str">
        <f>IF(ISBLANK(INDEX('Policy Characteristics'!K:K,MATCH($C2556,'Policy Characteristics'!$C:$C,0))),"",INDEX('Policy Characteristics'!K:K,MATCH($C2556,'Policy Characteristics'!$C:$C,0)))</f>
        <v>industry-ag-main.html#eff-stds</v>
      </c>
      <c r="R2556" s="254" t="str">
        <f>IF(ISBLANK(INDEX('Policy Characteristics'!L:L,MATCH($C2556,'Policy Characteristics'!$C:$C,0))),"",INDEX('Policy Characteristics'!L:L,MATCH($C2556,'Policy Characteristics'!$C:$C,0)))</f>
        <v>industry-energy-efficiency-standards.html</v>
      </c>
    </row>
    <row r="2557" spans="1:18" s="4" customFormat="1" x14ac:dyDescent="0.25">
      <c r="A2557" s="254" t="str">
        <f>IF(ISBLANK(INDEX('Policy Characteristics'!A:A,MATCH($C2557,'Policy Characteristics'!$C:$C,0))),"",INDEX('Policy Characteristics'!A:A,MATCH($C2557,'Policy Characteristics'!$C:$C,0)))</f>
        <v>Industry</v>
      </c>
      <c r="B2557" s="262" t="str">
        <f>IF(ISBLANK(INDEX('Policy Characteristics'!B:B,MATCH($C2557,'Policy Characteristics'!$C:$C,0))),"",INDEX('Policy Characteristics'!B:B,MATCH($C2557,'Policy Characteristics'!$C:$C,0)))</f>
        <v>Industry Process Efficiency</v>
      </c>
      <c r="C2557" s="254" t="str">
        <f t="shared" si="107"/>
        <v>Percentage Improvement in Industrial Process Efficiency above BAU</v>
      </c>
      <c r="D2557" s="6" t="s">
        <v>3023</v>
      </c>
      <c r="E2557" s="45" t="s">
        <v>2378</v>
      </c>
      <c r="F2557" t="s">
        <v>2987</v>
      </c>
      <c r="G2557" s="45" t="s">
        <v>2382</v>
      </c>
      <c r="H2557" s="47">
        <f t="shared" si="106"/>
        <v>2556</v>
      </c>
      <c r="I2557" s="324" t="s">
        <v>40</v>
      </c>
      <c r="J2557" s="255" t="str">
        <f>IF(ISBLANK(INDEX('Policy Characteristics'!D:D,MATCH($C2557,'Policy Characteristics'!$C:$C,0))),"",INDEX('Policy Characteristics'!D:D,MATCH($C2557,'Policy Characteristics'!$C:$C,0)))</f>
        <v>Industry Energy Efficiency</v>
      </c>
      <c r="K2557" s="254" t="str">
        <f>IF(ISBLANK(INDEX('Policy Characteristics'!E:E,MATCH($C2557,'Policy Characteristics'!$C:$C,0))),"",INDEX('Policy Characteristics'!E:E,MATCH($C2557,'Policy Characteristics'!$C:$C,0)))</f>
        <v>indst process efficiency</v>
      </c>
      <c r="L2557" s="261">
        <f>IF(ISBLANK(INDEX('Policy Characteristics'!F:F,MATCH($C2557,'Policy Characteristics'!$C:$C,0))),"",INDEX('Policy Characteristics'!F:F,MATCH($C2557,'Policy Characteristics'!$C:$C,0)))</f>
        <v>0</v>
      </c>
      <c r="M2557" s="261">
        <f>IF(ISBLANK(INDEX('Policy Characteristics'!G:G,MATCH($C2557,'Policy Characteristics'!$C:$C,0))),"",INDEX('Policy Characteristics'!G:G,MATCH($C2557,'Policy Characteristics'!$C:$C,0)))</f>
        <v>0.25</v>
      </c>
      <c r="N2557" s="261">
        <f>IF(ISBLANK(INDEX('Policy Characteristics'!H:H,MATCH($C2557,'Policy Characteristics'!$C:$C,0))),"",INDEX('Policy Characteristics'!H:H,MATCH($C2557,'Policy Characteristics'!$C:$C,0)))</f>
        <v>0.01</v>
      </c>
      <c r="O2557" s="254" t="str">
        <f>IF(ISBLANK(INDEX('Policy Characteristics'!I:I,MATCH($C2557,'Policy Characteristics'!$C:$C,0))),"",INDEX('Policy Characteristics'!I:I,MATCH($C2557,'Policy Characteristics'!$C:$C,0)))</f>
        <v>% reduction in energy use</v>
      </c>
      <c r="P2557" s="254" t="str">
        <f>IF(ISBLANK(INDEX('Policy Characteristics'!J:J,MATCH($C2557,'Policy Characteristics'!$C:$C,0))),"",INDEX('Policy Characteristics'!J:J,MATCH($C2557,'Policy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57" s="254" t="str">
        <f>IF(ISBLANK(INDEX('Policy Characteristics'!K:K,MATCH($C2557,'Policy Characteristics'!$C:$C,0))),"",INDEX('Policy Characteristics'!K:K,MATCH($C2557,'Policy Characteristics'!$C:$C,0)))</f>
        <v>industry-ag-main.html#eff-stds</v>
      </c>
      <c r="R2557" s="254" t="str">
        <f>IF(ISBLANK(INDEX('Policy Characteristics'!L:L,MATCH($C2557,'Policy Characteristics'!$C:$C,0))),"",INDEX('Policy Characteristics'!L:L,MATCH($C2557,'Policy Characteristics'!$C:$C,0)))</f>
        <v>industry-energy-efficiency-standards.html</v>
      </c>
    </row>
    <row r="2558" spans="1:18" s="4" customFormat="1" x14ac:dyDescent="0.25">
      <c r="A2558" s="254" t="str">
        <f>IF(ISBLANK(INDEX('Policy Characteristics'!A:A,MATCH($C2558,'Policy Characteristics'!$C:$C,0))),"",INDEX('Policy Characteristics'!A:A,MATCH($C2558,'Policy Characteristics'!$C:$C,0)))</f>
        <v>Industry</v>
      </c>
      <c r="B2558" s="262" t="str">
        <f>IF(ISBLANK(INDEX('Policy Characteristics'!B:B,MATCH($C2558,'Policy Characteristics'!$C:$C,0))),"",INDEX('Policy Characteristics'!B:B,MATCH($C2558,'Policy Characteristics'!$C:$C,0)))</f>
        <v>Industry Process Efficiency</v>
      </c>
      <c r="C2558" s="254" t="str">
        <f t="shared" si="107"/>
        <v>Percentage Improvement in Industrial Process Efficiency above BAU</v>
      </c>
      <c r="D2558" s="6" t="s">
        <v>3023</v>
      </c>
      <c r="E2558" s="45" t="s">
        <v>2379</v>
      </c>
      <c r="F2558" t="s">
        <v>2987</v>
      </c>
      <c r="G2558" s="45" t="s">
        <v>2383</v>
      </c>
      <c r="H2558" s="47">
        <f t="shared" si="106"/>
        <v>2557</v>
      </c>
      <c r="I2558" s="324" t="s">
        <v>41</v>
      </c>
      <c r="J2558" s="255" t="str">
        <f>IF(ISBLANK(INDEX('Policy Characteristics'!D:D,MATCH($C2558,'Policy Characteristics'!$C:$C,0))),"",INDEX('Policy Characteristics'!D:D,MATCH($C2558,'Policy Characteristics'!$C:$C,0)))</f>
        <v>Industry Energy Efficiency</v>
      </c>
      <c r="K2558" s="254" t="str">
        <f>IF(ISBLANK(INDEX('Policy Characteristics'!E:E,MATCH($C2558,'Policy Characteristics'!$C:$C,0))),"",INDEX('Policy Characteristics'!E:E,MATCH($C2558,'Policy Characteristics'!$C:$C,0)))</f>
        <v>indst process efficiency</v>
      </c>
      <c r="L2558" s="261">
        <f>IF(ISBLANK(INDEX('Policy Characteristics'!F:F,MATCH($C2558,'Policy Characteristics'!$C:$C,0))),"",INDEX('Policy Characteristics'!F:F,MATCH($C2558,'Policy Characteristics'!$C:$C,0)))</f>
        <v>0</v>
      </c>
      <c r="M2558" s="261">
        <f>IF(ISBLANK(INDEX('Policy Characteristics'!G:G,MATCH($C2558,'Policy Characteristics'!$C:$C,0))),"",INDEX('Policy Characteristics'!G:G,MATCH($C2558,'Policy Characteristics'!$C:$C,0)))</f>
        <v>0.25</v>
      </c>
      <c r="N2558" s="261">
        <f>IF(ISBLANK(INDEX('Policy Characteristics'!H:H,MATCH($C2558,'Policy Characteristics'!$C:$C,0))),"",INDEX('Policy Characteristics'!H:H,MATCH($C2558,'Policy Characteristics'!$C:$C,0)))</f>
        <v>0.01</v>
      </c>
      <c r="O2558" s="254" t="str">
        <f>IF(ISBLANK(INDEX('Policy Characteristics'!I:I,MATCH($C2558,'Policy Characteristics'!$C:$C,0))),"",INDEX('Policy Characteristics'!I:I,MATCH($C2558,'Policy Characteristics'!$C:$C,0)))</f>
        <v>% reduction in energy use</v>
      </c>
      <c r="P2558" s="254" t="str">
        <f>IF(ISBLANK(INDEX('Policy Characteristics'!J:J,MATCH($C2558,'Policy Characteristics'!$C:$C,0))),"",INDEX('Policy Characteristics'!J:J,MATCH($C2558,'Policy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58" s="254" t="str">
        <f>IF(ISBLANK(INDEX('Policy Characteristics'!K:K,MATCH($C2558,'Policy Characteristics'!$C:$C,0))),"",INDEX('Policy Characteristics'!K:K,MATCH($C2558,'Policy Characteristics'!$C:$C,0)))</f>
        <v>industry-ag-main.html#eff-stds</v>
      </c>
      <c r="R2558" s="254" t="str">
        <f>IF(ISBLANK(INDEX('Policy Characteristics'!L:L,MATCH($C2558,'Policy Characteristics'!$C:$C,0))),"",INDEX('Policy Characteristics'!L:L,MATCH($C2558,'Policy Characteristics'!$C:$C,0)))</f>
        <v>industry-energy-efficiency-standards.html</v>
      </c>
    </row>
    <row r="2559" spans="1:18" s="4" customFormat="1" x14ac:dyDescent="0.25">
      <c r="A2559" s="254" t="str">
        <f>IF(ISBLANK(INDEX('Policy Characteristics'!A:A,MATCH($C2559,'Policy Characteristics'!$C:$C,0))),"",INDEX('Policy Characteristics'!A:A,MATCH($C2559,'Policy Characteristics'!$C:$C,0)))</f>
        <v>Industry</v>
      </c>
      <c r="B2559" s="262" t="str">
        <f>IF(ISBLANK(INDEX('Policy Characteristics'!B:B,MATCH($C2559,'Policy Characteristics'!$C:$C,0))),"",INDEX('Policy Characteristics'!B:B,MATCH($C2559,'Policy Characteristics'!$C:$C,0)))</f>
        <v>Industry Process Efficiency</v>
      </c>
      <c r="C2559" s="254" t="str">
        <f t="shared" si="107"/>
        <v>Percentage Improvement in Industrial Process Efficiency above BAU</v>
      </c>
      <c r="D2559" s="6" t="s">
        <v>3023</v>
      </c>
      <c r="E2559" s="45" t="s">
        <v>2380</v>
      </c>
      <c r="F2559" t="s">
        <v>2987</v>
      </c>
      <c r="G2559" s="45" t="s">
        <v>2386</v>
      </c>
      <c r="H2559" s="47">
        <f t="shared" si="106"/>
        <v>2558</v>
      </c>
      <c r="I2559" s="324" t="s">
        <v>41</v>
      </c>
      <c r="J2559" s="255" t="str">
        <f>IF(ISBLANK(INDEX('Policy Characteristics'!D:D,MATCH($C2559,'Policy Characteristics'!$C:$C,0))),"",INDEX('Policy Characteristics'!D:D,MATCH($C2559,'Policy Characteristics'!$C:$C,0)))</f>
        <v>Industry Energy Efficiency</v>
      </c>
      <c r="K2559" s="254" t="str">
        <f>IF(ISBLANK(INDEX('Policy Characteristics'!E:E,MATCH($C2559,'Policy Characteristics'!$C:$C,0))),"",INDEX('Policy Characteristics'!E:E,MATCH($C2559,'Policy Characteristics'!$C:$C,0)))</f>
        <v>indst process efficiency</v>
      </c>
      <c r="L2559" s="261">
        <f>IF(ISBLANK(INDEX('Policy Characteristics'!F:F,MATCH($C2559,'Policy Characteristics'!$C:$C,0))),"",INDEX('Policy Characteristics'!F:F,MATCH($C2559,'Policy Characteristics'!$C:$C,0)))</f>
        <v>0</v>
      </c>
      <c r="M2559" s="261">
        <f>IF(ISBLANK(INDEX('Policy Characteristics'!G:G,MATCH($C2559,'Policy Characteristics'!$C:$C,0))),"",INDEX('Policy Characteristics'!G:G,MATCH($C2559,'Policy Characteristics'!$C:$C,0)))</f>
        <v>0.25</v>
      </c>
      <c r="N2559" s="261">
        <f>IF(ISBLANK(INDEX('Policy Characteristics'!H:H,MATCH($C2559,'Policy Characteristics'!$C:$C,0))),"",INDEX('Policy Characteristics'!H:H,MATCH($C2559,'Policy Characteristics'!$C:$C,0)))</f>
        <v>0.01</v>
      </c>
      <c r="O2559" s="254" t="str">
        <f>IF(ISBLANK(INDEX('Policy Characteristics'!I:I,MATCH($C2559,'Policy Characteristics'!$C:$C,0))),"",INDEX('Policy Characteristics'!I:I,MATCH($C2559,'Policy Characteristics'!$C:$C,0)))</f>
        <v>% reduction in energy use</v>
      </c>
      <c r="P2559" s="254" t="str">
        <f>IF(ISBLANK(INDEX('Policy Characteristics'!J:J,MATCH($C2559,'Policy Characteristics'!$C:$C,0))),"",INDEX('Policy Characteristics'!J:J,MATCH($C2559,'Policy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59" s="254" t="str">
        <f>IF(ISBLANK(INDEX('Policy Characteristics'!K:K,MATCH($C2559,'Policy Characteristics'!$C:$C,0))),"",INDEX('Policy Characteristics'!K:K,MATCH($C2559,'Policy Characteristics'!$C:$C,0)))</f>
        <v>industry-ag-main.html#eff-stds</v>
      </c>
      <c r="R2559" s="254" t="str">
        <f>IF(ISBLANK(INDEX('Policy Characteristics'!L:L,MATCH($C2559,'Policy Characteristics'!$C:$C,0))),"",INDEX('Policy Characteristics'!L:L,MATCH($C2559,'Policy Characteristics'!$C:$C,0)))</f>
        <v>industry-energy-efficiency-standards.html</v>
      </c>
    </row>
    <row r="2560" spans="1:18" s="4" customFormat="1" x14ac:dyDescent="0.25">
      <c r="A2560" s="254" t="str">
        <f>IF(ISBLANK(INDEX('Policy Characteristics'!A:A,MATCH($C2560,'Policy Characteristics'!$C:$C,0))),"",INDEX('Policy Characteristics'!A:A,MATCH($C2560,'Policy Characteristics'!$C:$C,0)))</f>
        <v>Industry</v>
      </c>
      <c r="B2560" s="262" t="str">
        <f>IF(ISBLANK(INDEX('Policy Characteristics'!B:B,MATCH($C2560,'Policy Characteristics'!$C:$C,0))),"",INDEX('Policy Characteristics'!B:B,MATCH($C2560,'Policy Characteristics'!$C:$C,0)))</f>
        <v>Industry Process Efficiency</v>
      </c>
      <c r="C2560" s="254" t="str">
        <f t="shared" si="107"/>
        <v>Percentage Improvement in Industrial Process Efficiency above BAU</v>
      </c>
      <c r="D2560" s="6" t="s">
        <v>3023</v>
      </c>
      <c r="E2560" s="45" t="s">
        <v>2672</v>
      </c>
      <c r="F2560" t="s">
        <v>2987</v>
      </c>
      <c r="G2560" s="45" t="s">
        <v>2675</v>
      </c>
      <c r="H2560" s="47">
        <f t="shared" si="106"/>
        <v>2559</v>
      </c>
      <c r="I2560" s="324" t="s">
        <v>40</v>
      </c>
      <c r="J2560" s="255" t="str">
        <f>IF(ISBLANK(INDEX('Policy Characteristics'!D:D,MATCH($C2560,'Policy Characteristics'!$C:$C,0))),"",INDEX('Policy Characteristics'!D:D,MATCH($C2560,'Policy Characteristics'!$C:$C,0)))</f>
        <v>Industry Energy Efficiency</v>
      </c>
      <c r="K2560" s="254" t="str">
        <f>IF(ISBLANK(INDEX('Policy Characteristics'!E:E,MATCH($C2560,'Policy Characteristics'!$C:$C,0))),"",INDEX('Policy Characteristics'!E:E,MATCH($C2560,'Policy Characteristics'!$C:$C,0)))</f>
        <v>indst process efficiency</v>
      </c>
      <c r="L2560" s="261">
        <f>IF(ISBLANK(INDEX('Policy Characteristics'!F:F,MATCH($C2560,'Policy Characteristics'!$C:$C,0))),"",INDEX('Policy Characteristics'!F:F,MATCH($C2560,'Policy Characteristics'!$C:$C,0)))</f>
        <v>0</v>
      </c>
      <c r="M2560" s="261">
        <f>IF(ISBLANK(INDEX('Policy Characteristics'!G:G,MATCH($C2560,'Policy Characteristics'!$C:$C,0))),"",INDEX('Policy Characteristics'!G:G,MATCH($C2560,'Policy Characteristics'!$C:$C,0)))</f>
        <v>0.25</v>
      </c>
      <c r="N2560" s="261">
        <f>IF(ISBLANK(INDEX('Policy Characteristics'!H:H,MATCH($C2560,'Policy Characteristics'!$C:$C,0))),"",INDEX('Policy Characteristics'!H:H,MATCH($C2560,'Policy Characteristics'!$C:$C,0)))</f>
        <v>0.01</v>
      </c>
      <c r="O2560" s="254" t="str">
        <f>IF(ISBLANK(INDEX('Policy Characteristics'!I:I,MATCH($C2560,'Policy Characteristics'!$C:$C,0))),"",INDEX('Policy Characteristics'!I:I,MATCH($C2560,'Policy Characteristics'!$C:$C,0)))</f>
        <v>% reduction in energy use</v>
      </c>
      <c r="P2560" s="254" t="str">
        <f>IF(ISBLANK(INDEX('Policy Characteristics'!J:J,MATCH($C2560,'Policy Characteristics'!$C:$C,0))),"",INDEX('Policy Characteristics'!J:J,MATCH($C2560,'Policy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60" s="254" t="str">
        <f>IF(ISBLANK(INDEX('Policy Characteristics'!K:K,MATCH($C2560,'Policy Characteristics'!$C:$C,0))),"",INDEX('Policy Characteristics'!K:K,MATCH($C2560,'Policy Characteristics'!$C:$C,0)))</f>
        <v>industry-ag-main.html#eff-stds</v>
      </c>
      <c r="R2560" s="254" t="str">
        <f>IF(ISBLANK(INDEX('Policy Characteristics'!L:L,MATCH($C2560,'Policy Characteristics'!$C:$C,0))),"",INDEX('Policy Characteristics'!L:L,MATCH($C2560,'Policy Characteristics'!$C:$C,0)))</f>
        <v>industry-energy-efficiency-standards.html</v>
      </c>
    </row>
    <row r="2561" spans="1:18" s="4" customFormat="1" x14ac:dyDescent="0.25">
      <c r="A2561" s="254" t="str">
        <f>IF(ISBLANK(INDEX('Policy Characteristics'!A:A,MATCH($C2561,'Policy Characteristics'!$C:$C,0))),"",INDEX('Policy Characteristics'!A:A,MATCH($C2561,'Policy Characteristics'!$C:$C,0)))</f>
        <v>Industry</v>
      </c>
      <c r="B2561" s="262" t="str">
        <f>IF(ISBLANK(INDEX('Policy Characteristics'!B:B,MATCH($C2561,'Policy Characteristics'!$C:$C,0))),"",INDEX('Policy Characteristics'!B:B,MATCH($C2561,'Policy Characteristics'!$C:$C,0)))</f>
        <v>Industry Process Efficiency</v>
      </c>
      <c r="C2561" s="254" t="str">
        <f t="shared" si="107"/>
        <v>Percentage Improvement in Industrial Process Efficiency above BAU</v>
      </c>
      <c r="D2561" s="6" t="s">
        <v>3023</v>
      </c>
      <c r="E2561" s="45" t="s">
        <v>2673</v>
      </c>
      <c r="F2561" t="s">
        <v>2987</v>
      </c>
      <c r="G2561" s="45" t="s">
        <v>2677</v>
      </c>
      <c r="H2561" s="47">
        <f t="shared" si="106"/>
        <v>2560</v>
      </c>
      <c r="I2561" s="324" t="s">
        <v>41</v>
      </c>
      <c r="J2561" s="255" t="str">
        <f>IF(ISBLANK(INDEX('Policy Characteristics'!D:D,MATCH($C2561,'Policy Characteristics'!$C:$C,0))),"",INDEX('Policy Characteristics'!D:D,MATCH($C2561,'Policy Characteristics'!$C:$C,0)))</f>
        <v>Industry Energy Efficiency</v>
      </c>
      <c r="K2561" s="254" t="str">
        <f>IF(ISBLANK(INDEX('Policy Characteristics'!E:E,MATCH($C2561,'Policy Characteristics'!$C:$C,0))),"",INDEX('Policy Characteristics'!E:E,MATCH($C2561,'Policy Characteristics'!$C:$C,0)))</f>
        <v>indst process efficiency</v>
      </c>
      <c r="L2561" s="261">
        <f>IF(ISBLANK(INDEX('Policy Characteristics'!F:F,MATCH($C2561,'Policy Characteristics'!$C:$C,0))),"",INDEX('Policy Characteristics'!F:F,MATCH($C2561,'Policy Characteristics'!$C:$C,0)))</f>
        <v>0</v>
      </c>
      <c r="M2561" s="261">
        <f>IF(ISBLANK(INDEX('Policy Characteristics'!G:G,MATCH($C2561,'Policy Characteristics'!$C:$C,0))),"",INDEX('Policy Characteristics'!G:G,MATCH($C2561,'Policy Characteristics'!$C:$C,0)))</f>
        <v>0.25</v>
      </c>
      <c r="N2561" s="261">
        <f>IF(ISBLANK(INDEX('Policy Characteristics'!H:H,MATCH($C2561,'Policy Characteristics'!$C:$C,0))),"",INDEX('Policy Characteristics'!H:H,MATCH($C2561,'Policy Characteristics'!$C:$C,0)))</f>
        <v>0.01</v>
      </c>
      <c r="O2561" s="254" t="str">
        <f>IF(ISBLANK(INDEX('Policy Characteristics'!I:I,MATCH($C2561,'Policy Characteristics'!$C:$C,0))),"",INDEX('Policy Characteristics'!I:I,MATCH($C2561,'Policy Characteristics'!$C:$C,0)))</f>
        <v>% reduction in energy use</v>
      </c>
      <c r="P2561" s="254" t="str">
        <f>IF(ISBLANK(INDEX('Policy Characteristics'!J:J,MATCH($C2561,'Policy Characteristics'!$C:$C,0))),"",INDEX('Policy Characteristics'!J:J,MATCH($C2561,'Policy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61" s="254" t="str">
        <f>IF(ISBLANK(INDEX('Policy Characteristics'!K:K,MATCH($C2561,'Policy Characteristics'!$C:$C,0))),"",INDEX('Policy Characteristics'!K:K,MATCH($C2561,'Policy Characteristics'!$C:$C,0)))</f>
        <v>industry-ag-main.html#eff-stds</v>
      </c>
      <c r="R2561" s="254" t="str">
        <f>IF(ISBLANK(INDEX('Policy Characteristics'!L:L,MATCH($C2561,'Policy Characteristics'!$C:$C,0))),"",INDEX('Policy Characteristics'!L:L,MATCH($C2561,'Policy Characteristics'!$C:$C,0)))</f>
        <v>industry-energy-efficiency-standards.html</v>
      </c>
    </row>
    <row r="2562" spans="1:18" s="4" customFormat="1" x14ac:dyDescent="0.25">
      <c r="A2562" s="254" t="str">
        <f>IF(ISBLANK(INDEX('Policy Characteristics'!A:A,MATCH($C2562,'Policy Characteristics'!$C:$C,0))),"",INDEX('Policy Characteristics'!A:A,MATCH($C2562,'Policy Characteristics'!$C:$C,0)))</f>
        <v>Industry</v>
      </c>
      <c r="B2562" s="262" t="str">
        <f>IF(ISBLANK(INDEX('Policy Characteristics'!B:B,MATCH($C2562,'Policy Characteristics'!$C:$C,0))),"",INDEX('Policy Characteristics'!B:B,MATCH($C2562,'Policy Characteristics'!$C:$C,0)))</f>
        <v>Industry Process Efficiency</v>
      </c>
      <c r="C2562" s="254" t="str">
        <f t="shared" si="107"/>
        <v>Percentage Improvement in Industrial Process Efficiency above BAU</v>
      </c>
      <c r="D2562" s="6" t="s">
        <v>3023</v>
      </c>
      <c r="E2562" s="45" t="s">
        <v>2674</v>
      </c>
      <c r="F2562" t="s">
        <v>2987</v>
      </c>
      <c r="G2562" s="45" t="s">
        <v>2678</v>
      </c>
      <c r="H2562" s="47">
        <f t="shared" si="106"/>
        <v>2561</v>
      </c>
      <c r="I2562" s="324" t="s">
        <v>41</v>
      </c>
      <c r="J2562" s="255" t="str">
        <f>IF(ISBLANK(INDEX('Policy Characteristics'!D:D,MATCH($C2562,'Policy Characteristics'!$C:$C,0))),"",INDEX('Policy Characteristics'!D:D,MATCH($C2562,'Policy Characteristics'!$C:$C,0)))</f>
        <v>Industry Energy Efficiency</v>
      </c>
      <c r="K2562" s="254" t="str">
        <f>IF(ISBLANK(INDEX('Policy Characteristics'!E:E,MATCH($C2562,'Policy Characteristics'!$C:$C,0))),"",INDEX('Policy Characteristics'!E:E,MATCH($C2562,'Policy Characteristics'!$C:$C,0)))</f>
        <v>indst process efficiency</v>
      </c>
      <c r="L2562" s="261">
        <f>IF(ISBLANK(INDEX('Policy Characteristics'!F:F,MATCH($C2562,'Policy Characteristics'!$C:$C,0))),"",INDEX('Policy Characteristics'!F:F,MATCH($C2562,'Policy Characteristics'!$C:$C,0)))</f>
        <v>0</v>
      </c>
      <c r="M2562" s="261">
        <f>IF(ISBLANK(INDEX('Policy Characteristics'!G:G,MATCH($C2562,'Policy Characteristics'!$C:$C,0))),"",INDEX('Policy Characteristics'!G:G,MATCH($C2562,'Policy Characteristics'!$C:$C,0)))</f>
        <v>0.25</v>
      </c>
      <c r="N2562" s="261">
        <f>IF(ISBLANK(INDEX('Policy Characteristics'!H:H,MATCH($C2562,'Policy Characteristics'!$C:$C,0))),"",INDEX('Policy Characteristics'!H:H,MATCH($C2562,'Policy Characteristics'!$C:$C,0)))</f>
        <v>0.01</v>
      </c>
      <c r="O2562" s="254" t="str">
        <f>IF(ISBLANK(INDEX('Policy Characteristics'!I:I,MATCH($C2562,'Policy Characteristics'!$C:$C,0))),"",INDEX('Policy Characteristics'!I:I,MATCH($C2562,'Policy Characteristics'!$C:$C,0)))</f>
        <v>% reduction in energy use</v>
      </c>
      <c r="P2562" s="254" t="str">
        <f>IF(ISBLANK(INDEX('Policy Characteristics'!J:J,MATCH($C2562,'Policy Characteristics'!$C:$C,0))),"",INDEX('Policy Characteristics'!J:J,MATCH($C2562,'Policy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62" s="254" t="str">
        <f>IF(ISBLANK(INDEX('Policy Characteristics'!K:K,MATCH($C2562,'Policy Characteristics'!$C:$C,0))),"",INDEX('Policy Characteristics'!K:K,MATCH($C2562,'Policy Characteristics'!$C:$C,0)))</f>
        <v>industry-ag-main.html#eff-stds</v>
      </c>
      <c r="R2562" s="254" t="str">
        <f>IF(ISBLANK(INDEX('Policy Characteristics'!L:L,MATCH($C2562,'Policy Characteristics'!$C:$C,0))),"",INDEX('Policy Characteristics'!L:L,MATCH($C2562,'Policy Characteristics'!$C:$C,0)))</f>
        <v>industry-energy-efficiency-standards.html</v>
      </c>
    </row>
    <row r="2563" spans="1:18" s="4" customFormat="1" x14ac:dyDescent="0.25">
      <c r="A2563" s="254" t="str">
        <f>IF(ISBLANK(INDEX('Policy Characteristics'!A:A,MATCH($C2563,'Policy Characteristics'!$C:$C,0))),"",INDEX('Policy Characteristics'!A:A,MATCH($C2563,'Policy Characteristics'!$C:$C,0)))</f>
        <v>Industry</v>
      </c>
      <c r="B2563" s="262" t="str">
        <f>IF(ISBLANK(INDEX('Policy Characteristics'!B:B,MATCH($C2563,'Policy Characteristics'!$C:$C,0))),"",INDEX('Policy Characteristics'!B:B,MATCH($C2563,'Policy Characteristics'!$C:$C,0)))</f>
        <v>Industry Process Efficiency</v>
      </c>
      <c r="C2563" s="254" t="str">
        <f t="shared" si="107"/>
        <v>Percentage Improvement in Industrial Process Efficiency above BAU</v>
      </c>
      <c r="D2563" s="6" t="s">
        <v>3023</v>
      </c>
      <c r="E2563" s="45" t="s">
        <v>2671</v>
      </c>
      <c r="F2563" t="s">
        <v>2987</v>
      </c>
      <c r="G2563" s="45" t="s">
        <v>2676</v>
      </c>
      <c r="H2563" s="47">
        <f t="shared" ref="H2563:H2626" si="108">H2562+1</f>
        <v>2562</v>
      </c>
      <c r="I2563" s="324" t="s">
        <v>41</v>
      </c>
      <c r="J2563" s="255" t="str">
        <f>IF(ISBLANK(INDEX('Policy Characteristics'!D:D,MATCH($C2563,'Policy Characteristics'!$C:$C,0))),"",INDEX('Policy Characteristics'!D:D,MATCH($C2563,'Policy Characteristics'!$C:$C,0)))</f>
        <v>Industry Energy Efficiency</v>
      </c>
      <c r="K2563" s="254" t="str">
        <f>IF(ISBLANK(INDEX('Policy Characteristics'!E:E,MATCH($C2563,'Policy Characteristics'!$C:$C,0))),"",INDEX('Policy Characteristics'!E:E,MATCH($C2563,'Policy Characteristics'!$C:$C,0)))</f>
        <v>indst process efficiency</v>
      </c>
      <c r="L2563" s="261">
        <f>IF(ISBLANK(INDEX('Policy Characteristics'!F:F,MATCH($C2563,'Policy Characteristics'!$C:$C,0))),"",INDEX('Policy Characteristics'!F:F,MATCH($C2563,'Policy Characteristics'!$C:$C,0)))</f>
        <v>0</v>
      </c>
      <c r="M2563" s="261">
        <f>IF(ISBLANK(INDEX('Policy Characteristics'!G:G,MATCH($C2563,'Policy Characteristics'!$C:$C,0))),"",INDEX('Policy Characteristics'!G:G,MATCH($C2563,'Policy Characteristics'!$C:$C,0)))</f>
        <v>0.25</v>
      </c>
      <c r="N2563" s="261">
        <f>IF(ISBLANK(INDEX('Policy Characteristics'!H:H,MATCH($C2563,'Policy Characteristics'!$C:$C,0))),"",INDEX('Policy Characteristics'!H:H,MATCH($C2563,'Policy Characteristics'!$C:$C,0)))</f>
        <v>0.01</v>
      </c>
      <c r="O2563" s="254" t="str">
        <f>IF(ISBLANK(INDEX('Policy Characteristics'!I:I,MATCH($C2563,'Policy Characteristics'!$C:$C,0))),"",INDEX('Policy Characteristics'!I:I,MATCH($C2563,'Policy Characteristics'!$C:$C,0)))</f>
        <v>% reduction in energy use</v>
      </c>
      <c r="P2563" s="254" t="str">
        <f>IF(ISBLANK(INDEX('Policy Characteristics'!J:J,MATCH($C2563,'Policy Characteristics'!$C:$C,0))),"",INDEX('Policy Characteristics'!J:J,MATCH($C2563,'Policy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63" s="254" t="str">
        <f>IF(ISBLANK(INDEX('Policy Characteristics'!K:K,MATCH($C2563,'Policy Characteristics'!$C:$C,0))),"",INDEX('Policy Characteristics'!K:K,MATCH($C2563,'Policy Characteristics'!$C:$C,0)))</f>
        <v>industry-ag-main.html#eff-stds</v>
      </c>
      <c r="R2563" s="254" t="str">
        <f>IF(ISBLANK(INDEX('Policy Characteristics'!L:L,MATCH($C2563,'Policy Characteristics'!$C:$C,0))),"",INDEX('Policy Characteristics'!L:L,MATCH($C2563,'Policy Characteristics'!$C:$C,0)))</f>
        <v>industry-energy-efficiency-standards.html</v>
      </c>
    </row>
    <row r="2564" spans="1:18" s="4" customFormat="1" x14ac:dyDescent="0.25">
      <c r="A2564" s="254" t="str">
        <f>IF(ISBLANK(INDEX('Policy Characteristics'!A:A,MATCH($C2564,'Policy Characteristics'!$C:$C,0))),"",INDEX('Policy Characteristics'!A:A,MATCH($C2564,'Policy Characteristics'!$C:$C,0)))</f>
        <v>Industry</v>
      </c>
      <c r="B2564" s="262" t="str">
        <f>IF(ISBLANK(INDEX('Policy Characteristics'!B:B,MATCH($C2564,'Policy Characteristics'!$C:$C,0))),"",INDEX('Policy Characteristics'!B:B,MATCH($C2564,'Policy Characteristics'!$C:$C,0)))</f>
        <v>Industry Process Efficiency</v>
      </c>
      <c r="C2564" s="254" t="str">
        <f t="shared" si="107"/>
        <v>Percentage Improvement in Industrial Process Efficiency above BAU</v>
      </c>
      <c r="D2564" s="6" t="s">
        <v>3024</v>
      </c>
      <c r="E2564" s="45" t="s">
        <v>2375</v>
      </c>
      <c r="F2564" t="s">
        <v>2546</v>
      </c>
      <c r="G2564" s="45" t="s">
        <v>2381</v>
      </c>
      <c r="H2564" s="47">
        <f t="shared" si="108"/>
        <v>2563</v>
      </c>
      <c r="I2564" s="324" t="s">
        <v>40</v>
      </c>
      <c r="J2564" s="255" t="str">
        <f>IF(ISBLANK(INDEX('Policy Characteristics'!D:D,MATCH($C2564,'Policy Characteristics'!$C:$C,0))),"",INDEX('Policy Characteristics'!D:D,MATCH($C2564,'Policy Characteristics'!$C:$C,0)))</f>
        <v>Industry Energy Efficiency</v>
      </c>
      <c r="K2564" s="254" t="str">
        <f>IF(ISBLANK(INDEX('Policy Characteristics'!E:E,MATCH($C2564,'Policy Characteristics'!$C:$C,0))),"",INDEX('Policy Characteristics'!E:E,MATCH($C2564,'Policy Characteristics'!$C:$C,0)))</f>
        <v>indst process efficiency</v>
      </c>
      <c r="L2564" s="261">
        <f>IF(ISBLANK(INDEX('Policy Characteristics'!F:F,MATCH($C2564,'Policy Characteristics'!$C:$C,0))),"",INDEX('Policy Characteristics'!F:F,MATCH($C2564,'Policy Characteristics'!$C:$C,0)))</f>
        <v>0</v>
      </c>
      <c r="M2564" s="261">
        <f>IF(ISBLANK(INDEX('Policy Characteristics'!G:G,MATCH($C2564,'Policy Characteristics'!$C:$C,0))),"",INDEX('Policy Characteristics'!G:G,MATCH($C2564,'Policy Characteristics'!$C:$C,0)))</f>
        <v>0.25</v>
      </c>
      <c r="N2564" s="261">
        <f>IF(ISBLANK(INDEX('Policy Characteristics'!H:H,MATCH($C2564,'Policy Characteristics'!$C:$C,0))),"",INDEX('Policy Characteristics'!H:H,MATCH($C2564,'Policy Characteristics'!$C:$C,0)))</f>
        <v>0.01</v>
      </c>
      <c r="O2564" s="254" t="str">
        <f>IF(ISBLANK(INDEX('Policy Characteristics'!I:I,MATCH($C2564,'Policy Characteristics'!$C:$C,0))),"",INDEX('Policy Characteristics'!I:I,MATCH($C2564,'Policy Characteristics'!$C:$C,0)))</f>
        <v>% reduction in energy use</v>
      </c>
      <c r="P2564" s="254" t="str">
        <f>IF(ISBLANK(INDEX('Policy Characteristics'!J:J,MATCH($C2564,'Policy Characteristics'!$C:$C,0))),"",INDEX('Policy Characteristics'!J:J,MATCH($C2564,'Policy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64" s="254" t="str">
        <f>IF(ISBLANK(INDEX('Policy Characteristics'!K:K,MATCH($C2564,'Policy Characteristics'!$C:$C,0))),"",INDEX('Policy Characteristics'!K:K,MATCH($C2564,'Policy Characteristics'!$C:$C,0)))</f>
        <v>industry-ag-main.html#eff-stds</v>
      </c>
      <c r="R2564" s="254" t="str">
        <f>IF(ISBLANK(INDEX('Policy Characteristics'!L:L,MATCH($C2564,'Policy Characteristics'!$C:$C,0))),"",INDEX('Policy Characteristics'!L:L,MATCH($C2564,'Policy Characteristics'!$C:$C,0)))</f>
        <v>industry-energy-efficiency-standards.html</v>
      </c>
    </row>
    <row r="2565" spans="1:18" s="4" customFormat="1" x14ac:dyDescent="0.25">
      <c r="A2565" s="254" t="str">
        <f>IF(ISBLANK(INDEX('Policy Characteristics'!A:A,MATCH($C2565,'Policy Characteristics'!$C:$C,0))),"",INDEX('Policy Characteristics'!A:A,MATCH($C2565,'Policy Characteristics'!$C:$C,0)))</f>
        <v>Industry</v>
      </c>
      <c r="B2565" s="262" t="str">
        <f>IF(ISBLANK(INDEX('Policy Characteristics'!B:B,MATCH($C2565,'Policy Characteristics'!$C:$C,0))),"",INDEX('Policy Characteristics'!B:B,MATCH($C2565,'Policy Characteristics'!$C:$C,0)))</f>
        <v>Industry Process Efficiency</v>
      </c>
      <c r="C2565" s="254" t="str">
        <f t="shared" si="107"/>
        <v>Percentage Improvement in Industrial Process Efficiency above BAU</v>
      </c>
      <c r="D2565" s="6" t="s">
        <v>3024</v>
      </c>
      <c r="E2565" s="45" t="s">
        <v>2376</v>
      </c>
      <c r="F2565" t="s">
        <v>2546</v>
      </c>
      <c r="G2565" s="45" t="s">
        <v>2384</v>
      </c>
      <c r="H2565" s="47">
        <f t="shared" si="108"/>
        <v>2564</v>
      </c>
      <c r="I2565" s="324" t="s">
        <v>40</v>
      </c>
      <c r="J2565" s="255" t="str">
        <f>IF(ISBLANK(INDEX('Policy Characteristics'!D:D,MATCH($C2565,'Policy Characteristics'!$C:$C,0))),"",INDEX('Policy Characteristics'!D:D,MATCH($C2565,'Policy Characteristics'!$C:$C,0)))</f>
        <v>Industry Energy Efficiency</v>
      </c>
      <c r="K2565" s="254" t="str">
        <f>IF(ISBLANK(INDEX('Policy Characteristics'!E:E,MATCH($C2565,'Policy Characteristics'!$C:$C,0))),"",INDEX('Policy Characteristics'!E:E,MATCH($C2565,'Policy Characteristics'!$C:$C,0)))</f>
        <v>indst process efficiency</v>
      </c>
      <c r="L2565" s="261">
        <f>IF(ISBLANK(INDEX('Policy Characteristics'!F:F,MATCH($C2565,'Policy Characteristics'!$C:$C,0))),"",INDEX('Policy Characteristics'!F:F,MATCH($C2565,'Policy Characteristics'!$C:$C,0)))</f>
        <v>0</v>
      </c>
      <c r="M2565" s="261">
        <f>IF(ISBLANK(INDEX('Policy Characteristics'!G:G,MATCH($C2565,'Policy Characteristics'!$C:$C,0))),"",INDEX('Policy Characteristics'!G:G,MATCH($C2565,'Policy Characteristics'!$C:$C,0)))</f>
        <v>0.25</v>
      </c>
      <c r="N2565" s="261">
        <f>IF(ISBLANK(INDEX('Policy Characteristics'!H:H,MATCH($C2565,'Policy Characteristics'!$C:$C,0))),"",INDEX('Policy Characteristics'!H:H,MATCH($C2565,'Policy Characteristics'!$C:$C,0)))</f>
        <v>0.01</v>
      </c>
      <c r="O2565" s="254" t="str">
        <f>IF(ISBLANK(INDEX('Policy Characteristics'!I:I,MATCH($C2565,'Policy Characteristics'!$C:$C,0))),"",INDEX('Policy Characteristics'!I:I,MATCH($C2565,'Policy Characteristics'!$C:$C,0)))</f>
        <v>% reduction in energy use</v>
      </c>
      <c r="P2565" s="254" t="str">
        <f>IF(ISBLANK(INDEX('Policy Characteristics'!J:J,MATCH($C2565,'Policy Characteristics'!$C:$C,0))),"",INDEX('Policy Characteristics'!J:J,MATCH($C2565,'Policy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65" s="254" t="str">
        <f>IF(ISBLANK(INDEX('Policy Characteristics'!K:K,MATCH($C2565,'Policy Characteristics'!$C:$C,0))),"",INDEX('Policy Characteristics'!K:K,MATCH($C2565,'Policy Characteristics'!$C:$C,0)))</f>
        <v>industry-ag-main.html#eff-stds</v>
      </c>
      <c r="R2565" s="254" t="str">
        <f>IF(ISBLANK(INDEX('Policy Characteristics'!L:L,MATCH($C2565,'Policy Characteristics'!$C:$C,0))),"",INDEX('Policy Characteristics'!L:L,MATCH($C2565,'Policy Characteristics'!$C:$C,0)))</f>
        <v>industry-energy-efficiency-standards.html</v>
      </c>
    </row>
    <row r="2566" spans="1:18" s="4" customFormat="1" x14ac:dyDescent="0.25">
      <c r="A2566" s="254" t="str">
        <f>IF(ISBLANK(INDEX('Policy Characteristics'!A:A,MATCH($C2566,'Policy Characteristics'!$C:$C,0))),"",INDEX('Policy Characteristics'!A:A,MATCH($C2566,'Policy Characteristics'!$C:$C,0)))</f>
        <v>Industry</v>
      </c>
      <c r="B2566" s="262" t="str">
        <f>IF(ISBLANK(INDEX('Policy Characteristics'!B:B,MATCH($C2566,'Policy Characteristics'!$C:$C,0))),"",INDEX('Policy Characteristics'!B:B,MATCH($C2566,'Policy Characteristics'!$C:$C,0)))</f>
        <v>Industry Process Efficiency</v>
      </c>
      <c r="C2566" s="254" t="str">
        <f t="shared" si="107"/>
        <v>Percentage Improvement in Industrial Process Efficiency above BAU</v>
      </c>
      <c r="D2566" s="6" t="s">
        <v>3024</v>
      </c>
      <c r="E2566" s="45" t="s">
        <v>2377</v>
      </c>
      <c r="F2566" t="s">
        <v>2546</v>
      </c>
      <c r="G2566" s="45" t="s">
        <v>2385</v>
      </c>
      <c r="H2566" s="47">
        <f t="shared" si="108"/>
        <v>2565</v>
      </c>
      <c r="I2566" s="324" t="s">
        <v>40</v>
      </c>
      <c r="J2566" s="255" t="str">
        <f>IF(ISBLANK(INDEX('Policy Characteristics'!D:D,MATCH($C2566,'Policy Characteristics'!$C:$C,0))),"",INDEX('Policy Characteristics'!D:D,MATCH($C2566,'Policy Characteristics'!$C:$C,0)))</f>
        <v>Industry Energy Efficiency</v>
      </c>
      <c r="K2566" s="254" t="str">
        <f>IF(ISBLANK(INDEX('Policy Characteristics'!E:E,MATCH($C2566,'Policy Characteristics'!$C:$C,0))),"",INDEX('Policy Characteristics'!E:E,MATCH($C2566,'Policy Characteristics'!$C:$C,0)))</f>
        <v>indst process efficiency</v>
      </c>
      <c r="L2566" s="261">
        <f>IF(ISBLANK(INDEX('Policy Characteristics'!F:F,MATCH($C2566,'Policy Characteristics'!$C:$C,0))),"",INDEX('Policy Characteristics'!F:F,MATCH($C2566,'Policy Characteristics'!$C:$C,0)))</f>
        <v>0</v>
      </c>
      <c r="M2566" s="261">
        <f>IF(ISBLANK(INDEX('Policy Characteristics'!G:G,MATCH($C2566,'Policy Characteristics'!$C:$C,0))),"",INDEX('Policy Characteristics'!G:G,MATCH($C2566,'Policy Characteristics'!$C:$C,0)))</f>
        <v>0.25</v>
      </c>
      <c r="N2566" s="261">
        <f>IF(ISBLANK(INDEX('Policy Characteristics'!H:H,MATCH($C2566,'Policy Characteristics'!$C:$C,0))),"",INDEX('Policy Characteristics'!H:H,MATCH($C2566,'Policy Characteristics'!$C:$C,0)))</f>
        <v>0.01</v>
      </c>
      <c r="O2566" s="254" t="str">
        <f>IF(ISBLANK(INDEX('Policy Characteristics'!I:I,MATCH($C2566,'Policy Characteristics'!$C:$C,0))),"",INDEX('Policy Characteristics'!I:I,MATCH($C2566,'Policy Characteristics'!$C:$C,0)))</f>
        <v>% reduction in energy use</v>
      </c>
      <c r="P2566" s="254" t="str">
        <f>IF(ISBLANK(INDEX('Policy Characteristics'!J:J,MATCH($C2566,'Policy Characteristics'!$C:$C,0))),"",INDEX('Policy Characteristics'!J:J,MATCH($C2566,'Policy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66" s="254" t="str">
        <f>IF(ISBLANK(INDEX('Policy Characteristics'!K:K,MATCH($C2566,'Policy Characteristics'!$C:$C,0))),"",INDEX('Policy Characteristics'!K:K,MATCH($C2566,'Policy Characteristics'!$C:$C,0)))</f>
        <v>industry-ag-main.html#eff-stds</v>
      </c>
      <c r="R2566" s="254" t="str">
        <f>IF(ISBLANK(INDEX('Policy Characteristics'!L:L,MATCH($C2566,'Policy Characteristics'!$C:$C,0))),"",INDEX('Policy Characteristics'!L:L,MATCH($C2566,'Policy Characteristics'!$C:$C,0)))</f>
        <v>industry-energy-efficiency-standards.html</v>
      </c>
    </row>
    <row r="2567" spans="1:18" s="4" customFormat="1" x14ac:dyDescent="0.25">
      <c r="A2567" s="254" t="str">
        <f>IF(ISBLANK(INDEX('Policy Characteristics'!A:A,MATCH($C2567,'Policy Characteristics'!$C:$C,0))),"",INDEX('Policy Characteristics'!A:A,MATCH($C2567,'Policy Characteristics'!$C:$C,0)))</f>
        <v>Industry</v>
      </c>
      <c r="B2567" s="262" t="str">
        <f>IF(ISBLANK(INDEX('Policy Characteristics'!B:B,MATCH($C2567,'Policy Characteristics'!$C:$C,0))),"",INDEX('Policy Characteristics'!B:B,MATCH($C2567,'Policy Characteristics'!$C:$C,0)))</f>
        <v>Industry Process Efficiency</v>
      </c>
      <c r="C2567" s="254" t="str">
        <f t="shared" si="107"/>
        <v>Percentage Improvement in Industrial Process Efficiency above BAU</v>
      </c>
      <c r="D2567" s="6" t="s">
        <v>3024</v>
      </c>
      <c r="E2567" s="45" t="s">
        <v>2378</v>
      </c>
      <c r="F2567" t="s">
        <v>2546</v>
      </c>
      <c r="G2567" s="45" t="s">
        <v>2382</v>
      </c>
      <c r="H2567" s="47">
        <f t="shared" si="108"/>
        <v>2566</v>
      </c>
      <c r="I2567" s="324" t="s">
        <v>41</v>
      </c>
      <c r="J2567" s="255" t="str">
        <f>IF(ISBLANK(INDEX('Policy Characteristics'!D:D,MATCH($C2567,'Policy Characteristics'!$C:$C,0))),"",INDEX('Policy Characteristics'!D:D,MATCH($C2567,'Policy Characteristics'!$C:$C,0)))</f>
        <v>Industry Energy Efficiency</v>
      </c>
      <c r="K2567" s="254" t="str">
        <f>IF(ISBLANK(INDEX('Policy Characteristics'!E:E,MATCH($C2567,'Policy Characteristics'!$C:$C,0))),"",INDEX('Policy Characteristics'!E:E,MATCH($C2567,'Policy Characteristics'!$C:$C,0)))</f>
        <v>indst process efficiency</v>
      </c>
      <c r="L2567" s="261">
        <f>IF(ISBLANK(INDEX('Policy Characteristics'!F:F,MATCH($C2567,'Policy Characteristics'!$C:$C,0))),"",INDEX('Policy Characteristics'!F:F,MATCH($C2567,'Policy Characteristics'!$C:$C,0)))</f>
        <v>0</v>
      </c>
      <c r="M2567" s="261">
        <f>IF(ISBLANK(INDEX('Policy Characteristics'!G:G,MATCH($C2567,'Policy Characteristics'!$C:$C,0))),"",INDEX('Policy Characteristics'!G:G,MATCH($C2567,'Policy Characteristics'!$C:$C,0)))</f>
        <v>0.25</v>
      </c>
      <c r="N2567" s="261">
        <f>IF(ISBLANK(INDEX('Policy Characteristics'!H:H,MATCH($C2567,'Policy Characteristics'!$C:$C,0))),"",INDEX('Policy Characteristics'!H:H,MATCH($C2567,'Policy Characteristics'!$C:$C,0)))</f>
        <v>0.01</v>
      </c>
      <c r="O2567" s="254" t="str">
        <f>IF(ISBLANK(INDEX('Policy Characteristics'!I:I,MATCH($C2567,'Policy Characteristics'!$C:$C,0))),"",INDEX('Policy Characteristics'!I:I,MATCH($C2567,'Policy Characteristics'!$C:$C,0)))</f>
        <v>% reduction in energy use</v>
      </c>
      <c r="P2567" s="254" t="str">
        <f>IF(ISBLANK(INDEX('Policy Characteristics'!J:J,MATCH($C2567,'Policy Characteristics'!$C:$C,0))),"",INDEX('Policy Characteristics'!J:J,MATCH($C2567,'Policy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67" s="254" t="str">
        <f>IF(ISBLANK(INDEX('Policy Characteristics'!K:K,MATCH($C2567,'Policy Characteristics'!$C:$C,0))),"",INDEX('Policy Characteristics'!K:K,MATCH($C2567,'Policy Characteristics'!$C:$C,0)))</f>
        <v>industry-ag-main.html#eff-stds</v>
      </c>
      <c r="R2567" s="254" t="str">
        <f>IF(ISBLANK(INDEX('Policy Characteristics'!L:L,MATCH($C2567,'Policy Characteristics'!$C:$C,0))),"",INDEX('Policy Characteristics'!L:L,MATCH($C2567,'Policy Characteristics'!$C:$C,0)))</f>
        <v>industry-energy-efficiency-standards.html</v>
      </c>
    </row>
    <row r="2568" spans="1:18" s="4" customFormat="1" x14ac:dyDescent="0.25">
      <c r="A2568" s="254" t="str">
        <f>IF(ISBLANK(INDEX('Policy Characteristics'!A:A,MATCH($C2568,'Policy Characteristics'!$C:$C,0))),"",INDEX('Policy Characteristics'!A:A,MATCH($C2568,'Policy Characteristics'!$C:$C,0)))</f>
        <v>Industry</v>
      </c>
      <c r="B2568" s="262" t="str">
        <f>IF(ISBLANK(INDEX('Policy Characteristics'!B:B,MATCH($C2568,'Policy Characteristics'!$C:$C,0))),"",INDEX('Policy Characteristics'!B:B,MATCH($C2568,'Policy Characteristics'!$C:$C,0)))</f>
        <v>Industry Process Efficiency</v>
      </c>
      <c r="C2568" s="254" t="str">
        <f t="shared" si="107"/>
        <v>Percentage Improvement in Industrial Process Efficiency above BAU</v>
      </c>
      <c r="D2568" s="6" t="s">
        <v>3024</v>
      </c>
      <c r="E2568" s="45" t="s">
        <v>2379</v>
      </c>
      <c r="F2568" t="s">
        <v>2546</v>
      </c>
      <c r="G2568" s="45" t="s">
        <v>2383</v>
      </c>
      <c r="H2568" s="47">
        <f t="shared" si="108"/>
        <v>2567</v>
      </c>
      <c r="I2568" s="324" t="s">
        <v>40</v>
      </c>
      <c r="J2568" s="255" t="str">
        <f>IF(ISBLANK(INDEX('Policy Characteristics'!D:D,MATCH($C2568,'Policy Characteristics'!$C:$C,0))),"",INDEX('Policy Characteristics'!D:D,MATCH($C2568,'Policy Characteristics'!$C:$C,0)))</f>
        <v>Industry Energy Efficiency</v>
      </c>
      <c r="K2568" s="254" t="str">
        <f>IF(ISBLANK(INDEX('Policy Characteristics'!E:E,MATCH($C2568,'Policy Characteristics'!$C:$C,0))),"",INDEX('Policy Characteristics'!E:E,MATCH($C2568,'Policy Characteristics'!$C:$C,0)))</f>
        <v>indst process efficiency</v>
      </c>
      <c r="L2568" s="261">
        <f>IF(ISBLANK(INDEX('Policy Characteristics'!F:F,MATCH($C2568,'Policy Characteristics'!$C:$C,0))),"",INDEX('Policy Characteristics'!F:F,MATCH($C2568,'Policy Characteristics'!$C:$C,0)))</f>
        <v>0</v>
      </c>
      <c r="M2568" s="261">
        <f>IF(ISBLANK(INDEX('Policy Characteristics'!G:G,MATCH($C2568,'Policy Characteristics'!$C:$C,0))),"",INDEX('Policy Characteristics'!G:G,MATCH($C2568,'Policy Characteristics'!$C:$C,0)))</f>
        <v>0.25</v>
      </c>
      <c r="N2568" s="261">
        <f>IF(ISBLANK(INDEX('Policy Characteristics'!H:H,MATCH($C2568,'Policy Characteristics'!$C:$C,0))),"",INDEX('Policy Characteristics'!H:H,MATCH($C2568,'Policy Characteristics'!$C:$C,0)))</f>
        <v>0.01</v>
      </c>
      <c r="O2568" s="254" t="str">
        <f>IF(ISBLANK(INDEX('Policy Characteristics'!I:I,MATCH($C2568,'Policy Characteristics'!$C:$C,0))),"",INDEX('Policy Characteristics'!I:I,MATCH($C2568,'Policy Characteristics'!$C:$C,0)))</f>
        <v>% reduction in energy use</v>
      </c>
      <c r="P2568" s="254" t="str">
        <f>IF(ISBLANK(INDEX('Policy Characteristics'!J:J,MATCH($C2568,'Policy Characteristics'!$C:$C,0))),"",INDEX('Policy Characteristics'!J:J,MATCH($C2568,'Policy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68" s="254" t="str">
        <f>IF(ISBLANK(INDEX('Policy Characteristics'!K:K,MATCH($C2568,'Policy Characteristics'!$C:$C,0))),"",INDEX('Policy Characteristics'!K:K,MATCH($C2568,'Policy Characteristics'!$C:$C,0)))</f>
        <v>industry-ag-main.html#eff-stds</v>
      </c>
      <c r="R2568" s="254" t="str">
        <f>IF(ISBLANK(INDEX('Policy Characteristics'!L:L,MATCH($C2568,'Policy Characteristics'!$C:$C,0))),"",INDEX('Policy Characteristics'!L:L,MATCH($C2568,'Policy Characteristics'!$C:$C,0)))</f>
        <v>industry-energy-efficiency-standards.html</v>
      </c>
    </row>
    <row r="2569" spans="1:18" s="4" customFormat="1" x14ac:dyDescent="0.25">
      <c r="A2569" s="254" t="str">
        <f>IF(ISBLANK(INDEX('Policy Characteristics'!A:A,MATCH($C2569,'Policy Characteristics'!$C:$C,0))),"",INDEX('Policy Characteristics'!A:A,MATCH($C2569,'Policy Characteristics'!$C:$C,0)))</f>
        <v>Industry</v>
      </c>
      <c r="B2569" s="262" t="str">
        <f>IF(ISBLANK(INDEX('Policy Characteristics'!B:B,MATCH($C2569,'Policy Characteristics'!$C:$C,0))),"",INDEX('Policy Characteristics'!B:B,MATCH($C2569,'Policy Characteristics'!$C:$C,0)))</f>
        <v>Industry Process Efficiency</v>
      </c>
      <c r="C2569" s="254" t="str">
        <f t="shared" si="107"/>
        <v>Percentage Improvement in Industrial Process Efficiency above BAU</v>
      </c>
      <c r="D2569" s="6" t="s">
        <v>3024</v>
      </c>
      <c r="E2569" s="45" t="s">
        <v>2380</v>
      </c>
      <c r="F2569" t="s">
        <v>2546</v>
      </c>
      <c r="G2569" s="45" t="s">
        <v>2386</v>
      </c>
      <c r="H2569" s="47">
        <f t="shared" si="108"/>
        <v>2568</v>
      </c>
      <c r="I2569" s="324" t="s">
        <v>41</v>
      </c>
      <c r="J2569" s="255" t="str">
        <f>IF(ISBLANK(INDEX('Policy Characteristics'!D:D,MATCH($C2569,'Policy Characteristics'!$C:$C,0))),"",INDEX('Policy Characteristics'!D:D,MATCH($C2569,'Policy Characteristics'!$C:$C,0)))</f>
        <v>Industry Energy Efficiency</v>
      </c>
      <c r="K2569" s="254" t="str">
        <f>IF(ISBLANK(INDEX('Policy Characteristics'!E:E,MATCH($C2569,'Policy Characteristics'!$C:$C,0))),"",INDEX('Policy Characteristics'!E:E,MATCH($C2569,'Policy Characteristics'!$C:$C,0)))</f>
        <v>indst process efficiency</v>
      </c>
      <c r="L2569" s="261">
        <f>IF(ISBLANK(INDEX('Policy Characteristics'!F:F,MATCH($C2569,'Policy Characteristics'!$C:$C,0))),"",INDEX('Policy Characteristics'!F:F,MATCH($C2569,'Policy Characteristics'!$C:$C,0)))</f>
        <v>0</v>
      </c>
      <c r="M2569" s="261">
        <f>IF(ISBLANK(INDEX('Policy Characteristics'!G:G,MATCH($C2569,'Policy Characteristics'!$C:$C,0))),"",INDEX('Policy Characteristics'!G:G,MATCH($C2569,'Policy Characteristics'!$C:$C,0)))</f>
        <v>0.25</v>
      </c>
      <c r="N2569" s="261">
        <f>IF(ISBLANK(INDEX('Policy Characteristics'!H:H,MATCH($C2569,'Policy Characteristics'!$C:$C,0))),"",INDEX('Policy Characteristics'!H:H,MATCH($C2569,'Policy Characteristics'!$C:$C,0)))</f>
        <v>0.01</v>
      </c>
      <c r="O2569" s="254" t="str">
        <f>IF(ISBLANK(INDEX('Policy Characteristics'!I:I,MATCH($C2569,'Policy Characteristics'!$C:$C,0))),"",INDEX('Policy Characteristics'!I:I,MATCH($C2569,'Policy Characteristics'!$C:$C,0)))</f>
        <v>% reduction in energy use</v>
      </c>
      <c r="P2569" s="254" t="str">
        <f>IF(ISBLANK(INDEX('Policy Characteristics'!J:J,MATCH($C2569,'Policy Characteristics'!$C:$C,0))),"",INDEX('Policy Characteristics'!J:J,MATCH($C2569,'Policy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69" s="254" t="str">
        <f>IF(ISBLANK(INDEX('Policy Characteristics'!K:K,MATCH($C2569,'Policy Characteristics'!$C:$C,0))),"",INDEX('Policy Characteristics'!K:K,MATCH($C2569,'Policy Characteristics'!$C:$C,0)))</f>
        <v>industry-ag-main.html#eff-stds</v>
      </c>
      <c r="R2569" s="254" t="str">
        <f>IF(ISBLANK(INDEX('Policy Characteristics'!L:L,MATCH($C2569,'Policy Characteristics'!$C:$C,0))),"",INDEX('Policy Characteristics'!L:L,MATCH($C2569,'Policy Characteristics'!$C:$C,0)))</f>
        <v>industry-energy-efficiency-standards.html</v>
      </c>
    </row>
    <row r="2570" spans="1:18" s="4" customFormat="1" x14ac:dyDescent="0.25">
      <c r="A2570" s="254" t="str">
        <f>IF(ISBLANK(INDEX('Policy Characteristics'!A:A,MATCH($C2570,'Policy Characteristics'!$C:$C,0))),"",INDEX('Policy Characteristics'!A:A,MATCH($C2570,'Policy Characteristics'!$C:$C,0)))</f>
        <v>Industry</v>
      </c>
      <c r="B2570" s="262" t="str">
        <f>IF(ISBLANK(INDEX('Policy Characteristics'!B:B,MATCH($C2570,'Policy Characteristics'!$C:$C,0))),"",INDEX('Policy Characteristics'!B:B,MATCH($C2570,'Policy Characteristics'!$C:$C,0)))</f>
        <v>Industry Process Efficiency</v>
      </c>
      <c r="C2570" s="254" t="str">
        <f t="shared" si="107"/>
        <v>Percentage Improvement in Industrial Process Efficiency above BAU</v>
      </c>
      <c r="D2570" s="6" t="s">
        <v>3024</v>
      </c>
      <c r="E2570" s="45" t="s">
        <v>2672</v>
      </c>
      <c r="F2570" t="s">
        <v>2546</v>
      </c>
      <c r="G2570" s="45" t="s">
        <v>2675</v>
      </c>
      <c r="H2570" s="47">
        <f t="shared" si="108"/>
        <v>2569</v>
      </c>
      <c r="I2570" s="324" t="s">
        <v>41</v>
      </c>
      <c r="J2570" s="255" t="str">
        <f>IF(ISBLANK(INDEX('Policy Characteristics'!D:D,MATCH($C2570,'Policy Characteristics'!$C:$C,0))),"",INDEX('Policy Characteristics'!D:D,MATCH($C2570,'Policy Characteristics'!$C:$C,0)))</f>
        <v>Industry Energy Efficiency</v>
      </c>
      <c r="K2570" s="254" t="str">
        <f>IF(ISBLANK(INDEX('Policy Characteristics'!E:E,MATCH($C2570,'Policy Characteristics'!$C:$C,0))),"",INDEX('Policy Characteristics'!E:E,MATCH($C2570,'Policy Characteristics'!$C:$C,0)))</f>
        <v>indst process efficiency</v>
      </c>
      <c r="L2570" s="261">
        <f>IF(ISBLANK(INDEX('Policy Characteristics'!F:F,MATCH($C2570,'Policy Characteristics'!$C:$C,0))),"",INDEX('Policy Characteristics'!F:F,MATCH($C2570,'Policy Characteristics'!$C:$C,0)))</f>
        <v>0</v>
      </c>
      <c r="M2570" s="261">
        <f>IF(ISBLANK(INDEX('Policy Characteristics'!G:G,MATCH($C2570,'Policy Characteristics'!$C:$C,0))),"",INDEX('Policy Characteristics'!G:G,MATCH($C2570,'Policy Characteristics'!$C:$C,0)))</f>
        <v>0.25</v>
      </c>
      <c r="N2570" s="261">
        <f>IF(ISBLANK(INDEX('Policy Characteristics'!H:H,MATCH($C2570,'Policy Characteristics'!$C:$C,0))),"",INDEX('Policy Characteristics'!H:H,MATCH($C2570,'Policy Characteristics'!$C:$C,0)))</f>
        <v>0.01</v>
      </c>
      <c r="O2570" s="254" t="str">
        <f>IF(ISBLANK(INDEX('Policy Characteristics'!I:I,MATCH($C2570,'Policy Characteristics'!$C:$C,0))),"",INDEX('Policy Characteristics'!I:I,MATCH($C2570,'Policy Characteristics'!$C:$C,0)))</f>
        <v>% reduction in energy use</v>
      </c>
      <c r="P2570" s="254" t="str">
        <f>IF(ISBLANK(INDEX('Policy Characteristics'!J:J,MATCH($C2570,'Policy Characteristics'!$C:$C,0))),"",INDEX('Policy Characteristics'!J:J,MATCH($C2570,'Policy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70" s="254" t="str">
        <f>IF(ISBLANK(INDEX('Policy Characteristics'!K:K,MATCH($C2570,'Policy Characteristics'!$C:$C,0))),"",INDEX('Policy Characteristics'!K:K,MATCH($C2570,'Policy Characteristics'!$C:$C,0)))</f>
        <v>industry-ag-main.html#eff-stds</v>
      </c>
      <c r="R2570" s="254" t="str">
        <f>IF(ISBLANK(INDEX('Policy Characteristics'!L:L,MATCH($C2570,'Policy Characteristics'!$C:$C,0))),"",INDEX('Policy Characteristics'!L:L,MATCH($C2570,'Policy Characteristics'!$C:$C,0)))</f>
        <v>industry-energy-efficiency-standards.html</v>
      </c>
    </row>
    <row r="2571" spans="1:18" s="4" customFormat="1" x14ac:dyDescent="0.25">
      <c r="A2571" s="254" t="str">
        <f>IF(ISBLANK(INDEX('Policy Characteristics'!A:A,MATCH($C2571,'Policy Characteristics'!$C:$C,0))),"",INDEX('Policy Characteristics'!A:A,MATCH($C2571,'Policy Characteristics'!$C:$C,0)))</f>
        <v>Industry</v>
      </c>
      <c r="B2571" s="262" t="str">
        <f>IF(ISBLANK(INDEX('Policy Characteristics'!B:B,MATCH($C2571,'Policy Characteristics'!$C:$C,0))),"",INDEX('Policy Characteristics'!B:B,MATCH($C2571,'Policy Characteristics'!$C:$C,0)))</f>
        <v>Industry Process Efficiency</v>
      </c>
      <c r="C2571" s="254" t="str">
        <f t="shared" si="107"/>
        <v>Percentage Improvement in Industrial Process Efficiency above BAU</v>
      </c>
      <c r="D2571" s="6" t="s">
        <v>3024</v>
      </c>
      <c r="E2571" s="45" t="s">
        <v>2673</v>
      </c>
      <c r="F2571" t="s">
        <v>2546</v>
      </c>
      <c r="G2571" s="45" t="s">
        <v>2677</v>
      </c>
      <c r="H2571" s="47">
        <f t="shared" si="108"/>
        <v>2570</v>
      </c>
      <c r="I2571" s="324" t="s">
        <v>40</v>
      </c>
      <c r="J2571" s="255" t="str">
        <f>IF(ISBLANK(INDEX('Policy Characteristics'!D:D,MATCH($C2571,'Policy Characteristics'!$C:$C,0))),"",INDEX('Policy Characteristics'!D:D,MATCH($C2571,'Policy Characteristics'!$C:$C,0)))</f>
        <v>Industry Energy Efficiency</v>
      </c>
      <c r="K2571" s="254" t="str">
        <f>IF(ISBLANK(INDEX('Policy Characteristics'!E:E,MATCH($C2571,'Policy Characteristics'!$C:$C,0))),"",INDEX('Policy Characteristics'!E:E,MATCH($C2571,'Policy Characteristics'!$C:$C,0)))</f>
        <v>indst process efficiency</v>
      </c>
      <c r="L2571" s="261">
        <f>IF(ISBLANK(INDEX('Policy Characteristics'!F:F,MATCH($C2571,'Policy Characteristics'!$C:$C,0))),"",INDEX('Policy Characteristics'!F:F,MATCH($C2571,'Policy Characteristics'!$C:$C,0)))</f>
        <v>0</v>
      </c>
      <c r="M2571" s="261">
        <f>IF(ISBLANK(INDEX('Policy Characteristics'!G:G,MATCH($C2571,'Policy Characteristics'!$C:$C,0))),"",INDEX('Policy Characteristics'!G:G,MATCH($C2571,'Policy Characteristics'!$C:$C,0)))</f>
        <v>0.25</v>
      </c>
      <c r="N2571" s="261">
        <f>IF(ISBLANK(INDEX('Policy Characteristics'!H:H,MATCH($C2571,'Policy Characteristics'!$C:$C,0))),"",INDEX('Policy Characteristics'!H:H,MATCH($C2571,'Policy Characteristics'!$C:$C,0)))</f>
        <v>0.01</v>
      </c>
      <c r="O2571" s="254" t="str">
        <f>IF(ISBLANK(INDEX('Policy Characteristics'!I:I,MATCH($C2571,'Policy Characteristics'!$C:$C,0))),"",INDEX('Policy Characteristics'!I:I,MATCH($C2571,'Policy Characteristics'!$C:$C,0)))</f>
        <v>% reduction in energy use</v>
      </c>
      <c r="P2571" s="254" t="str">
        <f>IF(ISBLANK(INDEX('Policy Characteristics'!J:J,MATCH($C2571,'Policy Characteristics'!$C:$C,0))),"",INDEX('Policy Characteristics'!J:J,MATCH($C2571,'Policy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71" s="254" t="str">
        <f>IF(ISBLANK(INDEX('Policy Characteristics'!K:K,MATCH($C2571,'Policy Characteristics'!$C:$C,0))),"",INDEX('Policy Characteristics'!K:K,MATCH($C2571,'Policy Characteristics'!$C:$C,0)))</f>
        <v>industry-ag-main.html#eff-stds</v>
      </c>
      <c r="R2571" s="254" t="str">
        <f>IF(ISBLANK(INDEX('Policy Characteristics'!L:L,MATCH($C2571,'Policy Characteristics'!$C:$C,0))),"",INDEX('Policy Characteristics'!L:L,MATCH($C2571,'Policy Characteristics'!$C:$C,0)))</f>
        <v>industry-energy-efficiency-standards.html</v>
      </c>
    </row>
    <row r="2572" spans="1:18" s="4" customFormat="1" x14ac:dyDescent="0.25">
      <c r="A2572" s="254" t="str">
        <f>IF(ISBLANK(INDEX('Policy Characteristics'!A:A,MATCH($C2572,'Policy Characteristics'!$C:$C,0))),"",INDEX('Policy Characteristics'!A:A,MATCH($C2572,'Policy Characteristics'!$C:$C,0)))</f>
        <v>Industry</v>
      </c>
      <c r="B2572" s="262" t="str">
        <f>IF(ISBLANK(INDEX('Policy Characteristics'!B:B,MATCH($C2572,'Policy Characteristics'!$C:$C,0))),"",INDEX('Policy Characteristics'!B:B,MATCH($C2572,'Policy Characteristics'!$C:$C,0)))</f>
        <v>Industry Process Efficiency</v>
      </c>
      <c r="C2572" s="254" t="str">
        <f t="shared" si="107"/>
        <v>Percentage Improvement in Industrial Process Efficiency above BAU</v>
      </c>
      <c r="D2572" s="6" t="s">
        <v>3024</v>
      </c>
      <c r="E2572" s="45" t="s">
        <v>2674</v>
      </c>
      <c r="F2572" t="s">
        <v>2546</v>
      </c>
      <c r="G2572" s="45" t="s">
        <v>2678</v>
      </c>
      <c r="H2572" s="47">
        <f t="shared" si="108"/>
        <v>2571</v>
      </c>
      <c r="I2572" s="324" t="s">
        <v>40</v>
      </c>
      <c r="J2572" s="255" t="str">
        <f>IF(ISBLANK(INDEX('Policy Characteristics'!D:D,MATCH($C2572,'Policy Characteristics'!$C:$C,0))),"",INDEX('Policy Characteristics'!D:D,MATCH($C2572,'Policy Characteristics'!$C:$C,0)))</f>
        <v>Industry Energy Efficiency</v>
      </c>
      <c r="K2572" s="254" t="str">
        <f>IF(ISBLANK(INDEX('Policy Characteristics'!E:E,MATCH($C2572,'Policy Characteristics'!$C:$C,0))),"",INDEX('Policy Characteristics'!E:E,MATCH($C2572,'Policy Characteristics'!$C:$C,0)))</f>
        <v>indst process efficiency</v>
      </c>
      <c r="L2572" s="261">
        <f>IF(ISBLANK(INDEX('Policy Characteristics'!F:F,MATCH($C2572,'Policy Characteristics'!$C:$C,0))),"",INDEX('Policy Characteristics'!F:F,MATCH($C2572,'Policy Characteristics'!$C:$C,0)))</f>
        <v>0</v>
      </c>
      <c r="M2572" s="261">
        <f>IF(ISBLANK(INDEX('Policy Characteristics'!G:G,MATCH($C2572,'Policy Characteristics'!$C:$C,0))),"",INDEX('Policy Characteristics'!G:G,MATCH($C2572,'Policy Characteristics'!$C:$C,0)))</f>
        <v>0.25</v>
      </c>
      <c r="N2572" s="261">
        <f>IF(ISBLANK(INDEX('Policy Characteristics'!H:H,MATCH($C2572,'Policy Characteristics'!$C:$C,0))),"",INDEX('Policy Characteristics'!H:H,MATCH($C2572,'Policy Characteristics'!$C:$C,0)))</f>
        <v>0.01</v>
      </c>
      <c r="O2572" s="254" t="str">
        <f>IF(ISBLANK(INDEX('Policy Characteristics'!I:I,MATCH($C2572,'Policy Characteristics'!$C:$C,0))),"",INDEX('Policy Characteristics'!I:I,MATCH($C2572,'Policy Characteristics'!$C:$C,0)))</f>
        <v>% reduction in energy use</v>
      </c>
      <c r="P2572" s="254" t="str">
        <f>IF(ISBLANK(INDEX('Policy Characteristics'!J:J,MATCH($C2572,'Policy Characteristics'!$C:$C,0))),"",INDEX('Policy Characteristics'!J:J,MATCH($C2572,'Policy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72" s="254" t="str">
        <f>IF(ISBLANK(INDEX('Policy Characteristics'!K:K,MATCH($C2572,'Policy Characteristics'!$C:$C,0))),"",INDEX('Policy Characteristics'!K:K,MATCH($C2572,'Policy Characteristics'!$C:$C,0)))</f>
        <v>industry-ag-main.html#eff-stds</v>
      </c>
      <c r="R2572" s="254" t="str">
        <f>IF(ISBLANK(INDEX('Policy Characteristics'!L:L,MATCH($C2572,'Policy Characteristics'!$C:$C,0))),"",INDEX('Policy Characteristics'!L:L,MATCH($C2572,'Policy Characteristics'!$C:$C,0)))</f>
        <v>industry-energy-efficiency-standards.html</v>
      </c>
    </row>
    <row r="2573" spans="1:18" s="4" customFormat="1" x14ac:dyDescent="0.25">
      <c r="A2573" s="254" t="str">
        <f>IF(ISBLANK(INDEX('Policy Characteristics'!A:A,MATCH($C2573,'Policy Characteristics'!$C:$C,0))),"",INDEX('Policy Characteristics'!A:A,MATCH($C2573,'Policy Characteristics'!$C:$C,0)))</f>
        <v>Industry</v>
      </c>
      <c r="B2573" s="262" t="str">
        <f>IF(ISBLANK(INDEX('Policy Characteristics'!B:B,MATCH($C2573,'Policy Characteristics'!$C:$C,0))),"",INDEX('Policy Characteristics'!B:B,MATCH($C2573,'Policy Characteristics'!$C:$C,0)))</f>
        <v>Industry Process Efficiency</v>
      </c>
      <c r="C2573" s="254" t="str">
        <f t="shared" si="107"/>
        <v>Percentage Improvement in Industrial Process Efficiency above BAU</v>
      </c>
      <c r="D2573" s="6" t="s">
        <v>3024</v>
      </c>
      <c r="E2573" s="45" t="s">
        <v>2671</v>
      </c>
      <c r="F2573" t="s">
        <v>2546</v>
      </c>
      <c r="G2573" s="45" t="s">
        <v>2676</v>
      </c>
      <c r="H2573" s="47">
        <f t="shared" si="108"/>
        <v>2572</v>
      </c>
      <c r="I2573" s="324" t="s">
        <v>41</v>
      </c>
      <c r="J2573" s="255" t="str">
        <f>IF(ISBLANK(INDEX('Policy Characteristics'!D:D,MATCH($C2573,'Policy Characteristics'!$C:$C,0))),"",INDEX('Policy Characteristics'!D:D,MATCH($C2573,'Policy Characteristics'!$C:$C,0)))</f>
        <v>Industry Energy Efficiency</v>
      </c>
      <c r="K2573" s="254" t="str">
        <f>IF(ISBLANK(INDEX('Policy Characteristics'!E:E,MATCH($C2573,'Policy Characteristics'!$C:$C,0))),"",INDEX('Policy Characteristics'!E:E,MATCH($C2573,'Policy Characteristics'!$C:$C,0)))</f>
        <v>indst process efficiency</v>
      </c>
      <c r="L2573" s="261">
        <f>IF(ISBLANK(INDEX('Policy Characteristics'!F:F,MATCH($C2573,'Policy Characteristics'!$C:$C,0))),"",INDEX('Policy Characteristics'!F:F,MATCH($C2573,'Policy Characteristics'!$C:$C,0)))</f>
        <v>0</v>
      </c>
      <c r="M2573" s="261">
        <f>IF(ISBLANK(INDEX('Policy Characteristics'!G:G,MATCH($C2573,'Policy Characteristics'!$C:$C,0))),"",INDEX('Policy Characteristics'!G:G,MATCH($C2573,'Policy Characteristics'!$C:$C,0)))</f>
        <v>0.25</v>
      </c>
      <c r="N2573" s="261">
        <f>IF(ISBLANK(INDEX('Policy Characteristics'!H:H,MATCH($C2573,'Policy Characteristics'!$C:$C,0))),"",INDEX('Policy Characteristics'!H:H,MATCH($C2573,'Policy Characteristics'!$C:$C,0)))</f>
        <v>0.01</v>
      </c>
      <c r="O2573" s="254" t="str">
        <f>IF(ISBLANK(INDEX('Policy Characteristics'!I:I,MATCH($C2573,'Policy Characteristics'!$C:$C,0))),"",INDEX('Policy Characteristics'!I:I,MATCH($C2573,'Policy Characteristics'!$C:$C,0)))</f>
        <v>% reduction in energy use</v>
      </c>
      <c r="P2573" s="254" t="str">
        <f>IF(ISBLANK(INDEX('Policy Characteristics'!J:J,MATCH($C2573,'Policy Characteristics'!$C:$C,0))),"",INDEX('Policy Characteristics'!J:J,MATCH($C2573,'Policy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73" s="254" t="str">
        <f>IF(ISBLANK(INDEX('Policy Characteristics'!K:K,MATCH($C2573,'Policy Characteristics'!$C:$C,0))),"",INDEX('Policy Characteristics'!K:K,MATCH($C2573,'Policy Characteristics'!$C:$C,0)))</f>
        <v>industry-ag-main.html#eff-stds</v>
      </c>
      <c r="R2573" s="254" t="str">
        <f>IF(ISBLANK(INDEX('Policy Characteristics'!L:L,MATCH($C2573,'Policy Characteristics'!$C:$C,0))),"",INDEX('Policy Characteristics'!L:L,MATCH($C2573,'Policy Characteristics'!$C:$C,0)))</f>
        <v>industry-energy-efficiency-standards.html</v>
      </c>
    </row>
    <row r="2574" spans="1:18" s="4" customFormat="1" x14ac:dyDescent="0.25">
      <c r="A2574" s="254" t="str">
        <f>IF(ISBLANK(INDEX('Policy Characteristics'!A:A,MATCH($C2574,'Policy Characteristics'!$C:$C,0))),"",INDEX('Policy Characteristics'!A:A,MATCH($C2574,'Policy Characteristics'!$C:$C,0)))</f>
        <v>Industry</v>
      </c>
      <c r="B2574" s="262" t="str">
        <f>IF(ISBLANK(INDEX('Policy Characteristics'!B:B,MATCH($C2574,'Policy Characteristics'!$C:$C,0))),"",INDEX('Policy Characteristics'!B:B,MATCH($C2574,'Policy Characteristics'!$C:$C,0)))</f>
        <v>Industry Process Efficiency</v>
      </c>
      <c r="C2574" s="254" t="str">
        <f t="shared" si="107"/>
        <v>Percentage Improvement in Industrial Process Efficiency above BAU</v>
      </c>
      <c r="D2574" s="6" t="s">
        <v>3025</v>
      </c>
      <c r="E2574" s="45" t="s">
        <v>2375</v>
      </c>
      <c r="F2574" t="s">
        <v>2988</v>
      </c>
      <c r="G2574" s="45" t="s">
        <v>2381</v>
      </c>
      <c r="H2574" s="47">
        <f t="shared" si="108"/>
        <v>2573</v>
      </c>
      <c r="I2574" s="324" t="s">
        <v>40</v>
      </c>
      <c r="J2574" s="255" t="str">
        <f>IF(ISBLANK(INDEX('Policy Characteristics'!D:D,MATCH($C2574,'Policy Characteristics'!$C:$C,0))),"",INDEX('Policy Characteristics'!D:D,MATCH($C2574,'Policy Characteristics'!$C:$C,0)))</f>
        <v>Industry Energy Efficiency</v>
      </c>
      <c r="K2574" s="254" t="str">
        <f>IF(ISBLANK(INDEX('Policy Characteristics'!E:E,MATCH($C2574,'Policy Characteristics'!$C:$C,0))),"",INDEX('Policy Characteristics'!E:E,MATCH($C2574,'Policy Characteristics'!$C:$C,0)))</f>
        <v>indst process efficiency</v>
      </c>
      <c r="L2574" s="261">
        <f>IF(ISBLANK(INDEX('Policy Characteristics'!F:F,MATCH($C2574,'Policy Characteristics'!$C:$C,0))),"",INDEX('Policy Characteristics'!F:F,MATCH($C2574,'Policy Characteristics'!$C:$C,0)))</f>
        <v>0</v>
      </c>
      <c r="M2574" s="261">
        <f>IF(ISBLANK(INDEX('Policy Characteristics'!G:G,MATCH($C2574,'Policy Characteristics'!$C:$C,0))),"",INDEX('Policy Characteristics'!G:G,MATCH($C2574,'Policy Characteristics'!$C:$C,0)))</f>
        <v>0.25</v>
      </c>
      <c r="N2574" s="261">
        <f>IF(ISBLANK(INDEX('Policy Characteristics'!H:H,MATCH($C2574,'Policy Characteristics'!$C:$C,0))),"",INDEX('Policy Characteristics'!H:H,MATCH($C2574,'Policy Characteristics'!$C:$C,0)))</f>
        <v>0.01</v>
      </c>
      <c r="O2574" s="254" t="str">
        <f>IF(ISBLANK(INDEX('Policy Characteristics'!I:I,MATCH($C2574,'Policy Characteristics'!$C:$C,0))),"",INDEX('Policy Characteristics'!I:I,MATCH($C2574,'Policy Characteristics'!$C:$C,0)))</f>
        <v>% reduction in energy use</v>
      </c>
      <c r="P2574" s="254" t="str">
        <f>IF(ISBLANK(INDEX('Policy Characteristics'!J:J,MATCH($C2574,'Policy Characteristics'!$C:$C,0))),"",INDEX('Policy Characteristics'!J:J,MATCH($C2574,'Policy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74" s="254" t="str">
        <f>IF(ISBLANK(INDEX('Policy Characteristics'!K:K,MATCH($C2574,'Policy Characteristics'!$C:$C,0))),"",INDEX('Policy Characteristics'!K:K,MATCH($C2574,'Policy Characteristics'!$C:$C,0)))</f>
        <v>industry-ag-main.html#eff-stds</v>
      </c>
      <c r="R2574" s="254" t="str">
        <f>IF(ISBLANK(INDEX('Policy Characteristics'!L:L,MATCH($C2574,'Policy Characteristics'!$C:$C,0))),"",INDEX('Policy Characteristics'!L:L,MATCH($C2574,'Policy Characteristics'!$C:$C,0)))</f>
        <v>industry-energy-efficiency-standards.html</v>
      </c>
    </row>
    <row r="2575" spans="1:18" s="4" customFormat="1" x14ac:dyDescent="0.25">
      <c r="A2575" s="254" t="str">
        <f>IF(ISBLANK(INDEX('Policy Characteristics'!A:A,MATCH($C2575,'Policy Characteristics'!$C:$C,0))),"",INDEX('Policy Characteristics'!A:A,MATCH($C2575,'Policy Characteristics'!$C:$C,0)))</f>
        <v>Industry</v>
      </c>
      <c r="B2575" s="262" t="str">
        <f>IF(ISBLANK(INDEX('Policy Characteristics'!B:B,MATCH($C2575,'Policy Characteristics'!$C:$C,0))),"",INDEX('Policy Characteristics'!B:B,MATCH($C2575,'Policy Characteristics'!$C:$C,0)))</f>
        <v>Industry Process Efficiency</v>
      </c>
      <c r="C2575" s="254" t="str">
        <f t="shared" si="107"/>
        <v>Percentage Improvement in Industrial Process Efficiency above BAU</v>
      </c>
      <c r="D2575" s="6" t="s">
        <v>3025</v>
      </c>
      <c r="E2575" s="45" t="s">
        <v>2376</v>
      </c>
      <c r="F2575" t="s">
        <v>2988</v>
      </c>
      <c r="G2575" s="45" t="s">
        <v>2384</v>
      </c>
      <c r="H2575" s="47">
        <f t="shared" si="108"/>
        <v>2574</v>
      </c>
      <c r="I2575" s="324" t="s">
        <v>40</v>
      </c>
      <c r="J2575" s="255" t="str">
        <f>IF(ISBLANK(INDEX('Policy Characteristics'!D:D,MATCH($C2575,'Policy Characteristics'!$C:$C,0))),"",INDEX('Policy Characteristics'!D:D,MATCH($C2575,'Policy Characteristics'!$C:$C,0)))</f>
        <v>Industry Energy Efficiency</v>
      </c>
      <c r="K2575" s="254" t="str">
        <f>IF(ISBLANK(INDEX('Policy Characteristics'!E:E,MATCH($C2575,'Policy Characteristics'!$C:$C,0))),"",INDEX('Policy Characteristics'!E:E,MATCH($C2575,'Policy Characteristics'!$C:$C,0)))</f>
        <v>indst process efficiency</v>
      </c>
      <c r="L2575" s="261">
        <f>IF(ISBLANK(INDEX('Policy Characteristics'!F:F,MATCH($C2575,'Policy Characteristics'!$C:$C,0))),"",INDEX('Policy Characteristics'!F:F,MATCH($C2575,'Policy Characteristics'!$C:$C,0)))</f>
        <v>0</v>
      </c>
      <c r="M2575" s="261">
        <f>IF(ISBLANK(INDEX('Policy Characteristics'!G:G,MATCH($C2575,'Policy Characteristics'!$C:$C,0))),"",INDEX('Policy Characteristics'!G:G,MATCH($C2575,'Policy Characteristics'!$C:$C,0)))</f>
        <v>0.25</v>
      </c>
      <c r="N2575" s="261">
        <f>IF(ISBLANK(INDEX('Policy Characteristics'!H:H,MATCH($C2575,'Policy Characteristics'!$C:$C,0))),"",INDEX('Policy Characteristics'!H:H,MATCH($C2575,'Policy Characteristics'!$C:$C,0)))</f>
        <v>0.01</v>
      </c>
      <c r="O2575" s="254" t="str">
        <f>IF(ISBLANK(INDEX('Policy Characteristics'!I:I,MATCH($C2575,'Policy Characteristics'!$C:$C,0))),"",INDEX('Policy Characteristics'!I:I,MATCH($C2575,'Policy Characteristics'!$C:$C,0)))</f>
        <v>% reduction in energy use</v>
      </c>
      <c r="P2575" s="254" t="str">
        <f>IF(ISBLANK(INDEX('Policy Characteristics'!J:J,MATCH($C2575,'Policy Characteristics'!$C:$C,0))),"",INDEX('Policy Characteristics'!J:J,MATCH($C2575,'Policy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75" s="254" t="str">
        <f>IF(ISBLANK(INDEX('Policy Characteristics'!K:K,MATCH($C2575,'Policy Characteristics'!$C:$C,0))),"",INDEX('Policy Characteristics'!K:K,MATCH($C2575,'Policy Characteristics'!$C:$C,0)))</f>
        <v>industry-ag-main.html#eff-stds</v>
      </c>
      <c r="R2575" s="254" t="str">
        <f>IF(ISBLANK(INDEX('Policy Characteristics'!L:L,MATCH($C2575,'Policy Characteristics'!$C:$C,0))),"",INDEX('Policy Characteristics'!L:L,MATCH($C2575,'Policy Characteristics'!$C:$C,0)))</f>
        <v>industry-energy-efficiency-standards.html</v>
      </c>
    </row>
    <row r="2576" spans="1:18" s="4" customFormat="1" x14ac:dyDescent="0.25">
      <c r="A2576" s="254" t="str">
        <f>IF(ISBLANK(INDEX('Policy Characteristics'!A:A,MATCH($C2576,'Policy Characteristics'!$C:$C,0))),"",INDEX('Policy Characteristics'!A:A,MATCH($C2576,'Policy Characteristics'!$C:$C,0)))</f>
        <v>Industry</v>
      </c>
      <c r="B2576" s="262" t="str">
        <f>IF(ISBLANK(INDEX('Policy Characteristics'!B:B,MATCH($C2576,'Policy Characteristics'!$C:$C,0))),"",INDEX('Policy Characteristics'!B:B,MATCH($C2576,'Policy Characteristics'!$C:$C,0)))</f>
        <v>Industry Process Efficiency</v>
      </c>
      <c r="C2576" s="254" t="str">
        <f t="shared" si="107"/>
        <v>Percentage Improvement in Industrial Process Efficiency above BAU</v>
      </c>
      <c r="D2576" s="6" t="s">
        <v>3025</v>
      </c>
      <c r="E2576" s="45" t="s">
        <v>2377</v>
      </c>
      <c r="F2576" t="s">
        <v>2988</v>
      </c>
      <c r="G2576" s="45" t="s">
        <v>2385</v>
      </c>
      <c r="H2576" s="47">
        <f t="shared" si="108"/>
        <v>2575</v>
      </c>
      <c r="I2576" s="324" t="s">
        <v>40</v>
      </c>
      <c r="J2576" s="255" t="str">
        <f>IF(ISBLANK(INDEX('Policy Characteristics'!D:D,MATCH($C2576,'Policy Characteristics'!$C:$C,0))),"",INDEX('Policy Characteristics'!D:D,MATCH($C2576,'Policy Characteristics'!$C:$C,0)))</f>
        <v>Industry Energy Efficiency</v>
      </c>
      <c r="K2576" s="254" t="str">
        <f>IF(ISBLANK(INDEX('Policy Characteristics'!E:E,MATCH($C2576,'Policy Characteristics'!$C:$C,0))),"",INDEX('Policy Characteristics'!E:E,MATCH($C2576,'Policy Characteristics'!$C:$C,0)))</f>
        <v>indst process efficiency</v>
      </c>
      <c r="L2576" s="261">
        <f>IF(ISBLANK(INDEX('Policy Characteristics'!F:F,MATCH($C2576,'Policy Characteristics'!$C:$C,0))),"",INDEX('Policy Characteristics'!F:F,MATCH($C2576,'Policy Characteristics'!$C:$C,0)))</f>
        <v>0</v>
      </c>
      <c r="M2576" s="261">
        <f>IF(ISBLANK(INDEX('Policy Characteristics'!G:G,MATCH($C2576,'Policy Characteristics'!$C:$C,0))),"",INDEX('Policy Characteristics'!G:G,MATCH($C2576,'Policy Characteristics'!$C:$C,0)))</f>
        <v>0.25</v>
      </c>
      <c r="N2576" s="261">
        <f>IF(ISBLANK(INDEX('Policy Characteristics'!H:H,MATCH($C2576,'Policy Characteristics'!$C:$C,0))),"",INDEX('Policy Characteristics'!H:H,MATCH($C2576,'Policy Characteristics'!$C:$C,0)))</f>
        <v>0.01</v>
      </c>
      <c r="O2576" s="254" t="str">
        <f>IF(ISBLANK(INDEX('Policy Characteristics'!I:I,MATCH($C2576,'Policy Characteristics'!$C:$C,0))),"",INDEX('Policy Characteristics'!I:I,MATCH($C2576,'Policy Characteristics'!$C:$C,0)))</f>
        <v>% reduction in energy use</v>
      </c>
      <c r="P2576" s="254" t="str">
        <f>IF(ISBLANK(INDEX('Policy Characteristics'!J:J,MATCH($C2576,'Policy Characteristics'!$C:$C,0))),"",INDEX('Policy Characteristics'!J:J,MATCH($C2576,'Policy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76" s="254" t="str">
        <f>IF(ISBLANK(INDEX('Policy Characteristics'!K:K,MATCH($C2576,'Policy Characteristics'!$C:$C,0))),"",INDEX('Policy Characteristics'!K:K,MATCH($C2576,'Policy Characteristics'!$C:$C,0)))</f>
        <v>industry-ag-main.html#eff-stds</v>
      </c>
      <c r="R2576" s="254" t="str">
        <f>IF(ISBLANK(INDEX('Policy Characteristics'!L:L,MATCH($C2576,'Policy Characteristics'!$C:$C,0))),"",INDEX('Policy Characteristics'!L:L,MATCH($C2576,'Policy Characteristics'!$C:$C,0)))</f>
        <v>industry-energy-efficiency-standards.html</v>
      </c>
    </row>
    <row r="2577" spans="1:18" s="4" customFormat="1" x14ac:dyDescent="0.25">
      <c r="A2577" s="254" t="str">
        <f>IF(ISBLANK(INDEX('Policy Characteristics'!A:A,MATCH($C2577,'Policy Characteristics'!$C:$C,0))),"",INDEX('Policy Characteristics'!A:A,MATCH($C2577,'Policy Characteristics'!$C:$C,0)))</f>
        <v>Industry</v>
      </c>
      <c r="B2577" s="262" t="str">
        <f>IF(ISBLANK(INDEX('Policy Characteristics'!B:B,MATCH($C2577,'Policy Characteristics'!$C:$C,0))),"",INDEX('Policy Characteristics'!B:B,MATCH($C2577,'Policy Characteristics'!$C:$C,0)))</f>
        <v>Industry Process Efficiency</v>
      </c>
      <c r="C2577" s="254" t="str">
        <f t="shared" si="107"/>
        <v>Percentage Improvement in Industrial Process Efficiency above BAU</v>
      </c>
      <c r="D2577" s="6" t="s">
        <v>3025</v>
      </c>
      <c r="E2577" s="45" t="s">
        <v>2378</v>
      </c>
      <c r="F2577" t="s">
        <v>2988</v>
      </c>
      <c r="G2577" s="45" t="s">
        <v>2382</v>
      </c>
      <c r="H2577" s="47">
        <f t="shared" si="108"/>
        <v>2576</v>
      </c>
      <c r="I2577" s="324" t="s">
        <v>41</v>
      </c>
      <c r="J2577" s="255" t="str">
        <f>IF(ISBLANK(INDEX('Policy Characteristics'!D:D,MATCH($C2577,'Policy Characteristics'!$C:$C,0))),"",INDEX('Policy Characteristics'!D:D,MATCH($C2577,'Policy Characteristics'!$C:$C,0)))</f>
        <v>Industry Energy Efficiency</v>
      </c>
      <c r="K2577" s="254" t="str">
        <f>IF(ISBLANK(INDEX('Policy Characteristics'!E:E,MATCH($C2577,'Policy Characteristics'!$C:$C,0))),"",INDEX('Policy Characteristics'!E:E,MATCH($C2577,'Policy Characteristics'!$C:$C,0)))</f>
        <v>indst process efficiency</v>
      </c>
      <c r="L2577" s="261">
        <f>IF(ISBLANK(INDEX('Policy Characteristics'!F:F,MATCH($C2577,'Policy Characteristics'!$C:$C,0))),"",INDEX('Policy Characteristics'!F:F,MATCH($C2577,'Policy Characteristics'!$C:$C,0)))</f>
        <v>0</v>
      </c>
      <c r="M2577" s="261">
        <f>IF(ISBLANK(INDEX('Policy Characteristics'!G:G,MATCH($C2577,'Policy Characteristics'!$C:$C,0))),"",INDEX('Policy Characteristics'!G:G,MATCH($C2577,'Policy Characteristics'!$C:$C,0)))</f>
        <v>0.25</v>
      </c>
      <c r="N2577" s="261">
        <f>IF(ISBLANK(INDEX('Policy Characteristics'!H:H,MATCH($C2577,'Policy Characteristics'!$C:$C,0))),"",INDEX('Policy Characteristics'!H:H,MATCH($C2577,'Policy Characteristics'!$C:$C,0)))</f>
        <v>0.01</v>
      </c>
      <c r="O2577" s="254" t="str">
        <f>IF(ISBLANK(INDEX('Policy Characteristics'!I:I,MATCH($C2577,'Policy Characteristics'!$C:$C,0))),"",INDEX('Policy Characteristics'!I:I,MATCH($C2577,'Policy Characteristics'!$C:$C,0)))</f>
        <v>% reduction in energy use</v>
      </c>
      <c r="P2577" s="254" t="str">
        <f>IF(ISBLANK(INDEX('Policy Characteristics'!J:J,MATCH($C2577,'Policy Characteristics'!$C:$C,0))),"",INDEX('Policy Characteristics'!J:J,MATCH($C2577,'Policy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77" s="254" t="str">
        <f>IF(ISBLANK(INDEX('Policy Characteristics'!K:K,MATCH($C2577,'Policy Characteristics'!$C:$C,0))),"",INDEX('Policy Characteristics'!K:K,MATCH($C2577,'Policy Characteristics'!$C:$C,0)))</f>
        <v>industry-ag-main.html#eff-stds</v>
      </c>
      <c r="R2577" s="254" t="str">
        <f>IF(ISBLANK(INDEX('Policy Characteristics'!L:L,MATCH($C2577,'Policy Characteristics'!$C:$C,0))),"",INDEX('Policy Characteristics'!L:L,MATCH($C2577,'Policy Characteristics'!$C:$C,0)))</f>
        <v>industry-energy-efficiency-standards.html</v>
      </c>
    </row>
    <row r="2578" spans="1:18" s="4" customFormat="1" x14ac:dyDescent="0.25">
      <c r="A2578" s="254" t="str">
        <f>IF(ISBLANK(INDEX('Policy Characteristics'!A:A,MATCH($C2578,'Policy Characteristics'!$C:$C,0))),"",INDEX('Policy Characteristics'!A:A,MATCH($C2578,'Policy Characteristics'!$C:$C,0)))</f>
        <v>Industry</v>
      </c>
      <c r="B2578" s="262" t="str">
        <f>IF(ISBLANK(INDEX('Policy Characteristics'!B:B,MATCH($C2578,'Policy Characteristics'!$C:$C,0))),"",INDEX('Policy Characteristics'!B:B,MATCH($C2578,'Policy Characteristics'!$C:$C,0)))</f>
        <v>Industry Process Efficiency</v>
      </c>
      <c r="C2578" s="254" t="str">
        <f t="shared" si="107"/>
        <v>Percentage Improvement in Industrial Process Efficiency above BAU</v>
      </c>
      <c r="D2578" s="6" t="s">
        <v>3025</v>
      </c>
      <c r="E2578" s="45" t="s">
        <v>2379</v>
      </c>
      <c r="F2578" t="s">
        <v>2988</v>
      </c>
      <c r="G2578" s="45" t="s">
        <v>2383</v>
      </c>
      <c r="H2578" s="47">
        <f t="shared" si="108"/>
        <v>2577</v>
      </c>
      <c r="I2578" s="324" t="s">
        <v>40</v>
      </c>
      <c r="J2578" s="255" t="str">
        <f>IF(ISBLANK(INDEX('Policy Characteristics'!D:D,MATCH($C2578,'Policy Characteristics'!$C:$C,0))),"",INDEX('Policy Characteristics'!D:D,MATCH($C2578,'Policy Characteristics'!$C:$C,0)))</f>
        <v>Industry Energy Efficiency</v>
      </c>
      <c r="K2578" s="254" t="str">
        <f>IF(ISBLANK(INDEX('Policy Characteristics'!E:E,MATCH($C2578,'Policy Characteristics'!$C:$C,0))),"",INDEX('Policy Characteristics'!E:E,MATCH($C2578,'Policy Characteristics'!$C:$C,0)))</f>
        <v>indst process efficiency</v>
      </c>
      <c r="L2578" s="261">
        <f>IF(ISBLANK(INDEX('Policy Characteristics'!F:F,MATCH($C2578,'Policy Characteristics'!$C:$C,0))),"",INDEX('Policy Characteristics'!F:F,MATCH($C2578,'Policy Characteristics'!$C:$C,0)))</f>
        <v>0</v>
      </c>
      <c r="M2578" s="261">
        <f>IF(ISBLANK(INDEX('Policy Characteristics'!G:G,MATCH($C2578,'Policy Characteristics'!$C:$C,0))),"",INDEX('Policy Characteristics'!G:G,MATCH($C2578,'Policy Characteristics'!$C:$C,0)))</f>
        <v>0.25</v>
      </c>
      <c r="N2578" s="261">
        <f>IF(ISBLANK(INDEX('Policy Characteristics'!H:H,MATCH($C2578,'Policy Characteristics'!$C:$C,0))),"",INDEX('Policy Characteristics'!H:H,MATCH($C2578,'Policy Characteristics'!$C:$C,0)))</f>
        <v>0.01</v>
      </c>
      <c r="O2578" s="254" t="str">
        <f>IF(ISBLANK(INDEX('Policy Characteristics'!I:I,MATCH($C2578,'Policy Characteristics'!$C:$C,0))),"",INDEX('Policy Characteristics'!I:I,MATCH($C2578,'Policy Characteristics'!$C:$C,0)))</f>
        <v>% reduction in energy use</v>
      </c>
      <c r="P2578" s="254" t="str">
        <f>IF(ISBLANK(INDEX('Policy Characteristics'!J:J,MATCH($C2578,'Policy Characteristics'!$C:$C,0))),"",INDEX('Policy Characteristics'!J:J,MATCH($C2578,'Policy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78" s="254" t="str">
        <f>IF(ISBLANK(INDEX('Policy Characteristics'!K:K,MATCH($C2578,'Policy Characteristics'!$C:$C,0))),"",INDEX('Policy Characteristics'!K:K,MATCH($C2578,'Policy Characteristics'!$C:$C,0)))</f>
        <v>industry-ag-main.html#eff-stds</v>
      </c>
      <c r="R2578" s="254" t="str">
        <f>IF(ISBLANK(INDEX('Policy Characteristics'!L:L,MATCH($C2578,'Policy Characteristics'!$C:$C,0))),"",INDEX('Policy Characteristics'!L:L,MATCH($C2578,'Policy Characteristics'!$C:$C,0)))</f>
        <v>industry-energy-efficiency-standards.html</v>
      </c>
    </row>
    <row r="2579" spans="1:18" s="4" customFormat="1" x14ac:dyDescent="0.25">
      <c r="A2579" s="254" t="str">
        <f>IF(ISBLANK(INDEX('Policy Characteristics'!A:A,MATCH($C2579,'Policy Characteristics'!$C:$C,0))),"",INDEX('Policy Characteristics'!A:A,MATCH($C2579,'Policy Characteristics'!$C:$C,0)))</f>
        <v>Industry</v>
      </c>
      <c r="B2579" s="262" t="str">
        <f>IF(ISBLANK(INDEX('Policy Characteristics'!B:B,MATCH($C2579,'Policy Characteristics'!$C:$C,0))),"",INDEX('Policy Characteristics'!B:B,MATCH($C2579,'Policy Characteristics'!$C:$C,0)))</f>
        <v>Industry Process Efficiency</v>
      </c>
      <c r="C2579" s="254" t="str">
        <f t="shared" si="107"/>
        <v>Percentage Improvement in Industrial Process Efficiency above BAU</v>
      </c>
      <c r="D2579" s="6" t="s">
        <v>3025</v>
      </c>
      <c r="E2579" s="45" t="s">
        <v>2380</v>
      </c>
      <c r="F2579" t="s">
        <v>2988</v>
      </c>
      <c r="G2579" s="45" t="s">
        <v>2386</v>
      </c>
      <c r="H2579" s="47">
        <f t="shared" si="108"/>
        <v>2578</v>
      </c>
      <c r="I2579" s="324" t="s">
        <v>41</v>
      </c>
      <c r="J2579" s="255" t="str">
        <f>IF(ISBLANK(INDEX('Policy Characteristics'!D:D,MATCH($C2579,'Policy Characteristics'!$C:$C,0))),"",INDEX('Policy Characteristics'!D:D,MATCH($C2579,'Policy Characteristics'!$C:$C,0)))</f>
        <v>Industry Energy Efficiency</v>
      </c>
      <c r="K2579" s="254" t="str">
        <f>IF(ISBLANK(INDEX('Policy Characteristics'!E:E,MATCH($C2579,'Policy Characteristics'!$C:$C,0))),"",INDEX('Policy Characteristics'!E:E,MATCH($C2579,'Policy Characteristics'!$C:$C,0)))</f>
        <v>indst process efficiency</v>
      </c>
      <c r="L2579" s="261">
        <f>IF(ISBLANK(INDEX('Policy Characteristics'!F:F,MATCH($C2579,'Policy Characteristics'!$C:$C,0))),"",INDEX('Policy Characteristics'!F:F,MATCH($C2579,'Policy Characteristics'!$C:$C,0)))</f>
        <v>0</v>
      </c>
      <c r="M2579" s="261">
        <f>IF(ISBLANK(INDEX('Policy Characteristics'!G:G,MATCH($C2579,'Policy Characteristics'!$C:$C,0))),"",INDEX('Policy Characteristics'!G:G,MATCH($C2579,'Policy Characteristics'!$C:$C,0)))</f>
        <v>0.25</v>
      </c>
      <c r="N2579" s="261">
        <f>IF(ISBLANK(INDEX('Policy Characteristics'!H:H,MATCH($C2579,'Policy Characteristics'!$C:$C,0))),"",INDEX('Policy Characteristics'!H:H,MATCH($C2579,'Policy Characteristics'!$C:$C,0)))</f>
        <v>0.01</v>
      </c>
      <c r="O2579" s="254" t="str">
        <f>IF(ISBLANK(INDEX('Policy Characteristics'!I:I,MATCH($C2579,'Policy Characteristics'!$C:$C,0))),"",INDEX('Policy Characteristics'!I:I,MATCH($C2579,'Policy Characteristics'!$C:$C,0)))</f>
        <v>% reduction in energy use</v>
      </c>
      <c r="P2579" s="254" t="str">
        <f>IF(ISBLANK(INDEX('Policy Characteristics'!J:J,MATCH($C2579,'Policy Characteristics'!$C:$C,0))),"",INDEX('Policy Characteristics'!J:J,MATCH($C2579,'Policy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79" s="254" t="str">
        <f>IF(ISBLANK(INDEX('Policy Characteristics'!K:K,MATCH($C2579,'Policy Characteristics'!$C:$C,0))),"",INDEX('Policy Characteristics'!K:K,MATCH($C2579,'Policy Characteristics'!$C:$C,0)))</f>
        <v>industry-ag-main.html#eff-stds</v>
      </c>
      <c r="R2579" s="254" t="str">
        <f>IF(ISBLANK(INDEX('Policy Characteristics'!L:L,MATCH($C2579,'Policy Characteristics'!$C:$C,0))),"",INDEX('Policy Characteristics'!L:L,MATCH($C2579,'Policy Characteristics'!$C:$C,0)))</f>
        <v>industry-energy-efficiency-standards.html</v>
      </c>
    </row>
    <row r="2580" spans="1:18" s="4" customFormat="1" x14ac:dyDescent="0.25">
      <c r="A2580" s="254" t="str">
        <f>IF(ISBLANK(INDEX('Policy Characteristics'!A:A,MATCH($C2580,'Policy Characteristics'!$C:$C,0))),"",INDEX('Policy Characteristics'!A:A,MATCH($C2580,'Policy Characteristics'!$C:$C,0)))</f>
        <v>Industry</v>
      </c>
      <c r="B2580" s="262" t="str">
        <f>IF(ISBLANK(INDEX('Policy Characteristics'!B:B,MATCH($C2580,'Policy Characteristics'!$C:$C,0))),"",INDEX('Policy Characteristics'!B:B,MATCH($C2580,'Policy Characteristics'!$C:$C,0)))</f>
        <v>Industry Process Efficiency</v>
      </c>
      <c r="C2580" s="254" t="str">
        <f t="shared" si="107"/>
        <v>Percentage Improvement in Industrial Process Efficiency above BAU</v>
      </c>
      <c r="D2580" s="6" t="s">
        <v>3025</v>
      </c>
      <c r="E2580" s="45" t="s">
        <v>2672</v>
      </c>
      <c r="F2580" t="s">
        <v>2988</v>
      </c>
      <c r="G2580" s="45" t="s">
        <v>2675</v>
      </c>
      <c r="H2580" s="47">
        <f t="shared" si="108"/>
        <v>2579</v>
      </c>
      <c r="I2580" s="324" t="s">
        <v>41</v>
      </c>
      <c r="J2580" s="255" t="str">
        <f>IF(ISBLANK(INDEX('Policy Characteristics'!D:D,MATCH($C2580,'Policy Characteristics'!$C:$C,0))),"",INDEX('Policy Characteristics'!D:D,MATCH($C2580,'Policy Characteristics'!$C:$C,0)))</f>
        <v>Industry Energy Efficiency</v>
      </c>
      <c r="K2580" s="254" t="str">
        <f>IF(ISBLANK(INDEX('Policy Characteristics'!E:E,MATCH($C2580,'Policy Characteristics'!$C:$C,0))),"",INDEX('Policy Characteristics'!E:E,MATCH($C2580,'Policy Characteristics'!$C:$C,0)))</f>
        <v>indst process efficiency</v>
      </c>
      <c r="L2580" s="261">
        <f>IF(ISBLANK(INDEX('Policy Characteristics'!F:F,MATCH($C2580,'Policy Characteristics'!$C:$C,0))),"",INDEX('Policy Characteristics'!F:F,MATCH($C2580,'Policy Characteristics'!$C:$C,0)))</f>
        <v>0</v>
      </c>
      <c r="M2580" s="261">
        <f>IF(ISBLANK(INDEX('Policy Characteristics'!G:G,MATCH($C2580,'Policy Characteristics'!$C:$C,0))),"",INDEX('Policy Characteristics'!G:G,MATCH($C2580,'Policy Characteristics'!$C:$C,0)))</f>
        <v>0.25</v>
      </c>
      <c r="N2580" s="261">
        <f>IF(ISBLANK(INDEX('Policy Characteristics'!H:H,MATCH($C2580,'Policy Characteristics'!$C:$C,0))),"",INDEX('Policy Characteristics'!H:H,MATCH($C2580,'Policy Characteristics'!$C:$C,0)))</f>
        <v>0.01</v>
      </c>
      <c r="O2580" s="254" t="str">
        <f>IF(ISBLANK(INDEX('Policy Characteristics'!I:I,MATCH($C2580,'Policy Characteristics'!$C:$C,0))),"",INDEX('Policy Characteristics'!I:I,MATCH($C2580,'Policy Characteristics'!$C:$C,0)))</f>
        <v>% reduction in energy use</v>
      </c>
      <c r="P2580" s="254" t="str">
        <f>IF(ISBLANK(INDEX('Policy Characteristics'!J:J,MATCH($C2580,'Policy Characteristics'!$C:$C,0))),"",INDEX('Policy Characteristics'!J:J,MATCH($C2580,'Policy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80" s="254" t="str">
        <f>IF(ISBLANK(INDEX('Policy Characteristics'!K:K,MATCH($C2580,'Policy Characteristics'!$C:$C,0))),"",INDEX('Policy Characteristics'!K:K,MATCH($C2580,'Policy Characteristics'!$C:$C,0)))</f>
        <v>industry-ag-main.html#eff-stds</v>
      </c>
      <c r="R2580" s="254" t="str">
        <f>IF(ISBLANK(INDEX('Policy Characteristics'!L:L,MATCH($C2580,'Policy Characteristics'!$C:$C,0))),"",INDEX('Policy Characteristics'!L:L,MATCH($C2580,'Policy Characteristics'!$C:$C,0)))</f>
        <v>industry-energy-efficiency-standards.html</v>
      </c>
    </row>
    <row r="2581" spans="1:18" s="4" customFormat="1" x14ac:dyDescent="0.25">
      <c r="A2581" s="254" t="str">
        <f>IF(ISBLANK(INDEX('Policy Characteristics'!A:A,MATCH($C2581,'Policy Characteristics'!$C:$C,0))),"",INDEX('Policy Characteristics'!A:A,MATCH($C2581,'Policy Characteristics'!$C:$C,0)))</f>
        <v>Industry</v>
      </c>
      <c r="B2581" s="262" t="str">
        <f>IF(ISBLANK(INDEX('Policy Characteristics'!B:B,MATCH($C2581,'Policy Characteristics'!$C:$C,0))),"",INDEX('Policy Characteristics'!B:B,MATCH($C2581,'Policy Characteristics'!$C:$C,0)))</f>
        <v>Industry Process Efficiency</v>
      </c>
      <c r="C2581" s="254" t="str">
        <f t="shared" si="107"/>
        <v>Percentage Improvement in Industrial Process Efficiency above BAU</v>
      </c>
      <c r="D2581" s="6" t="s">
        <v>3025</v>
      </c>
      <c r="E2581" s="45" t="s">
        <v>2673</v>
      </c>
      <c r="F2581" t="s">
        <v>2988</v>
      </c>
      <c r="G2581" s="45" t="s">
        <v>2677</v>
      </c>
      <c r="H2581" s="47">
        <f t="shared" si="108"/>
        <v>2580</v>
      </c>
      <c r="I2581" s="324" t="s">
        <v>41</v>
      </c>
      <c r="J2581" s="255" t="str">
        <f>IF(ISBLANK(INDEX('Policy Characteristics'!D:D,MATCH($C2581,'Policy Characteristics'!$C:$C,0))),"",INDEX('Policy Characteristics'!D:D,MATCH($C2581,'Policy Characteristics'!$C:$C,0)))</f>
        <v>Industry Energy Efficiency</v>
      </c>
      <c r="K2581" s="254" t="str">
        <f>IF(ISBLANK(INDEX('Policy Characteristics'!E:E,MATCH($C2581,'Policy Characteristics'!$C:$C,0))),"",INDEX('Policy Characteristics'!E:E,MATCH($C2581,'Policy Characteristics'!$C:$C,0)))</f>
        <v>indst process efficiency</v>
      </c>
      <c r="L2581" s="261">
        <f>IF(ISBLANK(INDEX('Policy Characteristics'!F:F,MATCH($C2581,'Policy Characteristics'!$C:$C,0))),"",INDEX('Policy Characteristics'!F:F,MATCH($C2581,'Policy Characteristics'!$C:$C,0)))</f>
        <v>0</v>
      </c>
      <c r="M2581" s="261">
        <f>IF(ISBLANK(INDEX('Policy Characteristics'!G:G,MATCH($C2581,'Policy Characteristics'!$C:$C,0))),"",INDEX('Policy Characteristics'!G:G,MATCH($C2581,'Policy Characteristics'!$C:$C,0)))</f>
        <v>0.25</v>
      </c>
      <c r="N2581" s="261">
        <f>IF(ISBLANK(INDEX('Policy Characteristics'!H:H,MATCH($C2581,'Policy Characteristics'!$C:$C,0))),"",INDEX('Policy Characteristics'!H:H,MATCH($C2581,'Policy Characteristics'!$C:$C,0)))</f>
        <v>0.01</v>
      </c>
      <c r="O2581" s="254" t="str">
        <f>IF(ISBLANK(INDEX('Policy Characteristics'!I:I,MATCH($C2581,'Policy Characteristics'!$C:$C,0))),"",INDEX('Policy Characteristics'!I:I,MATCH($C2581,'Policy Characteristics'!$C:$C,0)))</f>
        <v>% reduction in energy use</v>
      </c>
      <c r="P2581" s="254" t="str">
        <f>IF(ISBLANK(INDEX('Policy Characteristics'!J:J,MATCH($C2581,'Policy Characteristics'!$C:$C,0))),"",INDEX('Policy Characteristics'!J:J,MATCH($C2581,'Policy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81" s="254" t="str">
        <f>IF(ISBLANK(INDEX('Policy Characteristics'!K:K,MATCH($C2581,'Policy Characteristics'!$C:$C,0))),"",INDEX('Policy Characteristics'!K:K,MATCH($C2581,'Policy Characteristics'!$C:$C,0)))</f>
        <v>industry-ag-main.html#eff-stds</v>
      </c>
      <c r="R2581" s="254" t="str">
        <f>IF(ISBLANK(INDEX('Policy Characteristics'!L:L,MATCH($C2581,'Policy Characteristics'!$C:$C,0))),"",INDEX('Policy Characteristics'!L:L,MATCH($C2581,'Policy Characteristics'!$C:$C,0)))</f>
        <v>industry-energy-efficiency-standards.html</v>
      </c>
    </row>
    <row r="2582" spans="1:18" s="4" customFormat="1" x14ac:dyDescent="0.25">
      <c r="A2582" s="254" t="str">
        <f>IF(ISBLANK(INDEX('Policy Characteristics'!A:A,MATCH($C2582,'Policy Characteristics'!$C:$C,0))),"",INDEX('Policy Characteristics'!A:A,MATCH($C2582,'Policy Characteristics'!$C:$C,0)))</f>
        <v>Industry</v>
      </c>
      <c r="B2582" s="262" t="str">
        <f>IF(ISBLANK(INDEX('Policy Characteristics'!B:B,MATCH($C2582,'Policy Characteristics'!$C:$C,0))),"",INDEX('Policy Characteristics'!B:B,MATCH($C2582,'Policy Characteristics'!$C:$C,0)))</f>
        <v>Industry Process Efficiency</v>
      </c>
      <c r="C2582" s="254" t="str">
        <f t="shared" si="107"/>
        <v>Percentage Improvement in Industrial Process Efficiency above BAU</v>
      </c>
      <c r="D2582" s="6" t="s">
        <v>3025</v>
      </c>
      <c r="E2582" s="45" t="s">
        <v>2674</v>
      </c>
      <c r="F2582" t="s">
        <v>2988</v>
      </c>
      <c r="G2582" s="45" t="s">
        <v>2678</v>
      </c>
      <c r="H2582" s="47">
        <f t="shared" si="108"/>
        <v>2581</v>
      </c>
      <c r="I2582" s="324" t="s">
        <v>40</v>
      </c>
      <c r="J2582" s="255" t="str">
        <f>IF(ISBLANK(INDEX('Policy Characteristics'!D:D,MATCH($C2582,'Policy Characteristics'!$C:$C,0))),"",INDEX('Policy Characteristics'!D:D,MATCH($C2582,'Policy Characteristics'!$C:$C,0)))</f>
        <v>Industry Energy Efficiency</v>
      </c>
      <c r="K2582" s="254" t="str">
        <f>IF(ISBLANK(INDEX('Policy Characteristics'!E:E,MATCH($C2582,'Policy Characteristics'!$C:$C,0))),"",INDEX('Policy Characteristics'!E:E,MATCH($C2582,'Policy Characteristics'!$C:$C,0)))</f>
        <v>indst process efficiency</v>
      </c>
      <c r="L2582" s="261">
        <f>IF(ISBLANK(INDEX('Policy Characteristics'!F:F,MATCH($C2582,'Policy Characteristics'!$C:$C,0))),"",INDEX('Policy Characteristics'!F:F,MATCH($C2582,'Policy Characteristics'!$C:$C,0)))</f>
        <v>0</v>
      </c>
      <c r="M2582" s="261">
        <f>IF(ISBLANK(INDEX('Policy Characteristics'!G:G,MATCH($C2582,'Policy Characteristics'!$C:$C,0))),"",INDEX('Policy Characteristics'!G:G,MATCH($C2582,'Policy Characteristics'!$C:$C,0)))</f>
        <v>0.25</v>
      </c>
      <c r="N2582" s="261">
        <f>IF(ISBLANK(INDEX('Policy Characteristics'!H:H,MATCH($C2582,'Policy Characteristics'!$C:$C,0))),"",INDEX('Policy Characteristics'!H:H,MATCH($C2582,'Policy Characteristics'!$C:$C,0)))</f>
        <v>0.01</v>
      </c>
      <c r="O2582" s="254" t="str">
        <f>IF(ISBLANK(INDEX('Policy Characteristics'!I:I,MATCH($C2582,'Policy Characteristics'!$C:$C,0))),"",INDEX('Policy Characteristics'!I:I,MATCH($C2582,'Policy Characteristics'!$C:$C,0)))</f>
        <v>% reduction in energy use</v>
      </c>
      <c r="P2582" s="254" t="str">
        <f>IF(ISBLANK(INDEX('Policy Characteristics'!J:J,MATCH($C2582,'Policy Characteristics'!$C:$C,0))),"",INDEX('Policy Characteristics'!J:J,MATCH($C2582,'Policy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82" s="254" t="str">
        <f>IF(ISBLANK(INDEX('Policy Characteristics'!K:K,MATCH($C2582,'Policy Characteristics'!$C:$C,0))),"",INDEX('Policy Characteristics'!K:K,MATCH($C2582,'Policy Characteristics'!$C:$C,0)))</f>
        <v>industry-ag-main.html#eff-stds</v>
      </c>
      <c r="R2582" s="254" t="str">
        <f>IF(ISBLANK(INDEX('Policy Characteristics'!L:L,MATCH($C2582,'Policy Characteristics'!$C:$C,0))),"",INDEX('Policy Characteristics'!L:L,MATCH($C2582,'Policy Characteristics'!$C:$C,0)))</f>
        <v>industry-energy-efficiency-standards.html</v>
      </c>
    </row>
    <row r="2583" spans="1:18" s="4" customFormat="1" x14ac:dyDescent="0.25">
      <c r="A2583" s="254" t="str">
        <f>IF(ISBLANK(INDEX('Policy Characteristics'!A:A,MATCH($C2583,'Policy Characteristics'!$C:$C,0))),"",INDEX('Policy Characteristics'!A:A,MATCH($C2583,'Policy Characteristics'!$C:$C,0)))</f>
        <v>Industry</v>
      </c>
      <c r="B2583" s="262" t="str">
        <f>IF(ISBLANK(INDEX('Policy Characteristics'!B:B,MATCH($C2583,'Policy Characteristics'!$C:$C,0))),"",INDEX('Policy Characteristics'!B:B,MATCH($C2583,'Policy Characteristics'!$C:$C,0)))</f>
        <v>Industry Process Efficiency</v>
      </c>
      <c r="C2583" s="254" t="str">
        <f t="shared" si="107"/>
        <v>Percentage Improvement in Industrial Process Efficiency above BAU</v>
      </c>
      <c r="D2583" s="6" t="s">
        <v>3025</v>
      </c>
      <c r="E2583" s="45" t="s">
        <v>2671</v>
      </c>
      <c r="F2583" t="s">
        <v>2988</v>
      </c>
      <c r="G2583" s="45" t="s">
        <v>2676</v>
      </c>
      <c r="H2583" s="47">
        <f t="shared" si="108"/>
        <v>2582</v>
      </c>
      <c r="I2583" s="324" t="s">
        <v>41</v>
      </c>
      <c r="J2583" s="255" t="str">
        <f>IF(ISBLANK(INDEX('Policy Characteristics'!D:D,MATCH($C2583,'Policy Characteristics'!$C:$C,0))),"",INDEX('Policy Characteristics'!D:D,MATCH($C2583,'Policy Characteristics'!$C:$C,0)))</f>
        <v>Industry Energy Efficiency</v>
      </c>
      <c r="K2583" s="254" t="str">
        <f>IF(ISBLANK(INDEX('Policy Characteristics'!E:E,MATCH($C2583,'Policy Characteristics'!$C:$C,0))),"",INDEX('Policy Characteristics'!E:E,MATCH($C2583,'Policy Characteristics'!$C:$C,0)))</f>
        <v>indst process efficiency</v>
      </c>
      <c r="L2583" s="261">
        <f>IF(ISBLANK(INDEX('Policy Characteristics'!F:F,MATCH($C2583,'Policy Characteristics'!$C:$C,0))),"",INDEX('Policy Characteristics'!F:F,MATCH($C2583,'Policy Characteristics'!$C:$C,0)))</f>
        <v>0</v>
      </c>
      <c r="M2583" s="261">
        <f>IF(ISBLANK(INDEX('Policy Characteristics'!G:G,MATCH($C2583,'Policy Characteristics'!$C:$C,0))),"",INDEX('Policy Characteristics'!G:G,MATCH($C2583,'Policy Characteristics'!$C:$C,0)))</f>
        <v>0.25</v>
      </c>
      <c r="N2583" s="261">
        <f>IF(ISBLANK(INDEX('Policy Characteristics'!H:H,MATCH($C2583,'Policy Characteristics'!$C:$C,0))),"",INDEX('Policy Characteristics'!H:H,MATCH($C2583,'Policy Characteristics'!$C:$C,0)))</f>
        <v>0.01</v>
      </c>
      <c r="O2583" s="254" t="str">
        <f>IF(ISBLANK(INDEX('Policy Characteristics'!I:I,MATCH($C2583,'Policy Characteristics'!$C:$C,0))),"",INDEX('Policy Characteristics'!I:I,MATCH($C2583,'Policy Characteristics'!$C:$C,0)))</f>
        <v>% reduction in energy use</v>
      </c>
      <c r="P2583" s="254" t="str">
        <f>IF(ISBLANK(INDEX('Policy Characteristics'!J:J,MATCH($C2583,'Policy Characteristics'!$C:$C,0))),"",INDEX('Policy Characteristics'!J:J,MATCH($C2583,'Policy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83" s="254" t="str">
        <f>IF(ISBLANK(INDEX('Policy Characteristics'!K:K,MATCH($C2583,'Policy Characteristics'!$C:$C,0))),"",INDEX('Policy Characteristics'!K:K,MATCH($C2583,'Policy Characteristics'!$C:$C,0)))</f>
        <v>industry-ag-main.html#eff-stds</v>
      </c>
      <c r="R2583" s="254" t="str">
        <f>IF(ISBLANK(INDEX('Policy Characteristics'!L:L,MATCH($C2583,'Policy Characteristics'!$C:$C,0))),"",INDEX('Policy Characteristics'!L:L,MATCH($C2583,'Policy Characteristics'!$C:$C,0)))</f>
        <v>industry-energy-efficiency-standards.html</v>
      </c>
    </row>
    <row r="2584" spans="1:18" s="4" customFormat="1" x14ac:dyDescent="0.25">
      <c r="A2584" s="254" t="str">
        <f>IF(ISBLANK(INDEX('Policy Characteristics'!A:A,MATCH($C2584,'Policy Characteristics'!$C:$C,0))),"",INDEX('Policy Characteristics'!A:A,MATCH($C2584,'Policy Characteristics'!$C:$C,0)))</f>
        <v>Industry</v>
      </c>
      <c r="B2584" s="262" t="str">
        <f>IF(ISBLANK(INDEX('Policy Characteristics'!B:B,MATCH($C2584,'Policy Characteristics'!$C:$C,0))),"",INDEX('Policy Characteristics'!B:B,MATCH($C2584,'Policy Characteristics'!$C:$C,0)))</f>
        <v>Industry Process Efficiency</v>
      </c>
      <c r="C2584" s="254" t="str">
        <f t="shared" si="107"/>
        <v>Percentage Improvement in Industrial Process Efficiency above BAU</v>
      </c>
      <c r="D2584" s="6" t="s">
        <v>3026</v>
      </c>
      <c r="E2584" s="45" t="s">
        <v>2375</v>
      </c>
      <c r="F2584" t="s">
        <v>2989</v>
      </c>
      <c r="G2584" s="45" t="s">
        <v>2381</v>
      </c>
      <c r="H2584" s="47">
        <f t="shared" si="108"/>
        <v>2583</v>
      </c>
      <c r="I2584" s="324" t="s">
        <v>40</v>
      </c>
      <c r="J2584" s="255" t="str">
        <f>IF(ISBLANK(INDEX('Policy Characteristics'!D:D,MATCH($C2584,'Policy Characteristics'!$C:$C,0))),"",INDEX('Policy Characteristics'!D:D,MATCH($C2584,'Policy Characteristics'!$C:$C,0)))</f>
        <v>Industry Energy Efficiency</v>
      </c>
      <c r="K2584" s="254" t="str">
        <f>IF(ISBLANK(INDEX('Policy Characteristics'!E:E,MATCH($C2584,'Policy Characteristics'!$C:$C,0))),"",INDEX('Policy Characteristics'!E:E,MATCH($C2584,'Policy Characteristics'!$C:$C,0)))</f>
        <v>indst process efficiency</v>
      </c>
      <c r="L2584" s="261">
        <f>IF(ISBLANK(INDEX('Policy Characteristics'!F:F,MATCH($C2584,'Policy Characteristics'!$C:$C,0))),"",INDEX('Policy Characteristics'!F:F,MATCH($C2584,'Policy Characteristics'!$C:$C,0)))</f>
        <v>0</v>
      </c>
      <c r="M2584" s="261">
        <f>IF(ISBLANK(INDEX('Policy Characteristics'!G:G,MATCH($C2584,'Policy Characteristics'!$C:$C,0))),"",INDEX('Policy Characteristics'!G:G,MATCH($C2584,'Policy Characteristics'!$C:$C,0)))</f>
        <v>0.25</v>
      </c>
      <c r="N2584" s="261">
        <f>IF(ISBLANK(INDEX('Policy Characteristics'!H:H,MATCH($C2584,'Policy Characteristics'!$C:$C,0))),"",INDEX('Policy Characteristics'!H:H,MATCH($C2584,'Policy Characteristics'!$C:$C,0)))</f>
        <v>0.01</v>
      </c>
      <c r="O2584" s="254" t="str">
        <f>IF(ISBLANK(INDEX('Policy Characteristics'!I:I,MATCH($C2584,'Policy Characteristics'!$C:$C,0))),"",INDEX('Policy Characteristics'!I:I,MATCH($C2584,'Policy Characteristics'!$C:$C,0)))</f>
        <v>% reduction in energy use</v>
      </c>
      <c r="P2584" s="254" t="str">
        <f>IF(ISBLANK(INDEX('Policy Characteristics'!J:J,MATCH($C2584,'Policy Characteristics'!$C:$C,0))),"",INDEX('Policy Characteristics'!J:J,MATCH($C2584,'Policy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84" s="254" t="str">
        <f>IF(ISBLANK(INDEX('Policy Characteristics'!K:K,MATCH($C2584,'Policy Characteristics'!$C:$C,0))),"",INDEX('Policy Characteristics'!K:K,MATCH($C2584,'Policy Characteristics'!$C:$C,0)))</f>
        <v>industry-ag-main.html#eff-stds</v>
      </c>
      <c r="R2584" s="254" t="str">
        <f>IF(ISBLANK(INDEX('Policy Characteristics'!L:L,MATCH($C2584,'Policy Characteristics'!$C:$C,0))),"",INDEX('Policy Characteristics'!L:L,MATCH($C2584,'Policy Characteristics'!$C:$C,0)))</f>
        <v>industry-energy-efficiency-standards.html</v>
      </c>
    </row>
    <row r="2585" spans="1:18" s="4" customFormat="1" x14ac:dyDescent="0.25">
      <c r="A2585" s="254" t="str">
        <f>IF(ISBLANK(INDEX('Policy Characteristics'!A:A,MATCH($C2585,'Policy Characteristics'!$C:$C,0))),"",INDEX('Policy Characteristics'!A:A,MATCH($C2585,'Policy Characteristics'!$C:$C,0)))</f>
        <v>Industry</v>
      </c>
      <c r="B2585" s="262" t="str">
        <f>IF(ISBLANK(INDEX('Policy Characteristics'!B:B,MATCH($C2585,'Policy Characteristics'!$C:$C,0))),"",INDEX('Policy Characteristics'!B:B,MATCH($C2585,'Policy Characteristics'!$C:$C,0)))</f>
        <v>Industry Process Efficiency</v>
      </c>
      <c r="C2585" s="254" t="str">
        <f t="shared" si="107"/>
        <v>Percentage Improvement in Industrial Process Efficiency above BAU</v>
      </c>
      <c r="D2585" s="6" t="s">
        <v>3026</v>
      </c>
      <c r="E2585" s="45" t="s">
        <v>2376</v>
      </c>
      <c r="F2585" t="s">
        <v>2989</v>
      </c>
      <c r="G2585" s="45" t="s">
        <v>2384</v>
      </c>
      <c r="H2585" s="47">
        <f t="shared" si="108"/>
        <v>2584</v>
      </c>
      <c r="I2585" s="324" t="s">
        <v>41</v>
      </c>
      <c r="J2585" s="255" t="str">
        <f>IF(ISBLANK(INDEX('Policy Characteristics'!D:D,MATCH($C2585,'Policy Characteristics'!$C:$C,0))),"",INDEX('Policy Characteristics'!D:D,MATCH($C2585,'Policy Characteristics'!$C:$C,0)))</f>
        <v>Industry Energy Efficiency</v>
      </c>
      <c r="K2585" s="254" t="str">
        <f>IF(ISBLANK(INDEX('Policy Characteristics'!E:E,MATCH($C2585,'Policy Characteristics'!$C:$C,0))),"",INDEX('Policy Characteristics'!E:E,MATCH($C2585,'Policy Characteristics'!$C:$C,0)))</f>
        <v>indst process efficiency</v>
      </c>
      <c r="L2585" s="261">
        <f>IF(ISBLANK(INDEX('Policy Characteristics'!F:F,MATCH($C2585,'Policy Characteristics'!$C:$C,0))),"",INDEX('Policy Characteristics'!F:F,MATCH($C2585,'Policy Characteristics'!$C:$C,0)))</f>
        <v>0</v>
      </c>
      <c r="M2585" s="261">
        <f>IF(ISBLANK(INDEX('Policy Characteristics'!G:G,MATCH($C2585,'Policy Characteristics'!$C:$C,0))),"",INDEX('Policy Characteristics'!G:G,MATCH($C2585,'Policy Characteristics'!$C:$C,0)))</f>
        <v>0.25</v>
      </c>
      <c r="N2585" s="261">
        <f>IF(ISBLANK(INDEX('Policy Characteristics'!H:H,MATCH($C2585,'Policy Characteristics'!$C:$C,0))),"",INDEX('Policy Characteristics'!H:H,MATCH($C2585,'Policy Characteristics'!$C:$C,0)))</f>
        <v>0.01</v>
      </c>
      <c r="O2585" s="254" t="str">
        <f>IF(ISBLANK(INDEX('Policy Characteristics'!I:I,MATCH($C2585,'Policy Characteristics'!$C:$C,0))),"",INDEX('Policy Characteristics'!I:I,MATCH($C2585,'Policy Characteristics'!$C:$C,0)))</f>
        <v>% reduction in energy use</v>
      </c>
      <c r="P2585" s="254" t="str">
        <f>IF(ISBLANK(INDEX('Policy Characteristics'!J:J,MATCH($C2585,'Policy Characteristics'!$C:$C,0))),"",INDEX('Policy Characteristics'!J:J,MATCH($C2585,'Policy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85" s="254" t="str">
        <f>IF(ISBLANK(INDEX('Policy Characteristics'!K:K,MATCH($C2585,'Policy Characteristics'!$C:$C,0))),"",INDEX('Policy Characteristics'!K:K,MATCH($C2585,'Policy Characteristics'!$C:$C,0)))</f>
        <v>industry-ag-main.html#eff-stds</v>
      </c>
      <c r="R2585" s="254" t="str">
        <f>IF(ISBLANK(INDEX('Policy Characteristics'!L:L,MATCH($C2585,'Policy Characteristics'!$C:$C,0))),"",INDEX('Policy Characteristics'!L:L,MATCH($C2585,'Policy Characteristics'!$C:$C,0)))</f>
        <v>industry-energy-efficiency-standards.html</v>
      </c>
    </row>
    <row r="2586" spans="1:18" s="4" customFormat="1" x14ac:dyDescent="0.25">
      <c r="A2586" s="254" t="str">
        <f>IF(ISBLANK(INDEX('Policy Characteristics'!A:A,MATCH($C2586,'Policy Characteristics'!$C:$C,0))),"",INDEX('Policy Characteristics'!A:A,MATCH($C2586,'Policy Characteristics'!$C:$C,0)))</f>
        <v>Industry</v>
      </c>
      <c r="B2586" s="262" t="str">
        <f>IF(ISBLANK(INDEX('Policy Characteristics'!B:B,MATCH($C2586,'Policy Characteristics'!$C:$C,0))),"",INDEX('Policy Characteristics'!B:B,MATCH($C2586,'Policy Characteristics'!$C:$C,0)))</f>
        <v>Industry Process Efficiency</v>
      </c>
      <c r="C2586" s="254" t="str">
        <f t="shared" si="107"/>
        <v>Percentage Improvement in Industrial Process Efficiency above BAU</v>
      </c>
      <c r="D2586" s="6" t="s">
        <v>3026</v>
      </c>
      <c r="E2586" s="45" t="s">
        <v>2377</v>
      </c>
      <c r="F2586" t="s">
        <v>2989</v>
      </c>
      <c r="G2586" s="45" t="s">
        <v>2385</v>
      </c>
      <c r="H2586" s="47">
        <f t="shared" si="108"/>
        <v>2585</v>
      </c>
      <c r="I2586" s="324" t="s">
        <v>40</v>
      </c>
      <c r="J2586" s="255" t="str">
        <f>IF(ISBLANK(INDEX('Policy Characteristics'!D:D,MATCH($C2586,'Policy Characteristics'!$C:$C,0))),"",INDEX('Policy Characteristics'!D:D,MATCH($C2586,'Policy Characteristics'!$C:$C,0)))</f>
        <v>Industry Energy Efficiency</v>
      </c>
      <c r="K2586" s="254" t="str">
        <f>IF(ISBLANK(INDEX('Policy Characteristics'!E:E,MATCH($C2586,'Policy Characteristics'!$C:$C,0))),"",INDEX('Policy Characteristics'!E:E,MATCH($C2586,'Policy Characteristics'!$C:$C,0)))</f>
        <v>indst process efficiency</v>
      </c>
      <c r="L2586" s="261">
        <f>IF(ISBLANK(INDEX('Policy Characteristics'!F:F,MATCH($C2586,'Policy Characteristics'!$C:$C,0))),"",INDEX('Policy Characteristics'!F:F,MATCH($C2586,'Policy Characteristics'!$C:$C,0)))</f>
        <v>0</v>
      </c>
      <c r="M2586" s="261">
        <f>IF(ISBLANK(INDEX('Policy Characteristics'!G:G,MATCH($C2586,'Policy Characteristics'!$C:$C,0))),"",INDEX('Policy Characteristics'!G:G,MATCH($C2586,'Policy Characteristics'!$C:$C,0)))</f>
        <v>0.25</v>
      </c>
      <c r="N2586" s="261">
        <f>IF(ISBLANK(INDEX('Policy Characteristics'!H:H,MATCH($C2586,'Policy Characteristics'!$C:$C,0))),"",INDEX('Policy Characteristics'!H:H,MATCH($C2586,'Policy Characteristics'!$C:$C,0)))</f>
        <v>0.01</v>
      </c>
      <c r="O2586" s="254" t="str">
        <f>IF(ISBLANK(INDEX('Policy Characteristics'!I:I,MATCH($C2586,'Policy Characteristics'!$C:$C,0))),"",INDEX('Policy Characteristics'!I:I,MATCH($C2586,'Policy Characteristics'!$C:$C,0)))</f>
        <v>% reduction in energy use</v>
      </c>
      <c r="P2586" s="254" t="str">
        <f>IF(ISBLANK(INDEX('Policy Characteristics'!J:J,MATCH($C2586,'Policy Characteristics'!$C:$C,0))),"",INDEX('Policy Characteristics'!J:J,MATCH($C2586,'Policy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86" s="254" t="str">
        <f>IF(ISBLANK(INDEX('Policy Characteristics'!K:K,MATCH($C2586,'Policy Characteristics'!$C:$C,0))),"",INDEX('Policy Characteristics'!K:K,MATCH($C2586,'Policy Characteristics'!$C:$C,0)))</f>
        <v>industry-ag-main.html#eff-stds</v>
      </c>
      <c r="R2586" s="254" t="str">
        <f>IF(ISBLANK(INDEX('Policy Characteristics'!L:L,MATCH($C2586,'Policy Characteristics'!$C:$C,0))),"",INDEX('Policy Characteristics'!L:L,MATCH($C2586,'Policy Characteristics'!$C:$C,0)))</f>
        <v>industry-energy-efficiency-standards.html</v>
      </c>
    </row>
    <row r="2587" spans="1:18" s="4" customFormat="1" x14ac:dyDescent="0.25">
      <c r="A2587" s="254" t="str">
        <f>IF(ISBLANK(INDEX('Policy Characteristics'!A:A,MATCH($C2587,'Policy Characteristics'!$C:$C,0))),"",INDEX('Policy Characteristics'!A:A,MATCH($C2587,'Policy Characteristics'!$C:$C,0)))</f>
        <v>Industry</v>
      </c>
      <c r="B2587" s="262" t="str">
        <f>IF(ISBLANK(INDEX('Policy Characteristics'!B:B,MATCH($C2587,'Policy Characteristics'!$C:$C,0))),"",INDEX('Policy Characteristics'!B:B,MATCH($C2587,'Policy Characteristics'!$C:$C,0)))</f>
        <v>Industry Process Efficiency</v>
      </c>
      <c r="C2587" s="254" t="str">
        <f t="shared" si="107"/>
        <v>Percentage Improvement in Industrial Process Efficiency above BAU</v>
      </c>
      <c r="D2587" s="6" t="s">
        <v>3026</v>
      </c>
      <c r="E2587" s="45" t="s">
        <v>2378</v>
      </c>
      <c r="F2587" t="s">
        <v>2989</v>
      </c>
      <c r="G2587" s="45" t="s">
        <v>2382</v>
      </c>
      <c r="H2587" s="47">
        <f t="shared" si="108"/>
        <v>2586</v>
      </c>
      <c r="I2587" s="324" t="s">
        <v>41</v>
      </c>
      <c r="J2587" s="255" t="str">
        <f>IF(ISBLANK(INDEX('Policy Characteristics'!D:D,MATCH($C2587,'Policy Characteristics'!$C:$C,0))),"",INDEX('Policy Characteristics'!D:D,MATCH($C2587,'Policy Characteristics'!$C:$C,0)))</f>
        <v>Industry Energy Efficiency</v>
      </c>
      <c r="K2587" s="254" t="str">
        <f>IF(ISBLANK(INDEX('Policy Characteristics'!E:E,MATCH($C2587,'Policy Characteristics'!$C:$C,0))),"",INDEX('Policy Characteristics'!E:E,MATCH($C2587,'Policy Characteristics'!$C:$C,0)))</f>
        <v>indst process efficiency</v>
      </c>
      <c r="L2587" s="261">
        <f>IF(ISBLANK(INDEX('Policy Characteristics'!F:F,MATCH($C2587,'Policy Characteristics'!$C:$C,0))),"",INDEX('Policy Characteristics'!F:F,MATCH($C2587,'Policy Characteristics'!$C:$C,0)))</f>
        <v>0</v>
      </c>
      <c r="M2587" s="261">
        <f>IF(ISBLANK(INDEX('Policy Characteristics'!G:G,MATCH($C2587,'Policy Characteristics'!$C:$C,0))),"",INDEX('Policy Characteristics'!G:G,MATCH($C2587,'Policy Characteristics'!$C:$C,0)))</f>
        <v>0.25</v>
      </c>
      <c r="N2587" s="261">
        <f>IF(ISBLANK(INDEX('Policy Characteristics'!H:H,MATCH($C2587,'Policy Characteristics'!$C:$C,0))),"",INDEX('Policy Characteristics'!H:H,MATCH($C2587,'Policy Characteristics'!$C:$C,0)))</f>
        <v>0.01</v>
      </c>
      <c r="O2587" s="254" t="str">
        <f>IF(ISBLANK(INDEX('Policy Characteristics'!I:I,MATCH($C2587,'Policy Characteristics'!$C:$C,0))),"",INDEX('Policy Characteristics'!I:I,MATCH($C2587,'Policy Characteristics'!$C:$C,0)))</f>
        <v>% reduction in energy use</v>
      </c>
      <c r="P2587" s="254" t="str">
        <f>IF(ISBLANK(INDEX('Policy Characteristics'!J:J,MATCH($C2587,'Policy Characteristics'!$C:$C,0))),"",INDEX('Policy Characteristics'!J:J,MATCH($C2587,'Policy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87" s="254" t="str">
        <f>IF(ISBLANK(INDEX('Policy Characteristics'!K:K,MATCH($C2587,'Policy Characteristics'!$C:$C,0))),"",INDEX('Policy Characteristics'!K:K,MATCH($C2587,'Policy Characteristics'!$C:$C,0)))</f>
        <v>industry-ag-main.html#eff-stds</v>
      </c>
      <c r="R2587" s="254" t="str">
        <f>IF(ISBLANK(INDEX('Policy Characteristics'!L:L,MATCH($C2587,'Policy Characteristics'!$C:$C,0))),"",INDEX('Policy Characteristics'!L:L,MATCH($C2587,'Policy Characteristics'!$C:$C,0)))</f>
        <v>industry-energy-efficiency-standards.html</v>
      </c>
    </row>
    <row r="2588" spans="1:18" s="4" customFormat="1" x14ac:dyDescent="0.25">
      <c r="A2588" s="254" t="str">
        <f>IF(ISBLANK(INDEX('Policy Characteristics'!A:A,MATCH($C2588,'Policy Characteristics'!$C:$C,0))),"",INDEX('Policy Characteristics'!A:A,MATCH($C2588,'Policy Characteristics'!$C:$C,0)))</f>
        <v>Industry</v>
      </c>
      <c r="B2588" s="262" t="str">
        <f>IF(ISBLANK(INDEX('Policy Characteristics'!B:B,MATCH($C2588,'Policy Characteristics'!$C:$C,0))),"",INDEX('Policy Characteristics'!B:B,MATCH($C2588,'Policy Characteristics'!$C:$C,0)))</f>
        <v>Industry Process Efficiency</v>
      </c>
      <c r="C2588" s="254" t="str">
        <f t="shared" si="107"/>
        <v>Percentage Improvement in Industrial Process Efficiency above BAU</v>
      </c>
      <c r="D2588" s="6" t="s">
        <v>3026</v>
      </c>
      <c r="E2588" s="45" t="s">
        <v>2379</v>
      </c>
      <c r="F2588" t="s">
        <v>2989</v>
      </c>
      <c r="G2588" s="45" t="s">
        <v>2383</v>
      </c>
      <c r="H2588" s="47">
        <f t="shared" si="108"/>
        <v>2587</v>
      </c>
      <c r="I2588" s="324" t="s">
        <v>40</v>
      </c>
      <c r="J2588" s="255" t="str">
        <f>IF(ISBLANK(INDEX('Policy Characteristics'!D:D,MATCH($C2588,'Policy Characteristics'!$C:$C,0))),"",INDEX('Policy Characteristics'!D:D,MATCH($C2588,'Policy Characteristics'!$C:$C,0)))</f>
        <v>Industry Energy Efficiency</v>
      </c>
      <c r="K2588" s="254" t="str">
        <f>IF(ISBLANK(INDEX('Policy Characteristics'!E:E,MATCH($C2588,'Policy Characteristics'!$C:$C,0))),"",INDEX('Policy Characteristics'!E:E,MATCH($C2588,'Policy Characteristics'!$C:$C,0)))</f>
        <v>indst process efficiency</v>
      </c>
      <c r="L2588" s="261">
        <f>IF(ISBLANK(INDEX('Policy Characteristics'!F:F,MATCH($C2588,'Policy Characteristics'!$C:$C,0))),"",INDEX('Policy Characteristics'!F:F,MATCH($C2588,'Policy Characteristics'!$C:$C,0)))</f>
        <v>0</v>
      </c>
      <c r="M2588" s="261">
        <f>IF(ISBLANK(INDEX('Policy Characteristics'!G:G,MATCH($C2588,'Policy Characteristics'!$C:$C,0))),"",INDEX('Policy Characteristics'!G:G,MATCH($C2588,'Policy Characteristics'!$C:$C,0)))</f>
        <v>0.25</v>
      </c>
      <c r="N2588" s="261">
        <f>IF(ISBLANK(INDEX('Policy Characteristics'!H:H,MATCH($C2588,'Policy Characteristics'!$C:$C,0))),"",INDEX('Policy Characteristics'!H:H,MATCH($C2588,'Policy Characteristics'!$C:$C,0)))</f>
        <v>0.01</v>
      </c>
      <c r="O2588" s="254" t="str">
        <f>IF(ISBLANK(INDEX('Policy Characteristics'!I:I,MATCH($C2588,'Policy Characteristics'!$C:$C,0))),"",INDEX('Policy Characteristics'!I:I,MATCH($C2588,'Policy Characteristics'!$C:$C,0)))</f>
        <v>% reduction in energy use</v>
      </c>
      <c r="P2588" s="254" t="str">
        <f>IF(ISBLANK(INDEX('Policy Characteristics'!J:J,MATCH($C2588,'Policy Characteristics'!$C:$C,0))),"",INDEX('Policy Characteristics'!J:J,MATCH($C2588,'Policy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88" s="254" t="str">
        <f>IF(ISBLANK(INDEX('Policy Characteristics'!K:K,MATCH($C2588,'Policy Characteristics'!$C:$C,0))),"",INDEX('Policy Characteristics'!K:K,MATCH($C2588,'Policy Characteristics'!$C:$C,0)))</f>
        <v>industry-ag-main.html#eff-stds</v>
      </c>
      <c r="R2588" s="254" t="str">
        <f>IF(ISBLANK(INDEX('Policy Characteristics'!L:L,MATCH($C2588,'Policy Characteristics'!$C:$C,0))),"",INDEX('Policy Characteristics'!L:L,MATCH($C2588,'Policy Characteristics'!$C:$C,0)))</f>
        <v>industry-energy-efficiency-standards.html</v>
      </c>
    </row>
    <row r="2589" spans="1:18" s="4" customFormat="1" x14ac:dyDescent="0.25">
      <c r="A2589" s="254" t="str">
        <f>IF(ISBLANK(INDEX('Policy Characteristics'!A:A,MATCH($C2589,'Policy Characteristics'!$C:$C,0))),"",INDEX('Policy Characteristics'!A:A,MATCH($C2589,'Policy Characteristics'!$C:$C,0)))</f>
        <v>Industry</v>
      </c>
      <c r="B2589" s="262" t="str">
        <f>IF(ISBLANK(INDEX('Policy Characteristics'!B:B,MATCH($C2589,'Policy Characteristics'!$C:$C,0))),"",INDEX('Policy Characteristics'!B:B,MATCH($C2589,'Policy Characteristics'!$C:$C,0)))</f>
        <v>Industry Process Efficiency</v>
      </c>
      <c r="C2589" s="254" t="str">
        <f t="shared" si="107"/>
        <v>Percentage Improvement in Industrial Process Efficiency above BAU</v>
      </c>
      <c r="D2589" s="6" t="s">
        <v>3026</v>
      </c>
      <c r="E2589" s="45" t="s">
        <v>2380</v>
      </c>
      <c r="F2589" t="s">
        <v>2989</v>
      </c>
      <c r="G2589" s="45" t="s">
        <v>2386</v>
      </c>
      <c r="H2589" s="47">
        <f t="shared" si="108"/>
        <v>2588</v>
      </c>
      <c r="I2589" s="324" t="s">
        <v>41</v>
      </c>
      <c r="J2589" s="255" t="str">
        <f>IF(ISBLANK(INDEX('Policy Characteristics'!D:D,MATCH($C2589,'Policy Characteristics'!$C:$C,0))),"",INDEX('Policy Characteristics'!D:D,MATCH($C2589,'Policy Characteristics'!$C:$C,0)))</f>
        <v>Industry Energy Efficiency</v>
      </c>
      <c r="K2589" s="254" t="str">
        <f>IF(ISBLANK(INDEX('Policy Characteristics'!E:E,MATCH($C2589,'Policy Characteristics'!$C:$C,0))),"",INDEX('Policy Characteristics'!E:E,MATCH($C2589,'Policy Characteristics'!$C:$C,0)))</f>
        <v>indst process efficiency</v>
      </c>
      <c r="L2589" s="261">
        <f>IF(ISBLANK(INDEX('Policy Characteristics'!F:F,MATCH($C2589,'Policy Characteristics'!$C:$C,0))),"",INDEX('Policy Characteristics'!F:F,MATCH($C2589,'Policy Characteristics'!$C:$C,0)))</f>
        <v>0</v>
      </c>
      <c r="M2589" s="261">
        <f>IF(ISBLANK(INDEX('Policy Characteristics'!G:G,MATCH($C2589,'Policy Characteristics'!$C:$C,0))),"",INDEX('Policy Characteristics'!G:G,MATCH($C2589,'Policy Characteristics'!$C:$C,0)))</f>
        <v>0.25</v>
      </c>
      <c r="N2589" s="261">
        <f>IF(ISBLANK(INDEX('Policy Characteristics'!H:H,MATCH($C2589,'Policy Characteristics'!$C:$C,0))),"",INDEX('Policy Characteristics'!H:H,MATCH($C2589,'Policy Characteristics'!$C:$C,0)))</f>
        <v>0.01</v>
      </c>
      <c r="O2589" s="254" t="str">
        <f>IF(ISBLANK(INDEX('Policy Characteristics'!I:I,MATCH($C2589,'Policy Characteristics'!$C:$C,0))),"",INDEX('Policy Characteristics'!I:I,MATCH($C2589,'Policy Characteristics'!$C:$C,0)))</f>
        <v>% reduction in energy use</v>
      </c>
      <c r="P2589" s="254" t="str">
        <f>IF(ISBLANK(INDEX('Policy Characteristics'!J:J,MATCH($C2589,'Policy Characteristics'!$C:$C,0))),"",INDEX('Policy Characteristics'!J:J,MATCH($C2589,'Policy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89" s="254" t="str">
        <f>IF(ISBLANK(INDEX('Policy Characteristics'!K:K,MATCH($C2589,'Policy Characteristics'!$C:$C,0))),"",INDEX('Policy Characteristics'!K:K,MATCH($C2589,'Policy Characteristics'!$C:$C,0)))</f>
        <v>industry-ag-main.html#eff-stds</v>
      </c>
      <c r="R2589" s="254" t="str">
        <f>IF(ISBLANK(INDEX('Policy Characteristics'!L:L,MATCH($C2589,'Policy Characteristics'!$C:$C,0))),"",INDEX('Policy Characteristics'!L:L,MATCH($C2589,'Policy Characteristics'!$C:$C,0)))</f>
        <v>industry-energy-efficiency-standards.html</v>
      </c>
    </row>
    <row r="2590" spans="1:18" s="4" customFormat="1" x14ac:dyDescent="0.25">
      <c r="A2590" s="254" t="str">
        <f>IF(ISBLANK(INDEX('Policy Characteristics'!A:A,MATCH($C2590,'Policy Characteristics'!$C:$C,0))),"",INDEX('Policy Characteristics'!A:A,MATCH($C2590,'Policy Characteristics'!$C:$C,0)))</f>
        <v>Industry</v>
      </c>
      <c r="B2590" s="262" t="str">
        <f>IF(ISBLANK(INDEX('Policy Characteristics'!B:B,MATCH($C2590,'Policy Characteristics'!$C:$C,0))),"",INDEX('Policy Characteristics'!B:B,MATCH($C2590,'Policy Characteristics'!$C:$C,0)))</f>
        <v>Industry Process Efficiency</v>
      </c>
      <c r="C2590" s="254" t="str">
        <f t="shared" si="107"/>
        <v>Percentage Improvement in Industrial Process Efficiency above BAU</v>
      </c>
      <c r="D2590" s="6" t="s">
        <v>3026</v>
      </c>
      <c r="E2590" s="45" t="s">
        <v>2672</v>
      </c>
      <c r="F2590" t="s">
        <v>2989</v>
      </c>
      <c r="G2590" s="45" t="s">
        <v>2675</v>
      </c>
      <c r="H2590" s="47">
        <f t="shared" si="108"/>
        <v>2589</v>
      </c>
      <c r="I2590" s="324" t="s">
        <v>41</v>
      </c>
      <c r="J2590" s="255" t="str">
        <f>IF(ISBLANK(INDEX('Policy Characteristics'!D:D,MATCH($C2590,'Policy Characteristics'!$C:$C,0))),"",INDEX('Policy Characteristics'!D:D,MATCH($C2590,'Policy Characteristics'!$C:$C,0)))</f>
        <v>Industry Energy Efficiency</v>
      </c>
      <c r="K2590" s="254" t="str">
        <f>IF(ISBLANK(INDEX('Policy Characteristics'!E:E,MATCH($C2590,'Policy Characteristics'!$C:$C,0))),"",INDEX('Policy Characteristics'!E:E,MATCH($C2590,'Policy Characteristics'!$C:$C,0)))</f>
        <v>indst process efficiency</v>
      </c>
      <c r="L2590" s="261">
        <f>IF(ISBLANK(INDEX('Policy Characteristics'!F:F,MATCH($C2590,'Policy Characteristics'!$C:$C,0))),"",INDEX('Policy Characteristics'!F:F,MATCH($C2590,'Policy Characteristics'!$C:$C,0)))</f>
        <v>0</v>
      </c>
      <c r="M2590" s="261">
        <f>IF(ISBLANK(INDEX('Policy Characteristics'!G:G,MATCH($C2590,'Policy Characteristics'!$C:$C,0))),"",INDEX('Policy Characteristics'!G:G,MATCH($C2590,'Policy Characteristics'!$C:$C,0)))</f>
        <v>0.25</v>
      </c>
      <c r="N2590" s="261">
        <f>IF(ISBLANK(INDEX('Policy Characteristics'!H:H,MATCH($C2590,'Policy Characteristics'!$C:$C,0))),"",INDEX('Policy Characteristics'!H:H,MATCH($C2590,'Policy Characteristics'!$C:$C,0)))</f>
        <v>0.01</v>
      </c>
      <c r="O2590" s="254" t="str">
        <f>IF(ISBLANK(INDEX('Policy Characteristics'!I:I,MATCH($C2590,'Policy Characteristics'!$C:$C,0))),"",INDEX('Policy Characteristics'!I:I,MATCH($C2590,'Policy Characteristics'!$C:$C,0)))</f>
        <v>% reduction in energy use</v>
      </c>
      <c r="P2590" s="254" t="str">
        <f>IF(ISBLANK(INDEX('Policy Characteristics'!J:J,MATCH($C2590,'Policy Characteristics'!$C:$C,0))),"",INDEX('Policy Characteristics'!J:J,MATCH($C2590,'Policy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90" s="254" t="str">
        <f>IF(ISBLANK(INDEX('Policy Characteristics'!K:K,MATCH($C2590,'Policy Characteristics'!$C:$C,0))),"",INDEX('Policy Characteristics'!K:K,MATCH($C2590,'Policy Characteristics'!$C:$C,0)))</f>
        <v>industry-ag-main.html#eff-stds</v>
      </c>
      <c r="R2590" s="254" t="str">
        <f>IF(ISBLANK(INDEX('Policy Characteristics'!L:L,MATCH($C2590,'Policy Characteristics'!$C:$C,0))),"",INDEX('Policy Characteristics'!L:L,MATCH($C2590,'Policy Characteristics'!$C:$C,0)))</f>
        <v>industry-energy-efficiency-standards.html</v>
      </c>
    </row>
    <row r="2591" spans="1:18" s="4" customFormat="1" x14ac:dyDescent="0.25">
      <c r="A2591" s="254" t="str">
        <f>IF(ISBLANK(INDEX('Policy Characteristics'!A:A,MATCH($C2591,'Policy Characteristics'!$C:$C,0))),"",INDEX('Policy Characteristics'!A:A,MATCH($C2591,'Policy Characteristics'!$C:$C,0)))</f>
        <v>Industry</v>
      </c>
      <c r="B2591" s="262" t="str">
        <f>IF(ISBLANK(INDEX('Policy Characteristics'!B:B,MATCH($C2591,'Policy Characteristics'!$C:$C,0))),"",INDEX('Policy Characteristics'!B:B,MATCH($C2591,'Policy Characteristics'!$C:$C,0)))</f>
        <v>Industry Process Efficiency</v>
      </c>
      <c r="C2591" s="254" t="str">
        <f t="shared" si="107"/>
        <v>Percentage Improvement in Industrial Process Efficiency above BAU</v>
      </c>
      <c r="D2591" s="6" t="s">
        <v>3026</v>
      </c>
      <c r="E2591" s="45" t="s">
        <v>2673</v>
      </c>
      <c r="F2591" t="s">
        <v>2989</v>
      </c>
      <c r="G2591" s="45" t="s">
        <v>2677</v>
      </c>
      <c r="H2591" s="47">
        <f t="shared" si="108"/>
        <v>2590</v>
      </c>
      <c r="I2591" s="324" t="s">
        <v>41</v>
      </c>
      <c r="J2591" s="255" t="str">
        <f>IF(ISBLANK(INDEX('Policy Characteristics'!D:D,MATCH($C2591,'Policy Characteristics'!$C:$C,0))),"",INDEX('Policy Characteristics'!D:D,MATCH($C2591,'Policy Characteristics'!$C:$C,0)))</f>
        <v>Industry Energy Efficiency</v>
      </c>
      <c r="K2591" s="254" t="str">
        <f>IF(ISBLANK(INDEX('Policy Characteristics'!E:E,MATCH($C2591,'Policy Characteristics'!$C:$C,0))),"",INDEX('Policy Characteristics'!E:E,MATCH($C2591,'Policy Characteristics'!$C:$C,0)))</f>
        <v>indst process efficiency</v>
      </c>
      <c r="L2591" s="261">
        <f>IF(ISBLANK(INDEX('Policy Characteristics'!F:F,MATCH($C2591,'Policy Characteristics'!$C:$C,0))),"",INDEX('Policy Characteristics'!F:F,MATCH($C2591,'Policy Characteristics'!$C:$C,0)))</f>
        <v>0</v>
      </c>
      <c r="M2591" s="261">
        <f>IF(ISBLANK(INDEX('Policy Characteristics'!G:G,MATCH($C2591,'Policy Characteristics'!$C:$C,0))),"",INDEX('Policy Characteristics'!G:G,MATCH($C2591,'Policy Characteristics'!$C:$C,0)))</f>
        <v>0.25</v>
      </c>
      <c r="N2591" s="261">
        <f>IF(ISBLANK(INDEX('Policy Characteristics'!H:H,MATCH($C2591,'Policy Characteristics'!$C:$C,0))),"",INDEX('Policy Characteristics'!H:H,MATCH($C2591,'Policy Characteristics'!$C:$C,0)))</f>
        <v>0.01</v>
      </c>
      <c r="O2591" s="254" t="str">
        <f>IF(ISBLANK(INDEX('Policy Characteristics'!I:I,MATCH($C2591,'Policy Characteristics'!$C:$C,0))),"",INDEX('Policy Characteristics'!I:I,MATCH($C2591,'Policy Characteristics'!$C:$C,0)))</f>
        <v>% reduction in energy use</v>
      </c>
      <c r="P2591" s="254" t="str">
        <f>IF(ISBLANK(INDEX('Policy Characteristics'!J:J,MATCH($C2591,'Policy Characteristics'!$C:$C,0))),"",INDEX('Policy Characteristics'!J:J,MATCH($C2591,'Policy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91" s="254" t="str">
        <f>IF(ISBLANK(INDEX('Policy Characteristics'!K:K,MATCH($C2591,'Policy Characteristics'!$C:$C,0))),"",INDEX('Policy Characteristics'!K:K,MATCH($C2591,'Policy Characteristics'!$C:$C,0)))</f>
        <v>industry-ag-main.html#eff-stds</v>
      </c>
      <c r="R2591" s="254" t="str">
        <f>IF(ISBLANK(INDEX('Policy Characteristics'!L:L,MATCH($C2591,'Policy Characteristics'!$C:$C,0))),"",INDEX('Policy Characteristics'!L:L,MATCH($C2591,'Policy Characteristics'!$C:$C,0)))</f>
        <v>industry-energy-efficiency-standards.html</v>
      </c>
    </row>
    <row r="2592" spans="1:18" s="4" customFormat="1" x14ac:dyDescent="0.25">
      <c r="A2592" s="254" t="str">
        <f>IF(ISBLANK(INDEX('Policy Characteristics'!A:A,MATCH($C2592,'Policy Characteristics'!$C:$C,0))),"",INDEX('Policy Characteristics'!A:A,MATCH($C2592,'Policy Characteristics'!$C:$C,0)))</f>
        <v>Industry</v>
      </c>
      <c r="B2592" s="262" t="str">
        <f>IF(ISBLANK(INDEX('Policy Characteristics'!B:B,MATCH($C2592,'Policy Characteristics'!$C:$C,0))),"",INDEX('Policy Characteristics'!B:B,MATCH($C2592,'Policy Characteristics'!$C:$C,0)))</f>
        <v>Industry Process Efficiency</v>
      </c>
      <c r="C2592" s="254" t="str">
        <f t="shared" si="107"/>
        <v>Percentage Improvement in Industrial Process Efficiency above BAU</v>
      </c>
      <c r="D2592" s="6" t="s">
        <v>3026</v>
      </c>
      <c r="E2592" s="45" t="s">
        <v>2674</v>
      </c>
      <c r="F2592" t="s">
        <v>2989</v>
      </c>
      <c r="G2592" s="45" t="s">
        <v>2678</v>
      </c>
      <c r="H2592" s="47">
        <f t="shared" si="108"/>
        <v>2591</v>
      </c>
      <c r="I2592" s="324" t="s">
        <v>40</v>
      </c>
      <c r="J2592" s="255" t="str">
        <f>IF(ISBLANK(INDEX('Policy Characteristics'!D:D,MATCH($C2592,'Policy Characteristics'!$C:$C,0))),"",INDEX('Policy Characteristics'!D:D,MATCH($C2592,'Policy Characteristics'!$C:$C,0)))</f>
        <v>Industry Energy Efficiency</v>
      </c>
      <c r="K2592" s="254" t="str">
        <f>IF(ISBLANK(INDEX('Policy Characteristics'!E:E,MATCH($C2592,'Policy Characteristics'!$C:$C,0))),"",INDEX('Policy Characteristics'!E:E,MATCH($C2592,'Policy Characteristics'!$C:$C,0)))</f>
        <v>indst process efficiency</v>
      </c>
      <c r="L2592" s="261">
        <f>IF(ISBLANK(INDEX('Policy Characteristics'!F:F,MATCH($C2592,'Policy Characteristics'!$C:$C,0))),"",INDEX('Policy Characteristics'!F:F,MATCH($C2592,'Policy Characteristics'!$C:$C,0)))</f>
        <v>0</v>
      </c>
      <c r="M2592" s="261">
        <f>IF(ISBLANK(INDEX('Policy Characteristics'!G:G,MATCH($C2592,'Policy Characteristics'!$C:$C,0))),"",INDEX('Policy Characteristics'!G:G,MATCH($C2592,'Policy Characteristics'!$C:$C,0)))</f>
        <v>0.25</v>
      </c>
      <c r="N2592" s="261">
        <f>IF(ISBLANK(INDEX('Policy Characteristics'!H:H,MATCH($C2592,'Policy Characteristics'!$C:$C,0))),"",INDEX('Policy Characteristics'!H:H,MATCH($C2592,'Policy Characteristics'!$C:$C,0)))</f>
        <v>0.01</v>
      </c>
      <c r="O2592" s="254" t="str">
        <f>IF(ISBLANK(INDEX('Policy Characteristics'!I:I,MATCH($C2592,'Policy Characteristics'!$C:$C,0))),"",INDEX('Policy Characteristics'!I:I,MATCH($C2592,'Policy Characteristics'!$C:$C,0)))</f>
        <v>% reduction in energy use</v>
      </c>
      <c r="P2592" s="254" t="str">
        <f>IF(ISBLANK(INDEX('Policy Characteristics'!J:J,MATCH($C2592,'Policy Characteristics'!$C:$C,0))),"",INDEX('Policy Characteristics'!J:J,MATCH($C2592,'Policy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92" s="254" t="str">
        <f>IF(ISBLANK(INDEX('Policy Characteristics'!K:K,MATCH($C2592,'Policy Characteristics'!$C:$C,0))),"",INDEX('Policy Characteristics'!K:K,MATCH($C2592,'Policy Characteristics'!$C:$C,0)))</f>
        <v>industry-ag-main.html#eff-stds</v>
      </c>
      <c r="R2592" s="254" t="str">
        <f>IF(ISBLANK(INDEX('Policy Characteristics'!L:L,MATCH($C2592,'Policy Characteristics'!$C:$C,0))),"",INDEX('Policy Characteristics'!L:L,MATCH($C2592,'Policy Characteristics'!$C:$C,0)))</f>
        <v>industry-energy-efficiency-standards.html</v>
      </c>
    </row>
    <row r="2593" spans="1:18" s="4" customFormat="1" x14ac:dyDescent="0.25">
      <c r="A2593" s="254" t="str">
        <f>IF(ISBLANK(INDEX('Policy Characteristics'!A:A,MATCH($C2593,'Policy Characteristics'!$C:$C,0))),"",INDEX('Policy Characteristics'!A:A,MATCH($C2593,'Policy Characteristics'!$C:$C,0)))</f>
        <v>Industry</v>
      </c>
      <c r="B2593" s="262" t="str">
        <f>IF(ISBLANK(INDEX('Policy Characteristics'!B:B,MATCH($C2593,'Policy Characteristics'!$C:$C,0))),"",INDEX('Policy Characteristics'!B:B,MATCH($C2593,'Policy Characteristics'!$C:$C,0)))</f>
        <v>Industry Process Efficiency</v>
      </c>
      <c r="C2593" s="254" t="str">
        <f t="shared" si="107"/>
        <v>Percentage Improvement in Industrial Process Efficiency above BAU</v>
      </c>
      <c r="D2593" s="6" t="s">
        <v>3026</v>
      </c>
      <c r="E2593" s="45" t="s">
        <v>2671</v>
      </c>
      <c r="F2593" t="s">
        <v>2989</v>
      </c>
      <c r="G2593" s="45" t="s">
        <v>2676</v>
      </c>
      <c r="H2593" s="47">
        <f t="shared" si="108"/>
        <v>2592</v>
      </c>
      <c r="I2593" s="324" t="s">
        <v>41</v>
      </c>
      <c r="J2593" s="255" t="str">
        <f>IF(ISBLANK(INDEX('Policy Characteristics'!D:D,MATCH($C2593,'Policy Characteristics'!$C:$C,0))),"",INDEX('Policy Characteristics'!D:D,MATCH($C2593,'Policy Characteristics'!$C:$C,0)))</f>
        <v>Industry Energy Efficiency</v>
      </c>
      <c r="K2593" s="254" t="str">
        <f>IF(ISBLANK(INDEX('Policy Characteristics'!E:E,MATCH($C2593,'Policy Characteristics'!$C:$C,0))),"",INDEX('Policy Characteristics'!E:E,MATCH($C2593,'Policy Characteristics'!$C:$C,0)))</f>
        <v>indst process efficiency</v>
      </c>
      <c r="L2593" s="261">
        <f>IF(ISBLANK(INDEX('Policy Characteristics'!F:F,MATCH($C2593,'Policy Characteristics'!$C:$C,0))),"",INDEX('Policy Characteristics'!F:F,MATCH($C2593,'Policy Characteristics'!$C:$C,0)))</f>
        <v>0</v>
      </c>
      <c r="M2593" s="261">
        <f>IF(ISBLANK(INDEX('Policy Characteristics'!G:G,MATCH($C2593,'Policy Characteristics'!$C:$C,0))),"",INDEX('Policy Characteristics'!G:G,MATCH($C2593,'Policy Characteristics'!$C:$C,0)))</f>
        <v>0.25</v>
      </c>
      <c r="N2593" s="261">
        <f>IF(ISBLANK(INDEX('Policy Characteristics'!H:H,MATCH($C2593,'Policy Characteristics'!$C:$C,0))),"",INDEX('Policy Characteristics'!H:H,MATCH($C2593,'Policy Characteristics'!$C:$C,0)))</f>
        <v>0.01</v>
      </c>
      <c r="O2593" s="254" t="str">
        <f>IF(ISBLANK(INDEX('Policy Characteristics'!I:I,MATCH($C2593,'Policy Characteristics'!$C:$C,0))),"",INDEX('Policy Characteristics'!I:I,MATCH($C2593,'Policy Characteristics'!$C:$C,0)))</f>
        <v>% reduction in energy use</v>
      </c>
      <c r="P2593" s="254" t="str">
        <f>IF(ISBLANK(INDEX('Policy Characteristics'!J:J,MATCH($C2593,'Policy Characteristics'!$C:$C,0))),"",INDEX('Policy Characteristics'!J:J,MATCH($C2593,'Policy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93" s="254" t="str">
        <f>IF(ISBLANK(INDEX('Policy Characteristics'!K:K,MATCH($C2593,'Policy Characteristics'!$C:$C,0))),"",INDEX('Policy Characteristics'!K:K,MATCH($C2593,'Policy Characteristics'!$C:$C,0)))</f>
        <v>industry-ag-main.html#eff-stds</v>
      </c>
      <c r="R2593" s="254" t="str">
        <f>IF(ISBLANK(INDEX('Policy Characteristics'!L:L,MATCH($C2593,'Policy Characteristics'!$C:$C,0))),"",INDEX('Policy Characteristics'!L:L,MATCH($C2593,'Policy Characteristics'!$C:$C,0)))</f>
        <v>industry-energy-efficiency-standards.html</v>
      </c>
    </row>
    <row r="2594" spans="1:18" s="4" customFormat="1" x14ac:dyDescent="0.25">
      <c r="A2594" s="254" t="str">
        <f>IF(ISBLANK(INDEX('Policy Characteristics'!A:A,MATCH($C2594,'Policy Characteristics'!$C:$C,0))),"",INDEX('Policy Characteristics'!A:A,MATCH($C2594,'Policy Characteristics'!$C:$C,0)))</f>
        <v>Industry</v>
      </c>
      <c r="B2594" s="262" t="str">
        <f>IF(ISBLANK(INDEX('Policy Characteristics'!B:B,MATCH($C2594,'Policy Characteristics'!$C:$C,0))),"",INDEX('Policy Characteristics'!B:B,MATCH($C2594,'Policy Characteristics'!$C:$C,0)))</f>
        <v>Industry Process Efficiency</v>
      </c>
      <c r="C2594" s="254" t="str">
        <f t="shared" si="107"/>
        <v>Percentage Improvement in Industrial Process Efficiency above BAU</v>
      </c>
      <c r="D2594" s="6" t="s">
        <v>3027</v>
      </c>
      <c r="E2594" s="45" t="s">
        <v>2375</v>
      </c>
      <c r="F2594" t="s">
        <v>2990</v>
      </c>
      <c r="G2594" s="45" t="s">
        <v>2381</v>
      </c>
      <c r="H2594" s="47">
        <f t="shared" si="108"/>
        <v>2593</v>
      </c>
      <c r="I2594" s="324" t="s">
        <v>40</v>
      </c>
      <c r="J2594" s="255" t="str">
        <f>IF(ISBLANK(INDEX('Policy Characteristics'!D:D,MATCH($C2594,'Policy Characteristics'!$C:$C,0))),"",INDEX('Policy Characteristics'!D:D,MATCH($C2594,'Policy Characteristics'!$C:$C,0)))</f>
        <v>Industry Energy Efficiency</v>
      </c>
      <c r="K2594" s="254" t="str">
        <f>IF(ISBLANK(INDEX('Policy Characteristics'!E:E,MATCH($C2594,'Policy Characteristics'!$C:$C,0))),"",INDEX('Policy Characteristics'!E:E,MATCH($C2594,'Policy Characteristics'!$C:$C,0)))</f>
        <v>indst process efficiency</v>
      </c>
      <c r="L2594" s="261">
        <f>IF(ISBLANK(INDEX('Policy Characteristics'!F:F,MATCH($C2594,'Policy Characteristics'!$C:$C,0))),"",INDEX('Policy Characteristics'!F:F,MATCH($C2594,'Policy Characteristics'!$C:$C,0)))</f>
        <v>0</v>
      </c>
      <c r="M2594" s="261">
        <f>IF(ISBLANK(INDEX('Policy Characteristics'!G:G,MATCH($C2594,'Policy Characteristics'!$C:$C,0))),"",INDEX('Policy Characteristics'!G:G,MATCH($C2594,'Policy Characteristics'!$C:$C,0)))</f>
        <v>0.25</v>
      </c>
      <c r="N2594" s="261">
        <f>IF(ISBLANK(INDEX('Policy Characteristics'!H:H,MATCH($C2594,'Policy Characteristics'!$C:$C,0))),"",INDEX('Policy Characteristics'!H:H,MATCH($C2594,'Policy Characteristics'!$C:$C,0)))</f>
        <v>0.01</v>
      </c>
      <c r="O2594" s="254" t="str">
        <f>IF(ISBLANK(INDEX('Policy Characteristics'!I:I,MATCH($C2594,'Policy Characteristics'!$C:$C,0))),"",INDEX('Policy Characteristics'!I:I,MATCH($C2594,'Policy Characteristics'!$C:$C,0)))</f>
        <v>% reduction in energy use</v>
      </c>
      <c r="P2594" s="254" t="str">
        <f>IF(ISBLANK(INDEX('Policy Characteristics'!J:J,MATCH($C2594,'Policy Characteristics'!$C:$C,0))),"",INDEX('Policy Characteristics'!J:J,MATCH($C2594,'Policy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94" s="254" t="str">
        <f>IF(ISBLANK(INDEX('Policy Characteristics'!K:K,MATCH($C2594,'Policy Characteristics'!$C:$C,0))),"",INDEX('Policy Characteristics'!K:K,MATCH($C2594,'Policy Characteristics'!$C:$C,0)))</f>
        <v>industry-ag-main.html#eff-stds</v>
      </c>
      <c r="R2594" s="254" t="str">
        <f>IF(ISBLANK(INDEX('Policy Characteristics'!L:L,MATCH($C2594,'Policy Characteristics'!$C:$C,0))),"",INDEX('Policy Characteristics'!L:L,MATCH($C2594,'Policy Characteristics'!$C:$C,0)))</f>
        <v>industry-energy-efficiency-standards.html</v>
      </c>
    </row>
    <row r="2595" spans="1:18" s="4" customFormat="1" x14ac:dyDescent="0.25">
      <c r="A2595" s="254" t="str">
        <f>IF(ISBLANK(INDEX('Policy Characteristics'!A:A,MATCH($C2595,'Policy Characteristics'!$C:$C,0))),"",INDEX('Policy Characteristics'!A:A,MATCH($C2595,'Policy Characteristics'!$C:$C,0)))</f>
        <v>Industry</v>
      </c>
      <c r="B2595" s="262" t="str">
        <f>IF(ISBLANK(INDEX('Policy Characteristics'!B:B,MATCH($C2595,'Policy Characteristics'!$C:$C,0))),"",INDEX('Policy Characteristics'!B:B,MATCH($C2595,'Policy Characteristics'!$C:$C,0)))</f>
        <v>Industry Process Efficiency</v>
      </c>
      <c r="C2595" s="254" t="str">
        <f t="shared" si="107"/>
        <v>Percentage Improvement in Industrial Process Efficiency above BAU</v>
      </c>
      <c r="D2595" s="6" t="s">
        <v>3027</v>
      </c>
      <c r="E2595" s="45" t="s">
        <v>2376</v>
      </c>
      <c r="F2595" t="s">
        <v>2990</v>
      </c>
      <c r="G2595" s="45" t="s">
        <v>2384</v>
      </c>
      <c r="H2595" s="47">
        <f t="shared" si="108"/>
        <v>2594</v>
      </c>
      <c r="I2595" s="324" t="s">
        <v>40</v>
      </c>
      <c r="J2595" s="255" t="str">
        <f>IF(ISBLANK(INDEX('Policy Characteristics'!D:D,MATCH($C2595,'Policy Characteristics'!$C:$C,0))),"",INDEX('Policy Characteristics'!D:D,MATCH($C2595,'Policy Characteristics'!$C:$C,0)))</f>
        <v>Industry Energy Efficiency</v>
      </c>
      <c r="K2595" s="254" t="str">
        <f>IF(ISBLANK(INDEX('Policy Characteristics'!E:E,MATCH($C2595,'Policy Characteristics'!$C:$C,0))),"",INDEX('Policy Characteristics'!E:E,MATCH($C2595,'Policy Characteristics'!$C:$C,0)))</f>
        <v>indst process efficiency</v>
      </c>
      <c r="L2595" s="261">
        <f>IF(ISBLANK(INDEX('Policy Characteristics'!F:F,MATCH($C2595,'Policy Characteristics'!$C:$C,0))),"",INDEX('Policy Characteristics'!F:F,MATCH($C2595,'Policy Characteristics'!$C:$C,0)))</f>
        <v>0</v>
      </c>
      <c r="M2595" s="261">
        <f>IF(ISBLANK(INDEX('Policy Characteristics'!G:G,MATCH($C2595,'Policy Characteristics'!$C:$C,0))),"",INDEX('Policy Characteristics'!G:G,MATCH($C2595,'Policy Characteristics'!$C:$C,0)))</f>
        <v>0.25</v>
      </c>
      <c r="N2595" s="261">
        <f>IF(ISBLANK(INDEX('Policy Characteristics'!H:H,MATCH($C2595,'Policy Characteristics'!$C:$C,0))),"",INDEX('Policy Characteristics'!H:H,MATCH($C2595,'Policy Characteristics'!$C:$C,0)))</f>
        <v>0.01</v>
      </c>
      <c r="O2595" s="254" t="str">
        <f>IF(ISBLANK(INDEX('Policy Characteristics'!I:I,MATCH($C2595,'Policy Characteristics'!$C:$C,0))),"",INDEX('Policy Characteristics'!I:I,MATCH($C2595,'Policy Characteristics'!$C:$C,0)))</f>
        <v>% reduction in energy use</v>
      </c>
      <c r="P2595" s="254" t="str">
        <f>IF(ISBLANK(INDEX('Policy Characteristics'!J:J,MATCH($C2595,'Policy Characteristics'!$C:$C,0))),"",INDEX('Policy Characteristics'!J:J,MATCH($C2595,'Policy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95" s="254" t="str">
        <f>IF(ISBLANK(INDEX('Policy Characteristics'!K:K,MATCH($C2595,'Policy Characteristics'!$C:$C,0))),"",INDEX('Policy Characteristics'!K:K,MATCH($C2595,'Policy Characteristics'!$C:$C,0)))</f>
        <v>industry-ag-main.html#eff-stds</v>
      </c>
      <c r="R2595" s="254" t="str">
        <f>IF(ISBLANK(INDEX('Policy Characteristics'!L:L,MATCH($C2595,'Policy Characteristics'!$C:$C,0))),"",INDEX('Policy Characteristics'!L:L,MATCH($C2595,'Policy Characteristics'!$C:$C,0)))</f>
        <v>industry-energy-efficiency-standards.html</v>
      </c>
    </row>
    <row r="2596" spans="1:18" s="4" customFormat="1" x14ac:dyDescent="0.25">
      <c r="A2596" s="254" t="str">
        <f>IF(ISBLANK(INDEX('Policy Characteristics'!A:A,MATCH($C2596,'Policy Characteristics'!$C:$C,0))),"",INDEX('Policy Characteristics'!A:A,MATCH($C2596,'Policy Characteristics'!$C:$C,0)))</f>
        <v>Industry</v>
      </c>
      <c r="B2596" s="262" t="str">
        <f>IF(ISBLANK(INDEX('Policy Characteristics'!B:B,MATCH($C2596,'Policy Characteristics'!$C:$C,0))),"",INDEX('Policy Characteristics'!B:B,MATCH($C2596,'Policy Characteristics'!$C:$C,0)))</f>
        <v>Industry Process Efficiency</v>
      </c>
      <c r="C2596" s="254" t="str">
        <f t="shared" si="107"/>
        <v>Percentage Improvement in Industrial Process Efficiency above BAU</v>
      </c>
      <c r="D2596" s="6" t="s">
        <v>3027</v>
      </c>
      <c r="E2596" s="45" t="s">
        <v>2377</v>
      </c>
      <c r="F2596" t="s">
        <v>2990</v>
      </c>
      <c r="G2596" s="45" t="s">
        <v>2385</v>
      </c>
      <c r="H2596" s="47">
        <f t="shared" si="108"/>
        <v>2595</v>
      </c>
      <c r="I2596" s="324" t="s">
        <v>40</v>
      </c>
      <c r="J2596" s="255" t="str">
        <f>IF(ISBLANK(INDEX('Policy Characteristics'!D:D,MATCH($C2596,'Policy Characteristics'!$C:$C,0))),"",INDEX('Policy Characteristics'!D:D,MATCH($C2596,'Policy Characteristics'!$C:$C,0)))</f>
        <v>Industry Energy Efficiency</v>
      </c>
      <c r="K2596" s="254" t="str">
        <f>IF(ISBLANK(INDEX('Policy Characteristics'!E:E,MATCH($C2596,'Policy Characteristics'!$C:$C,0))),"",INDEX('Policy Characteristics'!E:E,MATCH($C2596,'Policy Characteristics'!$C:$C,0)))</f>
        <v>indst process efficiency</v>
      </c>
      <c r="L2596" s="261">
        <f>IF(ISBLANK(INDEX('Policy Characteristics'!F:F,MATCH($C2596,'Policy Characteristics'!$C:$C,0))),"",INDEX('Policy Characteristics'!F:F,MATCH($C2596,'Policy Characteristics'!$C:$C,0)))</f>
        <v>0</v>
      </c>
      <c r="M2596" s="261">
        <f>IF(ISBLANK(INDEX('Policy Characteristics'!G:G,MATCH($C2596,'Policy Characteristics'!$C:$C,0))),"",INDEX('Policy Characteristics'!G:G,MATCH($C2596,'Policy Characteristics'!$C:$C,0)))</f>
        <v>0.25</v>
      </c>
      <c r="N2596" s="261">
        <f>IF(ISBLANK(INDEX('Policy Characteristics'!H:H,MATCH($C2596,'Policy Characteristics'!$C:$C,0))),"",INDEX('Policy Characteristics'!H:H,MATCH($C2596,'Policy Characteristics'!$C:$C,0)))</f>
        <v>0.01</v>
      </c>
      <c r="O2596" s="254" t="str">
        <f>IF(ISBLANK(INDEX('Policy Characteristics'!I:I,MATCH($C2596,'Policy Characteristics'!$C:$C,0))),"",INDEX('Policy Characteristics'!I:I,MATCH($C2596,'Policy Characteristics'!$C:$C,0)))</f>
        <v>% reduction in energy use</v>
      </c>
      <c r="P2596" s="254" t="str">
        <f>IF(ISBLANK(INDEX('Policy Characteristics'!J:J,MATCH($C2596,'Policy Characteristics'!$C:$C,0))),"",INDEX('Policy Characteristics'!J:J,MATCH($C2596,'Policy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96" s="254" t="str">
        <f>IF(ISBLANK(INDEX('Policy Characteristics'!K:K,MATCH($C2596,'Policy Characteristics'!$C:$C,0))),"",INDEX('Policy Characteristics'!K:K,MATCH($C2596,'Policy Characteristics'!$C:$C,0)))</f>
        <v>industry-ag-main.html#eff-stds</v>
      </c>
      <c r="R2596" s="254" t="str">
        <f>IF(ISBLANK(INDEX('Policy Characteristics'!L:L,MATCH($C2596,'Policy Characteristics'!$C:$C,0))),"",INDEX('Policy Characteristics'!L:L,MATCH($C2596,'Policy Characteristics'!$C:$C,0)))</f>
        <v>industry-energy-efficiency-standards.html</v>
      </c>
    </row>
    <row r="2597" spans="1:18" s="4" customFormat="1" x14ac:dyDescent="0.25">
      <c r="A2597" s="254" t="str">
        <f>IF(ISBLANK(INDEX('Policy Characteristics'!A:A,MATCH($C2597,'Policy Characteristics'!$C:$C,0))),"",INDEX('Policy Characteristics'!A:A,MATCH($C2597,'Policy Characteristics'!$C:$C,0)))</f>
        <v>Industry</v>
      </c>
      <c r="B2597" s="262" t="str">
        <f>IF(ISBLANK(INDEX('Policy Characteristics'!B:B,MATCH($C2597,'Policy Characteristics'!$C:$C,0))),"",INDEX('Policy Characteristics'!B:B,MATCH($C2597,'Policy Characteristics'!$C:$C,0)))</f>
        <v>Industry Process Efficiency</v>
      </c>
      <c r="C2597" s="254" t="str">
        <f t="shared" si="107"/>
        <v>Percentage Improvement in Industrial Process Efficiency above BAU</v>
      </c>
      <c r="D2597" s="6" t="s">
        <v>3027</v>
      </c>
      <c r="E2597" s="45" t="s">
        <v>2378</v>
      </c>
      <c r="F2597" t="s">
        <v>2990</v>
      </c>
      <c r="G2597" s="45" t="s">
        <v>2382</v>
      </c>
      <c r="H2597" s="47">
        <f t="shared" si="108"/>
        <v>2596</v>
      </c>
      <c r="I2597" s="324" t="s">
        <v>41</v>
      </c>
      <c r="J2597" s="255" t="str">
        <f>IF(ISBLANK(INDEX('Policy Characteristics'!D:D,MATCH($C2597,'Policy Characteristics'!$C:$C,0))),"",INDEX('Policy Characteristics'!D:D,MATCH($C2597,'Policy Characteristics'!$C:$C,0)))</f>
        <v>Industry Energy Efficiency</v>
      </c>
      <c r="K2597" s="254" t="str">
        <f>IF(ISBLANK(INDEX('Policy Characteristics'!E:E,MATCH($C2597,'Policy Characteristics'!$C:$C,0))),"",INDEX('Policy Characteristics'!E:E,MATCH($C2597,'Policy Characteristics'!$C:$C,0)))</f>
        <v>indst process efficiency</v>
      </c>
      <c r="L2597" s="261">
        <f>IF(ISBLANK(INDEX('Policy Characteristics'!F:F,MATCH($C2597,'Policy Characteristics'!$C:$C,0))),"",INDEX('Policy Characteristics'!F:F,MATCH($C2597,'Policy Characteristics'!$C:$C,0)))</f>
        <v>0</v>
      </c>
      <c r="M2597" s="261">
        <f>IF(ISBLANK(INDEX('Policy Characteristics'!G:G,MATCH($C2597,'Policy Characteristics'!$C:$C,0))),"",INDEX('Policy Characteristics'!G:G,MATCH($C2597,'Policy Characteristics'!$C:$C,0)))</f>
        <v>0.25</v>
      </c>
      <c r="N2597" s="261">
        <f>IF(ISBLANK(INDEX('Policy Characteristics'!H:H,MATCH($C2597,'Policy Characteristics'!$C:$C,0))),"",INDEX('Policy Characteristics'!H:H,MATCH($C2597,'Policy Characteristics'!$C:$C,0)))</f>
        <v>0.01</v>
      </c>
      <c r="O2597" s="254" t="str">
        <f>IF(ISBLANK(INDEX('Policy Characteristics'!I:I,MATCH($C2597,'Policy Characteristics'!$C:$C,0))),"",INDEX('Policy Characteristics'!I:I,MATCH($C2597,'Policy Characteristics'!$C:$C,0)))</f>
        <v>% reduction in energy use</v>
      </c>
      <c r="P2597" s="254" t="str">
        <f>IF(ISBLANK(INDEX('Policy Characteristics'!J:J,MATCH($C2597,'Policy Characteristics'!$C:$C,0))),"",INDEX('Policy Characteristics'!J:J,MATCH($C2597,'Policy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97" s="254" t="str">
        <f>IF(ISBLANK(INDEX('Policy Characteristics'!K:K,MATCH($C2597,'Policy Characteristics'!$C:$C,0))),"",INDEX('Policy Characteristics'!K:K,MATCH($C2597,'Policy Characteristics'!$C:$C,0)))</f>
        <v>industry-ag-main.html#eff-stds</v>
      </c>
      <c r="R2597" s="254" t="str">
        <f>IF(ISBLANK(INDEX('Policy Characteristics'!L:L,MATCH($C2597,'Policy Characteristics'!$C:$C,0))),"",INDEX('Policy Characteristics'!L:L,MATCH($C2597,'Policy Characteristics'!$C:$C,0)))</f>
        <v>industry-energy-efficiency-standards.html</v>
      </c>
    </row>
    <row r="2598" spans="1:18" s="4" customFormat="1" x14ac:dyDescent="0.25">
      <c r="A2598" s="254" t="str">
        <f>IF(ISBLANK(INDEX('Policy Characteristics'!A:A,MATCH($C2598,'Policy Characteristics'!$C:$C,0))),"",INDEX('Policy Characteristics'!A:A,MATCH($C2598,'Policy Characteristics'!$C:$C,0)))</f>
        <v>Industry</v>
      </c>
      <c r="B2598" s="262" t="str">
        <f>IF(ISBLANK(INDEX('Policy Characteristics'!B:B,MATCH($C2598,'Policy Characteristics'!$C:$C,0))),"",INDEX('Policy Characteristics'!B:B,MATCH($C2598,'Policy Characteristics'!$C:$C,0)))</f>
        <v>Industry Process Efficiency</v>
      </c>
      <c r="C2598" s="254" t="str">
        <f t="shared" si="107"/>
        <v>Percentage Improvement in Industrial Process Efficiency above BAU</v>
      </c>
      <c r="D2598" s="6" t="s">
        <v>3027</v>
      </c>
      <c r="E2598" s="45" t="s">
        <v>2379</v>
      </c>
      <c r="F2598" t="s">
        <v>2990</v>
      </c>
      <c r="G2598" s="45" t="s">
        <v>2383</v>
      </c>
      <c r="H2598" s="47">
        <f t="shared" si="108"/>
        <v>2597</v>
      </c>
      <c r="I2598" s="324" t="s">
        <v>40</v>
      </c>
      <c r="J2598" s="255" t="str">
        <f>IF(ISBLANK(INDEX('Policy Characteristics'!D:D,MATCH($C2598,'Policy Characteristics'!$C:$C,0))),"",INDEX('Policy Characteristics'!D:D,MATCH($C2598,'Policy Characteristics'!$C:$C,0)))</f>
        <v>Industry Energy Efficiency</v>
      </c>
      <c r="K2598" s="254" t="str">
        <f>IF(ISBLANK(INDEX('Policy Characteristics'!E:E,MATCH($C2598,'Policy Characteristics'!$C:$C,0))),"",INDEX('Policy Characteristics'!E:E,MATCH($C2598,'Policy Characteristics'!$C:$C,0)))</f>
        <v>indst process efficiency</v>
      </c>
      <c r="L2598" s="261">
        <f>IF(ISBLANK(INDEX('Policy Characteristics'!F:F,MATCH($C2598,'Policy Characteristics'!$C:$C,0))),"",INDEX('Policy Characteristics'!F:F,MATCH($C2598,'Policy Characteristics'!$C:$C,0)))</f>
        <v>0</v>
      </c>
      <c r="M2598" s="261">
        <f>IF(ISBLANK(INDEX('Policy Characteristics'!G:G,MATCH($C2598,'Policy Characteristics'!$C:$C,0))),"",INDEX('Policy Characteristics'!G:G,MATCH($C2598,'Policy Characteristics'!$C:$C,0)))</f>
        <v>0.25</v>
      </c>
      <c r="N2598" s="261">
        <f>IF(ISBLANK(INDEX('Policy Characteristics'!H:H,MATCH($C2598,'Policy Characteristics'!$C:$C,0))),"",INDEX('Policy Characteristics'!H:H,MATCH($C2598,'Policy Characteristics'!$C:$C,0)))</f>
        <v>0.01</v>
      </c>
      <c r="O2598" s="254" t="str">
        <f>IF(ISBLANK(INDEX('Policy Characteristics'!I:I,MATCH($C2598,'Policy Characteristics'!$C:$C,0))),"",INDEX('Policy Characteristics'!I:I,MATCH($C2598,'Policy Characteristics'!$C:$C,0)))</f>
        <v>% reduction in energy use</v>
      </c>
      <c r="P2598" s="254" t="str">
        <f>IF(ISBLANK(INDEX('Policy Characteristics'!J:J,MATCH($C2598,'Policy Characteristics'!$C:$C,0))),"",INDEX('Policy Characteristics'!J:J,MATCH($C2598,'Policy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98" s="254" t="str">
        <f>IF(ISBLANK(INDEX('Policy Characteristics'!K:K,MATCH($C2598,'Policy Characteristics'!$C:$C,0))),"",INDEX('Policy Characteristics'!K:K,MATCH($C2598,'Policy Characteristics'!$C:$C,0)))</f>
        <v>industry-ag-main.html#eff-stds</v>
      </c>
      <c r="R2598" s="254" t="str">
        <f>IF(ISBLANK(INDEX('Policy Characteristics'!L:L,MATCH($C2598,'Policy Characteristics'!$C:$C,0))),"",INDEX('Policy Characteristics'!L:L,MATCH($C2598,'Policy Characteristics'!$C:$C,0)))</f>
        <v>industry-energy-efficiency-standards.html</v>
      </c>
    </row>
    <row r="2599" spans="1:18" s="4" customFormat="1" x14ac:dyDescent="0.25">
      <c r="A2599" s="254" t="str">
        <f>IF(ISBLANK(INDEX('Policy Characteristics'!A:A,MATCH($C2599,'Policy Characteristics'!$C:$C,0))),"",INDEX('Policy Characteristics'!A:A,MATCH($C2599,'Policy Characteristics'!$C:$C,0)))</f>
        <v>Industry</v>
      </c>
      <c r="B2599" s="262" t="str">
        <f>IF(ISBLANK(INDEX('Policy Characteristics'!B:B,MATCH($C2599,'Policy Characteristics'!$C:$C,0))),"",INDEX('Policy Characteristics'!B:B,MATCH($C2599,'Policy Characteristics'!$C:$C,0)))</f>
        <v>Industry Process Efficiency</v>
      </c>
      <c r="C2599" s="254" t="str">
        <f t="shared" si="107"/>
        <v>Percentage Improvement in Industrial Process Efficiency above BAU</v>
      </c>
      <c r="D2599" s="6" t="s">
        <v>3027</v>
      </c>
      <c r="E2599" s="45" t="s">
        <v>2380</v>
      </c>
      <c r="F2599" t="s">
        <v>2990</v>
      </c>
      <c r="G2599" s="45" t="s">
        <v>2386</v>
      </c>
      <c r="H2599" s="47">
        <f t="shared" si="108"/>
        <v>2598</v>
      </c>
      <c r="I2599" s="324" t="s">
        <v>41</v>
      </c>
      <c r="J2599" s="255" t="str">
        <f>IF(ISBLANK(INDEX('Policy Characteristics'!D:D,MATCH($C2599,'Policy Characteristics'!$C:$C,0))),"",INDEX('Policy Characteristics'!D:D,MATCH($C2599,'Policy Characteristics'!$C:$C,0)))</f>
        <v>Industry Energy Efficiency</v>
      </c>
      <c r="K2599" s="254" t="str">
        <f>IF(ISBLANK(INDEX('Policy Characteristics'!E:E,MATCH($C2599,'Policy Characteristics'!$C:$C,0))),"",INDEX('Policy Characteristics'!E:E,MATCH($C2599,'Policy Characteristics'!$C:$C,0)))</f>
        <v>indst process efficiency</v>
      </c>
      <c r="L2599" s="261">
        <f>IF(ISBLANK(INDEX('Policy Characteristics'!F:F,MATCH($C2599,'Policy Characteristics'!$C:$C,0))),"",INDEX('Policy Characteristics'!F:F,MATCH($C2599,'Policy Characteristics'!$C:$C,0)))</f>
        <v>0</v>
      </c>
      <c r="M2599" s="261">
        <f>IF(ISBLANK(INDEX('Policy Characteristics'!G:G,MATCH($C2599,'Policy Characteristics'!$C:$C,0))),"",INDEX('Policy Characteristics'!G:G,MATCH($C2599,'Policy Characteristics'!$C:$C,0)))</f>
        <v>0.25</v>
      </c>
      <c r="N2599" s="261">
        <f>IF(ISBLANK(INDEX('Policy Characteristics'!H:H,MATCH($C2599,'Policy Characteristics'!$C:$C,0))),"",INDEX('Policy Characteristics'!H:H,MATCH($C2599,'Policy Characteristics'!$C:$C,0)))</f>
        <v>0.01</v>
      </c>
      <c r="O2599" s="254" t="str">
        <f>IF(ISBLANK(INDEX('Policy Characteristics'!I:I,MATCH($C2599,'Policy Characteristics'!$C:$C,0))),"",INDEX('Policy Characteristics'!I:I,MATCH($C2599,'Policy Characteristics'!$C:$C,0)))</f>
        <v>% reduction in energy use</v>
      </c>
      <c r="P2599" s="254" t="str">
        <f>IF(ISBLANK(INDEX('Policy Characteristics'!J:J,MATCH($C2599,'Policy Characteristics'!$C:$C,0))),"",INDEX('Policy Characteristics'!J:J,MATCH($C2599,'Policy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599" s="254" t="str">
        <f>IF(ISBLANK(INDEX('Policy Characteristics'!K:K,MATCH($C2599,'Policy Characteristics'!$C:$C,0))),"",INDEX('Policy Characteristics'!K:K,MATCH($C2599,'Policy Characteristics'!$C:$C,0)))</f>
        <v>industry-ag-main.html#eff-stds</v>
      </c>
      <c r="R2599" s="254" t="str">
        <f>IF(ISBLANK(INDEX('Policy Characteristics'!L:L,MATCH($C2599,'Policy Characteristics'!$C:$C,0))),"",INDEX('Policy Characteristics'!L:L,MATCH($C2599,'Policy Characteristics'!$C:$C,0)))</f>
        <v>industry-energy-efficiency-standards.html</v>
      </c>
    </row>
    <row r="2600" spans="1:18" s="4" customFormat="1" x14ac:dyDescent="0.25">
      <c r="A2600" s="254" t="str">
        <f>IF(ISBLANK(INDEX('Policy Characteristics'!A:A,MATCH($C2600,'Policy Characteristics'!$C:$C,0))),"",INDEX('Policy Characteristics'!A:A,MATCH($C2600,'Policy Characteristics'!$C:$C,0)))</f>
        <v>Industry</v>
      </c>
      <c r="B2600" s="262" t="str">
        <f>IF(ISBLANK(INDEX('Policy Characteristics'!B:B,MATCH($C2600,'Policy Characteristics'!$C:$C,0))),"",INDEX('Policy Characteristics'!B:B,MATCH($C2600,'Policy Characteristics'!$C:$C,0)))</f>
        <v>Industry Process Efficiency</v>
      </c>
      <c r="C2600" s="254" t="str">
        <f t="shared" si="107"/>
        <v>Percentage Improvement in Industrial Process Efficiency above BAU</v>
      </c>
      <c r="D2600" s="6" t="s">
        <v>3027</v>
      </c>
      <c r="E2600" s="45" t="s">
        <v>2672</v>
      </c>
      <c r="F2600" t="s">
        <v>2990</v>
      </c>
      <c r="G2600" s="45" t="s">
        <v>2675</v>
      </c>
      <c r="H2600" s="47">
        <f t="shared" si="108"/>
        <v>2599</v>
      </c>
      <c r="I2600" s="324" t="s">
        <v>41</v>
      </c>
      <c r="J2600" s="255" t="str">
        <f>IF(ISBLANK(INDEX('Policy Characteristics'!D:D,MATCH($C2600,'Policy Characteristics'!$C:$C,0))),"",INDEX('Policy Characteristics'!D:D,MATCH($C2600,'Policy Characteristics'!$C:$C,0)))</f>
        <v>Industry Energy Efficiency</v>
      </c>
      <c r="K2600" s="254" t="str">
        <f>IF(ISBLANK(INDEX('Policy Characteristics'!E:E,MATCH($C2600,'Policy Characteristics'!$C:$C,0))),"",INDEX('Policy Characteristics'!E:E,MATCH($C2600,'Policy Characteristics'!$C:$C,0)))</f>
        <v>indst process efficiency</v>
      </c>
      <c r="L2600" s="261">
        <f>IF(ISBLANK(INDEX('Policy Characteristics'!F:F,MATCH($C2600,'Policy Characteristics'!$C:$C,0))),"",INDEX('Policy Characteristics'!F:F,MATCH($C2600,'Policy Characteristics'!$C:$C,0)))</f>
        <v>0</v>
      </c>
      <c r="M2600" s="261">
        <f>IF(ISBLANK(INDEX('Policy Characteristics'!G:G,MATCH($C2600,'Policy Characteristics'!$C:$C,0))),"",INDEX('Policy Characteristics'!G:G,MATCH($C2600,'Policy Characteristics'!$C:$C,0)))</f>
        <v>0.25</v>
      </c>
      <c r="N2600" s="261">
        <f>IF(ISBLANK(INDEX('Policy Characteristics'!H:H,MATCH($C2600,'Policy Characteristics'!$C:$C,0))),"",INDEX('Policy Characteristics'!H:H,MATCH($C2600,'Policy Characteristics'!$C:$C,0)))</f>
        <v>0.01</v>
      </c>
      <c r="O2600" s="254" t="str">
        <f>IF(ISBLANK(INDEX('Policy Characteristics'!I:I,MATCH($C2600,'Policy Characteristics'!$C:$C,0))),"",INDEX('Policy Characteristics'!I:I,MATCH($C2600,'Policy Characteristics'!$C:$C,0)))</f>
        <v>% reduction in energy use</v>
      </c>
      <c r="P2600" s="254" t="str">
        <f>IF(ISBLANK(INDEX('Policy Characteristics'!J:J,MATCH($C2600,'Policy Characteristics'!$C:$C,0))),"",INDEX('Policy Characteristics'!J:J,MATCH($C2600,'Policy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00" s="254" t="str">
        <f>IF(ISBLANK(INDEX('Policy Characteristics'!K:K,MATCH($C2600,'Policy Characteristics'!$C:$C,0))),"",INDEX('Policy Characteristics'!K:K,MATCH($C2600,'Policy Characteristics'!$C:$C,0)))</f>
        <v>industry-ag-main.html#eff-stds</v>
      </c>
      <c r="R2600" s="254" t="str">
        <f>IF(ISBLANK(INDEX('Policy Characteristics'!L:L,MATCH($C2600,'Policy Characteristics'!$C:$C,0))),"",INDEX('Policy Characteristics'!L:L,MATCH($C2600,'Policy Characteristics'!$C:$C,0)))</f>
        <v>industry-energy-efficiency-standards.html</v>
      </c>
    </row>
    <row r="2601" spans="1:18" s="4" customFormat="1" x14ac:dyDescent="0.25">
      <c r="A2601" s="254" t="str">
        <f>IF(ISBLANK(INDEX('Policy Characteristics'!A:A,MATCH($C2601,'Policy Characteristics'!$C:$C,0))),"",INDEX('Policy Characteristics'!A:A,MATCH($C2601,'Policy Characteristics'!$C:$C,0)))</f>
        <v>Industry</v>
      </c>
      <c r="B2601" s="262" t="str">
        <f>IF(ISBLANK(INDEX('Policy Characteristics'!B:B,MATCH($C2601,'Policy Characteristics'!$C:$C,0))),"",INDEX('Policy Characteristics'!B:B,MATCH($C2601,'Policy Characteristics'!$C:$C,0)))</f>
        <v>Industry Process Efficiency</v>
      </c>
      <c r="C2601" s="254" t="str">
        <f t="shared" si="107"/>
        <v>Percentage Improvement in Industrial Process Efficiency above BAU</v>
      </c>
      <c r="D2601" s="6" t="s">
        <v>3027</v>
      </c>
      <c r="E2601" s="45" t="s">
        <v>2673</v>
      </c>
      <c r="F2601" t="s">
        <v>2990</v>
      </c>
      <c r="G2601" s="45" t="s">
        <v>2677</v>
      </c>
      <c r="H2601" s="47">
        <f t="shared" si="108"/>
        <v>2600</v>
      </c>
      <c r="I2601" s="324" t="s">
        <v>40</v>
      </c>
      <c r="J2601" s="255" t="str">
        <f>IF(ISBLANK(INDEX('Policy Characteristics'!D:D,MATCH($C2601,'Policy Characteristics'!$C:$C,0))),"",INDEX('Policy Characteristics'!D:D,MATCH($C2601,'Policy Characteristics'!$C:$C,0)))</f>
        <v>Industry Energy Efficiency</v>
      </c>
      <c r="K2601" s="254" t="str">
        <f>IF(ISBLANK(INDEX('Policy Characteristics'!E:E,MATCH($C2601,'Policy Characteristics'!$C:$C,0))),"",INDEX('Policy Characteristics'!E:E,MATCH($C2601,'Policy Characteristics'!$C:$C,0)))</f>
        <v>indst process efficiency</v>
      </c>
      <c r="L2601" s="261">
        <f>IF(ISBLANK(INDEX('Policy Characteristics'!F:F,MATCH($C2601,'Policy Characteristics'!$C:$C,0))),"",INDEX('Policy Characteristics'!F:F,MATCH($C2601,'Policy Characteristics'!$C:$C,0)))</f>
        <v>0</v>
      </c>
      <c r="M2601" s="261">
        <f>IF(ISBLANK(INDEX('Policy Characteristics'!G:G,MATCH($C2601,'Policy Characteristics'!$C:$C,0))),"",INDEX('Policy Characteristics'!G:G,MATCH($C2601,'Policy Characteristics'!$C:$C,0)))</f>
        <v>0.25</v>
      </c>
      <c r="N2601" s="261">
        <f>IF(ISBLANK(INDEX('Policy Characteristics'!H:H,MATCH($C2601,'Policy Characteristics'!$C:$C,0))),"",INDEX('Policy Characteristics'!H:H,MATCH($C2601,'Policy Characteristics'!$C:$C,0)))</f>
        <v>0.01</v>
      </c>
      <c r="O2601" s="254" t="str">
        <f>IF(ISBLANK(INDEX('Policy Characteristics'!I:I,MATCH($C2601,'Policy Characteristics'!$C:$C,0))),"",INDEX('Policy Characteristics'!I:I,MATCH($C2601,'Policy Characteristics'!$C:$C,0)))</f>
        <v>% reduction in energy use</v>
      </c>
      <c r="P2601" s="254" t="str">
        <f>IF(ISBLANK(INDEX('Policy Characteristics'!J:J,MATCH($C2601,'Policy Characteristics'!$C:$C,0))),"",INDEX('Policy Characteristics'!J:J,MATCH($C2601,'Policy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01" s="254" t="str">
        <f>IF(ISBLANK(INDEX('Policy Characteristics'!K:K,MATCH($C2601,'Policy Characteristics'!$C:$C,0))),"",INDEX('Policy Characteristics'!K:K,MATCH($C2601,'Policy Characteristics'!$C:$C,0)))</f>
        <v>industry-ag-main.html#eff-stds</v>
      </c>
      <c r="R2601" s="254" t="str">
        <f>IF(ISBLANK(INDEX('Policy Characteristics'!L:L,MATCH($C2601,'Policy Characteristics'!$C:$C,0))),"",INDEX('Policy Characteristics'!L:L,MATCH($C2601,'Policy Characteristics'!$C:$C,0)))</f>
        <v>industry-energy-efficiency-standards.html</v>
      </c>
    </row>
    <row r="2602" spans="1:18" s="4" customFormat="1" x14ac:dyDescent="0.25">
      <c r="A2602" s="254" t="str">
        <f>IF(ISBLANK(INDEX('Policy Characteristics'!A:A,MATCH($C2602,'Policy Characteristics'!$C:$C,0))),"",INDEX('Policy Characteristics'!A:A,MATCH($C2602,'Policy Characteristics'!$C:$C,0)))</f>
        <v>Industry</v>
      </c>
      <c r="B2602" s="262" t="str">
        <f>IF(ISBLANK(INDEX('Policy Characteristics'!B:B,MATCH($C2602,'Policy Characteristics'!$C:$C,0))),"",INDEX('Policy Characteristics'!B:B,MATCH($C2602,'Policy Characteristics'!$C:$C,0)))</f>
        <v>Industry Process Efficiency</v>
      </c>
      <c r="C2602" s="254" t="str">
        <f t="shared" si="107"/>
        <v>Percentage Improvement in Industrial Process Efficiency above BAU</v>
      </c>
      <c r="D2602" s="6" t="s">
        <v>3027</v>
      </c>
      <c r="E2602" s="45" t="s">
        <v>2674</v>
      </c>
      <c r="F2602" t="s">
        <v>2990</v>
      </c>
      <c r="G2602" s="45" t="s">
        <v>2678</v>
      </c>
      <c r="H2602" s="47">
        <f t="shared" si="108"/>
        <v>2601</v>
      </c>
      <c r="I2602" s="324" t="s">
        <v>40</v>
      </c>
      <c r="J2602" s="255" t="str">
        <f>IF(ISBLANK(INDEX('Policy Characteristics'!D:D,MATCH($C2602,'Policy Characteristics'!$C:$C,0))),"",INDEX('Policy Characteristics'!D:D,MATCH($C2602,'Policy Characteristics'!$C:$C,0)))</f>
        <v>Industry Energy Efficiency</v>
      </c>
      <c r="K2602" s="254" t="str">
        <f>IF(ISBLANK(INDEX('Policy Characteristics'!E:E,MATCH($C2602,'Policy Characteristics'!$C:$C,0))),"",INDEX('Policy Characteristics'!E:E,MATCH($C2602,'Policy Characteristics'!$C:$C,0)))</f>
        <v>indst process efficiency</v>
      </c>
      <c r="L2602" s="261">
        <f>IF(ISBLANK(INDEX('Policy Characteristics'!F:F,MATCH($C2602,'Policy Characteristics'!$C:$C,0))),"",INDEX('Policy Characteristics'!F:F,MATCH($C2602,'Policy Characteristics'!$C:$C,0)))</f>
        <v>0</v>
      </c>
      <c r="M2602" s="261">
        <f>IF(ISBLANK(INDEX('Policy Characteristics'!G:G,MATCH($C2602,'Policy Characteristics'!$C:$C,0))),"",INDEX('Policy Characteristics'!G:G,MATCH($C2602,'Policy Characteristics'!$C:$C,0)))</f>
        <v>0.25</v>
      </c>
      <c r="N2602" s="261">
        <f>IF(ISBLANK(INDEX('Policy Characteristics'!H:H,MATCH($C2602,'Policy Characteristics'!$C:$C,0))),"",INDEX('Policy Characteristics'!H:H,MATCH($C2602,'Policy Characteristics'!$C:$C,0)))</f>
        <v>0.01</v>
      </c>
      <c r="O2602" s="254" t="str">
        <f>IF(ISBLANK(INDEX('Policy Characteristics'!I:I,MATCH($C2602,'Policy Characteristics'!$C:$C,0))),"",INDEX('Policy Characteristics'!I:I,MATCH($C2602,'Policy Characteristics'!$C:$C,0)))</f>
        <v>% reduction in energy use</v>
      </c>
      <c r="P2602" s="254" t="str">
        <f>IF(ISBLANK(INDEX('Policy Characteristics'!J:J,MATCH($C2602,'Policy Characteristics'!$C:$C,0))),"",INDEX('Policy Characteristics'!J:J,MATCH($C2602,'Policy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02" s="254" t="str">
        <f>IF(ISBLANK(INDEX('Policy Characteristics'!K:K,MATCH($C2602,'Policy Characteristics'!$C:$C,0))),"",INDEX('Policy Characteristics'!K:K,MATCH($C2602,'Policy Characteristics'!$C:$C,0)))</f>
        <v>industry-ag-main.html#eff-stds</v>
      </c>
      <c r="R2602" s="254" t="str">
        <f>IF(ISBLANK(INDEX('Policy Characteristics'!L:L,MATCH($C2602,'Policy Characteristics'!$C:$C,0))),"",INDEX('Policy Characteristics'!L:L,MATCH($C2602,'Policy Characteristics'!$C:$C,0)))</f>
        <v>industry-energy-efficiency-standards.html</v>
      </c>
    </row>
    <row r="2603" spans="1:18" s="4" customFormat="1" x14ac:dyDescent="0.25">
      <c r="A2603" s="254" t="str">
        <f>IF(ISBLANK(INDEX('Policy Characteristics'!A:A,MATCH($C2603,'Policy Characteristics'!$C:$C,0))),"",INDEX('Policy Characteristics'!A:A,MATCH($C2603,'Policy Characteristics'!$C:$C,0)))</f>
        <v>Industry</v>
      </c>
      <c r="B2603" s="262" t="str">
        <f>IF(ISBLANK(INDEX('Policy Characteristics'!B:B,MATCH($C2603,'Policy Characteristics'!$C:$C,0))),"",INDEX('Policy Characteristics'!B:B,MATCH($C2603,'Policy Characteristics'!$C:$C,0)))</f>
        <v>Industry Process Efficiency</v>
      </c>
      <c r="C2603" s="254" t="str">
        <f t="shared" si="107"/>
        <v>Percentage Improvement in Industrial Process Efficiency above BAU</v>
      </c>
      <c r="D2603" s="6" t="s">
        <v>3027</v>
      </c>
      <c r="E2603" s="45" t="s">
        <v>2671</v>
      </c>
      <c r="F2603" t="s">
        <v>2990</v>
      </c>
      <c r="G2603" s="45" t="s">
        <v>2676</v>
      </c>
      <c r="H2603" s="47">
        <f t="shared" si="108"/>
        <v>2602</v>
      </c>
      <c r="I2603" s="324" t="s">
        <v>41</v>
      </c>
      <c r="J2603" s="255" t="str">
        <f>IF(ISBLANK(INDEX('Policy Characteristics'!D:D,MATCH($C2603,'Policy Characteristics'!$C:$C,0))),"",INDEX('Policy Characteristics'!D:D,MATCH($C2603,'Policy Characteristics'!$C:$C,0)))</f>
        <v>Industry Energy Efficiency</v>
      </c>
      <c r="K2603" s="254" t="str">
        <f>IF(ISBLANK(INDEX('Policy Characteristics'!E:E,MATCH($C2603,'Policy Characteristics'!$C:$C,0))),"",INDEX('Policy Characteristics'!E:E,MATCH($C2603,'Policy Characteristics'!$C:$C,0)))</f>
        <v>indst process efficiency</v>
      </c>
      <c r="L2603" s="261">
        <f>IF(ISBLANK(INDEX('Policy Characteristics'!F:F,MATCH($C2603,'Policy Characteristics'!$C:$C,0))),"",INDEX('Policy Characteristics'!F:F,MATCH($C2603,'Policy Characteristics'!$C:$C,0)))</f>
        <v>0</v>
      </c>
      <c r="M2603" s="261">
        <f>IF(ISBLANK(INDEX('Policy Characteristics'!G:G,MATCH($C2603,'Policy Characteristics'!$C:$C,0))),"",INDEX('Policy Characteristics'!G:G,MATCH($C2603,'Policy Characteristics'!$C:$C,0)))</f>
        <v>0.25</v>
      </c>
      <c r="N2603" s="261">
        <f>IF(ISBLANK(INDEX('Policy Characteristics'!H:H,MATCH($C2603,'Policy Characteristics'!$C:$C,0))),"",INDEX('Policy Characteristics'!H:H,MATCH($C2603,'Policy Characteristics'!$C:$C,0)))</f>
        <v>0.01</v>
      </c>
      <c r="O2603" s="254" t="str">
        <f>IF(ISBLANK(INDEX('Policy Characteristics'!I:I,MATCH($C2603,'Policy Characteristics'!$C:$C,0))),"",INDEX('Policy Characteristics'!I:I,MATCH($C2603,'Policy Characteristics'!$C:$C,0)))</f>
        <v>% reduction in energy use</v>
      </c>
      <c r="P2603" s="254" t="str">
        <f>IF(ISBLANK(INDEX('Policy Characteristics'!J:J,MATCH($C2603,'Policy Characteristics'!$C:$C,0))),"",INDEX('Policy Characteristics'!J:J,MATCH($C2603,'Policy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03" s="254" t="str">
        <f>IF(ISBLANK(INDEX('Policy Characteristics'!K:K,MATCH($C2603,'Policy Characteristics'!$C:$C,0))),"",INDEX('Policy Characteristics'!K:K,MATCH($C2603,'Policy Characteristics'!$C:$C,0)))</f>
        <v>industry-ag-main.html#eff-stds</v>
      </c>
      <c r="R2603" s="254" t="str">
        <f>IF(ISBLANK(INDEX('Policy Characteristics'!L:L,MATCH($C2603,'Policy Characteristics'!$C:$C,0))),"",INDEX('Policy Characteristics'!L:L,MATCH($C2603,'Policy Characteristics'!$C:$C,0)))</f>
        <v>industry-energy-efficiency-standards.html</v>
      </c>
    </row>
    <row r="2604" spans="1:18" s="4" customFormat="1" x14ac:dyDescent="0.25">
      <c r="A2604" s="254" t="str">
        <f>IF(ISBLANK(INDEX('Policy Characteristics'!A:A,MATCH($C2604,'Policy Characteristics'!$C:$C,0))),"",INDEX('Policy Characteristics'!A:A,MATCH($C2604,'Policy Characteristics'!$C:$C,0)))</f>
        <v>Industry</v>
      </c>
      <c r="B2604" s="262" t="str">
        <f>IF(ISBLANK(INDEX('Policy Characteristics'!B:B,MATCH($C2604,'Policy Characteristics'!$C:$C,0))),"",INDEX('Policy Characteristics'!B:B,MATCH($C2604,'Policy Characteristics'!$C:$C,0)))</f>
        <v>Industry Process Efficiency</v>
      </c>
      <c r="C2604" s="254" t="str">
        <f t="shared" ref="C2604:C2667" si="109">$C$2474</f>
        <v>Percentage Improvement in Industrial Process Efficiency above BAU</v>
      </c>
      <c r="D2604" s="6" t="s">
        <v>3028</v>
      </c>
      <c r="E2604" s="45" t="s">
        <v>2375</v>
      </c>
      <c r="F2604" t="s">
        <v>2547</v>
      </c>
      <c r="G2604" s="45" t="s">
        <v>2381</v>
      </c>
      <c r="H2604" s="47">
        <f t="shared" si="108"/>
        <v>2603</v>
      </c>
      <c r="I2604" s="324" t="s">
        <v>40</v>
      </c>
      <c r="J2604" s="255" t="str">
        <f>IF(ISBLANK(INDEX('Policy Characteristics'!D:D,MATCH($C2604,'Policy Characteristics'!$C:$C,0))),"",INDEX('Policy Characteristics'!D:D,MATCH($C2604,'Policy Characteristics'!$C:$C,0)))</f>
        <v>Industry Energy Efficiency</v>
      </c>
      <c r="K2604" s="254" t="str">
        <f>IF(ISBLANK(INDEX('Policy Characteristics'!E:E,MATCH($C2604,'Policy Characteristics'!$C:$C,0))),"",INDEX('Policy Characteristics'!E:E,MATCH($C2604,'Policy Characteristics'!$C:$C,0)))</f>
        <v>indst process efficiency</v>
      </c>
      <c r="L2604" s="261">
        <f>IF(ISBLANK(INDEX('Policy Characteristics'!F:F,MATCH($C2604,'Policy Characteristics'!$C:$C,0))),"",INDEX('Policy Characteristics'!F:F,MATCH($C2604,'Policy Characteristics'!$C:$C,0)))</f>
        <v>0</v>
      </c>
      <c r="M2604" s="261">
        <f>IF(ISBLANK(INDEX('Policy Characteristics'!G:G,MATCH($C2604,'Policy Characteristics'!$C:$C,0))),"",INDEX('Policy Characteristics'!G:G,MATCH($C2604,'Policy Characteristics'!$C:$C,0)))</f>
        <v>0.25</v>
      </c>
      <c r="N2604" s="261">
        <f>IF(ISBLANK(INDEX('Policy Characteristics'!H:H,MATCH($C2604,'Policy Characteristics'!$C:$C,0))),"",INDEX('Policy Characteristics'!H:H,MATCH($C2604,'Policy Characteristics'!$C:$C,0)))</f>
        <v>0.01</v>
      </c>
      <c r="O2604" s="254" t="str">
        <f>IF(ISBLANK(INDEX('Policy Characteristics'!I:I,MATCH($C2604,'Policy Characteristics'!$C:$C,0))),"",INDEX('Policy Characteristics'!I:I,MATCH($C2604,'Policy Characteristics'!$C:$C,0)))</f>
        <v>% reduction in energy use</v>
      </c>
      <c r="P2604" s="254" t="str">
        <f>IF(ISBLANK(INDEX('Policy Characteristics'!J:J,MATCH($C2604,'Policy Characteristics'!$C:$C,0))),"",INDEX('Policy Characteristics'!J:J,MATCH($C2604,'Policy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04" s="254" t="str">
        <f>IF(ISBLANK(INDEX('Policy Characteristics'!K:K,MATCH($C2604,'Policy Characteristics'!$C:$C,0))),"",INDEX('Policy Characteristics'!K:K,MATCH($C2604,'Policy Characteristics'!$C:$C,0)))</f>
        <v>industry-ag-main.html#eff-stds</v>
      </c>
      <c r="R2604" s="254" t="str">
        <f>IF(ISBLANK(INDEX('Policy Characteristics'!L:L,MATCH($C2604,'Policy Characteristics'!$C:$C,0))),"",INDEX('Policy Characteristics'!L:L,MATCH($C2604,'Policy Characteristics'!$C:$C,0)))</f>
        <v>industry-energy-efficiency-standards.html</v>
      </c>
    </row>
    <row r="2605" spans="1:18" s="4" customFormat="1" x14ac:dyDescent="0.25">
      <c r="A2605" s="254" t="str">
        <f>IF(ISBLANK(INDEX('Policy Characteristics'!A:A,MATCH($C2605,'Policy Characteristics'!$C:$C,0))),"",INDEX('Policy Characteristics'!A:A,MATCH($C2605,'Policy Characteristics'!$C:$C,0)))</f>
        <v>Industry</v>
      </c>
      <c r="B2605" s="262" t="str">
        <f>IF(ISBLANK(INDEX('Policy Characteristics'!B:B,MATCH($C2605,'Policy Characteristics'!$C:$C,0))),"",INDEX('Policy Characteristics'!B:B,MATCH($C2605,'Policy Characteristics'!$C:$C,0)))</f>
        <v>Industry Process Efficiency</v>
      </c>
      <c r="C2605" s="254" t="str">
        <f t="shared" si="109"/>
        <v>Percentage Improvement in Industrial Process Efficiency above BAU</v>
      </c>
      <c r="D2605" s="6" t="s">
        <v>3028</v>
      </c>
      <c r="E2605" s="45" t="s">
        <v>2376</v>
      </c>
      <c r="F2605" t="s">
        <v>2547</v>
      </c>
      <c r="G2605" s="45" t="s">
        <v>2384</v>
      </c>
      <c r="H2605" s="47">
        <f t="shared" si="108"/>
        <v>2604</v>
      </c>
      <c r="I2605" s="324" t="s">
        <v>40</v>
      </c>
      <c r="J2605" s="255" t="str">
        <f>IF(ISBLANK(INDEX('Policy Characteristics'!D:D,MATCH($C2605,'Policy Characteristics'!$C:$C,0))),"",INDEX('Policy Characteristics'!D:D,MATCH($C2605,'Policy Characteristics'!$C:$C,0)))</f>
        <v>Industry Energy Efficiency</v>
      </c>
      <c r="K2605" s="254" t="str">
        <f>IF(ISBLANK(INDEX('Policy Characteristics'!E:E,MATCH($C2605,'Policy Characteristics'!$C:$C,0))),"",INDEX('Policy Characteristics'!E:E,MATCH($C2605,'Policy Characteristics'!$C:$C,0)))</f>
        <v>indst process efficiency</v>
      </c>
      <c r="L2605" s="261">
        <f>IF(ISBLANK(INDEX('Policy Characteristics'!F:F,MATCH($C2605,'Policy Characteristics'!$C:$C,0))),"",INDEX('Policy Characteristics'!F:F,MATCH($C2605,'Policy Characteristics'!$C:$C,0)))</f>
        <v>0</v>
      </c>
      <c r="M2605" s="261">
        <f>IF(ISBLANK(INDEX('Policy Characteristics'!G:G,MATCH($C2605,'Policy Characteristics'!$C:$C,0))),"",INDEX('Policy Characteristics'!G:G,MATCH($C2605,'Policy Characteristics'!$C:$C,0)))</f>
        <v>0.25</v>
      </c>
      <c r="N2605" s="261">
        <f>IF(ISBLANK(INDEX('Policy Characteristics'!H:H,MATCH($C2605,'Policy Characteristics'!$C:$C,0))),"",INDEX('Policy Characteristics'!H:H,MATCH($C2605,'Policy Characteristics'!$C:$C,0)))</f>
        <v>0.01</v>
      </c>
      <c r="O2605" s="254" t="str">
        <f>IF(ISBLANK(INDEX('Policy Characteristics'!I:I,MATCH($C2605,'Policy Characteristics'!$C:$C,0))),"",INDEX('Policy Characteristics'!I:I,MATCH($C2605,'Policy Characteristics'!$C:$C,0)))</f>
        <v>% reduction in energy use</v>
      </c>
      <c r="P2605" s="254" t="str">
        <f>IF(ISBLANK(INDEX('Policy Characteristics'!J:J,MATCH($C2605,'Policy Characteristics'!$C:$C,0))),"",INDEX('Policy Characteristics'!J:J,MATCH($C2605,'Policy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05" s="254" t="str">
        <f>IF(ISBLANK(INDEX('Policy Characteristics'!K:K,MATCH($C2605,'Policy Characteristics'!$C:$C,0))),"",INDEX('Policy Characteristics'!K:K,MATCH($C2605,'Policy Characteristics'!$C:$C,0)))</f>
        <v>industry-ag-main.html#eff-stds</v>
      </c>
      <c r="R2605" s="254" t="str">
        <f>IF(ISBLANK(INDEX('Policy Characteristics'!L:L,MATCH($C2605,'Policy Characteristics'!$C:$C,0))),"",INDEX('Policy Characteristics'!L:L,MATCH($C2605,'Policy Characteristics'!$C:$C,0)))</f>
        <v>industry-energy-efficiency-standards.html</v>
      </c>
    </row>
    <row r="2606" spans="1:18" s="4" customFormat="1" x14ac:dyDescent="0.25">
      <c r="A2606" s="254" t="str">
        <f>IF(ISBLANK(INDEX('Policy Characteristics'!A:A,MATCH($C2606,'Policy Characteristics'!$C:$C,0))),"",INDEX('Policy Characteristics'!A:A,MATCH($C2606,'Policy Characteristics'!$C:$C,0)))</f>
        <v>Industry</v>
      </c>
      <c r="B2606" s="262" t="str">
        <f>IF(ISBLANK(INDEX('Policy Characteristics'!B:B,MATCH($C2606,'Policy Characteristics'!$C:$C,0))),"",INDEX('Policy Characteristics'!B:B,MATCH($C2606,'Policy Characteristics'!$C:$C,0)))</f>
        <v>Industry Process Efficiency</v>
      </c>
      <c r="C2606" s="254" t="str">
        <f t="shared" si="109"/>
        <v>Percentage Improvement in Industrial Process Efficiency above BAU</v>
      </c>
      <c r="D2606" s="6" t="s">
        <v>3028</v>
      </c>
      <c r="E2606" s="45" t="s">
        <v>2377</v>
      </c>
      <c r="F2606" t="s">
        <v>2547</v>
      </c>
      <c r="G2606" s="45" t="s">
        <v>2385</v>
      </c>
      <c r="H2606" s="47">
        <f t="shared" si="108"/>
        <v>2605</v>
      </c>
      <c r="I2606" s="324" t="s">
        <v>40</v>
      </c>
      <c r="J2606" s="255" t="str">
        <f>IF(ISBLANK(INDEX('Policy Characteristics'!D:D,MATCH($C2606,'Policy Characteristics'!$C:$C,0))),"",INDEX('Policy Characteristics'!D:D,MATCH($C2606,'Policy Characteristics'!$C:$C,0)))</f>
        <v>Industry Energy Efficiency</v>
      </c>
      <c r="K2606" s="254" t="str">
        <f>IF(ISBLANK(INDEX('Policy Characteristics'!E:E,MATCH($C2606,'Policy Characteristics'!$C:$C,0))),"",INDEX('Policy Characteristics'!E:E,MATCH($C2606,'Policy Characteristics'!$C:$C,0)))</f>
        <v>indst process efficiency</v>
      </c>
      <c r="L2606" s="261">
        <f>IF(ISBLANK(INDEX('Policy Characteristics'!F:F,MATCH($C2606,'Policy Characteristics'!$C:$C,0))),"",INDEX('Policy Characteristics'!F:F,MATCH($C2606,'Policy Characteristics'!$C:$C,0)))</f>
        <v>0</v>
      </c>
      <c r="M2606" s="261">
        <f>IF(ISBLANK(INDEX('Policy Characteristics'!G:G,MATCH($C2606,'Policy Characteristics'!$C:$C,0))),"",INDEX('Policy Characteristics'!G:G,MATCH($C2606,'Policy Characteristics'!$C:$C,0)))</f>
        <v>0.25</v>
      </c>
      <c r="N2606" s="261">
        <f>IF(ISBLANK(INDEX('Policy Characteristics'!H:H,MATCH($C2606,'Policy Characteristics'!$C:$C,0))),"",INDEX('Policy Characteristics'!H:H,MATCH($C2606,'Policy Characteristics'!$C:$C,0)))</f>
        <v>0.01</v>
      </c>
      <c r="O2606" s="254" t="str">
        <f>IF(ISBLANK(INDEX('Policy Characteristics'!I:I,MATCH($C2606,'Policy Characteristics'!$C:$C,0))),"",INDEX('Policy Characteristics'!I:I,MATCH($C2606,'Policy Characteristics'!$C:$C,0)))</f>
        <v>% reduction in energy use</v>
      </c>
      <c r="P2606" s="254" t="str">
        <f>IF(ISBLANK(INDEX('Policy Characteristics'!J:J,MATCH($C2606,'Policy Characteristics'!$C:$C,0))),"",INDEX('Policy Characteristics'!J:J,MATCH($C2606,'Policy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06" s="254" t="str">
        <f>IF(ISBLANK(INDEX('Policy Characteristics'!K:K,MATCH($C2606,'Policy Characteristics'!$C:$C,0))),"",INDEX('Policy Characteristics'!K:K,MATCH($C2606,'Policy Characteristics'!$C:$C,0)))</f>
        <v>industry-ag-main.html#eff-stds</v>
      </c>
      <c r="R2606" s="254" t="str">
        <f>IF(ISBLANK(INDEX('Policy Characteristics'!L:L,MATCH($C2606,'Policy Characteristics'!$C:$C,0))),"",INDEX('Policy Characteristics'!L:L,MATCH($C2606,'Policy Characteristics'!$C:$C,0)))</f>
        <v>industry-energy-efficiency-standards.html</v>
      </c>
    </row>
    <row r="2607" spans="1:18" s="4" customFormat="1" x14ac:dyDescent="0.25">
      <c r="A2607" s="254" t="str">
        <f>IF(ISBLANK(INDEX('Policy Characteristics'!A:A,MATCH($C2607,'Policy Characteristics'!$C:$C,0))),"",INDEX('Policy Characteristics'!A:A,MATCH($C2607,'Policy Characteristics'!$C:$C,0)))</f>
        <v>Industry</v>
      </c>
      <c r="B2607" s="262" t="str">
        <f>IF(ISBLANK(INDEX('Policy Characteristics'!B:B,MATCH($C2607,'Policy Characteristics'!$C:$C,0))),"",INDEX('Policy Characteristics'!B:B,MATCH($C2607,'Policy Characteristics'!$C:$C,0)))</f>
        <v>Industry Process Efficiency</v>
      </c>
      <c r="C2607" s="254" t="str">
        <f t="shared" si="109"/>
        <v>Percentage Improvement in Industrial Process Efficiency above BAU</v>
      </c>
      <c r="D2607" s="6" t="s">
        <v>3028</v>
      </c>
      <c r="E2607" s="45" t="s">
        <v>2378</v>
      </c>
      <c r="F2607" t="s">
        <v>2547</v>
      </c>
      <c r="G2607" s="45" t="s">
        <v>2382</v>
      </c>
      <c r="H2607" s="47">
        <f t="shared" si="108"/>
        <v>2606</v>
      </c>
      <c r="I2607" s="324" t="s">
        <v>41</v>
      </c>
      <c r="J2607" s="255" t="str">
        <f>IF(ISBLANK(INDEX('Policy Characteristics'!D:D,MATCH($C2607,'Policy Characteristics'!$C:$C,0))),"",INDEX('Policy Characteristics'!D:D,MATCH($C2607,'Policy Characteristics'!$C:$C,0)))</f>
        <v>Industry Energy Efficiency</v>
      </c>
      <c r="K2607" s="254" t="str">
        <f>IF(ISBLANK(INDEX('Policy Characteristics'!E:E,MATCH($C2607,'Policy Characteristics'!$C:$C,0))),"",INDEX('Policy Characteristics'!E:E,MATCH($C2607,'Policy Characteristics'!$C:$C,0)))</f>
        <v>indst process efficiency</v>
      </c>
      <c r="L2607" s="261">
        <f>IF(ISBLANK(INDEX('Policy Characteristics'!F:F,MATCH($C2607,'Policy Characteristics'!$C:$C,0))),"",INDEX('Policy Characteristics'!F:F,MATCH($C2607,'Policy Characteristics'!$C:$C,0)))</f>
        <v>0</v>
      </c>
      <c r="M2607" s="261">
        <f>IF(ISBLANK(INDEX('Policy Characteristics'!G:G,MATCH($C2607,'Policy Characteristics'!$C:$C,0))),"",INDEX('Policy Characteristics'!G:G,MATCH($C2607,'Policy Characteristics'!$C:$C,0)))</f>
        <v>0.25</v>
      </c>
      <c r="N2607" s="261">
        <f>IF(ISBLANK(INDEX('Policy Characteristics'!H:H,MATCH($C2607,'Policy Characteristics'!$C:$C,0))),"",INDEX('Policy Characteristics'!H:H,MATCH($C2607,'Policy Characteristics'!$C:$C,0)))</f>
        <v>0.01</v>
      </c>
      <c r="O2607" s="254" t="str">
        <f>IF(ISBLANK(INDEX('Policy Characteristics'!I:I,MATCH($C2607,'Policy Characteristics'!$C:$C,0))),"",INDEX('Policy Characteristics'!I:I,MATCH($C2607,'Policy Characteristics'!$C:$C,0)))</f>
        <v>% reduction in energy use</v>
      </c>
      <c r="P2607" s="254" t="str">
        <f>IF(ISBLANK(INDEX('Policy Characteristics'!J:J,MATCH($C2607,'Policy Characteristics'!$C:$C,0))),"",INDEX('Policy Characteristics'!J:J,MATCH($C2607,'Policy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07" s="254" t="str">
        <f>IF(ISBLANK(INDEX('Policy Characteristics'!K:K,MATCH($C2607,'Policy Characteristics'!$C:$C,0))),"",INDEX('Policy Characteristics'!K:K,MATCH($C2607,'Policy Characteristics'!$C:$C,0)))</f>
        <v>industry-ag-main.html#eff-stds</v>
      </c>
      <c r="R2607" s="254" t="str">
        <f>IF(ISBLANK(INDEX('Policy Characteristics'!L:L,MATCH($C2607,'Policy Characteristics'!$C:$C,0))),"",INDEX('Policy Characteristics'!L:L,MATCH($C2607,'Policy Characteristics'!$C:$C,0)))</f>
        <v>industry-energy-efficiency-standards.html</v>
      </c>
    </row>
    <row r="2608" spans="1:18" s="4" customFormat="1" x14ac:dyDescent="0.25">
      <c r="A2608" s="254" t="str">
        <f>IF(ISBLANK(INDEX('Policy Characteristics'!A:A,MATCH($C2608,'Policy Characteristics'!$C:$C,0))),"",INDEX('Policy Characteristics'!A:A,MATCH($C2608,'Policy Characteristics'!$C:$C,0)))</f>
        <v>Industry</v>
      </c>
      <c r="B2608" s="262" t="str">
        <f>IF(ISBLANK(INDEX('Policy Characteristics'!B:B,MATCH($C2608,'Policy Characteristics'!$C:$C,0))),"",INDEX('Policy Characteristics'!B:B,MATCH($C2608,'Policy Characteristics'!$C:$C,0)))</f>
        <v>Industry Process Efficiency</v>
      </c>
      <c r="C2608" s="254" t="str">
        <f t="shared" si="109"/>
        <v>Percentage Improvement in Industrial Process Efficiency above BAU</v>
      </c>
      <c r="D2608" s="6" t="s">
        <v>3028</v>
      </c>
      <c r="E2608" s="45" t="s">
        <v>2379</v>
      </c>
      <c r="F2608" t="s">
        <v>2547</v>
      </c>
      <c r="G2608" s="45" t="s">
        <v>2383</v>
      </c>
      <c r="H2608" s="47">
        <f t="shared" si="108"/>
        <v>2607</v>
      </c>
      <c r="I2608" s="324" t="s">
        <v>40</v>
      </c>
      <c r="J2608" s="255" t="str">
        <f>IF(ISBLANK(INDEX('Policy Characteristics'!D:D,MATCH($C2608,'Policy Characteristics'!$C:$C,0))),"",INDEX('Policy Characteristics'!D:D,MATCH($C2608,'Policy Characteristics'!$C:$C,0)))</f>
        <v>Industry Energy Efficiency</v>
      </c>
      <c r="K2608" s="254" t="str">
        <f>IF(ISBLANK(INDEX('Policy Characteristics'!E:E,MATCH($C2608,'Policy Characteristics'!$C:$C,0))),"",INDEX('Policy Characteristics'!E:E,MATCH($C2608,'Policy Characteristics'!$C:$C,0)))</f>
        <v>indst process efficiency</v>
      </c>
      <c r="L2608" s="261">
        <f>IF(ISBLANK(INDEX('Policy Characteristics'!F:F,MATCH($C2608,'Policy Characteristics'!$C:$C,0))),"",INDEX('Policy Characteristics'!F:F,MATCH($C2608,'Policy Characteristics'!$C:$C,0)))</f>
        <v>0</v>
      </c>
      <c r="M2608" s="261">
        <f>IF(ISBLANK(INDEX('Policy Characteristics'!G:G,MATCH($C2608,'Policy Characteristics'!$C:$C,0))),"",INDEX('Policy Characteristics'!G:G,MATCH($C2608,'Policy Characteristics'!$C:$C,0)))</f>
        <v>0.25</v>
      </c>
      <c r="N2608" s="261">
        <f>IF(ISBLANK(INDEX('Policy Characteristics'!H:H,MATCH($C2608,'Policy Characteristics'!$C:$C,0))),"",INDEX('Policy Characteristics'!H:H,MATCH($C2608,'Policy Characteristics'!$C:$C,0)))</f>
        <v>0.01</v>
      </c>
      <c r="O2608" s="254" t="str">
        <f>IF(ISBLANK(INDEX('Policy Characteristics'!I:I,MATCH($C2608,'Policy Characteristics'!$C:$C,0))),"",INDEX('Policy Characteristics'!I:I,MATCH($C2608,'Policy Characteristics'!$C:$C,0)))</f>
        <v>% reduction in energy use</v>
      </c>
      <c r="P2608" s="254" t="str">
        <f>IF(ISBLANK(INDEX('Policy Characteristics'!J:J,MATCH($C2608,'Policy Characteristics'!$C:$C,0))),"",INDEX('Policy Characteristics'!J:J,MATCH($C2608,'Policy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08" s="254" t="str">
        <f>IF(ISBLANK(INDEX('Policy Characteristics'!K:K,MATCH($C2608,'Policy Characteristics'!$C:$C,0))),"",INDEX('Policy Characteristics'!K:K,MATCH($C2608,'Policy Characteristics'!$C:$C,0)))</f>
        <v>industry-ag-main.html#eff-stds</v>
      </c>
      <c r="R2608" s="254" t="str">
        <f>IF(ISBLANK(INDEX('Policy Characteristics'!L:L,MATCH($C2608,'Policy Characteristics'!$C:$C,0))),"",INDEX('Policy Characteristics'!L:L,MATCH($C2608,'Policy Characteristics'!$C:$C,0)))</f>
        <v>industry-energy-efficiency-standards.html</v>
      </c>
    </row>
    <row r="2609" spans="1:18" s="4" customFormat="1" x14ac:dyDescent="0.25">
      <c r="A2609" s="254" t="str">
        <f>IF(ISBLANK(INDEX('Policy Characteristics'!A:A,MATCH($C2609,'Policy Characteristics'!$C:$C,0))),"",INDEX('Policy Characteristics'!A:A,MATCH($C2609,'Policy Characteristics'!$C:$C,0)))</f>
        <v>Industry</v>
      </c>
      <c r="B2609" s="262" t="str">
        <f>IF(ISBLANK(INDEX('Policy Characteristics'!B:B,MATCH($C2609,'Policy Characteristics'!$C:$C,0))),"",INDEX('Policy Characteristics'!B:B,MATCH($C2609,'Policy Characteristics'!$C:$C,0)))</f>
        <v>Industry Process Efficiency</v>
      </c>
      <c r="C2609" s="254" t="str">
        <f t="shared" si="109"/>
        <v>Percentage Improvement in Industrial Process Efficiency above BAU</v>
      </c>
      <c r="D2609" s="6" t="s">
        <v>3028</v>
      </c>
      <c r="E2609" s="45" t="s">
        <v>2380</v>
      </c>
      <c r="F2609" t="s">
        <v>2547</v>
      </c>
      <c r="G2609" s="45" t="s">
        <v>2386</v>
      </c>
      <c r="H2609" s="47">
        <f t="shared" si="108"/>
        <v>2608</v>
      </c>
      <c r="I2609" s="324" t="s">
        <v>41</v>
      </c>
      <c r="J2609" s="255" t="str">
        <f>IF(ISBLANK(INDEX('Policy Characteristics'!D:D,MATCH($C2609,'Policy Characteristics'!$C:$C,0))),"",INDEX('Policy Characteristics'!D:D,MATCH($C2609,'Policy Characteristics'!$C:$C,0)))</f>
        <v>Industry Energy Efficiency</v>
      </c>
      <c r="K2609" s="254" t="str">
        <f>IF(ISBLANK(INDEX('Policy Characteristics'!E:E,MATCH($C2609,'Policy Characteristics'!$C:$C,0))),"",INDEX('Policy Characteristics'!E:E,MATCH($C2609,'Policy Characteristics'!$C:$C,0)))</f>
        <v>indst process efficiency</v>
      </c>
      <c r="L2609" s="261">
        <f>IF(ISBLANK(INDEX('Policy Characteristics'!F:F,MATCH($C2609,'Policy Characteristics'!$C:$C,0))),"",INDEX('Policy Characteristics'!F:F,MATCH($C2609,'Policy Characteristics'!$C:$C,0)))</f>
        <v>0</v>
      </c>
      <c r="M2609" s="261">
        <f>IF(ISBLANK(INDEX('Policy Characteristics'!G:G,MATCH($C2609,'Policy Characteristics'!$C:$C,0))),"",INDEX('Policy Characteristics'!G:G,MATCH($C2609,'Policy Characteristics'!$C:$C,0)))</f>
        <v>0.25</v>
      </c>
      <c r="N2609" s="261">
        <f>IF(ISBLANK(INDEX('Policy Characteristics'!H:H,MATCH($C2609,'Policy Characteristics'!$C:$C,0))),"",INDEX('Policy Characteristics'!H:H,MATCH($C2609,'Policy Characteristics'!$C:$C,0)))</f>
        <v>0.01</v>
      </c>
      <c r="O2609" s="254" t="str">
        <f>IF(ISBLANK(INDEX('Policy Characteristics'!I:I,MATCH($C2609,'Policy Characteristics'!$C:$C,0))),"",INDEX('Policy Characteristics'!I:I,MATCH($C2609,'Policy Characteristics'!$C:$C,0)))</f>
        <v>% reduction in energy use</v>
      </c>
      <c r="P2609" s="254" t="str">
        <f>IF(ISBLANK(INDEX('Policy Characteristics'!J:J,MATCH($C2609,'Policy Characteristics'!$C:$C,0))),"",INDEX('Policy Characteristics'!J:J,MATCH($C2609,'Policy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09" s="254" t="str">
        <f>IF(ISBLANK(INDEX('Policy Characteristics'!K:K,MATCH($C2609,'Policy Characteristics'!$C:$C,0))),"",INDEX('Policy Characteristics'!K:K,MATCH($C2609,'Policy Characteristics'!$C:$C,0)))</f>
        <v>industry-ag-main.html#eff-stds</v>
      </c>
      <c r="R2609" s="254" t="str">
        <f>IF(ISBLANK(INDEX('Policy Characteristics'!L:L,MATCH($C2609,'Policy Characteristics'!$C:$C,0))),"",INDEX('Policy Characteristics'!L:L,MATCH($C2609,'Policy Characteristics'!$C:$C,0)))</f>
        <v>industry-energy-efficiency-standards.html</v>
      </c>
    </row>
    <row r="2610" spans="1:18" s="4" customFormat="1" x14ac:dyDescent="0.25">
      <c r="A2610" s="254" t="str">
        <f>IF(ISBLANK(INDEX('Policy Characteristics'!A:A,MATCH($C2610,'Policy Characteristics'!$C:$C,0))),"",INDEX('Policy Characteristics'!A:A,MATCH($C2610,'Policy Characteristics'!$C:$C,0)))</f>
        <v>Industry</v>
      </c>
      <c r="B2610" s="262" t="str">
        <f>IF(ISBLANK(INDEX('Policy Characteristics'!B:B,MATCH($C2610,'Policy Characteristics'!$C:$C,0))),"",INDEX('Policy Characteristics'!B:B,MATCH($C2610,'Policy Characteristics'!$C:$C,0)))</f>
        <v>Industry Process Efficiency</v>
      </c>
      <c r="C2610" s="254" t="str">
        <f t="shared" si="109"/>
        <v>Percentage Improvement in Industrial Process Efficiency above BAU</v>
      </c>
      <c r="D2610" s="6" t="s">
        <v>3028</v>
      </c>
      <c r="E2610" s="45" t="s">
        <v>2672</v>
      </c>
      <c r="F2610" t="s">
        <v>2547</v>
      </c>
      <c r="G2610" s="45" t="s">
        <v>2675</v>
      </c>
      <c r="H2610" s="47">
        <f t="shared" si="108"/>
        <v>2609</v>
      </c>
      <c r="I2610" s="324" t="s">
        <v>41</v>
      </c>
      <c r="J2610" s="255" t="str">
        <f>IF(ISBLANK(INDEX('Policy Characteristics'!D:D,MATCH($C2610,'Policy Characteristics'!$C:$C,0))),"",INDEX('Policy Characteristics'!D:D,MATCH($C2610,'Policy Characteristics'!$C:$C,0)))</f>
        <v>Industry Energy Efficiency</v>
      </c>
      <c r="K2610" s="254" t="str">
        <f>IF(ISBLANK(INDEX('Policy Characteristics'!E:E,MATCH($C2610,'Policy Characteristics'!$C:$C,0))),"",INDEX('Policy Characteristics'!E:E,MATCH($C2610,'Policy Characteristics'!$C:$C,0)))</f>
        <v>indst process efficiency</v>
      </c>
      <c r="L2610" s="261">
        <f>IF(ISBLANK(INDEX('Policy Characteristics'!F:F,MATCH($C2610,'Policy Characteristics'!$C:$C,0))),"",INDEX('Policy Characteristics'!F:F,MATCH($C2610,'Policy Characteristics'!$C:$C,0)))</f>
        <v>0</v>
      </c>
      <c r="M2610" s="261">
        <f>IF(ISBLANK(INDEX('Policy Characteristics'!G:G,MATCH($C2610,'Policy Characteristics'!$C:$C,0))),"",INDEX('Policy Characteristics'!G:G,MATCH($C2610,'Policy Characteristics'!$C:$C,0)))</f>
        <v>0.25</v>
      </c>
      <c r="N2610" s="261">
        <f>IF(ISBLANK(INDEX('Policy Characteristics'!H:H,MATCH($C2610,'Policy Characteristics'!$C:$C,0))),"",INDEX('Policy Characteristics'!H:H,MATCH($C2610,'Policy Characteristics'!$C:$C,0)))</f>
        <v>0.01</v>
      </c>
      <c r="O2610" s="254" t="str">
        <f>IF(ISBLANK(INDEX('Policy Characteristics'!I:I,MATCH($C2610,'Policy Characteristics'!$C:$C,0))),"",INDEX('Policy Characteristics'!I:I,MATCH($C2610,'Policy Characteristics'!$C:$C,0)))</f>
        <v>% reduction in energy use</v>
      </c>
      <c r="P2610" s="254" t="str">
        <f>IF(ISBLANK(INDEX('Policy Characteristics'!J:J,MATCH($C2610,'Policy Characteristics'!$C:$C,0))),"",INDEX('Policy Characteristics'!J:J,MATCH($C2610,'Policy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10" s="254" t="str">
        <f>IF(ISBLANK(INDEX('Policy Characteristics'!K:K,MATCH($C2610,'Policy Characteristics'!$C:$C,0))),"",INDEX('Policy Characteristics'!K:K,MATCH($C2610,'Policy Characteristics'!$C:$C,0)))</f>
        <v>industry-ag-main.html#eff-stds</v>
      </c>
      <c r="R2610" s="254" t="str">
        <f>IF(ISBLANK(INDEX('Policy Characteristics'!L:L,MATCH($C2610,'Policy Characteristics'!$C:$C,0))),"",INDEX('Policy Characteristics'!L:L,MATCH($C2610,'Policy Characteristics'!$C:$C,0)))</f>
        <v>industry-energy-efficiency-standards.html</v>
      </c>
    </row>
    <row r="2611" spans="1:18" s="4" customFormat="1" x14ac:dyDescent="0.25">
      <c r="A2611" s="254" t="str">
        <f>IF(ISBLANK(INDEX('Policy Characteristics'!A:A,MATCH($C2611,'Policy Characteristics'!$C:$C,0))),"",INDEX('Policy Characteristics'!A:A,MATCH($C2611,'Policy Characteristics'!$C:$C,0)))</f>
        <v>Industry</v>
      </c>
      <c r="B2611" s="262" t="str">
        <f>IF(ISBLANK(INDEX('Policy Characteristics'!B:B,MATCH($C2611,'Policy Characteristics'!$C:$C,0))),"",INDEX('Policy Characteristics'!B:B,MATCH($C2611,'Policy Characteristics'!$C:$C,0)))</f>
        <v>Industry Process Efficiency</v>
      </c>
      <c r="C2611" s="254" t="str">
        <f t="shared" si="109"/>
        <v>Percentage Improvement in Industrial Process Efficiency above BAU</v>
      </c>
      <c r="D2611" s="6" t="s">
        <v>3028</v>
      </c>
      <c r="E2611" s="45" t="s">
        <v>2673</v>
      </c>
      <c r="F2611" t="s">
        <v>2547</v>
      </c>
      <c r="G2611" s="45" t="s">
        <v>2677</v>
      </c>
      <c r="H2611" s="47">
        <f t="shared" si="108"/>
        <v>2610</v>
      </c>
      <c r="I2611" s="324" t="s">
        <v>40</v>
      </c>
      <c r="J2611" s="255" t="str">
        <f>IF(ISBLANK(INDEX('Policy Characteristics'!D:D,MATCH($C2611,'Policy Characteristics'!$C:$C,0))),"",INDEX('Policy Characteristics'!D:D,MATCH($C2611,'Policy Characteristics'!$C:$C,0)))</f>
        <v>Industry Energy Efficiency</v>
      </c>
      <c r="K2611" s="254" t="str">
        <f>IF(ISBLANK(INDEX('Policy Characteristics'!E:E,MATCH($C2611,'Policy Characteristics'!$C:$C,0))),"",INDEX('Policy Characteristics'!E:E,MATCH($C2611,'Policy Characteristics'!$C:$C,0)))</f>
        <v>indst process efficiency</v>
      </c>
      <c r="L2611" s="261">
        <f>IF(ISBLANK(INDEX('Policy Characteristics'!F:F,MATCH($C2611,'Policy Characteristics'!$C:$C,0))),"",INDEX('Policy Characteristics'!F:F,MATCH($C2611,'Policy Characteristics'!$C:$C,0)))</f>
        <v>0</v>
      </c>
      <c r="M2611" s="261">
        <f>IF(ISBLANK(INDEX('Policy Characteristics'!G:G,MATCH($C2611,'Policy Characteristics'!$C:$C,0))),"",INDEX('Policy Characteristics'!G:G,MATCH($C2611,'Policy Characteristics'!$C:$C,0)))</f>
        <v>0.25</v>
      </c>
      <c r="N2611" s="261">
        <f>IF(ISBLANK(INDEX('Policy Characteristics'!H:H,MATCH($C2611,'Policy Characteristics'!$C:$C,0))),"",INDEX('Policy Characteristics'!H:H,MATCH($C2611,'Policy Characteristics'!$C:$C,0)))</f>
        <v>0.01</v>
      </c>
      <c r="O2611" s="254" t="str">
        <f>IF(ISBLANK(INDEX('Policy Characteristics'!I:I,MATCH($C2611,'Policy Characteristics'!$C:$C,0))),"",INDEX('Policy Characteristics'!I:I,MATCH($C2611,'Policy Characteristics'!$C:$C,0)))</f>
        <v>% reduction in energy use</v>
      </c>
      <c r="P2611" s="254" t="str">
        <f>IF(ISBLANK(INDEX('Policy Characteristics'!J:J,MATCH($C2611,'Policy Characteristics'!$C:$C,0))),"",INDEX('Policy Characteristics'!J:J,MATCH($C2611,'Policy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11" s="254" t="str">
        <f>IF(ISBLANK(INDEX('Policy Characteristics'!K:K,MATCH($C2611,'Policy Characteristics'!$C:$C,0))),"",INDEX('Policy Characteristics'!K:K,MATCH($C2611,'Policy Characteristics'!$C:$C,0)))</f>
        <v>industry-ag-main.html#eff-stds</v>
      </c>
      <c r="R2611" s="254" t="str">
        <f>IF(ISBLANK(INDEX('Policy Characteristics'!L:L,MATCH($C2611,'Policy Characteristics'!$C:$C,0))),"",INDEX('Policy Characteristics'!L:L,MATCH($C2611,'Policy Characteristics'!$C:$C,0)))</f>
        <v>industry-energy-efficiency-standards.html</v>
      </c>
    </row>
    <row r="2612" spans="1:18" s="4" customFormat="1" x14ac:dyDescent="0.25">
      <c r="A2612" s="254" t="str">
        <f>IF(ISBLANK(INDEX('Policy Characteristics'!A:A,MATCH($C2612,'Policy Characteristics'!$C:$C,0))),"",INDEX('Policy Characteristics'!A:A,MATCH($C2612,'Policy Characteristics'!$C:$C,0)))</f>
        <v>Industry</v>
      </c>
      <c r="B2612" s="262" t="str">
        <f>IF(ISBLANK(INDEX('Policy Characteristics'!B:B,MATCH($C2612,'Policy Characteristics'!$C:$C,0))),"",INDEX('Policy Characteristics'!B:B,MATCH($C2612,'Policy Characteristics'!$C:$C,0)))</f>
        <v>Industry Process Efficiency</v>
      </c>
      <c r="C2612" s="254" t="str">
        <f t="shared" si="109"/>
        <v>Percentage Improvement in Industrial Process Efficiency above BAU</v>
      </c>
      <c r="D2612" s="6" t="s">
        <v>3028</v>
      </c>
      <c r="E2612" s="45" t="s">
        <v>2674</v>
      </c>
      <c r="F2612" t="s">
        <v>2547</v>
      </c>
      <c r="G2612" s="45" t="s">
        <v>2678</v>
      </c>
      <c r="H2612" s="47">
        <f t="shared" si="108"/>
        <v>2611</v>
      </c>
      <c r="I2612" s="324" t="s">
        <v>40</v>
      </c>
      <c r="J2612" s="255" t="str">
        <f>IF(ISBLANK(INDEX('Policy Characteristics'!D:D,MATCH($C2612,'Policy Characteristics'!$C:$C,0))),"",INDEX('Policy Characteristics'!D:D,MATCH($C2612,'Policy Characteristics'!$C:$C,0)))</f>
        <v>Industry Energy Efficiency</v>
      </c>
      <c r="K2612" s="254" t="str">
        <f>IF(ISBLANK(INDEX('Policy Characteristics'!E:E,MATCH($C2612,'Policy Characteristics'!$C:$C,0))),"",INDEX('Policy Characteristics'!E:E,MATCH($C2612,'Policy Characteristics'!$C:$C,0)))</f>
        <v>indst process efficiency</v>
      </c>
      <c r="L2612" s="261">
        <f>IF(ISBLANK(INDEX('Policy Characteristics'!F:F,MATCH($C2612,'Policy Characteristics'!$C:$C,0))),"",INDEX('Policy Characteristics'!F:F,MATCH($C2612,'Policy Characteristics'!$C:$C,0)))</f>
        <v>0</v>
      </c>
      <c r="M2612" s="261">
        <f>IF(ISBLANK(INDEX('Policy Characteristics'!G:G,MATCH($C2612,'Policy Characteristics'!$C:$C,0))),"",INDEX('Policy Characteristics'!G:G,MATCH($C2612,'Policy Characteristics'!$C:$C,0)))</f>
        <v>0.25</v>
      </c>
      <c r="N2612" s="261">
        <f>IF(ISBLANK(INDEX('Policy Characteristics'!H:H,MATCH($C2612,'Policy Characteristics'!$C:$C,0))),"",INDEX('Policy Characteristics'!H:H,MATCH($C2612,'Policy Characteristics'!$C:$C,0)))</f>
        <v>0.01</v>
      </c>
      <c r="O2612" s="254" t="str">
        <f>IF(ISBLANK(INDEX('Policy Characteristics'!I:I,MATCH($C2612,'Policy Characteristics'!$C:$C,0))),"",INDEX('Policy Characteristics'!I:I,MATCH($C2612,'Policy Characteristics'!$C:$C,0)))</f>
        <v>% reduction in energy use</v>
      </c>
      <c r="P2612" s="254" t="str">
        <f>IF(ISBLANK(INDEX('Policy Characteristics'!J:J,MATCH($C2612,'Policy Characteristics'!$C:$C,0))),"",INDEX('Policy Characteristics'!J:J,MATCH($C2612,'Policy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12" s="254" t="str">
        <f>IF(ISBLANK(INDEX('Policy Characteristics'!K:K,MATCH($C2612,'Policy Characteristics'!$C:$C,0))),"",INDEX('Policy Characteristics'!K:K,MATCH($C2612,'Policy Characteristics'!$C:$C,0)))</f>
        <v>industry-ag-main.html#eff-stds</v>
      </c>
      <c r="R2612" s="254" t="str">
        <f>IF(ISBLANK(INDEX('Policy Characteristics'!L:L,MATCH($C2612,'Policy Characteristics'!$C:$C,0))),"",INDEX('Policy Characteristics'!L:L,MATCH($C2612,'Policy Characteristics'!$C:$C,0)))</f>
        <v>industry-energy-efficiency-standards.html</v>
      </c>
    </row>
    <row r="2613" spans="1:18" s="4" customFormat="1" x14ac:dyDescent="0.25">
      <c r="A2613" s="254" t="str">
        <f>IF(ISBLANK(INDEX('Policy Characteristics'!A:A,MATCH($C2613,'Policy Characteristics'!$C:$C,0))),"",INDEX('Policy Characteristics'!A:A,MATCH($C2613,'Policy Characteristics'!$C:$C,0)))</f>
        <v>Industry</v>
      </c>
      <c r="B2613" s="262" t="str">
        <f>IF(ISBLANK(INDEX('Policy Characteristics'!B:B,MATCH($C2613,'Policy Characteristics'!$C:$C,0))),"",INDEX('Policy Characteristics'!B:B,MATCH($C2613,'Policy Characteristics'!$C:$C,0)))</f>
        <v>Industry Process Efficiency</v>
      </c>
      <c r="C2613" s="254" t="str">
        <f t="shared" si="109"/>
        <v>Percentage Improvement in Industrial Process Efficiency above BAU</v>
      </c>
      <c r="D2613" s="6" t="s">
        <v>3028</v>
      </c>
      <c r="E2613" s="45" t="s">
        <v>2671</v>
      </c>
      <c r="F2613" t="s">
        <v>2547</v>
      </c>
      <c r="G2613" s="45" t="s">
        <v>2676</v>
      </c>
      <c r="H2613" s="47">
        <f t="shared" si="108"/>
        <v>2612</v>
      </c>
      <c r="I2613" s="324" t="s">
        <v>41</v>
      </c>
      <c r="J2613" s="255" t="str">
        <f>IF(ISBLANK(INDEX('Policy Characteristics'!D:D,MATCH($C2613,'Policy Characteristics'!$C:$C,0))),"",INDEX('Policy Characteristics'!D:D,MATCH($C2613,'Policy Characteristics'!$C:$C,0)))</f>
        <v>Industry Energy Efficiency</v>
      </c>
      <c r="K2613" s="254" t="str">
        <f>IF(ISBLANK(INDEX('Policy Characteristics'!E:E,MATCH($C2613,'Policy Characteristics'!$C:$C,0))),"",INDEX('Policy Characteristics'!E:E,MATCH($C2613,'Policy Characteristics'!$C:$C,0)))</f>
        <v>indst process efficiency</v>
      </c>
      <c r="L2613" s="261">
        <f>IF(ISBLANK(INDEX('Policy Characteristics'!F:F,MATCH($C2613,'Policy Characteristics'!$C:$C,0))),"",INDEX('Policy Characteristics'!F:F,MATCH($C2613,'Policy Characteristics'!$C:$C,0)))</f>
        <v>0</v>
      </c>
      <c r="M2613" s="261">
        <f>IF(ISBLANK(INDEX('Policy Characteristics'!G:G,MATCH($C2613,'Policy Characteristics'!$C:$C,0))),"",INDEX('Policy Characteristics'!G:G,MATCH($C2613,'Policy Characteristics'!$C:$C,0)))</f>
        <v>0.25</v>
      </c>
      <c r="N2613" s="261">
        <f>IF(ISBLANK(INDEX('Policy Characteristics'!H:H,MATCH($C2613,'Policy Characteristics'!$C:$C,0))),"",INDEX('Policy Characteristics'!H:H,MATCH($C2613,'Policy Characteristics'!$C:$C,0)))</f>
        <v>0.01</v>
      </c>
      <c r="O2613" s="254" t="str">
        <f>IF(ISBLANK(INDEX('Policy Characteristics'!I:I,MATCH($C2613,'Policy Characteristics'!$C:$C,0))),"",INDEX('Policy Characteristics'!I:I,MATCH($C2613,'Policy Characteristics'!$C:$C,0)))</f>
        <v>% reduction in energy use</v>
      </c>
      <c r="P2613" s="254" t="str">
        <f>IF(ISBLANK(INDEX('Policy Characteristics'!J:J,MATCH($C2613,'Policy Characteristics'!$C:$C,0))),"",INDEX('Policy Characteristics'!J:J,MATCH($C2613,'Policy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13" s="254" t="str">
        <f>IF(ISBLANK(INDEX('Policy Characteristics'!K:K,MATCH($C2613,'Policy Characteristics'!$C:$C,0))),"",INDEX('Policy Characteristics'!K:K,MATCH($C2613,'Policy Characteristics'!$C:$C,0)))</f>
        <v>industry-ag-main.html#eff-stds</v>
      </c>
      <c r="R2613" s="254" t="str">
        <f>IF(ISBLANK(INDEX('Policy Characteristics'!L:L,MATCH($C2613,'Policy Characteristics'!$C:$C,0))),"",INDEX('Policy Characteristics'!L:L,MATCH($C2613,'Policy Characteristics'!$C:$C,0)))</f>
        <v>industry-energy-efficiency-standards.html</v>
      </c>
    </row>
    <row r="2614" spans="1:18" s="4" customFormat="1" x14ac:dyDescent="0.25">
      <c r="A2614" s="254" t="str">
        <f>IF(ISBLANK(INDEX('Policy Characteristics'!A:A,MATCH($C2614,'Policy Characteristics'!$C:$C,0))),"",INDEX('Policy Characteristics'!A:A,MATCH($C2614,'Policy Characteristics'!$C:$C,0)))</f>
        <v>Industry</v>
      </c>
      <c r="B2614" s="262" t="str">
        <f>IF(ISBLANK(INDEX('Policy Characteristics'!B:B,MATCH($C2614,'Policy Characteristics'!$C:$C,0))),"",INDEX('Policy Characteristics'!B:B,MATCH($C2614,'Policy Characteristics'!$C:$C,0)))</f>
        <v>Industry Process Efficiency</v>
      </c>
      <c r="C2614" s="254" t="str">
        <f t="shared" si="109"/>
        <v>Percentage Improvement in Industrial Process Efficiency above BAU</v>
      </c>
      <c r="D2614" s="6" t="s">
        <v>3029</v>
      </c>
      <c r="E2614" s="45" t="s">
        <v>2375</v>
      </c>
      <c r="F2614" t="s">
        <v>2991</v>
      </c>
      <c r="G2614" s="45" t="s">
        <v>2381</v>
      </c>
      <c r="H2614" s="47">
        <f t="shared" si="108"/>
        <v>2613</v>
      </c>
      <c r="I2614" s="324" t="s">
        <v>40</v>
      </c>
      <c r="J2614" s="255" t="str">
        <f>IF(ISBLANK(INDEX('Policy Characteristics'!D:D,MATCH($C2614,'Policy Characteristics'!$C:$C,0))),"",INDEX('Policy Characteristics'!D:D,MATCH($C2614,'Policy Characteristics'!$C:$C,0)))</f>
        <v>Industry Energy Efficiency</v>
      </c>
      <c r="K2614" s="254" t="str">
        <f>IF(ISBLANK(INDEX('Policy Characteristics'!E:E,MATCH($C2614,'Policy Characteristics'!$C:$C,0))),"",INDEX('Policy Characteristics'!E:E,MATCH($C2614,'Policy Characteristics'!$C:$C,0)))</f>
        <v>indst process efficiency</v>
      </c>
      <c r="L2614" s="261">
        <f>IF(ISBLANK(INDEX('Policy Characteristics'!F:F,MATCH($C2614,'Policy Characteristics'!$C:$C,0))),"",INDEX('Policy Characteristics'!F:F,MATCH($C2614,'Policy Characteristics'!$C:$C,0)))</f>
        <v>0</v>
      </c>
      <c r="M2614" s="261">
        <f>IF(ISBLANK(INDEX('Policy Characteristics'!G:G,MATCH($C2614,'Policy Characteristics'!$C:$C,0))),"",INDEX('Policy Characteristics'!G:G,MATCH($C2614,'Policy Characteristics'!$C:$C,0)))</f>
        <v>0.25</v>
      </c>
      <c r="N2614" s="261">
        <f>IF(ISBLANK(INDEX('Policy Characteristics'!H:H,MATCH($C2614,'Policy Characteristics'!$C:$C,0))),"",INDEX('Policy Characteristics'!H:H,MATCH($C2614,'Policy Characteristics'!$C:$C,0)))</f>
        <v>0.01</v>
      </c>
      <c r="O2614" s="254" t="str">
        <f>IF(ISBLANK(INDEX('Policy Characteristics'!I:I,MATCH($C2614,'Policy Characteristics'!$C:$C,0))),"",INDEX('Policy Characteristics'!I:I,MATCH($C2614,'Policy Characteristics'!$C:$C,0)))</f>
        <v>% reduction in energy use</v>
      </c>
      <c r="P2614" s="254" t="str">
        <f>IF(ISBLANK(INDEX('Policy Characteristics'!J:J,MATCH($C2614,'Policy Characteristics'!$C:$C,0))),"",INDEX('Policy Characteristics'!J:J,MATCH($C2614,'Policy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14" s="254" t="str">
        <f>IF(ISBLANK(INDEX('Policy Characteristics'!K:K,MATCH($C2614,'Policy Characteristics'!$C:$C,0))),"",INDEX('Policy Characteristics'!K:K,MATCH($C2614,'Policy Characteristics'!$C:$C,0)))</f>
        <v>industry-ag-main.html#eff-stds</v>
      </c>
      <c r="R2614" s="254" t="str">
        <f>IF(ISBLANK(INDEX('Policy Characteristics'!L:L,MATCH($C2614,'Policy Characteristics'!$C:$C,0))),"",INDEX('Policy Characteristics'!L:L,MATCH($C2614,'Policy Characteristics'!$C:$C,0)))</f>
        <v>industry-energy-efficiency-standards.html</v>
      </c>
    </row>
    <row r="2615" spans="1:18" s="4" customFormat="1" x14ac:dyDescent="0.25">
      <c r="A2615" s="254" t="str">
        <f>IF(ISBLANK(INDEX('Policy Characteristics'!A:A,MATCH($C2615,'Policy Characteristics'!$C:$C,0))),"",INDEX('Policy Characteristics'!A:A,MATCH($C2615,'Policy Characteristics'!$C:$C,0)))</f>
        <v>Industry</v>
      </c>
      <c r="B2615" s="262" t="str">
        <f>IF(ISBLANK(INDEX('Policy Characteristics'!B:B,MATCH($C2615,'Policy Characteristics'!$C:$C,0))),"",INDEX('Policy Characteristics'!B:B,MATCH($C2615,'Policy Characteristics'!$C:$C,0)))</f>
        <v>Industry Process Efficiency</v>
      </c>
      <c r="C2615" s="254" t="str">
        <f t="shared" si="109"/>
        <v>Percentage Improvement in Industrial Process Efficiency above BAU</v>
      </c>
      <c r="D2615" s="6" t="s">
        <v>3029</v>
      </c>
      <c r="E2615" s="45" t="s">
        <v>2376</v>
      </c>
      <c r="F2615" t="s">
        <v>2991</v>
      </c>
      <c r="G2615" s="45" t="s">
        <v>2384</v>
      </c>
      <c r="H2615" s="47">
        <f t="shared" si="108"/>
        <v>2614</v>
      </c>
      <c r="I2615" s="324" t="s">
        <v>40</v>
      </c>
      <c r="J2615" s="255" t="str">
        <f>IF(ISBLANK(INDEX('Policy Characteristics'!D:D,MATCH($C2615,'Policy Characteristics'!$C:$C,0))),"",INDEX('Policy Characteristics'!D:D,MATCH($C2615,'Policy Characteristics'!$C:$C,0)))</f>
        <v>Industry Energy Efficiency</v>
      </c>
      <c r="K2615" s="254" t="str">
        <f>IF(ISBLANK(INDEX('Policy Characteristics'!E:E,MATCH($C2615,'Policy Characteristics'!$C:$C,0))),"",INDEX('Policy Characteristics'!E:E,MATCH($C2615,'Policy Characteristics'!$C:$C,0)))</f>
        <v>indst process efficiency</v>
      </c>
      <c r="L2615" s="261">
        <f>IF(ISBLANK(INDEX('Policy Characteristics'!F:F,MATCH($C2615,'Policy Characteristics'!$C:$C,0))),"",INDEX('Policy Characteristics'!F:F,MATCH($C2615,'Policy Characteristics'!$C:$C,0)))</f>
        <v>0</v>
      </c>
      <c r="M2615" s="261">
        <f>IF(ISBLANK(INDEX('Policy Characteristics'!G:G,MATCH($C2615,'Policy Characteristics'!$C:$C,0))),"",INDEX('Policy Characteristics'!G:G,MATCH($C2615,'Policy Characteristics'!$C:$C,0)))</f>
        <v>0.25</v>
      </c>
      <c r="N2615" s="261">
        <f>IF(ISBLANK(INDEX('Policy Characteristics'!H:H,MATCH($C2615,'Policy Characteristics'!$C:$C,0))),"",INDEX('Policy Characteristics'!H:H,MATCH($C2615,'Policy Characteristics'!$C:$C,0)))</f>
        <v>0.01</v>
      </c>
      <c r="O2615" s="254" t="str">
        <f>IF(ISBLANK(INDEX('Policy Characteristics'!I:I,MATCH($C2615,'Policy Characteristics'!$C:$C,0))),"",INDEX('Policy Characteristics'!I:I,MATCH($C2615,'Policy Characteristics'!$C:$C,0)))</f>
        <v>% reduction in energy use</v>
      </c>
      <c r="P2615" s="254" t="str">
        <f>IF(ISBLANK(INDEX('Policy Characteristics'!J:J,MATCH($C2615,'Policy Characteristics'!$C:$C,0))),"",INDEX('Policy Characteristics'!J:J,MATCH($C2615,'Policy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15" s="254" t="str">
        <f>IF(ISBLANK(INDEX('Policy Characteristics'!K:K,MATCH($C2615,'Policy Characteristics'!$C:$C,0))),"",INDEX('Policy Characteristics'!K:K,MATCH($C2615,'Policy Characteristics'!$C:$C,0)))</f>
        <v>industry-ag-main.html#eff-stds</v>
      </c>
      <c r="R2615" s="254" t="str">
        <f>IF(ISBLANK(INDEX('Policy Characteristics'!L:L,MATCH($C2615,'Policy Characteristics'!$C:$C,0))),"",INDEX('Policy Characteristics'!L:L,MATCH($C2615,'Policy Characteristics'!$C:$C,0)))</f>
        <v>industry-energy-efficiency-standards.html</v>
      </c>
    </row>
    <row r="2616" spans="1:18" s="4" customFormat="1" x14ac:dyDescent="0.25">
      <c r="A2616" s="254" t="str">
        <f>IF(ISBLANK(INDEX('Policy Characteristics'!A:A,MATCH($C2616,'Policy Characteristics'!$C:$C,0))),"",INDEX('Policy Characteristics'!A:A,MATCH($C2616,'Policy Characteristics'!$C:$C,0)))</f>
        <v>Industry</v>
      </c>
      <c r="B2616" s="262" t="str">
        <f>IF(ISBLANK(INDEX('Policy Characteristics'!B:B,MATCH($C2616,'Policy Characteristics'!$C:$C,0))),"",INDEX('Policy Characteristics'!B:B,MATCH($C2616,'Policy Characteristics'!$C:$C,0)))</f>
        <v>Industry Process Efficiency</v>
      </c>
      <c r="C2616" s="254" t="str">
        <f t="shared" si="109"/>
        <v>Percentage Improvement in Industrial Process Efficiency above BAU</v>
      </c>
      <c r="D2616" s="6" t="s">
        <v>3029</v>
      </c>
      <c r="E2616" s="45" t="s">
        <v>2377</v>
      </c>
      <c r="F2616" t="s">
        <v>2991</v>
      </c>
      <c r="G2616" s="45" t="s">
        <v>2385</v>
      </c>
      <c r="H2616" s="47">
        <f t="shared" si="108"/>
        <v>2615</v>
      </c>
      <c r="I2616" s="324" t="s">
        <v>40</v>
      </c>
      <c r="J2616" s="255" t="str">
        <f>IF(ISBLANK(INDEX('Policy Characteristics'!D:D,MATCH($C2616,'Policy Characteristics'!$C:$C,0))),"",INDEX('Policy Characteristics'!D:D,MATCH($C2616,'Policy Characteristics'!$C:$C,0)))</f>
        <v>Industry Energy Efficiency</v>
      </c>
      <c r="K2616" s="254" t="str">
        <f>IF(ISBLANK(INDEX('Policy Characteristics'!E:E,MATCH($C2616,'Policy Characteristics'!$C:$C,0))),"",INDEX('Policy Characteristics'!E:E,MATCH($C2616,'Policy Characteristics'!$C:$C,0)))</f>
        <v>indst process efficiency</v>
      </c>
      <c r="L2616" s="261">
        <f>IF(ISBLANK(INDEX('Policy Characteristics'!F:F,MATCH($C2616,'Policy Characteristics'!$C:$C,0))),"",INDEX('Policy Characteristics'!F:F,MATCH($C2616,'Policy Characteristics'!$C:$C,0)))</f>
        <v>0</v>
      </c>
      <c r="M2616" s="261">
        <f>IF(ISBLANK(INDEX('Policy Characteristics'!G:G,MATCH($C2616,'Policy Characteristics'!$C:$C,0))),"",INDEX('Policy Characteristics'!G:G,MATCH($C2616,'Policy Characteristics'!$C:$C,0)))</f>
        <v>0.25</v>
      </c>
      <c r="N2616" s="261">
        <f>IF(ISBLANK(INDEX('Policy Characteristics'!H:H,MATCH($C2616,'Policy Characteristics'!$C:$C,0))),"",INDEX('Policy Characteristics'!H:H,MATCH($C2616,'Policy Characteristics'!$C:$C,0)))</f>
        <v>0.01</v>
      </c>
      <c r="O2616" s="254" t="str">
        <f>IF(ISBLANK(INDEX('Policy Characteristics'!I:I,MATCH($C2616,'Policy Characteristics'!$C:$C,0))),"",INDEX('Policy Characteristics'!I:I,MATCH($C2616,'Policy Characteristics'!$C:$C,0)))</f>
        <v>% reduction in energy use</v>
      </c>
      <c r="P2616" s="254" t="str">
        <f>IF(ISBLANK(INDEX('Policy Characteristics'!J:J,MATCH($C2616,'Policy Characteristics'!$C:$C,0))),"",INDEX('Policy Characteristics'!J:J,MATCH($C2616,'Policy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16" s="254" t="str">
        <f>IF(ISBLANK(INDEX('Policy Characteristics'!K:K,MATCH($C2616,'Policy Characteristics'!$C:$C,0))),"",INDEX('Policy Characteristics'!K:K,MATCH($C2616,'Policy Characteristics'!$C:$C,0)))</f>
        <v>industry-ag-main.html#eff-stds</v>
      </c>
      <c r="R2616" s="254" t="str">
        <f>IF(ISBLANK(INDEX('Policy Characteristics'!L:L,MATCH($C2616,'Policy Characteristics'!$C:$C,0))),"",INDEX('Policy Characteristics'!L:L,MATCH($C2616,'Policy Characteristics'!$C:$C,0)))</f>
        <v>industry-energy-efficiency-standards.html</v>
      </c>
    </row>
    <row r="2617" spans="1:18" s="4" customFormat="1" x14ac:dyDescent="0.25">
      <c r="A2617" s="254" t="str">
        <f>IF(ISBLANK(INDEX('Policy Characteristics'!A:A,MATCH($C2617,'Policy Characteristics'!$C:$C,0))),"",INDEX('Policy Characteristics'!A:A,MATCH($C2617,'Policy Characteristics'!$C:$C,0)))</f>
        <v>Industry</v>
      </c>
      <c r="B2617" s="262" t="str">
        <f>IF(ISBLANK(INDEX('Policy Characteristics'!B:B,MATCH($C2617,'Policy Characteristics'!$C:$C,0))),"",INDEX('Policy Characteristics'!B:B,MATCH($C2617,'Policy Characteristics'!$C:$C,0)))</f>
        <v>Industry Process Efficiency</v>
      </c>
      <c r="C2617" s="254" t="str">
        <f t="shared" si="109"/>
        <v>Percentage Improvement in Industrial Process Efficiency above BAU</v>
      </c>
      <c r="D2617" s="6" t="s">
        <v>3029</v>
      </c>
      <c r="E2617" s="45" t="s">
        <v>2378</v>
      </c>
      <c r="F2617" t="s">
        <v>2991</v>
      </c>
      <c r="G2617" s="45" t="s">
        <v>2382</v>
      </c>
      <c r="H2617" s="47">
        <f t="shared" si="108"/>
        <v>2616</v>
      </c>
      <c r="I2617" s="324" t="s">
        <v>41</v>
      </c>
      <c r="J2617" s="255" t="str">
        <f>IF(ISBLANK(INDEX('Policy Characteristics'!D:D,MATCH($C2617,'Policy Characteristics'!$C:$C,0))),"",INDEX('Policy Characteristics'!D:D,MATCH($C2617,'Policy Characteristics'!$C:$C,0)))</f>
        <v>Industry Energy Efficiency</v>
      </c>
      <c r="K2617" s="254" t="str">
        <f>IF(ISBLANK(INDEX('Policy Characteristics'!E:E,MATCH($C2617,'Policy Characteristics'!$C:$C,0))),"",INDEX('Policy Characteristics'!E:E,MATCH($C2617,'Policy Characteristics'!$C:$C,0)))</f>
        <v>indst process efficiency</v>
      </c>
      <c r="L2617" s="261">
        <f>IF(ISBLANK(INDEX('Policy Characteristics'!F:F,MATCH($C2617,'Policy Characteristics'!$C:$C,0))),"",INDEX('Policy Characteristics'!F:F,MATCH($C2617,'Policy Characteristics'!$C:$C,0)))</f>
        <v>0</v>
      </c>
      <c r="M2617" s="261">
        <f>IF(ISBLANK(INDEX('Policy Characteristics'!G:G,MATCH($C2617,'Policy Characteristics'!$C:$C,0))),"",INDEX('Policy Characteristics'!G:G,MATCH($C2617,'Policy Characteristics'!$C:$C,0)))</f>
        <v>0.25</v>
      </c>
      <c r="N2617" s="261">
        <f>IF(ISBLANK(INDEX('Policy Characteristics'!H:H,MATCH($C2617,'Policy Characteristics'!$C:$C,0))),"",INDEX('Policy Characteristics'!H:H,MATCH($C2617,'Policy Characteristics'!$C:$C,0)))</f>
        <v>0.01</v>
      </c>
      <c r="O2617" s="254" t="str">
        <f>IF(ISBLANK(INDEX('Policy Characteristics'!I:I,MATCH($C2617,'Policy Characteristics'!$C:$C,0))),"",INDEX('Policy Characteristics'!I:I,MATCH($C2617,'Policy Characteristics'!$C:$C,0)))</f>
        <v>% reduction in energy use</v>
      </c>
      <c r="P2617" s="254" t="str">
        <f>IF(ISBLANK(INDEX('Policy Characteristics'!J:J,MATCH($C2617,'Policy Characteristics'!$C:$C,0))),"",INDEX('Policy Characteristics'!J:J,MATCH($C2617,'Policy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17" s="254" t="str">
        <f>IF(ISBLANK(INDEX('Policy Characteristics'!K:K,MATCH($C2617,'Policy Characteristics'!$C:$C,0))),"",INDEX('Policy Characteristics'!K:K,MATCH($C2617,'Policy Characteristics'!$C:$C,0)))</f>
        <v>industry-ag-main.html#eff-stds</v>
      </c>
      <c r="R2617" s="254" t="str">
        <f>IF(ISBLANK(INDEX('Policy Characteristics'!L:L,MATCH($C2617,'Policy Characteristics'!$C:$C,0))),"",INDEX('Policy Characteristics'!L:L,MATCH($C2617,'Policy Characteristics'!$C:$C,0)))</f>
        <v>industry-energy-efficiency-standards.html</v>
      </c>
    </row>
    <row r="2618" spans="1:18" s="4" customFormat="1" x14ac:dyDescent="0.25">
      <c r="A2618" s="254" t="str">
        <f>IF(ISBLANK(INDEX('Policy Characteristics'!A:A,MATCH($C2618,'Policy Characteristics'!$C:$C,0))),"",INDEX('Policy Characteristics'!A:A,MATCH($C2618,'Policy Characteristics'!$C:$C,0)))</f>
        <v>Industry</v>
      </c>
      <c r="B2618" s="262" t="str">
        <f>IF(ISBLANK(INDEX('Policy Characteristics'!B:B,MATCH($C2618,'Policy Characteristics'!$C:$C,0))),"",INDEX('Policy Characteristics'!B:B,MATCH($C2618,'Policy Characteristics'!$C:$C,0)))</f>
        <v>Industry Process Efficiency</v>
      </c>
      <c r="C2618" s="254" t="str">
        <f t="shared" si="109"/>
        <v>Percentage Improvement in Industrial Process Efficiency above BAU</v>
      </c>
      <c r="D2618" s="6" t="s">
        <v>3029</v>
      </c>
      <c r="E2618" s="45" t="s">
        <v>2379</v>
      </c>
      <c r="F2618" t="s">
        <v>2991</v>
      </c>
      <c r="G2618" s="45" t="s">
        <v>2383</v>
      </c>
      <c r="H2618" s="47">
        <f t="shared" si="108"/>
        <v>2617</v>
      </c>
      <c r="I2618" s="324" t="s">
        <v>40</v>
      </c>
      <c r="J2618" s="255" t="str">
        <f>IF(ISBLANK(INDEX('Policy Characteristics'!D:D,MATCH($C2618,'Policy Characteristics'!$C:$C,0))),"",INDEX('Policy Characteristics'!D:D,MATCH($C2618,'Policy Characteristics'!$C:$C,0)))</f>
        <v>Industry Energy Efficiency</v>
      </c>
      <c r="K2618" s="254" t="str">
        <f>IF(ISBLANK(INDEX('Policy Characteristics'!E:E,MATCH($C2618,'Policy Characteristics'!$C:$C,0))),"",INDEX('Policy Characteristics'!E:E,MATCH($C2618,'Policy Characteristics'!$C:$C,0)))</f>
        <v>indst process efficiency</v>
      </c>
      <c r="L2618" s="261">
        <f>IF(ISBLANK(INDEX('Policy Characteristics'!F:F,MATCH($C2618,'Policy Characteristics'!$C:$C,0))),"",INDEX('Policy Characteristics'!F:F,MATCH($C2618,'Policy Characteristics'!$C:$C,0)))</f>
        <v>0</v>
      </c>
      <c r="M2618" s="261">
        <f>IF(ISBLANK(INDEX('Policy Characteristics'!G:G,MATCH($C2618,'Policy Characteristics'!$C:$C,0))),"",INDEX('Policy Characteristics'!G:G,MATCH($C2618,'Policy Characteristics'!$C:$C,0)))</f>
        <v>0.25</v>
      </c>
      <c r="N2618" s="261">
        <f>IF(ISBLANK(INDEX('Policy Characteristics'!H:H,MATCH($C2618,'Policy Characteristics'!$C:$C,0))),"",INDEX('Policy Characteristics'!H:H,MATCH($C2618,'Policy Characteristics'!$C:$C,0)))</f>
        <v>0.01</v>
      </c>
      <c r="O2618" s="254" t="str">
        <f>IF(ISBLANK(INDEX('Policy Characteristics'!I:I,MATCH($C2618,'Policy Characteristics'!$C:$C,0))),"",INDEX('Policy Characteristics'!I:I,MATCH($C2618,'Policy Characteristics'!$C:$C,0)))</f>
        <v>% reduction in energy use</v>
      </c>
      <c r="P2618" s="254" t="str">
        <f>IF(ISBLANK(INDEX('Policy Characteristics'!J:J,MATCH($C2618,'Policy Characteristics'!$C:$C,0))),"",INDEX('Policy Characteristics'!J:J,MATCH($C2618,'Policy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18" s="254" t="str">
        <f>IF(ISBLANK(INDEX('Policy Characteristics'!K:K,MATCH($C2618,'Policy Characteristics'!$C:$C,0))),"",INDEX('Policy Characteristics'!K:K,MATCH($C2618,'Policy Characteristics'!$C:$C,0)))</f>
        <v>industry-ag-main.html#eff-stds</v>
      </c>
      <c r="R2618" s="254" t="str">
        <f>IF(ISBLANK(INDEX('Policy Characteristics'!L:L,MATCH($C2618,'Policy Characteristics'!$C:$C,0))),"",INDEX('Policy Characteristics'!L:L,MATCH($C2618,'Policy Characteristics'!$C:$C,0)))</f>
        <v>industry-energy-efficiency-standards.html</v>
      </c>
    </row>
    <row r="2619" spans="1:18" s="4" customFormat="1" x14ac:dyDescent="0.25">
      <c r="A2619" s="254" t="str">
        <f>IF(ISBLANK(INDEX('Policy Characteristics'!A:A,MATCH($C2619,'Policy Characteristics'!$C:$C,0))),"",INDEX('Policy Characteristics'!A:A,MATCH($C2619,'Policy Characteristics'!$C:$C,0)))</f>
        <v>Industry</v>
      </c>
      <c r="B2619" s="262" t="str">
        <f>IF(ISBLANK(INDEX('Policy Characteristics'!B:B,MATCH($C2619,'Policy Characteristics'!$C:$C,0))),"",INDEX('Policy Characteristics'!B:B,MATCH($C2619,'Policy Characteristics'!$C:$C,0)))</f>
        <v>Industry Process Efficiency</v>
      </c>
      <c r="C2619" s="254" t="str">
        <f t="shared" si="109"/>
        <v>Percentage Improvement in Industrial Process Efficiency above BAU</v>
      </c>
      <c r="D2619" s="6" t="s">
        <v>3029</v>
      </c>
      <c r="E2619" s="45" t="s">
        <v>2380</v>
      </c>
      <c r="F2619" t="s">
        <v>2991</v>
      </c>
      <c r="G2619" s="45" t="s">
        <v>2386</v>
      </c>
      <c r="H2619" s="47">
        <f t="shared" si="108"/>
        <v>2618</v>
      </c>
      <c r="I2619" s="324" t="s">
        <v>41</v>
      </c>
      <c r="J2619" s="255" t="str">
        <f>IF(ISBLANK(INDEX('Policy Characteristics'!D:D,MATCH($C2619,'Policy Characteristics'!$C:$C,0))),"",INDEX('Policy Characteristics'!D:D,MATCH($C2619,'Policy Characteristics'!$C:$C,0)))</f>
        <v>Industry Energy Efficiency</v>
      </c>
      <c r="K2619" s="254" t="str">
        <f>IF(ISBLANK(INDEX('Policy Characteristics'!E:E,MATCH($C2619,'Policy Characteristics'!$C:$C,0))),"",INDEX('Policy Characteristics'!E:E,MATCH($C2619,'Policy Characteristics'!$C:$C,0)))</f>
        <v>indst process efficiency</v>
      </c>
      <c r="L2619" s="261">
        <f>IF(ISBLANK(INDEX('Policy Characteristics'!F:F,MATCH($C2619,'Policy Characteristics'!$C:$C,0))),"",INDEX('Policy Characteristics'!F:F,MATCH($C2619,'Policy Characteristics'!$C:$C,0)))</f>
        <v>0</v>
      </c>
      <c r="M2619" s="261">
        <f>IF(ISBLANK(INDEX('Policy Characteristics'!G:G,MATCH($C2619,'Policy Characteristics'!$C:$C,0))),"",INDEX('Policy Characteristics'!G:G,MATCH($C2619,'Policy Characteristics'!$C:$C,0)))</f>
        <v>0.25</v>
      </c>
      <c r="N2619" s="261">
        <f>IF(ISBLANK(INDEX('Policy Characteristics'!H:H,MATCH($C2619,'Policy Characteristics'!$C:$C,0))),"",INDEX('Policy Characteristics'!H:H,MATCH($C2619,'Policy Characteristics'!$C:$C,0)))</f>
        <v>0.01</v>
      </c>
      <c r="O2619" s="254" t="str">
        <f>IF(ISBLANK(INDEX('Policy Characteristics'!I:I,MATCH($C2619,'Policy Characteristics'!$C:$C,0))),"",INDEX('Policy Characteristics'!I:I,MATCH($C2619,'Policy Characteristics'!$C:$C,0)))</f>
        <v>% reduction in energy use</v>
      </c>
      <c r="P2619" s="254" t="str">
        <f>IF(ISBLANK(INDEX('Policy Characteristics'!J:J,MATCH($C2619,'Policy Characteristics'!$C:$C,0))),"",INDEX('Policy Characteristics'!J:J,MATCH($C2619,'Policy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19" s="254" t="str">
        <f>IF(ISBLANK(INDEX('Policy Characteristics'!K:K,MATCH($C2619,'Policy Characteristics'!$C:$C,0))),"",INDEX('Policy Characteristics'!K:K,MATCH($C2619,'Policy Characteristics'!$C:$C,0)))</f>
        <v>industry-ag-main.html#eff-stds</v>
      </c>
      <c r="R2619" s="254" t="str">
        <f>IF(ISBLANK(INDEX('Policy Characteristics'!L:L,MATCH($C2619,'Policy Characteristics'!$C:$C,0))),"",INDEX('Policy Characteristics'!L:L,MATCH($C2619,'Policy Characteristics'!$C:$C,0)))</f>
        <v>industry-energy-efficiency-standards.html</v>
      </c>
    </row>
    <row r="2620" spans="1:18" s="4" customFormat="1" x14ac:dyDescent="0.25">
      <c r="A2620" s="254" t="str">
        <f>IF(ISBLANK(INDEX('Policy Characteristics'!A:A,MATCH($C2620,'Policy Characteristics'!$C:$C,0))),"",INDEX('Policy Characteristics'!A:A,MATCH($C2620,'Policy Characteristics'!$C:$C,0)))</f>
        <v>Industry</v>
      </c>
      <c r="B2620" s="262" t="str">
        <f>IF(ISBLANK(INDEX('Policy Characteristics'!B:B,MATCH($C2620,'Policy Characteristics'!$C:$C,0))),"",INDEX('Policy Characteristics'!B:B,MATCH($C2620,'Policy Characteristics'!$C:$C,0)))</f>
        <v>Industry Process Efficiency</v>
      </c>
      <c r="C2620" s="254" t="str">
        <f t="shared" si="109"/>
        <v>Percentage Improvement in Industrial Process Efficiency above BAU</v>
      </c>
      <c r="D2620" s="6" t="s">
        <v>3029</v>
      </c>
      <c r="E2620" s="45" t="s">
        <v>2672</v>
      </c>
      <c r="F2620" t="s">
        <v>2991</v>
      </c>
      <c r="G2620" s="45" t="s">
        <v>2675</v>
      </c>
      <c r="H2620" s="47">
        <f t="shared" si="108"/>
        <v>2619</v>
      </c>
      <c r="I2620" s="324" t="s">
        <v>41</v>
      </c>
      <c r="J2620" s="255" t="str">
        <f>IF(ISBLANK(INDEX('Policy Characteristics'!D:D,MATCH($C2620,'Policy Characteristics'!$C:$C,0))),"",INDEX('Policy Characteristics'!D:D,MATCH($C2620,'Policy Characteristics'!$C:$C,0)))</f>
        <v>Industry Energy Efficiency</v>
      </c>
      <c r="K2620" s="254" t="str">
        <f>IF(ISBLANK(INDEX('Policy Characteristics'!E:E,MATCH($C2620,'Policy Characteristics'!$C:$C,0))),"",INDEX('Policy Characteristics'!E:E,MATCH($C2620,'Policy Characteristics'!$C:$C,0)))</f>
        <v>indst process efficiency</v>
      </c>
      <c r="L2620" s="261">
        <f>IF(ISBLANK(INDEX('Policy Characteristics'!F:F,MATCH($C2620,'Policy Characteristics'!$C:$C,0))),"",INDEX('Policy Characteristics'!F:F,MATCH($C2620,'Policy Characteristics'!$C:$C,0)))</f>
        <v>0</v>
      </c>
      <c r="M2620" s="261">
        <f>IF(ISBLANK(INDEX('Policy Characteristics'!G:G,MATCH($C2620,'Policy Characteristics'!$C:$C,0))),"",INDEX('Policy Characteristics'!G:G,MATCH($C2620,'Policy Characteristics'!$C:$C,0)))</f>
        <v>0.25</v>
      </c>
      <c r="N2620" s="261">
        <f>IF(ISBLANK(INDEX('Policy Characteristics'!H:H,MATCH($C2620,'Policy Characteristics'!$C:$C,0))),"",INDEX('Policy Characteristics'!H:H,MATCH($C2620,'Policy Characteristics'!$C:$C,0)))</f>
        <v>0.01</v>
      </c>
      <c r="O2620" s="254" t="str">
        <f>IF(ISBLANK(INDEX('Policy Characteristics'!I:I,MATCH($C2620,'Policy Characteristics'!$C:$C,0))),"",INDEX('Policy Characteristics'!I:I,MATCH($C2620,'Policy Characteristics'!$C:$C,0)))</f>
        <v>% reduction in energy use</v>
      </c>
      <c r="P2620" s="254" t="str">
        <f>IF(ISBLANK(INDEX('Policy Characteristics'!J:J,MATCH($C2620,'Policy Characteristics'!$C:$C,0))),"",INDEX('Policy Characteristics'!J:J,MATCH($C2620,'Policy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20" s="254" t="str">
        <f>IF(ISBLANK(INDEX('Policy Characteristics'!K:K,MATCH($C2620,'Policy Characteristics'!$C:$C,0))),"",INDEX('Policy Characteristics'!K:K,MATCH($C2620,'Policy Characteristics'!$C:$C,0)))</f>
        <v>industry-ag-main.html#eff-stds</v>
      </c>
      <c r="R2620" s="254" t="str">
        <f>IF(ISBLANK(INDEX('Policy Characteristics'!L:L,MATCH($C2620,'Policy Characteristics'!$C:$C,0))),"",INDEX('Policy Characteristics'!L:L,MATCH($C2620,'Policy Characteristics'!$C:$C,0)))</f>
        <v>industry-energy-efficiency-standards.html</v>
      </c>
    </row>
    <row r="2621" spans="1:18" s="4" customFormat="1" x14ac:dyDescent="0.25">
      <c r="A2621" s="254" t="str">
        <f>IF(ISBLANK(INDEX('Policy Characteristics'!A:A,MATCH($C2621,'Policy Characteristics'!$C:$C,0))),"",INDEX('Policy Characteristics'!A:A,MATCH($C2621,'Policy Characteristics'!$C:$C,0)))</f>
        <v>Industry</v>
      </c>
      <c r="B2621" s="262" t="str">
        <f>IF(ISBLANK(INDEX('Policy Characteristics'!B:B,MATCH($C2621,'Policy Characteristics'!$C:$C,0))),"",INDEX('Policy Characteristics'!B:B,MATCH($C2621,'Policy Characteristics'!$C:$C,0)))</f>
        <v>Industry Process Efficiency</v>
      </c>
      <c r="C2621" s="254" t="str">
        <f t="shared" si="109"/>
        <v>Percentage Improvement in Industrial Process Efficiency above BAU</v>
      </c>
      <c r="D2621" s="6" t="s">
        <v>3029</v>
      </c>
      <c r="E2621" s="45" t="s">
        <v>2673</v>
      </c>
      <c r="F2621" t="s">
        <v>2991</v>
      </c>
      <c r="G2621" s="45" t="s">
        <v>2677</v>
      </c>
      <c r="H2621" s="47">
        <f t="shared" si="108"/>
        <v>2620</v>
      </c>
      <c r="I2621" s="324" t="s">
        <v>40</v>
      </c>
      <c r="J2621" s="255" t="str">
        <f>IF(ISBLANK(INDEX('Policy Characteristics'!D:D,MATCH($C2621,'Policy Characteristics'!$C:$C,0))),"",INDEX('Policy Characteristics'!D:D,MATCH($C2621,'Policy Characteristics'!$C:$C,0)))</f>
        <v>Industry Energy Efficiency</v>
      </c>
      <c r="K2621" s="254" t="str">
        <f>IF(ISBLANK(INDEX('Policy Characteristics'!E:E,MATCH($C2621,'Policy Characteristics'!$C:$C,0))),"",INDEX('Policy Characteristics'!E:E,MATCH($C2621,'Policy Characteristics'!$C:$C,0)))</f>
        <v>indst process efficiency</v>
      </c>
      <c r="L2621" s="261">
        <f>IF(ISBLANK(INDEX('Policy Characteristics'!F:F,MATCH($C2621,'Policy Characteristics'!$C:$C,0))),"",INDEX('Policy Characteristics'!F:F,MATCH($C2621,'Policy Characteristics'!$C:$C,0)))</f>
        <v>0</v>
      </c>
      <c r="M2621" s="261">
        <f>IF(ISBLANK(INDEX('Policy Characteristics'!G:G,MATCH($C2621,'Policy Characteristics'!$C:$C,0))),"",INDEX('Policy Characteristics'!G:G,MATCH($C2621,'Policy Characteristics'!$C:$C,0)))</f>
        <v>0.25</v>
      </c>
      <c r="N2621" s="261">
        <f>IF(ISBLANK(INDEX('Policy Characteristics'!H:H,MATCH($C2621,'Policy Characteristics'!$C:$C,0))),"",INDEX('Policy Characteristics'!H:H,MATCH($C2621,'Policy Characteristics'!$C:$C,0)))</f>
        <v>0.01</v>
      </c>
      <c r="O2621" s="254" t="str">
        <f>IF(ISBLANK(INDEX('Policy Characteristics'!I:I,MATCH($C2621,'Policy Characteristics'!$C:$C,0))),"",INDEX('Policy Characteristics'!I:I,MATCH($C2621,'Policy Characteristics'!$C:$C,0)))</f>
        <v>% reduction in energy use</v>
      </c>
      <c r="P2621" s="254" t="str">
        <f>IF(ISBLANK(INDEX('Policy Characteristics'!J:J,MATCH($C2621,'Policy Characteristics'!$C:$C,0))),"",INDEX('Policy Characteristics'!J:J,MATCH($C2621,'Policy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21" s="254" t="str">
        <f>IF(ISBLANK(INDEX('Policy Characteristics'!K:K,MATCH($C2621,'Policy Characteristics'!$C:$C,0))),"",INDEX('Policy Characteristics'!K:K,MATCH($C2621,'Policy Characteristics'!$C:$C,0)))</f>
        <v>industry-ag-main.html#eff-stds</v>
      </c>
      <c r="R2621" s="254" t="str">
        <f>IF(ISBLANK(INDEX('Policy Characteristics'!L:L,MATCH($C2621,'Policy Characteristics'!$C:$C,0))),"",INDEX('Policy Characteristics'!L:L,MATCH($C2621,'Policy Characteristics'!$C:$C,0)))</f>
        <v>industry-energy-efficiency-standards.html</v>
      </c>
    </row>
    <row r="2622" spans="1:18" s="4" customFormat="1" x14ac:dyDescent="0.25">
      <c r="A2622" s="254" t="str">
        <f>IF(ISBLANK(INDEX('Policy Characteristics'!A:A,MATCH($C2622,'Policy Characteristics'!$C:$C,0))),"",INDEX('Policy Characteristics'!A:A,MATCH($C2622,'Policy Characteristics'!$C:$C,0)))</f>
        <v>Industry</v>
      </c>
      <c r="B2622" s="262" t="str">
        <f>IF(ISBLANK(INDEX('Policy Characteristics'!B:B,MATCH($C2622,'Policy Characteristics'!$C:$C,0))),"",INDEX('Policy Characteristics'!B:B,MATCH($C2622,'Policy Characteristics'!$C:$C,0)))</f>
        <v>Industry Process Efficiency</v>
      </c>
      <c r="C2622" s="254" t="str">
        <f t="shared" si="109"/>
        <v>Percentage Improvement in Industrial Process Efficiency above BAU</v>
      </c>
      <c r="D2622" s="6" t="s">
        <v>3029</v>
      </c>
      <c r="E2622" s="45" t="s">
        <v>2674</v>
      </c>
      <c r="F2622" t="s">
        <v>2991</v>
      </c>
      <c r="G2622" s="45" t="s">
        <v>2678</v>
      </c>
      <c r="H2622" s="47">
        <f t="shared" si="108"/>
        <v>2621</v>
      </c>
      <c r="I2622" s="324" t="s">
        <v>40</v>
      </c>
      <c r="J2622" s="255" t="str">
        <f>IF(ISBLANK(INDEX('Policy Characteristics'!D:D,MATCH($C2622,'Policy Characteristics'!$C:$C,0))),"",INDEX('Policy Characteristics'!D:D,MATCH($C2622,'Policy Characteristics'!$C:$C,0)))</f>
        <v>Industry Energy Efficiency</v>
      </c>
      <c r="K2622" s="254" t="str">
        <f>IF(ISBLANK(INDEX('Policy Characteristics'!E:E,MATCH($C2622,'Policy Characteristics'!$C:$C,0))),"",INDEX('Policy Characteristics'!E:E,MATCH($C2622,'Policy Characteristics'!$C:$C,0)))</f>
        <v>indst process efficiency</v>
      </c>
      <c r="L2622" s="261">
        <f>IF(ISBLANK(INDEX('Policy Characteristics'!F:F,MATCH($C2622,'Policy Characteristics'!$C:$C,0))),"",INDEX('Policy Characteristics'!F:F,MATCH($C2622,'Policy Characteristics'!$C:$C,0)))</f>
        <v>0</v>
      </c>
      <c r="M2622" s="261">
        <f>IF(ISBLANK(INDEX('Policy Characteristics'!G:G,MATCH($C2622,'Policy Characteristics'!$C:$C,0))),"",INDEX('Policy Characteristics'!G:G,MATCH($C2622,'Policy Characteristics'!$C:$C,0)))</f>
        <v>0.25</v>
      </c>
      <c r="N2622" s="261">
        <f>IF(ISBLANK(INDEX('Policy Characteristics'!H:H,MATCH($C2622,'Policy Characteristics'!$C:$C,0))),"",INDEX('Policy Characteristics'!H:H,MATCH($C2622,'Policy Characteristics'!$C:$C,0)))</f>
        <v>0.01</v>
      </c>
      <c r="O2622" s="254" t="str">
        <f>IF(ISBLANK(INDEX('Policy Characteristics'!I:I,MATCH($C2622,'Policy Characteristics'!$C:$C,0))),"",INDEX('Policy Characteristics'!I:I,MATCH($C2622,'Policy Characteristics'!$C:$C,0)))</f>
        <v>% reduction in energy use</v>
      </c>
      <c r="P2622" s="254" t="str">
        <f>IF(ISBLANK(INDEX('Policy Characteristics'!J:J,MATCH($C2622,'Policy Characteristics'!$C:$C,0))),"",INDEX('Policy Characteristics'!J:J,MATCH($C2622,'Policy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22" s="254" t="str">
        <f>IF(ISBLANK(INDEX('Policy Characteristics'!K:K,MATCH($C2622,'Policy Characteristics'!$C:$C,0))),"",INDEX('Policy Characteristics'!K:K,MATCH($C2622,'Policy Characteristics'!$C:$C,0)))</f>
        <v>industry-ag-main.html#eff-stds</v>
      </c>
      <c r="R2622" s="254" t="str">
        <f>IF(ISBLANK(INDEX('Policy Characteristics'!L:L,MATCH($C2622,'Policy Characteristics'!$C:$C,0))),"",INDEX('Policy Characteristics'!L:L,MATCH($C2622,'Policy Characteristics'!$C:$C,0)))</f>
        <v>industry-energy-efficiency-standards.html</v>
      </c>
    </row>
    <row r="2623" spans="1:18" s="4" customFormat="1" x14ac:dyDescent="0.25">
      <c r="A2623" s="254" t="str">
        <f>IF(ISBLANK(INDEX('Policy Characteristics'!A:A,MATCH($C2623,'Policy Characteristics'!$C:$C,0))),"",INDEX('Policy Characteristics'!A:A,MATCH($C2623,'Policy Characteristics'!$C:$C,0)))</f>
        <v>Industry</v>
      </c>
      <c r="B2623" s="262" t="str">
        <f>IF(ISBLANK(INDEX('Policy Characteristics'!B:B,MATCH($C2623,'Policy Characteristics'!$C:$C,0))),"",INDEX('Policy Characteristics'!B:B,MATCH($C2623,'Policy Characteristics'!$C:$C,0)))</f>
        <v>Industry Process Efficiency</v>
      </c>
      <c r="C2623" s="254" t="str">
        <f t="shared" si="109"/>
        <v>Percentage Improvement in Industrial Process Efficiency above BAU</v>
      </c>
      <c r="D2623" s="6" t="s">
        <v>3029</v>
      </c>
      <c r="E2623" s="45" t="s">
        <v>2671</v>
      </c>
      <c r="F2623" t="s">
        <v>2991</v>
      </c>
      <c r="G2623" s="45" t="s">
        <v>2676</v>
      </c>
      <c r="H2623" s="47">
        <f t="shared" si="108"/>
        <v>2622</v>
      </c>
      <c r="I2623" s="324" t="s">
        <v>41</v>
      </c>
      <c r="J2623" s="255" t="str">
        <f>IF(ISBLANK(INDEX('Policy Characteristics'!D:D,MATCH($C2623,'Policy Characteristics'!$C:$C,0))),"",INDEX('Policy Characteristics'!D:D,MATCH($C2623,'Policy Characteristics'!$C:$C,0)))</f>
        <v>Industry Energy Efficiency</v>
      </c>
      <c r="K2623" s="254" t="str">
        <f>IF(ISBLANK(INDEX('Policy Characteristics'!E:E,MATCH($C2623,'Policy Characteristics'!$C:$C,0))),"",INDEX('Policy Characteristics'!E:E,MATCH($C2623,'Policy Characteristics'!$C:$C,0)))</f>
        <v>indst process efficiency</v>
      </c>
      <c r="L2623" s="261">
        <f>IF(ISBLANK(INDEX('Policy Characteristics'!F:F,MATCH($C2623,'Policy Characteristics'!$C:$C,0))),"",INDEX('Policy Characteristics'!F:F,MATCH($C2623,'Policy Characteristics'!$C:$C,0)))</f>
        <v>0</v>
      </c>
      <c r="M2623" s="261">
        <f>IF(ISBLANK(INDEX('Policy Characteristics'!G:G,MATCH($C2623,'Policy Characteristics'!$C:$C,0))),"",INDEX('Policy Characteristics'!G:G,MATCH($C2623,'Policy Characteristics'!$C:$C,0)))</f>
        <v>0.25</v>
      </c>
      <c r="N2623" s="261">
        <f>IF(ISBLANK(INDEX('Policy Characteristics'!H:H,MATCH($C2623,'Policy Characteristics'!$C:$C,0))),"",INDEX('Policy Characteristics'!H:H,MATCH($C2623,'Policy Characteristics'!$C:$C,0)))</f>
        <v>0.01</v>
      </c>
      <c r="O2623" s="254" t="str">
        <f>IF(ISBLANK(INDEX('Policy Characteristics'!I:I,MATCH($C2623,'Policy Characteristics'!$C:$C,0))),"",INDEX('Policy Characteristics'!I:I,MATCH($C2623,'Policy Characteristics'!$C:$C,0)))</f>
        <v>% reduction in energy use</v>
      </c>
      <c r="P2623" s="254" t="str">
        <f>IF(ISBLANK(INDEX('Policy Characteristics'!J:J,MATCH($C2623,'Policy Characteristics'!$C:$C,0))),"",INDEX('Policy Characteristics'!J:J,MATCH($C2623,'Policy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23" s="254" t="str">
        <f>IF(ISBLANK(INDEX('Policy Characteristics'!K:K,MATCH($C2623,'Policy Characteristics'!$C:$C,0))),"",INDEX('Policy Characteristics'!K:K,MATCH($C2623,'Policy Characteristics'!$C:$C,0)))</f>
        <v>industry-ag-main.html#eff-stds</v>
      </c>
      <c r="R2623" s="254" t="str">
        <f>IF(ISBLANK(INDEX('Policy Characteristics'!L:L,MATCH($C2623,'Policy Characteristics'!$C:$C,0))),"",INDEX('Policy Characteristics'!L:L,MATCH($C2623,'Policy Characteristics'!$C:$C,0)))</f>
        <v>industry-energy-efficiency-standards.html</v>
      </c>
    </row>
    <row r="2624" spans="1:18" s="4" customFormat="1" x14ac:dyDescent="0.25">
      <c r="A2624" s="254" t="str">
        <f>IF(ISBLANK(INDEX('Policy Characteristics'!A:A,MATCH($C2624,'Policy Characteristics'!$C:$C,0))),"",INDEX('Policy Characteristics'!A:A,MATCH($C2624,'Policy Characteristics'!$C:$C,0)))</f>
        <v>Industry</v>
      </c>
      <c r="B2624" s="262" t="str">
        <f>IF(ISBLANK(INDEX('Policy Characteristics'!B:B,MATCH($C2624,'Policy Characteristics'!$C:$C,0))),"",INDEX('Policy Characteristics'!B:B,MATCH($C2624,'Policy Characteristics'!$C:$C,0)))</f>
        <v>Industry Process Efficiency</v>
      </c>
      <c r="C2624" s="254" t="str">
        <f t="shared" si="109"/>
        <v>Percentage Improvement in Industrial Process Efficiency above BAU</v>
      </c>
      <c r="D2624" s="6" t="s">
        <v>3030</v>
      </c>
      <c r="E2624" s="45" t="s">
        <v>2375</v>
      </c>
      <c r="F2624" t="s">
        <v>2992</v>
      </c>
      <c r="G2624" s="45" t="s">
        <v>2381</v>
      </c>
      <c r="H2624" s="47">
        <f t="shared" si="108"/>
        <v>2623</v>
      </c>
      <c r="I2624" s="324" t="s">
        <v>40</v>
      </c>
      <c r="J2624" s="255" t="str">
        <f>IF(ISBLANK(INDEX('Policy Characteristics'!D:D,MATCH($C2624,'Policy Characteristics'!$C:$C,0))),"",INDEX('Policy Characteristics'!D:D,MATCH($C2624,'Policy Characteristics'!$C:$C,0)))</f>
        <v>Industry Energy Efficiency</v>
      </c>
      <c r="K2624" s="254" t="str">
        <f>IF(ISBLANK(INDEX('Policy Characteristics'!E:E,MATCH($C2624,'Policy Characteristics'!$C:$C,0))),"",INDEX('Policy Characteristics'!E:E,MATCH($C2624,'Policy Characteristics'!$C:$C,0)))</f>
        <v>indst process efficiency</v>
      </c>
      <c r="L2624" s="261">
        <f>IF(ISBLANK(INDEX('Policy Characteristics'!F:F,MATCH($C2624,'Policy Characteristics'!$C:$C,0))),"",INDEX('Policy Characteristics'!F:F,MATCH($C2624,'Policy Characteristics'!$C:$C,0)))</f>
        <v>0</v>
      </c>
      <c r="M2624" s="261">
        <f>IF(ISBLANK(INDEX('Policy Characteristics'!G:G,MATCH($C2624,'Policy Characteristics'!$C:$C,0))),"",INDEX('Policy Characteristics'!G:G,MATCH($C2624,'Policy Characteristics'!$C:$C,0)))</f>
        <v>0.25</v>
      </c>
      <c r="N2624" s="261">
        <f>IF(ISBLANK(INDEX('Policy Characteristics'!H:H,MATCH($C2624,'Policy Characteristics'!$C:$C,0))),"",INDEX('Policy Characteristics'!H:H,MATCH($C2624,'Policy Characteristics'!$C:$C,0)))</f>
        <v>0.01</v>
      </c>
      <c r="O2624" s="254" t="str">
        <f>IF(ISBLANK(INDEX('Policy Characteristics'!I:I,MATCH($C2624,'Policy Characteristics'!$C:$C,0))),"",INDEX('Policy Characteristics'!I:I,MATCH($C2624,'Policy Characteristics'!$C:$C,0)))</f>
        <v>% reduction in energy use</v>
      </c>
      <c r="P2624" s="254" t="str">
        <f>IF(ISBLANK(INDEX('Policy Characteristics'!J:J,MATCH($C2624,'Policy Characteristics'!$C:$C,0))),"",INDEX('Policy Characteristics'!J:J,MATCH($C2624,'Policy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24" s="254" t="str">
        <f>IF(ISBLANK(INDEX('Policy Characteristics'!K:K,MATCH($C2624,'Policy Characteristics'!$C:$C,0))),"",INDEX('Policy Characteristics'!K:K,MATCH($C2624,'Policy Characteristics'!$C:$C,0)))</f>
        <v>industry-ag-main.html#eff-stds</v>
      </c>
      <c r="R2624" s="254" t="str">
        <f>IF(ISBLANK(INDEX('Policy Characteristics'!L:L,MATCH($C2624,'Policy Characteristics'!$C:$C,0))),"",INDEX('Policy Characteristics'!L:L,MATCH($C2624,'Policy Characteristics'!$C:$C,0)))</f>
        <v>industry-energy-efficiency-standards.html</v>
      </c>
    </row>
    <row r="2625" spans="1:18" s="4" customFormat="1" x14ac:dyDescent="0.25">
      <c r="A2625" s="254" t="str">
        <f>IF(ISBLANK(INDEX('Policy Characteristics'!A:A,MATCH($C2625,'Policy Characteristics'!$C:$C,0))),"",INDEX('Policy Characteristics'!A:A,MATCH($C2625,'Policy Characteristics'!$C:$C,0)))</f>
        <v>Industry</v>
      </c>
      <c r="B2625" s="262" t="str">
        <f>IF(ISBLANK(INDEX('Policy Characteristics'!B:B,MATCH($C2625,'Policy Characteristics'!$C:$C,0))),"",INDEX('Policy Characteristics'!B:B,MATCH($C2625,'Policy Characteristics'!$C:$C,0)))</f>
        <v>Industry Process Efficiency</v>
      </c>
      <c r="C2625" s="254" t="str">
        <f t="shared" si="109"/>
        <v>Percentage Improvement in Industrial Process Efficiency above BAU</v>
      </c>
      <c r="D2625" s="6" t="s">
        <v>3030</v>
      </c>
      <c r="E2625" s="45" t="s">
        <v>2376</v>
      </c>
      <c r="F2625" t="s">
        <v>2992</v>
      </c>
      <c r="G2625" s="45" t="s">
        <v>2384</v>
      </c>
      <c r="H2625" s="47">
        <f t="shared" si="108"/>
        <v>2624</v>
      </c>
      <c r="I2625" s="324" t="s">
        <v>41</v>
      </c>
      <c r="J2625" s="255" t="str">
        <f>IF(ISBLANK(INDEX('Policy Characteristics'!D:D,MATCH($C2625,'Policy Characteristics'!$C:$C,0))),"",INDEX('Policy Characteristics'!D:D,MATCH($C2625,'Policy Characteristics'!$C:$C,0)))</f>
        <v>Industry Energy Efficiency</v>
      </c>
      <c r="K2625" s="254" t="str">
        <f>IF(ISBLANK(INDEX('Policy Characteristics'!E:E,MATCH($C2625,'Policy Characteristics'!$C:$C,0))),"",INDEX('Policy Characteristics'!E:E,MATCH($C2625,'Policy Characteristics'!$C:$C,0)))</f>
        <v>indst process efficiency</v>
      </c>
      <c r="L2625" s="261">
        <f>IF(ISBLANK(INDEX('Policy Characteristics'!F:F,MATCH($C2625,'Policy Characteristics'!$C:$C,0))),"",INDEX('Policy Characteristics'!F:F,MATCH($C2625,'Policy Characteristics'!$C:$C,0)))</f>
        <v>0</v>
      </c>
      <c r="M2625" s="261">
        <f>IF(ISBLANK(INDEX('Policy Characteristics'!G:G,MATCH($C2625,'Policy Characteristics'!$C:$C,0))),"",INDEX('Policy Characteristics'!G:G,MATCH($C2625,'Policy Characteristics'!$C:$C,0)))</f>
        <v>0.25</v>
      </c>
      <c r="N2625" s="261">
        <f>IF(ISBLANK(INDEX('Policy Characteristics'!H:H,MATCH($C2625,'Policy Characteristics'!$C:$C,0))),"",INDEX('Policy Characteristics'!H:H,MATCH($C2625,'Policy Characteristics'!$C:$C,0)))</f>
        <v>0.01</v>
      </c>
      <c r="O2625" s="254" t="str">
        <f>IF(ISBLANK(INDEX('Policy Characteristics'!I:I,MATCH($C2625,'Policy Characteristics'!$C:$C,0))),"",INDEX('Policy Characteristics'!I:I,MATCH($C2625,'Policy Characteristics'!$C:$C,0)))</f>
        <v>% reduction in energy use</v>
      </c>
      <c r="P2625" s="254" t="str">
        <f>IF(ISBLANK(INDEX('Policy Characteristics'!J:J,MATCH($C2625,'Policy Characteristics'!$C:$C,0))),"",INDEX('Policy Characteristics'!J:J,MATCH($C2625,'Policy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25" s="254" t="str">
        <f>IF(ISBLANK(INDEX('Policy Characteristics'!K:K,MATCH($C2625,'Policy Characteristics'!$C:$C,0))),"",INDEX('Policy Characteristics'!K:K,MATCH($C2625,'Policy Characteristics'!$C:$C,0)))</f>
        <v>industry-ag-main.html#eff-stds</v>
      </c>
      <c r="R2625" s="254" t="str">
        <f>IF(ISBLANK(INDEX('Policy Characteristics'!L:L,MATCH($C2625,'Policy Characteristics'!$C:$C,0))),"",INDEX('Policy Characteristics'!L:L,MATCH($C2625,'Policy Characteristics'!$C:$C,0)))</f>
        <v>industry-energy-efficiency-standards.html</v>
      </c>
    </row>
    <row r="2626" spans="1:18" s="4" customFormat="1" x14ac:dyDescent="0.25">
      <c r="A2626" s="254" t="str">
        <f>IF(ISBLANK(INDEX('Policy Characteristics'!A:A,MATCH($C2626,'Policy Characteristics'!$C:$C,0))),"",INDEX('Policy Characteristics'!A:A,MATCH($C2626,'Policy Characteristics'!$C:$C,0)))</f>
        <v>Industry</v>
      </c>
      <c r="B2626" s="262" t="str">
        <f>IF(ISBLANK(INDEX('Policy Characteristics'!B:B,MATCH($C2626,'Policy Characteristics'!$C:$C,0))),"",INDEX('Policy Characteristics'!B:B,MATCH($C2626,'Policy Characteristics'!$C:$C,0)))</f>
        <v>Industry Process Efficiency</v>
      </c>
      <c r="C2626" s="254" t="str">
        <f t="shared" si="109"/>
        <v>Percentage Improvement in Industrial Process Efficiency above BAU</v>
      </c>
      <c r="D2626" s="6" t="s">
        <v>3030</v>
      </c>
      <c r="E2626" s="45" t="s">
        <v>2377</v>
      </c>
      <c r="F2626" t="s">
        <v>2992</v>
      </c>
      <c r="G2626" s="45" t="s">
        <v>2385</v>
      </c>
      <c r="H2626" s="47">
        <f t="shared" si="108"/>
        <v>2625</v>
      </c>
      <c r="I2626" s="324" t="s">
        <v>40</v>
      </c>
      <c r="J2626" s="255" t="str">
        <f>IF(ISBLANK(INDEX('Policy Characteristics'!D:D,MATCH($C2626,'Policy Characteristics'!$C:$C,0))),"",INDEX('Policy Characteristics'!D:D,MATCH($C2626,'Policy Characteristics'!$C:$C,0)))</f>
        <v>Industry Energy Efficiency</v>
      </c>
      <c r="K2626" s="254" t="str">
        <f>IF(ISBLANK(INDEX('Policy Characteristics'!E:E,MATCH($C2626,'Policy Characteristics'!$C:$C,0))),"",INDEX('Policy Characteristics'!E:E,MATCH($C2626,'Policy Characteristics'!$C:$C,0)))</f>
        <v>indst process efficiency</v>
      </c>
      <c r="L2626" s="261">
        <f>IF(ISBLANK(INDEX('Policy Characteristics'!F:F,MATCH($C2626,'Policy Characteristics'!$C:$C,0))),"",INDEX('Policy Characteristics'!F:F,MATCH($C2626,'Policy Characteristics'!$C:$C,0)))</f>
        <v>0</v>
      </c>
      <c r="M2626" s="261">
        <f>IF(ISBLANK(INDEX('Policy Characteristics'!G:G,MATCH($C2626,'Policy Characteristics'!$C:$C,0))),"",INDEX('Policy Characteristics'!G:G,MATCH($C2626,'Policy Characteristics'!$C:$C,0)))</f>
        <v>0.25</v>
      </c>
      <c r="N2626" s="261">
        <f>IF(ISBLANK(INDEX('Policy Characteristics'!H:H,MATCH($C2626,'Policy Characteristics'!$C:$C,0))),"",INDEX('Policy Characteristics'!H:H,MATCH($C2626,'Policy Characteristics'!$C:$C,0)))</f>
        <v>0.01</v>
      </c>
      <c r="O2626" s="254" t="str">
        <f>IF(ISBLANK(INDEX('Policy Characteristics'!I:I,MATCH($C2626,'Policy Characteristics'!$C:$C,0))),"",INDEX('Policy Characteristics'!I:I,MATCH($C2626,'Policy Characteristics'!$C:$C,0)))</f>
        <v>% reduction in energy use</v>
      </c>
      <c r="P2626" s="254" t="str">
        <f>IF(ISBLANK(INDEX('Policy Characteristics'!J:J,MATCH($C2626,'Policy Characteristics'!$C:$C,0))),"",INDEX('Policy Characteristics'!J:J,MATCH($C2626,'Policy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26" s="254" t="str">
        <f>IF(ISBLANK(INDEX('Policy Characteristics'!K:K,MATCH($C2626,'Policy Characteristics'!$C:$C,0))),"",INDEX('Policy Characteristics'!K:K,MATCH($C2626,'Policy Characteristics'!$C:$C,0)))</f>
        <v>industry-ag-main.html#eff-stds</v>
      </c>
      <c r="R2626" s="254" t="str">
        <f>IF(ISBLANK(INDEX('Policy Characteristics'!L:L,MATCH($C2626,'Policy Characteristics'!$C:$C,0))),"",INDEX('Policy Characteristics'!L:L,MATCH($C2626,'Policy Characteristics'!$C:$C,0)))</f>
        <v>industry-energy-efficiency-standards.html</v>
      </c>
    </row>
    <row r="2627" spans="1:18" s="4" customFormat="1" x14ac:dyDescent="0.25">
      <c r="A2627" s="254" t="str">
        <f>IF(ISBLANK(INDEX('Policy Characteristics'!A:A,MATCH($C2627,'Policy Characteristics'!$C:$C,0))),"",INDEX('Policy Characteristics'!A:A,MATCH($C2627,'Policy Characteristics'!$C:$C,0)))</f>
        <v>Industry</v>
      </c>
      <c r="B2627" s="262" t="str">
        <f>IF(ISBLANK(INDEX('Policy Characteristics'!B:B,MATCH($C2627,'Policy Characteristics'!$C:$C,0))),"",INDEX('Policy Characteristics'!B:B,MATCH($C2627,'Policy Characteristics'!$C:$C,0)))</f>
        <v>Industry Process Efficiency</v>
      </c>
      <c r="C2627" s="254" t="str">
        <f t="shared" si="109"/>
        <v>Percentage Improvement in Industrial Process Efficiency above BAU</v>
      </c>
      <c r="D2627" s="6" t="s">
        <v>3030</v>
      </c>
      <c r="E2627" s="45" t="s">
        <v>2378</v>
      </c>
      <c r="F2627" t="s">
        <v>2992</v>
      </c>
      <c r="G2627" s="45" t="s">
        <v>2382</v>
      </c>
      <c r="H2627" s="47">
        <f t="shared" ref="H2627:H2690" si="110">H2626+1</f>
        <v>2626</v>
      </c>
      <c r="I2627" s="324" t="s">
        <v>41</v>
      </c>
      <c r="J2627" s="255" t="str">
        <f>IF(ISBLANK(INDEX('Policy Characteristics'!D:D,MATCH($C2627,'Policy Characteristics'!$C:$C,0))),"",INDEX('Policy Characteristics'!D:D,MATCH($C2627,'Policy Characteristics'!$C:$C,0)))</f>
        <v>Industry Energy Efficiency</v>
      </c>
      <c r="K2627" s="254" t="str">
        <f>IF(ISBLANK(INDEX('Policy Characteristics'!E:E,MATCH($C2627,'Policy Characteristics'!$C:$C,0))),"",INDEX('Policy Characteristics'!E:E,MATCH($C2627,'Policy Characteristics'!$C:$C,0)))</f>
        <v>indst process efficiency</v>
      </c>
      <c r="L2627" s="261">
        <f>IF(ISBLANK(INDEX('Policy Characteristics'!F:F,MATCH($C2627,'Policy Characteristics'!$C:$C,0))),"",INDEX('Policy Characteristics'!F:F,MATCH($C2627,'Policy Characteristics'!$C:$C,0)))</f>
        <v>0</v>
      </c>
      <c r="M2627" s="261">
        <f>IF(ISBLANK(INDEX('Policy Characteristics'!G:G,MATCH($C2627,'Policy Characteristics'!$C:$C,0))),"",INDEX('Policy Characteristics'!G:G,MATCH($C2627,'Policy Characteristics'!$C:$C,0)))</f>
        <v>0.25</v>
      </c>
      <c r="N2627" s="261">
        <f>IF(ISBLANK(INDEX('Policy Characteristics'!H:H,MATCH($C2627,'Policy Characteristics'!$C:$C,0))),"",INDEX('Policy Characteristics'!H:H,MATCH($C2627,'Policy Characteristics'!$C:$C,0)))</f>
        <v>0.01</v>
      </c>
      <c r="O2627" s="254" t="str">
        <f>IF(ISBLANK(INDEX('Policy Characteristics'!I:I,MATCH($C2627,'Policy Characteristics'!$C:$C,0))),"",INDEX('Policy Characteristics'!I:I,MATCH($C2627,'Policy Characteristics'!$C:$C,0)))</f>
        <v>% reduction in energy use</v>
      </c>
      <c r="P2627" s="254" t="str">
        <f>IF(ISBLANK(INDEX('Policy Characteristics'!J:J,MATCH($C2627,'Policy Characteristics'!$C:$C,0))),"",INDEX('Policy Characteristics'!J:J,MATCH($C2627,'Policy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27" s="254" t="str">
        <f>IF(ISBLANK(INDEX('Policy Characteristics'!K:K,MATCH($C2627,'Policy Characteristics'!$C:$C,0))),"",INDEX('Policy Characteristics'!K:K,MATCH($C2627,'Policy Characteristics'!$C:$C,0)))</f>
        <v>industry-ag-main.html#eff-stds</v>
      </c>
      <c r="R2627" s="254" t="str">
        <f>IF(ISBLANK(INDEX('Policy Characteristics'!L:L,MATCH($C2627,'Policy Characteristics'!$C:$C,0))),"",INDEX('Policy Characteristics'!L:L,MATCH($C2627,'Policy Characteristics'!$C:$C,0)))</f>
        <v>industry-energy-efficiency-standards.html</v>
      </c>
    </row>
    <row r="2628" spans="1:18" s="4" customFormat="1" x14ac:dyDescent="0.25">
      <c r="A2628" s="254" t="str">
        <f>IF(ISBLANK(INDEX('Policy Characteristics'!A:A,MATCH($C2628,'Policy Characteristics'!$C:$C,0))),"",INDEX('Policy Characteristics'!A:A,MATCH($C2628,'Policy Characteristics'!$C:$C,0)))</f>
        <v>Industry</v>
      </c>
      <c r="B2628" s="262" t="str">
        <f>IF(ISBLANK(INDEX('Policy Characteristics'!B:B,MATCH($C2628,'Policy Characteristics'!$C:$C,0))),"",INDEX('Policy Characteristics'!B:B,MATCH($C2628,'Policy Characteristics'!$C:$C,0)))</f>
        <v>Industry Process Efficiency</v>
      </c>
      <c r="C2628" s="254" t="str">
        <f t="shared" si="109"/>
        <v>Percentage Improvement in Industrial Process Efficiency above BAU</v>
      </c>
      <c r="D2628" s="6" t="s">
        <v>3030</v>
      </c>
      <c r="E2628" s="45" t="s">
        <v>2379</v>
      </c>
      <c r="F2628" t="s">
        <v>2992</v>
      </c>
      <c r="G2628" s="45" t="s">
        <v>2383</v>
      </c>
      <c r="H2628" s="47">
        <f t="shared" si="110"/>
        <v>2627</v>
      </c>
      <c r="I2628" s="324" t="s">
        <v>40</v>
      </c>
      <c r="J2628" s="255" t="str">
        <f>IF(ISBLANK(INDEX('Policy Characteristics'!D:D,MATCH($C2628,'Policy Characteristics'!$C:$C,0))),"",INDEX('Policy Characteristics'!D:D,MATCH($C2628,'Policy Characteristics'!$C:$C,0)))</f>
        <v>Industry Energy Efficiency</v>
      </c>
      <c r="K2628" s="254" t="str">
        <f>IF(ISBLANK(INDEX('Policy Characteristics'!E:E,MATCH($C2628,'Policy Characteristics'!$C:$C,0))),"",INDEX('Policy Characteristics'!E:E,MATCH($C2628,'Policy Characteristics'!$C:$C,0)))</f>
        <v>indst process efficiency</v>
      </c>
      <c r="L2628" s="261">
        <f>IF(ISBLANK(INDEX('Policy Characteristics'!F:F,MATCH($C2628,'Policy Characteristics'!$C:$C,0))),"",INDEX('Policy Characteristics'!F:F,MATCH($C2628,'Policy Characteristics'!$C:$C,0)))</f>
        <v>0</v>
      </c>
      <c r="M2628" s="261">
        <f>IF(ISBLANK(INDEX('Policy Characteristics'!G:G,MATCH($C2628,'Policy Characteristics'!$C:$C,0))),"",INDEX('Policy Characteristics'!G:G,MATCH($C2628,'Policy Characteristics'!$C:$C,0)))</f>
        <v>0.25</v>
      </c>
      <c r="N2628" s="261">
        <f>IF(ISBLANK(INDEX('Policy Characteristics'!H:H,MATCH($C2628,'Policy Characteristics'!$C:$C,0))),"",INDEX('Policy Characteristics'!H:H,MATCH($C2628,'Policy Characteristics'!$C:$C,0)))</f>
        <v>0.01</v>
      </c>
      <c r="O2628" s="254" t="str">
        <f>IF(ISBLANK(INDEX('Policy Characteristics'!I:I,MATCH($C2628,'Policy Characteristics'!$C:$C,0))),"",INDEX('Policy Characteristics'!I:I,MATCH($C2628,'Policy Characteristics'!$C:$C,0)))</f>
        <v>% reduction in energy use</v>
      </c>
      <c r="P2628" s="254" t="str">
        <f>IF(ISBLANK(INDEX('Policy Characteristics'!J:J,MATCH($C2628,'Policy Characteristics'!$C:$C,0))),"",INDEX('Policy Characteristics'!J:J,MATCH($C2628,'Policy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28" s="254" t="str">
        <f>IF(ISBLANK(INDEX('Policy Characteristics'!K:K,MATCH($C2628,'Policy Characteristics'!$C:$C,0))),"",INDEX('Policy Characteristics'!K:K,MATCH($C2628,'Policy Characteristics'!$C:$C,0)))</f>
        <v>industry-ag-main.html#eff-stds</v>
      </c>
      <c r="R2628" s="254" t="str">
        <f>IF(ISBLANK(INDEX('Policy Characteristics'!L:L,MATCH($C2628,'Policy Characteristics'!$C:$C,0))),"",INDEX('Policy Characteristics'!L:L,MATCH($C2628,'Policy Characteristics'!$C:$C,0)))</f>
        <v>industry-energy-efficiency-standards.html</v>
      </c>
    </row>
    <row r="2629" spans="1:18" s="4" customFormat="1" x14ac:dyDescent="0.25">
      <c r="A2629" s="254" t="str">
        <f>IF(ISBLANK(INDEX('Policy Characteristics'!A:A,MATCH($C2629,'Policy Characteristics'!$C:$C,0))),"",INDEX('Policy Characteristics'!A:A,MATCH($C2629,'Policy Characteristics'!$C:$C,0)))</f>
        <v>Industry</v>
      </c>
      <c r="B2629" s="262" t="str">
        <f>IF(ISBLANK(INDEX('Policy Characteristics'!B:B,MATCH($C2629,'Policy Characteristics'!$C:$C,0))),"",INDEX('Policy Characteristics'!B:B,MATCH($C2629,'Policy Characteristics'!$C:$C,0)))</f>
        <v>Industry Process Efficiency</v>
      </c>
      <c r="C2629" s="254" t="str">
        <f t="shared" si="109"/>
        <v>Percentage Improvement in Industrial Process Efficiency above BAU</v>
      </c>
      <c r="D2629" s="6" t="s">
        <v>3030</v>
      </c>
      <c r="E2629" s="45" t="s">
        <v>2380</v>
      </c>
      <c r="F2629" t="s">
        <v>2992</v>
      </c>
      <c r="G2629" s="45" t="s">
        <v>2386</v>
      </c>
      <c r="H2629" s="47">
        <f t="shared" si="110"/>
        <v>2628</v>
      </c>
      <c r="I2629" s="324" t="s">
        <v>41</v>
      </c>
      <c r="J2629" s="255" t="str">
        <f>IF(ISBLANK(INDEX('Policy Characteristics'!D:D,MATCH($C2629,'Policy Characteristics'!$C:$C,0))),"",INDEX('Policy Characteristics'!D:D,MATCH($C2629,'Policy Characteristics'!$C:$C,0)))</f>
        <v>Industry Energy Efficiency</v>
      </c>
      <c r="K2629" s="254" t="str">
        <f>IF(ISBLANK(INDEX('Policy Characteristics'!E:E,MATCH($C2629,'Policy Characteristics'!$C:$C,0))),"",INDEX('Policy Characteristics'!E:E,MATCH($C2629,'Policy Characteristics'!$C:$C,0)))</f>
        <v>indst process efficiency</v>
      </c>
      <c r="L2629" s="261">
        <f>IF(ISBLANK(INDEX('Policy Characteristics'!F:F,MATCH($C2629,'Policy Characteristics'!$C:$C,0))),"",INDEX('Policy Characteristics'!F:F,MATCH($C2629,'Policy Characteristics'!$C:$C,0)))</f>
        <v>0</v>
      </c>
      <c r="M2629" s="261">
        <f>IF(ISBLANK(INDEX('Policy Characteristics'!G:G,MATCH($C2629,'Policy Characteristics'!$C:$C,0))),"",INDEX('Policy Characteristics'!G:G,MATCH($C2629,'Policy Characteristics'!$C:$C,0)))</f>
        <v>0.25</v>
      </c>
      <c r="N2629" s="261">
        <f>IF(ISBLANK(INDEX('Policy Characteristics'!H:H,MATCH($C2629,'Policy Characteristics'!$C:$C,0))),"",INDEX('Policy Characteristics'!H:H,MATCH($C2629,'Policy Characteristics'!$C:$C,0)))</f>
        <v>0.01</v>
      </c>
      <c r="O2629" s="254" t="str">
        <f>IF(ISBLANK(INDEX('Policy Characteristics'!I:I,MATCH($C2629,'Policy Characteristics'!$C:$C,0))),"",INDEX('Policy Characteristics'!I:I,MATCH($C2629,'Policy Characteristics'!$C:$C,0)))</f>
        <v>% reduction in energy use</v>
      </c>
      <c r="P2629" s="254" t="str">
        <f>IF(ISBLANK(INDEX('Policy Characteristics'!J:J,MATCH($C2629,'Policy Characteristics'!$C:$C,0))),"",INDEX('Policy Characteristics'!J:J,MATCH($C2629,'Policy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29" s="254" t="str">
        <f>IF(ISBLANK(INDEX('Policy Characteristics'!K:K,MATCH($C2629,'Policy Characteristics'!$C:$C,0))),"",INDEX('Policy Characteristics'!K:K,MATCH($C2629,'Policy Characteristics'!$C:$C,0)))</f>
        <v>industry-ag-main.html#eff-stds</v>
      </c>
      <c r="R2629" s="254" t="str">
        <f>IF(ISBLANK(INDEX('Policy Characteristics'!L:L,MATCH($C2629,'Policy Characteristics'!$C:$C,0))),"",INDEX('Policy Characteristics'!L:L,MATCH($C2629,'Policy Characteristics'!$C:$C,0)))</f>
        <v>industry-energy-efficiency-standards.html</v>
      </c>
    </row>
    <row r="2630" spans="1:18" s="4" customFormat="1" x14ac:dyDescent="0.25">
      <c r="A2630" s="254" t="str">
        <f>IF(ISBLANK(INDEX('Policy Characteristics'!A:A,MATCH($C2630,'Policy Characteristics'!$C:$C,0))),"",INDEX('Policy Characteristics'!A:A,MATCH($C2630,'Policy Characteristics'!$C:$C,0)))</f>
        <v>Industry</v>
      </c>
      <c r="B2630" s="262" t="str">
        <f>IF(ISBLANK(INDEX('Policy Characteristics'!B:B,MATCH($C2630,'Policy Characteristics'!$C:$C,0))),"",INDEX('Policy Characteristics'!B:B,MATCH($C2630,'Policy Characteristics'!$C:$C,0)))</f>
        <v>Industry Process Efficiency</v>
      </c>
      <c r="C2630" s="254" t="str">
        <f t="shared" si="109"/>
        <v>Percentage Improvement in Industrial Process Efficiency above BAU</v>
      </c>
      <c r="D2630" s="6" t="s">
        <v>3030</v>
      </c>
      <c r="E2630" s="45" t="s">
        <v>2672</v>
      </c>
      <c r="F2630" t="s">
        <v>2992</v>
      </c>
      <c r="G2630" s="45" t="s">
        <v>2675</v>
      </c>
      <c r="H2630" s="47">
        <f t="shared" si="110"/>
        <v>2629</v>
      </c>
      <c r="I2630" s="324" t="s">
        <v>41</v>
      </c>
      <c r="J2630" s="255" t="str">
        <f>IF(ISBLANK(INDEX('Policy Characteristics'!D:D,MATCH($C2630,'Policy Characteristics'!$C:$C,0))),"",INDEX('Policy Characteristics'!D:D,MATCH($C2630,'Policy Characteristics'!$C:$C,0)))</f>
        <v>Industry Energy Efficiency</v>
      </c>
      <c r="K2630" s="254" t="str">
        <f>IF(ISBLANK(INDEX('Policy Characteristics'!E:E,MATCH($C2630,'Policy Characteristics'!$C:$C,0))),"",INDEX('Policy Characteristics'!E:E,MATCH($C2630,'Policy Characteristics'!$C:$C,0)))</f>
        <v>indst process efficiency</v>
      </c>
      <c r="L2630" s="261">
        <f>IF(ISBLANK(INDEX('Policy Characteristics'!F:F,MATCH($C2630,'Policy Characteristics'!$C:$C,0))),"",INDEX('Policy Characteristics'!F:F,MATCH($C2630,'Policy Characteristics'!$C:$C,0)))</f>
        <v>0</v>
      </c>
      <c r="M2630" s="261">
        <f>IF(ISBLANK(INDEX('Policy Characteristics'!G:G,MATCH($C2630,'Policy Characteristics'!$C:$C,0))),"",INDEX('Policy Characteristics'!G:G,MATCH($C2630,'Policy Characteristics'!$C:$C,0)))</f>
        <v>0.25</v>
      </c>
      <c r="N2630" s="261">
        <f>IF(ISBLANK(INDEX('Policy Characteristics'!H:H,MATCH($C2630,'Policy Characteristics'!$C:$C,0))),"",INDEX('Policy Characteristics'!H:H,MATCH($C2630,'Policy Characteristics'!$C:$C,0)))</f>
        <v>0.01</v>
      </c>
      <c r="O2630" s="254" t="str">
        <f>IF(ISBLANK(INDEX('Policy Characteristics'!I:I,MATCH($C2630,'Policy Characteristics'!$C:$C,0))),"",INDEX('Policy Characteristics'!I:I,MATCH($C2630,'Policy Characteristics'!$C:$C,0)))</f>
        <v>% reduction in energy use</v>
      </c>
      <c r="P2630" s="254" t="str">
        <f>IF(ISBLANK(INDEX('Policy Characteristics'!J:J,MATCH($C2630,'Policy Characteristics'!$C:$C,0))),"",INDEX('Policy Characteristics'!J:J,MATCH($C2630,'Policy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30" s="254" t="str">
        <f>IF(ISBLANK(INDEX('Policy Characteristics'!K:K,MATCH($C2630,'Policy Characteristics'!$C:$C,0))),"",INDEX('Policy Characteristics'!K:K,MATCH($C2630,'Policy Characteristics'!$C:$C,0)))</f>
        <v>industry-ag-main.html#eff-stds</v>
      </c>
      <c r="R2630" s="254" t="str">
        <f>IF(ISBLANK(INDEX('Policy Characteristics'!L:L,MATCH($C2630,'Policy Characteristics'!$C:$C,0))),"",INDEX('Policy Characteristics'!L:L,MATCH($C2630,'Policy Characteristics'!$C:$C,0)))</f>
        <v>industry-energy-efficiency-standards.html</v>
      </c>
    </row>
    <row r="2631" spans="1:18" s="4" customFormat="1" x14ac:dyDescent="0.25">
      <c r="A2631" s="254" t="str">
        <f>IF(ISBLANK(INDEX('Policy Characteristics'!A:A,MATCH($C2631,'Policy Characteristics'!$C:$C,0))),"",INDEX('Policy Characteristics'!A:A,MATCH($C2631,'Policy Characteristics'!$C:$C,0)))</f>
        <v>Industry</v>
      </c>
      <c r="B2631" s="262" t="str">
        <f>IF(ISBLANK(INDEX('Policy Characteristics'!B:B,MATCH($C2631,'Policy Characteristics'!$C:$C,0))),"",INDEX('Policy Characteristics'!B:B,MATCH($C2631,'Policy Characteristics'!$C:$C,0)))</f>
        <v>Industry Process Efficiency</v>
      </c>
      <c r="C2631" s="254" t="str">
        <f t="shared" si="109"/>
        <v>Percentage Improvement in Industrial Process Efficiency above BAU</v>
      </c>
      <c r="D2631" s="6" t="s">
        <v>3030</v>
      </c>
      <c r="E2631" s="45" t="s">
        <v>2673</v>
      </c>
      <c r="F2631" t="s">
        <v>2992</v>
      </c>
      <c r="G2631" s="45" t="s">
        <v>2677</v>
      </c>
      <c r="H2631" s="47">
        <f t="shared" si="110"/>
        <v>2630</v>
      </c>
      <c r="I2631" s="324" t="s">
        <v>41</v>
      </c>
      <c r="J2631" s="255" t="str">
        <f>IF(ISBLANK(INDEX('Policy Characteristics'!D:D,MATCH($C2631,'Policy Characteristics'!$C:$C,0))),"",INDEX('Policy Characteristics'!D:D,MATCH($C2631,'Policy Characteristics'!$C:$C,0)))</f>
        <v>Industry Energy Efficiency</v>
      </c>
      <c r="K2631" s="254" t="str">
        <f>IF(ISBLANK(INDEX('Policy Characteristics'!E:E,MATCH($C2631,'Policy Characteristics'!$C:$C,0))),"",INDEX('Policy Characteristics'!E:E,MATCH($C2631,'Policy Characteristics'!$C:$C,0)))</f>
        <v>indst process efficiency</v>
      </c>
      <c r="L2631" s="261">
        <f>IF(ISBLANK(INDEX('Policy Characteristics'!F:F,MATCH($C2631,'Policy Characteristics'!$C:$C,0))),"",INDEX('Policy Characteristics'!F:F,MATCH($C2631,'Policy Characteristics'!$C:$C,0)))</f>
        <v>0</v>
      </c>
      <c r="M2631" s="261">
        <f>IF(ISBLANK(INDEX('Policy Characteristics'!G:G,MATCH($C2631,'Policy Characteristics'!$C:$C,0))),"",INDEX('Policy Characteristics'!G:G,MATCH($C2631,'Policy Characteristics'!$C:$C,0)))</f>
        <v>0.25</v>
      </c>
      <c r="N2631" s="261">
        <f>IF(ISBLANK(INDEX('Policy Characteristics'!H:H,MATCH($C2631,'Policy Characteristics'!$C:$C,0))),"",INDEX('Policy Characteristics'!H:H,MATCH($C2631,'Policy Characteristics'!$C:$C,0)))</f>
        <v>0.01</v>
      </c>
      <c r="O2631" s="254" t="str">
        <f>IF(ISBLANK(INDEX('Policy Characteristics'!I:I,MATCH($C2631,'Policy Characteristics'!$C:$C,0))),"",INDEX('Policy Characteristics'!I:I,MATCH($C2631,'Policy Characteristics'!$C:$C,0)))</f>
        <v>% reduction in energy use</v>
      </c>
      <c r="P2631" s="254" t="str">
        <f>IF(ISBLANK(INDEX('Policy Characteristics'!J:J,MATCH($C2631,'Policy Characteristics'!$C:$C,0))),"",INDEX('Policy Characteristics'!J:J,MATCH($C2631,'Policy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31" s="254" t="str">
        <f>IF(ISBLANK(INDEX('Policy Characteristics'!K:K,MATCH($C2631,'Policy Characteristics'!$C:$C,0))),"",INDEX('Policy Characteristics'!K:K,MATCH($C2631,'Policy Characteristics'!$C:$C,0)))</f>
        <v>industry-ag-main.html#eff-stds</v>
      </c>
      <c r="R2631" s="254" t="str">
        <f>IF(ISBLANK(INDEX('Policy Characteristics'!L:L,MATCH($C2631,'Policy Characteristics'!$C:$C,0))),"",INDEX('Policy Characteristics'!L:L,MATCH($C2631,'Policy Characteristics'!$C:$C,0)))</f>
        <v>industry-energy-efficiency-standards.html</v>
      </c>
    </row>
    <row r="2632" spans="1:18" s="4" customFormat="1" x14ac:dyDescent="0.25">
      <c r="A2632" s="254" t="str">
        <f>IF(ISBLANK(INDEX('Policy Characteristics'!A:A,MATCH($C2632,'Policy Characteristics'!$C:$C,0))),"",INDEX('Policy Characteristics'!A:A,MATCH($C2632,'Policy Characteristics'!$C:$C,0)))</f>
        <v>Industry</v>
      </c>
      <c r="B2632" s="262" t="str">
        <f>IF(ISBLANK(INDEX('Policy Characteristics'!B:B,MATCH($C2632,'Policy Characteristics'!$C:$C,0))),"",INDEX('Policy Characteristics'!B:B,MATCH($C2632,'Policy Characteristics'!$C:$C,0)))</f>
        <v>Industry Process Efficiency</v>
      </c>
      <c r="C2632" s="254" t="str">
        <f t="shared" si="109"/>
        <v>Percentage Improvement in Industrial Process Efficiency above BAU</v>
      </c>
      <c r="D2632" s="6" t="s">
        <v>3030</v>
      </c>
      <c r="E2632" s="45" t="s">
        <v>2674</v>
      </c>
      <c r="F2632" t="s">
        <v>2992</v>
      </c>
      <c r="G2632" s="45" t="s">
        <v>2678</v>
      </c>
      <c r="H2632" s="47">
        <f t="shared" si="110"/>
        <v>2631</v>
      </c>
      <c r="I2632" s="324" t="s">
        <v>40</v>
      </c>
      <c r="J2632" s="255" t="str">
        <f>IF(ISBLANK(INDEX('Policy Characteristics'!D:D,MATCH($C2632,'Policy Characteristics'!$C:$C,0))),"",INDEX('Policy Characteristics'!D:D,MATCH($C2632,'Policy Characteristics'!$C:$C,0)))</f>
        <v>Industry Energy Efficiency</v>
      </c>
      <c r="K2632" s="254" t="str">
        <f>IF(ISBLANK(INDEX('Policy Characteristics'!E:E,MATCH($C2632,'Policy Characteristics'!$C:$C,0))),"",INDEX('Policy Characteristics'!E:E,MATCH($C2632,'Policy Characteristics'!$C:$C,0)))</f>
        <v>indst process efficiency</v>
      </c>
      <c r="L2632" s="261">
        <f>IF(ISBLANK(INDEX('Policy Characteristics'!F:F,MATCH($C2632,'Policy Characteristics'!$C:$C,0))),"",INDEX('Policy Characteristics'!F:F,MATCH($C2632,'Policy Characteristics'!$C:$C,0)))</f>
        <v>0</v>
      </c>
      <c r="M2632" s="261">
        <f>IF(ISBLANK(INDEX('Policy Characteristics'!G:G,MATCH($C2632,'Policy Characteristics'!$C:$C,0))),"",INDEX('Policy Characteristics'!G:G,MATCH($C2632,'Policy Characteristics'!$C:$C,0)))</f>
        <v>0.25</v>
      </c>
      <c r="N2632" s="261">
        <f>IF(ISBLANK(INDEX('Policy Characteristics'!H:H,MATCH($C2632,'Policy Characteristics'!$C:$C,0))),"",INDEX('Policy Characteristics'!H:H,MATCH($C2632,'Policy Characteristics'!$C:$C,0)))</f>
        <v>0.01</v>
      </c>
      <c r="O2632" s="254" t="str">
        <f>IF(ISBLANK(INDEX('Policy Characteristics'!I:I,MATCH($C2632,'Policy Characteristics'!$C:$C,0))),"",INDEX('Policy Characteristics'!I:I,MATCH($C2632,'Policy Characteristics'!$C:$C,0)))</f>
        <v>% reduction in energy use</v>
      </c>
      <c r="P2632" s="254" t="str">
        <f>IF(ISBLANK(INDEX('Policy Characteristics'!J:J,MATCH($C2632,'Policy Characteristics'!$C:$C,0))),"",INDEX('Policy Characteristics'!J:J,MATCH($C2632,'Policy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32" s="254" t="str">
        <f>IF(ISBLANK(INDEX('Policy Characteristics'!K:K,MATCH($C2632,'Policy Characteristics'!$C:$C,0))),"",INDEX('Policy Characteristics'!K:K,MATCH($C2632,'Policy Characteristics'!$C:$C,0)))</f>
        <v>industry-ag-main.html#eff-stds</v>
      </c>
      <c r="R2632" s="254" t="str">
        <f>IF(ISBLANK(INDEX('Policy Characteristics'!L:L,MATCH($C2632,'Policy Characteristics'!$C:$C,0))),"",INDEX('Policy Characteristics'!L:L,MATCH($C2632,'Policy Characteristics'!$C:$C,0)))</f>
        <v>industry-energy-efficiency-standards.html</v>
      </c>
    </row>
    <row r="2633" spans="1:18" s="4" customFormat="1" x14ac:dyDescent="0.25">
      <c r="A2633" s="254" t="str">
        <f>IF(ISBLANK(INDEX('Policy Characteristics'!A:A,MATCH($C2633,'Policy Characteristics'!$C:$C,0))),"",INDEX('Policy Characteristics'!A:A,MATCH($C2633,'Policy Characteristics'!$C:$C,0)))</f>
        <v>Industry</v>
      </c>
      <c r="B2633" s="262" t="str">
        <f>IF(ISBLANK(INDEX('Policy Characteristics'!B:B,MATCH($C2633,'Policy Characteristics'!$C:$C,0))),"",INDEX('Policy Characteristics'!B:B,MATCH($C2633,'Policy Characteristics'!$C:$C,0)))</f>
        <v>Industry Process Efficiency</v>
      </c>
      <c r="C2633" s="254" t="str">
        <f t="shared" si="109"/>
        <v>Percentage Improvement in Industrial Process Efficiency above BAU</v>
      </c>
      <c r="D2633" s="6" t="s">
        <v>3030</v>
      </c>
      <c r="E2633" s="45" t="s">
        <v>2671</v>
      </c>
      <c r="F2633" t="s">
        <v>2992</v>
      </c>
      <c r="G2633" s="45" t="s">
        <v>2676</v>
      </c>
      <c r="H2633" s="47">
        <f t="shared" si="110"/>
        <v>2632</v>
      </c>
      <c r="I2633" s="324" t="s">
        <v>41</v>
      </c>
      <c r="J2633" s="255" t="str">
        <f>IF(ISBLANK(INDEX('Policy Characteristics'!D:D,MATCH($C2633,'Policy Characteristics'!$C:$C,0))),"",INDEX('Policy Characteristics'!D:D,MATCH($C2633,'Policy Characteristics'!$C:$C,0)))</f>
        <v>Industry Energy Efficiency</v>
      </c>
      <c r="K2633" s="254" t="str">
        <f>IF(ISBLANK(INDEX('Policy Characteristics'!E:E,MATCH($C2633,'Policy Characteristics'!$C:$C,0))),"",INDEX('Policy Characteristics'!E:E,MATCH($C2633,'Policy Characteristics'!$C:$C,0)))</f>
        <v>indst process efficiency</v>
      </c>
      <c r="L2633" s="261">
        <f>IF(ISBLANK(INDEX('Policy Characteristics'!F:F,MATCH($C2633,'Policy Characteristics'!$C:$C,0))),"",INDEX('Policy Characteristics'!F:F,MATCH($C2633,'Policy Characteristics'!$C:$C,0)))</f>
        <v>0</v>
      </c>
      <c r="M2633" s="261">
        <f>IF(ISBLANK(INDEX('Policy Characteristics'!G:G,MATCH($C2633,'Policy Characteristics'!$C:$C,0))),"",INDEX('Policy Characteristics'!G:G,MATCH($C2633,'Policy Characteristics'!$C:$C,0)))</f>
        <v>0.25</v>
      </c>
      <c r="N2633" s="261">
        <f>IF(ISBLANK(INDEX('Policy Characteristics'!H:H,MATCH($C2633,'Policy Characteristics'!$C:$C,0))),"",INDEX('Policy Characteristics'!H:H,MATCH($C2633,'Policy Characteristics'!$C:$C,0)))</f>
        <v>0.01</v>
      </c>
      <c r="O2633" s="254" t="str">
        <f>IF(ISBLANK(INDEX('Policy Characteristics'!I:I,MATCH($C2633,'Policy Characteristics'!$C:$C,0))),"",INDEX('Policy Characteristics'!I:I,MATCH($C2633,'Policy Characteristics'!$C:$C,0)))</f>
        <v>% reduction in energy use</v>
      </c>
      <c r="P2633" s="254" t="str">
        <f>IF(ISBLANK(INDEX('Policy Characteristics'!J:J,MATCH($C2633,'Policy Characteristics'!$C:$C,0))),"",INDEX('Policy Characteristics'!J:J,MATCH($C2633,'Policy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33" s="254" t="str">
        <f>IF(ISBLANK(INDEX('Policy Characteristics'!K:K,MATCH($C2633,'Policy Characteristics'!$C:$C,0))),"",INDEX('Policy Characteristics'!K:K,MATCH($C2633,'Policy Characteristics'!$C:$C,0)))</f>
        <v>industry-ag-main.html#eff-stds</v>
      </c>
      <c r="R2633" s="254" t="str">
        <f>IF(ISBLANK(INDEX('Policy Characteristics'!L:L,MATCH($C2633,'Policy Characteristics'!$C:$C,0))),"",INDEX('Policy Characteristics'!L:L,MATCH($C2633,'Policy Characteristics'!$C:$C,0)))</f>
        <v>industry-energy-efficiency-standards.html</v>
      </c>
    </row>
    <row r="2634" spans="1:18" s="4" customFormat="1" x14ac:dyDescent="0.25">
      <c r="A2634" s="254" t="str">
        <f>IF(ISBLANK(INDEX('Policy Characteristics'!A:A,MATCH($C2634,'Policy Characteristics'!$C:$C,0))),"",INDEX('Policy Characteristics'!A:A,MATCH($C2634,'Policy Characteristics'!$C:$C,0)))</f>
        <v>Industry</v>
      </c>
      <c r="B2634" s="262" t="str">
        <f>IF(ISBLANK(INDEX('Policy Characteristics'!B:B,MATCH($C2634,'Policy Characteristics'!$C:$C,0))),"",INDEX('Policy Characteristics'!B:B,MATCH($C2634,'Policy Characteristics'!$C:$C,0)))</f>
        <v>Industry Process Efficiency</v>
      </c>
      <c r="C2634" s="254" t="str">
        <f t="shared" si="109"/>
        <v>Percentage Improvement in Industrial Process Efficiency above BAU</v>
      </c>
      <c r="D2634" s="6" t="s">
        <v>3031</v>
      </c>
      <c r="E2634" s="45" t="s">
        <v>2375</v>
      </c>
      <c r="F2634" t="s">
        <v>2993</v>
      </c>
      <c r="G2634" s="45" t="s">
        <v>2381</v>
      </c>
      <c r="H2634" s="47">
        <f t="shared" si="110"/>
        <v>2633</v>
      </c>
      <c r="I2634" s="324" t="s">
        <v>40</v>
      </c>
      <c r="J2634" s="255" t="str">
        <f>IF(ISBLANK(INDEX('Policy Characteristics'!D:D,MATCH($C2634,'Policy Characteristics'!$C:$C,0))),"",INDEX('Policy Characteristics'!D:D,MATCH($C2634,'Policy Characteristics'!$C:$C,0)))</f>
        <v>Industry Energy Efficiency</v>
      </c>
      <c r="K2634" s="254" t="str">
        <f>IF(ISBLANK(INDEX('Policy Characteristics'!E:E,MATCH($C2634,'Policy Characteristics'!$C:$C,0))),"",INDEX('Policy Characteristics'!E:E,MATCH($C2634,'Policy Characteristics'!$C:$C,0)))</f>
        <v>indst process efficiency</v>
      </c>
      <c r="L2634" s="261">
        <f>IF(ISBLANK(INDEX('Policy Characteristics'!F:F,MATCH($C2634,'Policy Characteristics'!$C:$C,0))),"",INDEX('Policy Characteristics'!F:F,MATCH($C2634,'Policy Characteristics'!$C:$C,0)))</f>
        <v>0</v>
      </c>
      <c r="M2634" s="261">
        <f>IF(ISBLANK(INDEX('Policy Characteristics'!G:G,MATCH($C2634,'Policy Characteristics'!$C:$C,0))),"",INDEX('Policy Characteristics'!G:G,MATCH($C2634,'Policy Characteristics'!$C:$C,0)))</f>
        <v>0.25</v>
      </c>
      <c r="N2634" s="261">
        <f>IF(ISBLANK(INDEX('Policy Characteristics'!H:H,MATCH($C2634,'Policy Characteristics'!$C:$C,0))),"",INDEX('Policy Characteristics'!H:H,MATCH($C2634,'Policy Characteristics'!$C:$C,0)))</f>
        <v>0.01</v>
      </c>
      <c r="O2634" s="254" t="str">
        <f>IF(ISBLANK(INDEX('Policy Characteristics'!I:I,MATCH($C2634,'Policy Characteristics'!$C:$C,0))),"",INDEX('Policy Characteristics'!I:I,MATCH($C2634,'Policy Characteristics'!$C:$C,0)))</f>
        <v>% reduction in energy use</v>
      </c>
      <c r="P2634" s="254" t="str">
        <f>IF(ISBLANK(INDEX('Policy Characteristics'!J:J,MATCH($C2634,'Policy Characteristics'!$C:$C,0))),"",INDEX('Policy Characteristics'!J:J,MATCH($C2634,'Policy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34" s="254" t="str">
        <f>IF(ISBLANK(INDEX('Policy Characteristics'!K:K,MATCH($C2634,'Policy Characteristics'!$C:$C,0))),"",INDEX('Policy Characteristics'!K:K,MATCH($C2634,'Policy Characteristics'!$C:$C,0)))</f>
        <v>industry-ag-main.html#eff-stds</v>
      </c>
      <c r="R2634" s="254" t="str">
        <f>IF(ISBLANK(INDEX('Policy Characteristics'!L:L,MATCH($C2634,'Policy Characteristics'!$C:$C,0))),"",INDEX('Policy Characteristics'!L:L,MATCH($C2634,'Policy Characteristics'!$C:$C,0)))</f>
        <v>industry-energy-efficiency-standards.html</v>
      </c>
    </row>
    <row r="2635" spans="1:18" s="4" customFormat="1" x14ac:dyDescent="0.25">
      <c r="A2635" s="254" t="str">
        <f>IF(ISBLANK(INDEX('Policy Characteristics'!A:A,MATCH($C2635,'Policy Characteristics'!$C:$C,0))),"",INDEX('Policy Characteristics'!A:A,MATCH($C2635,'Policy Characteristics'!$C:$C,0)))</f>
        <v>Industry</v>
      </c>
      <c r="B2635" s="262" t="str">
        <f>IF(ISBLANK(INDEX('Policy Characteristics'!B:B,MATCH($C2635,'Policy Characteristics'!$C:$C,0))),"",INDEX('Policy Characteristics'!B:B,MATCH($C2635,'Policy Characteristics'!$C:$C,0)))</f>
        <v>Industry Process Efficiency</v>
      </c>
      <c r="C2635" s="254" t="str">
        <f t="shared" si="109"/>
        <v>Percentage Improvement in Industrial Process Efficiency above BAU</v>
      </c>
      <c r="D2635" s="6" t="s">
        <v>3031</v>
      </c>
      <c r="E2635" s="45" t="s">
        <v>2376</v>
      </c>
      <c r="F2635" t="s">
        <v>2993</v>
      </c>
      <c r="G2635" s="45" t="s">
        <v>2384</v>
      </c>
      <c r="H2635" s="47">
        <f t="shared" si="110"/>
        <v>2634</v>
      </c>
      <c r="I2635" s="324" t="s">
        <v>41</v>
      </c>
      <c r="J2635" s="255" t="str">
        <f>IF(ISBLANK(INDEX('Policy Characteristics'!D:D,MATCH($C2635,'Policy Characteristics'!$C:$C,0))),"",INDEX('Policy Characteristics'!D:D,MATCH($C2635,'Policy Characteristics'!$C:$C,0)))</f>
        <v>Industry Energy Efficiency</v>
      </c>
      <c r="K2635" s="254" t="str">
        <f>IF(ISBLANK(INDEX('Policy Characteristics'!E:E,MATCH($C2635,'Policy Characteristics'!$C:$C,0))),"",INDEX('Policy Characteristics'!E:E,MATCH($C2635,'Policy Characteristics'!$C:$C,0)))</f>
        <v>indst process efficiency</v>
      </c>
      <c r="L2635" s="261">
        <f>IF(ISBLANK(INDEX('Policy Characteristics'!F:F,MATCH($C2635,'Policy Characteristics'!$C:$C,0))),"",INDEX('Policy Characteristics'!F:F,MATCH($C2635,'Policy Characteristics'!$C:$C,0)))</f>
        <v>0</v>
      </c>
      <c r="M2635" s="261">
        <f>IF(ISBLANK(INDEX('Policy Characteristics'!G:G,MATCH($C2635,'Policy Characteristics'!$C:$C,0))),"",INDEX('Policy Characteristics'!G:G,MATCH($C2635,'Policy Characteristics'!$C:$C,0)))</f>
        <v>0.25</v>
      </c>
      <c r="N2635" s="261">
        <f>IF(ISBLANK(INDEX('Policy Characteristics'!H:H,MATCH($C2635,'Policy Characteristics'!$C:$C,0))),"",INDEX('Policy Characteristics'!H:H,MATCH($C2635,'Policy Characteristics'!$C:$C,0)))</f>
        <v>0.01</v>
      </c>
      <c r="O2635" s="254" t="str">
        <f>IF(ISBLANK(INDEX('Policy Characteristics'!I:I,MATCH($C2635,'Policy Characteristics'!$C:$C,0))),"",INDEX('Policy Characteristics'!I:I,MATCH($C2635,'Policy Characteristics'!$C:$C,0)))</f>
        <v>% reduction in energy use</v>
      </c>
      <c r="P2635" s="254" t="str">
        <f>IF(ISBLANK(INDEX('Policy Characteristics'!J:J,MATCH($C2635,'Policy Characteristics'!$C:$C,0))),"",INDEX('Policy Characteristics'!J:J,MATCH($C2635,'Policy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35" s="254" t="str">
        <f>IF(ISBLANK(INDEX('Policy Characteristics'!K:K,MATCH($C2635,'Policy Characteristics'!$C:$C,0))),"",INDEX('Policy Characteristics'!K:K,MATCH($C2635,'Policy Characteristics'!$C:$C,0)))</f>
        <v>industry-ag-main.html#eff-stds</v>
      </c>
      <c r="R2635" s="254" t="str">
        <f>IF(ISBLANK(INDEX('Policy Characteristics'!L:L,MATCH($C2635,'Policy Characteristics'!$C:$C,0))),"",INDEX('Policy Characteristics'!L:L,MATCH($C2635,'Policy Characteristics'!$C:$C,0)))</f>
        <v>industry-energy-efficiency-standards.html</v>
      </c>
    </row>
    <row r="2636" spans="1:18" s="4" customFormat="1" x14ac:dyDescent="0.25">
      <c r="A2636" s="254" t="str">
        <f>IF(ISBLANK(INDEX('Policy Characteristics'!A:A,MATCH($C2636,'Policy Characteristics'!$C:$C,0))),"",INDEX('Policy Characteristics'!A:A,MATCH($C2636,'Policy Characteristics'!$C:$C,0)))</f>
        <v>Industry</v>
      </c>
      <c r="B2636" s="262" t="str">
        <f>IF(ISBLANK(INDEX('Policy Characteristics'!B:B,MATCH($C2636,'Policy Characteristics'!$C:$C,0))),"",INDEX('Policy Characteristics'!B:B,MATCH($C2636,'Policy Characteristics'!$C:$C,0)))</f>
        <v>Industry Process Efficiency</v>
      </c>
      <c r="C2636" s="254" t="str">
        <f t="shared" si="109"/>
        <v>Percentage Improvement in Industrial Process Efficiency above BAU</v>
      </c>
      <c r="D2636" s="6" t="s">
        <v>3031</v>
      </c>
      <c r="E2636" s="45" t="s">
        <v>2377</v>
      </c>
      <c r="F2636" t="s">
        <v>2993</v>
      </c>
      <c r="G2636" s="45" t="s">
        <v>2385</v>
      </c>
      <c r="H2636" s="47">
        <f t="shared" si="110"/>
        <v>2635</v>
      </c>
      <c r="I2636" s="324" t="s">
        <v>40</v>
      </c>
      <c r="J2636" s="255" t="str">
        <f>IF(ISBLANK(INDEX('Policy Characteristics'!D:D,MATCH($C2636,'Policy Characteristics'!$C:$C,0))),"",INDEX('Policy Characteristics'!D:D,MATCH($C2636,'Policy Characteristics'!$C:$C,0)))</f>
        <v>Industry Energy Efficiency</v>
      </c>
      <c r="K2636" s="254" t="str">
        <f>IF(ISBLANK(INDEX('Policy Characteristics'!E:E,MATCH($C2636,'Policy Characteristics'!$C:$C,0))),"",INDEX('Policy Characteristics'!E:E,MATCH($C2636,'Policy Characteristics'!$C:$C,0)))</f>
        <v>indst process efficiency</v>
      </c>
      <c r="L2636" s="261">
        <f>IF(ISBLANK(INDEX('Policy Characteristics'!F:F,MATCH($C2636,'Policy Characteristics'!$C:$C,0))),"",INDEX('Policy Characteristics'!F:F,MATCH($C2636,'Policy Characteristics'!$C:$C,0)))</f>
        <v>0</v>
      </c>
      <c r="M2636" s="261">
        <f>IF(ISBLANK(INDEX('Policy Characteristics'!G:G,MATCH($C2636,'Policy Characteristics'!$C:$C,0))),"",INDEX('Policy Characteristics'!G:G,MATCH($C2636,'Policy Characteristics'!$C:$C,0)))</f>
        <v>0.25</v>
      </c>
      <c r="N2636" s="261">
        <f>IF(ISBLANK(INDEX('Policy Characteristics'!H:H,MATCH($C2636,'Policy Characteristics'!$C:$C,0))),"",INDEX('Policy Characteristics'!H:H,MATCH($C2636,'Policy Characteristics'!$C:$C,0)))</f>
        <v>0.01</v>
      </c>
      <c r="O2636" s="254" t="str">
        <f>IF(ISBLANK(INDEX('Policy Characteristics'!I:I,MATCH($C2636,'Policy Characteristics'!$C:$C,0))),"",INDEX('Policy Characteristics'!I:I,MATCH($C2636,'Policy Characteristics'!$C:$C,0)))</f>
        <v>% reduction in energy use</v>
      </c>
      <c r="P2636" s="254" t="str">
        <f>IF(ISBLANK(INDEX('Policy Characteristics'!J:J,MATCH($C2636,'Policy Characteristics'!$C:$C,0))),"",INDEX('Policy Characteristics'!J:J,MATCH($C2636,'Policy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36" s="254" t="str">
        <f>IF(ISBLANK(INDEX('Policy Characteristics'!K:K,MATCH($C2636,'Policy Characteristics'!$C:$C,0))),"",INDEX('Policy Characteristics'!K:K,MATCH($C2636,'Policy Characteristics'!$C:$C,0)))</f>
        <v>industry-ag-main.html#eff-stds</v>
      </c>
      <c r="R2636" s="254" t="str">
        <f>IF(ISBLANK(INDEX('Policy Characteristics'!L:L,MATCH($C2636,'Policy Characteristics'!$C:$C,0))),"",INDEX('Policy Characteristics'!L:L,MATCH($C2636,'Policy Characteristics'!$C:$C,0)))</f>
        <v>industry-energy-efficiency-standards.html</v>
      </c>
    </row>
    <row r="2637" spans="1:18" s="4" customFormat="1" x14ac:dyDescent="0.25">
      <c r="A2637" s="254" t="str">
        <f>IF(ISBLANK(INDEX('Policy Characteristics'!A:A,MATCH($C2637,'Policy Characteristics'!$C:$C,0))),"",INDEX('Policy Characteristics'!A:A,MATCH($C2637,'Policy Characteristics'!$C:$C,0)))</f>
        <v>Industry</v>
      </c>
      <c r="B2637" s="262" t="str">
        <f>IF(ISBLANK(INDEX('Policy Characteristics'!B:B,MATCH($C2637,'Policy Characteristics'!$C:$C,0))),"",INDEX('Policy Characteristics'!B:B,MATCH($C2637,'Policy Characteristics'!$C:$C,0)))</f>
        <v>Industry Process Efficiency</v>
      </c>
      <c r="C2637" s="254" t="str">
        <f t="shared" si="109"/>
        <v>Percentage Improvement in Industrial Process Efficiency above BAU</v>
      </c>
      <c r="D2637" s="6" t="s">
        <v>3031</v>
      </c>
      <c r="E2637" s="45" t="s">
        <v>2378</v>
      </c>
      <c r="F2637" t="s">
        <v>2993</v>
      </c>
      <c r="G2637" s="45" t="s">
        <v>2382</v>
      </c>
      <c r="H2637" s="47">
        <f t="shared" si="110"/>
        <v>2636</v>
      </c>
      <c r="I2637" s="324" t="s">
        <v>41</v>
      </c>
      <c r="J2637" s="255" t="str">
        <f>IF(ISBLANK(INDEX('Policy Characteristics'!D:D,MATCH($C2637,'Policy Characteristics'!$C:$C,0))),"",INDEX('Policy Characteristics'!D:D,MATCH($C2637,'Policy Characteristics'!$C:$C,0)))</f>
        <v>Industry Energy Efficiency</v>
      </c>
      <c r="K2637" s="254" t="str">
        <f>IF(ISBLANK(INDEX('Policy Characteristics'!E:E,MATCH($C2637,'Policy Characteristics'!$C:$C,0))),"",INDEX('Policy Characteristics'!E:E,MATCH($C2637,'Policy Characteristics'!$C:$C,0)))</f>
        <v>indst process efficiency</v>
      </c>
      <c r="L2637" s="261">
        <f>IF(ISBLANK(INDEX('Policy Characteristics'!F:F,MATCH($C2637,'Policy Characteristics'!$C:$C,0))),"",INDEX('Policy Characteristics'!F:F,MATCH($C2637,'Policy Characteristics'!$C:$C,0)))</f>
        <v>0</v>
      </c>
      <c r="M2637" s="261">
        <f>IF(ISBLANK(INDEX('Policy Characteristics'!G:G,MATCH($C2637,'Policy Characteristics'!$C:$C,0))),"",INDEX('Policy Characteristics'!G:G,MATCH($C2637,'Policy Characteristics'!$C:$C,0)))</f>
        <v>0.25</v>
      </c>
      <c r="N2637" s="261">
        <f>IF(ISBLANK(INDEX('Policy Characteristics'!H:H,MATCH($C2637,'Policy Characteristics'!$C:$C,0))),"",INDEX('Policy Characteristics'!H:H,MATCH($C2637,'Policy Characteristics'!$C:$C,0)))</f>
        <v>0.01</v>
      </c>
      <c r="O2637" s="254" t="str">
        <f>IF(ISBLANK(INDEX('Policy Characteristics'!I:I,MATCH($C2637,'Policy Characteristics'!$C:$C,0))),"",INDEX('Policy Characteristics'!I:I,MATCH($C2637,'Policy Characteristics'!$C:$C,0)))</f>
        <v>% reduction in energy use</v>
      </c>
      <c r="P2637" s="254" t="str">
        <f>IF(ISBLANK(INDEX('Policy Characteristics'!J:J,MATCH($C2637,'Policy Characteristics'!$C:$C,0))),"",INDEX('Policy Characteristics'!J:J,MATCH($C2637,'Policy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37" s="254" t="str">
        <f>IF(ISBLANK(INDEX('Policy Characteristics'!K:K,MATCH($C2637,'Policy Characteristics'!$C:$C,0))),"",INDEX('Policy Characteristics'!K:K,MATCH($C2637,'Policy Characteristics'!$C:$C,0)))</f>
        <v>industry-ag-main.html#eff-stds</v>
      </c>
      <c r="R2637" s="254" t="str">
        <f>IF(ISBLANK(INDEX('Policy Characteristics'!L:L,MATCH($C2637,'Policy Characteristics'!$C:$C,0))),"",INDEX('Policy Characteristics'!L:L,MATCH($C2637,'Policy Characteristics'!$C:$C,0)))</f>
        <v>industry-energy-efficiency-standards.html</v>
      </c>
    </row>
    <row r="2638" spans="1:18" s="4" customFormat="1" x14ac:dyDescent="0.25">
      <c r="A2638" s="254" t="str">
        <f>IF(ISBLANK(INDEX('Policy Characteristics'!A:A,MATCH($C2638,'Policy Characteristics'!$C:$C,0))),"",INDEX('Policy Characteristics'!A:A,MATCH($C2638,'Policy Characteristics'!$C:$C,0)))</f>
        <v>Industry</v>
      </c>
      <c r="B2638" s="262" t="str">
        <f>IF(ISBLANK(INDEX('Policy Characteristics'!B:B,MATCH($C2638,'Policy Characteristics'!$C:$C,0))),"",INDEX('Policy Characteristics'!B:B,MATCH($C2638,'Policy Characteristics'!$C:$C,0)))</f>
        <v>Industry Process Efficiency</v>
      </c>
      <c r="C2638" s="254" t="str">
        <f t="shared" si="109"/>
        <v>Percentage Improvement in Industrial Process Efficiency above BAU</v>
      </c>
      <c r="D2638" s="6" t="s">
        <v>3031</v>
      </c>
      <c r="E2638" s="45" t="s">
        <v>2379</v>
      </c>
      <c r="F2638" t="s">
        <v>2993</v>
      </c>
      <c r="G2638" s="45" t="s">
        <v>2383</v>
      </c>
      <c r="H2638" s="47">
        <f t="shared" si="110"/>
        <v>2637</v>
      </c>
      <c r="I2638" s="324" t="s">
        <v>40</v>
      </c>
      <c r="J2638" s="255" t="str">
        <f>IF(ISBLANK(INDEX('Policy Characteristics'!D:D,MATCH($C2638,'Policy Characteristics'!$C:$C,0))),"",INDEX('Policy Characteristics'!D:D,MATCH($C2638,'Policy Characteristics'!$C:$C,0)))</f>
        <v>Industry Energy Efficiency</v>
      </c>
      <c r="K2638" s="254" t="str">
        <f>IF(ISBLANK(INDEX('Policy Characteristics'!E:E,MATCH($C2638,'Policy Characteristics'!$C:$C,0))),"",INDEX('Policy Characteristics'!E:E,MATCH($C2638,'Policy Characteristics'!$C:$C,0)))</f>
        <v>indst process efficiency</v>
      </c>
      <c r="L2638" s="261">
        <f>IF(ISBLANK(INDEX('Policy Characteristics'!F:F,MATCH($C2638,'Policy Characteristics'!$C:$C,0))),"",INDEX('Policy Characteristics'!F:F,MATCH($C2638,'Policy Characteristics'!$C:$C,0)))</f>
        <v>0</v>
      </c>
      <c r="M2638" s="261">
        <f>IF(ISBLANK(INDEX('Policy Characteristics'!G:G,MATCH($C2638,'Policy Characteristics'!$C:$C,0))),"",INDEX('Policy Characteristics'!G:G,MATCH($C2638,'Policy Characteristics'!$C:$C,0)))</f>
        <v>0.25</v>
      </c>
      <c r="N2638" s="261">
        <f>IF(ISBLANK(INDEX('Policy Characteristics'!H:H,MATCH($C2638,'Policy Characteristics'!$C:$C,0))),"",INDEX('Policy Characteristics'!H:H,MATCH($C2638,'Policy Characteristics'!$C:$C,0)))</f>
        <v>0.01</v>
      </c>
      <c r="O2638" s="254" t="str">
        <f>IF(ISBLANK(INDEX('Policy Characteristics'!I:I,MATCH($C2638,'Policy Characteristics'!$C:$C,0))),"",INDEX('Policy Characteristics'!I:I,MATCH($C2638,'Policy Characteristics'!$C:$C,0)))</f>
        <v>% reduction in energy use</v>
      </c>
      <c r="P2638" s="254" t="str">
        <f>IF(ISBLANK(INDEX('Policy Characteristics'!J:J,MATCH($C2638,'Policy Characteristics'!$C:$C,0))),"",INDEX('Policy Characteristics'!J:J,MATCH($C2638,'Policy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38" s="254" t="str">
        <f>IF(ISBLANK(INDEX('Policy Characteristics'!K:K,MATCH($C2638,'Policy Characteristics'!$C:$C,0))),"",INDEX('Policy Characteristics'!K:K,MATCH($C2638,'Policy Characteristics'!$C:$C,0)))</f>
        <v>industry-ag-main.html#eff-stds</v>
      </c>
      <c r="R2638" s="254" t="str">
        <f>IF(ISBLANK(INDEX('Policy Characteristics'!L:L,MATCH($C2638,'Policy Characteristics'!$C:$C,0))),"",INDEX('Policy Characteristics'!L:L,MATCH($C2638,'Policy Characteristics'!$C:$C,0)))</f>
        <v>industry-energy-efficiency-standards.html</v>
      </c>
    </row>
    <row r="2639" spans="1:18" s="4" customFormat="1" x14ac:dyDescent="0.25">
      <c r="A2639" s="254" t="str">
        <f>IF(ISBLANK(INDEX('Policy Characteristics'!A:A,MATCH($C2639,'Policy Characteristics'!$C:$C,0))),"",INDEX('Policy Characteristics'!A:A,MATCH($C2639,'Policy Characteristics'!$C:$C,0)))</f>
        <v>Industry</v>
      </c>
      <c r="B2639" s="262" t="str">
        <f>IF(ISBLANK(INDEX('Policy Characteristics'!B:B,MATCH($C2639,'Policy Characteristics'!$C:$C,0))),"",INDEX('Policy Characteristics'!B:B,MATCH($C2639,'Policy Characteristics'!$C:$C,0)))</f>
        <v>Industry Process Efficiency</v>
      </c>
      <c r="C2639" s="254" t="str">
        <f t="shared" si="109"/>
        <v>Percentage Improvement in Industrial Process Efficiency above BAU</v>
      </c>
      <c r="D2639" s="6" t="s">
        <v>3031</v>
      </c>
      <c r="E2639" s="45" t="s">
        <v>2380</v>
      </c>
      <c r="F2639" t="s">
        <v>2993</v>
      </c>
      <c r="G2639" s="45" t="s">
        <v>2386</v>
      </c>
      <c r="H2639" s="47">
        <f t="shared" si="110"/>
        <v>2638</v>
      </c>
      <c r="I2639" s="324" t="s">
        <v>41</v>
      </c>
      <c r="J2639" s="255" t="str">
        <f>IF(ISBLANK(INDEX('Policy Characteristics'!D:D,MATCH($C2639,'Policy Characteristics'!$C:$C,0))),"",INDEX('Policy Characteristics'!D:D,MATCH($C2639,'Policy Characteristics'!$C:$C,0)))</f>
        <v>Industry Energy Efficiency</v>
      </c>
      <c r="K2639" s="254" t="str">
        <f>IF(ISBLANK(INDEX('Policy Characteristics'!E:E,MATCH($C2639,'Policy Characteristics'!$C:$C,0))),"",INDEX('Policy Characteristics'!E:E,MATCH($C2639,'Policy Characteristics'!$C:$C,0)))</f>
        <v>indst process efficiency</v>
      </c>
      <c r="L2639" s="261">
        <f>IF(ISBLANK(INDEX('Policy Characteristics'!F:F,MATCH($C2639,'Policy Characteristics'!$C:$C,0))),"",INDEX('Policy Characteristics'!F:F,MATCH($C2639,'Policy Characteristics'!$C:$C,0)))</f>
        <v>0</v>
      </c>
      <c r="M2639" s="261">
        <f>IF(ISBLANK(INDEX('Policy Characteristics'!G:G,MATCH($C2639,'Policy Characteristics'!$C:$C,0))),"",INDEX('Policy Characteristics'!G:G,MATCH($C2639,'Policy Characteristics'!$C:$C,0)))</f>
        <v>0.25</v>
      </c>
      <c r="N2639" s="261">
        <f>IF(ISBLANK(INDEX('Policy Characteristics'!H:H,MATCH($C2639,'Policy Characteristics'!$C:$C,0))),"",INDEX('Policy Characteristics'!H:H,MATCH($C2639,'Policy Characteristics'!$C:$C,0)))</f>
        <v>0.01</v>
      </c>
      <c r="O2639" s="254" t="str">
        <f>IF(ISBLANK(INDEX('Policy Characteristics'!I:I,MATCH($C2639,'Policy Characteristics'!$C:$C,0))),"",INDEX('Policy Characteristics'!I:I,MATCH($C2639,'Policy Characteristics'!$C:$C,0)))</f>
        <v>% reduction in energy use</v>
      </c>
      <c r="P2639" s="254" t="str">
        <f>IF(ISBLANK(INDEX('Policy Characteristics'!J:J,MATCH($C2639,'Policy Characteristics'!$C:$C,0))),"",INDEX('Policy Characteristics'!J:J,MATCH($C2639,'Policy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39" s="254" t="str">
        <f>IF(ISBLANK(INDEX('Policy Characteristics'!K:K,MATCH($C2639,'Policy Characteristics'!$C:$C,0))),"",INDEX('Policy Characteristics'!K:K,MATCH($C2639,'Policy Characteristics'!$C:$C,0)))</f>
        <v>industry-ag-main.html#eff-stds</v>
      </c>
      <c r="R2639" s="254" t="str">
        <f>IF(ISBLANK(INDEX('Policy Characteristics'!L:L,MATCH($C2639,'Policy Characteristics'!$C:$C,0))),"",INDEX('Policy Characteristics'!L:L,MATCH($C2639,'Policy Characteristics'!$C:$C,0)))</f>
        <v>industry-energy-efficiency-standards.html</v>
      </c>
    </row>
    <row r="2640" spans="1:18" s="4" customFormat="1" x14ac:dyDescent="0.25">
      <c r="A2640" s="254" t="str">
        <f>IF(ISBLANK(INDEX('Policy Characteristics'!A:A,MATCH($C2640,'Policy Characteristics'!$C:$C,0))),"",INDEX('Policy Characteristics'!A:A,MATCH($C2640,'Policy Characteristics'!$C:$C,0)))</f>
        <v>Industry</v>
      </c>
      <c r="B2640" s="262" t="str">
        <f>IF(ISBLANK(INDEX('Policy Characteristics'!B:B,MATCH($C2640,'Policy Characteristics'!$C:$C,0))),"",INDEX('Policy Characteristics'!B:B,MATCH($C2640,'Policy Characteristics'!$C:$C,0)))</f>
        <v>Industry Process Efficiency</v>
      </c>
      <c r="C2640" s="254" t="str">
        <f t="shared" si="109"/>
        <v>Percentage Improvement in Industrial Process Efficiency above BAU</v>
      </c>
      <c r="D2640" s="6" t="s">
        <v>3031</v>
      </c>
      <c r="E2640" s="45" t="s">
        <v>2672</v>
      </c>
      <c r="F2640" t="s">
        <v>2993</v>
      </c>
      <c r="G2640" s="45" t="s">
        <v>2675</v>
      </c>
      <c r="H2640" s="47">
        <f t="shared" si="110"/>
        <v>2639</v>
      </c>
      <c r="I2640" s="324" t="s">
        <v>41</v>
      </c>
      <c r="J2640" s="255" t="str">
        <f>IF(ISBLANK(INDEX('Policy Characteristics'!D:D,MATCH($C2640,'Policy Characteristics'!$C:$C,0))),"",INDEX('Policy Characteristics'!D:D,MATCH($C2640,'Policy Characteristics'!$C:$C,0)))</f>
        <v>Industry Energy Efficiency</v>
      </c>
      <c r="K2640" s="254" t="str">
        <f>IF(ISBLANK(INDEX('Policy Characteristics'!E:E,MATCH($C2640,'Policy Characteristics'!$C:$C,0))),"",INDEX('Policy Characteristics'!E:E,MATCH($C2640,'Policy Characteristics'!$C:$C,0)))</f>
        <v>indst process efficiency</v>
      </c>
      <c r="L2640" s="261">
        <f>IF(ISBLANK(INDEX('Policy Characteristics'!F:F,MATCH($C2640,'Policy Characteristics'!$C:$C,0))),"",INDEX('Policy Characteristics'!F:F,MATCH($C2640,'Policy Characteristics'!$C:$C,0)))</f>
        <v>0</v>
      </c>
      <c r="M2640" s="261">
        <f>IF(ISBLANK(INDEX('Policy Characteristics'!G:G,MATCH($C2640,'Policy Characteristics'!$C:$C,0))),"",INDEX('Policy Characteristics'!G:G,MATCH($C2640,'Policy Characteristics'!$C:$C,0)))</f>
        <v>0.25</v>
      </c>
      <c r="N2640" s="261">
        <f>IF(ISBLANK(INDEX('Policy Characteristics'!H:H,MATCH($C2640,'Policy Characteristics'!$C:$C,0))),"",INDEX('Policy Characteristics'!H:H,MATCH($C2640,'Policy Characteristics'!$C:$C,0)))</f>
        <v>0.01</v>
      </c>
      <c r="O2640" s="254" t="str">
        <f>IF(ISBLANK(INDEX('Policy Characteristics'!I:I,MATCH($C2640,'Policy Characteristics'!$C:$C,0))),"",INDEX('Policy Characteristics'!I:I,MATCH($C2640,'Policy Characteristics'!$C:$C,0)))</f>
        <v>% reduction in energy use</v>
      </c>
      <c r="P2640" s="254" t="str">
        <f>IF(ISBLANK(INDEX('Policy Characteristics'!J:J,MATCH($C2640,'Policy Characteristics'!$C:$C,0))),"",INDEX('Policy Characteristics'!J:J,MATCH($C2640,'Policy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40" s="254" t="str">
        <f>IF(ISBLANK(INDEX('Policy Characteristics'!K:K,MATCH($C2640,'Policy Characteristics'!$C:$C,0))),"",INDEX('Policy Characteristics'!K:K,MATCH($C2640,'Policy Characteristics'!$C:$C,0)))</f>
        <v>industry-ag-main.html#eff-stds</v>
      </c>
      <c r="R2640" s="254" t="str">
        <f>IF(ISBLANK(INDEX('Policy Characteristics'!L:L,MATCH($C2640,'Policy Characteristics'!$C:$C,0))),"",INDEX('Policy Characteristics'!L:L,MATCH($C2640,'Policy Characteristics'!$C:$C,0)))</f>
        <v>industry-energy-efficiency-standards.html</v>
      </c>
    </row>
    <row r="2641" spans="1:18" s="4" customFormat="1" x14ac:dyDescent="0.25">
      <c r="A2641" s="254" t="str">
        <f>IF(ISBLANK(INDEX('Policy Characteristics'!A:A,MATCH($C2641,'Policy Characteristics'!$C:$C,0))),"",INDEX('Policy Characteristics'!A:A,MATCH($C2641,'Policy Characteristics'!$C:$C,0)))</f>
        <v>Industry</v>
      </c>
      <c r="B2641" s="262" t="str">
        <f>IF(ISBLANK(INDEX('Policy Characteristics'!B:B,MATCH($C2641,'Policy Characteristics'!$C:$C,0))),"",INDEX('Policy Characteristics'!B:B,MATCH($C2641,'Policy Characteristics'!$C:$C,0)))</f>
        <v>Industry Process Efficiency</v>
      </c>
      <c r="C2641" s="254" t="str">
        <f t="shared" si="109"/>
        <v>Percentage Improvement in Industrial Process Efficiency above BAU</v>
      </c>
      <c r="D2641" s="6" t="s">
        <v>3031</v>
      </c>
      <c r="E2641" s="45" t="s">
        <v>2673</v>
      </c>
      <c r="F2641" t="s">
        <v>2993</v>
      </c>
      <c r="G2641" s="45" t="s">
        <v>2677</v>
      </c>
      <c r="H2641" s="47">
        <f t="shared" si="110"/>
        <v>2640</v>
      </c>
      <c r="I2641" s="324" t="s">
        <v>41</v>
      </c>
      <c r="J2641" s="255" t="str">
        <f>IF(ISBLANK(INDEX('Policy Characteristics'!D:D,MATCH($C2641,'Policy Characteristics'!$C:$C,0))),"",INDEX('Policy Characteristics'!D:D,MATCH($C2641,'Policy Characteristics'!$C:$C,0)))</f>
        <v>Industry Energy Efficiency</v>
      </c>
      <c r="K2641" s="254" t="str">
        <f>IF(ISBLANK(INDEX('Policy Characteristics'!E:E,MATCH($C2641,'Policy Characteristics'!$C:$C,0))),"",INDEX('Policy Characteristics'!E:E,MATCH($C2641,'Policy Characteristics'!$C:$C,0)))</f>
        <v>indst process efficiency</v>
      </c>
      <c r="L2641" s="261">
        <f>IF(ISBLANK(INDEX('Policy Characteristics'!F:F,MATCH($C2641,'Policy Characteristics'!$C:$C,0))),"",INDEX('Policy Characteristics'!F:F,MATCH($C2641,'Policy Characteristics'!$C:$C,0)))</f>
        <v>0</v>
      </c>
      <c r="M2641" s="261">
        <f>IF(ISBLANK(INDEX('Policy Characteristics'!G:G,MATCH($C2641,'Policy Characteristics'!$C:$C,0))),"",INDEX('Policy Characteristics'!G:G,MATCH($C2641,'Policy Characteristics'!$C:$C,0)))</f>
        <v>0.25</v>
      </c>
      <c r="N2641" s="261">
        <f>IF(ISBLANK(INDEX('Policy Characteristics'!H:H,MATCH($C2641,'Policy Characteristics'!$C:$C,0))),"",INDEX('Policy Characteristics'!H:H,MATCH($C2641,'Policy Characteristics'!$C:$C,0)))</f>
        <v>0.01</v>
      </c>
      <c r="O2641" s="254" t="str">
        <f>IF(ISBLANK(INDEX('Policy Characteristics'!I:I,MATCH($C2641,'Policy Characteristics'!$C:$C,0))),"",INDEX('Policy Characteristics'!I:I,MATCH($C2641,'Policy Characteristics'!$C:$C,0)))</f>
        <v>% reduction in energy use</v>
      </c>
      <c r="P2641" s="254" t="str">
        <f>IF(ISBLANK(INDEX('Policy Characteristics'!J:J,MATCH($C2641,'Policy Characteristics'!$C:$C,0))),"",INDEX('Policy Characteristics'!J:J,MATCH($C2641,'Policy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41" s="254" t="str">
        <f>IF(ISBLANK(INDEX('Policy Characteristics'!K:K,MATCH($C2641,'Policy Characteristics'!$C:$C,0))),"",INDEX('Policy Characteristics'!K:K,MATCH($C2641,'Policy Characteristics'!$C:$C,0)))</f>
        <v>industry-ag-main.html#eff-stds</v>
      </c>
      <c r="R2641" s="254" t="str">
        <f>IF(ISBLANK(INDEX('Policy Characteristics'!L:L,MATCH($C2641,'Policy Characteristics'!$C:$C,0))),"",INDEX('Policy Characteristics'!L:L,MATCH($C2641,'Policy Characteristics'!$C:$C,0)))</f>
        <v>industry-energy-efficiency-standards.html</v>
      </c>
    </row>
    <row r="2642" spans="1:18" s="4" customFormat="1" x14ac:dyDescent="0.25">
      <c r="A2642" s="254" t="str">
        <f>IF(ISBLANK(INDEX('Policy Characteristics'!A:A,MATCH($C2642,'Policy Characteristics'!$C:$C,0))),"",INDEX('Policy Characteristics'!A:A,MATCH($C2642,'Policy Characteristics'!$C:$C,0)))</f>
        <v>Industry</v>
      </c>
      <c r="B2642" s="262" t="str">
        <f>IF(ISBLANK(INDEX('Policy Characteristics'!B:B,MATCH($C2642,'Policy Characteristics'!$C:$C,0))),"",INDEX('Policy Characteristics'!B:B,MATCH($C2642,'Policy Characteristics'!$C:$C,0)))</f>
        <v>Industry Process Efficiency</v>
      </c>
      <c r="C2642" s="254" t="str">
        <f t="shared" si="109"/>
        <v>Percentage Improvement in Industrial Process Efficiency above BAU</v>
      </c>
      <c r="D2642" s="6" t="s">
        <v>3031</v>
      </c>
      <c r="E2642" s="45" t="s">
        <v>2674</v>
      </c>
      <c r="F2642" t="s">
        <v>2993</v>
      </c>
      <c r="G2642" s="45" t="s">
        <v>2678</v>
      </c>
      <c r="H2642" s="47">
        <f t="shared" si="110"/>
        <v>2641</v>
      </c>
      <c r="I2642" s="324" t="s">
        <v>40</v>
      </c>
      <c r="J2642" s="255" t="str">
        <f>IF(ISBLANK(INDEX('Policy Characteristics'!D:D,MATCH($C2642,'Policy Characteristics'!$C:$C,0))),"",INDEX('Policy Characteristics'!D:D,MATCH($C2642,'Policy Characteristics'!$C:$C,0)))</f>
        <v>Industry Energy Efficiency</v>
      </c>
      <c r="K2642" s="254" t="str">
        <f>IF(ISBLANK(INDEX('Policy Characteristics'!E:E,MATCH($C2642,'Policy Characteristics'!$C:$C,0))),"",INDEX('Policy Characteristics'!E:E,MATCH($C2642,'Policy Characteristics'!$C:$C,0)))</f>
        <v>indst process efficiency</v>
      </c>
      <c r="L2642" s="261">
        <f>IF(ISBLANK(INDEX('Policy Characteristics'!F:F,MATCH($C2642,'Policy Characteristics'!$C:$C,0))),"",INDEX('Policy Characteristics'!F:F,MATCH($C2642,'Policy Characteristics'!$C:$C,0)))</f>
        <v>0</v>
      </c>
      <c r="M2642" s="261">
        <f>IF(ISBLANK(INDEX('Policy Characteristics'!G:G,MATCH($C2642,'Policy Characteristics'!$C:$C,0))),"",INDEX('Policy Characteristics'!G:G,MATCH($C2642,'Policy Characteristics'!$C:$C,0)))</f>
        <v>0.25</v>
      </c>
      <c r="N2642" s="261">
        <f>IF(ISBLANK(INDEX('Policy Characteristics'!H:H,MATCH($C2642,'Policy Characteristics'!$C:$C,0))),"",INDEX('Policy Characteristics'!H:H,MATCH($C2642,'Policy Characteristics'!$C:$C,0)))</f>
        <v>0.01</v>
      </c>
      <c r="O2642" s="254" t="str">
        <f>IF(ISBLANK(INDEX('Policy Characteristics'!I:I,MATCH($C2642,'Policy Characteristics'!$C:$C,0))),"",INDEX('Policy Characteristics'!I:I,MATCH($C2642,'Policy Characteristics'!$C:$C,0)))</f>
        <v>% reduction in energy use</v>
      </c>
      <c r="P2642" s="254" t="str">
        <f>IF(ISBLANK(INDEX('Policy Characteristics'!J:J,MATCH($C2642,'Policy Characteristics'!$C:$C,0))),"",INDEX('Policy Characteristics'!J:J,MATCH($C2642,'Policy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42" s="254" t="str">
        <f>IF(ISBLANK(INDEX('Policy Characteristics'!K:K,MATCH($C2642,'Policy Characteristics'!$C:$C,0))),"",INDEX('Policy Characteristics'!K:K,MATCH($C2642,'Policy Characteristics'!$C:$C,0)))</f>
        <v>industry-ag-main.html#eff-stds</v>
      </c>
      <c r="R2642" s="254" t="str">
        <f>IF(ISBLANK(INDEX('Policy Characteristics'!L:L,MATCH($C2642,'Policy Characteristics'!$C:$C,0))),"",INDEX('Policy Characteristics'!L:L,MATCH($C2642,'Policy Characteristics'!$C:$C,0)))</f>
        <v>industry-energy-efficiency-standards.html</v>
      </c>
    </row>
    <row r="2643" spans="1:18" s="4" customFormat="1" x14ac:dyDescent="0.25">
      <c r="A2643" s="254" t="str">
        <f>IF(ISBLANK(INDEX('Policy Characteristics'!A:A,MATCH($C2643,'Policy Characteristics'!$C:$C,0))),"",INDEX('Policy Characteristics'!A:A,MATCH($C2643,'Policy Characteristics'!$C:$C,0)))</f>
        <v>Industry</v>
      </c>
      <c r="B2643" s="262" t="str">
        <f>IF(ISBLANK(INDEX('Policy Characteristics'!B:B,MATCH($C2643,'Policy Characteristics'!$C:$C,0))),"",INDEX('Policy Characteristics'!B:B,MATCH($C2643,'Policy Characteristics'!$C:$C,0)))</f>
        <v>Industry Process Efficiency</v>
      </c>
      <c r="C2643" s="254" t="str">
        <f t="shared" si="109"/>
        <v>Percentage Improvement in Industrial Process Efficiency above BAU</v>
      </c>
      <c r="D2643" s="6" t="s">
        <v>3031</v>
      </c>
      <c r="E2643" s="45" t="s">
        <v>2671</v>
      </c>
      <c r="F2643" t="s">
        <v>2993</v>
      </c>
      <c r="G2643" s="45" t="s">
        <v>2676</v>
      </c>
      <c r="H2643" s="47">
        <f t="shared" si="110"/>
        <v>2642</v>
      </c>
      <c r="I2643" s="324" t="s">
        <v>41</v>
      </c>
      <c r="J2643" s="255" t="str">
        <f>IF(ISBLANK(INDEX('Policy Characteristics'!D:D,MATCH($C2643,'Policy Characteristics'!$C:$C,0))),"",INDEX('Policy Characteristics'!D:D,MATCH($C2643,'Policy Characteristics'!$C:$C,0)))</f>
        <v>Industry Energy Efficiency</v>
      </c>
      <c r="K2643" s="254" t="str">
        <f>IF(ISBLANK(INDEX('Policy Characteristics'!E:E,MATCH($C2643,'Policy Characteristics'!$C:$C,0))),"",INDEX('Policy Characteristics'!E:E,MATCH($C2643,'Policy Characteristics'!$C:$C,0)))</f>
        <v>indst process efficiency</v>
      </c>
      <c r="L2643" s="261">
        <f>IF(ISBLANK(INDEX('Policy Characteristics'!F:F,MATCH($C2643,'Policy Characteristics'!$C:$C,0))),"",INDEX('Policy Characteristics'!F:F,MATCH($C2643,'Policy Characteristics'!$C:$C,0)))</f>
        <v>0</v>
      </c>
      <c r="M2643" s="261">
        <f>IF(ISBLANK(INDEX('Policy Characteristics'!G:G,MATCH($C2643,'Policy Characteristics'!$C:$C,0))),"",INDEX('Policy Characteristics'!G:G,MATCH($C2643,'Policy Characteristics'!$C:$C,0)))</f>
        <v>0.25</v>
      </c>
      <c r="N2643" s="261">
        <f>IF(ISBLANK(INDEX('Policy Characteristics'!H:H,MATCH($C2643,'Policy Characteristics'!$C:$C,0))),"",INDEX('Policy Characteristics'!H:H,MATCH($C2643,'Policy Characteristics'!$C:$C,0)))</f>
        <v>0.01</v>
      </c>
      <c r="O2643" s="254" t="str">
        <f>IF(ISBLANK(INDEX('Policy Characteristics'!I:I,MATCH($C2643,'Policy Characteristics'!$C:$C,0))),"",INDEX('Policy Characteristics'!I:I,MATCH($C2643,'Policy Characteristics'!$C:$C,0)))</f>
        <v>% reduction in energy use</v>
      </c>
      <c r="P2643" s="254" t="str">
        <f>IF(ISBLANK(INDEX('Policy Characteristics'!J:J,MATCH($C2643,'Policy Characteristics'!$C:$C,0))),"",INDEX('Policy Characteristics'!J:J,MATCH($C2643,'Policy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43" s="254" t="str">
        <f>IF(ISBLANK(INDEX('Policy Characteristics'!K:K,MATCH($C2643,'Policy Characteristics'!$C:$C,0))),"",INDEX('Policy Characteristics'!K:K,MATCH($C2643,'Policy Characteristics'!$C:$C,0)))</f>
        <v>industry-ag-main.html#eff-stds</v>
      </c>
      <c r="R2643" s="254" t="str">
        <f>IF(ISBLANK(INDEX('Policy Characteristics'!L:L,MATCH($C2643,'Policy Characteristics'!$C:$C,0))),"",INDEX('Policy Characteristics'!L:L,MATCH($C2643,'Policy Characteristics'!$C:$C,0)))</f>
        <v>industry-energy-efficiency-standards.html</v>
      </c>
    </row>
    <row r="2644" spans="1:18" s="4" customFormat="1" x14ac:dyDescent="0.25">
      <c r="A2644" s="254" t="str">
        <f>IF(ISBLANK(INDEX('Policy Characteristics'!A:A,MATCH($C2644,'Policy Characteristics'!$C:$C,0))),"",INDEX('Policy Characteristics'!A:A,MATCH($C2644,'Policy Characteristics'!$C:$C,0)))</f>
        <v>Industry</v>
      </c>
      <c r="B2644" s="262" t="str">
        <f>IF(ISBLANK(INDEX('Policy Characteristics'!B:B,MATCH($C2644,'Policy Characteristics'!$C:$C,0))),"",INDEX('Policy Characteristics'!B:B,MATCH($C2644,'Policy Characteristics'!$C:$C,0)))</f>
        <v>Industry Process Efficiency</v>
      </c>
      <c r="C2644" s="254" t="str">
        <f t="shared" si="109"/>
        <v>Percentage Improvement in Industrial Process Efficiency above BAU</v>
      </c>
      <c r="D2644" s="6" t="s">
        <v>3032</v>
      </c>
      <c r="E2644" s="45" t="s">
        <v>2375</v>
      </c>
      <c r="F2644" t="s">
        <v>2994</v>
      </c>
      <c r="G2644" s="45" t="s">
        <v>2381</v>
      </c>
      <c r="H2644" s="47">
        <f t="shared" si="110"/>
        <v>2643</v>
      </c>
      <c r="I2644" s="324" t="s">
        <v>40</v>
      </c>
      <c r="J2644" s="255" t="str">
        <f>IF(ISBLANK(INDEX('Policy Characteristics'!D:D,MATCH($C2644,'Policy Characteristics'!$C:$C,0))),"",INDEX('Policy Characteristics'!D:D,MATCH($C2644,'Policy Characteristics'!$C:$C,0)))</f>
        <v>Industry Energy Efficiency</v>
      </c>
      <c r="K2644" s="254" t="str">
        <f>IF(ISBLANK(INDEX('Policy Characteristics'!E:E,MATCH($C2644,'Policy Characteristics'!$C:$C,0))),"",INDEX('Policy Characteristics'!E:E,MATCH($C2644,'Policy Characteristics'!$C:$C,0)))</f>
        <v>indst process efficiency</v>
      </c>
      <c r="L2644" s="261">
        <f>IF(ISBLANK(INDEX('Policy Characteristics'!F:F,MATCH($C2644,'Policy Characteristics'!$C:$C,0))),"",INDEX('Policy Characteristics'!F:F,MATCH($C2644,'Policy Characteristics'!$C:$C,0)))</f>
        <v>0</v>
      </c>
      <c r="M2644" s="261">
        <f>IF(ISBLANK(INDEX('Policy Characteristics'!G:G,MATCH($C2644,'Policy Characteristics'!$C:$C,0))),"",INDEX('Policy Characteristics'!G:G,MATCH($C2644,'Policy Characteristics'!$C:$C,0)))</f>
        <v>0.25</v>
      </c>
      <c r="N2644" s="261">
        <f>IF(ISBLANK(INDEX('Policy Characteristics'!H:H,MATCH($C2644,'Policy Characteristics'!$C:$C,0))),"",INDEX('Policy Characteristics'!H:H,MATCH($C2644,'Policy Characteristics'!$C:$C,0)))</f>
        <v>0.01</v>
      </c>
      <c r="O2644" s="254" t="str">
        <f>IF(ISBLANK(INDEX('Policy Characteristics'!I:I,MATCH($C2644,'Policy Characteristics'!$C:$C,0))),"",INDEX('Policy Characteristics'!I:I,MATCH($C2644,'Policy Characteristics'!$C:$C,0)))</f>
        <v>% reduction in energy use</v>
      </c>
      <c r="P2644" s="254" t="str">
        <f>IF(ISBLANK(INDEX('Policy Characteristics'!J:J,MATCH($C2644,'Policy Characteristics'!$C:$C,0))),"",INDEX('Policy Characteristics'!J:J,MATCH($C2644,'Policy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44" s="254" t="str">
        <f>IF(ISBLANK(INDEX('Policy Characteristics'!K:K,MATCH($C2644,'Policy Characteristics'!$C:$C,0))),"",INDEX('Policy Characteristics'!K:K,MATCH($C2644,'Policy Characteristics'!$C:$C,0)))</f>
        <v>industry-ag-main.html#eff-stds</v>
      </c>
      <c r="R2644" s="254" t="str">
        <f>IF(ISBLANK(INDEX('Policy Characteristics'!L:L,MATCH($C2644,'Policy Characteristics'!$C:$C,0))),"",INDEX('Policy Characteristics'!L:L,MATCH($C2644,'Policy Characteristics'!$C:$C,0)))</f>
        <v>industry-energy-efficiency-standards.html</v>
      </c>
    </row>
    <row r="2645" spans="1:18" s="4" customFormat="1" x14ac:dyDescent="0.25">
      <c r="A2645" s="254" t="str">
        <f>IF(ISBLANK(INDEX('Policy Characteristics'!A:A,MATCH($C2645,'Policy Characteristics'!$C:$C,0))),"",INDEX('Policy Characteristics'!A:A,MATCH($C2645,'Policy Characteristics'!$C:$C,0)))</f>
        <v>Industry</v>
      </c>
      <c r="B2645" s="262" t="str">
        <f>IF(ISBLANK(INDEX('Policy Characteristics'!B:B,MATCH($C2645,'Policy Characteristics'!$C:$C,0))),"",INDEX('Policy Characteristics'!B:B,MATCH($C2645,'Policy Characteristics'!$C:$C,0)))</f>
        <v>Industry Process Efficiency</v>
      </c>
      <c r="C2645" s="254" t="str">
        <f t="shared" si="109"/>
        <v>Percentage Improvement in Industrial Process Efficiency above BAU</v>
      </c>
      <c r="D2645" s="6" t="s">
        <v>3032</v>
      </c>
      <c r="E2645" s="45" t="s">
        <v>2376</v>
      </c>
      <c r="F2645" t="s">
        <v>2994</v>
      </c>
      <c r="G2645" s="45" t="s">
        <v>2384</v>
      </c>
      <c r="H2645" s="47">
        <f t="shared" si="110"/>
        <v>2644</v>
      </c>
      <c r="I2645" s="324" t="s">
        <v>41</v>
      </c>
      <c r="J2645" s="255" t="str">
        <f>IF(ISBLANK(INDEX('Policy Characteristics'!D:D,MATCH($C2645,'Policy Characteristics'!$C:$C,0))),"",INDEX('Policy Characteristics'!D:D,MATCH($C2645,'Policy Characteristics'!$C:$C,0)))</f>
        <v>Industry Energy Efficiency</v>
      </c>
      <c r="K2645" s="254" t="str">
        <f>IF(ISBLANK(INDEX('Policy Characteristics'!E:E,MATCH($C2645,'Policy Characteristics'!$C:$C,0))),"",INDEX('Policy Characteristics'!E:E,MATCH($C2645,'Policy Characteristics'!$C:$C,0)))</f>
        <v>indst process efficiency</v>
      </c>
      <c r="L2645" s="261">
        <f>IF(ISBLANK(INDEX('Policy Characteristics'!F:F,MATCH($C2645,'Policy Characteristics'!$C:$C,0))),"",INDEX('Policy Characteristics'!F:F,MATCH($C2645,'Policy Characteristics'!$C:$C,0)))</f>
        <v>0</v>
      </c>
      <c r="M2645" s="261">
        <f>IF(ISBLANK(INDEX('Policy Characteristics'!G:G,MATCH($C2645,'Policy Characteristics'!$C:$C,0))),"",INDEX('Policy Characteristics'!G:G,MATCH($C2645,'Policy Characteristics'!$C:$C,0)))</f>
        <v>0.25</v>
      </c>
      <c r="N2645" s="261">
        <f>IF(ISBLANK(INDEX('Policy Characteristics'!H:H,MATCH($C2645,'Policy Characteristics'!$C:$C,0))),"",INDEX('Policy Characteristics'!H:H,MATCH($C2645,'Policy Characteristics'!$C:$C,0)))</f>
        <v>0.01</v>
      </c>
      <c r="O2645" s="254" t="str">
        <f>IF(ISBLANK(INDEX('Policy Characteristics'!I:I,MATCH($C2645,'Policy Characteristics'!$C:$C,0))),"",INDEX('Policy Characteristics'!I:I,MATCH($C2645,'Policy Characteristics'!$C:$C,0)))</f>
        <v>% reduction in energy use</v>
      </c>
      <c r="P2645" s="254" t="str">
        <f>IF(ISBLANK(INDEX('Policy Characteristics'!J:J,MATCH($C2645,'Policy Characteristics'!$C:$C,0))),"",INDEX('Policy Characteristics'!J:J,MATCH($C2645,'Policy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45" s="254" t="str">
        <f>IF(ISBLANK(INDEX('Policy Characteristics'!K:K,MATCH($C2645,'Policy Characteristics'!$C:$C,0))),"",INDEX('Policy Characteristics'!K:K,MATCH($C2645,'Policy Characteristics'!$C:$C,0)))</f>
        <v>industry-ag-main.html#eff-stds</v>
      </c>
      <c r="R2645" s="254" t="str">
        <f>IF(ISBLANK(INDEX('Policy Characteristics'!L:L,MATCH($C2645,'Policy Characteristics'!$C:$C,0))),"",INDEX('Policy Characteristics'!L:L,MATCH($C2645,'Policy Characteristics'!$C:$C,0)))</f>
        <v>industry-energy-efficiency-standards.html</v>
      </c>
    </row>
    <row r="2646" spans="1:18" s="4" customFormat="1" x14ac:dyDescent="0.25">
      <c r="A2646" s="254" t="str">
        <f>IF(ISBLANK(INDEX('Policy Characteristics'!A:A,MATCH($C2646,'Policy Characteristics'!$C:$C,0))),"",INDEX('Policy Characteristics'!A:A,MATCH($C2646,'Policy Characteristics'!$C:$C,0)))</f>
        <v>Industry</v>
      </c>
      <c r="B2646" s="262" t="str">
        <f>IF(ISBLANK(INDEX('Policy Characteristics'!B:B,MATCH($C2646,'Policy Characteristics'!$C:$C,0))),"",INDEX('Policy Characteristics'!B:B,MATCH($C2646,'Policy Characteristics'!$C:$C,0)))</f>
        <v>Industry Process Efficiency</v>
      </c>
      <c r="C2646" s="254" t="str">
        <f t="shared" si="109"/>
        <v>Percentage Improvement in Industrial Process Efficiency above BAU</v>
      </c>
      <c r="D2646" s="6" t="s">
        <v>3032</v>
      </c>
      <c r="E2646" s="45" t="s">
        <v>2377</v>
      </c>
      <c r="F2646" t="s">
        <v>2994</v>
      </c>
      <c r="G2646" s="45" t="s">
        <v>2385</v>
      </c>
      <c r="H2646" s="47">
        <f t="shared" si="110"/>
        <v>2645</v>
      </c>
      <c r="I2646" s="324" t="s">
        <v>40</v>
      </c>
      <c r="J2646" s="255" t="str">
        <f>IF(ISBLANK(INDEX('Policy Characteristics'!D:D,MATCH($C2646,'Policy Characteristics'!$C:$C,0))),"",INDEX('Policy Characteristics'!D:D,MATCH($C2646,'Policy Characteristics'!$C:$C,0)))</f>
        <v>Industry Energy Efficiency</v>
      </c>
      <c r="K2646" s="254" t="str">
        <f>IF(ISBLANK(INDEX('Policy Characteristics'!E:E,MATCH($C2646,'Policy Characteristics'!$C:$C,0))),"",INDEX('Policy Characteristics'!E:E,MATCH($C2646,'Policy Characteristics'!$C:$C,0)))</f>
        <v>indst process efficiency</v>
      </c>
      <c r="L2646" s="261">
        <f>IF(ISBLANK(INDEX('Policy Characteristics'!F:F,MATCH($C2646,'Policy Characteristics'!$C:$C,0))),"",INDEX('Policy Characteristics'!F:F,MATCH($C2646,'Policy Characteristics'!$C:$C,0)))</f>
        <v>0</v>
      </c>
      <c r="M2646" s="261">
        <f>IF(ISBLANK(INDEX('Policy Characteristics'!G:G,MATCH($C2646,'Policy Characteristics'!$C:$C,0))),"",INDEX('Policy Characteristics'!G:G,MATCH($C2646,'Policy Characteristics'!$C:$C,0)))</f>
        <v>0.25</v>
      </c>
      <c r="N2646" s="261">
        <f>IF(ISBLANK(INDEX('Policy Characteristics'!H:H,MATCH($C2646,'Policy Characteristics'!$C:$C,0))),"",INDEX('Policy Characteristics'!H:H,MATCH($C2646,'Policy Characteristics'!$C:$C,0)))</f>
        <v>0.01</v>
      </c>
      <c r="O2646" s="254" t="str">
        <f>IF(ISBLANK(INDEX('Policy Characteristics'!I:I,MATCH($C2646,'Policy Characteristics'!$C:$C,0))),"",INDEX('Policy Characteristics'!I:I,MATCH($C2646,'Policy Characteristics'!$C:$C,0)))</f>
        <v>% reduction in energy use</v>
      </c>
      <c r="P2646" s="254" t="str">
        <f>IF(ISBLANK(INDEX('Policy Characteristics'!J:J,MATCH($C2646,'Policy Characteristics'!$C:$C,0))),"",INDEX('Policy Characteristics'!J:J,MATCH($C2646,'Policy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46" s="254" t="str">
        <f>IF(ISBLANK(INDEX('Policy Characteristics'!K:K,MATCH($C2646,'Policy Characteristics'!$C:$C,0))),"",INDEX('Policy Characteristics'!K:K,MATCH($C2646,'Policy Characteristics'!$C:$C,0)))</f>
        <v>industry-ag-main.html#eff-stds</v>
      </c>
      <c r="R2646" s="254" t="str">
        <f>IF(ISBLANK(INDEX('Policy Characteristics'!L:L,MATCH($C2646,'Policy Characteristics'!$C:$C,0))),"",INDEX('Policy Characteristics'!L:L,MATCH($C2646,'Policy Characteristics'!$C:$C,0)))</f>
        <v>industry-energy-efficiency-standards.html</v>
      </c>
    </row>
    <row r="2647" spans="1:18" s="4" customFormat="1" x14ac:dyDescent="0.25">
      <c r="A2647" s="254" t="str">
        <f>IF(ISBLANK(INDEX('Policy Characteristics'!A:A,MATCH($C2647,'Policy Characteristics'!$C:$C,0))),"",INDEX('Policy Characteristics'!A:A,MATCH($C2647,'Policy Characteristics'!$C:$C,0)))</f>
        <v>Industry</v>
      </c>
      <c r="B2647" s="262" t="str">
        <f>IF(ISBLANK(INDEX('Policy Characteristics'!B:B,MATCH($C2647,'Policy Characteristics'!$C:$C,0))),"",INDEX('Policy Characteristics'!B:B,MATCH($C2647,'Policy Characteristics'!$C:$C,0)))</f>
        <v>Industry Process Efficiency</v>
      </c>
      <c r="C2647" s="254" t="str">
        <f t="shared" si="109"/>
        <v>Percentage Improvement in Industrial Process Efficiency above BAU</v>
      </c>
      <c r="D2647" s="6" t="s">
        <v>3032</v>
      </c>
      <c r="E2647" s="45" t="s">
        <v>2378</v>
      </c>
      <c r="F2647" t="s">
        <v>2994</v>
      </c>
      <c r="G2647" s="45" t="s">
        <v>2382</v>
      </c>
      <c r="H2647" s="47">
        <f t="shared" si="110"/>
        <v>2646</v>
      </c>
      <c r="I2647" s="324" t="s">
        <v>41</v>
      </c>
      <c r="J2647" s="255" t="str">
        <f>IF(ISBLANK(INDEX('Policy Characteristics'!D:D,MATCH($C2647,'Policy Characteristics'!$C:$C,0))),"",INDEX('Policy Characteristics'!D:D,MATCH($C2647,'Policy Characteristics'!$C:$C,0)))</f>
        <v>Industry Energy Efficiency</v>
      </c>
      <c r="K2647" s="254" t="str">
        <f>IF(ISBLANK(INDEX('Policy Characteristics'!E:E,MATCH($C2647,'Policy Characteristics'!$C:$C,0))),"",INDEX('Policy Characteristics'!E:E,MATCH($C2647,'Policy Characteristics'!$C:$C,0)))</f>
        <v>indst process efficiency</v>
      </c>
      <c r="L2647" s="261">
        <f>IF(ISBLANK(INDEX('Policy Characteristics'!F:F,MATCH($C2647,'Policy Characteristics'!$C:$C,0))),"",INDEX('Policy Characteristics'!F:F,MATCH($C2647,'Policy Characteristics'!$C:$C,0)))</f>
        <v>0</v>
      </c>
      <c r="M2647" s="261">
        <f>IF(ISBLANK(INDEX('Policy Characteristics'!G:G,MATCH($C2647,'Policy Characteristics'!$C:$C,0))),"",INDEX('Policy Characteristics'!G:G,MATCH($C2647,'Policy Characteristics'!$C:$C,0)))</f>
        <v>0.25</v>
      </c>
      <c r="N2647" s="261">
        <f>IF(ISBLANK(INDEX('Policy Characteristics'!H:H,MATCH($C2647,'Policy Characteristics'!$C:$C,0))),"",INDEX('Policy Characteristics'!H:H,MATCH($C2647,'Policy Characteristics'!$C:$C,0)))</f>
        <v>0.01</v>
      </c>
      <c r="O2647" s="254" t="str">
        <f>IF(ISBLANK(INDEX('Policy Characteristics'!I:I,MATCH($C2647,'Policy Characteristics'!$C:$C,0))),"",INDEX('Policy Characteristics'!I:I,MATCH($C2647,'Policy Characteristics'!$C:$C,0)))</f>
        <v>% reduction in energy use</v>
      </c>
      <c r="P2647" s="254" t="str">
        <f>IF(ISBLANK(INDEX('Policy Characteristics'!J:J,MATCH($C2647,'Policy Characteristics'!$C:$C,0))),"",INDEX('Policy Characteristics'!J:J,MATCH($C2647,'Policy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47" s="254" t="str">
        <f>IF(ISBLANK(INDEX('Policy Characteristics'!K:K,MATCH($C2647,'Policy Characteristics'!$C:$C,0))),"",INDEX('Policy Characteristics'!K:K,MATCH($C2647,'Policy Characteristics'!$C:$C,0)))</f>
        <v>industry-ag-main.html#eff-stds</v>
      </c>
      <c r="R2647" s="254" t="str">
        <f>IF(ISBLANK(INDEX('Policy Characteristics'!L:L,MATCH($C2647,'Policy Characteristics'!$C:$C,0))),"",INDEX('Policy Characteristics'!L:L,MATCH($C2647,'Policy Characteristics'!$C:$C,0)))</f>
        <v>industry-energy-efficiency-standards.html</v>
      </c>
    </row>
    <row r="2648" spans="1:18" s="4" customFormat="1" x14ac:dyDescent="0.25">
      <c r="A2648" s="254" t="str">
        <f>IF(ISBLANK(INDEX('Policy Characteristics'!A:A,MATCH($C2648,'Policy Characteristics'!$C:$C,0))),"",INDEX('Policy Characteristics'!A:A,MATCH($C2648,'Policy Characteristics'!$C:$C,0)))</f>
        <v>Industry</v>
      </c>
      <c r="B2648" s="262" t="str">
        <f>IF(ISBLANK(INDEX('Policy Characteristics'!B:B,MATCH($C2648,'Policy Characteristics'!$C:$C,0))),"",INDEX('Policy Characteristics'!B:B,MATCH($C2648,'Policy Characteristics'!$C:$C,0)))</f>
        <v>Industry Process Efficiency</v>
      </c>
      <c r="C2648" s="254" t="str">
        <f t="shared" si="109"/>
        <v>Percentage Improvement in Industrial Process Efficiency above BAU</v>
      </c>
      <c r="D2648" s="6" t="s">
        <v>3032</v>
      </c>
      <c r="E2648" s="45" t="s">
        <v>2379</v>
      </c>
      <c r="F2648" t="s">
        <v>2994</v>
      </c>
      <c r="G2648" s="45" t="s">
        <v>2383</v>
      </c>
      <c r="H2648" s="47">
        <f t="shared" si="110"/>
        <v>2647</v>
      </c>
      <c r="I2648" s="324" t="s">
        <v>40</v>
      </c>
      <c r="J2648" s="255" t="str">
        <f>IF(ISBLANK(INDEX('Policy Characteristics'!D:D,MATCH($C2648,'Policy Characteristics'!$C:$C,0))),"",INDEX('Policy Characteristics'!D:D,MATCH($C2648,'Policy Characteristics'!$C:$C,0)))</f>
        <v>Industry Energy Efficiency</v>
      </c>
      <c r="K2648" s="254" t="str">
        <f>IF(ISBLANK(INDEX('Policy Characteristics'!E:E,MATCH($C2648,'Policy Characteristics'!$C:$C,0))),"",INDEX('Policy Characteristics'!E:E,MATCH($C2648,'Policy Characteristics'!$C:$C,0)))</f>
        <v>indst process efficiency</v>
      </c>
      <c r="L2648" s="261">
        <f>IF(ISBLANK(INDEX('Policy Characteristics'!F:F,MATCH($C2648,'Policy Characteristics'!$C:$C,0))),"",INDEX('Policy Characteristics'!F:F,MATCH($C2648,'Policy Characteristics'!$C:$C,0)))</f>
        <v>0</v>
      </c>
      <c r="M2648" s="261">
        <f>IF(ISBLANK(INDEX('Policy Characteristics'!G:G,MATCH($C2648,'Policy Characteristics'!$C:$C,0))),"",INDEX('Policy Characteristics'!G:G,MATCH($C2648,'Policy Characteristics'!$C:$C,0)))</f>
        <v>0.25</v>
      </c>
      <c r="N2648" s="261">
        <f>IF(ISBLANK(INDEX('Policy Characteristics'!H:H,MATCH($C2648,'Policy Characteristics'!$C:$C,0))),"",INDEX('Policy Characteristics'!H:H,MATCH($C2648,'Policy Characteristics'!$C:$C,0)))</f>
        <v>0.01</v>
      </c>
      <c r="O2648" s="254" t="str">
        <f>IF(ISBLANK(INDEX('Policy Characteristics'!I:I,MATCH($C2648,'Policy Characteristics'!$C:$C,0))),"",INDEX('Policy Characteristics'!I:I,MATCH($C2648,'Policy Characteristics'!$C:$C,0)))</f>
        <v>% reduction in energy use</v>
      </c>
      <c r="P2648" s="254" t="str">
        <f>IF(ISBLANK(INDEX('Policy Characteristics'!J:J,MATCH($C2648,'Policy Characteristics'!$C:$C,0))),"",INDEX('Policy Characteristics'!J:J,MATCH($C2648,'Policy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48" s="254" t="str">
        <f>IF(ISBLANK(INDEX('Policy Characteristics'!K:K,MATCH($C2648,'Policy Characteristics'!$C:$C,0))),"",INDEX('Policy Characteristics'!K:K,MATCH($C2648,'Policy Characteristics'!$C:$C,0)))</f>
        <v>industry-ag-main.html#eff-stds</v>
      </c>
      <c r="R2648" s="254" t="str">
        <f>IF(ISBLANK(INDEX('Policy Characteristics'!L:L,MATCH($C2648,'Policy Characteristics'!$C:$C,0))),"",INDEX('Policy Characteristics'!L:L,MATCH($C2648,'Policy Characteristics'!$C:$C,0)))</f>
        <v>industry-energy-efficiency-standards.html</v>
      </c>
    </row>
    <row r="2649" spans="1:18" s="4" customFormat="1" x14ac:dyDescent="0.25">
      <c r="A2649" s="254" t="str">
        <f>IF(ISBLANK(INDEX('Policy Characteristics'!A:A,MATCH($C2649,'Policy Characteristics'!$C:$C,0))),"",INDEX('Policy Characteristics'!A:A,MATCH($C2649,'Policy Characteristics'!$C:$C,0)))</f>
        <v>Industry</v>
      </c>
      <c r="B2649" s="262" t="str">
        <f>IF(ISBLANK(INDEX('Policy Characteristics'!B:B,MATCH($C2649,'Policy Characteristics'!$C:$C,0))),"",INDEX('Policy Characteristics'!B:B,MATCH($C2649,'Policy Characteristics'!$C:$C,0)))</f>
        <v>Industry Process Efficiency</v>
      </c>
      <c r="C2649" s="254" t="str">
        <f t="shared" si="109"/>
        <v>Percentage Improvement in Industrial Process Efficiency above BAU</v>
      </c>
      <c r="D2649" s="6" t="s">
        <v>3032</v>
      </c>
      <c r="E2649" s="45" t="s">
        <v>2380</v>
      </c>
      <c r="F2649" t="s">
        <v>2994</v>
      </c>
      <c r="G2649" s="45" t="s">
        <v>2386</v>
      </c>
      <c r="H2649" s="47">
        <f t="shared" si="110"/>
        <v>2648</v>
      </c>
      <c r="I2649" s="324" t="s">
        <v>41</v>
      </c>
      <c r="J2649" s="255" t="str">
        <f>IF(ISBLANK(INDEX('Policy Characteristics'!D:D,MATCH($C2649,'Policy Characteristics'!$C:$C,0))),"",INDEX('Policy Characteristics'!D:D,MATCH($C2649,'Policy Characteristics'!$C:$C,0)))</f>
        <v>Industry Energy Efficiency</v>
      </c>
      <c r="K2649" s="254" t="str">
        <f>IF(ISBLANK(INDEX('Policy Characteristics'!E:E,MATCH($C2649,'Policy Characteristics'!$C:$C,0))),"",INDEX('Policy Characteristics'!E:E,MATCH($C2649,'Policy Characteristics'!$C:$C,0)))</f>
        <v>indst process efficiency</v>
      </c>
      <c r="L2649" s="261">
        <f>IF(ISBLANK(INDEX('Policy Characteristics'!F:F,MATCH($C2649,'Policy Characteristics'!$C:$C,0))),"",INDEX('Policy Characteristics'!F:F,MATCH($C2649,'Policy Characteristics'!$C:$C,0)))</f>
        <v>0</v>
      </c>
      <c r="M2649" s="261">
        <f>IF(ISBLANK(INDEX('Policy Characteristics'!G:G,MATCH($C2649,'Policy Characteristics'!$C:$C,0))),"",INDEX('Policy Characteristics'!G:G,MATCH($C2649,'Policy Characteristics'!$C:$C,0)))</f>
        <v>0.25</v>
      </c>
      <c r="N2649" s="261">
        <f>IF(ISBLANK(INDEX('Policy Characteristics'!H:H,MATCH($C2649,'Policy Characteristics'!$C:$C,0))),"",INDEX('Policy Characteristics'!H:H,MATCH($C2649,'Policy Characteristics'!$C:$C,0)))</f>
        <v>0.01</v>
      </c>
      <c r="O2649" s="254" t="str">
        <f>IF(ISBLANK(INDEX('Policy Characteristics'!I:I,MATCH($C2649,'Policy Characteristics'!$C:$C,0))),"",INDEX('Policy Characteristics'!I:I,MATCH($C2649,'Policy Characteristics'!$C:$C,0)))</f>
        <v>% reduction in energy use</v>
      </c>
      <c r="P2649" s="254" t="str">
        <f>IF(ISBLANK(INDEX('Policy Characteristics'!J:J,MATCH($C2649,'Policy Characteristics'!$C:$C,0))),"",INDEX('Policy Characteristics'!J:J,MATCH($C2649,'Policy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49" s="254" t="str">
        <f>IF(ISBLANK(INDEX('Policy Characteristics'!K:K,MATCH($C2649,'Policy Characteristics'!$C:$C,0))),"",INDEX('Policy Characteristics'!K:K,MATCH($C2649,'Policy Characteristics'!$C:$C,0)))</f>
        <v>industry-ag-main.html#eff-stds</v>
      </c>
      <c r="R2649" s="254" t="str">
        <f>IF(ISBLANK(INDEX('Policy Characteristics'!L:L,MATCH($C2649,'Policy Characteristics'!$C:$C,0))),"",INDEX('Policy Characteristics'!L:L,MATCH($C2649,'Policy Characteristics'!$C:$C,0)))</f>
        <v>industry-energy-efficiency-standards.html</v>
      </c>
    </row>
    <row r="2650" spans="1:18" s="4" customFormat="1" x14ac:dyDescent="0.25">
      <c r="A2650" s="254" t="str">
        <f>IF(ISBLANK(INDEX('Policy Characteristics'!A:A,MATCH($C2650,'Policy Characteristics'!$C:$C,0))),"",INDEX('Policy Characteristics'!A:A,MATCH($C2650,'Policy Characteristics'!$C:$C,0)))</f>
        <v>Industry</v>
      </c>
      <c r="B2650" s="262" t="str">
        <f>IF(ISBLANK(INDEX('Policy Characteristics'!B:B,MATCH($C2650,'Policy Characteristics'!$C:$C,0))),"",INDEX('Policy Characteristics'!B:B,MATCH($C2650,'Policy Characteristics'!$C:$C,0)))</f>
        <v>Industry Process Efficiency</v>
      </c>
      <c r="C2650" s="254" t="str">
        <f t="shared" si="109"/>
        <v>Percentage Improvement in Industrial Process Efficiency above BAU</v>
      </c>
      <c r="D2650" s="6" t="s">
        <v>3032</v>
      </c>
      <c r="E2650" s="45" t="s">
        <v>2672</v>
      </c>
      <c r="F2650" t="s">
        <v>2994</v>
      </c>
      <c r="G2650" s="45" t="s">
        <v>2675</v>
      </c>
      <c r="H2650" s="47">
        <f t="shared" si="110"/>
        <v>2649</v>
      </c>
      <c r="I2650" s="324" t="s">
        <v>41</v>
      </c>
      <c r="J2650" s="255" t="str">
        <f>IF(ISBLANK(INDEX('Policy Characteristics'!D:D,MATCH($C2650,'Policy Characteristics'!$C:$C,0))),"",INDEX('Policy Characteristics'!D:D,MATCH($C2650,'Policy Characteristics'!$C:$C,0)))</f>
        <v>Industry Energy Efficiency</v>
      </c>
      <c r="K2650" s="254" t="str">
        <f>IF(ISBLANK(INDEX('Policy Characteristics'!E:E,MATCH($C2650,'Policy Characteristics'!$C:$C,0))),"",INDEX('Policy Characteristics'!E:E,MATCH($C2650,'Policy Characteristics'!$C:$C,0)))</f>
        <v>indst process efficiency</v>
      </c>
      <c r="L2650" s="261">
        <f>IF(ISBLANK(INDEX('Policy Characteristics'!F:F,MATCH($C2650,'Policy Characteristics'!$C:$C,0))),"",INDEX('Policy Characteristics'!F:F,MATCH($C2650,'Policy Characteristics'!$C:$C,0)))</f>
        <v>0</v>
      </c>
      <c r="M2650" s="261">
        <f>IF(ISBLANK(INDEX('Policy Characteristics'!G:G,MATCH($C2650,'Policy Characteristics'!$C:$C,0))),"",INDEX('Policy Characteristics'!G:G,MATCH($C2650,'Policy Characteristics'!$C:$C,0)))</f>
        <v>0.25</v>
      </c>
      <c r="N2650" s="261">
        <f>IF(ISBLANK(INDEX('Policy Characteristics'!H:H,MATCH($C2650,'Policy Characteristics'!$C:$C,0))),"",INDEX('Policy Characteristics'!H:H,MATCH($C2650,'Policy Characteristics'!$C:$C,0)))</f>
        <v>0.01</v>
      </c>
      <c r="O2650" s="254" t="str">
        <f>IF(ISBLANK(INDEX('Policy Characteristics'!I:I,MATCH($C2650,'Policy Characteristics'!$C:$C,0))),"",INDEX('Policy Characteristics'!I:I,MATCH($C2650,'Policy Characteristics'!$C:$C,0)))</f>
        <v>% reduction in energy use</v>
      </c>
      <c r="P2650" s="254" t="str">
        <f>IF(ISBLANK(INDEX('Policy Characteristics'!J:J,MATCH($C2650,'Policy Characteristics'!$C:$C,0))),"",INDEX('Policy Characteristics'!J:J,MATCH($C2650,'Policy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50" s="254" t="str">
        <f>IF(ISBLANK(INDEX('Policy Characteristics'!K:K,MATCH($C2650,'Policy Characteristics'!$C:$C,0))),"",INDEX('Policy Characteristics'!K:K,MATCH($C2650,'Policy Characteristics'!$C:$C,0)))</f>
        <v>industry-ag-main.html#eff-stds</v>
      </c>
      <c r="R2650" s="254" t="str">
        <f>IF(ISBLANK(INDEX('Policy Characteristics'!L:L,MATCH($C2650,'Policy Characteristics'!$C:$C,0))),"",INDEX('Policy Characteristics'!L:L,MATCH($C2650,'Policy Characteristics'!$C:$C,0)))</f>
        <v>industry-energy-efficiency-standards.html</v>
      </c>
    </row>
    <row r="2651" spans="1:18" s="4" customFormat="1" x14ac:dyDescent="0.25">
      <c r="A2651" s="254" t="str">
        <f>IF(ISBLANK(INDEX('Policy Characteristics'!A:A,MATCH($C2651,'Policy Characteristics'!$C:$C,0))),"",INDEX('Policy Characteristics'!A:A,MATCH($C2651,'Policy Characteristics'!$C:$C,0)))</f>
        <v>Industry</v>
      </c>
      <c r="B2651" s="262" t="str">
        <f>IF(ISBLANK(INDEX('Policy Characteristics'!B:B,MATCH($C2651,'Policy Characteristics'!$C:$C,0))),"",INDEX('Policy Characteristics'!B:B,MATCH($C2651,'Policy Characteristics'!$C:$C,0)))</f>
        <v>Industry Process Efficiency</v>
      </c>
      <c r="C2651" s="254" t="str">
        <f t="shared" si="109"/>
        <v>Percentage Improvement in Industrial Process Efficiency above BAU</v>
      </c>
      <c r="D2651" s="6" t="s">
        <v>3032</v>
      </c>
      <c r="E2651" s="45" t="s">
        <v>2673</v>
      </c>
      <c r="F2651" t="s">
        <v>2994</v>
      </c>
      <c r="G2651" s="45" t="s">
        <v>2677</v>
      </c>
      <c r="H2651" s="47">
        <f t="shared" si="110"/>
        <v>2650</v>
      </c>
      <c r="I2651" s="324" t="s">
        <v>41</v>
      </c>
      <c r="J2651" s="255" t="str">
        <f>IF(ISBLANK(INDEX('Policy Characteristics'!D:D,MATCH($C2651,'Policy Characteristics'!$C:$C,0))),"",INDEX('Policy Characteristics'!D:D,MATCH($C2651,'Policy Characteristics'!$C:$C,0)))</f>
        <v>Industry Energy Efficiency</v>
      </c>
      <c r="K2651" s="254" t="str">
        <f>IF(ISBLANK(INDEX('Policy Characteristics'!E:E,MATCH($C2651,'Policy Characteristics'!$C:$C,0))),"",INDEX('Policy Characteristics'!E:E,MATCH($C2651,'Policy Characteristics'!$C:$C,0)))</f>
        <v>indst process efficiency</v>
      </c>
      <c r="L2651" s="261">
        <f>IF(ISBLANK(INDEX('Policy Characteristics'!F:F,MATCH($C2651,'Policy Characteristics'!$C:$C,0))),"",INDEX('Policy Characteristics'!F:F,MATCH($C2651,'Policy Characteristics'!$C:$C,0)))</f>
        <v>0</v>
      </c>
      <c r="M2651" s="261">
        <f>IF(ISBLANK(INDEX('Policy Characteristics'!G:G,MATCH($C2651,'Policy Characteristics'!$C:$C,0))),"",INDEX('Policy Characteristics'!G:G,MATCH($C2651,'Policy Characteristics'!$C:$C,0)))</f>
        <v>0.25</v>
      </c>
      <c r="N2651" s="261">
        <f>IF(ISBLANK(INDEX('Policy Characteristics'!H:H,MATCH($C2651,'Policy Characteristics'!$C:$C,0))),"",INDEX('Policy Characteristics'!H:H,MATCH($C2651,'Policy Characteristics'!$C:$C,0)))</f>
        <v>0.01</v>
      </c>
      <c r="O2651" s="254" t="str">
        <f>IF(ISBLANK(INDEX('Policy Characteristics'!I:I,MATCH($C2651,'Policy Characteristics'!$C:$C,0))),"",INDEX('Policy Characteristics'!I:I,MATCH($C2651,'Policy Characteristics'!$C:$C,0)))</f>
        <v>% reduction in energy use</v>
      </c>
      <c r="P2651" s="254" t="str">
        <f>IF(ISBLANK(INDEX('Policy Characteristics'!J:J,MATCH($C2651,'Policy Characteristics'!$C:$C,0))),"",INDEX('Policy Characteristics'!J:J,MATCH($C2651,'Policy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51" s="254" t="str">
        <f>IF(ISBLANK(INDEX('Policy Characteristics'!K:K,MATCH($C2651,'Policy Characteristics'!$C:$C,0))),"",INDEX('Policy Characteristics'!K:K,MATCH($C2651,'Policy Characteristics'!$C:$C,0)))</f>
        <v>industry-ag-main.html#eff-stds</v>
      </c>
      <c r="R2651" s="254" t="str">
        <f>IF(ISBLANK(INDEX('Policy Characteristics'!L:L,MATCH($C2651,'Policy Characteristics'!$C:$C,0))),"",INDEX('Policy Characteristics'!L:L,MATCH($C2651,'Policy Characteristics'!$C:$C,0)))</f>
        <v>industry-energy-efficiency-standards.html</v>
      </c>
    </row>
    <row r="2652" spans="1:18" s="4" customFormat="1" x14ac:dyDescent="0.25">
      <c r="A2652" s="254" t="str">
        <f>IF(ISBLANK(INDEX('Policy Characteristics'!A:A,MATCH($C2652,'Policy Characteristics'!$C:$C,0))),"",INDEX('Policy Characteristics'!A:A,MATCH($C2652,'Policy Characteristics'!$C:$C,0)))</f>
        <v>Industry</v>
      </c>
      <c r="B2652" s="262" t="str">
        <f>IF(ISBLANK(INDEX('Policy Characteristics'!B:B,MATCH($C2652,'Policy Characteristics'!$C:$C,0))),"",INDEX('Policy Characteristics'!B:B,MATCH($C2652,'Policy Characteristics'!$C:$C,0)))</f>
        <v>Industry Process Efficiency</v>
      </c>
      <c r="C2652" s="254" t="str">
        <f t="shared" si="109"/>
        <v>Percentage Improvement in Industrial Process Efficiency above BAU</v>
      </c>
      <c r="D2652" s="6" t="s">
        <v>3032</v>
      </c>
      <c r="E2652" s="45" t="s">
        <v>2674</v>
      </c>
      <c r="F2652" t="s">
        <v>2994</v>
      </c>
      <c r="G2652" s="45" t="s">
        <v>2678</v>
      </c>
      <c r="H2652" s="47">
        <f t="shared" si="110"/>
        <v>2651</v>
      </c>
      <c r="I2652" s="324" t="s">
        <v>40</v>
      </c>
      <c r="J2652" s="255" t="str">
        <f>IF(ISBLANK(INDEX('Policy Characteristics'!D:D,MATCH($C2652,'Policy Characteristics'!$C:$C,0))),"",INDEX('Policy Characteristics'!D:D,MATCH($C2652,'Policy Characteristics'!$C:$C,0)))</f>
        <v>Industry Energy Efficiency</v>
      </c>
      <c r="K2652" s="254" t="str">
        <f>IF(ISBLANK(INDEX('Policy Characteristics'!E:E,MATCH($C2652,'Policy Characteristics'!$C:$C,0))),"",INDEX('Policy Characteristics'!E:E,MATCH($C2652,'Policy Characteristics'!$C:$C,0)))</f>
        <v>indst process efficiency</v>
      </c>
      <c r="L2652" s="261">
        <f>IF(ISBLANK(INDEX('Policy Characteristics'!F:F,MATCH($C2652,'Policy Characteristics'!$C:$C,0))),"",INDEX('Policy Characteristics'!F:F,MATCH($C2652,'Policy Characteristics'!$C:$C,0)))</f>
        <v>0</v>
      </c>
      <c r="M2652" s="261">
        <f>IF(ISBLANK(INDEX('Policy Characteristics'!G:G,MATCH($C2652,'Policy Characteristics'!$C:$C,0))),"",INDEX('Policy Characteristics'!G:G,MATCH($C2652,'Policy Characteristics'!$C:$C,0)))</f>
        <v>0.25</v>
      </c>
      <c r="N2652" s="261">
        <f>IF(ISBLANK(INDEX('Policy Characteristics'!H:H,MATCH($C2652,'Policy Characteristics'!$C:$C,0))),"",INDEX('Policy Characteristics'!H:H,MATCH($C2652,'Policy Characteristics'!$C:$C,0)))</f>
        <v>0.01</v>
      </c>
      <c r="O2652" s="254" t="str">
        <f>IF(ISBLANK(INDEX('Policy Characteristics'!I:I,MATCH($C2652,'Policy Characteristics'!$C:$C,0))),"",INDEX('Policy Characteristics'!I:I,MATCH($C2652,'Policy Characteristics'!$C:$C,0)))</f>
        <v>% reduction in energy use</v>
      </c>
      <c r="P2652" s="254" t="str">
        <f>IF(ISBLANK(INDEX('Policy Characteristics'!J:J,MATCH($C2652,'Policy Characteristics'!$C:$C,0))),"",INDEX('Policy Characteristics'!J:J,MATCH($C2652,'Policy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52" s="254" t="str">
        <f>IF(ISBLANK(INDEX('Policy Characteristics'!K:K,MATCH($C2652,'Policy Characteristics'!$C:$C,0))),"",INDEX('Policy Characteristics'!K:K,MATCH($C2652,'Policy Characteristics'!$C:$C,0)))</f>
        <v>industry-ag-main.html#eff-stds</v>
      </c>
      <c r="R2652" s="254" t="str">
        <f>IF(ISBLANK(INDEX('Policy Characteristics'!L:L,MATCH($C2652,'Policy Characteristics'!$C:$C,0))),"",INDEX('Policy Characteristics'!L:L,MATCH($C2652,'Policy Characteristics'!$C:$C,0)))</f>
        <v>industry-energy-efficiency-standards.html</v>
      </c>
    </row>
    <row r="2653" spans="1:18" s="4" customFormat="1" x14ac:dyDescent="0.25">
      <c r="A2653" s="254" t="str">
        <f>IF(ISBLANK(INDEX('Policy Characteristics'!A:A,MATCH($C2653,'Policy Characteristics'!$C:$C,0))),"",INDEX('Policy Characteristics'!A:A,MATCH($C2653,'Policy Characteristics'!$C:$C,0)))</f>
        <v>Industry</v>
      </c>
      <c r="B2653" s="262" t="str">
        <f>IF(ISBLANK(INDEX('Policy Characteristics'!B:B,MATCH($C2653,'Policy Characteristics'!$C:$C,0))),"",INDEX('Policy Characteristics'!B:B,MATCH($C2653,'Policy Characteristics'!$C:$C,0)))</f>
        <v>Industry Process Efficiency</v>
      </c>
      <c r="C2653" s="254" t="str">
        <f t="shared" si="109"/>
        <v>Percentage Improvement in Industrial Process Efficiency above BAU</v>
      </c>
      <c r="D2653" s="6" t="s">
        <v>3032</v>
      </c>
      <c r="E2653" s="45" t="s">
        <v>2671</v>
      </c>
      <c r="F2653" t="s">
        <v>2994</v>
      </c>
      <c r="G2653" s="45" t="s">
        <v>2676</v>
      </c>
      <c r="H2653" s="47">
        <f t="shared" si="110"/>
        <v>2652</v>
      </c>
      <c r="I2653" s="324" t="s">
        <v>41</v>
      </c>
      <c r="J2653" s="255" t="str">
        <f>IF(ISBLANK(INDEX('Policy Characteristics'!D:D,MATCH($C2653,'Policy Characteristics'!$C:$C,0))),"",INDEX('Policy Characteristics'!D:D,MATCH($C2653,'Policy Characteristics'!$C:$C,0)))</f>
        <v>Industry Energy Efficiency</v>
      </c>
      <c r="K2653" s="254" t="str">
        <f>IF(ISBLANK(INDEX('Policy Characteristics'!E:E,MATCH($C2653,'Policy Characteristics'!$C:$C,0))),"",INDEX('Policy Characteristics'!E:E,MATCH($C2653,'Policy Characteristics'!$C:$C,0)))</f>
        <v>indst process efficiency</v>
      </c>
      <c r="L2653" s="261">
        <f>IF(ISBLANK(INDEX('Policy Characteristics'!F:F,MATCH($C2653,'Policy Characteristics'!$C:$C,0))),"",INDEX('Policy Characteristics'!F:F,MATCH($C2653,'Policy Characteristics'!$C:$C,0)))</f>
        <v>0</v>
      </c>
      <c r="M2653" s="261">
        <f>IF(ISBLANK(INDEX('Policy Characteristics'!G:G,MATCH($C2653,'Policy Characteristics'!$C:$C,0))),"",INDEX('Policy Characteristics'!G:G,MATCH($C2653,'Policy Characteristics'!$C:$C,0)))</f>
        <v>0.25</v>
      </c>
      <c r="N2653" s="261">
        <f>IF(ISBLANK(INDEX('Policy Characteristics'!H:H,MATCH($C2653,'Policy Characteristics'!$C:$C,0))),"",INDEX('Policy Characteristics'!H:H,MATCH($C2653,'Policy Characteristics'!$C:$C,0)))</f>
        <v>0.01</v>
      </c>
      <c r="O2653" s="254" t="str">
        <f>IF(ISBLANK(INDEX('Policy Characteristics'!I:I,MATCH($C2653,'Policy Characteristics'!$C:$C,0))),"",INDEX('Policy Characteristics'!I:I,MATCH($C2653,'Policy Characteristics'!$C:$C,0)))</f>
        <v>% reduction in energy use</v>
      </c>
      <c r="P2653" s="254" t="str">
        <f>IF(ISBLANK(INDEX('Policy Characteristics'!J:J,MATCH($C2653,'Policy Characteristics'!$C:$C,0))),"",INDEX('Policy Characteristics'!J:J,MATCH($C2653,'Policy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53" s="254" t="str">
        <f>IF(ISBLANK(INDEX('Policy Characteristics'!K:K,MATCH($C2653,'Policy Characteristics'!$C:$C,0))),"",INDEX('Policy Characteristics'!K:K,MATCH($C2653,'Policy Characteristics'!$C:$C,0)))</f>
        <v>industry-ag-main.html#eff-stds</v>
      </c>
      <c r="R2653" s="254" t="str">
        <f>IF(ISBLANK(INDEX('Policy Characteristics'!L:L,MATCH($C2653,'Policy Characteristics'!$C:$C,0))),"",INDEX('Policy Characteristics'!L:L,MATCH($C2653,'Policy Characteristics'!$C:$C,0)))</f>
        <v>industry-energy-efficiency-standards.html</v>
      </c>
    </row>
    <row r="2654" spans="1:18" s="4" customFormat="1" x14ac:dyDescent="0.25">
      <c r="A2654" s="254" t="str">
        <f>IF(ISBLANK(INDEX('Policy Characteristics'!A:A,MATCH($C2654,'Policy Characteristics'!$C:$C,0))),"",INDEX('Policy Characteristics'!A:A,MATCH($C2654,'Policy Characteristics'!$C:$C,0)))</f>
        <v>Industry</v>
      </c>
      <c r="B2654" s="262" t="str">
        <f>IF(ISBLANK(INDEX('Policy Characteristics'!B:B,MATCH($C2654,'Policy Characteristics'!$C:$C,0))),"",INDEX('Policy Characteristics'!B:B,MATCH($C2654,'Policy Characteristics'!$C:$C,0)))</f>
        <v>Industry Process Efficiency</v>
      </c>
      <c r="C2654" s="254" t="str">
        <f t="shared" si="109"/>
        <v>Percentage Improvement in Industrial Process Efficiency above BAU</v>
      </c>
      <c r="D2654" s="6" t="s">
        <v>3033</v>
      </c>
      <c r="E2654" s="45" t="s">
        <v>2375</v>
      </c>
      <c r="F2654" t="s">
        <v>2995</v>
      </c>
      <c r="G2654" s="45" t="s">
        <v>2381</v>
      </c>
      <c r="H2654" s="47">
        <f t="shared" si="110"/>
        <v>2653</v>
      </c>
      <c r="I2654" s="324" t="s">
        <v>40</v>
      </c>
      <c r="J2654" s="255" t="str">
        <f>IF(ISBLANK(INDEX('Policy Characteristics'!D:D,MATCH($C2654,'Policy Characteristics'!$C:$C,0))),"",INDEX('Policy Characteristics'!D:D,MATCH($C2654,'Policy Characteristics'!$C:$C,0)))</f>
        <v>Industry Energy Efficiency</v>
      </c>
      <c r="K2654" s="254" t="str">
        <f>IF(ISBLANK(INDEX('Policy Characteristics'!E:E,MATCH($C2654,'Policy Characteristics'!$C:$C,0))),"",INDEX('Policy Characteristics'!E:E,MATCH($C2654,'Policy Characteristics'!$C:$C,0)))</f>
        <v>indst process efficiency</v>
      </c>
      <c r="L2654" s="261">
        <f>IF(ISBLANK(INDEX('Policy Characteristics'!F:F,MATCH($C2654,'Policy Characteristics'!$C:$C,0))),"",INDEX('Policy Characteristics'!F:F,MATCH($C2654,'Policy Characteristics'!$C:$C,0)))</f>
        <v>0</v>
      </c>
      <c r="M2654" s="261">
        <f>IF(ISBLANK(INDEX('Policy Characteristics'!G:G,MATCH($C2654,'Policy Characteristics'!$C:$C,0))),"",INDEX('Policy Characteristics'!G:G,MATCH($C2654,'Policy Characteristics'!$C:$C,0)))</f>
        <v>0.25</v>
      </c>
      <c r="N2654" s="261">
        <f>IF(ISBLANK(INDEX('Policy Characteristics'!H:H,MATCH($C2654,'Policy Characteristics'!$C:$C,0))),"",INDEX('Policy Characteristics'!H:H,MATCH($C2654,'Policy Characteristics'!$C:$C,0)))</f>
        <v>0.01</v>
      </c>
      <c r="O2654" s="254" t="str">
        <f>IF(ISBLANK(INDEX('Policy Characteristics'!I:I,MATCH($C2654,'Policy Characteristics'!$C:$C,0))),"",INDEX('Policy Characteristics'!I:I,MATCH($C2654,'Policy Characteristics'!$C:$C,0)))</f>
        <v>% reduction in energy use</v>
      </c>
      <c r="P2654" s="254" t="str">
        <f>IF(ISBLANK(INDEX('Policy Characteristics'!J:J,MATCH($C2654,'Policy Characteristics'!$C:$C,0))),"",INDEX('Policy Characteristics'!J:J,MATCH($C2654,'Policy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54" s="254" t="str">
        <f>IF(ISBLANK(INDEX('Policy Characteristics'!K:K,MATCH($C2654,'Policy Characteristics'!$C:$C,0))),"",INDEX('Policy Characteristics'!K:K,MATCH($C2654,'Policy Characteristics'!$C:$C,0)))</f>
        <v>industry-ag-main.html#eff-stds</v>
      </c>
      <c r="R2654" s="254" t="str">
        <f>IF(ISBLANK(INDEX('Policy Characteristics'!L:L,MATCH($C2654,'Policy Characteristics'!$C:$C,0))),"",INDEX('Policy Characteristics'!L:L,MATCH($C2654,'Policy Characteristics'!$C:$C,0)))</f>
        <v>industry-energy-efficiency-standards.html</v>
      </c>
    </row>
    <row r="2655" spans="1:18" s="4" customFormat="1" x14ac:dyDescent="0.25">
      <c r="A2655" s="254" t="str">
        <f>IF(ISBLANK(INDEX('Policy Characteristics'!A:A,MATCH($C2655,'Policy Characteristics'!$C:$C,0))),"",INDEX('Policy Characteristics'!A:A,MATCH($C2655,'Policy Characteristics'!$C:$C,0)))</f>
        <v>Industry</v>
      </c>
      <c r="B2655" s="262" t="str">
        <f>IF(ISBLANK(INDEX('Policy Characteristics'!B:B,MATCH($C2655,'Policy Characteristics'!$C:$C,0))),"",INDEX('Policy Characteristics'!B:B,MATCH($C2655,'Policy Characteristics'!$C:$C,0)))</f>
        <v>Industry Process Efficiency</v>
      </c>
      <c r="C2655" s="254" t="str">
        <f t="shared" si="109"/>
        <v>Percentage Improvement in Industrial Process Efficiency above BAU</v>
      </c>
      <c r="D2655" s="6" t="s">
        <v>3033</v>
      </c>
      <c r="E2655" s="45" t="s">
        <v>2376</v>
      </c>
      <c r="F2655" t="s">
        <v>2995</v>
      </c>
      <c r="G2655" s="45" t="s">
        <v>2384</v>
      </c>
      <c r="H2655" s="47">
        <f t="shared" si="110"/>
        <v>2654</v>
      </c>
      <c r="I2655" s="324" t="s">
        <v>40</v>
      </c>
      <c r="J2655" s="255" t="str">
        <f>IF(ISBLANK(INDEX('Policy Characteristics'!D:D,MATCH($C2655,'Policy Characteristics'!$C:$C,0))),"",INDEX('Policy Characteristics'!D:D,MATCH($C2655,'Policy Characteristics'!$C:$C,0)))</f>
        <v>Industry Energy Efficiency</v>
      </c>
      <c r="K2655" s="254" t="str">
        <f>IF(ISBLANK(INDEX('Policy Characteristics'!E:E,MATCH($C2655,'Policy Characteristics'!$C:$C,0))),"",INDEX('Policy Characteristics'!E:E,MATCH($C2655,'Policy Characteristics'!$C:$C,0)))</f>
        <v>indst process efficiency</v>
      </c>
      <c r="L2655" s="261">
        <f>IF(ISBLANK(INDEX('Policy Characteristics'!F:F,MATCH($C2655,'Policy Characteristics'!$C:$C,0))),"",INDEX('Policy Characteristics'!F:F,MATCH($C2655,'Policy Characteristics'!$C:$C,0)))</f>
        <v>0</v>
      </c>
      <c r="M2655" s="261">
        <f>IF(ISBLANK(INDEX('Policy Characteristics'!G:G,MATCH($C2655,'Policy Characteristics'!$C:$C,0))),"",INDEX('Policy Characteristics'!G:G,MATCH($C2655,'Policy Characteristics'!$C:$C,0)))</f>
        <v>0.25</v>
      </c>
      <c r="N2655" s="261">
        <f>IF(ISBLANK(INDEX('Policy Characteristics'!H:H,MATCH($C2655,'Policy Characteristics'!$C:$C,0))),"",INDEX('Policy Characteristics'!H:H,MATCH($C2655,'Policy Characteristics'!$C:$C,0)))</f>
        <v>0.01</v>
      </c>
      <c r="O2655" s="254" t="str">
        <f>IF(ISBLANK(INDEX('Policy Characteristics'!I:I,MATCH($C2655,'Policy Characteristics'!$C:$C,0))),"",INDEX('Policy Characteristics'!I:I,MATCH($C2655,'Policy Characteristics'!$C:$C,0)))</f>
        <v>% reduction in energy use</v>
      </c>
      <c r="P2655" s="254" t="str">
        <f>IF(ISBLANK(INDEX('Policy Characteristics'!J:J,MATCH($C2655,'Policy Characteristics'!$C:$C,0))),"",INDEX('Policy Characteristics'!J:J,MATCH($C2655,'Policy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55" s="254" t="str">
        <f>IF(ISBLANK(INDEX('Policy Characteristics'!K:K,MATCH($C2655,'Policy Characteristics'!$C:$C,0))),"",INDEX('Policy Characteristics'!K:K,MATCH($C2655,'Policy Characteristics'!$C:$C,0)))</f>
        <v>industry-ag-main.html#eff-stds</v>
      </c>
      <c r="R2655" s="254" t="str">
        <f>IF(ISBLANK(INDEX('Policy Characteristics'!L:L,MATCH($C2655,'Policy Characteristics'!$C:$C,0))),"",INDEX('Policy Characteristics'!L:L,MATCH($C2655,'Policy Characteristics'!$C:$C,0)))</f>
        <v>industry-energy-efficiency-standards.html</v>
      </c>
    </row>
    <row r="2656" spans="1:18" s="4" customFormat="1" x14ac:dyDescent="0.25">
      <c r="A2656" s="254" t="str">
        <f>IF(ISBLANK(INDEX('Policy Characteristics'!A:A,MATCH($C2656,'Policy Characteristics'!$C:$C,0))),"",INDEX('Policy Characteristics'!A:A,MATCH($C2656,'Policy Characteristics'!$C:$C,0)))</f>
        <v>Industry</v>
      </c>
      <c r="B2656" s="262" t="str">
        <f>IF(ISBLANK(INDEX('Policy Characteristics'!B:B,MATCH($C2656,'Policy Characteristics'!$C:$C,0))),"",INDEX('Policy Characteristics'!B:B,MATCH($C2656,'Policy Characteristics'!$C:$C,0)))</f>
        <v>Industry Process Efficiency</v>
      </c>
      <c r="C2656" s="254" t="str">
        <f t="shared" si="109"/>
        <v>Percentage Improvement in Industrial Process Efficiency above BAU</v>
      </c>
      <c r="D2656" s="6" t="s">
        <v>3033</v>
      </c>
      <c r="E2656" s="45" t="s">
        <v>2377</v>
      </c>
      <c r="F2656" t="s">
        <v>2995</v>
      </c>
      <c r="G2656" s="45" t="s">
        <v>2385</v>
      </c>
      <c r="H2656" s="47">
        <f t="shared" si="110"/>
        <v>2655</v>
      </c>
      <c r="I2656" s="324" t="s">
        <v>40</v>
      </c>
      <c r="J2656" s="255" t="str">
        <f>IF(ISBLANK(INDEX('Policy Characteristics'!D:D,MATCH($C2656,'Policy Characteristics'!$C:$C,0))),"",INDEX('Policy Characteristics'!D:D,MATCH($C2656,'Policy Characteristics'!$C:$C,0)))</f>
        <v>Industry Energy Efficiency</v>
      </c>
      <c r="K2656" s="254" t="str">
        <f>IF(ISBLANK(INDEX('Policy Characteristics'!E:E,MATCH($C2656,'Policy Characteristics'!$C:$C,0))),"",INDEX('Policy Characteristics'!E:E,MATCH($C2656,'Policy Characteristics'!$C:$C,0)))</f>
        <v>indst process efficiency</v>
      </c>
      <c r="L2656" s="261">
        <f>IF(ISBLANK(INDEX('Policy Characteristics'!F:F,MATCH($C2656,'Policy Characteristics'!$C:$C,0))),"",INDEX('Policy Characteristics'!F:F,MATCH($C2656,'Policy Characteristics'!$C:$C,0)))</f>
        <v>0</v>
      </c>
      <c r="M2656" s="261">
        <f>IF(ISBLANK(INDEX('Policy Characteristics'!G:G,MATCH($C2656,'Policy Characteristics'!$C:$C,0))),"",INDEX('Policy Characteristics'!G:G,MATCH($C2656,'Policy Characteristics'!$C:$C,0)))</f>
        <v>0.25</v>
      </c>
      <c r="N2656" s="261">
        <f>IF(ISBLANK(INDEX('Policy Characteristics'!H:H,MATCH($C2656,'Policy Characteristics'!$C:$C,0))),"",INDEX('Policy Characteristics'!H:H,MATCH($C2656,'Policy Characteristics'!$C:$C,0)))</f>
        <v>0.01</v>
      </c>
      <c r="O2656" s="254" t="str">
        <f>IF(ISBLANK(INDEX('Policy Characteristics'!I:I,MATCH($C2656,'Policy Characteristics'!$C:$C,0))),"",INDEX('Policy Characteristics'!I:I,MATCH($C2656,'Policy Characteristics'!$C:$C,0)))</f>
        <v>% reduction in energy use</v>
      </c>
      <c r="P2656" s="254" t="str">
        <f>IF(ISBLANK(INDEX('Policy Characteristics'!J:J,MATCH($C2656,'Policy Characteristics'!$C:$C,0))),"",INDEX('Policy Characteristics'!J:J,MATCH($C2656,'Policy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56" s="254" t="str">
        <f>IF(ISBLANK(INDEX('Policy Characteristics'!K:K,MATCH($C2656,'Policy Characteristics'!$C:$C,0))),"",INDEX('Policy Characteristics'!K:K,MATCH($C2656,'Policy Characteristics'!$C:$C,0)))</f>
        <v>industry-ag-main.html#eff-stds</v>
      </c>
      <c r="R2656" s="254" t="str">
        <f>IF(ISBLANK(INDEX('Policy Characteristics'!L:L,MATCH($C2656,'Policy Characteristics'!$C:$C,0))),"",INDEX('Policy Characteristics'!L:L,MATCH($C2656,'Policy Characteristics'!$C:$C,0)))</f>
        <v>industry-energy-efficiency-standards.html</v>
      </c>
    </row>
    <row r="2657" spans="1:18" s="4" customFormat="1" x14ac:dyDescent="0.25">
      <c r="A2657" s="254" t="str">
        <f>IF(ISBLANK(INDEX('Policy Characteristics'!A:A,MATCH($C2657,'Policy Characteristics'!$C:$C,0))),"",INDEX('Policy Characteristics'!A:A,MATCH($C2657,'Policy Characteristics'!$C:$C,0)))</f>
        <v>Industry</v>
      </c>
      <c r="B2657" s="262" t="str">
        <f>IF(ISBLANK(INDEX('Policy Characteristics'!B:B,MATCH($C2657,'Policy Characteristics'!$C:$C,0))),"",INDEX('Policy Characteristics'!B:B,MATCH($C2657,'Policy Characteristics'!$C:$C,0)))</f>
        <v>Industry Process Efficiency</v>
      </c>
      <c r="C2657" s="254" t="str">
        <f t="shared" si="109"/>
        <v>Percentage Improvement in Industrial Process Efficiency above BAU</v>
      </c>
      <c r="D2657" s="6" t="s">
        <v>3033</v>
      </c>
      <c r="E2657" s="45" t="s">
        <v>2378</v>
      </c>
      <c r="F2657" t="s">
        <v>2995</v>
      </c>
      <c r="G2657" s="45" t="s">
        <v>2382</v>
      </c>
      <c r="H2657" s="47">
        <f t="shared" si="110"/>
        <v>2656</v>
      </c>
      <c r="I2657" s="324" t="s">
        <v>41</v>
      </c>
      <c r="J2657" s="255" t="str">
        <f>IF(ISBLANK(INDEX('Policy Characteristics'!D:D,MATCH($C2657,'Policy Characteristics'!$C:$C,0))),"",INDEX('Policy Characteristics'!D:D,MATCH($C2657,'Policy Characteristics'!$C:$C,0)))</f>
        <v>Industry Energy Efficiency</v>
      </c>
      <c r="K2657" s="254" t="str">
        <f>IF(ISBLANK(INDEX('Policy Characteristics'!E:E,MATCH($C2657,'Policy Characteristics'!$C:$C,0))),"",INDEX('Policy Characteristics'!E:E,MATCH($C2657,'Policy Characteristics'!$C:$C,0)))</f>
        <v>indst process efficiency</v>
      </c>
      <c r="L2657" s="261">
        <f>IF(ISBLANK(INDEX('Policy Characteristics'!F:F,MATCH($C2657,'Policy Characteristics'!$C:$C,0))),"",INDEX('Policy Characteristics'!F:F,MATCH($C2657,'Policy Characteristics'!$C:$C,0)))</f>
        <v>0</v>
      </c>
      <c r="M2657" s="261">
        <f>IF(ISBLANK(INDEX('Policy Characteristics'!G:G,MATCH($C2657,'Policy Characteristics'!$C:$C,0))),"",INDEX('Policy Characteristics'!G:G,MATCH($C2657,'Policy Characteristics'!$C:$C,0)))</f>
        <v>0.25</v>
      </c>
      <c r="N2657" s="261">
        <f>IF(ISBLANK(INDEX('Policy Characteristics'!H:H,MATCH($C2657,'Policy Characteristics'!$C:$C,0))),"",INDEX('Policy Characteristics'!H:H,MATCH($C2657,'Policy Characteristics'!$C:$C,0)))</f>
        <v>0.01</v>
      </c>
      <c r="O2657" s="254" t="str">
        <f>IF(ISBLANK(INDEX('Policy Characteristics'!I:I,MATCH($C2657,'Policy Characteristics'!$C:$C,0))),"",INDEX('Policy Characteristics'!I:I,MATCH($C2657,'Policy Characteristics'!$C:$C,0)))</f>
        <v>% reduction in energy use</v>
      </c>
      <c r="P2657" s="254" t="str">
        <f>IF(ISBLANK(INDEX('Policy Characteristics'!J:J,MATCH($C2657,'Policy Characteristics'!$C:$C,0))),"",INDEX('Policy Characteristics'!J:J,MATCH($C2657,'Policy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57" s="254" t="str">
        <f>IF(ISBLANK(INDEX('Policy Characteristics'!K:K,MATCH($C2657,'Policy Characteristics'!$C:$C,0))),"",INDEX('Policy Characteristics'!K:K,MATCH($C2657,'Policy Characteristics'!$C:$C,0)))</f>
        <v>industry-ag-main.html#eff-stds</v>
      </c>
      <c r="R2657" s="254" t="str">
        <f>IF(ISBLANK(INDEX('Policy Characteristics'!L:L,MATCH($C2657,'Policy Characteristics'!$C:$C,0))),"",INDEX('Policy Characteristics'!L:L,MATCH($C2657,'Policy Characteristics'!$C:$C,0)))</f>
        <v>industry-energy-efficiency-standards.html</v>
      </c>
    </row>
    <row r="2658" spans="1:18" s="4" customFormat="1" x14ac:dyDescent="0.25">
      <c r="A2658" s="254" t="str">
        <f>IF(ISBLANK(INDEX('Policy Characteristics'!A:A,MATCH($C2658,'Policy Characteristics'!$C:$C,0))),"",INDEX('Policy Characteristics'!A:A,MATCH($C2658,'Policy Characteristics'!$C:$C,0)))</f>
        <v>Industry</v>
      </c>
      <c r="B2658" s="262" t="str">
        <f>IF(ISBLANK(INDEX('Policy Characteristics'!B:B,MATCH($C2658,'Policy Characteristics'!$C:$C,0))),"",INDEX('Policy Characteristics'!B:B,MATCH($C2658,'Policy Characteristics'!$C:$C,0)))</f>
        <v>Industry Process Efficiency</v>
      </c>
      <c r="C2658" s="254" t="str">
        <f t="shared" si="109"/>
        <v>Percentage Improvement in Industrial Process Efficiency above BAU</v>
      </c>
      <c r="D2658" s="6" t="s">
        <v>3033</v>
      </c>
      <c r="E2658" s="45" t="s">
        <v>2379</v>
      </c>
      <c r="F2658" t="s">
        <v>2995</v>
      </c>
      <c r="G2658" s="45" t="s">
        <v>2383</v>
      </c>
      <c r="H2658" s="47">
        <f t="shared" si="110"/>
        <v>2657</v>
      </c>
      <c r="I2658" s="324" t="s">
        <v>40</v>
      </c>
      <c r="J2658" s="255" t="str">
        <f>IF(ISBLANK(INDEX('Policy Characteristics'!D:D,MATCH($C2658,'Policy Characteristics'!$C:$C,0))),"",INDEX('Policy Characteristics'!D:D,MATCH($C2658,'Policy Characteristics'!$C:$C,0)))</f>
        <v>Industry Energy Efficiency</v>
      </c>
      <c r="K2658" s="254" t="str">
        <f>IF(ISBLANK(INDEX('Policy Characteristics'!E:E,MATCH($C2658,'Policy Characteristics'!$C:$C,0))),"",INDEX('Policy Characteristics'!E:E,MATCH($C2658,'Policy Characteristics'!$C:$C,0)))</f>
        <v>indst process efficiency</v>
      </c>
      <c r="L2658" s="261">
        <f>IF(ISBLANK(INDEX('Policy Characteristics'!F:F,MATCH($C2658,'Policy Characteristics'!$C:$C,0))),"",INDEX('Policy Characteristics'!F:F,MATCH($C2658,'Policy Characteristics'!$C:$C,0)))</f>
        <v>0</v>
      </c>
      <c r="M2658" s="261">
        <f>IF(ISBLANK(INDEX('Policy Characteristics'!G:G,MATCH($C2658,'Policy Characteristics'!$C:$C,0))),"",INDEX('Policy Characteristics'!G:G,MATCH($C2658,'Policy Characteristics'!$C:$C,0)))</f>
        <v>0.25</v>
      </c>
      <c r="N2658" s="261">
        <f>IF(ISBLANK(INDEX('Policy Characteristics'!H:H,MATCH($C2658,'Policy Characteristics'!$C:$C,0))),"",INDEX('Policy Characteristics'!H:H,MATCH($C2658,'Policy Characteristics'!$C:$C,0)))</f>
        <v>0.01</v>
      </c>
      <c r="O2658" s="254" t="str">
        <f>IF(ISBLANK(INDEX('Policy Characteristics'!I:I,MATCH($C2658,'Policy Characteristics'!$C:$C,0))),"",INDEX('Policy Characteristics'!I:I,MATCH($C2658,'Policy Characteristics'!$C:$C,0)))</f>
        <v>% reduction in energy use</v>
      </c>
      <c r="P2658" s="254" t="str">
        <f>IF(ISBLANK(INDEX('Policy Characteristics'!J:J,MATCH($C2658,'Policy Characteristics'!$C:$C,0))),"",INDEX('Policy Characteristics'!J:J,MATCH($C2658,'Policy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58" s="254" t="str">
        <f>IF(ISBLANK(INDEX('Policy Characteristics'!K:K,MATCH($C2658,'Policy Characteristics'!$C:$C,0))),"",INDEX('Policy Characteristics'!K:K,MATCH($C2658,'Policy Characteristics'!$C:$C,0)))</f>
        <v>industry-ag-main.html#eff-stds</v>
      </c>
      <c r="R2658" s="254" t="str">
        <f>IF(ISBLANK(INDEX('Policy Characteristics'!L:L,MATCH($C2658,'Policy Characteristics'!$C:$C,0))),"",INDEX('Policy Characteristics'!L:L,MATCH($C2658,'Policy Characteristics'!$C:$C,0)))</f>
        <v>industry-energy-efficiency-standards.html</v>
      </c>
    </row>
    <row r="2659" spans="1:18" s="4" customFormat="1" x14ac:dyDescent="0.25">
      <c r="A2659" s="254" t="str">
        <f>IF(ISBLANK(INDEX('Policy Characteristics'!A:A,MATCH($C2659,'Policy Characteristics'!$C:$C,0))),"",INDEX('Policy Characteristics'!A:A,MATCH($C2659,'Policy Characteristics'!$C:$C,0)))</f>
        <v>Industry</v>
      </c>
      <c r="B2659" s="262" t="str">
        <f>IF(ISBLANK(INDEX('Policy Characteristics'!B:B,MATCH($C2659,'Policy Characteristics'!$C:$C,0))),"",INDEX('Policy Characteristics'!B:B,MATCH($C2659,'Policy Characteristics'!$C:$C,0)))</f>
        <v>Industry Process Efficiency</v>
      </c>
      <c r="C2659" s="254" t="str">
        <f t="shared" si="109"/>
        <v>Percentage Improvement in Industrial Process Efficiency above BAU</v>
      </c>
      <c r="D2659" s="6" t="s">
        <v>3033</v>
      </c>
      <c r="E2659" s="45" t="s">
        <v>2380</v>
      </c>
      <c r="F2659" t="s">
        <v>2995</v>
      </c>
      <c r="G2659" s="45" t="s">
        <v>2386</v>
      </c>
      <c r="H2659" s="47">
        <f t="shared" si="110"/>
        <v>2658</v>
      </c>
      <c r="I2659" s="324" t="s">
        <v>41</v>
      </c>
      <c r="J2659" s="255" t="str">
        <f>IF(ISBLANK(INDEX('Policy Characteristics'!D:D,MATCH($C2659,'Policy Characteristics'!$C:$C,0))),"",INDEX('Policy Characteristics'!D:D,MATCH($C2659,'Policy Characteristics'!$C:$C,0)))</f>
        <v>Industry Energy Efficiency</v>
      </c>
      <c r="K2659" s="254" t="str">
        <f>IF(ISBLANK(INDEX('Policy Characteristics'!E:E,MATCH($C2659,'Policy Characteristics'!$C:$C,0))),"",INDEX('Policy Characteristics'!E:E,MATCH($C2659,'Policy Characteristics'!$C:$C,0)))</f>
        <v>indst process efficiency</v>
      </c>
      <c r="L2659" s="261">
        <f>IF(ISBLANK(INDEX('Policy Characteristics'!F:F,MATCH($C2659,'Policy Characteristics'!$C:$C,0))),"",INDEX('Policy Characteristics'!F:F,MATCH($C2659,'Policy Characteristics'!$C:$C,0)))</f>
        <v>0</v>
      </c>
      <c r="M2659" s="261">
        <f>IF(ISBLANK(INDEX('Policy Characteristics'!G:G,MATCH($C2659,'Policy Characteristics'!$C:$C,0))),"",INDEX('Policy Characteristics'!G:G,MATCH($C2659,'Policy Characteristics'!$C:$C,0)))</f>
        <v>0.25</v>
      </c>
      <c r="N2659" s="261">
        <f>IF(ISBLANK(INDEX('Policy Characteristics'!H:H,MATCH($C2659,'Policy Characteristics'!$C:$C,0))),"",INDEX('Policy Characteristics'!H:H,MATCH($C2659,'Policy Characteristics'!$C:$C,0)))</f>
        <v>0.01</v>
      </c>
      <c r="O2659" s="254" t="str">
        <f>IF(ISBLANK(INDEX('Policy Characteristics'!I:I,MATCH($C2659,'Policy Characteristics'!$C:$C,0))),"",INDEX('Policy Characteristics'!I:I,MATCH($C2659,'Policy Characteristics'!$C:$C,0)))</f>
        <v>% reduction in energy use</v>
      </c>
      <c r="P2659" s="254" t="str">
        <f>IF(ISBLANK(INDEX('Policy Characteristics'!J:J,MATCH($C2659,'Policy Characteristics'!$C:$C,0))),"",INDEX('Policy Characteristics'!J:J,MATCH($C2659,'Policy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59" s="254" t="str">
        <f>IF(ISBLANK(INDEX('Policy Characteristics'!K:K,MATCH($C2659,'Policy Characteristics'!$C:$C,0))),"",INDEX('Policy Characteristics'!K:K,MATCH($C2659,'Policy Characteristics'!$C:$C,0)))</f>
        <v>industry-ag-main.html#eff-stds</v>
      </c>
      <c r="R2659" s="254" t="str">
        <f>IF(ISBLANK(INDEX('Policy Characteristics'!L:L,MATCH($C2659,'Policy Characteristics'!$C:$C,0))),"",INDEX('Policy Characteristics'!L:L,MATCH($C2659,'Policy Characteristics'!$C:$C,0)))</f>
        <v>industry-energy-efficiency-standards.html</v>
      </c>
    </row>
    <row r="2660" spans="1:18" s="4" customFormat="1" x14ac:dyDescent="0.25">
      <c r="A2660" s="254" t="str">
        <f>IF(ISBLANK(INDEX('Policy Characteristics'!A:A,MATCH($C2660,'Policy Characteristics'!$C:$C,0))),"",INDEX('Policy Characteristics'!A:A,MATCH($C2660,'Policy Characteristics'!$C:$C,0)))</f>
        <v>Industry</v>
      </c>
      <c r="B2660" s="262" t="str">
        <f>IF(ISBLANK(INDEX('Policy Characteristics'!B:B,MATCH($C2660,'Policy Characteristics'!$C:$C,0))),"",INDEX('Policy Characteristics'!B:B,MATCH($C2660,'Policy Characteristics'!$C:$C,0)))</f>
        <v>Industry Process Efficiency</v>
      </c>
      <c r="C2660" s="254" t="str">
        <f t="shared" si="109"/>
        <v>Percentage Improvement in Industrial Process Efficiency above BAU</v>
      </c>
      <c r="D2660" s="6" t="s">
        <v>3033</v>
      </c>
      <c r="E2660" s="45" t="s">
        <v>2672</v>
      </c>
      <c r="F2660" t="s">
        <v>2995</v>
      </c>
      <c r="G2660" s="45" t="s">
        <v>2675</v>
      </c>
      <c r="H2660" s="47">
        <f t="shared" si="110"/>
        <v>2659</v>
      </c>
      <c r="I2660" s="324" t="s">
        <v>41</v>
      </c>
      <c r="J2660" s="255" t="str">
        <f>IF(ISBLANK(INDEX('Policy Characteristics'!D:D,MATCH($C2660,'Policy Characteristics'!$C:$C,0))),"",INDEX('Policy Characteristics'!D:D,MATCH($C2660,'Policy Characteristics'!$C:$C,0)))</f>
        <v>Industry Energy Efficiency</v>
      </c>
      <c r="K2660" s="254" t="str">
        <f>IF(ISBLANK(INDEX('Policy Characteristics'!E:E,MATCH($C2660,'Policy Characteristics'!$C:$C,0))),"",INDEX('Policy Characteristics'!E:E,MATCH($C2660,'Policy Characteristics'!$C:$C,0)))</f>
        <v>indst process efficiency</v>
      </c>
      <c r="L2660" s="261">
        <f>IF(ISBLANK(INDEX('Policy Characteristics'!F:F,MATCH($C2660,'Policy Characteristics'!$C:$C,0))),"",INDEX('Policy Characteristics'!F:F,MATCH($C2660,'Policy Characteristics'!$C:$C,0)))</f>
        <v>0</v>
      </c>
      <c r="M2660" s="261">
        <f>IF(ISBLANK(INDEX('Policy Characteristics'!G:G,MATCH($C2660,'Policy Characteristics'!$C:$C,0))),"",INDEX('Policy Characteristics'!G:G,MATCH($C2660,'Policy Characteristics'!$C:$C,0)))</f>
        <v>0.25</v>
      </c>
      <c r="N2660" s="261">
        <f>IF(ISBLANK(INDEX('Policy Characteristics'!H:H,MATCH($C2660,'Policy Characteristics'!$C:$C,0))),"",INDEX('Policy Characteristics'!H:H,MATCH($C2660,'Policy Characteristics'!$C:$C,0)))</f>
        <v>0.01</v>
      </c>
      <c r="O2660" s="254" t="str">
        <f>IF(ISBLANK(INDEX('Policy Characteristics'!I:I,MATCH($C2660,'Policy Characteristics'!$C:$C,0))),"",INDEX('Policy Characteristics'!I:I,MATCH($C2660,'Policy Characteristics'!$C:$C,0)))</f>
        <v>% reduction in energy use</v>
      </c>
      <c r="P2660" s="254" t="str">
        <f>IF(ISBLANK(INDEX('Policy Characteristics'!J:J,MATCH($C2660,'Policy Characteristics'!$C:$C,0))),"",INDEX('Policy Characteristics'!J:J,MATCH($C2660,'Policy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60" s="254" t="str">
        <f>IF(ISBLANK(INDEX('Policy Characteristics'!K:K,MATCH($C2660,'Policy Characteristics'!$C:$C,0))),"",INDEX('Policy Characteristics'!K:K,MATCH($C2660,'Policy Characteristics'!$C:$C,0)))</f>
        <v>industry-ag-main.html#eff-stds</v>
      </c>
      <c r="R2660" s="254" t="str">
        <f>IF(ISBLANK(INDEX('Policy Characteristics'!L:L,MATCH($C2660,'Policy Characteristics'!$C:$C,0))),"",INDEX('Policy Characteristics'!L:L,MATCH($C2660,'Policy Characteristics'!$C:$C,0)))</f>
        <v>industry-energy-efficiency-standards.html</v>
      </c>
    </row>
    <row r="2661" spans="1:18" s="4" customFormat="1" x14ac:dyDescent="0.25">
      <c r="A2661" s="254" t="str">
        <f>IF(ISBLANK(INDEX('Policy Characteristics'!A:A,MATCH($C2661,'Policy Characteristics'!$C:$C,0))),"",INDEX('Policy Characteristics'!A:A,MATCH($C2661,'Policy Characteristics'!$C:$C,0)))</f>
        <v>Industry</v>
      </c>
      <c r="B2661" s="262" t="str">
        <f>IF(ISBLANK(INDEX('Policy Characteristics'!B:B,MATCH($C2661,'Policy Characteristics'!$C:$C,0))),"",INDEX('Policy Characteristics'!B:B,MATCH($C2661,'Policy Characteristics'!$C:$C,0)))</f>
        <v>Industry Process Efficiency</v>
      </c>
      <c r="C2661" s="254" t="str">
        <f t="shared" si="109"/>
        <v>Percentage Improvement in Industrial Process Efficiency above BAU</v>
      </c>
      <c r="D2661" s="6" t="s">
        <v>3033</v>
      </c>
      <c r="E2661" s="45" t="s">
        <v>2673</v>
      </c>
      <c r="F2661" t="s">
        <v>2995</v>
      </c>
      <c r="G2661" s="45" t="s">
        <v>2677</v>
      </c>
      <c r="H2661" s="47">
        <f t="shared" si="110"/>
        <v>2660</v>
      </c>
      <c r="I2661" s="324" t="s">
        <v>41</v>
      </c>
      <c r="J2661" s="255" t="str">
        <f>IF(ISBLANK(INDEX('Policy Characteristics'!D:D,MATCH($C2661,'Policy Characteristics'!$C:$C,0))),"",INDEX('Policy Characteristics'!D:D,MATCH($C2661,'Policy Characteristics'!$C:$C,0)))</f>
        <v>Industry Energy Efficiency</v>
      </c>
      <c r="K2661" s="254" t="str">
        <f>IF(ISBLANK(INDEX('Policy Characteristics'!E:E,MATCH($C2661,'Policy Characteristics'!$C:$C,0))),"",INDEX('Policy Characteristics'!E:E,MATCH($C2661,'Policy Characteristics'!$C:$C,0)))</f>
        <v>indst process efficiency</v>
      </c>
      <c r="L2661" s="261">
        <f>IF(ISBLANK(INDEX('Policy Characteristics'!F:F,MATCH($C2661,'Policy Characteristics'!$C:$C,0))),"",INDEX('Policy Characteristics'!F:F,MATCH($C2661,'Policy Characteristics'!$C:$C,0)))</f>
        <v>0</v>
      </c>
      <c r="M2661" s="261">
        <f>IF(ISBLANK(INDEX('Policy Characteristics'!G:G,MATCH($C2661,'Policy Characteristics'!$C:$C,0))),"",INDEX('Policy Characteristics'!G:G,MATCH($C2661,'Policy Characteristics'!$C:$C,0)))</f>
        <v>0.25</v>
      </c>
      <c r="N2661" s="261">
        <f>IF(ISBLANK(INDEX('Policy Characteristics'!H:H,MATCH($C2661,'Policy Characteristics'!$C:$C,0))),"",INDEX('Policy Characteristics'!H:H,MATCH($C2661,'Policy Characteristics'!$C:$C,0)))</f>
        <v>0.01</v>
      </c>
      <c r="O2661" s="254" t="str">
        <f>IF(ISBLANK(INDEX('Policy Characteristics'!I:I,MATCH($C2661,'Policy Characteristics'!$C:$C,0))),"",INDEX('Policy Characteristics'!I:I,MATCH($C2661,'Policy Characteristics'!$C:$C,0)))</f>
        <v>% reduction in energy use</v>
      </c>
      <c r="P2661" s="254" t="str">
        <f>IF(ISBLANK(INDEX('Policy Characteristics'!J:J,MATCH($C2661,'Policy Characteristics'!$C:$C,0))),"",INDEX('Policy Characteristics'!J:J,MATCH($C2661,'Policy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61" s="254" t="str">
        <f>IF(ISBLANK(INDEX('Policy Characteristics'!K:K,MATCH($C2661,'Policy Characteristics'!$C:$C,0))),"",INDEX('Policy Characteristics'!K:K,MATCH($C2661,'Policy Characteristics'!$C:$C,0)))</f>
        <v>industry-ag-main.html#eff-stds</v>
      </c>
      <c r="R2661" s="254" t="str">
        <f>IF(ISBLANK(INDEX('Policy Characteristics'!L:L,MATCH($C2661,'Policy Characteristics'!$C:$C,0))),"",INDEX('Policy Characteristics'!L:L,MATCH($C2661,'Policy Characteristics'!$C:$C,0)))</f>
        <v>industry-energy-efficiency-standards.html</v>
      </c>
    </row>
    <row r="2662" spans="1:18" s="4" customFormat="1" x14ac:dyDescent="0.25">
      <c r="A2662" s="254" t="str">
        <f>IF(ISBLANK(INDEX('Policy Characteristics'!A:A,MATCH($C2662,'Policy Characteristics'!$C:$C,0))),"",INDEX('Policy Characteristics'!A:A,MATCH($C2662,'Policy Characteristics'!$C:$C,0)))</f>
        <v>Industry</v>
      </c>
      <c r="B2662" s="262" t="str">
        <f>IF(ISBLANK(INDEX('Policy Characteristics'!B:B,MATCH($C2662,'Policy Characteristics'!$C:$C,0))),"",INDEX('Policy Characteristics'!B:B,MATCH($C2662,'Policy Characteristics'!$C:$C,0)))</f>
        <v>Industry Process Efficiency</v>
      </c>
      <c r="C2662" s="254" t="str">
        <f t="shared" si="109"/>
        <v>Percentage Improvement in Industrial Process Efficiency above BAU</v>
      </c>
      <c r="D2662" s="6" t="s">
        <v>3033</v>
      </c>
      <c r="E2662" s="45" t="s">
        <v>2674</v>
      </c>
      <c r="F2662" t="s">
        <v>2995</v>
      </c>
      <c r="G2662" s="45" t="s">
        <v>2678</v>
      </c>
      <c r="H2662" s="47">
        <f t="shared" si="110"/>
        <v>2661</v>
      </c>
      <c r="I2662" s="324" t="s">
        <v>40</v>
      </c>
      <c r="J2662" s="255" t="str">
        <f>IF(ISBLANK(INDEX('Policy Characteristics'!D:D,MATCH($C2662,'Policy Characteristics'!$C:$C,0))),"",INDEX('Policy Characteristics'!D:D,MATCH($C2662,'Policy Characteristics'!$C:$C,0)))</f>
        <v>Industry Energy Efficiency</v>
      </c>
      <c r="K2662" s="254" t="str">
        <f>IF(ISBLANK(INDEX('Policy Characteristics'!E:E,MATCH($C2662,'Policy Characteristics'!$C:$C,0))),"",INDEX('Policy Characteristics'!E:E,MATCH($C2662,'Policy Characteristics'!$C:$C,0)))</f>
        <v>indst process efficiency</v>
      </c>
      <c r="L2662" s="261">
        <f>IF(ISBLANK(INDEX('Policy Characteristics'!F:F,MATCH($C2662,'Policy Characteristics'!$C:$C,0))),"",INDEX('Policy Characteristics'!F:F,MATCH($C2662,'Policy Characteristics'!$C:$C,0)))</f>
        <v>0</v>
      </c>
      <c r="M2662" s="261">
        <f>IF(ISBLANK(INDEX('Policy Characteristics'!G:G,MATCH($C2662,'Policy Characteristics'!$C:$C,0))),"",INDEX('Policy Characteristics'!G:G,MATCH($C2662,'Policy Characteristics'!$C:$C,0)))</f>
        <v>0.25</v>
      </c>
      <c r="N2662" s="261">
        <f>IF(ISBLANK(INDEX('Policy Characteristics'!H:H,MATCH($C2662,'Policy Characteristics'!$C:$C,0))),"",INDEX('Policy Characteristics'!H:H,MATCH($C2662,'Policy Characteristics'!$C:$C,0)))</f>
        <v>0.01</v>
      </c>
      <c r="O2662" s="254" t="str">
        <f>IF(ISBLANK(INDEX('Policy Characteristics'!I:I,MATCH($C2662,'Policy Characteristics'!$C:$C,0))),"",INDEX('Policy Characteristics'!I:I,MATCH($C2662,'Policy Characteristics'!$C:$C,0)))</f>
        <v>% reduction in energy use</v>
      </c>
      <c r="P2662" s="254" t="str">
        <f>IF(ISBLANK(INDEX('Policy Characteristics'!J:J,MATCH($C2662,'Policy Characteristics'!$C:$C,0))),"",INDEX('Policy Characteristics'!J:J,MATCH($C2662,'Policy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62" s="254" t="str">
        <f>IF(ISBLANK(INDEX('Policy Characteristics'!K:K,MATCH($C2662,'Policy Characteristics'!$C:$C,0))),"",INDEX('Policy Characteristics'!K:K,MATCH($C2662,'Policy Characteristics'!$C:$C,0)))</f>
        <v>industry-ag-main.html#eff-stds</v>
      </c>
      <c r="R2662" s="254" t="str">
        <f>IF(ISBLANK(INDEX('Policy Characteristics'!L:L,MATCH($C2662,'Policy Characteristics'!$C:$C,0))),"",INDEX('Policy Characteristics'!L:L,MATCH($C2662,'Policy Characteristics'!$C:$C,0)))</f>
        <v>industry-energy-efficiency-standards.html</v>
      </c>
    </row>
    <row r="2663" spans="1:18" s="4" customFormat="1" x14ac:dyDescent="0.25">
      <c r="A2663" s="254" t="str">
        <f>IF(ISBLANK(INDEX('Policy Characteristics'!A:A,MATCH($C2663,'Policy Characteristics'!$C:$C,0))),"",INDEX('Policy Characteristics'!A:A,MATCH($C2663,'Policy Characteristics'!$C:$C,0)))</f>
        <v>Industry</v>
      </c>
      <c r="B2663" s="262" t="str">
        <f>IF(ISBLANK(INDEX('Policy Characteristics'!B:B,MATCH($C2663,'Policy Characteristics'!$C:$C,0))),"",INDEX('Policy Characteristics'!B:B,MATCH($C2663,'Policy Characteristics'!$C:$C,0)))</f>
        <v>Industry Process Efficiency</v>
      </c>
      <c r="C2663" s="254" t="str">
        <f t="shared" si="109"/>
        <v>Percentage Improvement in Industrial Process Efficiency above BAU</v>
      </c>
      <c r="D2663" s="6" t="s">
        <v>3033</v>
      </c>
      <c r="E2663" s="45" t="s">
        <v>2671</v>
      </c>
      <c r="F2663" t="s">
        <v>2995</v>
      </c>
      <c r="G2663" s="45" t="s">
        <v>2676</v>
      </c>
      <c r="H2663" s="47">
        <f t="shared" si="110"/>
        <v>2662</v>
      </c>
      <c r="I2663" s="324" t="s">
        <v>41</v>
      </c>
      <c r="J2663" s="255" t="str">
        <f>IF(ISBLANK(INDEX('Policy Characteristics'!D:D,MATCH($C2663,'Policy Characteristics'!$C:$C,0))),"",INDEX('Policy Characteristics'!D:D,MATCH($C2663,'Policy Characteristics'!$C:$C,0)))</f>
        <v>Industry Energy Efficiency</v>
      </c>
      <c r="K2663" s="254" t="str">
        <f>IF(ISBLANK(INDEX('Policy Characteristics'!E:E,MATCH($C2663,'Policy Characteristics'!$C:$C,0))),"",INDEX('Policy Characteristics'!E:E,MATCH($C2663,'Policy Characteristics'!$C:$C,0)))</f>
        <v>indst process efficiency</v>
      </c>
      <c r="L2663" s="261">
        <f>IF(ISBLANK(INDEX('Policy Characteristics'!F:F,MATCH($C2663,'Policy Characteristics'!$C:$C,0))),"",INDEX('Policy Characteristics'!F:F,MATCH($C2663,'Policy Characteristics'!$C:$C,0)))</f>
        <v>0</v>
      </c>
      <c r="M2663" s="261">
        <f>IF(ISBLANK(INDEX('Policy Characteristics'!G:G,MATCH($C2663,'Policy Characteristics'!$C:$C,0))),"",INDEX('Policy Characteristics'!G:G,MATCH($C2663,'Policy Characteristics'!$C:$C,0)))</f>
        <v>0.25</v>
      </c>
      <c r="N2663" s="261">
        <f>IF(ISBLANK(INDEX('Policy Characteristics'!H:H,MATCH($C2663,'Policy Characteristics'!$C:$C,0))),"",INDEX('Policy Characteristics'!H:H,MATCH($C2663,'Policy Characteristics'!$C:$C,0)))</f>
        <v>0.01</v>
      </c>
      <c r="O2663" s="254" t="str">
        <f>IF(ISBLANK(INDEX('Policy Characteristics'!I:I,MATCH($C2663,'Policy Characteristics'!$C:$C,0))),"",INDEX('Policy Characteristics'!I:I,MATCH($C2663,'Policy Characteristics'!$C:$C,0)))</f>
        <v>% reduction in energy use</v>
      </c>
      <c r="P2663" s="254" t="str">
        <f>IF(ISBLANK(INDEX('Policy Characteristics'!J:J,MATCH($C2663,'Policy Characteristics'!$C:$C,0))),"",INDEX('Policy Characteristics'!J:J,MATCH($C2663,'Policy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63" s="254" t="str">
        <f>IF(ISBLANK(INDEX('Policy Characteristics'!K:K,MATCH($C2663,'Policy Characteristics'!$C:$C,0))),"",INDEX('Policy Characteristics'!K:K,MATCH($C2663,'Policy Characteristics'!$C:$C,0)))</f>
        <v>industry-ag-main.html#eff-stds</v>
      </c>
      <c r="R2663" s="254" t="str">
        <f>IF(ISBLANK(INDEX('Policy Characteristics'!L:L,MATCH($C2663,'Policy Characteristics'!$C:$C,0))),"",INDEX('Policy Characteristics'!L:L,MATCH($C2663,'Policy Characteristics'!$C:$C,0)))</f>
        <v>industry-energy-efficiency-standards.html</v>
      </c>
    </row>
    <row r="2664" spans="1:18" s="4" customFormat="1" x14ac:dyDescent="0.25">
      <c r="A2664" s="254" t="str">
        <f>IF(ISBLANK(INDEX('Policy Characteristics'!A:A,MATCH($C2664,'Policy Characteristics'!$C:$C,0))),"",INDEX('Policy Characteristics'!A:A,MATCH($C2664,'Policy Characteristics'!$C:$C,0)))</f>
        <v>Industry</v>
      </c>
      <c r="B2664" s="262" t="str">
        <f>IF(ISBLANK(INDEX('Policy Characteristics'!B:B,MATCH($C2664,'Policy Characteristics'!$C:$C,0))),"",INDEX('Policy Characteristics'!B:B,MATCH($C2664,'Policy Characteristics'!$C:$C,0)))</f>
        <v>Industry Process Efficiency</v>
      </c>
      <c r="C2664" s="254" t="str">
        <f t="shared" si="109"/>
        <v>Percentage Improvement in Industrial Process Efficiency above BAU</v>
      </c>
      <c r="D2664" s="6" t="s">
        <v>3034</v>
      </c>
      <c r="E2664" s="45" t="s">
        <v>2375</v>
      </c>
      <c r="F2664" t="s">
        <v>2996</v>
      </c>
      <c r="G2664" s="45" t="s">
        <v>2381</v>
      </c>
      <c r="H2664" s="47">
        <f t="shared" si="110"/>
        <v>2663</v>
      </c>
      <c r="I2664" s="324" t="s">
        <v>40</v>
      </c>
      <c r="J2664" s="255" t="str">
        <f>IF(ISBLANK(INDEX('Policy Characteristics'!D:D,MATCH($C2664,'Policy Characteristics'!$C:$C,0))),"",INDEX('Policy Characteristics'!D:D,MATCH($C2664,'Policy Characteristics'!$C:$C,0)))</f>
        <v>Industry Energy Efficiency</v>
      </c>
      <c r="K2664" s="254" t="str">
        <f>IF(ISBLANK(INDEX('Policy Characteristics'!E:E,MATCH($C2664,'Policy Characteristics'!$C:$C,0))),"",INDEX('Policy Characteristics'!E:E,MATCH($C2664,'Policy Characteristics'!$C:$C,0)))</f>
        <v>indst process efficiency</v>
      </c>
      <c r="L2664" s="261">
        <f>IF(ISBLANK(INDEX('Policy Characteristics'!F:F,MATCH($C2664,'Policy Characteristics'!$C:$C,0))),"",INDEX('Policy Characteristics'!F:F,MATCH($C2664,'Policy Characteristics'!$C:$C,0)))</f>
        <v>0</v>
      </c>
      <c r="M2664" s="261">
        <f>IF(ISBLANK(INDEX('Policy Characteristics'!G:G,MATCH($C2664,'Policy Characteristics'!$C:$C,0))),"",INDEX('Policy Characteristics'!G:G,MATCH($C2664,'Policy Characteristics'!$C:$C,0)))</f>
        <v>0.25</v>
      </c>
      <c r="N2664" s="261">
        <f>IF(ISBLANK(INDEX('Policy Characteristics'!H:H,MATCH($C2664,'Policy Characteristics'!$C:$C,0))),"",INDEX('Policy Characteristics'!H:H,MATCH($C2664,'Policy Characteristics'!$C:$C,0)))</f>
        <v>0.01</v>
      </c>
      <c r="O2664" s="254" t="str">
        <f>IF(ISBLANK(INDEX('Policy Characteristics'!I:I,MATCH($C2664,'Policy Characteristics'!$C:$C,0))),"",INDEX('Policy Characteristics'!I:I,MATCH($C2664,'Policy Characteristics'!$C:$C,0)))</f>
        <v>% reduction in energy use</v>
      </c>
      <c r="P2664" s="254" t="str">
        <f>IF(ISBLANK(INDEX('Policy Characteristics'!J:J,MATCH($C2664,'Policy Characteristics'!$C:$C,0))),"",INDEX('Policy Characteristics'!J:J,MATCH($C2664,'Policy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64" s="254" t="str">
        <f>IF(ISBLANK(INDEX('Policy Characteristics'!K:K,MATCH($C2664,'Policy Characteristics'!$C:$C,0))),"",INDEX('Policy Characteristics'!K:K,MATCH($C2664,'Policy Characteristics'!$C:$C,0)))</f>
        <v>industry-ag-main.html#eff-stds</v>
      </c>
      <c r="R2664" s="254" t="str">
        <f>IF(ISBLANK(INDEX('Policy Characteristics'!L:L,MATCH($C2664,'Policy Characteristics'!$C:$C,0))),"",INDEX('Policy Characteristics'!L:L,MATCH($C2664,'Policy Characteristics'!$C:$C,0)))</f>
        <v>industry-energy-efficiency-standards.html</v>
      </c>
    </row>
    <row r="2665" spans="1:18" s="4" customFormat="1" x14ac:dyDescent="0.25">
      <c r="A2665" s="254" t="str">
        <f>IF(ISBLANK(INDEX('Policy Characteristics'!A:A,MATCH($C2665,'Policy Characteristics'!$C:$C,0))),"",INDEX('Policy Characteristics'!A:A,MATCH($C2665,'Policy Characteristics'!$C:$C,0)))</f>
        <v>Industry</v>
      </c>
      <c r="B2665" s="262" t="str">
        <f>IF(ISBLANK(INDEX('Policy Characteristics'!B:B,MATCH($C2665,'Policy Characteristics'!$C:$C,0))),"",INDEX('Policy Characteristics'!B:B,MATCH($C2665,'Policy Characteristics'!$C:$C,0)))</f>
        <v>Industry Process Efficiency</v>
      </c>
      <c r="C2665" s="254" t="str">
        <f t="shared" si="109"/>
        <v>Percentage Improvement in Industrial Process Efficiency above BAU</v>
      </c>
      <c r="D2665" s="6" t="s">
        <v>3034</v>
      </c>
      <c r="E2665" s="45" t="s">
        <v>2376</v>
      </c>
      <c r="F2665" t="s">
        <v>2996</v>
      </c>
      <c r="G2665" s="45" t="s">
        <v>2384</v>
      </c>
      <c r="H2665" s="47">
        <f t="shared" si="110"/>
        <v>2664</v>
      </c>
      <c r="I2665" s="324" t="s">
        <v>40</v>
      </c>
      <c r="J2665" s="255" t="str">
        <f>IF(ISBLANK(INDEX('Policy Characteristics'!D:D,MATCH($C2665,'Policy Characteristics'!$C:$C,0))),"",INDEX('Policy Characteristics'!D:D,MATCH($C2665,'Policy Characteristics'!$C:$C,0)))</f>
        <v>Industry Energy Efficiency</v>
      </c>
      <c r="K2665" s="254" t="str">
        <f>IF(ISBLANK(INDEX('Policy Characteristics'!E:E,MATCH($C2665,'Policy Characteristics'!$C:$C,0))),"",INDEX('Policy Characteristics'!E:E,MATCH($C2665,'Policy Characteristics'!$C:$C,0)))</f>
        <v>indst process efficiency</v>
      </c>
      <c r="L2665" s="261">
        <f>IF(ISBLANK(INDEX('Policy Characteristics'!F:F,MATCH($C2665,'Policy Characteristics'!$C:$C,0))),"",INDEX('Policy Characteristics'!F:F,MATCH($C2665,'Policy Characteristics'!$C:$C,0)))</f>
        <v>0</v>
      </c>
      <c r="M2665" s="261">
        <f>IF(ISBLANK(INDEX('Policy Characteristics'!G:G,MATCH($C2665,'Policy Characteristics'!$C:$C,0))),"",INDEX('Policy Characteristics'!G:G,MATCH($C2665,'Policy Characteristics'!$C:$C,0)))</f>
        <v>0.25</v>
      </c>
      <c r="N2665" s="261">
        <f>IF(ISBLANK(INDEX('Policy Characteristics'!H:H,MATCH($C2665,'Policy Characteristics'!$C:$C,0))),"",INDEX('Policy Characteristics'!H:H,MATCH($C2665,'Policy Characteristics'!$C:$C,0)))</f>
        <v>0.01</v>
      </c>
      <c r="O2665" s="254" t="str">
        <f>IF(ISBLANK(INDEX('Policy Characteristics'!I:I,MATCH($C2665,'Policy Characteristics'!$C:$C,0))),"",INDEX('Policy Characteristics'!I:I,MATCH($C2665,'Policy Characteristics'!$C:$C,0)))</f>
        <v>% reduction in energy use</v>
      </c>
      <c r="P2665" s="254" t="str">
        <f>IF(ISBLANK(INDEX('Policy Characteristics'!J:J,MATCH($C2665,'Policy Characteristics'!$C:$C,0))),"",INDEX('Policy Characteristics'!J:J,MATCH($C2665,'Policy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65" s="254" t="str">
        <f>IF(ISBLANK(INDEX('Policy Characteristics'!K:K,MATCH($C2665,'Policy Characteristics'!$C:$C,0))),"",INDEX('Policy Characteristics'!K:K,MATCH($C2665,'Policy Characteristics'!$C:$C,0)))</f>
        <v>industry-ag-main.html#eff-stds</v>
      </c>
      <c r="R2665" s="254" t="str">
        <f>IF(ISBLANK(INDEX('Policy Characteristics'!L:L,MATCH($C2665,'Policy Characteristics'!$C:$C,0))),"",INDEX('Policy Characteristics'!L:L,MATCH($C2665,'Policy Characteristics'!$C:$C,0)))</f>
        <v>industry-energy-efficiency-standards.html</v>
      </c>
    </row>
    <row r="2666" spans="1:18" s="4" customFormat="1" x14ac:dyDescent="0.25">
      <c r="A2666" s="254" t="str">
        <f>IF(ISBLANK(INDEX('Policy Characteristics'!A:A,MATCH($C2666,'Policy Characteristics'!$C:$C,0))),"",INDEX('Policy Characteristics'!A:A,MATCH($C2666,'Policy Characteristics'!$C:$C,0)))</f>
        <v>Industry</v>
      </c>
      <c r="B2666" s="262" t="str">
        <f>IF(ISBLANK(INDEX('Policy Characteristics'!B:B,MATCH($C2666,'Policy Characteristics'!$C:$C,0))),"",INDEX('Policy Characteristics'!B:B,MATCH($C2666,'Policy Characteristics'!$C:$C,0)))</f>
        <v>Industry Process Efficiency</v>
      </c>
      <c r="C2666" s="254" t="str">
        <f t="shared" si="109"/>
        <v>Percentage Improvement in Industrial Process Efficiency above BAU</v>
      </c>
      <c r="D2666" s="6" t="s">
        <v>3034</v>
      </c>
      <c r="E2666" s="45" t="s">
        <v>2377</v>
      </c>
      <c r="F2666" t="s">
        <v>2996</v>
      </c>
      <c r="G2666" s="45" t="s">
        <v>2385</v>
      </c>
      <c r="H2666" s="47">
        <f t="shared" si="110"/>
        <v>2665</v>
      </c>
      <c r="I2666" s="324" t="s">
        <v>40</v>
      </c>
      <c r="J2666" s="255" t="str">
        <f>IF(ISBLANK(INDEX('Policy Characteristics'!D:D,MATCH($C2666,'Policy Characteristics'!$C:$C,0))),"",INDEX('Policy Characteristics'!D:D,MATCH($C2666,'Policy Characteristics'!$C:$C,0)))</f>
        <v>Industry Energy Efficiency</v>
      </c>
      <c r="K2666" s="254" t="str">
        <f>IF(ISBLANK(INDEX('Policy Characteristics'!E:E,MATCH($C2666,'Policy Characteristics'!$C:$C,0))),"",INDEX('Policy Characteristics'!E:E,MATCH($C2666,'Policy Characteristics'!$C:$C,0)))</f>
        <v>indst process efficiency</v>
      </c>
      <c r="L2666" s="261">
        <f>IF(ISBLANK(INDEX('Policy Characteristics'!F:F,MATCH($C2666,'Policy Characteristics'!$C:$C,0))),"",INDEX('Policy Characteristics'!F:F,MATCH($C2666,'Policy Characteristics'!$C:$C,0)))</f>
        <v>0</v>
      </c>
      <c r="M2666" s="261">
        <f>IF(ISBLANK(INDEX('Policy Characteristics'!G:G,MATCH($C2666,'Policy Characteristics'!$C:$C,0))),"",INDEX('Policy Characteristics'!G:G,MATCH($C2666,'Policy Characteristics'!$C:$C,0)))</f>
        <v>0.25</v>
      </c>
      <c r="N2666" s="261">
        <f>IF(ISBLANK(INDEX('Policy Characteristics'!H:H,MATCH($C2666,'Policy Characteristics'!$C:$C,0))),"",INDEX('Policy Characteristics'!H:H,MATCH($C2666,'Policy Characteristics'!$C:$C,0)))</f>
        <v>0.01</v>
      </c>
      <c r="O2666" s="254" t="str">
        <f>IF(ISBLANK(INDEX('Policy Characteristics'!I:I,MATCH($C2666,'Policy Characteristics'!$C:$C,0))),"",INDEX('Policy Characteristics'!I:I,MATCH($C2666,'Policy Characteristics'!$C:$C,0)))</f>
        <v>% reduction in energy use</v>
      </c>
      <c r="P2666" s="254" t="str">
        <f>IF(ISBLANK(INDEX('Policy Characteristics'!J:J,MATCH($C2666,'Policy Characteristics'!$C:$C,0))),"",INDEX('Policy Characteristics'!J:J,MATCH($C2666,'Policy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66" s="254" t="str">
        <f>IF(ISBLANK(INDEX('Policy Characteristics'!K:K,MATCH($C2666,'Policy Characteristics'!$C:$C,0))),"",INDEX('Policy Characteristics'!K:K,MATCH($C2666,'Policy Characteristics'!$C:$C,0)))</f>
        <v>industry-ag-main.html#eff-stds</v>
      </c>
      <c r="R2666" s="254" t="str">
        <f>IF(ISBLANK(INDEX('Policy Characteristics'!L:L,MATCH($C2666,'Policy Characteristics'!$C:$C,0))),"",INDEX('Policy Characteristics'!L:L,MATCH($C2666,'Policy Characteristics'!$C:$C,0)))</f>
        <v>industry-energy-efficiency-standards.html</v>
      </c>
    </row>
    <row r="2667" spans="1:18" s="4" customFormat="1" x14ac:dyDescent="0.25">
      <c r="A2667" s="254" t="str">
        <f>IF(ISBLANK(INDEX('Policy Characteristics'!A:A,MATCH($C2667,'Policy Characteristics'!$C:$C,0))),"",INDEX('Policy Characteristics'!A:A,MATCH($C2667,'Policy Characteristics'!$C:$C,0)))</f>
        <v>Industry</v>
      </c>
      <c r="B2667" s="262" t="str">
        <f>IF(ISBLANK(INDEX('Policy Characteristics'!B:B,MATCH($C2667,'Policy Characteristics'!$C:$C,0))),"",INDEX('Policy Characteristics'!B:B,MATCH($C2667,'Policy Characteristics'!$C:$C,0)))</f>
        <v>Industry Process Efficiency</v>
      </c>
      <c r="C2667" s="254" t="str">
        <f t="shared" si="109"/>
        <v>Percentage Improvement in Industrial Process Efficiency above BAU</v>
      </c>
      <c r="D2667" s="6" t="s">
        <v>3034</v>
      </c>
      <c r="E2667" s="45" t="s">
        <v>2378</v>
      </c>
      <c r="F2667" t="s">
        <v>2996</v>
      </c>
      <c r="G2667" s="45" t="s">
        <v>2382</v>
      </c>
      <c r="H2667" s="47">
        <f t="shared" si="110"/>
        <v>2666</v>
      </c>
      <c r="I2667" s="324" t="s">
        <v>41</v>
      </c>
      <c r="J2667" s="255" t="str">
        <f>IF(ISBLANK(INDEX('Policy Characteristics'!D:D,MATCH($C2667,'Policy Characteristics'!$C:$C,0))),"",INDEX('Policy Characteristics'!D:D,MATCH($C2667,'Policy Characteristics'!$C:$C,0)))</f>
        <v>Industry Energy Efficiency</v>
      </c>
      <c r="K2667" s="254" t="str">
        <f>IF(ISBLANK(INDEX('Policy Characteristics'!E:E,MATCH($C2667,'Policy Characteristics'!$C:$C,0))),"",INDEX('Policy Characteristics'!E:E,MATCH($C2667,'Policy Characteristics'!$C:$C,0)))</f>
        <v>indst process efficiency</v>
      </c>
      <c r="L2667" s="261">
        <f>IF(ISBLANK(INDEX('Policy Characteristics'!F:F,MATCH($C2667,'Policy Characteristics'!$C:$C,0))),"",INDEX('Policy Characteristics'!F:F,MATCH($C2667,'Policy Characteristics'!$C:$C,0)))</f>
        <v>0</v>
      </c>
      <c r="M2667" s="261">
        <f>IF(ISBLANK(INDEX('Policy Characteristics'!G:G,MATCH($C2667,'Policy Characteristics'!$C:$C,0))),"",INDEX('Policy Characteristics'!G:G,MATCH($C2667,'Policy Characteristics'!$C:$C,0)))</f>
        <v>0.25</v>
      </c>
      <c r="N2667" s="261">
        <f>IF(ISBLANK(INDEX('Policy Characteristics'!H:H,MATCH($C2667,'Policy Characteristics'!$C:$C,0))),"",INDEX('Policy Characteristics'!H:H,MATCH($C2667,'Policy Characteristics'!$C:$C,0)))</f>
        <v>0.01</v>
      </c>
      <c r="O2667" s="254" t="str">
        <f>IF(ISBLANK(INDEX('Policy Characteristics'!I:I,MATCH($C2667,'Policy Characteristics'!$C:$C,0))),"",INDEX('Policy Characteristics'!I:I,MATCH($C2667,'Policy Characteristics'!$C:$C,0)))</f>
        <v>% reduction in energy use</v>
      </c>
      <c r="P2667" s="254" t="str">
        <f>IF(ISBLANK(INDEX('Policy Characteristics'!J:J,MATCH($C2667,'Policy Characteristics'!$C:$C,0))),"",INDEX('Policy Characteristics'!J:J,MATCH($C2667,'Policy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67" s="254" t="str">
        <f>IF(ISBLANK(INDEX('Policy Characteristics'!K:K,MATCH($C2667,'Policy Characteristics'!$C:$C,0))),"",INDEX('Policy Characteristics'!K:K,MATCH($C2667,'Policy Characteristics'!$C:$C,0)))</f>
        <v>industry-ag-main.html#eff-stds</v>
      </c>
      <c r="R2667" s="254" t="str">
        <f>IF(ISBLANK(INDEX('Policy Characteristics'!L:L,MATCH($C2667,'Policy Characteristics'!$C:$C,0))),"",INDEX('Policy Characteristics'!L:L,MATCH($C2667,'Policy Characteristics'!$C:$C,0)))</f>
        <v>industry-energy-efficiency-standards.html</v>
      </c>
    </row>
    <row r="2668" spans="1:18" s="4" customFormat="1" x14ac:dyDescent="0.25">
      <c r="A2668" s="254" t="str">
        <f>IF(ISBLANK(INDEX('Policy Characteristics'!A:A,MATCH($C2668,'Policy Characteristics'!$C:$C,0))),"",INDEX('Policy Characteristics'!A:A,MATCH($C2668,'Policy Characteristics'!$C:$C,0)))</f>
        <v>Industry</v>
      </c>
      <c r="B2668" s="262" t="str">
        <f>IF(ISBLANK(INDEX('Policy Characteristics'!B:B,MATCH($C2668,'Policy Characteristics'!$C:$C,0))),"",INDEX('Policy Characteristics'!B:B,MATCH($C2668,'Policy Characteristics'!$C:$C,0)))</f>
        <v>Industry Process Efficiency</v>
      </c>
      <c r="C2668" s="254" t="str">
        <f t="shared" ref="C2668:C2723" si="111">$C$2474</f>
        <v>Percentage Improvement in Industrial Process Efficiency above BAU</v>
      </c>
      <c r="D2668" s="6" t="s">
        <v>3034</v>
      </c>
      <c r="E2668" s="45" t="s">
        <v>2379</v>
      </c>
      <c r="F2668" t="s">
        <v>2996</v>
      </c>
      <c r="G2668" s="45" t="s">
        <v>2383</v>
      </c>
      <c r="H2668" s="47">
        <f t="shared" si="110"/>
        <v>2667</v>
      </c>
      <c r="I2668" s="324" t="s">
        <v>40</v>
      </c>
      <c r="J2668" s="255" t="str">
        <f>IF(ISBLANK(INDEX('Policy Characteristics'!D:D,MATCH($C2668,'Policy Characteristics'!$C:$C,0))),"",INDEX('Policy Characteristics'!D:D,MATCH($C2668,'Policy Characteristics'!$C:$C,0)))</f>
        <v>Industry Energy Efficiency</v>
      </c>
      <c r="K2668" s="254" t="str">
        <f>IF(ISBLANK(INDEX('Policy Characteristics'!E:E,MATCH($C2668,'Policy Characteristics'!$C:$C,0))),"",INDEX('Policy Characteristics'!E:E,MATCH($C2668,'Policy Characteristics'!$C:$C,0)))</f>
        <v>indst process efficiency</v>
      </c>
      <c r="L2668" s="261">
        <f>IF(ISBLANK(INDEX('Policy Characteristics'!F:F,MATCH($C2668,'Policy Characteristics'!$C:$C,0))),"",INDEX('Policy Characteristics'!F:F,MATCH($C2668,'Policy Characteristics'!$C:$C,0)))</f>
        <v>0</v>
      </c>
      <c r="M2668" s="261">
        <f>IF(ISBLANK(INDEX('Policy Characteristics'!G:G,MATCH($C2668,'Policy Characteristics'!$C:$C,0))),"",INDEX('Policy Characteristics'!G:G,MATCH($C2668,'Policy Characteristics'!$C:$C,0)))</f>
        <v>0.25</v>
      </c>
      <c r="N2668" s="261">
        <f>IF(ISBLANK(INDEX('Policy Characteristics'!H:H,MATCH($C2668,'Policy Characteristics'!$C:$C,0))),"",INDEX('Policy Characteristics'!H:H,MATCH($C2668,'Policy Characteristics'!$C:$C,0)))</f>
        <v>0.01</v>
      </c>
      <c r="O2668" s="254" t="str">
        <f>IF(ISBLANK(INDEX('Policy Characteristics'!I:I,MATCH($C2668,'Policy Characteristics'!$C:$C,0))),"",INDEX('Policy Characteristics'!I:I,MATCH($C2668,'Policy Characteristics'!$C:$C,0)))</f>
        <v>% reduction in energy use</v>
      </c>
      <c r="P2668" s="254" t="str">
        <f>IF(ISBLANK(INDEX('Policy Characteristics'!J:J,MATCH($C2668,'Policy Characteristics'!$C:$C,0))),"",INDEX('Policy Characteristics'!J:J,MATCH($C2668,'Policy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68" s="254" t="str">
        <f>IF(ISBLANK(INDEX('Policy Characteristics'!K:K,MATCH($C2668,'Policy Characteristics'!$C:$C,0))),"",INDEX('Policy Characteristics'!K:K,MATCH($C2668,'Policy Characteristics'!$C:$C,0)))</f>
        <v>industry-ag-main.html#eff-stds</v>
      </c>
      <c r="R2668" s="254" t="str">
        <f>IF(ISBLANK(INDEX('Policy Characteristics'!L:L,MATCH($C2668,'Policy Characteristics'!$C:$C,0))),"",INDEX('Policy Characteristics'!L:L,MATCH($C2668,'Policy Characteristics'!$C:$C,0)))</f>
        <v>industry-energy-efficiency-standards.html</v>
      </c>
    </row>
    <row r="2669" spans="1:18" s="4" customFormat="1" x14ac:dyDescent="0.25">
      <c r="A2669" s="254" t="str">
        <f>IF(ISBLANK(INDEX('Policy Characteristics'!A:A,MATCH($C2669,'Policy Characteristics'!$C:$C,0))),"",INDEX('Policy Characteristics'!A:A,MATCH($C2669,'Policy Characteristics'!$C:$C,0)))</f>
        <v>Industry</v>
      </c>
      <c r="B2669" s="262" t="str">
        <f>IF(ISBLANK(INDEX('Policy Characteristics'!B:B,MATCH($C2669,'Policy Characteristics'!$C:$C,0))),"",INDEX('Policy Characteristics'!B:B,MATCH($C2669,'Policy Characteristics'!$C:$C,0)))</f>
        <v>Industry Process Efficiency</v>
      </c>
      <c r="C2669" s="254" t="str">
        <f t="shared" si="111"/>
        <v>Percentage Improvement in Industrial Process Efficiency above BAU</v>
      </c>
      <c r="D2669" s="6" t="s">
        <v>3034</v>
      </c>
      <c r="E2669" s="45" t="s">
        <v>2380</v>
      </c>
      <c r="F2669" t="s">
        <v>2996</v>
      </c>
      <c r="G2669" s="45" t="s">
        <v>2386</v>
      </c>
      <c r="H2669" s="47">
        <f t="shared" si="110"/>
        <v>2668</v>
      </c>
      <c r="I2669" s="324" t="s">
        <v>41</v>
      </c>
      <c r="J2669" s="255" t="str">
        <f>IF(ISBLANK(INDEX('Policy Characteristics'!D:D,MATCH($C2669,'Policy Characteristics'!$C:$C,0))),"",INDEX('Policy Characteristics'!D:D,MATCH($C2669,'Policy Characteristics'!$C:$C,0)))</f>
        <v>Industry Energy Efficiency</v>
      </c>
      <c r="K2669" s="254" t="str">
        <f>IF(ISBLANK(INDEX('Policy Characteristics'!E:E,MATCH($C2669,'Policy Characteristics'!$C:$C,0))),"",INDEX('Policy Characteristics'!E:E,MATCH($C2669,'Policy Characteristics'!$C:$C,0)))</f>
        <v>indst process efficiency</v>
      </c>
      <c r="L2669" s="261">
        <f>IF(ISBLANK(INDEX('Policy Characteristics'!F:F,MATCH($C2669,'Policy Characteristics'!$C:$C,0))),"",INDEX('Policy Characteristics'!F:F,MATCH($C2669,'Policy Characteristics'!$C:$C,0)))</f>
        <v>0</v>
      </c>
      <c r="M2669" s="261">
        <f>IF(ISBLANK(INDEX('Policy Characteristics'!G:G,MATCH($C2669,'Policy Characteristics'!$C:$C,0))),"",INDEX('Policy Characteristics'!G:G,MATCH($C2669,'Policy Characteristics'!$C:$C,0)))</f>
        <v>0.25</v>
      </c>
      <c r="N2669" s="261">
        <f>IF(ISBLANK(INDEX('Policy Characteristics'!H:H,MATCH($C2669,'Policy Characteristics'!$C:$C,0))),"",INDEX('Policy Characteristics'!H:H,MATCH($C2669,'Policy Characteristics'!$C:$C,0)))</f>
        <v>0.01</v>
      </c>
      <c r="O2669" s="254" t="str">
        <f>IF(ISBLANK(INDEX('Policy Characteristics'!I:I,MATCH($C2669,'Policy Characteristics'!$C:$C,0))),"",INDEX('Policy Characteristics'!I:I,MATCH($C2669,'Policy Characteristics'!$C:$C,0)))</f>
        <v>% reduction in energy use</v>
      </c>
      <c r="P2669" s="254" t="str">
        <f>IF(ISBLANK(INDEX('Policy Characteristics'!J:J,MATCH($C2669,'Policy Characteristics'!$C:$C,0))),"",INDEX('Policy Characteristics'!J:J,MATCH($C2669,'Policy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69" s="254" t="str">
        <f>IF(ISBLANK(INDEX('Policy Characteristics'!K:K,MATCH($C2669,'Policy Characteristics'!$C:$C,0))),"",INDEX('Policy Characteristics'!K:K,MATCH($C2669,'Policy Characteristics'!$C:$C,0)))</f>
        <v>industry-ag-main.html#eff-stds</v>
      </c>
      <c r="R2669" s="254" t="str">
        <f>IF(ISBLANK(INDEX('Policy Characteristics'!L:L,MATCH($C2669,'Policy Characteristics'!$C:$C,0))),"",INDEX('Policy Characteristics'!L:L,MATCH($C2669,'Policy Characteristics'!$C:$C,0)))</f>
        <v>industry-energy-efficiency-standards.html</v>
      </c>
    </row>
    <row r="2670" spans="1:18" s="4" customFormat="1" x14ac:dyDescent="0.25">
      <c r="A2670" s="254" t="str">
        <f>IF(ISBLANK(INDEX('Policy Characteristics'!A:A,MATCH($C2670,'Policy Characteristics'!$C:$C,0))),"",INDEX('Policy Characteristics'!A:A,MATCH($C2670,'Policy Characteristics'!$C:$C,0)))</f>
        <v>Industry</v>
      </c>
      <c r="B2670" s="262" t="str">
        <f>IF(ISBLANK(INDEX('Policy Characteristics'!B:B,MATCH($C2670,'Policy Characteristics'!$C:$C,0))),"",INDEX('Policy Characteristics'!B:B,MATCH($C2670,'Policy Characteristics'!$C:$C,0)))</f>
        <v>Industry Process Efficiency</v>
      </c>
      <c r="C2670" s="254" t="str">
        <f t="shared" si="111"/>
        <v>Percentage Improvement in Industrial Process Efficiency above BAU</v>
      </c>
      <c r="D2670" s="6" t="s">
        <v>3034</v>
      </c>
      <c r="E2670" s="45" t="s">
        <v>2672</v>
      </c>
      <c r="F2670" t="s">
        <v>2996</v>
      </c>
      <c r="G2670" s="45" t="s">
        <v>2675</v>
      </c>
      <c r="H2670" s="47">
        <f t="shared" si="110"/>
        <v>2669</v>
      </c>
      <c r="I2670" s="324" t="s">
        <v>41</v>
      </c>
      <c r="J2670" s="255" t="str">
        <f>IF(ISBLANK(INDEX('Policy Characteristics'!D:D,MATCH($C2670,'Policy Characteristics'!$C:$C,0))),"",INDEX('Policy Characteristics'!D:D,MATCH($C2670,'Policy Characteristics'!$C:$C,0)))</f>
        <v>Industry Energy Efficiency</v>
      </c>
      <c r="K2670" s="254" t="str">
        <f>IF(ISBLANK(INDEX('Policy Characteristics'!E:E,MATCH($C2670,'Policy Characteristics'!$C:$C,0))),"",INDEX('Policy Characteristics'!E:E,MATCH($C2670,'Policy Characteristics'!$C:$C,0)))</f>
        <v>indst process efficiency</v>
      </c>
      <c r="L2670" s="261">
        <f>IF(ISBLANK(INDEX('Policy Characteristics'!F:F,MATCH($C2670,'Policy Characteristics'!$C:$C,0))),"",INDEX('Policy Characteristics'!F:F,MATCH($C2670,'Policy Characteristics'!$C:$C,0)))</f>
        <v>0</v>
      </c>
      <c r="M2670" s="261">
        <f>IF(ISBLANK(INDEX('Policy Characteristics'!G:G,MATCH($C2670,'Policy Characteristics'!$C:$C,0))),"",INDEX('Policy Characteristics'!G:G,MATCH($C2670,'Policy Characteristics'!$C:$C,0)))</f>
        <v>0.25</v>
      </c>
      <c r="N2670" s="261">
        <f>IF(ISBLANK(INDEX('Policy Characteristics'!H:H,MATCH($C2670,'Policy Characteristics'!$C:$C,0))),"",INDEX('Policy Characteristics'!H:H,MATCH($C2670,'Policy Characteristics'!$C:$C,0)))</f>
        <v>0.01</v>
      </c>
      <c r="O2670" s="254" t="str">
        <f>IF(ISBLANK(INDEX('Policy Characteristics'!I:I,MATCH($C2670,'Policy Characteristics'!$C:$C,0))),"",INDEX('Policy Characteristics'!I:I,MATCH($C2670,'Policy Characteristics'!$C:$C,0)))</f>
        <v>% reduction in energy use</v>
      </c>
      <c r="P2670" s="254" t="str">
        <f>IF(ISBLANK(INDEX('Policy Characteristics'!J:J,MATCH($C2670,'Policy Characteristics'!$C:$C,0))),"",INDEX('Policy Characteristics'!J:J,MATCH($C2670,'Policy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70" s="254" t="str">
        <f>IF(ISBLANK(INDEX('Policy Characteristics'!K:K,MATCH($C2670,'Policy Characteristics'!$C:$C,0))),"",INDEX('Policy Characteristics'!K:K,MATCH($C2670,'Policy Characteristics'!$C:$C,0)))</f>
        <v>industry-ag-main.html#eff-stds</v>
      </c>
      <c r="R2670" s="254" t="str">
        <f>IF(ISBLANK(INDEX('Policy Characteristics'!L:L,MATCH($C2670,'Policy Characteristics'!$C:$C,0))),"",INDEX('Policy Characteristics'!L:L,MATCH($C2670,'Policy Characteristics'!$C:$C,0)))</f>
        <v>industry-energy-efficiency-standards.html</v>
      </c>
    </row>
    <row r="2671" spans="1:18" s="4" customFormat="1" x14ac:dyDescent="0.25">
      <c r="A2671" s="254" t="str">
        <f>IF(ISBLANK(INDEX('Policy Characteristics'!A:A,MATCH($C2671,'Policy Characteristics'!$C:$C,0))),"",INDEX('Policy Characteristics'!A:A,MATCH($C2671,'Policy Characteristics'!$C:$C,0)))</f>
        <v>Industry</v>
      </c>
      <c r="B2671" s="262" t="str">
        <f>IF(ISBLANK(INDEX('Policy Characteristics'!B:B,MATCH($C2671,'Policy Characteristics'!$C:$C,0))),"",INDEX('Policy Characteristics'!B:B,MATCH($C2671,'Policy Characteristics'!$C:$C,0)))</f>
        <v>Industry Process Efficiency</v>
      </c>
      <c r="C2671" s="254" t="str">
        <f t="shared" si="111"/>
        <v>Percentage Improvement in Industrial Process Efficiency above BAU</v>
      </c>
      <c r="D2671" s="6" t="s">
        <v>3034</v>
      </c>
      <c r="E2671" s="45" t="s">
        <v>2673</v>
      </c>
      <c r="F2671" t="s">
        <v>2996</v>
      </c>
      <c r="G2671" s="45" t="s">
        <v>2677</v>
      </c>
      <c r="H2671" s="47">
        <f t="shared" si="110"/>
        <v>2670</v>
      </c>
      <c r="I2671" s="324" t="s">
        <v>40</v>
      </c>
      <c r="J2671" s="255" t="str">
        <f>IF(ISBLANK(INDEX('Policy Characteristics'!D:D,MATCH($C2671,'Policy Characteristics'!$C:$C,0))),"",INDEX('Policy Characteristics'!D:D,MATCH($C2671,'Policy Characteristics'!$C:$C,0)))</f>
        <v>Industry Energy Efficiency</v>
      </c>
      <c r="K2671" s="254" t="str">
        <f>IF(ISBLANK(INDEX('Policy Characteristics'!E:E,MATCH($C2671,'Policy Characteristics'!$C:$C,0))),"",INDEX('Policy Characteristics'!E:E,MATCH($C2671,'Policy Characteristics'!$C:$C,0)))</f>
        <v>indst process efficiency</v>
      </c>
      <c r="L2671" s="261">
        <f>IF(ISBLANK(INDEX('Policy Characteristics'!F:F,MATCH($C2671,'Policy Characteristics'!$C:$C,0))),"",INDEX('Policy Characteristics'!F:F,MATCH($C2671,'Policy Characteristics'!$C:$C,0)))</f>
        <v>0</v>
      </c>
      <c r="M2671" s="261">
        <f>IF(ISBLANK(INDEX('Policy Characteristics'!G:G,MATCH($C2671,'Policy Characteristics'!$C:$C,0))),"",INDEX('Policy Characteristics'!G:G,MATCH($C2671,'Policy Characteristics'!$C:$C,0)))</f>
        <v>0.25</v>
      </c>
      <c r="N2671" s="261">
        <f>IF(ISBLANK(INDEX('Policy Characteristics'!H:H,MATCH($C2671,'Policy Characteristics'!$C:$C,0))),"",INDEX('Policy Characteristics'!H:H,MATCH($C2671,'Policy Characteristics'!$C:$C,0)))</f>
        <v>0.01</v>
      </c>
      <c r="O2671" s="254" t="str">
        <f>IF(ISBLANK(INDEX('Policy Characteristics'!I:I,MATCH($C2671,'Policy Characteristics'!$C:$C,0))),"",INDEX('Policy Characteristics'!I:I,MATCH($C2671,'Policy Characteristics'!$C:$C,0)))</f>
        <v>% reduction in energy use</v>
      </c>
      <c r="P2671" s="254" t="str">
        <f>IF(ISBLANK(INDEX('Policy Characteristics'!J:J,MATCH($C2671,'Policy Characteristics'!$C:$C,0))),"",INDEX('Policy Characteristics'!J:J,MATCH($C2671,'Policy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71" s="254" t="str">
        <f>IF(ISBLANK(INDEX('Policy Characteristics'!K:K,MATCH($C2671,'Policy Characteristics'!$C:$C,0))),"",INDEX('Policy Characteristics'!K:K,MATCH($C2671,'Policy Characteristics'!$C:$C,0)))</f>
        <v>industry-ag-main.html#eff-stds</v>
      </c>
      <c r="R2671" s="254" t="str">
        <f>IF(ISBLANK(INDEX('Policy Characteristics'!L:L,MATCH($C2671,'Policy Characteristics'!$C:$C,0))),"",INDEX('Policy Characteristics'!L:L,MATCH($C2671,'Policy Characteristics'!$C:$C,0)))</f>
        <v>industry-energy-efficiency-standards.html</v>
      </c>
    </row>
    <row r="2672" spans="1:18" s="4" customFormat="1" x14ac:dyDescent="0.25">
      <c r="A2672" s="254" t="str">
        <f>IF(ISBLANK(INDEX('Policy Characteristics'!A:A,MATCH($C2672,'Policy Characteristics'!$C:$C,0))),"",INDEX('Policy Characteristics'!A:A,MATCH($C2672,'Policy Characteristics'!$C:$C,0)))</f>
        <v>Industry</v>
      </c>
      <c r="B2672" s="262" t="str">
        <f>IF(ISBLANK(INDEX('Policy Characteristics'!B:B,MATCH($C2672,'Policy Characteristics'!$C:$C,0))),"",INDEX('Policy Characteristics'!B:B,MATCH($C2672,'Policy Characteristics'!$C:$C,0)))</f>
        <v>Industry Process Efficiency</v>
      </c>
      <c r="C2672" s="254" t="str">
        <f t="shared" si="111"/>
        <v>Percentage Improvement in Industrial Process Efficiency above BAU</v>
      </c>
      <c r="D2672" s="6" t="s">
        <v>3034</v>
      </c>
      <c r="E2672" s="45" t="s">
        <v>2674</v>
      </c>
      <c r="F2672" t="s">
        <v>2996</v>
      </c>
      <c r="G2672" s="45" t="s">
        <v>2678</v>
      </c>
      <c r="H2672" s="47">
        <f t="shared" si="110"/>
        <v>2671</v>
      </c>
      <c r="I2672" s="324" t="s">
        <v>40</v>
      </c>
      <c r="J2672" s="255" t="str">
        <f>IF(ISBLANK(INDEX('Policy Characteristics'!D:D,MATCH($C2672,'Policy Characteristics'!$C:$C,0))),"",INDEX('Policy Characteristics'!D:D,MATCH($C2672,'Policy Characteristics'!$C:$C,0)))</f>
        <v>Industry Energy Efficiency</v>
      </c>
      <c r="K2672" s="254" t="str">
        <f>IF(ISBLANK(INDEX('Policy Characteristics'!E:E,MATCH($C2672,'Policy Characteristics'!$C:$C,0))),"",INDEX('Policy Characteristics'!E:E,MATCH($C2672,'Policy Characteristics'!$C:$C,0)))</f>
        <v>indst process efficiency</v>
      </c>
      <c r="L2672" s="261">
        <f>IF(ISBLANK(INDEX('Policy Characteristics'!F:F,MATCH($C2672,'Policy Characteristics'!$C:$C,0))),"",INDEX('Policy Characteristics'!F:F,MATCH($C2672,'Policy Characteristics'!$C:$C,0)))</f>
        <v>0</v>
      </c>
      <c r="M2672" s="261">
        <f>IF(ISBLANK(INDEX('Policy Characteristics'!G:G,MATCH($C2672,'Policy Characteristics'!$C:$C,0))),"",INDEX('Policy Characteristics'!G:G,MATCH($C2672,'Policy Characteristics'!$C:$C,0)))</f>
        <v>0.25</v>
      </c>
      <c r="N2672" s="261">
        <f>IF(ISBLANK(INDEX('Policy Characteristics'!H:H,MATCH($C2672,'Policy Characteristics'!$C:$C,0))),"",INDEX('Policy Characteristics'!H:H,MATCH($C2672,'Policy Characteristics'!$C:$C,0)))</f>
        <v>0.01</v>
      </c>
      <c r="O2672" s="254" t="str">
        <f>IF(ISBLANK(INDEX('Policy Characteristics'!I:I,MATCH($C2672,'Policy Characteristics'!$C:$C,0))),"",INDEX('Policy Characteristics'!I:I,MATCH($C2672,'Policy Characteristics'!$C:$C,0)))</f>
        <v>% reduction in energy use</v>
      </c>
      <c r="P2672" s="254" t="str">
        <f>IF(ISBLANK(INDEX('Policy Characteristics'!J:J,MATCH($C2672,'Policy Characteristics'!$C:$C,0))),"",INDEX('Policy Characteristics'!J:J,MATCH($C2672,'Policy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72" s="254" t="str">
        <f>IF(ISBLANK(INDEX('Policy Characteristics'!K:K,MATCH($C2672,'Policy Characteristics'!$C:$C,0))),"",INDEX('Policy Characteristics'!K:K,MATCH($C2672,'Policy Characteristics'!$C:$C,0)))</f>
        <v>industry-ag-main.html#eff-stds</v>
      </c>
      <c r="R2672" s="254" t="str">
        <f>IF(ISBLANK(INDEX('Policy Characteristics'!L:L,MATCH($C2672,'Policy Characteristics'!$C:$C,0))),"",INDEX('Policy Characteristics'!L:L,MATCH($C2672,'Policy Characteristics'!$C:$C,0)))</f>
        <v>industry-energy-efficiency-standards.html</v>
      </c>
    </row>
    <row r="2673" spans="1:18" s="4" customFormat="1" x14ac:dyDescent="0.25">
      <c r="A2673" s="254" t="str">
        <f>IF(ISBLANK(INDEX('Policy Characteristics'!A:A,MATCH($C2673,'Policy Characteristics'!$C:$C,0))),"",INDEX('Policy Characteristics'!A:A,MATCH($C2673,'Policy Characteristics'!$C:$C,0)))</f>
        <v>Industry</v>
      </c>
      <c r="B2673" s="262" t="str">
        <f>IF(ISBLANK(INDEX('Policy Characteristics'!B:B,MATCH($C2673,'Policy Characteristics'!$C:$C,0))),"",INDEX('Policy Characteristics'!B:B,MATCH($C2673,'Policy Characteristics'!$C:$C,0)))</f>
        <v>Industry Process Efficiency</v>
      </c>
      <c r="C2673" s="254" t="str">
        <f t="shared" si="111"/>
        <v>Percentage Improvement in Industrial Process Efficiency above BAU</v>
      </c>
      <c r="D2673" s="6" t="s">
        <v>3034</v>
      </c>
      <c r="E2673" s="45" t="s">
        <v>2671</v>
      </c>
      <c r="F2673" t="s">
        <v>2996</v>
      </c>
      <c r="G2673" s="45" t="s">
        <v>2676</v>
      </c>
      <c r="H2673" s="47">
        <f t="shared" si="110"/>
        <v>2672</v>
      </c>
      <c r="I2673" s="324" t="s">
        <v>41</v>
      </c>
      <c r="J2673" s="255" t="str">
        <f>IF(ISBLANK(INDEX('Policy Characteristics'!D:D,MATCH($C2673,'Policy Characteristics'!$C:$C,0))),"",INDEX('Policy Characteristics'!D:D,MATCH($C2673,'Policy Characteristics'!$C:$C,0)))</f>
        <v>Industry Energy Efficiency</v>
      </c>
      <c r="K2673" s="254" t="str">
        <f>IF(ISBLANK(INDEX('Policy Characteristics'!E:E,MATCH($C2673,'Policy Characteristics'!$C:$C,0))),"",INDEX('Policy Characteristics'!E:E,MATCH($C2673,'Policy Characteristics'!$C:$C,0)))</f>
        <v>indst process efficiency</v>
      </c>
      <c r="L2673" s="261">
        <f>IF(ISBLANK(INDEX('Policy Characteristics'!F:F,MATCH($C2673,'Policy Characteristics'!$C:$C,0))),"",INDEX('Policy Characteristics'!F:F,MATCH($C2673,'Policy Characteristics'!$C:$C,0)))</f>
        <v>0</v>
      </c>
      <c r="M2673" s="261">
        <f>IF(ISBLANK(INDEX('Policy Characteristics'!G:G,MATCH($C2673,'Policy Characteristics'!$C:$C,0))),"",INDEX('Policy Characteristics'!G:G,MATCH($C2673,'Policy Characteristics'!$C:$C,0)))</f>
        <v>0.25</v>
      </c>
      <c r="N2673" s="261">
        <f>IF(ISBLANK(INDEX('Policy Characteristics'!H:H,MATCH($C2673,'Policy Characteristics'!$C:$C,0))),"",INDEX('Policy Characteristics'!H:H,MATCH($C2673,'Policy Characteristics'!$C:$C,0)))</f>
        <v>0.01</v>
      </c>
      <c r="O2673" s="254" t="str">
        <f>IF(ISBLANK(INDEX('Policy Characteristics'!I:I,MATCH($C2673,'Policy Characteristics'!$C:$C,0))),"",INDEX('Policy Characteristics'!I:I,MATCH($C2673,'Policy Characteristics'!$C:$C,0)))</f>
        <v>% reduction in energy use</v>
      </c>
      <c r="P2673" s="254" t="str">
        <f>IF(ISBLANK(INDEX('Policy Characteristics'!J:J,MATCH($C2673,'Policy Characteristics'!$C:$C,0))),"",INDEX('Policy Characteristics'!J:J,MATCH($C2673,'Policy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73" s="254" t="str">
        <f>IF(ISBLANK(INDEX('Policy Characteristics'!K:K,MATCH($C2673,'Policy Characteristics'!$C:$C,0))),"",INDEX('Policy Characteristics'!K:K,MATCH($C2673,'Policy Characteristics'!$C:$C,0)))</f>
        <v>industry-ag-main.html#eff-stds</v>
      </c>
      <c r="R2673" s="254" t="str">
        <f>IF(ISBLANK(INDEX('Policy Characteristics'!L:L,MATCH($C2673,'Policy Characteristics'!$C:$C,0))),"",INDEX('Policy Characteristics'!L:L,MATCH($C2673,'Policy Characteristics'!$C:$C,0)))</f>
        <v>industry-energy-efficiency-standards.html</v>
      </c>
    </row>
    <row r="2674" spans="1:18" s="4" customFormat="1" x14ac:dyDescent="0.25">
      <c r="A2674" s="254" t="str">
        <f>IF(ISBLANK(INDEX('Policy Characteristics'!A:A,MATCH($C2674,'Policy Characteristics'!$C:$C,0))),"",INDEX('Policy Characteristics'!A:A,MATCH($C2674,'Policy Characteristics'!$C:$C,0)))</f>
        <v>Industry</v>
      </c>
      <c r="B2674" s="262" t="str">
        <f>IF(ISBLANK(INDEX('Policy Characteristics'!B:B,MATCH($C2674,'Policy Characteristics'!$C:$C,0))),"",INDEX('Policy Characteristics'!B:B,MATCH($C2674,'Policy Characteristics'!$C:$C,0)))</f>
        <v>Industry Process Efficiency</v>
      </c>
      <c r="C2674" s="254" t="str">
        <f t="shared" si="111"/>
        <v>Percentage Improvement in Industrial Process Efficiency above BAU</v>
      </c>
      <c r="D2674" s="6" t="s">
        <v>3035</v>
      </c>
      <c r="E2674" s="45" t="s">
        <v>2375</v>
      </c>
      <c r="F2674" t="s">
        <v>2997</v>
      </c>
      <c r="G2674" s="45" t="s">
        <v>2381</v>
      </c>
      <c r="H2674" s="47">
        <f t="shared" si="110"/>
        <v>2673</v>
      </c>
      <c r="I2674" s="324" t="s">
        <v>40</v>
      </c>
      <c r="J2674" s="255" t="str">
        <f>IF(ISBLANK(INDEX('Policy Characteristics'!D:D,MATCH($C2674,'Policy Characteristics'!$C:$C,0))),"",INDEX('Policy Characteristics'!D:D,MATCH($C2674,'Policy Characteristics'!$C:$C,0)))</f>
        <v>Industry Energy Efficiency</v>
      </c>
      <c r="K2674" s="254" t="str">
        <f>IF(ISBLANK(INDEX('Policy Characteristics'!E:E,MATCH($C2674,'Policy Characteristics'!$C:$C,0))),"",INDEX('Policy Characteristics'!E:E,MATCH($C2674,'Policy Characteristics'!$C:$C,0)))</f>
        <v>indst process efficiency</v>
      </c>
      <c r="L2674" s="261">
        <f>IF(ISBLANK(INDEX('Policy Characteristics'!F:F,MATCH($C2674,'Policy Characteristics'!$C:$C,0))),"",INDEX('Policy Characteristics'!F:F,MATCH($C2674,'Policy Characteristics'!$C:$C,0)))</f>
        <v>0</v>
      </c>
      <c r="M2674" s="261">
        <f>IF(ISBLANK(INDEX('Policy Characteristics'!G:G,MATCH($C2674,'Policy Characteristics'!$C:$C,0))),"",INDEX('Policy Characteristics'!G:G,MATCH($C2674,'Policy Characteristics'!$C:$C,0)))</f>
        <v>0.25</v>
      </c>
      <c r="N2674" s="261">
        <f>IF(ISBLANK(INDEX('Policy Characteristics'!H:H,MATCH($C2674,'Policy Characteristics'!$C:$C,0))),"",INDEX('Policy Characteristics'!H:H,MATCH($C2674,'Policy Characteristics'!$C:$C,0)))</f>
        <v>0.01</v>
      </c>
      <c r="O2674" s="254" t="str">
        <f>IF(ISBLANK(INDEX('Policy Characteristics'!I:I,MATCH($C2674,'Policy Characteristics'!$C:$C,0))),"",INDEX('Policy Characteristics'!I:I,MATCH($C2674,'Policy Characteristics'!$C:$C,0)))</f>
        <v>% reduction in energy use</v>
      </c>
      <c r="P2674" s="254" t="str">
        <f>IF(ISBLANK(INDEX('Policy Characteristics'!J:J,MATCH($C2674,'Policy Characteristics'!$C:$C,0))),"",INDEX('Policy Characteristics'!J:J,MATCH($C2674,'Policy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74" s="254" t="str">
        <f>IF(ISBLANK(INDEX('Policy Characteristics'!K:K,MATCH($C2674,'Policy Characteristics'!$C:$C,0))),"",INDEX('Policy Characteristics'!K:K,MATCH($C2674,'Policy Characteristics'!$C:$C,0)))</f>
        <v>industry-ag-main.html#eff-stds</v>
      </c>
      <c r="R2674" s="254" t="str">
        <f>IF(ISBLANK(INDEX('Policy Characteristics'!L:L,MATCH($C2674,'Policy Characteristics'!$C:$C,0))),"",INDEX('Policy Characteristics'!L:L,MATCH($C2674,'Policy Characteristics'!$C:$C,0)))</f>
        <v>industry-energy-efficiency-standards.html</v>
      </c>
    </row>
    <row r="2675" spans="1:18" s="4" customFormat="1" x14ac:dyDescent="0.25">
      <c r="A2675" s="254" t="str">
        <f>IF(ISBLANK(INDEX('Policy Characteristics'!A:A,MATCH($C2675,'Policy Characteristics'!$C:$C,0))),"",INDEX('Policy Characteristics'!A:A,MATCH($C2675,'Policy Characteristics'!$C:$C,0)))</f>
        <v>Industry</v>
      </c>
      <c r="B2675" s="262" t="str">
        <f>IF(ISBLANK(INDEX('Policy Characteristics'!B:B,MATCH($C2675,'Policy Characteristics'!$C:$C,0))),"",INDEX('Policy Characteristics'!B:B,MATCH($C2675,'Policy Characteristics'!$C:$C,0)))</f>
        <v>Industry Process Efficiency</v>
      </c>
      <c r="C2675" s="254" t="str">
        <f t="shared" si="111"/>
        <v>Percentage Improvement in Industrial Process Efficiency above BAU</v>
      </c>
      <c r="D2675" s="6" t="s">
        <v>3035</v>
      </c>
      <c r="E2675" s="45" t="s">
        <v>2376</v>
      </c>
      <c r="F2675" t="s">
        <v>2997</v>
      </c>
      <c r="G2675" s="45" t="s">
        <v>2384</v>
      </c>
      <c r="H2675" s="47">
        <f t="shared" si="110"/>
        <v>2674</v>
      </c>
      <c r="I2675" s="324" t="s">
        <v>40</v>
      </c>
      <c r="J2675" s="255" t="str">
        <f>IF(ISBLANK(INDEX('Policy Characteristics'!D:D,MATCH($C2675,'Policy Characteristics'!$C:$C,0))),"",INDEX('Policy Characteristics'!D:D,MATCH($C2675,'Policy Characteristics'!$C:$C,0)))</f>
        <v>Industry Energy Efficiency</v>
      </c>
      <c r="K2675" s="254" t="str">
        <f>IF(ISBLANK(INDEX('Policy Characteristics'!E:E,MATCH($C2675,'Policy Characteristics'!$C:$C,0))),"",INDEX('Policy Characteristics'!E:E,MATCH($C2675,'Policy Characteristics'!$C:$C,0)))</f>
        <v>indst process efficiency</v>
      </c>
      <c r="L2675" s="261">
        <f>IF(ISBLANK(INDEX('Policy Characteristics'!F:F,MATCH($C2675,'Policy Characteristics'!$C:$C,0))),"",INDEX('Policy Characteristics'!F:F,MATCH($C2675,'Policy Characteristics'!$C:$C,0)))</f>
        <v>0</v>
      </c>
      <c r="M2675" s="261">
        <f>IF(ISBLANK(INDEX('Policy Characteristics'!G:G,MATCH($C2675,'Policy Characteristics'!$C:$C,0))),"",INDEX('Policy Characteristics'!G:G,MATCH($C2675,'Policy Characteristics'!$C:$C,0)))</f>
        <v>0.25</v>
      </c>
      <c r="N2675" s="261">
        <f>IF(ISBLANK(INDEX('Policy Characteristics'!H:H,MATCH($C2675,'Policy Characteristics'!$C:$C,0))),"",INDEX('Policy Characteristics'!H:H,MATCH($C2675,'Policy Characteristics'!$C:$C,0)))</f>
        <v>0.01</v>
      </c>
      <c r="O2675" s="254" t="str">
        <f>IF(ISBLANK(INDEX('Policy Characteristics'!I:I,MATCH($C2675,'Policy Characteristics'!$C:$C,0))),"",INDEX('Policy Characteristics'!I:I,MATCH($C2675,'Policy Characteristics'!$C:$C,0)))</f>
        <v>% reduction in energy use</v>
      </c>
      <c r="P2675" s="254" t="str">
        <f>IF(ISBLANK(INDEX('Policy Characteristics'!J:J,MATCH($C2675,'Policy Characteristics'!$C:$C,0))),"",INDEX('Policy Characteristics'!J:J,MATCH($C2675,'Policy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75" s="254" t="str">
        <f>IF(ISBLANK(INDEX('Policy Characteristics'!K:K,MATCH($C2675,'Policy Characteristics'!$C:$C,0))),"",INDEX('Policy Characteristics'!K:K,MATCH($C2675,'Policy Characteristics'!$C:$C,0)))</f>
        <v>industry-ag-main.html#eff-stds</v>
      </c>
      <c r="R2675" s="254" t="str">
        <f>IF(ISBLANK(INDEX('Policy Characteristics'!L:L,MATCH($C2675,'Policy Characteristics'!$C:$C,0))),"",INDEX('Policy Characteristics'!L:L,MATCH($C2675,'Policy Characteristics'!$C:$C,0)))</f>
        <v>industry-energy-efficiency-standards.html</v>
      </c>
    </row>
    <row r="2676" spans="1:18" s="4" customFormat="1" x14ac:dyDescent="0.25">
      <c r="A2676" s="254" t="str">
        <f>IF(ISBLANK(INDEX('Policy Characteristics'!A:A,MATCH($C2676,'Policy Characteristics'!$C:$C,0))),"",INDEX('Policy Characteristics'!A:A,MATCH($C2676,'Policy Characteristics'!$C:$C,0)))</f>
        <v>Industry</v>
      </c>
      <c r="B2676" s="262" t="str">
        <f>IF(ISBLANK(INDEX('Policy Characteristics'!B:B,MATCH($C2676,'Policy Characteristics'!$C:$C,0))),"",INDEX('Policy Characteristics'!B:B,MATCH($C2676,'Policy Characteristics'!$C:$C,0)))</f>
        <v>Industry Process Efficiency</v>
      </c>
      <c r="C2676" s="254" t="str">
        <f t="shared" si="111"/>
        <v>Percentage Improvement in Industrial Process Efficiency above BAU</v>
      </c>
      <c r="D2676" s="6" t="s">
        <v>3035</v>
      </c>
      <c r="E2676" s="45" t="s">
        <v>2377</v>
      </c>
      <c r="F2676" t="s">
        <v>2997</v>
      </c>
      <c r="G2676" s="45" t="s">
        <v>2385</v>
      </c>
      <c r="H2676" s="47">
        <f t="shared" si="110"/>
        <v>2675</v>
      </c>
      <c r="I2676" s="324" t="s">
        <v>40</v>
      </c>
      <c r="J2676" s="255" t="str">
        <f>IF(ISBLANK(INDEX('Policy Characteristics'!D:D,MATCH($C2676,'Policy Characteristics'!$C:$C,0))),"",INDEX('Policy Characteristics'!D:D,MATCH($C2676,'Policy Characteristics'!$C:$C,0)))</f>
        <v>Industry Energy Efficiency</v>
      </c>
      <c r="K2676" s="254" t="str">
        <f>IF(ISBLANK(INDEX('Policy Characteristics'!E:E,MATCH($C2676,'Policy Characteristics'!$C:$C,0))),"",INDEX('Policy Characteristics'!E:E,MATCH($C2676,'Policy Characteristics'!$C:$C,0)))</f>
        <v>indst process efficiency</v>
      </c>
      <c r="L2676" s="261">
        <f>IF(ISBLANK(INDEX('Policy Characteristics'!F:F,MATCH($C2676,'Policy Characteristics'!$C:$C,0))),"",INDEX('Policy Characteristics'!F:F,MATCH($C2676,'Policy Characteristics'!$C:$C,0)))</f>
        <v>0</v>
      </c>
      <c r="M2676" s="261">
        <f>IF(ISBLANK(INDEX('Policy Characteristics'!G:G,MATCH($C2676,'Policy Characteristics'!$C:$C,0))),"",INDEX('Policy Characteristics'!G:G,MATCH($C2676,'Policy Characteristics'!$C:$C,0)))</f>
        <v>0.25</v>
      </c>
      <c r="N2676" s="261">
        <f>IF(ISBLANK(INDEX('Policy Characteristics'!H:H,MATCH($C2676,'Policy Characteristics'!$C:$C,0))),"",INDEX('Policy Characteristics'!H:H,MATCH($C2676,'Policy Characteristics'!$C:$C,0)))</f>
        <v>0.01</v>
      </c>
      <c r="O2676" s="254" t="str">
        <f>IF(ISBLANK(INDEX('Policy Characteristics'!I:I,MATCH($C2676,'Policy Characteristics'!$C:$C,0))),"",INDEX('Policy Characteristics'!I:I,MATCH($C2676,'Policy Characteristics'!$C:$C,0)))</f>
        <v>% reduction in energy use</v>
      </c>
      <c r="P2676" s="254" t="str">
        <f>IF(ISBLANK(INDEX('Policy Characteristics'!J:J,MATCH($C2676,'Policy Characteristics'!$C:$C,0))),"",INDEX('Policy Characteristics'!J:J,MATCH($C2676,'Policy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76" s="254" t="str">
        <f>IF(ISBLANK(INDEX('Policy Characteristics'!K:K,MATCH($C2676,'Policy Characteristics'!$C:$C,0))),"",INDEX('Policy Characteristics'!K:K,MATCH($C2676,'Policy Characteristics'!$C:$C,0)))</f>
        <v>industry-ag-main.html#eff-stds</v>
      </c>
      <c r="R2676" s="254" t="str">
        <f>IF(ISBLANK(INDEX('Policy Characteristics'!L:L,MATCH($C2676,'Policy Characteristics'!$C:$C,0))),"",INDEX('Policy Characteristics'!L:L,MATCH($C2676,'Policy Characteristics'!$C:$C,0)))</f>
        <v>industry-energy-efficiency-standards.html</v>
      </c>
    </row>
    <row r="2677" spans="1:18" s="4" customFormat="1" x14ac:dyDescent="0.25">
      <c r="A2677" s="254" t="str">
        <f>IF(ISBLANK(INDEX('Policy Characteristics'!A:A,MATCH($C2677,'Policy Characteristics'!$C:$C,0))),"",INDEX('Policy Characteristics'!A:A,MATCH($C2677,'Policy Characteristics'!$C:$C,0)))</f>
        <v>Industry</v>
      </c>
      <c r="B2677" s="262" t="str">
        <f>IF(ISBLANK(INDEX('Policy Characteristics'!B:B,MATCH($C2677,'Policy Characteristics'!$C:$C,0))),"",INDEX('Policy Characteristics'!B:B,MATCH($C2677,'Policy Characteristics'!$C:$C,0)))</f>
        <v>Industry Process Efficiency</v>
      </c>
      <c r="C2677" s="254" t="str">
        <f t="shared" si="111"/>
        <v>Percentage Improvement in Industrial Process Efficiency above BAU</v>
      </c>
      <c r="D2677" s="6" t="s">
        <v>3035</v>
      </c>
      <c r="E2677" s="45" t="s">
        <v>2378</v>
      </c>
      <c r="F2677" t="s">
        <v>2997</v>
      </c>
      <c r="G2677" s="45" t="s">
        <v>2382</v>
      </c>
      <c r="H2677" s="47">
        <f t="shared" si="110"/>
        <v>2676</v>
      </c>
      <c r="I2677" s="324" t="s">
        <v>41</v>
      </c>
      <c r="J2677" s="255" t="str">
        <f>IF(ISBLANK(INDEX('Policy Characteristics'!D:D,MATCH($C2677,'Policy Characteristics'!$C:$C,0))),"",INDEX('Policy Characteristics'!D:D,MATCH($C2677,'Policy Characteristics'!$C:$C,0)))</f>
        <v>Industry Energy Efficiency</v>
      </c>
      <c r="K2677" s="254" t="str">
        <f>IF(ISBLANK(INDEX('Policy Characteristics'!E:E,MATCH($C2677,'Policy Characteristics'!$C:$C,0))),"",INDEX('Policy Characteristics'!E:E,MATCH($C2677,'Policy Characteristics'!$C:$C,0)))</f>
        <v>indst process efficiency</v>
      </c>
      <c r="L2677" s="261">
        <f>IF(ISBLANK(INDEX('Policy Characteristics'!F:F,MATCH($C2677,'Policy Characteristics'!$C:$C,0))),"",INDEX('Policy Characteristics'!F:F,MATCH($C2677,'Policy Characteristics'!$C:$C,0)))</f>
        <v>0</v>
      </c>
      <c r="M2677" s="261">
        <f>IF(ISBLANK(INDEX('Policy Characteristics'!G:G,MATCH($C2677,'Policy Characteristics'!$C:$C,0))),"",INDEX('Policy Characteristics'!G:G,MATCH($C2677,'Policy Characteristics'!$C:$C,0)))</f>
        <v>0.25</v>
      </c>
      <c r="N2677" s="261">
        <f>IF(ISBLANK(INDEX('Policy Characteristics'!H:H,MATCH($C2677,'Policy Characteristics'!$C:$C,0))),"",INDEX('Policy Characteristics'!H:H,MATCH($C2677,'Policy Characteristics'!$C:$C,0)))</f>
        <v>0.01</v>
      </c>
      <c r="O2677" s="254" t="str">
        <f>IF(ISBLANK(INDEX('Policy Characteristics'!I:I,MATCH($C2677,'Policy Characteristics'!$C:$C,0))),"",INDEX('Policy Characteristics'!I:I,MATCH($C2677,'Policy Characteristics'!$C:$C,0)))</f>
        <v>% reduction in energy use</v>
      </c>
      <c r="P2677" s="254" t="str">
        <f>IF(ISBLANK(INDEX('Policy Characteristics'!J:J,MATCH($C2677,'Policy Characteristics'!$C:$C,0))),"",INDEX('Policy Characteristics'!J:J,MATCH($C2677,'Policy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77" s="254" t="str">
        <f>IF(ISBLANK(INDEX('Policy Characteristics'!K:K,MATCH($C2677,'Policy Characteristics'!$C:$C,0))),"",INDEX('Policy Characteristics'!K:K,MATCH($C2677,'Policy Characteristics'!$C:$C,0)))</f>
        <v>industry-ag-main.html#eff-stds</v>
      </c>
      <c r="R2677" s="254" t="str">
        <f>IF(ISBLANK(INDEX('Policy Characteristics'!L:L,MATCH($C2677,'Policy Characteristics'!$C:$C,0))),"",INDEX('Policy Characteristics'!L:L,MATCH($C2677,'Policy Characteristics'!$C:$C,0)))</f>
        <v>industry-energy-efficiency-standards.html</v>
      </c>
    </row>
    <row r="2678" spans="1:18" s="4" customFormat="1" x14ac:dyDescent="0.25">
      <c r="A2678" s="254" t="str">
        <f>IF(ISBLANK(INDEX('Policy Characteristics'!A:A,MATCH($C2678,'Policy Characteristics'!$C:$C,0))),"",INDEX('Policy Characteristics'!A:A,MATCH($C2678,'Policy Characteristics'!$C:$C,0)))</f>
        <v>Industry</v>
      </c>
      <c r="B2678" s="262" t="str">
        <f>IF(ISBLANK(INDEX('Policy Characteristics'!B:B,MATCH($C2678,'Policy Characteristics'!$C:$C,0))),"",INDEX('Policy Characteristics'!B:B,MATCH($C2678,'Policy Characteristics'!$C:$C,0)))</f>
        <v>Industry Process Efficiency</v>
      </c>
      <c r="C2678" s="254" t="str">
        <f t="shared" si="111"/>
        <v>Percentage Improvement in Industrial Process Efficiency above BAU</v>
      </c>
      <c r="D2678" s="6" t="s">
        <v>3035</v>
      </c>
      <c r="E2678" s="45" t="s">
        <v>2379</v>
      </c>
      <c r="F2678" t="s">
        <v>2997</v>
      </c>
      <c r="G2678" s="45" t="s">
        <v>2383</v>
      </c>
      <c r="H2678" s="47">
        <f t="shared" si="110"/>
        <v>2677</v>
      </c>
      <c r="I2678" s="324" t="s">
        <v>40</v>
      </c>
      <c r="J2678" s="255" t="str">
        <f>IF(ISBLANK(INDEX('Policy Characteristics'!D:D,MATCH($C2678,'Policy Characteristics'!$C:$C,0))),"",INDEX('Policy Characteristics'!D:D,MATCH($C2678,'Policy Characteristics'!$C:$C,0)))</f>
        <v>Industry Energy Efficiency</v>
      </c>
      <c r="K2678" s="254" t="str">
        <f>IF(ISBLANK(INDEX('Policy Characteristics'!E:E,MATCH($C2678,'Policy Characteristics'!$C:$C,0))),"",INDEX('Policy Characteristics'!E:E,MATCH($C2678,'Policy Characteristics'!$C:$C,0)))</f>
        <v>indst process efficiency</v>
      </c>
      <c r="L2678" s="261">
        <f>IF(ISBLANK(INDEX('Policy Characteristics'!F:F,MATCH($C2678,'Policy Characteristics'!$C:$C,0))),"",INDEX('Policy Characteristics'!F:F,MATCH($C2678,'Policy Characteristics'!$C:$C,0)))</f>
        <v>0</v>
      </c>
      <c r="M2678" s="261">
        <f>IF(ISBLANK(INDEX('Policy Characteristics'!G:G,MATCH($C2678,'Policy Characteristics'!$C:$C,0))),"",INDEX('Policy Characteristics'!G:G,MATCH($C2678,'Policy Characteristics'!$C:$C,0)))</f>
        <v>0.25</v>
      </c>
      <c r="N2678" s="261">
        <f>IF(ISBLANK(INDEX('Policy Characteristics'!H:H,MATCH($C2678,'Policy Characteristics'!$C:$C,0))),"",INDEX('Policy Characteristics'!H:H,MATCH($C2678,'Policy Characteristics'!$C:$C,0)))</f>
        <v>0.01</v>
      </c>
      <c r="O2678" s="254" t="str">
        <f>IF(ISBLANK(INDEX('Policy Characteristics'!I:I,MATCH($C2678,'Policy Characteristics'!$C:$C,0))),"",INDEX('Policy Characteristics'!I:I,MATCH($C2678,'Policy Characteristics'!$C:$C,0)))</f>
        <v>% reduction in energy use</v>
      </c>
      <c r="P2678" s="254" t="str">
        <f>IF(ISBLANK(INDEX('Policy Characteristics'!J:J,MATCH($C2678,'Policy Characteristics'!$C:$C,0))),"",INDEX('Policy Characteristics'!J:J,MATCH($C2678,'Policy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78" s="254" t="str">
        <f>IF(ISBLANK(INDEX('Policy Characteristics'!K:K,MATCH($C2678,'Policy Characteristics'!$C:$C,0))),"",INDEX('Policy Characteristics'!K:K,MATCH($C2678,'Policy Characteristics'!$C:$C,0)))</f>
        <v>industry-ag-main.html#eff-stds</v>
      </c>
      <c r="R2678" s="254" t="str">
        <f>IF(ISBLANK(INDEX('Policy Characteristics'!L:L,MATCH($C2678,'Policy Characteristics'!$C:$C,0))),"",INDEX('Policy Characteristics'!L:L,MATCH($C2678,'Policy Characteristics'!$C:$C,0)))</f>
        <v>industry-energy-efficiency-standards.html</v>
      </c>
    </row>
    <row r="2679" spans="1:18" s="4" customFormat="1" x14ac:dyDescent="0.25">
      <c r="A2679" s="254" t="str">
        <f>IF(ISBLANK(INDEX('Policy Characteristics'!A:A,MATCH($C2679,'Policy Characteristics'!$C:$C,0))),"",INDEX('Policy Characteristics'!A:A,MATCH($C2679,'Policy Characteristics'!$C:$C,0)))</f>
        <v>Industry</v>
      </c>
      <c r="B2679" s="262" t="str">
        <f>IF(ISBLANK(INDEX('Policy Characteristics'!B:B,MATCH($C2679,'Policy Characteristics'!$C:$C,0))),"",INDEX('Policy Characteristics'!B:B,MATCH($C2679,'Policy Characteristics'!$C:$C,0)))</f>
        <v>Industry Process Efficiency</v>
      </c>
      <c r="C2679" s="254" t="str">
        <f t="shared" si="111"/>
        <v>Percentage Improvement in Industrial Process Efficiency above BAU</v>
      </c>
      <c r="D2679" s="6" t="s">
        <v>3035</v>
      </c>
      <c r="E2679" s="45" t="s">
        <v>2380</v>
      </c>
      <c r="F2679" t="s">
        <v>2997</v>
      </c>
      <c r="G2679" s="45" t="s">
        <v>2386</v>
      </c>
      <c r="H2679" s="47">
        <f t="shared" si="110"/>
        <v>2678</v>
      </c>
      <c r="I2679" s="324" t="s">
        <v>41</v>
      </c>
      <c r="J2679" s="255" t="str">
        <f>IF(ISBLANK(INDEX('Policy Characteristics'!D:D,MATCH($C2679,'Policy Characteristics'!$C:$C,0))),"",INDEX('Policy Characteristics'!D:D,MATCH($C2679,'Policy Characteristics'!$C:$C,0)))</f>
        <v>Industry Energy Efficiency</v>
      </c>
      <c r="K2679" s="254" t="str">
        <f>IF(ISBLANK(INDEX('Policy Characteristics'!E:E,MATCH($C2679,'Policy Characteristics'!$C:$C,0))),"",INDEX('Policy Characteristics'!E:E,MATCH($C2679,'Policy Characteristics'!$C:$C,0)))</f>
        <v>indst process efficiency</v>
      </c>
      <c r="L2679" s="261">
        <f>IF(ISBLANK(INDEX('Policy Characteristics'!F:F,MATCH($C2679,'Policy Characteristics'!$C:$C,0))),"",INDEX('Policy Characteristics'!F:F,MATCH($C2679,'Policy Characteristics'!$C:$C,0)))</f>
        <v>0</v>
      </c>
      <c r="M2679" s="261">
        <f>IF(ISBLANK(INDEX('Policy Characteristics'!G:G,MATCH($C2679,'Policy Characteristics'!$C:$C,0))),"",INDEX('Policy Characteristics'!G:G,MATCH($C2679,'Policy Characteristics'!$C:$C,0)))</f>
        <v>0.25</v>
      </c>
      <c r="N2679" s="261">
        <f>IF(ISBLANK(INDEX('Policy Characteristics'!H:H,MATCH($C2679,'Policy Characteristics'!$C:$C,0))),"",INDEX('Policy Characteristics'!H:H,MATCH($C2679,'Policy Characteristics'!$C:$C,0)))</f>
        <v>0.01</v>
      </c>
      <c r="O2679" s="254" t="str">
        <f>IF(ISBLANK(INDEX('Policy Characteristics'!I:I,MATCH($C2679,'Policy Characteristics'!$C:$C,0))),"",INDEX('Policy Characteristics'!I:I,MATCH($C2679,'Policy Characteristics'!$C:$C,0)))</f>
        <v>% reduction in energy use</v>
      </c>
      <c r="P2679" s="254" t="str">
        <f>IF(ISBLANK(INDEX('Policy Characteristics'!J:J,MATCH($C2679,'Policy Characteristics'!$C:$C,0))),"",INDEX('Policy Characteristics'!J:J,MATCH($C2679,'Policy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79" s="254" t="str">
        <f>IF(ISBLANK(INDEX('Policy Characteristics'!K:K,MATCH($C2679,'Policy Characteristics'!$C:$C,0))),"",INDEX('Policy Characteristics'!K:K,MATCH($C2679,'Policy Characteristics'!$C:$C,0)))</f>
        <v>industry-ag-main.html#eff-stds</v>
      </c>
      <c r="R2679" s="254" t="str">
        <f>IF(ISBLANK(INDEX('Policy Characteristics'!L:L,MATCH($C2679,'Policy Characteristics'!$C:$C,0))),"",INDEX('Policy Characteristics'!L:L,MATCH($C2679,'Policy Characteristics'!$C:$C,0)))</f>
        <v>industry-energy-efficiency-standards.html</v>
      </c>
    </row>
    <row r="2680" spans="1:18" s="4" customFormat="1" x14ac:dyDescent="0.25">
      <c r="A2680" s="254" t="str">
        <f>IF(ISBLANK(INDEX('Policy Characteristics'!A:A,MATCH($C2680,'Policy Characteristics'!$C:$C,0))),"",INDEX('Policy Characteristics'!A:A,MATCH($C2680,'Policy Characteristics'!$C:$C,0)))</f>
        <v>Industry</v>
      </c>
      <c r="B2680" s="262" t="str">
        <f>IF(ISBLANK(INDEX('Policy Characteristics'!B:B,MATCH($C2680,'Policy Characteristics'!$C:$C,0))),"",INDEX('Policy Characteristics'!B:B,MATCH($C2680,'Policy Characteristics'!$C:$C,0)))</f>
        <v>Industry Process Efficiency</v>
      </c>
      <c r="C2680" s="254" t="str">
        <f t="shared" si="111"/>
        <v>Percentage Improvement in Industrial Process Efficiency above BAU</v>
      </c>
      <c r="D2680" s="6" t="s">
        <v>3035</v>
      </c>
      <c r="E2680" s="45" t="s">
        <v>2672</v>
      </c>
      <c r="F2680" t="s">
        <v>2997</v>
      </c>
      <c r="G2680" s="45" t="s">
        <v>2675</v>
      </c>
      <c r="H2680" s="47">
        <f t="shared" si="110"/>
        <v>2679</v>
      </c>
      <c r="I2680" s="324" t="s">
        <v>41</v>
      </c>
      <c r="J2680" s="255" t="str">
        <f>IF(ISBLANK(INDEX('Policy Characteristics'!D:D,MATCH($C2680,'Policy Characteristics'!$C:$C,0))),"",INDEX('Policy Characteristics'!D:D,MATCH($C2680,'Policy Characteristics'!$C:$C,0)))</f>
        <v>Industry Energy Efficiency</v>
      </c>
      <c r="K2680" s="254" t="str">
        <f>IF(ISBLANK(INDEX('Policy Characteristics'!E:E,MATCH($C2680,'Policy Characteristics'!$C:$C,0))),"",INDEX('Policy Characteristics'!E:E,MATCH($C2680,'Policy Characteristics'!$C:$C,0)))</f>
        <v>indst process efficiency</v>
      </c>
      <c r="L2680" s="261">
        <f>IF(ISBLANK(INDEX('Policy Characteristics'!F:F,MATCH($C2680,'Policy Characteristics'!$C:$C,0))),"",INDEX('Policy Characteristics'!F:F,MATCH($C2680,'Policy Characteristics'!$C:$C,0)))</f>
        <v>0</v>
      </c>
      <c r="M2680" s="261">
        <f>IF(ISBLANK(INDEX('Policy Characteristics'!G:G,MATCH($C2680,'Policy Characteristics'!$C:$C,0))),"",INDEX('Policy Characteristics'!G:G,MATCH($C2680,'Policy Characteristics'!$C:$C,0)))</f>
        <v>0.25</v>
      </c>
      <c r="N2680" s="261">
        <f>IF(ISBLANK(INDEX('Policy Characteristics'!H:H,MATCH($C2680,'Policy Characteristics'!$C:$C,0))),"",INDEX('Policy Characteristics'!H:H,MATCH($C2680,'Policy Characteristics'!$C:$C,0)))</f>
        <v>0.01</v>
      </c>
      <c r="O2680" s="254" t="str">
        <f>IF(ISBLANK(INDEX('Policy Characteristics'!I:I,MATCH($C2680,'Policy Characteristics'!$C:$C,0))),"",INDEX('Policy Characteristics'!I:I,MATCH($C2680,'Policy Characteristics'!$C:$C,0)))</f>
        <v>% reduction in energy use</v>
      </c>
      <c r="P2680" s="254" t="str">
        <f>IF(ISBLANK(INDEX('Policy Characteristics'!J:J,MATCH($C2680,'Policy Characteristics'!$C:$C,0))),"",INDEX('Policy Characteristics'!J:J,MATCH($C2680,'Policy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80" s="254" t="str">
        <f>IF(ISBLANK(INDEX('Policy Characteristics'!K:K,MATCH($C2680,'Policy Characteristics'!$C:$C,0))),"",INDEX('Policy Characteristics'!K:K,MATCH($C2680,'Policy Characteristics'!$C:$C,0)))</f>
        <v>industry-ag-main.html#eff-stds</v>
      </c>
      <c r="R2680" s="254" t="str">
        <f>IF(ISBLANK(INDEX('Policy Characteristics'!L:L,MATCH($C2680,'Policy Characteristics'!$C:$C,0))),"",INDEX('Policy Characteristics'!L:L,MATCH($C2680,'Policy Characteristics'!$C:$C,0)))</f>
        <v>industry-energy-efficiency-standards.html</v>
      </c>
    </row>
    <row r="2681" spans="1:18" s="4" customFormat="1" x14ac:dyDescent="0.25">
      <c r="A2681" s="254" t="str">
        <f>IF(ISBLANK(INDEX('Policy Characteristics'!A:A,MATCH($C2681,'Policy Characteristics'!$C:$C,0))),"",INDEX('Policy Characteristics'!A:A,MATCH($C2681,'Policy Characteristics'!$C:$C,0)))</f>
        <v>Industry</v>
      </c>
      <c r="B2681" s="262" t="str">
        <f>IF(ISBLANK(INDEX('Policy Characteristics'!B:B,MATCH($C2681,'Policy Characteristics'!$C:$C,0))),"",INDEX('Policy Characteristics'!B:B,MATCH($C2681,'Policy Characteristics'!$C:$C,0)))</f>
        <v>Industry Process Efficiency</v>
      </c>
      <c r="C2681" s="254" t="str">
        <f t="shared" si="111"/>
        <v>Percentage Improvement in Industrial Process Efficiency above BAU</v>
      </c>
      <c r="D2681" s="6" t="s">
        <v>3035</v>
      </c>
      <c r="E2681" s="45" t="s">
        <v>2673</v>
      </c>
      <c r="F2681" t="s">
        <v>2997</v>
      </c>
      <c r="G2681" s="45" t="s">
        <v>2677</v>
      </c>
      <c r="H2681" s="47">
        <f t="shared" si="110"/>
        <v>2680</v>
      </c>
      <c r="I2681" s="324" t="s">
        <v>40</v>
      </c>
      <c r="J2681" s="255" t="str">
        <f>IF(ISBLANK(INDEX('Policy Characteristics'!D:D,MATCH($C2681,'Policy Characteristics'!$C:$C,0))),"",INDEX('Policy Characteristics'!D:D,MATCH($C2681,'Policy Characteristics'!$C:$C,0)))</f>
        <v>Industry Energy Efficiency</v>
      </c>
      <c r="K2681" s="254" t="str">
        <f>IF(ISBLANK(INDEX('Policy Characteristics'!E:E,MATCH($C2681,'Policy Characteristics'!$C:$C,0))),"",INDEX('Policy Characteristics'!E:E,MATCH($C2681,'Policy Characteristics'!$C:$C,0)))</f>
        <v>indst process efficiency</v>
      </c>
      <c r="L2681" s="261">
        <f>IF(ISBLANK(INDEX('Policy Characteristics'!F:F,MATCH($C2681,'Policy Characteristics'!$C:$C,0))),"",INDEX('Policy Characteristics'!F:F,MATCH($C2681,'Policy Characteristics'!$C:$C,0)))</f>
        <v>0</v>
      </c>
      <c r="M2681" s="261">
        <f>IF(ISBLANK(INDEX('Policy Characteristics'!G:G,MATCH($C2681,'Policy Characteristics'!$C:$C,0))),"",INDEX('Policy Characteristics'!G:G,MATCH($C2681,'Policy Characteristics'!$C:$C,0)))</f>
        <v>0.25</v>
      </c>
      <c r="N2681" s="261">
        <f>IF(ISBLANK(INDEX('Policy Characteristics'!H:H,MATCH($C2681,'Policy Characteristics'!$C:$C,0))),"",INDEX('Policy Characteristics'!H:H,MATCH($C2681,'Policy Characteristics'!$C:$C,0)))</f>
        <v>0.01</v>
      </c>
      <c r="O2681" s="254" t="str">
        <f>IF(ISBLANK(INDEX('Policy Characteristics'!I:I,MATCH($C2681,'Policy Characteristics'!$C:$C,0))),"",INDEX('Policy Characteristics'!I:I,MATCH($C2681,'Policy Characteristics'!$C:$C,0)))</f>
        <v>% reduction in energy use</v>
      </c>
      <c r="P2681" s="254" t="str">
        <f>IF(ISBLANK(INDEX('Policy Characteristics'!J:J,MATCH($C2681,'Policy Characteristics'!$C:$C,0))),"",INDEX('Policy Characteristics'!J:J,MATCH($C2681,'Policy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81" s="254" t="str">
        <f>IF(ISBLANK(INDEX('Policy Characteristics'!K:K,MATCH($C2681,'Policy Characteristics'!$C:$C,0))),"",INDEX('Policy Characteristics'!K:K,MATCH($C2681,'Policy Characteristics'!$C:$C,0)))</f>
        <v>industry-ag-main.html#eff-stds</v>
      </c>
      <c r="R2681" s="254" t="str">
        <f>IF(ISBLANK(INDEX('Policy Characteristics'!L:L,MATCH($C2681,'Policy Characteristics'!$C:$C,0))),"",INDEX('Policy Characteristics'!L:L,MATCH($C2681,'Policy Characteristics'!$C:$C,0)))</f>
        <v>industry-energy-efficiency-standards.html</v>
      </c>
    </row>
    <row r="2682" spans="1:18" s="4" customFormat="1" x14ac:dyDescent="0.25">
      <c r="A2682" s="254" t="str">
        <f>IF(ISBLANK(INDEX('Policy Characteristics'!A:A,MATCH($C2682,'Policy Characteristics'!$C:$C,0))),"",INDEX('Policy Characteristics'!A:A,MATCH($C2682,'Policy Characteristics'!$C:$C,0)))</f>
        <v>Industry</v>
      </c>
      <c r="B2682" s="262" t="str">
        <f>IF(ISBLANK(INDEX('Policy Characteristics'!B:B,MATCH($C2682,'Policy Characteristics'!$C:$C,0))),"",INDEX('Policy Characteristics'!B:B,MATCH($C2682,'Policy Characteristics'!$C:$C,0)))</f>
        <v>Industry Process Efficiency</v>
      </c>
      <c r="C2682" s="254" t="str">
        <f t="shared" si="111"/>
        <v>Percentage Improvement in Industrial Process Efficiency above BAU</v>
      </c>
      <c r="D2682" s="6" t="s">
        <v>3035</v>
      </c>
      <c r="E2682" s="45" t="s">
        <v>2674</v>
      </c>
      <c r="F2682" t="s">
        <v>2997</v>
      </c>
      <c r="G2682" s="45" t="s">
        <v>2678</v>
      </c>
      <c r="H2682" s="47">
        <f t="shared" si="110"/>
        <v>2681</v>
      </c>
      <c r="I2682" s="324" t="s">
        <v>40</v>
      </c>
      <c r="J2682" s="255" t="str">
        <f>IF(ISBLANK(INDEX('Policy Characteristics'!D:D,MATCH($C2682,'Policy Characteristics'!$C:$C,0))),"",INDEX('Policy Characteristics'!D:D,MATCH($C2682,'Policy Characteristics'!$C:$C,0)))</f>
        <v>Industry Energy Efficiency</v>
      </c>
      <c r="K2682" s="254" t="str">
        <f>IF(ISBLANK(INDEX('Policy Characteristics'!E:E,MATCH($C2682,'Policy Characteristics'!$C:$C,0))),"",INDEX('Policy Characteristics'!E:E,MATCH($C2682,'Policy Characteristics'!$C:$C,0)))</f>
        <v>indst process efficiency</v>
      </c>
      <c r="L2682" s="261">
        <f>IF(ISBLANK(INDEX('Policy Characteristics'!F:F,MATCH($C2682,'Policy Characteristics'!$C:$C,0))),"",INDEX('Policy Characteristics'!F:F,MATCH($C2682,'Policy Characteristics'!$C:$C,0)))</f>
        <v>0</v>
      </c>
      <c r="M2682" s="261">
        <f>IF(ISBLANK(INDEX('Policy Characteristics'!G:G,MATCH($C2682,'Policy Characteristics'!$C:$C,0))),"",INDEX('Policy Characteristics'!G:G,MATCH($C2682,'Policy Characteristics'!$C:$C,0)))</f>
        <v>0.25</v>
      </c>
      <c r="N2682" s="261">
        <f>IF(ISBLANK(INDEX('Policy Characteristics'!H:H,MATCH($C2682,'Policy Characteristics'!$C:$C,0))),"",INDEX('Policy Characteristics'!H:H,MATCH($C2682,'Policy Characteristics'!$C:$C,0)))</f>
        <v>0.01</v>
      </c>
      <c r="O2682" s="254" t="str">
        <f>IF(ISBLANK(INDEX('Policy Characteristics'!I:I,MATCH($C2682,'Policy Characteristics'!$C:$C,0))),"",INDEX('Policy Characteristics'!I:I,MATCH($C2682,'Policy Characteristics'!$C:$C,0)))</f>
        <v>% reduction in energy use</v>
      </c>
      <c r="P2682" s="254" t="str">
        <f>IF(ISBLANK(INDEX('Policy Characteristics'!J:J,MATCH($C2682,'Policy Characteristics'!$C:$C,0))),"",INDEX('Policy Characteristics'!J:J,MATCH($C2682,'Policy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82" s="254" t="str">
        <f>IF(ISBLANK(INDEX('Policy Characteristics'!K:K,MATCH($C2682,'Policy Characteristics'!$C:$C,0))),"",INDEX('Policy Characteristics'!K:K,MATCH($C2682,'Policy Characteristics'!$C:$C,0)))</f>
        <v>industry-ag-main.html#eff-stds</v>
      </c>
      <c r="R2682" s="254" t="str">
        <f>IF(ISBLANK(INDEX('Policy Characteristics'!L:L,MATCH($C2682,'Policy Characteristics'!$C:$C,0))),"",INDEX('Policy Characteristics'!L:L,MATCH($C2682,'Policy Characteristics'!$C:$C,0)))</f>
        <v>industry-energy-efficiency-standards.html</v>
      </c>
    </row>
    <row r="2683" spans="1:18" s="4" customFormat="1" x14ac:dyDescent="0.25">
      <c r="A2683" s="254" t="str">
        <f>IF(ISBLANK(INDEX('Policy Characteristics'!A:A,MATCH($C2683,'Policy Characteristics'!$C:$C,0))),"",INDEX('Policy Characteristics'!A:A,MATCH($C2683,'Policy Characteristics'!$C:$C,0)))</f>
        <v>Industry</v>
      </c>
      <c r="B2683" s="262" t="str">
        <f>IF(ISBLANK(INDEX('Policy Characteristics'!B:B,MATCH($C2683,'Policy Characteristics'!$C:$C,0))),"",INDEX('Policy Characteristics'!B:B,MATCH($C2683,'Policy Characteristics'!$C:$C,0)))</f>
        <v>Industry Process Efficiency</v>
      </c>
      <c r="C2683" s="254" t="str">
        <f t="shared" si="111"/>
        <v>Percentage Improvement in Industrial Process Efficiency above BAU</v>
      </c>
      <c r="D2683" s="6" t="s">
        <v>3035</v>
      </c>
      <c r="E2683" s="45" t="s">
        <v>2671</v>
      </c>
      <c r="F2683" t="s">
        <v>2997</v>
      </c>
      <c r="G2683" s="45" t="s">
        <v>2676</v>
      </c>
      <c r="H2683" s="47">
        <f t="shared" si="110"/>
        <v>2682</v>
      </c>
      <c r="I2683" s="324" t="s">
        <v>41</v>
      </c>
      <c r="J2683" s="255" t="str">
        <f>IF(ISBLANK(INDEX('Policy Characteristics'!D:D,MATCH($C2683,'Policy Characteristics'!$C:$C,0))),"",INDEX('Policy Characteristics'!D:D,MATCH($C2683,'Policy Characteristics'!$C:$C,0)))</f>
        <v>Industry Energy Efficiency</v>
      </c>
      <c r="K2683" s="254" t="str">
        <f>IF(ISBLANK(INDEX('Policy Characteristics'!E:E,MATCH($C2683,'Policy Characteristics'!$C:$C,0))),"",INDEX('Policy Characteristics'!E:E,MATCH($C2683,'Policy Characteristics'!$C:$C,0)))</f>
        <v>indst process efficiency</v>
      </c>
      <c r="L2683" s="261">
        <f>IF(ISBLANK(INDEX('Policy Characteristics'!F:F,MATCH($C2683,'Policy Characteristics'!$C:$C,0))),"",INDEX('Policy Characteristics'!F:F,MATCH($C2683,'Policy Characteristics'!$C:$C,0)))</f>
        <v>0</v>
      </c>
      <c r="M2683" s="261">
        <f>IF(ISBLANK(INDEX('Policy Characteristics'!G:G,MATCH($C2683,'Policy Characteristics'!$C:$C,0))),"",INDEX('Policy Characteristics'!G:G,MATCH($C2683,'Policy Characteristics'!$C:$C,0)))</f>
        <v>0.25</v>
      </c>
      <c r="N2683" s="261">
        <f>IF(ISBLANK(INDEX('Policy Characteristics'!H:H,MATCH($C2683,'Policy Characteristics'!$C:$C,0))),"",INDEX('Policy Characteristics'!H:H,MATCH($C2683,'Policy Characteristics'!$C:$C,0)))</f>
        <v>0.01</v>
      </c>
      <c r="O2683" s="254" t="str">
        <f>IF(ISBLANK(INDEX('Policy Characteristics'!I:I,MATCH($C2683,'Policy Characteristics'!$C:$C,0))),"",INDEX('Policy Characteristics'!I:I,MATCH($C2683,'Policy Characteristics'!$C:$C,0)))</f>
        <v>% reduction in energy use</v>
      </c>
      <c r="P2683" s="254" t="str">
        <f>IF(ISBLANK(INDEX('Policy Characteristics'!J:J,MATCH($C2683,'Policy Characteristics'!$C:$C,0))),"",INDEX('Policy Characteristics'!J:J,MATCH($C2683,'Policy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83" s="254" t="str">
        <f>IF(ISBLANK(INDEX('Policy Characteristics'!K:K,MATCH($C2683,'Policy Characteristics'!$C:$C,0))),"",INDEX('Policy Characteristics'!K:K,MATCH($C2683,'Policy Characteristics'!$C:$C,0)))</f>
        <v>industry-ag-main.html#eff-stds</v>
      </c>
      <c r="R2683" s="254" t="str">
        <f>IF(ISBLANK(INDEX('Policy Characteristics'!L:L,MATCH($C2683,'Policy Characteristics'!$C:$C,0))),"",INDEX('Policy Characteristics'!L:L,MATCH($C2683,'Policy Characteristics'!$C:$C,0)))</f>
        <v>industry-energy-efficiency-standards.html</v>
      </c>
    </row>
    <row r="2684" spans="1:18" s="4" customFormat="1" x14ac:dyDescent="0.25">
      <c r="A2684" s="254" t="str">
        <f>IF(ISBLANK(INDEX('Policy Characteristics'!A:A,MATCH($C2684,'Policy Characteristics'!$C:$C,0))),"",INDEX('Policy Characteristics'!A:A,MATCH($C2684,'Policy Characteristics'!$C:$C,0)))</f>
        <v>Industry</v>
      </c>
      <c r="B2684" s="262" t="str">
        <f>IF(ISBLANK(INDEX('Policy Characteristics'!B:B,MATCH($C2684,'Policy Characteristics'!$C:$C,0))),"",INDEX('Policy Characteristics'!B:B,MATCH($C2684,'Policy Characteristics'!$C:$C,0)))</f>
        <v>Industry Process Efficiency</v>
      </c>
      <c r="C2684" s="254" t="str">
        <f t="shared" si="111"/>
        <v>Percentage Improvement in Industrial Process Efficiency above BAU</v>
      </c>
      <c r="D2684" s="6" t="s">
        <v>3036</v>
      </c>
      <c r="E2684" s="45" t="s">
        <v>2375</v>
      </c>
      <c r="F2684" t="s">
        <v>2998</v>
      </c>
      <c r="G2684" s="45" t="s">
        <v>2381</v>
      </c>
      <c r="H2684" s="47">
        <f t="shared" si="110"/>
        <v>2683</v>
      </c>
      <c r="I2684" s="324" t="s">
        <v>40</v>
      </c>
      <c r="J2684" s="255" t="str">
        <f>IF(ISBLANK(INDEX('Policy Characteristics'!D:D,MATCH($C2684,'Policy Characteristics'!$C:$C,0))),"",INDEX('Policy Characteristics'!D:D,MATCH($C2684,'Policy Characteristics'!$C:$C,0)))</f>
        <v>Industry Energy Efficiency</v>
      </c>
      <c r="K2684" s="254" t="str">
        <f>IF(ISBLANK(INDEX('Policy Characteristics'!E:E,MATCH($C2684,'Policy Characteristics'!$C:$C,0))),"",INDEX('Policy Characteristics'!E:E,MATCH($C2684,'Policy Characteristics'!$C:$C,0)))</f>
        <v>indst process efficiency</v>
      </c>
      <c r="L2684" s="261">
        <f>IF(ISBLANK(INDEX('Policy Characteristics'!F:F,MATCH($C2684,'Policy Characteristics'!$C:$C,0))),"",INDEX('Policy Characteristics'!F:F,MATCH($C2684,'Policy Characteristics'!$C:$C,0)))</f>
        <v>0</v>
      </c>
      <c r="M2684" s="261">
        <f>IF(ISBLANK(INDEX('Policy Characteristics'!G:G,MATCH($C2684,'Policy Characteristics'!$C:$C,0))),"",INDEX('Policy Characteristics'!G:G,MATCH($C2684,'Policy Characteristics'!$C:$C,0)))</f>
        <v>0.25</v>
      </c>
      <c r="N2684" s="261">
        <f>IF(ISBLANK(INDEX('Policy Characteristics'!H:H,MATCH($C2684,'Policy Characteristics'!$C:$C,0))),"",INDEX('Policy Characteristics'!H:H,MATCH($C2684,'Policy Characteristics'!$C:$C,0)))</f>
        <v>0.01</v>
      </c>
      <c r="O2684" s="254" t="str">
        <f>IF(ISBLANK(INDEX('Policy Characteristics'!I:I,MATCH($C2684,'Policy Characteristics'!$C:$C,0))),"",INDEX('Policy Characteristics'!I:I,MATCH($C2684,'Policy Characteristics'!$C:$C,0)))</f>
        <v>% reduction in energy use</v>
      </c>
      <c r="P2684" s="254" t="str">
        <f>IF(ISBLANK(INDEX('Policy Characteristics'!J:J,MATCH($C2684,'Policy Characteristics'!$C:$C,0))),"",INDEX('Policy Characteristics'!J:J,MATCH($C2684,'Policy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84" s="254" t="str">
        <f>IF(ISBLANK(INDEX('Policy Characteristics'!K:K,MATCH($C2684,'Policy Characteristics'!$C:$C,0))),"",INDEX('Policy Characteristics'!K:K,MATCH($C2684,'Policy Characteristics'!$C:$C,0)))</f>
        <v>industry-ag-main.html#eff-stds</v>
      </c>
      <c r="R2684" s="254" t="str">
        <f>IF(ISBLANK(INDEX('Policy Characteristics'!L:L,MATCH($C2684,'Policy Characteristics'!$C:$C,0))),"",INDEX('Policy Characteristics'!L:L,MATCH($C2684,'Policy Characteristics'!$C:$C,0)))</f>
        <v>industry-energy-efficiency-standards.html</v>
      </c>
    </row>
    <row r="2685" spans="1:18" s="4" customFormat="1" x14ac:dyDescent="0.25">
      <c r="A2685" s="254" t="str">
        <f>IF(ISBLANK(INDEX('Policy Characteristics'!A:A,MATCH($C2685,'Policy Characteristics'!$C:$C,0))),"",INDEX('Policy Characteristics'!A:A,MATCH($C2685,'Policy Characteristics'!$C:$C,0)))</f>
        <v>Industry</v>
      </c>
      <c r="B2685" s="262" t="str">
        <f>IF(ISBLANK(INDEX('Policy Characteristics'!B:B,MATCH($C2685,'Policy Characteristics'!$C:$C,0))),"",INDEX('Policy Characteristics'!B:B,MATCH($C2685,'Policy Characteristics'!$C:$C,0)))</f>
        <v>Industry Process Efficiency</v>
      </c>
      <c r="C2685" s="254" t="str">
        <f t="shared" si="111"/>
        <v>Percentage Improvement in Industrial Process Efficiency above BAU</v>
      </c>
      <c r="D2685" s="6" t="s">
        <v>3036</v>
      </c>
      <c r="E2685" s="45" t="s">
        <v>2376</v>
      </c>
      <c r="F2685" t="s">
        <v>2998</v>
      </c>
      <c r="G2685" s="45" t="s">
        <v>2384</v>
      </c>
      <c r="H2685" s="47">
        <f t="shared" si="110"/>
        <v>2684</v>
      </c>
      <c r="I2685" s="324" t="s">
        <v>40</v>
      </c>
      <c r="J2685" s="255" t="str">
        <f>IF(ISBLANK(INDEX('Policy Characteristics'!D:D,MATCH($C2685,'Policy Characteristics'!$C:$C,0))),"",INDEX('Policy Characteristics'!D:D,MATCH($C2685,'Policy Characteristics'!$C:$C,0)))</f>
        <v>Industry Energy Efficiency</v>
      </c>
      <c r="K2685" s="254" t="str">
        <f>IF(ISBLANK(INDEX('Policy Characteristics'!E:E,MATCH($C2685,'Policy Characteristics'!$C:$C,0))),"",INDEX('Policy Characteristics'!E:E,MATCH($C2685,'Policy Characteristics'!$C:$C,0)))</f>
        <v>indst process efficiency</v>
      </c>
      <c r="L2685" s="261">
        <f>IF(ISBLANK(INDEX('Policy Characteristics'!F:F,MATCH($C2685,'Policy Characteristics'!$C:$C,0))),"",INDEX('Policy Characteristics'!F:F,MATCH($C2685,'Policy Characteristics'!$C:$C,0)))</f>
        <v>0</v>
      </c>
      <c r="M2685" s="261">
        <f>IF(ISBLANK(INDEX('Policy Characteristics'!G:G,MATCH($C2685,'Policy Characteristics'!$C:$C,0))),"",INDEX('Policy Characteristics'!G:G,MATCH($C2685,'Policy Characteristics'!$C:$C,0)))</f>
        <v>0.25</v>
      </c>
      <c r="N2685" s="261">
        <f>IF(ISBLANK(INDEX('Policy Characteristics'!H:H,MATCH($C2685,'Policy Characteristics'!$C:$C,0))),"",INDEX('Policy Characteristics'!H:H,MATCH($C2685,'Policy Characteristics'!$C:$C,0)))</f>
        <v>0.01</v>
      </c>
      <c r="O2685" s="254" t="str">
        <f>IF(ISBLANK(INDEX('Policy Characteristics'!I:I,MATCH($C2685,'Policy Characteristics'!$C:$C,0))),"",INDEX('Policy Characteristics'!I:I,MATCH($C2685,'Policy Characteristics'!$C:$C,0)))</f>
        <v>% reduction in energy use</v>
      </c>
      <c r="P2685" s="254" t="str">
        <f>IF(ISBLANK(INDEX('Policy Characteristics'!J:J,MATCH($C2685,'Policy Characteristics'!$C:$C,0))),"",INDEX('Policy Characteristics'!J:J,MATCH($C2685,'Policy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85" s="254" t="str">
        <f>IF(ISBLANK(INDEX('Policy Characteristics'!K:K,MATCH($C2685,'Policy Characteristics'!$C:$C,0))),"",INDEX('Policy Characteristics'!K:K,MATCH($C2685,'Policy Characteristics'!$C:$C,0)))</f>
        <v>industry-ag-main.html#eff-stds</v>
      </c>
      <c r="R2685" s="254" t="str">
        <f>IF(ISBLANK(INDEX('Policy Characteristics'!L:L,MATCH($C2685,'Policy Characteristics'!$C:$C,0))),"",INDEX('Policy Characteristics'!L:L,MATCH($C2685,'Policy Characteristics'!$C:$C,0)))</f>
        <v>industry-energy-efficiency-standards.html</v>
      </c>
    </row>
    <row r="2686" spans="1:18" s="4" customFormat="1" x14ac:dyDescent="0.25">
      <c r="A2686" s="254" t="str">
        <f>IF(ISBLANK(INDEX('Policy Characteristics'!A:A,MATCH($C2686,'Policy Characteristics'!$C:$C,0))),"",INDEX('Policy Characteristics'!A:A,MATCH($C2686,'Policy Characteristics'!$C:$C,0)))</f>
        <v>Industry</v>
      </c>
      <c r="B2686" s="262" t="str">
        <f>IF(ISBLANK(INDEX('Policy Characteristics'!B:B,MATCH($C2686,'Policy Characteristics'!$C:$C,0))),"",INDEX('Policy Characteristics'!B:B,MATCH($C2686,'Policy Characteristics'!$C:$C,0)))</f>
        <v>Industry Process Efficiency</v>
      </c>
      <c r="C2686" s="254" t="str">
        <f t="shared" si="111"/>
        <v>Percentage Improvement in Industrial Process Efficiency above BAU</v>
      </c>
      <c r="D2686" s="6" t="s">
        <v>3036</v>
      </c>
      <c r="E2686" s="45" t="s">
        <v>2377</v>
      </c>
      <c r="F2686" t="s">
        <v>2998</v>
      </c>
      <c r="G2686" s="45" t="s">
        <v>2385</v>
      </c>
      <c r="H2686" s="47">
        <f t="shared" si="110"/>
        <v>2685</v>
      </c>
      <c r="I2686" s="324" t="s">
        <v>40</v>
      </c>
      <c r="J2686" s="255" t="str">
        <f>IF(ISBLANK(INDEX('Policy Characteristics'!D:D,MATCH($C2686,'Policy Characteristics'!$C:$C,0))),"",INDEX('Policy Characteristics'!D:D,MATCH($C2686,'Policy Characteristics'!$C:$C,0)))</f>
        <v>Industry Energy Efficiency</v>
      </c>
      <c r="K2686" s="254" t="str">
        <f>IF(ISBLANK(INDEX('Policy Characteristics'!E:E,MATCH($C2686,'Policy Characteristics'!$C:$C,0))),"",INDEX('Policy Characteristics'!E:E,MATCH($C2686,'Policy Characteristics'!$C:$C,0)))</f>
        <v>indst process efficiency</v>
      </c>
      <c r="L2686" s="261">
        <f>IF(ISBLANK(INDEX('Policy Characteristics'!F:F,MATCH($C2686,'Policy Characteristics'!$C:$C,0))),"",INDEX('Policy Characteristics'!F:F,MATCH($C2686,'Policy Characteristics'!$C:$C,0)))</f>
        <v>0</v>
      </c>
      <c r="M2686" s="261">
        <f>IF(ISBLANK(INDEX('Policy Characteristics'!G:G,MATCH($C2686,'Policy Characteristics'!$C:$C,0))),"",INDEX('Policy Characteristics'!G:G,MATCH($C2686,'Policy Characteristics'!$C:$C,0)))</f>
        <v>0.25</v>
      </c>
      <c r="N2686" s="261">
        <f>IF(ISBLANK(INDEX('Policy Characteristics'!H:H,MATCH($C2686,'Policy Characteristics'!$C:$C,0))),"",INDEX('Policy Characteristics'!H:H,MATCH($C2686,'Policy Characteristics'!$C:$C,0)))</f>
        <v>0.01</v>
      </c>
      <c r="O2686" s="254" t="str">
        <f>IF(ISBLANK(INDEX('Policy Characteristics'!I:I,MATCH($C2686,'Policy Characteristics'!$C:$C,0))),"",INDEX('Policy Characteristics'!I:I,MATCH($C2686,'Policy Characteristics'!$C:$C,0)))</f>
        <v>% reduction in energy use</v>
      </c>
      <c r="P2686" s="254" t="str">
        <f>IF(ISBLANK(INDEX('Policy Characteristics'!J:J,MATCH($C2686,'Policy Characteristics'!$C:$C,0))),"",INDEX('Policy Characteristics'!J:J,MATCH($C2686,'Policy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86" s="254" t="str">
        <f>IF(ISBLANK(INDEX('Policy Characteristics'!K:K,MATCH($C2686,'Policy Characteristics'!$C:$C,0))),"",INDEX('Policy Characteristics'!K:K,MATCH($C2686,'Policy Characteristics'!$C:$C,0)))</f>
        <v>industry-ag-main.html#eff-stds</v>
      </c>
      <c r="R2686" s="254" t="str">
        <f>IF(ISBLANK(INDEX('Policy Characteristics'!L:L,MATCH($C2686,'Policy Characteristics'!$C:$C,0))),"",INDEX('Policy Characteristics'!L:L,MATCH($C2686,'Policy Characteristics'!$C:$C,0)))</f>
        <v>industry-energy-efficiency-standards.html</v>
      </c>
    </row>
    <row r="2687" spans="1:18" s="4" customFormat="1" x14ac:dyDescent="0.25">
      <c r="A2687" s="254" t="str">
        <f>IF(ISBLANK(INDEX('Policy Characteristics'!A:A,MATCH($C2687,'Policy Characteristics'!$C:$C,0))),"",INDEX('Policy Characteristics'!A:A,MATCH($C2687,'Policy Characteristics'!$C:$C,0)))</f>
        <v>Industry</v>
      </c>
      <c r="B2687" s="262" t="str">
        <f>IF(ISBLANK(INDEX('Policy Characteristics'!B:B,MATCH($C2687,'Policy Characteristics'!$C:$C,0))),"",INDEX('Policy Characteristics'!B:B,MATCH($C2687,'Policy Characteristics'!$C:$C,0)))</f>
        <v>Industry Process Efficiency</v>
      </c>
      <c r="C2687" s="254" t="str">
        <f t="shared" si="111"/>
        <v>Percentage Improvement in Industrial Process Efficiency above BAU</v>
      </c>
      <c r="D2687" s="6" t="s">
        <v>3036</v>
      </c>
      <c r="E2687" s="45" t="s">
        <v>2378</v>
      </c>
      <c r="F2687" t="s">
        <v>2998</v>
      </c>
      <c r="G2687" s="45" t="s">
        <v>2382</v>
      </c>
      <c r="H2687" s="47">
        <f t="shared" si="110"/>
        <v>2686</v>
      </c>
      <c r="I2687" s="324" t="s">
        <v>41</v>
      </c>
      <c r="J2687" s="255" t="str">
        <f>IF(ISBLANK(INDEX('Policy Characteristics'!D:D,MATCH($C2687,'Policy Characteristics'!$C:$C,0))),"",INDEX('Policy Characteristics'!D:D,MATCH($C2687,'Policy Characteristics'!$C:$C,0)))</f>
        <v>Industry Energy Efficiency</v>
      </c>
      <c r="K2687" s="254" t="str">
        <f>IF(ISBLANK(INDEX('Policy Characteristics'!E:E,MATCH($C2687,'Policy Characteristics'!$C:$C,0))),"",INDEX('Policy Characteristics'!E:E,MATCH($C2687,'Policy Characteristics'!$C:$C,0)))</f>
        <v>indst process efficiency</v>
      </c>
      <c r="L2687" s="261">
        <f>IF(ISBLANK(INDEX('Policy Characteristics'!F:F,MATCH($C2687,'Policy Characteristics'!$C:$C,0))),"",INDEX('Policy Characteristics'!F:F,MATCH($C2687,'Policy Characteristics'!$C:$C,0)))</f>
        <v>0</v>
      </c>
      <c r="M2687" s="261">
        <f>IF(ISBLANK(INDEX('Policy Characteristics'!G:G,MATCH($C2687,'Policy Characteristics'!$C:$C,0))),"",INDEX('Policy Characteristics'!G:G,MATCH($C2687,'Policy Characteristics'!$C:$C,0)))</f>
        <v>0.25</v>
      </c>
      <c r="N2687" s="261">
        <f>IF(ISBLANK(INDEX('Policy Characteristics'!H:H,MATCH($C2687,'Policy Characteristics'!$C:$C,0))),"",INDEX('Policy Characteristics'!H:H,MATCH($C2687,'Policy Characteristics'!$C:$C,0)))</f>
        <v>0.01</v>
      </c>
      <c r="O2687" s="254" t="str">
        <f>IF(ISBLANK(INDEX('Policy Characteristics'!I:I,MATCH($C2687,'Policy Characteristics'!$C:$C,0))),"",INDEX('Policy Characteristics'!I:I,MATCH($C2687,'Policy Characteristics'!$C:$C,0)))</f>
        <v>% reduction in energy use</v>
      </c>
      <c r="P2687" s="254" t="str">
        <f>IF(ISBLANK(INDEX('Policy Characteristics'!J:J,MATCH($C2687,'Policy Characteristics'!$C:$C,0))),"",INDEX('Policy Characteristics'!J:J,MATCH($C2687,'Policy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87" s="254" t="str">
        <f>IF(ISBLANK(INDEX('Policy Characteristics'!K:K,MATCH($C2687,'Policy Characteristics'!$C:$C,0))),"",INDEX('Policy Characteristics'!K:K,MATCH($C2687,'Policy Characteristics'!$C:$C,0)))</f>
        <v>industry-ag-main.html#eff-stds</v>
      </c>
      <c r="R2687" s="254" t="str">
        <f>IF(ISBLANK(INDEX('Policy Characteristics'!L:L,MATCH($C2687,'Policy Characteristics'!$C:$C,0))),"",INDEX('Policy Characteristics'!L:L,MATCH($C2687,'Policy Characteristics'!$C:$C,0)))</f>
        <v>industry-energy-efficiency-standards.html</v>
      </c>
    </row>
    <row r="2688" spans="1:18" s="4" customFormat="1" x14ac:dyDescent="0.25">
      <c r="A2688" s="254" t="str">
        <f>IF(ISBLANK(INDEX('Policy Characteristics'!A:A,MATCH($C2688,'Policy Characteristics'!$C:$C,0))),"",INDEX('Policy Characteristics'!A:A,MATCH($C2688,'Policy Characteristics'!$C:$C,0)))</f>
        <v>Industry</v>
      </c>
      <c r="B2688" s="262" t="str">
        <f>IF(ISBLANK(INDEX('Policy Characteristics'!B:B,MATCH($C2688,'Policy Characteristics'!$C:$C,0))),"",INDEX('Policy Characteristics'!B:B,MATCH($C2688,'Policy Characteristics'!$C:$C,0)))</f>
        <v>Industry Process Efficiency</v>
      </c>
      <c r="C2688" s="254" t="str">
        <f t="shared" si="111"/>
        <v>Percentage Improvement in Industrial Process Efficiency above BAU</v>
      </c>
      <c r="D2688" s="6" t="s">
        <v>3036</v>
      </c>
      <c r="E2688" s="45" t="s">
        <v>2379</v>
      </c>
      <c r="F2688" t="s">
        <v>2998</v>
      </c>
      <c r="G2688" s="45" t="s">
        <v>2383</v>
      </c>
      <c r="H2688" s="47">
        <f t="shared" si="110"/>
        <v>2687</v>
      </c>
      <c r="I2688" s="324" t="s">
        <v>40</v>
      </c>
      <c r="J2688" s="255" t="str">
        <f>IF(ISBLANK(INDEX('Policy Characteristics'!D:D,MATCH($C2688,'Policy Characteristics'!$C:$C,0))),"",INDEX('Policy Characteristics'!D:D,MATCH($C2688,'Policy Characteristics'!$C:$C,0)))</f>
        <v>Industry Energy Efficiency</v>
      </c>
      <c r="K2688" s="254" t="str">
        <f>IF(ISBLANK(INDEX('Policy Characteristics'!E:E,MATCH($C2688,'Policy Characteristics'!$C:$C,0))),"",INDEX('Policy Characteristics'!E:E,MATCH($C2688,'Policy Characteristics'!$C:$C,0)))</f>
        <v>indst process efficiency</v>
      </c>
      <c r="L2688" s="261">
        <f>IF(ISBLANK(INDEX('Policy Characteristics'!F:F,MATCH($C2688,'Policy Characteristics'!$C:$C,0))),"",INDEX('Policy Characteristics'!F:F,MATCH($C2688,'Policy Characteristics'!$C:$C,0)))</f>
        <v>0</v>
      </c>
      <c r="M2688" s="261">
        <f>IF(ISBLANK(INDEX('Policy Characteristics'!G:G,MATCH($C2688,'Policy Characteristics'!$C:$C,0))),"",INDEX('Policy Characteristics'!G:G,MATCH($C2688,'Policy Characteristics'!$C:$C,0)))</f>
        <v>0.25</v>
      </c>
      <c r="N2688" s="261">
        <f>IF(ISBLANK(INDEX('Policy Characteristics'!H:H,MATCH($C2688,'Policy Characteristics'!$C:$C,0))),"",INDEX('Policy Characteristics'!H:H,MATCH($C2688,'Policy Characteristics'!$C:$C,0)))</f>
        <v>0.01</v>
      </c>
      <c r="O2688" s="254" t="str">
        <f>IF(ISBLANK(INDEX('Policy Characteristics'!I:I,MATCH($C2688,'Policy Characteristics'!$C:$C,0))),"",INDEX('Policy Characteristics'!I:I,MATCH($C2688,'Policy Characteristics'!$C:$C,0)))</f>
        <v>% reduction in energy use</v>
      </c>
      <c r="P2688" s="254" t="str">
        <f>IF(ISBLANK(INDEX('Policy Characteristics'!J:J,MATCH($C2688,'Policy Characteristics'!$C:$C,0))),"",INDEX('Policy Characteristics'!J:J,MATCH($C2688,'Policy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88" s="254" t="str">
        <f>IF(ISBLANK(INDEX('Policy Characteristics'!K:K,MATCH($C2688,'Policy Characteristics'!$C:$C,0))),"",INDEX('Policy Characteristics'!K:K,MATCH($C2688,'Policy Characteristics'!$C:$C,0)))</f>
        <v>industry-ag-main.html#eff-stds</v>
      </c>
      <c r="R2688" s="254" t="str">
        <f>IF(ISBLANK(INDEX('Policy Characteristics'!L:L,MATCH($C2688,'Policy Characteristics'!$C:$C,0))),"",INDEX('Policy Characteristics'!L:L,MATCH($C2688,'Policy Characteristics'!$C:$C,0)))</f>
        <v>industry-energy-efficiency-standards.html</v>
      </c>
    </row>
    <row r="2689" spans="1:18" s="4" customFormat="1" x14ac:dyDescent="0.25">
      <c r="A2689" s="254" t="str">
        <f>IF(ISBLANK(INDEX('Policy Characteristics'!A:A,MATCH($C2689,'Policy Characteristics'!$C:$C,0))),"",INDEX('Policy Characteristics'!A:A,MATCH($C2689,'Policy Characteristics'!$C:$C,0)))</f>
        <v>Industry</v>
      </c>
      <c r="B2689" s="262" t="str">
        <f>IF(ISBLANK(INDEX('Policy Characteristics'!B:B,MATCH($C2689,'Policy Characteristics'!$C:$C,0))),"",INDEX('Policy Characteristics'!B:B,MATCH($C2689,'Policy Characteristics'!$C:$C,0)))</f>
        <v>Industry Process Efficiency</v>
      </c>
      <c r="C2689" s="254" t="str">
        <f t="shared" si="111"/>
        <v>Percentage Improvement in Industrial Process Efficiency above BAU</v>
      </c>
      <c r="D2689" s="6" t="s">
        <v>3036</v>
      </c>
      <c r="E2689" s="45" t="s">
        <v>2380</v>
      </c>
      <c r="F2689" t="s">
        <v>2998</v>
      </c>
      <c r="G2689" s="45" t="s">
        <v>2386</v>
      </c>
      <c r="H2689" s="47">
        <f t="shared" si="110"/>
        <v>2688</v>
      </c>
      <c r="I2689" s="324" t="s">
        <v>41</v>
      </c>
      <c r="J2689" s="255" t="str">
        <f>IF(ISBLANK(INDEX('Policy Characteristics'!D:D,MATCH($C2689,'Policy Characteristics'!$C:$C,0))),"",INDEX('Policy Characteristics'!D:D,MATCH($C2689,'Policy Characteristics'!$C:$C,0)))</f>
        <v>Industry Energy Efficiency</v>
      </c>
      <c r="K2689" s="254" t="str">
        <f>IF(ISBLANK(INDEX('Policy Characteristics'!E:E,MATCH($C2689,'Policy Characteristics'!$C:$C,0))),"",INDEX('Policy Characteristics'!E:E,MATCH($C2689,'Policy Characteristics'!$C:$C,0)))</f>
        <v>indst process efficiency</v>
      </c>
      <c r="L2689" s="261">
        <f>IF(ISBLANK(INDEX('Policy Characteristics'!F:F,MATCH($C2689,'Policy Characteristics'!$C:$C,0))),"",INDEX('Policy Characteristics'!F:F,MATCH($C2689,'Policy Characteristics'!$C:$C,0)))</f>
        <v>0</v>
      </c>
      <c r="M2689" s="261">
        <f>IF(ISBLANK(INDEX('Policy Characteristics'!G:G,MATCH($C2689,'Policy Characteristics'!$C:$C,0))),"",INDEX('Policy Characteristics'!G:G,MATCH($C2689,'Policy Characteristics'!$C:$C,0)))</f>
        <v>0.25</v>
      </c>
      <c r="N2689" s="261">
        <f>IF(ISBLANK(INDEX('Policy Characteristics'!H:H,MATCH($C2689,'Policy Characteristics'!$C:$C,0))),"",INDEX('Policy Characteristics'!H:H,MATCH($C2689,'Policy Characteristics'!$C:$C,0)))</f>
        <v>0.01</v>
      </c>
      <c r="O2689" s="254" t="str">
        <f>IF(ISBLANK(INDEX('Policy Characteristics'!I:I,MATCH($C2689,'Policy Characteristics'!$C:$C,0))),"",INDEX('Policy Characteristics'!I:I,MATCH($C2689,'Policy Characteristics'!$C:$C,0)))</f>
        <v>% reduction in energy use</v>
      </c>
      <c r="P2689" s="254" t="str">
        <f>IF(ISBLANK(INDEX('Policy Characteristics'!J:J,MATCH($C2689,'Policy Characteristics'!$C:$C,0))),"",INDEX('Policy Characteristics'!J:J,MATCH($C2689,'Policy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89" s="254" t="str">
        <f>IF(ISBLANK(INDEX('Policy Characteristics'!K:K,MATCH($C2689,'Policy Characteristics'!$C:$C,0))),"",INDEX('Policy Characteristics'!K:K,MATCH($C2689,'Policy Characteristics'!$C:$C,0)))</f>
        <v>industry-ag-main.html#eff-stds</v>
      </c>
      <c r="R2689" s="254" t="str">
        <f>IF(ISBLANK(INDEX('Policy Characteristics'!L:L,MATCH($C2689,'Policy Characteristics'!$C:$C,0))),"",INDEX('Policy Characteristics'!L:L,MATCH($C2689,'Policy Characteristics'!$C:$C,0)))</f>
        <v>industry-energy-efficiency-standards.html</v>
      </c>
    </row>
    <row r="2690" spans="1:18" s="4" customFormat="1" x14ac:dyDescent="0.25">
      <c r="A2690" s="254" t="str">
        <f>IF(ISBLANK(INDEX('Policy Characteristics'!A:A,MATCH($C2690,'Policy Characteristics'!$C:$C,0))),"",INDEX('Policy Characteristics'!A:A,MATCH($C2690,'Policy Characteristics'!$C:$C,0)))</f>
        <v>Industry</v>
      </c>
      <c r="B2690" s="262" t="str">
        <f>IF(ISBLANK(INDEX('Policy Characteristics'!B:B,MATCH($C2690,'Policy Characteristics'!$C:$C,0))),"",INDEX('Policy Characteristics'!B:B,MATCH($C2690,'Policy Characteristics'!$C:$C,0)))</f>
        <v>Industry Process Efficiency</v>
      </c>
      <c r="C2690" s="254" t="str">
        <f t="shared" si="111"/>
        <v>Percentage Improvement in Industrial Process Efficiency above BAU</v>
      </c>
      <c r="D2690" s="6" t="s">
        <v>3036</v>
      </c>
      <c r="E2690" s="45" t="s">
        <v>2672</v>
      </c>
      <c r="F2690" t="s">
        <v>2998</v>
      </c>
      <c r="G2690" s="45" t="s">
        <v>2675</v>
      </c>
      <c r="H2690" s="47">
        <f t="shared" si="110"/>
        <v>2689</v>
      </c>
      <c r="I2690" s="324" t="s">
        <v>41</v>
      </c>
      <c r="J2690" s="255" t="str">
        <f>IF(ISBLANK(INDEX('Policy Characteristics'!D:D,MATCH($C2690,'Policy Characteristics'!$C:$C,0))),"",INDEX('Policy Characteristics'!D:D,MATCH($C2690,'Policy Characteristics'!$C:$C,0)))</f>
        <v>Industry Energy Efficiency</v>
      </c>
      <c r="K2690" s="254" t="str">
        <f>IF(ISBLANK(INDEX('Policy Characteristics'!E:E,MATCH($C2690,'Policy Characteristics'!$C:$C,0))),"",INDEX('Policy Characteristics'!E:E,MATCH($C2690,'Policy Characteristics'!$C:$C,0)))</f>
        <v>indst process efficiency</v>
      </c>
      <c r="L2690" s="261">
        <f>IF(ISBLANK(INDEX('Policy Characteristics'!F:F,MATCH($C2690,'Policy Characteristics'!$C:$C,0))),"",INDEX('Policy Characteristics'!F:F,MATCH($C2690,'Policy Characteristics'!$C:$C,0)))</f>
        <v>0</v>
      </c>
      <c r="M2690" s="261">
        <f>IF(ISBLANK(INDEX('Policy Characteristics'!G:G,MATCH($C2690,'Policy Characteristics'!$C:$C,0))),"",INDEX('Policy Characteristics'!G:G,MATCH($C2690,'Policy Characteristics'!$C:$C,0)))</f>
        <v>0.25</v>
      </c>
      <c r="N2690" s="261">
        <f>IF(ISBLANK(INDEX('Policy Characteristics'!H:H,MATCH($C2690,'Policy Characteristics'!$C:$C,0))),"",INDEX('Policy Characteristics'!H:H,MATCH($C2690,'Policy Characteristics'!$C:$C,0)))</f>
        <v>0.01</v>
      </c>
      <c r="O2690" s="254" t="str">
        <f>IF(ISBLANK(INDEX('Policy Characteristics'!I:I,MATCH($C2690,'Policy Characteristics'!$C:$C,0))),"",INDEX('Policy Characteristics'!I:I,MATCH($C2690,'Policy Characteristics'!$C:$C,0)))</f>
        <v>% reduction in energy use</v>
      </c>
      <c r="P2690" s="254" t="str">
        <f>IF(ISBLANK(INDEX('Policy Characteristics'!J:J,MATCH($C2690,'Policy Characteristics'!$C:$C,0))),"",INDEX('Policy Characteristics'!J:J,MATCH($C2690,'Policy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90" s="254" t="str">
        <f>IF(ISBLANK(INDEX('Policy Characteristics'!K:K,MATCH($C2690,'Policy Characteristics'!$C:$C,0))),"",INDEX('Policy Characteristics'!K:K,MATCH($C2690,'Policy Characteristics'!$C:$C,0)))</f>
        <v>industry-ag-main.html#eff-stds</v>
      </c>
      <c r="R2690" s="254" t="str">
        <f>IF(ISBLANK(INDEX('Policy Characteristics'!L:L,MATCH($C2690,'Policy Characteristics'!$C:$C,0))),"",INDEX('Policy Characteristics'!L:L,MATCH($C2690,'Policy Characteristics'!$C:$C,0)))</f>
        <v>industry-energy-efficiency-standards.html</v>
      </c>
    </row>
    <row r="2691" spans="1:18" s="4" customFormat="1" x14ac:dyDescent="0.25">
      <c r="A2691" s="254" t="str">
        <f>IF(ISBLANK(INDEX('Policy Characteristics'!A:A,MATCH($C2691,'Policy Characteristics'!$C:$C,0))),"",INDEX('Policy Characteristics'!A:A,MATCH($C2691,'Policy Characteristics'!$C:$C,0)))</f>
        <v>Industry</v>
      </c>
      <c r="B2691" s="262" t="str">
        <f>IF(ISBLANK(INDEX('Policy Characteristics'!B:B,MATCH($C2691,'Policy Characteristics'!$C:$C,0))),"",INDEX('Policy Characteristics'!B:B,MATCH($C2691,'Policy Characteristics'!$C:$C,0)))</f>
        <v>Industry Process Efficiency</v>
      </c>
      <c r="C2691" s="254" t="str">
        <f t="shared" si="111"/>
        <v>Percentage Improvement in Industrial Process Efficiency above BAU</v>
      </c>
      <c r="D2691" s="6" t="s">
        <v>3036</v>
      </c>
      <c r="E2691" s="45" t="s">
        <v>2673</v>
      </c>
      <c r="F2691" t="s">
        <v>2998</v>
      </c>
      <c r="G2691" s="45" t="s">
        <v>2677</v>
      </c>
      <c r="H2691" s="47">
        <f t="shared" ref="H2691:H2754" si="112">H2690+1</f>
        <v>2690</v>
      </c>
      <c r="I2691" s="324" t="s">
        <v>40</v>
      </c>
      <c r="J2691" s="255" t="str">
        <f>IF(ISBLANK(INDEX('Policy Characteristics'!D:D,MATCH($C2691,'Policy Characteristics'!$C:$C,0))),"",INDEX('Policy Characteristics'!D:D,MATCH($C2691,'Policy Characteristics'!$C:$C,0)))</f>
        <v>Industry Energy Efficiency</v>
      </c>
      <c r="K2691" s="254" t="str">
        <f>IF(ISBLANK(INDEX('Policy Characteristics'!E:E,MATCH($C2691,'Policy Characteristics'!$C:$C,0))),"",INDEX('Policy Characteristics'!E:E,MATCH($C2691,'Policy Characteristics'!$C:$C,0)))</f>
        <v>indst process efficiency</v>
      </c>
      <c r="L2691" s="261">
        <f>IF(ISBLANK(INDEX('Policy Characteristics'!F:F,MATCH($C2691,'Policy Characteristics'!$C:$C,0))),"",INDEX('Policy Characteristics'!F:F,MATCH($C2691,'Policy Characteristics'!$C:$C,0)))</f>
        <v>0</v>
      </c>
      <c r="M2691" s="261">
        <f>IF(ISBLANK(INDEX('Policy Characteristics'!G:G,MATCH($C2691,'Policy Characteristics'!$C:$C,0))),"",INDEX('Policy Characteristics'!G:G,MATCH($C2691,'Policy Characteristics'!$C:$C,0)))</f>
        <v>0.25</v>
      </c>
      <c r="N2691" s="261">
        <f>IF(ISBLANK(INDEX('Policy Characteristics'!H:H,MATCH($C2691,'Policy Characteristics'!$C:$C,0))),"",INDEX('Policy Characteristics'!H:H,MATCH($C2691,'Policy Characteristics'!$C:$C,0)))</f>
        <v>0.01</v>
      </c>
      <c r="O2691" s="254" t="str">
        <f>IF(ISBLANK(INDEX('Policy Characteristics'!I:I,MATCH($C2691,'Policy Characteristics'!$C:$C,0))),"",INDEX('Policy Characteristics'!I:I,MATCH($C2691,'Policy Characteristics'!$C:$C,0)))</f>
        <v>% reduction in energy use</v>
      </c>
      <c r="P2691" s="254" t="str">
        <f>IF(ISBLANK(INDEX('Policy Characteristics'!J:J,MATCH($C2691,'Policy Characteristics'!$C:$C,0))),"",INDEX('Policy Characteristics'!J:J,MATCH($C2691,'Policy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91" s="254" t="str">
        <f>IF(ISBLANK(INDEX('Policy Characteristics'!K:K,MATCH($C2691,'Policy Characteristics'!$C:$C,0))),"",INDEX('Policy Characteristics'!K:K,MATCH($C2691,'Policy Characteristics'!$C:$C,0)))</f>
        <v>industry-ag-main.html#eff-stds</v>
      </c>
      <c r="R2691" s="254" t="str">
        <f>IF(ISBLANK(INDEX('Policy Characteristics'!L:L,MATCH($C2691,'Policy Characteristics'!$C:$C,0))),"",INDEX('Policy Characteristics'!L:L,MATCH($C2691,'Policy Characteristics'!$C:$C,0)))</f>
        <v>industry-energy-efficiency-standards.html</v>
      </c>
    </row>
    <row r="2692" spans="1:18" s="4" customFormat="1" x14ac:dyDescent="0.25">
      <c r="A2692" s="254" t="str">
        <f>IF(ISBLANK(INDEX('Policy Characteristics'!A:A,MATCH($C2692,'Policy Characteristics'!$C:$C,0))),"",INDEX('Policy Characteristics'!A:A,MATCH($C2692,'Policy Characteristics'!$C:$C,0)))</f>
        <v>Industry</v>
      </c>
      <c r="B2692" s="262" t="str">
        <f>IF(ISBLANK(INDEX('Policy Characteristics'!B:B,MATCH($C2692,'Policy Characteristics'!$C:$C,0))),"",INDEX('Policy Characteristics'!B:B,MATCH($C2692,'Policy Characteristics'!$C:$C,0)))</f>
        <v>Industry Process Efficiency</v>
      </c>
      <c r="C2692" s="254" t="str">
        <f t="shared" si="111"/>
        <v>Percentage Improvement in Industrial Process Efficiency above BAU</v>
      </c>
      <c r="D2692" s="6" t="s">
        <v>3036</v>
      </c>
      <c r="E2692" s="45" t="s">
        <v>2674</v>
      </c>
      <c r="F2692" t="s">
        <v>2998</v>
      </c>
      <c r="G2692" s="45" t="s">
        <v>2678</v>
      </c>
      <c r="H2692" s="47">
        <f t="shared" si="112"/>
        <v>2691</v>
      </c>
      <c r="I2692" s="324" t="s">
        <v>40</v>
      </c>
      <c r="J2692" s="255" t="str">
        <f>IF(ISBLANK(INDEX('Policy Characteristics'!D:D,MATCH($C2692,'Policy Characteristics'!$C:$C,0))),"",INDEX('Policy Characteristics'!D:D,MATCH($C2692,'Policy Characteristics'!$C:$C,0)))</f>
        <v>Industry Energy Efficiency</v>
      </c>
      <c r="K2692" s="254" t="str">
        <f>IF(ISBLANK(INDEX('Policy Characteristics'!E:E,MATCH($C2692,'Policy Characteristics'!$C:$C,0))),"",INDEX('Policy Characteristics'!E:E,MATCH($C2692,'Policy Characteristics'!$C:$C,0)))</f>
        <v>indst process efficiency</v>
      </c>
      <c r="L2692" s="261">
        <f>IF(ISBLANK(INDEX('Policy Characteristics'!F:F,MATCH($C2692,'Policy Characteristics'!$C:$C,0))),"",INDEX('Policy Characteristics'!F:F,MATCH($C2692,'Policy Characteristics'!$C:$C,0)))</f>
        <v>0</v>
      </c>
      <c r="M2692" s="261">
        <f>IF(ISBLANK(INDEX('Policy Characteristics'!G:G,MATCH($C2692,'Policy Characteristics'!$C:$C,0))),"",INDEX('Policy Characteristics'!G:G,MATCH($C2692,'Policy Characteristics'!$C:$C,0)))</f>
        <v>0.25</v>
      </c>
      <c r="N2692" s="261">
        <f>IF(ISBLANK(INDEX('Policy Characteristics'!H:H,MATCH($C2692,'Policy Characteristics'!$C:$C,0))),"",INDEX('Policy Characteristics'!H:H,MATCH($C2692,'Policy Characteristics'!$C:$C,0)))</f>
        <v>0.01</v>
      </c>
      <c r="O2692" s="254" t="str">
        <f>IF(ISBLANK(INDEX('Policy Characteristics'!I:I,MATCH($C2692,'Policy Characteristics'!$C:$C,0))),"",INDEX('Policy Characteristics'!I:I,MATCH($C2692,'Policy Characteristics'!$C:$C,0)))</f>
        <v>% reduction in energy use</v>
      </c>
      <c r="P2692" s="254" t="str">
        <f>IF(ISBLANK(INDEX('Policy Characteristics'!J:J,MATCH($C2692,'Policy Characteristics'!$C:$C,0))),"",INDEX('Policy Characteristics'!J:J,MATCH($C2692,'Policy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92" s="254" t="str">
        <f>IF(ISBLANK(INDEX('Policy Characteristics'!K:K,MATCH($C2692,'Policy Characteristics'!$C:$C,0))),"",INDEX('Policy Characteristics'!K:K,MATCH($C2692,'Policy Characteristics'!$C:$C,0)))</f>
        <v>industry-ag-main.html#eff-stds</v>
      </c>
      <c r="R2692" s="254" t="str">
        <f>IF(ISBLANK(INDEX('Policy Characteristics'!L:L,MATCH($C2692,'Policy Characteristics'!$C:$C,0))),"",INDEX('Policy Characteristics'!L:L,MATCH($C2692,'Policy Characteristics'!$C:$C,0)))</f>
        <v>industry-energy-efficiency-standards.html</v>
      </c>
    </row>
    <row r="2693" spans="1:18" s="4" customFormat="1" x14ac:dyDescent="0.25">
      <c r="A2693" s="254" t="str">
        <f>IF(ISBLANK(INDEX('Policy Characteristics'!A:A,MATCH($C2693,'Policy Characteristics'!$C:$C,0))),"",INDEX('Policy Characteristics'!A:A,MATCH($C2693,'Policy Characteristics'!$C:$C,0)))</f>
        <v>Industry</v>
      </c>
      <c r="B2693" s="262" t="str">
        <f>IF(ISBLANK(INDEX('Policy Characteristics'!B:B,MATCH($C2693,'Policy Characteristics'!$C:$C,0))),"",INDEX('Policy Characteristics'!B:B,MATCH($C2693,'Policy Characteristics'!$C:$C,0)))</f>
        <v>Industry Process Efficiency</v>
      </c>
      <c r="C2693" s="254" t="str">
        <f t="shared" si="111"/>
        <v>Percentage Improvement in Industrial Process Efficiency above BAU</v>
      </c>
      <c r="D2693" s="6" t="s">
        <v>3036</v>
      </c>
      <c r="E2693" s="45" t="s">
        <v>2671</v>
      </c>
      <c r="F2693" t="s">
        <v>2998</v>
      </c>
      <c r="G2693" s="45" t="s">
        <v>2676</v>
      </c>
      <c r="H2693" s="47">
        <f t="shared" si="112"/>
        <v>2692</v>
      </c>
      <c r="I2693" s="324" t="s">
        <v>41</v>
      </c>
      <c r="J2693" s="255" t="str">
        <f>IF(ISBLANK(INDEX('Policy Characteristics'!D:D,MATCH($C2693,'Policy Characteristics'!$C:$C,0))),"",INDEX('Policy Characteristics'!D:D,MATCH($C2693,'Policy Characteristics'!$C:$C,0)))</f>
        <v>Industry Energy Efficiency</v>
      </c>
      <c r="K2693" s="254" t="str">
        <f>IF(ISBLANK(INDEX('Policy Characteristics'!E:E,MATCH($C2693,'Policy Characteristics'!$C:$C,0))),"",INDEX('Policy Characteristics'!E:E,MATCH($C2693,'Policy Characteristics'!$C:$C,0)))</f>
        <v>indst process efficiency</v>
      </c>
      <c r="L2693" s="261">
        <f>IF(ISBLANK(INDEX('Policy Characteristics'!F:F,MATCH($C2693,'Policy Characteristics'!$C:$C,0))),"",INDEX('Policy Characteristics'!F:F,MATCH($C2693,'Policy Characteristics'!$C:$C,0)))</f>
        <v>0</v>
      </c>
      <c r="M2693" s="261">
        <f>IF(ISBLANK(INDEX('Policy Characteristics'!G:G,MATCH($C2693,'Policy Characteristics'!$C:$C,0))),"",INDEX('Policy Characteristics'!G:G,MATCH($C2693,'Policy Characteristics'!$C:$C,0)))</f>
        <v>0.25</v>
      </c>
      <c r="N2693" s="261">
        <f>IF(ISBLANK(INDEX('Policy Characteristics'!H:H,MATCH($C2693,'Policy Characteristics'!$C:$C,0))),"",INDEX('Policy Characteristics'!H:H,MATCH($C2693,'Policy Characteristics'!$C:$C,0)))</f>
        <v>0.01</v>
      </c>
      <c r="O2693" s="254" t="str">
        <f>IF(ISBLANK(INDEX('Policy Characteristics'!I:I,MATCH($C2693,'Policy Characteristics'!$C:$C,0))),"",INDEX('Policy Characteristics'!I:I,MATCH($C2693,'Policy Characteristics'!$C:$C,0)))</f>
        <v>% reduction in energy use</v>
      </c>
      <c r="P2693" s="254" t="str">
        <f>IF(ISBLANK(INDEX('Policy Characteristics'!J:J,MATCH($C2693,'Policy Characteristics'!$C:$C,0))),"",INDEX('Policy Characteristics'!J:J,MATCH($C2693,'Policy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93" s="254" t="str">
        <f>IF(ISBLANK(INDEX('Policy Characteristics'!K:K,MATCH($C2693,'Policy Characteristics'!$C:$C,0))),"",INDEX('Policy Characteristics'!K:K,MATCH($C2693,'Policy Characteristics'!$C:$C,0)))</f>
        <v>industry-ag-main.html#eff-stds</v>
      </c>
      <c r="R2693" s="254" t="str">
        <f>IF(ISBLANK(INDEX('Policy Characteristics'!L:L,MATCH($C2693,'Policy Characteristics'!$C:$C,0))),"",INDEX('Policy Characteristics'!L:L,MATCH($C2693,'Policy Characteristics'!$C:$C,0)))</f>
        <v>industry-energy-efficiency-standards.html</v>
      </c>
    </row>
    <row r="2694" spans="1:18" s="4" customFormat="1" x14ac:dyDescent="0.25">
      <c r="A2694" s="254" t="str">
        <f>IF(ISBLANK(INDEX('Policy Characteristics'!A:A,MATCH($C2694,'Policy Characteristics'!$C:$C,0))),"",INDEX('Policy Characteristics'!A:A,MATCH($C2694,'Policy Characteristics'!$C:$C,0)))</f>
        <v>Industry</v>
      </c>
      <c r="B2694" s="262" t="str">
        <f>IF(ISBLANK(INDEX('Policy Characteristics'!B:B,MATCH($C2694,'Policy Characteristics'!$C:$C,0))),"",INDEX('Policy Characteristics'!B:B,MATCH($C2694,'Policy Characteristics'!$C:$C,0)))</f>
        <v>Industry Process Efficiency</v>
      </c>
      <c r="C2694" s="254" t="str">
        <f t="shared" si="111"/>
        <v>Percentage Improvement in Industrial Process Efficiency above BAU</v>
      </c>
      <c r="D2694" s="6" t="s">
        <v>3037</v>
      </c>
      <c r="E2694" s="45" t="s">
        <v>2375</v>
      </c>
      <c r="F2694" t="s">
        <v>2999</v>
      </c>
      <c r="G2694" s="45" t="s">
        <v>2381</v>
      </c>
      <c r="H2694" s="47">
        <f t="shared" si="112"/>
        <v>2693</v>
      </c>
      <c r="I2694" s="325" t="s">
        <v>41</v>
      </c>
      <c r="J2694" s="255" t="str">
        <f>IF(ISBLANK(INDEX('Policy Characteristics'!D:D,MATCH($C2694,'Policy Characteristics'!$C:$C,0))),"",INDEX('Policy Characteristics'!D:D,MATCH($C2694,'Policy Characteristics'!$C:$C,0)))</f>
        <v>Industry Energy Efficiency</v>
      </c>
      <c r="K2694" s="254" t="str">
        <f>IF(ISBLANK(INDEX('Policy Characteristics'!E:E,MATCH($C2694,'Policy Characteristics'!$C:$C,0))),"",INDEX('Policy Characteristics'!E:E,MATCH($C2694,'Policy Characteristics'!$C:$C,0)))</f>
        <v>indst process efficiency</v>
      </c>
      <c r="L2694" s="261">
        <f>IF(ISBLANK(INDEX('Policy Characteristics'!F:F,MATCH($C2694,'Policy Characteristics'!$C:$C,0))),"",INDEX('Policy Characteristics'!F:F,MATCH($C2694,'Policy Characteristics'!$C:$C,0)))</f>
        <v>0</v>
      </c>
      <c r="M2694" s="261">
        <f>IF(ISBLANK(INDEX('Policy Characteristics'!G:G,MATCH($C2694,'Policy Characteristics'!$C:$C,0))),"",INDEX('Policy Characteristics'!G:G,MATCH($C2694,'Policy Characteristics'!$C:$C,0)))</f>
        <v>0.25</v>
      </c>
      <c r="N2694" s="261">
        <f>IF(ISBLANK(INDEX('Policy Characteristics'!H:H,MATCH($C2694,'Policy Characteristics'!$C:$C,0))),"",INDEX('Policy Characteristics'!H:H,MATCH($C2694,'Policy Characteristics'!$C:$C,0)))</f>
        <v>0.01</v>
      </c>
      <c r="O2694" s="254" t="str">
        <f>IF(ISBLANK(INDEX('Policy Characteristics'!I:I,MATCH($C2694,'Policy Characteristics'!$C:$C,0))),"",INDEX('Policy Characteristics'!I:I,MATCH($C2694,'Policy Characteristics'!$C:$C,0)))</f>
        <v>% reduction in energy use</v>
      </c>
      <c r="P2694" s="254" t="str">
        <f>IF(ISBLANK(INDEX('Policy Characteristics'!J:J,MATCH($C2694,'Policy Characteristics'!$C:$C,0))),"",INDEX('Policy Characteristics'!J:J,MATCH($C2694,'Policy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94" s="254" t="str">
        <f>IF(ISBLANK(INDEX('Policy Characteristics'!K:K,MATCH($C2694,'Policy Characteristics'!$C:$C,0))),"",INDEX('Policy Characteristics'!K:K,MATCH($C2694,'Policy Characteristics'!$C:$C,0)))</f>
        <v>industry-ag-main.html#eff-stds</v>
      </c>
      <c r="R2694" s="254" t="str">
        <f>IF(ISBLANK(INDEX('Policy Characteristics'!L:L,MATCH($C2694,'Policy Characteristics'!$C:$C,0))),"",INDEX('Policy Characteristics'!L:L,MATCH($C2694,'Policy Characteristics'!$C:$C,0)))</f>
        <v>industry-energy-efficiency-standards.html</v>
      </c>
    </row>
    <row r="2695" spans="1:18" s="4" customFormat="1" x14ac:dyDescent="0.25">
      <c r="A2695" s="254" t="str">
        <f>IF(ISBLANK(INDEX('Policy Characteristics'!A:A,MATCH($C2695,'Policy Characteristics'!$C:$C,0))),"",INDEX('Policy Characteristics'!A:A,MATCH($C2695,'Policy Characteristics'!$C:$C,0)))</f>
        <v>Industry</v>
      </c>
      <c r="B2695" s="262" t="str">
        <f>IF(ISBLANK(INDEX('Policy Characteristics'!B:B,MATCH($C2695,'Policy Characteristics'!$C:$C,0))),"",INDEX('Policy Characteristics'!B:B,MATCH($C2695,'Policy Characteristics'!$C:$C,0)))</f>
        <v>Industry Process Efficiency</v>
      </c>
      <c r="C2695" s="254" t="str">
        <f t="shared" si="111"/>
        <v>Percentage Improvement in Industrial Process Efficiency above BAU</v>
      </c>
      <c r="D2695" s="6" t="s">
        <v>3037</v>
      </c>
      <c r="E2695" s="45" t="s">
        <v>2376</v>
      </c>
      <c r="F2695" t="s">
        <v>2999</v>
      </c>
      <c r="G2695" s="45" t="s">
        <v>2384</v>
      </c>
      <c r="H2695" s="47">
        <f t="shared" si="112"/>
        <v>2694</v>
      </c>
      <c r="I2695" s="324" t="s">
        <v>41</v>
      </c>
      <c r="J2695" s="255" t="str">
        <f>IF(ISBLANK(INDEX('Policy Characteristics'!D:D,MATCH($C2695,'Policy Characteristics'!$C:$C,0))),"",INDEX('Policy Characteristics'!D:D,MATCH($C2695,'Policy Characteristics'!$C:$C,0)))</f>
        <v>Industry Energy Efficiency</v>
      </c>
      <c r="K2695" s="254" t="str">
        <f>IF(ISBLANK(INDEX('Policy Characteristics'!E:E,MATCH($C2695,'Policy Characteristics'!$C:$C,0))),"",INDEX('Policy Characteristics'!E:E,MATCH($C2695,'Policy Characteristics'!$C:$C,0)))</f>
        <v>indst process efficiency</v>
      </c>
      <c r="L2695" s="261">
        <f>IF(ISBLANK(INDEX('Policy Characteristics'!F:F,MATCH($C2695,'Policy Characteristics'!$C:$C,0))),"",INDEX('Policy Characteristics'!F:F,MATCH($C2695,'Policy Characteristics'!$C:$C,0)))</f>
        <v>0</v>
      </c>
      <c r="M2695" s="261">
        <f>IF(ISBLANK(INDEX('Policy Characteristics'!G:G,MATCH($C2695,'Policy Characteristics'!$C:$C,0))),"",INDEX('Policy Characteristics'!G:G,MATCH($C2695,'Policy Characteristics'!$C:$C,0)))</f>
        <v>0.25</v>
      </c>
      <c r="N2695" s="261">
        <f>IF(ISBLANK(INDEX('Policy Characteristics'!H:H,MATCH($C2695,'Policy Characteristics'!$C:$C,0))),"",INDEX('Policy Characteristics'!H:H,MATCH($C2695,'Policy Characteristics'!$C:$C,0)))</f>
        <v>0.01</v>
      </c>
      <c r="O2695" s="254" t="str">
        <f>IF(ISBLANK(INDEX('Policy Characteristics'!I:I,MATCH($C2695,'Policy Characteristics'!$C:$C,0))),"",INDEX('Policy Characteristics'!I:I,MATCH($C2695,'Policy Characteristics'!$C:$C,0)))</f>
        <v>% reduction in energy use</v>
      </c>
      <c r="P2695" s="254" t="str">
        <f>IF(ISBLANK(INDEX('Policy Characteristics'!J:J,MATCH($C2695,'Policy Characteristics'!$C:$C,0))),"",INDEX('Policy Characteristics'!J:J,MATCH($C2695,'Policy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95" s="254" t="str">
        <f>IF(ISBLANK(INDEX('Policy Characteristics'!K:K,MATCH($C2695,'Policy Characteristics'!$C:$C,0))),"",INDEX('Policy Characteristics'!K:K,MATCH($C2695,'Policy Characteristics'!$C:$C,0)))</f>
        <v>industry-ag-main.html#eff-stds</v>
      </c>
      <c r="R2695" s="254" t="str">
        <f>IF(ISBLANK(INDEX('Policy Characteristics'!L:L,MATCH($C2695,'Policy Characteristics'!$C:$C,0))),"",INDEX('Policy Characteristics'!L:L,MATCH($C2695,'Policy Characteristics'!$C:$C,0)))</f>
        <v>industry-energy-efficiency-standards.html</v>
      </c>
    </row>
    <row r="2696" spans="1:18" s="4" customFormat="1" x14ac:dyDescent="0.25">
      <c r="A2696" s="254" t="str">
        <f>IF(ISBLANK(INDEX('Policy Characteristics'!A:A,MATCH($C2696,'Policy Characteristics'!$C:$C,0))),"",INDEX('Policy Characteristics'!A:A,MATCH($C2696,'Policy Characteristics'!$C:$C,0)))</f>
        <v>Industry</v>
      </c>
      <c r="B2696" s="262" t="str">
        <f>IF(ISBLANK(INDEX('Policy Characteristics'!B:B,MATCH($C2696,'Policy Characteristics'!$C:$C,0))),"",INDEX('Policy Characteristics'!B:B,MATCH($C2696,'Policy Characteristics'!$C:$C,0)))</f>
        <v>Industry Process Efficiency</v>
      </c>
      <c r="C2696" s="254" t="str">
        <f t="shared" si="111"/>
        <v>Percentage Improvement in Industrial Process Efficiency above BAU</v>
      </c>
      <c r="D2696" s="6" t="s">
        <v>3037</v>
      </c>
      <c r="E2696" s="45" t="s">
        <v>2377</v>
      </c>
      <c r="F2696" t="s">
        <v>2999</v>
      </c>
      <c r="G2696" s="45" t="s">
        <v>2385</v>
      </c>
      <c r="H2696" s="47">
        <f t="shared" si="112"/>
        <v>2695</v>
      </c>
      <c r="I2696" s="324" t="s">
        <v>40</v>
      </c>
      <c r="J2696" s="255" t="str">
        <f>IF(ISBLANK(INDEX('Policy Characteristics'!D:D,MATCH($C2696,'Policy Characteristics'!$C:$C,0))),"",INDEX('Policy Characteristics'!D:D,MATCH($C2696,'Policy Characteristics'!$C:$C,0)))</f>
        <v>Industry Energy Efficiency</v>
      </c>
      <c r="K2696" s="254" t="str">
        <f>IF(ISBLANK(INDEX('Policy Characteristics'!E:E,MATCH($C2696,'Policy Characteristics'!$C:$C,0))),"",INDEX('Policy Characteristics'!E:E,MATCH($C2696,'Policy Characteristics'!$C:$C,0)))</f>
        <v>indst process efficiency</v>
      </c>
      <c r="L2696" s="261">
        <f>IF(ISBLANK(INDEX('Policy Characteristics'!F:F,MATCH($C2696,'Policy Characteristics'!$C:$C,0))),"",INDEX('Policy Characteristics'!F:F,MATCH($C2696,'Policy Characteristics'!$C:$C,0)))</f>
        <v>0</v>
      </c>
      <c r="M2696" s="261">
        <f>IF(ISBLANK(INDEX('Policy Characteristics'!G:G,MATCH($C2696,'Policy Characteristics'!$C:$C,0))),"",INDEX('Policy Characteristics'!G:G,MATCH($C2696,'Policy Characteristics'!$C:$C,0)))</f>
        <v>0.25</v>
      </c>
      <c r="N2696" s="261">
        <f>IF(ISBLANK(INDEX('Policy Characteristics'!H:H,MATCH($C2696,'Policy Characteristics'!$C:$C,0))),"",INDEX('Policy Characteristics'!H:H,MATCH($C2696,'Policy Characteristics'!$C:$C,0)))</f>
        <v>0.01</v>
      </c>
      <c r="O2696" s="254" t="str">
        <f>IF(ISBLANK(INDEX('Policy Characteristics'!I:I,MATCH($C2696,'Policy Characteristics'!$C:$C,0))),"",INDEX('Policy Characteristics'!I:I,MATCH($C2696,'Policy Characteristics'!$C:$C,0)))</f>
        <v>% reduction in energy use</v>
      </c>
      <c r="P2696" s="254" t="str">
        <f>IF(ISBLANK(INDEX('Policy Characteristics'!J:J,MATCH($C2696,'Policy Characteristics'!$C:$C,0))),"",INDEX('Policy Characteristics'!J:J,MATCH($C2696,'Policy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96" s="254" t="str">
        <f>IF(ISBLANK(INDEX('Policy Characteristics'!K:K,MATCH($C2696,'Policy Characteristics'!$C:$C,0))),"",INDEX('Policy Characteristics'!K:K,MATCH($C2696,'Policy Characteristics'!$C:$C,0)))</f>
        <v>industry-ag-main.html#eff-stds</v>
      </c>
      <c r="R2696" s="254" t="str">
        <f>IF(ISBLANK(INDEX('Policy Characteristics'!L:L,MATCH($C2696,'Policy Characteristics'!$C:$C,0))),"",INDEX('Policy Characteristics'!L:L,MATCH($C2696,'Policy Characteristics'!$C:$C,0)))</f>
        <v>industry-energy-efficiency-standards.html</v>
      </c>
    </row>
    <row r="2697" spans="1:18" s="4" customFormat="1" x14ac:dyDescent="0.25">
      <c r="A2697" s="254" t="str">
        <f>IF(ISBLANK(INDEX('Policy Characteristics'!A:A,MATCH($C2697,'Policy Characteristics'!$C:$C,0))),"",INDEX('Policy Characteristics'!A:A,MATCH($C2697,'Policy Characteristics'!$C:$C,0)))</f>
        <v>Industry</v>
      </c>
      <c r="B2697" s="262" t="str">
        <f>IF(ISBLANK(INDEX('Policy Characteristics'!B:B,MATCH($C2697,'Policy Characteristics'!$C:$C,0))),"",INDEX('Policy Characteristics'!B:B,MATCH($C2697,'Policy Characteristics'!$C:$C,0)))</f>
        <v>Industry Process Efficiency</v>
      </c>
      <c r="C2697" s="254" t="str">
        <f t="shared" si="111"/>
        <v>Percentage Improvement in Industrial Process Efficiency above BAU</v>
      </c>
      <c r="D2697" s="6" t="s">
        <v>3037</v>
      </c>
      <c r="E2697" s="45" t="s">
        <v>2378</v>
      </c>
      <c r="F2697" t="s">
        <v>2999</v>
      </c>
      <c r="G2697" s="45" t="s">
        <v>2382</v>
      </c>
      <c r="H2697" s="47">
        <f t="shared" si="112"/>
        <v>2696</v>
      </c>
      <c r="I2697" s="324" t="s">
        <v>41</v>
      </c>
      <c r="J2697" s="255" t="str">
        <f>IF(ISBLANK(INDEX('Policy Characteristics'!D:D,MATCH($C2697,'Policy Characteristics'!$C:$C,0))),"",INDEX('Policy Characteristics'!D:D,MATCH($C2697,'Policy Characteristics'!$C:$C,0)))</f>
        <v>Industry Energy Efficiency</v>
      </c>
      <c r="K2697" s="254" t="str">
        <f>IF(ISBLANK(INDEX('Policy Characteristics'!E:E,MATCH($C2697,'Policy Characteristics'!$C:$C,0))),"",INDEX('Policy Characteristics'!E:E,MATCH($C2697,'Policy Characteristics'!$C:$C,0)))</f>
        <v>indst process efficiency</v>
      </c>
      <c r="L2697" s="261">
        <f>IF(ISBLANK(INDEX('Policy Characteristics'!F:F,MATCH($C2697,'Policy Characteristics'!$C:$C,0))),"",INDEX('Policy Characteristics'!F:F,MATCH($C2697,'Policy Characteristics'!$C:$C,0)))</f>
        <v>0</v>
      </c>
      <c r="M2697" s="261">
        <f>IF(ISBLANK(INDEX('Policy Characteristics'!G:G,MATCH($C2697,'Policy Characteristics'!$C:$C,0))),"",INDEX('Policy Characteristics'!G:G,MATCH($C2697,'Policy Characteristics'!$C:$C,0)))</f>
        <v>0.25</v>
      </c>
      <c r="N2697" s="261">
        <f>IF(ISBLANK(INDEX('Policy Characteristics'!H:H,MATCH($C2697,'Policy Characteristics'!$C:$C,0))),"",INDEX('Policy Characteristics'!H:H,MATCH($C2697,'Policy Characteristics'!$C:$C,0)))</f>
        <v>0.01</v>
      </c>
      <c r="O2697" s="254" t="str">
        <f>IF(ISBLANK(INDEX('Policy Characteristics'!I:I,MATCH($C2697,'Policy Characteristics'!$C:$C,0))),"",INDEX('Policy Characteristics'!I:I,MATCH($C2697,'Policy Characteristics'!$C:$C,0)))</f>
        <v>% reduction in energy use</v>
      </c>
      <c r="P2697" s="254" t="str">
        <f>IF(ISBLANK(INDEX('Policy Characteristics'!J:J,MATCH($C2697,'Policy Characteristics'!$C:$C,0))),"",INDEX('Policy Characteristics'!J:J,MATCH($C2697,'Policy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97" s="254" t="str">
        <f>IF(ISBLANK(INDEX('Policy Characteristics'!K:K,MATCH($C2697,'Policy Characteristics'!$C:$C,0))),"",INDEX('Policy Characteristics'!K:K,MATCH($C2697,'Policy Characteristics'!$C:$C,0)))</f>
        <v>industry-ag-main.html#eff-stds</v>
      </c>
      <c r="R2697" s="254" t="str">
        <f>IF(ISBLANK(INDEX('Policy Characteristics'!L:L,MATCH($C2697,'Policy Characteristics'!$C:$C,0))),"",INDEX('Policy Characteristics'!L:L,MATCH($C2697,'Policy Characteristics'!$C:$C,0)))</f>
        <v>industry-energy-efficiency-standards.html</v>
      </c>
    </row>
    <row r="2698" spans="1:18" s="4" customFormat="1" x14ac:dyDescent="0.25">
      <c r="A2698" s="254" t="str">
        <f>IF(ISBLANK(INDEX('Policy Characteristics'!A:A,MATCH($C2698,'Policy Characteristics'!$C:$C,0))),"",INDEX('Policy Characteristics'!A:A,MATCH($C2698,'Policy Characteristics'!$C:$C,0)))</f>
        <v>Industry</v>
      </c>
      <c r="B2698" s="262" t="str">
        <f>IF(ISBLANK(INDEX('Policy Characteristics'!B:B,MATCH($C2698,'Policy Characteristics'!$C:$C,0))),"",INDEX('Policy Characteristics'!B:B,MATCH($C2698,'Policy Characteristics'!$C:$C,0)))</f>
        <v>Industry Process Efficiency</v>
      </c>
      <c r="C2698" s="254" t="str">
        <f t="shared" si="111"/>
        <v>Percentage Improvement in Industrial Process Efficiency above BAU</v>
      </c>
      <c r="D2698" s="6" t="s">
        <v>3037</v>
      </c>
      <c r="E2698" s="45" t="s">
        <v>2379</v>
      </c>
      <c r="F2698" t="s">
        <v>2999</v>
      </c>
      <c r="G2698" s="45" t="s">
        <v>2383</v>
      </c>
      <c r="H2698" s="47">
        <f t="shared" si="112"/>
        <v>2697</v>
      </c>
      <c r="I2698" s="324" t="s">
        <v>41</v>
      </c>
      <c r="J2698" s="255" t="str">
        <f>IF(ISBLANK(INDEX('Policy Characteristics'!D:D,MATCH($C2698,'Policy Characteristics'!$C:$C,0))),"",INDEX('Policy Characteristics'!D:D,MATCH($C2698,'Policy Characteristics'!$C:$C,0)))</f>
        <v>Industry Energy Efficiency</v>
      </c>
      <c r="K2698" s="254" t="str">
        <f>IF(ISBLANK(INDEX('Policy Characteristics'!E:E,MATCH($C2698,'Policy Characteristics'!$C:$C,0))),"",INDEX('Policy Characteristics'!E:E,MATCH($C2698,'Policy Characteristics'!$C:$C,0)))</f>
        <v>indst process efficiency</v>
      </c>
      <c r="L2698" s="261">
        <f>IF(ISBLANK(INDEX('Policy Characteristics'!F:F,MATCH($C2698,'Policy Characteristics'!$C:$C,0))),"",INDEX('Policy Characteristics'!F:F,MATCH($C2698,'Policy Characteristics'!$C:$C,0)))</f>
        <v>0</v>
      </c>
      <c r="M2698" s="261">
        <f>IF(ISBLANK(INDEX('Policy Characteristics'!G:G,MATCH($C2698,'Policy Characteristics'!$C:$C,0))),"",INDEX('Policy Characteristics'!G:G,MATCH($C2698,'Policy Characteristics'!$C:$C,0)))</f>
        <v>0.25</v>
      </c>
      <c r="N2698" s="261">
        <f>IF(ISBLANK(INDEX('Policy Characteristics'!H:H,MATCH($C2698,'Policy Characteristics'!$C:$C,0))),"",INDEX('Policy Characteristics'!H:H,MATCH($C2698,'Policy Characteristics'!$C:$C,0)))</f>
        <v>0.01</v>
      </c>
      <c r="O2698" s="254" t="str">
        <f>IF(ISBLANK(INDEX('Policy Characteristics'!I:I,MATCH($C2698,'Policy Characteristics'!$C:$C,0))),"",INDEX('Policy Characteristics'!I:I,MATCH($C2698,'Policy Characteristics'!$C:$C,0)))</f>
        <v>% reduction in energy use</v>
      </c>
      <c r="P2698" s="254" t="str">
        <f>IF(ISBLANK(INDEX('Policy Characteristics'!J:J,MATCH($C2698,'Policy Characteristics'!$C:$C,0))),"",INDEX('Policy Characteristics'!J:J,MATCH($C2698,'Policy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98" s="254" t="str">
        <f>IF(ISBLANK(INDEX('Policy Characteristics'!K:K,MATCH($C2698,'Policy Characteristics'!$C:$C,0))),"",INDEX('Policy Characteristics'!K:K,MATCH($C2698,'Policy Characteristics'!$C:$C,0)))</f>
        <v>industry-ag-main.html#eff-stds</v>
      </c>
      <c r="R2698" s="254" t="str">
        <f>IF(ISBLANK(INDEX('Policy Characteristics'!L:L,MATCH($C2698,'Policy Characteristics'!$C:$C,0))),"",INDEX('Policy Characteristics'!L:L,MATCH($C2698,'Policy Characteristics'!$C:$C,0)))</f>
        <v>industry-energy-efficiency-standards.html</v>
      </c>
    </row>
    <row r="2699" spans="1:18" s="4" customFormat="1" x14ac:dyDescent="0.25">
      <c r="A2699" s="254" t="str">
        <f>IF(ISBLANK(INDEX('Policy Characteristics'!A:A,MATCH($C2699,'Policy Characteristics'!$C:$C,0))),"",INDEX('Policy Characteristics'!A:A,MATCH($C2699,'Policy Characteristics'!$C:$C,0)))</f>
        <v>Industry</v>
      </c>
      <c r="B2699" s="262" t="str">
        <f>IF(ISBLANK(INDEX('Policy Characteristics'!B:B,MATCH($C2699,'Policy Characteristics'!$C:$C,0))),"",INDEX('Policy Characteristics'!B:B,MATCH($C2699,'Policy Characteristics'!$C:$C,0)))</f>
        <v>Industry Process Efficiency</v>
      </c>
      <c r="C2699" s="254" t="str">
        <f t="shared" si="111"/>
        <v>Percentage Improvement in Industrial Process Efficiency above BAU</v>
      </c>
      <c r="D2699" s="6" t="s">
        <v>3037</v>
      </c>
      <c r="E2699" s="45" t="s">
        <v>2380</v>
      </c>
      <c r="F2699" t="s">
        <v>2999</v>
      </c>
      <c r="G2699" s="45" t="s">
        <v>2386</v>
      </c>
      <c r="H2699" s="47">
        <f t="shared" si="112"/>
        <v>2698</v>
      </c>
      <c r="I2699" s="324" t="s">
        <v>41</v>
      </c>
      <c r="J2699" s="255" t="str">
        <f>IF(ISBLANK(INDEX('Policy Characteristics'!D:D,MATCH($C2699,'Policy Characteristics'!$C:$C,0))),"",INDEX('Policy Characteristics'!D:D,MATCH($C2699,'Policy Characteristics'!$C:$C,0)))</f>
        <v>Industry Energy Efficiency</v>
      </c>
      <c r="K2699" s="254" t="str">
        <f>IF(ISBLANK(INDEX('Policy Characteristics'!E:E,MATCH($C2699,'Policy Characteristics'!$C:$C,0))),"",INDEX('Policy Characteristics'!E:E,MATCH($C2699,'Policy Characteristics'!$C:$C,0)))</f>
        <v>indst process efficiency</v>
      </c>
      <c r="L2699" s="261">
        <f>IF(ISBLANK(INDEX('Policy Characteristics'!F:F,MATCH($C2699,'Policy Characteristics'!$C:$C,0))),"",INDEX('Policy Characteristics'!F:F,MATCH($C2699,'Policy Characteristics'!$C:$C,0)))</f>
        <v>0</v>
      </c>
      <c r="M2699" s="261">
        <f>IF(ISBLANK(INDEX('Policy Characteristics'!G:G,MATCH($C2699,'Policy Characteristics'!$C:$C,0))),"",INDEX('Policy Characteristics'!G:G,MATCH($C2699,'Policy Characteristics'!$C:$C,0)))</f>
        <v>0.25</v>
      </c>
      <c r="N2699" s="261">
        <f>IF(ISBLANK(INDEX('Policy Characteristics'!H:H,MATCH($C2699,'Policy Characteristics'!$C:$C,0))),"",INDEX('Policy Characteristics'!H:H,MATCH($C2699,'Policy Characteristics'!$C:$C,0)))</f>
        <v>0.01</v>
      </c>
      <c r="O2699" s="254" t="str">
        <f>IF(ISBLANK(INDEX('Policy Characteristics'!I:I,MATCH($C2699,'Policy Characteristics'!$C:$C,0))),"",INDEX('Policy Characteristics'!I:I,MATCH($C2699,'Policy Characteristics'!$C:$C,0)))</f>
        <v>% reduction in energy use</v>
      </c>
      <c r="P2699" s="254" t="str">
        <f>IF(ISBLANK(INDEX('Policy Characteristics'!J:J,MATCH($C2699,'Policy Characteristics'!$C:$C,0))),"",INDEX('Policy Characteristics'!J:J,MATCH($C2699,'Policy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699" s="254" t="str">
        <f>IF(ISBLANK(INDEX('Policy Characteristics'!K:K,MATCH($C2699,'Policy Characteristics'!$C:$C,0))),"",INDEX('Policy Characteristics'!K:K,MATCH($C2699,'Policy Characteristics'!$C:$C,0)))</f>
        <v>industry-ag-main.html#eff-stds</v>
      </c>
      <c r="R2699" s="254" t="str">
        <f>IF(ISBLANK(INDEX('Policy Characteristics'!L:L,MATCH($C2699,'Policy Characteristics'!$C:$C,0))),"",INDEX('Policy Characteristics'!L:L,MATCH($C2699,'Policy Characteristics'!$C:$C,0)))</f>
        <v>industry-energy-efficiency-standards.html</v>
      </c>
    </row>
    <row r="2700" spans="1:18" s="4" customFormat="1" x14ac:dyDescent="0.25">
      <c r="A2700" s="254" t="str">
        <f>IF(ISBLANK(INDEX('Policy Characteristics'!A:A,MATCH($C2700,'Policy Characteristics'!$C:$C,0))),"",INDEX('Policy Characteristics'!A:A,MATCH($C2700,'Policy Characteristics'!$C:$C,0)))</f>
        <v>Industry</v>
      </c>
      <c r="B2700" s="262" t="str">
        <f>IF(ISBLANK(INDEX('Policy Characteristics'!B:B,MATCH($C2700,'Policy Characteristics'!$C:$C,0))),"",INDEX('Policy Characteristics'!B:B,MATCH($C2700,'Policy Characteristics'!$C:$C,0)))</f>
        <v>Industry Process Efficiency</v>
      </c>
      <c r="C2700" s="254" t="str">
        <f t="shared" si="111"/>
        <v>Percentage Improvement in Industrial Process Efficiency above BAU</v>
      </c>
      <c r="D2700" s="6" t="s">
        <v>3037</v>
      </c>
      <c r="E2700" s="45" t="s">
        <v>2672</v>
      </c>
      <c r="F2700" t="s">
        <v>2999</v>
      </c>
      <c r="G2700" s="45" t="s">
        <v>2675</v>
      </c>
      <c r="H2700" s="47">
        <f t="shared" si="112"/>
        <v>2699</v>
      </c>
      <c r="I2700" s="324" t="s">
        <v>41</v>
      </c>
      <c r="J2700" s="255" t="str">
        <f>IF(ISBLANK(INDEX('Policy Characteristics'!D:D,MATCH($C2700,'Policy Characteristics'!$C:$C,0))),"",INDEX('Policy Characteristics'!D:D,MATCH($C2700,'Policy Characteristics'!$C:$C,0)))</f>
        <v>Industry Energy Efficiency</v>
      </c>
      <c r="K2700" s="254" t="str">
        <f>IF(ISBLANK(INDEX('Policy Characteristics'!E:E,MATCH($C2700,'Policy Characteristics'!$C:$C,0))),"",INDEX('Policy Characteristics'!E:E,MATCH($C2700,'Policy Characteristics'!$C:$C,0)))</f>
        <v>indst process efficiency</v>
      </c>
      <c r="L2700" s="261">
        <f>IF(ISBLANK(INDEX('Policy Characteristics'!F:F,MATCH($C2700,'Policy Characteristics'!$C:$C,0))),"",INDEX('Policy Characteristics'!F:F,MATCH($C2700,'Policy Characteristics'!$C:$C,0)))</f>
        <v>0</v>
      </c>
      <c r="M2700" s="261">
        <f>IF(ISBLANK(INDEX('Policy Characteristics'!G:G,MATCH($C2700,'Policy Characteristics'!$C:$C,0))),"",INDEX('Policy Characteristics'!G:G,MATCH($C2700,'Policy Characteristics'!$C:$C,0)))</f>
        <v>0.25</v>
      </c>
      <c r="N2700" s="261">
        <f>IF(ISBLANK(INDEX('Policy Characteristics'!H:H,MATCH($C2700,'Policy Characteristics'!$C:$C,0))),"",INDEX('Policy Characteristics'!H:H,MATCH($C2700,'Policy Characteristics'!$C:$C,0)))</f>
        <v>0.01</v>
      </c>
      <c r="O2700" s="254" t="str">
        <f>IF(ISBLANK(INDEX('Policy Characteristics'!I:I,MATCH($C2700,'Policy Characteristics'!$C:$C,0))),"",INDEX('Policy Characteristics'!I:I,MATCH($C2700,'Policy Characteristics'!$C:$C,0)))</f>
        <v>% reduction in energy use</v>
      </c>
      <c r="P2700" s="254" t="str">
        <f>IF(ISBLANK(INDEX('Policy Characteristics'!J:J,MATCH($C2700,'Policy Characteristics'!$C:$C,0))),"",INDEX('Policy Characteristics'!J:J,MATCH($C2700,'Policy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00" s="254" t="str">
        <f>IF(ISBLANK(INDEX('Policy Characteristics'!K:K,MATCH($C2700,'Policy Characteristics'!$C:$C,0))),"",INDEX('Policy Characteristics'!K:K,MATCH($C2700,'Policy Characteristics'!$C:$C,0)))</f>
        <v>industry-ag-main.html#eff-stds</v>
      </c>
      <c r="R2700" s="254" t="str">
        <f>IF(ISBLANK(INDEX('Policy Characteristics'!L:L,MATCH($C2700,'Policy Characteristics'!$C:$C,0))),"",INDEX('Policy Characteristics'!L:L,MATCH($C2700,'Policy Characteristics'!$C:$C,0)))</f>
        <v>industry-energy-efficiency-standards.html</v>
      </c>
    </row>
    <row r="2701" spans="1:18" s="4" customFormat="1" x14ac:dyDescent="0.25">
      <c r="A2701" s="254" t="str">
        <f>IF(ISBLANK(INDEX('Policy Characteristics'!A:A,MATCH($C2701,'Policy Characteristics'!$C:$C,0))),"",INDEX('Policy Characteristics'!A:A,MATCH($C2701,'Policy Characteristics'!$C:$C,0)))</f>
        <v>Industry</v>
      </c>
      <c r="B2701" s="262" t="str">
        <f>IF(ISBLANK(INDEX('Policy Characteristics'!B:B,MATCH($C2701,'Policy Characteristics'!$C:$C,0))),"",INDEX('Policy Characteristics'!B:B,MATCH($C2701,'Policy Characteristics'!$C:$C,0)))</f>
        <v>Industry Process Efficiency</v>
      </c>
      <c r="C2701" s="254" t="str">
        <f t="shared" si="111"/>
        <v>Percentage Improvement in Industrial Process Efficiency above BAU</v>
      </c>
      <c r="D2701" s="6" t="s">
        <v>3037</v>
      </c>
      <c r="E2701" s="45" t="s">
        <v>2673</v>
      </c>
      <c r="F2701" t="s">
        <v>2999</v>
      </c>
      <c r="G2701" s="45" t="s">
        <v>2677</v>
      </c>
      <c r="H2701" s="47">
        <f t="shared" si="112"/>
        <v>2700</v>
      </c>
      <c r="I2701" s="324" t="s">
        <v>41</v>
      </c>
      <c r="J2701" s="255" t="str">
        <f>IF(ISBLANK(INDEX('Policy Characteristics'!D:D,MATCH($C2701,'Policy Characteristics'!$C:$C,0))),"",INDEX('Policy Characteristics'!D:D,MATCH($C2701,'Policy Characteristics'!$C:$C,0)))</f>
        <v>Industry Energy Efficiency</v>
      </c>
      <c r="K2701" s="254" t="str">
        <f>IF(ISBLANK(INDEX('Policy Characteristics'!E:E,MATCH($C2701,'Policy Characteristics'!$C:$C,0))),"",INDEX('Policy Characteristics'!E:E,MATCH($C2701,'Policy Characteristics'!$C:$C,0)))</f>
        <v>indst process efficiency</v>
      </c>
      <c r="L2701" s="261">
        <f>IF(ISBLANK(INDEX('Policy Characteristics'!F:F,MATCH($C2701,'Policy Characteristics'!$C:$C,0))),"",INDEX('Policy Characteristics'!F:F,MATCH($C2701,'Policy Characteristics'!$C:$C,0)))</f>
        <v>0</v>
      </c>
      <c r="M2701" s="261">
        <f>IF(ISBLANK(INDEX('Policy Characteristics'!G:G,MATCH($C2701,'Policy Characteristics'!$C:$C,0))),"",INDEX('Policy Characteristics'!G:G,MATCH($C2701,'Policy Characteristics'!$C:$C,0)))</f>
        <v>0.25</v>
      </c>
      <c r="N2701" s="261">
        <f>IF(ISBLANK(INDEX('Policy Characteristics'!H:H,MATCH($C2701,'Policy Characteristics'!$C:$C,0))),"",INDEX('Policy Characteristics'!H:H,MATCH($C2701,'Policy Characteristics'!$C:$C,0)))</f>
        <v>0.01</v>
      </c>
      <c r="O2701" s="254" t="str">
        <f>IF(ISBLANK(INDEX('Policy Characteristics'!I:I,MATCH($C2701,'Policy Characteristics'!$C:$C,0))),"",INDEX('Policy Characteristics'!I:I,MATCH($C2701,'Policy Characteristics'!$C:$C,0)))</f>
        <v>% reduction in energy use</v>
      </c>
      <c r="P2701" s="254" t="str">
        <f>IF(ISBLANK(INDEX('Policy Characteristics'!J:J,MATCH($C2701,'Policy Characteristics'!$C:$C,0))),"",INDEX('Policy Characteristics'!J:J,MATCH($C2701,'Policy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01" s="254" t="str">
        <f>IF(ISBLANK(INDEX('Policy Characteristics'!K:K,MATCH($C2701,'Policy Characteristics'!$C:$C,0))),"",INDEX('Policy Characteristics'!K:K,MATCH($C2701,'Policy Characteristics'!$C:$C,0)))</f>
        <v>industry-ag-main.html#eff-stds</v>
      </c>
      <c r="R2701" s="254" t="str">
        <f>IF(ISBLANK(INDEX('Policy Characteristics'!L:L,MATCH($C2701,'Policy Characteristics'!$C:$C,0))),"",INDEX('Policy Characteristics'!L:L,MATCH($C2701,'Policy Characteristics'!$C:$C,0)))</f>
        <v>industry-energy-efficiency-standards.html</v>
      </c>
    </row>
    <row r="2702" spans="1:18" s="4" customFormat="1" x14ac:dyDescent="0.25">
      <c r="A2702" s="254" t="str">
        <f>IF(ISBLANK(INDEX('Policy Characteristics'!A:A,MATCH($C2702,'Policy Characteristics'!$C:$C,0))),"",INDEX('Policy Characteristics'!A:A,MATCH($C2702,'Policy Characteristics'!$C:$C,0)))</f>
        <v>Industry</v>
      </c>
      <c r="B2702" s="262" t="str">
        <f>IF(ISBLANK(INDEX('Policy Characteristics'!B:B,MATCH($C2702,'Policy Characteristics'!$C:$C,0))),"",INDEX('Policy Characteristics'!B:B,MATCH($C2702,'Policy Characteristics'!$C:$C,0)))</f>
        <v>Industry Process Efficiency</v>
      </c>
      <c r="C2702" s="254" t="str">
        <f t="shared" si="111"/>
        <v>Percentage Improvement in Industrial Process Efficiency above BAU</v>
      </c>
      <c r="D2702" s="6" t="s">
        <v>3037</v>
      </c>
      <c r="E2702" s="45" t="s">
        <v>2674</v>
      </c>
      <c r="F2702" t="s">
        <v>2999</v>
      </c>
      <c r="G2702" s="45" t="s">
        <v>2678</v>
      </c>
      <c r="H2702" s="47">
        <f t="shared" si="112"/>
        <v>2701</v>
      </c>
      <c r="I2702" s="324" t="s">
        <v>41</v>
      </c>
      <c r="J2702" s="255" t="str">
        <f>IF(ISBLANK(INDEX('Policy Characteristics'!D:D,MATCH($C2702,'Policy Characteristics'!$C:$C,0))),"",INDEX('Policy Characteristics'!D:D,MATCH($C2702,'Policy Characteristics'!$C:$C,0)))</f>
        <v>Industry Energy Efficiency</v>
      </c>
      <c r="K2702" s="254" t="str">
        <f>IF(ISBLANK(INDEX('Policy Characteristics'!E:E,MATCH($C2702,'Policy Characteristics'!$C:$C,0))),"",INDEX('Policy Characteristics'!E:E,MATCH($C2702,'Policy Characteristics'!$C:$C,0)))</f>
        <v>indst process efficiency</v>
      </c>
      <c r="L2702" s="261">
        <f>IF(ISBLANK(INDEX('Policy Characteristics'!F:F,MATCH($C2702,'Policy Characteristics'!$C:$C,0))),"",INDEX('Policy Characteristics'!F:F,MATCH($C2702,'Policy Characteristics'!$C:$C,0)))</f>
        <v>0</v>
      </c>
      <c r="M2702" s="261">
        <f>IF(ISBLANK(INDEX('Policy Characteristics'!G:G,MATCH($C2702,'Policy Characteristics'!$C:$C,0))),"",INDEX('Policy Characteristics'!G:G,MATCH($C2702,'Policy Characteristics'!$C:$C,0)))</f>
        <v>0.25</v>
      </c>
      <c r="N2702" s="261">
        <f>IF(ISBLANK(INDEX('Policy Characteristics'!H:H,MATCH($C2702,'Policy Characteristics'!$C:$C,0))),"",INDEX('Policy Characteristics'!H:H,MATCH($C2702,'Policy Characteristics'!$C:$C,0)))</f>
        <v>0.01</v>
      </c>
      <c r="O2702" s="254" t="str">
        <f>IF(ISBLANK(INDEX('Policy Characteristics'!I:I,MATCH($C2702,'Policy Characteristics'!$C:$C,0))),"",INDEX('Policy Characteristics'!I:I,MATCH($C2702,'Policy Characteristics'!$C:$C,0)))</f>
        <v>% reduction in energy use</v>
      </c>
      <c r="P2702" s="254" t="str">
        <f>IF(ISBLANK(INDEX('Policy Characteristics'!J:J,MATCH($C2702,'Policy Characteristics'!$C:$C,0))),"",INDEX('Policy Characteristics'!J:J,MATCH($C2702,'Policy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02" s="254" t="str">
        <f>IF(ISBLANK(INDEX('Policy Characteristics'!K:K,MATCH($C2702,'Policy Characteristics'!$C:$C,0))),"",INDEX('Policy Characteristics'!K:K,MATCH($C2702,'Policy Characteristics'!$C:$C,0)))</f>
        <v>industry-ag-main.html#eff-stds</v>
      </c>
      <c r="R2702" s="254" t="str">
        <f>IF(ISBLANK(INDEX('Policy Characteristics'!L:L,MATCH($C2702,'Policy Characteristics'!$C:$C,0))),"",INDEX('Policy Characteristics'!L:L,MATCH($C2702,'Policy Characteristics'!$C:$C,0)))</f>
        <v>industry-energy-efficiency-standards.html</v>
      </c>
    </row>
    <row r="2703" spans="1:18" s="4" customFormat="1" x14ac:dyDescent="0.25">
      <c r="A2703" s="254" t="str">
        <f>IF(ISBLANK(INDEX('Policy Characteristics'!A:A,MATCH($C2703,'Policy Characteristics'!$C:$C,0))),"",INDEX('Policy Characteristics'!A:A,MATCH($C2703,'Policy Characteristics'!$C:$C,0)))</f>
        <v>Industry</v>
      </c>
      <c r="B2703" s="262" t="str">
        <f>IF(ISBLANK(INDEX('Policy Characteristics'!B:B,MATCH($C2703,'Policy Characteristics'!$C:$C,0))),"",INDEX('Policy Characteristics'!B:B,MATCH($C2703,'Policy Characteristics'!$C:$C,0)))</f>
        <v>Industry Process Efficiency</v>
      </c>
      <c r="C2703" s="254" t="str">
        <f t="shared" si="111"/>
        <v>Percentage Improvement in Industrial Process Efficiency above BAU</v>
      </c>
      <c r="D2703" s="6" t="s">
        <v>3037</v>
      </c>
      <c r="E2703" s="45" t="s">
        <v>2671</v>
      </c>
      <c r="F2703" t="s">
        <v>2999</v>
      </c>
      <c r="G2703" s="45" t="s">
        <v>2676</v>
      </c>
      <c r="H2703" s="47">
        <f t="shared" si="112"/>
        <v>2702</v>
      </c>
      <c r="I2703" s="324" t="s">
        <v>41</v>
      </c>
      <c r="J2703" s="255" t="str">
        <f>IF(ISBLANK(INDEX('Policy Characteristics'!D:D,MATCH($C2703,'Policy Characteristics'!$C:$C,0))),"",INDEX('Policy Characteristics'!D:D,MATCH($C2703,'Policy Characteristics'!$C:$C,0)))</f>
        <v>Industry Energy Efficiency</v>
      </c>
      <c r="K2703" s="254" t="str">
        <f>IF(ISBLANK(INDEX('Policy Characteristics'!E:E,MATCH($C2703,'Policy Characteristics'!$C:$C,0))),"",INDEX('Policy Characteristics'!E:E,MATCH($C2703,'Policy Characteristics'!$C:$C,0)))</f>
        <v>indst process efficiency</v>
      </c>
      <c r="L2703" s="261">
        <f>IF(ISBLANK(INDEX('Policy Characteristics'!F:F,MATCH($C2703,'Policy Characteristics'!$C:$C,0))),"",INDEX('Policy Characteristics'!F:F,MATCH($C2703,'Policy Characteristics'!$C:$C,0)))</f>
        <v>0</v>
      </c>
      <c r="M2703" s="261">
        <f>IF(ISBLANK(INDEX('Policy Characteristics'!G:G,MATCH($C2703,'Policy Characteristics'!$C:$C,0))),"",INDEX('Policy Characteristics'!G:G,MATCH($C2703,'Policy Characteristics'!$C:$C,0)))</f>
        <v>0.25</v>
      </c>
      <c r="N2703" s="261">
        <f>IF(ISBLANK(INDEX('Policy Characteristics'!H:H,MATCH($C2703,'Policy Characteristics'!$C:$C,0))),"",INDEX('Policy Characteristics'!H:H,MATCH($C2703,'Policy Characteristics'!$C:$C,0)))</f>
        <v>0.01</v>
      </c>
      <c r="O2703" s="254" t="str">
        <f>IF(ISBLANK(INDEX('Policy Characteristics'!I:I,MATCH($C2703,'Policy Characteristics'!$C:$C,0))),"",INDEX('Policy Characteristics'!I:I,MATCH($C2703,'Policy Characteristics'!$C:$C,0)))</f>
        <v>% reduction in energy use</v>
      </c>
      <c r="P2703" s="254" t="str">
        <f>IF(ISBLANK(INDEX('Policy Characteristics'!J:J,MATCH($C2703,'Policy Characteristics'!$C:$C,0))),"",INDEX('Policy Characteristics'!J:J,MATCH($C2703,'Policy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03" s="254" t="str">
        <f>IF(ISBLANK(INDEX('Policy Characteristics'!K:K,MATCH($C2703,'Policy Characteristics'!$C:$C,0))),"",INDEX('Policy Characteristics'!K:K,MATCH($C2703,'Policy Characteristics'!$C:$C,0)))</f>
        <v>industry-ag-main.html#eff-stds</v>
      </c>
      <c r="R2703" s="254" t="str">
        <f>IF(ISBLANK(INDEX('Policy Characteristics'!L:L,MATCH($C2703,'Policy Characteristics'!$C:$C,0))),"",INDEX('Policy Characteristics'!L:L,MATCH($C2703,'Policy Characteristics'!$C:$C,0)))</f>
        <v>industry-energy-efficiency-standards.html</v>
      </c>
    </row>
    <row r="2704" spans="1:18" s="4" customFormat="1" x14ac:dyDescent="0.25">
      <c r="A2704" s="254" t="str">
        <f>IF(ISBLANK(INDEX('Policy Characteristics'!A:A,MATCH($C2704,'Policy Characteristics'!$C:$C,0))),"",INDEX('Policy Characteristics'!A:A,MATCH($C2704,'Policy Characteristics'!$C:$C,0)))</f>
        <v>Industry</v>
      </c>
      <c r="B2704" s="262" t="str">
        <f>IF(ISBLANK(INDEX('Policy Characteristics'!B:B,MATCH($C2704,'Policy Characteristics'!$C:$C,0))),"",INDEX('Policy Characteristics'!B:B,MATCH($C2704,'Policy Characteristics'!$C:$C,0)))</f>
        <v>Industry Process Efficiency</v>
      </c>
      <c r="C2704" s="254" t="str">
        <f t="shared" si="111"/>
        <v>Percentage Improvement in Industrial Process Efficiency above BAU</v>
      </c>
      <c r="D2704" s="6" t="s">
        <v>3038</v>
      </c>
      <c r="E2704" s="45" t="s">
        <v>2375</v>
      </c>
      <c r="F2704" t="s">
        <v>3041</v>
      </c>
      <c r="G2704" s="45" t="s">
        <v>2381</v>
      </c>
      <c r="H2704" s="47">
        <f t="shared" si="112"/>
        <v>2703</v>
      </c>
      <c r="I2704" s="324" t="s">
        <v>40</v>
      </c>
      <c r="J2704" s="255" t="str">
        <f>IF(ISBLANK(INDEX('Policy Characteristics'!D:D,MATCH($C2704,'Policy Characteristics'!$C:$C,0))),"",INDEX('Policy Characteristics'!D:D,MATCH($C2704,'Policy Characteristics'!$C:$C,0)))</f>
        <v>Industry Energy Efficiency</v>
      </c>
      <c r="K2704" s="254" t="str">
        <f>IF(ISBLANK(INDEX('Policy Characteristics'!E:E,MATCH($C2704,'Policy Characteristics'!$C:$C,0))),"",INDEX('Policy Characteristics'!E:E,MATCH($C2704,'Policy Characteristics'!$C:$C,0)))</f>
        <v>indst process efficiency</v>
      </c>
      <c r="L2704" s="261">
        <f>IF(ISBLANK(INDEX('Policy Characteristics'!F:F,MATCH($C2704,'Policy Characteristics'!$C:$C,0))),"",INDEX('Policy Characteristics'!F:F,MATCH($C2704,'Policy Characteristics'!$C:$C,0)))</f>
        <v>0</v>
      </c>
      <c r="M2704" s="261">
        <f>IF(ISBLANK(INDEX('Policy Characteristics'!G:G,MATCH($C2704,'Policy Characteristics'!$C:$C,0))),"",INDEX('Policy Characteristics'!G:G,MATCH($C2704,'Policy Characteristics'!$C:$C,0)))</f>
        <v>0.25</v>
      </c>
      <c r="N2704" s="261">
        <f>IF(ISBLANK(INDEX('Policy Characteristics'!H:H,MATCH($C2704,'Policy Characteristics'!$C:$C,0))),"",INDEX('Policy Characteristics'!H:H,MATCH($C2704,'Policy Characteristics'!$C:$C,0)))</f>
        <v>0.01</v>
      </c>
      <c r="O2704" s="254" t="str">
        <f>IF(ISBLANK(INDEX('Policy Characteristics'!I:I,MATCH($C2704,'Policy Characteristics'!$C:$C,0))),"",INDEX('Policy Characteristics'!I:I,MATCH($C2704,'Policy Characteristics'!$C:$C,0)))</f>
        <v>% reduction in energy use</v>
      </c>
      <c r="P2704" s="254" t="str">
        <f>IF(ISBLANK(INDEX('Policy Characteristics'!J:J,MATCH($C2704,'Policy Characteristics'!$C:$C,0))),"",INDEX('Policy Characteristics'!J:J,MATCH($C2704,'Policy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04" s="254" t="str">
        <f>IF(ISBLANK(INDEX('Policy Characteristics'!K:K,MATCH($C2704,'Policy Characteristics'!$C:$C,0))),"",INDEX('Policy Characteristics'!K:K,MATCH($C2704,'Policy Characteristics'!$C:$C,0)))</f>
        <v>industry-ag-main.html#eff-stds</v>
      </c>
      <c r="R2704" s="254" t="str">
        <f>IF(ISBLANK(INDEX('Policy Characteristics'!L:L,MATCH($C2704,'Policy Characteristics'!$C:$C,0))),"",INDEX('Policy Characteristics'!L:L,MATCH($C2704,'Policy Characteristics'!$C:$C,0)))</f>
        <v>industry-energy-efficiency-standards.html</v>
      </c>
    </row>
    <row r="2705" spans="1:18" s="4" customFormat="1" x14ac:dyDescent="0.25">
      <c r="A2705" s="254" t="str">
        <f>IF(ISBLANK(INDEX('Policy Characteristics'!A:A,MATCH($C2705,'Policy Characteristics'!$C:$C,0))),"",INDEX('Policy Characteristics'!A:A,MATCH($C2705,'Policy Characteristics'!$C:$C,0)))</f>
        <v>Industry</v>
      </c>
      <c r="B2705" s="262" t="str">
        <f>IF(ISBLANK(INDEX('Policy Characteristics'!B:B,MATCH($C2705,'Policy Characteristics'!$C:$C,0))),"",INDEX('Policy Characteristics'!B:B,MATCH($C2705,'Policy Characteristics'!$C:$C,0)))</f>
        <v>Industry Process Efficiency</v>
      </c>
      <c r="C2705" s="254" t="str">
        <f t="shared" si="111"/>
        <v>Percentage Improvement in Industrial Process Efficiency above BAU</v>
      </c>
      <c r="D2705" s="6" t="s">
        <v>3038</v>
      </c>
      <c r="E2705" s="45" t="s">
        <v>2376</v>
      </c>
      <c r="F2705" t="s">
        <v>3041</v>
      </c>
      <c r="G2705" s="45" t="s">
        <v>2384</v>
      </c>
      <c r="H2705" s="47">
        <f t="shared" si="112"/>
        <v>2704</v>
      </c>
      <c r="I2705" s="324" t="s">
        <v>41</v>
      </c>
      <c r="J2705" s="255" t="str">
        <f>IF(ISBLANK(INDEX('Policy Characteristics'!D:D,MATCH($C2705,'Policy Characteristics'!$C:$C,0))),"",INDEX('Policy Characteristics'!D:D,MATCH($C2705,'Policy Characteristics'!$C:$C,0)))</f>
        <v>Industry Energy Efficiency</v>
      </c>
      <c r="K2705" s="254" t="str">
        <f>IF(ISBLANK(INDEX('Policy Characteristics'!E:E,MATCH($C2705,'Policy Characteristics'!$C:$C,0))),"",INDEX('Policy Characteristics'!E:E,MATCH($C2705,'Policy Characteristics'!$C:$C,0)))</f>
        <v>indst process efficiency</v>
      </c>
      <c r="L2705" s="261">
        <f>IF(ISBLANK(INDEX('Policy Characteristics'!F:F,MATCH($C2705,'Policy Characteristics'!$C:$C,0))),"",INDEX('Policy Characteristics'!F:F,MATCH($C2705,'Policy Characteristics'!$C:$C,0)))</f>
        <v>0</v>
      </c>
      <c r="M2705" s="261">
        <f>IF(ISBLANK(INDEX('Policy Characteristics'!G:G,MATCH($C2705,'Policy Characteristics'!$C:$C,0))),"",INDEX('Policy Characteristics'!G:G,MATCH($C2705,'Policy Characteristics'!$C:$C,0)))</f>
        <v>0.25</v>
      </c>
      <c r="N2705" s="261">
        <f>IF(ISBLANK(INDEX('Policy Characteristics'!H:H,MATCH($C2705,'Policy Characteristics'!$C:$C,0))),"",INDEX('Policy Characteristics'!H:H,MATCH($C2705,'Policy Characteristics'!$C:$C,0)))</f>
        <v>0.01</v>
      </c>
      <c r="O2705" s="254" t="str">
        <f>IF(ISBLANK(INDEX('Policy Characteristics'!I:I,MATCH($C2705,'Policy Characteristics'!$C:$C,0))),"",INDEX('Policy Characteristics'!I:I,MATCH($C2705,'Policy Characteristics'!$C:$C,0)))</f>
        <v>% reduction in energy use</v>
      </c>
      <c r="P2705" s="254" t="str">
        <f>IF(ISBLANK(INDEX('Policy Characteristics'!J:J,MATCH($C2705,'Policy Characteristics'!$C:$C,0))),"",INDEX('Policy Characteristics'!J:J,MATCH($C2705,'Policy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05" s="254" t="str">
        <f>IF(ISBLANK(INDEX('Policy Characteristics'!K:K,MATCH($C2705,'Policy Characteristics'!$C:$C,0))),"",INDEX('Policy Characteristics'!K:K,MATCH($C2705,'Policy Characteristics'!$C:$C,0)))</f>
        <v>industry-ag-main.html#eff-stds</v>
      </c>
      <c r="R2705" s="254" t="str">
        <f>IF(ISBLANK(INDEX('Policy Characteristics'!L:L,MATCH($C2705,'Policy Characteristics'!$C:$C,0))),"",INDEX('Policy Characteristics'!L:L,MATCH($C2705,'Policy Characteristics'!$C:$C,0)))</f>
        <v>industry-energy-efficiency-standards.html</v>
      </c>
    </row>
    <row r="2706" spans="1:18" s="4" customFormat="1" x14ac:dyDescent="0.25">
      <c r="A2706" s="254" t="str">
        <f>IF(ISBLANK(INDEX('Policy Characteristics'!A:A,MATCH($C2706,'Policy Characteristics'!$C:$C,0))),"",INDEX('Policy Characteristics'!A:A,MATCH($C2706,'Policy Characteristics'!$C:$C,0)))</f>
        <v>Industry</v>
      </c>
      <c r="B2706" s="262" t="str">
        <f>IF(ISBLANK(INDEX('Policy Characteristics'!B:B,MATCH($C2706,'Policy Characteristics'!$C:$C,0))),"",INDEX('Policy Characteristics'!B:B,MATCH($C2706,'Policy Characteristics'!$C:$C,0)))</f>
        <v>Industry Process Efficiency</v>
      </c>
      <c r="C2706" s="254" t="str">
        <f t="shared" si="111"/>
        <v>Percentage Improvement in Industrial Process Efficiency above BAU</v>
      </c>
      <c r="D2706" s="6" t="s">
        <v>3038</v>
      </c>
      <c r="E2706" s="45" t="s">
        <v>2377</v>
      </c>
      <c r="F2706" t="s">
        <v>3041</v>
      </c>
      <c r="G2706" s="45" t="s">
        <v>2385</v>
      </c>
      <c r="H2706" s="47">
        <f t="shared" si="112"/>
        <v>2705</v>
      </c>
      <c r="I2706" s="324" t="s">
        <v>41</v>
      </c>
      <c r="J2706" s="255" t="str">
        <f>IF(ISBLANK(INDEX('Policy Characteristics'!D:D,MATCH($C2706,'Policy Characteristics'!$C:$C,0))),"",INDEX('Policy Characteristics'!D:D,MATCH($C2706,'Policy Characteristics'!$C:$C,0)))</f>
        <v>Industry Energy Efficiency</v>
      </c>
      <c r="K2706" s="254" t="str">
        <f>IF(ISBLANK(INDEX('Policy Characteristics'!E:E,MATCH($C2706,'Policy Characteristics'!$C:$C,0))),"",INDEX('Policy Characteristics'!E:E,MATCH($C2706,'Policy Characteristics'!$C:$C,0)))</f>
        <v>indst process efficiency</v>
      </c>
      <c r="L2706" s="261">
        <f>IF(ISBLANK(INDEX('Policy Characteristics'!F:F,MATCH($C2706,'Policy Characteristics'!$C:$C,0))),"",INDEX('Policy Characteristics'!F:F,MATCH($C2706,'Policy Characteristics'!$C:$C,0)))</f>
        <v>0</v>
      </c>
      <c r="M2706" s="261">
        <f>IF(ISBLANK(INDEX('Policy Characteristics'!G:G,MATCH($C2706,'Policy Characteristics'!$C:$C,0))),"",INDEX('Policy Characteristics'!G:G,MATCH($C2706,'Policy Characteristics'!$C:$C,0)))</f>
        <v>0.25</v>
      </c>
      <c r="N2706" s="261">
        <f>IF(ISBLANK(INDEX('Policy Characteristics'!H:H,MATCH($C2706,'Policy Characteristics'!$C:$C,0))),"",INDEX('Policy Characteristics'!H:H,MATCH($C2706,'Policy Characteristics'!$C:$C,0)))</f>
        <v>0.01</v>
      </c>
      <c r="O2706" s="254" t="str">
        <f>IF(ISBLANK(INDEX('Policy Characteristics'!I:I,MATCH($C2706,'Policy Characteristics'!$C:$C,0))),"",INDEX('Policy Characteristics'!I:I,MATCH($C2706,'Policy Characteristics'!$C:$C,0)))</f>
        <v>% reduction in energy use</v>
      </c>
      <c r="P2706" s="254" t="str">
        <f>IF(ISBLANK(INDEX('Policy Characteristics'!J:J,MATCH($C2706,'Policy Characteristics'!$C:$C,0))),"",INDEX('Policy Characteristics'!J:J,MATCH($C2706,'Policy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06" s="254" t="str">
        <f>IF(ISBLANK(INDEX('Policy Characteristics'!K:K,MATCH($C2706,'Policy Characteristics'!$C:$C,0))),"",INDEX('Policy Characteristics'!K:K,MATCH($C2706,'Policy Characteristics'!$C:$C,0)))</f>
        <v>industry-ag-main.html#eff-stds</v>
      </c>
      <c r="R2706" s="254" t="str">
        <f>IF(ISBLANK(INDEX('Policy Characteristics'!L:L,MATCH($C2706,'Policy Characteristics'!$C:$C,0))),"",INDEX('Policy Characteristics'!L:L,MATCH($C2706,'Policy Characteristics'!$C:$C,0)))</f>
        <v>industry-energy-efficiency-standards.html</v>
      </c>
    </row>
    <row r="2707" spans="1:18" s="4" customFormat="1" x14ac:dyDescent="0.25">
      <c r="A2707" s="254" t="str">
        <f>IF(ISBLANK(INDEX('Policy Characteristics'!A:A,MATCH($C2707,'Policy Characteristics'!$C:$C,0))),"",INDEX('Policy Characteristics'!A:A,MATCH($C2707,'Policy Characteristics'!$C:$C,0)))</f>
        <v>Industry</v>
      </c>
      <c r="B2707" s="262" t="str">
        <f>IF(ISBLANK(INDEX('Policy Characteristics'!B:B,MATCH($C2707,'Policy Characteristics'!$C:$C,0))),"",INDEX('Policy Characteristics'!B:B,MATCH($C2707,'Policy Characteristics'!$C:$C,0)))</f>
        <v>Industry Process Efficiency</v>
      </c>
      <c r="C2707" s="254" t="str">
        <f t="shared" si="111"/>
        <v>Percentage Improvement in Industrial Process Efficiency above BAU</v>
      </c>
      <c r="D2707" s="6" t="s">
        <v>3038</v>
      </c>
      <c r="E2707" s="45" t="s">
        <v>2378</v>
      </c>
      <c r="F2707" t="s">
        <v>3041</v>
      </c>
      <c r="G2707" s="45" t="s">
        <v>2382</v>
      </c>
      <c r="H2707" s="47">
        <f t="shared" si="112"/>
        <v>2706</v>
      </c>
      <c r="I2707" s="324" t="s">
        <v>41</v>
      </c>
      <c r="J2707" s="255" t="str">
        <f>IF(ISBLANK(INDEX('Policy Characteristics'!D:D,MATCH($C2707,'Policy Characteristics'!$C:$C,0))),"",INDEX('Policy Characteristics'!D:D,MATCH($C2707,'Policy Characteristics'!$C:$C,0)))</f>
        <v>Industry Energy Efficiency</v>
      </c>
      <c r="K2707" s="254" t="str">
        <f>IF(ISBLANK(INDEX('Policy Characteristics'!E:E,MATCH($C2707,'Policy Characteristics'!$C:$C,0))),"",INDEX('Policy Characteristics'!E:E,MATCH($C2707,'Policy Characteristics'!$C:$C,0)))</f>
        <v>indst process efficiency</v>
      </c>
      <c r="L2707" s="261">
        <f>IF(ISBLANK(INDEX('Policy Characteristics'!F:F,MATCH($C2707,'Policy Characteristics'!$C:$C,0))),"",INDEX('Policy Characteristics'!F:F,MATCH($C2707,'Policy Characteristics'!$C:$C,0)))</f>
        <v>0</v>
      </c>
      <c r="M2707" s="261">
        <f>IF(ISBLANK(INDEX('Policy Characteristics'!G:G,MATCH($C2707,'Policy Characteristics'!$C:$C,0))),"",INDEX('Policy Characteristics'!G:G,MATCH($C2707,'Policy Characteristics'!$C:$C,0)))</f>
        <v>0.25</v>
      </c>
      <c r="N2707" s="261">
        <f>IF(ISBLANK(INDEX('Policy Characteristics'!H:H,MATCH($C2707,'Policy Characteristics'!$C:$C,0))),"",INDEX('Policy Characteristics'!H:H,MATCH($C2707,'Policy Characteristics'!$C:$C,0)))</f>
        <v>0.01</v>
      </c>
      <c r="O2707" s="254" t="str">
        <f>IF(ISBLANK(INDEX('Policy Characteristics'!I:I,MATCH($C2707,'Policy Characteristics'!$C:$C,0))),"",INDEX('Policy Characteristics'!I:I,MATCH($C2707,'Policy Characteristics'!$C:$C,0)))</f>
        <v>% reduction in energy use</v>
      </c>
      <c r="P2707" s="254" t="str">
        <f>IF(ISBLANK(INDEX('Policy Characteristics'!J:J,MATCH($C2707,'Policy Characteristics'!$C:$C,0))),"",INDEX('Policy Characteristics'!J:J,MATCH($C2707,'Policy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07" s="254" t="str">
        <f>IF(ISBLANK(INDEX('Policy Characteristics'!K:K,MATCH($C2707,'Policy Characteristics'!$C:$C,0))),"",INDEX('Policy Characteristics'!K:K,MATCH($C2707,'Policy Characteristics'!$C:$C,0)))</f>
        <v>industry-ag-main.html#eff-stds</v>
      </c>
      <c r="R2707" s="254" t="str">
        <f>IF(ISBLANK(INDEX('Policy Characteristics'!L:L,MATCH($C2707,'Policy Characteristics'!$C:$C,0))),"",INDEX('Policy Characteristics'!L:L,MATCH($C2707,'Policy Characteristics'!$C:$C,0)))</f>
        <v>industry-energy-efficiency-standards.html</v>
      </c>
    </row>
    <row r="2708" spans="1:18" s="4" customFormat="1" x14ac:dyDescent="0.25">
      <c r="A2708" s="254" t="str">
        <f>IF(ISBLANK(INDEX('Policy Characteristics'!A:A,MATCH($C2708,'Policy Characteristics'!$C:$C,0))),"",INDEX('Policy Characteristics'!A:A,MATCH($C2708,'Policy Characteristics'!$C:$C,0)))</f>
        <v>Industry</v>
      </c>
      <c r="B2708" s="262" t="str">
        <f>IF(ISBLANK(INDEX('Policy Characteristics'!B:B,MATCH($C2708,'Policy Characteristics'!$C:$C,0))),"",INDEX('Policy Characteristics'!B:B,MATCH($C2708,'Policy Characteristics'!$C:$C,0)))</f>
        <v>Industry Process Efficiency</v>
      </c>
      <c r="C2708" s="254" t="str">
        <f t="shared" si="111"/>
        <v>Percentage Improvement in Industrial Process Efficiency above BAU</v>
      </c>
      <c r="D2708" s="6" t="s">
        <v>3038</v>
      </c>
      <c r="E2708" s="45" t="s">
        <v>2379</v>
      </c>
      <c r="F2708" t="s">
        <v>3041</v>
      </c>
      <c r="G2708" s="45" t="s">
        <v>2383</v>
      </c>
      <c r="H2708" s="47">
        <f t="shared" si="112"/>
        <v>2707</v>
      </c>
      <c r="I2708" s="324" t="s">
        <v>41</v>
      </c>
      <c r="J2708" s="255" t="str">
        <f>IF(ISBLANK(INDEX('Policy Characteristics'!D:D,MATCH($C2708,'Policy Characteristics'!$C:$C,0))),"",INDEX('Policy Characteristics'!D:D,MATCH($C2708,'Policy Characteristics'!$C:$C,0)))</f>
        <v>Industry Energy Efficiency</v>
      </c>
      <c r="K2708" s="254" t="str">
        <f>IF(ISBLANK(INDEX('Policy Characteristics'!E:E,MATCH($C2708,'Policy Characteristics'!$C:$C,0))),"",INDEX('Policy Characteristics'!E:E,MATCH($C2708,'Policy Characteristics'!$C:$C,0)))</f>
        <v>indst process efficiency</v>
      </c>
      <c r="L2708" s="261">
        <f>IF(ISBLANK(INDEX('Policy Characteristics'!F:F,MATCH($C2708,'Policy Characteristics'!$C:$C,0))),"",INDEX('Policy Characteristics'!F:F,MATCH($C2708,'Policy Characteristics'!$C:$C,0)))</f>
        <v>0</v>
      </c>
      <c r="M2708" s="261">
        <f>IF(ISBLANK(INDEX('Policy Characteristics'!G:G,MATCH($C2708,'Policy Characteristics'!$C:$C,0))),"",INDEX('Policy Characteristics'!G:G,MATCH($C2708,'Policy Characteristics'!$C:$C,0)))</f>
        <v>0.25</v>
      </c>
      <c r="N2708" s="261">
        <f>IF(ISBLANK(INDEX('Policy Characteristics'!H:H,MATCH($C2708,'Policy Characteristics'!$C:$C,0))),"",INDEX('Policy Characteristics'!H:H,MATCH($C2708,'Policy Characteristics'!$C:$C,0)))</f>
        <v>0.01</v>
      </c>
      <c r="O2708" s="254" t="str">
        <f>IF(ISBLANK(INDEX('Policy Characteristics'!I:I,MATCH($C2708,'Policy Characteristics'!$C:$C,0))),"",INDEX('Policy Characteristics'!I:I,MATCH($C2708,'Policy Characteristics'!$C:$C,0)))</f>
        <v>% reduction in energy use</v>
      </c>
      <c r="P2708" s="254" t="str">
        <f>IF(ISBLANK(INDEX('Policy Characteristics'!J:J,MATCH($C2708,'Policy Characteristics'!$C:$C,0))),"",INDEX('Policy Characteristics'!J:J,MATCH($C2708,'Policy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08" s="254" t="str">
        <f>IF(ISBLANK(INDEX('Policy Characteristics'!K:K,MATCH($C2708,'Policy Characteristics'!$C:$C,0))),"",INDEX('Policy Characteristics'!K:K,MATCH($C2708,'Policy Characteristics'!$C:$C,0)))</f>
        <v>industry-ag-main.html#eff-stds</v>
      </c>
      <c r="R2708" s="254" t="str">
        <f>IF(ISBLANK(INDEX('Policy Characteristics'!L:L,MATCH($C2708,'Policy Characteristics'!$C:$C,0))),"",INDEX('Policy Characteristics'!L:L,MATCH($C2708,'Policy Characteristics'!$C:$C,0)))</f>
        <v>industry-energy-efficiency-standards.html</v>
      </c>
    </row>
    <row r="2709" spans="1:18" s="4" customFormat="1" x14ac:dyDescent="0.25">
      <c r="A2709" s="254" t="str">
        <f>IF(ISBLANK(INDEX('Policy Characteristics'!A:A,MATCH($C2709,'Policy Characteristics'!$C:$C,0))),"",INDEX('Policy Characteristics'!A:A,MATCH($C2709,'Policy Characteristics'!$C:$C,0)))</f>
        <v>Industry</v>
      </c>
      <c r="B2709" s="262" t="str">
        <f>IF(ISBLANK(INDEX('Policy Characteristics'!B:B,MATCH($C2709,'Policy Characteristics'!$C:$C,0))),"",INDEX('Policy Characteristics'!B:B,MATCH($C2709,'Policy Characteristics'!$C:$C,0)))</f>
        <v>Industry Process Efficiency</v>
      </c>
      <c r="C2709" s="254" t="str">
        <f t="shared" si="111"/>
        <v>Percentage Improvement in Industrial Process Efficiency above BAU</v>
      </c>
      <c r="D2709" s="6" t="s">
        <v>3038</v>
      </c>
      <c r="E2709" s="45" t="s">
        <v>2380</v>
      </c>
      <c r="F2709" t="s">
        <v>3041</v>
      </c>
      <c r="G2709" s="45" t="s">
        <v>2386</v>
      </c>
      <c r="H2709" s="47">
        <f t="shared" si="112"/>
        <v>2708</v>
      </c>
      <c r="I2709" s="324" t="s">
        <v>41</v>
      </c>
      <c r="J2709" s="255" t="str">
        <f>IF(ISBLANK(INDEX('Policy Characteristics'!D:D,MATCH($C2709,'Policy Characteristics'!$C:$C,0))),"",INDEX('Policy Characteristics'!D:D,MATCH($C2709,'Policy Characteristics'!$C:$C,0)))</f>
        <v>Industry Energy Efficiency</v>
      </c>
      <c r="K2709" s="254" t="str">
        <f>IF(ISBLANK(INDEX('Policy Characteristics'!E:E,MATCH($C2709,'Policy Characteristics'!$C:$C,0))),"",INDEX('Policy Characteristics'!E:E,MATCH($C2709,'Policy Characteristics'!$C:$C,0)))</f>
        <v>indst process efficiency</v>
      </c>
      <c r="L2709" s="261">
        <f>IF(ISBLANK(INDEX('Policy Characteristics'!F:F,MATCH($C2709,'Policy Characteristics'!$C:$C,0))),"",INDEX('Policy Characteristics'!F:F,MATCH($C2709,'Policy Characteristics'!$C:$C,0)))</f>
        <v>0</v>
      </c>
      <c r="M2709" s="261">
        <f>IF(ISBLANK(INDEX('Policy Characteristics'!G:G,MATCH($C2709,'Policy Characteristics'!$C:$C,0))),"",INDEX('Policy Characteristics'!G:G,MATCH($C2709,'Policy Characteristics'!$C:$C,0)))</f>
        <v>0.25</v>
      </c>
      <c r="N2709" s="261">
        <f>IF(ISBLANK(INDEX('Policy Characteristics'!H:H,MATCH($C2709,'Policy Characteristics'!$C:$C,0))),"",INDEX('Policy Characteristics'!H:H,MATCH($C2709,'Policy Characteristics'!$C:$C,0)))</f>
        <v>0.01</v>
      </c>
      <c r="O2709" s="254" t="str">
        <f>IF(ISBLANK(INDEX('Policy Characteristics'!I:I,MATCH($C2709,'Policy Characteristics'!$C:$C,0))),"",INDEX('Policy Characteristics'!I:I,MATCH($C2709,'Policy Characteristics'!$C:$C,0)))</f>
        <v>% reduction in energy use</v>
      </c>
      <c r="P2709" s="254" t="str">
        <f>IF(ISBLANK(INDEX('Policy Characteristics'!J:J,MATCH($C2709,'Policy Characteristics'!$C:$C,0))),"",INDEX('Policy Characteristics'!J:J,MATCH($C2709,'Policy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09" s="254" t="str">
        <f>IF(ISBLANK(INDEX('Policy Characteristics'!K:K,MATCH($C2709,'Policy Characteristics'!$C:$C,0))),"",INDEX('Policy Characteristics'!K:K,MATCH($C2709,'Policy Characteristics'!$C:$C,0)))</f>
        <v>industry-ag-main.html#eff-stds</v>
      </c>
      <c r="R2709" s="254" t="str">
        <f>IF(ISBLANK(INDEX('Policy Characteristics'!L:L,MATCH($C2709,'Policy Characteristics'!$C:$C,0))),"",INDEX('Policy Characteristics'!L:L,MATCH($C2709,'Policy Characteristics'!$C:$C,0)))</f>
        <v>industry-energy-efficiency-standards.html</v>
      </c>
    </row>
    <row r="2710" spans="1:18" s="4" customFormat="1" x14ac:dyDescent="0.25">
      <c r="A2710" s="254" t="str">
        <f>IF(ISBLANK(INDEX('Policy Characteristics'!A:A,MATCH($C2710,'Policy Characteristics'!$C:$C,0))),"",INDEX('Policy Characteristics'!A:A,MATCH($C2710,'Policy Characteristics'!$C:$C,0)))</f>
        <v>Industry</v>
      </c>
      <c r="B2710" s="262" t="str">
        <f>IF(ISBLANK(INDEX('Policy Characteristics'!B:B,MATCH($C2710,'Policy Characteristics'!$C:$C,0))),"",INDEX('Policy Characteristics'!B:B,MATCH($C2710,'Policy Characteristics'!$C:$C,0)))</f>
        <v>Industry Process Efficiency</v>
      </c>
      <c r="C2710" s="254" t="str">
        <f t="shared" si="111"/>
        <v>Percentage Improvement in Industrial Process Efficiency above BAU</v>
      </c>
      <c r="D2710" s="6" t="s">
        <v>3038</v>
      </c>
      <c r="E2710" s="45" t="s">
        <v>2672</v>
      </c>
      <c r="F2710" t="s">
        <v>3041</v>
      </c>
      <c r="G2710" s="45" t="s">
        <v>2675</v>
      </c>
      <c r="H2710" s="47">
        <f t="shared" si="112"/>
        <v>2709</v>
      </c>
      <c r="I2710" s="324" t="s">
        <v>41</v>
      </c>
      <c r="J2710" s="255" t="str">
        <f>IF(ISBLANK(INDEX('Policy Characteristics'!D:D,MATCH($C2710,'Policy Characteristics'!$C:$C,0))),"",INDEX('Policy Characteristics'!D:D,MATCH($C2710,'Policy Characteristics'!$C:$C,0)))</f>
        <v>Industry Energy Efficiency</v>
      </c>
      <c r="K2710" s="254" t="str">
        <f>IF(ISBLANK(INDEX('Policy Characteristics'!E:E,MATCH($C2710,'Policy Characteristics'!$C:$C,0))),"",INDEX('Policy Characteristics'!E:E,MATCH($C2710,'Policy Characteristics'!$C:$C,0)))</f>
        <v>indst process efficiency</v>
      </c>
      <c r="L2710" s="261">
        <f>IF(ISBLANK(INDEX('Policy Characteristics'!F:F,MATCH($C2710,'Policy Characteristics'!$C:$C,0))),"",INDEX('Policy Characteristics'!F:F,MATCH($C2710,'Policy Characteristics'!$C:$C,0)))</f>
        <v>0</v>
      </c>
      <c r="M2710" s="261">
        <f>IF(ISBLANK(INDEX('Policy Characteristics'!G:G,MATCH($C2710,'Policy Characteristics'!$C:$C,0))),"",INDEX('Policy Characteristics'!G:G,MATCH($C2710,'Policy Characteristics'!$C:$C,0)))</f>
        <v>0.25</v>
      </c>
      <c r="N2710" s="261">
        <f>IF(ISBLANK(INDEX('Policy Characteristics'!H:H,MATCH($C2710,'Policy Characteristics'!$C:$C,0))),"",INDEX('Policy Characteristics'!H:H,MATCH($C2710,'Policy Characteristics'!$C:$C,0)))</f>
        <v>0.01</v>
      </c>
      <c r="O2710" s="254" t="str">
        <f>IF(ISBLANK(INDEX('Policy Characteristics'!I:I,MATCH($C2710,'Policy Characteristics'!$C:$C,0))),"",INDEX('Policy Characteristics'!I:I,MATCH($C2710,'Policy Characteristics'!$C:$C,0)))</f>
        <v>% reduction in energy use</v>
      </c>
      <c r="P2710" s="254" t="str">
        <f>IF(ISBLANK(INDEX('Policy Characteristics'!J:J,MATCH($C2710,'Policy Characteristics'!$C:$C,0))),"",INDEX('Policy Characteristics'!J:J,MATCH($C2710,'Policy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10" s="254" t="str">
        <f>IF(ISBLANK(INDEX('Policy Characteristics'!K:K,MATCH($C2710,'Policy Characteristics'!$C:$C,0))),"",INDEX('Policy Characteristics'!K:K,MATCH($C2710,'Policy Characteristics'!$C:$C,0)))</f>
        <v>industry-ag-main.html#eff-stds</v>
      </c>
      <c r="R2710" s="254" t="str">
        <f>IF(ISBLANK(INDEX('Policy Characteristics'!L:L,MATCH($C2710,'Policy Characteristics'!$C:$C,0))),"",INDEX('Policy Characteristics'!L:L,MATCH($C2710,'Policy Characteristics'!$C:$C,0)))</f>
        <v>industry-energy-efficiency-standards.html</v>
      </c>
    </row>
    <row r="2711" spans="1:18" s="4" customFormat="1" x14ac:dyDescent="0.25">
      <c r="A2711" s="254" t="str">
        <f>IF(ISBLANK(INDEX('Policy Characteristics'!A:A,MATCH($C2711,'Policy Characteristics'!$C:$C,0))),"",INDEX('Policy Characteristics'!A:A,MATCH($C2711,'Policy Characteristics'!$C:$C,0)))</f>
        <v>Industry</v>
      </c>
      <c r="B2711" s="262" t="str">
        <f>IF(ISBLANK(INDEX('Policy Characteristics'!B:B,MATCH($C2711,'Policy Characteristics'!$C:$C,0))),"",INDEX('Policy Characteristics'!B:B,MATCH($C2711,'Policy Characteristics'!$C:$C,0)))</f>
        <v>Industry Process Efficiency</v>
      </c>
      <c r="C2711" s="254" t="str">
        <f t="shared" si="111"/>
        <v>Percentage Improvement in Industrial Process Efficiency above BAU</v>
      </c>
      <c r="D2711" s="6" t="s">
        <v>3038</v>
      </c>
      <c r="E2711" s="45" t="s">
        <v>2673</v>
      </c>
      <c r="F2711" t="s">
        <v>3041</v>
      </c>
      <c r="G2711" s="45" t="s">
        <v>2677</v>
      </c>
      <c r="H2711" s="47">
        <f t="shared" si="112"/>
        <v>2710</v>
      </c>
      <c r="I2711" s="324" t="s">
        <v>41</v>
      </c>
      <c r="J2711" s="255" t="str">
        <f>IF(ISBLANK(INDEX('Policy Characteristics'!D:D,MATCH($C2711,'Policy Characteristics'!$C:$C,0))),"",INDEX('Policy Characteristics'!D:D,MATCH($C2711,'Policy Characteristics'!$C:$C,0)))</f>
        <v>Industry Energy Efficiency</v>
      </c>
      <c r="K2711" s="254" t="str">
        <f>IF(ISBLANK(INDEX('Policy Characteristics'!E:E,MATCH($C2711,'Policy Characteristics'!$C:$C,0))),"",INDEX('Policy Characteristics'!E:E,MATCH($C2711,'Policy Characteristics'!$C:$C,0)))</f>
        <v>indst process efficiency</v>
      </c>
      <c r="L2711" s="261">
        <f>IF(ISBLANK(INDEX('Policy Characteristics'!F:F,MATCH($C2711,'Policy Characteristics'!$C:$C,0))),"",INDEX('Policy Characteristics'!F:F,MATCH($C2711,'Policy Characteristics'!$C:$C,0)))</f>
        <v>0</v>
      </c>
      <c r="M2711" s="261">
        <f>IF(ISBLANK(INDEX('Policy Characteristics'!G:G,MATCH($C2711,'Policy Characteristics'!$C:$C,0))),"",INDEX('Policy Characteristics'!G:G,MATCH($C2711,'Policy Characteristics'!$C:$C,0)))</f>
        <v>0.25</v>
      </c>
      <c r="N2711" s="261">
        <f>IF(ISBLANK(INDEX('Policy Characteristics'!H:H,MATCH($C2711,'Policy Characteristics'!$C:$C,0))),"",INDEX('Policy Characteristics'!H:H,MATCH($C2711,'Policy Characteristics'!$C:$C,0)))</f>
        <v>0.01</v>
      </c>
      <c r="O2711" s="254" t="str">
        <f>IF(ISBLANK(INDEX('Policy Characteristics'!I:I,MATCH($C2711,'Policy Characteristics'!$C:$C,0))),"",INDEX('Policy Characteristics'!I:I,MATCH($C2711,'Policy Characteristics'!$C:$C,0)))</f>
        <v>% reduction in energy use</v>
      </c>
      <c r="P2711" s="254" t="str">
        <f>IF(ISBLANK(INDEX('Policy Characteristics'!J:J,MATCH($C2711,'Policy Characteristics'!$C:$C,0))),"",INDEX('Policy Characteristics'!J:J,MATCH($C2711,'Policy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11" s="254" t="str">
        <f>IF(ISBLANK(INDEX('Policy Characteristics'!K:K,MATCH($C2711,'Policy Characteristics'!$C:$C,0))),"",INDEX('Policy Characteristics'!K:K,MATCH($C2711,'Policy Characteristics'!$C:$C,0)))</f>
        <v>industry-ag-main.html#eff-stds</v>
      </c>
      <c r="R2711" s="254" t="str">
        <f>IF(ISBLANK(INDEX('Policy Characteristics'!L:L,MATCH($C2711,'Policy Characteristics'!$C:$C,0))),"",INDEX('Policy Characteristics'!L:L,MATCH($C2711,'Policy Characteristics'!$C:$C,0)))</f>
        <v>industry-energy-efficiency-standards.html</v>
      </c>
    </row>
    <row r="2712" spans="1:18" s="4" customFormat="1" x14ac:dyDescent="0.25">
      <c r="A2712" s="254" t="str">
        <f>IF(ISBLANK(INDEX('Policy Characteristics'!A:A,MATCH($C2712,'Policy Characteristics'!$C:$C,0))),"",INDEX('Policy Characteristics'!A:A,MATCH($C2712,'Policy Characteristics'!$C:$C,0)))</f>
        <v>Industry</v>
      </c>
      <c r="B2712" s="262" t="str">
        <f>IF(ISBLANK(INDEX('Policy Characteristics'!B:B,MATCH($C2712,'Policy Characteristics'!$C:$C,0))),"",INDEX('Policy Characteristics'!B:B,MATCH($C2712,'Policy Characteristics'!$C:$C,0)))</f>
        <v>Industry Process Efficiency</v>
      </c>
      <c r="C2712" s="254" t="str">
        <f t="shared" si="111"/>
        <v>Percentage Improvement in Industrial Process Efficiency above BAU</v>
      </c>
      <c r="D2712" s="6" t="s">
        <v>3038</v>
      </c>
      <c r="E2712" s="45" t="s">
        <v>2674</v>
      </c>
      <c r="F2712" t="s">
        <v>3041</v>
      </c>
      <c r="G2712" s="45" t="s">
        <v>2678</v>
      </c>
      <c r="H2712" s="47">
        <f t="shared" si="112"/>
        <v>2711</v>
      </c>
      <c r="I2712" s="324" t="s">
        <v>41</v>
      </c>
      <c r="J2712" s="255" t="str">
        <f>IF(ISBLANK(INDEX('Policy Characteristics'!D:D,MATCH($C2712,'Policy Characteristics'!$C:$C,0))),"",INDEX('Policy Characteristics'!D:D,MATCH($C2712,'Policy Characteristics'!$C:$C,0)))</f>
        <v>Industry Energy Efficiency</v>
      </c>
      <c r="K2712" s="254" t="str">
        <f>IF(ISBLANK(INDEX('Policy Characteristics'!E:E,MATCH($C2712,'Policy Characteristics'!$C:$C,0))),"",INDEX('Policy Characteristics'!E:E,MATCH($C2712,'Policy Characteristics'!$C:$C,0)))</f>
        <v>indst process efficiency</v>
      </c>
      <c r="L2712" s="261">
        <f>IF(ISBLANK(INDEX('Policy Characteristics'!F:F,MATCH($C2712,'Policy Characteristics'!$C:$C,0))),"",INDEX('Policy Characteristics'!F:F,MATCH($C2712,'Policy Characteristics'!$C:$C,0)))</f>
        <v>0</v>
      </c>
      <c r="M2712" s="261">
        <f>IF(ISBLANK(INDEX('Policy Characteristics'!G:G,MATCH($C2712,'Policy Characteristics'!$C:$C,0))),"",INDEX('Policy Characteristics'!G:G,MATCH($C2712,'Policy Characteristics'!$C:$C,0)))</f>
        <v>0.25</v>
      </c>
      <c r="N2712" s="261">
        <f>IF(ISBLANK(INDEX('Policy Characteristics'!H:H,MATCH($C2712,'Policy Characteristics'!$C:$C,0))),"",INDEX('Policy Characteristics'!H:H,MATCH($C2712,'Policy Characteristics'!$C:$C,0)))</f>
        <v>0.01</v>
      </c>
      <c r="O2712" s="254" t="str">
        <f>IF(ISBLANK(INDEX('Policy Characteristics'!I:I,MATCH($C2712,'Policy Characteristics'!$C:$C,0))),"",INDEX('Policy Characteristics'!I:I,MATCH($C2712,'Policy Characteristics'!$C:$C,0)))</f>
        <v>% reduction in energy use</v>
      </c>
      <c r="P2712" s="254" t="str">
        <f>IF(ISBLANK(INDEX('Policy Characteristics'!J:J,MATCH($C2712,'Policy Characteristics'!$C:$C,0))),"",INDEX('Policy Characteristics'!J:J,MATCH($C2712,'Policy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12" s="254" t="str">
        <f>IF(ISBLANK(INDEX('Policy Characteristics'!K:K,MATCH($C2712,'Policy Characteristics'!$C:$C,0))),"",INDEX('Policy Characteristics'!K:K,MATCH($C2712,'Policy Characteristics'!$C:$C,0)))</f>
        <v>industry-ag-main.html#eff-stds</v>
      </c>
      <c r="R2712" s="254" t="str">
        <f>IF(ISBLANK(INDEX('Policy Characteristics'!L:L,MATCH($C2712,'Policy Characteristics'!$C:$C,0))),"",INDEX('Policy Characteristics'!L:L,MATCH($C2712,'Policy Characteristics'!$C:$C,0)))</f>
        <v>industry-energy-efficiency-standards.html</v>
      </c>
    </row>
    <row r="2713" spans="1:18" s="4" customFormat="1" x14ac:dyDescent="0.25">
      <c r="A2713" s="254" t="str">
        <f>IF(ISBLANK(INDEX('Policy Characteristics'!A:A,MATCH($C2713,'Policy Characteristics'!$C:$C,0))),"",INDEX('Policy Characteristics'!A:A,MATCH($C2713,'Policy Characteristics'!$C:$C,0)))</f>
        <v>Industry</v>
      </c>
      <c r="B2713" s="262" t="str">
        <f>IF(ISBLANK(INDEX('Policy Characteristics'!B:B,MATCH($C2713,'Policy Characteristics'!$C:$C,0))),"",INDEX('Policy Characteristics'!B:B,MATCH($C2713,'Policy Characteristics'!$C:$C,0)))</f>
        <v>Industry Process Efficiency</v>
      </c>
      <c r="C2713" s="254" t="str">
        <f t="shared" si="111"/>
        <v>Percentage Improvement in Industrial Process Efficiency above BAU</v>
      </c>
      <c r="D2713" s="6" t="s">
        <v>3038</v>
      </c>
      <c r="E2713" s="45" t="s">
        <v>2671</v>
      </c>
      <c r="F2713" t="s">
        <v>3041</v>
      </c>
      <c r="G2713" s="45" t="s">
        <v>2676</v>
      </c>
      <c r="H2713" s="47">
        <f t="shared" si="112"/>
        <v>2712</v>
      </c>
      <c r="I2713" s="324" t="s">
        <v>41</v>
      </c>
      <c r="J2713" s="255" t="str">
        <f>IF(ISBLANK(INDEX('Policy Characteristics'!D:D,MATCH($C2713,'Policy Characteristics'!$C:$C,0))),"",INDEX('Policy Characteristics'!D:D,MATCH($C2713,'Policy Characteristics'!$C:$C,0)))</f>
        <v>Industry Energy Efficiency</v>
      </c>
      <c r="K2713" s="254" t="str">
        <f>IF(ISBLANK(INDEX('Policy Characteristics'!E:E,MATCH($C2713,'Policy Characteristics'!$C:$C,0))),"",INDEX('Policy Characteristics'!E:E,MATCH($C2713,'Policy Characteristics'!$C:$C,0)))</f>
        <v>indst process efficiency</v>
      </c>
      <c r="L2713" s="261">
        <f>IF(ISBLANK(INDEX('Policy Characteristics'!F:F,MATCH($C2713,'Policy Characteristics'!$C:$C,0))),"",INDEX('Policy Characteristics'!F:F,MATCH($C2713,'Policy Characteristics'!$C:$C,0)))</f>
        <v>0</v>
      </c>
      <c r="M2713" s="261">
        <f>IF(ISBLANK(INDEX('Policy Characteristics'!G:G,MATCH($C2713,'Policy Characteristics'!$C:$C,0))),"",INDEX('Policy Characteristics'!G:G,MATCH($C2713,'Policy Characteristics'!$C:$C,0)))</f>
        <v>0.25</v>
      </c>
      <c r="N2713" s="261">
        <f>IF(ISBLANK(INDEX('Policy Characteristics'!H:H,MATCH($C2713,'Policy Characteristics'!$C:$C,0))),"",INDEX('Policy Characteristics'!H:H,MATCH($C2713,'Policy Characteristics'!$C:$C,0)))</f>
        <v>0.01</v>
      </c>
      <c r="O2713" s="254" t="str">
        <f>IF(ISBLANK(INDEX('Policy Characteristics'!I:I,MATCH($C2713,'Policy Characteristics'!$C:$C,0))),"",INDEX('Policy Characteristics'!I:I,MATCH($C2713,'Policy Characteristics'!$C:$C,0)))</f>
        <v>% reduction in energy use</v>
      </c>
      <c r="P2713" s="254" t="str">
        <f>IF(ISBLANK(INDEX('Policy Characteristics'!J:J,MATCH($C2713,'Policy Characteristics'!$C:$C,0))),"",INDEX('Policy Characteristics'!J:J,MATCH($C2713,'Policy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13" s="254" t="str">
        <f>IF(ISBLANK(INDEX('Policy Characteristics'!K:K,MATCH($C2713,'Policy Characteristics'!$C:$C,0))),"",INDEX('Policy Characteristics'!K:K,MATCH($C2713,'Policy Characteristics'!$C:$C,0)))</f>
        <v>industry-ag-main.html#eff-stds</v>
      </c>
      <c r="R2713" s="254" t="str">
        <f>IF(ISBLANK(INDEX('Policy Characteristics'!L:L,MATCH($C2713,'Policy Characteristics'!$C:$C,0))),"",INDEX('Policy Characteristics'!L:L,MATCH($C2713,'Policy Characteristics'!$C:$C,0)))</f>
        <v>industry-energy-efficiency-standards.html</v>
      </c>
    </row>
    <row r="2714" spans="1:18" s="4" customFormat="1" x14ac:dyDescent="0.25">
      <c r="A2714" s="254" t="str">
        <f>IF(ISBLANK(INDEX('Policy Characteristics'!A:A,MATCH($C2714,'Policy Characteristics'!$C:$C,0))),"",INDEX('Policy Characteristics'!A:A,MATCH($C2714,'Policy Characteristics'!$C:$C,0)))</f>
        <v>Industry</v>
      </c>
      <c r="B2714" s="262" t="str">
        <f>IF(ISBLANK(INDEX('Policy Characteristics'!B:B,MATCH($C2714,'Policy Characteristics'!$C:$C,0))),"",INDEX('Policy Characteristics'!B:B,MATCH($C2714,'Policy Characteristics'!$C:$C,0)))</f>
        <v>Industry Process Efficiency</v>
      </c>
      <c r="C2714" s="254" t="str">
        <f t="shared" si="111"/>
        <v>Percentage Improvement in Industrial Process Efficiency above BAU</v>
      </c>
      <c r="D2714" s="6" t="s">
        <v>3039</v>
      </c>
      <c r="E2714" s="45" t="s">
        <v>2375</v>
      </c>
      <c r="F2714" t="s">
        <v>3000</v>
      </c>
      <c r="G2714" s="45" t="s">
        <v>2381</v>
      </c>
      <c r="H2714" s="47">
        <f t="shared" si="112"/>
        <v>2713</v>
      </c>
      <c r="I2714" s="324" t="s">
        <v>40</v>
      </c>
      <c r="J2714" s="255" t="str">
        <f>IF(ISBLANK(INDEX('Policy Characteristics'!D:D,MATCH($C2714,'Policy Characteristics'!$C:$C,0))),"",INDEX('Policy Characteristics'!D:D,MATCH($C2714,'Policy Characteristics'!$C:$C,0)))</f>
        <v>Industry Energy Efficiency</v>
      </c>
      <c r="K2714" s="254" t="str">
        <f>IF(ISBLANK(INDEX('Policy Characteristics'!E:E,MATCH($C2714,'Policy Characteristics'!$C:$C,0))),"",INDEX('Policy Characteristics'!E:E,MATCH($C2714,'Policy Characteristics'!$C:$C,0)))</f>
        <v>indst process efficiency</v>
      </c>
      <c r="L2714" s="261">
        <f>IF(ISBLANK(INDEX('Policy Characteristics'!F:F,MATCH($C2714,'Policy Characteristics'!$C:$C,0))),"",INDEX('Policy Characteristics'!F:F,MATCH($C2714,'Policy Characteristics'!$C:$C,0)))</f>
        <v>0</v>
      </c>
      <c r="M2714" s="261">
        <f>IF(ISBLANK(INDEX('Policy Characteristics'!G:G,MATCH($C2714,'Policy Characteristics'!$C:$C,0))),"",INDEX('Policy Characteristics'!G:G,MATCH($C2714,'Policy Characteristics'!$C:$C,0)))</f>
        <v>0.25</v>
      </c>
      <c r="N2714" s="261">
        <f>IF(ISBLANK(INDEX('Policy Characteristics'!H:H,MATCH($C2714,'Policy Characteristics'!$C:$C,0))),"",INDEX('Policy Characteristics'!H:H,MATCH($C2714,'Policy Characteristics'!$C:$C,0)))</f>
        <v>0.01</v>
      </c>
      <c r="O2714" s="254" t="str">
        <f>IF(ISBLANK(INDEX('Policy Characteristics'!I:I,MATCH($C2714,'Policy Characteristics'!$C:$C,0))),"",INDEX('Policy Characteristics'!I:I,MATCH($C2714,'Policy Characteristics'!$C:$C,0)))</f>
        <v>% reduction in energy use</v>
      </c>
      <c r="P2714" s="254" t="str">
        <f>IF(ISBLANK(INDEX('Policy Characteristics'!J:J,MATCH($C2714,'Policy Characteristics'!$C:$C,0))),"",INDEX('Policy Characteristics'!J:J,MATCH($C2714,'Policy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14" s="254" t="str">
        <f>IF(ISBLANK(INDEX('Policy Characteristics'!K:K,MATCH($C2714,'Policy Characteristics'!$C:$C,0))),"",INDEX('Policy Characteristics'!K:K,MATCH($C2714,'Policy Characteristics'!$C:$C,0)))</f>
        <v>industry-ag-main.html#eff-stds</v>
      </c>
      <c r="R2714" s="254" t="str">
        <f>IF(ISBLANK(INDEX('Policy Characteristics'!L:L,MATCH($C2714,'Policy Characteristics'!$C:$C,0))),"",INDEX('Policy Characteristics'!L:L,MATCH($C2714,'Policy Characteristics'!$C:$C,0)))</f>
        <v>industry-energy-efficiency-standards.html</v>
      </c>
    </row>
    <row r="2715" spans="1:18" s="4" customFormat="1" x14ac:dyDescent="0.25">
      <c r="A2715" s="254" t="str">
        <f>IF(ISBLANK(INDEX('Policy Characteristics'!A:A,MATCH($C2715,'Policy Characteristics'!$C:$C,0))),"",INDEX('Policy Characteristics'!A:A,MATCH($C2715,'Policy Characteristics'!$C:$C,0)))</f>
        <v>Industry</v>
      </c>
      <c r="B2715" s="262" t="str">
        <f>IF(ISBLANK(INDEX('Policy Characteristics'!B:B,MATCH($C2715,'Policy Characteristics'!$C:$C,0))),"",INDEX('Policy Characteristics'!B:B,MATCH($C2715,'Policy Characteristics'!$C:$C,0)))</f>
        <v>Industry Process Efficiency</v>
      </c>
      <c r="C2715" s="254" t="str">
        <f t="shared" si="111"/>
        <v>Percentage Improvement in Industrial Process Efficiency above BAU</v>
      </c>
      <c r="D2715" s="6" t="s">
        <v>3039</v>
      </c>
      <c r="E2715" s="45" t="s">
        <v>2376</v>
      </c>
      <c r="F2715" t="s">
        <v>3000</v>
      </c>
      <c r="G2715" s="45" t="s">
        <v>2384</v>
      </c>
      <c r="H2715" s="47">
        <f t="shared" si="112"/>
        <v>2714</v>
      </c>
      <c r="I2715" s="324" t="s">
        <v>41</v>
      </c>
      <c r="J2715" s="255" t="str">
        <f>IF(ISBLANK(INDEX('Policy Characteristics'!D:D,MATCH($C2715,'Policy Characteristics'!$C:$C,0))),"",INDEX('Policy Characteristics'!D:D,MATCH($C2715,'Policy Characteristics'!$C:$C,0)))</f>
        <v>Industry Energy Efficiency</v>
      </c>
      <c r="K2715" s="254" t="str">
        <f>IF(ISBLANK(INDEX('Policy Characteristics'!E:E,MATCH($C2715,'Policy Characteristics'!$C:$C,0))),"",INDEX('Policy Characteristics'!E:E,MATCH($C2715,'Policy Characteristics'!$C:$C,0)))</f>
        <v>indst process efficiency</v>
      </c>
      <c r="L2715" s="261">
        <f>IF(ISBLANK(INDEX('Policy Characteristics'!F:F,MATCH($C2715,'Policy Characteristics'!$C:$C,0))),"",INDEX('Policy Characteristics'!F:F,MATCH($C2715,'Policy Characteristics'!$C:$C,0)))</f>
        <v>0</v>
      </c>
      <c r="M2715" s="261">
        <f>IF(ISBLANK(INDEX('Policy Characteristics'!G:G,MATCH($C2715,'Policy Characteristics'!$C:$C,0))),"",INDEX('Policy Characteristics'!G:G,MATCH($C2715,'Policy Characteristics'!$C:$C,0)))</f>
        <v>0.25</v>
      </c>
      <c r="N2715" s="261">
        <f>IF(ISBLANK(INDEX('Policy Characteristics'!H:H,MATCH($C2715,'Policy Characteristics'!$C:$C,0))),"",INDEX('Policy Characteristics'!H:H,MATCH($C2715,'Policy Characteristics'!$C:$C,0)))</f>
        <v>0.01</v>
      </c>
      <c r="O2715" s="254" t="str">
        <f>IF(ISBLANK(INDEX('Policy Characteristics'!I:I,MATCH($C2715,'Policy Characteristics'!$C:$C,0))),"",INDEX('Policy Characteristics'!I:I,MATCH($C2715,'Policy Characteristics'!$C:$C,0)))</f>
        <v>% reduction in energy use</v>
      </c>
      <c r="P2715" s="254" t="str">
        <f>IF(ISBLANK(INDEX('Policy Characteristics'!J:J,MATCH($C2715,'Policy Characteristics'!$C:$C,0))),"",INDEX('Policy Characteristics'!J:J,MATCH($C2715,'Policy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15" s="254" t="str">
        <f>IF(ISBLANK(INDEX('Policy Characteristics'!K:K,MATCH($C2715,'Policy Characteristics'!$C:$C,0))),"",INDEX('Policy Characteristics'!K:K,MATCH($C2715,'Policy Characteristics'!$C:$C,0)))</f>
        <v>industry-ag-main.html#eff-stds</v>
      </c>
      <c r="R2715" s="254" t="str">
        <f>IF(ISBLANK(INDEX('Policy Characteristics'!L:L,MATCH($C2715,'Policy Characteristics'!$C:$C,0))),"",INDEX('Policy Characteristics'!L:L,MATCH($C2715,'Policy Characteristics'!$C:$C,0)))</f>
        <v>industry-energy-efficiency-standards.html</v>
      </c>
    </row>
    <row r="2716" spans="1:18" s="4" customFormat="1" x14ac:dyDescent="0.25">
      <c r="A2716" s="254" t="str">
        <f>IF(ISBLANK(INDEX('Policy Characteristics'!A:A,MATCH($C2716,'Policy Characteristics'!$C:$C,0))),"",INDEX('Policy Characteristics'!A:A,MATCH($C2716,'Policy Characteristics'!$C:$C,0)))</f>
        <v>Industry</v>
      </c>
      <c r="B2716" s="262" t="str">
        <f>IF(ISBLANK(INDEX('Policy Characteristics'!B:B,MATCH($C2716,'Policy Characteristics'!$C:$C,0))),"",INDEX('Policy Characteristics'!B:B,MATCH($C2716,'Policy Characteristics'!$C:$C,0)))</f>
        <v>Industry Process Efficiency</v>
      </c>
      <c r="C2716" s="254" t="str">
        <f t="shared" si="111"/>
        <v>Percentage Improvement in Industrial Process Efficiency above BAU</v>
      </c>
      <c r="D2716" s="6" t="s">
        <v>3039</v>
      </c>
      <c r="E2716" s="45" t="s">
        <v>2377</v>
      </c>
      <c r="F2716" t="s">
        <v>3000</v>
      </c>
      <c r="G2716" s="45" t="s">
        <v>2385</v>
      </c>
      <c r="H2716" s="47">
        <f t="shared" si="112"/>
        <v>2715</v>
      </c>
      <c r="I2716" s="324" t="s">
        <v>40</v>
      </c>
      <c r="J2716" s="255" t="str">
        <f>IF(ISBLANK(INDEX('Policy Characteristics'!D:D,MATCH($C2716,'Policy Characteristics'!$C:$C,0))),"",INDEX('Policy Characteristics'!D:D,MATCH($C2716,'Policy Characteristics'!$C:$C,0)))</f>
        <v>Industry Energy Efficiency</v>
      </c>
      <c r="K2716" s="254" t="str">
        <f>IF(ISBLANK(INDEX('Policy Characteristics'!E:E,MATCH($C2716,'Policy Characteristics'!$C:$C,0))),"",INDEX('Policy Characteristics'!E:E,MATCH($C2716,'Policy Characteristics'!$C:$C,0)))</f>
        <v>indst process efficiency</v>
      </c>
      <c r="L2716" s="261">
        <f>IF(ISBLANK(INDEX('Policy Characteristics'!F:F,MATCH($C2716,'Policy Characteristics'!$C:$C,0))),"",INDEX('Policy Characteristics'!F:F,MATCH($C2716,'Policy Characteristics'!$C:$C,0)))</f>
        <v>0</v>
      </c>
      <c r="M2716" s="261">
        <f>IF(ISBLANK(INDEX('Policy Characteristics'!G:G,MATCH($C2716,'Policy Characteristics'!$C:$C,0))),"",INDEX('Policy Characteristics'!G:G,MATCH($C2716,'Policy Characteristics'!$C:$C,0)))</f>
        <v>0.25</v>
      </c>
      <c r="N2716" s="261">
        <f>IF(ISBLANK(INDEX('Policy Characteristics'!H:H,MATCH($C2716,'Policy Characteristics'!$C:$C,0))),"",INDEX('Policy Characteristics'!H:H,MATCH($C2716,'Policy Characteristics'!$C:$C,0)))</f>
        <v>0.01</v>
      </c>
      <c r="O2716" s="254" t="str">
        <f>IF(ISBLANK(INDEX('Policy Characteristics'!I:I,MATCH($C2716,'Policy Characteristics'!$C:$C,0))),"",INDEX('Policy Characteristics'!I:I,MATCH($C2716,'Policy Characteristics'!$C:$C,0)))</f>
        <v>% reduction in energy use</v>
      </c>
      <c r="P2716" s="254" t="str">
        <f>IF(ISBLANK(INDEX('Policy Characteristics'!J:J,MATCH($C2716,'Policy Characteristics'!$C:$C,0))),"",INDEX('Policy Characteristics'!J:J,MATCH($C2716,'Policy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16" s="254" t="str">
        <f>IF(ISBLANK(INDEX('Policy Characteristics'!K:K,MATCH($C2716,'Policy Characteristics'!$C:$C,0))),"",INDEX('Policy Characteristics'!K:K,MATCH($C2716,'Policy Characteristics'!$C:$C,0)))</f>
        <v>industry-ag-main.html#eff-stds</v>
      </c>
      <c r="R2716" s="254" t="str">
        <f>IF(ISBLANK(INDEX('Policy Characteristics'!L:L,MATCH($C2716,'Policy Characteristics'!$C:$C,0))),"",INDEX('Policy Characteristics'!L:L,MATCH($C2716,'Policy Characteristics'!$C:$C,0)))</f>
        <v>industry-energy-efficiency-standards.html</v>
      </c>
    </row>
    <row r="2717" spans="1:18" s="4" customFormat="1" x14ac:dyDescent="0.25">
      <c r="A2717" s="254" t="str">
        <f>IF(ISBLANK(INDEX('Policy Characteristics'!A:A,MATCH($C2717,'Policy Characteristics'!$C:$C,0))),"",INDEX('Policy Characteristics'!A:A,MATCH($C2717,'Policy Characteristics'!$C:$C,0)))</f>
        <v>Industry</v>
      </c>
      <c r="B2717" s="262" t="str">
        <f>IF(ISBLANK(INDEX('Policy Characteristics'!B:B,MATCH($C2717,'Policy Characteristics'!$C:$C,0))),"",INDEX('Policy Characteristics'!B:B,MATCH($C2717,'Policy Characteristics'!$C:$C,0)))</f>
        <v>Industry Process Efficiency</v>
      </c>
      <c r="C2717" s="254" t="str">
        <f t="shared" si="111"/>
        <v>Percentage Improvement in Industrial Process Efficiency above BAU</v>
      </c>
      <c r="D2717" s="6" t="s">
        <v>3039</v>
      </c>
      <c r="E2717" s="45" t="s">
        <v>2378</v>
      </c>
      <c r="F2717" t="s">
        <v>3000</v>
      </c>
      <c r="G2717" s="45" t="s">
        <v>2382</v>
      </c>
      <c r="H2717" s="47">
        <f t="shared" si="112"/>
        <v>2716</v>
      </c>
      <c r="I2717" s="324" t="s">
        <v>41</v>
      </c>
      <c r="J2717" s="255" t="str">
        <f>IF(ISBLANK(INDEX('Policy Characteristics'!D:D,MATCH($C2717,'Policy Characteristics'!$C:$C,0))),"",INDEX('Policy Characteristics'!D:D,MATCH($C2717,'Policy Characteristics'!$C:$C,0)))</f>
        <v>Industry Energy Efficiency</v>
      </c>
      <c r="K2717" s="254" t="str">
        <f>IF(ISBLANK(INDEX('Policy Characteristics'!E:E,MATCH($C2717,'Policy Characteristics'!$C:$C,0))),"",INDEX('Policy Characteristics'!E:E,MATCH($C2717,'Policy Characteristics'!$C:$C,0)))</f>
        <v>indst process efficiency</v>
      </c>
      <c r="L2717" s="261">
        <f>IF(ISBLANK(INDEX('Policy Characteristics'!F:F,MATCH($C2717,'Policy Characteristics'!$C:$C,0))),"",INDEX('Policy Characteristics'!F:F,MATCH($C2717,'Policy Characteristics'!$C:$C,0)))</f>
        <v>0</v>
      </c>
      <c r="M2717" s="261">
        <f>IF(ISBLANK(INDEX('Policy Characteristics'!G:G,MATCH($C2717,'Policy Characteristics'!$C:$C,0))),"",INDEX('Policy Characteristics'!G:G,MATCH($C2717,'Policy Characteristics'!$C:$C,0)))</f>
        <v>0.25</v>
      </c>
      <c r="N2717" s="261">
        <f>IF(ISBLANK(INDEX('Policy Characteristics'!H:H,MATCH($C2717,'Policy Characteristics'!$C:$C,0))),"",INDEX('Policy Characteristics'!H:H,MATCH($C2717,'Policy Characteristics'!$C:$C,0)))</f>
        <v>0.01</v>
      </c>
      <c r="O2717" s="254" t="str">
        <f>IF(ISBLANK(INDEX('Policy Characteristics'!I:I,MATCH($C2717,'Policy Characteristics'!$C:$C,0))),"",INDEX('Policy Characteristics'!I:I,MATCH($C2717,'Policy Characteristics'!$C:$C,0)))</f>
        <v>% reduction in energy use</v>
      </c>
      <c r="P2717" s="254" t="str">
        <f>IF(ISBLANK(INDEX('Policy Characteristics'!J:J,MATCH($C2717,'Policy Characteristics'!$C:$C,0))),"",INDEX('Policy Characteristics'!J:J,MATCH($C2717,'Policy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17" s="254" t="str">
        <f>IF(ISBLANK(INDEX('Policy Characteristics'!K:K,MATCH($C2717,'Policy Characteristics'!$C:$C,0))),"",INDEX('Policy Characteristics'!K:K,MATCH($C2717,'Policy Characteristics'!$C:$C,0)))</f>
        <v>industry-ag-main.html#eff-stds</v>
      </c>
      <c r="R2717" s="254" t="str">
        <f>IF(ISBLANK(INDEX('Policy Characteristics'!L:L,MATCH($C2717,'Policy Characteristics'!$C:$C,0))),"",INDEX('Policy Characteristics'!L:L,MATCH($C2717,'Policy Characteristics'!$C:$C,0)))</f>
        <v>industry-energy-efficiency-standards.html</v>
      </c>
    </row>
    <row r="2718" spans="1:18" s="4" customFormat="1" x14ac:dyDescent="0.25">
      <c r="A2718" s="254" t="str">
        <f>IF(ISBLANK(INDEX('Policy Characteristics'!A:A,MATCH($C2718,'Policy Characteristics'!$C:$C,0))),"",INDEX('Policy Characteristics'!A:A,MATCH($C2718,'Policy Characteristics'!$C:$C,0)))</f>
        <v>Industry</v>
      </c>
      <c r="B2718" s="262" t="str">
        <f>IF(ISBLANK(INDEX('Policy Characteristics'!B:B,MATCH($C2718,'Policy Characteristics'!$C:$C,0))),"",INDEX('Policy Characteristics'!B:B,MATCH($C2718,'Policy Characteristics'!$C:$C,0)))</f>
        <v>Industry Process Efficiency</v>
      </c>
      <c r="C2718" s="254" t="str">
        <f t="shared" si="111"/>
        <v>Percentage Improvement in Industrial Process Efficiency above BAU</v>
      </c>
      <c r="D2718" s="6" t="s">
        <v>3039</v>
      </c>
      <c r="E2718" s="45" t="s">
        <v>2379</v>
      </c>
      <c r="F2718" t="s">
        <v>3000</v>
      </c>
      <c r="G2718" s="45" t="s">
        <v>2383</v>
      </c>
      <c r="H2718" s="47">
        <f t="shared" si="112"/>
        <v>2717</v>
      </c>
      <c r="I2718" s="324" t="s">
        <v>40</v>
      </c>
      <c r="J2718" s="255" t="str">
        <f>IF(ISBLANK(INDEX('Policy Characteristics'!D:D,MATCH($C2718,'Policy Characteristics'!$C:$C,0))),"",INDEX('Policy Characteristics'!D:D,MATCH($C2718,'Policy Characteristics'!$C:$C,0)))</f>
        <v>Industry Energy Efficiency</v>
      </c>
      <c r="K2718" s="254" t="str">
        <f>IF(ISBLANK(INDEX('Policy Characteristics'!E:E,MATCH($C2718,'Policy Characteristics'!$C:$C,0))),"",INDEX('Policy Characteristics'!E:E,MATCH($C2718,'Policy Characteristics'!$C:$C,0)))</f>
        <v>indst process efficiency</v>
      </c>
      <c r="L2718" s="261">
        <f>IF(ISBLANK(INDEX('Policy Characteristics'!F:F,MATCH($C2718,'Policy Characteristics'!$C:$C,0))),"",INDEX('Policy Characteristics'!F:F,MATCH($C2718,'Policy Characteristics'!$C:$C,0)))</f>
        <v>0</v>
      </c>
      <c r="M2718" s="261">
        <f>IF(ISBLANK(INDEX('Policy Characteristics'!G:G,MATCH($C2718,'Policy Characteristics'!$C:$C,0))),"",INDEX('Policy Characteristics'!G:G,MATCH($C2718,'Policy Characteristics'!$C:$C,0)))</f>
        <v>0.25</v>
      </c>
      <c r="N2718" s="261">
        <f>IF(ISBLANK(INDEX('Policy Characteristics'!H:H,MATCH($C2718,'Policy Characteristics'!$C:$C,0))),"",INDEX('Policy Characteristics'!H:H,MATCH($C2718,'Policy Characteristics'!$C:$C,0)))</f>
        <v>0.01</v>
      </c>
      <c r="O2718" s="254" t="str">
        <f>IF(ISBLANK(INDEX('Policy Characteristics'!I:I,MATCH($C2718,'Policy Characteristics'!$C:$C,0))),"",INDEX('Policy Characteristics'!I:I,MATCH($C2718,'Policy Characteristics'!$C:$C,0)))</f>
        <v>% reduction in energy use</v>
      </c>
      <c r="P2718" s="254" t="str">
        <f>IF(ISBLANK(INDEX('Policy Characteristics'!J:J,MATCH($C2718,'Policy Characteristics'!$C:$C,0))),"",INDEX('Policy Characteristics'!J:J,MATCH($C2718,'Policy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18" s="254" t="str">
        <f>IF(ISBLANK(INDEX('Policy Characteristics'!K:K,MATCH($C2718,'Policy Characteristics'!$C:$C,0))),"",INDEX('Policy Characteristics'!K:K,MATCH($C2718,'Policy Characteristics'!$C:$C,0)))</f>
        <v>industry-ag-main.html#eff-stds</v>
      </c>
      <c r="R2718" s="254" t="str">
        <f>IF(ISBLANK(INDEX('Policy Characteristics'!L:L,MATCH($C2718,'Policy Characteristics'!$C:$C,0))),"",INDEX('Policy Characteristics'!L:L,MATCH($C2718,'Policy Characteristics'!$C:$C,0)))</f>
        <v>industry-energy-efficiency-standards.html</v>
      </c>
    </row>
    <row r="2719" spans="1:18" s="4" customFormat="1" x14ac:dyDescent="0.25">
      <c r="A2719" s="254" t="str">
        <f>IF(ISBLANK(INDEX('Policy Characteristics'!A:A,MATCH($C2719,'Policy Characteristics'!$C:$C,0))),"",INDEX('Policy Characteristics'!A:A,MATCH($C2719,'Policy Characteristics'!$C:$C,0)))</f>
        <v>Industry</v>
      </c>
      <c r="B2719" s="262" t="str">
        <f>IF(ISBLANK(INDEX('Policy Characteristics'!B:B,MATCH($C2719,'Policy Characteristics'!$C:$C,0))),"",INDEX('Policy Characteristics'!B:B,MATCH($C2719,'Policy Characteristics'!$C:$C,0)))</f>
        <v>Industry Process Efficiency</v>
      </c>
      <c r="C2719" s="254" t="str">
        <f t="shared" si="111"/>
        <v>Percentage Improvement in Industrial Process Efficiency above BAU</v>
      </c>
      <c r="D2719" s="6" t="s">
        <v>3039</v>
      </c>
      <c r="E2719" s="45" t="s">
        <v>2380</v>
      </c>
      <c r="F2719" t="s">
        <v>3000</v>
      </c>
      <c r="G2719" s="45" t="s">
        <v>2386</v>
      </c>
      <c r="H2719" s="47">
        <f t="shared" si="112"/>
        <v>2718</v>
      </c>
      <c r="I2719" s="324" t="s">
        <v>41</v>
      </c>
      <c r="J2719" s="255" t="str">
        <f>IF(ISBLANK(INDEX('Policy Characteristics'!D:D,MATCH($C2719,'Policy Characteristics'!$C:$C,0))),"",INDEX('Policy Characteristics'!D:D,MATCH($C2719,'Policy Characteristics'!$C:$C,0)))</f>
        <v>Industry Energy Efficiency</v>
      </c>
      <c r="K2719" s="254" t="str">
        <f>IF(ISBLANK(INDEX('Policy Characteristics'!E:E,MATCH($C2719,'Policy Characteristics'!$C:$C,0))),"",INDEX('Policy Characteristics'!E:E,MATCH($C2719,'Policy Characteristics'!$C:$C,0)))</f>
        <v>indst process efficiency</v>
      </c>
      <c r="L2719" s="261">
        <f>IF(ISBLANK(INDEX('Policy Characteristics'!F:F,MATCH($C2719,'Policy Characteristics'!$C:$C,0))),"",INDEX('Policy Characteristics'!F:F,MATCH($C2719,'Policy Characteristics'!$C:$C,0)))</f>
        <v>0</v>
      </c>
      <c r="M2719" s="261">
        <f>IF(ISBLANK(INDEX('Policy Characteristics'!G:G,MATCH($C2719,'Policy Characteristics'!$C:$C,0))),"",INDEX('Policy Characteristics'!G:G,MATCH($C2719,'Policy Characteristics'!$C:$C,0)))</f>
        <v>0.25</v>
      </c>
      <c r="N2719" s="261">
        <f>IF(ISBLANK(INDEX('Policy Characteristics'!H:H,MATCH($C2719,'Policy Characteristics'!$C:$C,0))),"",INDEX('Policy Characteristics'!H:H,MATCH($C2719,'Policy Characteristics'!$C:$C,0)))</f>
        <v>0.01</v>
      </c>
      <c r="O2719" s="254" t="str">
        <f>IF(ISBLANK(INDEX('Policy Characteristics'!I:I,MATCH($C2719,'Policy Characteristics'!$C:$C,0))),"",INDEX('Policy Characteristics'!I:I,MATCH($C2719,'Policy Characteristics'!$C:$C,0)))</f>
        <v>% reduction in energy use</v>
      </c>
      <c r="P2719" s="254" t="str">
        <f>IF(ISBLANK(INDEX('Policy Characteristics'!J:J,MATCH($C2719,'Policy Characteristics'!$C:$C,0))),"",INDEX('Policy Characteristics'!J:J,MATCH($C2719,'Policy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19" s="254" t="str">
        <f>IF(ISBLANK(INDEX('Policy Characteristics'!K:K,MATCH($C2719,'Policy Characteristics'!$C:$C,0))),"",INDEX('Policy Characteristics'!K:K,MATCH($C2719,'Policy Characteristics'!$C:$C,0)))</f>
        <v>industry-ag-main.html#eff-stds</v>
      </c>
      <c r="R2719" s="254" t="str">
        <f>IF(ISBLANK(INDEX('Policy Characteristics'!L:L,MATCH($C2719,'Policy Characteristics'!$C:$C,0))),"",INDEX('Policy Characteristics'!L:L,MATCH($C2719,'Policy Characteristics'!$C:$C,0)))</f>
        <v>industry-energy-efficiency-standards.html</v>
      </c>
    </row>
    <row r="2720" spans="1:18" s="4" customFormat="1" x14ac:dyDescent="0.25">
      <c r="A2720" s="254" t="str">
        <f>IF(ISBLANK(INDEX('Policy Characteristics'!A:A,MATCH($C2720,'Policy Characteristics'!$C:$C,0))),"",INDEX('Policy Characteristics'!A:A,MATCH($C2720,'Policy Characteristics'!$C:$C,0)))</f>
        <v>Industry</v>
      </c>
      <c r="B2720" s="262" t="str">
        <f>IF(ISBLANK(INDEX('Policy Characteristics'!B:B,MATCH($C2720,'Policy Characteristics'!$C:$C,0))),"",INDEX('Policy Characteristics'!B:B,MATCH($C2720,'Policy Characteristics'!$C:$C,0)))</f>
        <v>Industry Process Efficiency</v>
      </c>
      <c r="C2720" s="254" t="str">
        <f t="shared" si="111"/>
        <v>Percentage Improvement in Industrial Process Efficiency above BAU</v>
      </c>
      <c r="D2720" s="6" t="s">
        <v>3039</v>
      </c>
      <c r="E2720" s="45" t="s">
        <v>2672</v>
      </c>
      <c r="F2720" t="s">
        <v>3000</v>
      </c>
      <c r="G2720" s="45" t="s">
        <v>2675</v>
      </c>
      <c r="H2720" s="47">
        <f t="shared" si="112"/>
        <v>2719</v>
      </c>
      <c r="I2720" s="324" t="s">
        <v>41</v>
      </c>
      <c r="J2720" s="255" t="str">
        <f>IF(ISBLANK(INDEX('Policy Characteristics'!D:D,MATCH($C2720,'Policy Characteristics'!$C:$C,0))),"",INDEX('Policy Characteristics'!D:D,MATCH($C2720,'Policy Characteristics'!$C:$C,0)))</f>
        <v>Industry Energy Efficiency</v>
      </c>
      <c r="K2720" s="254" t="str">
        <f>IF(ISBLANK(INDEX('Policy Characteristics'!E:E,MATCH($C2720,'Policy Characteristics'!$C:$C,0))),"",INDEX('Policy Characteristics'!E:E,MATCH($C2720,'Policy Characteristics'!$C:$C,0)))</f>
        <v>indst process efficiency</v>
      </c>
      <c r="L2720" s="261">
        <f>IF(ISBLANK(INDEX('Policy Characteristics'!F:F,MATCH($C2720,'Policy Characteristics'!$C:$C,0))),"",INDEX('Policy Characteristics'!F:F,MATCH($C2720,'Policy Characteristics'!$C:$C,0)))</f>
        <v>0</v>
      </c>
      <c r="M2720" s="261">
        <f>IF(ISBLANK(INDEX('Policy Characteristics'!G:G,MATCH($C2720,'Policy Characteristics'!$C:$C,0))),"",INDEX('Policy Characteristics'!G:G,MATCH($C2720,'Policy Characteristics'!$C:$C,0)))</f>
        <v>0.25</v>
      </c>
      <c r="N2720" s="261">
        <f>IF(ISBLANK(INDEX('Policy Characteristics'!H:H,MATCH($C2720,'Policy Characteristics'!$C:$C,0))),"",INDEX('Policy Characteristics'!H:H,MATCH($C2720,'Policy Characteristics'!$C:$C,0)))</f>
        <v>0.01</v>
      </c>
      <c r="O2720" s="254" t="str">
        <f>IF(ISBLANK(INDEX('Policy Characteristics'!I:I,MATCH($C2720,'Policy Characteristics'!$C:$C,0))),"",INDEX('Policy Characteristics'!I:I,MATCH($C2720,'Policy Characteristics'!$C:$C,0)))</f>
        <v>% reduction in energy use</v>
      </c>
      <c r="P2720" s="254" t="str">
        <f>IF(ISBLANK(INDEX('Policy Characteristics'!J:J,MATCH($C2720,'Policy Characteristics'!$C:$C,0))),"",INDEX('Policy Characteristics'!J:J,MATCH($C2720,'Policy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20" s="254" t="str">
        <f>IF(ISBLANK(INDEX('Policy Characteristics'!K:K,MATCH($C2720,'Policy Characteristics'!$C:$C,0))),"",INDEX('Policy Characteristics'!K:K,MATCH($C2720,'Policy Characteristics'!$C:$C,0)))</f>
        <v>industry-ag-main.html#eff-stds</v>
      </c>
      <c r="R2720" s="254" t="str">
        <f>IF(ISBLANK(INDEX('Policy Characteristics'!L:L,MATCH($C2720,'Policy Characteristics'!$C:$C,0))),"",INDEX('Policy Characteristics'!L:L,MATCH($C2720,'Policy Characteristics'!$C:$C,0)))</f>
        <v>industry-energy-efficiency-standards.html</v>
      </c>
    </row>
    <row r="2721" spans="1:18" s="4" customFormat="1" x14ac:dyDescent="0.25">
      <c r="A2721" s="254" t="str">
        <f>IF(ISBLANK(INDEX('Policy Characteristics'!A:A,MATCH($C2721,'Policy Characteristics'!$C:$C,0))),"",INDEX('Policy Characteristics'!A:A,MATCH($C2721,'Policy Characteristics'!$C:$C,0)))</f>
        <v>Industry</v>
      </c>
      <c r="B2721" s="262" t="str">
        <f>IF(ISBLANK(INDEX('Policy Characteristics'!B:B,MATCH($C2721,'Policy Characteristics'!$C:$C,0))),"",INDEX('Policy Characteristics'!B:B,MATCH($C2721,'Policy Characteristics'!$C:$C,0)))</f>
        <v>Industry Process Efficiency</v>
      </c>
      <c r="C2721" s="254" t="str">
        <f t="shared" si="111"/>
        <v>Percentage Improvement in Industrial Process Efficiency above BAU</v>
      </c>
      <c r="D2721" s="6" t="s">
        <v>3039</v>
      </c>
      <c r="E2721" s="45" t="s">
        <v>2673</v>
      </c>
      <c r="F2721" t="s">
        <v>3000</v>
      </c>
      <c r="G2721" s="45" t="s">
        <v>2677</v>
      </c>
      <c r="H2721" s="47">
        <f t="shared" si="112"/>
        <v>2720</v>
      </c>
      <c r="I2721" s="324" t="s">
        <v>40</v>
      </c>
      <c r="J2721" s="255" t="str">
        <f>IF(ISBLANK(INDEX('Policy Characteristics'!D:D,MATCH($C2721,'Policy Characteristics'!$C:$C,0))),"",INDEX('Policy Characteristics'!D:D,MATCH($C2721,'Policy Characteristics'!$C:$C,0)))</f>
        <v>Industry Energy Efficiency</v>
      </c>
      <c r="K2721" s="254" t="str">
        <f>IF(ISBLANK(INDEX('Policy Characteristics'!E:E,MATCH($C2721,'Policy Characteristics'!$C:$C,0))),"",INDEX('Policy Characteristics'!E:E,MATCH($C2721,'Policy Characteristics'!$C:$C,0)))</f>
        <v>indst process efficiency</v>
      </c>
      <c r="L2721" s="261">
        <f>IF(ISBLANK(INDEX('Policy Characteristics'!F:F,MATCH($C2721,'Policy Characteristics'!$C:$C,0))),"",INDEX('Policy Characteristics'!F:F,MATCH($C2721,'Policy Characteristics'!$C:$C,0)))</f>
        <v>0</v>
      </c>
      <c r="M2721" s="261">
        <f>IF(ISBLANK(INDEX('Policy Characteristics'!G:G,MATCH($C2721,'Policy Characteristics'!$C:$C,0))),"",INDEX('Policy Characteristics'!G:G,MATCH($C2721,'Policy Characteristics'!$C:$C,0)))</f>
        <v>0.25</v>
      </c>
      <c r="N2721" s="261">
        <f>IF(ISBLANK(INDEX('Policy Characteristics'!H:H,MATCH($C2721,'Policy Characteristics'!$C:$C,0))),"",INDEX('Policy Characteristics'!H:H,MATCH($C2721,'Policy Characteristics'!$C:$C,0)))</f>
        <v>0.01</v>
      </c>
      <c r="O2721" s="254" t="str">
        <f>IF(ISBLANK(INDEX('Policy Characteristics'!I:I,MATCH($C2721,'Policy Characteristics'!$C:$C,0))),"",INDEX('Policy Characteristics'!I:I,MATCH($C2721,'Policy Characteristics'!$C:$C,0)))</f>
        <v>% reduction in energy use</v>
      </c>
      <c r="P2721" s="254" t="str">
        <f>IF(ISBLANK(INDEX('Policy Characteristics'!J:J,MATCH($C2721,'Policy Characteristics'!$C:$C,0))),"",INDEX('Policy Characteristics'!J:J,MATCH($C2721,'Policy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21" s="254" t="str">
        <f>IF(ISBLANK(INDEX('Policy Characteristics'!K:K,MATCH($C2721,'Policy Characteristics'!$C:$C,0))),"",INDEX('Policy Characteristics'!K:K,MATCH($C2721,'Policy Characteristics'!$C:$C,0)))</f>
        <v>industry-ag-main.html#eff-stds</v>
      </c>
      <c r="R2721" s="254" t="str">
        <f>IF(ISBLANK(INDEX('Policy Characteristics'!L:L,MATCH($C2721,'Policy Characteristics'!$C:$C,0))),"",INDEX('Policy Characteristics'!L:L,MATCH($C2721,'Policy Characteristics'!$C:$C,0)))</f>
        <v>industry-energy-efficiency-standards.html</v>
      </c>
    </row>
    <row r="2722" spans="1:18" s="4" customFormat="1" x14ac:dyDescent="0.25">
      <c r="A2722" s="254" t="str">
        <f>IF(ISBLANK(INDEX('Policy Characteristics'!A:A,MATCH($C2722,'Policy Characteristics'!$C:$C,0))),"",INDEX('Policy Characteristics'!A:A,MATCH($C2722,'Policy Characteristics'!$C:$C,0)))</f>
        <v>Industry</v>
      </c>
      <c r="B2722" s="262" t="str">
        <f>IF(ISBLANK(INDEX('Policy Characteristics'!B:B,MATCH($C2722,'Policy Characteristics'!$C:$C,0))),"",INDEX('Policy Characteristics'!B:B,MATCH($C2722,'Policy Characteristics'!$C:$C,0)))</f>
        <v>Industry Process Efficiency</v>
      </c>
      <c r="C2722" s="254" t="str">
        <f t="shared" si="111"/>
        <v>Percentage Improvement in Industrial Process Efficiency above BAU</v>
      </c>
      <c r="D2722" s="6" t="s">
        <v>3039</v>
      </c>
      <c r="E2722" s="45" t="s">
        <v>2674</v>
      </c>
      <c r="F2722" t="s">
        <v>3000</v>
      </c>
      <c r="G2722" s="45" t="s">
        <v>2678</v>
      </c>
      <c r="H2722" s="47">
        <f t="shared" si="112"/>
        <v>2721</v>
      </c>
      <c r="I2722" s="324" t="s">
        <v>40</v>
      </c>
      <c r="J2722" s="255" t="str">
        <f>IF(ISBLANK(INDEX('Policy Characteristics'!D:D,MATCH($C2722,'Policy Characteristics'!$C:$C,0))),"",INDEX('Policy Characteristics'!D:D,MATCH($C2722,'Policy Characteristics'!$C:$C,0)))</f>
        <v>Industry Energy Efficiency</v>
      </c>
      <c r="K2722" s="254" t="str">
        <f>IF(ISBLANK(INDEX('Policy Characteristics'!E:E,MATCH($C2722,'Policy Characteristics'!$C:$C,0))),"",INDEX('Policy Characteristics'!E:E,MATCH($C2722,'Policy Characteristics'!$C:$C,0)))</f>
        <v>indst process efficiency</v>
      </c>
      <c r="L2722" s="261">
        <f>IF(ISBLANK(INDEX('Policy Characteristics'!F:F,MATCH($C2722,'Policy Characteristics'!$C:$C,0))),"",INDEX('Policy Characteristics'!F:F,MATCH($C2722,'Policy Characteristics'!$C:$C,0)))</f>
        <v>0</v>
      </c>
      <c r="M2722" s="261">
        <f>IF(ISBLANK(INDEX('Policy Characteristics'!G:G,MATCH($C2722,'Policy Characteristics'!$C:$C,0))),"",INDEX('Policy Characteristics'!G:G,MATCH($C2722,'Policy Characteristics'!$C:$C,0)))</f>
        <v>0.25</v>
      </c>
      <c r="N2722" s="261">
        <f>IF(ISBLANK(INDEX('Policy Characteristics'!H:H,MATCH($C2722,'Policy Characteristics'!$C:$C,0))),"",INDEX('Policy Characteristics'!H:H,MATCH($C2722,'Policy Characteristics'!$C:$C,0)))</f>
        <v>0.01</v>
      </c>
      <c r="O2722" s="254" t="str">
        <f>IF(ISBLANK(INDEX('Policy Characteristics'!I:I,MATCH($C2722,'Policy Characteristics'!$C:$C,0))),"",INDEX('Policy Characteristics'!I:I,MATCH($C2722,'Policy Characteristics'!$C:$C,0)))</f>
        <v>% reduction in energy use</v>
      </c>
      <c r="P2722" s="254" t="str">
        <f>IF(ISBLANK(INDEX('Policy Characteristics'!J:J,MATCH($C2722,'Policy Characteristics'!$C:$C,0))),"",INDEX('Policy Characteristics'!J:J,MATCH($C2722,'Policy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22" s="254" t="str">
        <f>IF(ISBLANK(INDEX('Policy Characteristics'!K:K,MATCH($C2722,'Policy Characteristics'!$C:$C,0))),"",INDEX('Policy Characteristics'!K:K,MATCH($C2722,'Policy Characteristics'!$C:$C,0)))</f>
        <v>industry-ag-main.html#eff-stds</v>
      </c>
      <c r="R2722" s="254" t="str">
        <f>IF(ISBLANK(INDEX('Policy Characteristics'!L:L,MATCH($C2722,'Policy Characteristics'!$C:$C,0))),"",INDEX('Policy Characteristics'!L:L,MATCH($C2722,'Policy Characteristics'!$C:$C,0)))</f>
        <v>industry-energy-efficiency-standards.html</v>
      </c>
    </row>
    <row r="2723" spans="1:18" s="4" customFormat="1" x14ac:dyDescent="0.25">
      <c r="A2723" s="254" t="str">
        <f>IF(ISBLANK(INDEX('Policy Characteristics'!A:A,MATCH($C2723,'Policy Characteristics'!$C:$C,0))),"",INDEX('Policy Characteristics'!A:A,MATCH($C2723,'Policy Characteristics'!$C:$C,0)))</f>
        <v>Industry</v>
      </c>
      <c r="B2723" s="262" t="str">
        <f>IF(ISBLANK(INDEX('Policy Characteristics'!B:B,MATCH($C2723,'Policy Characteristics'!$C:$C,0))),"",INDEX('Policy Characteristics'!B:B,MATCH($C2723,'Policy Characteristics'!$C:$C,0)))</f>
        <v>Industry Process Efficiency</v>
      </c>
      <c r="C2723" s="254" t="str">
        <f t="shared" si="111"/>
        <v>Percentage Improvement in Industrial Process Efficiency above BAU</v>
      </c>
      <c r="D2723" s="6" t="s">
        <v>3039</v>
      </c>
      <c r="E2723" s="45" t="s">
        <v>2671</v>
      </c>
      <c r="F2723" t="s">
        <v>3000</v>
      </c>
      <c r="G2723" s="45" t="s">
        <v>2676</v>
      </c>
      <c r="H2723" s="47">
        <f t="shared" si="112"/>
        <v>2722</v>
      </c>
      <c r="I2723" s="324" t="s">
        <v>41</v>
      </c>
      <c r="J2723" s="255" t="str">
        <f>IF(ISBLANK(INDEX('Policy Characteristics'!D:D,MATCH($C2723,'Policy Characteristics'!$C:$C,0))),"",INDEX('Policy Characteristics'!D:D,MATCH($C2723,'Policy Characteristics'!$C:$C,0)))</f>
        <v>Industry Energy Efficiency</v>
      </c>
      <c r="K2723" s="254" t="str">
        <f>IF(ISBLANK(INDEX('Policy Characteristics'!E:E,MATCH($C2723,'Policy Characteristics'!$C:$C,0))),"",INDEX('Policy Characteristics'!E:E,MATCH($C2723,'Policy Characteristics'!$C:$C,0)))</f>
        <v>indst process efficiency</v>
      </c>
      <c r="L2723" s="261">
        <f>IF(ISBLANK(INDEX('Policy Characteristics'!F:F,MATCH($C2723,'Policy Characteristics'!$C:$C,0))),"",INDEX('Policy Characteristics'!F:F,MATCH($C2723,'Policy Characteristics'!$C:$C,0)))</f>
        <v>0</v>
      </c>
      <c r="M2723" s="261">
        <f>IF(ISBLANK(INDEX('Policy Characteristics'!G:G,MATCH($C2723,'Policy Characteristics'!$C:$C,0))),"",INDEX('Policy Characteristics'!G:G,MATCH($C2723,'Policy Characteristics'!$C:$C,0)))</f>
        <v>0.25</v>
      </c>
      <c r="N2723" s="261">
        <f>IF(ISBLANK(INDEX('Policy Characteristics'!H:H,MATCH($C2723,'Policy Characteristics'!$C:$C,0))),"",INDEX('Policy Characteristics'!H:H,MATCH($C2723,'Policy Characteristics'!$C:$C,0)))</f>
        <v>0.01</v>
      </c>
      <c r="O2723" s="254" t="str">
        <f>IF(ISBLANK(INDEX('Policy Characteristics'!I:I,MATCH($C2723,'Policy Characteristics'!$C:$C,0))),"",INDEX('Policy Characteristics'!I:I,MATCH($C2723,'Policy Characteristics'!$C:$C,0)))</f>
        <v>% reduction in energy use</v>
      </c>
      <c r="P2723" s="254" t="str">
        <f>IF(ISBLANK(INDEX('Policy Characteristics'!J:J,MATCH($C2723,'Policy Characteristics'!$C:$C,0))),"",INDEX('Policy Characteristics'!J:J,MATCH($C2723,'Policy Characteristics'!$C:$C,0)))</f>
        <v>**Description:** This policy reduces fuel consumption by the selected industry by increasing the efficiency of industrial processes.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The DOE study's value refers to sector-wide energy efficiency, not specifically for new equipment. To achieve a 17% improvement sector-wide by 2050, a setting for this lever several times higher would be needed, due to industrial equipment capital stock turnover time.</v>
      </c>
      <c r="Q2723" s="254" t="str">
        <f>IF(ISBLANK(INDEX('Policy Characteristics'!K:K,MATCH($C2723,'Policy Characteristics'!$C:$C,0))),"",INDEX('Policy Characteristics'!K:K,MATCH($C2723,'Policy Characteristics'!$C:$C,0)))</f>
        <v>industry-ag-main.html#eff-stds</v>
      </c>
      <c r="R2723" s="254" t="str">
        <f>IF(ISBLANK(INDEX('Policy Characteristics'!L:L,MATCH($C2723,'Policy Characteristics'!$C:$C,0))),"",INDEX('Policy Characteristics'!L:L,MATCH($C2723,'Policy Characteristics'!$C:$C,0)))</f>
        <v>industry-energy-efficiency-standards.html</v>
      </c>
    </row>
    <row r="2724" spans="1:18" s="4" customFormat="1" x14ac:dyDescent="0.25">
      <c r="A2724" s="254" t="str">
        <f>IF(ISBLANK(INDEX('Policy Characteristics'!A:A,MATCH($C2724,'Policy Characteristics'!$C:$C,0))),"",INDEX('Policy Characteristics'!A:A,MATCH($C2724,'Policy Characteristics'!$C:$C,0)))</f>
        <v>Industry</v>
      </c>
      <c r="B2724" s="262" t="str">
        <f>IF(ISBLANK(INDEX('Policy Characteristics'!B:B,MATCH($C2724,'Policy Characteristics'!$C:$C,0))),"",INDEX('Policy Characteristics'!B:B,MATCH($C2724,'Policy Characteristics'!$C:$C,0)))</f>
        <v>Material Efficiency, Longevity, &amp; Re-Use</v>
      </c>
      <c r="C2724" t="s">
        <v>2411</v>
      </c>
      <c r="D2724" s="45" t="s">
        <v>3027</v>
      </c>
      <c r="E2724" s="45"/>
      <c r="F2724" s="6" t="s">
        <v>2990</v>
      </c>
      <c r="G2724" s="45"/>
      <c r="H2724" s="47">
        <f t="shared" si="112"/>
        <v>2723</v>
      </c>
      <c r="I2724" s="324" t="s">
        <v>40</v>
      </c>
      <c r="J2724" s="255" t="str">
        <f>IF(ISBLANK(INDEX('Policy Characteristics'!D:D,MATCH($C2724,'Policy Characteristics'!$C:$C,0))),"",INDEX('Policy Characteristics'!D:D,MATCH($C2724,'Policy Characteristics'!$C:$C,0)))</f>
        <v>Material Efficiency, Longevity, &amp; Re-Use</v>
      </c>
      <c r="K2724" s="254" t="str">
        <f>IF(ISBLANK(INDEX('Policy Characteristics'!E:E,MATCH($C2724,'Policy Characteristics'!$C:$C,0))),"",INDEX('Policy Characteristics'!E:E,MATCH($C2724,'Policy Characteristics'!$C:$C,0)))</f>
        <v>indst reduce nonenergy product demand</v>
      </c>
      <c r="L2724" s="261">
        <f>IF(ISBLANK(INDEX('Policy Characteristics'!F:F,MATCH($C2724,'Policy Characteristics'!$C:$C,0))),"",INDEX('Policy Characteristics'!F:F,MATCH($C2724,'Policy Characteristics'!$C:$C,0)))</f>
        <v>0</v>
      </c>
      <c r="M2724" s="261">
        <f>IF(ISBLANK(INDEX('Policy Characteristics'!G:G,MATCH($C2724,'Policy Characteristics'!$C:$C,0))),"",INDEX('Policy Characteristics'!G:G,MATCH($C2724,'Policy Characteristics'!$C:$C,0)))</f>
        <v>1</v>
      </c>
      <c r="N2724" s="261">
        <f>IF(ISBLANK(INDEX('Policy Characteristics'!H:H,MATCH($C2724,'Policy Characteristics'!$C:$C,0))),"",INDEX('Policy Characteristics'!H:H,MATCH($C2724,'Policy Characteristics'!$C:$C,0)))</f>
        <v>0.01</v>
      </c>
      <c r="O2724" s="254" t="str">
        <f>IF(ISBLANK(INDEX('Policy Characteristics'!I:I,MATCH($C2724,'Policy Characteristics'!$C:$C,0))),"",INDEX('Policy Characteristics'!I:I,MATCH($C2724,'Policy Characteristics'!$C:$C,0)))</f>
        <v>% demand reduction</v>
      </c>
      <c r="P2724" s="254" t="str">
        <f>IF(ISBLANK(INDEX('Policy Characteristics'!J:J,MATCH($C2724,'Policy Characteristics'!$C:$C,0))),"",INDEX('Policy Characteristics'!J:J,MATCH($C2724,'Policy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2724" s="254" t="str">
        <f>IF(ISBLANK(INDEX('Policy Characteristics'!K:K,MATCH($C2724,'Policy Characteristics'!$C:$C,0))),"",INDEX('Policy Characteristics'!K:K,MATCH($C2724,'Policy Characteristics'!$C:$C,0)))</f>
        <v/>
      </c>
      <c r="R2724" s="254" t="str">
        <f>IF(ISBLANK(INDEX('Policy Characteristics'!L:L,MATCH($C2724,'Policy Characteristics'!$C:$C,0))),"",INDEX('Policy Characteristics'!L:L,MATCH($C2724,'Policy Characteristics'!$C:$C,0)))</f>
        <v>material-efficiency-longevity-reuse.html</v>
      </c>
    </row>
    <row r="2725" spans="1:18" s="4" customFormat="1" x14ac:dyDescent="0.25">
      <c r="A2725" s="254" t="str">
        <f>IF(ISBLANK(INDEX('Policy Characteristics'!A:A,MATCH($C2725,'Policy Characteristics'!$C:$C,0))),"",INDEX('Policy Characteristics'!A:A,MATCH($C2725,'Policy Characteristics'!$C:$C,0)))</f>
        <v>Industry</v>
      </c>
      <c r="B2725" s="262" t="str">
        <f>IF(ISBLANK(INDEX('Policy Characteristics'!B:B,MATCH($C2725,'Policy Characteristics'!$C:$C,0))),"",INDEX('Policy Characteristics'!B:B,MATCH($C2725,'Policy Characteristics'!$C:$C,0)))</f>
        <v>Material Efficiency, Longevity, &amp; Re-Use</v>
      </c>
      <c r="C2725" s="254" t="str">
        <f t="shared" ref="C2725" si="113">C$2724</f>
        <v>Percent Reduction in Nonenergy Nonagriculture Industry Product Demand</v>
      </c>
      <c r="D2725" s="6" t="s">
        <v>3028</v>
      </c>
      <c r="E2725" s="45"/>
      <c r="F2725" s="6" t="s">
        <v>2547</v>
      </c>
      <c r="G2725" s="45"/>
      <c r="H2725" s="47">
        <f t="shared" si="112"/>
        <v>2724</v>
      </c>
      <c r="I2725" s="324" t="s">
        <v>40</v>
      </c>
      <c r="J2725" s="255" t="str">
        <f>IF(ISBLANK(INDEX('Policy Characteristics'!D:D,MATCH($C2725,'Policy Characteristics'!$C:$C,0))),"",INDEX('Policy Characteristics'!D:D,MATCH($C2725,'Policy Characteristics'!$C:$C,0)))</f>
        <v>Material Efficiency, Longevity, &amp; Re-Use</v>
      </c>
      <c r="K2725" s="254" t="str">
        <f>IF(ISBLANK(INDEX('Policy Characteristics'!E:E,MATCH($C2725,'Policy Characteristics'!$C:$C,0))),"",INDEX('Policy Characteristics'!E:E,MATCH($C2725,'Policy Characteristics'!$C:$C,0)))</f>
        <v>indst reduce nonenergy product demand</v>
      </c>
      <c r="L2725" s="261">
        <f>IF(ISBLANK(INDEX('Policy Characteristics'!F:F,MATCH($C2725,'Policy Characteristics'!$C:$C,0))),"",INDEX('Policy Characteristics'!F:F,MATCH($C2725,'Policy Characteristics'!$C:$C,0)))</f>
        <v>0</v>
      </c>
      <c r="M2725" s="261">
        <f>IF(ISBLANK(INDEX('Policy Characteristics'!G:G,MATCH($C2725,'Policy Characteristics'!$C:$C,0))),"",INDEX('Policy Characteristics'!G:G,MATCH($C2725,'Policy Characteristics'!$C:$C,0)))</f>
        <v>1</v>
      </c>
      <c r="N2725" s="261">
        <f>IF(ISBLANK(INDEX('Policy Characteristics'!H:H,MATCH($C2725,'Policy Characteristics'!$C:$C,0))),"",INDEX('Policy Characteristics'!H:H,MATCH($C2725,'Policy Characteristics'!$C:$C,0)))</f>
        <v>0.01</v>
      </c>
      <c r="O2725" s="254" t="str">
        <f>IF(ISBLANK(INDEX('Policy Characteristics'!I:I,MATCH($C2725,'Policy Characteristics'!$C:$C,0))),"",INDEX('Policy Characteristics'!I:I,MATCH($C2725,'Policy Characteristics'!$C:$C,0)))</f>
        <v>% demand reduction</v>
      </c>
      <c r="P2725" s="254" t="str">
        <f>IF(ISBLANK(INDEX('Policy Characteristics'!J:J,MATCH($C2725,'Policy Characteristics'!$C:$C,0))),"",INDEX('Policy Characteristics'!J:J,MATCH($C2725,'Policy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2725" s="254" t="str">
        <f>IF(ISBLANK(INDEX('Policy Characteristics'!K:K,MATCH($C2725,'Policy Characteristics'!$C:$C,0))),"",INDEX('Policy Characteristics'!K:K,MATCH($C2725,'Policy Characteristics'!$C:$C,0)))</f>
        <v/>
      </c>
      <c r="R2725" s="254" t="str">
        <f>IF(ISBLANK(INDEX('Policy Characteristics'!L:L,MATCH($C2725,'Policy Characteristics'!$C:$C,0))),"",INDEX('Policy Characteristics'!L:L,MATCH($C2725,'Policy Characteristics'!$C:$C,0)))</f>
        <v>material-efficiency-longevity-reuse.html</v>
      </c>
    </row>
    <row r="2726" spans="1:18" s="4" customFormat="1" x14ac:dyDescent="0.25">
      <c r="A2726" s="254" t="str">
        <f>IF(ISBLANK(INDEX('Policy Characteristics'!A:A,MATCH($C2726,'Policy Characteristics'!$C:$C,0))),"",INDEX('Policy Characteristics'!A:A,MATCH($C2726,'Policy Characteristics'!$C:$C,0)))</f>
        <v>Industry</v>
      </c>
      <c r="B2726" s="262" t="str">
        <f>IF(ISBLANK(INDEX('Policy Characteristics'!B:B,MATCH($C2726,'Policy Characteristics'!$C:$C,0))),"",INDEX('Policy Characteristics'!B:B,MATCH($C2726,'Policy Characteristics'!$C:$C,0)))</f>
        <v>Material Efficiency, Longevity, &amp; Re-Use</v>
      </c>
      <c r="C2726" s="254" t="str">
        <f t="shared" ref="C2726" si="114">C$2724</f>
        <v>Percent Reduction in Nonenergy Nonagriculture Industry Product Demand</v>
      </c>
      <c r="D2726" s="6" t="s">
        <v>3038</v>
      </c>
      <c r="E2726" s="45"/>
      <c r="F2726" s="6" t="s">
        <v>3041</v>
      </c>
      <c r="G2726" s="45"/>
      <c r="H2726" s="47">
        <f t="shared" si="112"/>
        <v>2725</v>
      </c>
      <c r="I2726" s="324" t="s">
        <v>40</v>
      </c>
      <c r="J2726" s="255" t="str">
        <f>IF(ISBLANK(INDEX('Policy Characteristics'!D:D,MATCH($C2726,'Policy Characteristics'!$C:$C,0))),"",INDEX('Policy Characteristics'!D:D,MATCH($C2726,'Policy Characteristics'!$C:$C,0)))</f>
        <v>Material Efficiency, Longevity, &amp; Re-Use</v>
      </c>
      <c r="K2726" s="254" t="str">
        <f>IF(ISBLANK(INDEX('Policy Characteristics'!E:E,MATCH($C2726,'Policy Characteristics'!$C:$C,0))),"",INDEX('Policy Characteristics'!E:E,MATCH($C2726,'Policy Characteristics'!$C:$C,0)))</f>
        <v>indst reduce nonenergy product demand</v>
      </c>
      <c r="L2726" s="261">
        <f>IF(ISBLANK(INDEX('Policy Characteristics'!F:F,MATCH($C2726,'Policy Characteristics'!$C:$C,0))),"",INDEX('Policy Characteristics'!F:F,MATCH($C2726,'Policy Characteristics'!$C:$C,0)))</f>
        <v>0</v>
      </c>
      <c r="M2726" s="261">
        <f>IF(ISBLANK(INDEX('Policy Characteristics'!G:G,MATCH($C2726,'Policy Characteristics'!$C:$C,0))),"",INDEX('Policy Characteristics'!G:G,MATCH($C2726,'Policy Characteristics'!$C:$C,0)))</f>
        <v>1</v>
      </c>
      <c r="N2726" s="261">
        <f>IF(ISBLANK(INDEX('Policy Characteristics'!H:H,MATCH($C2726,'Policy Characteristics'!$C:$C,0))),"",INDEX('Policy Characteristics'!H:H,MATCH($C2726,'Policy Characteristics'!$C:$C,0)))</f>
        <v>0.01</v>
      </c>
      <c r="O2726" s="254" t="str">
        <f>IF(ISBLANK(INDEX('Policy Characteristics'!I:I,MATCH($C2726,'Policy Characteristics'!$C:$C,0))),"",INDEX('Policy Characteristics'!I:I,MATCH($C2726,'Policy Characteristics'!$C:$C,0)))</f>
        <v>% demand reduction</v>
      </c>
      <c r="P2726" s="254" t="str">
        <f>IF(ISBLANK(INDEX('Policy Characteristics'!J:J,MATCH($C2726,'Policy Characteristics'!$C:$C,0))),"",INDEX('Policy Characteristics'!J:J,MATCH($C2726,'Policy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2726" s="254" t="str">
        <f>IF(ISBLANK(INDEX('Policy Characteristics'!K:K,MATCH($C2726,'Policy Characteristics'!$C:$C,0))),"",INDEX('Policy Characteristics'!K:K,MATCH($C2726,'Policy Characteristics'!$C:$C,0)))</f>
        <v/>
      </c>
      <c r="R2726" s="254" t="str">
        <f>IF(ISBLANK(INDEX('Policy Characteristics'!L:L,MATCH($C2726,'Policy Characteristics'!$C:$C,0))),"",INDEX('Policy Characteristics'!L:L,MATCH($C2726,'Policy Characteristics'!$C:$C,0)))</f>
        <v>material-efficiency-longevity-reuse.html</v>
      </c>
    </row>
    <row r="2727" spans="1:18" x14ac:dyDescent="0.25">
      <c r="A2727" s="254" t="str">
        <f>IF(ISBLANK(INDEX('Policy Characteristics'!A:A,MATCH($C2727,'Policy Characteristics'!$C:$C,0))),"",INDEX('Policy Characteristics'!A:A,MATCH($C2727,'Policy Characteristics'!$C:$C,0)))</f>
        <v>Industry</v>
      </c>
      <c r="B2727" s="262" t="str">
        <f>IF(ISBLANK(INDEX('Policy Characteristics'!B:B,MATCH($C2727,'Policy Characteristics'!$C:$C,0))),"",INDEX('Policy Characteristics'!B:B,MATCH($C2727,'Policy Characteristics'!$C:$C,0)))</f>
        <v>Methane Capture</v>
      </c>
      <c r="C2727" t="s">
        <v>270</v>
      </c>
      <c r="D2727" s="45" t="s">
        <v>3017</v>
      </c>
      <c r="E2727" s="45"/>
      <c r="F2727" t="s">
        <v>2981</v>
      </c>
      <c r="G2727" s="45"/>
      <c r="H2727" s="47">
        <f t="shared" si="112"/>
        <v>2726</v>
      </c>
      <c r="I2727" s="324" t="s">
        <v>40</v>
      </c>
      <c r="J2727" s="255" t="str">
        <f>IF(ISBLANK(INDEX('Policy Characteristics'!D:D,MATCH($C2727,'Policy Characteristics'!$C:$C,0))),"",INDEX('Policy Characteristics'!D:D,MATCH($C2727,'Policy Characteristics'!$C:$C,0)))</f>
        <v>Methane Capture and Destruction</v>
      </c>
      <c r="K2727" s="254" t="str">
        <f>IF(ISBLANK(INDEX('Policy Characteristics'!E:E,MATCH($C2727,'Policy Characteristics'!$C:$C,0))),"",INDEX('Policy Characteristics'!E:E,MATCH($C2727,'Policy Characteristics'!$C:$C,0)))</f>
        <v>indst methane capture</v>
      </c>
      <c r="L2727" s="261">
        <f>IF(ISBLANK(INDEX('Policy Characteristics'!F:F,MATCH($C2727,'Policy Characteristics'!$C:$C,0))),"",INDEX('Policy Characteristics'!F:F,MATCH($C2727,'Policy Characteristics'!$C:$C,0)))</f>
        <v>0</v>
      </c>
      <c r="M2727" s="261">
        <f>IF(ISBLANK(INDEX('Policy Characteristics'!G:G,MATCH($C2727,'Policy Characteristics'!$C:$C,0))),"",INDEX('Policy Characteristics'!G:G,MATCH($C2727,'Policy Characteristics'!$C:$C,0)))</f>
        <v>1</v>
      </c>
      <c r="N2727" s="261">
        <f>IF(ISBLANK(INDEX('Policy Characteristics'!H:H,MATCH($C2727,'Policy Characteristics'!$C:$C,0))),"",INDEX('Policy Characteristics'!H:H,MATCH($C2727,'Policy Characteristics'!$C:$C,0)))</f>
        <v>0.01</v>
      </c>
      <c r="O2727" s="254" t="str">
        <f>IF(ISBLANK(INDEX('Policy Characteristics'!I:I,MATCH($C2727,'Policy Characteristics'!$C:$C,0))),"",INDEX('Policy Characteristics'!I:I,MATCH($C2727,'Policy Characteristics'!$C:$C,0)))</f>
        <v>% of potential achieved</v>
      </c>
      <c r="P2727" s="254" t="str">
        <f>IF(ISBLANK(INDEX('Policy Characteristics'!J:J,MATCH($C2727,'Policy Characteristics'!$C:$C,0))),"",INDEX('Policy Characteristics'!J:J,MATCH($C2727,'Policy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2727" s="254" t="str">
        <f>IF(ISBLANK(INDEX('Policy Characteristics'!K:K,MATCH($C2727,'Policy Characteristics'!$C:$C,0))),"",INDEX('Policy Characteristics'!K:K,MATCH($C2727,'Policy Characteristics'!$C:$C,0)))</f>
        <v>industry-ag-main.html#methane-capture</v>
      </c>
      <c r="R2727" s="254" t="str">
        <f>IF(ISBLANK(INDEX('Policy Characteristics'!L:L,MATCH($C2727,'Policy Characteristics'!$C:$C,0))),"",INDEX('Policy Characteristics'!L:L,MATCH($C2727,'Policy Characteristics'!$C:$C,0)))</f>
        <v>methane-capture.html</v>
      </c>
    </row>
    <row r="2728" spans="1:18" x14ac:dyDescent="0.25">
      <c r="A2728" s="254" t="str">
        <f>IF(ISBLANK(INDEX('Policy Characteristics'!A:A,MATCH($C2728,'Policy Characteristics'!$C:$C,0))),"",INDEX('Policy Characteristics'!A:A,MATCH($C2728,'Policy Characteristics'!$C:$C,0)))</f>
        <v>Industry</v>
      </c>
      <c r="B2728" s="262" t="str">
        <f>IF(ISBLANK(INDEX('Policy Characteristics'!B:B,MATCH($C2728,'Policy Characteristics'!$C:$C,0))),"",INDEX('Policy Characteristics'!B:B,MATCH($C2728,'Policy Characteristics'!$C:$C,0)))</f>
        <v>Methane Capture</v>
      </c>
      <c r="C2728" s="254" t="str">
        <f t="shared" ref="C2728:C2730" si="115">C$2727</f>
        <v>Fraction of Methane Capture Opportunities Achieved</v>
      </c>
      <c r="D2728" s="45" t="s">
        <v>3037</v>
      </c>
      <c r="E2728" s="45"/>
      <c r="F2728" t="s">
        <v>2999</v>
      </c>
      <c r="G2728" s="45"/>
      <c r="H2728" s="47">
        <f t="shared" si="112"/>
        <v>2727</v>
      </c>
      <c r="I2728" s="324" t="s">
        <v>40</v>
      </c>
      <c r="J2728" s="255" t="str">
        <f>IF(ISBLANK(INDEX('Policy Characteristics'!D:D,MATCH($C2728,'Policy Characteristics'!$C:$C,0))),"",INDEX('Policy Characteristics'!D:D,MATCH($C2728,'Policy Characteristics'!$C:$C,0)))</f>
        <v>Methane Capture and Destruction</v>
      </c>
      <c r="K2728" s="254" t="str">
        <f>IF(ISBLANK(INDEX('Policy Characteristics'!E:E,MATCH($C2728,'Policy Characteristics'!$C:$C,0))),"",INDEX('Policy Characteristics'!E:E,MATCH($C2728,'Policy Characteristics'!$C:$C,0)))</f>
        <v>indst methane capture</v>
      </c>
      <c r="L2728" s="261">
        <f>IF(ISBLANK(INDEX('Policy Characteristics'!F:F,MATCH($C2728,'Policy Characteristics'!$C:$C,0))),"",INDEX('Policy Characteristics'!F:F,MATCH($C2728,'Policy Characteristics'!$C:$C,0)))</f>
        <v>0</v>
      </c>
      <c r="M2728" s="261">
        <f>IF(ISBLANK(INDEX('Policy Characteristics'!G:G,MATCH($C2728,'Policy Characteristics'!$C:$C,0))),"",INDEX('Policy Characteristics'!G:G,MATCH($C2728,'Policy Characteristics'!$C:$C,0)))</f>
        <v>1</v>
      </c>
      <c r="N2728" s="261">
        <f>IF(ISBLANK(INDEX('Policy Characteristics'!H:H,MATCH($C2728,'Policy Characteristics'!$C:$C,0))),"",INDEX('Policy Characteristics'!H:H,MATCH($C2728,'Policy Characteristics'!$C:$C,0)))</f>
        <v>0.01</v>
      </c>
      <c r="O2728" s="254" t="str">
        <f>IF(ISBLANK(INDEX('Policy Characteristics'!I:I,MATCH($C2728,'Policy Characteristics'!$C:$C,0))),"",INDEX('Policy Characteristics'!I:I,MATCH($C2728,'Policy Characteristics'!$C:$C,0)))</f>
        <v>% of potential achieved</v>
      </c>
      <c r="P2728" s="254" t="str">
        <f>IF(ISBLANK(INDEX('Policy Characteristics'!J:J,MATCH($C2728,'Policy Characteristics'!$C:$C,0))),"",INDEX('Policy Characteristics'!J:J,MATCH($C2728,'Policy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2728" s="254" t="str">
        <f>IF(ISBLANK(INDEX('Policy Characteristics'!K:K,MATCH($C2728,'Policy Characteristics'!$C:$C,0))),"",INDEX('Policy Characteristics'!K:K,MATCH($C2728,'Policy Characteristics'!$C:$C,0)))</f>
        <v>industry-ag-main.html#methane-capture</v>
      </c>
      <c r="R2728" s="254" t="str">
        <f>IF(ISBLANK(INDEX('Policy Characteristics'!L:L,MATCH($C2728,'Policy Characteristics'!$C:$C,0))),"",INDEX('Policy Characteristics'!L:L,MATCH($C2728,'Policy Characteristics'!$C:$C,0)))</f>
        <v>methane-capture.html</v>
      </c>
    </row>
    <row r="2729" spans="1:18" x14ac:dyDescent="0.25">
      <c r="A2729" s="254" t="str">
        <f>IF(ISBLANK(INDEX('Policy Characteristics'!A:A,MATCH($C2729,'Policy Characteristics'!$C:$C,0))),"",INDEX('Policy Characteristics'!A:A,MATCH($C2729,'Policy Characteristics'!$C:$C,0)))</f>
        <v>Industry</v>
      </c>
      <c r="B2729" s="262" t="str">
        <f>IF(ISBLANK(INDEX('Policy Characteristics'!B:B,MATCH($C2729,'Policy Characteristics'!$C:$C,0))),"",INDEX('Policy Characteristics'!B:B,MATCH($C2729,'Policy Characteristics'!$C:$C,0)))</f>
        <v>Methane Capture</v>
      </c>
      <c r="C2729" s="254" t="str">
        <f t="shared" si="115"/>
        <v>Fraction of Methane Capture Opportunities Achieved</v>
      </c>
      <c r="D2729" s="45" t="s">
        <v>3016</v>
      </c>
      <c r="E2729" s="45"/>
      <c r="F2729" t="s">
        <v>2725</v>
      </c>
      <c r="G2729" s="45"/>
      <c r="H2729" s="47">
        <f t="shared" si="112"/>
        <v>2728</v>
      </c>
      <c r="I2729" s="324" t="s">
        <v>40</v>
      </c>
      <c r="J2729" s="255" t="str">
        <f>IF(ISBLANK(INDEX('Policy Characteristics'!D:D,MATCH($C2729,'Policy Characteristics'!$C:$C,0))),"",INDEX('Policy Characteristics'!D:D,MATCH($C2729,'Policy Characteristics'!$C:$C,0)))</f>
        <v>Methane Capture and Destruction</v>
      </c>
      <c r="K2729" s="254" t="str">
        <f>IF(ISBLANK(INDEX('Policy Characteristics'!E:E,MATCH($C2729,'Policy Characteristics'!$C:$C,0))),"",INDEX('Policy Characteristics'!E:E,MATCH($C2729,'Policy Characteristics'!$C:$C,0)))</f>
        <v>indst methane capture</v>
      </c>
      <c r="L2729" s="261">
        <f>IF(ISBLANK(INDEX('Policy Characteristics'!F:F,MATCH($C2729,'Policy Characteristics'!$C:$C,0))),"",INDEX('Policy Characteristics'!F:F,MATCH($C2729,'Policy Characteristics'!$C:$C,0)))</f>
        <v>0</v>
      </c>
      <c r="M2729" s="261">
        <f>IF(ISBLANK(INDEX('Policy Characteristics'!G:G,MATCH($C2729,'Policy Characteristics'!$C:$C,0))),"",INDEX('Policy Characteristics'!G:G,MATCH($C2729,'Policy Characteristics'!$C:$C,0)))</f>
        <v>1</v>
      </c>
      <c r="N2729" s="261">
        <f>IF(ISBLANK(INDEX('Policy Characteristics'!H:H,MATCH($C2729,'Policy Characteristics'!$C:$C,0))),"",INDEX('Policy Characteristics'!H:H,MATCH($C2729,'Policy Characteristics'!$C:$C,0)))</f>
        <v>0.01</v>
      </c>
      <c r="O2729" s="254" t="str">
        <f>IF(ISBLANK(INDEX('Policy Characteristics'!I:I,MATCH($C2729,'Policy Characteristics'!$C:$C,0))),"",INDEX('Policy Characteristics'!I:I,MATCH($C2729,'Policy Characteristics'!$C:$C,0)))</f>
        <v>% of potential achieved</v>
      </c>
      <c r="P2729" s="254" t="str">
        <f>IF(ISBLANK(INDEX('Policy Characteristics'!J:J,MATCH($C2729,'Policy Characteristics'!$C:$C,0))),"",INDEX('Policy Characteristics'!J:J,MATCH($C2729,'Policy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2729" s="254" t="str">
        <f>IF(ISBLANK(INDEX('Policy Characteristics'!K:K,MATCH($C2729,'Policy Characteristics'!$C:$C,0))),"",INDEX('Policy Characteristics'!K:K,MATCH($C2729,'Policy Characteristics'!$C:$C,0)))</f>
        <v>industry-ag-main.html#methane-capture</v>
      </c>
      <c r="R2729" s="254" t="str">
        <f>IF(ISBLANK(INDEX('Policy Characteristics'!L:L,MATCH($C2729,'Policy Characteristics'!$C:$C,0))),"",INDEX('Policy Characteristics'!L:L,MATCH($C2729,'Policy Characteristics'!$C:$C,0)))</f>
        <v>methane-capture.html</v>
      </c>
    </row>
    <row r="2730" spans="1:18" x14ac:dyDescent="0.25">
      <c r="A2730" s="254" t="str">
        <f>IF(ISBLANK(INDEX('Policy Characteristics'!A:A,MATCH($C2730,'Policy Characteristics'!$C:$C,0))),"",INDEX('Policy Characteristics'!A:A,MATCH($C2730,'Policy Characteristics'!$C:$C,0)))</f>
        <v>Industry</v>
      </c>
      <c r="B2730" s="262" t="str">
        <f>IF(ISBLANK(INDEX('Policy Characteristics'!B:B,MATCH($C2730,'Policy Characteristics'!$C:$C,0))),"",INDEX('Policy Characteristics'!B:B,MATCH($C2730,'Policy Characteristics'!$C:$C,0)))</f>
        <v>Methane Capture</v>
      </c>
      <c r="C2730" s="254" t="str">
        <f t="shared" si="115"/>
        <v>Fraction of Methane Capture Opportunities Achieved</v>
      </c>
      <c r="D2730" s="45" t="s">
        <v>3038</v>
      </c>
      <c r="E2730" s="45"/>
      <c r="F2730" t="s">
        <v>3041</v>
      </c>
      <c r="G2730" s="45"/>
      <c r="H2730" s="47">
        <f t="shared" si="112"/>
        <v>2729</v>
      </c>
      <c r="I2730" s="324" t="s">
        <v>40</v>
      </c>
      <c r="J2730" s="255" t="str">
        <f>IF(ISBLANK(INDEX('Policy Characteristics'!D:D,MATCH($C2730,'Policy Characteristics'!$C:$C,0))),"",INDEX('Policy Characteristics'!D:D,MATCH($C2730,'Policy Characteristics'!$C:$C,0)))</f>
        <v>Methane Capture and Destruction</v>
      </c>
      <c r="K2730" s="254" t="str">
        <f>IF(ISBLANK(INDEX('Policy Characteristics'!E:E,MATCH($C2730,'Policy Characteristics'!$C:$C,0))),"",INDEX('Policy Characteristics'!E:E,MATCH($C2730,'Policy Characteristics'!$C:$C,0)))</f>
        <v>indst methane capture</v>
      </c>
      <c r="L2730" s="261">
        <f>IF(ISBLANK(INDEX('Policy Characteristics'!F:F,MATCH($C2730,'Policy Characteristics'!$C:$C,0))),"",INDEX('Policy Characteristics'!F:F,MATCH($C2730,'Policy Characteristics'!$C:$C,0)))</f>
        <v>0</v>
      </c>
      <c r="M2730" s="261">
        <f>IF(ISBLANK(INDEX('Policy Characteristics'!G:G,MATCH($C2730,'Policy Characteristics'!$C:$C,0))),"",INDEX('Policy Characteristics'!G:G,MATCH($C2730,'Policy Characteristics'!$C:$C,0)))</f>
        <v>1</v>
      </c>
      <c r="N2730" s="261">
        <f>IF(ISBLANK(INDEX('Policy Characteristics'!H:H,MATCH($C2730,'Policy Characteristics'!$C:$C,0))),"",INDEX('Policy Characteristics'!H:H,MATCH($C2730,'Policy Characteristics'!$C:$C,0)))</f>
        <v>0.01</v>
      </c>
      <c r="O2730" s="254" t="str">
        <f>IF(ISBLANK(INDEX('Policy Characteristics'!I:I,MATCH($C2730,'Policy Characteristics'!$C:$C,0))),"",INDEX('Policy Characteristics'!I:I,MATCH($C2730,'Policy Characteristics'!$C:$C,0)))</f>
        <v>% of potential achieved</v>
      </c>
      <c r="P2730" s="254" t="str">
        <f>IF(ISBLANK(INDEX('Policy Characteristics'!J:J,MATCH($C2730,'Policy Characteristics'!$C:$C,0))),"",INDEX('Policy Characteristics'!J:J,MATCH($C2730,'Policy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2730" s="254" t="str">
        <f>IF(ISBLANK(INDEX('Policy Characteristics'!K:K,MATCH($C2730,'Policy Characteristics'!$C:$C,0))),"",INDEX('Policy Characteristics'!K:K,MATCH($C2730,'Policy Characteristics'!$C:$C,0)))</f>
        <v>industry-ag-main.html#methane-capture</v>
      </c>
      <c r="R2730" s="254" t="str">
        <f>IF(ISBLANK(INDEX('Policy Characteristics'!L:L,MATCH($C2730,'Policy Characteristics'!$C:$C,0))),"",INDEX('Policy Characteristics'!L:L,MATCH($C2730,'Policy Characteristics'!$C:$C,0)))</f>
        <v>methane-capture.html</v>
      </c>
    </row>
    <row r="2731" spans="1:18" x14ac:dyDescent="0.25">
      <c r="A2731" s="254" t="str">
        <f>IF(ISBLANK(INDEX('Policy Characteristics'!A:A,MATCH($C2731,'Policy Characteristics'!$C:$C,0))),"",INDEX('Policy Characteristics'!A:A,MATCH($C2731,'Policy Characteristics'!$C:$C,0)))</f>
        <v>Industry</v>
      </c>
      <c r="B2731" s="262" t="str">
        <f>IF(ISBLANK(INDEX('Policy Characteristics'!B:B,MATCH($C2731,'Policy Characteristics'!$C:$C,0))),"",INDEX('Policy Characteristics'!B:B,MATCH($C2731,'Policy Characteristics'!$C:$C,0)))</f>
        <v>Methane Destruction</v>
      </c>
      <c r="C2731" t="s">
        <v>271</v>
      </c>
      <c r="D2731" s="45" t="s">
        <v>3017</v>
      </c>
      <c r="E2731" s="45"/>
      <c r="F2731" t="s">
        <v>2981</v>
      </c>
      <c r="G2731" s="45"/>
      <c r="H2731" s="47">
        <f t="shared" si="112"/>
        <v>2730</v>
      </c>
      <c r="I2731" s="324" t="s">
        <v>40</v>
      </c>
      <c r="J2731" s="255" t="str">
        <f>IF(ISBLANK(INDEX('Policy Characteristics'!D:D,MATCH($C2731,'Policy Characteristics'!$C:$C,0))),"",INDEX('Policy Characteristics'!D:D,MATCH($C2731,'Policy Characteristics'!$C:$C,0)))</f>
        <v>Methane Capture and Destruction</v>
      </c>
      <c r="K2731" s="254" t="str">
        <f>IF(ISBLANK(INDEX('Policy Characteristics'!E:E,MATCH($C2731,'Policy Characteristics'!$C:$C,0))),"",INDEX('Policy Characteristics'!E:E,MATCH($C2731,'Policy Characteristics'!$C:$C,0)))</f>
        <v>indst methane destruction</v>
      </c>
      <c r="L2731" s="261">
        <f>IF(ISBLANK(INDEX('Policy Characteristics'!F:F,MATCH($C2731,'Policy Characteristics'!$C:$C,0))),"",INDEX('Policy Characteristics'!F:F,MATCH($C2731,'Policy Characteristics'!$C:$C,0)))</f>
        <v>0</v>
      </c>
      <c r="M2731" s="261">
        <f>IF(ISBLANK(INDEX('Policy Characteristics'!G:G,MATCH($C2731,'Policy Characteristics'!$C:$C,0))),"",INDEX('Policy Characteristics'!G:G,MATCH($C2731,'Policy Characteristics'!$C:$C,0)))</f>
        <v>1</v>
      </c>
      <c r="N2731" s="261">
        <f>IF(ISBLANK(INDEX('Policy Characteristics'!H:H,MATCH($C2731,'Policy Characteristics'!$C:$C,0))),"",INDEX('Policy Characteristics'!H:H,MATCH($C2731,'Policy Characteristics'!$C:$C,0)))</f>
        <v>0.01</v>
      </c>
      <c r="O2731" s="254" t="str">
        <f>IF(ISBLANK(INDEX('Policy Characteristics'!I:I,MATCH($C2731,'Policy Characteristics'!$C:$C,0))),"",INDEX('Policy Characteristics'!I:I,MATCH($C2731,'Policy Characteristics'!$C:$C,0)))</f>
        <v>% of potential achieved</v>
      </c>
      <c r="P2731" s="254" t="str">
        <f>IF(ISBLANK(INDEX('Policy Characteristics'!J:J,MATCH($C2731,'Policy Characteristics'!$C:$C,0))),"",INDEX('Policy Characteristics'!J:J,MATCH($C2731,'Policy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2731" s="254" t="str">
        <f>IF(ISBLANK(INDEX('Policy Characteristics'!K:K,MATCH($C2731,'Policy Characteristics'!$C:$C,0))),"",INDEX('Policy Characteristics'!K:K,MATCH($C2731,'Policy Characteristics'!$C:$C,0)))</f>
        <v>industry-ag-main.html#methane-destr</v>
      </c>
      <c r="R2731" s="254" t="str">
        <f>IF(ISBLANK(INDEX('Policy Characteristics'!L:L,MATCH($C2731,'Policy Characteristics'!$C:$C,0))),"",INDEX('Policy Characteristics'!L:L,MATCH($C2731,'Policy Characteristics'!$C:$C,0)))</f>
        <v>methane-destruction.html</v>
      </c>
    </row>
    <row r="2732" spans="1:18" x14ac:dyDescent="0.25">
      <c r="A2732" s="254" t="str">
        <f>IF(ISBLANK(INDEX('Policy Characteristics'!A:A,MATCH($C2732,'Policy Characteristics'!$C:$C,0))),"",INDEX('Policy Characteristics'!A:A,MATCH($C2732,'Policy Characteristics'!$C:$C,0)))</f>
        <v>Industry</v>
      </c>
      <c r="B2732" s="262" t="str">
        <f>IF(ISBLANK(INDEX('Policy Characteristics'!B:B,MATCH($C2732,'Policy Characteristics'!$C:$C,0))),"",INDEX('Policy Characteristics'!B:B,MATCH($C2732,'Policy Characteristics'!$C:$C,0)))</f>
        <v>Methane Destruction</v>
      </c>
      <c r="C2732" s="254" t="str">
        <f t="shared" ref="C2732:C2734" si="116">C$2731</f>
        <v>Fraction of Methane Destruction Opportunities Achieved</v>
      </c>
      <c r="D2732" s="45" t="s">
        <v>3037</v>
      </c>
      <c r="E2732" s="45"/>
      <c r="F2732" t="s">
        <v>2999</v>
      </c>
      <c r="G2732" s="45"/>
      <c r="H2732" s="47">
        <f t="shared" si="112"/>
        <v>2731</v>
      </c>
      <c r="I2732" s="324" t="s">
        <v>40</v>
      </c>
      <c r="J2732" s="255" t="str">
        <f>IF(ISBLANK(INDEX('Policy Characteristics'!D:D,MATCH($C2732,'Policy Characteristics'!$C:$C,0))),"",INDEX('Policy Characteristics'!D:D,MATCH($C2732,'Policy Characteristics'!$C:$C,0)))</f>
        <v>Methane Capture and Destruction</v>
      </c>
      <c r="K2732" s="254" t="str">
        <f>IF(ISBLANK(INDEX('Policy Characteristics'!E:E,MATCH($C2732,'Policy Characteristics'!$C:$C,0))),"",INDEX('Policy Characteristics'!E:E,MATCH($C2732,'Policy Characteristics'!$C:$C,0)))</f>
        <v>indst methane destruction</v>
      </c>
      <c r="L2732" s="261">
        <f>IF(ISBLANK(INDEX('Policy Characteristics'!F:F,MATCH($C2732,'Policy Characteristics'!$C:$C,0))),"",INDEX('Policy Characteristics'!F:F,MATCH($C2732,'Policy Characteristics'!$C:$C,0)))</f>
        <v>0</v>
      </c>
      <c r="M2732" s="261">
        <f>IF(ISBLANK(INDEX('Policy Characteristics'!G:G,MATCH($C2732,'Policy Characteristics'!$C:$C,0))),"",INDEX('Policy Characteristics'!G:G,MATCH($C2732,'Policy Characteristics'!$C:$C,0)))</f>
        <v>1</v>
      </c>
      <c r="N2732" s="261">
        <f>IF(ISBLANK(INDEX('Policy Characteristics'!H:H,MATCH($C2732,'Policy Characteristics'!$C:$C,0))),"",INDEX('Policy Characteristics'!H:H,MATCH($C2732,'Policy Characteristics'!$C:$C,0)))</f>
        <v>0.01</v>
      </c>
      <c r="O2732" s="254" t="str">
        <f>IF(ISBLANK(INDEX('Policy Characteristics'!I:I,MATCH($C2732,'Policy Characteristics'!$C:$C,0))),"",INDEX('Policy Characteristics'!I:I,MATCH($C2732,'Policy Characteristics'!$C:$C,0)))</f>
        <v>% of potential achieved</v>
      </c>
      <c r="P2732" s="254" t="str">
        <f>IF(ISBLANK(INDEX('Policy Characteristics'!J:J,MATCH($C2732,'Policy Characteristics'!$C:$C,0))),"",INDEX('Policy Characteristics'!J:J,MATCH($C2732,'Policy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2732" s="254" t="str">
        <f>IF(ISBLANK(INDEX('Policy Characteristics'!K:K,MATCH($C2732,'Policy Characteristics'!$C:$C,0))),"",INDEX('Policy Characteristics'!K:K,MATCH($C2732,'Policy Characteristics'!$C:$C,0)))</f>
        <v>industry-ag-main.html#methane-destr</v>
      </c>
      <c r="R2732" s="254" t="str">
        <f>IF(ISBLANK(INDEX('Policy Characteristics'!L:L,MATCH($C2732,'Policy Characteristics'!$C:$C,0))),"",INDEX('Policy Characteristics'!L:L,MATCH($C2732,'Policy Characteristics'!$C:$C,0)))</f>
        <v>methane-destruction.html</v>
      </c>
    </row>
    <row r="2733" spans="1:18" x14ac:dyDescent="0.25">
      <c r="A2733" s="254" t="str">
        <f>IF(ISBLANK(INDEX('Policy Characteristics'!A:A,MATCH($C2733,'Policy Characteristics'!$C:$C,0))),"",INDEX('Policy Characteristics'!A:A,MATCH($C2733,'Policy Characteristics'!$C:$C,0)))</f>
        <v>Industry</v>
      </c>
      <c r="B2733" s="262" t="str">
        <f>IF(ISBLANK(INDEX('Policy Characteristics'!B:B,MATCH($C2733,'Policy Characteristics'!$C:$C,0))),"",INDEX('Policy Characteristics'!B:B,MATCH($C2733,'Policy Characteristics'!$C:$C,0)))</f>
        <v>Methane Destruction</v>
      </c>
      <c r="C2733" s="254" t="str">
        <f t="shared" si="116"/>
        <v>Fraction of Methane Destruction Opportunities Achieved</v>
      </c>
      <c r="D2733" s="45" t="s">
        <v>3016</v>
      </c>
      <c r="E2733" s="45"/>
      <c r="F2733" t="s">
        <v>2725</v>
      </c>
      <c r="G2733" s="45"/>
      <c r="H2733" s="47">
        <f t="shared" si="112"/>
        <v>2732</v>
      </c>
      <c r="I2733" s="324" t="s">
        <v>40</v>
      </c>
      <c r="J2733" s="255" t="str">
        <f>IF(ISBLANK(INDEX('Policy Characteristics'!D:D,MATCH($C2733,'Policy Characteristics'!$C:$C,0))),"",INDEX('Policy Characteristics'!D:D,MATCH($C2733,'Policy Characteristics'!$C:$C,0)))</f>
        <v>Methane Capture and Destruction</v>
      </c>
      <c r="K2733" s="254" t="str">
        <f>IF(ISBLANK(INDEX('Policy Characteristics'!E:E,MATCH($C2733,'Policy Characteristics'!$C:$C,0))),"",INDEX('Policy Characteristics'!E:E,MATCH($C2733,'Policy Characteristics'!$C:$C,0)))</f>
        <v>indst methane destruction</v>
      </c>
      <c r="L2733" s="261">
        <f>IF(ISBLANK(INDEX('Policy Characteristics'!F:F,MATCH($C2733,'Policy Characteristics'!$C:$C,0))),"",INDEX('Policy Characteristics'!F:F,MATCH($C2733,'Policy Characteristics'!$C:$C,0)))</f>
        <v>0</v>
      </c>
      <c r="M2733" s="261">
        <f>IF(ISBLANK(INDEX('Policy Characteristics'!G:G,MATCH($C2733,'Policy Characteristics'!$C:$C,0))),"",INDEX('Policy Characteristics'!G:G,MATCH($C2733,'Policy Characteristics'!$C:$C,0)))</f>
        <v>1</v>
      </c>
      <c r="N2733" s="261">
        <f>IF(ISBLANK(INDEX('Policy Characteristics'!H:H,MATCH($C2733,'Policy Characteristics'!$C:$C,0))),"",INDEX('Policy Characteristics'!H:H,MATCH($C2733,'Policy Characteristics'!$C:$C,0)))</f>
        <v>0.01</v>
      </c>
      <c r="O2733" s="254" t="str">
        <f>IF(ISBLANK(INDEX('Policy Characteristics'!I:I,MATCH($C2733,'Policy Characteristics'!$C:$C,0))),"",INDEX('Policy Characteristics'!I:I,MATCH($C2733,'Policy Characteristics'!$C:$C,0)))</f>
        <v>% of potential achieved</v>
      </c>
      <c r="P2733" s="254" t="str">
        <f>IF(ISBLANK(INDEX('Policy Characteristics'!J:J,MATCH($C2733,'Policy Characteristics'!$C:$C,0))),"",INDEX('Policy Characteristics'!J:J,MATCH($C2733,'Policy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2733" s="254" t="str">
        <f>IF(ISBLANK(INDEX('Policy Characteristics'!K:K,MATCH($C2733,'Policy Characteristics'!$C:$C,0))),"",INDEX('Policy Characteristics'!K:K,MATCH($C2733,'Policy Characteristics'!$C:$C,0)))</f>
        <v>industry-ag-main.html#methane-destr</v>
      </c>
      <c r="R2733" s="254" t="str">
        <f>IF(ISBLANK(INDEX('Policy Characteristics'!L:L,MATCH($C2733,'Policy Characteristics'!$C:$C,0))),"",INDEX('Policy Characteristics'!L:L,MATCH($C2733,'Policy Characteristics'!$C:$C,0)))</f>
        <v>methane-destruction.html</v>
      </c>
    </row>
    <row r="2734" spans="1:18" x14ac:dyDescent="0.25">
      <c r="A2734" s="254" t="str">
        <f>IF(ISBLANK(INDEX('Policy Characteristics'!A:A,MATCH($C2734,'Policy Characteristics'!$C:$C,0))),"",INDEX('Policy Characteristics'!A:A,MATCH($C2734,'Policy Characteristics'!$C:$C,0)))</f>
        <v>Industry</v>
      </c>
      <c r="B2734" s="262" t="str">
        <f>IF(ISBLANK(INDEX('Policy Characteristics'!B:B,MATCH($C2734,'Policy Characteristics'!$C:$C,0))),"",INDEX('Policy Characteristics'!B:B,MATCH($C2734,'Policy Characteristics'!$C:$C,0)))</f>
        <v>Methane Destruction</v>
      </c>
      <c r="C2734" s="254" t="str">
        <f t="shared" si="116"/>
        <v>Fraction of Methane Destruction Opportunities Achieved</v>
      </c>
      <c r="D2734" s="45" t="s">
        <v>3038</v>
      </c>
      <c r="E2734" s="45"/>
      <c r="F2734" t="s">
        <v>3041</v>
      </c>
      <c r="G2734" s="45"/>
      <c r="H2734" s="47">
        <f t="shared" si="112"/>
        <v>2733</v>
      </c>
      <c r="I2734" s="324" t="s">
        <v>40</v>
      </c>
      <c r="J2734" s="255" t="str">
        <f>IF(ISBLANK(INDEX('Policy Characteristics'!D:D,MATCH($C2734,'Policy Characteristics'!$C:$C,0))),"",INDEX('Policy Characteristics'!D:D,MATCH($C2734,'Policy Characteristics'!$C:$C,0)))</f>
        <v>Methane Capture and Destruction</v>
      </c>
      <c r="K2734" s="254" t="str">
        <f>IF(ISBLANK(INDEX('Policy Characteristics'!E:E,MATCH($C2734,'Policy Characteristics'!$C:$C,0))),"",INDEX('Policy Characteristics'!E:E,MATCH($C2734,'Policy Characteristics'!$C:$C,0)))</f>
        <v>indst methane destruction</v>
      </c>
      <c r="L2734" s="261">
        <f>IF(ISBLANK(INDEX('Policy Characteristics'!F:F,MATCH($C2734,'Policy Characteristics'!$C:$C,0))),"",INDEX('Policy Characteristics'!F:F,MATCH($C2734,'Policy Characteristics'!$C:$C,0)))</f>
        <v>0</v>
      </c>
      <c r="M2734" s="261">
        <f>IF(ISBLANK(INDEX('Policy Characteristics'!G:G,MATCH($C2734,'Policy Characteristics'!$C:$C,0))),"",INDEX('Policy Characteristics'!G:G,MATCH($C2734,'Policy Characteristics'!$C:$C,0)))</f>
        <v>1</v>
      </c>
      <c r="N2734" s="261">
        <f>IF(ISBLANK(INDEX('Policy Characteristics'!H:H,MATCH($C2734,'Policy Characteristics'!$C:$C,0))),"",INDEX('Policy Characteristics'!H:H,MATCH($C2734,'Policy Characteristics'!$C:$C,0)))</f>
        <v>0.01</v>
      </c>
      <c r="O2734" s="254" t="str">
        <f>IF(ISBLANK(INDEX('Policy Characteristics'!I:I,MATCH($C2734,'Policy Characteristics'!$C:$C,0))),"",INDEX('Policy Characteristics'!I:I,MATCH($C2734,'Policy Characteristics'!$C:$C,0)))</f>
        <v>% of potential achieved</v>
      </c>
      <c r="P2734" s="254" t="str">
        <f>IF(ISBLANK(INDEX('Policy Characteristics'!J:J,MATCH($C2734,'Policy Characteristics'!$C:$C,0))),"",INDEX('Policy Characteristics'!J:J,MATCH($C2734,'Policy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2734" s="254" t="str">
        <f>IF(ISBLANK(INDEX('Policy Characteristics'!K:K,MATCH($C2734,'Policy Characteristics'!$C:$C,0))),"",INDEX('Policy Characteristics'!K:K,MATCH($C2734,'Policy Characteristics'!$C:$C,0)))</f>
        <v>industry-ag-main.html#methane-destr</v>
      </c>
      <c r="R2734" s="254" t="str">
        <f>IF(ISBLANK(INDEX('Policy Characteristics'!L:L,MATCH($C2734,'Policy Characteristics'!$C:$C,0))),"",INDEX('Policy Characteristics'!L:L,MATCH($C2734,'Policy Characteristics'!$C:$C,0)))</f>
        <v>methane-destruction.html</v>
      </c>
    </row>
    <row r="2735" spans="1:18" x14ac:dyDescent="0.25">
      <c r="A2735" s="254" t="str">
        <f>IF(ISBLANK(INDEX('Policy Characteristics'!A:A,MATCH($C2735,'Policy Characteristics'!$C:$C,0))),"",INDEX('Policy Characteristics'!A:A,MATCH($C2735,'Policy Characteristics'!$C:$C,0)))</f>
        <v>Industry</v>
      </c>
      <c r="B2735" s="262" t="str">
        <f>IF(ISBLANK(INDEX('Policy Characteristics'!B:B,MATCH($C2735,'Policy Characteristics'!$C:$C,0))),"",INDEX('Policy Characteristics'!B:B,MATCH($C2735,'Policy Characteristics'!$C:$C,0)))</f>
        <v>N2O Abatement</v>
      </c>
      <c r="C2735" s="1" t="s">
        <v>3183</v>
      </c>
      <c r="D2735" s="45"/>
      <c r="E2735" s="45"/>
      <c r="F2735"/>
      <c r="G2735" s="45"/>
      <c r="H2735" s="47">
        <f t="shared" si="112"/>
        <v>2734</v>
      </c>
      <c r="I2735" s="324" t="s">
        <v>40</v>
      </c>
      <c r="J2735" s="255" t="str">
        <f>IF(ISBLANK(INDEX('Policy Characteristics'!D:D,MATCH($C2735,'Policy Characteristics'!$C:$C,0))),"",INDEX('Policy Characteristics'!D:D,MATCH($C2735,'Policy Characteristics'!$C:$C,0)))</f>
        <v>N2O Abatement</v>
      </c>
      <c r="K2735" s="254" t="str">
        <f>IF(ISBLANK(INDEX('Policy Characteristics'!E:E,MATCH($C2735,'Policy Characteristics'!$C:$C,0))),"",INDEX('Policy Characteristics'!E:E,MATCH($C2735,'Policy Characteristics'!$C:$C,0)))</f>
        <v>indst N2O abatement</v>
      </c>
      <c r="L2735" s="261">
        <f>IF(ISBLANK(INDEX('Policy Characteristics'!F:F,MATCH($C2735,'Policy Characteristics'!$C:$C,0))),"",INDEX('Policy Characteristics'!F:F,MATCH($C2735,'Policy Characteristics'!$C:$C,0)))</f>
        <v>0</v>
      </c>
      <c r="M2735" s="261">
        <f>IF(ISBLANK(INDEX('Policy Characteristics'!G:G,MATCH($C2735,'Policy Characteristics'!$C:$C,0))),"",INDEX('Policy Characteristics'!G:G,MATCH($C2735,'Policy Characteristics'!$C:$C,0)))</f>
        <v>1</v>
      </c>
      <c r="N2735" s="261">
        <f>IF(ISBLANK(INDEX('Policy Characteristics'!H:H,MATCH($C2735,'Policy Characteristics'!$C:$C,0))),"",INDEX('Policy Characteristics'!H:H,MATCH($C2735,'Policy Characteristics'!$C:$C,0)))</f>
        <v>0.01</v>
      </c>
      <c r="O2735" s="254" t="str">
        <f>IF(ISBLANK(INDEX('Policy Characteristics'!I:I,MATCH($C2735,'Policy Characteristics'!$C:$C,0))),"",INDEX('Policy Characteristics'!I:I,MATCH($C2735,'Policy Characteristics'!$C:$C,0)))</f>
        <v>% of potential achieved</v>
      </c>
      <c r="P2735" s="254" t="str">
        <f>IF(ISBLANK(INDEX('Policy Characteristics'!J:J,MATCH($C2735,'Policy Characteristics'!$C:$C,0))),"",INDEX('Policy Characteristics'!J:J,MATCH($C2735,'Policy Characteristics'!$C:$C,0)))</f>
        <v>**Description:** This policy reduces nitrous oxide (N2O) process emissions from the chemicals industry (primarily from the production of nitric acid and adipic acid) by destroying the N2O rather than venting it to the atmosphere. //</v>
      </c>
      <c r="Q2735" s="254" t="str">
        <f>IF(ISBLANK(INDEX('Policy Characteristics'!K:K,MATCH($C2735,'Policy Characteristics'!$C:$C,0))),"",INDEX('Policy Characteristics'!K:K,MATCH($C2735,'Policy Characteristics'!$C:$C,0)))</f>
        <v/>
      </c>
      <c r="R2735" s="254" t="str">
        <f>IF(ISBLANK(INDEX('Policy Characteristics'!L:L,MATCH($C2735,'Policy Characteristics'!$C:$C,0))),"",INDEX('Policy Characteristics'!L:L,MATCH($C2735,'Policy Characteristics'!$C:$C,0)))</f>
        <v/>
      </c>
    </row>
    <row r="2736" spans="1:18" x14ac:dyDescent="0.25">
      <c r="A2736" s="254" t="str">
        <f>IF(ISBLANK(INDEX('Policy Characteristics'!A:A,MATCH($C2736,'Policy Characteristics'!$C:$C,0))),"",INDEX('Policy Characteristics'!A:A,MATCH($C2736,'Policy Characteristics'!$C:$C,0)))</f>
        <v>Industry</v>
      </c>
      <c r="B2736" s="262" t="str">
        <f>IF(ISBLANK(INDEX('Policy Characteristics'!B:B,MATCH($C2736,'Policy Characteristics'!$C:$C,0))),"",INDEX('Policy Characteristics'!B:B,MATCH($C2736,'Policy Characteristics'!$C:$C,0)))</f>
        <v>Non BAU Increase in Process Emissions</v>
      </c>
      <c r="C2736" t="s">
        <v>3708</v>
      </c>
      <c r="D2736" s="45" t="s">
        <v>3712</v>
      </c>
      <c r="E2736" s="45"/>
      <c r="F2736" s="45" t="s">
        <v>3713</v>
      </c>
      <c r="G2736" s="45"/>
      <c r="H2736" s="47">
        <f t="shared" si="112"/>
        <v>2735</v>
      </c>
      <c r="I2736" s="324" t="s">
        <v>41</v>
      </c>
      <c r="J2736" s="255" t="str">
        <f>IF(ISBLANK(INDEX('Policy Characteristics'!D:D,MATCH($C2736,'Policy Characteristics'!$C:$C,0))),"",INDEX('Policy Characteristics'!D:D,MATCH($C2736,'Policy Characteristics'!$C:$C,0)))</f>
        <v>Process Emissions Increases</v>
      </c>
      <c r="K2736" s="254" t="str">
        <f>IF(ISBLANK(INDEX('Policy Characteristics'!E:E,MATCH($C2736,'Policy Characteristics'!$C:$C,0))),"",INDEX('Policy Characteristics'!E:E,MATCH($C2736,'Policy Characteristics'!$C:$C,0)))</f>
        <v>non BAU indst process emissions</v>
      </c>
      <c r="L2736" s="261">
        <f>IF(ISBLANK(INDEX('Policy Characteristics'!F:F,MATCH($C2736,'Policy Characteristics'!$C:$C,0))),"",INDEX('Policy Characteristics'!F:F,MATCH($C2736,'Policy Characteristics'!$C:$C,0)))</f>
        <v>0</v>
      </c>
      <c r="M2736" s="261">
        <f>IF(ISBLANK(INDEX('Policy Characteristics'!G:G,MATCH($C2736,'Policy Characteristics'!$C:$C,0))),"",INDEX('Policy Characteristics'!G:G,MATCH($C2736,'Policy Characteristics'!$C:$C,0)))</f>
        <v>1</v>
      </c>
      <c r="N2736" s="261">
        <f>IF(ISBLANK(INDEX('Policy Characteristics'!H:H,MATCH($C2736,'Policy Characteristics'!$C:$C,0))),"",INDEX('Policy Characteristics'!H:H,MATCH($C2736,'Policy Characteristics'!$C:$C,0)))</f>
        <v>1</v>
      </c>
      <c r="O2736" s="254" t="str">
        <f>IF(ISBLANK(INDEX('Policy Characteristics'!I:I,MATCH($C2736,'Policy Characteristics'!$C:$C,0))),"",INDEX('Policy Characteristics'!I:I,MATCH($C2736,'Policy Characteristics'!$C:$C,0)))</f>
        <v>on/off</v>
      </c>
      <c r="P2736" s="254" t="str">
        <f>IF(ISBLANK(INDEX('Policy Characteristics'!J:J,MATCH($C2736,'Policy Characteristics'!$C:$C,0))),"",INDEX('Policy Characteristics'!J:J,MATCH($C2736,'Policy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36" s="254" t="str">
        <f>IF(ISBLANK(INDEX('Policy Characteristics'!K:K,MATCH($C2736,'Policy Characteristics'!$C:$C,0))),"",INDEX('Policy Characteristics'!K:K,MATCH($C2736,'Policy Characteristics'!$C:$C,0)))</f>
        <v/>
      </c>
      <c r="R2736" s="254" t="str">
        <f>IF(ISBLANK(INDEX('Policy Characteristics'!L:L,MATCH($C2736,'Policy Characteristics'!$C:$C,0))),"",INDEX('Policy Characteristics'!L:L,MATCH($C2736,'Policy Characteristics'!$C:$C,0)))</f>
        <v/>
      </c>
    </row>
    <row r="2737" spans="1:18" x14ac:dyDescent="0.25">
      <c r="A2737" s="254" t="str">
        <f>IF(ISBLANK(INDEX('Policy Characteristics'!A:A,MATCH($C2737,'Policy Characteristics'!$C:$C,0))),"",INDEX('Policy Characteristics'!A:A,MATCH($C2737,'Policy Characteristics'!$C:$C,0)))</f>
        <v>Industry</v>
      </c>
      <c r="B2737" s="262" t="str">
        <f>IF(ISBLANK(INDEX('Policy Characteristics'!B:B,MATCH($C2737,'Policy Characteristics'!$C:$C,0))),"",INDEX('Policy Characteristics'!B:B,MATCH($C2737,'Policy Characteristics'!$C:$C,0)))</f>
        <v>Non BAU Increase in Process Emissions</v>
      </c>
      <c r="C2737" s="254" t="str">
        <f>$C$2736</f>
        <v>Boolean Use Non BAU Process Emissions Additions</v>
      </c>
      <c r="D2737" s="45" t="s">
        <v>3714</v>
      </c>
      <c r="E2737" s="45"/>
      <c r="F2737" s="45" t="s">
        <v>3715</v>
      </c>
      <c r="G2737" s="45"/>
      <c r="H2737" s="47">
        <f t="shared" si="112"/>
        <v>2736</v>
      </c>
      <c r="I2737" s="324" t="s">
        <v>40</v>
      </c>
      <c r="J2737" s="255" t="str">
        <f>IF(ISBLANK(INDEX('Policy Characteristics'!D:D,MATCH($C2737,'Policy Characteristics'!$C:$C,0))),"",INDEX('Policy Characteristics'!D:D,MATCH($C2737,'Policy Characteristics'!$C:$C,0)))</f>
        <v>Process Emissions Increases</v>
      </c>
      <c r="K2737" s="254" t="str">
        <f>IF(ISBLANK(INDEX('Policy Characteristics'!E:E,MATCH($C2737,'Policy Characteristics'!$C:$C,0))),"",INDEX('Policy Characteristics'!E:E,MATCH($C2737,'Policy Characteristics'!$C:$C,0)))</f>
        <v>non BAU indst process emissions</v>
      </c>
      <c r="L2737" s="261">
        <f>IF(ISBLANK(INDEX('Policy Characteristics'!F:F,MATCH($C2737,'Policy Characteristics'!$C:$C,0))),"",INDEX('Policy Characteristics'!F:F,MATCH($C2737,'Policy Characteristics'!$C:$C,0)))</f>
        <v>0</v>
      </c>
      <c r="M2737" s="261">
        <f>IF(ISBLANK(INDEX('Policy Characteristics'!G:G,MATCH($C2737,'Policy Characteristics'!$C:$C,0))),"",INDEX('Policy Characteristics'!G:G,MATCH($C2737,'Policy Characteristics'!$C:$C,0)))</f>
        <v>1</v>
      </c>
      <c r="N2737" s="261">
        <f>IF(ISBLANK(INDEX('Policy Characteristics'!H:H,MATCH($C2737,'Policy Characteristics'!$C:$C,0))),"",INDEX('Policy Characteristics'!H:H,MATCH($C2737,'Policy Characteristics'!$C:$C,0)))</f>
        <v>1</v>
      </c>
      <c r="O2737" s="254" t="str">
        <f>IF(ISBLANK(INDEX('Policy Characteristics'!I:I,MATCH($C2737,'Policy Characteristics'!$C:$C,0))),"",INDEX('Policy Characteristics'!I:I,MATCH($C2737,'Policy Characteristics'!$C:$C,0)))</f>
        <v>on/off</v>
      </c>
      <c r="P2737" s="254" t="str">
        <f>IF(ISBLANK(INDEX('Policy Characteristics'!J:J,MATCH($C2737,'Policy Characteristics'!$C:$C,0))),"",INDEX('Policy Characteristics'!J:J,MATCH($C2737,'Policy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37" s="254" t="str">
        <f>IF(ISBLANK(INDEX('Policy Characteristics'!K:K,MATCH($C2737,'Policy Characteristics'!$C:$C,0))),"",INDEX('Policy Characteristics'!K:K,MATCH($C2737,'Policy Characteristics'!$C:$C,0)))</f>
        <v/>
      </c>
      <c r="R2737" s="254" t="str">
        <f>IF(ISBLANK(INDEX('Policy Characteristics'!L:L,MATCH($C2737,'Policy Characteristics'!$C:$C,0))),"",INDEX('Policy Characteristics'!L:L,MATCH($C2737,'Policy Characteristics'!$C:$C,0)))</f>
        <v/>
      </c>
    </row>
    <row r="2738" spans="1:18" x14ac:dyDescent="0.25">
      <c r="A2738" s="254" t="str">
        <f>IF(ISBLANK(INDEX('Policy Characteristics'!A:A,MATCH($C2738,'Policy Characteristics'!$C:$C,0))),"",INDEX('Policy Characteristics'!A:A,MATCH($C2738,'Policy Characteristics'!$C:$C,0)))</f>
        <v>Industry</v>
      </c>
      <c r="B2738" s="262" t="str">
        <f>IF(ISBLANK(INDEX('Policy Characteristics'!B:B,MATCH($C2738,'Policy Characteristics'!$C:$C,0))),"",INDEX('Policy Characteristics'!B:B,MATCH($C2738,'Policy Characteristics'!$C:$C,0)))</f>
        <v>Non BAU Increase in Process Emissions</v>
      </c>
      <c r="C2738" s="254" t="str">
        <f t="shared" ref="C2738:C2753" si="117">$C$2736</f>
        <v>Boolean Use Non BAU Process Emissions Additions</v>
      </c>
      <c r="D2738" s="45" t="s">
        <v>3716</v>
      </c>
      <c r="E2738" s="45"/>
      <c r="F2738" s="45" t="s">
        <v>3717</v>
      </c>
      <c r="G2738" s="45"/>
      <c r="H2738" s="47">
        <f t="shared" si="112"/>
        <v>2737</v>
      </c>
      <c r="I2738" s="324" t="s">
        <v>40</v>
      </c>
      <c r="J2738" s="255" t="str">
        <f>IF(ISBLANK(INDEX('Policy Characteristics'!D:D,MATCH($C2738,'Policy Characteristics'!$C:$C,0))),"",INDEX('Policy Characteristics'!D:D,MATCH($C2738,'Policy Characteristics'!$C:$C,0)))</f>
        <v>Process Emissions Increases</v>
      </c>
      <c r="K2738" s="254" t="str">
        <f>IF(ISBLANK(INDEX('Policy Characteristics'!E:E,MATCH($C2738,'Policy Characteristics'!$C:$C,0))),"",INDEX('Policy Characteristics'!E:E,MATCH($C2738,'Policy Characteristics'!$C:$C,0)))</f>
        <v>non BAU indst process emissions</v>
      </c>
      <c r="L2738" s="261">
        <f>IF(ISBLANK(INDEX('Policy Characteristics'!F:F,MATCH($C2738,'Policy Characteristics'!$C:$C,0))),"",INDEX('Policy Characteristics'!F:F,MATCH($C2738,'Policy Characteristics'!$C:$C,0)))</f>
        <v>0</v>
      </c>
      <c r="M2738" s="261">
        <f>IF(ISBLANK(INDEX('Policy Characteristics'!G:G,MATCH($C2738,'Policy Characteristics'!$C:$C,0))),"",INDEX('Policy Characteristics'!G:G,MATCH($C2738,'Policy Characteristics'!$C:$C,0)))</f>
        <v>1</v>
      </c>
      <c r="N2738" s="261">
        <f>IF(ISBLANK(INDEX('Policy Characteristics'!H:H,MATCH($C2738,'Policy Characteristics'!$C:$C,0))),"",INDEX('Policy Characteristics'!H:H,MATCH($C2738,'Policy Characteristics'!$C:$C,0)))</f>
        <v>1</v>
      </c>
      <c r="O2738" s="254" t="str">
        <f>IF(ISBLANK(INDEX('Policy Characteristics'!I:I,MATCH($C2738,'Policy Characteristics'!$C:$C,0))),"",INDEX('Policy Characteristics'!I:I,MATCH($C2738,'Policy Characteristics'!$C:$C,0)))</f>
        <v>on/off</v>
      </c>
      <c r="P2738" s="254" t="str">
        <f>IF(ISBLANK(INDEX('Policy Characteristics'!J:J,MATCH($C2738,'Policy Characteristics'!$C:$C,0))),"",INDEX('Policy Characteristics'!J:J,MATCH($C2738,'Policy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38" s="254" t="str">
        <f>IF(ISBLANK(INDEX('Policy Characteristics'!K:K,MATCH($C2738,'Policy Characteristics'!$C:$C,0))),"",INDEX('Policy Characteristics'!K:K,MATCH($C2738,'Policy Characteristics'!$C:$C,0)))</f>
        <v/>
      </c>
      <c r="R2738" s="254" t="str">
        <f>IF(ISBLANK(INDEX('Policy Characteristics'!L:L,MATCH($C2738,'Policy Characteristics'!$C:$C,0))),"",INDEX('Policy Characteristics'!L:L,MATCH($C2738,'Policy Characteristics'!$C:$C,0)))</f>
        <v/>
      </c>
    </row>
    <row r="2739" spans="1:18" x14ac:dyDescent="0.25">
      <c r="A2739" s="254" t="str">
        <f>IF(ISBLANK(INDEX('Policy Characteristics'!A:A,MATCH($C2739,'Policy Characteristics'!$C:$C,0))),"",INDEX('Policy Characteristics'!A:A,MATCH($C2739,'Policy Characteristics'!$C:$C,0)))</f>
        <v>Industry</v>
      </c>
      <c r="B2739" s="262" t="str">
        <f>IF(ISBLANK(INDEX('Policy Characteristics'!B:B,MATCH($C2739,'Policy Characteristics'!$C:$C,0))),"",INDEX('Policy Characteristics'!B:B,MATCH($C2739,'Policy Characteristics'!$C:$C,0)))</f>
        <v>Non BAU Increase in Process Emissions</v>
      </c>
      <c r="C2739" s="254" t="str">
        <f t="shared" si="117"/>
        <v>Boolean Use Non BAU Process Emissions Additions</v>
      </c>
      <c r="D2739" s="45" t="s">
        <v>3718</v>
      </c>
      <c r="E2739" s="45"/>
      <c r="F2739" s="45" t="s">
        <v>3719</v>
      </c>
      <c r="G2739" s="45"/>
      <c r="H2739" s="47">
        <f t="shared" si="112"/>
        <v>2738</v>
      </c>
      <c r="I2739" s="324" t="s">
        <v>40</v>
      </c>
      <c r="J2739" s="255" t="str">
        <f>IF(ISBLANK(INDEX('Policy Characteristics'!D:D,MATCH($C2739,'Policy Characteristics'!$C:$C,0))),"",INDEX('Policy Characteristics'!D:D,MATCH($C2739,'Policy Characteristics'!$C:$C,0)))</f>
        <v>Process Emissions Increases</v>
      </c>
      <c r="K2739" s="254" t="str">
        <f>IF(ISBLANK(INDEX('Policy Characteristics'!E:E,MATCH($C2739,'Policy Characteristics'!$C:$C,0))),"",INDEX('Policy Characteristics'!E:E,MATCH($C2739,'Policy Characteristics'!$C:$C,0)))</f>
        <v>non BAU indst process emissions</v>
      </c>
      <c r="L2739" s="261">
        <f>IF(ISBLANK(INDEX('Policy Characteristics'!F:F,MATCH($C2739,'Policy Characteristics'!$C:$C,0))),"",INDEX('Policy Characteristics'!F:F,MATCH($C2739,'Policy Characteristics'!$C:$C,0)))</f>
        <v>0</v>
      </c>
      <c r="M2739" s="261">
        <f>IF(ISBLANK(INDEX('Policy Characteristics'!G:G,MATCH($C2739,'Policy Characteristics'!$C:$C,0))),"",INDEX('Policy Characteristics'!G:G,MATCH($C2739,'Policy Characteristics'!$C:$C,0)))</f>
        <v>1</v>
      </c>
      <c r="N2739" s="261">
        <f>IF(ISBLANK(INDEX('Policy Characteristics'!H:H,MATCH($C2739,'Policy Characteristics'!$C:$C,0))),"",INDEX('Policy Characteristics'!H:H,MATCH($C2739,'Policy Characteristics'!$C:$C,0)))</f>
        <v>1</v>
      </c>
      <c r="O2739" s="254" t="str">
        <f>IF(ISBLANK(INDEX('Policy Characteristics'!I:I,MATCH($C2739,'Policy Characteristics'!$C:$C,0))),"",INDEX('Policy Characteristics'!I:I,MATCH($C2739,'Policy Characteristics'!$C:$C,0)))</f>
        <v>on/off</v>
      </c>
      <c r="P2739" s="254" t="str">
        <f>IF(ISBLANK(INDEX('Policy Characteristics'!J:J,MATCH($C2739,'Policy Characteristics'!$C:$C,0))),"",INDEX('Policy Characteristics'!J:J,MATCH($C2739,'Policy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39" s="254" t="str">
        <f>IF(ISBLANK(INDEX('Policy Characteristics'!K:K,MATCH($C2739,'Policy Characteristics'!$C:$C,0))),"",INDEX('Policy Characteristics'!K:K,MATCH($C2739,'Policy Characteristics'!$C:$C,0)))</f>
        <v/>
      </c>
      <c r="R2739" s="254" t="str">
        <f>IF(ISBLANK(INDEX('Policy Characteristics'!L:L,MATCH($C2739,'Policy Characteristics'!$C:$C,0))),"",INDEX('Policy Characteristics'!L:L,MATCH($C2739,'Policy Characteristics'!$C:$C,0)))</f>
        <v/>
      </c>
    </row>
    <row r="2740" spans="1:18" x14ac:dyDescent="0.25">
      <c r="A2740" s="254" t="str">
        <f>IF(ISBLANK(INDEX('Policy Characteristics'!A:A,MATCH($C2740,'Policy Characteristics'!$C:$C,0))),"",INDEX('Policy Characteristics'!A:A,MATCH($C2740,'Policy Characteristics'!$C:$C,0)))</f>
        <v>Industry</v>
      </c>
      <c r="B2740" s="262" t="str">
        <f>IF(ISBLANK(INDEX('Policy Characteristics'!B:B,MATCH($C2740,'Policy Characteristics'!$C:$C,0))),"",INDEX('Policy Characteristics'!B:B,MATCH($C2740,'Policy Characteristics'!$C:$C,0)))</f>
        <v>Non BAU Increase in Process Emissions</v>
      </c>
      <c r="C2740" s="254" t="str">
        <f t="shared" si="117"/>
        <v>Boolean Use Non BAU Process Emissions Additions</v>
      </c>
      <c r="D2740" s="45" t="s">
        <v>3720</v>
      </c>
      <c r="E2740" s="45"/>
      <c r="F2740" s="45" t="s">
        <v>3721</v>
      </c>
      <c r="G2740" s="45"/>
      <c r="H2740" s="47">
        <f t="shared" si="112"/>
        <v>2739</v>
      </c>
      <c r="I2740" s="324" t="s">
        <v>40</v>
      </c>
      <c r="J2740" s="255" t="str">
        <f>IF(ISBLANK(INDEX('Policy Characteristics'!D:D,MATCH($C2740,'Policy Characteristics'!$C:$C,0))),"",INDEX('Policy Characteristics'!D:D,MATCH($C2740,'Policy Characteristics'!$C:$C,0)))</f>
        <v>Process Emissions Increases</v>
      </c>
      <c r="K2740" s="254" t="str">
        <f>IF(ISBLANK(INDEX('Policy Characteristics'!E:E,MATCH($C2740,'Policy Characteristics'!$C:$C,0))),"",INDEX('Policy Characteristics'!E:E,MATCH($C2740,'Policy Characteristics'!$C:$C,0)))</f>
        <v>non BAU indst process emissions</v>
      </c>
      <c r="L2740" s="261">
        <f>IF(ISBLANK(INDEX('Policy Characteristics'!F:F,MATCH($C2740,'Policy Characteristics'!$C:$C,0))),"",INDEX('Policy Characteristics'!F:F,MATCH($C2740,'Policy Characteristics'!$C:$C,0)))</f>
        <v>0</v>
      </c>
      <c r="M2740" s="261">
        <f>IF(ISBLANK(INDEX('Policy Characteristics'!G:G,MATCH($C2740,'Policy Characteristics'!$C:$C,0))),"",INDEX('Policy Characteristics'!G:G,MATCH($C2740,'Policy Characteristics'!$C:$C,0)))</f>
        <v>1</v>
      </c>
      <c r="N2740" s="261">
        <f>IF(ISBLANK(INDEX('Policy Characteristics'!H:H,MATCH($C2740,'Policy Characteristics'!$C:$C,0))),"",INDEX('Policy Characteristics'!H:H,MATCH($C2740,'Policy Characteristics'!$C:$C,0)))</f>
        <v>1</v>
      </c>
      <c r="O2740" s="254" t="str">
        <f>IF(ISBLANK(INDEX('Policy Characteristics'!I:I,MATCH($C2740,'Policy Characteristics'!$C:$C,0))),"",INDEX('Policy Characteristics'!I:I,MATCH($C2740,'Policy Characteristics'!$C:$C,0)))</f>
        <v>on/off</v>
      </c>
      <c r="P2740" s="254" t="str">
        <f>IF(ISBLANK(INDEX('Policy Characteristics'!J:J,MATCH($C2740,'Policy Characteristics'!$C:$C,0))),"",INDEX('Policy Characteristics'!J:J,MATCH($C2740,'Policy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40" s="254" t="str">
        <f>IF(ISBLANK(INDEX('Policy Characteristics'!K:K,MATCH($C2740,'Policy Characteristics'!$C:$C,0))),"",INDEX('Policy Characteristics'!K:K,MATCH($C2740,'Policy Characteristics'!$C:$C,0)))</f>
        <v/>
      </c>
      <c r="R2740" s="254" t="str">
        <f>IF(ISBLANK(INDEX('Policy Characteristics'!L:L,MATCH($C2740,'Policy Characteristics'!$C:$C,0))),"",INDEX('Policy Characteristics'!L:L,MATCH($C2740,'Policy Characteristics'!$C:$C,0)))</f>
        <v/>
      </c>
    </row>
    <row r="2741" spans="1:18" x14ac:dyDescent="0.25">
      <c r="A2741" s="254" t="str">
        <f>IF(ISBLANK(INDEX('Policy Characteristics'!A:A,MATCH($C2741,'Policy Characteristics'!$C:$C,0))),"",INDEX('Policy Characteristics'!A:A,MATCH($C2741,'Policy Characteristics'!$C:$C,0)))</f>
        <v>Industry</v>
      </c>
      <c r="B2741" s="262" t="str">
        <f>IF(ISBLANK(INDEX('Policy Characteristics'!B:B,MATCH($C2741,'Policy Characteristics'!$C:$C,0))),"",INDEX('Policy Characteristics'!B:B,MATCH($C2741,'Policy Characteristics'!$C:$C,0)))</f>
        <v>Non BAU Increase in Process Emissions</v>
      </c>
      <c r="C2741" s="254" t="str">
        <f t="shared" si="117"/>
        <v>Boolean Use Non BAU Process Emissions Additions</v>
      </c>
      <c r="D2741" s="45" t="s">
        <v>3722</v>
      </c>
      <c r="E2741" s="45"/>
      <c r="F2741" s="45" t="s">
        <v>3723</v>
      </c>
      <c r="G2741" s="45"/>
      <c r="H2741" s="47">
        <f t="shared" si="112"/>
        <v>2740</v>
      </c>
      <c r="I2741" s="324" t="s">
        <v>41</v>
      </c>
      <c r="J2741" s="255" t="str">
        <f>IF(ISBLANK(INDEX('Policy Characteristics'!D:D,MATCH($C2741,'Policy Characteristics'!$C:$C,0))),"",INDEX('Policy Characteristics'!D:D,MATCH($C2741,'Policy Characteristics'!$C:$C,0)))</f>
        <v>Process Emissions Increases</v>
      </c>
      <c r="K2741" s="254" t="str">
        <f>IF(ISBLANK(INDEX('Policy Characteristics'!E:E,MATCH($C2741,'Policy Characteristics'!$C:$C,0))),"",INDEX('Policy Characteristics'!E:E,MATCH($C2741,'Policy Characteristics'!$C:$C,0)))</f>
        <v>non BAU indst process emissions</v>
      </c>
      <c r="L2741" s="261">
        <f>IF(ISBLANK(INDEX('Policy Characteristics'!F:F,MATCH($C2741,'Policy Characteristics'!$C:$C,0))),"",INDEX('Policy Characteristics'!F:F,MATCH($C2741,'Policy Characteristics'!$C:$C,0)))</f>
        <v>0</v>
      </c>
      <c r="M2741" s="261">
        <f>IF(ISBLANK(INDEX('Policy Characteristics'!G:G,MATCH($C2741,'Policy Characteristics'!$C:$C,0))),"",INDEX('Policy Characteristics'!G:G,MATCH($C2741,'Policy Characteristics'!$C:$C,0)))</f>
        <v>1</v>
      </c>
      <c r="N2741" s="261">
        <f>IF(ISBLANK(INDEX('Policy Characteristics'!H:H,MATCH($C2741,'Policy Characteristics'!$C:$C,0))),"",INDEX('Policy Characteristics'!H:H,MATCH($C2741,'Policy Characteristics'!$C:$C,0)))</f>
        <v>1</v>
      </c>
      <c r="O2741" s="254" t="str">
        <f>IF(ISBLANK(INDEX('Policy Characteristics'!I:I,MATCH($C2741,'Policy Characteristics'!$C:$C,0))),"",INDEX('Policy Characteristics'!I:I,MATCH($C2741,'Policy Characteristics'!$C:$C,0)))</f>
        <v>on/off</v>
      </c>
      <c r="P2741" s="254" t="str">
        <f>IF(ISBLANK(INDEX('Policy Characteristics'!J:J,MATCH($C2741,'Policy Characteristics'!$C:$C,0))),"",INDEX('Policy Characteristics'!J:J,MATCH($C2741,'Policy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41" s="254" t="str">
        <f>IF(ISBLANK(INDEX('Policy Characteristics'!K:K,MATCH($C2741,'Policy Characteristics'!$C:$C,0))),"",INDEX('Policy Characteristics'!K:K,MATCH($C2741,'Policy Characteristics'!$C:$C,0)))</f>
        <v/>
      </c>
      <c r="R2741" s="254" t="str">
        <f>IF(ISBLANK(INDEX('Policy Characteristics'!L:L,MATCH($C2741,'Policy Characteristics'!$C:$C,0))),"",INDEX('Policy Characteristics'!L:L,MATCH($C2741,'Policy Characteristics'!$C:$C,0)))</f>
        <v/>
      </c>
    </row>
    <row r="2742" spans="1:18" x14ac:dyDescent="0.25">
      <c r="A2742" s="254" t="str">
        <f>IF(ISBLANK(INDEX('Policy Characteristics'!A:A,MATCH($C2742,'Policy Characteristics'!$C:$C,0))),"",INDEX('Policy Characteristics'!A:A,MATCH($C2742,'Policy Characteristics'!$C:$C,0)))</f>
        <v>Industry</v>
      </c>
      <c r="B2742" s="262" t="str">
        <f>IF(ISBLANK(INDEX('Policy Characteristics'!B:B,MATCH($C2742,'Policy Characteristics'!$C:$C,0))),"",INDEX('Policy Characteristics'!B:B,MATCH($C2742,'Policy Characteristics'!$C:$C,0)))</f>
        <v>Non BAU Increase in Process Emissions</v>
      </c>
      <c r="C2742" s="254" t="str">
        <f t="shared" si="117"/>
        <v>Boolean Use Non BAU Process Emissions Additions</v>
      </c>
      <c r="D2742" s="45" t="s">
        <v>3724</v>
      </c>
      <c r="E2742" s="45"/>
      <c r="F2742" s="45" t="s">
        <v>3725</v>
      </c>
      <c r="G2742" s="45"/>
      <c r="H2742" s="47">
        <f t="shared" si="112"/>
        <v>2741</v>
      </c>
      <c r="I2742" s="324" t="s">
        <v>41</v>
      </c>
      <c r="J2742" s="255" t="str">
        <f>IF(ISBLANK(INDEX('Policy Characteristics'!D:D,MATCH($C2742,'Policy Characteristics'!$C:$C,0))),"",INDEX('Policy Characteristics'!D:D,MATCH($C2742,'Policy Characteristics'!$C:$C,0)))</f>
        <v>Process Emissions Increases</v>
      </c>
      <c r="K2742" s="254" t="str">
        <f>IF(ISBLANK(INDEX('Policy Characteristics'!E:E,MATCH($C2742,'Policy Characteristics'!$C:$C,0))),"",INDEX('Policy Characteristics'!E:E,MATCH($C2742,'Policy Characteristics'!$C:$C,0)))</f>
        <v>non BAU indst process emissions</v>
      </c>
      <c r="L2742" s="261">
        <f>IF(ISBLANK(INDEX('Policy Characteristics'!F:F,MATCH($C2742,'Policy Characteristics'!$C:$C,0))),"",INDEX('Policy Characteristics'!F:F,MATCH($C2742,'Policy Characteristics'!$C:$C,0)))</f>
        <v>0</v>
      </c>
      <c r="M2742" s="261">
        <f>IF(ISBLANK(INDEX('Policy Characteristics'!G:G,MATCH($C2742,'Policy Characteristics'!$C:$C,0))),"",INDEX('Policy Characteristics'!G:G,MATCH($C2742,'Policy Characteristics'!$C:$C,0)))</f>
        <v>1</v>
      </c>
      <c r="N2742" s="261">
        <f>IF(ISBLANK(INDEX('Policy Characteristics'!H:H,MATCH($C2742,'Policy Characteristics'!$C:$C,0))),"",INDEX('Policy Characteristics'!H:H,MATCH($C2742,'Policy Characteristics'!$C:$C,0)))</f>
        <v>1</v>
      </c>
      <c r="O2742" s="254" t="str">
        <f>IF(ISBLANK(INDEX('Policy Characteristics'!I:I,MATCH($C2742,'Policy Characteristics'!$C:$C,0))),"",INDEX('Policy Characteristics'!I:I,MATCH($C2742,'Policy Characteristics'!$C:$C,0)))</f>
        <v>on/off</v>
      </c>
      <c r="P2742" s="254" t="str">
        <f>IF(ISBLANK(INDEX('Policy Characteristics'!J:J,MATCH($C2742,'Policy Characteristics'!$C:$C,0))),"",INDEX('Policy Characteristics'!J:J,MATCH($C2742,'Policy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42" s="254" t="str">
        <f>IF(ISBLANK(INDEX('Policy Characteristics'!K:K,MATCH($C2742,'Policy Characteristics'!$C:$C,0))),"",INDEX('Policy Characteristics'!K:K,MATCH($C2742,'Policy Characteristics'!$C:$C,0)))</f>
        <v/>
      </c>
      <c r="R2742" s="254" t="str">
        <f>IF(ISBLANK(INDEX('Policy Characteristics'!L:L,MATCH($C2742,'Policy Characteristics'!$C:$C,0))),"",INDEX('Policy Characteristics'!L:L,MATCH($C2742,'Policy Characteristics'!$C:$C,0)))</f>
        <v/>
      </c>
    </row>
    <row r="2743" spans="1:18" x14ac:dyDescent="0.25">
      <c r="A2743" s="254" t="str">
        <f>IF(ISBLANK(INDEX('Policy Characteristics'!A:A,MATCH($C2743,'Policy Characteristics'!$C:$C,0))),"",INDEX('Policy Characteristics'!A:A,MATCH($C2743,'Policy Characteristics'!$C:$C,0)))</f>
        <v>Industry</v>
      </c>
      <c r="B2743" s="262" t="str">
        <f>IF(ISBLANK(INDEX('Policy Characteristics'!B:B,MATCH($C2743,'Policy Characteristics'!$C:$C,0))),"",INDEX('Policy Characteristics'!B:B,MATCH($C2743,'Policy Characteristics'!$C:$C,0)))</f>
        <v>Non BAU Increase in Process Emissions</v>
      </c>
      <c r="C2743" s="254" t="str">
        <f t="shared" si="117"/>
        <v>Boolean Use Non BAU Process Emissions Additions</v>
      </c>
      <c r="D2743" s="45" t="s">
        <v>3726</v>
      </c>
      <c r="E2743" s="45"/>
      <c r="F2743" s="45" t="s">
        <v>3727</v>
      </c>
      <c r="G2743" s="45"/>
      <c r="H2743" s="47">
        <f t="shared" si="112"/>
        <v>2742</v>
      </c>
      <c r="I2743" s="324" t="s">
        <v>41</v>
      </c>
      <c r="J2743" s="255" t="str">
        <f>IF(ISBLANK(INDEX('Policy Characteristics'!D:D,MATCH($C2743,'Policy Characteristics'!$C:$C,0))),"",INDEX('Policy Characteristics'!D:D,MATCH($C2743,'Policy Characteristics'!$C:$C,0)))</f>
        <v>Process Emissions Increases</v>
      </c>
      <c r="K2743" s="254" t="str">
        <f>IF(ISBLANK(INDEX('Policy Characteristics'!E:E,MATCH($C2743,'Policy Characteristics'!$C:$C,0))),"",INDEX('Policy Characteristics'!E:E,MATCH($C2743,'Policy Characteristics'!$C:$C,0)))</f>
        <v>non BAU indst process emissions</v>
      </c>
      <c r="L2743" s="261">
        <f>IF(ISBLANK(INDEX('Policy Characteristics'!F:F,MATCH($C2743,'Policy Characteristics'!$C:$C,0))),"",INDEX('Policy Characteristics'!F:F,MATCH($C2743,'Policy Characteristics'!$C:$C,0)))</f>
        <v>0</v>
      </c>
      <c r="M2743" s="261">
        <f>IF(ISBLANK(INDEX('Policy Characteristics'!G:G,MATCH($C2743,'Policy Characteristics'!$C:$C,0))),"",INDEX('Policy Characteristics'!G:G,MATCH($C2743,'Policy Characteristics'!$C:$C,0)))</f>
        <v>1</v>
      </c>
      <c r="N2743" s="261">
        <f>IF(ISBLANK(INDEX('Policy Characteristics'!H:H,MATCH($C2743,'Policy Characteristics'!$C:$C,0))),"",INDEX('Policy Characteristics'!H:H,MATCH($C2743,'Policy Characteristics'!$C:$C,0)))</f>
        <v>1</v>
      </c>
      <c r="O2743" s="254" t="str">
        <f>IF(ISBLANK(INDEX('Policy Characteristics'!I:I,MATCH($C2743,'Policy Characteristics'!$C:$C,0))),"",INDEX('Policy Characteristics'!I:I,MATCH($C2743,'Policy Characteristics'!$C:$C,0)))</f>
        <v>on/off</v>
      </c>
      <c r="P2743" s="254" t="str">
        <f>IF(ISBLANK(INDEX('Policy Characteristics'!J:J,MATCH($C2743,'Policy Characteristics'!$C:$C,0))),"",INDEX('Policy Characteristics'!J:J,MATCH($C2743,'Policy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43" s="254" t="str">
        <f>IF(ISBLANK(INDEX('Policy Characteristics'!K:K,MATCH($C2743,'Policy Characteristics'!$C:$C,0))),"",INDEX('Policy Characteristics'!K:K,MATCH($C2743,'Policy Characteristics'!$C:$C,0)))</f>
        <v/>
      </c>
      <c r="R2743" s="254" t="str">
        <f>IF(ISBLANK(INDEX('Policy Characteristics'!L:L,MATCH($C2743,'Policy Characteristics'!$C:$C,0))),"",INDEX('Policy Characteristics'!L:L,MATCH($C2743,'Policy Characteristics'!$C:$C,0)))</f>
        <v/>
      </c>
    </row>
    <row r="2744" spans="1:18" ht="30" x14ac:dyDescent="0.25">
      <c r="A2744" s="254" t="str">
        <f>IF(ISBLANK(INDEX('Policy Characteristics'!A:A,MATCH($C2744,'Policy Characteristics'!$C:$C,0))),"",INDEX('Policy Characteristics'!A:A,MATCH($C2744,'Policy Characteristics'!$C:$C,0)))</f>
        <v>Industry</v>
      </c>
      <c r="B2744" s="262" t="str">
        <f>IF(ISBLANK(INDEX('Policy Characteristics'!B:B,MATCH($C2744,'Policy Characteristics'!$C:$C,0))),"",INDEX('Policy Characteristics'!B:B,MATCH($C2744,'Policy Characteristics'!$C:$C,0)))</f>
        <v>Non BAU Increase in Process Emissions</v>
      </c>
      <c r="C2744" s="254" t="str">
        <f t="shared" si="117"/>
        <v>Boolean Use Non BAU Process Emissions Additions</v>
      </c>
      <c r="D2744" s="45" t="s">
        <v>3728</v>
      </c>
      <c r="E2744" s="45"/>
      <c r="F2744" s="45" t="s">
        <v>3729</v>
      </c>
      <c r="G2744" s="45"/>
      <c r="H2744" s="47">
        <f t="shared" si="112"/>
        <v>2743</v>
      </c>
      <c r="I2744" s="324" t="s">
        <v>41</v>
      </c>
      <c r="J2744" s="255" t="str">
        <f>IF(ISBLANK(INDEX('Policy Characteristics'!D:D,MATCH($C2744,'Policy Characteristics'!$C:$C,0))),"",INDEX('Policy Characteristics'!D:D,MATCH($C2744,'Policy Characteristics'!$C:$C,0)))</f>
        <v>Process Emissions Increases</v>
      </c>
      <c r="K2744" s="254" t="str">
        <f>IF(ISBLANK(INDEX('Policy Characteristics'!E:E,MATCH($C2744,'Policy Characteristics'!$C:$C,0))),"",INDEX('Policy Characteristics'!E:E,MATCH($C2744,'Policy Characteristics'!$C:$C,0)))</f>
        <v>non BAU indst process emissions</v>
      </c>
      <c r="L2744" s="261">
        <f>IF(ISBLANK(INDEX('Policy Characteristics'!F:F,MATCH($C2744,'Policy Characteristics'!$C:$C,0))),"",INDEX('Policy Characteristics'!F:F,MATCH($C2744,'Policy Characteristics'!$C:$C,0)))</f>
        <v>0</v>
      </c>
      <c r="M2744" s="261">
        <f>IF(ISBLANK(INDEX('Policy Characteristics'!G:G,MATCH($C2744,'Policy Characteristics'!$C:$C,0))),"",INDEX('Policy Characteristics'!G:G,MATCH($C2744,'Policy Characteristics'!$C:$C,0)))</f>
        <v>1</v>
      </c>
      <c r="N2744" s="261">
        <f>IF(ISBLANK(INDEX('Policy Characteristics'!H:H,MATCH($C2744,'Policy Characteristics'!$C:$C,0))),"",INDEX('Policy Characteristics'!H:H,MATCH($C2744,'Policy Characteristics'!$C:$C,0)))</f>
        <v>1</v>
      </c>
      <c r="O2744" s="254" t="str">
        <f>IF(ISBLANK(INDEX('Policy Characteristics'!I:I,MATCH($C2744,'Policy Characteristics'!$C:$C,0))),"",INDEX('Policy Characteristics'!I:I,MATCH($C2744,'Policy Characteristics'!$C:$C,0)))</f>
        <v>on/off</v>
      </c>
      <c r="P2744" s="254" t="str">
        <f>IF(ISBLANK(INDEX('Policy Characteristics'!J:J,MATCH($C2744,'Policy Characteristics'!$C:$C,0))),"",INDEX('Policy Characteristics'!J:J,MATCH($C2744,'Policy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44" s="254" t="str">
        <f>IF(ISBLANK(INDEX('Policy Characteristics'!K:K,MATCH($C2744,'Policy Characteristics'!$C:$C,0))),"",INDEX('Policy Characteristics'!K:K,MATCH($C2744,'Policy Characteristics'!$C:$C,0)))</f>
        <v/>
      </c>
      <c r="R2744" s="254" t="str">
        <f>IF(ISBLANK(INDEX('Policy Characteristics'!L:L,MATCH($C2744,'Policy Characteristics'!$C:$C,0))),"",INDEX('Policy Characteristics'!L:L,MATCH($C2744,'Policy Characteristics'!$C:$C,0)))</f>
        <v/>
      </c>
    </row>
    <row r="2745" spans="1:18" x14ac:dyDescent="0.25">
      <c r="A2745" s="254" t="str">
        <f>IF(ISBLANK(INDEX('Policy Characteristics'!A:A,MATCH($C2745,'Policy Characteristics'!$C:$C,0))),"",INDEX('Policy Characteristics'!A:A,MATCH($C2745,'Policy Characteristics'!$C:$C,0)))</f>
        <v>Industry</v>
      </c>
      <c r="B2745" s="262" t="str">
        <f>IF(ISBLANK(INDEX('Policy Characteristics'!B:B,MATCH($C2745,'Policy Characteristics'!$C:$C,0))),"",INDEX('Policy Characteristics'!B:B,MATCH($C2745,'Policy Characteristics'!$C:$C,0)))</f>
        <v>Non BAU Increase in Process Emissions</v>
      </c>
      <c r="C2745" s="254" t="str">
        <f t="shared" si="117"/>
        <v>Boolean Use Non BAU Process Emissions Additions</v>
      </c>
      <c r="D2745" s="45" t="s">
        <v>3730</v>
      </c>
      <c r="E2745" s="45"/>
      <c r="F2745" s="45" t="s">
        <v>3731</v>
      </c>
      <c r="G2745" s="45"/>
      <c r="H2745" s="47">
        <f t="shared" si="112"/>
        <v>2744</v>
      </c>
      <c r="I2745" s="324" t="s">
        <v>41</v>
      </c>
      <c r="J2745" s="255" t="str">
        <f>IF(ISBLANK(INDEX('Policy Characteristics'!D:D,MATCH($C2745,'Policy Characteristics'!$C:$C,0))),"",INDEX('Policy Characteristics'!D:D,MATCH($C2745,'Policy Characteristics'!$C:$C,0)))</f>
        <v>Process Emissions Increases</v>
      </c>
      <c r="K2745" s="254" t="str">
        <f>IF(ISBLANK(INDEX('Policy Characteristics'!E:E,MATCH($C2745,'Policy Characteristics'!$C:$C,0))),"",INDEX('Policy Characteristics'!E:E,MATCH($C2745,'Policy Characteristics'!$C:$C,0)))</f>
        <v>non BAU indst process emissions</v>
      </c>
      <c r="L2745" s="261">
        <f>IF(ISBLANK(INDEX('Policy Characteristics'!F:F,MATCH($C2745,'Policy Characteristics'!$C:$C,0))),"",INDEX('Policy Characteristics'!F:F,MATCH($C2745,'Policy Characteristics'!$C:$C,0)))</f>
        <v>0</v>
      </c>
      <c r="M2745" s="261">
        <f>IF(ISBLANK(INDEX('Policy Characteristics'!G:G,MATCH($C2745,'Policy Characteristics'!$C:$C,0))),"",INDEX('Policy Characteristics'!G:G,MATCH($C2745,'Policy Characteristics'!$C:$C,0)))</f>
        <v>1</v>
      </c>
      <c r="N2745" s="261">
        <f>IF(ISBLANK(INDEX('Policy Characteristics'!H:H,MATCH($C2745,'Policy Characteristics'!$C:$C,0))),"",INDEX('Policy Characteristics'!H:H,MATCH($C2745,'Policy Characteristics'!$C:$C,0)))</f>
        <v>1</v>
      </c>
      <c r="O2745" s="254" t="str">
        <f>IF(ISBLANK(INDEX('Policy Characteristics'!I:I,MATCH($C2745,'Policy Characteristics'!$C:$C,0))),"",INDEX('Policy Characteristics'!I:I,MATCH($C2745,'Policy Characteristics'!$C:$C,0)))</f>
        <v>on/off</v>
      </c>
      <c r="P2745" s="254" t="str">
        <f>IF(ISBLANK(INDEX('Policy Characteristics'!J:J,MATCH($C2745,'Policy Characteristics'!$C:$C,0))),"",INDEX('Policy Characteristics'!J:J,MATCH($C2745,'Policy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45" s="254" t="str">
        <f>IF(ISBLANK(INDEX('Policy Characteristics'!K:K,MATCH($C2745,'Policy Characteristics'!$C:$C,0))),"",INDEX('Policy Characteristics'!K:K,MATCH($C2745,'Policy Characteristics'!$C:$C,0)))</f>
        <v/>
      </c>
      <c r="R2745" s="254" t="str">
        <f>IF(ISBLANK(INDEX('Policy Characteristics'!L:L,MATCH($C2745,'Policy Characteristics'!$C:$C,0))),"",INDEX('Policy Characteristics'!L:L,MATCH($C2745,'Policy Characteristics'!$C:$C,0)))</f>
        <v/>
      </c>
    </row>
    <row r="2746" spans="1:18" x14ac:dyDescent="0.25">
      <c r="A2746" s="254" t="str">
        <f>IF(ISBLANK(INDEX('Policy Characteristics'!A:A,MATCH($C2746,'Policy Characteristics'!$C:$C,0))),"",INDEX('Policy Characteristics'!A:A,MATCH($C2746,'Policy Characteristics'!$C:$C,0)))</f>
        <v>Industry</v>
      </c>
      <c r="B2746" s="262" t="str">
        <f>IF(ISBLANK(INDEX('Policy Characteristics'!B:B,MATCH($C2746,'Policy Characteristics'!$C:$C,0))),"",INDEX('Policy Characteristics'!B:B,MATCH($C2746,'Policy Characteristics'!$C:$C,0)))</f>
        <v>Non BAU Increase in Process Emissions</v>
      </c>
      <c r="C2746" s="254" t="str">
        <f t="shared" si="117"/>
        <v>Boolean Use Non BAU Process Emissions Additions</v>
      </c>
      <c r="D2746" s="45" t="s">
        <v>3732</v>
      </c>
      <c r="E2746" s="45"/>
      <c r="F2746" s="45" t="s">
        <v>3733</v>
      </c>
      <c r="G2746" s="45"/>
      <c r="H2746" s="47">
        <f t="shared" si="112"/>
        <v>2745</v>
      </c>
      <c r="I2746" s="324" t="s">
        <v>41</v>
      </c>
      <c r="J2746" s="255" t="str">
        <f>IF(ISBLANK(INDEX('Policy Characteristics'!D:D,MATCH($C2746,'Policy Characteristics'!$C:$C,0))),"",INDEX('Policy Characteristics'!D:D,MATCH($C2746,'Policy Characteristics'!$C:$C,0)))</f>
        <v>Process Emissions Increases</v>
      </c>
      <c r="K2746" s="254" t="str">
        <f>IF(ISBLANK(INDEX('Policy Characteristics'!E:E,MATCH($C2746,'Policy Characteristics'!$C:$C,0))),"",INDEX('Policy Characteristics'!E:E,MATCH($C2746,'Policy Characteristics'!$C:$C,0)))</f>
        <v>non BAU indst process emissions</v>
      </c>
      <c r="L2746" s="261">
        <f>IF(ISBLANK(INDEX('Policy Characteristics'!F:F,MATCH($C2746,'Policy Characteristics'!$C:$C,0))),"",INDEX('Policy Characteristics'!F:F,MATCH($C2746,'Policy Characteristics'!$C:$C,0)))</f>
        <v>0</v>
      </c>
      <c r="M2746" s="261">
        <f>IF(ISBLANK(INDEX('Policy Characteristics'!G:G,MATCH($C2746,'Policy Characteristics'!$C:$C,0))),"",INDEX('Policy Characteristics'!G:G,MATCH($C2746,'Policy Characteristics'!$C:$C,0)))</f>
        <v>1</v>
      </c>
      <c r="N2746" s="261">
        <f>IF(ISBLANK(INDEX('Policy Characteristics'!H:H,MATCH($C2746,'Policy Characteristics'!$C:$C,0))),"",INDEX('Policy Characteristics'!H:H,MATCH($C2746,'Policy Characteristics'!$C:$C,0)))</f>
        <v>1</v>
      </c>
      <c r="O2746" s="254" t="str">
        <f>IF(ISBLANK(INDEX('Policy Characteristics'!I:I,MATCH($C2746,'Policy Characteristics'!$C:$C,0))),"",INDEX('Policy Characteristics'!I:I,MATCH($C2746,'Policy Characteristics'!$C:$C,0)))</f>
        <v>on/off</v>
      </c>
      <c r="P2746" s="254" t="str">
        <f>IF(ISBLANK(INDEX('Policy Characteristics'!J:J,MATCH($C2746,'Policy Characteristics'!$C:$C,0))),"",INDEX('Policy Characteristics'!J:J,MATCH($C2746,'Policy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46" s="254" t="str">
        <f>IF(ISBLANK(INDEX('Policy Characteristics'!K:K,MATCH($C2746,'Policy Characteristics'!$C:$C,0))),"",INDEX('Policy Characteristics'!K:K,MATCH($C2746,'Policy Characteristics'!$C:$C,0)))</f>
        <v/>
      </c>
      <c r="R2746" s="254" t="str">
        <f>IF(ISBLANK(INDEX('Policy Characteristics'!L:L,MATCH($C2746,'Policy Characteristics'!$C:$C,0))),"",INDEX('Policy Characteristics'!L:L,MATCH($C2746,'Policy Characteristics'!$C:$C,0)))</f>
        <v/>
      </c>
    </row>
    <row r="2747" spans="1:18" x14ac:dyDescent="0.25">
      <c r="A2747" s="254" t="str">
        <f>IF(ISBLANK(INDEX('Policy Characteristics'!A:A,MATCH($C2747,'Policy Characteristics'!$C:$C,0))),"",INDEX('Policy Characteristics'!A:A,MATCH($C2747,'Policy Characteristics'!$C:$C,0)))</f>
        <v>Industry</v>
      </c>
      <c r="B2747" s="262" t="str">
        <f>IF(ISBLANK(INDEX('Policy Characteristics'!B:B,MATCH($C2747,'Policy Characteristics'!$C:$C,0))),"",INDEX('Policy Characteristics'!B:B,MATCH($C2747,'Policy Characteristics'!$C:$C,0)))</f>
        <v>Non BAU Increase in Process Emissions</v>
      </c>
      <c r="C2747" s="254" t="str">
        <f t="shared" si="117"/>
        <v>Boolean Use Non BAU Process Emissions Additions</v>
      </c>
      <c r="D2747" s="45" t="s">
        <v>3734</v>
      </c>
      <c r="E2747" s="45"/>
      <c r="F2747" s="45" t="s">
        <v>3735</v>
      </c>
      <c r="G2747" s="45"/>
      <c r="H2747" s="47">
        <f t="shared" si="112"/>
        <v>2746</v>
      </c>
      <c r="I2747" s="324" t="s">
        <v>41</v>
      </c>
      <c r="J2747" s="255" t="str">
        <f>IF(ISBLANK(INDEX('Policy Characteristics'!D:D,MATCH($C2747,'Policy Characteristics'!$C:$C,0))),"",INDEX('Policy Characteristics'!D:D,MATCH($C2747,'Policy Characteristics'!$C:$C,0)))</f>
        <v>Process Emissions Increases</v>
      </c>
      <c r="K2747" s="254" t="str">
        <f>IF(ISBLANK(INDEX('Policy Characteristics'!E:E,MATCH($C2747,'Policy Characteristics'!$C:$C,0))),"",INDEX('Policy Characteristics'!E:E,MATCH($C2747,'Policy Characteristics'!$C:$C,0)))</f>
        <v>non BAU indst process emissions</v>
      </c>
      <c r="L2747" s="261">
        <f>IF(ISBLANK(INDEX('Policy Characteristics'!F:F,MATCH($C2747,'Policy Characteristics'!$C:$C,0))),"",INDEX('Policy Characteristics'!F:F,MATCH($C2747,'Policy Characteristics'!$C:$C,0)))</f>
        <v>0</v>
      </c>
      <c r="M2747" s="261">
        <f>IF(ISBLANK(INDEX('Policy Characteristics'!G:G,MATCH($C2747,'Policy Characteristics'!$C:$C,0))),"",INDEX('Policy Characteristics'!G:G,MATCH($C2747,'Policy Characteristics'!$C:$C,0)))</f>
        <v>1</v>
      </c>
      <c r="N2747" s="261">
        <f>IF(ISBLANK(INDEX('Policy Characteristics'!H:H,MATCH($C2747,'Policy Characteristics'!$C:$C,0))),"",INDEX('Policy Characteristics'!H:H,MATCH($C2747,'Policy Characteristics'!$C:$C,0)))</f>
        <v>1</v>
      </c>
      <c r="O2747" s="254" t="str">
        <f>IF(ISBLANK(INDEX('Policy Characteristics'!I:I,MATCH($C2747,'Policy Characteristics'!$C:$C,0))),"",INDEX('Policy Characteristics'!I:I,MATCH($C2747,'Policy Characteristics'!$C:$C,0)))</f>
        <v>on/off</v>
      </c>
      <c r="P2747" s="254" t="str">
        <f>IF(ISBLANK(INDEX('Policy Characteristics'!J:J,MATCH($C2747,'Policy Characteristics'!$C:$C,0))),"",INDEX('Policy Characteristics'!J:J,MATCH($C2747,'Policy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47" s="254" t="str">
        <f>IF(ISBLANK(INDEX('Policy Characteristics'!K:K,MATCH($C2747,'Policy Characteristics'!$C:$C,0))),"",INDEX('Policy Characteristics'!K:K,MATCH($C2747,'Policy Characteristics'!$C:$C,0)))</f>
        <v/>
      </c>
      <c r="R2747" s="254" t="str">
        <f>IF(ISBLANK(INDEX('Policy Characteristics'!L:L,MATCH($C2747,'Policy Characteristics'!$C:$C,0))),"",INDEX('Policy Characteristics'!L:L,MATCH($C2747,'Policy Characteristics'!$C:$C,0)))</f>
        <v/>
      </c>
    </row>
    <row r="2748" spans="1:18" x14ac:dyDescent="0.25">
      <c r="A2748" s="254" t="str">
        <f>IF(ISBLANK(INDEX('Policy Characteristics'!A:A,MATCH($C2748,'Policy Characteristics'!$C:$C,0))),"",INDEX('Policy Characteristics'!A:A,MATCH($C2748,'Policy Characteristics'!$C:$C,0)))</f>
        <v>Industry</v>
      </c>
      <c r="B2748" s="262" t="str">
        <f>IF(ISBLANK(INDEX('Policy Characteristics'!B:B,MATCH($C2748,'Policy Characteristics'!$C:$C,0))),"",INDEX('Policy Characteristics'!B:B,MATCH($C2748,'Policy Characteristics'!$C:$C,0)))</f>
        <v>Non BAU Increase in Process Emissions</v>
      </c>
      <c r="C2748" s="254" t="str">
        <f t="shared" si="117"/>
        <v>Boolean Use Non BAU Process Emissions Additions</v>
      </c>
      <c r="D2748" s="45" t="s">
        <v>3736</v>
      </c>
      <c r="E2748" s="45"/>
      <c r="F2748" s="45" t="s">
        <v>3737</v>
      </c>
      <c r="G2748" s="45"/>
      <c r="H2748" s="47">
        <f t="shared" si="112"/>
        <v>2747</v>
      </c>
      <c r="I2748" s="324" t="s">
        <v>41</v>
      </c>
      <c r="J2748" s="255" t="str">
        <f>IF(ISBLANK(INDEX('Policy Characteristics'!D:D,MATCH($C2748,'Policy Characteristics'!$C:$C,0))),"",INDEX('Policy Characteristics'!D:D,MATCH($C2748,'Policy Characteristics'!$C:$C,0)))</f>
        <v>Process Emissions Increases</v>
      </c>
      <c r="K2748" s="254" t="str">
        <f>IF(ISBLANK(INDEX('Policy Characteristics'!E:E,MATCH($C2748,'Policy Characteristics'!$C:$C,0))),"",INDEX('Policy Characteristics'!E:E,MATCH($C2748,'Policy Characteristics'!$C:$C,0)))</f>
        <v>non BAU indst process emissions</v>
      </c>
      <c r="L2748" s="261">
        <f>IF(ISBLANK(INDEX('Policy Characteristics'!F:F,MATCH($C2748,'Policy Characteristics'!$C:$C,0))),"",INDEX('Policy Characteristics'!F:F,MATCH($C2748,'Policy Characteristics'!$C:$C,0)))</f>
        <v>0</v>
      </c>
      <c r="M2748" s="261">
        <f>IF(ISBLANK(INDEX('Policy Characteristics'!G:G,MATCH($C2748,'Policy Characteristics'!$C:$C,0))),"",INDEX('Policy Characteristics'!G:G,MATCH($C2748,'Policy Characteristics'!$C:$C,0)))</f>
        <v>1</v>
      </c>
      <c r="N2748" s="261">
        <f>IF(ISBLANK(INDEX('Policy Characteristics'!H:H,MATCH($C2748,'Policy Characteristics'!$C:$C,0))),"",INDEX('Policy Characteristics'!H:H,MATCH($C2748,'Policy Characteristics'!$C:$C,0)))</f>
        <v>1</v>
      </c>
      <c r="O2748" s="254" t="str">
        <f>IF(ISBLANK(INDEX('Policy Characteristics'!I:I,MATCH($C2748,'Policy Characteristics'!$C:$C,0))),"",INDEX('Policy Characteristics'!I:I,MATCH($C2748,'Policy Characteristics'!$C:$C,0)))</f>
        <v>on/off</v>
      </c>
      <c r="P2748" s="254" t="str">
        <f>IF(ISBLANK(INDEX('Policy Characteristics'!J:J,MATCH($C2748,'Policy Characteristics'!$C:$C,0))),"",INDEX('Policy Characteristics'!J:J,MATCH($C2748,'Policy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48" s="254" t="str">
        <f>IF(ISBLANK(INDEX('Policy Characteristics'!K:K,MATCH($C2748,'Policy Characteristics'!$C:$C,0))),"",INDEX('Policy Characteristics'!K:K,MATCH($C2748,'Policy Characteristics'!$C:$C,0)))</f>
        <v/>
      </c>
      <c r="R2748" s="254" t="str">
        <f>IF(ISBLANK(INDEX('Policy Characteristics'!L:L,MATCH($C2748,'Policy Characteristics'!$C:$C,0))),"",INDEX('Policy Characteristics'!L:L,MATCH($C2748,'Policy Characteristics'!$C:$C,0)))</f>
        <v/>
      </c>
    </row>
    <row r="2749" spans="1:18" x14ac:dyDescent="0.25">
      <c r="A2749" s="254" t="str">
        <f>IF(ISBLANK(INDEX('Policy Characteristics'!A:A,MATCH($C2749,'Policy Characteristics'!$C:$C,0))),"",INDEX('Policy Characteristics'!A:A,MATCH($C2749,'Policy Characteristics'!$C:$C,0)))</f>
        <v>Industry</v>
      </c>
      <c r="B2749" s="262" t="str">
        <f>IF(ISBLANK(INDEX('Policy Characteristics'!B:B,MATCH($C2749,'Policy Characteristics'!$C:$C,0))),"",INDEX('Policy Characteristics'!B:B,MATCH($C2749,'Policy Characteristics'!$C:$C,0)))</f>
        <v>Non BAU Increase in Process Emissions</v>
      </c>
      <c r="C2749" s="254" t="str">
        <f t="shared" si="117"/>
        <v>Boolean Use Non BAU Process Emissions Additions</v>
      </c>
      <c r="D2749" s="45" t="s">
        <v>3738</v>
      </c>
      <c r="E2749" s="45"/>
      <c r="F2749" s="45" t="s">
        <v>2736</v>
      </c>
      <c r="G2749" s="45"/>
      <c r="H2749" s="47">
        <f t="shared" si="112"/>
        <v>2748</v>
      </c>
      <c r="I2749" s="324" t="s">
        <v>40</v>
      </c>
      <c r="J2749" s="255" t="str">
        <f>IF(ISBLANK(INDEX('Policy Characteristics'!D:D,MATCH($C2749,'Policy Characteristics'!$C:$C,0))),"",INDEX('Policy Characteristics'!D:D,MATCH($C2749,'Policy Characteristics'!$C:$C,0)))</f>
        <v>Process Emissions Increases</v>
      </c>
      <c r="K2749" s="254" t="str">
        <f>IF(ISBLANK(INDEX('Policy Characteristics'!E:E,MATCH($C2749,'Policy Characteristics'!$C:$C,0))),"",INDEX('Policy Characteristics'!E:E,MATCH($C2749,'Policy Characteristics'!$C:$C,0)))</f>
        <v>non BAU indst process emissions</v>
      </c>
      <c r="L2749" s="261">
        <f>IF(ISBLANK(INDEX('Policy Characteristics'!F:F,MATCH($C2749,'Policy Characteristics'!$C:$C,0))),"",INDEX('Policy Characteristics'!F:F,MATCH($C2749,'Policy Characteristics'!$C:$C,0)))</f>
        <v>0</v>
      </c>
      <c r="M2749" s="261">
        <f>IF(ISBLANK(INDEX('Policy Characteristics'!G:G,MATCH($C2749,'Policy Characteristics'!$C:$C,0))),"",INDEX('Policy Characteristics'!G:G,MATCH($C2749,'Policy Characteristics'!$C:$C,0)))</f>
        <v>1</v>
      </c>
      <c r="N2749" s="261">
        <f>IF(ISBLANK(INDEX('Policy Characteristics'!H:H,MATCH($C2749,'Policy Characteristics'!$C:$C,0))),"",INDEX('Policy Characteristics'!H:H,MATCH($C2749,'Policy Characteristics'!$C:$C,0)))</f>
        <v>1</v>
      </c>
      <c r="O2749" s="254" t="str">
        <f>IF(ISBLANK(INDEX('Policy Characteristics'!I:I,MATCH($C2749,'Policy Characteristics'!$C:$C,0))),"",INDEX('Policy Characteristics'!I:I,MATCH($C2749,'Policy Characteristics'!$C:$C,0)))</f>
        <v>on/off</v>
      </c>
      <c r="P2749" s="254" t="str">
        <f>IF(ISBLANK(INDEX('Policy Characteristics'!J:J,MATCH($C2749,'Policy Characteristics'!$C:$C,0))),"",INDEX('Policy Characteristics'!J:J,MATCH($C2749,'Policy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49" s="254" t="str">
        <f>IF(ISBLANK(INDEX('Policy Characteristics'!K:K,MATCH($C2749,'Policy Characteristics'!$C:$C,0))),"",INDEX('Policy Characteristics'!K:K,MATCH($C2749,'Policy Characteristics'!$C:$C,0)))</f>
        <v/>
      </c>
      <c r="R2749" s="254" t="str">
        <f>IF(ISBLANK(INDEX('Policy Characteristics'!L:L,MATCH($C2749,'Policy Characteristics'!$C:$C,0))),"",INDEX('Policy Characteristics'!L:L,MATCH($C2749,'Policy Characteristics'!$C:$C,0)))</f>
        <v/>
      </c>
    </row>
    <row r="2750" spans="1:18" x14ac:dyDescent="0.25">
      <c r="A2750" s="254" t="str">
        <f>IF(ISBLANK(INDEX('Policy Characteristics'!A:A,MATCH($C2750,'Policy Characteristics'!$C:$C,0))),"",INDEX('Policy Characteristics'!A:A,MATCH($C2750,'Policy Characteristics'!$C:$C,0)))</f>
        <v>Industry</v>
      </c>
      <c r="B2750" s="262" t="str">
        <f>IF(ISBLANK(INDEX('Policy Characteristics'!B:B,MATCH($C2750,'Policy Characteristics'!$C:$C,0))),"",INDEX('Policy Characteristics'!B:B,MATCH($C2750,'Policy Characteristics'!$C:$C,0)))</f>
        <v>Non BAU Increase in Process Emissions</v>
      </c>
      <c r="C2750" s="254" t="str">
        <f t="shared" si="117"/>
        <v>Boolean Use Non BAU Process Emissions Additions</v>
      </c>
      <c r="D2750" s="45" t="s">
        <v>3739</v>
      </c>
      <c r="E2750" s="45"/>
      <c r="F2750" s="45" t="s">
        <v>128</v>
      </c>
      <c r="G2750" s="45"/>
      <c r="H2750" s="47">
        <f t="shared" si="112"/>
        <v>2749</v>
      </c>
      <c r="I2750" s="324" t="s">
        <v>40</v>
      </c>
      <c r="J2750" s="255" t="str">
        <f>IF(ISBLANK(INDEX('Policy Characteristics'!D:D,MATCH($C2750,'Policy Characteristics'!$C:$C,0))),"",INDEX('Policy Characteristics'!D:D,MATCH($C2750,'Policy Characteristics'!$C:$C,0)))</f>
        <v>Process Emissions Increases</v>
      </c>
      <c r="K2750" s="254" t="str">
        <f>IF(ISBLANK(INDEX('Policy Characteristics'!E:E,MATCH($C2750,'Policy Characteristics'!$C:$C,0))),"",INDEX('Policy Characteristics'!E:E,MATCH($C2750,'Policy Characteristics'!$C:$C,0)))</f>
        <v>non BAU indst process emissions</v>
      </c>
      <c r="L2750" s="261">
        <f>IF(ISBLANK(INDEX('Policy Characteristics'!F:F,MATCH($C2750,'Policy Characteristics'!$C:$C,0))),"",INDEX('Policy Characteristics'!F:F,MATCH($C2750,'Policy Characteristics'!$C:$C,0)))</f>
        <v>0</v>
      </c>
      <c r="M2750" s="261">
        <f>IF(ISBLANK(INDEX('Policy Characteristics'!G:G,MATCH($C2750,'Policy Characteristics'!$C:$C,0))),"",INDEX('Policy Characteristics'!G:G,MATCH($C2750,'Policy Characteristics'!$C:$C,0)))</f>
        <v>1</v>
      </c>
      <c r="N2750" s="261">
        <f>IF(ISBLANK(INDEX('Policy Characteristics'!H:H,MATCH($C2750,'Policy Characteristics'!$C:$C,0))),"",INDEX('Policy Characteristics'!H:H,MATCH($C2750,'Policy Characteristics'!$C:$C,0)))</f>
        <v>1</v>
      </c>
      <c r="O2750" s="254" t="str">
        <f>IF(ISBLANK(INDEX('Policy Characteristics'!I:I,MATCH($C2750,'Policy Characteristics'!$C:$C,0))),"",INDEX('Policy Characteristics'!I:I,MATCH($C2750,'Policy Characteristics'!$C:$C,0)))</f>
        <v>on/off</v>
      </c>
      <c r="P2750" s="254" t="str">
        <f>IF(ISBLANK(INDEX('Policy Characteristics'!J:J,MATCH($C2750,'Policy Characteristics'!$C:$C,0))),"",INDEX('Policy Characteristics'!J:J,MATCH($C2750,'Policy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50" s="254" t="str">
        <f>IF(ISBLANK(INDEX('Policy Characteristics'!K:K,MATCH($C2750,'Policy Characteristics'!$C:$C,0))),"",INDEX('Policy Characteristics'!K:K,MATCH($C2750,'Policy Characteristics'!$C:$C,0)))</f>
        <v/>
      </c>
      <c r="R2750" s="254" t="str">
        <f>IF(ISBLANK(INDEX('Policy Characteristics'!L:L,MATCH($C2750,'Policy Characteristics'!$C:$C,0))),"",INDEX('Policy Characteristics'!L:L,MATCH($C2750,'Policy Characteristics'!$C:$C,0)))</f>
        <v/>
      </c>
    </row>
    <row r="2751" spans="1:18" x14ac:dyDescent="0.25">
      <c r="A2751" s="254" t="str">
        <f>IF(ISBLANK(INDEX('Policy Characteristics'!A:A,MATCH($C2751,'Policy Characteristics'!$C:$C,0))),"",INDEX('Policy Characteristics'!A:A,MATCH($C2751,'Policy Characteristics'!$C:$C,0)))</f>
        <v>Industry</v>
      </c>
      <c r="B2751" s="262" t="str">
        <f>IF(ISBLANK(INDEX('Policy Characteristics'!B:B,MATCH($C2751,'Policy Characteristics'!$C:$C,0))),"",INDEX('Policy Characteristics'!B:B,MATCH($C2751,'Policy Characteristics'!$C:$C,0)))</f>
        <v>Non BAU Increase in Process Emissions</v>
      </c>
      <c r="C2751" s="254" t="str">
        <f t="shared" si="117"/>
        <v>Boolean Use Non BAU Process Emissions Additions</v>
      </c>
      <c r="D2751" s="45" t="s">
        <v>3740</v>
      </c>
      <c r="E2751" s="45"/>
      <c r="F2751" s="45" t="s">
        <v>3741</v>
      </c>
      <c r="G2751" s="45"/>
      <c r="H2751" s="47">
        <f t="shared" si="112"/>
        <v>2750</v>
      </c>
      <c r="I2751" s="324" t="s">
        <v>41</v>
      </c>
      <c r="J2751" s="255" t="str">
        <f>IF(ISBLANK(INDEX('Policy Characteristics'!D:D,MATCH($C2751,'Policy Characteristics'!$C:$C,0))),"",INDEX('Policy Characteristics'!D:D,MATCH($C2751,'Policy Characteristics'!$C:$C,0)))</f>
        <v>Process Emissions Increases</v>
      </c>
      <c r="K2751" s="254" t="str">
        <f>IF(ISBLANK(INDEX('Policy Characteristics'!E:E,MATCH($C2751,'Policy Characteristics'!$C:$C,0))),"",INDEX('Policy Characteristics'!E:E,MATCH($C2751,'Policy Characteristics'!$C:$C,0)))</f>
        <v>non BAU indst process emissions</v>
      </c>
      <c r="L2751" s="261">
        <f>IF(ISBLANK(INDEX('Policy Characteristics'!F:F,MATCH($C2751,'Policy Characteristics'!$C:$C,0))),"",INDEX('Policy Characteristics'!F:F,MATCH($C2751,'Policy Characteristics'!$C:$C,0)))</f>
        <v>0</v>
      </c>
      <c r="M2751" s="261">
        <f>IF(ISBLANK(INDEX('Policy Characteristics'!G:G,MATCH($C2751,'Policy Characteristics'!$C:$C,0))),"",INDEX('Policy Characteristics'!G:G,MATCH($C2751,'Policy Characteristics'!$C:$C,0)))</f>
        <v>1</v>
      </c>
      <c r="N2751" s="261">
        <f>IF(ISBLANK(INDEX('Policy Characteristics'!H:H,MATCH($C2751,'Policy Characteristics'!$C:$C,0))),"",INDEX('Policy Characteristics'!H:H,MATCH($C2751,'Policy Characteristics'!$C:$C,0)))</f>
        <v>1</v>
      </c>
      <c r="O2751" s="254" t="str">
        <f>IF(ISBLANK(INDEX('Policy Characteristics'!I:I,MATCH($C2751,'Policy Characteristics'!$C:$C,0))),"",INDEX('Policy Characteristics'!I:I,MATCH($C2751,'Policy Characteristics'!$C:$C,0)))</f>
        <v>on/off</v>
      </c>
      <c r="P2751" s="254" t="str">
        <f>IF(ISBLANK(INDEX('Policy Characteristics'!J:J,MATCH($C2751,'Policy Characteristics'!$C:$C,0))),"",INDEX('Policy Characteristics'!J:J,MATCH($C2751,'Policy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51" s="254" t="str">
        <f>IF(ISBLANK(INDEX('Policy Characteristics'!K:K,MATCH($C2751,'Policy Characteristics'!$C:$C,0))),"",INDEX('Policy Characteristics'!K:K,MATCH($C2751,'Policy Characteristics'!$C:$C,0)))</f>
        <v/>
      </c>
      <c r="R2751" s="254" t="str">
        <f>IF(ISBLANK(INDEX('Policy Characteristics'!L:L,MATCH($C2751,'Policy Characteristics'!$C:$C,0))),"",INDEX('Policy Characteristics'!L:L,MATCH($C2751,'Policy Characteristics'!$C:$C,0)))</f>
        <v/>
      </c>
    </row>
    <row r="2752" spans="1:18" x14ac:dyDescent="0.25">
      <c r="A2752" s="254" t="str">
        <f>IF(ISBLANK(INDEX('Policy Characteristics'!A:A,MATCH($C2752,'Policy Characteristics'!$C:$C,0))),"",INDEX('Policy Characteristics'!A:A,MATCH($C2752,'Policy Characteristics'!$C:$C,0)))</f>
        <v>Industry</v>
      </c>
      <c r="B2752" s="262" t="str">
        <f>IF(ISBLANK(INDEX('Policy Characteristics'!B:B,MATCH($C2752,'Policy Characteristics'!$C:$C,0))),"",INDEX('Policy Characteristics'!B:B,MATCH($C2752,'Policy Characteristics'!$C:$C,0)))</f>
        <v>Non BAU Increase in Process Emissions</v>
      </c>
      <c r="C2752" s="254" t="str">
        <f t="shared" si="117"/>
        <v>Boolean Use Non BAU Process Emissions Additions</v>
      </c>
      <c r="D2752" s="45" t="s">
        <v>3742</v>
      </c>
      <c r="E2752" s="45"/>
      <c r="F2752" s="45" t="s">
        <v>3743</v>
      </c>
      <c r="G2752" s="45"/>
      <c r="H2752" s="47">
        <f t="shared" si="112"/>
        <v>2751</v>
      </c>
      <c r="I2752" s="324" t="s">
        <v>41</v>
      </c>
      <c r="J2752" s="255" t="str">
        <f>IF(ISBLANK(INDEX('Policy Characteristics'!D:D,MATCH($C2752,'Policy Characteristics'!$C:$C,0))),"",INDEX('Policy Characteristics'!D:D,MATCH($C2752,'Policy Characteristics'!$C:$C,0)))</f>
        <v>Process Emissions Increases</v>
      </c>
      <c r="K2752" s="254" t="str">
        <f>IF(ISBLANK(INDEX('Policy Characteristics'!E:E,MATCH($C2752,'Policy Characteristics'!$C:$C,0))),"",INDEX('Policy Characteristics'!E:E,MATCH($C2752,'Policy Characteristics'!$C:$C,0)))</f>
        <v>non BAU indst process emissions</v>
      </c>
      <c r="L2752" s="261">
        <f>IF(ISBLANK(INDEX('Policy Characteristics'!F:F,MATCH($C2752,'Policy Characteristics'!$C:$C,0))),"",INDEX('Policy Characteristics'!F:F,MATCH($C2752,'Policy Characteristics'!$C:$C,0)))</f>
        <v>0</v>
      </c>
      <c r="M2752" s="261">
        <f>IF(ISBLANK(INDEX('Policy Characteristics'!G:G,MATCH($C2752,'Policy Characteristics'!$C:$C,0))),"",INDEX('Policy Characteristics'!G:G,MATCH($C2752,'Policy Characteristics'!$C:$C,0)))</f>
        <v>1</v>
      </c>
      <c r="N2752" s="261">
        <f>IF(ISBLANK(INDEX('Policy Characteristics'!H:H,MATCH($C2752,'Policy Characteristics'!$C:$C,0))),"",INDEX('Policy Characteristics'!H:H,MATCH($C2752,'Policy Characteristics'!$C:$C,0)))</f>
        <v>1</v>
      </c>
      <c r="O2752" s="254" t="str">
        <f>IF(ISBLANK(INDEX('Policy Characteristics'!I:I,MATCH($C2752,'Policy Characteristics'!$C:$C,0))),"",INDEX('Policy Characteristics'!I:I,MATCH($C2752,'Policy Characteristics'!$C:$C,0)))</f>
        <v>on/off</v>
      </c>
      <c r="P2752" s="254" t="str">
        <f>IF(ISBLANK(INDEX('Policy Characteristics'!J:J,MATCH($C2752,'Policy Characteristics'!$C:$C,0))),"",INDEX('Policy Characteristics'!J:J,MATCH($C2752,'Policy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52" s="254" t="str">
        <f>IF(ISBLANK(INDEX('Policy Characteristics'!K:K,MATCH($C2752,'Policy Characteristics'!$C:$C,0))),"",INDEX('Policy Characteristics'!K:K,MATCH($C2752,'Policy Characteristics'!$C:$C,0)))</f>
        <v/>
      </c>
      <c r="R2752" s="254" t="str">
        <f>IF(ISBLANK(INDEX('Policy Characteristics'!L:L,MATCH($C2752,'Policy Characteristics'!$C:$C,0))),"",INDEX('Policy Characteristics'!L:L,MATCH($C2752,'Policy Characteristics'!$C:$C,0)))</f>
        <v/>
      </c>
    </row>
    <row r="2753" spans="1:18" ht="30" x14ac:dyDescent="0.25">
      <c r="A2753" s="254" t="str">
        <f>IF(ISBLANK(INDEX('Policy Characteristics'!A:A,MATCH($C2753,'Policy Characteristics'!$C:$C,0))),"",INDEX('Policy Characteristics'!A:A,MATCH($C2753,'Policy Characteristics'!$C:$C,0)))</f>
        <v>Industry</v>
      </c>
      <c r="B2753" s="262" t="str">
        <f>IF(ISBLANK(INDEX('Policy Characteristics'!B:B,MATCH($C2753,'Policy Characteristics'!$C:$C,0))),"",INDEX('Policy Characteristics'!B:B,MATCH($C2753,'Policy Characteristics'!$C:$C,0)))</f>
        <v>Non BAU Increase in Process Emissions</v>
      </c>
      <c r="C2753" s="254" t="str">
        <f t="shared" si="117"/>
        <v>Boolean Use Non BAU Process Emissions Additions</v>
      </c>
      <c r="D2753" s="45" t="s">
        <v>3744</v>
      </c>
      <c r="E2753" s="45"/>
      <c r="F2753" s="45" t="s">
        <v>3745</v>
      </c>
      <c r="G2753" s="45"/>
      <c r="H2753" s="47">
        <f t="shared" si="112"/>
        <v>2752</v>
      </c>
      <c r="I2753" s="324" t="s">
        <v>41</v>
      </c>
      <c r="J2753" s="255" t="str">
        <f>IF(ISBLANK(INDEX('Policy Characteristics'!D:D,MATCH($C2753,'Policy Characteristics'!$C:$C,0))),"",INDEX('Policy Characteristics'!D:D,MATCH($C2753,'Policy Characteristics'!$C:$C,0)))</f>
        <v>Process Emissions Increases</v>
      </c>
      <c r="K2753" s="254" t="str">
        <f>IF(ISBLANK(INDEX('Policy Characteristics'!E:E,MATCH($C2753,'Policy Characteristics'!$C:$C,0))),"",INDEX('Policy Characteristics'!E:E,MATCH($C2753,'Policy Characteristics'!$C:$C,0)))</f>
        <v>non BAU indst process emissions</v>
      </c>
      <c r="L2753" s="261">
        <f>IF(ISBLANK(INDEX('Policy Characteristics'!F:F,MATCH($C2753,'Policy Characteristics'!$C:$C,0))),"",INDEX('Policy Characteristics'!F:F,MATCH($C2753,'Policy Characteristics'!$C:$C,0)))</f>
        <v>0</v>
      </c>
      <c r="M2753" s="261">
        <f>IF(ISBLANK(INDEX('Policy Characteristics'!G:G,MATCH($C2753,'Policy Characteristics'!$C:$C,0))),"",INDEX('Policy Characteristics'!G:G,MATCH($C2753,'Policy Characteristics'!$C:$C,0)))</f>
        <v>1</v>
      </c>
      <c r="N2753" s="261">
        <f>IF(ISBLANK(INDEX('Policy Characteristics'!H:H,MATCH($C2753,'Policy Characteristics'!$C:$C,0))),"",INDEX('Policy Characteristics'!H:H,MATCH($C2753,'Policy Characteristics'!$C:$C,0)))</f>
        <v>1</v>
      </c>
      <c r="O2753" s="254" t="str">
        <f>IF(ISBLANK(INDEX('Policy Characteristics'!I:I,MATCH($C2753,'Policy Characteristics'!$C:$C,0))),"",INDEX('Policy Characteristics'!I:I,MATCH($C2753,'Policy Characteristics'!$C:$C,0)))</f>
        <v>on/off</v>
      </c>
      <c r="P2753" s="254" t="str">
        <f>IF(ISBLANK(INDEX('Policy Characteristics'!J:J,MATCH($C2753,'Policy Characteristics'!$C:$C,0))),"",INDEX('Policy Characteristics'!J:J,MATCH($C2753,'Policy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2753" s="254" t="str">
        <f>IF(ISBLANK(INDEX('Policy Characteristics'!K:K,MATCH($C2753,'Policy Characteristics'!$C:$C,0))),"",INDEX('Policy Characteristics'!K:K,MATCH($C2753,'Policy Characteristics'!$C:$C,0)))</f>
        <v/>
      </c>
      <c r="R2753" s="254" t="str">
        <f>IF(ISBLANK(INDEX('Policy Characteristics'!L:L,MATCH($C2753,'Policy Characteristics'!$C:$C,0))),"",INDEX('Policy Characteristics'!L:L,MATCH($C2753,'Policy Characteristics'!$C:$C,0)))</f>
        <v/>
      </c>
    </row>
    <row r="2754" spans="1:18" x14ac:dyDescent="0.25">
      <c r="A2754" s="254" t="str">
        <f>IF(ISBLANK(INDEX('Policy Characteristics'!A:A,MATCH($C2754,'Policy Characteristics'!$C:$C,0))),"",INDEX('Policy Characteristics'!A:A,MATCH($C2754,'Policy Characteristics'!$C:$C,0)))</f>
        <v>Industry</v>
      </c>
      <c r="B2754" s="262" t="str">
        <f>IF(ISBLANK(INDEX('Policy Characteristics'!B:B,MATCH($C2754,'Policy Characteristics'!$C:$C,0))),"",INDEX('Policy Characteristics'!B:B,MATCH($C2754,'Policy Characteristics'!$C:$C,0)))</f>
        <v>Reduce Fossil Fuel Exports</v>
      </c>
      <c r="C2754" t="s">
        <v>2460</v>
      </c>
      <c r="D2754" s="6" t="s">
        <v>433</v>
      </c>
      <c r="E2754" s="45"/>
      <c r="F2754" s="6" t="s">
        <v>430</v>
      </c>
      <c r="G2754" s="45"/>
      <c r="H2754" s="47">
        <f t="shared" si="112"/>
        <v>2753</v>
      </c>
      <c r="I2754" s="324" t="s">
        <v>40</v>
      </c>
      <c r="J2754" s="255" t="str">
        <f>IF(ISBLANK(INDEX('Policy Characteristics'!D:D,MATCH($C2754,'Policy Characteristics'!$C:$C,0))),"",INDEX('Policy Characteristics'!D:D,MATCH($C2754,'Policy Characteristics'!$C:$C,0)))</f>
        <v>Percent Reduction in Fossil Fuel Exports</v>
      </c>
      <c r="K2754" s="254" t="str">
        <f>IF(ISBLANK(INDEX('Policy Characteristics'!E:E,MATCH($C2754,'Policy Characteristics'!$C:$C,0))),"",INDEX('Policy Characteristics'!E:E,MATCH($C2754,'Policy Characteristics'!$C:$C,0)))</f>
        <v>indst reduce fossil fuel exports</v>
      </c>
      <c r="L2754" s="261">
        <f>IF(ISBLANK(INDEX('Policy Characteristics'!F:F,MATCH($C2754,'Policy Characteristics'!$C:$C,0))),"",INDEX('Policy Characteristics'!F:F,MATCH($C2754,'Policy Characteristics'!$C:$C,0)))</f>
        <v>0</v>
      </c>
      <c r="M2754" s="261">
        <f>IF(ISBLANK(INDEX('Policy Characteristics'!G:G,MATCH($C2754,'Policy Characteristics'!$C:$C,0))),"",INDEX('Policy Characteristics'!G:G,MATCH($C2754,'Policy Characteristics'!$C:$C,0)))</f>
        <v>1</v>
      </c>
      <c r="N2754" s="261">
        <f>IF(ISBLANK(INDEX('Policy Characteristics'!H:H,MATCH($C2754,'Policy Characteristics'!$C:$C,0))),"",INDEX('Policy Characteristics'!H:H,MATCH($C2754,'Policy Characteristics'!$C:$C,0)))</f>
        <v>0.01</v>
      </c>
      <c r="O2754" s="254" t="str">
        <f>IF(ISBLANK(INDEX('Policy Characteristics'!I:I,MATCH($C2754,'Policy Characteristics'!$C:$C,0))),"",INDEX('Policy Characteristics'!I:I,MATCH($C2754,'Policy Characteristics'!$C:$C,0)))</f>
        <v>% reduction in exports</v>
      </c>
      <c r="P2754" s="254" t="str">
        <f>IF(ISBLANK(INDEX('Policy Characteristics'!J:J,MATCH($C2754,'Policy Characteristics'!$C:$C,0))),"",INDEX('Policy Characteristics'!J:J,MATCH($C2754,'Policy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Today, exports represent 15% of U.S. hard coal production, 22% of natural gas production, 8% of petroleum gasoline production, 28% of petroleum diesel production, 11% of jet fuel and kerosene production, 29% of crude oil production, 74% of heavy and residual fuel oil production, and 56% of LPG, propane, and butane production.</v>
      </c>
      <c r="Q2754" s="254" t="str">
        <f>IF(ISBLANK(INDEX('Policy Characteristics'!K:K,MATCH($C2754,'Policy Characteristics'!$C:$C,0))),"",INDEX('Policy Characteristics'!K:K,MATCH($C2754,'Policy Characteristics'!$C:$C,0)))</f>
        <v/>
      </c>
      <c r="R2754" s="254" t="str">
        <f>IF(ISBLANK(INDEX('Policy Characteristics'!L:L,MATCH($C2754,'Policy Characteristics'!$C:$C,0))),"",INDEX('Policy Characteristics'!L:L,MATCH($C2754,'Policy Characteristics'!$C:$C,0)))</f>
        <v>reduce-fuel-exports.html</v>
      </c>
    </row>
    <row r="2755" spans="1:18" x14ac:dyDescent="0.25">
      <c r="A2755" s="254" t="str">
        <f>IF(ISBLANK(INDEX('Policy Characteristics'!A:A,MATCH($C2755,'Policy Characteristics'!$C:$C,0))),"",INDEX('Policy Characteristics'!A:A,MATCH($C2755,'Policy Characteristics'!$C:$C,0)))</f>
        <v>Industry</v>
      </c>
      <c r="B2755" s="262" t="str">
        <f>IF(ISBLANK(INDEX('Policy Characteristics'!B:B,MATCH($C2755,'Policy Characteristics'!$C:$C,0))),"",INDEX('Policy Characteristics'!B:B,MATCH($C2755,'Policy Characteristics'!$C:$C,0)))</f>
        <v>Reduce Fossil Fuel Exports</v>
      </c>
      <c r="C2755" s="254" t="str">
        <f t="shared" ref="C2755:C2762" si="118">C$2754</f>
        <v>Percent Reduction in Fossil Fuel Exports</v>
      </c>
      <c r="D2755" s="6" t="s">
        <v>43</v>
      </c>
      <c r="E2755" s="45"/>
      <c r="F2755" s="6" t="s">
        <v>83</v>
      </c>
      <c r="G2755" s="45"/>
      <c r="H2755" s="47">
        <f t="shared" ref="H2755:H2818" si="119">H2754+1</f>
        <v>2754</v>
      </c>
      <c r="I2755" s="324" t="s">
        <v>40</v>
      </c>
      <c r="J2755" s="255" t="str">
        <f>IF(ISBLANK(INDEX('Policy Characteristics'!D:D,MATCH($C2755,'Policy Characteristics'!$C:$C,0))),"",INDEX('Policy Characteristics'!D:D,MATCH($C2755,'Policy Characteristics'!$C:$C,0)))</f>
        <v>Percent Reduction in Fossil Fuel Exports</v>
      </c>
      <c r="K2755" s="254" t="str">
        <f>IF(ISBLANK(INDEX('Policy Characteristics'!E:E,MATCH($C2755,'Policy Characteristics'!$C:$C,0))),"",INDEX('Policy Characteristics'!E:E,MATCH($C2755,'Policy Characteristics'!$C:$C,0)))</f>
        <v>indst reduce fossil fuel exports</v>
      </c>
      <c r="L2755" s="261">
        <f>IF(ISBLANK(INDEX('Policy Characteristics'!F:F,MATCH($C2755,'Policy Characteristics'!$C:$C,0))),"",INDEX('Policy Characteristics'!F:F,MATCH($C2755,'Policy Characteristics'!$C:$C,0)))</f>
        <v>0</v>
      </c>
      <c r="M2755" s="261">
        <f>IF(ISBLANK(INDEX('Policy Characteristics'!G:G,MATCH($C2755,'Policy Characteristics'!$C:$C,0))),"",INDEX('Policy Characteristics'!G:G,MATCH($C2755,'Policy Characteristics'!$C:$C,0)))</f>
        <v>1</v>
      </c>
      <c r="N2755" s="261">
        <f>IF(ISBLANK(INDEX('Policy Characteristics'!H:H,MATCH($C2755,'Policy Characteristics'!$C:$C,0))),"",INDEX('Policy Characteristics'!H:H,MATCH($C2755,'Policy Characteristics'!$C:$C,0)))</f>
        <v>0.01</v>
      </c>
      <c r="O2755" s="254" t="str">
        <f>IF(ISBLANK(INDEX('Policy Characteristics'!I:I,MATCH($C2755,'Policy Characteristics'!$C:$C,0))),"",INDEX('Policy Characteristics'!I:I,MATCH($C2755,'Policy Characteristics'!$C:$C,0)))</f>
        <v>% reduction in exports</v>
      </c>
      <c r="P2755" s="254" t="str">
        <f>IF(ISBLANK(INDEX('Policy Characteristics'!J:J,MATCH($C2755,'Policy Characteristics'!$C:$C,0))),"",INDEX('Policy Characteristics'!J:J,MATCH($C2755,'Policy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Today, exports represent 15% of U.S. hard coal production, 22% of natural gas production, 8% of petroleum gasoline production, 28% of petroleum diesel production, 11% of jet fuel and kerosene production, 29% of crude oil production, 74% of heavy and residual fuel oil production, and 56% of LPG, propane, and butane production.</v>
      </c>
      <c r="Q2755" s="254" t="str">
        <f>IF(ISBLANK(INDEX('Policy Characteristics'!K:K,MATCH($C2755,'Policy Characteristics'!$C:$C,0))),"",INDEX('Policy Characteristics'!K:K,MATCH($C2755,'Policy Characteristics'!$C:$C,0)))</f>
        <v/>
      </c>
      <c r="R2755" s="254" t="str">
        <f>IF(ISBLANK(INDEX('Policy Characteristics'!L:L,MATCH($C2755,'Policy Characteristics'!$C:$C,0))),"",INDEX('Policy Characteristics'!L:L,MATCH($C2755,'Policy Characteristics'!$C:$C,0)))</f>
        <v>reduce-fuel-exports.html</v>
      </c>
    </row>
    <row r="2756" spans="1:18" x14ac:dyDescent="0.25">
      <c r="A2756" s="254" t="str">
        <f>IF(ISBLANK(INDEX('Policy Characteristics'!A:A,MATCH($C2756,'Policy Characteristics'!$C:$C,0))),"",INDEX('Policy Characteristics'!A:A,MATCH($C2756,'Policy Characteristics'!$C:$C,0)))</f>
        <v>Industry</v>
      </c>
      <c r="B2756" s="262" t="str">
        <f>IF(ISBLANK(INDEX('Policy Characteristics'!B:B,MATCH($C2756,'Policy Characteristics'!$C:$C,0))),"",INDEX('Policy Characteristics'!B:B,MATCH($C2756,'Policy Characteristics'!$C:$C,0)))</f>
        <v>Reduce Fossil Fuel Exports</v>
      </c>
      <c r="C2756" s="254" t="str">
        <f t="shared" si="118"/>
        <v>Percent Reduction in Fossil Fuel Exports</v>
      </c>
      <c r="D2756" s="6" t="s">
        <v>50</v>
      </c>
      <c r="E2756" s="45"/>
      <c r="F2756" s="6" t="s">
        <v>91</v>
      </c>
      <c r="G2756" s="45"/>
      <c r="H2756" s="47">
        <f t="shared" si="119"/>
        <v>2755</v>
      </c>
      <c r="I2756" s="324" t="s">
        <v>40</v>
      </c>
      <c r="J2756" s="255" t="str">
        <f>IF(ISBLANK(INDEX('Policy Characteristics'!D:D,MATCH($C2756,'Policy Characteristics'!$C:$C,0))),"",INDEX('Policy Characteristics'!D:D,MATCH($C2756,'Policy Characteristics'!$C:$C,0)))</f>
        <v>Percent Reduction in Fossil Fuel Exports</v>
      </c>
      <c r="K2756" s="254" t="str">
        <f>IF(ISBLANK(INDEX('Policy Characteristics'!E:E,MATCH($C2756,'Policy Characteristics'!$C:$C,0))),"",INDEX('Policy Characteristics'!E:E,MATCH($C2756,'Policy Characteristics'!$C:$C,0)))</f>
        <v>indst reduce fossil fuel exports</v>
      </c>
      <c r="L2756" s="261">
        <f>IF(ISBLANK(INDEX('Policy Characteristics'!F:F,MATCH($C2756,'Policy Characteristics'!$C:$C,0))),"",INDEX('Policy Characteristics'!F:F,MATCH($C2756,'Policy Characteristics'!$C:$C,0)))</f>
        <v>0</v>
      </c>
      <c r="M2756" s="261">
        <f>IF(ISBLANK(INDEX('Policy Characteristics'!G:G,MATCH($C2756,'Policy Characteristics'!$C:$C,0))),"",INDEX('Policy Characteristics'!G:G,MATCH($C2756,'Policy Characteristics'!$C:$C,0)))</f>
        <v>1</v>
      </c>
      <c r="N2756" s="261">
        <f>IF(ISBLANK(INDEX('Policy Characteristics'!H:H,MATCH($C2756,'Policy Characteristics'!$C:$C,0))),"",INDEX('Policy Characteristics'!H:H,MATCH($C2756,'Policy Characteristics'!$C:$C,0)))</f>
        <v>0.01</v>
      </c>
      <c r="O2756" s="254" t="str">
        <f>IF(ISBLANK(INDEX('Policy Characteristics'!I:I,MATCH($C2756,'Policy Characteristics'!$C:$C,0))),"",INDEX('Policy Characteristics'!I:I,MATCH($C2756,'Policy Characteristics'!$C:$C,0)))</f>
        <v>% reduction in exports</v>
      </c>
      <c r="P2756" s="254" t="str">
        <f>IF(ISBLANK(INDEX('Policy Characteristics'!J:J,MATCH($C2756,'Policy Characteristics'!$C:$C,0))),"",INDEX('Policy Characteristics'!J:J,MATCH($C2756,'Policy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Today, exports represent 15% of U.S. hard coal production, 22% of natural gas production, 8% of petroleum gasoline production, 28% of petroleum diesel production, 11% of jet fuel and kerosene production, 29% of crude oil production, 74% of heavy and residual fuel oil production, and 56% of LPG, propane, and butane production.</v>
      </c>
      <c r="Q2756" s="254" t="str">
        <f>IF(ISBLANK(INDEX('Policy Characteristics'!K:K,MATCH($C2756,'Policy Characteristics'!$C:$C,0))),"",INDEX('Policy Characteristics'!K:K,MATCH($C2756,'Policy Characteristics'!$C:$C,0)))</f>
        <v/>
      </c>
      <c r="R2756" s="254" t="str">
        <f>IF(ISBLANK(INDEX('Policy Characteristics'!L:L,MATCH($C2756,'Policy Characteristics'!$C:$C,0))),"",INDEX('Policy Characteristics'!L:L,MATCH($C2756,'Policy Characteristics'!$C:$C,0)))</f>
        <v>reduce-fuel-exports.html</v>
      </c>
    </row>
    <row r="2757" spans="1:18" x14ac:dyDescent="0.25">
      <c r="A2757" s="254" t="str">
        <f>IF(ISBLANK(INDEX('Policy Characteristics'!A:A,MATCH($C2757,'Policy Characteristics'!$C:$C,0))),"",INDEX('Policy Characteristics'!A:A,MATCH($C2757,'Policy Characteristics'!$C:$C,0)))</f>
        <v>Industry</v>
      </c>
      <c r="B2757" s="262" t="str">
        <f>IF(ISBLANK(INDEX('Policy Characteristics'!B:B,MATCH($C2757,'Policy Characteristics'!$C:$C,0))),"",INDEX('Policy Characteristics'!B:B,MATCH($C2757,'Policy Characteristics'!$C:$C,0)))</f>
        <v>Reduce Fossil Fuel Exports</v>
      </c>
      <c r="C2757" s="254" t="str">
        <f t="shared" si="118"/>
        <v>Percent Reduction in Fossil Fuel Exports</v>
      </c>
      <c r="D2757" s="6" t="s">
        <v>51</v>
      </c>
      <c r="E2757" s="45"/>
      <c r="F2757" s="6" t="s">
        <v>92</v>
      </c>
      <c r="G2757" s="45"/>
      <c r="H2757" s="47">
        <f t="shared" si="119"/>
        <v>2756</v>
      </c>
      <c r="I2757" s="324" t="s">
        <v>40</v>
      </c>
      <c r="J2757" s="255" t="str">
        <f>IF(ISBLANK(INDEX('Policy Characteristics'!D:D,MATCH($C2757,'Policy Characteristics'!$C:$C,0))),"",INDEX('Policy Characteristics'!D:D,MATCH($C2757,'Policy Characteristics'!$C:$C,0)))</f>
        <v>Percent Reduction in Fossil Fuel Exports</v>
      </c>
      <c r="K2757" s="254" t="str">
        <f>IF(ISBLANK(INDEX('Policy Characteristics'!E:E,MATCH($C2757,'Policy Characteristics'!$C:$C,0))),"",INDEX('Policy Characteristics'!E:E,MATCH($C2757,'Policy Characteristics'!$C:$C,0)))</f>
        <v>indst reduce fossil fuel exports</v>
      </c>
      <c r="L2757" s="261">
        <f>IF(ISBLANK(INDEX('Policy Characteristics'!F:F,MATCH($C2757,'Policy Characteristics'!$C:$C,0))),"",INDEX('Policy Characteristics'!F:F,MATCH($C2757,'Policy Characteristics'!$C:$C,0)))</f>
        <v>0</v>
      </c>
      <c r="M2757" s="261">
        <f>IF(ISBLANK(INDEX('Policy Characteristics'!G:G,MATCH($C2757,'Policy Characteristics'!$C:$C,0))),"",INDEX('Policy Characteristics'!G:G,MATCH($C2757,'Policy Characteristics'!$C:$C,0)))</f>
        <v>1</v>
      </c>
      <c r="N2757" s="261">
        <f>IF(ISBLANK(INDEX('Policy Characteristics'!H:H,MATCH($C2757,'Policy Characteristics'!$C:$C,0))),"",INDEX('Policy Characteristics'!H:H,MATCH($C2757,'Policy Characteristics'!$C:$C,0)))</f>
        <v>0.01</v>
      </c>
      <c r="O2757" s="254" t="str">
        <f>IF(ISBLANK(INDEX('Policy Characteristics'!I:I,MATCH($C2757,'Policy Characteristics'!$C:$C,0))),"",INDEX('Policy Characteristics'!I:I,MATCH($C2757,'Policy Characteristics'!$C:$C,0)))</f>
        <v>% reduction in exports</v>
      </c>
      <c r="P2757" s="254" t="str">
        <f>IF(ISBLANK(INDEX('Policy Characteristics'!J:J,MATCH($C2757,'Policy Characteristics'!$C:$C,0))),"",INDEX('Policy Characteristics'!J:J,MATCH($C2757,'Policy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Today, exports represent 15% of U.S. hard coal production, 22% of natural gas production, 8% of petroleum gasoline production, 28% of petroleum diesel production, 11% of jet fuel and kerosene production, 29% of crude oil production, 74% of heavy and residual fuel oil production, and 56% of LPG, propane, and butane production.</v>
      </c>
      <c r="Q2757" s="254" t="str">
        <f>IF(ISBLANK(INDEX('Policy Characteristics'!K:K,MATCH($C2757,'Policy Characteristics'!$C:$C,0))),"",INDEX('Policy Characteristics'!K:K,MATCH($C2757,'Policy Characteristics'!$C:$C,0)))</f>
        <v/>
      </c>
      <c r="R2757" s="254" t="str">
        <f>IF(ISBLANK(INDEX('Policy Characteristics'!L:L,MATCH($C2757,'Policy Characteristics'!$C:$C,0))),"",INDEX('Policy Characteristics'!L:L,MATCH($C2757,'Policy Characteristics'!$C:$C,0)))</f>
        <v>reduce-fuel-exports.html</v>
      </c>
    </row>
    <row r="2758" spans="1:18" x14ac:dyDescent="0.25">
      <c r="A2758" s="254" t="str">
        <f>IF(ISBLANK(INDEX('Policy Characteristics'!A:A,MATCH($C2758,'Policy Characteristics'!$C:$C,0))),"",INDEX('Policy Characteristics'!A:A,MATCH($C2758,'Policy Characteristics'!$C:$C,0)))</f>
        <v>Industry</v>
      </c>
      <c r="B2758" s="262" t="str">
        <f>IF(ISBLANK(INDEX('Policy Characteristics'!B:B,MATCH($C2758,'Policy Characteristics'!$C:$C,0))),"",INDEX('Policy Characteristics'!B:B,MATCH($C2758,'Policy Characteristics'!$C:$C,0)))</f>
        <v>Reduce Fossil Fuel Exports</v>
      </c>
      <c r="C2758" s="254" t="str">
        <f t="shared" si="118"/>
        <v>Percent Reduction in Fossil Fuel Exports</v>
      </c>
      <c r="D2758" s="6" t="s">
        <v>2447</v>
      </c>
      <c r="E2758" s="45"/>
      <c r="F2758" s="6" t="s">
        <v>2448</v>
      </c>
      <c r="G2758" s="45"/>
      <c r="H2758" s="47">
        <f t="shared" si="119"/>
        <v>2757</v>
      </c>
      <c r="I2758" s="324" t="s">
        <v>40</v>
      </c>
      <c r="J2758" s="255" t="str">
        <f>IF(ISBLANK(INDEX('Policy Characteristics'!D:D,MATCH($C2758,'Policy Characteristics'!$C:$C,0))),"",INDEX('Policy Characteristics'!D:D,MATCH($C2758,'Policy Characteristics'!$C:$C,0)))</f>
        <v>Percent Reduction in Fossil Fuel Exports</v>
      </c>
      <c r="K2758" s="254" t="str">
        <f>IF(ISBLANK(INDEX('Policy Characteristics'!E:E,MATCH($C2758,'Policy Characteristics'!$C:$C,0))),"",INDEX('Policy Characteristics'!E:E,MATCH($C2758,'Policy Characteristics'!$C:$C,0)))</f>
        <v>indst reduce fossil fuel exports</v>
      </c>
      <c r="L2758" s="261">
        <f>IF(ISBLANK(INDEX('Policy Characteristics'!F:F,MATCH($C2758,'Policy Characteristics'!$C:$C,0))),"",INDEX('Policy Characteristics'!F:F,MATCH($C2758,'Policy Characteristics'!$C:$C,0)))</f>
        <v>0</v>
      </c>
      <c r="M2758" s="261">
        <f>IF(ISBLANK(INDEX('Policy Characteristics'!G:G,MATCH($C2758,'Policy Characteristics'!$C:$C,0))),"",INDEX('Policy Characteristics'!G:G,MATCH($C2758,'Policy Characteristics'!$C:$C,0)))</f>
        <v>1</v>
      </c>
      <c r="N2758" s="261">
        <f>IF(ISBLANK(INDEX('Policy Characteristics'!H:H,MATCH($C2758,'Policy Characteristics'!$C:$C,0))),"",INDEX('Policy Characteristics'!H:H,MATCH($C2758,'Policy Characteristics'!$C:$C,0)))</f>
        <v>0.01</v>
      </c>
      <c r="O2758" s="254" t="str">
        <f>IF(ISBLANK(INDEX('Policy Characteristics'!I:I,MATCH($C2758,'Policy Characteristics'!$C:$C,0))),"",INDEX('Policy Characteristics'!I:I,MATCH($C2758,'Policy Characteristics'!$C:$C,0)))</f>
        <v>% reduction in exports</v>
      </c>
      <c r="P2758" s="254" t="str">
        <f>IF(ISBLANK(INDEX('Policy Characteristics'!J:J,MATCH($C2758,'Policy Characteristics'!$C:$C,0))),"",INDEX('Policy Characteristics'!J:J,MATCH($C2758,'Policy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Today, exports represent 15% of U.S. hard coal production, 22% of natural gas production, 8% of petroleum gasoline production, 28% of petroleum diesel production, 11% of jet fuel and kerosene production, 29% of crude oil production, 74% of heavy and residual fuel oil production, and 56% of LPG, propane, and butane production.</v>
      </c>
      <c r="Q2758" s="254" t="str">
        <f>IF(ISBLANK(INDEX('Policy Characteristics'!K:K,MATCH($C2758,'Policy Characteristics'!$C:$C,0))),"",INDEX('Policy Characteristics'!K:K,MATCH($C2758,'Policy Characteristics'!$C:$C,0)))</f>
        <v/>
      </c>
      <c r="R2758" s="254" t="str">
        <f>IF(ISBLANK(INDEX('Policy Characteristics'!L:L,MATCH($C2758,'Policy Characteristics'!$C:$C,0))),"",INDEX('Policy Characteristics'!L:L,MATCH($C2758,'Policy Characteristics'!$C:$C,0)))</f>
        <v>reduce-fuel-exports.html</v>
      </c>
    </row>
    <row r="2759" spans="1:18" x14ac:dyDescent="0.25">
      <c r="A2759" s="254" t="str">
        <f>IF(ISBLANK(INDEX('Policy Characteristics'!A:A,MATCH($C2759,'Policy Characteristics'!$C:$C,0))),"",INDEX('Policy Characteristics'!A:A,MATCH($C2759,'Policy Characteristics'!$C:$C,0)))</f>
        <v>Industry</v>
      </c>
      <c r="B2759" s="262" t="str">
        <f>IF(ISBLANK(INDEX('Policy Characteristics'!B:B,MATCH($C2759,'Policy Characteristics'!$C:$C,0))),"",INDEX('Policy Characteristics'!B:B,MATCH($C2759,'Policy Characteristics'!$C:$C,0)))</f>
        <v>Reduce Fossil Fuel Exports</v>
      </c>
      <c r="C2759" s="254" t="str">
        <f t="shared" si="118"/>
        <v>Percent Reduction in Fossil Fuel Exports</v>
      </c>
      <c r="D2759" s="6" t="s">
        <v>426</v>
      </c>
      <c r="E2759" s="45"/>
      <c r="F2759" s="6" t="s">
        <v>427</v>
      </c>
      <c r="G2759" s="45"/>
      <c r="H2759" s="47">
        <f t="shared" si="119"/>
        <v>2758</v>
      </c>
      <c r="I2759" s="325" t="s">
        <v>41</v>
      </c>
      <c r="J2759" s="255" t="str">
        <f>IF(ISBLANK(INDEX('Policy Characteristics'!D:D,MATCH($C2759,'Policy Characteristics'!$C:$C,0))),"",INDEX('Policy Characteristics'!D:D,MATCH($C2759,'Policy Characteristics'!$C:$C,0)))</f>
        <v>Percent Reduction in Fossil Fuel Exports</v>
      </c>
      <c r="K2759" s="254" t="str">
        <f>IF(ISBLANK(INDEX('Policy Characteristics'!E:E,MATCH($C2759,'Policy Characteristics'!$C:$C,0))),"",INDEX('Policy Characteristics'!E:E,MATCH($C2759,'Policy Characteristics'!$C:$C,0)))</f>
        <v>indst reduce fossil fuel exports</v>
      </c>
      <c r="L2759" s="261">
        <f>IF(ISBLANK(INDEX('Policy Characteristics'!F:F,MATCH($C2759,'Policy Characteristics'!$C:$C,0))),"",INDEX('Policy Characteristics'!F:F,MATCH($C2759,'Policy Characteristics'!$C:$C,0)))</f>
        <v>0</v>
      </c>
      <c r="M2759" s="261">
        <f>IF(ISBLANK(INDEX('Policy Characteristics'!G:G,MATCH($C2759,'Policy Characteristics'!$C:$C,0))),"",INDEX('Policy Characteristics'!G:G,MATCH($C2759,'Policy Characteristics'!$C:$C,0)))</f>
        <v>1</v>
      </c>
      <c r="N2759" s="261">
        <f>IF(ISBLANK(INDEX('Policy Characteristics'!H:H,MATCH($C2759,'Policy Characteristics'!$C:$C,0))),"",INDEX('Policy Characteristics'!H:H,MATCH($C2759,'Policy Characteristics'!$C:$C,0)))</f>
        <v>0.01</v>
      </c>
      <c r="O2759" s="254" t="str">
        <f>IF(ISBLANK(INDEX('Policy Characteristics'!I:I,MATCH($C2759,'Policy Characteristics'!$C:$C,0))),"",INDEX('Policy Characteristics'!I:I,MATCH($C2759,'Policy Characteristics'!$C:$C,0)))</f>
        <v>% reduction in exports</v>
      </c>
      <c r="P2759" s="254" t="str">
        <f>IF(ISBLANK(INDEX('Policy Characteristics'!J:J,MATCH($C2759,'Policy Characteristics'!$C:$C,0))),"",INDEX('Policy Characteristics'!J:J,MATCH($C2759,'Policy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Today, exports represent 15% of U.S. hard coal production, 22% of natural gas production, 8% of petroleum gasoline production, 28% of petroleum diesel production, 11% of jet fuel and kerosene production, 29% of crude oil production, 74% of heavy and residual fuel oil production, and 56% of LPG, propane, and butane production.</v>
      </c>
      <c r="Q2759" s="254" t="str">
        <f>IF(ISBLANK(INDEX('Policy Characteristics'!K:K,MATCH($C2759,'Policy Characteristics'!$C:$C,0))),"",INDEX('Policy Characteristics'!K:K,MATCH($C2759,'Policy Characteristics'!$C:$C,0)))</f>
        <v/>
      </c>
      <c r="R2759" s="254" t="str">
        <f>IF(ISBLANK(INDEX('Policy Characteristics'!L:L,MATCH($C2759,'Policy Characteristics'!$C:$C,0))),"",INDEX('Policy Characteristics'!L:L,MATCH($C2759,'Policy Characteristics'!$C:$C,0)))</f>
        <v>reduce-fuel-exports.html</v>
      </c>
    </row>
    <row r="2760" spans="1:18" x14ac:dyDescent="0.25">
      <c r="A2760" s="254" t="str">
        <f>IF(ISBLANK(INDEX('Policy Characteristics'!A:A,MATCH($C2760,'Policy Characteristics'!$C:$C,0))),"",INDEX('Policy Characteristics'!A:A,MATCH($C2760,'Policy Characteristics'!$C:$C,0)))</f>
        <v>Industry</v>
      </c>
      <c r="B2760" s="262" t="str">
        <f>IF(ISBLANK(INDEX('Policy Characteristics'!B:B,MATCH($C2760,'Policy Characteristics'!$C:$C,0))),"",INDEX('Policy Characteristics'!B:B,MATCH($C2760,'Policy Characteristics'!$C:$C,0)))</f>
        <v>Reduce Fossil Fuel Exports</v>
      </c>
      <c r="C2760" s="254" t="str">
        <f t="shared" si="118"/>
        <v>Percent Reduction in Fossil Fuel Exports</v>
      </c>
      <c r="D2760" s="6" t="s">
        <v>2439</v>
      </c>
      <c r="E2760" s="45"/>
      <c r="F2760" s="6" t="s">
        <v>2443</v>
      </c>
      <c r="G2760" s="45"/>
      <c r="H2760" s="47">
        <f t="shared" si="119"/>
        <v>2759</v>
      </c>
      <c r="I2760" s="324" t="s">
        <v>40</v>
      </c>
      <c r="J2760" s="255" t="str">
        <f>IF(ISBLANK(INDEX('Policy Characteristics'!D:D,MATCH($C2760,'Policy Characteristics'!$C:$C,0))),"",INDEX('Policy Characteristics'!D:D,MATCH($C2760,'Policy Characteristics'!$C:$C,0)))</f>
        <v>Percent Reduction in Fossil Fuel Exports</v>
      </c>
      <c r="K2760" s="254" t="str">
        <f>IF(ISBLANK(INDEX('Policy Characteristics'!E:E,MATCH($C2760,'Policy Characteristics'!$C:$C,0))),"",INDEX('Policy Characteristics'!E:E,MATCH($C2760,'Policy Characteristics'!$C:$C,0)))</f>
        <v>indst reduce fossil fuel exports</v>
      </c>
      <c r="L2760" s="261">
        <f>IF(ISBLANK(INDEX('Policy Characteristics'!F:F,MATCH($C2760,'Policy Characteristics'!$C:$C,0))),"",INDEX('Policy Characteristics'!F:F,MATCH($C2760,'Policy Characteristics'!$C:$C,0)))</f>
        <v>0</v>
      </c>
      <c r="M2760" s="261">
        <f>IF(ISBLANK(INDEX('Policy Characteristics'!G:G,MATCH($C2760,'Policy Characteristics'!$C:$C,0))),"",INDEX('Policy Characteristics'!G:G,MATCH($C2760,'Policy Characteristics'!$C:$C,0)))</f>
        <v>1</v>
      </c>
      <c r="N2760" s="261">
        <f>IF(ISBLANK(INDEX('Policy Characteristics'!H:H,MATCH($C2760,'Policy Characteristics'!$C:$C,0))),"",INDEX('Policy Characteristics'!H:H,MATCH($C2760,'Policy Characteristics'!$C:$C,0)))</f>
        <v>0.01</v>
      </c>
      <c r="O2760" s="254" t="str">
        <f>IF(ISBLANK(INDEX('Policy Characteristics'!I:I,MATCH($C2760,'Policy Characteristics'!$C:$C,0))),"",INDEX('Policy Characteristics'!I:I,MATCH($C2760,'Policy Characteristics'!$C:$C,0)))</f>
        <v>% reduction in exports</v>
      </c>
      <c r="P2760" s="254" t="str">
        <f>IF(ISBLANK(INDEX('Policy Characteristics'!J:J,MATCH($C2760,'Policy Characteristics'!$C:$C,0))),"",INDEX('Policy Characteristics'!J:J,MATCH($C2760,'Policy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Today, exports represent 15% of U.S. hard coal production, 22% of natural gas production, 8% of petroleum gasoline production, 28% of petroleum diesel production, 11% of jet fuel and kerosene production, 29% of crude oil production, 74% of heavy and residual fuel oil production, and 56% of LPG, propane, and butane production.</v>
      </c>
      <c r="Q2760" s="254" t="str">
        <f>IF(ISBLANK(INDEX('Policy Characteristics'!K:K,MATCH($C2760,'Policy Characteristics'!$C:$C,0))),"",INDEX('Policy Characteristics'!K:K,MATCH($C2760,'Policy Characteristics'!$C:$C,0)))</f>
        <v/>
      </c>
      <c r="R2760" s="254" t="str">
        <f>IF(ISBLANK(INDEX('Policy Characteristics'!L:L,MATCH($C2760,'Policy Characteristics'!$C:$C,0))),"",INDEX('Policy Characteristics'!L:L,MATCH($C2760,'Policy Characteristics'!$C:$C,0)))</f>
        <v>reduce-fuel-exports.html</v>
      </c>
    </row>
    <row r="2761" spans="1:18" x14ac:dyDescent="0.25">
      <c r="A2761" s="254" t="str">
        <f>IF(ISBLANK(INDEX('Policy Characteristics'!A:A,MATCH($C2761,'Policy Characteristics'!$C:$C,0))),"",INDEX('Policy Characteristics'!A:A,MATCH($C2761,'Policy Characteristics'!$C:$C,0)))</f>
        <v>Industry</v>
      </c>
      <c r="B2761" s="262" t="str">
        <f>IF(ISBLANK(INDEX('Policy Characteristics'!B:B,MATCH($C2761,'Policy Characteristics'!$C:$C,0))),"",INDEX('Policy Characteristics'!B:B,MATCH($C2761,'Policy Characteristics'!$C:$C,0)))</f>
        <v>Reduce Fossil Fuel Exports</v>
      </c>
      <c r="C2761" s="254" t="str">
        <f t="shared" si="118"/>
        <v>Percent Reduction in Fossil Fuel Exports</v>
      </c>
      <c r="D2761" s="6" t="s">
        <v>2449</v>
      </c>
      <c r="E2761" s="45"/>
      <c r="F2761" s="6" t="s">
        <v>2450</v>
      </c>
      <c r="G2761" s="45"/>
      <c r="H2761" s="47">
        <f t="shared" si="119"/>
        <v>2760</v>
      </c>
      <c r="I2761" s="324" t="s">
        <v>40</v>
      </c>
      <c r="J2761" s="255" t="str">
        <f>IF(ISBLANK(INDEX('Policy Characteristics'!D:D,MATCH($C2761,'Policy Characteristics'!$C:$C,0))),"",INDEX('Policy Characteristics'!D:D,MATCH($C2761,'Policy Characteristics'!$C:$C,0)))</f>
        <v>Percent Reduction in Fossil Fuel Exports</v>
      </c>
      <c r="K2761" s="254" t="str">
        <f>IF(ISBLANK(INDEX('Policy Characteristics'!E:E,MATCH($C2761,'Policy Characteristics'!$C:$C,0))),"",INDEX('Policy Characteristics'!E:E,MATCH($C2761,'Policy Characteristics'!$C:$C,0)))</f>
        <v>indst reduce fossil fuel exports</v>
      </c>
      <c r="L2761" s="261">
        <f>IF(ISBLANK(INDEX('Policy Characteristics'!F:F,MATCH($C2761,'Policy Characteristics'!$C:$C,0))),"",INDEX('Policy Characteristics'!F:F,MATCH($C2761,'Policy Characteristics'!$C:$C,0)))</f>
        <v>0</v>
      </c>
      <c r="M2761" s="261">
        <f>IF(ISBLANK(INDEX('Policy Characteristics'!G:G,MATCH($C2761,'Policy Characteristics'!$C:$C,0))),"",INDEX('Policy Characteristics'!G:G,MATCH($C2761,'Policy Characteristics'!$C:$C,0)))</f>
        <v>1</v>
      </c>
      <c r="N2761" s="261">
        <f>IF(ISBLANK(INDEX('Policy Characteristics'!H:H,MATCH($C2761,'Policy Characteristics'!$C:$C,0))),"",INDEX('Policy Characteristics'!H:H,MATCH($C2761,'Policy Characteristics'!$C:$C,0)))</f>
        <v>0.01</v>
      </c>
      <c r="O2761" s="254" t="str">
        <f>IF(ISBLANK(INDEX('Policy Characteristics'!I:I,MATCH($C2761,'Policy Characteristics'!$C:$C,0))),"",INDEX('Policy Characteristics'!I:I,MATCH($C2761,'Policy Characteristics'!$C:$C,0)))</f>
        <v>% reduction in exports</v>
      </c>
      <c r="P2761" s="254" t="str">
        <f>IF(ISBLANK(INDEX('Policy Characteristics'!J:J,MATCH($C2761,'Policy Characteristics'!$C:$C,0))),"",INDEX('Policy Characteristics'!J:J,MATCH($C2761,'Policy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Today, exports represent 15% of U.S. hard coal production, 22% of natural gas production, 8% of petroleum gasoline production, 28% of petroleum diesel production, 11% of jet fuel and kerosene production, 29% of crude oil production, 74% of heavy and residual fuel oil production, and 56% of LPG, propane, and butane production.</v>
      </c>
      <c r="Q2761" s="254" t="str">
        <f>IF(ISBLANK(INDEX('Policy Characteristics'!K:K,MATCH($C2761,'Policy Characteristics'!$C:$C,0))),"",INDEX('Policy Characteristics'!K:K,MATCH($C2761,'Policy Characteristics'!$C:$C,0)))</f>
        <v/>
      </c>
      <c r="R2761" s="254" t="str">
        <f>IF(ISBLANK(INDEX('Policy Characteristics'!L:L,MATCH($C2761,'Policy Characteristics'!$C:$C,0))),"",INDEX('Policy Characteristics'!L:L,MATCH($C2761,'Policy Characteristics'!$C:$C,0)))</f>
        <v>reduce-fuel-exports.html</v>
      </c>
    </row>
    <row r="2762" spans="1:18" x14ac:dyDescent="0.25">
      <c r="A2762" s="254" t="str">
        <f>IF(ISBLANK(INDEX('Policy Characteristics'!A:A,MATCH($C2762,'Policy Characteristics'!$C:$C,0))),"",INDEX('Policy Characteristics'!A:A,MATCH($C2762,'Policy Characteristics'!$C:$C,0)))</f>
        <v>Industry</v>
      </c>
      <c r="B2762" s="262" t="str">
        <f>IF(ISBLANK(INDEX('Policy Characteristics'!B:B,MATCH($C2762,'Policy Characteristics'!$C:$C,0))),"",INDEX('Policy Characteristics'!B:B,MATCH($C2762,'Policy Characteristics'!$C:$C,0)))</f>
        <v>Reduce Fossil Fuel Exports</v>
      </c>
      <c r="C2762" s="254" t="str">
        <f t="shared" si="118"/>
        <v>Percent Reduction in Fossil Fuel Exports</v>
      </c>
      <c r="D2762" s="6" t="s">
        <v>2440</v>
      </c>
      <c r="E2762" s="45"/>
      <c r="F2762" s="6" t="s">
        <v>2444</v>
      </c>
      <c r="G2762" s="45"/>
      <c r="H2762" s="47">
        <f t="shared" si="119"/>
        <v>2761</v>
      </c>
      <c r="I2762" s="324" t="s">
        <v>40</v>
      </c>
      <c r="J2762" s="255" t="str">
        <f>IF(ISBLANK(INDEX('Policy Characteristics'!D:D,MATCH($C2762,'Policy Characteristics'!$C:$C,0))),"",INDEX('Policy Characteristics'!D:D,MATCH($C2762,'Policy Characteristics'!$C:$C,0)))</f>
        <v>Percent Reduction in Fossil Fuel Exports</v>
      </c>
      <c r="K2762" s="254" t="str">
        <f>IF(ISBLANK(INDEX('Policy Characteristics'!E:E,MATCH($C2762,'Policy Characteristics'!$C:$C,0))),"",INDEX('Policy Characteristics'!E:E,MATCH($C2762,'Policy Characteristics'!$C:$C,0)))</f>
        <v>indst reduce fossil fuel exports</v>
      </c>
      <c r="L2762" s="261">
        <f>IF(ISBLANK(INDEX('Policy Characteristics'!F:F,MATCH($C2762,'Policy Characteristics'!$C:$C,0))),"",INDEX('Policy Characteristics'!F:F,MATCH($C2762,'Policy Characteristics'!$C:$C,0)))</f>
        <v>0</v>
      </c>
      <c r="M2762" s="261">
        <f>IF(ISBLANK(INDEX('Policy Characteristics'!G:G,MATCH($C2762,'Policy Characteristics'!$C:$C,0))),"",INDEX('Policy Characteristics'!G:G,MATCH($C2762,'Policy Characteristics'!$C:$C,0)))</f>
        <v>1</v>
      </c>
      <c r="N2762" s="261">
        <f>IF(ISBLANK(INDEX('Policy Characteristics'!H:H,MATCH($C2762,'Policy Characteristics'!$C:$C,0))),"",INDEX('Policy Characteristics'!H:H,MATCH($C2762,'Policy Characteristics'!$C:$C,0)))</f>
        <v>0.01</v>
      </c>
      <c r="O2762" s="254" t="str">
        <f>IF(ISBLANK(INDEX('Policy Characteristics'!I:I,MATCH($C2762,'Policy Characteristics'!$C:$C,0))),"",INDEX('Policy Characteristics'!I:I,MATCH($C2762,'Policy Characteristics'!$C:$C,0)))</f>
        <v>% reduction in exports</v>
      </c>
      <c r="P2762" s="254" t="str">
        <f>IF(ISBLANK(INDEX('Policy Characteristics'!J:J,MATCH($C2762,'Policy Characteristics'!$C:$C,0))),"",INDEX('Policy Characteristics'!J:J,MATCH($C2762,'Policy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Today, exports represent 15% of U.S. hard coal production, 22% of natural gas production, 8% of petroleum gasoline production, 28% of petroleum diesel production, 11% of jet fuel and kerosene production, 29% of crude oil production, 74% of heavy and residual fuel oil production, and 56% of LPG, propane, and butane production.</v>
      </c>
      <c r="Q2762" s="254" t="str">
        <f>IF(ISBLANK(INDEX('Policy Characteristics'!K:K,MATCH($C2762,'Policy Characteristics'!$C:$C,0))),"",INDEX('Policy Characteristics'!K:K,MATCH($C2762,'Policy Characteristics'!$C:$C,0)))</f>
        <v/>
      </c>
      <c r="R2762" s="254" t="str">
        <f>IF(ISBLANK(INDEX('Policy Characteristics'!L:L,MATCH($C2762,'Policy Characteristics'!$C:$C,0))),"",INDEX('Policy Characteristics'!L:L,MATCH($C2762,'Policy Characteristics'!$C:$C,0)))</f>
        <v>reduce-fuel-exports.html</v>
      </c>
    </row>
    <row r="2763" spans="1:18" x14ac:dyDescent="0.25">
      <c r="A2763" s="254" t="str">
        <f>IF(ISBLANK(INDEX('Policy Characteristics'!A:A,MATCH($C2763,'Policy Characteristics'!$C:$C,0))),"",INDEX('Policy Characteristics'!A:A,MATCH($C2763,'Policy Characteristics'!$C:$C,0)))</f>
        <v>Agriculture, Land Use, and Forestry</v>
      </c>
      <c r="B2763" s="262" t="str">
        <f>IF(ISBLANK(INDEX('Policy Characteristics'!B:B,MATCH($C2763,'Policy Characteristics'!$C:$C,0))),"",INDEX('Policy Characteristics'!B:B,MATCH($C2763,'Policy Characteristics'!$C:$C,0)))</f>
        <v>Afforestation and Reforestation</v>
      </c>
      <c r="C2763" t="s">
        <v>414</v>
      </c>
      <c r="D2763" s="45"/>
      <c r="E2763" s="45"/>
      <c r="F2763" s="45"/>
      <c r="G2763" s="45"/>
      <c r="H2763" s="47">
        <f t="shared" si="119"/>
        <v>2762</v>
      </c>
      <c r="I2763" s="324" t="s">
        <v>40</v>
      </c>
      <c r="J2763" s="255" t="str">
        <f>IF(ISBLANK(INDEX('Policy Characteristics'!D:D,MATCH($C2763,'Policy Characteristics'!$C:$C,0))),"",INDEX('Policy Characteristics'!D:D,MATCH($C2763,'Policy Characteristics'!$C:$C,0)))</f>
        <v>Afforestation and Reforestation</v>
      </c>
      <c r="K2763" s="254" t="str">
        <f>IF(ISBLANK(INDEX('Policy Characteristics'!E:E,MATCH($C2763,'Policy Characteristics'!$C:$C,0))),"",INDEX('Policy Characteristics'!E:E,MATCH($C2763,'Policy Characteristics'!$C:$C,0)))</f>
        <v>land afforestation and reforestation</v>
      </c>
      <c r="L2763" s="261">
        <f>IF(ISBLANK(INDEX('Policy Characteristics'!F:F,MATCH($C2763,'Policy Characteristics'!$C:$C,0))),"",INDEX('Policy Characteristics'!F:F,MATCH($C2763,'Policy Characteristics'!$C:$C,0)))</f>
        <v>-3</v>
      </c>
      <c r="M2763" s="261">
        <f>IF(ISBLANK(INDEX('Policy Characteristics'!G:G,MATCH($C2763,'Policy Characteristics'!$C:$C,0))),"",INDEX('Policy Characteristics'!G:G,MATCH($C2763,'Policy Characteristics'!$C:$C,0)))</f>
        <v>1</v>
      </c>
      <c r="N2763" s="261">
        <f>IF(ISBLANK(INDEX('Policy Characteristics'!H:H,MATCH($C2763,'Policy Characteristics'!$C:$C,0))),"",INDEX('Policy Characteristics'!H:H,MATCH($C2763,'Policy Characteristics'!$C:$C,0)))</f>
        <v>0.01</v>
      </c>
      <c r="O2763" s="254" t="str">
        <f>IF(ISBLANK(INDEX('Policy Characteristics'!I:I,MATCH($C2763,'Policy Characteristics'!$C:$C,0))),"",INDEX('Policy Characteristics'!I:I,MATCH($C2763,'Policy Characteristics'!$C:$C,0)))</f>
        <v>% of potential achieved</v>
      </c>
      <c r="P2763" s="254" t="str">
        <f>IF(ISBLANK(INDEX('Policy Characteristics'!J:J,MATCH($C2763,'Policy Characteristics'!$C:$C,0))),"",INDEX('Policy Characteristics'!J:J,MATCH($C2763,'Policy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 // **Guidance for setting values:** The potential for this policy lever is sourced from EPA's 2024 Forestry and Agriculture Sector Mitigation Analysis, which evaluates various carbon price scenarios across both the forestry and agriculture sectors and considers land use competition. At the maximum level of $100 per ton, the afforestation and reforestation potential is roughly 175 MMT CO2e in 2050.</v>
      </c>
      <c r="Q2763" s="254" t="str">
        <f>IF(ISBLANK(INDEX('Policy Characteristics'!K:K,MATCH($C2763,'Policy Characteristics'!$C:$C,0))),"",INDEX('Policy Characteristics'!K:K,MATCH($C2763,'Policy Characteristics'!$C:$C,0)))</f>
        <v>lulucf.html#aff-ref</v>
      </c>
      <c r="R2763" s="254" t="str">
        <f>IF(ISBLANK(INDEX('Policy Characteristics'!L:L,MATCH($C2763,'Policy Characteristics'!$C:$C,0))),"",INDEX('Policy Characteristics'!L:L,MATCH($C2763,'Policy Characteristics'!$C:$C,0)))</f>
        <v>afforestation-and-reforestation.html</v>
      </c>
    </row>
    <row r="2764" spans="1:18" x14ac:dyDescent="0.25">
      <c r="A2764" s="254" t="str">
        <f>IF(ISBLANK(INDEX('Policy Characteristics'!A:A,MATCH($C2764,'Policy Characteristics'!$C:$C,0))),"",INDEX('Policy Characteristics'!A:A,MATCH($C2764,'Policy Characteristics'!$C:$C,0)))</f>
        <v>Agriculture, Land Use, and Forestry</v>
      </c>
      <c r="B2764" s="262" t="str">
        <f>IF(ISBLANK(INDEX('Policy Characteristics'!B:B,MATCH($C2764,'Policy Characteristics'!$C:$C,0))),"",INDEX('Policy Characteristics'!B:B,MATCH($C2764,'Policy Characteristics'!$C:$C,0)))</f>
        <v>Avoid Deforestation</v>
      </c>
      <c r="C2764" t="s">
        <v>421</v>
      </c>
      <c r="D2764" s="45"/>
      <c r="E2764" s="45"/>
      <c r="F2764" s="45"/>
      <c r="G2764" s="45"/>
      <c r="H2764" s="47">
        <f t="shared" si="119"/>
        <v>2763</v>
      </c>
      <c r="I2764" s="325" t="s">
        <v>41</v>
      </c>
      <c r="J2764" s="255" t="str">
        <f>IF(ISBLANK(INDEX('Policy Characteristics'!D:D,MATCH($C2764,'Policy Characteristics'!$C:$C,0))),"",INDEX('Policy Characteristics'!D:D,MATCH($C2764,'Policy Characteristics'!$C:$C,0)))</f>
        <v>Avoid Deforestation</v>
      </c>
      <c r="K2764" s="254" t="str">
        <f>IF(ISBLANK(INDEX('Policy Characteristics'!E:E,MATCH($C2764,'Policy Characteristics'!$C:$C,0))),"",INDEX('Policy Characteristics'!E:E,MATCH($C2764,'Policy Characteristics'!$C:$C,0)))</f>
        <v>land avoid deforestation</v>
      </c>
      <c r="L2764" s="261">
        <f>IF(ISBLANK(INDEX('Policy Characteristics'!F:F,MATCH($C2764,'Policy Characteristics'!$C:$C,0))),"",INDEX('Policy Characteristics'!F:F,MATCH($C2764,'Policy Characteristics'!$C:$C,0)))</f>
        <v>0</v>
      </c>
      <c r="M2764" s="261">
        <f>IF(ISBLANK(INDEX('Policy Characteristics'!G:G,MATCH($C2764,'Policy Characteristics'!$C:$C,0))),"",INDEX('Policy Characteristics'!G:G,MATCH($C2764,'Policy Characteristics'!$C:$C,0)))</f>
        <v>1</v>
      </c>
      <c r="N2764" s="261">
        <f>IF(ISBLANK(INDEX('Policy Characteristics'!H:H,MATCH($C2764,'Policy Characteristics'!$C:$C,0))),"",INDEX('Policy Characteristics'!H:H,MATCH($C2764,'Policy Characteristics'!$C:$C,0)))</f>
        <v>0.01</v>
      </c>
      <c r="O2764" s="254" t="str">
        <f>IF(ISBLANK(INDEX('Policy Characteristics'!I:I,MATCH($C2764,'Policy Characteristics'!$C:$C,0))),"",INDEX('Policy Characteristics'!I:I,MATCH($C2764,'Policy Characteristics'!$C:$C,0)))</f>
        <v>% of potential achieved</v>
      </c>
      <c r="P2764" s="254" t="str">
        <f>IF(ISBLANK(INDEX('Policy Characteristics'!J:J,MATCH($C2764,'Policy Characteristics'!$C:$C,0))),"",INDEX('Policy Characteristics'!J:J,MATCH($C2764,'Policy Characteristics'!$C:$C,0)))</f>
        <v>**Description:** This policy prevents clear cutting of forests that would otherwise be cleared.  Preserved forests are assumed to be managed with best practices. // **Guidance for setting values:** If this policy is fully implemented, the avoided deforestation rate reaches 0.2 million acres per year in 2050 (roughly equal to 0.01% of the land area of the lower 48 states).</v>
      </c>
      <c r="Q2764" s="254" t="str">
        <f>IF(ISBLANK(INDEX('Policy Characteristics'!K:K,MATCH($C2764,'Policy Characteristics'!$C:$C,0))),"",INDEX('Policy Characteristics'!K:K,MATCH($C2764,'Policy Characteristics'!$C:$C,0)))</f>
        <v>lulucf.html#avoid-def</v>
      </c>
      <c r="R2764" s="254" t="str">
        <f>IF(ISBLANK(INDEX('Policy Characteristics'!L:L,MATCH($C2764,'Policy Characteristics'!$C:$C,0))),"",INDEX('Policy Characteristics'!L:L,MATCH($C2764,'Policy Characteristics'!$C:$C,0)))</f>
        <v>avoid-deforestation.html</v>
      </c>
    </row>
    <row r="2765" spans="1:18" x14ac:dyDescent="0.25">
      <c r="A2765" s="254" t="str">
        <f>IF(ISBLANK(INDEX('Policy Characteristics'!A:A,MATCH($C2765,'Policy Characteristics'!$C:$C,0))),"",INDEX('Policy Characteristics'!A:A,MATCH($C2765,'Policy Characteristics'!$C:$C,0)))</f>
        <v>Agriculture, Land Use, and Forestry</v>
      </c>
      <c r="B2765" s="262" t="str">
        <f>IF(ISBLANK(INDEX('Policy Characteristics'!B:B,MATCH($C2765,'Policy Characteristics'!$C:$C,0))),"",INDEX('Policy Characteristics'!B:B,MATCH($C2765,'Policy Characteristics'!$C:$C,0)))</f>
        <v>Grassland Restoration and Avoided Conversion</v>
      </c>
      <c r="C2765" t="s">
        <v>418</v>
      </c>
      <c r="D2765" s="45"/>
      <c r="E2765" s="45"/>
      <c r="F2765" s="45"/>
      <c r="G2765" s="45"/>
      <c r="H2765" s="47">
        <f t="shared" si="119"/>
        <v>2764</v>
      </c>
      <c r="I2765" s="325" t="s">
        <v>40</v>
      </c>
      <c r="J2765" s="255" t="str">
        <f>IF(ISBLANK(INDEX('Policy Characteristics'!D:D,MATCH($C2765,'Policy Characteristics'!$C:$C,0))),"",INDEX('Policy Characteristics'!D:D,MATCH($C2765,'Policy Characteristics'!$C:$C,0)))</f>
        <v>Grassland Restoration and Avoided Conversion</v>
      </c>
      <c r="K2765" s="254" t="str">
        <f>IF(ISBLANK(INDEX('Policy Characteristics'!E:E,MATCH($C2765,'Policy Characteristics'!$C:$C,0))),"",INDEX('Policy Characteristics'!E:E,MATCH($C2765,'Policy Characteristics'!$C:$C,0)))</f>
        <v>land forest restoration</v>
      </c>
      <c r="L2765" s="261">
        <f>IF(ISBLANK(INDEX('Policy Characteristics'!F:F,MATCH($C2765,'Policy Characteristics'!$C:$C,0))),"",INDEX('Policy Characteristics'!F:F,MATCH($C2765,'Policy Characteristics'!$C:$C,0)))</f>
        <v>0</v>
      </c>
      <c r="M2765" s="261">
        <f>IF(ISBLANK(INDEX('Policy Characteristics'!G:G,MATCH($C2765,'Policy Characteristics'!$C:$C,0))),"",INDEX('Policy Characteristics'!G:G,MATCH($C2765,'Policy Characteristics'!$C:$C,0)))</f>
        <v>1</v>
      </c>
      <c r="N2765" s="261">
        <f>IF(ISBLANK(INDEX('Policy Characteristics'!H:H,MATCH($C2765,'Policy Characteristics'!$C:$C,0))),"",INDEX('Policy Characteristics'!H:H,MATCH($C2765,'Policy Characteristics'!$C:$C,0)))</f>
        <v>0.01</v>
      </c>
      <c r="O2765" s="254" t="str">
        <f>IF(ISBLANK(INDEX('Policy Characteristics'!I:I,MATCH($C2765,'Policy Characteristics'!$C:$C,0))),"",INDEX('Policy Characteristics'!I:I,MATCH($C2765,'Policy Characteristics'!$C:$C,0)))</f>
        <v>% of potential achieved</v>
      </c>
      <c r="P2765" s="254" t="str">
        <f>IF(ISBLANK(INDEX('Policy Characteristics'!J:J,MATCH($C2765,'Policy Characteristics'!$C:$C,0))),"",INDEX('Policy Characteristics'!J:J,MATCH($C2765,'Policy Characteristics'!$C:$C,0)))</f>
        <v>**Description:** This policy increases CO2 sequestration by avoiding the conversion of grasslands and restoring grassland areas. // **Guidance for setting values:** A 100% setting of this lever avoids 1.7 million acres of grassland conversion, and restores roughly 5 million acres of grassland.</v>
      </c>
      <c r="Q2765" s="254" t="str">
        <f>IF(ISBLANK(INDEX('Policy Characteristics'!K:K,MATCH($C2765,'Policy Characteristics'!$C:$C,0))),"",INDEX('Policy Characteristics'!K:K,MATCH($C2765,'Policy Characteristics'!$C:$C,0)))</f>
        <v/>
      </c>
      <c r="R2765" s="254" t="str">
        <f>IF(ISBLANK(INDEX('Policy Characteristics'!L:L,MATCH($C2765,'Policy Characteristics'!$C:$C,0))),"",INDEX('Policy Characteristics'!L:L,MATCH($C2765,'Policy Characteristics'!$C:$C,0)))</f>
        <v>forest-restoration.html</v>
      </c>
    </row>
    <row r="2766" spans="1:18" x14ac:dyDescent="0.25">
      <c r="A2766" s="254" t="str">
        <f>IF(ISBLANK(INDEX('Policy Characteristics'!A:A,MATCH($C2766,'Policy Characteristics'!$C:$C,0))),"",INDEX('Policy Characteristics'!A:A,MATCH($C2766,'Policy Characteristics'!$C:$C,0)))</f>
        <v>Agriculture, Land Use, and Forestry</v>
      </c>
      <c r="B2766" s="262" t="str">
        <f>IF(ISBLANK(INDEX('Policy Characteristics'!B:B,MATCH($C2766,'Policy Characteristics'!$C:$C,0))),"",INDEX('Policy Characteristics'!B:B,MATCH($C2766,'Policy Characteristics'!$C:$C,0)))</f>
        <v>Forest Set-Asides</v>
      </c>
      <c r="C2766" t="s">
        <v>415</v>
      </c>
      <c r="D2766" s="45"/>
      <c r="E2766" s="45"/>
      <c r="F2766" s="45"/>
      <c r="G2766" s="45"/>
      <c r="H2766" s="47">
        <f t="shared" si="119"/>
        <v>2765</v>
      </c>
      <c r="I2766" s="324" t="s">
        <v>41</v>
      </c>
      <c r="J2766" s="255" t="str">
        <f>IF(ISBLANK(INDEX('Policy Characteristics'!D:D,MATCH($C2766,'Policy Characteristics'!$C:$C,0))),"",INDEX('Policy Characteristics'!D:D,MATCH($C2766,'Policy Characteristics'!$C:$C,0)))</f>
        <v>Forest Set-Asides</v>
      </c>
      <c r="K2766" s="254" t="str">
        <f>IF(ISBLANK(INDEX('Policy Characteristics'!E:E,MATCH($C2766,'Policy Characteristics'!$C:$C,0))),"",INDEX('Policy Characteristics'!E:E,MATCH($C2766,'Policy Characteristics'!$C:$C,0)))</f>
        <v>land forest set asides</v>
      </c>
      <c r="L2766" s="261">
        <f>IF(ISBLANK(INDEX('Policy Characteristics'!F:F,MATCH($C2766,'Policy Characteristics'!$C:$C,0))),"",INDEX('Policy Characteristics'!F:F,MATCH($C2766,'Policy Characteristics'!$C:$C,0)))</f>
        <v>0</v>
      </c>
      <c r="M2766" s="261">
        <f>IF(ISBLANK(INDEX('Policy Characteristics'!G:G,MATCH($C2766,'Policy Characteristics'!$C:$C,0))),"",INDEX('Policy Characteristics'!G:G,MATCH($C2766,'Policy Characteristics'!$C:$C,0)))</f>
        <v>1</v>
      </c>
      <c r="N2766" s="261">
        <f>IF(ISBLANK(INDEX('Policy Characteristics'!H:H,MATCH($C2766,'Policy Characteristics'!$C:$C,0))),"",INDEX('Policy Characteristics'!H:H,MATCH($C2766,'Policy Characteristics'!$C:$C,0)))</f>
        <v>0.01</v>
      </c>
      <c r="O2766" s="254" t="str">
        <f>IF(ISBLANK(INDEX('Policy Characteristics'!I:I,MATCH($C2766,'Policy Characteristics'!$C:$C,0))),"",INDEX('Policy Characteristics'!I:I,MATCH($C2766,'Policy Characteristics'!$C:$C,0)))</f>
        <v>% of potential achieved</v>
      </c>
      <c r="P2766" s="254" t="str">
        <f>IF(ISBLANK(INDEX('Policy Characteristics'!J:J,MATCH($C2766,'Policy Characteristics'!$C:$C,0))),"",INDEX('Policy Characteristics'!J:J,MATCH($C2766,'Policy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2766" s="254" t="str">
        <f>IF(ISBLANK(INDEX('Policy Characteristics'!K:K,MATCH($C2766,'Policy Characteristics'!$C:$C,0))),"",INDEX('Policy Characteristics'!K:K,MATCH($C2766,'Policy Characteristics'!$C:$C,0)))</f>
        <v>lulucf.html#set-asides</v>
      </c>
      <c r="R2766" s="254" t="str">
        <f>IF(ISBLANK(INDEX('Policy Characteristics'!L:L,MATCH($C2766,'Policy Characteristics'!$C:$C,0))),"",INDEX('Policy Characteristics'!L:L,MATCH($C2766,'Policy Characteristics'!$C:$C,0)))</f>
        <v>forest-set-asides.html</v>
      </c>
    </row>
    <row r="2767" spans="1:18" x14ac:dyDescent="0.25">
      <c r="A2767" s="254" t="str">
        <f>IF(ISBLANK(INDEX('Policy Characteristics'!A:A,MATCH($C2767,'Policy Characteristics'!$C:$C,0))),"",INDEX('Policy Characteristics'!A:A,MATCH($C2767,'Policy Characteristics'!$C:$C,0)))</f>
        <v>Agriculture, Land Use, and Forestry</v>
      </c>
      <c r="B2767" s="262" t="str">
        <f>IF(ISBLANK(INDEX('Policy Characteristics'!B:B,MATCH($C2767,'Policy Characteristics'!$C:$C,0))),"",INDEX('Policy Characteristics'!B:B,MATCH($C2767,'Policy Characteristics'!$C:$C,0)))</f>
        <v>Cropland and Rice Measures</v>
      </c>
      <c r="C2767" t="s">
        <v>2737</v>
      </c>
      <c r="D2767" s="45"/>
      <c r="E2767" s="45"/>
      <c r="F2767" s="45"/>
      <c r="G2767" s="45"/>
      <c r="H2767" s="47">
        <f t="shared" si="119"/>
        <v>2766</v>
      </c>
      <c r="I2767" s="324" t="s">
        <v>40</v>
      </c>
      <c r="J2767" s="255" t="str">
        <f>IF(ISBLANK(INDEX('Policy Characteristics'!D:D,MATCH($C2767,'Policy Characteristics'!$C:$C,0))),"",INDEX('Policy Characteristics'!D:D,MATCH($C2767,'Policy Characteristics'!$C:$C,0)))</f>
        <v>Cropland and Rice Measures</v>
      </c>
      <c r="K2767" s="254" t="str">
        <f>IF(ISBLANK(INDEX('Policy Characteristics'!E:E,MATCH($C2767,'Policy Characteristics'!$C:$C,0))),"",INDEX('Policy Characteristics'!E:E,MATCH($C2767,'Policy Characteristics'!$C:$C,0)))</f>
        <v>indst cropland and rice measures</v>
      </c>
      <c r="L2767" s="261">
        <f>IF(ISBLANK(INDEX('Policy Characteristics'!F:F,MATCH($C2767,'Policy Characteristics'!$C:$C,0))),"",INDEX('Policy Characteristics'!F:F,MATCH($C2767,'Policy Characteristics'!$C:$C,0)))</f>
        <v>0</v>
      </c>
      <c r="M2767" s="261">
        <f>IF(ISBLANK(INDEX('Policy Characteristics'!G:G,MATCH($C2767,'Policy Characteristics'!$C:$C,0))),"",INDEX('Policy Characteristics'!G:G,MATCH($C2767,'Policy Characteristics'!$C:$C,0)))</f>
        <v>1</v>
      </c>
      <c r="N2767" s="261">
        <f>IF(ISBLANK(INDEX('Policy Characteristics'!H:H,MATCH($C2767,'Policy Characteristics'!$C:$C,0))),"",INDEX('Policy Characteristics'!H:H,MATCH($C2767,'Policy Characteristics'!$C:$C,0)))</f>
        <v>0.01</v>
      </c>
      <c r="O2767" s="254" t="str">
        <f>IF(ISBLANK(INDEX('Policy Characteristics'!I:I,MATCH($C2767,'Policy Characteristics'!$C:$C,0))),"",INDEX('Policy Characteristics'!I:I,MATCH($C2767,'Policy Characteristics'!$C:$C,0)))</f>
        <v>% of potential achieved</v>
      </c>
      <c r="P2767" s="254" t="str">
        <f>IF(ISBLANK(INDEX('Policy Characteristics'!J:J,MATCH($C2767,'Policy Characteristics'!$C:$C,0))),"",INDEX('Policy Characteristics'!J:J,MATCH($C2767,'Policy Characteristics'!$C:$C,0)))</f>
        <v>**Description:**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 The BAU reflects increased uptake of cropland and rice measures due to incentives provided in the Inflation Reduction Act. This lever represents additional potential on top of BAU emissions reductions. To be conservative, we do not assume permanent emissions reductions after IRA funds expire, so therefore phase out the IRA impact over the course of four years after funds expire in 2032. The total potential for this policy lever is sourced from EPA's 2024 Forestry and Agriculture Sector Mitigation Analysis, which evaluates various carbon price scenarios across both the forestry and agriculture sectors and considers land use competition. At the maximum level of $100 per ton, the cropland and rice measures potential is roughly 10 MMT CO2e in 2050.</v>
      </c>
      <c r="Q2767" s="254" t="str">
        <f>IF(ISBLANK(INDEX('Policy Characteristics'!K:K,MATCH($C2767,'Policy Characteristics'!$C:$C,0))),"",INDEX('Policy Characteristics'!K:K,MATCH($C2767,'Policy Characteristics'!$C:$C,0)))</f>
        <v>industry-ag-main.html#cropland</v>
      </c>
      <c r="R2767" s="254" t="str">
        <f>IF(ISBLANK(INDEX('Policy Characteristics'!L:L,MATCH($C2767,'Policy Characteristics'!$C:$C,0))),"",INDEX('Policy Characteristics'!L:L,MATCH($C2767,'Policy Characteristics'!$C:$C,0)))</f>
        <v>cropland-management.html</v>
      </c>
    </row>
    <row r="2768" spans="1:18" x14ac:dyDescent="0.25">
      <c r="A2768" s="254" t="str">
        <f>IF(ISBLANK(INDEX('Policy Characteristics'!A:A,MATCH($C2768,'Policy Characteristics'!$C:$C,0))),"",INDEX('Policy Characteristics'!A:A,MATCH($C2768,'Policy Characteristics'!$C:$C,0)))</f>
        <v>Agriculture, Land Use, and Forestry</v>
      </c>
      <c r="B2768" s="262" t="str">
        <f>IF(ISBLANK(INDEX('Policy Characteristics'!B:B,MATCH($C2768,'Policy Characteristics'!$C:$C,0))),"",INDEX('Policy Characteristics'!B:B,MATCH($C2768,'Policy Characteristics'!$C:$C,0)))</f>
        <v>Improved Soil Measures</v>
      </c>
      <c r="C2768" t="s">
        <v>3290</v>
      </c>
      <c r="D2768" s="45"/>
      <c r="E2768" s="45"/>
      <c r="F2768" s="45"/>
      <c r="G2768" s="45"/>
      <c r="H2768" s="47">
        <f t="shared" si="119"/>
        <v>2767</v>
      </c>
      <c r="I2768" s="324" t="s">
        <v>41</v>
      </c>
      <c r="J2768" s="255" t="str">
        <f>IF(ISBLANK(INDEX('Policy Characteristics'!D:D,MATCH($C2768,'Policy Characteristics'!$C:$C,0))),"",INDEX('Policy Characteristics'!D:D,MATCH($C2768,'Policy Characteristics'!$C:$C,0)))</f>
        <v>Improved Soil Measures</v>
      </c>
      <c r="K2768" s="254" t="str">
        <f>IF(ISBLANK(INDEX('Policy Characteristics'!E:E,MATCH($C2768,'Policy Characteristics'!$C:$C,0))),"",INDEX('Policy Characteristics'!E:E,MATCH($C2768,'Policy Characteristics'!$C:$C,0)))</f>
        <v>indst tillage</v>
      </c>
      <c r="L2768" s="261">
        <f>IF(ISBLANK(INDEX('Policy Characteristics'!F:F,MATCH($C2768,'Policy Characteristics'!$C:$C,0))),"",INDEX('Policy Characteristics'!F:F,MATCH($C2768,'Policy Characteristics'!$C:$C,0)))</f>
        <v>0</v>
      </c>
      <c r="M2768" s="261">
        <f>IF(ISBLANK(INDEX('Policy Characteristics'!G:G,MATCH($C2768,'Policy Characteristics'!$C:$C,0))),"",INDEX('Policy Characteristics'!G:G,MATCH($C2768,'Policy Characteristics'!$C:$C,0)))</f>
        <v>1</v>
      </c>
      <c r="N2768" s="261">
        <f>IF(ISBLANK(INDEX('Policy Characteristics'!H:H,MATCH($C2768,'Policy Characteristics'!$C:$C,0))),"",INDEX('Policy Characteristics'!H:H,MATCH($C2768,'Policy Characteristics'!$C:$C,0)))</f>
        <v>0.01</v>
      </c>
      <c r="O2768" s="254" t="str">
        <f>IF(ISBLANK(INDEX('Policy Characteristics'!I:I,MATCH($C2768,'Policy Characteristics'!$C:$C,0))),"",INDEX('Policy Characteristics'!I:I,MATCH($C2768,'Policy Characteristics'!$C:$C,0)))</f>
        <v>% of potential achieved</v>
      </c>
      <c r="P2768" s="254" t="str">
        <f>IF(ISBLANK(INDEX('Policy Characteristics'!J:J,MATCH($C2768,'Policy Characteristics'!$C:$C,0))),"",INDEX('Policy Characteristics'!J:J,MATCH($C2768,'Policy Characteristics'!$C:$C,0)))</f>
        <v>**Description:** This policy stores CO2 in agricultural soils through improved tillage practices, retiring organic and marginal soils, and establishing windbreaks/shelterbelts. // **Guidance for setting values:** If this policy is fully implemented, approximately 70 MMT CO2 is stored in soils.</v>
      </c>
      <c r="Q2768" s="254" t="str">
        <f>IF(ISBLANK(INDEX('Policy Characteristics'!K:K,MATCH($C2768,'Policy Characteristics'!$C:$C,0))),"",INDEX('Policy Characteristics'!K:K,MATCH($C2768,'Policy Characteristics'!$C:$C,0)))</f>
        <v/>
      </c>
      <c r="R2768" s="254" t="str">
        <f>IF(ISBLANK(INDEX('Policy Characteristics'!L:L,MATCH($C2768,'Policy Characteristics'!$C:$C,0))),"",INDEX('Policy Characteristics'!L:L,MATCH($C2768,'Policy Characteristics'!$C:$C,0)))</f>
        <v/>
      </c>
    </row>
    <row r="2769" spans="1:18" x14ac:dyDescent="0.25">
      <c r="A2769" s="254" t="str">
        <f>IF(ISBLANK(INDEX('Policy Characteristics'!A:A,MATCH($C2769,'Policy Characteristics'!$C:$C,0))),"",INDEX('Policy Characteristics'!A:A,MATCH($C2769,'Policy Characteristics'!$C:$C,0)))</f>
        <v>Agriculture, Land Use, and Forestry</v>
      </c>
      <c r="B2769" s="262" t="str">
        <f>IF(ISBLANK(INDEX('Policy Characteristics'!B:B,MATCH($C2769,'Policy Characteristics'!$C:$C,0))),"",INDEX('Policy Characteristics'!B:B,MATCH($C2769,'Policy Characteristics'!$C:$C,0)))</f>
        <v>Improved Forest Management</v>
      </c>
      <c r="C2769" t="s">
        <v>416</v>
      </c>
      <c r="D2769" s="45"/>
      <c r="E2769" s="45"/>
      <c r="F2769" s="45"/>
      <c r="G2769" s="45"/>
      <c r="H2769" s="47">
        <f t="shared" si="119"/>
        <v>2768</v>
      </c>
      <c r="I2769" s="324" t="s">
        <v>40</v>
      </c>
      <c r="J2769" s="255" t="str">
        <f>IF(ISBLANK(INDEX('Policy Characteristics'!D:D,MATCH($C2769,'Policy Characteristics'!$C:$C,0))),"",INDEX('Policy Characteristics'!D:D,MATCH($C2769,'Policy Characteristics'!$C:$C,0)))</f>
        <v>Improved Forest Management</v>
      </c>
      <c r="K2769" s="254" t="str">
        <f>IF(ISBLANK(INDEX('Policy Characteristics'!E:E,MATCH($C2769,'Policy Characteristics'!$C:$C,0))),"",INDEX('Policy Characteristics'!E:E,MATCH($C2769,'Policy Characteristics'!$C:$C,0)))</f>
        <v>land forest management</v>
      </c>
      <c r="L2769" s="261">
        <f>IF(ISBLANK(INDEX('Policy Characteristics'!F:F,MATCH($C2769,'Policy Characteristics'!$C:$C,0))),"",INDEX('Policy Characteristics'!F:F,MATCH($C2769,'Policy Characteristics'!$C:$C,0)))</f>
        <v>-1.5</v>
      </c>
      <c r="M2769" s="261">
        <f>IF(ISBLANK(INDEX('Policy Characteristics'!G:G,MATCH($C2769,'Policy Characteristics'!$C:$C,0))),"",INDEX('Policy Characteristics'!G:G,MATCH($C2769,'Policy Characteristics'!$C:$C,0)))</f>
        <v>1</v>
      </c>
      <c r="N2769" s="261">
        <f>IF(ISBLANK(INDEX('Policy Characteristics'!H:H,MATCH($C2769,'Policy Characteristics'!$C:$C,0))),"",INDEX('Policy Characteristics'!H:H,MATCH($C2769,'Policy Characteristics'!$C:$C,0)))</f>
        <v>0.01</v>
      </c>
      <c r="O2769" s="254" t="str">
        <f>IF(ISBLANK(INDEX('Policy Characteristics'!I:I,MATCH($C2769,'Policy Characteristics'!$C:$C,0))),"",INDEX('Policy Characteristics'!I:I,MATCH($C2769,'Policy Characteristics'!$C:$C,0)))</f>
        <v>% of potential achieved</v>
      </c>
      <c r="P2769" s="254" t="str">
        <f>IF(ISBLANK(INDEX('Policy Characteristics'!J:J,MATCH($C2769,'Policy Characteristics'!$C:$C,0))),"",INDEX('Policy Characteristics'!J:J,MATCH($C2769,'Policy Characteristics'!$C:$C,0)))</f>
        <v>**Description:** This policy increases CO2 sequestration by forests through improved forest management practices. A negative values implies less sequestration compared to the Current Policies scenario. // **Guidance for setting values:** The potential for this policy lever is sourced from EPA's 2024 Forestry and Agriculture Sector Mitigation Analysis, which evaluates various carbon price scenarios across both the forestry and agriculture sectors and considers land use competition. At a level of $100 per ton, the forest management potential is roughly 80 MMT CO2e in 2050.</v>
      </c>
      <c r="Q2769" s="254" t="str">
        <f>IF(ISBLANK(INDEX('Policy Characteristics'!K:K,MATCH($C2769,'Policy Characteristics'!$C:$C,0))),"",INDEX('Policy Characteristics'!K:K,MATCH($C2769,'Policy Characteristics'!$C:$C,0)))</f>
        <v>lulucf.html#forest-mgmt</v>
      </c>
      <c r="R2769" s="254" t="str">
        <f>IF(ISBLANK(INDEX('Policy Characteristics'!L:L,MATCH($C2769,'Policy Characteristics'!$C:$C,0))),"",INDEX('Policy Characteristics'!L:L,MATCH($C2769,'Policy Characteristics'!$C:$C,0)))</f>
        <v>improved-forest-management.html</v>
      </c>
    </row>
    <row r="2770" spans="1:18" x14ac:dyDescent="0.25">
      <c r="A2770" s="254" t="str">
        <f>IF(ISBLANK(INDEX('Policy Characteristics'!A:A,MATCH($C2770,'Policy Characteristics'!$C:$C,0))),"",INDEX('Policy Characteristics'!A:A,MATCH($C2770,'Policy Characteristics'!$C:$C,0)))</f>
        <v>Agriculture, Land Use, and Forestry</v>
      </c>
      <c r="B2770" s="262" t="str">
        <f>IF(ISBLANK(INDEX('Policy Characteristics'!B:B,MATCH($C2770,'Policy Characteristics'!$C:$C,0))),"",INDEX('Policy Characteristics'!B:B,MATCH($C2770,'Policy Characteristics'!$C:$C,0)))</f>
        <v>Livestock Measures</v>
      </c>
      <c r="C2770" t="s">
        <v>2769</v>
      </c>
      <c r="D2770" s="45"/>
      <c r="E2770" s="45"/>
      <c r="F2770" s="45"/>
      <c r="G2770" s="45"/>
      <c r="H2770" s="47">
        <f t="shared" si="119"/>
        <v>2769</v>
      </c>
      <c r="I2770" s="324" t="s">
        <v>40</v>
      </c>
      <c r="J2770" s="255" t="str">
        <f>IF(ISBLANK(INDEX('Policy Characteristics'!D:D,MATCH($C2770,'Policy Characteristics'!$C:$C,0))),"",INDEX('Policy Characteristics'!D:D,MATCH($C2770,'Policy Characteristics'!$C:$C,0)))</f>
        <v>Livestock Measures</v>
      </c>
      <c r="K2770" s="254" t="str">
        <f>IF(ISBLANK(INDEX('Policy Characteristics'!E:E,MATCH($C2770,'Policy Characteristics'!$C:$C,0))),"",INDEX('Policy Characteristics'!E:E,MATCH($C2770,'Policy Characteristics'!$C:$C,0)))</f>
        <v>indst livestock measures</v>
      </c>
      <c r="L2770" s="261">
        <f>IF(ISBLANK(INDEX('Policy Characteristics'!F:F,MATCH($C2770,'Policy Characteristics'!$C:$C,0))),"",INDEX('Policy Characteristics'!F:F,MATCH($C2770,'Policy Characteristics'!$C:$C,0)))</f>
        <v>0</v>
      </c>
      <c r="M2770" s="261">
        <f>IF(ISBLANK(INDEX('Policy Characteristics'!G:G,MATCH($C2770,'Policy Characteristics'!$C:$C,0))),"",INDEX('Policy Characteristics'!G:G,MATCH($C2770,'Policy Characteristics'!$C:$C,0)))</f>
        <v>1</v>
      </c>
      <c r="N2770" s="261">
        <f>IF(ISBLANK(INDEX('Policy Characteristics'!H:H,MATCH($C2770,'Policy Characteristics'!$C:$C,0))),"",INDEX('Policy Characteristics'!H:H,MATCH($C2770,'Policy Characteristics'!$C:$C,0)))</f>
        <v>0.01</v>
      </c>
      <c r="O2770" s="254" t="str">
        <f>IF(ISBLANK(INDEX('Policy Characteristics'!I:I,MATCH($C2770,'Policy Characteristics'!$C:$C,0))),"",INDEX('Policy Characteristics'!I:I,MATCH($C2770,'Policy Characteristics'!$C:$C,0)))</f>
        <v>% of potential achieved</v>
      </c>
      <c r="P2770" s="254" t="str">
        <f>IF(ISBLANK(INDEX('Policy Characteristics'!J:J,MATCH($C2770,'Policy Characteristics'!$C:$C,0))),"",INDEX('Policy Characteristics'!J:J,MATCH($C2770,'Policy Characteristics'!$C:$C,0)))</f>
        <v>**Description:** This policy reduces greenhouse gas emissions from agriculture through livestock-related measures, such as feed supplements or drugs to prevent enteric methane formation. // **Guidance for setting values:** The BAU reflects increased uptake of livestock measures due to incentives provided in the Inflation Reduction Act. This lever represents additional potential on top of BAU emissions reductions. To be conservative, we do not assume permanent emissions reductions after IRA funds expire, so therefore phase out the IRA impact over the course of four years after funds expire in 2032. The potential for this policy lever is sourced from EPA's 2024 Forestry and Agriculture Sector Mitigation Analysis, which evaluates various carbon price scenarios across both the forestry and agriculture sectors and considers land use competition. At a level of $100 per ton, the livestock measures potential is roughly 55 MMT CO2e in 2050.</v>
      </c>
      <c r="Q2770" s="254" t="str">
        <f>IF(ISBLANK(INDEX('Policy Characteristics'!K:K,MATCH($C2770,'Policy Characteristics'!$C:$C,0))),"",INDEX('Policy Characteristics'!K:K,MATCH($C2770,'Policy Characteristics'!$C:$C,0)))</f>
        <v>industry-ag-main.html#livestock</v>
      </c>
      <c r="R2770" s="254" t="str">
        <f>IF(ISBLANK(INDEX('Policy Characteristics'!L:L,MATCH($C2770,'Policy Characteristics'!$C:$C,0))),"",INDEX('Policy Characteristics'!L:L,MATCH($C2770,'Policy Characteristics'!$C:$C,0)))</f>
        <v>livestock-measures.html</v>
      </c>
    </row>
    <row r="2771" spans="1:18" x14ac:dyDescent="0.25">
      <c r="A2771" s="254" t="str">
        <f>IF(ISBLANK(INDEX('Policy Characteristics'!A:A,MATCH($C2771,'Policy Characteristics'!$C:$C,0))),"",INDEX('Policy Characteristics'!A:A,MATCH($C2771,'Policy Characteristics'!$C:$C,0)))</f>
        <v>Agriculture, Land Use, and Forestry</v>
      </c>
      <c r="B2771" s="262" t="str">
        <f>IF(ISBLANK(INDEX('Policy Characteristics'!B:B,MATCH($C2771,'Policy Characteristics'!$C:$C,0))),"",INDEX('Policy Characteristics'!B:B,MATCH($C2771,'Policy Characteristics'!$C:$C,0)))</f>
        <v>Wetland Restoration</v>
      </c>
      <c r="C2771" t="s">
        <v>417</v>
      </c>
      <c r="D2771" s="45"/>
      <c r="E2771" s="45"/>
      <c r="F2771" s="45"/>
      <c r="G2771" s="45"/>
      <c r="H2771" s="47">
        <f t="shared" si="119"/>
        <v>2770</v>
      </c>
      <c r="I2771" s="324" t="s">
        <v>40</v>
      </c>
      <c r="J2771" s="255" t="str">
        <f>IF(ISBLANK(INDEX('Policy Characteristics'!D:D,MATCH($C2771,'Policy Characteristics'!$C:$C,0))),"",INDEX('Policy Characteristics'!D:D,MATCH($C2771,'Policy Characteristics'!$C:$C,0)))</f>
        <v>Wetland Restoration</v>
      </c>
      <c r="K2771" s="254" t="str">
        <f>IF(ISBLANK(INDEX('Policy Characteristics'!E:E,MATCH($C2771,'Policy Characteristics'!$C:$C,0))),"",INDEX('Policy Characteristics'!E:E,MATCH($C2771,'Policy Characteristics'!$C:$C,0)))</f>
        <v>land peatland restoration</v>
      </c>
      <c r="L2771" s="261">
        <f>IF(ISBLANK(INDEX('Policy Characteristics'!F:F,MATCH($C2771,'Policy Characteristics'!$C:$C,0))),"",INDEX('Policy Characteristics'!F:F,MATCH($C2771,'Policy Characteristics'!$C:$C,0)))</f>
        <v>0</v>
      </c>
      <c r="M2771" s="261">
        <f>IF(ISBLANK(INDEX('Policy Characteristics'!G:G,MATCH($C2771,'Policy Characteristics'!$C:$C,0))),"",INDEX('Policy Characteristics'!G:G,MATCH($C2771,'Policy Characteristics'!$C:$C,0)))</f>
        <v>1</v>
      </c>
      <c r="N2771" s="261">
        <f>IF(ISBLANK(INDEX('Policy Characteristics'!H:H,MATCH($C2771,'Policy Characteristics'!$C:$C,0))),"",INDEX('Policy Characteristics'!H:H,MATCH($C2771,'Policy Characteristics'!$C:$C,0)))</f>
        <v>0.01</v>
      </c>
      <c r="O2771" s="254" t="str">
        <f>IF(ISBLANK(INDEX('Policy Characteristics'!I:I,MATCH($C2771,'Policy Characteristics'!$C:$C,0))),"",INDEX('Policy Characteristics'!I:I,MATCH($C2771,'Policy Characteristics'!$C:$C,0)))</f>
        <v>% of potential achieved</v>
      </c>
      <c r="P2771" s="254" t="str">
        <f>IF(ISBLANK(INDEX('Policy Characteristics'!J:J,MATCH($C2771,'Policy Characteristics'!$C:$C,0))),"",INDEX('Policy Characteristics'!J:J,MATCH($C2771,'Policy Characteristics'!$C:$C,0)))</f>
        <v>**Description:** This policy increases CO2 sequestration by restoring wetlands and riparian forest buffers.  // **Guidance for setting values:** If this policy is fully implemented, 2.5 million acres of wetlands will be restored and the 6 percent of US stream miles associated with agricultural use will be restored.</v>
      </c>
      <c r="Q2771" s="254" t="str">
        <f>IF(ISBLANK(INDEX('Policy Characteristics'!K:K,MATCH($C2771,'Policy Characteristics'!$C:$C,0))),"",INDEX('Policy Characteristics'!K:K,MATCH($C2771,'Policy Characteristics'!$C:$C,0)))</f>
        <v/>
      </c>
      <c r="R2771" s="254" t="str">
        <f>IF(ISBLANK(INDEX('Policy Characteristics'!L:L,MATCH($C2771,'Policy Characteristics'!$C:$C,0))),"",INDEX('Policy Characteristics'!L:L,MATCH($C2771,'Policy Characteristics'!$C:$C,0)))</f>
        <v>peatland-restoration.html</v>
      </c>
    </row>
    <row r="2772" spans="1:18" x14ac:dyDescent="0.25">
      <c r="A2772" s="254" t="str">
        <f>IF(ISBLANK(INDEX('Policy Characteristics'!A:A,MATCH($C2772,'Policy Characteristics'!$C:$C,0))),"",INDEX('Policy Characteristics'!A:A,MATCH($C2772,'Policy Characteristics'!$C:$C,0)))</f>
        <v>Agriculture, Land Use, and Forestry</v>
      </c>
      <c r="B2772" s="262" t="str">
        <f>IF(ISBLANK(INDEX('Policy Characteristics'!B:B,MATCH($C2772,'Policy Characteristics'!$C:$C,0))),"",INDEX('Policy Characteristics'!B:B,MATCH($C2772,'Policy Characteristics'!$C:$C,0)))</f>
        <v>Shift to Non-Animal Products</v>
      </c>
      <c r="C2772" t="s">
        <v>2417</v>
      </c>
      <c r="D2772" s="45"/>
      <c r="E2772" s="45"/>
      <c r="F2772" s="45"/>
      <c r="G2772" s="45"/>
      <c r="H2772" s="47">
        <f t="shared" si="119"/>
        <v>2771</v>
      </c>
      <c r="I2772" s="324" t="s">
        <v>40</v>
      </c>
      <c r="J2772" s="255" t="str">
        <f>IF(ISBLANK(INDEX('Policy Characteristics'!D:D,MATCH($C2772,'Policy Characteristics'!$C:$C,0))),"",INDEX('Policy Characteristics'!D:D,MATCH($C2772,'Policy Characteristics'!$C:$C,0)))</f>
        <v>Shift to Non-Animal Products</v>
      </c>
      <c r="K2772" s="254" t="str">
        <f>IF(ISBLANK(INDEX('Policy Characteristics'!E:E,MATCH($C2772,'Policy Characteristics'!$C:$C,0))),"",INDEX('Policy Characteristics'!E:E,MATCH($C2772,'Policy Characteristics'!$C:$C,0)))</f>
        <v>indst shift to nonanimal products</v>
      </c>
      <c r="L2772" s="261">
        <f>IF(ISBLANK(INDEX('Policy Characteristics'!F:F,MATCH($C2772,'Policy Characteristics'!$C:$C,0))),"",INDEX('Policy Characteristics'!F:F,MATCH($C2772,'Policy Characteristics'!$C:$C,0)))</f>
        <v>0</v>
      </c>
      <c r="M2772" s="261">
        <f>IF(ISBLANK(INDEX('Policy Characteristics'!G:G,MATCH($C2772,'Policy Characteristics'!$C:$C,0))),"",INDEX('Policy Characteristics'!G:G,MATCH($C2772,'Policy Characteristics'!$C:$C,0)))</f>
        <v>1</v>
      </c>
      <c r="N2772" s="261">
        <f>IF(ISBLANK(INDEX('Policy Characteristics'!H:H,MATCH($C2772,'Policy Characteristics'!$C:$C,0))),"",INDEX('Policy Characteristics'!H:H,MATCH($C2772,'Policy Characteristics'!$C:$C,0)))</f>
        <v>0.01</v>
      </c>
      <c r="O2772" s="254" t="str">
        <f>IF(ISBLANK(INDEX('Policy Characteristics'!I:I,MATCH($C2772,'Policy Characteristics'!$C:$C,0))),"",INDEX('Policy Characteristics'!I:I,MATCH($C2772,'Policy Characteristics'!$C:$C,0)))</f>
        <v>% reduction in animal products</v>
      </c>
      <c r="P2772" s="254" t="str">
        <f>IF(ISBLANK(INDEX('Policy Characteristics'!J:J,MATCH($C2772,'Policy Characteristics'!$C:$C,0))),"",INDEX('Policy Characteristics'!J:J,MATCH($C2772,'Policy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2772" s="254" t="str">
        <f>IF(ISBLANK(INDEX('Policy Characteristics'!K:K,MATCH($C2772,'Policy Characteristics'!$C:$C,0))),"",INDEX('Policy Characteristics'!K:K,MATCH($C2772,'Policy Characteristics'!$C:$C,0)))</f>
        <v/>
      </c>
      <c r="R2772" s="254" t="str">
        <f>IF(ISBLANK(INDEX('Policy Characteristics'!L:L,MATCH($C2772,'Policy Characteristics'!$C:$C,0))),"",INDEX('Policy Characteristics'!L:L,MATCH($C2772,'Policy Characteristics'!$C:$C,0)))</f>
        <v>shift-to-non-animal-products.html</v>
      </c>
    </row>
    <row r="2773" spans="1:18" s="2" customFormat="1" x14ac:dyDescent="0.25">
      <c r="A2773" s="254" t="str">
        <f>IF(ISBLANK(INDEX('Policy Characteristics'!A:A,MATCH($C2773,'Policy Characteristics'!$C:$C,0))),"",INDEX('Policy Characteristics'!A:A,MATCH($C2773,'Policy Characteristics'!$C:$C,0)))</f>
        <v>District Heat and Hydrogen</v>
      </c>
      <c r="B2773" s="262" t="str">
        <f>IF(ISBLANK(INDEX('Policy Characteristics'!B:B,MATCH($C2773,'Policy Characteristics'!$C:$C,0))),"",INDEX('Policy Characteristics'!B:B,MATCH($C2773,'Policy Characteristics'!$C:$C,0)))</f>
        <v>Use CHP for District Heat</v>
      </c>
      <c r="C2773" s="317" t="s">
        <v>272</v>
      </c>
      <c r="D2773" s="6"/>
      <c r="E2773" s="6"/>
      <c r="F2773" s="6"/>
      <c r="G2773" s="6"/>
      <c r="H2773" s="47">
        <f t="shared" si="119"/>
        <v>2772</v>
      </c>
      <c r="I2773" s="325" t="s">
        <v>40</v>
      </c>
      <c r="J2773" s="255" t="str">
        <f>IF(ISBLANK(INDEX('Policy Characteristics'!D:D,MATCH($C2773,'Policy Characteristics'!$C:$C,0))),"",INDEX('Policy Characteristics'!D:D,MATCH($C2773,'Policy Characteristics'!$C:$C,0)))</f>
        <v>District Heat CHP</v>
      </c>
      <c r="K2773" s="254" t="str">
        <f>IF(ISBLANK(INDEX('Policy Characteristics'!E:E,MATCH($C2773,'Policy Characteristics'!$C:$C,0))),"",INDEX('Policy Characteristics'!E:E,MATCH($C2773,'Policy Characteristics'!$C:$C,0)))</f>
        <v>heat convert heat to CHP</v>
      </c>
      <c r="L2773" s="261">
        <f>IF(ISBLANK(INDEX('Policy Characteristics'!F:F,MATCH($C2773,'Policy Characteristics'!$C:$C,0))),"",INDEX('Policy Characteristics'!F:F,MATCH($C2773,'Policy Characteristics'!$C:$C,0)))</f>
        <v>0</v>
      </c>
      <c r="M2773" s="261">
        <f>IF(ISBLANK(INDEX('Policy Characteristics'!G:G,MATCH($C2773,'Policy Characteristics'!$C:$C,0))),"",INDEX('Policy Characteristics'!G:G,MATCH($C2773,'Policy Characteristics'!$C:$C,0)))</f>
        <v>1</v>
      </c>
      <c r="N2773" s="261">
        <f>IF(ISBLANK(INDEX('Policy Characteristics'!H:H,MATCH($C2773,'Policy Characteristics'!$C:$C,0))),"",INDEX('Policy Characteristics'!H:H,MATCH($C2773,'Policy Characteristics'!$C:$C,0)))</f>
        <v>0.01</v>
      </c>
      <c r="O2773" s="254" t="str">
        <f>IF(ISBLANK(INDEX('Policy Characteristics'!I:I,MATCH($C2773,'Policy Characteristics'!$C:$C,0))),"",INDEX('Policy Characteristics'!I:I,MATCH($C2773,'Policy Characteristics'!$C:$C,0)))</f>
        <v>% non-CHP heat converted</v>
      </c>
      <c r="P2773" s="254" t="str">
        <f>IF(ISBLANK(INDEX('Policy Characteristics'!J:J,MATCH($C2773,'Policy Characteristics'!$C:$C,0))),"",INDEX('Policy Characteristics'!J:J,MATCH($C2773,'Policy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2773" s="254" t="str">
        <f>IF(ISBLANK(INDEX('Policy Characteristics'!K:K,MATCH($C2773,'Policy Characteristics'!$C:$C,0))),"",INDEX('Policy Characteristics'!K:K,MATCH($C2773,'Policy Characteristics'!$C:$C,0)))</f>
        <v>district-heating.html#chp</v>
      </c>
      <c r="R2773" s="254" t="str">
        <f>IF(ISBLANK(INDEX('Policy Characteristics'!L:L,MATCH($C2773,'Policy Characteristics'!$C:$C,0))),"",INDEX('Policy Characteristics'!L:L,MATCH($C2773,'Policy Characteristics'!$C:$C,0)))</f>
        <v>convert-non-chp-heat-production.html</v>
      </c>
    </row>
    <row r="2774" spans="1:18" s="2" customFormat="1" x14ac:dyDescent="0.25">
      <c r="A2774" s="254" t="str">
        <f>IF(ISBLANK(INDEX('Policy Characteristics'!A:A,MATCH($C2774,'Policy Characteristics'!$C:$C,0))),"",INDEX('Policy Characteristics'!A:A,MATCH($C2774,'Policy Characteristics'!$C:$C,0)))</f>
        <v>District Heat and Hydrogen</v>
      </c>
      <c r="B2774" s="262" t="str">
        <f>IF(ISBLANK(INDEX('Policy Characteristics'!B:B,MATCH($C2774,'Policy Characteristics'!$C:$C,0))),"",INDEX('Policy Characteristics'!B:B,MATCH($C2774,'Policy Characteristics'!$C:$C,0)))</f>
        <v>Produce District Heat with Electricity</v>
      </c>
      <c r="C2774" s="317" t="s">
        <v>2705</v>
      </c>
      <c r="D2774" s="6"/>
      <c r="E2774" s="6"/>
      <c r="F2774" s="6"/>
      <c r="G2774" s="6"/>
      <c r="H2774" s="47">
        <f t="shared" si="119"/>
        <v>2773</v>
      </c>
      <c r="I2774" s="325" t="s">
        <v>40</v>
      </c>
      <c r="J2774" s="255" t="str">
        <f>IF(ISBLANK(INDEX('Policy Characteristics'!D:D,MATCH($C2774,'Policy Characteristics'!$C:$C,0))),"",INDEX('Policy Characteristics'!D:D,MATCH($C2774,'Policy Characteristics'!$C:$C,0)))</f>
        <v>District Heat Fuel Switching</v>
      </c>
      <c r="K2774" s="254" t="str">
        <f>IF(ISBLANK(INDEX('Policy Characteristics'!E:E,MATCH($C2774,'Policy Characteristics'!$C:$C,0))),"",INDEX('Policy Characteristics'!E:E,MATCH($C2774,'Policy Characteristics'!$C:$C,0)))</f>
        <v>heat fuel type shifting</v>
      </c>
      <c r="L2774" s="261">
        <f>IF(ISBLANK(INDEX('Policy Characteristics'!F:F,MATCH($C2774,'Policy Characteristics'!$C:$C,0))),"",INDEX('Policy Characteristics'!F:F,MATCH($C2774,'Policy Characteristics'!$C:$C,0)))</f>
        <v>0</v>
      </c>
      <c r="M2774" s="261">
        <f>IF(ISBLANK(INDEX('Policy Characteristics'!G:G,MATCH($C2774,'Policy Characteristics'!$C:$C,0))),"",INDEX('Policy Characteristics'!G:G,MATCH($C2774,'Policy Characteristics'!$C:$C,0)))</f>
        <v>1</v>
      </c>
      <c r="N2774" s="261">
        <f>IF(ISBLANK(INDEX('Policy Characteristics'!H:H,MATCH($C2774,'Policy Characteristics'!$C:$C,0))),"",INDEX('Policy Characteristics'!H:H,MATCH($C2774,'Policy Characteristics'!$C:$C,0)))</f>
        <v>0.01</v>
      </c>
      <c r="O2774" s="254" t="str">
        <f>IF(ISBLANK(INDEX('Policy Characteristics'!I:I,MATCH($C2774,'Policy Characteristics'!$C:$C,0))),"",INDEX('Policy Characteristics'!I:I,MATCH($C2774,'Policy Characteristics'!$C:$C,0)))</f>
        <v>% of fuel use</v>
      </c>
      <c r="P2774" s="254" t="str">
        <f>IF(ISBLANK(INDEX('Policy Characteristics'!J:J,MATCH($C2774,'Policy Characteristics'!$C:$C,0))),"",INDEX('Policy Characteristics'!J:J,MATCH($C2774,'Policy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2774" s="254" t="str">
        <f>IF(ISBLANK(INDEX('Policy Characteristics'!K:K,MATCH($C2774,'Policy Characteristics'!$C:$C,0))),"",INDEX('Policy Characteristics'!K:K,MATCH($C2774,'Policy Characteristics'!$C:$C,0)))</f>
        <v>district-heating.html#convert-coal</v>
      </c>
      <c r="R2774" s="254" t="str">
        <f>IF(ISBLANK(INDEX('Policy Characteristics'!L:L,MATCH($C2774,'Policy Characteristics'!$C:$C,0))),"",INDEX('Policy Characteristics'!L:L,MATCH($C2774,'Policy Characteristics'!$C:$C,0)))</f>
        <v>district-heat-fuel-switching.html</v>
      </c>
    </row>
    <row r="2775" spans="1:18" s="2" customFormat="1" x14ac:dyDescent="0.25">
      <c r="A2775" s="254" t="str">
        <f>IF(ISBLANK(INDEX('Policy Characteristics'!A:A,MATCH($C2775,'Policy Characteristics'!$C:$C,0))),"",INDEX('Policy Characteristics'!A:A,MATCH($C2775,'Policy Characteristics'!$C:$C,0)))</f>
        <v>District Heat and Hydrogen</v>
      </c>
      <c r="B2775" s="262" t="str">
        <f>IF(ISBLANK(INDEX('Policy Characteristics'!B:B,MATCH($C2775,'Policy Characteristics'!$C:$C,0))),"",INDEX('Policy Characteristics'!B:B,MATCH($C2775,'Policy Characteristics'!$C:$C,0)))</f>
        <v>Hydrogen CCS Transport and Storage Subsidy</v>
      </c>
      <c r="C2775" t="s">
        <v>3762</v>
      </c>
      <c r="D2775" s="6"/>
      <c r="E2775" s="6"/>
      <c r="F2775" s="6"/>
      <c r="G2775" s="6"/>
      <c r="H2775" s="47">
        <f t="shared" si="119"/>
        <v>2774</v>
      </c>
      <c r="I2775" s="325" t="s">
        <v>40</v>
      </c>
      <c r="J2775" s="255" t="str">
        <f>IF(ISBLANK(INDEX('Policy Characteristics'!D:D,MATCH($C2775,'Policy Characteristics'!$C:$C,0))),"",INDEX('Policy Characteristics'!D:D,MATCH($C2775,'Policy Characteristics'!$C:$C,0)))</f>
        <v>CCS Transport and Storage Subsidy</v>
      </c>
      <c r="K2775" s="254" t="str">
        <f>IF(ISBLANK(INDEX('Policy Characteristics'!E:E,MATCH($C2775,'Policy Characteristics'!$C:$C,0))),"",INDEX('Policy Characteristics'!E:E,MATCH($C2775,'Policy Characteristics'!$C:$C,0)))</f>
        <v>hydgn CCS tport storage subsidy</v>
      </c>
      <c r="L2775" s="261">
        <f>IF(ISBLANK(INDEX('Policy Characteristics'!F:F,MATCH($C2775,'Policy Characteristics'!$C:$C,0))),"",INDEX('Policy Characteristics'!F:F,MATCH($C2775,'Policy Characteristics'!$C:$C,0)))</f>
        <v>0</v>
      </c>
      <c r="M2775" s="261">
        <f>IF(ISBLANK(INDEX('Policy Characteristics'!G:G,MATCH($C2775,'Policy Characteristics'!$C:$C,0))),"",INDEX('Policy Characteristics'!G:G,MATCH($C2775,'Policy Characteristics'!$C:$C,0)))</f>
        <v>1</v>
      </c>
      <c r="N2775" s="261">
        <f>IF(ISBLANK(INDEX('Policy Characteristics'!H:H,MATCH($C2775,'Policy Characteristics'!$C:$C,0))),"",INDEX('Policy Characteristics'!H:H,MATCH($C2775,'Policy Characteristics'!$C:$C,0)))</f>
        <v>0.01</v>
      </c>
      <c r="O2775" s="254" t="str">
        <f>IF(ISBLANK(INDEX('Policy Characteristics'!I:I,MATCH($C2775,'Policy Characteristics'!$C:$C,0))),"",INDEX('Policy Characteristics'!I:I,MATCH($C2775,'Policy Characteristics'!$C:$C,0)))</f>
        <v>% of unsubsidized cost</v>
      </c>
      <c r="P2775" s="254" t="str">
        <f>IF(ISBLANK(INDEX('Policy Characteristics'!J:J,MATCH($C2775,'Policy Characteristics'!$C:$C,0))),"",INDEX('Policy Characteristics'!J:J,MATCH($C2775,'Policy Characteristics'!$C:$C,0)))</f>
        <v>**Description:** This policy allows the government to cover the cost of CO2 transportation and storage.  // **Guidance for setting values:** The BAU cost for CO2 transportation and storage in the U.S. model is about $19.5 per tonne in 2012 dollars (roughly $27 in 2024 dollars). A setting of 100% would cover the full cost.</v>
      </c>
      <c r="Q2775" s="254" t="str">
        <f>IF(ISBLANK(INDEX('Policy Characteristics'!K:K,MATCH($C2775,'Policy Characteristics'!$C:$C,0))),"",INDEX('Policy Characteristics'!K:K,MATCH($C2775,'Policy Characteristics'!$C:$C,0)))</f>
        <v/>
      </c>
      <c r="R2775" s="254" t="str">
        <f>IF(ISBLANK(INDEX('Policy Characteristics'!L:L,MATCH($C2775,'Policy Characteristics'!$C:$C,0))),"",INDEX('Policy Characteristics'!L:L,MATCH($C2775,'Policy Characteristics'!$C:$C,0)))</f>
        <v/>
      </c>
    </row>
    <row r="2776" spans="1:18" s="2" customFormat="1" x14ac:dyDescent="0.25">
      <c r="A2776" s="254" t="str">
        <f>IF(ISBLANK(INDEX('Policy Characteristics'!A:A,MATCH($C2776,'Policy Characteristics'!$C:$C,0))),"",INDEX('Policy Characteristics'!A:A,MATCH($C2776,'Policy Characteristics'!$C:$C,0)))</f>
        <v>District Heat and Hydrogen</v>
      </c>
      <c r="B2776" s="262" t="str">
        <f>IF(ISBLANK(INDEX('Policy Characteristics'!B:B,MATCH($C2776,'Policy Characteristics'!$C:$C,0))),"",INDEX('Policy Characteristics'!B:B,MATCH($C2776,'Policy Characteristics'!$C:$C,0)))</f>
        <v>Hydrogen Production Subsidy</v>
      </c>
      <c r="C2776" t="s">
        <v>3864</v>
      </c>
      <c r="D2776" s="6" t="s">
        <v>3865</v>
      </c>
      <c r="E2776" s="6"/>
      <c r="F2776" s="6" t="s">
        <v>3872</v>
      </c>
      <c r="G2776" s="6"/>
      <c r="H2776" s="47">
        <f t="shared" si="119"/>
        <v>2775</v>
      </c>
      <c r="I2776" s="325" t="s">
        <v>41</v>
      </c>
      <c r="J2776" s="255" t="str">
        <f>IF(ISBLANK(INDEX('Policy Characteristics'!D:D,MATCH($C2776,'Policy Characteristics'!$C:$C,0))),"",INDEX('Policy Characteristics'!D:D,MATCH($C2776,'Policy Characteristics'!$C:$C,0)))</f>
        <v>Hydrogen Production Subsidy</v>
      </c>
      <c r="K2776" s="254" t="str">
        <f>IF(ISBLANK(INDEX('Policy Characteristics'!E:E,MATCH($C2776,'Policy Characteristics'!$C:$C,0))),"",INDEX('Policy Characteristics'!E:E,MATCH($C2776,'Policy Characteristics'!$C:$C,0)))</f>
        <v>hydgn production subsidy</v>
      </c>
      <c r="L2776" s="261">
        <f>IF(ISBLANK(INDEX('Policy Characteristics'!F:F,MATCH($C2776,'Policy Characteristics'!$C:$C,0))),"",INDEX('Policy Characteristics'!F:F,MATCH($C2776,'Policy Characteristics'!$C:$C,0)))</f>
        <v>0</v>
      </c>
      <c r="M2776" s="261">
        <f>IF(ISBLANK(INDEX('Policy Characteristics'!G:G,MATCH($C2776,'Policy Characteristics'!$C:$C,0))),"",INDEX('Policy Characteristics'!G:G,MATCH($C2776,'Policy Characteristics'!$C:$C,0)))</f>
        <v>5</v>
      </c>
      <c r="N2776" s="261">
        <f>IF(ISBLANK(INDEX('Policy Characteristics'!H:H,MATCH($C2776,'Policy Characteristics'!$C:$C,0))),"",INDEX('Policy Characteristics'!H:H,MATCH($C2776,'Policy Characteristics'!$C:$C,0)))</f>
        <v>0.05</v>
      </c>
      <c r="O2776" s="254" t="str">
        <f>IF(ISBLANK(INDEX('Policy Characteristics'!I:I,MATCH($C2776,'Policy Characteristics'!$C:$C,0))),"",INDEX('Policy Characteristics'!I:I,MATCH($C2776,'Policy Characteristics'!$C:$C,0)))</f>
        <v>$/kg</v>
      </c>
      <c r="P2776" s="254" t="str">
        <f>IF(ISBLANK(INDEX('Policy Characteristics'!J:J,MATCH($C2776,'Policy Characteristics'!$C:$C,0))),"",INDEX('Policy Characteristics'!J:J,MATCH($C2776,'Policy Characteristics'!$C:$C,0)))</f>
        <v>**Description:** This policy allows the government to subsidize the cost of production of hydrogen made by specific pathways.  // **Guidance for setting values:** The Inflation Reduction Act's 45V credit pays up to $3/kg in 2022 USD, depending on the lifecycle emissions intensity of production, and Public Law 119-21 (2025) limits it to facilities that begin construction before 2028. The BAU case gives green hydrogen (electrolysis with guaranteed clean electricity) the full $3/kg for plants entering service through 2030, and gives blue hydrogen (steam methane reforming with CCS) $0.75/kg for plants entering service through 2032, as a stand-in for the 45Q carbon capture credit that most blue projects would claim instead. This lever adds to those BAU credits.</v>
      </c>
      <c r="Q2776" s="254" t="str">
        <f>IF(ISBLANK(INDEX('Policy Characteristics'!K:K,MATCH($C2776,'Policy Characteristics'!$C:$C,0))),"",INDEX('Policy Characteristics'!K:K,MATCH($C2776,'Policy Characteristics'!$C:$C,0)))</f>
        <v/>
      </c>
      <c r="R2776" s="254" t="str">
        <f>IF(ISBLANK(INDEX('Policy Characteristics'!L:L,MATCH($C2776,'Policy Characteristics'!$C:$C,0))),"",INDEX('Policy Characteristics'!L:L,MATCH($C2776,'Policy Characteristics'!$C:$C,0)))</f>
        <v/>
      </c>
    </row>
    <row r="2777" spans="1:18" s="2" customFormat="1" x14ac:dyDescent="0.25">
      <c r="A2777" s="254" t="str">
        <f>IF(ISBLANK(INDEX('Policy Characteristics'!A:A,MATCH($C2777,'Policy Characteristics'!$C:$C,0))),"",INDEX('Policy Characteristics'!A:A,MATCH($C2777,'Policy Characteristics'!$C:$C,0)))</f>
        <v>District Heat and Hydrogen</v>
      </c>
      <c r="B2777" s="262" t="str">
        <f>IF(ISBLANK(INDEX('Policy Characteristics'!B:B,MATCH($C2777,'Policy Characteristics'!$C:$C,0))),"",INDEX('Policy Characteristics'!B:B,MATCH($C2777,'Policy Characteristics'!$C:$C,0)))</f>
        <v>Hydrogen Production Subsidy</v>
      </c>
      <c r="C2777" s="254" t="str">
        <f>$C$2776</f>
        <v>Additional Subsidy for Hydrogen Production This Year</v>
      </c>
      <c r="D2777" s="6" t="s">
        <v>3866</v>
      </c>
      <c r="E2777" s="6"/>
      <c r="F2777" s="6" t="s">
        <v>3873</v>
      </c>
      <c r="G2777" s="6"/>
      <c r="H2777" s="47">
        <f t="shared" si="119"/>
        <v>2776</v>
      </c>
      <c r="I2777" s="325" t="s">
        <v>41</v>
      </c>
      <c r="J2777" s="255" t="str">
        <f>IF(ISBLANK(INDEX('Policy Characteristics'!D:D,MATCH($C2777,'Policy Characteristics'!$C:$C,0))),"",INDEX('Policy Characteristics'!D:D,MATCH($C2777,'Policy Characteristics'!$C:$C,0)))</f>
        <v>Hydrogen Production Subsidy</v>
      </c>
      <c r="K2777" s="254" t="str">
        <f>IF(ISBLANK(INDEX('Policy Characteristics'!E:E,MATCH($C2777,'Policy Characteristics'!$C:$C,0))),"",INDEX('Policy Characteristics'!E:E,MATCH($C2777,'Policy Characteristics'!$C:$C,0)))</f>
        <v>hydgn production subsidy</v>
      </c>
      <c r="L2777" s="261">
        <f>IF(ISBLANK(INDEX('Policy Characteristics'!F:F,MATCH($C2777,'Policy Characteristics'!$C:$C,0))),"",INDEX('Policy Characteristics'!F:F,MATCH($C2777,'Policy Characteristics'!$C:$C,0)))</f>
        <v>0</v>
      </c>
      <c r="M2777" s="261">
        <f>IF(ISBLANK(INDEX('Policy Characteristics'!G:G,MATCH($C2777,'Policy Characteristics'!$C:$C,0))),"",INDEX('Policy Characteristics'!G:G,MATCH($C2777,'Policy Characteristics'!$C:$C,0)))</f>
        <v>5</v>
      </c>
      <c r="N2777" s="261">
        <f>IF(ISBLANK(INDEX('Policy Characteristics'!H:H,MATCH($C2777,'Policy Characteristics'!$C:$C,0))),"",INDEX('Policy Characteristics'!H:H,MATCH($C2777,'Policy Characteristics'!$C:$C,0)))</f>
        <v>0.05</v>
      </c>
      <c r="O2777" s="254" t="str">
        <f>IF(ISBLANK(INDEX('Policy Characteristics'!I:I,MATCH($C2777,'Policy Characteristics'!$C:$C,0))),"",INDEX('Policy Characteristics'!I:I,MATCH($C2777,'Policy Characteristics'!$C:$C,0)))</f>
        <v>$/kg</v>
      </c>
      <c r="P2777" s="254" t="str">
        <f>IF(ISBLANK(INDEX('Policy Characteristics'!J:J,MATCH($C2777,'Policy Characteristics'!$C:$C,0))),"",INDEX('Policy Characteristics'!J:J,MATCH($C2777,'Policy Characteristics'!$C:$C,0)))</f>
        <v>**Description:** This policy allows the government to subsidize the cost of production of hydrogen made by specific pathways.  // **Guidance for setting values:** The Inflation Reduction Act's 45V credit pays up to $3/kg in 2022 USD, depending on the lifecycle emissions intensity of production, and Public Law 119-21 (2025) limits it to facilities that begin construction before 2028. The BAU case gives green hydrogen (electrolysis with guaranteed clean electricity) the full $3/kg for plants entering service through 2030, and gives blue hydrogen (steam methane reforming with CCS) $0.75/kg for plants entering service through 2032, as a stand-in for the 45Q carbon capture credit that most blue projects would claim instead. This lever adds to those BAU credits.</v>
      </c>
      <c r="Q2777" s="254" t="str">
        <f>IF(ISBLANK(INDEX('Policy Characteristics'!K:K,MATCH($C2777,'Policy Characteristics'!$C:$C,0))),"",INDEX('Policy Characteristics'!K:K,MATCH($C2777,'Policy Characteristics'!$C:$C,0)))</f>
        <v/>
      </c>
      <c r="R2777" s="254" t="str">
        <f>IF(ISBLANK(INDEX('Policy Characteristics'!L:L,MATCH($C2777,'Policy Characteristics'!$C:$C,0))),"",INDEX('Policy Characteristics'!L:L,MATCH($C2777,'Policy Characteristics'!$C:$C,0)))</f>
        <v/>
      </c>
    </row>
    <row r="2778" spans="1:18" s="2" customFormat="1" x14ac:dyDescent="0.25">
      <c r="A2778" s="254" t="str">
        <f>IF(ISBLANK(INDEX('Policy Characteristics'!A:A,MATCH($C2778,'Policy Characteristics'!$C:$C,0))),"",INDEX('Policy Characteristics'!A:A,MATCH($C2778,'Policy Characteristics'!$C:$C,0)))</f>
        <v>District Heat and Hydrogen</v>
      </c>
      <c r="B2778" s="262" t="str">
        <f>IF(ISBLANK(INDEX('Policy Characteristics'!B:B,MATCH($C2778,'Policy Characteristics'!$C:$C,0))),"",INDEX('Policy Characteristics'!B:B,MATCH($C2778,'Policy Characteristics'!$C:$C,0)))</f>
        <v>Hydrogen Production Subsidy</v>
      </c>
      <c r="C2778" s="254" t="str">
        <f t="shared" ref="C2778:C2782" si="120">$C$2776</f>
        <v>Additional Subsidy for Hydrogen Production This Year</v>
      </c>
      <c r="D2778" s="6" t="s">
        <v>3867</v>
      </c>
      <c r="E2778" s="6"/>
      <c r="F2778" s="6" t="s">
        <v>3673</v>
      </c>
      <c r="G2778" s="6"/>
      <c r="H2778" s="47">
        <f t="shared" si="119"/>
        <v>2777</v>
      </c>
      <c r="I2778" s="325" t="s">
        <v>41</v>
      </c>
      <c r="J2778" s="255" t="str">
        <f>IF(ISBLANK(INDEX('Policy Characteristics'!D:D,MATCH($C2778,'Policy Characteristics'!$C:$C,0))),"",INDEX('Policy Characteristics'!D:D,MATCH($C2778,'Policy Characteristics'!$C:$C,0)))</f>
        <v>Hydrogen Production Subsidy</v>
      </c>
      <c r="K2778" s="254" t="str">
        <f>IF(ISBLANK(INDEX('Policy Characteristics'!E:E,MATCH($C2778,'Policy Characteristics'!$C:$C,0))),"",INDEX('Policy Characteristics'!E:E,MATCH($C2778,'Policy Characteristics'!$C:$C,0)))</f>
        <v>hydgn production subsidy</v>
      </c>
      <c r="L2778" s="261">
        <f>IF(ISBLANK(INDEX('Policy Characteristics'!F:F,MATCH($C2778,'Policy Characteristics'!$C:$C,0))),"",INDEX('Policy Characteristics'!F:F,MATCH($C2778,'Policy Characteristics'!$C:$C,0)))</f>
        <v>0</v>
      </c>
      <c r="M2778" s="261">
        <f>IF(ISBLANK(INDEX('Policy Characteristics'!G:G,MATCH($C2778,'Policy Characteristics'!$C:$C,0))),"",INDEX('Policy Characteristics'!G:G,MATCH($C2778,'Policy Characteristics'!$C:$C,0)))</f>
        <v>5</v>
      </c>
      <c r="N2778" s="261">
        <f>IF(ISBLANK(INDEX('Policy Characteristics'!H:H,MATCH($C2778,'Policy Characteristics'!$C:$C,0))),"",INDEX('Policy Characteristics'!H:H,MATCH($C2778,'Policy Characteristics'!$C:$C,0)))</f>
        <v>0.05</v>
      </c>
      <c r="O2778" s="254" t="str">
        <f>IF(ISBLANK(INDEX('Policy Characteristics'!I:I,MATCH($C2778,'Policy Characteristics'!$C:$C,0))),"",INDEX('Policy Characteristics'!I:I,MATCH($C2778,'Policy Characteristics'!$C:$C,0)))</f>
        <v>$/kg</v>
      </c>
      <c r="P2778" s="254" t="str">
        <f>IF(ISBLANK(INDEX('Policy Characteristics'!J:J,MATCH($C2778,'Policy Characteristics'!$C:$C,0))),"",INDEX('Policy Characteristics'!J:J,MATCH($C2778,'Policy Characteristics'!$C:$C,0)))</f>
        <v>**Description:** This policy allows the government to subsidize the cost of production of hydrogen made by specific pathways.  // **Guidance for setting values:** The Inflation Reduction Act's 45V credit pays up to $3/kg in 2022 USD, depending on the lifecycle emissions intensity of production, and Public Law 119-21 (2025) limits it to facilities that begin construction before 2028. The BAU case gives green hydrogen (electrolysis with guaranteed clean electricity) the full $3/kg for plants entering service through 2030, and gives blue hydrogen (steam methane reforming with CCS) $0.75/kg for plants entering service through 2032, as a stand-in for the 45Q carbon capture credit that most blue projects would claim instead. This lever adds to those BAU credits.</v>
      </c>
      <c r="Q2778" s="254" t="str">
        <f>IF(ISBLANK(INDEX('Policy Characteristics'!K:K,MATCH($C2778,'Policy Characteristics'!$C:$C,0))),"",INDEX('Policy Characteristics'!K:K,MATCH($C2778,'Policy Characteristics'!$C:$C,0)))</f>
        <v/>
      </c>
      <c r="R2778" s="254" t="str">
        <f>IF(ISBLANK(INDEX('Policy Characteristics'!L:L,MATCH($C2778,'Policy Characteristics'!$C:$C,0))),"",INDEX('Policy Characteristics'!L:L,MATCH($C2778,'Policy Characteristics'!$C:$C,0)))</f>
        <v/>
      </c>
    </row>
    <row r="2779" spans="1:18" s="2" customFormat="1" x14ac:dyDescent="0.25">
      <c r="A2779" s="254" t="str">
        <f>IF(ISBLANK(INDEX('Policy Characteristics'!A:A,MATCH($C2779,'Policy Characteristics'!$C:$C,0))),"",INDEX('Policy Characteristics'!A:A,MATCH($C2779,'Policy Characteristics'!$C:$C,0)))</f>
        <v>District Heat and Hydrogen</v>
      </c>
      <c r="B2779" s="262" t="str">
        <f>IF(ISBLANK(INDEX('Policy Characteristics'!B:B,MATCH($C2779,'Policy Characteristics'!$C:$C,0))),"",INDEX('Policy Characteristics'!B:B,MATCH($C2779,'Policy Characteristics'!$C:$C,0)))</f>
        <v>Hydrogen Production Subsidy</v>
      </c>
      <c r="C2779" s="254" t="str">
        <f t="shared" si="120"/>
        <v>Additional Subsidy for Hydrogen Production This Year</v>
      </c>
      <c r="D2779" s="6" t="s">
        <v>3868</v>
      </c>
      <c r="E2779" s="6"/>
      <c r="F2779" s="6" t="s">
        <v>3674</v>
      </c>
      <c r="G2779" s="6"/>
      <c r="H2779" s="47">
        <f t="shared" si="119"/>
        <v>2778</v>
      </c>
      <c r="I2779" s="325" t="s">
        <v>41</v>
      </c>
      <c r="J2779" s="255" t="str">
        <f>IF(ISBLANK(INDEX('Policy Characteristics'!D:D,MATCH($C2779,'Policy Characteristics'!$C:$C,0))),"",INDEX('Policy Characteristics'!D:D,MATCH($C2779,'Policy Characteristics'!$C:$C,0)))</f>
        <v>Hydrogen Production Subsidy</v>
      </c>
      <c r="K2779" s="254" t="str">
        <f>IF(ISBLANK(INDEX('Policy Characteristics'!E:E,MATCH($C2779,'Policy Characteristics'!$C:$C,0))),"",INDEX('Policy Characteristics'!E:E,MATCH($C2779,'Policy Characteristics'!$C:$C,0)))</f>
        <v>hydgn production subsidy</v>
      </c>
      <c r="L2779" s="261">
        <f>IF(ISBLANK(INDEX('Policy Characteristics'!F:F,MATCH($C2779,'Policy Characteristics'!$C:$C,0))),"",INDEX('Policy Characteristics'!F:F,MATCH($C2779,'Policy Characteristics'!$C:$C,0)))</f>
        <v>0</v>
      </c>
      <c r="M2779" s="261">
        <f>IF(ISBLANK(INDEX('Policy Characteristics'!G:G,MATCH($C2779,'Policy Characteristics'!$C:$C,0))),"",INDEX('Policy Characteristics'!G:G,MATCH($C2779,'Policy Characteristics'!$C:$C,0)))</f>
        <v>5</v>
      </c>
      <c r="N2779" s="261">
        <f>IF(ISBLANK(INDEX('Policy Characteristics'!H:H,MATCH($C2779,'Policy Characteristics'!$C:$C,0))),"",INDEX('Policy Characteristics'!H:H,MATCH($C2779,'Policy Characteristics'!$C:$C,0)))</f>
        <v>0.05</v>
      </c>
      <c r="O2779" s="254" t="str">
        <f>IF(ISBLANK(INDEX('Policy Characteristics'!I:I,MATCH($C2779,'Policy Characteristics'!$C:$C,0))),"",INDEX('Policy Characteristics'!I:I,MATCH($C2779,'Policy Characteristics'!$C:$C,0)))</f>
        <v>$/kg</v>
      </c>
      <c r="P2779" s="254" t="str">
        <f>IF(ISBLANK(INDEX('Policy Characteristics'!J:J,MATCH($C2779,'Policy Characteristics'!$C:$C,0))),"",INDEX('Policy Characteristics'!J:J,MATCH($C2779,'Policy Characteristics'!$C:$C,0)))</f>
        <v>**Description:** This policy allows the government to subsidize the cost of production of hydrogen made by specific pathways.  // **Guidance for setting values:** The Inflation Reduction Act's 45V credit pays up to $3/kg in 2022 USD, depending on the lifecycle emissions intensity of production, and Public Law 119-21 (2025) limits it to facilities that begin construction before 2028. The BAU case gives green hydrogen (electrolysis with guaranteed clean electricity) the full $3/kg for plants entering service through 2030, and gives blue hydrogen (steam methane reforming with CCS) $0.75/kg for plants entering service through 2032, as a stand-in for the 45Q carbon capture credit that most blue projects would claim instead. This lever adds to those BAU credits.</v>
      </c>
      <c r="Q2779" s="254" t="str">
        <f>IF(ISBLANK(INDEX('Policy Characteristics'!K:K,MATCH($C2779,'Policy Characteristics'!$C:$C,0))),"",INDEX('Policy Characteristics'!K:K,MATCH($C2779,'Policy Characteristics'!$C:$C,0)))</f>
        <v/>
      </c>
      <c r="R2779" s="254" t="str">
        <f>IF(ISBLANK(INDEX('Policy Characteristics'!L:L,MATCH($C2779,'Policy Characteristics'!$C:$C,0))),"",INDEX('Policy Characteristics'!L:L,MATCH($C2779,'Policy Characteristics'!$C:$C,0)))</f>
        <v/>
      </c>
    </row>
    <row r="2780" spans="1:18" s="2" customFormat="1" x14ac:dyDescent="0.25">
      <c r="A2780" s="254" t="str">
        <f>IF(ISBLANK(INDEX('Policy Characteristics'!A:A,MATCH($C2780,'Policy Characteristics'!$C:$C,0))),"",INDEX('Policy Characteristics'!A:A,MATCH($C2780,'Policy Characteristics'!$C:$C,0)))</f>
        <v>District Heat and Hydrogen</v>
      </c>
      <c r="B2780" s="262" t="str">
        <f>IF(ISBLANK(INDEX('Policy Characteristics'!B:B,MATCH($C2780,'Policy Characteristics'!$C:$C,0))),"",INDEX('Policy Characteristics'!B:B,MATCH($C2780,'Policy Characteristics'!$C:$C,0)))</f>
        <v>Hydrogen Production Subsidy</v>
      </c>
      <c r="C2780" s="254" t="str">
        <f t="shared" si="120"/>
        <v>Additional Subsidy for Hydrogen Production This Year</v>
      </c>
      <c r="D2780" s="6" t="s">
        <v>3869</v>
      </c>
      <c r="E2780" s="6"/>
      <c r="F2780" s="6" t="s">
        <v>3874</v>
      </c>
      <c r="G2780" s="6"/>
      <c r="H2780" s="47">
        <f t="shared" si="119"/>
        <v>2779</v>
      </c>
      <c r="I2780" s="325" t="s">
        <v>41</v>
      </c>
      <c r="J2780" s="255" t="str">
        <f>IF(ISBLANK(INDEX('Policy Characteristics'!D:D,MATCH($C2780,'Policy Characteristics'!$C:$C,0))),"",INDEX('Policy Characteristics'!D:D,MATCH($C2780,'Policy Characteristics'!$C:$C,0)))</f>
        <v>Hydrogen Production Subsidy</v>
      </c>
      <c r="K2780" s="254" t="str">
        <f>IF(ISBLANK(INDEX('Policy Characteristics'!E:E,MATCH($C2780,'Policy Characteristics'!$C:$C,0))),"",INDEX('Policy Characteristics'!E:E,MATCH($C2780,'Policy Characteristics'!$C:$C,0)))</f>
        <v>hydgn production subsidy</v>
      </c>
      <c r="L2780" s="261">
        <f>IF(ISBLANK(INDEX('Policy Characteristics'!F:F,MATCH($C2780,'Policy Characteristics'!$C:$C,0))),"",INDEX('Policy Characteristics'!F:F,MATCH($C2780,'Policy Characteristics'!$C:$C,0)))</f>
        <v>0</v>
      </c>
      <c r="M2780" s="261">
        <f>IF(ISBLANK(INDEX('Policy Characteristics'!G:G,MATCH($C2780,'Policy Characteristics'!$C:$C,0))),"",INDEX('Policy Characteristics'!G:G,MATCH($C2780,'Policy Characteristics'!$C:$C,0)))</f>
        <v>5</v>
      </c>
      <c r="N2780" s="261">
        <f>IF(ISBLANK(INDEX('Policy Characteristics'!H:H,MATCH($C2780,'Policy Characteristics'!$C:$C,0))),"",INDEX('Policy Characteristics'!H:H,MATCH($C2780,'Policy Characteristics'!$C:$C,0)))</f>
        <v>0.05</v>
      </c>
      <c r="O2780" s="254" t="str">
        <f>IF(ISBLANK(INDEX('Policy Characteristics'!I:I,MATCH($C2780,'Policy Characteristics'!$C:$C,0))),"",INDEX('Policy Characteristics'!I:I,MATCH($C2780,'Policy Characteristics'!$C:$C,0)))</f>
        <v>$/kg</v>
      </c>
      <c r="P2780" s="254" t="str">
        <f>IF(ISBLANK(INDEX('Policy Characteristics'!J:J,MATCH($C2780,'Policy Characteristics'!$C:$C,0))),"",INDEX('Policy Characteristics'!J:J,MATCH($C2780,'Policy Characteristics'!$C:$C,0)))</f>
        <v>**Description:** This policy allows the government to subsidize the cost of production of hydrogen made by specific pathways.  // **Guidance for setting values:** The Inflation Reduction Act's 45V credit pays up to $3/kg in 2022 USD, depending on the lifecycle emissions intensity of production, and Public Law 119-21 (2025) limits it to facilities that begin construction before 2028. The BAU case gives green hydrogen (electrolysis with guaranteed clean electricity) the full $3/kg for plants entering service through 2030, and gives blue hydrogen (steam methane reforming with CCS) $0.75/kg for plants entering service through 2032, as a stand-in for the 45Q carbon capture credit that most blue projects would claim instead. This lever adds to those BAU credits.</v>
      </c>
      <c r="Q2780" s="254" t="str">
        <f>IF(ISBLANK(INDEX('Policy Characteristics'!K:K,MATCH($C2780,'Policy Characteristics'!$C:$C,0))),"",INDEX('Policy Characteristics'!K:K,MATCH($C2780,'Policy Characteristics'!$C:$C,0)))</f>
        <v/>
      </c>
      <c r="R2780" s="254" t="str">
        <f>IF(ISBLANK(INDEX('Policy Characteristics'!L:L,MATCH($C2780,'Policy Characteristics'!$C:$C,0))),"",INDEX('Policy Characteristics'!L:L,MATCH($C2780,'Policy Characteristics'!$C:$C,0)))</f>
        <v/>
      </c>
    </row>
    <row r="2781" spans="1:18" s="2" customFormat="1" x14ac:dyDescent="0.25">
      <c r="A2781" s="254" t="str">
        <f>IF(ISBLANK(INDEX('Policy Characteristics'!A:A,MATCH($C2781,'Policy Characteristics'!$C:$C,0))),"",INDEX('Policy Characteristics'!A:A,MATCH($C2781,'Policy Characteristics'!$C:$C,0)))</f>
        <v>District Heat and Hydrogen</v>
      </c>
      <c r="B2781" s="262" t="str">
        <f>IF(ISBLANK(INDEX('Policy Characteristics'!B:B,MATCH($C2781,'Policy Characteristics'!$C:$C,0))),"",INDEX('Policy Characteristics'!B:B,MATCH($C2781,'Policy Characteristics'!$C:$C,0)))</f>
        <v>Hydrogen Production Subsidy</v>
      </c>
      <c r="C2781" s="254" t="str">
        <f t="shared" si="120"/>
        <v>Additional Subsidy for Hydrogen Production This Year</v>
      </c>
      <c r="D2781" s="6" t="s">
        <v>3870</v>
      </c>
      <c r="E2781" s="6"/>
      <c r="F2781" s="6" t="s">
        <v>3875</v>
      </c>
      <c r="G2781" s="6"/>
      <c r="H2781" s="47">
        <f t="shared" si="119"/>
        <v>2780</v>
      </c>
      <c r="I2781" s="325" t="s">
        <v>40</v>
      </c>
      <c r="J2781" s="255" t="str">
        <f>IF(ISBLANK(INDEX('Policy Characteristics'!D:D,MATCH($C2781,'Policy Characteristics'!$C:$C,0))),"",INDEX('Policy Characteristics'!D:D,MATCH($C2781,'Policy Characteristics'!$C:$C,0)))</f>
        <v>Hydrogen Production Subsidy</v>
      </c>
      <c r="K2781" s="254" t="str">
        <f>IF(ISBLANK(INDEX('Policy Characteristics'!E:E,MATCH($C2781,'Policy Characteristics'!$C:$C,0))),"",INDEX('Policy Characteristics'!E:E,MATCH($C2781,'Policy Characteristics'!$C:$C,0)))</f>
        <v>hydgn production subsidy</v>
      </c>
      <c r="L2781" s="261">
        <f>IF(ISBLANK(INDEX('Policy Characteristics'!F:F,MATCH($C2781,'Policy Characteristics'!$C:$C,0))),"",INDEX('Policy Characteristics'!F:F,MATCH($C2781,'Policy Characteristics'!$C:$C,0)))</f>
        <v>0</v>
      </c>
      <c r="M2781" s="261">
        <f>IF(ISBLANK(INDEX('Policy Characteristics'!G:G,MATCH($C2781,'Policy Characteristics'!$C:$C,0))),"",INDEX('Policy Characteristics'!G:G,MATCH($C2781,'Policy Characteristics'!$C:$C,0)))</f>
        <v>5</v>
      </c>
      <c r="N2781" s="261">
        <f>IF(ISBLANK(INDEX('Policy Characteristics'!H:H,MATCH($C2781,'Policy Characteristics'!$C:$C,0))),"",INDEX('Policy Characteristics'!H:H,MATCH($C2781,'Policy Characteristics'!$C:$C,0)))</f>
        <v>0.05</v>
      </c>
      <c r="O2781" s="254" t="str">
        <f>IF(ISBLANK(INDEX('Policy Characteristics'!I:I,MATCH($C2781,'Policy Characteristics'!$C:$C,0))),"",INDEX('Policy Characteristics'!I:I,MATCH($C2781,'Policy Characteristics'!$C:$C,0)))</f>
        <v>$/kg</v>
      </c>
      <c r="P2781" s="254" t="str">
        <f>IF(ISBLANK(INDEX('Policy Characteristics'!J:J,MATCH($C2781,'Policy Characteristics'!$C:$C,0))),"",INDEX('Policy Characteristics'!J:J,MATCH($C2781,'Policy Characteristics'!$C:$C,0)))</f>
        <v>**Description:** This policy allows the government to subsidize the cost of production of hydrogen made by specific pathways.  // **Guidance for setting values:** The Inflation Reduction Act's 45V credit pays up to $3/kg in 2022 USD, depending on the lifecycle emissions intensity of production, and Public Law 119-21 (2025) limits it to facilities that begin construction before 2028. The BAU case gives green hydrogen (electrolysis with guaranteed clean electricity) the full $3/kg for plants entering service through 2030, and gives blue hydrogen (steam methane reforming with CCS) $0.75/kg for plants entering service through 2032, as a stand-in for the 45Q carbon capture credit that most blue projects would claim instead. This lever adds to those BAU credits.</v>
      </c>
      <c r="Q2781" s="254" t="str">
        <f>IF(ISBLANK(INDEX('Policy Characteristics'!K:K,MATCH($C2781,'Policy Characteristics'!$C:$C,0))),"",INDEX('Policy Characteristics'!K:K,MATCH($C2781,'Policy Characteristics'!$C:$C,0)))</f>
        <v/>
      </c>
      <c r="R2781" s="254" t="str">
        <f>IF(ISBLANK(INDEX('Policy Characteristics'!L:L,MATCH($C2781,'Policy Characteristics'!$C:$C,0))),"",INDEX('Policy Characteristics'!L:L,MATCH($C2781,'Policy Characteristics'!$C:$C,0)))</f>
        <v/>
      </c>
    </row>
    <row r="2782" spans="1:18" s="2" customFormat="1" x14ac:dyDescent="0.25">
      <c r="A2782" s="254" t="str">
        <f>IF(ISBLANK(INDEX('Policy Characteristics'!A:A,MATCH($C2782,'Policy Characteristics'!$C:$C,0))),"",INDEX('Policy Characteristics'!A:A,MATCH($C2782,'Policy Characteristics'!$C:$C,0)))</f>
        <v>District Heat and Hydrogen</v>
      </c>
      <c r="B2782" s="262" t="str">
        <f>IF(ISBLANK(INDEX('Policy Characteristics'!B:B,MATCH($C2782,'Policy Characteristics'!$C:$C,0))),"",INDEX('Policy Characteristics'!B:B,MATCH($C2782,'Policy Characteristics'!$C:$C,0)))</f>
        <v>Hydrogen Production Subsidy</v>
      </c>
      <c r="C2782" s="254" t="str">
        <f t="shared" si="120"/>
        <v>Additional Subsidy for Hydrogen Production This Year</v>
      </c>
      <c r="D2782" s="6" t="s">
        <v>3871</v>
      </c>
      <c r="E2782" s="6"/>
      <c r="F2782" s="6" t="s">
        <v>3876</v>
      </c>
      <c r="G2782" s="6"/>
      <c r="H2782" s="47">
        <f t="shared" si="119"/>
        <v>2781</v>
      </c>
      <c r="I2782" s="325" t="s">
        <v>40</v>
      </c>
      <c r="J2782" s="255" t="str">
        <f>IF(ISBLANK(INDEX('Policy Characteristics'!D:D,MATCH($C2782,'Policy Characteristics'!$C:$C,0))),"",INDEX('Policy Characteristics'!D:D,MATCH($C2782,'Policy Characteristics'!$C:$C,0)))</f>
        <v>Hydrogen Production Subsidy</v>
      </c>
      <c r="K2782" s="254" t="str">
        <f>IF(ISBLANK(INDEX('Policy Characteristics'!E:E,MATCH($C2782,'Policy Characteristics'!$C:$C,0))),"",INDEX('Policy Characteristics'!E:E,MATCH($C2782,'Policy Characteristics'!$C:$C,0)))</f>
        <v>hydgn production subsidy</v>
      </c>
      <c r="L2782" s="261">
        <f>IF(ISBLANK(INDEX('Policy Characteristics'!F:F,MATCH($C2782,'Policy Characteristics'!$C:$C,0))),"",INDEX('Policy Characteristics'!F:F,MATCH($C2782,'Policy Characteristics'!$C:$C,0)))</f>
        <v>0</v>
      </c>
      <c r="M2782" s="261">
        <f>IF(ISBLANK(INDEX('Policy Characteristics'!G:G,MATCH($C2782,'Policy Characteristics'!$C:$C,0))),"",INDEX('Policy Characteristics'!G:G,MATCH($C2782,'Policy Characteristics'!$C:$C,0)))</f>
        <v>5</v>
      </c>
      <c r="N2782" s="261">
        <f>IF(ISBLANK(INDEX('Policy Characteristics'!H:H,MATCH($C2782,'Policy Characteristics'!$C:$C,0))),"",INDEX('Policy Characteristics'!H:H,MATCH($C2782,'Policy Characteristics'!$C:$C,0)))</f>
        <v>0.05</v>
      </c>
      <c r="O2782" s="254" t="str">
        <f>IF(ISBLANK(INDEX('Policy Characteristics'!I:I,MATCH($C2782,'Policy Characteristics'!$C:$C,0))),"",INDEX('Policy Characteristics'!I:I,MATCH($C2782,'Policy Characteristics'!$C:$C,0)))</f>
        <v>$/kg</v>
      </c>
      <c r="P2782" s="254" t="str">
        <f>IF(ISBLANK(INDEX('Policy Characteristics'!J:J,MATCH($C2782,'Policy Characteristics'!$C:$C,0))),"",INDEX('Policy Characteristics'!J:J,MATCH($C2782,'Policy Characteristics'!$C:$C,0)))</f>
        <v>**Description:** This policy allows the government to subsidize the cost of production of hydrogen made by specific pathways.  // **Guidance for setting values:** The Inflation Reduction Act's 45V credit pays up to $3/kg in 2022 USD, depending on the lifecycle emissions intensity of production, and Public Law 119-21 (2025) limits it to facilities that begin construction before 2028. The BAU case gives green hydrogen (electrolysis with guaranteed clean electricity) the full $3/kg for plants entering service through 2030, and gives blue hydrogen (steam methane reforming with CCS) $0.75/kg for plants entering service through 2032, as a stand-in for the 45Q carbon capture credit that most blue projects would claim instead. This lever adds to those BAU credits.</v>
      </c>
      <c r="Q2782" s="254" t="str">
        <f>IF(ISBLANK(INDEX('Policy Characteristics'!K:K,MATCH($C2782,'Policy Characteristics'!$C:$C,0))),"",INDEX('Policy Characteristics'!K:K,MATCH($C2782,'Policy Characteristics'!$C:$C,0)))</f>
        <v/>
      </c>
      <c r="R2782" s="254" t="str">
        <f>IF(ISBLANK(INDEX('Policy Characteristics'!L:L,MATCH($C2782,'Policy Characteristics'!$C:$C,0))),"",INDEX('Policy Characteristics'!L:L,MATCH($C2782,'Policy Characteristics'!$C:$C,0)))</f>
        <v/>
      </c>
    </row>
    <row r="2783" spans="1:18" s="4" customFormat="1" x14ac:dyDescent="0.25">
      <c r="A2783" s="254" t="str">
        <f>IF(ISBLANK(INDEX('Policy Characteristics'!A:A,MATCH($C2783,'Policy Characteristics'!$C:$C,0))),"",INDEX('Policy Characteristics'!A:A,MATCH($C2783,'Policy Characteristics'!$C:$C,0)))</f>
        <v>Cross-Sector</v>
      </c>
      <c r="B2783" s="262" t="str">
        <f>IF(ISBLANK(INDEX('Policy Characteristics'!B:B,MATCH($C2783,'Policy Characteristics'!$C:$C,0))),"",INDEX('Policy Characteristics'!B:B,MATCH($C2783,'Policy Characteristics'!$C:$C,0)))</f>
        <v>Carbon Price</v>
      </c>
      <c r="C2783" t="s">
        <v>2388</v>
      </c>
      <c r="D2783" s="45" t="s">
        <v>316</v>
      </c>
      <c r="E2783" s="45"/>
      <c r="F2783" s="45" t="s">
        <v>320</v>
      </c>
      <c r="G2783" s="45"/>
      <c r="H2783" s="47">
        <f t="shared" si="119"/>
        <v>2782</v>
      </c>
      <c r="I2783" s="324" t="s">
        <v>40</v>
      </c>
      <c r="J2783" s="255" t="str">
        <f>IF(ISBLANK(INDEX('Policy Characteristics'!D:D,MATCH($C2783,'Policy Characteristics'!$C:$C,0))),"",INDEX('Policy Characteristics'!D:D,MATCH($C2783,'Policy Characteristics'!$C:$C,0)))</f>
        <v>Carbon Price</v>
      </c>
      <c r="K2783" s="254" t="str">
        <f>IF(ISBLANK(INDEX('Policy Characteristics'!E:E,MATCH($C2783,'Policy Characteristics'!$C:$C,0))),"",INDEX('Policy Characteristics'!E:E,MATCH($C2783,'Policy Characteristics'!$C:$C,0)))</f>
        <v>cross carbon tax</v>
      </c>
      <c r="L2783" s="261">
        <f>IF(ISBLANK(INDEX('Policy Characteristics'!F:F,MATCH($C2783,'Policy Characteristics'!$C:$C,0))),"",INDEX('Policy Characteristics'!F:F,MATCH($C2783,'Policy Characteristics'!$C:$C,0)))</f>
        <v>0</v>
      </c>
      <c r="M2783" s="261">
        <f>IF(ISBLANK(INDEX('Policy Characteristics'!G:G,MATCH($C2783,'Policy Characteristics'!$C:$C,0))),"",INDEX('Policy Characteristics'!G:G,MATCH($C2783,'Policy Characteristics'!$C:$C,0)))</f>
        <v>300</v>
      </c>
      <c r="N2783" s="261">
        <f>IF(ISBLANK(INDEX('Policy Characteristics'!H:H,MATCH($C2783,'Policy Characteristics'!$C:$C,0))),"",INDEX('Policy Characteristics'!H:H,MATCH($C2783,'Policy Characteristics'!$C:$C,0)))</f>
        <v>5</v>
      </c>
      <c r="O2783" s="254" t="str">
        <f>IF(ISBLANK(INDEX('Policy Characteristics'!I:I,MATCH($C2783,'Policy Characteristics'!$C:$C,0))),"",INDEX('Policy Characteristics'!I:I,MATCH($C2783,'Policy Characteristics'!$C:$C,0)))</f>
        <v>$/metric ton CO2e</v>
      </c>
      <c r="P2783" s="254" t="str">
        <f>IF(ISBLANK(INDEX('Policy Characteristics'!J:J,MATCH($C2783,'Policy Characteristics'!$C:$C,0))),"",INDEX('Policy Characteristics'!J:J,MATCH($C2783,'Policy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2783" s="254" t="str">
        <f>IF(ISBLANK(INDEX('Policy Characteristics'!K:K,MATCH($C2783,'Policy Characteristics'!$C:$C,0))),"",INDEX('Policy Characteristics'!K:K,MATCH($C2783,'Policy Characteristics'!$C:$C,0)))</f>
        <v>fuels.html#carbon-tax</v>
      </c>
      <c r="R2783" s="254" t="str">
        <f>IF(ISBLANK(INDEX('Policy Characteristics'!L:L,MATCH($C2783,'Policy Characteristics'!$C:$C,0))),"",INDEX('Policy Characteristics'!L:L,MATCH($C2783,'Policy Characteristics'!$C:$C,0)))</f>
        <v>carbon-tax.html</v>
      </c>
    </row>
    <row r="2784" spans="1:18" s="4" customFormat="1" x14ac:dyDescent="0.25">
      <c r="A2784" s="254" t="str">
        <f>IF(ISBLANK(INDEX('Policy Characteristics'!A:A,MATCH($C2784,'Policy Characteristics'!$C:$C,0))),"",INDEX('Policy Characteristics'!A:A,MATCH($C2784,'Policy Characteristics'!$C:$C,0)))</f>
        <v>Cross-Sector</v>
      </c>
      <c r="B2784" s="262" t="str">
        <f>IF(ISBLANK(INDEX('Policy Characteristics'!B:B,MATCH($C2784,'Policy Characteristics'!$C:$C,0))),"",INDEX('Policy Characteristics'!B:B,MATCH($C2784,'Policy Characteristics'!$C:$C,0)))</f>
        <v>Carbon Price</v>
      </c>
      <c r="C2784" s="254" t="str">
        <f t="shared" ref="C2784" si="121">C$2783</f>
        <v>Additional Carbon Tax Rate</v>
      </c>
      <c r="D2784" s="45" t="s">
        <v>324</v>
      </c>
      <c r="E2784" s="45"/>
      <c r="F2784" s="45" t="s">
        <v>325</v>
      </c>
      <c r="G2784" s="45"/>
      <c r="H2784" s="47">
        <f t="shared" si="119"/>
        <v>2783</v>
      </c>
      <c r="I2784" s="324" t="s">
        <v>40</v>
      </c>
      <c r="J2784" s="255" t="str">
        <f>IF(ISBLANK(INDEX('Policy Characteristics'!D:D,MATCH($C2784,'Policy Characteristics'!$C:$C,0))),"",INDEX('Policy Characteristics'!D:D,MATCH($C2784,'Policy Characteristics'!$C:$C,0)))</f>
        <v>Carbon Price</v>
      </c>
      <c r="K2784" s="254" t="str">
        <f>IF(ISBLANK(INDEX('Policy Characteristics'!E:E,MATCH($C2784,'Policy Characteristics'!$C:$C,0))),"",INDEX('Policy Characteristics'!E:E,MATCH($C2784,'Policy Characteristics'!$C:$C,0)))</f>
        <v>cross carbon tax</v>
      </c>
      <c r="L2784" s="261">
        <f>IF(ISBLANK(INDEX('Policy Characteristics'!F:F,MATCH($C2784,'Policy Characteristics'!$C:$C,0))),"",INDEX('Policy Characteristics'!F:F,MATCH($C2784,'Policy Characteristics'!$C:$C,0)))</f>
        <v>0</v>
      </c>
      <c r="M2784" s="261">
        <f>IF(ISBLANK(INDEX('Policy Characteristics'!G:G,MATCH($C2784,'Policy Characteristics'!$C:$C,0))),"",INDEX('Policy Characteristics'!G:G,MATCH($C2784,'Policy Characteristics'!$C:$C,0)))</f>
        <v>300</v>
      </c>
      <c r="N2784" s="261">
        <f>IF(ISBLANK(INDEX('Policy Characteristics'!H:H,MATCH($C2784,'Policy Characteristics'!$C:$C,0))),"",INDEX('Policy Characteristics'!H:H,MATCH($C2784,'Policy Characteristics'!$C:$C,0)))</f>
        <v>5</v>
      </c>
      <c r="O2784" s="254" t="str">
        <f>IF(ISBLANK(INDEX('Policy Characteristics'!I:I,MATCH($C2784,'Policy Characteristics'!$C:$C,0))),"",INDEX('Policy Characteristics'!I:I,MATCH($C2784,'Policy Characteristics'!$C:$C,0)))</f>
        <v>$/metric ton CO2e</v>
      </c>
      <c r="P2784" s="254" t="str">
        <f>IF(ISBLANK(INDEX('Policy Characteristics'!J:J,MATCH($C2784,'Policy Characteristics'!$C:$C,0))),"",INDEX('Policy Characteristics'!J:J,MATCH($C2784,'Policy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2784" s="254" t="str">
        <f>IF(ISBLANK(INDEX('Policy Characteristics'!K:K,MATCH($C2784,'Policy Characteristics'!$C:$C,0))),"",INDEX('Policy Characteristics'!K:K,MATCH($C2784,'Policy Characteristics'!$C:$C,0)))</f>
        <v>fuels.html#carbon-tax</v>
      </c>
      <c r="R2784" s="254" t="str">
        <f>IF(ISBLANK(INDEX('Policy Characteristics'!L:L,MATCH($C2784,'Policy Characteristics'!$C:$C,0))),"",INDEX('Policy Characteristics'!L:L,MATCH($C2784,'Policy Characteristics'!$C:$C,0)))</f>
        <v>carbon-tax.html</v>
      </c>
    </row>
    <row r="2785" spans="1:18" s="4" customFormat="1" x14ac:dyDescent="0.25">
      <c r="A2785" s="254" t="str">
        <f>IF(ISBLANK(INDEX('Policy Characteristics'!A:A,MATCH($C2785,'Policy Characteristics'!$C:$C,0))),"",INDEX('Policy Characteristics'!A:A,MATCH($C2785,'Policy Characteristics'!$C:$C,0)))</f>
        <v>Cross-Sector</v>
      </c>
      <c r="B2785" s="262" t="str">
        <f>IF(ISBLANK(INDEX('Policy Characteristics'!B:B,MATCH($C2785,'Policy Characteristics'!$C:$C,0))),"",INDEX('Policy Characteristics'!B:B,MATCH($C2785,'Policy Characteristics'!$C:$C,0)))</f>
        <v>Carbon Price</v>
      </c>
      <c r="C2785" s="254" t="str">
        <f t="shared" ref="C2785:C2788" si="122">C$2783</f>
        <v>Additional Carbon Tax Rate</v>
      </c>
      <c r="D2785" s="45" t="s">
        <v>318</v>
      </c>
      <c r="E2785" s="45"/>
      <c r="F2785" s="45" t="s">
        <v>322</v>
      </c>
      <c r="G2785" s="45"/>
      <c r="H2785" s="47">
        <f t="shared" si="119"/>
        <v>2784</v>
      </c>
      <c r="I2785" s="324" t="s">
        <v>40</v>
      </c>
      <c r="J2785" s="255" t="str">
        <f>IF(ISBLANK(INDEX('Policy Characteristics'!D:D,MATCH($C2785,'Policy Characteristics'!$C:$C,0))),"",INDEX('Policy Characteristics'!D:D,MATCH($C2785,'Policy Characteristics'!$C:$C,0)))</f>
        <v>Carbon Price</v>
      </c>
      <c r="K2785" s="254" t="str">
        <f>IF(ISBLANK(INDEX('Policy Characteristics'!E:E,MATCH($C2785,'Policy Characteristics'!$C:$C,0))),"",INDEX('Policy Characteristics'!E:E,MATCH($C2785,'Policy Characteristics'!$C:$C,0)))</f>
        <v>cross carbon tax</v>
      </c>
      <c r="L2785" s="261">
        <f>IF(ISBLANK(INDEX('Policy Characteristics'!F:F,MATCH($C2785,'Policy Characteristics'!$C:$C,0))),"",INDEX('Policy Characteristics'!F:F,MATCH($C2785,'Policy Characteristics'!$C:$C,0)))</f>
        <v>0</v>
      </c>
      <c r="M2785" s="261">
        <f>IF(ISBLANK(INDEX('Policy Characteristics'!G:G,MATCH($C2785,'Policy Characteristics'!$C:$C,0))),"",INDEX('Policy Characteristics'!G:G,MATCH($C2785,'Policy Characteristics'!$C:$C,0)))</f>
        <v>300</v>
      </c>
      <c r="N2785" s="261">
        <f>IF(ISBLANK(INDEX('Policy Characteristics'!H:H,MATCH($C2785,'Policy Characteristics'!$C:$C,0))),"",INDEX('Policy Characteristics'!H:H,MATCH($C2785,'Policy Characteristics'!$C:$C,0)))</f>
        <v>5</v>
      </c>
      <c r="O2785" s="254" t="str">
        <f>IF(ISBLANK(INDEX('Policy Characteristics'!I:I,MATCH($C2785,'Policy Characteristics'!$C:$C,0))),"",INDEX('Policy Characteristics'!I:I,MATCH($C2785,'Policy Characteristics'!$C:$C,0)))</f>
        <v>$/metric ton CO2e</v>
      </c>
      <c r="P2785" s="254" t="str">
        <f>IF(ISBLANK(INDEX('Policy Characteristics'!J:J,MATCH($C2785,'Policy Characteristics'!$C:$C,0))),"",INDEX('Policy Characteristics'!J:J,MATCH($C2785,'Policy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2785" s="254" t="str">
        <f>IF(ISBLANK(INDEX('Policy Characteristics'!K:K,MATCH($C2785,'Policy Characteristics'!$C:$C,0))),"",INDEX('Policy Characteristics'!K:K,MATCH($C2785,'Policy Characteristics'!$C:$C,0)))</f>
        <v>fuels.html#carbon-tax</v>
      </c>
      <c r="R2785" s="254" t="str">
        <f>IF(ISBLANK(INDEX('Policy Characteristics'!L:L,MATCH($C2785,'Policy Characteristics'!$C:$C,0))),"",INDEX('Policy Characteristics'!L:L,MATCH($C2785,'Policy Characteristics'!$C:$C,0)))</f>
        <v>carbon-tax.html</v>
      </c>
    </row>
    <row r="2786" spans="1:18" s="4" customFormat="1" x14ac:dyDescent="0.25">
      <c r="A2786" s="254" t="str">
        <f>IF(ISBLANK(INDEX('Policy Characteristics'!A:A,MATCH($C2786,'Policy Characteristics'!$C:$C,0))),"",INDEX('Policy Characteristics'!A:A,MATCH($C2786,'Policy Characteristics'!$C:$C,0)))</f>
        <v>Cross-Sector</v>
      </c>
      <c r="B2786" s="262" t="str">
        <f>IF(ISBLANK(INDEX('Policy Characteristics'!B:B,MATCH($C2786,'Policy Characteristics'!$C:$C,0))),"",INDEX('Policy Characteristics'!B:B,MATCH($C2786,'Policy Characteristics'!$C:$C,0)))</f>
        <v>Carbon Price</v>
      </c>
      <c r="C2786" s="254" t="str">
        <f t="shared" si="122"/>
        <v>Additional Carbon Tax Rate</v>
      </c>
      <c r="D2786" s="45" t="s">
        <v>319</v>
      </c>
      <c r="E2786" s="45"/>
      <c r="F2786" s="45" t="s">
        <v>323</v>
      </c>
      <c r="G2786" s="45"/>
      <c r="H2786" s="47">
        <f t="shared" si="119"/>
        <v>2785</v>
      </c>
      <c r="I2786" s="324" t="s">
        <v>40</v>
      </c>
      <c r="J2786" s="255" t="str">
        <f>IF(ISBLANK(INDEX('Policy Characteristics'!D:D,MATCH($C2786,'Policy Characteristics'!$C:$C,0))),"",INDEX('Policy Characteristics'!D:D,MATCH($C2786,'Policy Characteristics'!$C:$C,0)))</f>
        <v>Carbon Price</v>
      </c>
      <c r="K2786" s="254" t="str">
        <f>IF(ISBLANK(INDEX('Policy Characteristics'!E:E,MATCH($C2786,'Policy Characteristics'!$C:$C,0))),"",INDEX('Policy Characteristics'!E:E,MATCH($C2786,'Policy Characteristics'!$C:$C,0)))</f>
        <v>cross carbon tax</v>
      </c>
      <c r="L2786" s="261">
        <f>IF(ISBLANK(INDEX('Policy Characteristics'!F:F,MATCH($C2786,'Policy Characteristics'!$C:$C,0))),"",INDEX('Policy Characteristics'!F:F,MATCH($C2786,'Policy Characteristics'!$C:$C,0)))</f>
        <v>0</v>
      </c>
      <c r="M2786" s="261">
        <f>IF(ISBLANK(INDEX('Policy Characteristics'!G:G,MATCH($C2786,'Policy Characteristics'!$C:$C,0))),"",INDEX('Policy Characteristics'!G:G,MATCH($C2786,'Policy Characteristics'!$C:$C,0)))</f>
        <v>300</v>
      </c>
      <c r="N2786" s="261">
        <f>IF(ISBLANK(INDEX('Policy Characteristics'!H:H,MATCH($C2786,'Policy Characteristics'!$C:$C,0))),"",INDEX('Policy Characteristics'!H:H,MATCH($C2786,'Policy Characteristics'!$C:$C,0)))</f>
        <v>5</v>
      </c>
      <c r="O2786" s="254" t="str">
        <f>IF(ISBLANK(INDEX('Policy Characteristics'!I:I,MATCH($C2786,'Policy Characteristics'!$C:$C,0))),"",INDEX('Policy Characteristics'!I:I,MATCH($C2786,'Policy Characteristics'!$C:$C,0)))</f>
        <v>$/metric ton CO2e</v>
      </c>
      <c r="P2786" s="254" t="str">
        <f>IF(ISBLANK(INDEX('Policy Characteristics'!J:J,MATCH($C2786,'Policy Characteristics'!$C:$C,0))),"",INDEX('Policy Characteristics'!J:J,MATCH($C2786,'Policy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2786" s="254" t="str">
        <f>IF(ISBLANK(INDEX('Policy Characteristics'!K:K,MATCH($C2786,'Policy Characteristics'!$C:$C,0))),"",INDEX('Policy Characteristics'!K:K,MATCH($C2786,'Policy Characteristics'!$C:$C,0)))</f>
        <v>fuels.html#carbon-tax</v>
      </c>
      <c r="R2786" s="254" t="str">
        <f>IF(ISBLANK(INDEX('Policy Characteristics'!L:L,MATCH($C2786,'Policy Characteristics'!$C:$C,0))),"",INDEX('Policy Characteristics'!L:L,MATCH($C2786,'Policy Characteristics'!$C:$C,0)))</f>
        <v>carbon-tax.html</v>
      </c>
    </row>
    <row r="2787" spans="1:18" s="4" customFormat="1" x14ac:dyDescent="0.25">
      <c r="A2787" s="254" t="str">
        <f>IF(ISBLANK(INDEX('Policy Characteristics'!A:A,MATCH($C2787,'Policy Characteristics'!$C:$C,0))),"",INDEX('Policy Characteristics'!A:A,MATCH($C2787,'Policy Characteristics'!$C:$C,0)))</f>
        <v>Cross-Sector</v>
      </c>
      <c r="B2787" s="262" t="str">
        <f>IF(ISBLANK(INDEX('Policy Characteristics'!B:B,MATCH($C2787,'Policy Characteristics'!$C:$C,0))),"",INDEX('Policy Characteristics'!B:B,MATCH($C2787,'Policy Characteristics'!$C:$C,0)))</f>
        <v>Carbon Price</v>
      </c>
      <c r="C2787" s="254" t="str">
        <f t="shared" si="122"/>
        <v>Additional Carbon Tax Rate</v>
      </c>
      <c r="D2787" s="45" t="s">
        <v>317</v>
      </c>
      <c r="E2787" s="45"/>
      <c r="F2787" s="45" t="s">
        <v>321</v>
      </c>
      <c r="G2787" s="45"/>
      <c r="H2787" s="47">
        <f t="shared" si="119"/>
        <v>2786</v>
      </c>
      <c r="I2787" s="324" t="s">
        <v>40</v>
      </c>
      <c r="J2787" s="255" t="str">
        <f>IF(ISBLANK(INDEX('Policy Characteristics'!D:D,MATCH($C2787,'Policy Characteristics'!$C:$C,0))),"",INDEX('Policy Characteristics'!D:D,MATCH($C2787,'Policy Characteristics'!$C:$C,0)))</f>
        <v>Carbon Price</v>
      </c>
      <c r="K2787" s="254" t="str">
        <f>IF(ISBLANK(INDEX('Policy Characteristics'!E:E,MATCH($C2787,'Policy Characteristics'!$C:$C,0))),"",INDEX('Policy Characteristics'!E:E,MATCH($C2787,'Policy Characteristics'!$C:$C,0)))</f>
        <v>cross carbon tax</v>
      </c>
      <c r="L2787" s="261">
        <f>IF(ISBLANK(INDEX('Policy Characteristics'!F:F,MATCH($C2787,'Policy Characteristics'!$C:$C,0))),"",INDEX('Policy Characteristics'!F:F,MATCH($C2787,'Policy Characteristics'!$C:$C,0)))</f>
        <v>0</v>
      </c>
      <c r="M2787" s="261">
        <f>IF(ISBLANK(INDEX('Policy Characteristics'!G:G,MATCH($C2787,'Policy Characteristics'!$C:$C,0))),"",INDEX('Policy Characteristics'!G:G,MATCH($C2787,'Policy Characteristics'!$C:$C,0)))</f>
        <v>300</v>
      </c>
      <c r="N2787" s="261">
        <f>IF(ISBLANK(INDEX('Policy Characteristics'!H:H,MATCH($C2787,'Policy Characteristics'!$C:$C,0))),"",INDEX('Policy Characteristics'!H:H,MATCH($C2787,'Policy Characteristics'!$C:$C,0)))</f>
        <v>5</v>
      </c>
      <c r="O2787" s="254" t="str">
        <f>IF(ISBLANK(INDEX('Policy Characteristics'!I:I,MATCH($C2787,'Policy Characteristics'!$C:$C,0))),"",INDEX('Policy Characteristics'!I:I,MATCH($C2787,'Policy Characteristics'!$C:$C,0)))</f>
        <v>$/metric ton CO2e</v>
      </c>
      <c r="P2787" s="254" t="str">
        <f>IF(ISBLANK(INDEX('Policy Characteristics'!J:J,MATCH($C2787,'Policy Characteristics'!$C:$C,0))),"",INDEX('Policy Characteristics'!J:J,MATCH($C2787,'Policy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2787" s="254" t="str">
        <f>IF(ISBLANK(INDEX('Policy Characteristics'!K:K,MATCH($C2787,'Policy Characteristics'!$C:$C,0))),"",INDEX('Policy Characteristics'!K:K,MATCH($C2787,'Policy Characteristics'!$C:$C,0)))</f>
        <v>fuels.html#carbon-tax</v>
      </c>
      <c r="R2787" s="254" t="str">
        <f>IF(ISBLANK(INDEX('Policy Characteristics'!L:L,MATCH($C2787,'Policy Characteristics'!$C:$C,0))),"",INDEX('Policy Characteristics'!L:L,MATCH($C2787,'Policy Characteristics'!$C:$C,0)))</f>
        <v>carbon-tax.html</v>
      </c>
    </row>
    <row r="2788" spans="1:18" s="4" customFormat="1" x14ac:dyDescent="0.25">
      <c r="A2788" s="254" t="str">
        <f>IF(ISBLANK(INDEX('Policy Characteristics'!A:A,MATCH($C2788,'Policy Characteristics'!$C:$C,0))),"",INDEX('Policy Characteristics'!A:A,MATCH($C2788,'Policy Characteristics'!$C:$C,0)))</f>
        <v>Cross-Sector</v>
      </c>
      <c r="B2788" s="262" t="str">
        <f>IF(ISBLANK(INDEX('Policy Characteristics'!B:B,MATCH($C2788,'Policy Characteristics'!$C:$C,0))),"",INDEX('Policy Characteristics'!B:B,MATCH($C2788,'Policy Characteristics'!$C:$C,0)))</f>
        <v>Carbon Price</v>
      </c>
      <c r="C2788" s="254" t="str">
        <f t="shared" si="122"/>
        <v>Additional Carbon Tax Rate</v>
      </c>
      <c r="D2788" s="45" t="s">
        <v>2463</v>
      </c>
      <c r="E2788" s="45"/>
      <c r="F2788" s="45" t="s">
        <v>2843</v>
      </c>
      <c r="G2788" s="45"/>
      <c r="H2788" s="47">
        <f t="shared" si="119"/>
        <v>2787</v>
      </c>
      <c r="I2788" s="324" t="s">
        <v>40</v>
      </c>
      <c r="J2788" s="255" t="str">
        <f>IF(ISBLANK(INDEX('Policy Characteristics'!D:D,MATCH($C2788,'Policy Characteristics'!$C:$C,0))),"",INDEX('Policy Characteristics'!D:D,MATCH($C2788,'Policy Characteristics'!$C:$C,0)))</f>
        <v>Carbon Price</v>
      </c>
      <c r="K2788" s="254" t="str">
        <f>IF(ISBLANK(INDEX('Policy Characteristics'!E:E,MATCH($C2788,'Policy Characteristics'!$C:$C,0))),"",INDEX('Policy Characteristics'!E:E,MATCH($C2788,'Policy Characteristics'!$C:$C,0)))</f>
        <v>cross carbon tax</v>
      </c>
      <c r="L2788" s="261">
        <f>IF(ISBLANK(INDEX('Policy Characteristics'!F:F,MATCH($C2788,'Policy Characteristics'!$C:$C,0))),"",INDEX('Policy Characteristics'!F:F,MATCH($C2788,'Policy Characteristics'!$C:$C,0)))</f>
        <v>0</v>
      </c>
      <c r="M2788" s="261">
        <f>IF(ISBLANK(INDEX('Policy Characteristics'!G:G,MATCH($C2788,'Policy Characteristics'!$C:$C,0))),"",INDEX('Policy Characteristics'!G:G,MATCH($C2788,'Policy Characteristics'!$C:$C,0)))</f>
        <v>300</v>
      </c>
      <c r="N2788" s="261">
        <f>IF(ISBLANK(INDEX('Policy Characteristics'!H:H,MATCH($C2788,'Policy Characteristics'!$C:$C,0))),"",INDEX('Policy Characteristics'!H:H,MATCH($C2788,'Policy Characteristics'!$C:$C,0)))</f>
        <v>5</v>
      </c>
      <c r="O2788" s="254" t="str">
        <f>IF(ISBLANK(INDEX('Policy Characteristics'!I:I,MATCH($C2788,'Policy Characteristics'!$C:$C,0))),"",INDEX('Policy Characteristics'!I:I,MATCH($C2788,'Policy Characteristics'!$C:$C,0)))</f>
        <v>$/metric ton CO2e</v>
      </c>
      <c r="P2788" s="254" t="str">
        <f>IF(ISBLANK(INDEX('Policy Characteristics'!J:J,MATCH($C2788,'Policy Characteristics'!$C:$C,0))),"",INDEX('Policy Characteristics'!J:J,MATCH($C2788,'Policy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2788" s="254" t="str">
        <f>IF(ISBLANK(INDEX('Policy Characteristics'!K:K,MATCH($C2788,'Policy Characteristics'!$C:$C,0))),"",INDEX('Policy Characteristics'!K:K,MATCH($C2788,'Policy Characteristics'!$C:$C,0)))</f>
        <v>fuels.html#carbon-tax</v>
      </c>
      <c r="R2788" s="254" t="str">
        <f>IF(ISBLANK(INDEX('Policy Characteristics'!L:L,MATCH($C2788,'Policy Characteristics'!$C:$C,0))),"",INDEX('Policy Characteristics'!L:L,MATCH($C2788,'Policy Characteristics'!$C:$C,0)))</f>
        <v>carbon-tax.html</v>
      </c>
    </row>
    <row r="2789" spans="1:18" s="4" customFormat="1" x14ac:dyDescent="0.25">
      <c r="A2789" s="254" t="str">
        <f>IF(ISBLANK(INDEX('Policy Characteristics'!A:A,MATCH($C2789,'Policy Characteristics'!$C:$C,0))),"",INDEX('Policy Characteristics'!A:A,MATCH($C2789,'Policy Characteristics'!$C:$C,0)))</f>
        <v>Cross-Sector</v>
      </c>
      <c r="B2789" s="262" t="str">
        <f>IF(ISBLANK(INDEX('Policy Characteristics'!B:B,MATCH($C2789,'Policy Characteristics'!$C:$C,0))),"",INDEX('Policy Characteristics'!B:B,MATCH($C2789,'Policy Characteristics'!$C:$C,0)))</f>
        <v>End Existing Subsidies</v>
      </c>
      <c r="C2789" t="s">
        <v>133</v>
      </c>
      <c r="D2789" s="45" t="s">
        <v>49</v>
      </c>
      <c r="E2789" s="45"/>
      <c r="F2789" s="45" t="s">
        <v>89</v>
      </c>
      <c r="G2789" s="45"/>
      <c r="H2789" s="47">
        <f t="shared" si="119"/>
        <v>2788</v>
      </c>
      <c r="I2789" s="325" t="s">
        <v>41</v>
      </c>
      <c r="J2789" s="255" t="str">
        <f>IF(ISBLANK(INDEX('Policy Characteristics'!D:D,MATCH($C2789,'Policy Characteristics'!$C:$C,0))),"",INDEX('Policy Characteristics'!D:D,MATCH($C2789,'Policy Characteristics'!$C:$C,0)))</f>
        <v>End Existing Subsidies</v>
      </c>
      <c r="K2789" s="254" t="str">
        <f>IF(ISBLANK(INDEX('Policy Characteristics'!E:E,MATCH($C2789,'Policy Characteristics'!$C:$C,0))),"",INDEX('Policy Characteristics'!E:E,MATCH($C2789,'Policy Characteristics'!$C:$C,0)))</f>
        <v>cross reduce BAU subsidies</v>
      </c>
      <c r="L2789" s="261">
        <f>IF(ISBLANK(INDEX('Policy Characteristics'!F:F,MATCH($C2789,'Policy Characteristics'!$C:$C,0))),"",INDEX('Policy Characteristics'!F:F,MATCH($C2789,'Policy Characteristics'!$C:$C,0)))</f>
        <v>0</v>
      </c>
      <c r="M2789" s="261">
        <f>IF(ISBLANK(INDEX('Policy Characteristics'!G:G,MATCH($C2789,'Policy Characteristics'!$C:$C,0))),"",INDEX('Policy Characteristics'!G:G,MATCH($C2789,'Policy Characteristics'!$C:$C,0)))</f>
        <v>1</v>
      </c>
      <c r="N2789" s="261">
        <f>IF(ISBLANK(INDEX('Policy Characteristics'!H:H,MATCH($C2789,'Policy Characteristics'!$C:$C,0))),"",INDEX('Policy Characteristics'!H:H,MATCH($C2789,'Policy Characteristics'!$C:$C,0)))</f>
        <v>0.01</v>
      </c>
      <c r="O2789" s="254" t="str">
        <f>IF(ISBLANK(INDEX('Policy Characteristics'!I:I,MATCH($C2789,'Policy Characteristics'!$C:$C,0))),"",INDEX('Policy Characteristics'!I:I,MATCH($C2789,'Policy Characteristics'!$C:$C,0)))</f>
        <v>% reduction in BAU subsidies</v>
      </c>
      <c r="P2789" s="254" t="str">
        <f>IF(ISBLANK(INDEX('Policy Characteristics'!J:J,MATCH($C2789,'Policy Characteristics'!$C:$C,0))),"",INDEX('Policy Characteristics'!J:J,MATCH($C2789,'Policy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789" s="254" t="str">
        <f>IF(ISBLANK(INDEX('Policy Characteristics'!K:K,MATCH($C2789,'Policy Characteristics'!$C:$C,0))),"",INDEX('Policy Characteristics'!K:K,MATCH($C2789,'Policy Characteristics'!$C:$C,0)))</f>
        <v>fuels.html#end-subsidies</v>
      </c>
      <c r="R2789" s="254" t="str">
        <f>IF(ISBLANK(INDEX('Policy Characteristics'!L:L,MATCH($C2789,'Policy Characteristics'!$C:$C,0))),"",INDEX('Policy Characteristics'!L:L,MATCH($C2789,'Policy Characteristics'!$C:$C,0)))</f>
        <v>end-existing-subsidies.html</v>
      </c>
    </row>
    <row r="2790" spans="1:18" s="4" customFormat="1" x14ac:dyDescent="0.25">
      <c r="A2790" s="254" t="str">
        <f>IF(ISBLANK(INDEX('Policy Characteristics'!A:A,MATCH($C2790,'Policy Characteristics'!$C:$C,0))),"",INDEX('Policy Characteristics'!A:A,MATCH($C2790,'Policy Characteristics'!$C:$C,0)))</f>
        <v>Cross-Sector</v>
      </c>
      <c r="B2790" s="262" t="str">
        <f>IF(ISBLANK(INDEX('Policy Characteristics'!B:B,MATCH($C2790,'Policy Characteristics'!$C:$C,0))),"",INDEX('Policy Characteristics'!B:B,MATCH($C2790,'Policy Characteristics'!$C:$C,0)))</f>
        <v>End Existing Subsidies</v>
      </c>
      <c r="C2790" s="254" t="str">
        <f t="shared" ref="C2790:C2805" si="123">C$2789</f>
        <v>Percent Reduction in BAU Subsidies</v>
      </c>
      <c r="D2790" s="6" t="s">
        <v>433</v>
      </c>
      <c r="E2790" s="45"/>
      <c r="F2790" s="6" t="s">
        <v>430</v>
      </c>
      <c r="G2790" s="45"/>
      <c r="H2790" s="47">
        <f t="shared" si="119"/>
        <v>2789</v>
      </c>
      <c r="I2790" s="325" t="s">
        <v>40</v>
      </c>
      <c r="J2790" s="255" t="str">
        <f>IF(ISBLANK(INDEX('Policy Characteristics'!D:D,MATCH($C2790,'Policy Characteristics'!$C:$C,0))),"",INDEX('Policy Characteristics'!D:D,MATCH($C2790,'Policy Characteristics'!$C:$C,0)))</f>
        <v>End Existing Subsidies</v>
      </c>
      <c r="K2790" s="254" t="str">
        <f>IF(ISBLANK(INDEX('Policy Characteristics'!E:E,MATCH($C2790,'Policy Characteristics'!$C:$C,0))),"",INDEX('Policy Characteristics'!E:E,MATCH($C2790,'Policy Characteristics'!$C:$C,0)))</f>
        <v>cross reduce BAU subsidies</v>
      </c>
      <c r="L2790" s="261">
        <f>IF(ISBLANK(INDEX('Policy Characteristics'!F:F,MATCH($C2790,'Policy Characteristics'!$C:$C,0))),"",INDEX('Policy Characteristics'!F:F,MATCH($C2790,'Policy Characteristics'!$C:$C,0)))</f>
        <v>0</v>
      </c>
      <c r="M2790" s="261">
        <f>IF(ISBLANK(INDEX('Policy Characteristics'!G:G,MATCH($C2790,'Policy Characteristics'!$C:$C,0))),"",INDEX('Policy Characteristics'!G:G,MATCH($C2790,'Policy Characteristics'!$C:$C,0)))</f>
        <v>1</v>
      </c>
      <c r="N2790" s="261">
        <f>IF(ISBLANK(INDEX('Policy Characteristics'!H:H,MATCH($C2790,'Policy Characteristics'!$C:$C,0))),"",INDEX('Policy Characteristics'!H:H,MATCH($C2790,'Policy Characteristics'!$C:$C,0)))</f>
        <v>0.01</v>
      </c>
      <c r="O2790" s="254" t="str">
        <f>IF(ISBLANK(INDEX('Policy Characteristics'!I:I,MATCH($C2790,'Policy Characteristics'!$C:$C,0))),"",INDEX('Policy Characteristics'!I:I,MATCH($C2790,'Policy Characteristics'!$C:$C,0)))</f>
        <v>% reduction in BAU subsidies</v>
      </c>
      <c r="P2790" s="254" t="str">
        <f>IF(ISBLANK(INDEX('Policy Characteristics'!J:J,MATCH($C2790,'Policy Characteristics'!$C:$C,0))),"",INDEX('Policy Characteristics'!J:J,MATCH($C2790,'Policy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790" s="254" t="str">
        <f>IF(ISBLANK(INDEX('Policy Characteristics'!K:K,MATCH($C2790,'Policy Characteristics'!$C:$C,0))),"",INDEX('Policy Characteristics'!K:K,MATCH($C2790,'Policy Characteristics'!$C:$C,0)))</f>
        <v>fuels.html#end-subsidies</v>
      </c>
      <c r="R2790" s="254" t="str">
        <f>IF(ISBLANK(INDEX('Policy Characteristics'!L:L,MATCH($C2790,'Policy Characteristics'!$C:$C,0))),"",INDEX('Policy Characteristics'!L:L,MATCH($C2790,'Policy Characteristics'!$C:$C,0)))</f>
        <v>end-existing-subsidies.html</v>
      </c>
    </row>
    <row r="2791" spans="1:18" s="4" customFormat="1" x14ac:dyDescent="0.25">
      <c r="A2791" s="254" t="str">
        <f>IF(ISBLANK(INDEX('Policy Characteristics'!A:A,MATCH($C2791,'Policy Characteristics'!$C:$C,0))),"",INDEX('Policy Characteristics'!A:A,MATCH($C2791,'Policy Characteristics'!$C:$C,0)))</f>
        <v>Cross-Sector</v>
      </c>
      <c r="B2791" s="262" t="str">
        <f>IF(ISBLANK(INDEX('Policy Characteristics'!B:B,MATCH($C2791,'Policy Characteristics'!$C:$C,0))),"",INDEX('Policy Characteristics'!B:B,MATCH($C2791,'Policy Characteristics'!$C:$C,0)))</f>
        <v>End Existing Subsidies</v>
      </c>
      <c r="C2791" s="254" t="str">
        <f t="shared" si="123"/>
        <v>Percent Reduction in BAU Subsidies</v>
      </c>
      <c r="D2791" s="6" t="s">
        <v>43</v>
      </c>
      <c r="E2791" s="45"/>
      <c r="F2791" s="6" t="s">
        <v>83</v>
      </c>
      <c r="G2791" s="45"/>
      <c r="H2791" s="47">
        <f t="shared" si="119"/>
        <v>2790</v>
      </c>
      <c r="I2791" s="325" t="s">
        <v>40</v>
      </c>
      <c r="J2791" s="255" t="str">
        <f>IF(ISBLANK(INDEX('Policy Characteristics'!D:D,MATCH($C2791,'Policy Characteristics'!$C:$C,0))),"",INDEX('Policy Characteristics'!D:D,MATCH($C2791,'Policy Characteristics'!$C:$C,0)))</f>
        <v>End Existing Subsidies</v>
      </c>
      <c r="K2791" s="254" t="str">
        <f>IF(ISBLANK(INDEX('Policy Characteristics'!E:E,MATCH($C2791,'Policy Characteristics'!$C:$C,0))),"",INDEX('Policy Characteristics'!E:E,MATCH($C2791,'Policy Characteristics'!$C:$C,0)))</f>
        <v>cross reduce BAU subsidies</v>
      </c>
      <c r="L2791" s="261">
        <f>IF(ISBLANK(INDEX('Policy Characteristics'!F:F,MATCH($C2791,'Policy Characteristics'!$C:$C,0))),"",INDEX('Policy Characteristics'!F:F,MATCH($C2791,'Policy Characteristics'!$C:$C,0)))</f>
        <v>0</v>
      </c>
      <c r="M2791" s="261">
        <f>IF(ISBLANK(INDEX('Policy Characteristics'!G:G,MATCH($C2791,'Policy Characteristics'!$C:$C,0))),"",INDEX('Policy Characteristics'!G:G,MATCH($C2791,'Policy Characteristics'!$C:$C,0)))</f>
        <v>1</v>
      </c>
      <c r="N2791" s="261">
        <f>IF(ISBLANK(INDEX('Policy Characteristics'!H:H,MATCH($C2791,'Policy Characteristics'!$C:$C,0))),"",INDEX('Policy Characteristics'!H:H,MATCH($C2791,'Policy Characteristics'!$C:$C,0)))</f>
        <v>0.01</v>
      </c>
      <c r="O2791" s="254" t="str">
        <f>IF(ISBLANK(INDEX('Policy Characteristics'!I:I,MATCH($C2791,'Policy Characteristics'!$C:$C,0))),"",INDEX('Policy Characteristics'!I:I,MATCH($C2791,'Policy Characteristics'!$C:$C,0)))</f>
        <v>% reduction in BAU subsidies</v>
      </c>
      <c r="P2791" s="254" t="str">
        <f>IF(ISBLANK(INDEX('Policy Characteristics'!J:J,MATCH($C2791,'Policy Characteristics'!$C:$C,0))),"",INDEX('Policy Characteristics'!J:J,MATCH($C2791,'Policy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791" s="254" t="str">
        <f>IF(ISBLANK(INDEX('Policy Characteristics'!K:K,MATCH($C2791,'Policy Characteristics'!$C:$C,0))),"",INDEX('Policy Characteristics'!K:K,MATCH($C2791,'Policy Characteristics'!$C:$C,0)))</f>
        <v>fuels.html#end-subsidies</v>
      </c>
      <c r="R2791" s="254" t="str">
        <f>IF(ISBLANK(INDEX('Policy Characteristics'!L:L,MATCH($C2791,'Policy Characteristics'!$C:$C,0))),"",INDEX('Policy Characteristics'!L:L,MATCH($C2791,'Policy Characteristics'!$C:$C,0)))</f>
        <v>end-existing-subsidies.html</v>
      </c>
    </row>
    <row r="2792" spans="1:18" s="4" customFormat="1" x14ac:dyDescent="0.25">
      <c r="A2792" s="254" t="str">
        <f>IF(ISBLANK(INDEX('Policy Characteristics'!A:A,MATCH($C2792,'Policy Characteristics'!$C:$C,0))),"",INDEX('Policy Characteristics'!A:A,MATCH($C2792,'Policy Characteristics'!$C:$C,0)))</f>
        <v>Cross-Sector</v>
      </c>
      <c r="B2792" s="262" t="str">
        <f>IF(ISBLANK(INDEX('Policy Characteristics'!B:B,MATCH($C2792,'Policy Characteristics'!$C:$C,0))),"",INDEX('Policy Characteristics'!B:B,MATCH($C2792,'Policy Characteristics'!$C:$C,0)))</f>
        <v>End Existing Subsidies</v>
      </c>
      <c r="C2792" s="254" t="str">
        <f t="shared" si="123"/>
        <v>Percent Reduction in BAU Subsidies</v>
      </c>
      <c r="D2792" s="6" t="s">
        <v>44</v>
      </c>
      <c r="E2792" s="45"/>
      <c r="F2792" s="6" t="s">
        <v>84</v>
      </c>
      <c r="G2792" s="45"/>
      <c r="H2792" s="47">
        <f t="shared" si="119"/>
        <v>2791</v>
      </c>
      <c r="I2792" s="325" t="s">
        <v>40</v>
      </c>
      <c r="J2792" s="255" t="str">
        <f>IF(ISBLANK(INDEX('Policy Characteristics'!D:D,MATCH($C2792,'Policy Characteristics'!$C:$C,0))),"",INDEX('Policy Characteristics'!D:D,MATCH($C2792,'Policy Characteristics'!$C:$C,0)))</f>
        <v>End Existing Subsidies</v>
      </c>
      <c r="K2792" s="254" t="str">
        <f>IF(ISBLANK(INDEX('Policy Characteristics'!E:E,MATCH($C2792,'Policy Characteristics'!$C:$C,0))),"",INDEX('Policy Characteristics'!E:E,MATCH($C2792,'Policy Characteristics'!$C:$C,0)))</f>
        <v>cross reduce BAU subsidies</v>
      </c>
      <c r="L2792" s="261">
        <f>IF(ISBLANK(INDEX('Policy Characteristics'!F:F,MATCH($C2792,'Policy Characteristics'!$C:$C,0))),"",INDEX('Policy Characteristics'!F:F,MATCH($C2792,'Policy Characteristics'!$C:$C,0)))</f>
        <v>0</v>
      </c>
      <c r="M2792" s="261">
        <f>IF(ISBLANK(INDEX('Policy Characteristics'!G:G,MATCH($C2792,'Policy Characteristics'!$C:$C,0))),"",INDEX('Policy Characteristics'!G:G,MATCH($C2792,'Policy Characteristics'!$C:$C,0)))</f>
        <v>1</v>
      </c>
      <c r="N2792" s="261">
        <f>IF(ISBLANK(INDEX('Policy Characteristics'!H:H,MATCH($C2792,'Policy Characteristics'!$C:$C,0))),"",INDEX('Policy Characteristics'!H:H,MATCH($C2792,'Policy Characteristics'!$C:$C,0)))</f>
        <v>0.01</v>
      </c>
      <c r="O2792" s="254" t="str">
        <f>IF(ISBLANK(INDEX('Policy Characteristics'!I:I,MATCH($C2792,'Policy Characteristics'!$C:$C,0))),"",INDEX('Policy Characteristics'!I:I,MATCH($C2792,'Policy Characteristics'!$C:$C,0)))</f>
        <v>% reduction in BAU subsidies</v>
      </c>
      <c r="P2792" s="254" t="str">
        <f>IF(ISBLANK(INDEX('Policy Characteristics'!J:J,MATCH($C2792,'Policy Characteristics'!$C:$C,0))),"",INDEX('Policy Characteristics'!J:J,MATCH($C2792,'Policy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792" s="254" t="str">
        <f>IF(ISBLANK(INDEX('Policy Characteristics'!K:K,MATCH($C2792,'Policy Characteristics'!$C:$C,0))),"",INDEX('Policy Characteristics'!K:K,MATCH($C2792,'Policy Characteristics'!$C:$C,0)))</f>
        <v>fuels.html#end-subsidies</v>
      </c>
      <c r="R2792" s="254" t="str">
        <f>IF(ISBLANK(INDEX('Policy Characteristics'!L:L,MATCH($C2792,'Policy Characteristics'!$C:$C,0))),"",INDEX('Policy Characteristics'!L:L,MATCH($C2792,'Policy Characteristics'!$C:$C,0)))</f>
        <v>end-existing-subsidies.html</v>
      </c>
    </row>
    <row r="2793" spans="1:18" s="4" customFormat="1" x14ac:dyDescent="0.25">
      <c r="A2793" s="254" t="str">
        <f>IF(ISBLANK(INDEX('Policy Characteristics'!A:A,MATCH($C2793,'Policy Characteristics'!$C:$C,0))),"",INDEX('Policy Characteristics'!A:A,MATCH($C2793,'Policy Characteristics'!$C:$C,0)))</f>
        <v>Cross-Sector</v>
      </c>
      <c r="B2793" s="262" t="str">
        <f>IF(ISBLANK(INDEX('Policy Characteristics'!B:B,MATCH($C2793,'Policy Characteristics'!$C:$C,0))),"",INDEX('Policy Characteristics'!B:B,MATCH($C2793,'Policy Characteristics'!$C:$C,0)))</f>
        <v>End Existing Subsidies</v>
      </c>
      <c r="C2793" s="254" t="str">
        <f t="shared" si="123"/>
        <v>Percent Reduction in BAU Subsidies</v>
      </c>
      <c r="D2793" s="6" t="s">
        <v>45</v>
      </c>
      <c r="E2793" s="45"/>
      <c r="F2793" s="6" t="s">
        <v>85</v>
      </c>
      <c r="G2793" s="45"/>
      <c r="H2793" s="47">
        <f t="shared" si="119"/>
        <v>2792</v>
      </c>
      <c r="I2793" s="325" t="s">
        <v>41</v>
      </c>
      <c r="J2793" s="255" t="str">
        <f>IF(ISBLANK(INDEX('Policy Characteristics'!D:D,MATCH($C2793,'Policy Characteristics'!$C:$C,0))),"",INDEX('Policy Characteristics'!D:D,MATCH($C2793,'Policy Characteristics'!$C:$C,0)))</f>
        <v>End Existing Subsidies</v>
      </c>
      <c r="K2793" s="254" t="str">
        <f>IF(ISBLANK(INDEX('Policy Characteristics'!E:E,MATCH($C2793,'Policy Characteristics'!$C:$C,0))),"",INDEX('Policy Characteristics'!E:E,MATCH($C2793,'Policy Characteristics'!$C:$C,0)))</f>
        <v>cross reduce BAU subsidies</v>
      </c>
      <c r="L2793" s="261">
        <f>IF(ISBLANK(INDEX('Policy Characteristics'!F:F,MATCH($C2793,'Policy Characteristics'!$C:$C,0))),"",INDEX('Policy Characteristics'!F:F,MATCH($C2793,'Policy Characteristics'!$C:$C,0)))</f>
        <v>0</v>
      </c>
      <c r="M2793" s="261">
        <f>IF(ISBLANK(INDEX('Policy Characteristics'!G:G,MATCH($C2793,'Policy Characteristics'!$C:$C,0))),"",INDEX('Policy Characteristics'!G:G,MATCH($C2793,'Policy Characteristics'!$C:$C,0)))</f>
        <v>1</v>
      </c>
      <c r="N2793" s="261">
        <f>IF(ISBLANK(INDEX('Policy Characteristics'!H:H,MATCH($C2793,'Policy Characteristics'!$C:$C,0))),"",INDEX('Policy Characteristics'!H:H,MATCH($C2793,'Policy Characteristics'!$C:$C,0)))</f>
        <v>0.01</v>
      </c>
      <c r="O2793" s="254" t="str">
        <f>IF(ISBLANK(INDEX('Policy Characteristics'!I:I,MATCH($C2793,'Policy Characteristics'!$C:$C,0))),"",INDEX('Policy Characteristics'!I:I,MATCH($C2793,'Policy Characteristics'!$C:$C,0)))</f>
        <v>% reduction in BAU subsidies</v>
      </c>
      <c r="P2793" s="254" t="str">
        <f>IF(ISBLANK(INDEX('Policy Characteristics'!J:J,MATCH($C2793,'Policy Characteristics'!$C:$C,0))),"",INDEX('Policy Characteristics'!J:J,MATCH($C2793,'Policy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793" s="254" t="str">
        <f>IF(ISBLANK(INDEX('Policy Characteristics'!K:K,MATCH($C2793,'Policy Characteristics'!$C:$C,0))),"",INDEX('Policy Characteristics'!K:K,MATCH($C2793,'Policy Characteristics'!$C:$C,0)))</f>
        <v>fuels.html#end-subsidies</v>
      </c>
      <c r="R2793" s="254" t="str">
        <f>IF(ISBLANK(INDEX('Policy Characteristics'!L:L,MATCH($C2793,'Policy Characteristics'!$C:$C,0))),"",INDEX('Policy Characteristics'!L:L,MATCH($C2793,'Policy Characteristics'!$C:$C,0)))</f>
        <v>end-existing-subsidies.html</v>
      </c>
    </row>
    <row r="2794" spans="1:18" s="4" customFormat="1" x14ac:dyDescent="0.25">
      <c r="A2794" s="254" t="str">
        <f>IF(ISBLANK(INDEX('Policy Characteristics'!A:A,MATCH($C2794,'Policy Characteristics'!$C:$C,0))),"",INDEX('Policy Characteristics'!A:A,MATCH($C2794,'Policy Characteristics'!$C:$C,0)))</f>
        <v>Cross-Sector</v>
      </c>
      <c r="B2794" s="262" t="str">
        <f>IF(ISBLANK(INDEX('Policy Characteristics'!B:B,MATCH($C2794,'Policy Characteristics'!$C:$C,0))),"",INDEX('Policy Characteristics'!B:B,MATCH($C2794,'Policy Characteristics'!$C:$C,0)))</f>
        <v>End Existing Subsidies</v>
      </c>
      <c r="C2794" s="254" t="str">
        <f t="shared" si="123"/>
        <v>Percent Reduction in BAU Subsidies</v>
      </c>
      <c r="D2794" s="6" t="s">
        <v>46</v>
      </c>
      <c r="E2794" s="45"/>
      <c r="F2794" s="6" t="s">
        <v>3824</v>
      </c>
      <c r="G2794" s="45"/>
      <c r="H2794" s="47">
        <f t="shared" si="119"/>
        <v>2793</v>
      </c>
      <c r="I2794" s="325" t="s">
        <v>40</v>
      </c>
      <c r="J2794" s="255" t="str">
        <f>IF(ISBLANK(INDEX('Policy Characteristics'!D:D,MATCH($C2794,'Policy Characteristics'!$C:$C,0))),"",INDEX('Policy Characteristics'!D:D,MATCH($C2794,'Policy Characteristics'!$C:$C,0)))</f>
        <v>End Existing Subsidies</v>
      </c>
      <c r="K2794" s="254" t="str">
        <f>IF(ISBLANK(INDEX('Policy Characteristics'!E:E,MATCH($C2794,'Policy Characteristics'!$C:$C,0))),"",INDEX('Policy Characteristics'!E:E,MATCH($C2794,'Policy Characteristics'!$C:$C,0)))</f>
        <v>cross reduce BAU subsidies</v>
      </c>
      <c r="L2794" s="261">
        <f>IF(ISBLANK(INDEX('Policy Characteristics'!F:F,MATCH($C2794,'Policy Characteristics'!$C:$C,0))),"",INDEX('Policy Characteristics'!F:F,MATCH($C2794,'Policy Characteristics'!$C:$C,0)))</f>
        <v>0</v>
      </c>
      <c r="M2794" s="261">
        <f>IF(ISBLANK(INDEX('Policy Characteristics'!G:G,MATCH($C2794,'Policy Characteristics'!$C:$C,0))),"",INDEX('Policy Characteristics'!G:G,MATCH($C2794,'Policy Characteristics'!$C:$C,0)))</f>
        <v>1</v>
      </c>
      <c r="N2794" s="261">
        <f>IF(ISBLANK(INDEX('Policy Characteristics'!H:H,MATCH($C2794,'Policy Characteristics'!$C:$C,0))),"",INDEX('Policy Characteristics'!H:H,MATCH($C2794,'Policy Characteristics'!$C:$C,0)))</f>
        <v>0.01</v>
      </c>
      <c r="O2794" s="254" t="str">
        <f>IF(ISBLANK(INDEX('Policy Characteristics'!I:I,MATCH($C2794,'Policy Characteristics'!$C:$C,0))),"",INDEX('Policy Characteristics'!I:I,MATCH($C2794,'Policy Characteristics'!$C:$C,0)))</f>
        <v>% reduction in BAU subsidies</v>
      </c>
      <c r="P2794" s="254" t="str">
        <f>IF(ISBLANK(INDEX('Policy Characteristics'!J:J,MATCH($C2794,'Policy Characteristics'!$C:$C,0))),"",INDEX('Policy Characteristics'!J:J,MATCH($C2794,'Policy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794" s="254" t="str">
        <f>IF(ISBLANK(INDEX('Policy Characteristics'!K:K,MATCH($C2794,'Policy Characteristics'!$C:$C,0))),"",INDEX('Policy Characteristics'!K:K,MATCH($C2794,'Policy Characteristics'!$C:$C,0)))</f>
        <v>fuels.html#end-subsidies</v>
      </c>
      <c r="R2794" s="254" t="str">
        <f>IF(ISBLANK(INDEX('Policy Characteristics'!L:L,MATCH($C2794,'Policy Characteristics'!$C:$C,0))),"",INDEX('Policy Characteristics'!L:L,MATCH($C2794,'Policy Characteristics'!$C:$C,0)))</f>
        <v>end-existing-subsidies.html</v>
      </c>
    </row>
    <row r="2795" spans="1:18" s="4" customFormat="1" x14ac:dyDescent="0.25">
      <c r="A2795" s="254" t="str">
        <f>IF(ISBLANK(INDEX('Policy Characteristics'!A:A,MATCH($C2795,'Policy Characteristics'!$C:$C,0))),"",INDEX('Policy Characteristics'!A:A,MATCH($C2795,'Policy Characteristics'!$C:$C,0)))</f>
        <v>Cross-Sector</v>
      </c>
      <c r="B2795" s="262" t="str">
        <f>IF(ISBLANK(INDEX('Policy Characteristics'!B:B,MATCH($C2795,'Policy Characteristics'!$C:$C,0))),"",INDEX('Policy Characteristics'!B:B,MATCH($C2795,'Policy Characteristics'!$C:$C,0)))</f>
        <v>End Existing Subsidies</v>
      </c>
      <c r="C2795" s="254" t="str">
        <f t="shared" si="123"/>
        <v>Percent Reduction in BAU Subsidies</v>
      </c>
      <c r="D2795" s="6" t="s">
        <v>47</v>
      </c>
      <c r="E2795" s="45"/>
      <c r="F2795" s="6" t="s">
        <v>90</v>
      </c>
      <c r="G2795" s="45"/>
      <c r="H2795" s="47">
        <f t="shared" si="119"/>
        <v>2794</v>
      </c>
      <c r="I2795" s="325" t="s">
        <v>40</v>
      </c>
      <c r="J2795" s="255" t="str">
        <f>IF(ISBLANK(INDEX('Policy Characteristics'!D:D,MATCH($C2795,'Policy Characteristics'!$C:$C,0))),"",INDEX('Policy Characteristics'!D:D,MATCH($C2795,'Policy Characteristics'!$C:$C,0)))</f>
        <v>End Existing Subsidies</v>
      </c>
      <c r="K2795" s="254" t="str">
        <f>IF(ISBLANK(INDEX('Policy Characteristics'!E:E,MATCH($C2795,'Policy Characteristics'!$C:$C,0))),"",INDEX('Policy Characteristics'!E:E,MATCH($C2795,'Policy Characteristics'!$C:$C,0)))</f>
        <v>cross reduce BAU subsidies</v>
      </c>
      <c r="L2795" s="261">
        <f>IF(ISBLANK(INDEX('Policy Characteristics'!F:F,MATCH($C2795,'Policy Characteristics'!$C:$C,0))),"",INDEX('Policy Characteristics'!F:F,MATCH($C2795,'Policy Characteristics'!$C:$C,0)))</f>
        <v>0</v>
      </c>
      <c r="M2795" s="261">
        <f>IF(ISBLANK(INDEX('Policy Characteristics'!G:G,MATCH($C2795,'Policy Characteristics'!$C:$C,0))),"",INDEX('Policy Characteristics'!G:G,MATCH($C2795,'Policy Characteristics'!$C:$C,0)))</f>
        <v>1</v>
      </c>
      <c r="N2795" s="261">
        <f>IF(ISBLANK(INDEX('Policy Characteristics'!H:H,MATCH($C2795,'Policy Characteristics'!$C:$C,0))),"",INDEX('Policy Characteristics'!H:H,MATCH($C2795,'Policy Characteristics'!$C:$C,0)))</f>
        <v>0.01</v>
      </c>
      <c r="O2795" s="254" t="str">
        <f>IF(ISBLANK(INDEX('Policy Characteristics'!I:I,MATCH($C2795,'Policy Characteristics'!$C:$C,0))),"",INDEX('Policy Characteristics'!I:I,MATCH($C2795,'Policy Characteristics'!$C:$C,0)))</f>
        <v>% reduction in BAU subsidies</v>
      </c>
      <c r="P2795" s="254" t="str">
        <f>IF(ISBLANK(INDEX('Policy Characteristics'!J:J,MATCH($C2795,'Policy Characteristics'!$C:$C,0))),"",INDEX('Policy Characteristics'!J:J,MATCH($C2795,'Policy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795" s="254" t="str">
        <f>IF(ISBLANK(INDEX('Policy Characteristics'!K:K,MATCH($C2795,'Policy Characteristics'!$C:$C,0))),"",INDEX('Policy Characteristics'!K:K,MATCH($C2795,'Policy Characteristics'!$C:$C,0)))</f>
        <v>fuels.html#end-subsidies</v>
      </c>
      <c r="R2795" s="254" t="str">
        <f>IF(ISBLANK(INDEX('Policy Characteristics'!L:L,MATCH($C2795,'Policy Characteristics'!$C:$C,0))),"",INDEX('Policy Characteristics'!L:L,MATCH($C2795,'Policy Characteristics'!$C:$C,0)))</f>
        <v>end-existing-subsidies.html</v>
      </c>
    </row>
    <row r="2796" spans="1:18" s="4" customFormat="1" x14ac:dyDescent="0.25">
      <c r="A2796" s="254" t="str">
        <f>IF(ISBLANK(INDEX('Policy Characteristics'!A:A,MATCH($C2796,'Policy Characteristics'!$C:$C,0))),"",INDEX('Policy Characteristics'!A:A,MATCH($C2796,'Policy Characteristics'!$C:$C,0)))</f>
        <v>Cross-Sector</v>
      </c>
      <c r="B2796" s="262" t="str">
        <f>IF(ISBLANK(INDEX('Policy Characteristics'!B:B,MATCH($C2796,'Policy Characteristics'!$C:$C,0))),"",INDEX('Policy Characteristics'!B:B,MATCH($C2796,'Policy Characteristics'!$C:$C,0)))</f>
        <v>End Existing Subsidies</v>
      </c>
      <c r="C2796" s="254" t="str">
        <f t="shared" si="123"/>
        <v>Percent Reduction in BAU Subsidies</v>
      </c>
      <c r="D2796" s="6" t="s">
        <v>48</v>
      </c>
      <c r="E2796" s="45"/>
      <c r="F2796" s="6" t="s">
        <v>88</v>
      </c>
      <c r="G2796" s="45"/>
      <c r="H2796" s="47">
        <f t="shared" si="119"/>
        <v>2795</v>
      </c>
      <c r="I2796" s="325" t="s">
        <v>41</v>
      </c>
      <c r="J2796" s="255" t="str">
        <f>IF(ISBLANK(INDEX('Policy Characteristics'!D:D,MATCH($C2796,'Policy Characteristics'!$C:$C,0))),"",INDEX('Policy Characteristics'!D:D,MATCH($C2796,'Policy Characteristics'!$C:$C,0)))</f>
        <v>End Existing Subsidies</v>
      </c>
      <c r="K2796" s="254" t="str">
        <f>IF(ISBLANK(INDEX('Policy Characteristics'!E:E,MATCH($C2796,'Policy Characteristics'!$C:$C,0))),"",INDEX('Policy Characteristics'!E:E,MATCH($C2796,'Policy Characteristics'!$C:$C,0)))</f>
        <v>cross reduce BAU subsidies</v>
      </c>
      <c r="L2796" s="261">
        <f>IF(ISBLANK(INDEX('Policy Characteristics'!F:F,MATCH($C2796,'Policy Characteristics'!$C:$C,0))),"",INDEX('Policy Characteristics'!F:F,MATCH($C2796,'Policy Characteristics'!$C:$C,0)))</f>
        <v>0</v>
      </c>
      <c r="M2796" s="261">
        <f>IF(ISBLANK(INDEX('Policy Characteristics'!G:G,MATCH($C2796,'Policy Characteristics'!$C:$C,0))),"",INDEX('Policy Characteristics'!G:G,MATCH($C2796,'Policy Characteristics'!$C:$C,0)))</f>
        <v>1</v>
      </c>
      <c r="N2796" s="261">
        <f>IF(ISBLANK(INDEX('Policy Characteristics'!H:H,MATCH($C2796,'Policy Characteristics'!$C:$C,0))),"",INDEX('Policy Characteristics'!H:H,MATCH($C2796,'Policy Characteristics'!$C:$C,0)))</f>
        <v>0.01</v>
      </c>
      <c r="O2796" s="254" t="str">
        <f>IF(ISBLANK(INDEX('Policy Characteristics'!I:I,MATCH($C2796,'Policy Characteristics'!$C:$C,0))),"",INDEX('Policy Characteristics'!I:I,MATCH($C2796,'Policy Characteristics'!$C:$C,0)))</f>
        <v>% reduction in BAU subsidies</v>
      </c>
      <c r="P2796" s="254" t="str">
        <f>IF(ISBLANK(INDEX('Policy Characteristics'!J:J,MATCH($C2796,'Policy Characteristics'!$C:$C,0))),"",INDEX('Policy Characteristics'!J:J,MATCH($C2796,'Policy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796" s="254" t="str">
        <f>IF(ISBLANK(INDEX('Policy Characteristics'!K:K,MATCH($C2796,'Policy Characteristics'!$C:$C,0))),"",INDEX('Policy Characteristics'!K:K,MATCH($C2796,'Policy Characteristics'!$C:$C,0)))</f>
        <v>fuels.html#end-subsidies</v>
      </c>
      <c r="R2796" s="254" t="str">
        <f>IF(ISBLANK(INDEX('Policy Characteristics'!L:L,MATCH($C2796,'Policy Characteristics'!$C:$C,0))),"",INDEX('Policy Characteristics'!L:L,MATCH($C2796,'Policy Characteristics'!$C:$C,0)))</f>
        <v>end-existing-subsidies.html</v>
      </c>
    </row>
    <row r="2797" spans="1:18" s="4" customFormat="1" x14ac:dyDescent="0.25">
      <c r="A2797" s="254" t="str">
        <f>IF(ISBLANK(INDEX('Policy Characteristics'!A:A,MATCH($C2797,'Policy Characteristics'!$C:$C,0))),"",INDEX('Policy Characteristics'!A:A,MATCH($C2797,'Policy Characteristics'!$C:$C,0)))</f>
        <v>Cross-Sector</v>
      </c>
      <c r="B2797" s="262" t="str">
        <f>IF(ISBLANK(INDEX('Policy Characteristics'!B:B,MATCH($C2797,'Policy Characteristics'!$C:$C,0))),"",INDEX('Policy Characteristics'!B:B,MATCH($C2797,'Policy Characteristics'!$C:$C,0)))</f>
        <v>End Existing Subsidies</v>
      </c>
      <c r="C2797" s="254" t="str">
        <f t="shared" si="123"/>
        <v>Percent Reduction in BAU Subsidies</v>
      </c>
      <c r="D2797" s="6" t="s">
        <v>50</v>
      </c>
      <c r="E2797" s="45"/>
      <c r="F2797" s="6" t="s">
        <v>91</v>
      </c>
      <c r="G2797" s="45"/>
      <c r="H2797" s="47">
        <f t="shared" si="119"/>
        <v>2796</v>
      </c>
      <c r="I2797" s="325" t="s">
        <v>40</v>
      </c>
      <c r="J2797" s="255" t="str">
        <f>IF(ISBLANK(INDEX('Policy Characteristics'!D:D,MATCH($C2797,'Policy Characteristics'!$C:$C,0))),"",INDEX('Policy Characteristics'!D:D,MATCH($C2797,'Policy Characteristics'!$C:$C,0)))</f>
        <v>End Existing Subsidies</v>
      </c>
      <c r="K2797" s="254" t="str">
        <f>IF(ISBLANK(INDEX('Policy Characteristics'!E:E,MATCH($C2797,'Policy Characteristics'!$C:$C,0))),"",INDEX('Policy Characteristics'!E:E,MATCH($C2797,'Policy Characteristics'!$C:$C,0)))</f>
        <v>cross reduce BAU subsidies</v>
      </c>
      <c r="L2797" s="261">
        <f>IF(ISBLANK(INDEX('Policy Characteristics'!F:F,MATCH($C2797,'Policy Characteristics'!$C:$C,0))),"",INDEX('Policy Characteristics'!F:F,MATCH($C2797,'Policy Characteristics'!$C:$C,0)))</f>
        <v>0</v>
      </c>
      <c r="M2797" s="261">
        <f>IF(ISBLANK(INDEX('Policy Characteristics'!G:G,MATCH($C2797,'Policy Characteristics'!$C:$C,0))),"",INDEX('Policy Characteristics'!G:G,MATCH($C2797,'Policy Characteristics'!$C:$C,0)))</f>
        <v>1</v>
      </c>
      <c r="N2797" s="261">
        <f>IF(ISBLANK(INDEX('Policy Characteristics'!H:H,MATCH($C2797,'Policy Characteristics'!$C:$C,0))),"",INDEX('Policy Characteristics'!H:H,MATCH($C2797,'Policy Characteristics'!$C:$C,0)))</f>
        <v>0.01</v>
      </c>
      <c r="O2797" s="254" t="str">
        <f>IF(ISBLANK(INDEX('Policy Characteristics'!I:I,MATCH($C2797,'Policy Characteristics'!$C:$C,0))),"",INDEX('Policy Characteristics'!I:I,MATCH($C2797,'Policy Characteristics'!$C:$C,0)))</f>
        <v>% reduction in BAU subsidies</v>
      </c>
      <c r="P2797" s="254" t="str">
        <f>IF(ISBLANK(INDEX('Policy Characteristics'!J:J,MATCH($C2797,'Policy Characteristics'!$C:$C,0))),"",INDEX('Policy Characteristics'!J:J,MATCH($C2797,'Policy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797" s="254" t="str">
        <f>IF(ISBLANK(INDEX('Policy Characteristics'!K:K,MATCH($C2797,'Policy Characteristics'!$C:$C,0))),"",INDEX('Policy Characteristics'!K:K,MATCH($C2797,'Policy Characteristics'!$C:$C,0)))</f>
        <v>fuels.html#end-subsidies</v>
      </c>
      <c r="R2797" s="254" t="str">
        <f>IF(ISBLANK(INDEX('Policy Characteristics'!L:L,MATCH($C2797,'Policy Characteristics'!$C:$C,0))),"",INDEX('Policy Characteristics'!L:L,MATCH($C2797,'Policy Characteristics'!$C:$C,0)))</f>
        <v>end-existing-subsidies.html</v>
      </c>
    </row>
    <row r="2798" spans="1:18" s="4" customFormat="1" x14ac:dyDescent="0.25">
      <c r="A2798" s="254" t="str">
        <f>IF(ISBLANK(INDEX('Policy Characteristics'!A:A,MATCH($C2798,'Policy Characteristics'!$C:$C,0))),"",INDEX('Policy Characteristics'!A:A,MATCH($C2798,'Policy Characteristics'!$C:$C,0)))</f>
        <v>Cross-Sector</v>
      </c>
      <c r="B2798" s="262" t="str">
        <f>IF(ISBLANK(INDEX('Policy Characteristics'!B:B,MATCH($C2798,'Policy Characteristics'!$C:$C,0))),"",INDEX('Policy Characteristics'!B:B,MATCH($C2798,'Policy Characteristics'!$C:$C,0)))</f>
        <v>End Existing Subsidies</v>
      </c>
      <c r="C2798" s="254" t="str">
        <f t="shared" si="123"/>
        <v>Percent Reduction in BAU Subsidies</v>
      </c>
      <c r="D2798" s="6" t="s">
        <v>51</v>
      </c>
      <c r="E2798" s="45"/>
      <c r="F2798" s="6" t="s">
        <v>92</v>
      </c>
      <c r="G2798" s="45"/>
      <c r="H2798" s="47">
        <f t="shared" si="119"/>
        <v>2797</v>
      </c>
      <c r="I2798" s="325" t="s">
        <v>40</v>
      </c>
      <c r="J2798" s="255" t="str">
        <f>IF(ISBLANK(INDEX('Policy Characteristics'!D:D,MATCH($C2798,'Policy Characteristics'!$C:$C,0))),"",INDEX('Policy Characteristics'!D:D,MATCH($C2798,'Policy Characteristics'!$C:$C,0)))</f>
        <v>End Existing Subsidies</v>
      </c>
      <c r="K2798" s="254" t="str">
        <f>IF(ISBLANK(INDEX('Policy Characteristics'!E:E,MATCH($C2798,'Policy Characteristics'!$C:$C,0))),"",INDEX('Policy Characteristics'!E:E,MATCH($C2798,'Policy Characteristics'!$C:$C,0)))</f>
        <v>cross reduce BAU subsidies</v>
      </c>
      <c r="L2798" s="261">
        <f>IF(ISBLANK(INDEX('Policy Characteristics'!F:F,MATCH($C2798,'Policy Characteristics'!$C:$C,0))),"",INDEX('Policy Characteristics'!F:F,MATCH($C2798,'Policy Characteristics'!$C:$C,0)))</f>
        <v>0</v>
      </c>
      <c r="M2798" s="261">
        <f>IF(ISBLANK(INDEX('Policy Characteristics'!G:G,MATCH($C2798,'Policy Characteristics'!$C:$C,0))),"",INDEX('Policy Characteristics'!G:G,MATCH($C2798,'Policy Characteristics'!$C:$C,0)))</f>
        <v>1</v>
      </c>
      <c r="N2798" s="261">
        <f>IF(ISBLANK(INDEX('Policy Characteristics'!H:H,MATCH($C2798,'Policy Characteristics'!$C:$C,0))),"",INDEX('Policy Characteristics'!H:H,MATCH($C2798,'Policy Characteristics'!$C:$C,0)))</f>
        <v>0.01</v>
      </c>
      <c r="O2798" s="254" t="str">
        <f>IF(ISBLANK(INDEX('Policy Characteristics'!I:I,MATCH($C2798,'Policy Characteristics'!$C:$C,0))),"",INDEX('Policy Characteristics'!I:I,MATCH($C2798,'Policy Characteristics'!$C:$C,0)))</f>
        <v>% reduction in BAU subsidies</v>
      </c>
      <c r="P2798" s="254" t="str">
        <f>IF(ISBLANK(INDEX('Policy Characteristics'!J:J,MATCH($C2798,'Policy Characteristics'!$C:$C,0))),"",INDEX('Policy Characteristics'!J:J,MATCH($C2798,'Policy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798" s="254" t="str">
        <f>IF(ISBLANK(INDEX('Policy Characteristics'!K:K,MATCH($C2798,'Policy Characteristics'!$C:$C,0))),"",INDEX('Policy Characteristics'!K:K,MATCH($C2798,'Policy Characteristics'!$C:$C,0)))</f>
        <v>fuels.html#end-subsidies</v>
      </c>
      <c r="R2798" s="254" t="str">
        <f>IF(ISBLANK(INDEX('Policy Characteristics'!L:L,MATCH($C2798,'Policy Characteristics'!$C:$C,0))),"",INDEX('Policy Characteristics'!L:L,MATCH($C2798,'Policy Characteristics'!$C:$C,0)))</f>
        <v>end-existing-subsidies.html</v>
      </c>
    </row>
    <row r="2799" spans="1:18" s="4" customFormat="1" x14ac:dyDescent="0.25">
      <c r="A2799" s="254" t="str">
        <f>IF(ISBLANK(INDEX('Policy Characteristics'!A:A,MATCH($C2799,'Policy Characteristics'!$C:$C,0))),"",INDEX('Policy Characteristics'!A:A,MATCH($C2799,'Policy Characteristics'!$C:$C,0)))</f>
        <v>Cross-Sector</v>
      </c>
      <c r="B2799" s="262" t="str">
        <f>IF(ISBLANK(INDEX('Policy Characteristics'!B:B,MATCH($C2799,'Policy Characteristics'!$C:$C,0))),"",INDEX('Policy Characteristics'!B:B,MATCH($C2799,'Policy Characteristics'!$C:$C,0)))</f>
        <v>End Existing Subsidies</v>
      </c>
      <c r="C2799" s="254" t="str">
        <f t="shared" si="123"/>
        <v>Percent Reduction in BAU Subsidies</v>
      </c>
      <c r="D2799" s="6" t="s">
        <v>52</v>
      </c>
      <c r="E2799" s="45"/>
      <c r="F2799" s="6" t="s">
        <v>93</v>
      </c>
      <c r="G2799" s="45"/>
      <c r="H2799" s="47">
        <f t="shared" si="119"/>
        <v>2798</v>
      </c>
      <c r="I2799" s="325" t="s">
        <v>41</v>
      </c>
      <c r="J2799" s="255" t="str">
        <f>IF(ISBLANK(INDEX('Policy Characteristics'!D:D,MATCH($C2799,'Policy Characteristics'!$C:$C,0))),"",INDEX('Policy Characteristics'!D:D,MATCH($C2799,'Policy Characteristics'!$C:$C,0)))</f>
        <v>End Existing Subsidies</v>
      </c>
      <c r="K2799" s="254" t="str">
        <f>IF(ISBLANK(INDEX('Policy Characteristics'!E:E,MATCH($C2799,'Policy Characteristics'!$C:$C,0))),"",INDEX('Policy Characteristics'!E:E,MATCH($C2799,'Policy Characteristics'!$C:$C,0)))</f>
        <v>cross reduce BAU subsidies</v>
      </c>
      <c r="L2799" s="261">
        <f>IF(ISBLANK(INDEX('Policy Characteristics'!F:F,MATCH($C2799,'Policy Characteristics'!$C:$C,0))),"",INDEX('Policy Characteristics'!F:F,MATCH($C2799,'Policy Characteristics'!$C:$C,0)))</f>
        <v>0</v>
      </c>
      <c r="M2799" s="261">
        <f>IF(ISBLANK(INDEX('Policy Characteristics'!G:G,MATCH($C2799,'Policy Characteristics'!$C:$C,0))),"",INDEX('Policy Characteristics'!G:G,MATCH($C2799,'Policy Characteristics'!$C:$C,0)))</f>
        <v>1</v>
      </c>
      <c r="N2799" s="261">
        <f>IF(ISBLANK(INDEX('Policy Characteristics'!H:H,MATCH($C2799,'Policy Characteristics'!$C:$C,0))),"",INDEX('Policy Characteristics'!H:H,MATCH($C2799,'Policy Characteristics'!$C:$C,0)))</f>
        <v>0.01</v>
      </c>
      <c r="O2799" s="254" t="str">
        <f>IF(ISBLANK(INDEX('Policy Characteristics'!I:I,MATCH($C2799,'Policy Characteristics'!$C:$C,0))),"",INDEX('Policy Characteristics'!I:I,MATCH($C2799,'Policy Characteristics'!$C:$C,0)))</f>
        <v>% reduction in BAU subsidies</v>
      </c>
      <c r="P2799" s="254" t="str">
        <f>IF(ISBLANK(INDEX('Policy Characteristics'!J:J,MATCH($C2799,'Policy Characteristics'!$C:$C,0))),"",INDEX('Policy Characteristics'!J:J,MATCH($C2799,'Policy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799" s="254" t="str">
        <f>IF(ISBLANK(INDEX('Policy Characteristics'!K:K,MATCH($C2799,'Policy Characteristics'!$C:$C,0))),"",INDEX('Policy Characteristics'!K:K,MATCH($C2799,'Policy Characteristics'!$C:$C,0)))</f>
        <v>fuels.html#end-subsidies</v>
      </c>
      <c r="R2799" s="254" t="str">
        <f>IF(ISBLANK(INDEX('Policy Characteristics'!L:L,MATCH($C2799,'Policy Characteristics'!$C:$C,0))),"",INDEX('Policy Characteristics'!L:L,MATCH($C2799,'Policy Characteristics'!$C:$C,0)))</f>
        <v>end-existing-subsidies.html</v>
      </c>
    </row>
    <row r="2800" spans="1:18" s="4" customFormat="1" x14ac:dyDescent="0.25">
      <c r="A2800" s="254" t="str">
        <f>IF(ISBLANK(INDEX('Policy Characteristics'!A:A,MATCH($C2800,'Policy Characteristics'!$C:$C,0))),"",INDEX('Policy Characteristics'!A:A,MATCH($C2800,'Policy Characteristics'!$C:$C,0)))</f>
        <v>Cross-Sector</v>
      </c>
      <c r="B2800" s="262" t="str">
        <f>IF(ISBLANK(INDEX('Policy Characteristics'!B:B,MATCH($C2800,'Policy Characteristics'!$C:$C,0))),"",INDEX('Policy Characteristics'!B:B,MATCH($C2800,'Policy Characteristics'!$C:$C,0)))</f>
        <v>End Existing Subsidies</v>
      </c>
      <c r="C2800" s="254" t="str">
        <f t="shared" si="123"/>
        <v>Percent Reduction in BAU Subsidies</v>
      </c>
      <c r="D2800" s="6" t="s">
        <v>53</v>
      </c>
      <c r="E2800" s="45"/>
      <c r="F2800" s="6" t="s">
        <v>94</v>
      </c>
      <c r="G2800" s="45"/>
      <c r="H2800" s="47">
        <f t="shared" si="119"/>
        <v>2799</v>
      </c>
      <c r="I2800" s="325" t="s">
        <v>41</v>
      </c>
      <c r="J2800" s="255" t="str">
        <f>IF(ISBLANK(INDEX('Policy Characteristics'!D:D,MATCH($C2800,'Policy Characteristics'!$C:$C,0))),"",INDEX('Policy Characteristics'!D:D,MATCH($C2800,'Policy Characteristics'!$C:$C,0)))</f>
        <v>End Existing Subsidies</v>
      </c>
      <c r="K2800" s="254" t="str">
        <f>IF(ISBLANK(INDEX('Policy Characteristics'!E:E,MATCH($C2800,'Policy Characteristics'!$C:$C,0))),"",INDEX('Policy Characteristics'!E:E,MATCH($C2800,'Policy Characteristics'!$C:$C,0)))</f>
        <v>cross reduce BAU subsidies</v>
      </c>
      <c r="L2800" s="261">
        <f>IF(ISBLANK(INDEX('Policy Characteristics'!F:F,MATCH($C2800,'Policy Characteristics'!$C:$C,0))),"",INDEX('Policy Characteristics'!F:F,MATCH($C2800,'Policy Characteristics'!$C:$C,0)))</f>
        <v>0</v>
      </c>
      <c r="M2800" s="261">
        <f>IF(ISBLANK(INDEX('Policy Characteristics'!G:G,MATCH($C2800,'Policy Characteristics'!$C:$C,0))),"",INDEX('Policy Characteristics'!G:G,MATCH($C2800,'Policy Characteristics'!$C:$C,0)))</f>
        <v>1</v>
      </c>
      <c r="N2800" s="261">
        <f>IF(ISBLANK(INDEX('Policy Characteristics'!H:H,MATCH($C2800,'Policy Characteristics'!$C:$C,0))),"",INDEX('Policy Characteristics'!H:H,MATCH($C2800,'Policy Characteristics'!$C:$C,0)))</f>
        <v>0.01</v>
      </c>
      <c r="O2800" s="254" t="str">
        <f>IF(ISBLANK(INDEX('Policy Characteristics'!I:I,MATCH($C2800,'Policy Characteristics'!$C:$C,0))),"",INDEX('Policy Characteristics'!I:I,MATCH($C2800,'Policy Characteristics'!$C:$C,0)))</f>
        <v>% reduction in BAU subsidies</v>
      </c>
      <c r="P2800" s="254" t="str">
        <f>IF(ISBLANK(INDEX('Policy Characteristics'!J:J,MATCH($C2800,'Policy Characteristics'!$C:$C,0))),"",INDEX('Policy Characteristics'!J:J,MATCH($C2800,'Policy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800" s="254" t="str">
        <f>IF(ISBLANK(INDEX('Policy Characteristics'!K:K,MATCH($C2800,'Policy Characteristics'!$C:$C,0))),"",INDEX('Policy Characteristics'!K:K,MATCH($C2800,'Policy Characteristics'!$C:$C,0)))</f>
        <v>fuels.html#end-subsidies</v>
      </c>
      <c r="R2800" s="254" t="str">
        <f>IF(ISBLANK(INDEX('Policy Characteristics'!L:L,MATCH($C2800,'Policy Characteristics'!$C:$C,0))),"",INDEX('Policy Characteristics'!L:L,MATCH($C2800,'Policy Characteristics'!$C:$C,0)))</f>
        <v>end-existing-subsidies.html</v>
      </c>
    </row>
    <row r="2801" spans="1:18" s="4" customFormat="1" x14ac:dyDescent="0.25">
      <c r="A2801" s="254" t="str">
        <f>IF(ISBLANK(INDEX('Policy Characteristics'!A:A,MATCH($C2801,'Policy Characteristics'!$C:$C,0))),"",INDEX('Policy Characteristics'!A:A,MATCH($C2801,'Policy Characteristics'!$C:$C,0)))</f>
        <v>Cross-Sector</v>
      </c>
      <c r="B2801" s="262" t="str">
        <f>IF(ISBLANK(INDEX('Policy Characteristics'!B:B,MATCH($C2801,'Policy Characteristics'!$C:$C,0))),"",INDEX('Policy Characteristics'!B:B,MATCH($C2801,'Policy Characteristics'!$C:$C,0)))</f>
        <v>End Existing Subsidies</v>
      </c>
      <c r="C2801" s="254" t="str">
        <f t="shared" si="123"/>
        <v>Percent Reduction in BAU Subsidies</v>
      </c>
      <c r="D2801" s="6" t="s">
        <v>2447</v>
      </c>
      <c r="E2801" s="45"/>
      <c r="F2801" s="6" t="s">
        <v>2448</v>
      </c>
      <c r="G2801" s="45"/>
      <c r="H2801" s="47">
        <f t="shared" si="119"/>
        <v>2800</v>
      </c>
      <c r="I2801" s="325" t="s">
        <v>41</v>
      </c>
      <c r="J2801" s="255" t="str">
        <f>IF(ISBLANK(INDEX('Policy Characteristics'!D:D,MATCH($C2801,'Policy Characteristics'!$C:$C,0))),"",INDEX('Policy Characteristics'!D:D,MATCH($C2801,'Policy Characteristics'!$C:$C,0)))</f>
        <v>End Existing Subsidies</v>
      </c>
      <c r="K2801" s="254" t="str">
        <f>IF(ISBLANK(INDEX('Policy Characteristics'!E:E,MATCH($C2801,'Policy Characteristics'!$C:$C,0))),"",INDEX('Policy Characteristics'!E:E,MATCH($C2801,'Policy Characteristics'!$C:$C,0)))</f>
        <v>cross reduce BAU subsidies</v>
      </c>
      <c r="L2801" s="261">
        <f>IF(ISBLANK(INDEX('Policy Characteristics'!F:F,MATCH($C2801,'Policy Characteristics'!$C:$C,0))),"",INDEX('Policy Characteristics'!F:F,MATCH($C2801,'Policy Characteristics'!$C:$C,0)))</f>
        <v>0</v>
      </c>
      <c r="M2801" s="261">
        <f>IF(ISBLANK(INDEX('Policy Characteristics'!G:G,MATCH($C2801,'Policy Characteristics'!$C:$C,0))),"",INDEX('Policy Characteristics'!G:G,MATCH($C2801,'Policy Characteristics'!$C:$C,0)))</f>
        <v>1</v>
      </c>
      <c r="N2801" s="261">
        <f>IF(ISBLANK(INDEX('Policy Characteristics'!H:H,MATCH($C2801,'Policy Characteristics'!$C:$C,0))),"",INDEX('Policy Characteristics'!H:H,MATCH($C2801,'Policy Characteristics'!$C:$C,0)))</f>
        <v>0.01</v>
      </c>
      <c r="O2801" s="254" t="str">
        <f>IF(ISBLANK(INDEX('Policy Characteristics'!I:I,MATCH($C2801,'Policy Characteristics'!$C:$C,0))),"",INDEX('Policy Characteristics'!I:I,MATCH($C2801,'Policy Characteristics'!$C:$C,0)))</f>
        <v>% reduction in BAU subsidies</v>
      </c>
      <c r="P2801" s="254" t="str">
        <f>IF(ISBLANK(INDEX('Policy Characteristics'!J:J,MATCH($C2801,'Policy Characteristics'!$C:$C,0))),"",INDEX('Policy Characteristics'!J:J,MATCH($C2801,'Policy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801" s="254" t="str">
        <f>IF(ISBLANK(INDEX('Policy Characteristics'!K:K,MATCH($C2801,'Policy Characteristics'!$C:$C,0))),"",INDEX('Policy Characteristics'!K:K,MATCH($C2801,'Policy Characteristics'!$C:$C,0)))</f>
        <v>fuels.html#end-subsidies</v>
      </c>
      <c r="R2801" s="254" t="str">
        <f>IF(ISBLANK(INDEX('Policy Characteristics'!L:L,MATCH($C2801,'Policy Characteristics'!$C:$C,0))),"",INDEX('Policy Characteristics'!L:L,MATCH($C2801,'Policy Characteristics'!$C:$C,0)))</f>
        <v>end-existing-subsidies.html</v>
      </c>
    </row>
    <row r="2802" spans="1:18" s="4" customFormat="1" x14ac:dyDescent="0.25">
      <c r="A2802" s="254" t="str">
        <f>IF(ISBLANK(INDEX('Policy Characteristics'!A:A,MATCH($C2802,'Policy Characteristics'!$C:$C,0))),"",INDEX('Policy Characteristics'!A:A,MATCH($C2802,'Policy Characteristics'!$C:$C,0)))</f>
        <v>Cross-Sector</v>
      </c>
      <c r="B2802" s="262" t="str">
        <f>IF(ISBLANK(INDEX('Policy Characteristics'!B:B,MATCH($C2802,'Policy Characteristics'!$C:$C,0))),"",INDEX('Policy Characteristics'!B:B,MATCH($C2802,'Policy Characteristics'!$C:$C,0)))</f>
        <v>End Existing Subsidies</v>
      </c>
      <c r="C2802" s="254" t="str">
        <f t="shared" si="123"/>
        <v>Percent Reduction in BAU Subsidies</v>
      </c>
      <c r="D2802" s="6" t="s">
        <v>71</v>
      </c>
      <c r="E2802" s="45"/>
      <c r="F2802" s="6" t="s">
        <v>95</v>
      </c>
      <c r="G2802" s="45"/>
      <c r="H2802" s="47">
        <f t="shared" si="119"/>
        <v>2801</v>
      </c>
      <c r="I2802" s="325" t="s">
        <v>41</v>
      </c>
      <c r="J2802" s="255" t="str">
        <f>IF(ISBLANK(INDEX('Policy Characteristics'!D:D,MATCH($C2802,'Policy Characteristics'!$C:$C,0))),"",INDEX('Policy Characteristics'!D:D,MATCH($C2802,'Policy Characteristics'!$C:$C,0)))</f>
        <v>End Existing Subsidies</v>
      </c>
      <c r="K2802" s="254" t="str">
        <f>IF(ISBLANK(INDEX('Policy Characteristics'!E:E,MATCH($C2802,'Policy Characteristics'!$C:$C,0))),"",INDEX('Policy Characteristics'!E:E,MATCH($C2802,'Policy Characteristics'!$C:$C,0)))</f>
        <v>cross reduce BAU subsidies</v>
      </c>
      <c r="L2802" s="261">
        <f>IF(ISBLANK(INDEX('Policy Characteristics'!F:F,MATCH($C2802,'Policy Characteristics'!$C:$C,0))),"",INDEX('Policy Characteristics'!F:F,MATCH($C2802,'Policy Characteristics'!$C:$C,0)))</f>
        <v>0</v>
      </c>
      <c r="M2802" s="261">
        <f>IF(ISBLANK(INDEX('Policy Characteristics'!G:G,MATCH($C2802,'Policy Characteristics'!$C:$C,0))),"",INDEX('Policy Characteristics'!G:G,MATCH($C2802,'Policy Characteristics'!$C:$C,0)))</f>
        <v>1</v>
      </c>
      <c r="N2802" s="261">
        <f>IF(ISBLANK(INDEX('Policy Characteristics'!H:H,MATCH($C2802,'Policy Characteristics'!$C:$C,0))),"",INDEX('Policy Characteristics'!H:H,MATCH($C2802,'Policy Characteristics'!$C:$C,0)))</f>
        <v>0.01</v>
      </c>
      <c r="O2802" s="254" t="str">
        <f>IF(ISBLANK(INDEX('Policy Characteristics'!I:I,MATCH($C2802,'Policy Characteristics'!$C:$C,0))),"",INDEX('Policy Characteristics'!I:I,MATCH($C2802,'Policy Characteristics'!$C:$C,0)))</f>
        <v>% reduction in BAU subsidies</v>
      </c>
      <c r="P2802" s="254" t="str">
        <f>IF(ISBLANK(INDEX('Policy Characteristics'!J:J,MATCH($C2802,'Policy Characteristics'!$C:$C,0))),"",INDEX('Policy Characteristics'!J:J,MATCH($C2802,'Policy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802" s="254" t="str">
        <f>IF(ISBLANK(INDEX('Policy Characteristics'!K:K,MATCH($C2802,'Policy Characteristics'!$C:$C,0))),"",INDEX('Policy Characteristics'!K:K,MATCH($C2802,'Policy Characteristics'!$C:$C,0)))</f>
        <v>fuels.html#end-subsidies</v>
      </c>
      <c r="R2802" s="254" t="str">
        <f>IF(ISBLANK(INDEX('Policy Characteristics'!L:L,MATCH($C2802,'Policy Characteristics'!$C:$C,0))),"",INDEX('Policy Characteristics'!L:L,MATCH($C2802,'Policy Characteristics'!$C:$C,0)))</f>
        <v>end-existing-subsidies.html</v>
      </c>
    </row>
    <row r="2803" spans="1:18" s="4" customFormat="1" x14ac:dyDescent="0.25">
      <c r="A2803" s="254" t="str">
        <f>IF(ISBLANK(INDEX('Policy Characteristics'!A:A,MATCH($C2803,'Policy Characteristics'!$C:$C,0))),"",INDEX('Policy Characteristics'!A:A,MATCH($C2803,'Policy Characteristics'!$C:$C,0)))</f>
        <v>Cross-Sector</v>
      </c>
      <c r="B2803" s="262" t="str">
        <f>IF(ISBLANK(INDEX('Policy Characteristics'!B:B,MATCH($C2803,'Policy Characteristics'!$C:$C,0))),"",INDEX('Policy Characteristics'!B:B,MATCH($C2803,'Policy Characteristics'!$C:$C,0)))</f>
        <v>End Existing Subsidies</v>
      </c>
      <c r="C2803" s="254" t="str">
        <f t="shared" si="123"/>
        <v>Percent Reduction in BAU Subsidies</v>
      </c>
      <c r="D2803" s="6" t="s">
        <v>419</v>
      </c>
      <c r="E2803" s="45"/>
      <c r="F2803" s="6" t="s">
        <v>420</v>
      </c>
      <c r="G2803" s="45"/>
      <c r="H2803" s="47">
        <f t="shared" si="119"/>
        <v>2802</v>
      </c>
      <c r="I2803" s="325" t="s">
        <v>40</v>
      </c>
      <c r="J2803" s="255" t="str">
        <f>IF(ISBLANK(INDEX('Policy Characteristics'!D:D,MATCH($C2803,'Policy Characteristics'!$C:$C,0))),"",INDEX('Policy Characteristics'!D:D,MATCH($C2803,'Policy Characteristics'!$C:$C,0)))</f>
        <v>End Existing Subsidies</v>
      </c>
      <c r="K2803" s="254" t="str">
        <f>IF(ISBLANK(INDEX('Policy Characteristics'!E:E,MATCH($C2803,'Policy Characteristics'!$C:$C,0))),"",INDEX('Policy Characteristics'!E:E,MATCH($C2803,'Policy Characteristics'!$C:$C,0)))</f>
        <v>cross reduce BAU subsidies</v>
      </c>
      <c r="L2803" s="261">
        <f>IF(ISBLANK(INDEX('Policy Characteristics'!F:F,MATCH($C2803,'Policy Characteristics'!$C:$C,0))),"",INDEX('Policy Characteristics'!F:F,MATCH($C2803,'Policy Characteristics'!$C:$C,0)))</f>
        <v>0</v>
      </c>
      <c r="M2803" s="261">
        <f>IF(ISBLANK(INDEX('Policy Characteristics'!G:G,MATCH($C2803,'Policy Characteristics'!$C:$C,0))),"",INDEX('Policy Characteristics'!G:G,MATCH($C2803,'Policy Characteristics'!$C:$C,0)))</f>
        <v>1</v>
      </c>
      <c r="N2803" s="261">
        <f>IF(ISBLANK(INDEX('Policy Characteristics'!H:H,MATCH($C2803,'Policy Characteristics'!$C:$C,0))),"",INDEX('Policy Characteristics'!H:H,MATCH($C2803,'Policy Characteristics'!$C:$C,0)))</f>
        <v>0.01</v>
      </c>
      <c r="O2803" s="254" t="str">
        <f>IF(ISBLANK(INDEX('Policy Characteristics'!I:I,MATCH($C2803,'Policy Characteristics'!$C:$C,0))),"",INDEX('Policy Characteristics'!I:I,MATCH($C2803,'Policy Characteristics'!$C:$C,0)))</f>
        <v>% reduction in BAU subsidies</v>
      </c>
      <c r="P2803" s="254" t="str">
        <f>IF(ISBLANK(INDEX('Policy Characteristics'!J:J,MATCH($C2803,'Policy Characteristics'!$C:$C,0))),"",INDEX('Policy Characteristics'!J:J,MATCH($C2803,'Policy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803" s="254" t="str">
        <f>IF(ISBLANK(INDEX('Policy Characteristics'!K:K,MATCH($C2803,'Policy Characteristics'!$C:$C,0))),"",INDEX('Policy Characteristics'!K:K,MATCH($C2803,'Policy Characteristics'!$C:$C,0)))</f>
        <v>fuels.html#end-subsidies</v>
      </c>
      <c r="R2803" s="254" t="str">
        <f>IF(ISBLANK(INDEX('Policy Characteristics'!L:L,MATCH($C2803,'Policy Characteristics'!$C:$C,0))),"",INDEX('Policy Characteristics'!L:L,MATCH($C2803,'Policy Characteristics'!$C:$C,0)))</f>
        <v>end-existing-subsidies.html</v>
      </c>
    </row>
    <row r="2804" spans="1:18" s="4" customFormat="1" x14ac:dyDescent="0.25">
      <c r="A2804" s="254" t="str">
        <f>IF(ISBLANK(INDEX('Policy Characteristics'!A:A,MATCH($C2804,'Policy Characteristics'!$C:$C,0))),"",INDEX('Policy Characteristics'!A:A,MATCH($C2804,'Policy Characteristics'!$C:$C,0)))</f>
        <v>Cross-Sector</v>
      </c>
      <c r="B2804" s="262" t="str">
        <f>IF(ISBLANK(INDEX('Policy Characteristics'!B:B,MATCH($C2804,'Policy Characteristics'!$C:$C,0))),"",INDEX('Policy Characteristics'!B:B,MATCH($C2804,'Policy Characteristics'!$C:$C,0)))</f>
        <v>End Existing Subsidies</v>
      </c>
      <c r="C2804" s="254" t="str">
        <f t="shared" si="123"/>
        <v>Percent Reduction in BAU Subsidies</v>
      </c>
      <c r="D2804" s="6" t="s">
        <v>426</v>
      </c>
      <c r="E2804" s="45"/>
      <c r="F2804" s="6" t="s">
        <v>427</v>
      </c>
      <c r="G2804" s="45"/>
      <c r="H2804" s="47">
        <f t="shared" si="119"/>
        <v>2803</v>
      </c>
      <c r="I2804" s="325" t="s">
        <v>41</v>
      </c>
      <c r="J2804" s="255" t="str">
        <f>IF(ISBLANK(INDEX('Policy Characteristics'!D:D,MATCH($C2804,'Policy Characteristics'!$C:$C,0))),"",INDEX('Policy Characteristics'!D:D,MATCH($C2804,'Policy Characteristics'!$C:$C,0)))</f>
        <v>End Existing Subsidies</v>
      </c>
      <c r="K2804" s="254" t="str">
        <f>IF(ISBLANK(INDEX('Policy Characteristics'!E:E,MATCH($C2804,'Policy Characteristics'!$C:$C,0))),"",INDEX('Policy Characteristics'!E:E,MATCH($C2804,'Policy Characteristics'!$C:$C,0)))</f>
        <v>cross reduce BAU subsidies</v>
      </c>
      <c r="L2804" s="261">
        <f>IF(ISBLANK(INDEX('Policy Characteristics'!F:F,MATCH($C2804,'Policy Characteristics'!$C:$C,0))),"",INDEX('Policy Characteristics'!F:F,MATCH($C2804,'Policy Characteristics'!$C:$C,0)))</f>
        <v>0</v>
      </c>
      <c r="M2804" s="261">
        <f>IF(ISBLANK(INDEX('Policy Characteristics'!G:G,MATCH($C2804,'Policy Characteristics'!$C:$C,0))),"",INDEX('Policy Characteristics'!G:G,MATCH($C2804,'Policy Characteristics'!$C:$C,0)))</f>
        <v>1</v>
      </c>
      <c r="N2804" s="261">
        <f>IF(ISBLANK(INDEX('Policy Characteristics'!H:H,MATCH($C2804,'Policy Characteristics'!$C:$C,0))),"",INDEX('Policy Characteristics'!H:H,MATCH($C2804,'Policy Characteristics'!$C:$C,0)))</f>
        <v>0.01</v>
      </c>
      <c r="O2804" s="254" t="str">
        <f>IF(ISBLANK(INDEX('Policy Characteristics'!I:I,MATCH($C2804,'Policy Characteristics'!$C:$C,0))),"",INDEX('Policy Characteristics'!I:I,MATCH($C2804,'Policy Characteristics'!$C:$C,0)))</f>
        <v>% reduction in BAU subsidies</v>
      </c>
      <c r="P2804" s="254" t="str">
        <f>IF(ISBLANK(INDEX('Policy Characteristics'!J:J,MATCH($C2804,'Policy Characteristics'!$C:$C,0))),"",INDEX('Policy Characteristics'!J:J,MATCH($C2804,'Policy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804" s="254" t="str">
        <f>IF(ISBLANK(INDEX('Policy Characteristics'!K:K,MATCH($C2804,'Policy Characteristics'!$C:$C,0))),"",INDEX('Policy Characteristics'!K:K,MATCH($C2804,'Policy Characteristics'!$C:$C,0)))</f>
        <v>fuels.html#end-subsidies</v>
      </c>
      <c r="R2804" s="254" t="str">
        <f>IF(ISBLANK(INDEX('Policy Characteristics'!L:L,MATCH($C2804,'Policy Characteristics'!$C:$C,0))),"",INDEX('Policy Characteristics'!L:L,MATCH($C2804,'Policy Characteristics'!$C:$C,0)))</f>
        <v>end-existing-subsidies.html</v>
      </c>
    </row>
    <row r="2805" spans="1:18" s="4" customFormat="1" x14ac:dyDescent="0.25">
      <c r="A2805" s="254" t="str">
        <f>IF(ISBLANK(INDEX('Policy Characteristics'!A:A,MATCH($C2805,'Policy Characteristics'!$C:$C,0))),"",INDEX('Policy Characteristics'!A:A,MATCH($C2805,'Policy Characteristics'!$C:$C,0)))</f>
        <v>Cross-Sector</v>
      </c>
      <c r="B2805" s="262" t="str">
        <f>IF(ISBLANK(INDEX('Policy Characteristics'!B:B,MATCH($C2805,'Policy Characteristics'!$C:$C,0))),"",INDEX('Policy Characteristics'!B:B,MATCH($C2805,'Policy Characteristics'!$C:$C,0)))</f>
        <v>End Existing Subsidies</v>
      </c>
      <c r="C2805" s="254" t="str">
        <f t="shared" si="123"/>
        <v>Percent Reduction in BAU Subsidies</v>
      </c>
      <c r="D2805" s="6" t="s">
        <v>2439</v>
      </c>
      <c r="E2805" s="45"/>
      <c r="F2805" s="6" t="s">
        <v>2443</v>
      </c>
      <c r="G2805" s="45"/>
      <c r="H2805" s="47">
        <f t="shared" si="119"/>
        <v>2804</v>
      </c>
      <c r="I2805" s="325" t="s">
        <v>41</v>
      </c>
      <c r="J2805" s="255" t="str">
        <f>IF(ISBLANK(INDEX('Policy Characteristics'!D:D,MATCH($C2805,'Policy Characteristics'!$C:$C,0))),"",INDEX('Policy Characteristics'!D:D,MATCH($C2805,'Policy Characteristics'!$C:$C,0)))</f>
        <v>End Existing Subsidies</v>
      </c>
      <c r="K2805" s="254" t="str">
        <f>IF(ISBLANK(INDEX('Policy Characteristics'!E:E,MATCH($C2805,'Policy Characteristics'!$C:$C,0))),"",INDEX('Policy Characteristics'!E:E,MATCH($C2805,'Policy Characteristics'!$C:$C,0)))</f>
        <v>cross reduce BAU subsidies</v>
      </c>
      <c r="L2805" s="261">
        <f>IF(ISBLANK(INDEX('Policy Characteristics'!F:F,MATCH($C2805,'Policy Characteristics'!$C:$C,0))),"",INDEX('Policy Characteristics'!F:F,MATCH($C2805,'Policy Characteristics'!$C:$C,0)))</f>
        <v>0</v>
      </c>
      <c r="M2805" s="261">
        <f>IF(ISBLANK(INDEX('Policy Characteristics'!G:G,MATCH($C2805,'Policy Characteristics'!$C:$C,0))),"",INDEX('Policy Characteristics'!G:G,MATCH($C2805,'Policy Characteristics'!$C:$C,0)))</f>
        <v>1</v>
      </c>
      <c r="N2805" s="261">
        <f>IF(ISBLANK(INDEX('Policy Characteristics'!H:H,MATCH($C2805,'Policy Characteristics'!$C:$C,0))),"",INDEX('Policy Characteristics'!H:H,MATCH($C2805,'Policy Characteristics'!$C:$C,0)))</f>
        <v>0.01</v>
      </c>
      <c r="O2805" s="254" t="str">
        <f>IF(ISBLANK(INDEX('Policy Characteristics'!I:I,MATCH($C2805,'Policy Characteristics'!$C:$C,0))),"",INDEX('Policy Characteristics'!I:I,MATCH($C2805,'Policy Characteristics'!$C:$C,0)))</f>
        <v>% reduction in BAU subsidies</v>
      </c>
      <c r="P2805" s="254" t="str">
        <f>IF(ISBLANK(INDEX('Policy Characteristics'!J:J,MATCH($C2805,'Policy Characteristics'!$C:$C,0))),"",INDEX('Policy Characteristics'!J:J,MATCH($C2805,'Policy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805" s="254" t="str">
        <f>IF(ISBLANK(INDEX('Policy Characteristics'!K:K,MATCH($C2805,'Policy Characteristics'!$C:$C,0))),"",INDEX('Policy Characteristics'!K:K,MATCH($C2805,'Policy Characteristics'!$C:$C,0)))</f>
        <v>fuels.html#end-subsidies</v>
      </c>
      <c r="R2805" s="254" t="str">
        <f>IF(ISBLANK(INDEX('Policy Characteristics'!L:L,MATCH($C2805,'Policy Characteristics'!$C:$C,0))),"",INDEX('Policy Characteristics'!L:L,MATCH($C2805,'Policy Characteristics'!$C:$C,0)))</f>
        <v>end-existing-subsidies.html</v>
      </c>
    </row>
    <row r="2806" spans="1:18" s="4" customFormat="1" x14ac:dyDescent="0.25">
      <c r="A2806" s="254" t="str">
        <f>IF(ISBLANK(INDEX('Policy Characteristics'!A:A,MATCH($C2806,'Policy Characteristics'!$C:$C,0))),"",INDEX('Policy Characteristics'!A:A,MATCH($C2806,'Policy Characteristics'!$C:$C,0)))</f>
        <v>Cross-Sector</v>
      </c>
      <c r="B2806" s="262" t="str">
        <f>IF(ISBLANK(INDEX('Policy Characteristics'!B:B,MATCH($C2806,'Policy Characteristics'!$C:$C,0))),"",INDEX('Policy Characteristics'!B:B,MATCH($C2806,'Policy Characteristics'!$C:$C,0)))</f>
        <v>End Existing Subsidies</v>
      </c>
      <c r="C2806" s="254" t="str">
        <f t="shared" ref="C2806" si="124">C$2789</f>
        <v>Percent Reduction in BAU Subsidies</v>
      </c>
      <c r="D2806" s="6" t="s">
        <v>2449</v>
      </c>
      <c r="E2806" s="45"/>
      <c r="F2806" s="6" t="s">
        <v>2450</v>
      </c>
      <c r="G2806" s="45"/>
      <c r="H2806" s="47">
        <f t="shared" si="119"/>
        <v>2805</v>
      </c>
      <c r="I2806" s="325" t="s">
        <v>41</v>
      </c>
      <c r="J2806" s="255" t="str">
        <f>IF(ISBLANK(INDEX('Policy Characteristics'!D:D,MATCH($C2806,'Policy Characteristics'!$C:$C,0))),"",INDEX('Policy Characteristics'!D:D,MATCH($C2806,'Policy Characteristics'!$C:$C,0)))</f>
        <v>End Existing Subsidies</v>
      </c>
      <c r="K2806" s="254" t="str">
        <f>IF(ISBLANK(INDEX('Policy Characteristics'!E:E,MATCH($C2806,'Policy Characteristics'!$C:$C,0))),"",INDEX('Policy Characteristics'!E:E,MATCH($C2806,'Policy Characteristics'!$C:$C,0)))</f>
        <v>cross reduce BAU subsidies</v>
      </c>
      <c r="L2806" s="261">
        <f>IF(ISBLANK(INDEX('Policy Characteristics'!F:F,MATCH($C2806,'Policy Characteristics'!$C:$C,0))),"",INDEX('Policy Characteristics'!F:F,MATCH($C2806,'Policy Characteristics'!$C:$C,0)))</f>
        <v>0</v>
      </c>
      <c r="M2806" s="261">
        <f>IF(ISBLANK(INDEX('Policy Characteristics'!G:G,MATCH($C2806,'Policy Characteristics'!$C:$C,0))),"",INDEX('Policy Characteristics'!G:G,MATCH($C2806,'Policy Characteristics'!$C:$C,0)))</f>
        <v>1</v>
      </c>
      <c r="N2806" s="261">
        <f>IF(ISBLANK(INDEX('Policy Characteristics'!H:H,MATCH($C2806,'Policy Characteristics'!$C:$C,0))),"",INDEX('Policy Characteristics'!H:H,MATCH($C2806,'Policy Characteristics'!$C:$C,0)))</f>
        <v>0.01</v>
      </c>
      <c r="O2806" s="254" t="str">
        <f>IF(ISBLANK(INDEX('Policy Characteristics'!I:I,MATCH($C2806,'Policy Characteristics'!$C:$C,0))),"",INDEX('Policy Characteristics'!I:I,MATCH($C2806,'Policy Characteristics'!$C:$C,0)))</f>
        <v>% reduction in BAU subsidies</v>
      </c>
      <c r="P2806" s="254" t="str">
        <f>IF(ISBLANK(INDEX('Policy Characteristics'!J:J,MATCH($C2806,'Policy Characteristics'!$C:$C,0))),"",INDEX('Policy Characteristics'!J:J,MATCH($C2806,'Policy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806" s="254" t="str">
        <f>IF(ISBLANK(INDEX('Policy Characteristics'!K:K,MATCH($C2806,'Policy Characteristics'!$C:$C,0))),"",INDEX('Policy Characteristics'!K:K,MATCH($C2806,'Policy Characteristics'!$C:$C,0)))</f>
        <v>fuels.html#end-subsidies</v>
      </c>
      <c r="R2806" s="254" t="str">
        <f>IF(ISBLANK(INDEX('Policy Characteristics'!L:L,MATCH($C2806,'Policy Characteristics'!$C:$C,0))),"",INDEX('Policy Characteristics'!L:L,MATCH($C2806,'Policy Characteristics'!$C:$C,0)))</f>
        <v>end-existing-subsidies.html</v>
      </c>
    </row>
    <row r="2807" spans="1:18" s="4" customFormat="1" x14ac:dyDescent="0.25">
      <c r="A2807" s="254" t="str">
        <f>IF(ISBLANK(INDEX('Policy Characteristics'!A:A,MATCH($C2807,'Policy Characteristics'!$C:$C,0))),"",INDEX('Policy Characteristics'!A:A,MATCH($C2807,'Policy Characteristics'!$C:$C,0)))</f>
        <v>Cross-Sector</v>
      </c>
      <c r="B2807" s="262" t="str">
        <f>IF(ISBLANK(INDEX('Policy Characteristics'!B:B,MATCH($C2807,'Policy Characteristics'!$C:$C,0))),"",INDEX('Policy Characteristics'!B:B,MATCH($C2807,'Policy Characteristics'!$C:$C,0)))</f>
        <v>End Existing Subsidies</v>
      </c>
      <c r="C2807" s="254" t="str">
        <f t="shared" ref="C2807:C2809" si="125">C$2789</f>
        <v>Percent Reduction in BAU Subsidies</v>
      </c>
      <c r="D2807" s="6" t="s">
        <v>2440</v>
      </c>
      <c r="E2807" s="45"/>
      <c r="F2807" s="6" t="s">
        <v>2444</v>
      </c>
      <c r="G2807" s="45"/>
      <c r="H2807" s="47">
        <f t="shared" si="119"/>
        <v>2806</v>
      </c>
      <c r="I2807" s="325" t="s">
        <v>41</v>
      </c>
      <c r="J2807" s="255" t="str">
        <f>IF(ISBLANK(INDEX('Policy Characteristics'!D:D,MATCH($C2807,'Policy Characteristics'!$C:$C,0))),"",INDEX('Policy Characteristics'!D:D,MATCH($C2807,'Policy Characteristics'!$C:$C,0)))</f>
        <v>End Existing Subsidies</v>
      </c>
      <c r="K2807" s="254" t="str">
        <f>IF(ISBLANK(INDEX('Policy Characteristics'!E:E,MATCH($C2807,'Policy Characteristics'!$C:$C,0))),"",INDEX('Policy Characteristics'!E:E,MATCH($C2807,'Policy Characteristics'!$C:$C,0)))</f>
        <v>cross reduce BAU subsidies</v>
      </c>
      <c r="L2807" s="261">
        <f>IF(ISBLANK(INDEX('Policy Characteristics'!F:F,MATCH($C2807,'Policy Characteristics'!$C:$C,0))),"",INDEX('Policy Characteristics'!F:F,MATCH($C2807,'Policy Characteristics'!$C:$C,0)))</f>
        <v>0</v>
      </c>
      <c r="M2807" s="261">
        <f>IF(ISBLANK(INDEX('Policy Characteristics'!G:G,MATCH($C2807,'Policy Characteristics'!$C:$C,0))),"",INDEX('Policy Characteristics'!G:G,MATCH($C2807,'Policy Characteristics'!$C:$C,0)))</f>
        <v>1</v>
      </c>
      <c r="N2807" s="261">
        <f>IF(ISBLANK(INDEX('Policy Characteristics'!H:H,MATCH($C2807,'Policy Characteristics'!$C:$C,0))),"",INDEX('Policy Characteristics'!H:H,MATCH($C2807,'Policy Characteristics'!$C:$C,0)))</f>
        <v>0.01</v>
      </c>
      <c r="O2807" s="254" t="str">
        <f>IF(ISBLANK(INDEX('Policy Characteristics'!I:I,MATCH($C2807,'Policy Characteristics'!$C:$C,0))),"",INDEX('Policy Characteristics'!I:I,MATCH($C2807,'Policy Characteristics'!$C:$C,0)))</f>
        <v>% reduction in BAU subsidies</v>
      </c>
      <c r="P2807" s="254" t="str">
        <f>IF(ISBLANK(INDEX('Policy Characteristics'!J:J,MATCH($C2807,'Policy Characteristics'!$C:$C,0))),"",INDEX('Policy Characteristics'!J:J,MATCH($C2807,'Policy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807" s="254" t="str">
        <f>IF(ISBLANK(INDEX('Policy Characteristics'!K:K,MATCH($C2807,'Policy Characteristics'!$C:$C,0))),"",INDEX('Policy Characteristics'!K:K,MATCH($C2807,'Policy Characteristics'!$C:$C,0)))</f>
        <v>fuels.html#end-subsidies</v>
      </c>
      <c r="R2807" s="254" t="str">
        <f>IF(ISBLANK(INDEX('Policy Characteristics'!L:L,MATCH($C2807,'Policy Characteristics'!$C:$C,0))),"",INDEX('Policy Characteristics'!L:L,MATCH($C2807,'Policy Characteristics'!$C:$C,0)))</f>
        <v>end-existing-subsidies.html</v>
      </c>
    </row>
    <row r="2808" spans="1:18" s="4" customFormat="1" x14ac:dyDescent="0.25">
      <c r="A2808" s="254" t="str">
        <f>IF(ISBLANK(INDEX('Policy Characteristics'!A:A,MATCH($C2808,'Policy Characteristics'!$C:$C,0))),"",INDEX('Policy Characteristics'!A:A,MATCH($C2808,'Policy Characteristics'!$C:$C,0)))</f>
        <v>Cross-Sector</v>
      </c>
      <c r="B2808" s="262" t="str">
        <f>IF(ISBLANK(INDEX('Policy Characteristics'!B:B,MATCH($C2808,'Policy Characteristics'!$C:$C,0))),"",INDEX('Policy Characteristics'!B:B,MATCH($C2808,'Policy Characteristics'!$C:$C,0)))</f>
        <v>End Existing Subsidies</v>
      </c>
      <c r="C2808" s="254" t="str">
        <f t="shared" si="125"/>
        <v>Percent Reduction in BAU Subsidies</v>
      </c>
      <c r="D2808" s="6" t="s">
        <v>2441</v>
      </c>
      <c r="E2808" s="45"/>
      <c r="F2808" s="6" t="s">
        <v>2445</v>
      </c>
      <c r="G2808" s="45"/>
      <c r="H2808" s="47">
        <f t="shared" si="119"/>
        <v>2807</v>
      </c>
      <c r="I2808" s="325" t="s">
        <v>41</v>
      </c>
      <c r="J2808" s="255" t="str">
        <f>IF(ISBLANK(INDEX('Policy Characteristics'!D:D,MATCH($C2808,'Policy Characteristics'!$C:$C,0))),"",INDEX('Policy Characteristics'!D:D,MATCH($C2808,'Policy Characteristics'!$C:$C,0)))</f>
        <v>End Existing Subsidies</v>
      </c>
      <c r="K2808" s="254" t="str">
        <f>IF(ISBLANK(INDEX('Policy Characteristics'!E:E,MATCH($C2808,'Policy Characteristics'!$C:$C,0))),"",INDEX('Policy Characteristics'!E:E,MATCH($C2808,'Policy Characteristics'!$C:$C,0)))</f>
        <v>cross reduce BAU subsidies</v>
      </c>
      <c r="L2808" s="261">
        <f>IF(ISBLANK(INDEX('Policy Characteristics'!F:F,MATCH($C2808,'Policy Characteristics'!$C:$C,0))),"",INDEX('Policy Characteristics'!F:F,MATCH($C2808,'Policy Characteristics'!$C:$C,0)))</f>
        <v>0</v>
      </c>
      <c r="M2808" s="261">
        <f>IF(ISBLANK(INDEX('Policy Characteristics'!G:G,MATCH($C2808,'Policy Characteristics'!$C:$C,0))),"",INDEX('Policy Characteristics'!G:G,MATCH($C2808,'Policy Characteristics'!$C:$C,0)))</f>
        <v>1</v>
      </c>
      <c r="N2808" s="261">
        <f>IF(ISBLANK(INDEX('Policy Characteristics'!H:H,MATCH($C2808,'Policy Characteristics'!$C:$C,0))),"",INDEX('Policy Characteristics'!H:H,MATCH($C2808,'Policy Characteristics'!$C:$C,0)))</f>
        <v>0.01</v>
      </c>
      <c r="O2808" s="254" t="str">
        <f>IF(ISBLANK(INDEX('Policy Characteristics'!I:I,MATCH($C2808,'Policy Characteristics'!$C:$C,0))),"",INDEX('Policy Characteristics'!I:I,MATCH($C2808,'Policy Characteristics'!$C:$C,0)))</f>
        <v>% reduction in BAU subsidies</v>
      </c>
      <c r="P2808" s="254" t="str">
        <f>IF(ISBLANK(INDEX('Policy Characteristics'!J:J,MATCH($C2808,'Policy Characteristics'!$C:$C,0))),"",INDEX('Policy Characteristics'!J:J,MATCH($C2808,'Policy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808" s="254" t="str">
        <f>IF(ISBLANK(INDEX('Policy Characteristics'!K:K,MATCH($C2808,'Policy Characteristics'!$C:$C,0))),"",INDEX('Policy Characteristics'!K:K,MATCH($C2808,'Policy Characteristics'!$C:$C,0)))</f>
        <v>fuels.html#end-subsidies</v>
      </c>
      <c r="R2808" s="254" t="str">
        <f>IF(ISBLANK(INDEX('Policy Characteristics'!L:L,MATCH($C2808,'Policy Characteristics'!$C:$C,0))),"",INDEX('Policy Characteristics'!L:L,MATCH($C2808,'Policy Characteristics'!$C:$C,0)))</f>
        <v>end-existing-subsidies.html</v>
      </c>
    </row>
    <row r="2809" spans="1:18" s="4" customFormat="1" x14ac:dyDescent="0.25">
      <c r="A2809" s="254" t="str">
        <f>IF(ISBLANK(INDEX('Policy Characteristics'!A:A,MATCH($C2809,'Policy Characteristics'!$C:$C,0))),"",INDEX('Policy Characteristics'!A:A,MATCH($C2809,'Policy Characteristics'!$C:$C,0)))</f>
        <v>Cross-Sector</v>
      </c>
      <c r="B2809" s="262" t="str">
        <f>IF(ISBLANK(INDEX('Policy Characteristics'!B:B,MATCH($C2809,'Policy Characteristics'!$C:$C,0))),"",INDEX('Policy Characteristics'!B:B,MATCH($C2809,'Policy Characteristics'!$C:$C,0)))</f>
        <v>End Existing Subsidies</v>
      </c>
      <c r="C2809" s="254" t="str">
        <f t="shared" si="125"/>
        <v>Percent Reduction in BAU Subsidies</v>
      </c>
      <c r="D2809" s="6" t="s">
        <v>2442</v>
      </c>
      <c r="E2809" s="45"/>
      <c r="F2809" s="6" t="s">
        <v>2446</v>
      </c>
      <c r="G2809" s="45"/>
      <c r="H2809" s="47">
        <f t="shared" si="119"/>
        <v>2808</v>
      </c>
      <c r="I2809" s="325" t="s">
        <v>40</v>
      </c>
      <c r="J2809" s="255" t="str">
        <f>IF(ISBLANK(INDEX('Policy Characteristics'!D:D,MATCH($C2809,'Policy Characteristics'!$C:$C,0))),"",INDEX('Policy Characteristics'!D:D,MATCH($C2809,'Policy Characteristics'!$C:$C,0)))</f>
        <v>End Existing Subsidies</v>
      </c>
      <c r="K2809" s="254" t="str">
        <f>IF(ISBLANK(INDEX('Policy Characteristics'!E:E,MATCH($C2809,'Policy Characteristics'!$C:$C,0))),"",INDEX('Policy Characteristics'!E:E,MATCH($C2809,'Policy Characteristics'!$C:$C,0)))</f>
        <v>cross reduce BAU subsidies</v>
      </c>
      <c r="L2809" s="261">
        <f>IF(ISBLANK(INDEX('Policy Characteristics'!F:F,MATCH($C2809,'Policy Characteristics'!$C:$C,0))),"",INDEX('Policy Characteristics'!F:F,MATCH($C2809,'Policy Characteristics'!$C:$C,0)))</f>
        <v>0</v>
      </c>
      <c r="M2809" s="261">
        <f>IF(ISBLANK(INDEX('Policy Characteristics'!G:G,MATCH($C2809,'Policy Characteristics'!$C:$C,0))),"",INDEX('Policy Characteristics'!G:G,MATCH($C2809,'Policy Characteristics'!$C:$C,0)))</f>
        <v>1</v>
      </c>
      <c r="N2809" s="261">
        <f>IF(ISBLANK(INDEX('Policy Characteristics'!H:H,MATCH($C2809,'Policy Characteristics'!$C:$C,0))),"",INDEX('Policy Characteristics'!H:H,MATCH($C2809,'Policy Characteristics'!$C:$C,0)))</f>
        <v>0.01</v>
      </c>
      <c r="O2809" s="254" t="str">
        <f>IF(ISBLANK(INDEX('Policy Characteristics'!I:I,MATCH($C2809,'Policy Characteristics'!$C:$C,0))),"",INDEX('Policy Characteristics'!I:I,MATCH($C2809,'Policy Characteristics'!$C:$C,0)))</f>
        <v>% reduction in BAU subsidies</v>
      </c>
      <c r="P2809" s="254" t="str">
        <f>IF(ISBLANK(INDEX('Policy Characteristics'!J:J,MATCH($C2809,'Policy Characteristics'!$C:$C,0))),"",INDEX('Policy Characteristics'!J:J,MATCH($C2809,'Policy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2809" s="254" t="str">
        <f>IF(ISBLANK(INDEX('Policy Characteristics'!K:K,MATCH($C2809,'Policy Characteristics'!$C:$C,0))),"",INDEX('Policy Characteristics'!K:K,MATCH($C2809,'Policy Characteristics'!$C:$C,0)))</f>
        <v>fuels.html#end-subsidies</v>
      </c>
      <c r="R2809" s="254" t="str">
        <f>IF(ISBLANK(INDEX('Policy Characteristics'!L:L,MATCH($C2809,'Policy Characteristics'!$C:$C,0))),"",INDEX('Policy Characteristics'!L:L,MATCH($C2809,'Policy Characteristics'!$C:$C,0)))</f>
        <v>end-existing-subsidies.html</v>
      </c>
    </row>
    <row r="2810" spans="1:18" s="2" customFormat="1" x14ac:dyDescent="0.25">
      <c r="A2810" s="254" t="str">
        <f>IF(ISBLANK(INDEX('Policy Characteristics'!A:A,MATCH($C2810,'Policy Characteristics'!$C:$C,0))),"",INDEX('Policy Characteristics'!A:A,MATCH($C2810,'Policy Characteristics'!$C:$C,0)))</f>
        <v>Cross-Sector</v>
      </c>
      <c r="B2810" s="262" t="str">
        <f>IF(ISBLANK(INDEX('Policy Characteristics'!B:B,MATCH($C2810,'Policy Characteristics'!$C:$C,0))),"",INDEX('Policy Characteristics'!B:B,MATCH($C2810,'Policy Characteristics'!$C:$C,0)))</f>
        <v>Exempt Process Emissions from C Tax</v>
      </c>
      <c r="C2810" s="1" t="s">
        <v>3316</v>
      </c>
      <c r="D2810" s="45" t="s">
        <v>3015</v>
      </c>
      <c r="E2810" s="6"/>
      <c r="F2810" t="s">
        <v>3040</v>
      </c>
      <c r="G2810" s="6"/>
      <c r="H2810" s="47">
        <f t="shared" si="119"/>
        <v>2809</v>
      </c>
      <c r="I2810" s="325" t="s">
        <v>40</v>
      </c>
      <c r="J2810" s="255" t="str">
        <f>IF(ISBLANK(INDEX('Policy Characteristics'!D:D,MATCH($C2810,'Policy Characteristics'!$C:$C,0))),"",INDEX('Policy Characteristics'!D:D,MATCH($C2810,'Policy Characteristics'!$C:$C,0)))</f>
        <v/>
      </c>
      <c r="K2810" s="254" t="str">
        <f>IF(ISBLANK(INDEX('Policy Characteristics'!E:E,MATCH($C2810,'Policy Characteristics'!$C:$C,0))),"",INDEX('Policy Characteristics'!E:E,MATCH($C2810,'Policy Characteristics'!$C:$C,0)))</f>
        <v>cross toggle whether carbon tax affects process emissions</v>
      </c>
      <c r="L2810" s="261">
        <f>IF(ISBLANK(INDEX('Policy Characteristics'!F:F,MATCH($C2810,'Policy Characteristics'!$C:$C,0))),"",INDEX('Policy Characteristics'!F:F,MATCH($C2810,'Policy Characteristics'!$C:$C,0)))</f>
        <v>0</v>
      </c>
      <c r="M2810" s="261">
        <f>IF(ISBLANK(INDEX('Policy Characteristics'!G:G,MATCH($C2810,'Policy Characteristics'!$C:$C,0))),"",INDEX('Policy Characteristics'!G:G,MATCH($C2810,'Policy Characteristics'!$C:$C,0)))</f>
        <v>1</v>
      </c>
      <c r="N2810" s="261">
        <f>IF(ISBLANK(INDEX('Policy Characteristics'!H:H,MATCH($C2810,'Policy Characteristics'!$C:$C,0))),"",INDEX('Policy Characteristics'!H:H,MATCH($C2810,'Policy Characteristics'!$C:$C,0)))</f>
        <v>1</v>
      </c>
      <c r="O2810" s="254" t="str">
        <f>IF(ISBLANK(INDEX('Policy Characteristics'!I:I,MATCH($C2810,'Policy Characteristics'!$C:$C,0))),"",INDEX('Policy Characteristics'!I:I,MATCH($C2810,'Policy Characteristics'!$C:$C,0)))</f>
        <v>on/off</v>
      </c>
      <c r="P2810" s="254" t="str">
        <f>IF(ISBLANK(INDEX('Policy Characteristics'!J:J,MATCH($C2810,'Policy Characteristics'!$C:$C,0))),"",INDEX('Policy Characteristics'!J:J,MATCH($C2810,'Policy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10" s="254" t="str">
        <f>IF(ISBLANK(INDEX('Policy Characteristics'!K:K,MATCH($C2810,'Policy Characteristics'!$C:$C,0))),"",INDEX('Policy Characteristics'!K:K,MATCH($C2810,'Policy Characteristics'!$C:$C,0)))</f>
        <v>fuels.html#carbon-tax</v>
      </c>
      <c r="R2810" s="254" t="str">
        <f>IF(ISBLANK(INDEX('Policy Characteristics'!L:L,MATCH($C2810,'Policy Characteristics'!$C:$C,0))),"",INDEX('Policy Characteristics'!L:L,MATCH($C2810,'Policy Characteristics'!$C:$C,0)))</f>
        <v>carbon-tax.html</v>
      </c>
    </row>
    <row r="2811" spans="1:18" s="2" customFormat="1" x14ac:dyDescent="0.25">
      <c r="A2811" s="254" t="str">
        <f>IF(ISBLANK(INDEX('Policy Characteristics'!A:A,MATCH($C2811,'Policy Characteristics'!$C:$C,0))),"",INDEX('Policy Characteristics'!A:A,MATCH($C2811,'Policy Characteristics'!$C:$C,0)))</f>
        <v>Cross-Sector</v>
      </c>
      <c r="B2811" s="262" t="str">
        <f>IF(ISBLANK(INDEX('Policy Characteristics'!B:B,MATCH($C2811,'Policy Characteristics'!$C:$C,0))),"",INDEX('Policy Characteristics'!B:B,MATCH($C2811,'Policy Characteristics'!$C:$C,0)))</f>
        <v>Exempt Process Emissions from C Tax</v>
      </c>
      <c r="C2811" s="254" t="str">
        <f>C$2810</f>
        <v>BEPEfCT Boolean Exempt Process Emissions from Carbon Tax</v>
      </c>
      <c r="D2811" s="6" t="s">
        <v>3016</v>
      </c>
      <c r="E2811" s="6"/>
      <c r="F2811" t="s">
        <v>2725</v>
      </c>
      <c r="G2811" s="6"/>
      <c r="H2811" s="47">
        <f t="shared" si="119"/>
        <v>2810</v>
      </c>
      <c r="I2811" s="325" t="s">
        <v>40</v>
      </c>
      <c r="J2811" s="255" t="str">
        <f>IF(ISBLANK(INDEX('Policy Characteristics'!D:D,MATCH($C2811,'Policy Characteristics'!$C:$C,0))),"",INDEX('Policy Characteristics'!D:D,MATCH($C2811,'Policy Characteristics'!$C:$C,0)))</f>
        <v/>
      </c>
      <c r="K2811" s="254" t="str">
        <f>IF(ISBLANK(INDEX('Policy Characteristics'!E:E,MATCH($C2811,'Policy Characteristics'!$C:$C,0))),"",INDEX('Policy Characteristics'!E:E,MATCH($C2811,'Policy Characteristics'!$C:$C,0)))</f>
        <v>cross toggle whether carbon tax affects process emissions</v>
      </c>
      <c r="L2811" s="261">
        <f>IF(ISBLANK(INDEX('Policy Characteristics'!F:F,MATCH($C2811,'Policy Characteristics'!$C:$C,0))),"",INDEX('Policy Characteristics'!F:F,MATCH($C2811,'Policy Characteristics'!$C:$C,0)))</f>
        <v>0</v>
      </c>
      <c r="M2811" s="261">
        <f>IF(ISBLANK(INDEX('Policy Characteristics'!G:G,MATCH($C2811,'Policy Characteristics'!$C:$C,0))),"",INDEX('Policy Characteristics'!G:G,MATCH($C2811,'Policy Characteristics'!$C:$C,0)))</f>
        <v>1</v>
      </c>
      <c r="N2811" s="261">
        <f>IF(ISBLANK(INDEX('Policy Characteristics'!H:H,MATCH($C2811,'Policy Characteristics'!$C:$C,0))),"",INDEX('Policy Characteristics'!H:H,MATCH($C2811,'Policy Characteristics'!$C:$C,0)))</f>
        <v>1</v>
      </c>
      <c r="O2811" s="254" t="str">
        <f>IF(ISBLANK(INDEX('Policy Characteristics'!I:I,MATCH($C2811,'Policy Characteristics'!$C:$C,0))),"",INDEX('Policy Characteristics'!I:I,MATCH($C2811,'Policy Characteristics'!$C:$C,0)))</f>
        <v>on/off</v>
      </c>
      <c r="P2811" s="254" t="str">
        <f>IF(ISBLANK(INDEX('Policy Characteristics'!J:J,MATCH($C2811,'Policy Characteristics'!$C:$C,0))),"",INDEX('Policy Characteristics'!J:J,MATCH($C2811,'Policy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11" s="254" t="str">
        <f>IF(ISBLANK(INDEX('Policy Characteristics'!K:K,MATCH($C2811,'Policy Characteristics'!$C:$C,0))),"",INDEX('Policy Characteristics'!K:K,MATCH($C2811,'Policy Characteristics'!$C:$C,0)))</f>
        <v>fuels.html#carbon-tax</v>
      </c>
      <c r="R2811" s="254" t="str">
        <f>IF(ISBLANK(INDEX('Policy Characteristics'!L:L,MATCH($C2811,'Policy Characteristics'!$C:$C,0))),"",INDEX('Policy Characteristics'!L:L,MATCH($C2811,'Policy Characteristics'!$C:$C,0)))</f>
        <v>carbon-tax.html</v>
      </c>
    </row>
    <row r="2812" spans="1:18" s="2" customFormat="1" x14ac:dyDescent="0.25">
      <c r="A2812" s="254" t="str">
        <f>IF(ISBLANK(INDEX('Policy Characteristics'!A:A,MATCH($C2812,'Policy Characteristics'!$C:$C,0))),"",INDEX('Policy Characteristics'!A:A,MATCH($C2812,'Policy Characteristics'!$C:$C,0)))</f>
        <v>Cross-Sector</v>
      </c>
      <c r="B2812" s="262" t="str">
        <f>IF(ISBLANK(INDEX('Policy Characteristics'!B:B,MATCH($C2812,'Policy Characteristics'!$C:$C,0))),"",INDEX('Policy Characteristics'!B:B,MATCH($C2812,'Policy Characteristics'!$C:$C,0)))</f>
        <v>Exempt Process Emissions from C Tax</v>
      </c>
      <c r="C2812" s="254" t="str">
        <f t="shared" ref="C2812:C2834" si="126">C$2810</f>
        <v>BEPEfCT Boolean Exempt Process Emissions from Carbon Tax</v>
      </c>
      <c r="D2812" s="6" t="s">
        <v>3017</v>
      </c>
      <c r="E2812" s="6"/>
      <c r="F2812" t="s">
        <v>2981</v>
      </c>
      <c r="G2812" s="6"/>
      <c r="H2812" s="47">
        <f t="shared" si="119"/>
        <v>2811</v>
      </c>
      <c r="I2812" s="325" t="s">
        <v>40</v>
      </c>
      <c r="J2812" s="255" t="str">
        <f>IF(ISBLANK(INDEX('Policy Characteristics'!D:D,MATCH($C2812,'Policy Characteristics'!$C:$C,0))),"",INDEX('Policy Characteristics'!D:D,MATCH($C2812,'Policy Characteristics'!$C:$C,0)))</f>
        <v/>
      </c>
      <c r="K2812" s="254" t="str">
        <f>IF(ISBLANK(INDEX('Policy Characteristics'!E:E,MATCH($C2812,'Policy Characteristics'!$C:$C,0))),"",INDEX('Policy Characteristics'!E:E,MATCH($C2812,'Policy Characteristics'!$C:$C,0)))</f>
        <v>cross toggle whether carbon tax affects process emissions</v>
      </c>
      <c r="L2812" s="261">
        <f>IF(ISBLANK(INDEX('Policy Characteristics'!F:F,MATCH($C2812,'Policy Characteristics'!$C:$C,0))),"",INDEX('Policy Characteristics'!F:F,MATCH($C2812,'Policy Characteristics'!$C:$C,0)))</f>
        <v>0</v>
      </c>
      <c r="M2812" s="261">
        <f>IF(ISBLANK(INDEX('Policy Characteristics'!G:G,MATCH($C2812,'Policy Characteristics'!$C:$C,0))),"",INDEX('Policy Characteristics'!G:G,MATCH($C2812,'Policy Characteristics'!$C:$C,0)))</f>
        <v>1</v>
      </c>
      <c r="N2812" s="261">
        <f>IF(ISBLANK(INDEX('Policy Characteristics'!H:H,MATCH($C2812,'Policy Characteristics'!$C:$C,0))),"",INDEX('Policy Characteristics'!H:H,MATCH($C2812,'Policy Characteristics'!$C:$C,0)))</f>
        <v>1</v>
      </c>
      <c r="O2812" s="254" t="str">
        <f>IF(ISBLANK(INDEX('Policy Characteristics'!I:I,MATCH($C2812,'Policy Characteristics'!$C:$C,0))),"",INDEX('Policy Characteristics'!I:I,MATCH($C2812,'Policy Characteristics'!$C:$C,0)))</f>
        <v>on/off</v>
      </c>
      <c r="P2812" s="254" t="str">
        <f>IF(ISBLANK(INDEX('Policy Characteristics'!J:J,MATCH($C2812,'Policy Characteristics'!$C:$C,0))),"",INDEX('Policy Characteristics'!J:J,MATCH($C2812,'Policy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12" s="254" t="str">
        <f>IF(ISBLANK(INDEX('Policy Characteristics'!K:K,MATCH($C2812,'Policy Characteristics'!$C:$C,0))),"",INDEX('Policy Characteristics'!K:K,MATCH($C2812,'Policy Characteristics'!$C:$C,0)))</f>
        <v>fuels.html#carbon-tax</v>
      </c>
      <c r="R2812" s="254" t="str">
        <f>IF(ISBLANK(INDEX('Policy Characteristics'!L:L,MATCH($C2812,'Policy Characteristics'!$C:$C,0))),"",INDEX('Policy Characteristics'!L:L,MATCH($C2812,'Policy Characteristics'!$C:$C,0)))</f>
        <v>carbon-tax.html</v>
      </c>
    </row>
    <row r="2813" spans="1:18" s="2" customFormat="1" x14ac:dyDescent="0.25">
      <c r="A2813" s="254" t="str">
        <f>IF(ISBLANK(INDEX('Policy Characteristics'!A:A,MATCH($C2813,'Policy Characteristics'!$C:$C,0))),"",INDEX('Policy Characteristics'!A:A,MATCH($C2813,'Policy Characteristics'!$C:$C,0)))</f>
        <v>Cross-Sector</v>
      </c>
      <c r="B2813" s="262" t="str">
        <f>IF(ISBLANK(INDEX('Policy Characteristics'!B:B,MATCH($C2813,'Policy Characteristics'!$C:$C,0))),"",INDEX('Policy Characteristics'!B:B,MATCH($C2813,'Policy Characteristics'!$C:$C,0)))</f>
        <v>Exempt Process Emissions from C Tax</v>
      </c>
      <c r="C2813" s="254" t="str">
        <f t="shared" si="126"/>
        <v>BEPEfCT Boolean Exempt Process Emissions from Carbon Tax</v>
      </c>
      <c r="D2813" s="6" t="s">
        <v>3018</v>
      </c>
      <c r="E2813" s="6"/>
      <c r="F2813" t="s">
        <v>2982</v>
      </c>
      <c r="G2813" s="6"/>
      <c r="H2813" s="47">
        <f t="shared" si="119"/>
        <v>2812</v>
      </c>
      <c r="I2813" s="325" t="s">
        <v>41</v>
      </c>
      <c r="J2813" s="255" t="str">
        <f>IF(ISBLANK(INDEX('Policy Characteristics'!D:D,MATCH($C2813,'Policy Characteristics'!$C:$C,0))),"",INDEX('Policy Characteristics'!D:D,MATCH($C2813,'Policy Characteristics'!$C:$C,0)))</f>
        <v/>
      </c>
      <c r="K2813" s="254" t="str">
        <f>IF(ISBLANK(INDEX('Policy Characteristics'!E:E,MATCH($C2813,'Policy Characteristics'!$C:$C,0))),"",INDEX('Policy Characteristics'!E:E,MATCH($C2813,'Policy Characteristics'!$C:$C,0)))</f>
        <v>cross toggle whether carbon tax affects process emissions</v>
      </c>
      <c r="L2813" s="261">
        <f>IF(ISBLANK(INDEX('Policy Characteristics'!F:F,MATCH($C2813,'Policy Characteristics'!$C:$C,0))),"",INDEX('Policy Characteristics'!F:F,MATCH($C2813,'Policy Characteristics'!$C:$C,0)))</f>
        <v>0</v>
      </c>
      <c r="M2813" s="261">
        <f>IF(ISBLANK(INDEX('Policy Characteristics'!G:G,MATCH($C2813,'Policy Characteristics'!$C:$C,0))),"",INDEX('Policy Characteristics'!G:G,MATCH($C2813,'Policy Characteristics'!$C:$C,0)))</f>
        <v>1</v>
      </c>
      <c r="N2813" s="261">
        <f>IF(ISBLANK(INDEX('Policy Characteristics'!H:H,MATCH($C2813,'Policy Characteristics'!$C:$C,0))),"",INDEX('Policy Characteristics'!H:H,MATCH($C2813,'Policy Characteristics'!$C:$C,0)))</f>
        <v>1</v>
      </c>
      <c r="O2813" s="254" t="str">
        <f>IF(ISBLANK(INDEX('Policy Characteristics'!I:I,MATCH($C2813,'Policy Characteristics'!$C:$C,0))),"",INDEX('Policy Characteristics'!I:I,MATCH($C2813,'Policy Characteristics'!$C:$C,0)))</f>
        <v>on/off</v>
      </c>
      <c r="P2813" s="254" t="str">
        <f>IF(ISBLANK(INDEX('Policy Characteristics'!J:J,MATCH($C2813,'Policy Characteristics'!$C:$C,0))),"",INDEX('Policy Characteristics'!J:J,MATCH($C2813,'Policy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13" s="254" t="str">
        <f>IF(ISBLANK(INDEX('Policy Characteristics'!K:K,MATCH($C2813,'Policy Characteristics'!$C:$C,0))),"",INDEX('Policy Characteristics'!K:K,MATCH($C2813,'Policy Characteristics'!$C:$C,0)))</f>
        <v>fuels.html#carbon-tax</v>
      </c>
      <c r="R2813" s="254" t="str">
        <f>IF(ISBLANK(INDEX('Policy Characteristics'!L:L,MATCH($C2813,'Policy Characteristics'!$C:$C,0))),"",INDEX('Policy Characteristics'!L:L,MATCH($C2813,'Policy Characteristics'!$C:$C,0)))</f>
        <v>carbon-tax.html</v>
      </c>
    </row>
    <row r="2814" spans="1:18" s="2" customFormat="1" x14ac:dyDescent="0.25">
      <c r="A2814" s="254" t="str">
        <f>IF(ISBLANK(INDEX('Policy Characteristics'!A:A,MATCH($C2814,'Policy Characteristics'!$C:$C,0))),"",INDEX('Policy Characteristics'!A:A,MATCH($C2814,'Policy Characteristics'!$C:$C,0)))</f>
        <v>Cross-Sector</v>
      </c>
      <c r="B2814" s="262" t="str">
        <f>IF(ISBLANK(INDEX('Policy Characteristics'!B:B,MATCH($C2814,'Policy Characteristics'!$C:$C,0))),"",INDEX('Policy Characteristics'!B:B,MATCH($C2814,'Policy Characteristics'!$C:$C,0)))</f>
        <v>Exempt Process Emissions from C Tax</v>
      </c>
      <c r="C2814" s="254" t="str">
        <f t="shared" si="126"/>
        <v>BEPEfCT Boolean Exempt Process Emissions from Carbon Tax</v>
      </c>
      <c r="D2814" s="6" t="s">
        <v>3019</v>
      </c>
      <c r="E2814" s="6"/>
      <c r="F2814" t="s">
        <v>2983</v>
      </c>
      <c r="G2814" s="6"/>
      <c r="H2814" s="47">
        <f t="shared" si="119"/>
        <v>2813</v>
      </c>
      <c r="I2814" s="325" t="s">
        <v>41</v>
      </c>
      <c r="J2814" s="255" t="str">
        <f>IF(ISBLANK(INDEX('Policy Characteristics'!D:D,MATCH($C2814,'Policy Characteristics'!$C:$C,0))),"",INDEX('Policy Characteristics'!D:D,MATCH($C2814,'Policy Characteristics'!$C:$C,0)))</f>
        <v/>
      </c>
      <c r="K2814" s="254" t="str">
        <f>IF(ISBLANK(INDEX('Policy Characteristics'!E:E,MATCH($C2814,'Policy Characteristics'!$C:$C,0))),"",INDEX('Policy Characteristics'!E:E,MATCH($C2814,'Policy Characteristics'!$C:$C,0)))</f>
        <v>cross toggle whether carbon tax affects process emissions</v>
      </c>
      <c r="L2814" s="261">
        <f>IF(ISBLANK(INDEX('Policy Characteristics'!F:F,MATCH($C2814,'Policy Characteristics'!$C:$C,0))),"",INDEX('Policy Characteristics'!F:F,MATCH($C2814,'Policy Characteristics'!$C:$C,0)))</f>
        <v>0</v>
      </c>
      <c r="M2814" s="261">
        <f>IF(ISBLANK(INDEX('Policy Characteristics'!G:G,MATCH($C2814,'Policy Characteristics'!$C:$C,0))),"",INDEX('Policy Characteristics'!G:G,MATCH($C2814,'Policy Characteristics'!$C:$C,0)))</f>
        <v>1</v>
      </c>
      <c r="N2814" s="261">
        <f>IF(ISBLANK(INDEX('Policy Characteristics'!H:H,MATCH($C2814,'Policy Characteristics'!$C:$C,0))),"",INDEX('Policy Characteristics'!H:H,MATCH($C2814,'Policy Characteristics'!$C:$C,0)))</f>
        <v>1</v>
      </c>
      <c r="O2814" s="254" t="str">
        <f>IF(ISBLANK(INDEX('Policy Characteristics'!I:I,MATCH($C2814,'Policy Characteristics'!$C:$C,0))),"",INDEX('Policy Characteristics'!I:I,MATCH($C2814,'Policy Characteristics'!$C:$C,0)))</f>
        <v>on/off</v>
      </c>
      <c r="P2814" s="254" t="str">
        <f>IF(ISBLANK(INDEX('Policy Characteristics'!J:J,MATCH($C2814,'Policy Characteristics'!$C:$C,0))),"",INDEX('Policy Characteristics'!J:J,MATCH($C2814,'Policy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14" s="254" t="str">
        <f>IF(ISBLANK(INDEX('Policy Characteristics'!K:K,MATCH($C2814,'Policy Characteristics'!$C:$C,0))),"",INDEX('Policy Characteristics'!K:K,MATCH($C2814,'Policy Characteristics'!$C:$C,0)))</f>
        <v>fuels.html#carbon-tax</v>
      </c>
      <c r="R2814" s="254" t="str">
        <f>IF(ISBLANK(INDEX('Policy Characteristics'!L:L,MATCH($C2814,'Policy Characteristics'!$C:$C,0))),"",INDEX('Policy Characteristics'!L:L,MATCH($C2814,'Policy Characteristics'!$C:$C,0)))</f>
        <v>carbon-tax.html</v>
      </c>
    </row>
    <row r="2815" spans="1:18" s="2" customFormat="1" x14ac:dyDescent="0.25">
      <c r="A2815" s="254" t="str">
        <f>IF(ISBLANK(INDEX('Policy Characteristics'!A:A,MATCH($C2815,'Policy Characteristics'!$C:$C,0))),"",INDEX('Policy Characteristics'!A:A,MATCH($C2815,'Policy Characteristics'!$C:$C,0)))</f>
        <v>Cross-Sector</v>
      </c>
      <c r="B2815" s="262" t="str">
        <f>IF(ISBLANK(INDEX('Policy Characteristics'!B:B,MATCH($C2815,'Policy Characteristics'!$C:$C,0))),"",INDEX('Policy Characteristics'!B:B,MATCH($C2815,'Policy Characteristics'!$C:$C,0)))</f>
        <v>Exempt Process Emissions from C Tax</v>
      </c>
      <c r="C2815" s="254" t="str">
        <f t="shared" si="126"/>
        <v>BEPEfCT Boolean Exempt Process Emissions from Carbon Tax</v>
      </c>
      <c r="D2815" s="6" t="s">
        <v>3020</v>
      </c>
      <c r="E2815" s="6"/>
      <c r="F2815" t="s">
        <v>2984</v>
      </c>
      <c r="G2815" s="6"/>
      <c r="H2815" s="47">
        <f t="shared" si="119"/>
        <v>2814</v>
      </c>
      <c r="I2815" s="325" t="s">
        <v>41</v>
      </c>
      <c r="J2815" s="255" t="str">
        <f>IF(ISBLANK(INDEX('Policy Characteristics'!D:D,MATCH($C2815,'Policy Characteristics'!$C:$C,0))),"",INDEX('Policy Characteristics'!D:D,MATCH($C2815,'Policy Characteristics'!$C:$C,0)))</f>
        <v/>
      </c>
      <c r="K2815" s="254" t="str">
        <f>IF(ISBLANK(INDEX('Policy Characteristics'!E:E,MATCH($C2815,'Policy Characteristics'!$C:$C,0))),"",INDEX('Policy Characteristics'!E:E,MATCH($C2815,'Policy Characteristics'!$C:$C,0)))</f>
        <v>cross toggle whether carbon tax affects process emissions</v>
      </c>
      <c r="L2815" s="261">
        <f>IF(ISBLANK(INDEX('Policy Characteristics'!F:F,MATCH($C2815,'Policy Characteristics'!$C:$C,0))),"",INDEX('Policy Characteristics'!F:F,MATCH($C2815,'Policy Characteristics'!$C:$C,0)))</f>
        <v>0</v>
      </c>
      <c r="M2815" s="261">
        <f>IF(ISBLANK(INDEX('Policy Characteristics'!G:G,MATCH($C2815,'Policy Characteristics'!$C:$C,0))),"",INDEX('Policy Characteristics'!G:G,MATCH($C2815,'Policy Characteristics'!$C:$C,0)))</f>
        <v>1</v>
      </c>
      <c r="N2815" s="261">
        <f>IF(ISBLANK(INDEX('Policy Characteristics'!H:H,MATCH($C2815,'Policy Characteristics'!$C:$C,0))),"",INDEX('Policy Characteristics'!H:H,MATCH($C2815,'Policy Characteristics'!$C:$C,0)))</f>
        <v>1</v>
      </c>
      <c r="O2815" s="254" t="str">
        <f>IF(ISBLANK(INDEX('Policy Characteristics'!I:I,MATCH($C2815,'Policy Characteristics'!$C:$C,0))),"",INDEX('Policy Characteristics'!I:I,MATCH($C2815,'Policy Characteristics'!$C:$C,0)))</f>
        <v>on/off</v>
      </c>
      <c r="P2815" s="254" t="str">
        <f>IF(ISBLANK(INDEX('Policy Characteristics'!J:J,MATCH($C2815,'Policy Characteristics'!$C:$C,0))),"",INDEX('Policy Characteristics'!J:J,MATCH($C2815,'Policy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15" s="254" t="str">
        <f>IF(ISBLANK(INDEX('Policy Characteristics'!K:K,MATCH($C2815,'Policy Characteristics'!$C:$C,0))),"",INDEX('Policy Characteristics'!K:K,MATCH($C2815,'Policy Characteristics'!$C:$C,0)))</f>
        <v>fuels.html#carbon-tax</v>
      </c>
      <c r="R2815" s="254" t="str">
        <f>IF(ISBLANK(INDEX('Policy Characteristics'!L:L,MATCH($C2815,'Policy Characteristics'!$C:$C,0))),"",INDEX('Policy Characteristics'!L:L,MATCH($C2815,'Policy Characteristics'!$C:$C,0)))</f>
        <v>carbon-tax.html</v>
      </c>
    </row>
    <row r="2816" spans="1:18" s="2" customFormat="1" x14ac:dyDescent="0.25">
      <c r="A2816" s="254" t="str">
        <f>IF(ISBLANK(INDEX('Policy Characteristics'!A:A,MATCH($C2816,'Policy Characteristics'!$C:$C,0))),"",INDEX('Policy Characteristics'!A:A,MATCH($C2816,'Policy Characteristics'!$C:$C,0)))</f>
        <v>Cross-Sector</v>
      </c>
      <c r="B2816" s="262" t="str">
        <f>IF(ISBLANK(INDEX('Policy Characteristics'!B:B,MATCH($C2816,'Policy Characteristics'!$C:$C,0))),"",INDEX('Policy Characteristics'!B:B,MATCH($C2816,'Policy Characteristics'!$C:$C,0)))</f>
        <v>Exempt Process Emissions from C Tax</v>
      </c>
      <c r="C2816" s="254" t="str">
        <f t="shared" si="126"/>
        <v>BEPEfCT Boolean Exempt Process Emissions from Carbon Tax</v>
      </c>
      <c r="D2816" s="6" t="s">
        <v>3021</v>
      </c>
      <c r="E2816" s="6"/>
      <c r="F2816" t="s">
        <v>2985</v>
      </c>
      <c r="G2816" s="6"/>
      <c r="H2816" s="47">
        <f t="shared" si="119"/>
        <v>2815</v>
      </c>
      <c r="I2816" s="325" t="s">
        <v>41</v>
      </c>
      <c r="J2816" s="255" t="str">
        <f>IF(ISBLANK(INDEX('Policy Characteristics'!D:D,MATCH($C2816,'Policy Characteristics'!$C:$C,0))),"",INDEX('Policy Characteristics'!D:D,MATCH($C2816,'Policy Characteristics'!$C:$C,0)))</f>
        <v/>
      </c>
      <c r="K2816" s="254" t="str">
        <f>IF(ISBLANK(INDEX('Policy Characteristics'!E:E,MATCH($C2816,'Policy Characteristics'!$C:$C,0))),"",INDEX('Policy Characteristics'!E:E,MATCH($C2816,'Policy Characteristics'!$C:$C,0)))</f>
        <v>cross toggle whether carbon tax affects process emissions</v>
      </c>
      <c r="L2816" s="261">
        <f>IF(ISBLANK(INDEX('Policy Characteristics'!F:F,MATCH($C2816,'Policy Characteristics'!$C:$C,0))),"",INDEX('Policy Characteristics'!F:F,MATCH($C2816,'Policy Characteristics'!$C:$C,0)))</f>
        <v>0</v>
      </c>
      <c r="M2816" s="261">
        <f>IF(ISBLANK(INDEX('Policy Characteristics'!G:G,MATCH($C2816,'Policy Characteristics'!$C:$C,0))),"",INDEX('Policy Characteristics'!G:G,MATCH($C2816,'Policy Characteristics'!$C:$C,0)))</f>
        <v>1</v>
      </c>
      <c r="N2816" s="261">
        <f>IF(ISBLANK(INDEX('Policy Characteristics'!H:H,MATCH($C2816,'Policy Characteristics'!$C:$C,0))),"",INDEX('Policy Characteristics'!H:H,MATCH($C2816,'Policy Characteristics'!$C:$C,0)))</f>
        <v>1</v>
      </c>
      <c r="O2816" s="254" t="str">
        <f>IF(ISBLANK(INDEX('Policy Characteristics'!I:I,MATCH($C2816,'Policy Characteristics'!$C:$C,0))),"",INDEX('Policy Characteristics'!I:I,MATCH($C2816,'Policy Characteristics'!$C:$C,0)))</f>
        <v>on/off</v>
      </c>
      <c r="P2816" s="254" t="str">
        <f>IF(ISBLANK(INDEX('Policy Characteristics'!J:J,MATCH($C2816,'Policy Characteristics'!$C:$C,0))),"",INDEX('Policy Characteristics'!J:J,MATCH($C2816,'Policy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16" s="254" t="str">
        <f>IF(ISBLANK(INDEX('Policy Characteristics'!K:K,MATCH($C2816,'Policy Characteristics'!$C:$C,0))),"",INDEX('Policy Characteristics'!K:K,MATCH($C2816,'Policy Characteristics'!$C:$C,0)))</f>
        <v>fuels.html#carbon-tax</v>
      </c>
      <c r="R2816" s="254" t="str">
        <f>IF(ISBLANK(INDEX('Policy Characteristics'!L:L,MATCH($C2816,'Policy Characteristics'!$C:$C,0))),"",INDEX('Policy Characteristics'!L:L,MATCH($C2816,'Policy Characteristics'!$C:$C,0)))</f>
        <v>carbon-tax.html</v>
      </c>
    </row>
    <row r="2817" spans="1:18" s="2" customFormat="1" x14ac:dyDescent="0.25">
      <c r="A2817" s="254" t="str">
        <f>IF(ISBLANK(INDEX('Policy Characteristics'!A:A,MATCH($C2817,'Policy Characteristics'!$C:$C,0))),"",INDEX('Policy Characteristics'!A:A,MATCH($C2817,'Policy Characteristics'!$C:$C,0)))</f>
        <v>Cross-Sector</v>
      </c>
      <c r="B2817" s="262" t="str">
        <f>IF(ISBLANK(INDEX('Policy Characteristics'!B:B,MATCH($C2817,'Policy Characteristics'!$C:$C,0))),"",INDEX('Policy Characteristics'!B:B,MATCH($C2817,'Policy Characteristics'!$C:$C,0)))</f>
        <v>Exempt Process Emissions from C Tax</v>
      </c>
      <c r="C2817" s="254" t="str">
        <f t="shared" si="126"/>
        <v>BEPEfCT Boolean Exempt Process Emissions from Carbon Tax</v>
      </c>
      <c r="D2817" s="6" t="s">
        <v>3022</v>
      </c>
      <c r="E2817" s="6"/>
      <c r="F2817" t="s">
        <v>2986</v>
      </c>
      <c r="G2817" s="6"/>
      <c r="H2817" s="47">
        <f t="shared" si="119"/>
        <v>2816</v>
      </c>
      <c r="I2817" s="325" t="s">
        <v>41</v>
      </c>
      <c r="J2817" s="255" t="str">
        <f>IF(ISBLANK(INDEX('Policy Characteristics'!D:D,MATCH($C2817,'Policy Characteristics'!$C:$C,0))),"",INDEX('Policy Characteristics'!D:D,MATCH($C2817,'Policy Characteristics'!$C:$C,0)))</f>
        <v/>
      </c>
      <c r="K2817" s="254" t="str">
        <f>IF(ISBLANK(INDEX('Policy Characteristics'!E:E,MATCH($C2817,'Policy Characteristics'!$C:$C,0))),"",INDEX('Policy Characteristics'!E:E,MATCH($C2817,'Policy Characteristics'!$C:$C,0)))</f>
        <v>cross toggle whether carbon tax affects process emissions</v>
      </c>
      <c r="L2817" s="261">
        <f>IF(ISBLANK(INDEX('Policy Characteristics'!F:F,MATCH($C2817,'Policy Characteristics'!$C:$C,0))),"",INDEX('Policy Characteristics'!F:F,MATCH($C2817,'Policy Characteristics'!$C:$C,0)))</f>
        <v>0</v>
      </c>
      <c r="M2817" s="261">
        <f>IF(ISBLANK(INDEX('Policy Characteristics'!G:G,MATCH($C2817,'Policy Characteristics'!$C:$C,0))),"",INDEX('Policy Characteristics'!G:G,MATCH($C2817,'Policy Characteristics'!$C:$C,0)))</f>
        <v>1</v>
      </c>
      <c r="N2817" s="261">
        <f>IF(ISBLANK(INDEX('Policy Characteristics'!H:H,MATCH($C2817,'Policy Characteristics'!$C:$C,0))),"",INDEX('Policy Characteristics'!H:H,MATCH($C2817,'Policy Characteristics'!$C:$C,0)))</f>
        <v>1</v>
      </c>
      <c r="O2817" s="254" t="str">
        <f>IF(ISBLANK(INDEX('Policy Characteristics'!I:I,MATCH($C2817,'Policy Characteristics'!$C:$C,0))),"",INDEX('Policy Characteristics'!I:I,MATCH($C2817,'Policy Characteristics'!$C:$C,0)))</f>
        <v>on/off</v>
      </c>
      <c r="P2817" s="254" t="str">
        <f>IF(ISBLANK(INDEX('Policy Characteristics'!J:J,MATCH($C2817,'Policy Characteristics'!$C:$C,0))),"",INDEX('Policy Characteristics'!J:J,MATCH($C2817,'Policy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17" s="254" t="str">
        <f>IF(ISBLANK(INDEX('Policy Characteristics'!K:K,MATCH($C2817,'Policy Characteristics'!$C:$C,0))),"",INDEX('Policy Characteristics'!K:K,MATCH($C2817,'Policy Characteristics'!$C:$C,0)))</f>
        <v>fuels.html#carbon-tax</v>
      </c>
      <c r="R2817" s="254" t="str">
        <f>IF(ISBLANK(INDEX('Policy Characteristics'!L:L,MATCH($C2817,'Policy Characteristics'!$C:$C,0))),"",INDEX('Policy Characteristics'!L:L,MATCH($C2817,'Policy Characteristics'!$C:$C,0)))</f>
        <v>carbon-tax.html</v>
      </c>
    </row>
    <row r="2818" spans="1:18" s="2" customFormat="1" x14ac:dyDescent="0.25">
      <c r="A2818" s="254" t="str">
        <f>IF(ISBLANK(INDEX('Policy Characteristics'!A:A,MATCH($C2818,'Policy Characteristics'!$C:$C,0))),"",INDEX('Policy Characteristics'!A:A,MATCH($C2818,'Policy Characteristics'!$C:$C,0)))</f>
        <v>Cross-Sector</v>
      </c>
      <c r="B2818" s="262" t="str">
        <f>IF(ISBLANK(INDEX('Policy Characteristics'!B:B,MATCH($C2818,'Policy Characteristics'!$C:$C,0))),"",INDEX('Policy Characteristics'!B:B,MATCH($C2818,'Policy Characteristics'!$C:$C,0)))</f>
        <v>Exempt Process Emissions from C Tax</v>
      </c>
      <c r="C2818" s="254" t="str">
        <f t="shared" si="126"/>
        <v>BEPEfCT Boolean Exempt Process Emissions from Carbon Tax</v>
      </c>
      <c r="D2818" s="6" t="s">
        <v>3023</v>
      </c>
      <c r="E2818" s="6"/>
      <c r="F2818" t="s">
        <v>2987</v>
      </c>
      <c r="G2818" s="6"/>
      <c r="H2818" s="47">
        <f t="shared" si="119"/>
        <v>2817</v>
      </c>
      <c r="I2818" s="325" t="s">
        <v>41</v>
      </c>
      <c r="J2818" s="255" t="str">
        <f>IF(ISBLANK(INDEX('Policy Characteristics'!D:D,MATCH($C2818,'Policy Characteristics'!$C:$C,0))),"",INDEX('Policy Characteristics'!D:D,MATCH($C2818,'Policy Characteristics'!$C:$C,0)))</f>
        <v/>
      </c>
      <c r="K2818" s="254" t="str">
        <f>IF(ISBLANK(INDEX('Policy Characteristics'!E:E,MATCH($C2818,'Policy Characteristics'!$C:$C,0))),"",INDEX('Policy Characteristics'!E:E,MATCH($C2818,'Policy Characteristics'!$C:$C,0)))</f>
        <v>cross toggle whether carbon tax affects process emissions</v>
      </c>
      <c r="L2818" s="261">
        <f>IF(ISBLANK(INDEX('Policy Characteristics'!F:F,MATCH($C2818,'Policy Characteristics'!$C:$C,0))),"",INDEX('Policy Characteristics'!F:F,MATCH($C2818,'Policy Characteristics'!$C:$C,0)))</f>
        <v>0</v>
      </c>
      <c r="M2818" s="261">
        <f>IF(ISBLANK(INDEX('Policy Characteristics'!G:G,MATCH($C2818,'Policy Characteristics'!$C:$C,0))),"",INDEX('Policy Characteristics'!G:G,MATCH($C2818,'Policy Characteristics'!$C:$C,0)))</f>
        <v>1</v>
      </c>
      <c r="N2818" s="261">
        <f>IF(ISBLANK(INDEX('Policy Characteristics'!H:H,MATCH($C2818,'Policy Characteristics'!$C:$C,0))),"",INDEX('Policy Characteristics'!H:H,MATCH($C2818,'Policy Characteristics'!$C:$C,0)))</f>
        <v>1</v>
      </c>
      <c r="O2818" s="254" t="str">
        <f>IF(ISBLANK(INDEX('Policy Characteristics'!I:I,MATCH($C2818,'Policy Characteristics'!$C:$C,0))),"",INDEX('Policy Characteristics'!I:I,MATCH($C2818,'Policy Characteristics'!$C:$C,0)))</f>
        <v>on/off</v>
      </c>
      <c r="P2818" s="254" t="str">
        <f>IF(ISBLANK(INDEX('Policy Characteristics'!J:J,MATCH($C2818,'Policy Characteristics'!$C:$C,0))),"",INDEX('Policy Characteristics'!J:J,MATCH($C2818,'Policy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18" s="254" t="str">
        <f>IF(ISBLANK(INDEX('Policy Characteristics'!K:K,MATCH($C2818,'Policy Characteristics'!$C:$C,0))),"",INDEX('Policy Characteristics'!K:K,MATCH($C2818,'Policy Characteristics'!$C:$C,0)))</f>
        <v>fuels.html#carbon-tax</v>
      </c>
      <c r="R2818" s="254" t="str">
        <f>IF(ISBLANK(INDEX('Policy Characteristics'!L:L,MATCH($C2818,'Policy Characteristics'!$C:$C,0))),"",INDEX('Policy Characteristics'!L:L,MATCH($C2818,'Policy Characteristics'!$C:$C,0)))</f>
        <v>carbon-tax.html</v>
      </c>
    </row>
    <row r="2819" spans="1:18" s="2" customFormat="1" x14ac:dyDescent="0.25">
      <c r="A2819" s="254" t="str">
        <f>IF(ISBLANK(INDEX('Policy Characteristics'!A:A,MATCH($C2819,'Policy Characteristics'!$C:$C,0))),"",INDEX('Policy Characteristics'!A:A,MATCH($C2819,'Policy Characteristics'!$C:$C,0)))</f>
        <v>Cross-Sector</v>
      </c>
      <c r="B2819" s="262" t="str">
        <f>IF(ISBLANK(INDEX('Policy Characteristics'!B:B,MATCH($C2819,'Policy Characteristics'!$C:$C,0))),"",INDEX('Policy Characteristics'!B:B,MATCH($C2819,'Policy Characteristics'!$C:$C,0)))</f>
        <v>Exempt Process Emissions from C Tax</v>
      </c>
      <c r="C2819" s="254" t="str">
        <f t="shared" si="126"/>
        <v>BEPEfCT Boolean Exempt Process Emissions from Carbon Tax</v>
      </c>
      <c r="D2819" s="6" t="s">
        <v>3024</v>
      </c>
      <c r="E2819" s="6"/>
      <c r="F2819" t="s">
        <v>2546</v>
      </c>
      <c r="G2819" s="6"/>
      <c r="H2819" s="47">
        <f t="shared" ref="H2819:H2882" si="127">H2818+1</f>
        <v>2818</v>
      </c>
      <c r="I2819" s="325" t="s">
        <v>40</v>
      </c>
      <c r="J2819" s="255" t="str">
        <f>IF(ISBLANK(INDEX('Policy Characteristics'!D:D,MATCH($C2819,'Policy Characteristics'!$C:$C,0))),"",INDEX('Policy Characteristics'!D:D,MATCH($C2819,'Policy Characteristics'!$C:$C,0)))</f>
        <v/>
      </c>
      <c r="K2819" s="254" t="str">
        <f>IF(ISBLANK(INDEX('Policy Characteristics'!E:E,MATCH($C2819,'Policy Characteristics'!$C:$C,0))),"",INDEX('Policy Characteristics'!E:E,MATCH($C2819,'Policy Characteristics'!$C:$C,0)))</f>
        <v>cross toggle whether carbon tax affects process emissions</v>
      </c>
      <c r="L2819" s="261">
        <f>IF(ISBLANK(INDEX('Policy Characteristics'!F:F,MATCH($C2819,'Policy Characteristics'!$C:$C,0))),"",INDEX('Policy Characteristics'!F:F,MATCH($C2819,'Policy Characteristics'!$C:$C,0)))</f>
        <v>0</v>
      </c>
      <c r="M2819" s="261">
        <f>IF(ISBLANK(INDEX('Policy Characteristics'!G:G,MATCH($C2819,'Policy Characteristics'!$C:$C,0))),"",INDEX('Policy Characteristics'!G:G,MATCH($C2819,'Policy Characteristics'!$C:$C,0)))</f>
        <v>1</v>
      </c>
      <c r="N2819" s="261">
        <f>IF(ISBLANK(INDEX('Policy Characteristics'!H:H,MATCH($C2819,'Policy Characteristics'!$C:$C,0))),"",INDEX('Policy Characteristics'!H:H,MATCH($C2819,'Policy Characteristics'!$C:$C,0)))</f>
        <v>1</v>
      </c>
      <c r="O2819" s="254" t="str">
        <f>IF(ISBLANK(INDEX('Policy Characteristics'!I:I,MATCH($C2819,'Policy Characteristics'!$C:$C,0))),"",INDEX('Policy Characteristics'!I:I,MATCH($C2819,'Policy Characteristics'!$C:$C,0)))</f>
        <v>on/off</v>
      </c>
      <c r="P2819" s="254" t="str">
        <f>IF(ISBLANK(INDEX('Policy Characteristics'!J:J,MATCH($C2819,'Policy Characteristics'!$C:$C,0))),"",INDEX('Policy Characteristics'!J:J,MATCH($C2819,'Policy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19" s="254" t="str">
        <f>IF(ISBLANK(INDEX('Policy Characteristics'!K:K,MATCH($C2819,'Policy Characteristics'!$C:$C,0))),"",INDEX('Policy Characteristics'!K:K,MATCH($C2819,'Policy Characteristics'!$C:$C,0)))</f>
        <v>fuels.html#carbon-tax</v>
      </c>
      <c r="R2819" s="254" t="str">
        <f>IF(ISBLANK(INDEX('Policy Characteristics'!L:L,MATCH($C2819,'Policy Characteristics'!$C:$C,0))),"",INDEX('Policy Characteristics'!L:L,MATCH($C2819,'Policy Characteristics'!$C:$C,0)))</f>
        <v>carbon-tax.html</v>
      </c>
    </row>
    <row r="2820" spans="1:18" s="2" customFormat="1" x14ac:dyDescent="0.25">
      <c r="A2820" s="254" t="str">
        <f>IF(ISBLANK(INDEX('Policy Characteristics'!A:A,MATCH($C2820,'Policy Characteristics'!$C:$C,0))),"",INDEX('Policy Characteristics'!A:A,MATCH($C2820,'Policy Characteristics'!$C:$C,0)))</f>
        <v>Cross-Sector</v>
      </c>
      <c r="B2820" s="262" t="str">
        <f>IF(ISBLANK(INDEX('Policy Characteristics'!B:B,MATCH($C2820,'Policy Characteristics'!$C:$C,0))),"",INDEX('Policy Characteristics'!B:B,MATCH($C2820,'Policy Characteristics'!$C:$C,0)))</f>
        <v>Exempt Process Emissions from C Tax</v>
      </c>
      <c r="C2820" s="254" t="str">
        <f t="shared" si="126"/>
        <v>BEPEfCT Boolean Exempt Process Emissions from Carbon Tax</v>
      </c>
      <c r="D2820" s="6" t="s">
        <v>3025</v>
      </c>
      <c r="E2820" s="6"/>
      <c r="F2820" t="s">
        <v>2988</v>
      </c>
      <c r="G2820" s="6"/>
      <c r="H2820" s="47">
        <f t="shared" si="127"/>
        <v>2819</v>
      </c>
      <c r="I2820" s="325" t="s">
        <v>41</v>
      </c>
      <c r="J2820" s="255" t="str">
        <f>IF(ISBLANK(INDEX('Policy Characteristics'!D:D,MATCH($C2820,'Policy Characteristics'!$C:$C,0))),"",INDEX('Policy Characteristics'!D:D,MATCH($C2820,'Policy Characteristics'!$C:$C,0)))</f>
        <v/>
      </c>
      <c r="K2820" s="254" t="str">
        <f>IF(ISBLANK(INDEX('Policy Characteristics'!E:E,MATCH($C2820,'Policy Characteristics'!$C:$C,0))),"",INDEX('Policy Characteristics'!E:E,MATCH($C2820,'Policy Characteristics'!$C:$C,0)))</f>
        <v>cross toggle whether carbon tax affects process emissions</v>
      </c>
      <c r="L2820" s="261">
        <f>IF(ISBLANK(INDEX('Policy Characteristics'!F:F,MATCH($C2820,'Policy Characteristics'!$C:$C,0))),"",INDEX('Policy Characteristics'!F:F,MATCH($C2820,'Policy Characteristics'!$C:$C,0)))</f>
        <v>0</v>
      </c>
      <c r="M2820" s="261">
        <f>IF(ISBLANK(INDEX('Policy Characteristics'!G:G,MATCH($C2820,'Policy Characteristics'!$C:$C,0))),"",INDEX('Policy Characteristics'!G:G,MATCH($C2820,'Policy Characteristics'!$C:$C,0)))</f>
        <v>1</v>
      </c>
      <c r="N2820" s="261">
        <f>IF(ISBLANK(INDEX('Policy Characteristics'!H:H,MATCH($C2820,'Policy Characteristics'!$C:$C,0))),"",INDEX('Policy Characteristics'!H:H,MATCH($C2820,'Policy Characteristics'!$C:$C,0)))</f>
        <v>1</v>
      </c>
      <c r="O2820" s="254" t="str">
        <f>IF(ISBLANK(INDEX('Policy Characteristics'!I:I,MATCH($C2820,'Policy Characteristics'!$C:$C,0))),"",INDEX('Policy Characteristics'!I:I,MATCH($C2820,'Policy Characteristics'!$C:$C,0)))</f>
        <v>on/off</v>
      </c>
      <c r="P2820" s="254" t="str">
        <f>IF(ISBLANK(INDEX('Policy Characteristics'!J:J,MATCH($C2820,'Policy Characteristics'!$C:$C,0))),"",INDEX('Policy Characteristics'!J:J,MATCH($C2820,'Policy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20" s="254" t="str">
        <f>IF(ISBLANK(INDEX('Policy Characteristics'!K:K,MATCH($C2820,'Policy Characteristics'!$C:$C,0))),"",INDEX('Policy Characteristics'!K:K,MATCH($C2820,'Policy Characteristics'!$C:$C,0)))</f>
        <v>fuels.html#carbon-tax</v>
      </c>
      <c r="R2820" s="254" t="str">
        <f>IF(ISBLANK(INDEX('Policy Characteristics'!L:L,MATCH($C2820,'Policy Characteristics'!$C:$C,0))),"",INDEX('Policy Characteristics'!L:L,MATCH($C2820,'Policy Characteristics'!$C:$C,0)))</f>
        <v>carbon-tax.html</v>
      </c>
    </row>
    <row r="2821" spans="1:18" s="2" customFormat="1" x14ac:dyDescent="0.25">
      <c r="A2821" s="254" t="str">
        <f>IF(ISBLANK(INDEX('Policy Characteristics'!A:A,MATCH($C2821,'Policy Characteristics'!$C:$C,0))),"",INDEX('Policy Characteristics'!A:A,MATCH($C2821,'Policy Characteristics'!$C:$C,0)))</f>
        <v>Cross-Sector</v>
      </c>
      <c r="B2821" s="262" t="str">
        <f>IF(ISBLANK(INDEX('Policy Characteristics'!B:B,MATCH($C2821,'Policy Characteristics'!$C:$C,0))),"",INDEX('Policy Characteristics'!B:B,MATCH($C2821,'Policy Characteristics'!$C:$C,0)))</f>
        <v>Exempt Process Emissions from C Tax</v>
      </c>
      <c r="C2821" s="254" t="str">
        <f t="shared" si="126"/>
        <v>BEPEfCT Boolean Exempt Process Emissions from Carbon Tax</v>
      </c>
      <c r="D2821" s="6" t="s">
        <v>3026</v>
      </c>
      <c r="E2821" s="6"/>
      <c r="F2821" t="s">
        <v>2989</v>
      </c>
      <c r="G2821" s="6"/>
      <c r="H2821" s="47">
        <f t="shared" si="127"/>
        <v>2820</v>
      </c>
      <c r="I2821" s="325" t="s">
        <v>41</v>
      </c>
      <c r="J2821" s="255" t="str">
        <f>IF(ISBLANK(INDEX('Policy Characteristics'!D:D,MATCH($C2821,'Policy Characteristics'!$C:$C,0))),"",INDEX('Policy Characteristics'!D:D,MATCH($C2821,'Policy Characteristics'!$C:$C,0)))</f>
        <v/>
      </c>
      <c r="K2821" s="254" t="str">
        <f>IF(ISBLANK(INDEX('Policy Characteristics'!E:E,MATCH($C2821,'Policy Characteristics'!$C:$C,0))),"",INDEX('Policy Characteristics'!E:E,MATCH($C2821,'Policy Characteristics'!$C:$C,0)))</f>
        <v>cross toggle whether carbon tax affects process emissions</v>
      </c>
      <c r="L2821" s="261">
        <f>IF(ISBLANK(INDEX('Policy Characteristics'!F:F,MATCH($C2821,'Policy Characteristics'!$C:$C,0))),"",INDEX('Policy Characteristics'!F:F,MATCH($C2821,'Policy Characteristics'!$C:$C,0)))</f>
        <v>0</v>
      </c>
      <c r="M2821" s="261">
        <f>IF(ISBLANK(INDEX('Policy Characteristics'!G:G,MATCH($C2821,'Policy Characteristics'!$C:$C,0))),"",INDEX('Policy Characteristics'!G:G,MATCH($C2821,'Policy Characteristics'!$C:$C,0)))</f>
        <v>1</v>
      </c>
      <c r="N2821" s="261">
        <f>IF(ISBLANK(INDEX('Policy Characteristics'!H:H,MATCH($C2821,'Policy Characteristics'!$C:$C,0))),"",INDEX('Policy Characteristics'!H:H,MATCH($C2821,'Policy Characteristics'!$C:$C,0)))</f>
        <v>1</v>
      </c>
      <c r="O2821" s="254" t="str">
        <f>IF(ISBLANK(INDEX('Policy Characteristics'!I:I,MATCH($C2821,'Policy Characteristics'!$C:$C,0))),"",INDEX('Policy Characteristics'!I:I,MATCH($C2821,'Policy Characteristics'!$C:$C,0)))</f>
        <v>on/off</v>
      </c>
      <c r="P2821" s="254" t="str">
        <f>IF(ISBLANK(INDEX('Policy Characteristics'!J:J,MATCH($C2821,'Policy Characteristics'!$C:$C,0))),"",INDEX('Policy Characteristics'!J:J,MATCH($C2821,'Policy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21" s="254" t="str">
        <f>IF(ISBLANK(INDEX('Policy Characteristics'!K:K,MATCH($C2821,'Policy Characteristics'!$C:$C,0))),"",INDEX('Policy Characteristics'!K:K,MATCH($C2821,'Policy Characteristics'!$C:$C,0)))</f>
        <v>fuels.html#carbon-tax</v>
      </c>
      <c r="R2821" s="254" t="str">
        <f>IF(ISBLANK(INDEX('Policy Characteristics'!L:L,MATCH($C2821,'Policy Characteristics'!$C:$C,0))),"",INDEX('Policy Characteristics'!L:L,MATCH($C2821,'Policy Characteristics'!$C:$C,0)))</f>
        <v>carbon-tax.html</v>
      </c>
    </row>
    <row r="2822" spans="1:18" s="2" customFormat="1" x14ac:dyDescent="0.25">
      <c r="A2822" s="254" t="str">
        <f>IF(ISBLANK(INDEX('Policy Characteristics'!A:A,MATCH($C2822,'Policy Characteristics'!$C:$C,0))),"",INDEX('Policy Characteristics'!A:A,MATCH($C2822,'Policy Characteristics'!$C:$C,0)))</f>
        <v>Cross-Sector</v>
      </c>
      <c r="B2822" s="262" t="str">
        <f>IF(ISBLANK(INDEX('Policy Characteristics'!B:B,MATCH($C2822,'Policy Characteristics'!$C:$C,0))),"",INDEX('Policy Characteristics'!B:B,MATCH($C2822,'Policy Characteristics'!$C:$C,0)))</f>
        <v>Exempt Process Emissions from C Tax</v>
      </c>
      <c r="C2822" s="254" t="str">
        <f t="shared" si="126"/>
        <v>BEPEfCT Boolean Exempt Process Emissions from Carbon Tax</v>
      </c>
      <c r="D2822" s="6" t="s">
        <v>3027</v>
      </c>
      <c r="E2822" s="6"/>
      <c r="F2822" t="s">
        <v>2990</v>
      </c>
      <c r="G2822" s="6"/>
      <c r="H2822" s="47">
        <f t="shared" si="127"/>
        <v>2821</v>
      </c>
      <c r="I2822" s="325" t="s">
        <v>41</v>
      </c>
      <c r="J2822" s="255" t="str">
        <f>IF(ISBLANK(INDEX('Policy Characteristics'!D:D,MATCH($C2822,'Policy Characteristics'!$C:$C,0))),"",INDEX('Policy Characteristics'!D:D,MATCH($C2822,'Policy Characteristics'!$C:$C,0)))</f>
        <v/>
      </c>
      <c r="K2822" s="254" t="str">
        <f>IF(ISBLANK(INDEX('Policy Characteristics'!E:E,MATCH($C2822,'Policy Characteristics'!$C:$C,0))),"",INDEX('Policy Characteristics'!E:E,MATCH($C2822,'Policy Characteristics'!$C:$C,0)))</f>
        <v>cross toggle whether carbon tax affects process emissions</v>
      </c>
      <c r="L2822" s="261">
        <f>IF(ISBLANK(INDEX('Policy Characteristics'!F:F,MATCH($C2822,'Policy Characteristics'!$C:$C,0))),"",INDEX('Policy Characteristics'!F:F,MATCH($C2822,'Policy Characteristics'!$C:$C,0)))</f>
        <v>0</v>
      </c>
      <c r="M2822" s="261">
        <f>IF(ISBLANK(INDEX('Policy Characteristics'!G:G,MATCH($C2822,'Policy Characteristics'!$C:$C,0))),"",INDEX('Policy Characteristics'!G:G,MATCH($C2822,'Policy Characteristics'!$C:$C,0)))</f>
        <v>1</v>
      </c>
      <c r="N2822" s="261">
        <f>IF(ISBLANK(INDEX('Policy Characteristics'!H:H,MATCH($C2822,'Policy Characteristics'!$C:$C,0))),"",INDEX('Policy Characteristics'!H:H,MATCH($C2822,'Policy Characteristics'!$C:$C,0)))</f>
        <v>1</v>
      </c>
      <c r="O2822" s="254" t="str">
        <f>IF(ISBLANK(INDEX('Policy Characteristics'!I:I,MATCH($C2822,'Policy Characteristics'!$C:$C,0))),"",INDEX('Policy Characteristics'!I:I,MATCH($C2822,'Policy Characteristics'!$C:$C,0)))</f>
        <v>on/off</v>
      </c>
      <c r="P2822" s="254" t="str">
        <f>IF(ISBLANK(INDEX('Policy Characteristics'!J:J,MATCH($C2822,'Policy Characteristics'!$C:$C,0))),"",INDEX('Policy Characteristics'!J:J,MATCH($C2822,'Policy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22" s="254" t="str">
        <f>IF(ISBLANK(INDEX('Policy Characteristics'!K:K,MATCH($C2822,'Policy Characteristics'!$C:$C,0))),"",INDEX('Policy Characteristics'!K:K,MATCH($C2822,'Policy Characteristics'!$C:$C,0)))</f>
        <v>fuels.html#carbon-tax</v>
      </c>
      <c r="R2822" s="254" t="str">
        <f>IF(ISBLANK(INDEX('Policy Characteristics'!L:L,MATCH($C2822,'Policy Characteristics'!$C:$C,0))),"",INDEX('Policy Characteristics'!L:L,MATCH($C2822,'Policy Characteristics'!$C:$C,0)))</f>
        <v>carbon-tax.html</v>
      </c>
    </row>
    <row r="2823" spans="1:18" s="2" customFormat="1" x14ac:dyDescent="0.25">
      <c r="A2823" s="254" t="str">
        <f>IF(ISBLANK(INDEX('Policy Characteristics'!A:A,MATCH($C2823,'Policy Characteristics'!$C:$C,0))),"",INDEX('Policy Characteristics'!A:A,MATCH($C2823,'Policy Characteristics'!$C:$C,0)))</f>
        <v>Cross-Sector</v>
      </c>
      <c r="B2823" s="262" t="str">
        <f>IF(ISBLANK(INDEX('Policy Characteristics'!B:B,MATCH($C2823,'Policy Characteristics'!$C:$C,0))),"",INDEX('Policy Characteristics'!B:B,MATCH($C2823,'Policy Characteristics'!$C:$C,0)))</f>
        <v>Exempt Process Emissions from C Tax</v>
      </c>
      <c r="C2823" s="254" t="str">
        <f t="shared" si="126"/>
        <v>BEPEfCT Boolean Exempt Process Emissions from Carbon Tax</v>
      </c>
      <c r="D2823" s="6" t="s">
        <v>3028</v>
      </c>
      <c r="E2823" s="6"/>
      <c r="F2823" t="s">
        <v>2547</v>
      </c>
      <c r="G2823" s="6"/>
      <c r="H2823" s="47">
        <f t="shared" si="127"/>
        <v>2822</v>
      </c>
      <c r="I2823" s="325" t="s">
        <v>41</v>
      </c>
      <c r="J2823" s="255" t="str">
        <f>IF(ISBLANK(INDEX('Policy Characteristics'!D:D,MATCH($C2823,'Policy Characteristics'!$C:$C,0))),"",INDEX('Policy Characteristics'!D:D,MATCH($C2823,'Policy Characteristics'!$C:$C,0)))</f>
        <v/>
      </c>
      <c r="K2823" s="254" t="str">
        <f>IF(ISBLANK(INDEX('Policy Characteristics'!E:E,MATCH($C2823,'Policy Characteristics'!$C:$C,0))),"",INDEX('Policy Characteristics'!E:E,MATCH($C2823,'Policy Characteristics'!$C:$C,0)))</f>
        <v>cross toggle whether carbon tax affects process emissions</v>
      </c>
      <c r="L2823" s="261">
        <f>IF(ISBLANK(INDEX('Policy Characteristics'!F:F,MATCH($C2823,'Policy Characteristics'!$C:$C,0))),"",INDEX('Policy Characteristics'!F:F,MATCH($C2823,'Policy Characteristics'!$C:$C,0)))</f>
        <v>0</v>
      </c>
      <c r="M2823" s="261">
        <f>IF(ISBLANK(INDEX('Policy Characteristics'!G:G,MATCH($C2823,'Policy Characteristics'!$C:$C,0))),"",INDEX('Policy Characteristics'!G:G,MATCH($C2823,'Policy Characteristics'!$C:$C,0)))</f>
        <v>1</v>
      </c>
      <c r="N2823" s="261">
        <f>IF(ISBLANK(INDEX('Policy Characteristics'!H:H,MATCH($C2823,'Policy Characteristics'!$C:$C,0))),"",INDEX('Policy Characteristics'!H:H,MATCH($C2823,'Policy Characteristics'!$C:$C,0)))</f>
        <v>1</v>
      </c>
      <c r="O2823" s="254" t="str">
        <f>IF(ISBLANK(INDEX('Policy Characteristics'!I:I,MATCH($C2823,'Policy Characteristics'!$C:$C,0))),"",INDEX('Policy Characteristics'!I:I,MATCH($C2823,'Policy Characteristics'!$C:$C,0)))</f>
        <v>on/off</v>
      </c>
      <c r="P2823" s="254" t="str">
        <f>IF(ISBLANK(INDEX('Policy Characteristics'!J:J,MATCH($C2823,'Policy Characteristics'!$C:$C,0))),"",INDEX('Policy Characteristics'!J:J,MATCH($C2823,'Policy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23" s="254" t="str">
        <f>IF(ISBLANK(INDEX('Policy Characteristics'!K:K,MATCH($C2823,'Policy Characteristics'!$C:$C,0))),"",INDEX('Policy Characteristics'!K:K,MATCH($C2823,'Policy Characteristics'!$C:$C,0)))</f>
        <v>fuels.html#carbon-tax</v>
      </c>
      <c r="R2823" s="254" t="str">
        <f>IF(ISBLANK(INDEX('Policy Characteristics'!L:L,MATCH($C2823,'Policy Characteristics'!$C:$C,0))),"",INDEX('Policy Characteristics'!L:L,MATCH($C2823,'Policy Characteristics'!$C:$C,0)))</f>
        <v>carbon-tax.html</v>
      </c>
    </row>
    <row r="2824" spans="1:18" s="2" customFormat="1" x14ac:dyDescent="0.25">
      <c r="A2824" s="254" t="str">
        <f>IF(ISBLANK(INDEX('Policy Characteristics'!A:A,MATCH($C2824,'Policy Characteristics'!$C:$C,0))),"",INDEX('Policy Characteristics'!A:A,MATCH($C2824,'Policy Characteristics'!$C:$C,0)))</f>
        <v>Cross-Sector</v>
      </c>
      <c r="B2824" s="262" t="str">
        <f>IF(ISBLANK(INDEX('Policy Characteristics'!B:B,MATCH($C2824,'Policy Characteristics'!$C:$C,0))),"",INDEX('Policy Characteristics'!B:B,MATCH($C2824,'Policy Characteristics'!$C:$C,0)))</f>
        <v>Exempt Process Emissions from C Tax</v>
      </c>
      <c r="C2824" s="254" t="str">
        <f t="shared" si="126"/>
        <v>BEPEfCT Boolean Exempt Process Emissions from Carbon Tax</v>
      </c>
      <c r="D2824" s="6" t="s">
        <v>3029</v>
      </c>
      <c r="E2824" s="6"/>
      <c r="F2824" t="s">
        <v>2991</v>
      </c>
      <c r="G2824" s="6"/>
      <c r="H2824" s="47">
        <f t="shared" si="127"/>
        <v>2823</v>
      </c>
      <c r="I2824" s="325" t="s">
        <v>41</v>
      </c>
      <c r="J2824" s="255" t="str">
        <f>IF(ISBLANK(INDEX('Policy Characteristics'!D:D,MATCH($C2824,'Policy Characteristics'!$C:$C,0))),"",INDEX('Policy Characteristics'!D:D,MATCH($C2824,'Policy Characteristics'!$C:$C,0)))</f>
        <v/>
      </c>
      <c r="K2824" s="254" t="str">
        <f>IF(ISBLANK(INDEX('Policy Characteristics'!E:E,MATCH($C2824,'Policy Characteristics'!$C:$C,0))),"",INDEX('Policy Characteristics'!E:E,MATCH($C2824,'Policy Characteristics'!$C:$C,0)))</f>
        <v>cross toggle whether carbon tax affects process emissions</v>
      </c>
      <c r="L2824" s="261">
        <f>IF(ISBLANK(INDEX('Policy Characteristics'!F:F,MATCH($C2824,'Policy Characteristics'!$C:$C,0))),"",INDEX('Policy Characteristics'!F:F,MATCH($C2824,'Policy Characteristics'!$C:$C,0)))</f>
        <v>0</v>
      </c>
      <c r="M2824" s="261">
        <f>IF(ISBLANK(INDEX('Policy Characteristics'!G:G,MATCH($C2824,'Policy Characteristics'!$C:$C,0))),"",INDEX('Policy Characteristics'!G:G,MATCH($C2824,'Policy Characteristics'!$C:$C,0)))</f>
        <v>1</v>
      </c>
      <c r="N2824" s="261">
        <f>IF(ISBLANK(INDEX('Policy Characteristics'!H:H,MATCH($C2824,'Policy Characteristics'!$C:$C,0))),"",INDEX('Policy Characteristics'!H:H,MATCH($C2824,'Policy Characteristics'!$C:$C,0)))</f>
        <v>1</v>
      </c>
      <c r="O2824" s="254" t="str">
        <f>IF(ISBLANK(INDEX('Policy Characteristics'!I:I,MATCH($C2824,'Policy Characteristics'!$C:$C,0))),"",INDEX('Policy Characteristics'!I:I,MATCH($C2824,'Policy Characteristics'!$C:$C,0)))</f>
        <v>on/off</v>
      </c>
      <c r="P2824" s="254" t="str">
        <f>IF(ISBLANK(INDEX('Policy Characteristics'!J:J,MATCH($C2824,'Policy Characteristics'!$C:$C,0))),"",INDEX('Policy Characteristics'!J:J,MATCH($C2824,'Policy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24" s="254" t="str">
        <f>IF(ISBLANK(INDEX('Policy Characteristics'!K:K,MATCH($C2824,'Policy Characteristics'!$C:$C,0))),"",INDEX('Policy Characteristics'!K:K,MATCH($C2824,'Policy Characteristics'!$C:$C,0)))</f>
        <v>fuels.html#carbon-tax</v>
      </c>
      <c r="R2824" s="254" t="str">
        <f>IF(ISBLANK(INDEX('Policy Characteristics'!L:L,MATCH($C2824,'Policy Characteristics'!$C:$C,0))),"",INDEX('Policy Characteristics'!L:L,MATCH($C2824,'Policy Characteristics'!$C:$C,0)))</f>
        <v>carbon-tax.html</v>
      </c>
    </row>
    <row r="2825" spans="1:18" s="2" customFormat="1" x14ac:dyDescent="0.25">
      <c r="A2825" s="254" t="str">
        <f>IF(ISBLANK(INDEX('Policy Characteristics'!A:A,MATCH($C2825,'Policy Characteristics'!$C:$C,0))),"",INDEX('Policy Characteristics'!A:A,MATCH($C2825,'Policy Characteristics'!$C:$C,0)))</f>
        <v>Cross-Sector</v>
      </c>
      <c r="B2825" s="262" t="str">
        <f>IF(ISBLANK(INDEX('Policy Characteristics'!B:B,MATCH($C2825,'Policy Characteristics'!$C:$C,0))),"",INDEX('Policy Characteristics'!B:B,MATCH($C2825,'Policy Characteristics'!$C:$C,0)))</f>
        <v>Exempt Process Emissions from C Tax</v>
      </c>
      <c r="C2825" s="254" t="str">
        <f t="shared" si="126"/>
        <v>BEPEfCT Boolean Exempt Process Emissions from Carbon Tax</v>
      </c>
      <c r="D2825" s="6" t="s">
        <v>3030</v>
      </c>
      <c r="E2825" s="6"/>
      <c r="F2825" t="s">
        <v>2992</v>
      </c>
      <c r="G2825" s="6"/>
      <c r="H2825" s="47">
        <f t="shared" si="127"/>
        <v>2824</v>
      </c>
      <c r="I2825" s="325" t="s">
        <v>41</v>
      </c>
      <c r="J2825" s="255" t="str">
        <f>IF(ISBLANK(INDEX('Policy Characteristics'!D:D,MATCH($C2825,'Policy Characteristics'!$C:$C,0))),"",INDEX('Policy Characteristics'!D:D,MATCH($C2825,'Policy Characteristics'!$C:$C,0)))</f>
        <v/>
      </c>
      <c r="K2825" s="254" t="str">
        <f>IF(ISBLANK(INDEX('Policy Characteristics'!E:E,MATCH($C2825,'Policy Characteristics'!$C:$C,0))),"",INDEX('Policy Characteristics'!E:E,MATCH($C2825,'Policy Characteristics'!$C:$C,0)))</f>
        <v>cross toggle whether carbon tax affects process emissions</v>
      </c>
      <c r="L2825" s="261">
        <f>IF(ISBLANK(INDEX('Policy Characteristics'!F:F,MATCH($C2825,'Policy Characteristics'!$C:$C,0))),"",INDEX('Policy Characteristics'!F:F,MATCH($C2825,'Policy Characteristics'!$C:$C,0)))</f>
        <v>0</v>
      </c>
      <c r="M2825" s="261">
        <f>IF(ISBLANK(INDEX('Policy Characteristics'!G:G,MATCH($C2825,'Policy Characteristics'!$C:$C,0))),"",INDEX('Policy Characteristics'!G:G,MATCH($C2825,'Policy Characteristics'!$C:$C,0)))</f>
        <v>1</v>
      </c>
      <c r="N2825" s="261">
        <f>IF(ISBLANK(INDEX('Policy Characteristics'!H:H,MATCH($C2825,'Policy Characteristics'!$C:$C,0))),"",INDEX('Policy Characteristics'!H:H,MATCH($C2825,'Policy Characteristics'!$C:$C,0)))</f>
        <v>1</v>
      </c>
      <c r="O2825" s="254" t="str">
        <f>IF(ISBLANK(INDEX('Policy Characteristics'!I:I,MATCH($C2825,'Policy Characteristics'!$C:$C,0))),"",INDEX('Policy Characteristics'!I:I,MATCH($C2825,'Policy Characteristics'!$C:$C,0)))</f>
        <v>on/off</v>
      </c>
      <c r="P2825" s="254" t="str">
        <f>IF(ISBLANK(INDEX('Policy Characteristics'!J:J,MATCH($C2825,'Policy Characteristics'!$C:$C,0))),"",INDEX('Policy Characteristics'!J:J,MATCH($C2825,'Policy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25" s="254" t="str">
        <f>IF(ISBLANK(INDEX('Policy Characteristics'!K:K,MATCH($C2825,'Policy Characteristics'!$C:$C,0))),"",INDEX('Policy Characteristics'!K:K,MATCH($C2825,'Policy Characteristics'!$C:$C,0)))</f>
        <v>fuels.html#carbon-tax</v>
      </c>
      <c r="R2825" s="254" t="str">
        <f>IF(ISBLANK(INDEX('Policy Characteristics'!L:L,MATCH($C2825,'Policy Characteristics'!$C:$C,0))),"",INDEX('Policy Characteristics'!L:L,MATCH($C2825,'Policy Characteristics'!$C:$C,0)))</f>
        <v>carbon-tax.html</v>
      </c>
    </row>
    <row r="2826" spans="1:18" s="2" customFormat="1" x14ac:dyDescent="0.25">
      <c r="A2826" s="254" t="str">
        <f>IF(ISBLANK(INDEX('Policy Characteristics'!A:A,MATCH($C2826,'Policy Characteristics'!$C:$C,0))),"",INDEX('Policy Characteristics'!A:A,MATCH($C2826,'Policy Characteristics'!$C:$C,0)))</f>
        <v>Cross-Sector</v>
      </c>
      <c r="B2826" s="262" t="str">
        <f>IF(ISBLANK(INDEX('Policy Characteristics'!B:B,MATCH($C2826,'Policy Characteristics'!$C:$C,0))),"",INDEX('Policy Characteristics'!B:B,MATCH($C2826,'Policy Characteristics'!$C:$C,0)))</f>
        <v>Exempt Process Emissions from C Tax</v>
      </c>
      <c r="C2826" s="254" t="str">
        <f t="shared" si="126"/>
        <v>BEPEfCT Boolean Exempt Process Emissions from Carbon Tax</v>
      </c>
      <c r="D2826" s="6" t="s">
        <v>3031</v>
      </c>
      <c r="E2826" s="6"/>
      <c r="F2826" t="s">
        <v>2993</v>
      </c>
      <c r="G2826" s="6"/>
      <c r="H2826" s="47">
        <f t="shared" si="127"/>
        <v>2825</v>
      </c>
      <c r="I2826" s="325" t="s">
        <v>41</v>
      </c>
      <c r="J2826" s="255" t="str">
        <f>IF(ISBLANK(INDEX('Policy Characteristics'!D:D,MATCH($C2826,'Policy Characteristics'!$C:$C,0))),"",INDEX('Policy Characteristics'!D:D,MATCH($C2826,'Policy Characteristics'!$C:$C,0)))</f>
        <v/>
      </c>
      <c r="K2826" s="254" t="str">
        <f>IF(ISBLANK(INDEX('Policy Characteristics'!E:E,MATCH($C2826,'Policy Characteristics'!$C:$C,0))),"",INDEX('Policy Characteristics'!E:E,MATCH($C2826,'Policy Characteristics'!$C:$C,0)))</f>
        <v>cross toggle whether carbon tax affects process emissions</v>
      </c>
      <c r="L2826" s="261">
        <f>IF(ISBLANK(INDEX('Policy Characteristics'!F:F,MATCH($C2826,'Policy Characteristics'!$C:$C,0))),"",INDEX('Policy Characteristics'!F:F,MATCH($C2826,'Policy Characteristics'!$C:$C,0)))</f>
        <v>0</v>
      </c>
      <c r="M2826" s="261">
        <f>IF(ISBLANK(INDEX('Policy Characteristics'!G:G,MATCH($C2826,'Policy Characteristics'!$C:$C,0))),"",INDEX('Policy Characteristics'!G:G,MATCH($C2826,'Policy Characteristics'!$C:$C,0)))</f>
        <v>1</v>
      </c>
      <c r="N2826" s="261">
        <f>IF(ISBLANK(INDEX('Policy Characteristics'!H:H,MATCH($C2826,'Policy Characteristics'!$C:$C,0))),"",INDEX('Policy Characteristics'!H:H,MATCH($C2826,'Policy Characteristics'!$C:$C,0)))</f>
        <v>1</v>
      </c>
      <c r="O2826" s="254" t="str">
        <f>IF(ISBLANK(INDEX('Policy Characteristics'!I:I,MATCH($C2826,'Policy Characteristics'!$C:$C,0))),"",INDEX('Policy Characteristics'!I:I,MATCH($C2826,'Policy Characteristics'!$C:$C,0)))</f>
        <v>on/off</v>
      </c>
      <c r="P2826" s="254" t="str">
        <f>IF(ISBLANK(INDEX('Policy Characteristics'!J:J,MATCH($C2826,'Policy Characteristics'!$C:$C,0))),"",INDEX('Policy Characteristics'!J:J,MATCH($C2826,'Policy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26" s="254" t="str">
        <f>IF(ISBLANK(INDEX('Policy Characteristics'!K:K,MATCH($C2826,'Policy Characteristics'!$C:$C,0))),"",INDEX('Policy Characteristics'!K:K,MATCH($C2826,'Policy Characteristics'!$C:$C,0)))</f>
        <v>fuels.html#carbon-tax</v>
      </c>
      <c r="R2826" s="254" t="str">
        <f>IF(ISBLANK(INDEX('Policy Characteristics'!L:L,MATCH($C2826,'Policy Characteristics'!$C:$C,0))),"",INDEX('Policy Characteristics'!L:L,MATCH($C2826,'Policy Characteristics'!$C:$C,0)))</f>
        <v>carbon-tax.html</v>
      </c>
    </row>
    <row r="2827" spans="1:18" s="2" customFormat="1" x14ac:dyDescent="0.25">
      <c r="A2827" s="254" t="str">
        <f>IF(ISBLANK(INDEX('Policy Characteristics'!A:A,MATCH($C2827,'Policy Characteristics'!$C:$C,0))),"",INDEX('Policy Characteristics'!A:A,MATCH($C2827,'Policy Characteristics'!$C:$C,0)))</f>
        <v>Cross-Sector</v>
      </c>
      <c r="B2827" s="262" t="str">
        <f>IF(ISBLANK(INDEX('Policy Characteristics'!B:B,MATCH($C2827,'Policy Characteristics'!$C:$C,0))),"",INDEX('Policy Characteristics'!B:B,MATCH($C2827,'Policy Characteristics'!$C:$C,0)))</f>
        <v>Exempt Process Emissions from C Tax</v>
      </c>
      <c r="C2827" s="254" t="str">
        <f t="shared" si="126"/>
        <v>BEPEfCT Boolean Exempt Process Emissions from Carbon Tax</v>
      </c>
      <c r="D2827" s="6" t="s">
        <v>3032</v>
      </c>
      <c r="E2827" s="6"/>
      <c r="F2827" t="s">
        <v>2994</v>
      </c>
      <c r="G2827" s="6"/>
      <c r="H2827" s="47">
        <f t="shared" si="127"/>
        <v>2826</v>
      </c>
      <c r="I2827" s="325" t="s">
        <v>41</v>
      </c>
      <c r="J2827" s="255" t="str">
        <f>IF(ISBLANK(INDEX('Policy Characteristics'!D:D,MATCH($C2827,'Policy Characteristics'!$C:$C,0))),"",INDEX('Policy Characteristics'!D:D,MATCH($C2827,'Policy Characteristics'!$C:$C,0)))</f>
        <v/>
      </c>
      <c r="K2827" s="254" t="str">
        <f>IF(ISBLANK(INDEX('Policy Characteristics'!E:E,MATCH($C2827,'Policy Characteristics'!$C:$C,0))),"",INDEX('Policy Characteristics'!E:E,MATCH($C2827,'Policy Characteristics'!$C:$C,0)))</f>
        <v>cross toggle whether carbon tax affects process emissions</v>
      </c>
      <c r="L2827" s="261">
        <f>IF(ISBLANK(INDEX('Policy Characteristics'!F:F,MATCH($C2827,'Policy Characteristics'!$C:$C,0))),"",INDEX('Policy Characteristics'!F:F,MATCH($C2827,'Policy Characteristics'!$C:$C,0)))</f>
        <v>0</v>
      </c>
      <c r="M2827" s="261">
        <f>IF(ISBLANK(INDEX('Policy Characteristics'!G:G,MATCH($C2827,'Policy Characteristics'!$C:$C,0))),"",INDEX('Policy Characteristics'!G:G,MATCH($C2827,'Policy Characteristics'!$C:$C,0)))</f>
        <v>1</v>
      </c>
      <c r="N2827" s="261">
        <f>IF(ISBLANK(INDEX('Policy Characteristics'!H:H,MATCH($C2827,'Policy Characteristics'!$C:$C,0))),"",INDEX('Policy Characteristics'!H:H,MATCH($C2827,'Policy Characteristics'!$C:$C,0)))</f>
        <v>1</v>
      </c>
      <c r="O2827" s="254" t="str">
        <f>IF(ISBLANK(INDEX('Policy Characteristics'!I:I,MATCH($C2827,'Policy Characteristics'!$C:$C,0))),"",INDEX('Policy Characteristics'!I:I,MATCH($C2827,'Policy Characteristics'!$C:$C,0)))</f>
        <v>on/off</v>
      </c>
      <c r="P2827" s="254" t="str">
        <f>IF(ISBLANK(INDEX('Policy Characteristics'!J:J,MATCH($C2827,'Policy Characteristics'!$C:$C,0))),"",INDEX('Policy Characteristics'!J:J,MATCH($C2827,'Policy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27" s="254" t="str">
        <f>IF(ISBLANK(INDEX('Policy Characteristics'!K:K,MATCH($C2827,'Policy Characteristics'!$C:$C,0))),"",INDEX('Policy Characteristics'!K:K,MATCH($C2827,'Policy Characteristics'!$C:$C,0)))</f>
        <v>fuels.html#carbon-tax</v>
      </c>
      <c r="R2827" s="254" t="str">
        <f>IF(ISBLANK(INDEX('Policy Characteristics'!L:L,MATCH($C2827,'Policy Characteristics'!$C:$C,0))),"",INDEX('Policy Characteristics'!L:L,MATCH($C2827,'Policy Characteristics'!$C:$C,0)))</f>
        <v>carbon-tax.html</v>
      </c>
    </row>
    <row r="2828" spans="1:18" s="2" customFormat="1" x14ac:dyDescent="0.25">
      <c r="A2828" s="254" t="str">
        <f>IF(ISBLANK(INDEX('Policy Characteristics'!A:A,MATCH($C2828,'Policy Characteristics'!$C:$C,0))),"",INDEX('Policy Characteristics'!A:A,MATCH($C2828,'Policy Characteristics'!$C:$C,0)))</f>
        <v>Cross-Sector</v>
      </c>
      <c r="B2828" s="262" t="str">
        <f>IF(ISBLANK(INDEX('Policy Characteristics'!B:B,MATCH($C2828,'Policy Characteristics'!$C:$C,0))),"",INDEX('Policy Characteristics'!B:B,MATCH($C2828,'Policy Characteristics'!$C:$C,0)))</f>
        <v>Exempt Process Emissions from C Tax</v>
      </c>
      <c r="C2828" s="254" t="str">
        <f t="shared" si="126"/>
        <v>BEPEfCT Boolean Exempt Process Emissions from Carbon Tax</v>
      </c>
      <c r="D2828" s="6" t="s">
        <v>3033</v>
      </c>
      <c r="E2828" s="6"/>
      <c r="F2828" t="s">
        <v>2995</v>
      </c>
      <c r="G2828" s="6"/>
      <c r="H2828" s="47">
        <f t="shared" si="127"/>
        <v>2827</v>
      </c>
      <c r="I2828" s="325" t="s">
        <v>41</v>
      </c>
      <c r="J2828" s="255" t="str">
        <f>IF(ISBLANK(INDEX('Policy Characteristics'!D:D,MATCH($C2828,'Policy Characteristics'!$C:$C,0))),"",INDEX('Policy Characteristics'!D:D,MATCH($C2828,'Policy Characteristics'!$C:$C,0)))</f>
        <v/>
      </c>
      <c r="K2828" s="254" t="str">
        <f>IF(ISBLANK(INDEX('Policy Characteristics'!E:E,MATCH($C2828,'Policy Characteristics'!$C:$C,0))),"",INDEX('Policy Characteristics'!E:E,MATCH($C2828,'Policy Characteristics'!$C:$C,0)))</f>
        <v>cross toggle whether carbon tax affects process emissions</v>
      </c>
      <c r="L2828" s="261">
        <f>IF(ISBLANK(INDEX('Policy Characteristics'!F:F,MATCH($C2828,'Policy Characteristics'!$C:$C,0))),"",INDEX('Policy Characteristics'!F:F,MATCH($C2828,'Policy Characteristics'!$C:$C,0)))</f>
        <v>0</v>
      </c>
      <c r="M2828" s="261">
        <f>IF(ISBLANK(INDEX('Policy Characteristics'!G:G,MATCH($C2828,'Policy Characteristics'!$C:$C,0))),"",INDEX('Policy Characteristics'!G:G,MATCH($C2828,'Policy Characteristics'!$C:$C,0)))</f>
        <v>1</v>
      </c>
      <c r="N2828" s="261">
        <f>IF(ISBLANK(INDEX('Policy Characteristics'!H:H,MATCH($C2828,'Policy Characteristics'!$C:$C,0))),"",INDEX('Policy Characteristics'!H:H,MATCH($C2828,'Policy Characteristics'!$C:$C,0)))</f>
        <v>1</v>
      </c>
      <c r="O2828" s="254" t="str">
        <f>IF(ISBLANK(INDEX('Policy Characteristics'!I:I,MATCH($C2828,'Policy Characteristics'!$C:$C,0))),"",INDEX('Policy Characteristics'!I:I,MATCH($C2828,'Policy Characteristics'!$C:$C,0)))</f>
        <v>on/off</v>
      </c>
      <c r="P2828" s="254" t="str">
        <f>IF(ISBLANK(INDEX('Policy Characteristics'!J:J,MATCH($C2828,'Policy Characteristics'!$C:$C,0))),"",INDEX('Policy Characteristics'!J:J,MATCH($C2828,'Policy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28" s="254" t="str">
        <f>IF(ISBLANK(INDEX('Policy Characteristics'!K:K,MATCH($C2828,'Policy Characteristics'!$C:$C,0))),"",INDEX('Policy Characteristics'!K:K,MATCH($C2828,'Policy Characteristics'!$C:$C,0)))</f>
        <v>fuels.html#carbon-tax</v>
      </c>
      <c r="R2828" s="254" t="str">
        <f>IF(ISBLANK(INDEX('Policy Characteristics'!L:L,MATCH($C2828,'Policy Characteristics'!$C:$C,0))),"",INDEX('Policy Characteristics'!L:L,MATCH($C2828,'Policy Characteristics'!$C:$C,0)))</f>
        <v>carbon-tax.html</v>
      </c>
    </row>
    <row r="2829" spans="1:18" s="2" customFormat="1" x14ac:dyDescent="0.25">
      <c r="A2829" s="254" t="str">
        <f>IF(ISBLANK(INDEX('Policy Characteristics'!A:A,MATCH($C2829,'Policy Characteristics'!$C:$C,0))),"",INDEX('Policy Characteristics'!A:A,MATCH($C2829,'Policy Characteristics'!$C:$C,0)))</f>
        <v>Cross-Sector</v>
      </c>
      <c r="B2829" s="262" t="str">
        <f>IF(ISBLANK(INDEX('Policy Characteristics'!B:B,MATCH($C2829,'Policy Characteristics'!$C:$C,0))),"",INDEX('Policy Characteristics'!B:B,MATCH($C2829,'Policy Characteristics'!$C:$C,0)))</f>
        <v>Exempt Process Emissions from C Tax</v>
      </c>
      <c r="C2829" s="254" t="str">
        <f t="shared" si="126"/>
        <v>BEPEfCT Boolean Exempt Process Emissions from Carbon Tax</v>
      </c>
      <c r="D2829" s="6" t="s">
        <v>3034</v>
      </c>
      <c r="E2829" s="6"/>
      <c r="F2829" t="s">
        <v>2996</v>
      </c>
      <c r="G2829" s="6"/>
      <c r="H2829" s="47">
        <f t="shared" si="127"/>
        <v>2828</v>
      </c>
      <c r="I2829" s="325" t="s">
        <v>41</v>
      </c>
      <c r="J2829" s="255" t="str">
        <f>IF(ISBLANK(INDEX('Policy Characteristics'!D:D,MATCH($C2829,'Policy Characteristics'!$C:$C,0))),"",INDEX('Policy Characteristics'!D:D,MATCH($C2829,'Policy Characteristics'!$C:$C,0)))</f>
        <v/>
      </c>
      <c r="K2829" s="254" t="str">
        <f>IF(ISBLANK(INDEX('Policy Characteristics'!E:E,MATCH($C2829,'Policy Characteristics'!$C:$C,0))),"",INDEX('Policy Characteristics'!E:E,MATCH($C2829,'Policy Characteristics'!$C:$C,0)))</f>
        <v>cross toggle whether carbon tax affects process emissions</v>
      </c>
      <c r="L2829" s="261">
        <f>IF(ISBLANK(INDEX('Policy Characteristics'!F:F,MATCH($C2829,'Policy Characteristics'!$C:$C,0))),"",INDEX('Policy Characteristics'!F:F,MATCH($C2829,'Policy Characteristics'!$C:$C,0)))</f>
        <v>0</v>
      </c>
      <c r="M2829" s="261">
        <f>IF(ISBLANK(INDEX('Policy Characteristics'!G:G,MATCH($C2829,'Policy Characteristics'!$C:$C,0))),"",INDEX('Policy Characteristics'!G:G,MATCH($C2829,'Policy Characteristics'!$C:$C,0)))</f>
        <v>1</v>
      </c>
      <c r="N2829" s="261">
        <f>IF(ISBLANK(INDEX('Policy Characteristics'!H:H,MATCH($C2829,'Policy Characteristics'!$C:$C,0))),"",INDEX('Policy Characteristics'!H:H,MATCH($C2829,'Policy Characteristics'!$C:$C,0)))</f>
        <v>1</v>
      </c>
      <c r="O2829" s="254" t="str">
        <f>IF(ISBLANK(INDEX('Policy Characteristics'!I:I,MATCH($C2829,'Policy Characteristics'!$C:$C,0))),"",INDEX('Policy Characteristics'!I:I,MATCH($C2829,'Policy Characteristics'!$C:$C,0)))</f>
        <v>on/off</v>
      </c>
      <c r="P2829" s="254" t="str">
        <f>IF(ISBLANK(INDEX('Policy Characteristics'!J:J,MATCH($C2829,'Policy Characteristics'!$C:$C,0))),"",INDEX('Policy Characteristics'!J:J,MATCH($C2829,'Policy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29" s="254" t="str">
        <f>IF(ISBLANK(INDEX('Policy Characteristics'!K:K,MATCH($C2829,'Policy Characteristics'!$C:$C,0))),"",INDEX('Policy Characteristics'!K:K,MATCH($C2829,'Policy Characteristics'!$C:$C,0)))</f>
        <v>fuels.html#carbon-tax</v>
      </c>
      <c r="R2829" s="254" t="str">
        <f>IF(ISBLANK(INDEX('Policy Characteristics'!L:L,MATCH($C2829,'Policy Characteristics'!$C:$C,0))),"",INDEX('Policy Characteristics'!L:L,MATCH($C2829,'Policy Characteristics'!$C:$C,0)))</f>
        <v>carbon-tax.html</v>
      </c>
    </row>
    <row r="2830" spans="1:18" s="2" customFormat="1" x14ac:dyDescent="0.25">
      <c r="A2830" s="254" t="str">
        <f>IF(ISBLANK(INDEX('Policy Characteristics'!A:A,MATCH($C2830,'Policy Characteristics'!$C:$C,0))),"",INDEX('Policy Characteristics'!A:A,MATCH($C2830,'Policy Characteristics'!$C:$C,0)))</f>
        <v>Cross-Sector</v>
      </c>
      <c r="B2830" s="262" t="str">
        <f>IF(ISBLANK(INDEX('Policy Characteristics'!B:B,MATCH($C2830,'Policy Characteristics'!$C:$C,0))),"",INDEX('Policy Characteristics'!B:B,MATCH($C2830,'Policy Characteristics'!$C:$C,0)))</f>
        <v>Exempt Process Emissions from C Tax</v>
      </c>
      <c r="C2830" s="254" t="str">
        <f t="shared" si="126"/>
        <v>BEPEfCT Boolean Exempt Process Emissions from Carbon Tax</v>
      </c>
      <c r="D2830" s="6" t="s">
        <v>3035</v>
      </c>
      <c r="E2830" s="6"/>
      <c r="F2830" t="s">
        <v>2997</v>
      </c>
      <c r="G2830" s="6"/>
      <c r="H2830" s="47">
        <f t="shared" si="127"/>
        <v>2829</v>
      </c>
      <c r="I2830" s="325" t="s">
        <v>41</v>
      </c>
      <c r="J2830" s="255" t="str">
        <f>IF(ISBLANK(INDEX('Policy Characteristics'!D:D,MATCH($C2830,'Policy Characteristics'!$C:$C,0))),"",INDEX('Policy Characteristics'!D:D,MATCH($C2830,'Policy Characteristics'!$C:$C,0)))</f>
        <v/>
      </c>
      <c r="K2830" s="254" t="str">
        <f>IF(ISBLANK(INDEX('Policy Characteristics'!E:E,MATCH($C2830,'Policy Characteristics'!$C:$C,0))),"",INDEX('Policy Characteristics'!E:E,MATCH($C2830,'Policy Characteristics'!$C:$C,0)))</f>
        <v>cross toggle whether carbon tax affects process emissions</v>
      </c>
      <c r="L2830" s="261">
        <f>IF(ISBLANK(INDEX('Policy Characteristics'!F:F,MATCH($C2830,'Policy Characteristics'!$C:$C,0))),"",INDEX('Policy Characteristics'!F:F,MATCH($C2830,'Policy Characteristics'!$C:$C,0)))</f>
        <v>0</v>
      </c>
      <c r="M2830" s="261">
        <f>IF(ISBLANK(INDEX('Policy Characteristics'!G:G,MATCH($C2830,'Policy Characteristics'!$C:$C,0))),"",INDEX('Policy Characteristics'!G:G,MATCH($C2830,'Policy Characteristics'!$C:$C,0)))</f>
        <v>1</v>
      </c>
      <c r="N2830" s="261">
        <f>IF(ISBLANK(INDEX('Policy Characteristics'!H:H,MATCH($C2830,'Policy Characteristics'!$C:$C,0))),"",INDEX('Policy Characteristics'!H:H,MATCH($C2830,'Policy Characteristics'!$C:$C,0)))</f>
        <v>1</v>
      </c>
      <c r="O2830" s="254" t="str">
        <f>IF(ISBLANK(INDEX('Policy Characteristics'!I:I,MATCH($C2830,'Policy Characteristics'!$C:$C,0))),"",INDEX('Policy Characteristics'!I:I,MATCH($C2830,'Policy Characteristics'!$C:$C,0)))</f>
        <v>on/off</v>
      </c>
      <c r="P2830" s="254" t="str">
        <f>IF(ISBLANK(INDEX('Policy Characteristics'!J:J,MATCH($C2830,'Policy Characteristics'!$C:$C,0))),"",INDEX('Policy Characteristics'!J:J,MATCH($C2830,'Policy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30" s="254" t="str">
        <f>IF(ISBLANK(INDEX('Policy Characteristics'!K:K,MATCH($C2830,'Policy Characteristics'!$C:$C,0))),"",INDEX('Policy Characteristics'!K:K,MATCH($C2830,'Policy Characteristics'!$C:$C,0)))</f>
        <v>fuels.html#carbon-tax</v>
      </c>
      <c r="R2830" s="254" t="str">
        <f>IF(ISBLANK(INDEX('Policy Characteristics'!L:L,MATCH($C2830,'Policy Characteristics'!$C:$C,0))),"",INDEX('Policy Characteristics'!L:L,MATCH($C2830,'Policy Characteristics'!$C:$C,0)))</f>
        <v>carbon-tax.html</v>
      </c>
    </row>
    <row r="2831" spans="1:18" s="2" customFormat="1" x14ac:dyDescent="0.25">
      <c r="A2831" s="254" t="str">
        <f>IF(ISBLANK(INDEX('Policy Characteristics'!A:A,MATCH($C2831,'Policy Characteristics'!$C:$C,0))),"",INDEX('Policy Characteristics'!A:A,MATCH($C2831,'Policy Characteristics'!$C:$C,0)))</f>
        <v>Cross-Sector</v>
      </c>
      <c r="B2831" s="262" t="str">
        <f>IF(ISBLANK(INDEX('Policy Characteristics'!B:B,MATCH($C2831,'Policy Characteristics'!$C:$C,0))),"",INDEX('Policy Characteristics'!B:B,MATCH($C2831,'Policy Characteristics'!$C:$C,0)))</f>
        <v>Exempt Process Emissions from C Tax</v>
      </c>
      <c r="C2831" s="254" t="str">
        <f t="shared" si="126"/>
        <v>BEPEfCT Boolean Exempt Process Emissions from Carbon Tax</v>
      </c>
      <c r="D2831" s="6" t="s">
        <v>3036</v>
      </c>
      <c r="E2831" s="6"/>
      <c r="F2831" t="s">
        <v>2998</v>
      </c>
      <c r="G2831" s="6"/>
      <c r="H2831" s="47">
        <f t="shared" si="127"/>
        <v>2830</v>
      </c>
      <c r="I2831" s="325" t="s">
        <v>41</v>
      </c>
      <c r="J2831" s="255" t="str">
        <f>IF(ISBLANK(INDEX('Policy Characteristics'!D:D,MATCH($C2831,'Policy Characteristics'!$C:$C,0))),"",INDEX('Policy Characteristics'!D:D,MATCH($C2831,'Policy Characteristics'!$C:$C,0)))</f>
        <v/>
      </c>
      <c r="K2831" s="254" t="str">
        <f>IF(ISBLANK(INDEX('Policy Characteristics'!E:E,MATCH($C2831,'Policy Characteristics'!$C:$C,0))),"",INDEX('Policy Characteristics'!E:E,MATCH($C2831,'Policy Characteristics'!$C:$C,0)))</f>
        <v>cross toggle whether carbon tax affects process emissions</v>
      </c>
      <c r="L2831" s="261">
        <f>IF(ISBLANK(INDEX('Policy Characteristics'!F:F,MATCH($C2831,'Policy Characteristics'!$C:$C,0))),"",INDEX('Policy Characteristics'!F:F,MATCH($C2831,'Policy Characteristics'!$C:$C,0)))</f>
        <v>0</v>
      </c>
      <c r="M2831" s="261">
        <f>IF(ISBLANK(INDEX('Policy Characteristics'!G:G,MATCH($C2831,'Policy Characteristics'!$C:$C,0))),"",INDEX('Policy Characteristics'!G:G,MATCH($C2831,'Policy Characteristics'!$C:$C,0)))</f>
        <v>1</v>
      </c>
      <c r="N2831" s="261">
        <f>IF(ISBLANK(INDEX('Policy Characteristics'!H:H,MATCH($C2831,'Policy Characteristics'!$C:$C,0))),"",INDEX('Policy Characteristics'!H:H,MATCH($C2831,'Policy Characteristics'!$C:$C,0)))</f>
        <v>1</v>
      </c>
      <c r="O2831" s="254" t="str">
        <f>IF(ISBLANK(INDEX('Policy Characteristics'!I:I,MATCH($C2831,'Policy Characteristics'!$C:$C,0))),"",INDEX('Policy Characteristics'!I:I,MATCH($C2831,'Policy Characteristics'!$C:$C,0)))</f>
        <v>on/off</v>
      </c>
      <c r="P2831" s="254" t="str">
        <f>IF(ISBLANK(INDEX('Policy Characteristics'!J:J,MATCH($C2831,'Policy Characteristics'!$C:$C,0))),"",INDEX('Policy Characteristics'!J:J,MATCH($C2831,'Policy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31" s="254" t="str">
        <f>IF(ISBLANK(INDEX('Policy Characteristics'!K:K,MATCH($C2831,'Policy Characteristics'!$C:$C,0))),"",INDEX('Policy Characteristics'!K:K,MATCH($C2831,'Policy Characteristics'!$C:$C,0)))</f>
        <v>fuels.html#carbon-tax</v>
      </c>
      <c r="R2831" s="254" t="str">
        <f>IF(ISBLANK(INDEX('Policy Characteristics'!L:L,MATCH($C2831,'Policy Characteristics'!$C:$C,0))),"",INDEX('Policy Characteristics'!L:L,MATCH($C2831,'Policy Characteristics'!$C:$C,0)))</f>
        <v>carbon-tax.html</v>
      </c>
    </row>
    <row r="2832" spans="1:18" s="2" customFormat="1" x14ac:dyDescent="0.25">
      <c r="A2832" s="254" t="str">
        <f>IF(ISBLANK(INDEX('Policy Characteristics'!A:A,MATCH($C2832,'Policy Characteristics'!$C:$C,0))),"",INDEX('Policy Characteristics'!A:A,MATCH($C2832,'Policy Characteristics'!$C:$C,0)))</f>
        <v>Cross-Sector</v>
      </c>
      <c r="B2832" s="262" t="str">
        <f>IF(ISBLANK(INDEX('Policy Characteristics'!B:B,MATCH($C2832,'Policy Characteristics'!$C:$C,0))),"",INDEX('Policy Characteristics'!B:B,MATCH($C2832,'Policy Characteristics'!$C:$C,0)))</f>
        <v>Exempt Process Emissions from C Tax</v>
      </c>
      <c r="C2832" s="254" t="str">
        <f t="shared" si="126"/>
        <v>BEPEfCT Boolean Exempt Process Emissions from Carbon Tax</v>
      </c>
      <c r="D2832" s="6" t="s">
        <v>3037</v>
      </c>
      <c r="E2832" s="6"/>
      <c r="F2832" t="s">
        <v>2999</v>
      </c>
      <c r="G2832" s="6"/>
      <c r="H2832" s="47">
        <f t="shared" si="127"/>
        <v>2831</v>
      </c>
      <c r="I2832" s="325" t="s">
        <v>40</v>
      </c>
      <c r="J2832" s="255" t="str">
        <f>IF(ISBLANK(INDEX('Policy Characteristics'!D:D,MATCH($C2832,'Policy Characteristics'!$C:$C,0))),"",INDEX('Policy Characteristics'!D:D,MATCH($C2832,'Policy Characteristics'!$C:$C,0)))</f>
        <v/>
      </c>
      <c r="K2832" s="254" t="str">
        <f>IF(ISBLANK(INDEX('Policy Characteristics'!E:E,MATCH($C2832,'Policy Characteristics'!$C:$C,0))),"",INDEX('Policy Characteristics'!E:E,MATCH($C2832,'Policy Characteristics'!$C:$C,0)))</f>
        <v>cross toggle whether carbon tax affects process emissions</v>
      </c>
      <c r="L2832" s="261">
        <f>IF(ISBLANK(INDEX('Policy Characteristics'!F:F,MATCH($C2832,'Policy Characteristics'!$C:$C,0))),"",INDEX('Policy Characteristics'!F:F,MATCH($C2832,'Policy Characteristics'!$C:$C,0)))</f>
        <v>0</v>
      </c>
      <c r="M2832" s="261">
        <f>IF(ISBLANK(INDEX('Policy Characteristics'!G:G,MATCH($C2832,'Policy Characteristics'!$C:$C,0))),"",INDEX('Policy Characteristics'!G:G,MATCH($C2832,'Policy Characteristics'!$C:$C,0)))</f>
        <v>1</v>
      </c>
      <c r="N2832" s="261">
        <f>IF(ISBLANK(INDEX('Policy Characteristics'!H:H,MATCH($C2832,'Policy Characteristics'!$C:$C,0))),"",INDEX('Policy Characteristics'!H:H,MATCH($C2832,'Policy Characteristics'!$C:$C,0)))</f>
        <v>1</v>
      </c>
      <c r="O2832" s="254" t="str">
        <f>IF(ISBLANK(INDEX('Policy Characteristics'!I:I,MATCH($C2832,'Policy Characteristics'!$C:$C,0))),"",INDEX('Policy Characteristics'!I:I,MATCH($C2832,'Policy Characteristics'!$C:$C,0)))</f>
        <v>on/off</v>
      </c>
      <c r="P2832" s="254" t="str">
        <f>IF(ISBLANK(INDEX('Policy Characteristics'!J:J,MATCH($C2832,'Policy Characteristics'!$C:$C,0))),"",INDEX('Policy Characteristics'!J:J,MATCH($C2832,'Policy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32" s="254" t="str">
        <f>IF(ISBLANK(INDEX('Policy Characteristics'!K:K,MATCH($C2832,'Policy Characteristics'!$C:$C,0))),"",INDEX('Policy Characteristics'!K:K,MATCH($C2832,'Policy Characteristics'!$C:$C,0)))</f>
        <v>fuels.html#carbon-tax</v>
      </c>
      <c r="R2832" s="254" t="str">
        <f>IF(ISBLANK(INDEX('Policy Characteristics'!L:L,MATCH($C2832,'Policy Characteristics'!$C:$C,0))),"",INDEX('Policy Characteristics'!L:L,MATCH($C2832,'Policy Characteristics'!$C:$C,0)))</f>
        <v>carbon-tax.html</v>
      </c>
    </row>
    <row r="2833" spans="1:18" s="2" customFormat="1" x14ac:dyDescent="0.25">
      <c r="A2833" s="254" t="str">
        <f>IF(ISBLANK(INDEX('Policy Characteristics'!A:A,MATCH($C2833,'Policy Characteristics'!$C:$C,0))),"",INDEX('Policy Characteristics'!A:A,MATCH($C2833,'Policy Characteristics'!$C:$C,0)))</f>
        <v>Cross-Sector</v>
      </c>
      <c r="B2833" s="262" t="str">
        <f>IF(ISBLANK(INDEX('Policy Characteristics'!B:B,MATCH($C2833,'Policy Characteristics'!$C:$C,0))),"",INDEX('Policy Characteristics'!B:B,MATCH($C2833,'Policy Characteristics'!$C:$C,0)))</f>
        <v>Exempt Process Emissions from C Tax</v>
      </c>
      <c r="C2833" s="254" t="str">
        <f t="shared" si="126"/>
        <v>BEPEfCT Boolean Exempt Process Emissions from Carbon Tax</v>
      </c>
      <c r="D2833" s="6" t="s">
        <v>3038</v>
      </c>
      <c r="E2833" s="6"/>
      <c r="F2833" t="s">
        <v>3041</v>
      </c>
      <c r="G2833" s="6"/>
      <c r="H2833" s="47">
        <f t="shared" si="127"/>
        <v>2832</v>
      </c>
      <c r="I2833" s="325" t="s">
        <v>40</v>
      </c>
      <c r="J2833" s="255" t="str">
        <f>IF(ISBLANK(INDEX('Policy Characteristics'!D:D,MATCH($C2833,'Policy Characteristics'!$C:$C,0))),"",INDEX('Policy Characteristics'!D:D,MATCH($C2833,'Policy Characteristics'!$C:$C,0)))</f>
        <v/>
      </c>
      <c r="K2833" s="254" t="str">
        <f>IF(ISBLANK(INDEX('Policy Characteristics'!E:E,MATCH($C2833,'Policy Characteristics'!$C:$C,0))),"",INDEX('Policy Characteristics'!E:E,MATCH($C2833,'Policy Characteristics'!$C:$C,0)))</f>
        <v>cross toggle whether carbon tax affects process emissions</v>
      </c>
      <c r="L2833" s="261">
        <f>IF(ISBLANK(INDEX('Policy Characteristics'!F:F,MATCH($C2833,'Policy Characteristics'!$C:$C,0))),"",INDEX('Policy Characteristics'!F:F,MATCH($C2833,'Policy Characteristics'!$C:$C,0)))</f>
        <v>0</v>
      </c>
      <c r="M2833" s="261">
        <f>IF(ISBLANK(INDEX('Policy Characteristics'!G:G,MATCH($C2833,'Policy Characteristics'!$C:$C,0))),"",INDEX('Policy Characteristics'!G:G,MATCH($C2833,'Policy Characteristics'!$C:$C,0)))</f>
        <v>1</v>
      </c>
      <c r="N2833" s="261">
        <f>IF(ISBLANK(INDEX('Policy Characteristics'!H:H,MATCH($C2833,'Policy Characteristics'!$C:$C,0))),"",INDEX('Policy Characteristics'!H:H,MATCH($C2833,'Policy Characteristics'!$C:$C,0)))</f>
        <v>1</v>
      </c>
      <c r="O2833" s="254" t="str">
        <f>IF(ISBLANK(INDEX('Policy Characteristics'!I:I,MATCH($C2833,'Policy Characteristics'!$C:$C,0))),"",INDEX('Policy Characteristics'!I:I,MATCH($C2833,'Policy Characteristics'!$C:$C,0)))</f>
        <v>on/off</v>
      </c>
      <c r="P2833" s="254" t="str">
        <f>IF(ISBLANK(INDEX('Policy Characteristics'!J:J,MATCH($C2833,'Policy Characteristics'!$C:$C,0))),"",INDEX('Policy Characteristics'!J:J,MATCH($C2833,'Policy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33" s="254" t="str">
        <f>IF(ISBLANK(INDEX('Policy Characteristics'!K:K,MATCH($C2833,'Policy Characteristics'!$C:$C,0))),"",INDEX('Policy Characteristics'!K:K,MATCH($C2833,'Policy Characteristics'!$C:$C,0)))</f>
        <v>fuels.html#carbon-tax</v>
      </c>
      <c r="R2833" s="254" t="str">
        <f>IF(ISBLANK(INDEX('Policy Characteristics'!L:L,MATCH($C2833,'Policy Characteristics'!$C:$C,0))),"",INDEX('Policy Characteristics'!L:L,MATCH($C2833,'Policy Characteristics'!$C:$C,0)))</f>
        <v>carbon-tax.html</v>
      </c>
    </row>
    <row r="2834" spans="1:18" s="2" customFormat="1" x14ac:dyDescent="0.25">
      <c r="A2834" s="254" t="str">
        <f>IF(ISBLANK(INDEX('Policy Characteristics'!A:A,MATCH($C2834,'Policy Characteristics'!$C:$C,0))),"",INDEX('Policy Characteristics'!A:A,MATCH($C2834,'Policy Characteristics'!$C:$C,0)))</f>
        <v>Cross-Sector</v>
      </c>
      <c r="B2834" s="262" t="str">
        <f>IF(ISBLANK(INDEX('Policy Characteristics'!B:B,MATCH($C2834,'Policy Characteristics'!$C:$C,0))),"",INDEX('Policy Characteristics'!B:B,MATCH($C2834,'Policy Characteristics'!$C:$C,0)))</f>
        <v>Exempt Process Emissions from C Tax</v>
      </c>
      <c r="C2834" s="254" t="str">
        <f t="shared" si="126"/>
        <v>BEPEfCT Boolean Exempt Process Emissions from Carbon Tax</v>
      </c>
      <c r="D2834" s="6" t="s">
        <v>3039</v>
      </c>
      <c r="E2834" s="6"/>
      <c r="F2834" t="s">
        <v>3000</v>
      </c>
      <c r="G2834" s="6"/>
      <c r="H2834" s="47">
        <f t="shared" si="127"/>
        <v>2833</v>
      </c>
      <c r="I2834" s="325" t="s">
        <v>41</v>
      </c>
      <c r="J2834" s="255" t="str">
        <f>IF(ISBLANK(INDEX('Policy Characteristics'!D:D,MATCH($C2834,'Policy Characteristics'!$C:$C,0))),"",INDEX('Policy Characteristics'!D:D,MATCH($C2834,'Policy Characteristics'!$C:$C,0)))</f>
        <v/>
      </c>
      <c r="K2834" s="254" t="str">
        <f>IF(ISBLANK(INDEX('Policy Characteristics'!E:E,MATCH($C2834,'Policy Characteristics'!$C:$C,0))),"",INDEX('Policy Characteristics'!E:E,MATCH($C2834,'Policy Characteristics'!$C:$C,0)))</f>
        <v>cross toggle whether carbon tax affects process emissions</v>
      </c>
      <c r="L2834" s="261">
        <f>IF(ISBLANK(INDEX('Policy Characteristics'!F:F,MATCH($C2834,'Policy Characteristics'!$C:$C,0))),"",INDEX('Policy Characteristics'!F:F,MATCH($C2834,'Policy Characteristics'!$C:$C,0)))</f>
        <v>0</v>
      </c>
      <c r="M2834" s="261">
        <f>IF(ISBLANK(INDEX('Policy Characteristics'!G:G,MATCH($C2834,'Policy Characteristics'!$C:$C,0))),"",INDEX('Policy Characteristics'!G:G,MATCH($C2834,'Policy Characteristics'!$C:$C,0)))</f>
        <v>1</v>
      </c>
      <c r="N2834" s="261">
        <f>IF(ISBLANK(INDEX('Policy Characteristics'!H:H,MATCH($C2834,'Policy Characteristics'!$C:$C,0))),"",INDEX('Policy Characteristics'!H:H,MATCH($C2834,'Policy Characteristics'!$C:$C,0)))</f>
        <v>1</v>
      </c>
      <c r="O2834" s="254" t="str">
        <f>IF(ISBLANK(INDEX('Policy Characteristics'!I:I,MATCH($C2834,'Policy Characteristics'!$C:$C,0))),"",INDEX('Policy Characteristics'!I:I,MATCH($C2834,'Policy Characteristics'!$C:$C,0)))</f>
        <v>on/off</v>
      </c>
      <c r="P2834" s="254" t="str">
        <f>IF(ISBLANK(INDEX('Policy Characteristics'!J:J,MATCH($C2834,'Policy Characteristics'!$C:$C,0))),"",INDEX('Policy Characteristics'!J:J,MATCH($C2834,'Policy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2834" s="254" t="str">
        <f>IF(ISBLANK(INDEX('Policy Characteristics'!K:K,MATCH($C2834,'Policy Characteristics'!$C:$C,0))),"",INDEX('Policy Characteristics'!K:K,MATCH($C2834,'Policy Characteristics'!$C:$C,0)))</f>
        <v>fuels.html#carbon-tax</v>
      </c>
      <c r="R2834" s="254" t="str">
        <f>IF(ISBLANK(INDEX('Policy Characteristics'!L:L,MATCH($C2834,'Policy Characteristics'!$C:$C,0))),"",INDEX('Policy Characteristics'!L:L,MATCH($C2834,'Policy Characteristics'!$C:$C,0)))</f>
        <v>carbon-tax.html</v>
      </c>
    </row>
    <row r="2835" spans="1:18" s="2" customFormat="1" x14ac:dyDescent="0.25">
      <c r="A2835" s="254" t="str">
        <f>IF(ISBLANK(INDEX('Policy Characteristics'!A:A,MATCH($C2835,'Policy Characteristics'!$C:$C,0))),"",INDEX('Policy Characteristics'!A:A,MATCH($C2835,'Policy Characteristics'!$C:$C,0)))</f>
        <v>Cross-Sector</v>
      </c>
      <c r="B2835" s="262" t="str">
        <f>IF(ISBLANK(INDEX('Policy Characteristics'!B:B,MATCH($C2835,'Policy Characteristics'!$C:$C,0))),"",INDEX('Policy Characteristics'!B:B,MATCH($C2835,'Policy Characteristics'!$C:$C,0)))</f>
        <v>Toggle Carbon Tax Border Adjustment</v>
      </c>
      <c r="C2835" s="1" t="s">
        <v>3317</v>
      </c>
      <c r="D2835" s="6"/>
      <c r="E2835" s="6"/>
      <c r="F2835" s="6"/>
      <c r="G2835" s="6"/>
      <c r="H2835" s="47">
        <f t="shared" si="127"/>
        <v>2834</v>
      </c>
      <c r="I2835" s="325" t="s">
        <v>40</v>
      </c>
      <c r="J2835" s="255" t="str">
        <f>IF(ISBLANK(INDEX('Policy Characteristics'!D:D,MATCH($C2835,'Policy Characteristics'!$C:$C,0))),"",INDEX('Policy Characteristics'!D:D,MATCH($C2835,'Policy Characteristics'!$C:$C,0)))</f>
        <v/>
      </c>
      <c r="K2835" s="254" t="str">
        <f>IF(ISBLANK(INDEX('Policy Characteristics'!E:E,MATCH($C2835,'Policy Characteristics'!$C:$C,0))),"",INDEX('Policy Characteristics'!E:E,MATCH($C2835,'Policy Characteristics'!$C:$C,0)))</f>
        <v/>
      </c>
      <c r="L2835" s="261">
        <f>IF(ISBLANK(INDEX('Policy Characteristics'!F:F,MATCH($C2835,'Policy Characteristics'!$C:$C,0))),"",INDEX('Policy Characteristics'!F:F,MATCH($C2835,'Policy Characteristics'!$C:$C,0)))</f>
        <v>0</v>
      </c>
      <c r="M2835" s="261">
        <f>IF(ISBLANK(INDEX('Policy Characteristics'!G:G,MATCH($C2835,'Policy Characteristics'!$C:$C,0))),"",INDEX('Policy Characteristics'!G:G,MATCH($C2835,'Policy Characteristics'!$C:$C,0)))</f>
        <v>1</v>
      </c>
      <c r="N2835" s="261">
        <f>IF(ISBLANK(INDEX('Policy Characteristics'!H:H,MATCH($C2835,'Policy Characteristics'!$C:$C,0))),"",INDEX('Policy Characteristics'!H:H,MATCH($C2835,'Policy Characteristics'!$C:$C,0)))</f>
        <v>1</v>
      </c>
      <c r="O2835" s="254" t="str">
        <f>IF(ISBLANK(INDEX('Policy Characteristics'!I:I,MATCH($C2835,'Policy Characteristics'!$C:$C,0))),"",INDEX('Policy Characteristics'!I:I,MATCH($C2835,'Policy Characteristics'!$C:$C,0)))</f>
        <v>on/off</v>
      </c>
      <c r="P2835" s="254" t="str">
        <f>IF(ISBLANK(INDEX('Policy Characteristics'!J:J,MATCH($C2835,'Policy Characteristics'!$C:$C,0))),"",INDEX('Policy Characteristics'!J:J,MATCH($C2835,'Policy Characteristics'!$C:$C,0)))</f>
        <v>**Description:** By default, carbon taxes apply to only domestically produced goods. Turning this policy lever on enables carbon tax border adjustments, meaning the carbon tax will apply to both domestically produced and imported goods.</v>
      </c>
      <c r="Q2835" s="254" t="str">
        <f>IF(ISBLANK(INDEX('Policy Characteristics'!K:K,MATCH($C2835,'Policy Characteristics'!$C:$C,0))),"",INDEX('Policy Characteristics'!K:K,MATCH($C2835,'Policy Characteristics'!$C:$C,0)))</f>
        <v>fuels.html#carbon-tax</v>
      </c>
      <c r="R2835" s="254" t="str">
        <f>IF(ISBLANK(INDEX('Policy Characteristics'!L:L,MATCH($C2835,'Policy Characteristics'!$C:$C,0))),"",INDEX('Policy Characteristics'!L:L,MATCH($C2835,'Policy Characteristics'!$C:$C,0)))</f>
        <v>carbon-tax.html</v>
      </c>
    </row>
    <row r="2836" spans="1:18" s="2" customFormat="1" x14ac:dyDescent="0.25">
      <c r="A2836" s="254" t="str">
        <f>IF(ISBLANK(INDEX('Policy Characteristics'!A:A,MATCH($C2836,'Policy Characteristics'!$C:$C,0))),"",INDEX('Policy Characteristics'!A:A,MATCH($C2836,'Policy Characteristics'!$C:$C,0)))</f>
        <v>Cross-Sector</v>
      </c>
      <c r="B2836" s="262" t="str">
        <f>IF(ISBLANK(INDEX('Policy Characteristics'!B:B,MATCH($C2836,'Policy Characteristics'!$C:$C,0))),"",INDEX('Policy Characteristics'!B:B,MATCH($C2836,'Policy Characteristics'!$C:$C,0)))</f>
        <v>Fixed Energy Prices</v>
      </c>
      <c r="C2836" s="317" t="s">
        <v>2679</v>
      </c>
      <c r="D2836" s="6" t="s">
        <v>49</v>
      </c>
      <c r="E2836" s="6"/>
      <c r="F2836" s="6" t="s">
        <v>89</v>
      </c>
      <c r="G2836" s="6"/>
      <c r="H2836" s="47">
        <f t="shared" si="127"/>
        <v>2835</v>
      </c>
      <c r="I2836" s="325" t="s">
        <v>41</v>
      </c>
      <c r="J2836" s="255" t="str">
        <f>IF(ISBLANK(INDEX('Policy Characteristics'!D:D,MATCH($C2836,'Policy Characteristics'!$C:$C,0))),"",INDEX('Policy Characteristics'!D:D,MATCH($C2836,'Policy Characteristics'!$C:$C,0)))</f>
        <v>Fixed Energy Prices</v>
      </c>
      <c r="K2836" s="254" t="str">
        <f>IF(ISBLANK(INDEX('Policy Characteristics'!E:E,MATCH($C2836,'Policy Characteristics'!$C:$C,0))),"",INDEX('Policy Characteristics'!E:E,MATCH($C2836,'Policy Characteristics'!$C:$C,0)))</f>
        <v>cross toggle whether policies affect energy prices</v>
      </c>
      <c r="L2836" s="261">
        <f>IF(ISBLANK(INDEX('Policy Characteristics'!F:F,MATCH($C2836,'Policy Characteristics'!$C:$C,0))),"",INDEX('Policy Characteristics'!F:F,MATCH($C2836,'Policy Characteristics'!$C:$C,0)))</f>
        <v>0</v>
      </c>
      <c r="M2836" s="261">
        <f>IF(ISBLANK(INDEX('Policy Characteristics'!G:G,MATCH($C2836,'Policy Characteristics'!$C:$C,0))),"",INDEX('Policy Characteristics'!G:G,MATCH($C2836,'Policy Characteristics'!$C:$C,0)))</f>
        <v>1</v>
      </c>
      <c r="N2836" s="261">
        <f>IF(ISBLANK(INDEX('Policy Characteristics'!H:H,MATCH($C2836,'Policy Characteristics'!$C:$C,0))),"",INDEX('Policy Characteristics'!H:H,MATCH($C2836,'Policy Characteristics'!$C:$C,0)))</f>
        <v>1</v>
      </c>
      <c r="O2836" s="254" t="str">
        <f>IF(ISBLANK(INDEX('Policy Characteristics'!I:I,MATCH($C2836,'Policy Characteristics'!$C:$C,0))),"",INDEX('Policy Characteristics'!I:I,MATCH($C2836,'Policy Characteristics'!$C:$C,0)))</f>
        <v>on/off</v>
      </c>
      <c r="P2836" s="254" t="str">
        <f>IF(ISBLANK(INDEX('Policy Characteristics'!J:J,MATCH($C2836,'Policy Characteristics'!$C:$C,0))),"",INDEX('Policy Characteristics'!J:J,MATCH($C2836,'Policy Characteristics'!$C:$C,0)))</f>
        <v/>
      </c>
      <c r="Q2836" s="254" t="str">
        <f>IF(ISBLANK(INDEX('Policy Characteristics'!K:K,MATCH($C2836,'Policy Characteristics'!$C:$C,0))),"",INDEX('Policy Characteristics'!K:K,MATCH($C2836,'Policy Characteristics'!$C:$C,0)))</f>
        <v/>
      </c>
      <c r="R2836" s="254" t="str">
        <f>IF(ISBLANK(INDEX('Policy Characteristics'!L:L,MATCH($C2836,'Policy Characteristics'!$C:$C,0))),"",INDEX('Policy Characteristics'!L:L,MATCH($C2836,'Policy Characteristics'!$C:$C,0)))</f>
        <v/>
      </c>
    </row>
    <row r="2837" spans="1:18" s="2" customFormat="1" x14ac:dyDescent="0.25">
      <c r="A2837" s="254" t="str">
        <f>IF(ISBLANK(INDEX('Policy Characteristics'!A:A,MATCH($C2837,'Policy Characteristics'!$C:$C,0))),"",INDEX('Policy Characteristics'!A:A,MATCH($C2837,'Policy Characteristics'!$C:$C,0)))</f>
        <v>Cross-Sector</v>
      </c>
      <c r="B2837" s="262" t="str">
        <f>IF(ISBLANK(INDEX('Policy Characteristics'!B:B,MATCH($C2837,'Policy Characteristics'!$C:$C,0))),"",INDEX('Policy Characteristics'!B:B,MATCH($C2837,'Policy Characteristics'!$C:$C,0)))</f>
        <v>Fixed Energy Prices</v>
      </c>
      <c r="C2837" s="254" t="str">
        <f t="shared" ref="C2837:C2838" si="128">C$2836</f>
        <v>Toggle Whether Policies Affect Energy Prices</v>
      </c>
      <c r="D2837" s="6" t="s">
        <v>71</v>
      </c>
      <c r="E2837" s="6"/>
      <c r="F2837" s="6" t="s">
        <v>95</v>
      </c>
      <c r="G2837" s="6"/>
      <c r="H2837" s="47">
        <f t="shared" si="127"/>
        <v>2836</v>
      </c>
      <c r="I2837" s="325" t="s">
        <v>41</v>
      </c>
      <c r="J2837" s="255" t="str">
        <f>IF(ISBLANK(INDEX('Policy Characteristics'!D:D,MATCH($C2837,'Policy Characteristics'!$C:$C,0))),"",INDEX('Policy Characteristics'!D:D,MATCH($C2837,'Policy Characteristics'!$C:$C,0)))</f>
        <v>Fixed Energy Prices</v>
      </c>
      <c r="K2837" s="254" t="str">
        <f>IF(ISBLANK(INDEX('Policy Characteristics'!E:E,MATCH($C2837,'Policy Characteristics'!$C:$C,0))),"",INDEX('Policy Characteristics'!E:E,MATCH($C2837,'Policy Characteristics'!$C:$C,0)))</f>
        <v>cross toggle whether policies affect energy prices</v>
      </c>
      <c r="L2837" s="261">
        <f>IF(ISBLANK(INDEX('Policy Characteristics'!F:F,MATCH($C2837,'Policy Characteristics'!$C:$C,0))),"",INDEX('Policy Characteristics'!F:F,MATCH($C2837,'Policy Characteristics'!$C:$C,0)))</f>
        <v>0</v>
      </c>
      <c r="M2837" s="261">
        <f>IF(ISBLANK(INDEX('Policy Characteristics'!G:G,MATCH($C2837,'Policy Characteristics'!$C:$C,0))),"",INDEX('Policy Characteristics'!G:G,MATCH($C2837,'Policy Characteristics'!$C:$C,0)))</f>
        <v>1</v>
      </c>
      <c r="N2837" s="261">
        <f>IF(ISBLANK(INDEX('Policy Characteristics'!H:H,MATCH($C2837,'Policy Characteristics'!$C:$C,0))),"",INDEX('Policy Characteristics'!H:H,MATCH($C2837,'Policy Characteristics'!$C:$C,0)))</f>
        <v>1</v>
      </c>
      <c r="O2837" s="254" t="str">
        <f>IF(ISBLANK(INDEX('Policy Characteristics'!I:I,MATCH($C2837,'Policy Characteristics'!$C:$C,0))),"",INDEX('Policy Characteristics'!I:I,MATCH($C2837,'Policy Characteristics'!$C:$C,0)))</f>
        <v>on/off</v>
      </c>
      <c r="P2837" s="254" t="str">
        <f>IF(ISBLANK(INDEX('Policy Characteristics'!J:J,MATCH($C2837,'Policy Characteristics'!$C:$C,0))),"",INDEX('Policy Characteristics'!J:J,MATCH($C2837,'Policy Characteristics'!$C:$C,0)))</f>
        <v/>
      </c>
      <c r="Q2837" s="254" t="str">
        <f>IF(ISBLANK(INDEX('Policy Characteristics'!K:K,MATCH($C2837,'Policy Characteristics'!$C:$C,0))),"",INDEX('Policy Characteristics'!K:K,MATCH($C2837,'Policy Characteristics'!$C:$C,0)))</f>
        <v/>
      </c>
      <c r="R2837" s="254" t="str">
        <f>IF(ISBLANK(INDEX('Policy Characteristics'!L:L,MATCH($C2837,'Policy Characteristics'!$C:$C,0))),"",INDEX('Policy Characteristics'!L:L,MATCH($C2837,'Policy Characteristics'!$C:$C,0)))</f>
        <v/>
      </c>
    </row>
    <row r="2838" spans="1:18" s="2" customFormat="1" x14ac:dyDescent="0.25">
      <c r="A2838" s="254" t="str">
        <f>IF(ISBLANK(INDEX('Policy Characteristics'!A:A,MATCH($C2838,'Policy Characteristics'!$C:$C,0))),"",INDEX('Policy Characteristics'!A:A,MATCH($C2838,'Policy Characteristics'!$C:$C,0)))</f>
        <v>Cross-Sector</v>
      </c>
      <c r="B2838" s="262" t="str">
        <f>IF(ISBLANK(INDEX('Policy Characteristics'!B:B,MATCH($C2838,'Policy Characteristics'!$C:$C,0))),"",INDEX('Policy Characteristics'!B:B,MATCH($C2838,'Policy Characteristics'!$C:$C,0)))</f>
        <v>Fixed Energy Prices</v>
      </c>
      <c r="C2838" s="254" t="str">
        <f t="shared" si="128"/>
        <v>Toggle Whether Policies Affect Energy Prices</v>
      </c>
      <c r="D2838" s="6" t="s">
        <v>2442</v>
      </c>
      <c r="E2838" s="6"/>
      <c r="F2838" s="6" t="s">
        <v>2446</v>
      </c>
      <c r="G2838" s="6"/>
      <c r="H2838" s="47">
        <f t="shared" si="127"/>
        <v>2837</v>
      </c>
      <c r="I2838" s="325" t="s">
        <v>41</v>
      </c>
      <c r="J2838" s="255" t="str">
        <f>IF(ISBLANK(INDEX('Policy Characteristics'!D:D,MATCH($C2838,'Policy Characteristics'!$C:$C,0))),"",INDEX('Policy Characteristics'!D:D,MATCH($C2838,'Policy Characteristics'!$C:$C,0)))</f>
        <v>Fixed Energy Prices</v>
      </c>
      <c r="K2838" s="254" t="str">
        <f>IF(ISBLANK(INDEX('Policy Characteristics'!E:E,MATCH($C2838,'Policy Characteristics'!$C:$C,0))),"",INDEX('Policy Characteristics'!E:E,MATCH($C2838,'Policy Characteristics'!$C:$C,0)))</f>
        <v>cross toggle whether policies affect energy prices</v>
      </c>
      <c r="L2838" s="261">
        <f>IF(ISBLANK(INDEX('Policy Characteristics'!F:F,MATCH($C2838,'Policy Characteristics'!$C:$C,0))),"",INDEX('Policy Characteristics'!F:F,MATCH($C2838,'Policy Characteristics'!$C:$C,0)))</f>
        <v>0</v>
      </c>
      <c r="M2838" s="261">
        <f>IF(ISBLANK(INDEX('Policy Characteristics'!G:G,MATCH($C2838,'Policy Characteristics'!$C:$C,0))),"",INDEX('Policy Characteristics'!G:G,MATCH($C2838,'Policy Characteristics'!$C:$C,0)))</f>
        <v>1</v>
      </c>
      <c r="N2838" s="261">
        <f>IF(ISBLANK(INDEX('Policy Characteristics'!H:H,MATCH($C2838,'Policy Characteristics'!$C:$C,0))),"",INDEX('Policy Characteristics'!H:H,MATCH($C2838,'Policy Characteristics'!$C:$C,0)))</f>
        <v>1</v>
      </c>
      <c r="O2838" s="254" t="str">
        <f>IF(ISBLANK(INDEX('Policy Characteristics'!I:I,MATCH($C2838,'Policy Characteristics'!$C:$C,0))),"",INDEX('Policy Characteristics'!I:I,MATCH($C2838,'Policy Characteristics'!$C:$C,0)))</f>
        <v>on/off</v>
      </c>
      <c r="P2838" s="254" t="str">
        <f>IF(ISBLANK(INDEX('Policy Characteristics'!J:J,MATCH($C2838,'Policy Characteristics'!$C:$C,0))),"",INDEX('Policy Characteristics'!J:J,MATCH($C2838,'Policy Characteristics'!$C:$C,0)))</f>
        <v/>
      </c>
      <c r="Q2838" s="254" t="str">
        <f>IF(ISBLANK(INDEX('Policy Characteristics'!K:K,MATCH($C2838,'Policy Characteristics'!$C:$C,0))),"",INDEX('Policy Characteristics'!K:K,MATCH($C2838,'Policy Characteristics'!$C:$C,0)))</f>
        <v/>
      </c>
      <c r="R2838" s="254" t="str">
        <f>IF(ISBLANK(INDEX('Policy Characteristics'!L:L,MATCH($C2838,'Policy Characteristics'!$C:$C,0))),"",INDEX('Policy Characteristics'!L:L,MATCH($C2838,'Policy Characteristics'!$C:$C,0)))</f>
        <v/>
      </c>
    </row>
    <row r="2839" spans="1:18" s="2" customFormat="1" x14ac:dyDescent="0.25">
      <c r="A2839" s="254" t="str">
        <f>IF(ISBLANK(INDEX('Policy Characteristics'!A:A,MATCH($C2839,'Policy Characteristics'!$C:$C,0))),"",INDEX('Policy Characteristics'!A:A,MATCH($C2839,'Policy Characteristics'!$C:$C,0)))</f>
        <v>Cross-Sector</v>
      </c>
      <c r="B2839" s="262" t="str">
        <f>IF(ISBLANK(INDEX('Policy Characteristics'!B:B,MATCH($C2839,'Policy Characteristics'!$C:$C,0))),"",INDEX('Policy Characteristics'!B:B,MATCH($C2839,'Policy Characteristics'!$C:$C,0)))</f>
        <v>Fixed Energy Prices</v>
      </c>
      <c r="C2839" s="317" t="s">
        <v>2679</v>
      </c>
      <c r="D2839" s="6" t="s">
        <v>433</v>
      </c>
      <c r="E2839" s="45"/>
      <c r="F2839" s="6" t="s">
        <v>430</v>
      </c>
      <c r="G2839" s="6"/>
      <c r="H2839" s="47">
        <f t="shared" si="127"/>
        <v>2838</v>
      </c>
      <c r="I2839" s="325" t="s">
        <v>41</v>
      </c>
      <c r="J2839" s="255" t="str">
        <f>IF(ISBLANK(INDEX('Policy Characteristics'!D:D,MATCH($C2839,'Policy Characteristics'!$C:$C,0))),"",INDEX('Policy Characteristics'!D:D,MATCH($C2839,'Policy Characteristics'!$C:$C,0)))</f>
        <v>Fixed Energy Prices</v>
      </c>
      <c r="K2839" s="254" t="str">
        <f>IF(ISBLANK(INDEX('Policy Characteristics'!E:E,MATCH($C2839,'Policy Characteristics'!$C:$C,0))),"",INDEX('Policy Characteristics'!E:E,MATCH($C2839,'Policy Characteristics'!$C:$C,0)))</f>
        <v>cross toggle whether policies affect energy prices</v>
      </c>
      <c r="L2839" s="261">
        <f>IF(ISBLANK(INDEX('Policy Characteristics'!F:F,MATCH($C2839,'Policy Characteristics'!$C:$C,0))),"",INDEX('Policy Characteristics'!F:F,MATCH($C2839,'Policy Characteristics'!$C:$C,0)))</f>
        <v>0</v>
      </c>
      <c r="M2839" s="261">
        <f>IF(ISBLANK(INDEX('Policy Characteristics'!G:G,MATCH($C2839,'Policy Characteristics'!$C:$C,0))),"",INDEX('Policy Characteristics'!G:G,MATCH($C2839,'Policy Characteristics'!$C:$C,0)))</f>
        <v>1</v>
      </c>
      <c r="N2839" s="261">
        <f>IF(ISBLANK(INDEX('Policy Characteristics'!H:H,MATCH($C2839,'Policy Characteristics'!$C:$C,0))),"",INDEX('Policy Characteristics'!H:H,MATCH($C2839,'Policy Characteristics'!$C:$C,0)))</f>
        <v>1</v>
      </c>
      <c r="O2839" s="254" t="str">
        <f>IF(ISBLANK(INDEX('Policy Characteristics'!I:I,MATCH($C2839,'Policy Characteristics'!$C:$C,0))),"",INDEX('Policy Characteristics'!I:I,MATCH($C2839,'Policy Characteristics'!$C:$C,0)))</f>
        <v>on/off</v>
      </c>
      <c r="P2839" s="254" t="str">
        <f>IF(ISBLANK(INDEX('Policy Characteristics'!J:J,MATCH($C2839,'Policy Characteristics'!$C:$C,0))),"",INDEX('Policy Characteristics'!J:J,MATCH($C2839,'Policy Characteristics'!$C:$C,0)))</f>
        <v/>
      </c>
      <c r="Q2839" s="254" t="str">
        <f>IF(ISBLANK(INDEX('Policy Characteristics'!K:K,MATCH($C2839,'Policy Characteristics'!$C:$C,0))),"",INDEX('Policy Characteristics'!K:K,MATCH($C2839,'Policy Characteristics'!$C:$C,0)))</f>
        <v/>
      </c>
      <c r="R2839" s="254" t="str">
        <f>IF(ISBLANK(INDEX('Policy Characteristics'!L:L,MATCH($C2839,'Policy Characteristics'!$C:$C,0))),"",INDEX('Policy Characteristics'!L:L,MATCH($C2839,'Policy Characteristics'!$C:$C,0)))</f>
        <v/>
      </c>
    </row>
    <row r="2840" spans="1:18" s="2" customFormat="1" x14ac:dyDescent="0.25">
      <c r="A2840" s="254" t="str">
        <f>IF(ISBLANK(INDEX('Policy Characteristics'!A:A,MATCH($C2840,'Policy Characteristics'!$C:$C,0))),"",INDEX('Policy Characteristics'!A:A,MATCH($C2840,'Policy Characteristics'!$C:$C,0)))</f>
        <v>Cross-Sector</v>
      </c>
      <c r="B2840" s="262" t="str">
        <f>IF(ISBLANK(INDEX('Policy Characteristics'!B:B,MATCH($C2840,'Policy Characteristics'!$C:$C,0))),"",INDEX('Policy Characteristics'!B:B,MATCH($C2840,'Policy Characteristics'!$C:$C,0)))</f>
        <v>Fixed Energy Prices</v>
      </c>
      <c r="C2840" s="254" t="str">
        <f t="shared" ref="C2840:C2850" si="129">C$2839</f>
        <v>Toggle Whether Policies Affect Energy Prices</v>
      </c>
      <c r="D2840" s="6" t="s">
        <v>43</v>
      </c>
      <c r="E2840" s="45"/>
      <c r="F2840" s="6" t="s">
        <v>83</v>
      </c>
      <c r="G2840" s="6"/>
      <c r="H2840" s="47">
        <f t="shared" si="127"/>
        <v>2839</v>
      </c>
      <c r="I2840" s="325" t="s">
        <v>41</v>
      </c>
      <c r="J2840" s="255" t="str">
        <f>IF(ISBLANK(INDEX('Policy Characteristics'!D:D,MATCH($C2840,'Policy Characteristics'!$C:$C,0))),"",INDEX('Policy Characteristics'!D:D,MATCH($C2840,'Policy Characteristics'!$C:$C,0)))</f>
        <v>Fixed Energy Prices</v>
      </c>
      <c r="K2840" s="254" t="str">
        <f>IF(ISBLANK(INDEX('Policy Characteristics'!E:E,MATCH($C2840,'Policy Characteristics'!$C:$C,0))),"",INDEX('Policy Characteristics'!E:E,MATCH($C2840,'Policy Characteristics'!$C:$C,0)))</f>
        <v>cross toggle whether policies affect energy prices</v>
      </c>
      <c r="L2840" s="261">
        <f>IF(ISBLANK(INDEX('Policy Characteristics'!F:F,MATCH($C2840,'Policy Characteristics'!$C:$C,0))),"",INDEX('Policy Characteristics'!F:F,MATCH($C2840,'Policy Characteristics'!$C:$C,0)))</f>
        <v>0</v>
      </c>
      <c r="M2840" s="261">
        <f>IF(ISBLANK(INDEX('Policy Characteristics'!G:G,MATCH($C2840,'Policy Characteristics'!$C:$C,0))),"",INDEX('Policy Characteristics'!G:G,MATCH($C2840,'Policy Characteristics'!$C:$C,0)))</f>
        <v>1</v>
      </c>
      <c r="N2840" s="261">
        <f>IF(ISBLANK(INDEX('Policy Characteristics'!H:H,MATCH($C2840,'Policy Characteristics'!$C:$C,0))),"",INDEX('Policy Characteristics'!H:H,MATCH($C2840,'Policy Characteristics'!$C:$C,0)))</f>
        <v>1</v>
      </c>
      <c r="O2840" s="254" t="str">
        <f>IF(ISBLANK(INDEX('Policy Characteristics'!I:I,MATCH($C2840,'Policy Characteristics'!$C:$C,0))),"",INDEX('Policy Characteristics'!I:I,MATCH($C2840,'Policy Characteristics'!$C:$C,0)))</f>
        <v>on/off</v>
      </c>
      <c r="P2840" s="254" t="str">
        <f>IF(ISBLANK(INDEX('Policy Characteristics'!J:J,MATCH($C2840,'Policy Characteristics'!$C:$C,0))),"",INDEX('Policy Characteristics'!J:J,MATCH($C2840,'Policy Characteristics'!$C:$C,0)))</f>
        <v/>
      </c>
      <c r="Q2840" s="254" t="str">
        <f>IF(ISBLANK(INDEX('Policy Characteristics'!K:K,MATCH($C2840,'Policy Characteristics'!$C:$C,0))),"",INDEX('Policy Characteristics'!K:K,MATCH($C2840,'Policy Characteristics'!$C:$C,0)))</f>
        <v/>
      </c>
      <c r="R2840" s="254" t="str">
        <f>IF(ISBLANK(INDEX('Policy Characteristics'!L:L,MATCH($C2840,'Policy Characteristics'!$C:$C,0))),"",INDEX('Policy Characteristics'!L:L,MATCH($C2840,'Policy Characteristics'!$C:$C,0)))</f>
        <v/>
      </c>
    </row>
    <row r="2841" spans="1:18" s="2" customFormat="1" x14ac:dyDescent="0.25">
      <c r="A2841" s="254" t="str">
        <f>IF(ISBLANK(INDEX('Policy Characteristics'!A:A,MATCH($C2841,'Policy Characteristics'!$C:$C,0))),"",INDEX('Policy Characteristics'!A:A,MATCH($C2841,'Policy Characteristics'!$C:$C,0)))</f>
        <v>Cross-Sector</v>
      </c>
      <c r="B2841" s="262" t="str">
        <f>IF(ISBLANK(INDEX('Policy Characteristics'!B:B,MATCH($C2841,'Policy Characteristics'!$C:$C,0))),"",INDEX('Policy Characteristics'!B:B,MATCH($C2841,'Policy Characteristics'!$C:$C,0)))</f>
        <v>Fixed Energy Prices</v>
      </c>
      <c r="C2841" s="254" t="str">
        <f t="shared" si="129"/>
        <v>Toggle Whether Policies Affect Energy Prices</v>
      </c>
      <c r="D2841" s="6" t="s">
        <v>48</v>
      </c>
      <c r="E2841" s="45"/>
      <c r="F2841" s="6" t="s">
        <v>88</v>
      </c>
      <c r="G2841" s="6"/>
      <c r="H2841" s="47">
        <f t="shared" si="127"/>
        <v>2840</v>
      </c>
      <c r="I2841" s="325" t="s">
        <v>41</v>
      </c>
      <c r="J2841" s="255" t="str">
        <f>IF(ISBLANK(INDEX('Policy Characteristics'!D:D,MATCH($C2841,'Policy Characteristics'!$C:$C,0))),"",INDEX('Policy Characteristics'!D:D,MATCH($C2841,'Policy Characteristics'!$C:$C,0)))</f>
        <v>Fixed Energy Prices</v>
      </c>
      <c r="K2841" s="254" t="str">
        <f>IF(ISBLANK(INDEX('Policy Characteristics'!E:E,MATCH($C2841,'Policy Characteristics'!$C:$C,0))),"",INDEX('Policy Characteristics'!E:E,MATCH($C2841,'Policy Characteristics'!$C:$C,0)))</f>
        <v>cross toggle whether policies affect energy prices</v>
      </c>
      <c r="L2841" s="261">
        <f>IF(ISBLANK(INDEX('Policy Characteristics'!F:F,MATCH($C2841,'Policy Characteristics'!$C:$C,0))),"",INDEX('Policy Characteristics'!F:F,MATCH($C2841,'Policy Characteristics'!$C:$C,0)))</f>
        <v>0</v>
      </c>
      <c r="M2841" s="261">
        <f>IF(ISBLANK(INDEX('Policy Characteristics'!G:G,MATCH($C2841,'Policy Characteristics'!$C:$C,0))),"",INDEX('Policy Characteristics'!G:G,MATCH($C2841,'Policy Characteristics'!$C:$C,0)))</f>
        <v>1</v>
      </c>
      <c r="N2841" s="261">
        <f>IF(ISBLANK(INDEX('Policy Characteristics'!H:H,MATCH($C2841,'Policy Characteristics'!$C:$C,0))),"",INDEX('Policy Characteristics'!H:H,MATCH($C2841,'Policy Characteristics'!$C:$C,0)))</f>
        <v>1</v>
      </c>
      <c r="O2841" s="254" t="str">
        <f>IF(ISBLANK(INDEX('Policy Characteristics'!I:I,MATCH($C2841,'Policy Characteristics'!$C:$C,0))),"",INDEX('Policy Characteristics'!I:I,MATCH($C2841,'Policy Characteristics'!$C:$C,0)))</f>
        <v>on/off</v>
      </c>
      <c r="P2841" s="254" t="str">
        <f>IF(ISBLANK(INDEX('Policy Characteristics'!J:J,MATCH($C2841,'Policy Characteristics'!$C:$C,0))),"",INDEX('Policy Characteristics'!J:J,MATCH($C2841,'Policy Characteristics'!$C:$C,0)))</f>
        <v/>
      </c>
      <c r="Q2841" s="254" t="str">
        <f>IF(ISBLANK(INDEX('Policy Characteristics'!K:K,MATCH($C2841,'Policy Characteristics'!$C:$C,0))),"",INDEX('Policy Characteristics'!K:K,MATCH($C2841,'Policy Characteristics'!$C:$C,0)))</f>
        <v/>
      </c>
      <c r="R2841" s="254" t="str">
        <f>IF(ISBLANK(INDEX('Policy Characteristics'!L:L,MATCH($C2841,'Policy Characteristics'!$C:$C,0))),"",INDEX('Policy Characteristics'!L:L,MATCH($C2841,'Policy Characteristics'!$C:$C,0)))</f>
        <v/>
      </c>
    </row>
    <row r="2842" spans="1:18" s="2" customFormat="1" x14ac:dyDescent="0.25">
      <c r="A2842" s="254" t="str">
        <f>IF(ISBLANK(INDEX('Policy Characteristics'!A:A,MATCH($C2842,'Policy Characteristics'!$C:$C,0))),"",INDEX('Policy Characteristics'!A:A,MATCH($C2842,'Policy Characteristics'!$C:$C,0)))</f>
        <v>Cross-Sector</v>
      </c>
      <c r="B2842" s="262" t="str">
        <f>IF(ISBLANK(INDEX('Policy Characteristics'!B:B,MATCH($C2842,'Policy Characteristics'!$C:$C,0))),"",INDEX('Policy Characteristics'!B:B,MATCH($C2842,'Policy Characteristics'!$C:$C,0)))</f>
        <v>Fixed Energy Prices</v>
      </c>
      <c r="C2842" s="254" t="str">
        <f t="shared" si="129"/>
        <v>Toggle Whether Policies Affect Energy Prices</v>
      </c>
      <c r="D2842" s="6" t="s">
        <v>50</v>
      </c>
      <c r="E2842" s="45"/>
      <c r="F2842" s="6" t="s">
        <v>91</v>
      </c>
      <c r="G2842" s="6"/>
      <c r="H2842" s="47">
        <f t="shared" si="127"/>
        <v>2841</v>
      </c>
      <c r="I2842" s="325" t="s">
        <v>41</v>
      </c>
      <c r="J2842" s="255" t="str">
        <f>IF(ISBLANK(INDEX('Policy Characteristics'!D:D,MATCH($C2842,'Policy Characteristics'!$C:$C,0))),"",INDEX('Policy Characteristics'!D:D,MATCH($C2842,'Policy Characteristics'!$C:$C,0)))</f>
        <v>Fixed Energy Prices</v>
      </c>
      <c r="K2842" s="254" t="str">
        <f>IF(ISBLANK(INDEX('Policy Characteristics'!E:E,MATCH($C2842,'Policy Characteristics'!$C:$C,0))),"",INDEX('Policy Characteristics'!E:E,MATCH($C2842,'Policy Characteristics'!$C:$C,0)))</f>
        <v>cross toggle whether policies affect energy prices</v>
      </c>
      <c r="L2842" s="261">
        <f>IF(ISBLANK(INDEX('Policy Characteristics'!F:F,MATCH($C2842,'Policy Characteristics'!$C:$C,0))),"",INDEX('Policy Characteristics'!F:F,MATCH($C2842,'Policy Characteristics'!$C:$C,0)))</f>
        <v>0</v>
      </c>
      <c r="M2842" s="261">
        <f>IF(ISBLANK(INDEX('Policy Characteristics'!G:G,MATCH($C2842,'Policy Characteristics'!$C:$C,0))),"",INDEX('Policy Characteristics'!G:G,MATCH($C2842,'Policy Characteristics'!$C:$C,0)))</f>
        <v>1</v>
      </c>
      <c r="N2842" s="261">
        <f>IF(ISBLANK(INDEX('Policy Characteristics'!H:H,MATCH($C2842,'Policy Characteristics'!$C:$C,0))),"",INDEX('Policy Characteristics'!H:H,MATCH($C2842,'Policy Characteristics'!$C:$C,0)))</f>
        <v>1</v>
      </c>
      <c r="O2842" s="254" t="str">
        <f>IF(ISBLANK(INDEX('Policy Characteristics'!I:I,MATCH($C2842,'Policy Characteristics'!$C:$C,0))),"",INDEX('Policy Characteristics'!I:I,MATCH($C2842,'Policy Characteristics'!$C:$C,0)))</f>
        <v>on/off</v>
      </c>
      <c r="P2842" s="254" t="str">
        <f>IF(ISBLANK(INDEX('Policy Characteristics'!J:J,MATCH($C2842,'Policy Characteristics'!$C:$C,0))),"",INDEX('Policy Characteristics'!J:J,MATCH($C2842,'Policy Characteristics'!$C:$C,0)))</f>
        <v/>
      </c>
      <c r="Q2842" s="254" t="str">
        <f>IF(ISBLANK(INDEX('Policy Characteristics'!K:K,MATCH($C2842,'Policy Characteristics'!$C:$C,0))),"",INDEX('Policy Characteristics'!K:K,MATCH($C2842,'Policy Characteristics'!$C:$C,0)))</f>
        <v/>
      </c>
      <c r="R2842" s="254" t="str">
        <f>IF(ISBLANK(INDEX('Policy Characteristics'!L:L,MATCH($C2842,'Policy Characteristics'!$C:$C,0))),"",INDEX('Policy Characteristics'!L:L,MATCH($C2842,'Policy Characteristics'!$C:$C,0)))</f>
        <v/>
      </c>
    </row>
    <row r="2843" spans="1:18" s="2" customFormat="1" x14ac:dyDescent="0.25">
      <c r="A2843" s="254" t="str">
        <f>IF(ISBLANK(INDEX('Policy Characteristics'!A:A,MATCH($C2843,'Policy Characteristics'!$C:$C,0))),"",INDEX('Policy Characteristics'!A:A,MATCH($C2843,'Policy Characteristics'!$C:$C,0)))</f>
        <v>Cross-Sector</v>
      </c>
      <c r="B2843" s="262" t="str">
        <f>IF(ISBLANK(INDEX('Policy Characteristics'!B:B,MATCH($C2843,'Policy Characteristics'!$C:$C,0))),"",INDEX('Policy Characteristics'!B:B,MATCH($C2843,'Policy Characteristics'!$C:$C,0)))</f>
        <v>Fixed Energy Prices</v>
      </c>
      <c r="C2843" s="254" t="str">
        <f t="shared" si="129"/>
        <v>Toggle Whether Policies Affect Energy Prices</v>
      </c>
      <c r="D2843" s="6" t="s">
        <v>51</v>
      </c>
      <c r="E2843" s="45"/>
      <c r="F2843" s="6" t="s">
        <v>92</v>
      </c>
      <c r="G2843" s="6"/>
      <c r="H2843" s="47">
        <f t="shared" si="127"/>
        <v>2842</v>
      </c>
      <c r="I2843" s="325" t="s">
        <v>41</v>
      </c>
      <c r="J2843" s="255" t="str">
        <f>IF(ISBLANK(INDEX('Policy Characteristics'!D:D,MATCH($C2843,'Policy Characteristics'!$C:$C,0))),"",INDEX('Policy Characteristics'!D:D,MATCH($C2843,'Policy Characteristics'!$C:$C,0)))</f>
        <v>Fixed Energy Prices</v>
      </c>
      <c r="K2843" s="254" t="str">
        <f>IF(ISBLANK(INDEX('Policy Characteristics'!E:E,MATCH($C2843,'Policy Characteristics'!$C:$C,0))),"",INDEX('Policy Characteristics'!E:E,MATCH($C2843,'Policy Characteristics'!$C:$C,0)))</f>
        <v>cross toggle whether policies affect energy prices</v>
      </c>
      <c r="L2843" s="261">
        <f>IF(ISBLANK(INDEX('Policy Characteristics'!F:F,MATCH($C2843,'Policy Characteristics'!$C:$C,0))),"",INDEX('Policy Characteristics'!F:F,MATCH($C2843,'Policy Characteristics'!$C:$C,0)))</f>
        <v>0</v>
      </c>
      <c r="M2843" s="261">
        <f>IF(ISBLANK(INDEX('Policy Characteristics'!G:G,MATCH($C2843,'Policy Characteristics'!$C:$C,0))),"",INDEX('Policy Characteristics'!G:G,MATCH($C2843,'Policy Characteristics'!$C:$C,0)))</f>
        <v>1</v>
      </c>
      <c r="N2843" s="261">
        <f>IF(ISBLANK(INDEX('Policy Characteristics'!H:H,MATCH($C2843,'Policy Characteristics'!$C:$C,0))),"",INDEX('Policy Characteristics'!H:H,MATCH($C2843,'Policy Characteristics'!$C:$C,0)))</f>
        <v>1</v>
      </c>
      <c r="O2843" s="254" t="str">
        <f>IF(ISBLANK(INDEX('Policy Characteristics'!I:I,MATCH($C2843,'Policy Characteristics'!$C:$C,0))),"",INDEX('Policy Characteristics'!I:I,MATCH($C2843,'Policy Characteristics'!$C:$C,0)))</f>
        <v>on/off</v>
      </c>
      <c r="P2843" s="254" t="str">
        <f>IF(ISBLANK(INDEX('Policy Characteristics'!J:J,MATCH($C2843,'Policy Characteristics'!$C:$C,0))),"",INDEX('Policy Characteristics'!J:J,MATCH($C2843,'Policy Characteristics'!$C:$C,0)))</f>
        <v/>
      </c>
      <c r="Q2843" s="254" t="str">
        <f>IF(ISBLANK(INDEX('Policy Characteristics'!K:K,MATCH($C2843,'Policy Characteristics'!$C:$C,0))),"",INDEX('Policy Characteristics'!K:K,MATCH($C2843,'Policy Characteristics'!$C:$C,0)))</f>
        <v/>
      </c>
      <c r="R2843" s="254" t="str">
        <f>IF(ISBLANK(INDEX('Policy Characteristics'!L:L,MATCH($C2843,'Policy Characteristics'!$C:$C,0))),"",INDEX('Policy Characteristics'!L:L,MATCH($C2843,'Policy Characteristics'!$C:$C,0)))</f>
        <v/>
      </c>
    </row>
    <row r="2844" spans="1:18" s="2" customFormat="1" x14ac:dyDescent="0.25">
      <c r="A2844" s="254" t="str">
        <f>IF(ISBLANK(INDEX('Policy Characteristics'!A:A,MATCH($C2844,'Policy Characteristics'!$C:$C,0))),"",INDEX('Policy Characteristics'!A:A,MATCH($C2844,'Policy Characteristics'!$C:$C,0)))</f>
        <v>Cross-Sector</v>
      </c>
      <c r="B2844" s="262" t="str">
        <f>IF(ISBLANK(INDEX('Policy Characteristics'!B:B,MATCH($C2844,'Policy Characteristics'!$C:$C,0))),"",INDEX('Policy Characteristics'!B:B,MATCH($C2844,'Policy Characteristics'!$C:$C,0)))</f>
        <v>Fixed Energy Prices</v>
      </c>
      <c r="C2844" s="254" t="str">
        <f t="shared" si="129"/>
        <v>Toggle Whether Policies Affect Energy Prices</v>
      </c>
      <c r="D2844" s="6" t="s">
        <v>52</v>
      </c>
      <c r="E2844" s="45"/>
      <c r="F2844" s="6" t="s">
        <v>93</v>
      </c>
      <c r="G2844" s="6"/>
      <c r="H2844" s="47">
        <f t="shared" si="127"/>
        <v>2843</v>
      </c>
      <c r="I2844" s="325" t="s">
        <v>41</v>
      </c>
      <c r="J2844" s="255" t="str">
        <f>IF(ISBLANK(INDEX('Policy Characteristics'!D:D,MATCH($C2844,'Policy Characteristics'!$C:$C,0))),"",INDEX('Policy Characteristics'!D:D,MATCH($C2844,'Policy Characteristics'!$C:$C,0)))</f>
        <v>Fixed Energy Prices</v>
      </c>
      <c r="K2844" s="254" t="str">
        <f>IF(ISBLANK(INDEX('Policy Characteristics'!E:E,MATCH($C2844,'Policy Characteristics'!$C:$C,0))),"",INDEX('Policy Characteristics'!E:E,MATCH($C2844,'Policy Characteristics'!$C:$C,0)))</f>
        <v>cross toggle whether policies affect energy prices</v>
      </c>
      <c r="L2844" s="261">
        <f>IF(ISBLANK(INDEX('Policy Characteristics'!F:F,MATCH($C2844,'Policy Characteristics'!$C:$C,0))),"",INDEX('Policy Characteristics'!F:F,MATCH($C2844,'Policy Characteristics'!$C:$C,0)))</f>
        <v>0</v>
      </c>
      <c r="M2844" s="261">
        <f>IF(ISBLANK(INDEX('Policy Characteristics'!G:G,MATCH($C2844,'Policy Characteristics'!$C:$C,0))),"",INDEX('Policy Characteristics'!G:G,MATCH($C2844,'Policy Characteristics'!$C:$C,0)))</f>
        <v>1</v>
      </c>
      <c r="N2844" s="261">
        <f>IF(ISBLANK(INDEX('Policy Characteristics'!H:H,MATCH($C2844,'Policy Characteristics'!$C:$C,0))),"",INDEX('Policy Characteristics'!H:H,MATCH($C2844,'Policy Characteristics'!$C:$C,0)))</f>
        <v>1</v>
      </c>
      <c r="O2844" s="254" t="str">
        <f>IF(ISBLANK(INDEX('Policy Characteristics'!I:I,MATCH($C2844,'Policy Characteristics'!$C:$C,0))),"",INDEX('Policy Characteristics'!I:I,MATCH($C2844,'Policy Characteristics'!$C:$C,0)))</f>
        <v>on/off</v>
      </c>
      <c r="P2844" s="254" t="str">
        <f>IF(ISBLANK(INDEX('Policy Characteristics'!J:J,MATCH($C2844,'Policy Characteristics'!$C:$C,0))),"",INDEX('Policy Characteristics'!J:J,MATCH($C2844,'Policy Characteristics'!$C:$C,0)))</f>
        <v/>
      </c>
      <c r="Q2844" s="254" t="str">
        <f>IF(ISBLANK(INDEX('Policy Characteristics'!K:K,MATCH($C2844,'Policy Characteristics'!$C:$C,0))),"",INDEX('Policy Characteristics'!K:K,MATCH($C2844,'Policy Characteristics'!$C:$C,0)))</f>
        <v/>
      </c>
      <c r="R2844" s="254" t="str">
        <f>IF(ISBLANK(INDEX('Policy Characteristics'!L:L,MATCH($C2844,'Policy Characteristics'!$C:$C,0))),"",INDEX('Policy Characteristics'!L:L,MATCH($C2844,'Policy Characteristics'!$C:$C,0)))</f>
        <v/>
      </c>
    </row>
    <row r="2845" spans="1:18" s="2" customFormat="1" x14ac:dyDescent="0.25">
      <c r="A2845" s="254" t="str">
        <f>IF(ISBLANK(INDEX('Policy Characteristics'!A:A,MATCH($C2845,'Policy Characteristics'!$C:$C,0))),"",INDEX('Policy Characteristics'!A:A,MATCH($C2845,'Policy Characteristics'!$C:$C,0)))</f>
        <v>Cross-Sector</v>
      </c>
      <c r="B2845" s="262" t="str">
        <f>IF(ISBLANK(INDEX('Policy Characteristics'!B:B,MATCH($C2845,'Policy Characteristics'!$C:$C,0))),"",INDEX('Policy Characteristics'!B:B,MATCH($C2845,'Policy Characteristics'!$C:$C,0)))</f>
        <v>Fixed Energy Prices</v>
      </c>
      <c r="C2845" s="254" t="str">
        <f t="shared" si="129"/>
        <v>Toggle Whether Policies Affect Energy Prices</v>
      </c>
      <c r="D2845" s="6" t="s">
        <v>53</v>
      </c>
      <c r="E2845" s="45"/>
      <c r="F2845" s="6" t="s">
        <v>94</v>
      </c>
      <c r="G2845" s="6"/>
      <c r="H2845" s="47">
        <f t="shared" si="127"/>
        <v>2844</v>
      </c>
      <c r="I2845" s="325" t="s">
        <v>41</v>
      </c>
      <c r="J2845" s="255" t="str">
        <f>IF(ISBLANK(INDEX('Policy Characteristics'!D:D,MATCH($C2845,'Policy Characteristics'!$C:$C,0))),"",INDEX('Policy Characteristics'!D:D,MATCH($C2845,'Policy Characteristics'!$C:$C,0)))</f>
        <v>Fixed Energy Prices</v>
      </c>
      <c r="K2845" s="254" t="str">
        <f>IF(ISBLANK(INDEX('Policy Characteristics'!E:E,MATCH($C2845,'Policy Characteristics'!$C:$C,0))),"",INDEX('Policy Characteristics'!E:E,MATCH($C2845,'Policy Characteristics'!$C:$C,0)))</f>
        <v>cross toggle whether policies affect energy prices</v>
      </c>
      <c r="L2845" s="261">
        <f>IF(ISBLANK(INDEX('Policy Characteristics'!F:F,MATCH($C2845,'Policy Characteristics'!$C:$C,0))),"",INDEX('Policy Characteristics'!F:F,MATCH($C2845,'Policy Characteristics'!$C:$C,0)))</f>
        <v>0</v>
      </c>
      <c r="M2845" s="261">
        <f>IF(ISBLANK(INDEX('Policy Characteristics'!G:G,MATCH($C2845,'Policy Characteristics'!$C:$C,0))),"",INDEX('Policy Characteristics'!G:G,MATCH($C2845,'Policy Characteristics'!$C:$C,0)))</f>
        <v>1</v>
      </c>
      <c r="N2845" s="261">
        <f>IF(ISBLANK(INDEX('Policy Characteristics'!H:H,MATCH($C2845,'Policy Characteristics'!$C:$C,0))),"",INDEX('Policy Characteristics'!H:H,MATCH($C2845,'Policy Characteristics'!$C:$C,0)))</f>
        <v>1</v>
      </c>
      <c r="O2845" s="254" t="str">
        <f>IF(ISBLANK(INDEX('Policy Characteristics'!I:I,MATCH($C2845,'Policy Characteristics'!$C:$C,0))),"",INDEX('Policy Characteristics'!I:I,MATCH($C2845,'Policy Characteristics'!$C:$C,0)))</f>
        <v>on/off</v>
      </c>
      <c r="P2845" s="254" t="str">
        <f>IF(ISBLANK(INDEX('Policy Characteristics'!J:J,MATCH($C2845,'Policy Characteristics'!$C:$C,0))),"",INDEX('Policy Characteristics'!J:J,MATCH($C2845,'Policy Characteristics'!$C:$C,0)))</f>
        <v/>
      </c>
      <c r="Q2845" s="254" t="str">
        <f>IF(ISBLANK(INDEX('Policy Characteristics'!K:K,MATCH($C2845,'Policy Characteristics'!$C:$C,0))),"",INDEX('Policy Characteristics'!K:K,MATCH($C2845,'Policy Characteristics'!$C:$C,0)))</f>
        <v/>
      </c>
      <c r="R2845" s="254" t="str">
        <f>IF(ISBLANK(INDEX('Policy Characteristics'!L:L,MATCH($C2845,'Policy Characteristics'!$C:$C,0))),"",INDEX('Policy Characteristics'!L:L,MATCH($C2845,'Policy Characteristics'!$C:$C,0)))</f>
        <v/>
      </c>
    </row>
    <row r="2846" spans="1:18" s="2" customFormat="1" x14ac:dyDescent="0.25">
      <c r="A2846" s="254" t="str">
        <f>IF(ISBLANK(INDEX('Policy Characteristics'!A:A,MATCH($C2846,'Policy Characteristics'!$C:$C,0))),"",INDEX('Policy Characteristics'!A:A,MATCH($C2846,'Policy Characteristics'!$C:$C,0)))</f>
        <v>Cross-Sector</v>
      </c>
      <c r="B2846" s="262" t="str">
        <f>IF(ISBLANK(INDEX('Policy Characteristics'!B:B,MATCH($C2846,'Policy Characteristics'!$C:$C,0))),"",INDEX('Policy Characteristics'!B:B,MATCH($C2846,'Policy Characteristics'!$C:$C,0)))</f>
        <v>Fixed Energy Prices</v>
      </c>
      <c r="C2846" s="254" t="str">
        <f t="shared" si="129"/>
        <v>Toggle Whether Policies Affect Energy Prices</v>
      </c>
      <c r="D2846" s="6" t="s">
        <v>2447</v>
      </c>
      <c r="E2846" s="45"/>
      <c r="F2846" s="6" t="s">
        <v>2448</v>
      </c>
      <c r="G2846" s="6"/>
      <c r="H2846" s="47">
        <f t="shared" si="127"/>
        <v>2845</v>
      </c>
      <c r="I2846" s="325" t="s">
        <v>41</v>
      </c>
      <c r="J2846" s="255" t="str">
        <f>IF(ISBLANK(INDEX('Policy Characteristics'!D:D,MATCH($C2846,'Policy Characteristics'!$C:$C,0))),"",INDEX('Policy Characteristics'!D:D,MATCH($C2846,'Policy Characteristics'!$C:$C,0)))</f>
        <v>Fixed Energy Prices</v>
      </c>
      <c r="K2846" s="254" t="str">
        <f>IF(ISBLANK(INDEX('Policy Characteristics'!E:E,MATCH($C2846,'Policy Characteristics'!$C:$C,0))),"",INDEX('Policy Characteristics'!E:E,MATCH($C2846,'Policy Characteristics'!$C:$C,0)))</f>
        <v>cross toggle whether policies affect energy prices</v>
      </c>
      <c r="L2846" s="261">
        <f>IF(ISBLANK(INDEX('Policy Characteristics'!F:F,MATCH($C2846,'Policy Characteristics'!$C:$C,0))),"",INDEX('Policy Characteristics'!F:F,MATCH($C2846,'Policy Characteristics'!$C:$C,0)))</f>
        <v>0</v>
      </c>
      <c r="M2846" s="261">
        <f>IF(ISBLANK(INDEX('Policy Characteristics'!G:G,MATCH($C2846,'Policy Characteristics'!$C:$C,0))),"",INDEX('Policy Characteristics'!G:G,MATCH($C2846,'Policy Characteristics'!$C:$C,0)))</f>
        <v>1</v>
      </c>
      <c r="N2846" s="261">
        <f>IF(ISBLANK(INDEX('Policy Characteristics'!H:H,MATCH($C2846,'Policy Characteristics'!$C:$C,0))),"",INDEX('Policy Characteristics'!H:H,MATCH($C2846,'Policy Characteristics'!$C:$C,0)))</f>
        <v>1</v>
      </c>
      <c r="O2846" s="254" t="str">
        <f>IF(ISBLANK(INDEX('Policy Characteristics'!I:I,MATCH($C2846,'Policy Characteristics'!$C:$C,0))),"",INDEX('Policy Characteristics'!I:I,MATCH($C2846,'Policy Characteristics'!$C:$C,0)))</f>
        <v>on/off</v>
      </c>
      <c r="P2846" s="254" t="str">
        <f>IF(ISBLANK(INDEX('Policy Characteristics'!J:J,MATCH($C2846,'Policy Characteristics'!$C:$C,0))),"",INDEX('Policy Characteristics'!J:J,MATCH($C2846,'Policy Characteristics'!$C:$C,0)))</f>
        <v/>
      </c>
      <c r="Q2846" s="254" t="str">
        <f>IF(ISBLANK(INDEX('Policy Characteristics'!K:K,MATCH($C2846,'Policy Characteristics'!$C:$C,0))),"",INDEX('Policy Characteristics'!K:K,MATCH($C2846,'Policy Characteristics'!$C:$C,0)))</f>
        <v/>
      </c>
      <c r="R2846" s="254" t="str">
        <f>IF(ISBLANK(INDEX('Policy Characteristics'!L:L,MATCH($C2846,'Policy Characteristics'!$C:$C,0))),"",INDEX('Policy Characteristics'!L:L,MATCH($C2846,'Policy Characteristics'!$C:$C,0)))</f>
        <v/>
      </c>
    </row>
    <row r="2847" spans="1:18" s="2" customFormat="1" x14ac:dyDescent="0.25">
      <c r="A2847" s="254" t="str">
        <f>IF(ISBLANK(INDEX('Policy Characteristics'!A:A,MATCH($C2847,'Policy Characteristics'!$C:$C,0))),"",INDEX('Policy Characteristics'!A:A,MATCH($C2847,'Policy Characteristics'!$C:$C,0)))</f>
        <v>Cross-Sector</v>
      </c>
      <c r="B2847" s="262" t="str">
        <f>IF(ISBLANK(INDEX('Policy Characteristics'!B:B,MATCH($C2847,'Policy Characteristics'!$C:$C,0))),"",INDEX('Policy Characteristics'!B:B,MATCH($C2847,'Policy Characteristics'!$C:$C,0)))</f>
        <v>Fixed Energy Prices</v>
      </c>
      <c r="C2847" s="254" t="str">
        <f t="shared" si="129"/>
        <v>Toggle Whether Policies Affect Energy Prices</v>
      </c>
      <c r="D2847" s="6" t="s">
        <v>426</v>
      </c>
      <c r="E2847" s="45"/>
      <c r="F2847" s="6" t="s">
        <v>427</v>
      </c>
      <c r="G2847" s="6"/>
      <c r="H2847" s="47">
        <f t="shared" si="127"/>
        <v>2846</v>
      </c>
      <c r="I2847" s="325" t="s">
        <v>41</v>
      </c>
      <c r="J2847" s="255" t="str">
        <f>IF(ISBLANK(INDEX('Policy Characteristics'!D:D,MATCH($C2847,'Policy Characteristics'!$C:$C,0))),"",INDEX('Policy Characteristics'!D:D,MATCH($C2847,'Policy Characteristics'!$C:$C,0)))</f>
        <v>Fixed Energy Prices</v>
      </c>
      <c r="K2847" s="254" t="str">
        <f>IF(ISBLANK(INDEX('Policy Characteristics'!E:E,MATCH($C2847,'Policy Characteristics'!$C:$C,0))),"",INDEX('Policy Characteristics'!E:E,MATCH($C2847,'Policy Characteristics'!$C:$C,0)))</f>
        <v>cross toggle whether policies affect energy prices</v>
      </c>
      <c r="L2847" s="261">
        <f>IF(ISBLANK(INDEX('Policy Characteristics'!F:F,MATCH($C2847,'Policy Characteristics'!$C:$C,0))),"",INDEX('Policy Characteristics'!F:F,MATCH($C2847,'Policy Characteristics'!$C:$C,0)))</f>
        <v>0</v>
      </c>
      <c r="M2847" s="261">
        <f>IF(ISBLANK(INDEX('Policy Characteristics'!G:G,MATCH($C2847,'Policy Characteristics'!$C:$C,0))),"",INDEX('Policy Characteristics'!G:G,MATCH($C2847,'Policy Characteristics'!$C:$C,0)))</f>
        <v>1</v>
      </c>
      <c r="N2847" s="261">
        <f>IF(ISBLANK(INDEX('Policy Characteristics'!H:H,MATCH($C2847,'Policy Characteristics'!$C:$C,0))),"",INDEX('Policy Characteristics'!H:H,MATCH($C2847,'Policy Characteristics'!$C:$C,0)))</f>
        <v>1</v>
      </c>
      <c r="O2847" s="254" t="str">
        <f>IF(ISBLANK(INDEX('Policy Characteristics'!I:I,MATCH($C2847,'Policy Characteristics'!$C:$C,0))),"",INDEX('Policy Characteristics'!I:I,MATCH($C2847,'Policy Characteristics'!$C:$C,0)))</f>
        <v>on/off</v>
      </c>
      <c r="P2847" s="254" t="str">
        <f>IF(ISBLANK(INDEX('Policy Characteristics'!J:J,MATCH($C2847,'Policy Characteristics'!$C:$C,0))),"",INDEX('Policy Characteristics'!J:J,MATCH($C2847,'Policy Characteristics'!$C:$C,0)))</f>
        <v/>
      </c>
      <c r="Q2847" s="254" t="str">
        <f>IF(ISBLANK(INDEX('Policy Characteristics'!K:K,MATCH($C2847,'Policy Characteristics'!$C:$C,0))),"",INDEX('Policy Characteristics'!K:K,MATCH($C2847,'Policy Characteristics'!$C:$C,0)))</f>
        <v/>
      </c>
      <c r="R2847" s="254" t="str">
        <f>IF(ISBLANK(INDEX('Policy Characteristics'!L:L,MATCH($C2847,'Policy Characteristics'!$C:$C,0))),"",INDEX('Policy Characteristics'!L:L,MATCH($C2847,'Policy Characteristics'!$C:$C,0)))</f>
        <v/>
      </c>
    </row>
    <row r="2848" spans="1:18" s="2" customFormat="1" x14ac:dyDescent="0.25">
      <c r="A2848" s="254" t="str">
        <f>IF(ISBLANK(INDEX('Policy Characteristics'!A:A,MATCH($C2848,'Policy Characteristics'!$C:$C,0))),"",INDEX('Policy Characteristics'!A:A,MATCH($C2848,'Policy Characteristics'!$C:$C,0)))</f>
        <v>Cross-Sector</v>
      </c>
      <c r="B2848" s="262" t="str">
        <f>IF(ISBLANK(INDEX('Policy Characteristics'!B:B,MATCH($C2848,'Policy Characteristics'!$C:$C,0))),"",INDEX('Policy Characteristics'!B:B,MATCH($C2848,'Policy Characteristics'!$C:$C,0)))</f>
        <v>Fixed Energy Prices</v>
      </c>
      <c r="C2848" s="254" t="str">
        <f t="shared" si="129"/>
        <v>Toggle Whether Policies Affect Energy Prices</v>
      </c>
      <c r="D2848" s="6" t="s">
        <v>2439</v>
      </c>
      <c r="E2848" s="45"/>
      <c r="F2848" s="6" t="s">
        <v>2443</v>
      </c>
      <c r="G2848" s="6"/>
      <c r="H2848" s="47">
        <f t="shared" si="127"/>
        <v>2847</v>
      </c>
      <c r="I2848" s="325" t="s">
        <v>41</v>
      </c>
      <c r="J2848" s="255" t="str">
        <f>IF(ISBLANK(INDEX('Policy Characteristics'!D:D,MATCH($C2848,'Policy Characteristics'!$C:$C,0))),"",INDEX('Policy Characteristics'!D:D,MATCH($C2848,'Policy Characteristics'!$C:$C,0)))</f>
        <v>Fixed Energy Prices</v>
      </c>
      <c r="K2848" s="254" t="str">
        <f>IF(ISBLANK(INDEX('Policy Characteristics'!E:E,MATCH($C2848,'Policy Characteristics'!$C:$C,0))),"",INDEX('Policy Characteristics'!E:E,MATCH($C2848,'Policy Characteristics'!$C:$C,0)))</f>
        <v>cross toggle whether policies affect energy prices</v>
      </c>
      <c r="L2848" s="261">
        <f>IF(ISBLANK(INDEX('Policy Characteristics'!F:F,MATCH($C2848,'Policy Characteristics'!$C:$C,0))),"",INDEX('Policy Characteristics'!F:F,MATCH($C2848,'Policy Characteristics'!$C:$C,0)))</f>
        <v>0</v>
      </c>
      <c r="M2848" s="261">
        <f>IF(ISBLANK(INDEX('Policy Characteristics'!G:G,MATCH($C2848,'Policy Characteristics'!$C:$C,0))),"",INDEX('Policy Characteristics'!G:G,MATCH($C2848,'Policy Characteristics'!$C:$C,0)))</f>
        <v>1</v>
      </c>
      <c r="N2848" s="261">
        <f>IF(ISBLANK(INDEX('Policy Characteristics'!H:H,MATCH($C2848,'Policy Characteristics'!$C:$C,0))),"",INDEX('Policy Characteristics'!H:H,MATCH($C2848,'Policy Characteristics'!$C:$C,0)))</f>
        <v>1</v>
      </c>
      <c r="O2848" s="254" t="str">
        <f>IF(ISBLANK(INDEX('Policy Characteristics'!I:I,MATCH($C2848,'Policy Characteristics'!$C:$C,0))),"",INDEX('Policy Characteristics'!I:I,MATCH($C2848,'Policy Characteristics'!$C:$C,0)))</f>
        <v>on/off</v>
      </c>
      <c r="P2848" s="254" t="str">
        <f>IF(ISBLANK(INDEX('Policy Characteristics'!J:J,MATCH($C2848,'Policy Characteristics'!$C:$C,0))),"",INDEX('Policy Characteristics'!J:J,MATCH($C2848,'Policy Characteristics'!$C:$C,0)))</f>
        <v/>
      </c>
      <c r="Q2848" s="254" t="str">
        <f>IF(ISBLANK(INDEX('Policy Characteristics'!K:K,MATCH($C2848,'Policy Characteristics'!$C:$C,0))),"",INDEX('Policy Characteristics'!K:K,MATCH($C2848,'Policy Characteristics'!$C:$C,0)))</f>
        <v/>
      </c>
      <c r="R2848" s="254" t="str">
        <f>IF(ISBLANK(INDEX('Policy Characteristics'!L:L,MATCH($C2848,'Policy Characteristics'!$C:$C,0))),"",INDEX('Policy Characteristics'!L:L,MATCH($C2848,'Policy Characteristics'!$C:$C,0)))</f>
        <v/>
      </c>
    </row>
    <row r="2849" spans="1:18" s="2" customFormat="1" x14ac:dyDescent="0.25">
      <c r="A2849" s="254" t="str">
        <f>IF(ISBLANK(INDEX('Policy Characteristics'!A:A,MATCH($C2849,'Policy Characteristics'!$C:$C,0))),"",INDEX('Policy Characteristics'!A:A,MATCH($C2849,'Policy Characteristics'!$C:$C,0)))</f>
        <v>Cross-Sector</v>
      </c>
      <c r="B2849" s="262" t="str">
        <f>IF(ISBLANK(INDEX('Policy Characteristics'!B:B,MATCH($C2849,'Policy Characteristics'!$C:$C,0))),"",INDEX('Policy Characteristics'!B:B,MATCH($C2849,'Policy Characteristics'!$C:$C,0)))</f>
        <v>Fixed Energy Prices</v>
      </c>
      <c r="C2849" s="254" t="str">
        <f t="shared" si="129"/>
        <v>Toggle Whether Policies Affect Energy Prices</v>
      </c>
      <c r="D2849" s="6" t="s">
        <v>2449</v>
      </c>
      <c r="E2849" s="45"/>
      <c r="F2849" s="6" t="s">
        <v>2450</v>
      </c>
      <c r="G2849" s="6"/>
      <c r="H2849" s="47">
        <f t="shared" si="127"/>
        <v>2848</v>
      </c>
      <c r="I2849" s="325" t="s">
        <v>41</v>
      </c>
      <c r="J2849" s="255" t="str">
        <f>IF(ISBLANK(INDEX('Policy Characteristics'!D:D,MATCH($C2849,'Policy Characteristics'!$C:$C,0))),"",INDEX('Policy Characteristics'!D:D,MATCH($C2849,'Policy Characteristics'!$C:$C,0)))</f>
        <v>Fixed Energy Prices</v>
      </c>
      <c r="K2849" s="254" t="str">
        <f>IF(ISBLANK(INDEX('Policy Characteristics'!E:E,MATCH($C2849,'Policy Characteristics'!$C:$C,0))),"",INDEX('Policy Characteristics'!E:E,MATCH($C2849,'Policy Characteristics'!$C:$C,0)))</f>
        <v>cross toggle whether policies affect energy prices</v>
      </c>
      <c r="L2849" s="261">
        <f>IF(ISBLANK(INDEX('Policy Characteristics'!F:F,MATCH($C2849,'Policy Characteristics'!$C:$C,0))),"",INDEX('Policy Characteristics'!F:F,MATCH($C2849,'Policy Characteristics'!$C:$C,0)))</f>
        <v>0</v>
      </c>
      <c r="M2849" s="261">
        <f>IF(ISBLANK(INDEX('Policy Characteristics'!G:G,MATCH($C2849,'Policy Characteristics'!$C:$C,0))),"",INDEX('Policy Characteristics'!G:G,MATCH($C2849,'Policy Characteristics'!$C:$C,0)))</f>
        <v>1</v>
      </c>
      <c r="N2849" s="261">
        <f>IF(ISBLANK(INDEX('Policy Characteristics'!H:H,MATCH($C2849,'Policy Characteristics'!$C:$C,0))),"",INDEX('Policy Characteristics'!H:H,MATCH($C2849,'Policy Characteristics'!$C:$C,0)))</f>
        <v>1</v>
      </c>
      <c r="O2849" s="254" t="str">
        <f>IF(ISBLANK(INDEX('Policy Characteristics'!I:I,MATCH($C2849,'Policy Characteristics'!$C:$C,0))),"",INDEX('Policy Characteristics'!I:I,MATCH($C2849,'Policy Characteristics'!$C:$C,0)))</f>
        <v>on/off</v>
      </c>
      <c r="P2849" s="254" t="str">
        <f>IF(ISBLANK(INDEX('Policy Characteristics'!J:J,MATCH($C2849,'Policy Characteristics'!$C:$C,0))),"",INDEX('Policy Characteristics'!J:J,MATCH($C2849,'Policy Characteristics'!$C:$C,0)))</f>
        <v/>
      </c>
      <c r="Q2849" s="254" t="str">
        <f>IF(ISBLANK(INDEX('Policy Characteristics'!K:K,MATCH($C2849,'Policy Characteristics'!$C:$C,0))),"",INDEX('Policy Characteristics'!K:K,MATCH($C2849,'Policy Characteristics'!$C:$C,0)))</f>
        <v/>
      </c>
      <c r="R2849" s="254" t="str">
        <f>IF(ISBLANK(INDEX('Policy Characteristics'!L:L,MATCH($C2849,'Policy Characteristics'!$C:$C,0))),"",INDEX('Policy Characteristics'!L:L,MATCH($C2849,'Policy Characteristics'!$C:$C,0)))</f>
        <v/>
      </c>
    </row>
    <row r="2850" spans="1:18" s="2" customFormat="1" x14ac:dyDescent="0.25">
      <c r="A2850" s="254" t="str">
        <f>IF(ISBLANK(INDEX('Policy Characteristics'!A:A,MATCH($C2850,'Policy Characteristics'!$C:$C,0))),"",INDEX('Policy Characteristics'!A:A,MATCH($C2850,'Policy Characteristics'!$C:$C,0)))</f>
        <v>Cross-Sector</v>
      </c>
      <c r="B2850" s="262" t="str">
        <f>IF(ISBLANK(INDEX('Policy Characteristics'!B:B,MATCH($C2850,'Policy Characteristics'!$C:$C,0))),"",INDEX('Policy Characteristics'!B:B,MATCH($C2850,'Policy Characteristics'!$C:$C,0)))</f>
        <v>Fixed Energy Prices</v>
      </c>
      <c r="C2850" s="254" t="str">
        <f t="shared" si="129"/>
        <v>Toggle Whether Policies Affect Energy Prices</v>
      </c>
      <c r="D2850" s="6" t="s">
        <v>2440</v>
      </c>
      <c r="E2850" s="45"/>
      <c r="F2850" s="6" t="s">
        <v>2444</v>
      </c>
      <c r="G2850" s="6"/>
      <c r="H2850" s="47">
        <f t="shared" si="127"/>
        <v>2849</v>
      </c>
      <c r="I2850" s="325" t="s">
        <v>41</v>
      </c>
      <c r="J2850" s="255" t="str">
        <f>IF(ISBLANK(INDEX('Policy Characteristics'!D:D,MATCH($C2850,'Policy Characteristics'!$C:$C,0))),"",INDEX('Policy Characteristics'!D:D,MATCH($C2850,'Policy Characteristics'!$C:$C,0)))</f>
        <v>Fixed Energy Prices</v>
      </c>
      <c r="K2850" s="254" t="str">
        <f>IF(ISBLANK(INDEX('Policy Characteristics'!E:E,MATCH($C2850,'Policy Characteristics'!$C:$C,0))),"",INDEX('Policy Characteristics'!E:E,MATCH($C2850,'Policy Characteristics'!$C:$C,0)))</f>
        <v>cross toggle whether policies affect energy prices</v>
      </c>
      <c r="L2850" s="261">
        <f>IF(ISBLANK(INDEX('Policy Characteristics'!F:F,MATCH($C2850,'Policy Characteristics'!$C:$C,0))),"",INDEX('Policy Characteristics'!F:F,MATCH($C2850,'Policy Characteristics'!$C:$C,0)))</f>
        <v>0</v>
      </c>
      <c r="M2850" s="261">
        <f>IF(ISBLANK(INDEX('Policy Characteristics'!G:G,MATCH($C2850,'Policy Characteristics'!$C:$C,0))),"",INDEX('Policy Characteristics'!G:G,MATCH($C2850,'Policy Characteristics'!$C:$C,0)))</f>
        <v>1</v>
      </c>
      <c r="N2850" s="261">
        <f>IF(ISBLANK(INDEX('Policy Characteristics'!H:H,MATCH($C2850,'Policy Characteristics'!$C:$C,0))),"",INDEX('Policy Characteristics'!H:H,MATCH($C2850,'Policy Characteristics'!$C:$C,0)))</f>
        <v>1</v>
      </c>
      <c r="O2850" s="254" t="str">
        <f>IF(ISBLANK(INDEX('Policy Characteristics'!I:I,MATCH($C2850,'Policy Characteristics'!$C:$C,0))),"",INDEX('Policy Characteristics'!I:I,MATCH($C2850,'Policy Characteristics'!$C:$C,0)))</f>
        <v>on/off</v>
      </c>
      <c r="P2850" s="254" t="str">
        <f>IF(ISBLANK(INDEX('Policy Characteristics'!J:J,MATCH($C2850,'Policy Characteristics'!$C:$C,0))),"",INDEX('Policy Characteristics'!J:J,MATCH($C2850,'Policy Characteristics'!$C:$C,0)))</f>
        <v/>
      </c>
      <c r="Q2850" s="254" t="str">
        <f>IF(ISBLANK(INDEX('Policy Characteristics'!K:K,MATCH($C2850,'Policy Characteristics'!$C:$C,0))),"",INDEX('Policy Characteristics'!K:K,MATCH($C2850,'Policy Characteristics'!$C:$C,0)))</f>
        <v/>
      </c>
      <c r="R2850" s="254" t="str">
        <f>IF(ISBLANK(INDEX('Policy Characteristics'!L:L,MATCH($C2850,'Policy Characteristics'!$C:$C,0))),"",INDEX('Policy Characteristics'!L:L,MATCH($C2850,'Policy Characteristics'!$C:$C,0)))</f>
        <v/>
      </c>
    </row>
    <row r="2851" spans="1:18" s="2" customFormat="1" x14ac:dyDescent="0.25">
      <c r="A2851" s="254" t="str">
        <f>IF(ISBLANK(INDEX('Policy Characteristics'!A:A,MATCH($C2851,'Policy Characteristics'!$C:$C,0))),"",INDEX('Policy Characteristics'!A:A,MATCH($C2851,'Policy Characteristics'!$C:$C,0)))</f>
        <v>Cross-Sector</v>
      </c>
      <c r="B2851" s="262" t="str">
        <f>IF(ISBLANK(INDEX('Policy Characteristics'!B:B,MATCH($C2851,'Policy Characteristics'!$C:$C,0))),"",INDEX('Policy Characteristics'!B:B,MATCH($C2851,'Policy Characteristics'!$C:$C,0)))</f>
        <v>Fuel Price Deregulation</v>
      </c>
      <c r="C2851" s="317" t="s">
        <v>2722</v>
      </c>
      <c r="D2851" s="6" t="s">
        <v>433</v>
      </c>
      <c r="E2851" s="45"/>
      <c r="F2851" s="6" t="s">
        <v>430</v>
      </c>
      <c r="G2851" s="6"/>
      <c r="H2851" s="47">
        <f t="shared" si="127"/>
        <v>2850</v>
      </c>
      <c r="I2851" s="325" t="s">
        <v>41</v>
      </c>
      <c r="J2851" s="255" t="str">
        <f>IF(ISBLANK(INDEX('Policy Characteristics'!D:D,MATCH($C2851,'Policy Characteristics'!$C:$C,0))),"",INDEX('Policy Characteristics'!D:D,MATCH($C2851,'Policy Characteristics'!$C:$C,0)))</f>
        <v>Fuel Price Deregulation</v>
      </c>
      <c r="K2851" s="254" t="str">
        <f>IF(ISBLANK(INDEX('Policy Characteristics'!E:E,MATCH($C2851,'Policy Characteristics'!$C:$C,0))),"",INDEX('Policy Characteristics'!E:E,MATCH($C2851,'Policy Characteristics'!$C:$C,0)))</f>
        <v>cross fuel price deregulation</v>
      </c>
      <c r="L2851" s="261">
        <f>IF(ISBLANK(INDEX('Policy Characteristics'!F:F,MATCH($C2851,'Policy Characteristics'!$C:$C,0))),"",INDEX('Policy Characteristics'!F:F,MATCH($C2851,'Policy Characteristics'!$C:$C,0)))</f>
        <v>0</v>
      </c>
      <c r="M2851" s="261">
        <f>IF(ISBLANK(INDEX('Policy Characteristics'!G:G,MATCH($C2851,'Policy Characteristics'!$C:$C,0))),"",INDEX('Policy Characteristics'!G:G,MATCH($C2851,'Policy Characteristics'!$C:$C,0)))</f>
        <v>1</v>
      </c>
      <c r="N2851" s="261">
        <f>IF(ISBLANK(INDEX('Policy Characteristics'!H:H,MATCH($C2851,'Policy Characteristics'!$C:$C,0))),"",INDEX('Policy Characteristics'!H:H,MATCH($C2851,'Policy Characteristics'!$C:$C,0)))</f>
        <v>0.01</v>
      </c>
      <c r="O2851" s="254" t="str">
        <f>IF(ISBLANK(INDEX('Policy Characteristics'!I:I,MATCH($C2851,'Policy Characteristics'!$C:$C,0))),"",INDEX('Policy Characteristics'!I:I,MATCH($C2851,'Policy Characteristics'!$C:$C,0)))</f>
        <v>% of price deregulated</v>
      </c>
      <c r="P2851" s="254" t="str">
        <f>IF(ISBLANK(INDEX('Policy Characteristics'!J:J,MATCH($C2851,'Policy Characteristics'!$C:$C,0))),"",INDEX('Policy Characteristics'!J:J,MATCH($C2851,'Policy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51" s="254" t="str">
        <f>IF(ISBLANK(INDEX('Policy Characteristics'!K:K,MATCH($C2851,'Policy Characteristics'!$C:$C,0))),"",INDEX('Policy Characteristics'!K:K,MATCH($C2851,'Policy Characteristics'!$C:$C,0)))</f>
        <v>fuels.html#fuel-price-deregulation</v>
      </c>
      <c r="R2851" s="254" t="str">
        <f>IF(ISBLANK(INDEX('Policy Characteristics'!L:L,MATCH($C2851,'Policy Characteristics'!$C:$C,0))),"",INDEX('Policy Characteristics'!L:L,MATCH($C2851,'Policy Characteristics'!$C:$C,0)))</f>
        <v/>
      </c>
    </row>
    <row r="2852" spans="1:18" s="2" customFormat="1" x14ac:dyDescent="0.25">
      <c r="A2852" s="254" t="str">
        <f>IF(ISBLANK(INDEX('Policy Characteristics'!A:A,MATCH($C2852,'Policy Characteristics'!$C:$C,0))),"",INDEX('Policy Characteristics'!A:A,MATCH($C2852,'Policy Characteristics'!$C:$C,0)))</f>
        <v>Cross-Sector</v>
      </c>
      <c r="B2852" s="262" t="str">
        <f>IF(ISBLANK(INDEX('Policy Characteristics'!B:B,MATCH($C2852,'Policy Characteristics'!$C:$C,0))),"",INDEX('Policy Characteristics'!B:B,MATCH($C2852,'Policy Characteristics'!$C:$C,0)))</f>
        <v>Fuel Price Deregulation</v>
      </c>
      <c r="C2852" s="254" t="str">
        <f t="shared" ref="C2852:C2865" si="130">C$2851</f>
        <v>Fuel Price Deregulation</v>
      </c>
      <c r="D2852" s="6" t="s">
        <v>43</v>
      </c>
      <c r="E2852" s="45"/>
      <c r="F2852" s="6" t="s">
        <v>83</v>
      </c>
      <c r="G2852" s="6"/>
      <c r="H2852" s="47">
        <f t="shared" si="127"/>
        <v>2851</v>
      </c>
      <c r="I2852" s="325" t="s">
        <v>41</v>
      </c>
      <c r="J2852" s="255" t="str">
        <f>IF(ISBLANK(INDEX('Policy Characteristics'!D:D,MATCH($C2852,'Policy Characteristics'!$C:$C,0))),"",INDEX('Policy Characteristics'!D:D,MATCH($C2852,'Policy Characteristics'!$C:$C,0)))</f>
        <v>Fuel Price Deregulation</v>
      </c>
      <c r="K2852" s="254" t="str">
        <f>IF(ISBLANK(INDEX('Policy Characteristics'!E:E,MATCH($C2852,'Policy Characteristics'!$C:$C,0))),"",INDEX('Policy Characteristics'!E:E,MATCH($C2852,'Policy Characteristics'!$C:$C,0)))</f>
        <v>cross fuel price deregulation</v>
      </c>
      <c r="L2852" s="261">
        <f>IF(ISBLANK(INDEX('Policy Characteristics'!F:F,MATCH($C2852,'Policy Characteristics'!$C:$C,0))),"",INDEX('Policy Characteristics'!F:F,MATCH($C2852,'Policy Characteristics'!$C:$C,0)))</f>
        <v>0</v>
      </c>
      <c r="M2852" s="261">
        <f>IF(ISBLANK(INDEX('Policy Characteristics'!G:G,MATCH($C2852,'Policy Characteristics'!$C:$C,0))),"",INDEX('Policy Characteristics'!G:G,MATCH($C2852,'Policy Characteristics'!$C:$C,0)))</f>
        <v>1</v>
      </c>
      <c r="N2852" s="261">
        <f>IF(ISBLANK(INDEX('Policy Characteristics'!H:H,MATCH($C2852,'Policy Characteristics'!$C:$C,0))),"",INDEX('Policy Characteristics'!H:H,MATCH($C2852,'Policy Characteristics'!$C:$C,0)))</f>
        <v>0.01</v>
      </c>
      <c r="O2852" s="254" t="str">
        <f>IF(ISBLANK(INDEX('Policy Characteristics'!I:I,MATCH($C2852,'Policy Characteristics'!$C:$C,0))),"",INDEX('Policy Characteristics'!I:I,MATCH($C2852,'Policy Characteristics'!$C:$C,0)))</f>
        <v>% of price deregulated</v>
      </c>
      <c r="P2852" s="254" t="str">
        <f>IF(ISBLANK(INDEX('Policy Characteristics'!J:J,MATCH($C2852,'Policy Characteristics'!$C:$C,0))),"",INDEX('Policy Characteristics'!J:J,MATCH($C2852,'Policy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52" s="254" t="str">
        <f>IF(ISBLANK(INDEX('Policy Characteristics'!K:K,MATCH($C2852,'Policy Characteristics'!$C:$C,0))),"",INDEX('Policy Characteristics'!K:K,MATCH($C2852,'Policy Characteristics'!$C:$C,0)))</f>
        <v>fuels.html#fuel-price-deregulation</v>
      </c>
      <c r="R2852" s="254" t="str">
        <f>IF(ISBLANK(INDEX('Policy Characteristics'!L:L,MATCH($C2852,'Policy Characteristics'!$C:$C,0))),"",INDEX('Policy Characteristics'!L:L,MATCH($C2852,'Policy Characteristics'!$C:$C,0)))</f>
        <v/>
      </c>
    </row>
    <row r="2853" spans="1:18" s="2" customFormat="1" x14ac:dyDescent="0.25">
      <c r="A2853" s="254" t="str">
        <f>IF(ISBLANK(INDEX('Policy Characteristics'!A:A,MATCH($C2853,'Policy Characteristics'!$C:$C,0))),"",INDEX('Policy Characteristics'!A:A,MATCH($C2853,'Policy Characteristics'!$C:$C,0)))</f>
        <v>Cross-Sector</v>
      </c>
      <c r="B2853" s="262" t="str">
        <f>IF(ISBLANK(INDEX('Policy Characteristics'!B:B,MATCH($C2853,'Policy Characteristics'!$C:$C,0))),"",INDEX('Policy Characteristics'!B:B,MATCH($C2853,'Policy Characteristics'!$C:$C,0)))</f>
        <v>Fuel Price Deregulation</v>
      </c>
      <c r="C2853" s="254" t="str">
        <f t="shared" si="130"/>
        <v>Fuel Price Deregulation</v>
      </c>
      <c r="D2853" s="6" t="s">
        <v>44</v>
      </c>
      <c r="E2853" s="45"/>
      <c r="F2853" s="6" t="s">
        <v>84</v>
      </c>
      <c r="G2853" s="6"/>
      <c r="H2853" s="47">
        <f t="shared" si="127"/>
        <v>2852</v>
      </c>
      <c r="I2853" s="325" t="s">
        <v>41</v>
      </c>
      <c r="J2853" s="255" t="str">
        <f>IF(ISBLANK(INDEX('Policy Characteristics'!D:D,MATCH($C2853,'Policy Characteristics'!$C:$C,0))),"",INDEX('Policy Characteristics'!D:D,MATCH($C2853,'Policy Characteristics'!$C:$C,0)))</f>
        <v>Fuel Price Deregulation</v>
      </c>
      <c r="K2853" s="254" t="str">
        <f>IF(ISBLANK(INDEX('Policy Characteristics'!E:E,MATCH($C2853,'Policy Characteristics'!$C:$C,0))),"",INDEX('Policy Characteristics'!E:E,MATCH($C2853,'Policy Characteristics'!$C:$C,0)))</f>
        <v>cross fuel price deregulation</v>
      </c>
      <c r="L2853" s="261">
        <f>IF(ISBLANK(INDEX('Policy Characteristics'!F:F,MATCH($C2853,'Policy Characteristics'!$C:$C,0))),"",INDEX('Policy Characteristics'!F:F,MATCH($C2853,'Policy Characteristics'!$C:$C,0)))</f>
        <v>0</v>
      </c>
      <c r="M2853" s="261">
        <f>IF(ISBLANK(INDEX('Policy Characteristics'!G:G,MATCH($C2853,'Policy Characteristics'!$C:$C,0))),"",INDEX('Policy Characteristics'!G:G,MATCH($C2853,'Policy Characteristics'!$C:$C,0)))</f>
        <v>1</v>
      </c>
      <c r="N2853" s="261">
        <f>IF(ISBLANK(INDEX('Policy Characteristics'!H:H,MATCH($C2853,'Policy Characteristics'!$C:$C,0))),"",INDEX('Policy Characteristics'!H:H,MATCH($C2853,'Policy Characteristics'!$C:$C,0)))</f>
        <v>0.01</v>
      </c>
      <c r="O2853" s="254" t="str">
        <f>IF(ISBLANK(INDEX('Policy Characteristics'!I:I,MATCH($C2853,'Policy Characteristics'!$C:$C,0))),"",INDEX('Policy Characteristics'!I:I,MATCH($C2853,'Policy Characteristics'!$C:$C,0)))</f>
        <v>% of price deregulated</v>
      </c>
      <c r="P2853" s="254" t="str">
        <f>IF(ISBLANK(INDEX('Policy Characteristics'!J:J,MATCH($C2853,'Policy Characteristics'!$C:$C,0))),"",INDEX('Policy Characteristics'!J:J,MATCH($C2853,'Policy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53" s="254" t="str">
        <f>IF(ISBLANK(INDEX('Policy Characteristics'!K:K,MATCH($C2853,'Policy Characteristics'!$C:$C,0))),"",INDEX('Policy Characteristics'!K:K,MATCH($C2853,'Policy Characteristics'!$C:$C,0)))</f>
        <v>fuels.html#fuel-price-deregulation</v>
      </c>
      <c r="R2853" s="254" t="str">
        <f>IF(ISBLANK(INDEX('Policy Characteristics'!L:L,MATCH($C2853,'Policy Characteristics'!$C:$C,0))),"",INDEX('Policy Characteristics'!L:L,MATCH($C2853,'Policy Characteristics'!$C:$C,0)))</f>
        <v/>
      </c>
    </row>
    <row r="2854" spans="1:18" s="2" customFormat="1" x14ac:dyDescent="0.25">
      <c r="A2854" s="254" t="str">
        <f>IF(ISBLANK(INDEX('Policy Characteristics'!A:A,MATCH($C2854,'Policy Characteristics'!$C:$C,0))),"",INDEX('Policy Characteristics'!A:A,MATCH($C2854,'Policy Characteristics'!$C:$C,0)))</f>
        <v>Cross-Sector</v>
      </c>
      <c r="B2854" s="262" t="str">
        <f>IF(ISBLANK(INDEX('Policy Characteristics'!B:B,MATCH($C2854,'Policy Characteristics'!$C:$C,0))),"",INDEX('Policy Characteristics'!B:B,MATCH($C2854,'Policy Characteristics'!$C:$C,0)))</f>
        <v>Fuel Price Deregulation</v>
      </c>
      <c r="C2854" s="254" t="str">
        <f t="shared" si="130"/>
        <v>Fuel Price Deregulation</v>
      </c>
      <c r="D2854" s="6" t="s">
        <v>48</v>
      </c>
      <c r="E2854" s="45"/>
      <c r="F2854" s="6" t="s">
        <v>88</v>
      </c>
      <c r="G2854" s="6"/>
      <c r="H2854" s="47">
        <f t="shared" si="127"/>
        <v>2853</v>
      </c>
      <c r="I2854" s="325" t="s">
        <v>41</v>
      </c>
      <c r="J2854" s="255" t="str">
        <f>IF(ISBLANK(INDEX('Policy Characteristics'!D:D,MATCH($C2854,'Policy Characteristics'!$C:$C,0))),"",INDEX('Policy Characteristics'!D:D,MATCH($C2854,'Policy Characteristics'!$C:$C,0)))</f>
        <v>Fuel Price Deregulation</v>
      </c>
      <c r="K2854" s="254" t="str">
        <f>IF(ISBLANK(INDEX('Policy Characteristics'!E:E,MATCH($C2854,'Policy Characteristics'!$C:$C,0))),"",INDEX('Policy Characteristics'!E:E,MATCH($C2854,'Policy Characteristics'!$C:$C,0)))</f>
        <v>cross fuel price deregulation</v>
      </c>
      <c r="L2854" s="261">
        <f>IF(ISBLANK(INDEX('Policy Characteristics'!F:F,MATCH($C2854,'Policy Characteristics'!$C:$C,0))),"",INDEX('Policy Characteristics'!F:F,MATCH($C2854,'Policy Characteristics'!$C:$C,0)))</f>
        <v>0</v>
      </c>
      <c r="M2854" s="261">
        <f>IF(ISBLANK(INDEX('Policy Characteristics'!G:G,MATCH($C2854,'Policy Characteristics'!$C:$C,0))),"",INDEX('Policy Characteristics'!G:G,MATCH($C2854,'Policy Characteristics'!$C:$C,0)))</f>
        <v>1</v>
      </c>
      <c r="N2854" s="261">
        <f>IF(ISBLANK(INDEX('Policy Characteristics'!H:H,MATCH($C2854,'Policy Characteristics'!$C:$C,0))),"",INDEX('Policy Characteristics'!H:H,MATCH($C2854,'Policy Characteristics'!$C:$C,0)))</f>
        <v>0.01</v>
      </c>
      <c r="O2854" s="254" t="str">
        <f>IF(ISBLANK(INDEX('Policy Characteristics'!I:I,MATCH($C2854,'Policy Characteristics'!$C:$C,0))),"",INDEX('Policy Characteristics'!I:I,MATCH($C2854,'Policy Characteristics'!$C:$C,0)))</f>
        <v>% of price deregulated</v>
      </c>
      <c r="P2854" s="254" t="str">
        <f>IF(ISBLANK(INDEX('Policy Characteristics'!J:J,MATCH($C2854,'Policy Characteristics'!$C:$C,0))),"",INDEX('Policy Characteristics'!J:J,MATCH($C2854,'Policy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54" s="254" t="str">
        <f>IF(ISBLANK(INDEX('Policy Characteristics'!K:K,MATCH($C2854,'Policy Characteristics'!$C:$C,0))),"",INDEX('Policy Characteristics'!K:K,MATCH($C2854,'Policy Characteristics'!$C:$C,0)))</f>
        <v>fuels.html#fuel-price-deregulation</v>
      </c>
      <c r="R2854" s="254" t="str">
        <f>IF(ISBLANK(INDEX('Policy Characteristics'!L:L,MATCH($C2854,'Policy Characteristics'!$C:$C,0))),"",INDEX('Policy Characteristics'!L:L,MATCH($C2854,'Policy Characteristics'!$C:$C,0)))</f>
        <v/>
      </c>
    </row>
    <row r="2855" spans="1:18" s="2" customFormat="1" x14ac:dyDescent="0.25">
      <c r="A2855" s="254" t="str">
        <f>IF(ISBLANK(INDEX('Policy Characteristics'!A:A,MATCH($C2855,'Policy Characteristics'!$C:$C,0))),"",INDEX('Policy Characteristics'!A:A,MATCH($C2855,'Policy Characteristics'!$C:$C,0)))</f>
        <v>Cross-Sector</v>
      </c>
      <c r="B2855" s="262" t="str">
        <f>IF(ISBLANK(INDEX('Policy Characteristics'!B:B,MATCH($C2855,'Policy Characteristics'!$C:$C,0))),"",INDEX('Policy Characteristics'!B:B,MATCH($C2855,'Policy Characteristics'!$C:$C,0)))</f>
        <v>Fuel Price Deregulation</v>
      </c>
      <c r="C2855" s="254" t="str">
        <f t="shared" si="130"/>
        <v>Fuel Price Deregulation</v>
      </c>
      <c r="D2855" s="6" t="s">
        <v>50</v>
      </c>
      <c r="E2855" s="45"/>
      <c r="F2855" s="6" t="s">
        <v>91</v>
      </c>
      <c r="G2855" s="6"/>
      <c r="H2855" s="47">
        <f t="shared" si="127"/>
        <v>2854</v>
      </c>
      <c r="I2855" s="325" t="s">
        <v>41</v>
      </c>
      <c r="J2855" s="255" t="str">
        <f>IF(ISBLANK(INDEX('Policy Characteristics'!D:D,MATCH($C2855,'Policy Characteristics'!$C:$C,0))),"",INDEX('Policy Characteristics'!D:D,MATCH($C2855,'Policy Characteristics'!$C:$C,0)))</f>
        <v>Fuel Price Deregulation</v>
      </c>
      <c r="K2855" s="254" t="str">
        <f>IF(ISBLANK(INDEX('Policy Characteristics'!E:E,MATCH($C2855,'Policy Characteristics'!$C:$C,0))),"",INDEX('Policy Characteristics'!E:E,MATCH($C2855,'Policy Characteristics'!$C:$C,0)))</f>
        <v>cross fuel price deregulation</v>
      </c>
      <c r="L2855" s="261">
        <f>IF(ISBLANK(INDEX('Policy Characteristics'!F:F,MATCH($C2855,'Policy Characteristics'!$C:$C,0))),"",INDEX('Policy Characteristics'!F:F,MATCH($C2855,'Policy Characteristics'!$C:$C,0)))</f>
        <v>0</v>
      </c>
      <c r="M2855" s="261">
        <f>IF(ISBLANK(INDEX('Policy Characteristics'!G:G,MATCH($C2855,'Policy Characteristics'!$C:$C,0))),"",INDEX('Policy Characteristics'!G:G,MATCH($C2855,'Policy Characteristics'!$C:$C,0)))</f>
        <v>1</v>
      </c>
      <c r="N2855" s="261">
        <f>IF(ISBLANK(INDEX('Policy Characteristics'!H:H,MATCH($C2855,'Policy Characteristics'!$C:$C,0))),"",INDEX('Policy Characteristics'!H:H,MATCH($C2855,'Policy Characteristics'!$C:$C,0)))</f>
        <v>0.01</v>
      </c>
      <c r="O2855" s="254" t="str">
        <f>IF(ISBLANK(INDEX('Policy Characteristics'!I:I,MATCH($C2855,'Policy Characteristics'!$C:$C,0))),"",INDEX('Policy Characteristics'!I:I,MATCH($C2855,'Policy Characteristics'!$C:$C,0)))</f>
        <v>% of price deregulated</v>
      </c>
      <c r="P2855" s="254" t="str">
        <f>IF(ISBLANK(INDEX('Policy Characteristics'!J:J,MATCH($C2855,'Policy Characteristics'!$C:$C,0))),"",INDEX('Policy Characteristics'!J:J,MATCH($C2855,'Policy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55" s="254" t="str">
        <f>IF(ISBLANK(INDEX('Policy Characteristics'!K:K,MATCH($C2855,'Policy Characteristics'!$C:$C,0))),"",INDEX('Policy Characteristics'!K:K,MATCH($C2855,'Policy Characteristics'!$C:$C,0)))</f>
        <v>fuels.html#fuel-price-deregulation</v>
      </c>
      <c r="R2855" s="254" t="str">
        <f>IF(ISBLANK(INDEX('Policy Characteristics'!L:L,MATCH($C2855,'Policy Characteristics'!$C:$C,0))),"",INDEX('Policy Characteristics'!L:L,MATCH($C2855,'Policy Characteristics'!$C:$C,0)))</f>
        <v/>
      </c>
    </row>
    <row r="2856" spans="1:18" s="2" customFormat="1" x14ac:dyDescent="0.25">
      <c r="A2856" s="254" t="str">
        <f>IF(ISBLANK(INDEX('Policy Characteristics'!A:A,MATCH($C2856,'Policy Characteristics'!$C:$C,0))),"",INDEX('Policy Characteristics'!A:A,MATCH($C2856,'Policy Characteristics'!$C:$C,0)))</f>
        <v>Cross-Sector</v>
      </c>
      <c r="B2856" s="262" t="str">
        <f>IF(ISBLANK(INDEX('Policy Characteristics'!B:B,MATCH($C2856,'Policy Characteristics'!$C:$C,0))),"",INDEX('Policy Characteristics'!B:B,MATCH($C2856,'Policy Characteristics'!$C:$C,0)))</f>
        <v>Fuel Price Deregulation</v>
      </c>
      <c r="C2856" s="254" t="str">
        <f t="shared" si="130"/>
        <v>Fuel Price Deregulation</v>
      </c>
      <c r="D2856" s="6" t="s">
        <v>51</v>
      </c>
      <c r="E2856" s="45"/>
      <c r="F2856" s="6" t="s">
        <v>92</v>
      </c>
      <c r="G2856" s="6"/>
      <c r="H2856" s="47">
        <f t="shared" si="127"/>
        <v>2855</v>
      </c>
      <c r="I2856" s="325" t="s">
        <v>41</v>
      </c>
      <c r="J2856" s="255" t="str">
        <f>IF(ISBLANK(INDEX('Policy Characteristics'!D:D,MATCH($C2856,'Policy Characteristics'!$C:$C,0))),"",INDEX('Policy Characteristics'!D:D,MATCH($C2856,'Policy Characteristics'!$C:$C,0)))</f>
        <v>Fuel Price Deregulation</v>
      </c>
      <c r="K2856" s="254" t="str">
        <f>IF(ISBLANK(INDEX('Policy Characteristics'!E:E,MATCH($C2856,'Policy Characteristics'!$C:$C,0))),"",INDEX('Policy Characteristics'!E:E,MATCH($C2856,'Policy Characteristics'!$C:$C,0)))</f>
        <v>cross fuel price deregulation</v>
      </c>
      <c r="L2856" s="261">
        <f>IF(ISBLANK(INDEX('Policy Characteristics'!F:F,MATCH($C2856,'Policy Characteristics'!$C:$C,0))),"",INDEX('Policy Characteristics'!F:F,MATCH($C2856,'Policy Characteristics'!$C:$C,0)))</f>
        <v>0</v>
      </c>
      <c r="M2856" s="261">
        <f>IF(ISBLANK(INDEX('Policy Characteristics'!G:G,MATCH($C2856,'Policy Characteristics'!$C:$C,0))),"",INDEX('Policy Characteristics'!G:G,MATCH($C2856,'Policy Characteristics'!$C:$C,0)))</f>
        <v>1</v>
      </c>
      <c r="N2856" s="261">
        <f>IF(ISBLANK(INDEX('Policy Characteristics'!H:H,MATCH($C2856,'Policy Characteristics'!$C:$C,0))),"",INDEX('Policy Characteristics'!H:H,MATCH($C2856,'Policy Characteristics'!$C:$C,0)))</f>
        <v>0.01</v>
      </c>
      <c r="O2856" s="254" t="str">
        <f>IF(ISBLANK(INDEX('Policy Characteristics'!I:I,MATCH($C2856,'Policy Characteristics'!$C:$C,0))),"",INDEX('Policy Characteristics'!I:I,MATCH($C2856,'Policy Characteristics'!$C:$C,0)))</f>
        <v>% of price deregulated</v>
      </c>
      <c r="P2856" s="254" t="str">
        <f>IF(ISBLANK(INDEX('Policy Characteristics'!J:J,MATCH($C2856,'Policy Characteristics'!$C:$C,0))),"",INDEX('Policy Characteristics'!J:J,MATCH($C2856,'Policy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56" s="254" t="str">
        <f>IF(ISBLANK(INDEX('Policy Characteristics'!K:K,MATCH($C2856,'Policy Characteristics'!$C:$C,0))),"",INDEX('Policy Characteristics'!K:K,MATCH($C2856,'Policy Characteristics'!$C:$C,0)))</f>
        <v>fuels.html#fuel-price-deregulation</v>
      </c>
      <c r="R2856" s="254" t="str">
        <f>IF(ISBLANK(INDEX('Policy Characteristics'!L:L,MATCH($C2856,'Policy Characteristics'!$C:$C,0))),"",INDEX('Policy Characteristics'!L:L,MATCH($C2856,'Policy Characteristics'!$C:$C,0)))</f>
        <v/>
      </c>
    </row>
    <row r="2857" spans="1:18" s="2" customFormat="1" x14ac:dyDescent="0.25">
      <c r="A2857" s="254" t="str">
        <f>IF(ISBLANK(INDEX('Policy Characteristics'!A:A,MATCH($C2857,'Policy Characteristics'!$C:$C,0))),"",INDEX('Policy Characteristics'!A:A,MATCH($C2857,'Policy Characteristics'!$C:$C,0)))</f>
        <v>Cross-Sector</v>
      </c>
      <c r="B2857" s="262" t="str">
        <f>IF(ISBLANK(INDEX('Policy Characteristics'!B:B,MATCH($C2857,'Policy Characteristics'!$C:$C,0))),"",INDEX('Policy Characteristics'!B:B,MATCH($C2857,'Policy Characteristics'!$C:$C,0)))</f>
        <v>Fuel Price Deregulation</v>
      </c>
      <c r="C2857" s="254" t="str">
        <f t="shared" si="130"/>
        <v>Fuel Price Deregulation</v>
      </c>
      <c r="D2857" s="6" t="s">
        <v>52</v>
      </c>
      <c r="E2857" s="45"/>
      <c r="F2857" s="6" t="s">
        <v>93</v>
      </c>
      <c r="G2857" s="6"/>
      <c r="H2857" s="47">
        <f t="shared" si="127"/>
        <v>2856</v>
      </c>
      <c r="I2857" s="325" t="s">
        <v>41</v>
      </c>
      <c r="J2857" s="255" t="str">
        <f>IF(ISBLANK(INDEX('Policy Characteristics'!D:D,MATCH($C2857,'Policy Characteristics'!$C:$C,0))),"",INDEX('Policy Characteristics'!D:D,MATCH($C2857,'Policy Characteristics'!$C:$C,0)))</f>
        <v>Fuel Price Deregulation</v>
      </c>
      <c r="K2857" s="254" t="str">
        <f>IF(ISBLANK(INDEX('Policy Characteristics'!E:E,MATCH($C2857,'Policy Characteristics'!$C:$C,0))),"",INDEX('Policy Characteristics'!E:E,MATCH($C2857,'Policy Characteristics'!$C:$C,0)))</f>
        <v>cross fuel price deregulation</v>
      </c>
      <c r="L2857" s="261">
        <f>IF(ISBLANK(INDEX('Policy Characteristics'!F:F,MATCH($C2857,'Policy Characteristics'!$C:$C,0))),"",INDEX('Policy Characteristics'!F:F,MATCH($C2857,'Policy Characteristics'!$C:$C,0)))</f>
        <v>0</v>
      </c>
      <c r="M2857" s="261">
        <f>IF(ISBLANK(INDEX('Policy Characteristics'!G:G,MATCH($C2857,'Policy Characteristics'!$C:$C,0))),"",INDEX('Policy Characteristics'!G:G,MATCH($C2857,'Policy Characteristics'!$C:$C,0)))</f>
        <v>1</v>
      </c>
      <c r="N2857" s="261">
        <f>IF(ISBLANK(INDEX('Policy Characteristics'!H:H,MATCH($C2857,'Policy Characteristics'!$C:$C,0))),"",INDEX('Policy Characteristics'!H:H,MATCH($C2857,'Policy Characteristics'!$C:$C,0)))</f>
        <v>0.01</v>
      </c>
      <c r="O2857" s="254" t="str">
        <f>IF(ISBLANK(INDEX('Policy Characteristics'!I:I,MATCH($C2857,'Policy Characteristics'!$C:$C,0))),"",INDEX('Policy Characteristics'!I:I,MATCH($C2857,'Policy Characteristics'!$C:$C,0)))</f>
        <v>% of price deregulated</v>
      </c>
      <c r="P2857" s="254" t="str">
        <f>IF(ISBLANK(INDEX('Policy Characteristics'!J:J,MATCH($C2857,'Policy Characteristics'!$C:$C,0))),"",INDEX('Policy Characteristics'!J:J,MATCH($C2857,'Policy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57" s="254" t="str">
        <f>IF(ISBLANK(INDEX('Policy Characteristics'!K:K,MATCH($C2857,'Policy Characteristics'!$C:$C,0))),"",INDEX('Policy Characteristics'!K:K,MATCH($C2857,'Policy Characteristics'!$C:$C,0)))</f>
        <v>fuels.html#fuel-price-deregulation</v>
      </c>
      <c r="R2857" s="254" t="str">
        <f>IF(ISBLANK(INDEX('Policy Characteristics'!L:L,MATCH($C2857,'Policy Characteristics'!$C:$C,0))),"",INDEX('Policy Characteristics'!L:L,MATCH($C2857,'Policy Characteristics'!$C:$C,0)))</f>
        <v/>
      </c>
    </row>
    <row r="2858" spans="1:18" s="2" customFormat="1" x14ac:dyDescent="0.25">
      <c r="A2858" s="254" t="str">
        <f>IF(ISBLANK(INDEX('Policy Characteristics'!A:A,MATCH($C2858,'Policy Characteristics'!$C:$C,0))),"",INDEX('Policy Characteristics'!A:A,MATCH($C2858,'Policy Characteristics'!$C:$C,0)))</f>
        <v>Cross-Sector</v>
      </c>
      <c r="B2858" s="262" t="str">
        <f>IF(ISBLANK(INDEX('Policy Characteristics'!B:B,MATCH($C2858,'Policy Characteristics'!$C:$C,0))),"",INDEX('Policy Characteristics'!B:B,MATCH($C2858,'Policy Characteristics'!$C:$C,0)))</f>
        <v>Fuel Price Deregulation</v>
      </c>
      <c r="C2858" s="254" t="str">
        <f t="shared" si="130"/>
        <v>Fuel Price Deregulation</v>
      </c>
      <c r="D2858" s="6" t="s">
        <v>53</v>
      </c>
      <c r="E2858" s="45"/>
      <c r="F2858" s="6" t="s">
        <v>94</v>
      </c>
      <c r="G2858" s="6"/>
      <c r="H2858" s="47">
        <f t="shared" si="127"/>
        <v>2857</v>
      </c>
      <c r="I2858" s="325" t="s">
        <v>41</v>
      </c>
      <c r="J2858" s="255" t="str">
        <f>IF(ISBLANK(INDEX('Policy Characteristics'!D:D,MATCH($C2858,'Policy Characteristics'!$C:$C,0))),"",INDEX('Policy Characteristics'!D:D,MATCH($C2858,'Policy Characteristics'!$C:$C,0)))</f>
        <v>Fuel Price Deregulation</v>
      </c>
      <c r="K2858" s="254" t="str">
        <f>IF(ISBLANK(INDEX('Policy Characteristics'!E:E,MATCH($C2858,'Policy Characteristics'!$C:$C,0))),"",INDEX('Policy Characteristics'!E:E,MATCH($C2858,'Policy Characteristics'!$C:$C,0)))</f>
        <v>cross fuel price deregulation</v>
      </c>
      <c r="L2858" s="261">
        <f>IF(ISBLANK(INDEX('Policy Characteristics'!F:F,MATCH($C2858,'Policy Characteristics'!$C:$C,0))),"",INDEX('Policy Characteristics'!F:F,MATCH($C2858,'Policy Characteristics'!$C:$C,0)))</f>
        <v>0</v>
      </c>
      <c r="M2858" s="261">
        <f>IF(ISBLANK(INDEX('Policy Characteristics'!G:G,MATCH($C2858,'Policy Characteristics'!$C:$C,0))),"",INDEX('Policy Characteristics'!G:G,MATCH($C2858,'Policy Characteristics'!$C:$C,0)))</f>
        <v>1</v>
      </c>
      <c r="N2858" s="261">
        <f>IF(ISBLANK(INDEX('Policy Characteristics'!H:H,MATCH($C2858,'Policy Characteristics'!$C:$C,0))),"",INDEX('Policy Characteristics'!H:H,MATCH($C2858,'Policy Characteristics'!$C:$C,0)))</f>
        <v>0.01</v>
      </c>
      <c r="O2858" s="254" t="str">
        <f>IF(ISBLANK(INDEX('Policy Characteristics'!I:I,MATCH($C2858,'Policy Characteristics'!$C:$C,0))),"",INDEX('Policy Characteristics'!I:I,MATCH($C2858,'Policy Characteristics'!$C:$C,0)))</f>
        <v>% of price deregulated</v>
      </c>
      <c r="P2858" s="254" t="str">
        <f>IF(ISBLANK(INDEX('Policy Characteristics'!J:J,MATCH($C2858,'Policy Characteristics'!$C:$C,0))),"",INDEX('Policy Characteristics'!J:J,MATCH($C2858,'Policy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58" s="254" t="str">
        <f>IF(ISBLANK(INDEX('Policy Characteristics'!K:K,MATCH($C2858,'Policy Characteristics'!$C:$C,0))),"",INDEX('Policy Characteristics'!K:K,MATCH($C2858,'Policy Characteristics'!$C:$C,0)))</f>
        <v>fuels.html#fuel-price-deregulation</v>
      </c>
      <c r="R2858" s="254" t="str">
        <f>IF(ISBLANK(INDEX('Policy Characteristics'!L:L,MATCH($C2858,'Policy Characteristics'!$C:$C,0))),"",INDEX('Policy Characteristics'!L:L,MATCH($C2858,'Policy Characteristics'!$C:$C,0)))</f>
        <v/>
      </c>
    </row>
    <row r="2859" spans="1:18" s="2" customFormat="1" x14ac:dyDescent="0.25">
      <c r="A2859" s="254" t="str">
        <f>IF(ISBLANK(INDEX('Policy Characteristics'!A:A,MATCH($C2859,'Policy Characteristics'!$C:$C,0))),"",INDEX('Policy Characteristics'!A:A,MATCH($C2859,'Policy Characteristics'!$C:$C,0)))</f>
        <v>Cross-Sector</v>
      </c>
      <c r="B2859" s="262" t="str">
        <f>IF(ISBLANK(INDEX('Policy Characteristics'!B:B,MATCH($C2859,'Policy Characteristics'!$C:$C,0))),"",INDEX('Policy Characteristics'!B:B,MATCH($C2859,'Policy Characteristics'!$C:$C,0)))</f>
        <v>Fuel Price Deregulation</v>
      </c>
      <c r="C2859" s="254" t="str">
        <f t="shared" si="130"/>
        <v>Fuel Price Deregulation</v>
      </c>
      <c r="D2859" s="6" t="s">
        <v>2447</v>
      </c>
      <c r="E2859" s="45"/>
      <c r="F2859" s="6" t="s">
        <v>2448</v>
      </c>
      <c r="G2859" s="6"/>
      <c r="H2859" s="47">
        <f t="shared" si="127"/>
        <v>2858</v>
      </c>
      <c r="I2859" s="325" t="s">
        <v>41</v>
      </c>
      <c r="J2859" s="255" t="str">
        <f>IF(ISBLANK(INDEX('Policy Characteristics'!D:D,MATCH($C2859,'Policy Characteristics'!$C:$C,0))),"",INDEX('Policy Characteristics'!D:D,MATCH($C2859,'Policy Characteristics'!$C:$C,0)))</f>
        <v>Fuel Price Deregulation</v>
      </c>
      <c r="K2859" s="254" t="str">
        <f>IF(ISBLANK(INDEX('Policy Characteristics'!E:E,MATCH($C2859,'Policy Characteristics'!$C:$C,0))),"",INDEX('Policy Characteristics'!E:E,MATCH($C2859,'Policy Characteristics'!$C:$C,0)))</f>
        <v>cross fuel price deregulation</v>
      </c>
      <c r="L2859" s="261">
        <f>IF(ISBLANK(INDEX('Policy Characteristics'!F:F,MATCH($C2859,'Policy Characteristics'!$C:$C,0))),"",INDEX('Policy Characteristics'!F:F,MATCH($C2859,'Policy Characteristics'!$C:$C,0)))</f>
        <v>0</v>
      </c>
      <c r="M2859" s="261">
        <f>IF(ISBLANK(INDEX('Policy Characteristics'!G:G,MATCH($C2859,'Policy Characteristics'!$C:$C,0))),"",INDEX('Policy Characteristics'!G:G,MATCH($C2859,'Policy Characteristics'!$C:$C,0)))</f>
        <v>1</v>
      </c>
      <c r="N2859" s="261">
        <f>IF(ISBLANK(INDEX('Policy Characteristics'!H:H,MATCH($C2859,'Policy Characteristics'!$C:$C,0))),"",INDEX('Policy Characteristics'!H:H,MATCH($C2859,'Policy Characteristics'!$C:$C,0)))</f>
        <v>0.01</v>
      </c>
      <c r="O2859" s="254" t="str">
        <f>IF(ISBLANK(INDEX('Policy Characteristics'!I:I,MATCH($C2859,'Policy Characteristics'!$C:$C,0))),"",INDEX('Policy Characteristics'!I:I,MATCH($C2859,'Policy Characteristics'!$C:$C,0)))</f>
        <v>% of price deregulated</v>
      </c>
      <c r="P2859" s="254" t="str">
        <f>IF(ISBLANK(INDEX('Policy Characteristics'!J:J,MATCH($C2859,'Policy Characteristics'!$C:$C,0))),"",INDEX('Policy Characteristics'!J:J,MATCH($C2859,'Policy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59" s="254" t="str">
        <f>IF(ISBLANK(INDEX('Policy Characteristics'!K:K,MATCH($C2859,'Policy Characteristics'!$C:$C,0))),"",INDEX('Policy Characteristics'!K:K,MATCH($C2859,'Policy Characteristics'!$C:$C,0)))</f>
        <v>fuels.html#fuel-price-deregulation</v>
      </c>
      <c r="R2859" s="254" t="str">
        <f>IF(ISBLANK(INDEX('Policy Characteristics'!L:L,MATCH($C2859,'Policy Characteristics'!$C:$C,0))),"",INDEX('Policy Characteristics'!L:L,MATCH($C2859,'Policy Characteristics'!$C:$C,0)))</f>
        <v/>
      </c>
    </row>
    <row r="2860" spans="1:18" s="2" customFormat="1" x14ac:dyDescent="0.25">
      <c r="A2860" s="254" t="str">
        <f>IF(ISBLANK(INDEX('Policy Characteristics'!A:A,MATCH($C2860,'Policy Characteristics'!$C:$C,0))),"",INDEX('Policy Characteristics'!A:A,MATCH($C2860,'Policy Characteristics'!$C:$C,0)))</f>
        <v>Cross-Sector</v>
      </c>
      <c r="B2860" s="262" t="str">
        <f>IF(ISBLANK(INDEX('Policy Characteristics'!B:B,MATCH($C2860,'Policy Characteristics'!$C:$C,0))),"",INDEX('Policy Characteristics'!B:B,MATCH($C2860,'Policy Characteristics'!$C:$C,0)))</f>
        <v>Fuel Price Deregulation</v>
      </c>
      <c r="C2860" s="254" t="str">
        <f t="shared" si="130"/>
        <v>Fuel Price Deregulation</v>
      </c>
      <c r="D2860" s="6" t="s">
        <v>426</v>
      </c>
      <c r="E2860" s="45"/>
      <c r="F2860" s="6" t="s">
        <v>427</v>
      </c>
      <c r="G2860" s="6"/>
      <c r="H2860" s="47">
        <f t="shared" si="127"/>
        <v>2859</v>
      </c>
      <c r="I2860" s="325" t="s">
        <v>41</v>
      </c>
      <c r="J2860" s="255" t="str">
        <f>IF(ISBLANK(INDEX('Policy Characteristics'!D:D,MATCH($C2860,'Policy Characteristics'!$C:$C,0))),"",INDEX('Policy Characteristics'!D:D,MATCH($C2860,'Policy Characteristics'!$C:$C,0)))</f>
        <v>Fuel Price Deregulation</v>
      </c>
      <c r="K2860" s="254" t="str">
        <f>IF(ISBLANK(INDEX('Policy Characteristics'!E:E,MATCH($C2860,'Policy Characteristics'!$C:$C,0))),"",INDEX('Policy Characteristics'!E:E,MATCH($C2860,'Policy Characteristics'!$C:$C,0)))</f>
        <v>cross fuel price deregulation</v>
      </c>
      <c r="L2860" s="261">
        <f>IF(ISBLANK(INDEX('Policy Characteristics'!F:F,MATCH($C2860,'Policy Characteristics'!$C:$C,0))),"",INDEX('Policy Characteristics'!F:F,MATCH($C2860,'Policy Characteristics'!$C:$C,0)))</f>
        <v>0</v>
      </c>
      <c r="M2860" s="261">
        <f>IF(ISBLANK(INDEX('Policy Characteristics'!G:G,MATCH($C2860,'Policy Characteristics'!$C:$C,0))),"",INDEX('Policy Characteristics'!G:G,MATCH($C2860,'Policy Characteristics'!$C:$C,0)))</f>
        <v>1</v>
      </c>
      <c r="N2860" s="261">
        <f>IF(ISBLANK(INDEX('Policy Characteristics'!H:H,MATCH($C2860,'Policy Characteristics'!$C:$C,0))),"",INDEX('Policy Characteristics'!H:H,MATCH($C2860,'Policy Characteristics'!$C:$C,0)))</f>
        <v>0.01</v>
      </c>
      <c r="O2860" s="254" t="str">
        <f>IF(ISBLANK(INDEX('Policy Characteristics'!I:I,MATCH($C2860,'Policy Characteristics'!$C:$C,0))),"",INDEX('Policy Characteristics'!I:I,MATCH($C2860,'Policy Characteristics'!$C:$C,0)))</f>
        <v>% of price deregulated</v>
      </c>
      <c r="P2860" s="254" t="str">
        <f>IF(ISBLANK(INDEX('Policy Characteristics'!J:J,MATCH($C2860,'Policy Characteristics'!$C:$C,0))),"",INDEX('Policy Characteristics'!J:J,MATCH($C2860,'Policy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60" s="254" t="str">
        <f>IF(ISBLANK(INDEX('Policy Characteristics'!K:K,MATCH($C2860,'Policy Characteristics'!$C:$C,0))),"",INDEX('Policy Characteristics'!K:K,MATCH($C2860,'Policy Characteristics'!$C:$C,0)))</f>
        <v>fuels.html#fuel-price-deregulation</v>
      </c>
      <c r="R2860" s="254" t="str">
        <f>IF(ISBLANK(INDEX('Policy Characteristics'!L:L,MATCH($C2860,'Policy Characteristics'!$C:$C,0))),"",INDEX('Policy Characteristics'!L:L,MATCH($C2860,'Policy Characteristics'!$C:$C,0)))</f>
        <v/>
      </c>
    </row>
    <row r="2861" spans="1:18" s="2" customFormat="1" x14ac:dyDescent="0.25">
      <c r="A2861" s="254" t="str">
        <f>IF(ISBLANK(INDEX('Policy Characteristics'!A:A,MATCH($C2861,'Policy Characteristics'!$C:$C,0))),"",INDEX('Policy Characteristics'!A:A,MATCH($C2861,'Policy Characteristics'!$C:$C,0)))</f>
        <v>Cross-Sector</v>
      </c>
      <c r="B2861" s="262" t="str">
        <f>IF(ISBLANK(INDEX('Policy Characteristics'!B:B,MATCH($C2861,'Policy Characteristics'!$C:$C,0))),"",INDEX('Policy Characteristics'!B:B,MATCH($C2861,'Policy Characteristics'!$C:$C,0)))</f>
        <v>Fuel Price Deregulation</v>
      </c>
      <c r="C2861" s="254" t="str">
        <f t="shared" si="130"/>
        <v>Fuel Price Deregulation</v>
      </c>
      <c r="D2861" s="6" t="s">
        <v>2439</v>
      </c>
      <c r="E2861" s="45"/>
      <c r="F2861" s="6" t="s">
        <v>2443</v>
      </c>
      <c r="G2861" s="6"/>
      <c r="H2861" s="47">
        <f t="shared" si="127"/>
        <v>2860</v>
      </c>
      <c r="I2861" s="325" t="s">
        <v>41</v>
      </c>
      <c r="J2861" s="255" t="str">
        <f>IF(ISBLANK(INDEX('Policy Characteristics'!D:D,MATCH($C2861,'Policy Characteristics'!$C:$C,0))),"",INDEX('Policy Characteristics'!D:D,MATCH($C2861,'Policy Characteristics'!$C:$C,0)))</f>
        <v>Fuel Price Deregulation</v>
      </c>
      <c r="K2861" s="254" t="str">
        <f>IF(ISBLANK(INDEX('Policy Characteristics'!E:E,MATCH($C2861,'Policy Characteristics'!$C:$C,0))),"",INDEX('Policy Characteristics'!E:E,MATCH($C2861,'Policy Characteristics'!$C:$C,0)))</f>
        <v>cross fuel price deregulation</v>
      </c>
      <c r="L2861" s="261">
        <f>IF(ISBLANK(INDEX('Policy Characteristics'!F:F,MATCH($C2861,'Policy Characteristics'!$C:$C,0))),"",INDEX('Policy Characteristics'!F:F,MATCH($C2861,'Policy Characteristics'!$C:$C,0)))</f>
        <v>0</v>
      </c>
      <c r="M2861" s="261">
        <f>IF(ISBLANK(INDEX('Policy Characteristics'!G:G,MATCH($C2861,'Policy Characteristics'!$C:$C,0))),"",INDEX('Policy Characteristics'!G:G,MATCH($C2861,'Policy Characteristics'!$C:$C,0)))</f>
        <v>1</v>
      </c>
      <c r="N2861" s="261">
        <f>IF(ISBLANK(INDEX('Policy Characteristics'!H:H,MATCH($C2861,'Policy Characteristics'!$C:$C,0))),"",INDEX('Policy Characteristics'!H:H,MATCH($C2861,'Policy Characteristics'!$C:$C,0)))</f>
        <v>0.01</v>
      </c>
      <c r="O2861" s="254" t="str">
        <f>IF(ISBLANK(INDEX('Policy Characteristics'!I:I,MATCH($C2861,'Policy Characteristics'!$C:$C,0))),"",INDEX('Policy Characteristics'!I:I,MATCH($C2861,'Policy Characteristics'!$C:$C,0)))</f>
        <v>% of price deregulated</v>
      </c>
      <c r="P2861" s="254" t="str">
        <f>IF(ISBLANK(INDEX('Policy Characteristics'!J:J,MATCH($C2861,'Policy Characteristics'!$C:$C,0))),"",INDEX('Policy Characteristics'!J:J,MATCH($C2861,'Policy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61" s="254" t="str">
        <f>IF(ISBLANK(INDEX('Policy Characteristics'!K:K,MATCH($C2861,'Policy Characteristics'!$C:$C,0))),"",INDEX('Policy Characteristics'!K:K,MATCH($C2861,'Policy Characteristics'!$C:$C,0)))</f>
        <v>fuels.html#fuel-price-deregulation</v>
      </c>
      <c r="R2861" s="254" t="str">
        <f>IF(ISBLANK(INDEX('Policy Characteristics'!L:L,MATCH($C2861,'Policy Characteristics'!$C:$C,0))),"",INDEX('Policy Characteristics'!L:L,MATCH($C2861,'Policy Characteristics'!$C:$C,0)))</f>
        <v/>
      </c>
    </row>
    <row r="2862" spans="1:18" s="2" customFormat="1" x14ac:dyDescent="0.25">
      <c r="A2862" s="254" t="str">
        <f>IF(ISBLANK(INDEX('Policy Characteristics'!A:A,MATCH($C2862,'Policy Characteristics'!$C:$C,0))),"",INDEX('Policy Characteristics'!A:A,MATCH($C2862,'Policy Characteristics'!$C:$C,0)))</f>
        <v>Cross-Sector</v>
      </c>
      <c r="B2862" s="262" t="str">
        <f>IF(ISBLANK(INDEX('Policy Characteristics'!B:B,MATCH($C2862,'Policy Characteristics'!$C:$C,0))),"",INDEX('Policy Characteristics'!B:B,MATCH($C2862,'Policy Characteristics'!$C:$C,0)))</f>
        <v>Fuel Price Deregulation</v>
      </c>
      <c r="C2862" s="254" t="str">
        <f t="shared" si="130"/>
        <v>Fuel Price Deregulation</v>
      </c>
      <c r="D2862" s="6" t="s">
        <v>2449</v>
      </c>
      <c r="E2862" s="45"/>
      <c r="F2862" s="6" t="s">
        <v>2450</v>
      </c>
      <c r="G2862" s="6"/>
      <c r="H2862" s="47">
        <f t="shared" si="127"/>
        <v>2861</v>
      </c>
      <c r="I2862" s="325" t="s">
        <v>41</v>
      </c>
      <c r="J2862" s="255" t="str">
        <f>IF(ISBLANK(INDEX('Policy Characteristics'!D:D,MATCH($C2862,'Policy Characteristics'!$C:$C,0))),"",INDEX('Policy Characteristics'!D:D,MATCH($C2862,'Policy Characteristics'!$C:$C,0)))</f>
        <v>Fuel Price Deregulation</v>
      </c>
      <c r="K2862" s="254" t="str">
        <f>IF(ISBLANK(INDEX('Policy Characteristics'!E:E,MATCH($C2862,'Policy Characteristics'!$C:$C,0))),"",INDEX('Policy Characteristics'!E:E,MATCH($C2862,'Policy Characteristics'!$C:$C,0)))</f>
        <v>cross fuel price deregulation</v>
      </c>
      <c r="L2862" s="261">
        <f>IF(ISBLANK(INDEX('Policy Characteristics'!F:F,MATCH($C2862,'Policy Characteristics'!$C:$C,0))),"",INDEX('Policy Characteristics'!F:F,MATCH($C2862,'Policy Characteristics'!$C:$C,0)))</f>
        <v>0</v>
      </c>
      <c r="M2862" s="261">
        <f>IF(ISBLANK(INDEX('Policy Characteristics'!G:G,MATCH($C2862,'Policy Characteristics'!$C:$C,0))),"",INDEX('Policy Characteristics'!G:G,MATCH($C2862,'Policy Characteristics'!$C:$C,0)))</f>
        <v>1</v>
      </c>
      <c r="N2862" s="261">
        <f>IF(ISBLANK(INDEX('Policy Characteristics'!H:H,MATCH($C2862,'Policy Characteristics'!$C:$C,0))),"",INDEX('Policy Characteristics'!H:H,MATCH($C2862,'Policy Characteristics'!$C:$C,0)))</f>
        <v>0.01</v>
      </c>
      <c r="O2862" s="254" t="str">
        <f>IF(ISBLANK(INDEX('Policy Characteristics'!I:I,MATCH($C2862,'Policy Characteristics'!$C:$C,0))),"",INDEX('Policy Characteristics'!I:I,MATCH($C2862,'Policy Characteristics'!$C:$C,0)))</f>
        <v>% of price deregulated</v>
      </c>
      <c r="P2862" s="254" t="str">
        <f>IF(ISBLANK(INDEX('Policy Characteristics'!J:J,MATCH($C2862,'Policy Characteristics'!$C:$C,0))),"",INDEX('Policy Characteristics'!J:J,MATCH($C2862,'Policy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62" s="254" t="str">
        <f>IF(ISBLANK(INDEX('Policy Characteristics'!K:K,MATCH($C2862,'Policy Characteristics'!$C:$C,0))),"",INDEX('Policy Characteristics'!K:K,MATCH($C2862,'Policy Characteristics'!$C:$C,0)))</f>
        <v>fuels.html#fuel-price-deregulation</v>
      </c>
      <c r="R2862" s="254" t="str">
        <f>IF(ISBLANK(INDEX('Policy Characteristics'!L:L,MATCH($C2862,'Policy Characteristics'!$C:$C,0))),"",INDEX('Policy Characteristics'!L:L,MATCH($C2862,'Policy Characteristics'!$C:$C,0)))</f>
        <v/>
      </c>
    </row>
    <row r="2863" spans="1:18" s="2" customFormat="1" x14ac:dyDescent="0.25">
      <c r="A2863" s="254" t="str">
        <f>IF(ISBLANK(INDEX('Policy Characteristics'!A:A,MATCH($C2863,'Policy Characteristics'!$C:$C,0))),"",INDEX('Policy Characteristics'!A:A,MATCH($C2863,'Policy Characteristics'!$C:$C,0)))</f>
        <v>Cross-Sector</v>
      </c>
      <c r="B2863" s="262" t="str">
        <f>IF(ISBLANK(INDEX('Policy Characteristics'!B:B,MATCH($C2863,'Policy Characteristics'!$C:$C,0))),"",INDEX('Policy Characteristics'!B:B,MATCH($C2863,'Policy Characteristics'!$C:$C,0)))</f>
        <v>Fuel Price Deregulation</v>
      </c>
      <c r="C2863" s="254" t="str">
        <f t="shared" si="130"/>
        <v>Fuel Price Deregulation</v>
      </c>
      <c r="D2863" s="6" t="s">
        <v>2440</v>
      </c>
      <c r="E2863" s="45"/>
      <c r="F2863" s="6" t="s">
        <v>2444</v>
      </c>
      <c r="G2863" s="6"/>
      <c r="H2863" s="47">
        <f t="shared" si="127"/>
        <v>2862</v>
      </c>
      <c r="I2863" s="325" t="s">
        <v>41</v>
      </c>
      <c r="J2863" s="255" t="str">
        <f>IF(ISBLANK(INDEX('Policy Characteristics'!D:D,MATCH($C2863,'Policy Characteristics'!$C:$C,0))),"",INDEX('Policy Characteristics'!D:D,MATCH($C2863,'Policy Characteristics'!$C:$C,0)))</f>
        <v>Fuel Price Deregulation</v>
      </c>
      <c r="K2863" s="254" t="str">
        <f>IF(ISBLANK(INDEX('Policy Characteristics'!E:E,MATCH($C2863,'Policy Characteristics'!$C:$C,0))),"",INDEX('Policy Characteristics'!E:E,MATCH($C2863,'Policy Characteristics'!$C:$C,0)))</f>
        <v>cross fuel price deregulation</v>
      </c>
      <c r="L2863" s="261">
        <f>IF(ISBLANK(INDEX('Policy Characteristics'!F:F,MATCH($C2863,'Policy Characteristics'!$C:$C,0))),"",INDEX('Policy Characteristics'!F:F,MATCH($C2863,'Policy Characteristics'!$C:$C,0)))</f>
        <v>0</v>
      </c>
      <c r="M2863" s="261">
        <f>IF(ISBLANK(INDEX('Policy Characteristics'!G:G,MATCH($C2863,'Policy Characteristics'!$C:$C,0))),"",INDEX('Policy Characteristics'!G:G,MATCH($C2863,'Policy Characteristics'!$C:$C,0)))</f>
        <v>1</v>
      </c>
      <c r="N2863" s="261">
        <f>IF(ISBLANK(INDEX('Policy Characteristics'!H:H,MATCH($C2863,'Policy Characteristics'!$C:$C,0))),"",INDEX('Policy Characteristics'!H:H,MATCH($C2863,'Policy Characteristics'!$C:$C,0)))</f>
        <v>0.01</v>
      </c>
      <c r="O2863" s="254" t="str">
        <f>IF(ISBLANK(INDEX('Policy Characteristics'!I:I,MATCH($C2863,'Policy Characteristics'!$C:$C,0))),"",INDEX('Policy Characteristics'!I:I,MATCH($C2863,'Policy Characteristics'!$C:$C,0)))</f>
        <v>% of price deregulated</v>
      </c>
      <c r="P2863" s="254" t="str">
        <f>IF(ISBLANK(INDEX('Policy Characteristics'!J:J,MATCH($C2863,'Policy Characteristics'!$C:$C,0))),"",INDEX('Policy Characteristics'!J:J,MATCH($C2863,'Policy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63" s="254" t="str">
        <f>IF(ISBLANK(INDEX('Policy Characteristics'!K:K,MATCH($C2863,'Policy Characteristics'!$C:$C,0))),"",INDEX('Policy Characteristics'!K:K,MATCH($C2863,'Policy Characteristics'!$C:$C,0)))</f>
        <v>fuels.html#fuel-price-deregulation</v>
      </c>
      <c r="R2863" s="254" t="str">
        <f>IF(ISBLANK(INDEX('Policy Characteristics'!L:L,MATCH($C2863,'Policy Characteristics'!$C:$C,0))),"",INDEX('Policy Characteristics'!L:L,MATCH($C2863,'Policy Characteristics'!$C:$C,0)))</f>
        <v/>
      </c>
    </row>
    <row r="2864" spans="1:18" s="2" customFormat="1" x14ac:dyDescent="0.25">
      <c r="A2864" s="254" t="str">
        <f>IF(ISBLANK(INDEX('Policy Characteristics'!A:A,MATCH($C2864,'Policy Characteristics'!$C:$C,0))),"",INDEX('Policy Characteristics'!A:A,MATCH($C2864,'Policy Characteristics'!$C:$C,0)))</f>
        <v>Cross-Sector</v>
      </c>
      <c r="B2864" s="262" t="str">
        <f>IF(ISBLANK(INDEX('Policy Characteristics'!B:B,MATCH($C2864,'Policy Characteristics'!$C:$C,0))),"",INDEX('Policy Characteristics'!B:B,MATCH($C2864,'Policy Characteristics'!$C:$C,0)))</f>
        <v>Fuel Price Deregulation</v>
      </c>
      <c r="C2864" s="254" t="str">
        <f t="shared" si="130"/>
        <v>Fuel Price Deregulation</v>
      </c>
      <c r="D2864" s="6" t="s">
        <v>2441</v>
      </c>
      <c r="E2864" s="45"/>
      <c r="F2864" s="6" t="s">
        <v>2445</v>
      </c>
      <c r="G2864" s="6"/>
      <c r="H2864" s="47">
        <f t="shared" si="127"/>
        <v>2863</v>
      </c>
      <c r="I2864" s="325" t="s">
        <v>41</v>
      </c>
      <c r="J2864" s="255" t="str">
        <f>IF(ISBLANK(INDEX('Policy Characteristics'!D:D,MATCH($C2864,'Policy Characteristics'!$C:$C,0))),"",INDEX('Policy Characteristics'!D:D,MATCH($C2864,'Policy Characteristics'!$C:$C,0)))</f>
        <v>Fuel Price Deregulation</v>
      </c>
      <c r="K2864" s="254" t="str">
        <f>IF(ISBLANK(INDEX('Policy Characteristics'!E:E,MATCH($C2864,'Policy Characteristics'!$C:$C,0))),"",INDEX('Policy Characteristics'!E:E,MATCH($C2864,'Policy Characteristics'!$C:$C,0)))</f>
        <v>cross fuel price deregulation</v>
      </c>
      <c r="L2864" s="261">
        <f>IF(ISBLANK(INDEX('Policy Characteristics'!F:F,MATCH($C2864,'Policy Characteristics'!$C:$C,0))),"",INDEX('Policy Characteristics'!F:F,MATCH($C2864,'Policy Characteristics'!$C:$C,0)))</f>
        <v>0</v>
      </c>
      <c r="M2864" s="261">
        <f>IF(ISBLANK(INDEX('Policy Characteristics'!G:G,MATCH($C2864,'Policy Characteristics'!$C:$C,0))),"",INDEX('Policy Characteristics'!G:G,MATCH($C2864,'Policy Characteristics'!$C:$C,0)))</f>
        <v>1</v>
      </c>
      <c r="N2864" s="261">
        <f>IF(ISBLANK(INDEX('Policy Characteristics'!H:H,MATCH($C2864,'Policy Characteristics'!$C:$C,0))),"",INDEX('Policy Characteristics'!H:H,MATCH($C2864,'Policy Characteristics'!$C:$C,0)))</f>
        <v>0.01</v>
      </c>
      <c r="O2864" s="254" t="str">
        <f>IF(ISBLANK(INDEX('Policy Characteristics'!I:I,MATCH($C2864,'Policy Characteristics'!$C:$C,0))),"",INDEX('Policy Characteristics'!I:I,MATCH($C2864,'Policy Characteristics'!$C:$C,0)))</f>
        <v>% of price deregulated</v>
      </c>
      <c r="P2864" s="254" t="str">
        <f>IF(ISBLANK(INDEX('Policy Characteristics'!J:J,MATCH($C2864,'Policy Characteristics'!$C:$C,0))),"",INDEX('Policy Characteristics'!J:J,MATCH($C2864,'Policy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64" s="254" t="str">
        <f>IF(ISBLANK(INDEX('Policy Characteristics'!K:K,MATCH($C2864,'Policy Characteristics'!$C:$C,0))),"",INDEX('Policy Characteristics'!K:K,MATCH($C2864,'Policy Characteristics'!$C:$C,0)))</f>
        <v>fuels.html#fuel-price-deregulation</v>
      </c>
      <c r="R2864" s="254" t="str">
        <f>IF(ISBLANK(INDEX('Policy Characteristics'!L:L,MATCH($C2864,'Policy Characteristics'!$C:$C,0))),"",INDEX('Policy Characteristics'!L:L,MATCH($C2864,'Policy Characteristics'!$C:$C,0)))</f>
        <v/>
      </c>
    </row>
    <row r="2865" spans="1:18" s="2" customFormat="1" x14ac:dyDescent="0.25">
      <c r="A2865" s="254" t="str">
        <f>IF(ISBLANK(INDEX('Policy Characteristics'!A:A,MATCH($C2865,'Policy Characteristics'!$C:$C,0))),"",INDEX('Policy Characteristics'!A:A,MATCH($C2865,'Policy Characteristics'!$C:$C,0)))</f>
        <v>Cross-Sector</v>
      </c>
      <c r="B2865" s="262" t="str">
        <f>IF(ISBLANK(INDEX('Policy Characteristics'!B:B,MATCH($C2865,'Policy Characteristics'!$C:$C,0))),"",INDEX('Policy Characteristics'!B:B,MATCH($C2865,'Policy Characteristics'!$C:$C,0)))</f>
        <v>Fuel Price Deregulation</v>
      </c>
      <c r="C2865" s="254" t="str">
        <f t="shared" si="130"/>
        <v>Fuel Price Deregulation</v>
      </c>
      <c r="D2865" s="6" t="s">
        <v>2442</v>
      </c>
      <c r="E2865" s="45"/>
      <c r="F2865" s="6" t="s">
        <v>2446</v>
      </c>
      <c r="G2865" s="6"/>
      <c r="H2865" s="47">
        <f t="shared" si="127"/>
        <v>2864</v>
      </c>
      <c r="I2865" s="325" t="s">
        <v>41</v>
      </c>
      <c r="J2865" s="255" t="str">
        <f>IF(ISBLANK(INDEX('Policy Characteristics'!D:D,MATCH($C2865,'Policy Characteristics'!$C:$C,0))),"",INDEX('Policy Characteristics'!D:D,MATCH($C2865,'Policy Characteristics'!$C:$C,0)))</f>
        <v>Fuel Price Deregulation</v>
      </c>
      <c r="K2865" s="254" t="str">
        <f>IF(ISBLANK(INDEX('Policy Characteristics'!E:E,MATCH($C2865,'Policy Characteristics'!$C:$C,0))),"",INDEX('Policy Characteristics'!E:E,MATCH($C2865,'Policy Characteristics'!$C:$C,0)))</f>
        <v>cross fuel price deregulation</v>
      </c>
      <c r="L2865" s="261">
        <f>IF(ISBLANK(INDEX('Policy Characteristics'!F:F,MATCH($C2865,'Policy Characteristics'!$C:$C,0))),"",INDEX('Policy Characteristics'!F:F,MATCH($C2865,'Policy Characteristics'!$C:$C,0)))</f>
        <v>0</v>
      </c>
      <c r="M2865" s="261">
        <f>IF(ISBLANK(INDEX('Policy Characteristics'!G:G,MATCH($C2865,'Policy Characteristics'!$C:$C,0))),"",INDEX('Policy Characteristics'!G:G,MATCH($C2865,'Policy Characteristics'!$C:$C,0)))</f>
        <v>1</v>
      </c>
      <c r="N2865" s="261">
        <f>IF(ISBLANK(INDEX('Policy Characteristics'!H:H,MATCH($C2865,'Policy Characteristics'!$C:$C,0))),"",INDEX('Policy Characteristics'!H:H,MATCH($C2865,'Policy Characteristics'!$C:$C,0)))</f>
        <v>0.01</v>
      </c>
      <c r="O2865" s="254" t="str">
        <f>IF(ISBLANK(INDEX('Policy Characteristics'!I:I,MATCH($C2865,'Policy Characteristics'!$C:$C,0))),"",INDEX('Policy Characteristics'!I:I,MATCH($C2865,'Policy Characteristics'!$C:$C,0)))</f>
        <v>% of price deregulated</v>
      </c>
      <c r="P2865" s="254" t="str">
        <f>IF(ISBLANK(INDEX('Policy Characteristics'!J:J,MATCH($C2865,'Policy Characteristics'!$C:$C,0))),"",INDEX('Policy Characteristics'!J:J,MATCH($C2865,'Policy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2865" s="254" t="str">
        <f>IF(ISBLANK(INDEX('Policy Characteristics'!K:K,MATCH($C2865,'Policy Characteristics'!$C:$C,0))),"",INDEX('Policy Characteristics'!K:K,MATCH($C2865,'Policy Characteristics'!$C:$C,0)))</f>
        <v>fuels.html#fuel-price-deregulation</v>
      </c>
      <c r="R2865" s="254" t="str">
        <f>IF(ISBLANK(INDEX('Policy Characteristics'!L:L,MATCH($C2865,'Policy Characteristics'!$C:$C,0))),"",INDEX('Policy Characteristics'!L:L,MATCH($C2865,'Policy Characteristics'!$C:$C,0)))</f>
        <v/>
      </c>
    </row>
    <row r="2866" spans="1:18" s="4" customFormat="1" x14ac:dyDescent="0.25">
      <c r="A2866" s="254" t="str">
        <f>IF(ISBLANK(INDEX('Policy Characteristics'!A:A,MATCH($C2866,'Policy Characteristics'!$C:$C,0))),"",INDEX('Policy Characteristics'!A:A,MATCH($C2866,'Policy Characteristics'!$C:$C,0)))</f>
        <v>Cross-Sector</v>
      </c>
      <c r="B2866" s="262" t="str">
        <f>IF(ISBLANK(INDEX('Policy Characteristics'!B:B,MATCH($C2866,'Policy Characteristics'!$C:$C,0))),"",INDEX('Policy Characteristics'!B:B,MATCH($C2866,'Policy Characteristics'!$C:$C,0)))</f>
        <v>Fuel Taxes or Subsidies</v>
      </c>
      <c r="C2866" t="s">
        <v>3222</v>
      </c>
      <c r="D2866" s="45" t="s">
        <v>49</v>
      </c>
      <c r="E2866" s="45" t="s">
        <v>316</v>
      </c>
      <c r="F2866" s="45" t="s">
        <v>89</v>
      </c>
      <c r="G2866" s="45" t="s">
        <v>4</v>
      </c>
      <c r="H2866" s="47">
        <f t="shared" si="127"/>
        <v>2865</v>
      </c>
      <c r="I2866" s="324" t="s">
        <v>40</v>
      </c>
      <c r="J2866" s="255" t="str">
        <f>IF(ISBLANK(INDEX('Policy Characteristics'!D:D,MATCH($C2866,'Policy Characteristics'!$C:$C,0))),"",INDEX('Policy Characteristics'!D:D,MATCH($C2866,'Policy Characteristics'!$C:$C,0)))</f>
        <v>Fuel Taxes or Subsidies</v>
      </c>
      <c r="K2866" s="254" t="str">
        <f>IF(ISBLANK(INDEX('Policy Characteristics'!E:E,MATCH($C2866,'Policy Characteristics'!$C:$C,0))),"",INDEX('Policy Characteristics'!E:E,MATCH($C2866,'Policy Characteristics'!$C:$C,0)))</f>
        <v>cross fuel tax</v>
      </c>
      <c r="L2866" s="261">
        <f>IF(ISBLANK(INDEX('Policy Characteristics'!F:F,MATCH($C2866,'Policy Characteristics'!$C:$C,0))),"",INDEX('Policy Characteristics'!F:F,MATCH($C2866,'Policy Characteristics'!$C:$C,0)))</f>
        <v>-0.9</v>
      </c>
      <c r="M2866" s="261">
        <f>IF(ISBLANK(INDEX('Policy Characteristics'!G:G,MATCH($C2866,'Policy Characteristics'!$C:$C,0))),"",INDEX('Policy Characteristics'!G:G,MATCH($C2866,'Policy Characteristics'!$C:$C,0)))</f>
        <v>0.9</v>
      </c>
      <c r="N2866" s="261">
        <f>IF(ISBLANK(INDEX('Policy Characteristics'!H:H,MATCH($C2866,'Policy Characteristics'!$C:$C,0))),"",INDEX('Policy Characteristics'!H:H,MATCH($C2866,'Policy Characteristics'!$C:$C,0)))</f>
        <v>0.01</v>
      </c>
      <c r="O2866" s="254" t="str">
        <f>IF(ISBLANK(INDEX('Policy Characteristics'!I:I,MATCH($C2866,'Policy Characteristics'!$C:$C,0))),"",INDEX('Policy Characteristics'!I:I,MATCH($C2866,'Policy Characteristics'!$C:$C,0)))</f>
        <v>% of BAU price</v>
      </c>
      <c r="P2866" s="254" t="str">
        <f>IF(ISBLANK(INDEX('Policy Characteristics'!J:J,MATCH($C2866,'Policy Characteristics'!$C:$C,0))),"",INDEX('Policy Characteristics'!J:J,MATCH($C2866,'Policy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66" s="254" t="str">
        <f>IF(ISBLANK(INDEX('Policy Characteristics'!K:K,MATCH($C2866,'Policy Characteristics'!$C:$C,0))),"",INDEX('Policy Characteristics'!K:K,MATCH($C2866,'Policy Characteristics'!$C:$C,0)))</f>
        <v>fuels.html#fuel-taxes</v>
      </c>
      <c r="R2866" s="254" t="str">
        <f>IF(ISBLANK(INDEX('Policy Characteristics'!L:L,MATCH($C2866,'Policy Characteristics'!$C:$C,0))),"",INDEX('Policy Characteristics'!L:L,MATCH($C2866,'Policy Characteristics'!$C:$C,0)))</f>
        <v>fuel-taxes.html</v>
      </c>
    </row>
    <row r="2867" spans="1:18" s="4" customFormat="1" x14ac:dyDescent="0.25">
      <c r="A2867" s="254" t="str">
        <f>IF(ISBLANK(INDEX('Policy Characteristics'!A:A,MATCH($C2867,'Policy Characteristics'!$C:$C,0))),"",INDEX('Policy Characteristics'!A:A,MATCH($C2867,'Policy Characteristics'!$C:$C,0)))</f>
        <v>Cross-Sector</v>
      </c>
      <c r="B2867" s="262" t="str">
        <f>IF(ISBLANK(INDEX('Policy Characteristics'!B:B,MATCH($C2867,'Policy Characteristics'!$C:$C,0))),"",INDEX('Policy Characteristics'!B:B,MATCH($C2867,'Policy Characteristics'!$C:$C,0)))</f>
        <v>Fuel Taxes or Subsidies</v>
      </c>
      <c r="C2867" s="320" t="str">
        <f t="shared" ref="C2867:C2930" si="131">C$2866</f>
        <v>Additional Fuel Tax or Subsidy Rate by Fuel</v>
      </c>
      <c r="D2867" s="6" t="s">
        <v>433</v>
      </c>
      <c r="E2867" s="45" t="s">
        <v>316</v>
      </c>
      <c r="F2867" s="6" t="s">
        <v>430</v>
      </c>
      <c r="G2867" s="45" t="s">
        <v>4</v>
      </c>
      <c r="H2867" s="47">
        <f t="shared" si="127"/>
        <v>2866</v>
      </c>
      <c r="I2867" s="325" t="s">
        <v>41</v>
      </c>
      <c r="J2867" s="255" t="str">
        <f>IF(ISBLANK(INDEX('Policy Characteristics'!D:D,MATCH($C2867,'Policy Characteristics'!$C:$C,0))),"",INDEX('Policy Characteristics'!D:D,MATCH($C2867,'Policy Characteristics'!$C:$C,0)))</f>
        <v>Fuel Taxes or Subsidies</v>
      </c>
      <c r="K2867" s="254" t="str">
        <f>IF(ISBLANK(INDEX('Policy Characteristics'!E:E,MATCH($C2867,'Policy Characteristics'!$C:$C,0))),"",INDEX('Policy Characteristics'!E:E,MATCH($C2867,'Policy Characteristics'!$C:$C,0)))</f>
        <v>cross fuel tax</v>
      </c>
      <c r="L2867" s="261">
        <f>IF(ISBLANK(INDEX('Policy Characteristics'!F:F,MATCH($C2867,'Policy Characteristics'!$C:$C,0))),"",INDEX('Policy Characteristics'!F:F,MATCH($C2867,'Policy Characteristics'!$C:$C,0)))</f>
        <v>-0.9</v>
      </c>
      <c r="M2867" s="261">
        <f>IF(ISBLANK(INDEX('Policy Characteristics'!G:G,MATCH($C2867,'Policy Characteristics'!$C:$C,0))),"",INDEX('Policy Characteristics'!G:G,MATCH($C2867,'Policy Characteristics'!$C:$C,0)))</f>
        <v>0.9</v>
      </c>
      <c r="N2867" s="261">
        <f>IF(ISBLANK(INDEX('Policy Characteristics'!H:H,MATCH($C2867,'Policy Characteristics'!$C:$C,0))),"",INDEX('Policy Characteristics'!H:H,MATCH($C2867,'Policy Characteristics'!$C:$C,0)))</f>
        <v>0.01</v>
      </c>
      <c r="O2867" s="254" t="str">
        <f>IF(ISBLANK(INDEX('Policy Characteristics'!I:I,MATCH($C2867,'Policy Characteristics'!$C:$C,0))),"",INDEX('Policy Characteristics'!I:I,MATCH($C2867,'Policy Characteristics'!$C:$C,0)))</f>
        <v>% of BAU price</v>
      </c>
      <c r="P2867" s="254" t="str">
        <f>IF(ISBLANK(INDEX('Policy Characteristics'!J:J,MATCH($C2867,'Policy Characteristics'!$C:$C,0))),"",INDEX('Policy Characteristics'!J:J,MATCH($C2867,'Policy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67" s="254" t="str">
        <f>IF(ISBLANK(INDEX('Policy Characteristics'!K:K,MATCH($C2867,'Policy Characteristics'!$C:$C,0))),"",INDEX('Policy Characteristics'!K:K,MATCH($C2867,'Policy Characteristics'!$C:$C,0)))</f>
        <v>fuels.html#fuel-taxes</v>
      </c>
      <c r="R2867" s="254" t="str">
        <f>IF(ISBLANK(INDEX('Policy Characteristics'!L:L,MATCH($C2867,'Policy Characteristics'!$C:$C,0))),"",INDEX('Policy Characteristics'!L:L,MATCH($C2867,'Policy Characteristics'!$C:$C,0)))</f>
        <v>fuel-taxes.html</v>
      </c>
    </row>
    <row r="2868" spans="1:18" s="4" customFormat="1" x14ac:dyDescent="0.25">
      <c r="A2868" s="254" t="str">
        <f>IF(ISBLANK(INDEX('Policy Characteristics'!A:A,MATCH($C2868,'Policy Characteristics'!$C:$C,0))),"",INDEX('Policy Characteristics'!A:A,MATCH($C2868,'Policy Characteristics'!$C:$C,0)))</f>
        <v>Cross-Sector</v>
      </c>
      <c r="B2868" s="262" t="str">
        <f>IF(ISBLANK(INDEX('Policy Characteristics'!B:B,MATCH($C2868,'Policy Characteristics'!$C:$C,0))),"",INDEX('Policy Characteristics'!B:B,MATCH($C2868,'Policy Characteristics'!$C:$C,0)))</f>
        <v>Fuel Taxes or Subsidies</v>
      </c>
      <c r="C2868" s="320" t="str">
        <f t="shared" si="131"/>
        <v>Additional Fuel Tax or Subsidy Rate by Fuel</v>
      </c>
      <c r="D2868" s="6" t="s">
        <v>43</v>
      </c>
      <c r="E2868" s="45" t="s">
        <v>316</v>
      </c>
      <c r="F2868" s="6" t="s">
        <v>83</v>
      </c>
      <c r="G2868" s="45" t="s">
        <v>4</v>
      </c>
      <c r="H2868" s="47">
        <f t="shared" si="127"/>
        <v>2867</v>
      </c>
      <c r="I2868" s="325" t="s">
        <v>40</v>
      </c>
      <c r="J2868" s="255" t="str">
        <f>IF(ISBLANK(INDEX('Policy Characteristics'!D:D,MATCH($C2868,'Policy Characteristics'!$C:$C,0))),"",INDEX('Policy Characteristics'!D:D,MATCH($C2868,'Policy Characteristics'!$C:$C,0)))</f>
        <v>Fuel Taxes or Subsidies</v>
      </c>
      <c r="K2868" s="254" t="str">
        <f>IF(ISBLANK(INDEX('Policy Characteristics'!E:E,MATCH($C2868,'Policy Characteristics'!$C:$C,0))),"",INDEX('Policy Characteristics'!E:E,MATCH($C2868,'Policy Characteristics'!$C:$C,0)))</f>
        <v>cross fuel tax</v>
      </c>
      <c r="L2868" s="261">
        <f>IF(ISBLANK(INDEX('Policy Characteristics'!F:F,MATCH($C2868,'Policy Characteristics'!$C:$C,0))),"",INDEX('Policy Characteristics'!F:F,MATCH($C2868,'Policy Characteristics'!$C:$C,0)))</f>
        <v>-0.9</v>
      </c>
      <c r="M2868" s="261">
        <f>IF(ISBLANK(INDEX('Policy Characteristics'!G:G,MATCH($C2868,'Policy Characteristics'!$C:$C,0))),"",INDEX('Policy Characteristics'!G:G,MATCH($C2868,'Policy Characteristics'!$C:$C,0)))</f>
        <v>0.9</v>
      </c>
      <c r="N2868" s="261">
        <f>IF(ISBLANK(INDEX('Policy Characteristics'!H:H,MATCH($C2868,'Policy Characteristics'!$C:$C,0))),"",INDEX('Policy Characteristics'!H:H,MATCH($C2868,'Policy Characteristics'!$C:$C,0)))</f>
        <v>0.01</v>
      </c>
      <c r="O2868" s="254" t="str">
        <f>IF(ISBLANK(INDEX('Policy Characteristics'!I:I,MATCH($C2868,'Policy Characteristics'!$C:$C,0))),"",INDEX('Policy Characteristics'!I:I,MATCH($C2868,'Policy Characteristics'!$C:$C,0)))</f>
        <v>% of BAU price</v>
      </c>
      <c r="P2868" s="254" t="str">
        <f>IF(ISBLANK(INDEX('Policy Characteristics'!J:J,MATCH($C2868,'Policy Characteristics'!$C:$C,0))),"",INDEX('Policy Characteristics'!J:J,MATCH($C2868,'Policy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68" s="254" t="str">
        <f>IF(ISBLANK(INDEX('Policy Characteristics'!K:K,MATCH($C2868,'Policy Characteristics'!$C:$C,0))),"",INDEX('Policy Characteristics'!K:K,MATCH($C2868,'Policy Characteristics'!$C:$C,0)))</f>
        <v>fuels.html#fuel-taxes</v>
      </c>
      <c r="R2868" s="254" t="str">
        <f>IF(ISBLANK(INDEX('Policy Characteristics'!L:L,MATCH($C2868,'Policy Characteristics'!$C:$C,0))),"",INDEX('Policy Characteristics'!L:L,MATCH($C2868,'Policy Characteristics'!$C:$C,0)))</f>
        <v>fuel-taxes.html</v>
      </c>
    </row>
    <row r="2869" spans="1:18" s="4" customFormat="1" x14ac:dyDescent="0.25">
      <c r="A2869" s="254" t="str">
        <f>IF(ISBLANK(INDEX('Policy Characteristics'!A:A,MATCH($C2869,'Policy Characteristics'!$C:$C,0))),"",INDEX('Policy Characteristics'!A:A,MATCH($C2869,'Policy Characteristics'!$C:$C,0)))</f>
        <v>Cross-Sector</v>
      </c>
      <c r="B2869" s="262" t="str">
        <f>IF(ISBLANK(INDEX('Policy Characteristics'!B:B,MATCH($C2869,'Policy Characteristics'!$C:$C,0))),"",INDEX('Policy Characteristics'!B:B,MATCH($C2869,'Policy Characteristics'!$C:$C,0)))</f>
        <v>Fuel Taxes or Subsidies</v>
      </c>
      <c r="C2869" s="320" t="str">
        <f t="shared" si="131"/>
        <v>Additional Fuel Tax or Subsidy Rate by Fuel</v>
      </c>
      <c r="D2869" s="6" t="s">
        <v>44</v>
      </c>
      <c r="E2869" s="45" t="s">
        <v>316</v>
      </c>
      <c r="F2869" s="6" t="s">
        <v>84</v>
      </c>
      <c r="G2869" s="45" t="s">
        <v>4</v>
      </c>
      <c r="H2869" s="47">
        <f t="shared" si="127"/>
        <v>2868</v>
      </c>
      <c r="I2869" s="325" t="s">
        <v>41</v>
      </c>
      <c r="J2869" s="255" t="str">
        <f>IF(ISBLANK(INDEX('Policy Characteristics'!D:D,MATCH($C2869,'Policy Characteristics'!$C:$C,0))),"",INDEX('Policy Characteristics'!D:D,MATCH($C2869,'Policy Characteristics'!$C:$C,0)))</f>
        <v>Fuel Taxes or Subsidies</v>
      </c>
      <c r="K2869" s="254" t="str">
        <f>IF(ISBLANK(INDEX('Policy Characteristics'!E:E,MATCH($C2869,'Policy Characteristics'!$C:$C,0))),"",INDEX('Policy Characteristics'!E:E,MATCH($C2869,'Policy Characteristics'!$C:$C,0)))</f>
        <v>cross fuel tax</v>
      </c>
      <c r="L2869" s="261">
        <f>IF(ISBLANK(INDEX('Policy Characteristics'!F:F,MATCH($C2869,'Policy Characteristics'!$C:$C,0))),"",INDEX('Policy Characteristics'!F:F,MATCH($C2869,'Policy Characteristics'!$C:$C,0)))</f>
        <v>-0.9</v>
      </c>
      <c r="M2869" s="261">
        <f>IF(ISBLANK(INDEX('Policy Characteristics'!G:G,MATCH($C2869,'Policy Characteristics'!$C:$C,0))),"",INDEX('Policy Characteristics'!G:G,MATCH($C2869,'Policy Characteristics'!$C:$C,0)))</f>
        <v>0.9</v>
      </c>
      <c r="N2869" s="261">
        <f>IF(ISBLANK(INDEX('Policy Characteristics'!H:H,MATCH($C2869,'Policy Characteristics'!$C:$C,0))),"",INDEX('Policy Characteristics'!H:H,MATCH($C2869,'Policy Characteristics'!$C:$C,0)))</f>
        <v>0.01</v>
      </c>
      <c r="O2869" s="254" t="str">
        <f>IF(ISBLANK(INDEX('Policy Characteristics'!I:I,MATCH($C2869,'Policy Characteristics'!$C:$C,0))),"",INDEX('Policy Characteristics'!I:I,MATCH($C2869,'Policy Characteristics'!$C:$C,0)))</f>
        <v>% of BAU price</v>
      </c>
      <c r="P2869" s="254" t="str">
        <f>IF(ISBLANK(INDEX('Policy Characteristics'!J:J,MATCH($C2869,'Policy Characteristics'!$C:$C,0))),"",INDEX('Policy Characteristics'!J:J,MATCH($C2869,'Policy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69" s="254" t="str">
        <f>IF(ISBLANK(INDEX('Policy Characteristics'!K:K,MATCH($C2869,'Policy Characteristics'!$C:$C,0))),"",INDEX('Policy Characteristics'!K:K,MATCH($C2869,'Policy Characteristics'!$C:$C,0)))</f>
        <v>fuels.html#fuel-taxes</v>
      </c>
      <c r="R2869" s="254" t="str">
        <f>IF(ISBLANK(INDEX('Policy Characteristics'!L:L,MATCH($C2869,'Policy Characteristics'!$C:$C,0))),"",INDEX('Policy Characteristics'!L:L,MATCH($C2869,'Policy Characteristics'!$C:$C,0)))</f>
        <v>fuel-taxes.html</v>
      </c>
    </row>
    <row r="2870" spans="1:18" s="4" customFormat="1" x14ac:dyDescent="0.25">
      <c r="A2870" s="254" t="str">
        <f>IF(ISBLANK(INDEX('Policy Characteristics'!A:A,MATCH($C2870,'Policy Characteristics'!$C:$C,0))),"",INDEX('Policy Characteristics'!A:A,MATCH($C2870,'Policy Characteristics'!$C:$C,0)))</f>
        <v>Cross-Sector</v>
      </c>
      <c r="B2870" s="262" t="str">
        <f>IF(ISBLANK(INDEX('Policy Characteristics'!B:B,MATCH($C2870,'Policy Characteristics'!$C:$C,0))),"",INDEX('Policy Characteristics'!B:B,MATCH($C2870,'Policy Characteristics'!$C:$C,0)))</f>
        <v>Fuel Taxes or Subsidies</v>
      </c>
      <c r="C2870" s="320" t="str">
        <f t="shared" si="131"/>
        <v>Additional Fuel Tax or Subsidy Rate by Fuel</v>
      </c>
      <c r="D2870" s="6" t="s">
        <v>48</v>
      </c>
      <c r="E2870" s="45" t="s">
        <v>316</v>
      </c>
      <c r="F2870" s="6" t="s">
        <v>88</v>
      </c>
      <c r="G2870" s="45" t="s">
        <v>4</v>
      </c>
      <c r="H2870" s="47">
        <f t="shared" si="127"/>
        <v>2869</v>
      </c>
      <c r="I2870" s="325" t="s">
        <v>41</v>
      </c>
      <c r="J2870" s="255" t="str">
        <f>IF(ISBLANK(INDEX('Policy Characteristics'!D:D,MATCH($C2870,'Policy Characteristics'!$C:$C,0))),"",INDEX('Policy Characteristics'!D:D,MATCH($C2870,'Policy Characteristics'!$C:$C,0)))</f>
        <v>Fuel Taxes or Subsidies</v>
      </c>
      <c r="K2870" s="254" t="str">
        <f>IF(ISBLANK(INDEX('Policy Characteristics'!E:E,MATCH($C2870,'Policy Characteristics'!$C:$C,0))),"",INDEX('Policy Characteristics'!E:E,MATCH($C2870,'Policy Characteristics'!$C:$C,0)))</f>
        <v>cross fuel tax</v>
      </c>
      <c r="L2870" s="261">
        <f>IF(ISBLANK(INDEX('Policy Characteristics'!F:F,MATCH($C2870,'Policy Characteristics'!$C:$C,0))),"",INDEX('Policy Characteristics'!F:F,MATCH($C2870,'Policy Characteristics'!$C:$C,0)))</f>
        <v>-0.9</v>
      </c>
      <c r="M2870" s="261">
        <f>IF(ISBLANK(INDEX('Policy Characteristics'!G:G,MATCH($C2870,'Policy Characteristics'!$C:$C,0))),"",INDEX('Policy Characteristics'!G:G,MATCH($C2870,'Policy Characteristics'!$C:$C,0)))</f>
        <v>0.9</v>
      </c>
      <c r="N2870" s="261">
        <f>IF(ISBLANK(INDEX('Policy Characteristics'!H:H,MATCH($C2870,'Policy Characteristics'!$C:$C,0))),"",INDEX('Policy Characteristics'!H:H,MATCH($C2870,'Policy Characteristics'!$C:$C,0)))</f>
        <v>0.01</v>
      </c>
      <c r="O2870" s="254" t="str">
        <f>IF(ISBLANK(INDEX('Policy Characteristics'!I:I,MATCH($C2870,'Policy Characteristics'!$C:$C,0))),"",INDEX('Policy Characteristics'!I:I,MATCH($C2870,'Policy Characteristics'!$C:$C,0)))</f>
        <v>% of BAU price</v>
      </c>
      <c r="P2870" s="254" t="str">
        <f>IF(ISBLANK(INDEX('Policy Characteristics'!J:J,MATCH($C2870,'Policy Characteristics'!$C:$C,0))),"",INDEX('Policy Characteristics'!J:J,MATCH($C2870,'Policy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70" s="254" t="str">
        <f>IF(ISBLANK(INDEX('Policy Characteristics'!K:K,MATCH($C2870,'Policy Characteristics'!$C:$C,0))),"",INDEX('Policy Characteristics'!K:K,MATCH($C2870,'Policy Characteristics'!$C:$C,0)))</f>
        <v>fuels.html#fuel-taxes</v>
      </c>
      <c r="R2870" s="254" t="str">
        <f>IF(ISBLANK(INDEX('Policy Characteristics'!L:L,MATCH($C2870,'Policy Characteristics'!$C:$C,0))),"",INDEX('Policy Characteristics'!L:L,MATCH($C2870,'Policy Characteristics'!$C:$C,0)))</f>
        <v>fuel-taxes.html</v>
      </c>
    </row>
    <row r="2871" spans="1:18" s="4" customFormat="1" x14ac:dyDescent="0.25">
      <c r="A2871" s="254" t="str">
        <f>IF(ISBLANK(INDEX('Policy Characteristics'!A:A,MATCH($C2871,'Policy Characteristics'!$C:$C,0))),"",INDEX('Policy Characteristics'!A:A,MATCH($C2871,'Policy Characteristics'!$C:$C,0)))</f>
        <v>Cross-Sector</v>
      </c>
      <c r="B2871" s="262" t="str">
        <f>IF(ISBLANK(INDEX('Policy Characteristics'!B:B,MATCH($C2871,'Policy Characteristics'!$C:$C,0))),"",INDEX('Policy Characteristics'!B:B,MATCH($C2871,'Policy Characteristics'!$C:$C,0)))</f>
        <v>Fuel Taxes or Subsidies</v>
      </c>
      <c r="C2871" s="320" t="str">
        <f t="shared" si="131"/>
        <v>Additional Fuel Tax or Subsidy Rate by Fuel</v>
      </c>
      <c r="D2871" s="6" t="s">
        <v>50</v>
      </c>
      <c r="E2871" s="45" t="s">
        <v>316</v>
      </c>
      <c r="F2871" s="6" t="s">
        <v>91</v>
      </c>
      <c r="G2871" s="45" t="s">
        <v>4</v>
      </c>
      <c r="H2871" s="47">
        <f t="shared" si="127"/>
        <v>2870</v>
      </c>
      <c r="I2871" s="325" t="s">
        <v>40</v>
      </c>
      <c r="J2871" s="255" t="str">
        <f>IF(ISBLANK(INDEX('Policy Characteristics'!D:D,MATCH($C2871,'Policy Characteristics'!$C:$C,0))),"",INDEX('Policy Characteristics'!D:D,MATCH($C2871,'Policy Characteristics'!$C:$C,0)))</f>
        <v>Fuel Taxes or Subsidies</v>
      </c>
      <c r="K2871" s="254" t="str">
        <f>IF(ISBLANK(INDEX('Policy Characteristics'!E:E,MATCH($C2871,'Policy Characteristics'!$C:$C,0))),"",INDEX('Policy Characteristics'!E:E,MATCH($C2871,'Policy Characteristics'!$C:$C,0)))</f>
        <v>cross fuel tax</v>
      </c>
      <c r="L2871" s="261">
        <f>IF(ISBLANK(INDEX('Policy Characteristics'!F:F,MATCH($C2871,'Policy Characteristics'!$C:$C,0))),"",INDEX('Policy Characteristics'!F:F,MATCH($C2871,'Policy Characteristics'!$C:$C,0)))</f>
        <v>-0.9</v>
      </c>
      <c r="M2871" s="261">
        <f>IF(ISBLANK(INDEX('Policy Characteristics'!G:G,MATCH($C2871,'Policy Characteristics'!$C:$C,0))),"",INDEX('Policy Characteristics'!G:G,MATCH($C2871,'Policy Characteristics'!$C:$C,0)))</f>
        <v>0.9</v>
      </c>
      <c r="N2871" s="261">
        <f>IF(ISBLANK(INDEX('Policy Characteristics'!H:H,MATCH($C2871,'Policy Characteristics'!$C:$C,0))),"",INDEX('Policy Characteristics'!H:H,MATCH($C2871,'Policy Characteristics'!$C:$C,0)))</f>
        <v>0.01</v>
      </c>
      <c r="O2871" s="254" t="str">
        <f>IF(ISBLANK(INDEX('Policy Characteristics'!I:I,MATCH($C2871,'Policy Characteristics'!$C:$C,0))),"",INDEX('Policy Characteristics'!I:I,MATCH($C2871,'Policy Characteristics'!$C:$C,0)))</f>
        <v>% of BAU price</v>
      </c>
      <c r="P2871" s="254" t="str">
        <f>IF(ISBLANK(INDEX('Policy Characteristics'!J:J,MATCH($C2871,'Policy Characteristics'!$C:$C,0))),"",INDEX('Policy Characteristics'!J:J,MATCH($C2871,'Policy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71" s="254" t="str">
        <f>IF(ISBLANK(INDEX('Policy Characteristics'!K:K,MATCH($C2871,'Policy Characteristics'!$C:$C,0))),"",INDEX('Policy Characteristics'!K:K,MATCH($C2871,'Policy Characteristics'!$C:$C,0)))</f>
        <v>fuels.html#fuel-taxes</v>
      </c>
      <c r="R2871" s="254" t="str">
        <f>IF(ISBLANK(INDEX('Policy Characteristics'!L:L,MATCH($C2871,'Policy Characteristics'!$C:$C,0))),"",INDEX('Policy Characteristics'!L:L,MATCH($C2871,'Policy Characteristics'!$C:$C,0)))</f>
        <v>fuel-taxes.html</v>
      </c>
    </row>
    <row r="2872" spans="1:18" s="4" customFormat="1" x14ac:dyDescent="0.25">
      <c r="A2872" s="254" t="str">
        <f>IF(ISBLANK(INDEX('Policy Characteristics'!A:A,MATCH($C2872,'Policy Characteristics'!$C:$C,0))),"",INDEX('Policy Characteristics'!A:A,MATCH($C2872,'Policy Characteristics'!$C:$C,0)))</f>
        <v>Cross-Sector</v>
      </c>
      <c r="B2872" s="262" t="str">
        <f>IF(ISBLANK(INDEX('Policy Characteristics'!B:B,MATCH($C2872,'Policy Characteristics'!$C:$C,0))),"",INDEX('Policy Characteristics'!B:B,MATCH($C2872,'Policy Characteristics'!$C:$C,0)))</f>
        <v>Fuel Taxes or Subsidies</v>
      </c>
      <c r="C2872" s="320" t="str">
        <f t="shared" si="131"/>
        <v>Additional Fuel Tax or Subsidy Rate by Fuel</v>
      </c>
      <c r="D2872" s="6" t="s">
        <v>51</v>
      </c>
      <c r="E2872" s="45" t="s">
        <v>316</v>
      </c>
      <c r="F2872" s="6" t="s">
        <v>92</v>
      </c>
      <c r="G2872" s="45" t="s">
        <v>4</v>
      </c>
      <c r="H2872" s="47">
        <f t="shared" si="127"/>
        <v>2871</v>
      </c>
      <c r="I2872" s="325" t="s">
        <v>40</v>
      </c>
      <c r="J2872" s="255" t="str">
        <f>IF(ISBLANK(INDEX('Policy Characteristics'!D:D,MATCH($C2872,'Policy Characteristics'!$C:$C,0))),"",INDEX('Policy Characteristics'!D:D,MATCH($C2872,'Policy Characteristics'!$C:$C,0)))</f>
        <v>Fuel Taxes or Subsidies</v>
      </c>
      <c r="K2872" s="254" t="str">
        <f>IF(ISBLANK(INDEX('Policy Characteristics'!E:E,MATCH($C2872,'Policy Characteristics'!$C:$C,0))),"",INDEX('Policy Characteristics'!E:E,MATCH($C2872,'Policy Characteristics'!$C:$C,0)))</f>
        <v>cross fuel tax</v>
      </c>
      <c r="L2872" s="261">
        <f>IF(ISBLANK(INDEX('Policy Characteristics'!F:F,MATCH($C2872,'Policy Characteristics'!$C:$C,0))),"",INDEX('Policy Characteristics'!F:F,MATCH($C2872,'Policy Characteristics'!$C:$C,0)))</f>
        <v>-0.9</v>
      </c>
      <c r="M2872" s="261">
        <f>IF(ISBLANK(INDEX('Policy Characteristics'!G:G,MATCH($C2872,'Policy Characteristics'!$C:$C,0))),"",INDEX('Policy Characteristics'!G:G,MATCH($C2872,'Policy Characteristics'!$C:$C,0)))</f>
        <v>0.9</v>
      </c>
      <c r="N2872" s="261">
        <f>IF(ISBLANK(INDEX('Policy Characteristics'!H:H,MATCH($C2872,'Policy Characteristics'!$C:$C,0))),"",INDEX('Policy Characteristics'!H:H,MATCH($C2872,'Policy Characteristics'!$C:$C,0)))</f>
        <v>0.01</v>
      </c>
      <c r="O2872" s="254" t="str">
        <f>IF(ISBLANK(INDEX('Policy Characteristics'!I:I,MATCH($C2872,'Policy Characteristics'!$C:$C,0))),"",INDEX('Policy Characteristics'!I:I,MATCH($C2872,'Policy Characteristics'!$C:$C,0)))</f>
        <v>% of BAU price</v>
      </c>
      <c r="P2872" s="254" t="str">
        <f>IF(ISBLANK(INDEX('Policy Characteristics'!J:J,MATCH($C2872,'Policy Characteristics'!$C:$C,0))),"",INDEX('Policy Characteristics'!J:J,MATCH($C2872,'Policy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72" s="254" t="str">
        <f>IF(ISBLANK(INDEX('Policy Characteristics'!K:K,MATCH($C2872,'Policy Characteristics'!$C:$C,0))),"",INDEX('Policy Characteristics'!K:K,MATCH($C2872,'Policy Characteristics'!$C:$C,0)))</f>
        <v>fuels.html#fuel-taxes</v>
      </c>
      <c r="R2872" s="254" t="str">
        <f>IF(ISBLANK(INDEX('Policy Characteristics'!L:L,MATCH($C2872,'Policy Characteristics'!$C:$C,0))),"",INDEX('Policy Characteristics'!L:L,MATCH($C2872,'Policy Characteristics'!$C:$C,0)))</f>
        <v>fuel-taxes.html</v>
      </c>
    </row>
    <row r="2873" spans="1:18" s="4" customFormat="1" x14ac:dyDescent="0.25">
      <c r="A2873" s="254" t="str">
        <f>IF(ISBLANK(INDEX('Policy Characteristics'!A:A,MATCH($C2873,'Policy Characteristics'!$C:$C,0))),"",INDEX('Policy Characteristics'!A:A,MATCH($C2873,'Policy Characteristics'!$C:$C,0)))</f>
        <v>Cross-Sector</v>
      </c>
      <c r="B2873" s="262" t="str">
        <f>IF(ISBLANK(INDEX('Policy Characteristics'!B:B,MATCH($C2873,'Policy Characteristics'!$C:$C,0))),"",INDEX('Policy Characteristics'!B:B,MATCH($C2873,'Policy Characteristics'!$C:$C,0)))</f>
        <v>Fuel Taxes or Subsidies</v>
      </c>
      <c r="C2873" s="320" t="str">
        <f t="shared" si="131"/>
        <v>Additional Fuel Tax or Subsidy Rate by Fuel</v>
      </c>
      <c r="D2873" s="6" t="s">
        <v>52</v>
      </c>
      <c r="E2873" s="45" t="s">
        <v>316</v>
      </c>
      <c r="F2873" s="6" t="s">
        <v>93</v>
      </c>
      <c r="G2873" s="45" t="s">
        <v>4</v>
      </c>
      <c r="H2873" s="47">
        <f t="shared" si="127"/>
        <v>2872</v>
      </c>
      <c r="I2873" s="325" t="s">
        <v>40</v>
      </c>
      <c r="J2873" s="255" t="str">
        <f>IF(ISBLANK(INDEX('Policy Characteristics'!D:D,MATCH($C2873,'Policy Characteristics'!$C:$C,0))),"",INDEX('Policy Characteristics'!D:D,MATCH($C2873,'Policy Characteristics'!$C:$C,0)))</f>
        <v>Fuel Taxes or Subsidies</v>
      </c>
      <c r="K2873" s="254" t="str">
        <f>IF(ISBLANK(INDEX('Policy Characteristics'!E:E,MATCH($C2873,'Policy Characteristics'!$C:$C,0))),"",INDEX('Policy Characteristics'!E:E,MATCH($C2873,'Policy Characteristics'!$C:$C,0)))</f>
        <v>cross fuel tax</v>
      </c>
      <c r="L2873" s="261">
        <f>IF(ISBLANK(INDEX('Policy Characteristics'!F:F,MATCH($C2873,'Policy Characteristics'!$C:$C,0))),"",INDEX('Policy Characteristics'!F:F,MATCH($C2873,'Policy Characteristics'!$C:$C,0)))</f>
        <v>-0.9</v>
      </c>
      <c r="M2873" s="261">
        <f>IF(ISBLANK(INDEX('Policy Characteristics'!G:G,MATCH($C2873,'Policy Characteristics'!$C:$C,0))),"",INDEX('Policy Characteristics'!G:G,MATCH($C2873,'Policy Characteristics'!$C:$C,0)))</f>
        <v>0.9</v>
      </c>
      <c r="N2873" s="261">
        <f>IF(ISBLANK(INDEX('Policy Characteristics'!H:H,MATCH($C2873,'Policy Characteristics'!$C:$C,0))),"",INDEX('Policy Characteristics'!H:H,MATCH($C2873,'Policy Characteristics'!$C:$C,0)))</f>
        <v>0.01</v>
      </c>
      <c r="O2873" s="254" t="str">
        <f>IF(ISBLANK(INDEX('Policy Characteristics'!I:I,MATCH($C2873,'Policy Characteristics'!$C:$C,0))),"",INDEX('Policy Characteristics'!I:I,MATCH($C2873,'Policy Characteristics'!$C:$C,0)))</f>
        <v>% of BAU price</v>
      </c>
      <c r="P2873" s="254" t="str">
        <f>IF(ISBLANK(INDEX('Policy Characteristics'!J:J,MATCH($C2873,'Policy Characteristics'!$C:$C,0))),"",INDEX('Policy Characteristics'!J:J,MATCH($C2873,'Policy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73" s="254" t="str">
        <f>IF(ISBLANK(INDEX('Policy Characteristics'!K:K,MATCH($C2873,'Policy Characteristics'!$C:$C,0))),"",INDEX('Policy Characteristics'!K:K,MATCH($C2873,'Policy Characteristics'!$C:$C,0)))</f>
        <v>fuels.html#fuel-taxes</v>
      </c>
      <c r="R2873" s="254" t="str">
        <f>IF(ISBLANK(INDEX('Policy Characteristics'!L:L,MATCH($C2873,'Policy Characteristics'!$C:$C,0))),"",INDEX('Policy Characteristics'!L:L,MATCH($C2873,'Policy Characteristics'!$C:$C,0)))</f>
        <v>fuel-taxes.html</v>
      </c>
    </row>
    <row r="2874" spans="1:18" s="4" customFormat="1" x14ac:dyDescent="0.25">
      <c r="A2874" s="254" t="str">
        <f>IF(ISBLANK(INDEX('Policy Characteristics'!A:A,MATCH($C2874,'Policy Characteristics'!$C:$C,0))),"",INDEX('Policy Characteristics'!A:A,MATCH($C2874,'Policy Characteristics'!$C:$C,0)))</f>
        <v>Cross-Sector</v>
      </c>
      <c r="B2874" s="262" t="str">
        <f>IF(ISBLANK(INDEX('Policy Characteristics'!B:B,MATCH($C2874,'Policy Characteristics'!$C:$C,0))),"",INDEX('Policy Characteristics'!B:B,MATCH($C2874,'Policy Characteristics'!$C:$C,0)))</f>
        <v>Fuel Taxes or Subsidies</v>
      </c>
      <c r="C2874" s="320" t="str">
        <f t="shared" si="131"/>
        <v>Additional Fuel Tax or Subsidy Rate by Fuel</v>
      </c>
      <c r="D2874" s="6" t="s">
        <v>53</v>
      </c>
      <c r="E2874" s="45" t="s">
        <v>316</v>
      </c>
      <c r="F2874" s="6" t="s">
        <v>94</v>
      </c>
      <c r="G2874" s="45" t="s">
        <v>4</v>
      </c>
      <c r="H2874" s="47">
        <f t="shared" si="127"/>
        <v>2873</v>
      </c>
      <c r="I2874" s="325" t="s">
        <v>40</v>
      </c>
      <c r="J2874" s="255" t="str">
        <f>IF(ISBLANK(INDEX('Policy Characteristics'!D:D,MATCH($C2874,'Policy Characteristics'!$C:$C,0))),"",INDEX('Policy Characteristics'!D:D,MATCH($C2874,'Policy Characteristics'!$C:$C,0)))</f>
        <v>Fuel Taxes or Subsidies</v>
      </c>
      <c r="K2874" s="254" t="str">
        <f>IF(ISBLANK(INDEX('Policy Characteristics'!E:E,MATCH($C2874,'Policy Characteristics'!$C:$C,0))),"",INDEX('Policy Characteristics'!E:E,MATCH($C2874,'Policy Characteristics'!$C:$C,0)))</f>
        <v>cross fuel tax</v>
      </c>
      <c r="L2874" s="261">
        <f>IF(ISBLANK(INDEX('Policy Characteristics'!F:F,MATCH($C2874,'Policy Characteristics'!$C:$C,0))),"",INDEX('Policy Characteristics'!F:F,MATCH($C2874,'Policy Characteristics'!$C:$C,0)))</f>
        <v>-0.9</v>
      </c>
      <c r="M2874" s="261">
        <f>IF(ISBLANK(INDEX('Policy Characteristics'!G:G,MATCH($C2874,'Policy Characteristics'!$C:$C,0))),"",INDEX('Policy Characteristics'!G:G,MATCH($C2874,'Policy Characteristics'!$C:$C,0)))</f>
        <v>0.9</v>
      </c>
      <c r="N2874" s="261">
        <f>IF(ISBLANK(INDEX('Policy Characteristics'!H:H,MATCH($C2874,'Policy Characteristics'!$C:$C,0))),"",INDEX('Policy Characteristics'!H:H,MATCH($C2874,'Policy Characteristics'!$C:$C,0)))</f>
        <v>0.01</v>
      </c>
      <c r="O2874" s="254" t="str">
        <f>IF(ISBLANK(INDEX('Policy Characteristics'!I:I,MATCH($C2874,'Policy Characteristics'!$C:$C,0))),"",INDEX('Policy Characteristics'!I:I,MATCH($C2874,'Policy Characteristics'!$C:$C,0)))</f>
        <v>% of BAU price</v>
      </c>
      <c r="P2874" s="254" t="str">
        <f>IF(ISBLANK(INDEX('Policy Characteristics'!J:J,MATCH($C2874,'Policy Characteristics'!$C:$C,0))),"",INDEX('Policy Characteristics'!J:J,MATCH($C2874,'Policy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74" s="254" t="str">
        <f>IF(ISBLANK(INDEX('Policy Characteristics'!K:K,MATCH($C2874,'Policy Characteristics'!$C:$C,0))),"",INDEX('Policy Characteristics'!K:K,MATCH($C2874,'Policy Characteristics'!$C:$C,0)))</f>
        <v>fuels.html#fuel-taxes</v>
      </c>
      <c r="R2874" s="254" t="str">
        <f>IF(ISBLANK(INDEX('Policy Characteristics'!L:L,MATCH($C2874,'Policy Characteristics'!$C:$C,0))),"",INDEX('Policy Characteristics'!L:L,MATCH($C2874,'Policy Characteristics'!$C:$C,0)))</f>
        <v>fuel-taxes.html</v>
      </c>
    </row>
    <row r="2875" spans="1:18" x14ac:dyDescent="0.25">
      <c r="A2875" s="254" t="str">
        <f>IF(ISBLANK(INDEX('Policy Characteristics'!A:A,MATCH($C2875,'Policy Characteristics'!$C:$C,0))),"",INDEX('Policy Characteristics'!A:A,MATCH($C2875,'Policy Characteristics'!$C:$C,0)))</f>
        <v>Cross-Sector</v>
      </c>
      <c r="B2875" s="262" t="str">
        <f>IF(ISBLANK(INDEX('Policy Characteristics'!B:B,MATCH($C2875,'Policy Characteristics'!$C:$C,0))),"",INDEX('Policy Characteristics'!B:B,MATCH($C2875,'Policy Characteristics'!$C:$C,0)))</f>
        <v>Fuel Taxes or Subsidies</v>
      </c>
      <c r="C2875" s="320" t="str">
        <f t="shared" si="131"/>
        <v>Additional Fuel Tax or Subsidy Rate by Fuel</v>
      </c>
      <c r="D2875" s="6" t="s">
        <v>2447</v>
      </c>
      <c r="E2875" s="45" t="s">
        <v>316</v>
      </c>
      <c r="F2875" s="6" t="s">
        <v>2448</v>
      </c>
      <c r="G2875" s="45" t="s">
        <v>4</v>
      </c>
      <c r="H2875" s="47">
        <f t="shared" si="127"/>
        <v>2874</v>
      </c>
      <c r="I2875" s="325" t="s">
        <v>40</v>
      </c>
      <c r="J2875" s="255" t="str">
        <f>IF(ISBLANK(INDEX('Policy Characteristics'!D:D,MATCH($C2875,'Policy Characteristics'!$C:$C,0))),"",INDEX('Policy Characteristics'!D:D,MATCH($C2875,'Policy Characteristics'!$C:$C,0)))</f>
        <v>Fuel Taxes or Subsidies</v>
      </c>
      <c r="K2875" s="254" t="str">
        <f>IF(ISBLANK(INDEX('Policy Characteristics'!E:E,MATCH($C2875,'Policy Characteristics'!$C:$C,0))),"",INDEX('Policy Characteristics'!E:E,MATCH($C2875,'Policy Characteristics'!$C:$C,0)))</f>
        <v>cross fuel tax</v>
      </c>
      <c r="L2875" s="261">
        <f>IF(ISBLANK(INDEX('Policy Characteristics'!F:F,MATCH($C2875,'Policy Characteristics'!$C:$C,0))),"",INDEX('Policy Characteristics'!F:F,MATCH($C2875,'Policy Characteristics'!$C:$C,0)))</f>
        <v>-0.9</v>
      </c>
      <c r="M2875" s="261">
        <f>IF(ISBLANK(INDEX('Policy Characteristics'!G:G,MATCH($C2875,'Policy Characteristics'!$C:$C,0))),"",INDEX('Policy Characteristics'!G:G,MATCH($C2875,'Policy Characteristics'!$C:$C,0)))</f>
        <v>0.9</v>
      </c>
      <c r="N2875" s="261">
        <f>IF(ISBLANK(INDEX('Policy Characteristics'!H:H,MATCH($C2875,'Policy Characteristics'!$C:$C,0))),"",INDEX('Policy Characteristics'!H:H,MATCH($C2875,'Policy Characteristics'!$C:$C,0)))</f>
        <v>0.01</v>
      </c>
      <c r="O2875" s="254" t="str">
        <f>IF(ISBLANK(INDEX('Policy Characteristics'!I:I,MATCH($C2875,'Policy Characteristics'!$C:$C,0))),"",INDEX('Policy Characteristics'!I:I,MATCH($C2875,'Policy Characteristics'!$C:$C,0)))</f>
        <v>% of BAU price</v>
      </c>
      <c r="P2875" s="254" t="str">
        <f>IF(ISBLANK(INDEX('Policy Characteristics'!J:J,MATCH($C2875,'Policy Characteristics'!$C:$C,0))),"",INDEX('Policy Characteristics'!J:J,MATCH($C2875,'Policy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75" s="254" t="str">
        <f>IF(ISBLANK(INDEX('Policy Characteristics'!K:K,MATCH($C2875,'Policy Characteristics'!$C:$C,0))),"",INDEX('Policy Characteristics'!K:K,MATCH($C2875,'Policy Characteristics'!$C:$C,0)))</f>
        <v>fuels.html#fuel-taxes</v>
      </c>
      <c r="R2875" s="254" t="str">
        <f>IF(ISBLANK(INDEX('Policy Characteristics'!L:L,MATCH($C2875,'Policy Characteristics'!$C:$C,0))),"",INDEX('Policy Characteristics'!L:L,MATCH($C2875,'Policy Characteristics'!$C:$C,0)))</f>
        <v>fuel-taxes.html</v>
      </c>
    </row>
    <row r="2876" spans="1:18" x14ac:dyDescent="0.25">
      <c r="A2876" s="254" t="str">
        <f>IF(ISBLANK(INDEX('Policy Characteristics'!A:A,MATCH($C2876,'Policy Characteristics'!$C:$C,0))),"",INDEX('Policy Characteristics'!A:A,MATCH($C2876,'Policy Characteristics'!$C:$C,0)))</f>
        <v>Cross-Sector</v>
      </c>
      <c r="B2876" s="262" t="str">
        <f>IF(ISBLANK(INDEX('Policy Characteristics'!B:B,MATCH($C2876,'Policy Characteristics'!$C:$C,0))),"",INDEX('Policy Characteristics'!B:B,MATCH($C2876,'Policy Characteristics'!$C:$C,0)))</f>
        <v>Fuel Taxes or Subsidies</v>
      </c>
      <c r="C2876" s="320" t="str">
        <f t="shared" si="131"/>
        <v>Additional Fuel Tax or Subsidy Rate by Fuel</v>
      </c>
      <c r="D2876" s="6" t="s">
        <v>71</v>
      </c>
      <c r="E2876" s="45" t="s">
        <v>316</v>
      </c>
      <c r="F2876" s="6" t="s">
        <v>95</v>
      </c>
      <c r="G2876" s="45" t="s">
        <v>4</v>
      </c>
      <c r="H2876" s="47">
        <f t="shared" si="127"/>
        <v>2875</v>
      </c>
      <c r="I2876" s="325" t="s">
        <v>41</v>
      </c>
      <c r="J2876" s="255" t="str">
        <f>IF(ISBLANK(INDEX('Policy Characteristics'!D:D,MATCH($C2876,'Policy Characteristics'!$C:$C,0))),"",INDEX('Policy Characteristics'!D:D,MATCH($C2876,'Policy Characteristics'!$C:$C,0)))</f>
        <v>Fuel Taxes or Subsidies</v>
      </c>
      <c r="K2876" s="254" t="str">
        <f>IF(ISBLANK(INDEX('Policy Characteristics'!E:E,MATCH($C2876,'Policy Characteristics'!$C:$C,0))),"",INDEX('Policy Characteristics'!E:E,MATCH($C2876,'Policy Characteristics'!$C:$C,0)))</f>
        <v>cross fuel tax</v>
      </c>
      <c r="L2876" s="261">
        <f>IF(ISBLANK(INDEX('Policy Characteristics'!F:F,MATCH($C2876,'Policy Characteristics'!$C:$C,0))),"",INDEX('Policy Characteristics'!F:F,MATCH($C2876,'Policy Characteristics'!$C:$C,0)))</f>
        <v>-0.9</v>
      </c>
      <c r="M2876" s="261">
        <f>IF(ISBLANK(INDEX('Policy Characteristics'!G:G,MATCH($C2876,'Policy Characteristics'!$C:$C,0))),"",INDEX('Policy Characteristics'!G:G,MATCH($C2876,'Policy Characteristics'!$C:$C,0)))</f>
        <v>0.9</v>
      </c>
      <c r="N2876" s="261">
        <f>IF(ISBLANK(INDEX('Policy Characteristics'!H:H,MATCH($C2876,'Policy Characteristics'!$C:$C,0))),"",INDEX('Policy Characteristics'!H:H,MATCH($C2876,'Policy Characteristics'!$C:$C,0)))</f>
        <v>0.01</v>
      </c>
      <c r="O2876" s="254" t="str">
        <f>IF(ISBLANK(INDEX('Policy Characteristics'!I:I,MATCH($C2876,'Policy Characteristics'!$C:$C,0))),"",INDEX('Policy Characteristics'!I:I,MATCH($C2876,'Policy Characteristics'!$C:$C,0)))</f>
        <v>% of BAU price</v>
      </c>
      <c r="P2876" s="254" t="str">
        <f>IF(ISBLANK(INDEX('Policy Characteristics'!J:J,MATCH($C2876,'Policy Characteristics'!$C:$C,0))),"",INDEX('Policy Characteristics'!J:J,MATCH($C2876,'Policy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76" s="254" t="str">
        <f>IF(ISBLANK(INDEX('Policy Characteristics'!K:K,MATCH($C2876,'Policy Characteristics'!$C:$C,0))),"",INDEX('Policy Characteristics'!K:K,MATCH($C2876,'Policy Characteristics'!$C:$C,0)))</f>
        <v>fuels.html#fuel-taxes</v>
      </c>
      <c r="R2876" s="254" t="str">
        <f>IF(ISBLANK(INDEX('Policy Characteristics'!L:L,MATCH($C2876,'Policy Characteristics'!$C:$C,0))),"",INDEX('Policy Characteristics'!L:L,MATCH($C2876,'Policy Characteristics'!$C:$C,0)))</f>
        <v>fuel-taxes.html</v>
      </c>
    </row>
    <row r="2877" spans="1:18" x14ac:dyDescent="0.25">
      <c r="A2877" s="254" t="str">
        <f>IF(ISBLANK(INDEX('Policy Characteristics'!A:A,MATCH($C2877,'Policy Characteristics'!$C:$C,0))),"",INDEX('Policy Characteristics'!A:A,MATCH($C2877,'Policy Characteristics'!$C:$C,0)))</f>
        <v>Cross-Sector</v>
      </c>
      <c r="B2877" s="262" t="str">
        <f>IF(ISBLANK(INDEX('Policy Characteristics'!B:B,MATCH($C2877,'Policy Characteristics'!$C:$C,0))),"",INDEX('Policy Characteristics'!B:B,MATCH($C2877,'Policy Characteristics'!$C:$C,0)))</f>
        <v>Fuel Taxes or Subsidies</v>
      </c>
      <c r="C2877" s="320" t="str">
        <f t="shared" si="131"/>
        <v>Additional Fuel Tax or Subsidy Rate by Fuel</v>
      </c>
      <c r="D2877" s="6" t="s">
        <v>426</v>
      </c>
      <c r="E2877" s="45" t="s">
        <v>316</v>
      </c>
      <c r="F2877" s="6" t="s">
        <v>427</v>
      </c>
      <c r="G2877" s="45" t="s">
        <v>4</v>
      </c>
      <c r="H2877" s="47">
        <f t="shared" si="127"/>
        <v>2876</v>
      </c>
      <c r="I2877" s="325" t="s">
        <v>41</v>
      </c>
      <c r="J2877" s="255" t="str">
        <f>IF(ISBLANK(INDEX('Policy Characteristics'!D:D,MATCH($C2877,'Policy Characteristics'!$C:$C,0))),"",INDEX('Policy Characteristics'!D:D,MATCH($C2877,'Policy Characteristics'!$C:$C,0)))</f>
        <v>Fuel Taxes or Subsidies</v>
      </c>
      <c r="K2877" s="254" t="str">
        <f>IF(ISBLANK(INDEX('Policy Characteristics'!E:E,MATCH($C2877,'Policy Characteristics'!$C:$C,0))),"",INDEX('Policy Characteristics'!E:E,MATCH($C2877,'Policy Characteristics'!$C:$C,0)))</f>
        <v>cross fuel tax</v>
      </c>
      <c r="L2877" s="261">
        <f>IF(ISBLANK(INDEX('Policy Characteristics'!F:F,MATCH($C2877,'Policy Characteristics'!$C:$C,0))),"",INDEX('Policy Characteristics'!F:F,MATCH($C2877,'Policy Characteristics'!$C:$C,0)))</f>
        <v>-0.9</v>
      </c>
      <c r="M2877" s="261">
        <f>IF(ISBLANK(INDEX('Policy Characteristics'!G:G,MATCH($C2877,'Policy Characteristics'!$C:$C,0))),"",INDEX('Policy Characteristics'!G:G,MATCH($C2877,'Policy Characteristics'!$C:$C,0)))</f>
        <v>0.9</v>
      </c>
      <c r="N2877" s="261">
        <f>IF(ISBLANK(INDEX('Policy Characteristics'!H:H,MATCH($C2877,'Policy Characteristics'!$C:$C,0))),"",INDEX('Policy Characteristics'!H:H,MATCH($C2877,'Policy Characteristics'!$C:$C,0)))</f>
        <v>0.01</v>
      </c>
      <c r="O2877" s="254" t="str">
        <f>IF(ISBLANK(INDEX('Policy Characteristics'!I:I,MATCH($C2877,'Policy Characteristics'!$C:$C,0))),"",INDEX('Policy Characteristics'!I:I,MATCH($C2877,'Policy Characteristics'!$C:$C,0)))</f>
        <v>% of BAU price</v>
      </c>
      <c r="P2877" s="254" t="str">
        <f>IF(ISBLANK(INDEX('Policy Characteristics'!J:J,MATCH($C2877,'Policy Characteristics'!$C:$C,0))),"",INDEX('Policy Characteristics'!J:J,MATCH($C2877,'Policy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77" s="254" t="str">
        <f>IF(ISBLANK(INDEX('Policy Characteristics'!K:K,MATCH($C2877,'Policy Characteristics'!$C:$C,0))),"",INDEX('Policy Characteristics'!K:K,MATCH($C2877,'Policy Characteristics'!$C:$C,0)))</f>
        <v>fuels.html#fuel-taxes</v>
      </c>
      <c r="R2877" s="254" t="str">
        <f>IF(ISBLANK(INDEX('Policy Characteristics'!L:L,MATCH($C2877,'Policy Characteristics'!$C:$C,0))),"",INDEX('Policy Characteristics'!L:L,MATCH($C2877,'Policy Characteristics'!$C:$C,0)))</f>
        <v>fuel-taxes.html</v>
      </c>
    </row>
    <row r="2878" spans="1:18" x14ac:dyDescent="0.25">
      <c r="A2878" s="254" t="str">
        <f>IF(ISBLANK(INDEX('Policy Characteristics'!A:A,MATCH($C2878,'Policy Characteristics'!$C:$C,0))),"",INDEX('Policy Characteristics'!A:A,MATCH($C2878,'Policy Characteristics'!$C:$C,0)))</f>
        <v>Cross-Sector</v>
      </c>
      <c r="B2878" s="262" t="str">
        <f>IF(ISBLANK(INDEX('Policy Characteristics'!B:B,MATCH($C2878,'Policy Characteristics'!$C:$C,0))),"",INDEX('Policy Characteristics'!B:B,MATCH($C2878,'Policy Characteristics'!$C:$C,0)))</f>
        <v>Fuel Taxes or Subsidies</v>
      </c>
      <c r="C2878" s="320" t="str">
        <f t="shared" si="131"/>
        <v>Additional Fuel Tax or Subsidy Rate by Fuel</v>
      </c>
      <c r="D2878" s="6" t="s">
        <v>2439</v>
      </c>
      <c r="E2878" s="45" t="s">
        <v>316</v>
      </c>
      <c r="F2878" s="6" t="s">
        <v>2443</v>
      </c>
      <c r="G2878" s="45" t="s">
        <v>4</v>
      </c>
      <c r="H2878" s="47">
        <f t="shared" si="127"/>
        <v>2877</v>
      </c>
      <c r="I2878" s="325" t="s">
        <v>41</v>
      </c>
      <c r="J2878" s="255" t="str">
        <f>IF(ISBLANK(INDEX('Policy Characteristics'!D:D,MATCH($C2878,'Policy Characteristics'!$C:$C,0))),"",INDEX('Policy Characteristics'!D:D,MATCH($C2878,'Policy Characteristics'!$C:$C,0)))</f>
        <v>Fuel Taxes or Subsidies</v>
      </c>
      <c r="K2878" s="254" t="str">
        <f>IF(ISBLANK(INDEX('Policy Characteristics'!E:E,MATCH($C2878,'Policy Characteristics'!$C:$C,0))),"",INDEX('Policy Characteristics'!E:E,MATCH($C2878,'Policy Characteristics'!$C:$C,0)))</f>
        <v>cross fuel tax</v>
      </c>
      <c r="L2878" s="261">
        <f>IF(ISBLANK(INDEX('Policy Characteristics'!F:F,MATCH($C2878,'Policy Characteristics'!$C:$C,0))),"",INDEX('Policy Characteristics'!F:F,MATCH($C2878,'Policy Characteristics'!$C:$C,0)))</f>
        <v>-0.9</v>
      </c>
      <c r="M2878" s="261">
        <f>IF(ISBLANK(INDEX('Policy Characteristics'!G:G,MATCH($C2878,'Policy Characteristics'!$C:$C,0))),"",INDEX('Policy Characteristics'!G:G,MATCH($C2878,'Policy Characteristics'!$C:$C,0)))</f>
        <v>0.9</v>
      </c>
      <c r="N2878" s="261">
        <f>IF(ISBLANK(INDEX('Policy Characteristics'!H:H,MATCH($C2878,'Policy Characteristics'!$C:$C,0))),"",INDEX('Policy Characteristics'!H:H,MATCH($C2878,'Policy Characteristics'!$C:$C,0)))</f>
        <v>0.01</v>
      </c>
      <c r="O2878" s="254" t="str">
        <f>IF(ISBLANK(INDEX('Policy Characteristics'!I:I,MATCH($C2878,'Policy Characteristics'!$C:$C,0))),"",INDEX('Policy Characteristics'!I:I,MATCH($C2878,'Policy Characteristics'!$C:$C,0)))</f>
        <v>% of BAU price</v>
      </c>
      <c r="P2878" s="254" t="str">
        <f>IF(ISBLANK(INDEX('Policy Characteristics'!J:J,MATCH($C2878,'Policy Characteristics'!$C:$C,0))),"",INDEX('Policy Characteristics'!J:J,MATCH($C2878,'Policy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78" s="254" t="str">
        <f>IF(ISBLANK(INDEX('Policy Characteristics'!K:K,MATCH($C2878,'Policy Characteristics'!$C:$C,0))),"",INDEX('Policy Characteristics'!K:K,MATCH($C2878,'Policy Characteristics'!$C:$C,0)))</f>
        <v>fuels.html#fuel-taxes</v>
      </c>
      <c r="R2878" s="254" t="str">
        <f>IF(ISBLANK(INDEX('Policy Characteristics'!L:L,MATCH($C2878,'Policy Characteristics'!$C:$C,0))),"",INDEX('Policy Characteristics'!L:L,MATCH($C2878,'Policy Characteristics'!$C:$C,0)))</f>
        <v>fuel-taxes.html</v>
      </c>
    </row>
    <row r="2879" spans="1:18" x14ac:dyDescent="0.25">
      <c r="A2879" s="254" t="str">
        <f>IF(ISBLANK(INDEX('Policy Characteristics'!A:A,MATCH($C2879,'Policy Characteristics'!$C:$C,0))),"",INDEX('Policy Characteristics'!A:A,MATCH($C2879,'Policy Characteristics'!$C:$C,0)))</f>
        <v>Cross-Sector</v>
      </c>
      <c r="B2879" s="262" t="str">
        <f>IF(ISBLANK(INDEX('Policy Characteristics'!B:B,MATCH($C2879,'Policy Characteristics'!$C:$C,0))),"",INDEX('Policy Characteristics'!B:B,MATCH($C2879,'Policy Characteristics'!$C:$C,0)))</f>
        <v>Fuel Taxes or Subsidies</v>
      </c>
      <c r="C2879" s="320" t="str">
        <f t="shared" si="131"/>
        <v>Additional Fuel Tax or Subsidy Rate by Fuel</v>
      </c>
      <c r="D2879" s="6" t="s">
        <v>2449</v>
      </c>
      <c r="E2879" s="45" t="s">
        <v>316</v>
      </c>
      <c r="F2879" s="6" t="s">
        <v>2450</v>
      </c>
      <c r="G2879" s="45" t="s">
        <v>4</v>
      </c>
      <c r="H2879" s="47">
        <f t="shared" si="127"/>
        <v>2878</v>
      </c>
      <c r="I2879" s="325" t="s">
        <v>41</v>
      </c>
      <c r="J2879" s="255" t="str">
        <f>IF(ISBLANK(INDEX('Policy Characteristics'!D:D,MATCH($C2879,'Policy Characteristics'!$C:$C,0))),"",INDEX('Policy Characteristics'!D:D,MATCH($C2879,'Policy Characteristics'!$C:$C,0)))</f>
        <v>Fuel Taxes or Subsidies</v>
      </c>
      <c r="K2879" s="254" t="str">
        <f>IF(ISBLANK(INDEX('Policy Characteristics'!E:E,MATCH($C2879,'Policy Characteristics'!$C:$C,0))),"",INDEX('Policy Characteristics'!E:E,MATCH($C2879,'Policy Characteristics'!$C:$C,0)))</f>
        <v>cross fuel tax</v>
      </c>
      <c r="L2879" s="261">
        <f>IF(ISBLANK(INDEX('Policy Characteristics'!F:F,MATCH($C2879,'Policy Characteristics'!$C:$C,0))),"",INDEX('Policy Characteristics'!F:F,MATCH($C2879,'Policy Characteristics'!$C:$C,0)))</f>
        <v>-0.9</v>
      </c>
      <c r="M2879" s="261">
        <f>IF(ISBLANK(INDEX('Policy Characteristics'!G:G,MATCH($C2879,'Policy Characteristics'!$C:$C,0))),"",INDEX('Policy Characteristics'!G:G,MATCH($C2879,'Policy Characteristics'!$C:$C,0)))</f>
        <v>0.9</v>
      </c>
      <c r="N2879" s="261">
        <f>IF(ISBLANK(INDEX('Policy Characteristics'!H:H,MATCH($C2879,'Policy Characteristics'!$C:$C,0))),"",INDEX('Policy Characteristics'!H:H,MATCH($C2879,'Policy Characteristics'!$C:$C,0)))</f>
        <v>0.01</v>
      </c>
      <c r="O2879" s="254" t="str">
        <f>IF(ISBLANK(INDEX('Policy Characteristics'!I:I,MATCH($C2879,'Policy Characteristics'!$C:$C,0))),"",INDEX('Policy Characteristics'!I:I,MATCH($C2879,'Policy Characteristics'!$C:$C,0)))</f>
        <v>% of BAU price</v>
      </c>
      <c r="P2879" s="254" t="str">
        <f>IF(ISBLANK(INDEX('Policy Characteristics'!J:J,MATCH($C2879,'Policy Characteristics'!$C:$C,0))),"",INDEX('Policy Characteristics'!J:J,MATCH($C2879,'Policy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79" s="254" t="str">
        <f>IF(ISBLANK(INDEX('Policy Characteristics'!K:K,MATCH($C2879,'Policy Characteristics'!$C:$C,0))),"",INDEX('Policy Characteristics'!K:K,MATCH($C2879,'Policy Characteristics'!$C:$C,0)))</f>
        <v>fuels.html#fuel-taxes</v>
      </c>
      <c r="R2879" s="254" t="str">
        <f>IF(ISBLANK(INDEX('Policy Characteristics'!L:L,MATCH($C2879,'Policy Characteristics'!$C:$C,0))),"",INDEX('Policy Characteristics'!L:L,MATCH($C2879,'Policy Characteristics'!$C:$C,0)))</f>
        <v>fuel-taxes.html</v>
      </c>
    </row>
    <row r="2880" spans="1:18" x14ac:dyDescent="0.25">
      <c r="A2880" s="254" t="str">
        <f>IF(ISBLANK(INDEX('Policy Characteristics'!A:A,MATCH($C2880,'Policy Characteristics'!$C:$C,0))),"",INDEX('Policy Characteristics'!A:A,MATCH($C2880,'Policy Characteristics'!$C:$C,0)))</f>
        <v>Cross-Sector</v>
      </c>
      <c r="B2880" s="262" t="str">
        <f>IF(ISBLANK(INDEX('Policy Characteristics'!B:B,MATCH($C2880,'Policy Characteristics'!$C:$C,0))),"",INDEX('Policy Characteristics'!B:B,MATCH($C2880,'Policy Characteristics'!$C:$C,0)))</f>
        <v>Fuel Taxes or Subsidies</v>
      </c>
      <c r="C2880" s="320" t="str">
        <f t="shared" si="131"/>
        <v>Additional Fuel Tax or Subsidy Rate by Fuel</v>
      </c>
      <c r="D2880" s="6" t="s">
        <v>2440</v>
      </c>
      <c r="E2880" s="45" t="s">
        <v>316</v>
      </c>
      <c r="F2880" s="6" t="s">
        <v>2444</v>
      </c>
      <c r="G2880" s="45" t="s">
        <v>4</v>
      </c>
      <c r="H2880" s="47">
        <f t="shared" si="127"/>
        <v>2879</v>
      </c>
      <c r="I2880" s="325" t="s">
        <v>41</v>
      </c>
      <c r="J2880" s="255" t="str">
        <f>IF(ISBLANK(INDEX('Policy Characteristics'!D:D,MATCH($C2880,'Policy Characteristics'!$C:$C,0))),"",INDEX('Policy Characteristics'!D:D,MATCH($C2880,'Policy Characteristics'!$C:$C,0)))</f>
        <v>Fuel Taxes or Subsidies</v>
      </c>
      <c r="K2880" s="254" t="str">
        <f>IF(ISBLANK(INDEX('Policy Characteristics'!E:E,MATCH($C2880,'Policy Characteristics'!$C:$C,0))),"",INDEX('Policy Characteristics'!E:E,MATCH($C2880,'Policy Characteristics'!$C:$C,0)))</f>
        <v>cross fuel tax</v>
      </c>
      <c r="L2880" s="261">
        <f>IF(ISBLANK(INDEX('Policy Characteristics'!F:F,MATCH($C2880,'Policy Characteristics'!$C:$C,0))),"",INDEX('Policy Characteristics'!F:F,MATCH($C2880,'Policy Characteristics'!$C:$C,0)))</f>
        <v>-0.9</v>
      </c>
      <c r="M2880" s="261">
        <f>IF(ISBLANK(INDEX('Policy Characteristics'!G:G,MATCH($C2880,'Policy Characteristics'!$C:$C,0))),"",INDEX('Policy Characteristics'!G:G,MATCH($C2880,'Policy Characteristics'!$C:$C,0)))</f>
        <v>0.9</v>
      </c>
      <c r="N2880" s="261">
        <f>IF(ISBLANK(INDEX('Policy Characteristics'!H:H,MATCH($C2880,'Policy Characteristics'!$C:$C,0))),"",INDEX('Policy Characteristics'!H:H,MATCH($C2880,'Policy Characteristics'!$C:$C,0)))</f>
        <v>0.01</v>
      </c>
      <c r="O2880" s="254" t="str">
        <f>IF(ISBLANK(INDEX('Policy Characteristics'!I:I,MATCH($C2880,'Policy Characteristics'!$C:$C,0))),"",INDEX('Policy Characteristics'!I:I,MATCH($C2880,'Policy Characteristics'!$C:$C,0)))</f>
        <v>% of BAU price</v>
      </c>
      <c r="P2880" s="254" t="str">
        <f>IF(ISBLANK(INDEX('Policy Characteristics'!J:J,MATCH($C2880,'Policy Characteristics'!$C:$C,0))),"",INDEX('Policy Characteristics'!J:J,MATCH($C2880,'Policy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80" s="254" t="str">
        <f>IF(ISBLANK(INDEX('Policy Characteristics'!K:K,MATCH($C2880,'Policy Characteristics'!$C:$C,0))),"",INDEX('Policy Characteristics'!K:K,MATCH($C2880,'Policy Characteristics'!$C:$C,0)))</f>
        <v>fuels.html#fuel-taxes</v>
      </c>
      <c r="R2880" s="254" t="str">
        <f>IF(ISBLANK(INDEX('Policy Characteristics'!L:L,MATCH($C2880,'Policy Characteristics'!$C:$C,0))),"",INDEX('Policy Characteristics'!L:L,MATCH($C2880,'Policy Characteristics'!$C:$C,0)))</f>
        <v>fuel-taxes.html</v>
      </c>
    </row>
    <row r="2881" spans="1:18" x14ac:dyDescent="0.25">
      <c r="A2881" s="254" t="str">
        <f>IF(ISBLANK(INDEX('Policy Characteristics'!A:A,MATCH($C2881,'Policy Characteristics'!$C:$C,0))),"",INDEX('Policy Characteristics'!A:A,MATCH($C2881,'Policy Characteristics'!$C:$C,0)))</f>
        <v>Cross-Sector</v>
      </c>
      <c r="B2881" s="262" t="str">
        <f>IF(ISBLANK(INDEX('Policy Characteristics'!B:B,MATCH($C2881,'Policy Characteristics'!$C:$C,0))),"",INDEX('Policy Characteristics'!B:B,MATCH($C2881,'Policy Characteristics'!$C:$C,0)))</f>
        <v>Fuel Taxes or Subsidies</v>
      </c>
      <c r="C2881" s="320" t="str">
        <f t="shared" si="131"/>
        <v>Additional Fuel Tax or Subsidy Rate by Fuel</v>
      </c>
      <c r="D2881" s="6" t="s">
        <v>2441</v>
      </c>
      <c r="E2881" s="45" t="s">
        <v>316</v>
      </c>
      <c r="F2881" s="6" t="s">
        <v>2445</v>
      </c>
      <c r="G2881" s="45" t="s">
        <v>4</v>
      </c>
      <c r="H2881" s="47">
        <f t="shared" si="127"/>
        <v>2880</v>
      </c>
      <c r="I2881" s="325" t="s">
        <v>41</v>
      </c>
      <c r="J2881" s="255" t="str">
        <f>IF(ISBLANK(INDEX('Policy Characteristics'!D:D,MATCH($C2881,'Policy Characteristics'!$C:$C,0))),"",INDEX('Policy Characteristics'!D:D,MATCH($C2881,'Policy Characteristics'!$C:$C,0)))</f>
        <v>Fuel Taxes or Subsidies</v>
      </c>
      <c r="K2881" s="254" t="str">
        <f>IF(ISBLANK(INDEX('Policy Characteristics'!E:E,MATCH($C2881,'Policy Characteristics'!$C:$C,0))),"",INDEX('Policy Characteristics'!E:E,MATCH($C2881,'Policy Characteristics'!$C:$C,0)))</f>
        <v>cross fuel tax</v>
      </c>
      <c r="L2881" s="261">
        <f>IF(ISBLANK(INDEX('Policy Characteristics'!F:F,MATCH($C2881,'Policy Characteristics'!$C:$C,0))),"",INDEX('Policy Characteristics'!F:F,MATCH($C2881,'Policy Characteristics'!$C:$C,0)))</f>
        <v>-0.9</v>
      </c>
      <c r="M2881" s="261">
        <f>IF(ISBLANK(INDEX('Policy Characteristics'!G:G,MATCH($C2881,'Policy Characteristics'!$C:$C,0))),"",INDEX('Policy Characteristics'!G:G,MATCH($C2881,'Policy Characteristics'!$C:$C,0)))</f>
        <v>0.9</v>
      </c>
      <c r="N2881" s="261">
        <f>IF(ISBLANK(INDEX('Policy Characteristics'!H:H,MATCH($C2881,'Policy Characteristics'!$C:$C,0))),"",INDEX('Policy Characteristics'!H:H,MATCH($C2881,'Policy Characteristics'!$C:$C,0)))</f>
        <v>0.01</v>
      </c>
      <c r="O2881" s="254" t="str">
        <f>IF(ISBLANK(INDEX('Policy Characteristics'!I:I,MATCH($C2881,'Policy Characteristics'!$C:$C,0))),"",INDEX('Policy Characteristics'!I:I,MATCH($C2881,'Policy Characteristics'!$C:$C,0)))</f>
        <v>% of BAU price</v>
      </c>
      <c r="P2881" s="254" t="str">
        <f>IF(ISBLANK(INDEX('Policy Characteristics'!J:J,MATCH($C2881,'Policy Characteristics'!$C:$C,0))),"",INDEX('Policy Characteristics'!J:J,MATCH($C2881,'Policy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81" s="254" t="str">
        <f>IF(ISBLANK(INDEX('Policy Characteristics'!K:K,MATCH($C2881,'Policy Characteristics'!$C:$C,0))),"",INDEX('Policy Characteristics'!K:K,MATCH($C2881,'Policy Characteristics'!$C:$C,0)))</f>
        <v>fuels.html#fuel-taxes</v>
      </c>
      <c r="R2881" s="254" t="str">
        <f>IF(ISBLANK(INDEX('Policy Characteristics'!L:L,MATCH($C2881,'Policy Characteristics'!$C:$C,0))),"",INDEX('Policy Characteristics'!L:L,MATCH($C2881,'Policy Characteristics'!$C:$C,0)))</f>
        <v>fuel-taxes.html</v>
      </c>
    </row>
    <row r="2882" spans="1:18" x14ac:dyDescent="0.25">
      <c r="A2882" s="254" t="str">
        <f>IF(ISBLANK(INDEX('Policy Characteristics'!A:A,MATCH($C2882,'Policy Characteristics'!$C:$C,0))),"",INDEX('Policy Characteristics'!A:A,MATCH($C2882,'Policy Characteristics'!$C:$C,0)))</f>
        <v>Cross-Sector</v>
      </c>
      <c r="B2882" s="262" t="str">
        <f>IF(ISBLANK(INDEX('Policy Characteristics'!B:B,MATCH($C2882,'Policy Characteristics'!$C:$C,0))),"",INDEX('Policy Characteristics'!B:B,MATCH($C2882,'Policy Characteristics'!$C:$C,0)))</f>
        <v>Fuel Taxes or Subsidies</v>
      </c>
      <c r="C2882" s="320" t="str">
        <f t="shared" si="131"/>
        <v>Additional Fuel Tax or Subsidy Rate by Fuel</v>
      </c>
      <c r="D2882" s="6" t="s">
        <v>2442</v>
      </c>
      <c r="E2882" s="45" t="s">
        <v>316</v>
      </c>
      <c r="F2882" s="6" t="s">
        <v>2446</v>
      </c>
      <c r="G2882" s="45" t="s">
        <v>4</v>
      </c>
      <c r="H2882" s="47">
        <f t="shared" si="127"/>
        <v>2881</v>
      </c>
      <c r="I2882" s="325" t="s">
        <v>40</v>
      </c>
      <c r="J2882" s="255" t="str">
        <f>IF(ISBLANK(INDEX('Policy Characteristics'!D:D,MATCH($C2882,'Policy Characteristics'!$C:$C,0))),"",INDEX('Policy Characteristics'!D:D,MATCH($C2882,'Policy Characteristics'!$C:$C,0)))</f>
        <v>Fuel Taxes or Subsidies</v>
      </c>
      <c r="K2882" s="254" t="str">
        <f>IF(ISBLANK(INDEX('Policy Characteristics'!E:E,MATCH($C2882,'Policy Characteristics'!$C:$C,0))),"",INDEX('Policy Characteristics'!E:E,MATCH($C2882,'Policy Characteristics'!$C:$C,0)))</f>
        <v>cross fuel tax</v>
      </c>
      <c r="L2882" s="261">
        <f>IF(ISBLANK(INDEX('Policy Characteristics'!F:F,MATCH($C2882,'Policy Characteristics'!$C:$C,0))),"",INDEX('Policy Characteristics'!F:F,MATCH($C2882,'Policy Characteristics'!$C:$C,0)))</f>
        <v>-0.9</v>
      </c>
      <c r="M2882" s="261">
        <f>IF(ISBLANK(INDEX('Policy Characteristics'!G:G,MATCH($C2882,'Policy Characteristics'!$C:$C,0))),"",INDEX('Policy Characteristics'!G:G,MATCH($C2882,'Policy Characteristics'!$C:$C,0)))</f>
        <v>0.9</v>
      </c>
      <c r="N2882" s="261">
        <f>IF(ISBLANK(INDEX('Policy Characteristics'!H:H,MATCH($C2882,'Policy Characteristics'!$C:$C,0))),"",INDEX('Policy Characteristics'!H:H,MATCH($C2882,'Policy Characteristics'!$C:$C,0)))</f>
        <v>0.01</v>
      </c>
      <c r="O2882" s="254" t="str">
        <f>IF(ISBLANK(INDEX('Policy Characteristics'!I:I,MATCH($C2882,'Policy Characteristics'!$C:$C,0))),"",INDEX('Policy Characteristics'!I:I,MATCH($C2882,'Policy Characteristics'!$C:$C,0)))</f>
        <v>% of BAU price</v>
      </c>
      <c r="P2882" s="254" t="str">
        <f>IF(ISBLANK(INDEX('Policy Characteristics'!J:J,MATCH($C2882,'Policy Characteristics'!$C:$C,0))),"",INDEX('Policy Characteristics'!J:J,MATCH($C2882,'Policy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82" s="254" t="str">
        <f>IF(ISBLANK(INDEX('Policy Characteristics'!K:K,MATCH($C2882,'Policy Characteristics'!$C:$C,0))),"",INDEX('Policy Characteristics'!K:K,MATCH($C2882,'Policy Characteristics'!$C:$C,0)))</f>
        <v>fuels.html#fuel-taxes</v>
      </c>
      <c r="R2882" s="254" t="str">
        <f>IF(ISBLANK(INDEX('Policy Characteristics'!L:L,MATCH($C2882,'Policy Characteristics'!$C:$C,0))),"",INDEX('Policy Characteristics'!L:L,MATCH($C2882,'Policy Characteristics'!$C:$C,0)))</f>
        <v>fuel-taxes.html</v>
      </c>
    </row>
    <row r="2883" spans="1:18" s="4" customFormat="1" x14ac:dyDescent="0.25">
      <c r="A2883" s="254" t="str">
        <f>IF(ISBLANK(INDEX('Policy Characteristics'!A:A,MATCH($C2883,'Policy Characteristics'!$C:$C,0))),"",INDEX('Policy Characteristics'!A:A,MATCH($C2883,'Policy Characteristics'!$C:$C,0)))</f>
        <v>Cross-Sector</v>
      </c>
      <c r="B2883" s="262" t="str">
        <f>IF(ISBLANK(INDEX('Policy Characteristics'!B:B,MATCH($C2883,'Policy Characteristics'!$C:$C,0))),"",INDEX('Policy Characteristics'!B:B,MATCH($C2883,'Policy Characteristics'!$C:$C,0)))</f>
        <v>Fuel Taxes or Subsidies</v>
      </c>
      <c r="C2883" s="320" t="str">
        <f t="shared" si="131"/>
        <v>Additional Fuel Tax or Subsidy Rate by Fuel</v>
      </c>
      <c r="D2883" s="45" t="s">
        <v>49</v>
      </c>
      <c r="E2883" s="45" t="s">
        <v>324</v>
      </c>
      <c r="F2883" s="45" t="s">
        <v>89</v>
      </c>
      <c r="G2883" s="45" t="s">
        <v>89</v>
      </c>
      <c r="H2883" s="47">
        <f t="shared" ref="H2883:H2946" si="132">H2882+1</f>
        <v>2882</v>
      </c>
      <c r="I2883" s="324" t="s">
        <v>41</v>
      </c>
      <c r="J2883" s="255" t="str">
        <f>IF(ISBLANK(INDEX('Policy Characteristics'!D:D,MATCH($C2883,'Policy Characteristics'!$C:$C,0))),"",INDEX('Policy Characteristics'!D:D,MATCH($C2883,'Policy Characteristics'!$C:$C,0)))</f>
        <v>Fuel Taxes or Subsidies</v>
      </c>
      <c r="K2883" s="254" t="str">
        <f>IF(ISBLANK(INDEX('Policy Characteristics'!E:E,MATCH($C2883,'Policy Characteristics'!$C:$C,0))),"",INDEX('Policy Characteristics'!E:E,MATCH($C2883,'Policy Characteristics'!$C:$C,0)))</f>
        <v>cross fuel tax</v>
      </c>
      <c r="L2883" s="261">
        <f>IF(ISBLANK(INDEX('Policy Characteristics'!F:F,MATCH($C2883,'Policy Characteristics'!$C:$C,0))),"",INDEX('Policy Characteristics'!F:F,MATCH($C2883,'Policy Characteristics'!$C:$C,0)))</f>
        <v>-0.9</v>
      </c>
      <c r="M2883" s="261">
        <f>IF(ISBLANK(INDEX('Policy Characteristics'!G:G,MATCH($C2883,'Policy Characteristics'!$C:$C,0))),"",INDEX('Policy Characteristics'!G:G,MATCH($C2883,'Policy Characteristics'!$C:$C,0)))</f>
        <v>0.9</v>
      </c>
      <c r="N2883" s="261">
        <f>IF(ISBLANK(INDEX('Policy Characteristics'!H:H,MATCH($C2883,'Policy Characteristics'!$C:$C,0))),"",INDEX('Policy Characteristics'!H:H,MATCH($C2883,'Policy Characteristics'!$C:$C,0)))</f>
        <v>0.01</v>
      </c>
      <c r="O2883" s="254" t="str">
        <f>IF(ISBLANK(INDEX('Policy Characteristics'!I:I,MATCH($C2883,'Policy Characteristics'!$C:$C,0))),"",INDEX('Policy Characteristics'!I:I,MATCH($C2883,'Policy Characteristics'!$C:$C,0)))</f>
        <v>% of BAU price</v>
      </c>
      <c r="P2883" s="254" t="str">
        <f>IF(ISBLANK(INDEX('Policy Characteristics'!J:J,MATCH($C2883,'Policy Characteristics'!$C:$C,0))),"",INDEX('Policy Characteristics'!J:J,MATCH($C2883,'Policy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83" s="254" t="str">
        <f>IF(ISBLANK(INDEX('Policy Characteristics'!K:K,MATCH($C2883,'Policy Characteristics'!$C:$C,0))),"",INDEX('Policy Characteristics'!K:K,MATCH($C2883,'Policy Characteristics'!$C:$C,0)))</f>
        <v>fuels.html#fuel-taxes</v>
      </c>
      <c r="R2883" s="254" t="str">
        <f>IF(ISBLANK(INDEX('Policy Characteristics'!L:L,MATCH($C2883,'Policy Characteristics'!$C:$C,0))),"",INDEX('Policy Characteristics'!L:L,MATCH($C2883,'Policy Characteristics'!$C:$C,0)))</f>
        <v>fuel-taxes.html</v>
      </c>
    </row>
    <row r="2884" spans="1:18" s="4" customFormat="1" x14ac:dyDescent="0.25">
      <c r="A2884" s="254" t="str">
        <f>IF(ISBLANK(INDEX('Policy Characteristics'!A:A,MATCH($C2884,'Policy Characteristics'!$C:$C,0))),"",INDEX('Policy Characteristics'!A:A,MATCH($C2884,'Policy Characteristics'!$C:$C,0)))</f>
        <v>Cross-Sector</v>
      </c>
      <c r="B2884" s="262" t="str">
        <f>IF(ISBLANK(INDEX('Policy Characteristics'!B:B,MATCH($C2884,'Policy Characteristics'!$C:$C,0))),"",INDEX('Policy Characteristics'!B:B,MATCH($C2884,'Policy Characteristics'!$C:$C,0)))</f>
        <v>Fuel Taxes or Subsidies</v>
      </c>
      <c r="C2884" s="320" t="str">
        <f t="shared" si="131"/>
        <v>Additional Fuel Tax or Subsidy Rate by Fuel</v>
      </c>
      <c r="D2884" s="6" t="s">
        <v>433</v>
      </c>
      <c r="E2884" s="45" t="s">
        <v>324</v>
      </c>
      <c r="F2884" s="6" t="s">
        <v>430</v>
      </c>
      <c r="G2884" s="45" t="s">
        <v>89</v>
      </c>
      <c r="H2884" s="47">
        <f t="shared" si="132"/>
        <v>2883</v>
      </c>
      <c r="I2884" s="325" t="s">
        <v>40</v>
      </c>
      <c r="J2884" s="255" t="str">
        <f>IF(ISBLANK(INDEX('Policy Characteristics'!D:D,MATCH($C2884,'Policy Characteristics'!$C:$C,0))),"",INDEX('Policy Characteristics'!D:D,MATCH($C2884,'Policy Characteristics'!$C:$C,0)))</f>
        <v>Fuel Taxes or Subsidies</v>
      </c>
      <c r="K2884" s="254" t="str">
        <f>IF(ISBLANK(INDEX('Policy Characteristics'!E:E,MATCH($C2884,'Policy Characteristics'!$C:$C,0))),"",INDEX('Policy Characteristics'!E:E,MATCH($C2884,'Policy Characteristics'!$C:$C,0)))</f>
        <v>cross fuel tax</v>
      </c>
      <c r="L2884" s="261">
        <f>IF(ISBLANK(INDEX('Policy Characteristics'!F:F,MATCH($C2884,'Policy Characteristics'!$C:$C,0))),"",INDEX('Policy Characteristics'!F:F,MATCH($C2884,'Policy Characteristics'!$C:$C,0)))</f>
        <v>-0.9</v>
      </c>
      <c r="M2884" s="261">
        <f>IF(ISBLANK(INDEX('Policy Characteristics'!G:G,MATCH($C2884,'Policy Characteristics'!$C:$C,0))),"",INDEX('Policy Characteristics'!G:G,MATCH($C2884,'Policy Characteristics'!$C:$C,0)))</f>
        <v>0.9</v>
      </c>
      <c r="N2884" s="261">
        <f>IF(ISBLANK(INDEX('Policy Characteristics'!H:H,MATCH($C2884,'Policy Characteristics'!$C:$C,0))),"",INDEX('Policy Characteristics'!H:H,MATCH($C2884,'Policy Characteristics'!$C:$C,0)))</f>
        <v>0.01</v>
      </c>
      <c r="O2884" s="254" t="str">
        <f>IF(ISBLANK(INDEX('Policy Characteristics'!I:I,MATCH($C2884,'Policy Characteristics'!$C:$C,0))),"",INDEX('Policy Characteristics'!I:I,MATCH($C2884,'Policy Characteristics'!$C:$C,0)))</f>
        <v>% of BAU price</v>
      </c>
      <c r="P2884" s="254" t="str">
        <f>IF(ISBLANK(INDEX('Policy Characteristics'!J:J,MATCH($C2884,'Policy Characteristics'!$C:$C,0))),"",INDEX('Policy Characteristics'!J:J,MATCH($C2884,'Policy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84" s="254" t="str">
        <f>IF(ISBLANK(INDEX('Policy Characteristics'!K:K,MATCH($C2884,'Policy Characteristics'!$C:$C,0))),"",INDEX('Policy Characteristics'!K:K,MATCH($C2884,'Policy Characteristics'!$C:$C,0)))</f>
        <v>fuels.html#fuel-taxes</v>
      </c>
      <c r="R2884" s="254" t="str">
        <f>IF(ISBLANK(INDEX('Policy Characteristics'!L:L,MATCH($C2884,'Policy Characteristics'!$C:$C,0))),"",INDEX('Policy Characteristics'!L:L,MATCH($C2884,'Policy Characteristics'!$C:$C,0)))</f>
        <v>fuel-taxes.html</v>
      </c>
    </row>
    <row r="2885" spans="1:18" s="4" customFormat="1" x14ac:dyDescent="0.25">
      <c r="A2885" s="254" t="str">
        <f>IF(ISBLANK(INDEX('Policy Characteristics'!A:A,MATCH($C2885,'Policy Characteristics'!$C:$C,0))),"",INDEX('Policy Characteristics'!A:A,MATCH($C2885,'Policy Characteristics'!$C:$C,0)))</f>
        <v>Cross-Sector</v>
      </c>
      <c r="B2885" s="262" t="str">
        <f>IF(ISBLANK(INDEX('Policy Characteristics'!B:B,MATCH($C2885,'Policy Characteristics'!$C:$C,0))),"",INDEX('Policy Characteristics'!B:B,MATCH($C2885,'Policy Characteristics'!$C:$C,0)))</f>
        <v>Fuel Taxes or Subsidies</v>
      </c>
      <c r="C2885" s="320" t="str">
        <f t="shared" si="131"/>
        <v>Additional Fuel Tax or Subsidy Rate by Fuel</v>
      </c>
      <c r="D2885" s="6" t="s">
        <v>43</v>
      </c>
      <c r="E2885" s="45" t="s">
        <v>324</v>
      </c>
      <c r="F2885" s="6" t="s">
        <v>83</v>
      </c>
      <c r="G2885" s="45" t="s">
        <v>89</v>
      </c>
      <c r="H2885" s="47">
        <f t="shared" si="132"/>
        <v>2884</v>
      </c>
      <c r="I2885" s="325" t="s">
        <v>40</v>
      </c>
      <c r="J2885" s="255" t="str">
        <f>IF(ISBLANK(INDEX('Policy Characteristics'!D:D,MATCH($C2885,'Policy Characteristics'!$C:$C,0))),"",INDEX('Policy Characteristics'!D:D,MATCH($C2885,'Policy Characteristics'!$C:$C,0)))</f>
        <v>Fuel Taxes or Subsidies</v>
      </c>
      <c r="K2885" s="254" t="str">
        <f>IF(ISBLANK(INDEX('Policy Characteristics'!E:E,MATCH($C2885,'Policy Characteristics'!$C:$C,0))),"",INDEX('Policy Characteristics'!E:E,MATCH($C2885,'Policy Characteristics'!$C:$C,0)))</f>
        <v>cross fuel tax</v>
      </c>
      <c r="L2885" s="261">
        <f>IF(ISBLANK(INDEX('Policy Characteristics'!F:F,MATCH($C2885,'Policy Characteristics'!$C:$C,0))),"",INDEX('Policy Characteristics'!F:F,MATCH($C2885,'Policy Characteristics'!$C:$C,0)))</f>
        <v>-0.9</v>
      </c>
      <c r="M2885" s="261">
        <f>IF(ISBLANK(INDEX('Policy Characteristics'!G:G,MATCH($C2885,'Policy Characteristics'!$C:$C,0))),"",INDEX('Policy Characteristics'!G:G,MATCH($C2885,'Policy Characteristics'!$C:$C,0)))</f>
        <v>0.9</v>
      </c>
      <c r="N2885" s="261">
        <f>IF(ISBLANK(INDEX('Policy Characteristics'!H:H,MATCH($C2885,'Policy Characteristics'!$C:$C,0))),"",INDEX('Policy Characteristics'!H:H,MATCH($C2885,'Policy Characteristics'!$C:$C,0)))</f>
        <v>0.01</v>
      </c>
      <c r="O2885" s="254" t="str">
        <f>IF(ISBLANK(INDEX('Policy Characteristics'!I:I,MATCH($C2885,'Policy Characteristics'!$C:$C,0))),"",INDEX('Policy Characteristics'!I:I,MATCH($C2885,'Policy Characteristics'!$C:$C,0)))</f>
        <v>% of BAU price</v>
      </c>
      <c r="P2885" s="254" t="str">
        <f>IF(ISBLANK(INDEX('Policy Characteristics'!J:J,MATCH($C2885,'Policy Characteristics'!$C:$C,0))),"",INDEX('Policy Characteristics'!J:J,MATCH($C2885,'Policy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85" s="254" t="str">
        <f>IF(ISBLANK(INDEX('Policy Characteristics'!K:K,MATCH($C2885,'Policy Characteristics'!$C:$C,0))),"",INDEX('Policy Characteristics'!K:K,MATCH($C2885,'Policy Characteristics'!$C:$C,0)))</f>
        <v>fuels.html#fuel-taxes</v>
      </c>
      <c r="R2885" s="254" t="str">
        <f>IF(ISBLANK(INDEX('Policy Characteristics'!L:L,MATCH($C2885,'Policy Characteristics'!$C:$C,0))),"",INDEX('Policy Characteristics'!L:L,MATCH($C2885,'Policy Characteristics'!$C:$C,0)))</f>
        <v>fuel-taxes.html</v>
      </c>
    </row>
    <row r="2886" spans="1:18" s="4" customFormat="1" x14ac:dyDescent="0.25">
      <c r="A2886" s="254" t="str">
        <f>IF(ISBLANK(INDEX('Policy Characteristics'!A:A,MATCH($C2886,'Policy Characteristics'!$C:$C,0))),"",INDEX('Policy Characteristics'!A:A,MATCH($C2886,'Policy Characteristics'!$C:$C,0)))</f>
        <v>Cross-Sector</v>
      </c>
      <c r="B2886" s="262" t="str">
        <f>IF(ISBLANK(INDEX('Policy Characteristics'!B:B,MATCH($C2886,'Policy Characteristics'!$C:$C,0))),"",INDEX('Policy Characteristics'!B:B,MATCH($C2886,'Policy Characteristics'!$C:$C,0)))</f>
        <v>Fuel Taxes or Subsidies</v>
      </c>
      <c r="C2886" s="320" t="str">
        <f t="shared" si="131"/>
        <v>Additional Fuel Tax or Subsidy Rate by Fuel</v>
      </c>
      <c r="D2886" s="6" t="s">
        <v>44</v>
      </c>
      <c r="E2886" s="45" t="s">
        <v>324</v>
      </c>
      <c r="F2886" s="6" t="s">
        <v>84</v>
      </c>
      <c r="G2886" s="45" t="s">
        <v>89</v>
      </c>
      <c r="H2886" s="47">
        <f t="shared" si="132"/>
        <v>2885</v>
      </c>
      <c r="I2886" s="325" t="s">
        <v>41</v>
      </c>
      <c r="J2886" s="255" t="str">
        <f>IF(ISBLANK(INDEX('Policy Characteristics'!D:D,MATCH($C2886,'Policy Characteristics'!$C:$C,0))),"",INDEX('Policy Characteristics'!D:D,MATCH($C2886,'Policy Characteristics'!$C:$C,0)))</f>
        <v>Fuel Taxes or Subsidies</v>
      </c>
      <c r="K2886" s="254" t="str">
        <f>IF(ISBLANK(INDEX('Policy Characteristics'!E:E,MATCH($C2886,'Policy Characteristics'!$C:$C,0))),"",INDEX('Policy Characteristics'!E:E,MATCH($C2886,'Policy Characteristics'!$C:$C,0)))</f>
        <v>cross fuel tax</v>
      </c>
      <c r="L2886" s="261">
        <f>IF(ISBLANK(INDEX('Policy Characteristics'!F:F,MATCH($C2886,'Policy Characteristics'!$C:$C,0))),"",INDEX('Policy Characteristics'!F:F,MATCH($C2886,'Policy Characteristics'!$C:$C,0)))</f>
        <v>-0.9</v>
      </c>
      <c r="M2886" s="261">
        <f>IF(ISBLANK(INDEX('Policy Characteristics'!G:G,MATCH($C2886,'Policy Characteristics'!$C:$C,0))),"",INDEX('Policy Characteristics'!G:G,MATCH($C2886,'Policy Characteristics'!$C:$C,0)))</f>
        <v>0.9</v>
      </c>
      <c r="N2886" s="261">
        <f>IF(ISBLANK(INDEX('Policy Characteristics'!H:H,MATCH($C2886,'Policy Characteristics'!$C:$C,0))),"",INDEX('Policy Characteristics'!H:H,MATCH($C2886,'Policy Characteristics'!$C:$C,0)))</f>
        <v>0.01</v>
      </c>
      <c r="O2886" s="254" t="str">
        <f>IF(ISBLANK(INDEX('Policy Characteristics'!I:I,MATCH($C2886,'Policy Characteristics'!$C:$C,0))),"",INDEX('Policy Characteristics'!I:I,MATCH($C2886,'Policy Characteristics'!$C:$C,0)))</f>
        <v>% of BAU price</v>
      </c>
      <c r="P2886" s="254" t="str">
        <f>IF(ISBLANK(INDEX('Policy Characteristics'!J:J,MATCH($C2886,'Policy Characteristics'!$C:$C,0))),"",INDEX('Policy Characteristics'!J:J,MATCH($C2886,'Policy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86" s="254" t="str">
        <f>IF(ISBLANK(INDEX('Policy Characteristics'!K:K,MATCH($C2886,'Policy Characteristics'!$C:$C,0))),"",INDEX('Policy Characteristics'!K:K,MATCH($C2886,'Policy Characteristics'!$C:$C,0)))</f>
        <v>fuels.html#fuel-taxes</v>
      </c>
      <c r="R2886" s="254" t="str">
        <f>IF(ISBLANK(INDEX('Policy Characteristics'!L:L,MATCH($C2886,'Policy Characteristics'!$C:$C,0))),"",INDEX('Policy Characteristics'!L:L,MATCH($C2886,'Policy Characteristics'!$C:$C,0)))</f>
        <v>fuel-taxes.html</v>
      </c>
    </row>
    <row r="2887" spans="1:18" s="4" customFormat="1" x14ac:dyDescent="0.25">
      <c r="A2887" s="254" t="str">
        <f>IF(ISBLANK(INDEX('Policy Characteristics'!A:A,MATCH($C2887,'Policy Characteristics'!$C:$C,0))),"",INDEX('Policy Characteristics'!A:A,MATCH($C2887,'Policy Characteristics'!$C:$C,0)))</f>
        <v>Cross-Sector</v>
      </c>
      <c r="B2887" s="262" t="str">
        <f>IF(ISBLANK(INDEX('Policy Characteristics'!B:B,MATCH($C2887,'Policy Characteristics'!$C:$C,0))),"",INDEX('Policy Characteristics'!B:B,MATCH($C2887,'Policy Characteristics'!$C:$C,0)))</f>
        <v>Fuel Taxes or Subsidies</v>
      </c>
      <c r="C2887" s="320" t="str">
        <f t="shared" si="131"/>
        <v>Additional Fuel Tax or Subsidy Rate by Fuel</v>
      </c>
      <c r="D2887" s="6" t="s">
        <v>48</v>
      </c>
      <c r="E2887" s="45" t="s">
        <v>324</v>
      </c>
      <c r="F2887" s="6" t="s">
        <v>88</v>
      </c>
      <c r="G2887" s="45" t="s">
        <v>89</v>
      </c>
      <c r="H2887" s="47">
        <f t="shared" si="132"/>
        <v>2886</v>
      </c>
      <c r="I2887" s="325" t="s">
        <v>41</v>
      </c>
      <c r="J2887" s="255" t="str">
        <f>IF(ISBLANK(INDEX('Policy Characteristics'!D:D,MATCH($C2887,'Policy Characteristics'!$C:$C,0))),"",INDEX('Policy Characteristics'!D:D,MATCH($C2887,'Policy Characteristics'!$C:$C,0)))</f>
        <v>Fuel Taxes or Subsidies</v>
      </c>
      <c r="K2887" s="254" t="str">
        <f>IF(ISBLANK(INDEX('Policy Characteristics'!E:E,MATCH($C2887,'Policy Characteristics'!$C:$C,0))),"",INDEX('Policy Characteristics'!E:E,MATCH($C2887,'Policy Characteristics'!$C:$C,0)))</f>
        <v>cross fuel tax</v>
      </c>
      <c r="L2887" s="261">
        <f>IF(ISBLANK(INDEX('Policy Characteristics'!F:F,MATCH($C2887,'Policy Characteristics'!$C:$C,0))),"",INDEX('Policy Characteristics'!F:F,MATCH($C2887,'Policy Characteristics'!$C:$C,0)))</f>
        <v>-0.9</v>
      </c>
      <c r="M2887" s="261">
        <f>IF(ISBLANK(INDEX('Policy Characteristics'!G:G,MATCH($C2887,'Policy Characteristics'!$C:$C,0))),"",INDEX('Policy Characteristics'!G:G,MATCH($C2887,'Policy Characteristics'!$C:$C,0)))</f>
        <v>0.9</v>
      </c>
      <c r="N2887" s="261">
        <f>IF(ISBLANK(INDEX('Policy Characteristics'!H:H,MATCH($C2887,'Policy Characteristics'!$C:$C,0))),"",INDEX('Policy Characteristics'!H:H,MATCH($C2887,'Policy Characteristics'!$C:$C,0)))</f>
        <v>0.01</v>
      </c>
      <c r="O2887" s="254" t="str">
        <f>IF(ISBLANK(INDEX('Policy Characteristics'!I:I,MATCH($C2887,'Policy Characteristics'!$C:$C,0))),"",INDEX('Policy Characteristics'!I:I,MATCH($C2887,'Policy Characteristics'!$C:$C,0)))</f>
        <v>% of BAU price</v>
      </c>
      <c r="P2887" s="254" t="str">
        <f>IF(ISBLANK(INDEX('Policy Characteristics'!J:J,MATCH($C2887,'Policy Characteristics'!$C:$C,0))),"",INDEX('Policy Characteristics'!J:J,MATCH($C2887,'Policy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87" s="254" t="str">
        <f>IF(ISBLANK(INDEX('Policy Characteristics'!K:K,MATCH($C2887,'Policy Characteristics'!$C:$C,0))),"",INDEX('Policy Characteristics'!K:K,MATCH($C2887,'Policy Characteristics'!$C:$C,0)))</f>
        <v>fuels.html#fuel-taxes</v>
      </c>
      <c r="R2887" s="254" t="str">
        <f>IF(ISBLANK(INDEX('Policy Characteristics'!L:L,MATCH($C2887,'Policy Characteristics'!$C:$C,0))),"",INDEX('Policy Characteristics'!L:L,MATCH($C2887,'Policy Characteristics'!$C:$C,0)))</f>
        <v>fuel-taxes.html</v>
      </c>
    </row>
    <row r="2888" spans="1:18" s="4" customFormat="1" x14ac:dyDescent="0.25">
      <c r="A2888" s="254" t="str">
        <f>IF(ISBLANK(INDEX('Policy Characteristics'!A:A,MATCH($C2888,'Policy Characteristics'!$C:$C,0))),"",INDEX('Policy Characteristics'!A:A,MATCH($C2888,'Policy Characteristics'!$C:$C,0)))</f>
        <v>Cross-Sector</v>
      </c>
      <c r="B2888" s="262" t="str">
        <f>IF(ISBLANK(INDEX('Policy Characteristics'!B:B,MATCH($C2888,'Policy Characteristics'!$C:$C,0))),"",INDEX('Policy Characteristics'!B:B,MATCH($C2888,'Policy Characteristics'!$C:$C,0)))</f>
        <v>Fuel Taxes or Subsidies</v>
      </c>
      <c r="C2888" s="320" t="str">
        <f t="shared" si="131"/>
        <v>Additional Fuel Tax or Subsidy Rate by Fuel</v>
      </c>
      <c r="D2888" s="6" t="s">
        <v>50</v>
      </c>
      <c r="E2888" s="45" t="s">
        <v>324</v>
      </c>
      <c r="F2888" s="6" t="s">
        <v>91</v>
      </c>
      <c r="G2888" s="45" t="s">
        <v>89</v>
      </c>
      <c r="H2888" s="47">
        <f t="shared" si="132"/>
        <v>2887</v>
      </c>
      <c r="I2888" s="325" t="s">
        <v>41</v>
      </c>
      <c r="J2888" s="255" t="str">
        <f>IF(ISBLANK(INDEX('Policy Characteristics'!D:D,MATCH($C2888,'Policy Characteristics'!$C:$C,0))),"",INDEX('Policy Characteristics'!D:D,MATCH($C2888,'Policy Characteristics'!$C:$C,0)))</f>
        <v>Fuel Taxes or Subsidies</v>
      </c>
      <c r="K2888" s="254" t="str">
        <f>IF(ISBLANK(INDEX('Policy Characteristics'!E:E,MATCH($C2888,'Policy Characteristics'!$C:$C,0))),"",INDEX('Policy Characteristics'!E:E,MATCH($C2888,'Policy Characteristics'!$C:$C,0)))</f>
        <v>cross fuel tax</v>
      </c>
      <c r="L2888" s="261">
        <f>IF(ISBLANK(INDEX('Policy Characteristics'!F:F,MATCH($C2888,'Policy Characteristics'!$C:$C,0))),"",INDEX('Policy Characteristics'!F:F,MATCH($C2888,'Policy Characteristics'!$C:$C,0)))</f>
        <v>-0.9</v>
      </c>
      <c r="M2888" s="261">
        <f>IF(ISBLANK(INDEX('Policy Characteristics'!G:G,MATCH($C2888,'Policy Characteristics'!$C:$C,0))),"",INDEX('Policy Characteristics'!G:G,MATCH($C2888,'Policy Characteristics'!$C:$C,0)))</f>
        <v>0.9</v>
      </c>
      <c r="N2888" s="261">
        <f>IF(ISBLANK(INDEX('Policy Characteristics'!H:H,MATCH($C2888,'Policy Characteristics'!$C:$C,0))),"",INDEX('Policy Characteristics'!H:H,MATCH($C2888,'Policy Characteristics'!$C:$C,0)))</f>
        <v>0.01</v>
      </c>
      <c r="O2888" s="254" t="str">
        <f>IF(ISBLANK(INDEX('Policy Characteristics'!I:I,MATCH($C2888,'Policy Characteristics'!$C:$C,0))),"",INDEX('Policy Characteristics'!I:I,MATCH($C2888,'Policy Characteristics'!$C:$C,0)))</f>
        <v>% of BAU price</v>
      </c>
      <c r="P2888" s="254" t="str">
        <f>IF(ISBLANK(INDEX('Policy Characteristics'!J:J,MATCH($C2888,'Policy Characteristics'!$C:$C,0))),"",INDEX('Policy Characteristics'!J:J,MATCH($C2888,'Policy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88" s="254" t="str">
        <f>IF(ISBLANK(INDEX('Policy Characteristics'!K:K,MATCH($C2888,'Policy Characteristics'!$C:$C,0))),"",INDEX('Policy Characteristics'!K:K,MATCH($C2888,'Policy Characteristics'!$C:$C,0)))</f>
        <v>fuels.html#fuel-taxes</v>
      </c>
      <c r="R2888" s="254" t="str">
        <f>IF(ISBLANK(INDEX('Policy Characteristics'!L:L,MATCH($C2888,'Policy Characteristics'!$C:$C,0))),"",INDEX('Policy Characteristics'!L:L,MATCH($C2888,'Policy Characteristics'!$C:$C,0)))</f>
        <v>fuel-taxes.html</v>
      </c>
    </row>
    <row r="2889" spans="1:18" s="4" customFormat="1" x14ac:dyDescent="0.25">
      <c r="A2889" s="254" t="str">
        <f>IF(ISBLANK(INDEX('Policy Characteristics'!A:A,MATCH($C2889,'Policy Characteristics'!$C:$C,0))),"",INDEX('Policy Characteristics'!A:A,MATCH($C2889,'Policy Characteristics'!$C:$C,0)))</f>
        <v>Cross-Sector</v>
      </c>
      <c r="B2889" s="262" t="str">
        <f>IF(ISBLANK(INDEX('Policy Characteristics'!B:B,MATCH($C2889,'Policy Characteristics'!$C:$C,0))),"",INDEX('Policy Characteristics'!B:B,MATCH($C2889,'Policy Characteristics'!$C:$C,0)))</f>
        <v>Fuel Taxes or Subsidies</v>
      </c>
      <c r="C2889" s="320" t="str">
        <f t="shared" si="131"/>
        <v>Additional Fuel Tax or Subsidy Rate by Fuel</v>
      </c>
      <c r="D2889" s="6" t="s">
        <v>51</v>
      </c>
      <c r="E2889" s="45" t="s">
        <v>324</v>
      </c>
      <c r="F2889" s="6" t="s">
        <v>92</v>
      </c>
      <c r="G2889" s="45" t="s">
        <v>89</v>
      </c>
      <c r="H2889" s="47">
        <f t="shared" si="132"/>
        <v>2888</v>
      </c>
      <c r="I2889" s="325" t="s">
        <v>41</v>
      </c>
      <c r="J2889" s="255" t="str">
        <f>IF(ISBLANK(INDEX('Policy Characteristics'!D:D,MATCH($C2889,'Policy Characteristics'!$C:$C,0))),"",INDEX('Policy Characteristics'!D:D,MATCH($C2889,'Policy Characteristics'!$C:$C,0)))</f>
        <v>Fuel Taxes or Subsidies</v>
      </c>
      <c r="K2889" s="254" t="str">
        <f>IF(ISBLANK(INDEX('Policy Characteristics'!E:E,MATCH($C2889,'Policy Characteristics'!$C:$C,0))),"",INDEX('Policy Characteristics'!E:E,MATCH($C2889,'Policy Characteristics'!$C:$C,0)))</f>
        <v>cross fuel tax</v>
      </c>
      <c r="L2889" s="261">
        <f>IF(ISBLANK(INDEX('Policy Characteristics'!F:F,MATCH($C2889,'Policy Characteristics'!$C:$C,0))),"",INDEX('Policy Characteristics'!F:F,MATCH($C2889,'Policy Characteristics'!$C:$C,0)))</f>
        <v>-0.9</v>
      </c>
      <c r="M2889" s="261">
        <f>IF(ISBLANK(INDEX('Policy Characteristics'!G:G,MATCH($C2889,'Policy Characteristics'!$C:$C,0))),"",INDEX('Policy Characteristics'!G:G,MATCH($C2889,'Policy Characteristics'!$C:$C,0)))</f>
        <v>0.9</v>
      </c>
      <c r="N2889" s="261">
        <f>IF(ISBLANK(INDEX('Policy Characteristics'!H:H,MATCH($C2889,'Policy Characteristics'!$C:$C,0))),"",INDEX('Policy Characteristics'!H:H,MATCH($C2889,'Policy Characteristics'!$C:$C,0)))</f>
        <v>0.01</v>
      </c>
      <c r="O2889" s="254" t="str">
        <f>IF(ISBLANK(INDEX('Policy Characteristics'!I:I,MATCH($C2889,'Policy Characteristics'!$C:$C,0))),"",INDEX('Policy Characteristics'!I:I,MATCH($C2889,'Policy Characteristics'!$C:$C,0)))</f>
        <v>% of BAU price</v>
      </c>
      <c r="P2889" s="254" t="str">
        <f>IF(ISBLANK(INDEX('Policy Characteristics'!J:J,MATCH($C2889,'Policy Characteristics'!$C:$C,0))),"",INDEX('Policy Characteristics'!J:J,MATCH($C2889,'Policy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89" s="254" t="str">
        <f>IF(ISBLANK(INDEX('Policy Characteristics'!K:K,MATCH($C2889,'Policy Characteristics'!$C:$C,0))),"",INDEX('Policy Characteristics'!K:K,MATCH($C2889,'Policy Characteristics'!$C:$C,0)))</f>
        <v>fuels.html#fuel-taxes</v>
      </c>
      <c r="R2889" s="254" t="str">
        <f>IF(ISBLANK(INDEX('Policy Characteristics'!L:L,MATCH($C2889,'Policy Characteristics'!$C:$C,0))),"",INDEX('Policy Characteristics'!L:L,MATCH($C2889,'Policy Characteristics'!$C:$C,0)))</f>
        <v>fuel-taxes.html</v>
      </c>
    </row>
    <row r="2890" spans="1:18" s="4" customFormat="1" x14ac:dyDescent="0.25">
      <c r="A2890" s="254" t="str">
        <f>IF(ISBLANK(INDEX('Policy Characteristics'!A:A,MATCH($C2890,'Policy Characteristics'!$C:$C,0))),"",INDEX('Policy Characteristics'!A:A,MATCH($C2890,'Policy Characteristics'!$C:$C,0)))</f>
        <v>Cross-Sector</v>
      </c>
      <c r="B2890" s="262" t="str">
        <f>IF(ISBLANK(INDEX('Policy Characteristics'!B:B,MATCH($C2890,'Policy Characteristics'!$C:$C,0))),"",INDEX('Policy Characteristics'!B:B,MATCH($C2890,'Policy Characteristics'!$C:$C,0)))</f>
        <v>Fuel Taxes or Subsidies</v>
      </c>
      <c r="C2890" s="320" t="str">
        <f t="shared" si="131"/>
        <v>Additional Fuel Tax or Subsidy Rate by Fuel</v>
      </c>
      <c r="D2890" s="6" t="s">
        <v>52</v>
      </c>
      <c r="E2890" s="45" t="s">
        <v>324</v>
      </c>
      <c r="F2890" s="6" t="s">
        <v>93</v>
      </c>
      <c r="G2890" s="45" t="s">
        <v>89</v>
      </c>
      <c r="H2890" s="47">
        <f t="shared" si="132"/>
        <v>2889</v>
      </c>
      <c r="I2890" s="325" t="s">
        <v>41</v>
      </c>
      <c r="J2890" s="255" t="str">
        <f>IF(ISBLANK(INDEX('Policy Characteristics'!D:D,MATCH($C2890,'Policy Characteristics'!$C:$C,0))),"",INDEX('Policy Characteristics'!D:D,MATCH($C2890,'Policy Characteristics'!$C:$C,0)))</f>
        <v>Fuel Taxes or Subsidies</v>
      </c>
      <c r="K2890" s="254" t="str">
        <f>IF(ISBLANK(INDEX('Policy Characteristics'!E:E,MATCH($C2890,'Policy Characteristics'!$C:$C,0))),"",INDEX('Policy Characteristics'!E:E,MATCH($C2890,'Policy Characteristics'!$C:$C,0)))</f>
        <v>cross fuel tax</v>
      </c>
      <c r="L2890" s="261">
        <f>IF(ISBLANK(INDEX('Policy Characteristics'!F:F,MATCH($C2890,'Policy Characteristics'!$C:$C,0))),"",INDEX('Policy Characteristics'!F:F,MATCH($C2890,'Policy Characteristics'!$C:$C,0)))</f>
        <v>-0.9</v>
      </c>
      <c r="M2890" s="261">
        <f>IF(ISBLANK(INDEX('Policy Characteristics'!G:G,MATCH($C2890,'Policy Characteristics'!$C:$C,0))),"",INDEX('Policy Characteristics'!G:G,MATCH($C2890,'Policy Characteristics'!$C:$C,0)))</f>
        <v>0.9</v>
      </c>
      <c r="N2890" s="261">
        <f>IF(ISBLANK(INDEX('Policy Characteristics'!H:H,MATCH($C2890,'Policy Characteristics'!$C:$C,0))),"",INDEX('Policy Characteristics'!H:H,MATCH($C2890,'Policy Characteristics'!$C:$C,0)))</f>
        <v>0.01</v>
      </c>
      <c r="O2890" s="254" t="str">
        <f>IF(ISBLANK(INDEX('Policy Characteristics'!I:I,MATCH($C2890,'Policy Characteristics'!$C:$C,0))),"",INDEX('Policy Characteristics'!I:I,MATCH($C2890,'Policy Characteristics'!$C:$C,0)))</f>
        <v>% of BAU price</v>
      </c>
      <c r="P2890" s="254" t="str">
        <f>IF(ISBLANK(INDEX('Policy Characteristics'!J:J,MATCH($C2890,'Policy Characteristics'!$C:$C,0))),"",INDEX('Policy Characteristics'!J:J,MATCH($C2890,'Policy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90" s="254" t="str">
        <f>IF(ISBLANK(INDEX('Policy Characteristics'!K:K,MATCH($C2890,'Policy Characteristics'!$C:$C,0))),"",INDEX('Policy Characteristics'!K:K,MATCH($C2890,'Policy Characteristics'!$C:$C,0)))</f>
        <v>fuels.html#fuel-taxes</v>
      </c>
      <c r="R2890" s="254" t="str">
        <f>IF(ISBLANK(INDEX('Policy Characteristics'!L:L,MATCH($C2890,'Policy Characteristics'!$C:$C,0))),"",INDEX('Policy Characteristics'!L:L,MATCH($C2890,'Policy Characteristics'!$C:$C,0)))</f>
        <v>fuel-taxes.html</v>
      </c>
    </row>
    <row r="2891" spans="1:18" s="4" customFormat="1" x14ac:dyDescent="0.25">
      <c r="A2891" s="254" t="str">
        <f>IF(ISBLANK(INDEX('Policy Characteristics'!A:A,MATCH($C2891,'Policy Characteristics'!$C:$C,0))),"",INDEX('Policy Characteristics'!A:A,MATCH($C2891,'Policy Characteristics'!$C:$C,0)))</f>
        <v>Cross-Sector</v>
      </c>
      <c r="B2891" s="262" t="str">
        <f>IF(ISBLANK(INDEX('Policy Characteristics'!B:B,MATCH($C2891,'Policy Characteristics'!$C:$C,0))),"",INDEX('Policy Characteristics'!B:B,MATCH($C2891,'Policy Characteristics'!$C:$C,0)))</f>
        <v>Fuel Taxes or Subsidies</v>
      </c>
      <c r="C2891" s="320" t="str">
        <f t="shared" si="131"/>
        <v>Additional Fuel Tax or Subsidy Rate by Fuel</v>
      </c>
      <c r="D2891" s="6" t="s">
        <v>53</v>
      </c>
      <c r="E2891" s="45" t="s">
        <v>324</v>
      </c>
      <c r="F2891" s="6" t="s">
        <v>94</v>
      </c>
      <c r="G2891" s="45" t="s">
        <v>89</v>
      </c>
      <c r="H2891" s="47">
        <f t="shared" si="132"/>
        <v>2890</v>
      </c>
      <c r="I2891" s="325" t="s">
        <v>41</v>
      </c>
      <c r="J2891" s="255" t="str">
        <f>IF(ISBLANK(INDEX('Policy Characteristics'!D:D,MATCH($C2891,'Policy Characteristics'!$C:$C,0))),"",INDEX('Policy Characteristics'!D:D,MATCH($C2891,'Policy Characteristics'!$C:$C,0)))</f>
        <v>Fuel Taxes or Subsidies</v>
      </c>
      <c r="K2891" s="254" t="str">
        <f>IF(ISBLANK(INDEX('Policy Characteristics'!E:E,MATCH($C2891,'Policy Characteristics'!$C:$C,0))),"",INDEX('Policy Characteristics'!E:E,MATCH($C2891,'Policy Characteristics'!$C:$C,0)))</f>
        <v>cross fuel tax</v>
      </c>
      <c r="L2891" s="261">
        <f>IF(ISBLANK(INDEX('Policy Characteristics'!F:F,MATCH($C2891,'Policy Characteristics'!$C:$C,0))),"",INDEX('Policy Characteristics'!F:F,MATCH($C2891,'Policy Characteristics'!$C:$C,0)))</f>
        <v>-0.9</v>
      </c>
      <c r="M2891" s="261">
        <f>IF(ISBLANK(INDEX('Policy Characteristics'!G:G,MATCH($C2891,'Policy Characteristics'!$C:$C,0))),"",INDEX('Policy Characteristics'!G:G,MATCH($C2891,'Policy Characteristics'!$C:$C,0)))</f>
        <v>0.9</v>
      </c>
      <c r="N2891" s="261">
        <f>IF(ISBLANK(INDEX('Policy Characteristics'!H:H,MATCH($C2891,'Policy Characteristics'!$C:$C,0))),"",INDEX('Policy Characteristics'!H:H,MATCH($C2891,'Policy Characteristics'!$C:$C,0)))</f>
        <v>0.01</v>
      </c>
      <c r="O2891" s="254" t="str">
        <f>IF(ISBLANK(INDEX('Policy Characteristics'!I:I,MATCH($C2891,'Policy Characteristics'!$C:$C,0))),"",INDEX('Policy Characteristics'!I:I,MATCH($C2891,'Policy Characteristics'!$C:$C,0)))</f>
        <v>% of BAU price</v>
      </c>
      <c r="P2891" s="254" t="str">
        <f>IF(ISBLANK(INDEX('Policy Characteristics'!J:J,MATCH($C2891,'Policy Characteristics'!$C:$C,0))),"",INDEX('Policy Characteristics'!J:J,MATCH($C2891,'Policy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91" s="254" t="str">
        <f>IF(ISBLANK(INDEX('Policy Characteristics'!K:K,MATCH($C2891,'Policy Characteristics'!$C:$C,0))),"",INDEX('Policy Characteristics'!K:K,MATCH($C2891,'Policy Characteristics'!$C:$C,0)))</f>
        <v>fuels.html#fuel-taxes</v>
      </c>
      <c r="R2891" s="254" t="str">
        <f>IF(ISBLANK(INDEX('Policy Characteristics'!L:L,MATCH($C2891,'Policy Characteristics'!$C:$C,0))),"",INDEX('Policy Characteristics'!L:L,MATCH($C2891,'Policy Characteristics'!$C:$C,0)))</f>
        <v>fuel-taxes.html</v>
      </c>
    </row>
    <row r="2892" spans="1:18" x14ac:dyDescent="0.25">
      <c r="A2892" s="254" t="str">
        <f>IF(ISBLANK(INDEX('Policy Characteristics'!A:A,MATCH($C2892,'Policy Characteristics'!$C:$C,0))),"",INDEX('Policy Characteristics'!A:A,MATCH($C2892,'Policy Characteristics'!$C:$C,0)))</f>
        <v>Cross-Sector</v>
      </c>
      <c r="B2892" s="262" t="str">
        <f>IF(ISBLANK(INDEX('Policy Characteristics'!B:B,MATCH($C2892,'Policy Characteristics'!$C:$C,0))),"",INDEX('Policy Characteristics'!B:B,MATCH($C2892,'Policy Characteristics'!$C:$C,0)))</f>
        <v>Fuel Taxes or Subsidies</v>
      </c>
      <c r="C2892" s="320" t="str">
        <f t="shared" si="131"/>
        <v>Additional Fuel Tax or Subsidy Rate by Fuel</v>
      </c>
      <c r="D2892" s="6" t="s">
        <v>2447</v>
      </c>
      <c r="E2892" s="45" t="s">
        <v>324</v>
      </c>
      <c r="F2892" s="6" t="s">
        <v>2448</v>
      </c>
      <c r="G2892" s="45" t="s">
        <v>89</v>
      </c>
      <c r="H2892" s="47">
        <f t="shared" si="132"/>
        <v>2891</v>
      </c>
      <c r="I2892" s="325" t="s">
        <v>41</v>
      </c>
      <c r="J2892" s="255" t="str">
        <f>IF(ISBLANK(INDEX('Policy Characteristics'!D:D,MATCH($C2892,'Policy Characteristics'!$C:$C,0))),"",INDEX('Policy Characteristics'!D:D,MATCH($C2892,'Policy Characteristics'!$C:$C,0)))</f>
        <v>Fuel Taxes or Subsidies</v>
      </c>
      <c r="K2892" s="254" t="str">
        <f>IF(ISBLANK(INDEX('Policy Characteristics'!E:E,MATCH($C2892,'Policy Characteristics'!$C:$C,0))),"",INDEX('Policy Characteristics'!E:E,MATCH($C2892,'Policy Characteristics'!$C:$C,0)))</f>
        <v>cross fuel tax</v>
      </c>
      <c r="L2892" s="261">
        <f>IF(ISBLANK(INDEX('Policy Characteristics'!F:F,MATCH($C2892,'Policy Characteristics'!$C:$C,0))),"",INDEX('Policy Characteristics'!F:F,MATCH($C2892,'Policy Characteristics'!$C:$C,0)))</f>
        <v>-0.9</v>
      </c>
      <c r="M2892" s="261">
        <f>IF(ISBLANK(INDEX('Policy Characteristics'!G:G,MATCH($C2892,'Policy Characteristics'!$C:$C,0))),"",INDEX('Policy Characteristics'!G:G,MATCH($C2892,'Policy Characteristics'!$C:$C,0)))</f>
        <v>0.9</v>
      </c>
      <c r="N2892" s="261">
        <f>IF(ISBLANK(INDEX('Policy Characteristics'!H:H,MATCH($C2892,'Policy Characteristics'!$C:$C,0))),"",INDEX('Policy Characteristics'!H:H,MATCH($C2892,'Policy Characteristics'!$C:$C,0)))</f>
        <v>0.01</v>
      </c>
      <c r="O2892" s="254" t="str">
        <f>IF(ISBLANK(INDEX('Policy Characteristics'!I:I,MATCH($C2892,'Policy Characteristics'!$C:$C,0))),"",INDEX('Policy Characteristics'!I:I,MATCH($C2892,'Policy Characteristics'!$C:$C,0)))</f>
        <v>% of BAU price</v>
      </c>
      <c r="P2892" s="254" t="str">
        <f>IF(ISBLANK(INDEX('Policy Characteristics'!J:J,MATCH($C2892,'Policy Characteristics'!$C:$C,0))),"",INDEX('Policy Characteristics'!J:J,MATCH($C2892,'Policy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92" s="254" t="str">
        <f>IF(ISBLANK(INDEX('Policy Characteristics'!K:K,MATCH($C2892,'Policy Characteristics'!$C:$C,0))),"",INDEX('Policy Characteristics'!K:K,MATCH($C2892,'Policy Characteristics'!$C:$C,0)))</f>
        <v>fuels.html#fuel-taxes</v>
      </c>
      <c r="R2892" s="254" t="str">
        <f>IF(ISBLANK(INDEX('Policy Characteristics'!L:L,MATCH($C2892,'Policy Characteristics'!$C:$C,0))),"",INDEX('Policy Characteristics'!L:L,MATCH($C2892,'Policy Characteristics'!$C:$C,0)))</f>
        <v>fuel-taxes.html</v>
      </c>
    </row>
    <row r="2893" spans="1:18" x14ac:dyDescent="0.25">
      <c r="A2893" s="254" t="str">
        <f>IF(ISBLANK(INDEX('Policy Characteristics'!A:A,MATCH($C2893,'Policy Characteristics'!$C:$C,0))),"",INDEX('Policy Characteristics'!A:A,MATCH($C2893,'Policy Characteristics'!$C:$C,0)))</f>
        <v>Cross-Sector</v>
      </c>
      <c r="B2893" s="262" t="str">
        <f>IF(ISBLANK(INDEX('Policy Characteristics'!B:B,MATCH($C2893,'Policy Characteristics'!$C:$C,0))),"",INDEX('Policy Characteristics'!B:B,MATCH($C2893,'Policy Characteristics'!$C:$C,0)))</f>
        <v>Fuel Taxes or Subsidies</v>
      </c>
      <c r="C2893" s="320" t="str">
        <f t="shared" si="131"/>
        <v>Additional Fuel Tax or Subsidy Rate by Fuel</v>
      </c>
      <c r="D2893" s="6" t="s">
        <v>71</v>
      </c>
      <c r="E2893" s="45" t="s">
        <v>324</v>
      </c>
      <c r="F2893" s="6" t="s">
        <v>95</v>
      </c>
      <c r="G2893" s="45" t="s">
        <v>89</v>
      </c>
      <c r="H2893" s="47">
        <f t="shared" si="132"/>
        <v>2892</v>
      </c>
      <c r="I2893" s="325" t="s">
        <v>41</v>
      </c>
      <c r="J2893" s="255" t="str">
        <f>IF(ISBLANK(INDEX('Policy Characteristics'!D:D,MATCH($C2893,'Policy Characteristics'!$C:$C,0))),"",INDEX('Policy Characteristics'!D:D,MATCH($C2893,'Policy Characteristics'!$C:$C,0)))</f>
        <v>Fuel Taxes or Subsidies</v>
      </c>
      <c r="K2893" s="254" t="str">
        <f>IF(ISBLANK(INDEX('Policy Characteristics'!E:E,MATCH($C2893,'Policy Characteristics'!$C:$C,0))),"",INDEX('Policy Characteristics'!E:E,MATCH($C2893,'Policy Characteristics'!$C:$C,0)))</f>
        <v>cross fuel tax</v>
      </c>
      <c r="L2893" s="261">
        <f>IF(ISBLANK(INDEX('Policy Characteristics'!F:F,MATCH($C2893,'Policy Characteristics'!$C:$C,0))),"",INDEX('Policy Characteristics'!F:F,MATCH($C2893,'Policy Characteristics'!$C:$C,0)))</f>
        <v>-0.9</v>
      </c>
      <c r="M2893" s="261">
        <f>IF(ISBLANK(INDEX('Policy Characteristics'!G:G,MATCH($C2893,'Policy Characteristics'!$C:$C,0))),"",INDEX('Policy Characteristics'!G:G,MATCH($C2893,'Policy Characteristics'!$C:$C,0)))</f>
        <v>0.9</v>
      </c>
      <c r="N2893" s="261">
        <f>IF(ISBLANK(INDEX('Policy Characteristics'!H:H,MATCH($C2893,'Policy Characteristics'!$C:$C,0))),"",INDEX('Policy Characteristics'!H:H,MATCH($C2893,'Policy Characteristics'!$C:$C,0)))</f>
        <v>0.01</v>
      </c>
      <c r="O2893" s="254" t="str">
        <f>IF(ISBLANK(INDEX('Policy Characteristics'!I:I,MATCH($C2893,'Policy Characteristics'!$C:$C,0))),"",INDEX('Policy Characteristics'!I:I,MATCH($C2893,'Policy Characteristics'!$C:$C,0)))</f>
        <v>% of BAU price</v>
      </c>
      <c r="P2893" s="254" t="str">
        <f>IF(ISBLANK(INDEX('Policy Characteristics'!J:J,MATCH($C2893,'Policy Characteristics'!$C:$C,0))),"",INDEX('Policy Characteristics'!J:J,MATCH($C2893,'Policy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93" s="254" t="str">
        <f>IF(ISBLANK(INDEX('Policy Characteristics'!K:K,MATCH($C2893,'Policy Characteristics'!$C:$C,0))),"",INDEX('Policy Characteristics'!K:K,MATCH($C2893,'Policy Characteristics'!$C:$C,0)))</f>
        <v>fuels.html#fuel-taxes</v>
      </c>
      <c r="R2893" s="254" t="str">
        <f>IF(ISBLANK(INDEX('Policy Characteristics'!L:L,MATCH($C2893,'Policy Characteristics'!$C:$C,0))),"",INDEX('Policy Characteristics'!L:L,MATCH($C2893,'Policy Characteristics'!$C:$C,0)))</f>
        <v>fuel-taxes.html</v>
      </c>
    </row>
    <row r="2894" spans="1:18" x14ac:dyDescent="0.25">
      <c r="A2894" s="254" t="str">
        <f>IF(ISBLANK(INDEX('Policy Characteristics'!A:A,MATCH($C2894,'Policy Characteristics'!$C:$C,0))),"",INDEX('Policy Characteristics'!A:A,MATCH($C2894,'Policy Characteristics'!$C:$C,0)))</f>
        <v>Cross-Sector</v>
      </c>
      <c r="B2894" s="262" t="str">
        <f>IF(ISBLANK(INDEX('Policy Characteristics'!B:B,MATCH($C2894,'Policy Characteristics'!$C:$C,0))),"",INDEX('Policy Characteristics'!B:B,MATCH($C2894,'Policy Characteristics'!$C:$C,0)))</f>
        <v>Fuel Taxes or Subsidies</v>
      </c>
      <c r="C2894" s="320" t="str">
        <f t="shared" si="131"/>
        <v>Additional Fuel Tax or Subsidy Rate by Fuel</v>
      </c>
      <c r="D2894" s="6" t="s">
        <v>426</v>
      </c>
      <c r="E2894" s="45" t="s">
        <v>324</v>
      </c>
      <c r="F2894" s="6" t="s">
        <v>427</v>
      </c>
      <c r="G2894" s="45" t="s">
        <v>89</v>
      </c>
      <c r="H2894" s="47">
        <f t="shared" si="132"/>
        <v>2893</v>
      </c>
      <c r="I2894" s="325" t="s">
        <v>41</v>
      </c>
      <c r="J2894" s="255" t="str">
        <f>IF(ISBLANK(INDEX('Policy Characteristics'!D:D,MATCH($C2894,'Policy Characteristics'!$C:$C,0))),"",INDEX('Policy Characteristics'!D:D,MATCH($C2894,'Policy Characteristics'!$C:$C,0)))</f>
        <v>Fuel Taxes or Subsidies</v>
      </c>
      <c r="K2894" s="254" t="str">
        <f>IF(ISBLANK(INDEX('Policy Characteristics'!E:E,MATCH($C2894,'Policy Characteristics'!$C:$C,0))),"",INDEX('Policy Characteristics'!E:E,MATCH($C2894,'Policy Characteristics'!$C:$C,0)))</f>
        <v>cross fuel tax</v>
      </c>
      <c r="L2894" s="261">
        <f>IF(ISBLANK(INDEX('Policy Characteristics'!F:F,MATCH($C2894,'Policy Characteristics'!$C:$C,0))),"",INDEX('Policy Characteristics'!F:F,MATCH($C2894,'Policy Characteristics'!$C:$C,0)))</f>
        <v>-0.9</v>
      </c>
      <c r="M2894" s="261">
        <f>IF(ISBLANK(INDEX('Policy Characteristics'!G:G,MATCH($C2894,'Policy Characteristics'!$C:$C,0))),"",INDEX('Policy Characteristics'!G:G,MATCH($C2894,'Policy Characteristics'!$C:$C,0)))</f>
        <v>0.9</v>
      </c>
      <c r="N2894" s="261">
        <f>IF(ISBLANK(INDEX('Policy Characteristics'!H:H,MATCH($C2894,'Policy Characteristics'!$C:$C,0))),"",INDEX('Policy Characteristics'!H:H,MATCH($C2894,'Policy Characteristics'!$C:$C,0)))</f>
        <v>0.01</v>
      </c>
      <c r="O2894" s="254" t="str">
        <f>IF(ISBLANK(INDEX('Policy Characteristics'!I:I,MATCH($C2894,'Policy Characteristics'!$C:$C,0))),"",INDEX('Policy Characteristics'!I:I,MATCH($C2894,'Policy Characteristics'!$C:$C,0)))</f>
        <v>% of BAU price</v>
      </c>
      <c r="P2894" s="254" t="str">
        <f>IF(ISBLANK(INDEX('Policy Characteristics'!J:J,MATCH($C2894,'Policy Characteristics'!$C:$C,0))),"",INDEX('Policy Characteristics'!J:J,MATCH($C2894,'Policy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94" s="254" t="str">
        <f>IF(ISBLANK(INDEX('Policy Characteristics'!K:K,MATCH($C2894,'Policy Characteristics'!$C:$C,0))),"",INDEX('Policy Characteristics'!K:K,MATCH($C2894,'Policy Characteristics'!$C:$C,0)))</f>
        <v>fuels.html#fuel-taxes</v>
      </c>
      <c r="R2894" s="254" t="str">
        <f>IF(ISBLANK(INDEX('Policy Characteristics'!L:L,MATCH($C2894,'Policy Characteristics'!$C:$C,0))),"",INDEX('Policy Characteristics'!L:L,MATCH($C2894,'Policy Characteristics'!$C:$C,0)))</f>
        <v>fuel-taxes.html</v>
      </c>
    </row>
    <row r="2895" spans="1:18" x14ac:dyDescent="0.25">
      <c r="A2895" s="254" t="str">
        <f>IF(ISBLANK(INDEX('Policy Characteristics'!A:A,MATCH($C2895,'Policy Characteristics'!$C:$C,0))),"",INDEX('Policy Characteristics'!A:A,MATCH($C2895,'Policy Characteristics'!$C:$C,0)))</f>
        <v>Cross-Sector</v>
      </c>
      <c r="B2895" s="262" t="str">
        <f>IF(ISBLANK(INDEX('Policy Characteristics'!B:B,MATCH($C2895,'Policy Characteristics'!$C:$C,0))),"",INDEX('Policy Characteristics'!B:B,MATCH($C2895,'Policy Characteristics'!$C:$C,0)))</f>
        <v>Fuel Taxes or Subsidies</v>
      </c>
      <c r="C2895" s="320" t="str">
        <f t="shared" si="131"/>
        <v>Additional Fuel Tax or Subsidy Rate by Fuel</v>
      </c>
      <c r="D2895" s="6" t="s">
        <v>2439</v>
      </c>
      <c r="E2895" s="45" t="s">
        <v>324</v>
      </c>
      <c r="F2895" s="6" t="s">
        <v>2443</v>
      </c>
      <c r="G2895" s="45" t="s">
        <v>89</v>
      </c>
      <c r="H2895" s="47">
        <f t="shared" si="132"/>
        <v>2894</v>
      </c>
      <c r="I2895" s="325" t="s">
        <v>41</v>
      </c>
      <c r="J2895" s="255" t="str">
        <f>IF(ISBLANK(INDEX('Policy Characteristics'!D:D,MATCH($C2895,'Policy Characteristics'!$C:$C,0))),"",INDEX('Policy Characteristics'!D:D,MATCH($C2895,'Policy Characteristics'!$C:$C,0)))</f>
        <v>Fuel Taxes or Subsidies</v>
      </c>
      <c r="K2895" s="254" t="str">
        <f>IF(ISBLANK(INDEX('Policy Characteristics'!E:E,MATCH($C2895,'Policy Characteristics'!$C:$C,0))),"",INDEX('Policy Characteristics'!E:E,MATCH($C2895,'Policy Characteristics'!$C:$C,0)))</f>
        <v>cross fuel tax</v>
      </c>
      <c r="L2895" s="261">
        <f>IF(ISBLANK(INDEX('Policy Characteristics'!F:F,MATCH($C2895,'Policy Characteristics'!$C:$C,0))),"",INDEX('Policy Characteristics'!F:F,MATCH($C2895,'Policy Characteristics'!$C:$C,0)))</f>
        <v>-0.9</v>
      </c>
      <c r="M2895" s="261">
        <f>IF(ISBLANK(INDEX('Policy Characteristics'!G:G,MATCH($C2895,'Policy Characteristics'!$C:$C,0))),"",INDEX('Policy Characteristics'!G:G,MATCH($C2895,'Policy Characteristics'!$C:$C,0)))</f>
        <v>0.9</v>
      </c>
      <c r="N2895" s="261">
        <f>IF(ISBLANK(INDEX('Policy Characteristics'!H:H,MATCH($C2895,'Policy Characteristics'!$C:$C,0))),"",INDEX('Policy Characteristics'!H:H,MATCH($C2895,'Policy Characteristics'!$C:$C,0)))</f>
        <v>0.01</v>
      </c>
      <c r="O2895" s="254" t="str">
        <f>IF(ISBLANK(INDEX('Policy Characteristics'!I:I,MATCH($C2895,'Policy Characteristics'!$C:$C,0))),"",INDEX('Policy Characteristics'!I:I,MATCH($C2895,'Policy Characteristics'!$C:$C,0)))</f>
        <v>% of BAU price</v>
      </c>
      <c r="P2895" s="254" t="str">
        <f>IF(ISBLANK(INDEX('Policy Characteristics'!J:J,MATCH($C2895,'Policy Characteristics'!$C:$C,0))),"",INDEX('Policy Characteristics'!J:J,MATCH($C2895,'Policy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95" s="254" t="str">
        <f>IF(ISBLANK(INDEX('Policy Characteristics'!K:K,MATCH($C2895,'Policy Characteristics'!$C:$C,0))),"",INDEX('Policy Characteristics'!K:K,MATCH($C2895,'Policy Characteristics'!$C:$C,0)))</f>
        <v>fuels.html#fuel-taxes</v>
      </c>
      <c r="R2895" s="254" t="str">
        <f>IF(ISBLANK(INDEX('Policy Characteristics'!L:L,MATCH($C2895,'Policy Characteristics'!$C:$C,0))),"",INDEX('Policy Characteristics'!L:L,MATCH($C2895,'Policy Characteristics'!$C:$C,0)))</f>
        <v>fuel-taxes.html</v>
      </c>
    </row>
    <row r="2896" spans="1:18" x14ac:dyDescent="0.25">
      <c r="A2896" s="254" t="str">
        <f>IF(ISBLANK(INDEX('Policy Characteristics'!A:A,MATCH($C2896,'Policy Characteristics'!$C:$C,0))),"",INDEX('Policy Characteristics'!A:A,MATCH($C2896,'Policy Characteristics'!$C:$C,0)))</f>
        <v>Cross-Sector</v>
      </c>
      <c r="B2896" s="262" t="str">
        <f>IF(ISBLANK(INDEX('Policy Characteristics'!B:B,MATCH($C2896,'Policy Characteristics'!$C:$C,0))),"",INDEX('Policy Characteristics'!B:B,MATCH($C2896,'Policy Characteristics'!$C:$C,0)))</f>
        <v>Fuel Taxes or Subsidies</v>
      </c>
      <c r="C2896" s="320" t="str">
        <f t="shared" si="131"/>
        <v>Additional Fuel Tax or Subsidy Rate by Fuel</v>
      </c>
      <c r="D2896" s="6" t="s">
        <v>2449</v>
      </c>
      <c r="E2896" s="45" t="s">
        <v>324</v>
      </c>
      <c r="F2896" s="6" t="s">
        <v>2450</v>
      </c>
      <c r="G2896" s="45" t="s">
        <v>89</v>
      </c>
      <c r="H2896" s="47">
        <f t="shared" si="132"/>
        <v>2895</v>
      </c>
      <c r="I2896" s="325" t="s">
        <v>41</v>
      </c>
      <c r="J2896" s="255" t="str">
        <f>IF(ISBLANK(INDEX('Policy Characteristics'!D:D,MATCH($C2896,'Policy Characteristics'!$C:$C,0))),"",INDEX('Policy Characteristics'!D:D,MATCH($C2896,'Policy Characteristics'!$C:$C,0)))</f>
        <v>Fuel Taxes or Subsidies</v>
      </c>
      <c r="K2896" s="254" t="str">
        <f>IF(ISBLANK(INDEX('Policy Characteristics'!E:E,MATCH($C2896,'Policy Characteristics'!$C:$C,0))),"",INDEX('Policy Characteristics'!E:E,MATCH($C2896,'Policy Characteristics'!$C:$C,0)))</f>
        <v>cross fuel tax</v>
      </c>
      <c r="L2896" s="261">
        <f>IF(ISBLANK(INDEX('Policy Characteristics'!F:F,MATCH($C2896,'Policy Characteristics'!$C:$C,0))),"",INDEX('Policy Characteristics'!F:F,MATCH($C2896,'Policy Characteristics'!$C:$C,0)))</f>
        <v>-0.9</v>
      </c>
      <c r="M2896" s="261">
        <f>IF(ISBLANK(INDEX('Policy Characteristics'!G:G,MATCH($C2896,'Policy Characteristics'!$C:$C,0))),"",INDEX('Policy Characteristics'!G:G,MATCH($C2896,'Policy Characteristics'!$C:$C,0)))</f>
        <v>0.9</v>
      </c>
      <c r="N2896" s="261">
        <f>IF(ISBLANK(INDEX('Policy Characteristics'!H:H,MATCH($C2896,'Policy Characteristics'!$C:$C,0))),"",INDEX('Policy Characteristics'!H:H,MATCH($C2896,'Policy Characteristics'!$C:$C,0)))</f>
        <v>0.01</v>
      </c>
      <c r="O2896" s="254" t="str">
        <f>IF(ISBLANK(INDEX('Policy Characteristics'!I:I,MATCH($C2896,'Policy Characteristics'!$C:$C,0))),"",INDEX('Policy Characteristics'!I:I,MATCH($C2896,'Policy Characteristics'!$C:$C,0)))</f>
        <v>% of BAU price</v>
      </c>
      <c r="P2896" s="254" t="str">
        <f>IF(ISBLANK(INDEX('Policy Characteristics'!J:J,MATCH($C2896,'Policy Characteristics'!$C:$C,0))),"",INDEX('Policy Characteristics'!J:J,MATCH($C2896,'Policy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96" s="254" t="str">
        <f>IF(ISBLANK(INDEX('Policy Characteristics'!K:K,MATCH($C2896,'Policy Characteristics'!$C:$C,0))),"",INDEX('Policy Characteristics'!K:K,MATCH($C2896,'Policy Characteristics'!$C:$C,0)))</f>
        <v>fuels.html#fuel-taxes</v>
      </c>
      <c r="R2896" s="254" t="str">
        <f>IF(ISBLANK(INDEX('Policy Characteristics'!L:L,MATCH($C2896,'Policy Characteristics'!$C:$C,0))),"",INDEX('Policy Characteristics'!L:L,MATCH($C2896,'Policy Characteristics'!$C:$C,0)))</f>
        <v>fuel-taxes.html</v>
      </c>
    </row>
    <row r="2897" spans="1:18" x14ac:dyDescent="0.25">
      <c r="A2897" s="254" t="str">
        <f>IF(ISBLANK(INDEX('Policy Characteristics'!A:A,MATCH($C2897,'Policy Characteristics'!$C:$C,0))),"",INDEX('Policy Characteristics'!A:A,MATCH($C2897,'Policy Characteristics'!$C:$C,0)))</f>
        <v>Cross-Sector</v>
      </c>
      <c r="B2897" s="262" t="str">
        <f>IF(ISBLANK(INDEX('Policy Characteristics'!B:B,MATCH($C2897,'Policy Characteristics'!$C:$C,0))),"",INDEX('Policy Characteristics'!B:B,MATCH($C2897,'Policy Characteristics'!$C:$C,0)))</f>
        <v>Fuel Taxes or Subsidies</v>
      </c>
      <c r="C2897" s="320" t="str">
        <f t="shared" si="131"/>
        <v>Additional Fuel Tax or Subsidy Rate by Fuel</v>
      </c>
      <c r="D2897" s="6" t="s">
        <v>2440</v>
      </c>
      <c r="E2897" s="45" t="s">
        <v>324</v>
      </c>
      <c r="F2897" s="6" t="s">
        <v>2444</v>
      </c>
      <c r="G2897" s="45" t="s">
        <v>89</v>
      </c>
      <c r="H2897" s="47">
        <f t="shared" si="132"/>
        <v>2896</v>
      </c>
      <c r="I2897" s="325" t="s">
        <v>41</v>
      </c>
      <c r="J2897" s="255" t="str">
        <f>IF(ISBLANK(INDEX('Policy Characteristics'!D:D,MATCH($C2897,'Policy Characteristics'!$C:$C,0))),"",INDEX('Policy Characteristics'!D:D,MATCH($C2897,'Policy Characteristics'!$C:$C,0)))</f>
        <v>Fuel Taxes or Subsidies</v>
      </c>
      <c r="K2897" s="254" t="str">
        <f>IF(ISBLANK(INDEX('Policy Characteristics'!E:E,MATCH($C2897,'Policy Characteristics'!$C:$C,0))),"",INDEX('Policy Characteristics'!E:E,MATCH($C2897,'Policy Characteristics'!$C:$C,0)))</f>
        <v>cross fuel tax</v>
      </c>
      <c r="L2897" s="261">
        <f>IF(ISBLANK(INDEX('Policy Characteristics'!F:F,MATCH($C2897,'Policy Characteristics'!$C:$C,0))),"",INDEX('Policy Characteristics'!F:F,MATCH($C2897,'Policy Characteristics'!$C:$C,0)))</f>
        <v>-0.9</v>
      </c>
      <c r="M2897" s="261">
        <f>IF(ISBLANK(INDEX('Policy Characteristics'!G:G,MATCH($C2897,'Policy Characteristics'!$C:$C,0))),"",INDEX('Policy Characteristics'!G:G,MATCH($C2897,'Policy Characteristics'!$C:$C,0)))</f>
        <v>0.9</v>
      </c>
      <c r="N2897" s="261">
        <f>IF(ISBLANK(INDEX('Policy Characteristics'!H:H,MATCH($C2897,'Policy Characteristics'!$C:$C,0))),"",INDEX('Policy Characteristics'!H:H,MATCH($C2897,'Policy Characteristics'!$C:$C,0)))</f>
        <v>0.01</v>
      </c>
      <c r="O2897" s="254" t="str">
        <f>IF(ISBLANK(INDEX('Policy Characteristics'!I:I,MATCH($C2897,'Policy Characteristics'!$C:$C,0))),"",INDEX('Policy Characteristics'!I:I,MATCH($C2897,'Policy Characteristics'!$C:$C,0)))</f>
        <v>% of BAU price</v>
      </c>
      <c r="P2897" s="254" t="str">
        <f>IF(ISBLANK(INDEX('Policy Characteristics'!J:J,MATCH($C2897,'Policy Characteristics'!$C:$C,0))),"",INDEX('Policy Characteristics'!J:J,MATCH($C2897,'Policy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97" s="254" t="str">
        <f>IF(ISBLANK(INDEX('Policy Characteristics'!K:K,MATCH($C2897,'Policy Characteristics'!$C:$C,0))),"",INDEX('Policy Characteristics'!K:K,MATCH($C2897,'Policy Characteristics'!$C:$C,0)))</f>
        <v>fuels.html#fuel-taxes</v>
      </c>
      <c r="R2897" s="254" t="str">
        <f>IF(ISBLANK(INDEX('Policy Characteristics'!L:L,MATCH($C2897,'Policy Characteristics'!$C:$C,0))),"",INDEX('Policy Characteristics'!L:L,MATCH($C2897,'Policy Characteristics'!$C:$C,0)))</f>
        <v>fuel-taxes.html</v>
      </c>
    </row>
    <row r="2898" spans="1:18" x14ac:dyDescent="0.25">
      <c r="A2898" s="254" t="str">
        <f>IF(ISBLANK(INDEX('Policy Characteristics'!A:A,MATCH($C2898,'Policy Characteristics'!$C:$C,0))),"",INDEX('Policy Characteristics'!A:A,MATCH($C2898,'Policy Characteristics'!$C:$C,0)))</f>
        <v>Cross-Sector</v>
      </c>
      <c r="B2898" s="262" t="str">
        <f>IF(ISBLANK(INDEX('Policy Characteristics'!B:B,MATCH($C2898,'Policy Characteristics'!$C:$C,0))),"",INDEX('Policy Characteristics'!B:B,MATCH($C2898,'Policy Characteristics'!$C:$C,0)))</f>
        <v>Fuel Taxes or Subsidies</v>
      </c>
      <c r="C2898" s="320" t="str">
        <f t="shared" si="131"/>
        <v>Additional Fuel Tax or Subsidy Rate by Fuel</v>
      </c>
      <c r="D2898" s="6" t="s">
        <v>2441</v>
      </c>
      <c r="E2898" s="45" t="s">
        <v>324</v>
      </c>
      <c r="F2898" s="6" t="s">
        <v>2445</v>
      </c>
      <c r="G2898" s="45" t="s">
        <v>89</v>
      </c>
      <c r="H2898" s="47">
        <f t="shared" si="132"/>
        <v>2897</v>
      </c>
      <c r="I2898" s="325" t="s">
        <v>41</v>
      </c>
      <c r="J2898" s="255" t="str">
        <f>IF(ISBLANK(INDEX('Policy Characteristics'!D:D,MATCH($C2898,'Policy Characteristics'!$C:$C,0))),"",INDEX('Policy Characteristics'!D:D,MATCH($C2898,'Policy Characteristics'!$C:$C,0)))</f>
        <v>Fuel Taxes or Subsidies</v>
      </c>
      <c r="K2898" s="254" t="str">
        <f>IF(ISBLANK(INDEX('Policy Characteristics'!E:E,MATCH($C2898,'Policy Characteristics'!$C:$C,0))),"",INDEX('Policy Characteristics'!E:E,MATCH($C2898,'Policy Characteristics'!$C:$C,0)))</f>
        <v>cross fuel tax</v>
      </c>
      <c r="L2898" s="261">
        <f>IF(ISBLANK(INDEX('Policy Characteristics'!F:F,MATCH($C2898,'Policy Characteristics'!$C:$C,0))),"",INDEX('Policy Characteristics'!F:F,MATCH($C2898,'Policy Characteristics'!$C:$C,0)))</f>
        <v>-0.9</v>
      </c>
      <c r="M2898" s="261">
        <f>IF(ISBLANK(INDEX('Policy Characteristics'!G:G,MATCH($C2898,'Policy Characteristics'!$C:$C,0))),"",INDEX('Policy Characteristics'!G:G,MATCH($C2898,'Policy Characteristics'!$C:$C,0)))</f>
        <v>0.9</v>
      </c>
      <c r="N2898" s="261">
        <f>IF(ISBLANK(INDEX('Policy Characteristics'!H:H,MATCH($C2898,'Policy Characteristics'!$C:$C,0))),"",INDEX('Policy Characteristics'!H:H,MATCH($C2898,'Policy Characteristics'!$C:$C,0)))</f>
        <v>0.01</v>
      </c>
      <c r="O2898" s="254" t="str">
        <f>IF(ISBLANK(INDEX('Policy Characteristics'!I:I,MATCH($C2898,'Policy Characteristics'!$C:$C,0))),"",INDEX('Policy Characteristics'!I:I,MATCH($C2898,'Policy Characteristics'!$C:$C,0)))</f>
        <v>% of BAU price</v>
      </c>
      <c r="P2898" s="254" t="str">
        <f>IF(ISBLANK(INDEX('Policy Characteristics'!J:J,MATCH($C2898,'Policy Characteristics'!$C:$C,0))),"",INDEX('Policy Characteristics'!J:J,MATCH($C2898,'Policy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98" s="254" t="str">
        <f>IF(ISBLANK(INDEX('Policy Characteristics'!K:K,MATCH($C2898,'Policy Characteristics'!$C:$C,0))),"",INDEX('Policy Characteristics'!K:K,MATCH($C2898,'Policy Characteristics'!$C:$C,0)))</f>
        <v>fuels.html#fuel-taxes</v>
      </c>
      <c r="R2898" s="254" t="str">
        <f>IF(ISBLANK(INDEX('Policy Characteristics'!L:L,MATCH($C2898,'Policy Characteristics'!$C:$C,0))),"",INDEX('Policy Characteristics'!L:L,MATCH($C2898,'Policy Characteristics'!$C:$C,0)))</f>
        <v>fuel-taxes.html</v>
      </c>
    </row>
    <row r="2899" spans="1:18" x14ac:dyDescent="0.25">
      <c r="A2899" s="254" t="str">
        <f>IF(ISBLANK(INDEX('Policy Characteristics'!A:A,MATCH($C2899,'Policy Characteristics'!$C:$C,0))),"",INDEX('Policy Characteristics'!A:A,MATCH($C2899,'Policy Characteristics'!$C:$C,0)))</f>
        <v>Cross-Sector</v>
      </c>
      <c r="B2899" s="262" t="str">
        <f>IF(ISBLANK(INDEX('Policy Characteristics'!B:B,MATCH($C2899,'Policy Characteristics'!$C:$C,0))),"",INDEX('Policy Characteristics'!B:B,MATCH($C2899,'Policy Characteristics'!$C:$C,0)))</f>
        <v>Fuel Taxes or Subsidies</v>
      </c>
      <c r="C2899" s="320" t="str">
        <f t="shared" si="131"/>
        <v>Additional Fuel Tax or Subsidy Rate by Fuel</v>
      </c>
      <c r="D2899" s="6" t="s">
        <v>2442</v>
      </c>
      <c r="E2899" s="45" t="s">
        <v>324</v>
      </c>
      <c r="F2899" s="6" t="s">
        <v>2446</v>
      </c>
      <c r="G2899" s="45" t="s">
        <v>89</v>
      </c>
      <c r="H2899" s="47">
        <f t="shared" si="132"/>
        <v>2898</v>
      </c>
      <c r="I2899" s="325" t="s">
        <v>40</v>
      </c>
      <c r="J2899" s="255" t="str">
        <f>IF(ISBLANK(INDEX('Policy Characteristics'!D:D,MATCH($C2899,'Policy Characteristics'!$C:$C,0))),"",INDEX('Policy Characteristics'!D:D,MATCH($C2899,'Policy Characteristics'!$C:$C,0)))</f>
        <v>Fuel Taxes or Subsidies</v>
      </c>
      <c r="K2899" s="254" t="str">
        <f>IF(ISBLANK(INDEX('Policy Characteristics'!E:E,MATCH($C2899,'Policy Characteristics'!$C:$C,0))),"",INDEX('Policy Characteristics'!E:E,MATCH($C2899,'Policy Characteristics'!$C:$C,0)))</f>
        <v>cross fuel tax</v>
      </c>
      <c r="L2899" s="261">
        <f>IF(ISBLANK(INDEX('Policy Characteristics'!F:F,MATCH($C2899,'Policy Characteristics'!$C:$C,0))),"",INDEX('Policy Characteristics'!F:F,MATCH($C2899,'Policy Characteristics'!$C:$C,0)))</f>
        <v>-0.9</v>
      </c>
      <c r="M2899" s="261">
        <f>IF(ISBLANK(INDEX('Policy Characteristics'!G:G,MATCH($C2899,'Policy Characteristics'!$C:$C,0))),"",INDEX('Policy Characteristics'!G:G,MATCH($C2899,'Policy Characteristics'!$C:$C,0)))</f>
        <v>0.9</v>
      </c>
      <c r="N2899" s="261">
        <f>IF(ISBLANK(INDEX('Policy Characteristics'!H:H,MATCH($C2899,'Policy Characteristics'!$C:$C,0))),"",INDEX('Policy Characteristics'!H:H,MATCH($C2899,'Policy Characteristics'!$C:$C,0)))</f>
        <v>0.01</v>
      </c>
      <c r="O2899" s="254" t="str">
        <f>IF(ISBLANK(INDEX('Policy Characteristics'!I:I,MATCH($C2899,'Policy Characteristics'!$C:$C,0))),"",INDEX('Policy Characteristics'!I:I,MATCH($C2899,'Policy Characteristics'!$C:$C,0)))</f>
        <v>% of BAU price</v>
      </c>
      <c r="P2899" s="254" t="str">
        <f>IF(ISBLANK(INDEX('Policy Characteristics'!J:J,MATCH($C2899,'Policy Characteristics'!$C:$C,0))),"",INDEX('Policy Characteristics'!J:J,MATCH($C2899,'Policy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899" s="254" t="str">
        <f>IF(ISBLANK(INDEX('Policy Characteristics'!K:K,MATCH($C2899,'Policy Characteristics'!$C:$C,0))),"",INDEX('Policy Characteristics'!K:K,MATCH($C2899,'Policy Characteristics'!$C:$C,0)))</f>
        <v>fuels.html#fuel-taxes</v>
      </c>
      <c r="R2899" s="254" t="str">
        <f>IF(ISBLANK(INDEX('Policy Characteristics'!L:L,MATCH($C2899,'Policy Characteristics'!$C:$C,0))),"",INDEX('Policy Characteristics'!L:L,MATCH($C2899,'Policy Characteristics'!$C:$C,0)))</f>
        <v>fuel-taxes.html</v>
      </c>
    </row>
    <row r="2900" spans="1:18" s="4" customFormat="1" x14ac:dyDescent="0.25">
      <c r="A2900" s="254" t="str">
        <f>IF(ISBLANK(INDEX('Policy Characteristics'!A:A,MATCH($C2900,'Policy Characteristics'!$C:$C,0))),"",INDEX('Policy Characteristics'!A:A,MATCH($C2900,'Policy Characteristics'!$C:$C,0)))</f>
        <v>Cross-Sector</v>
      </c>
      <c r="B2900" s="262" t="str">
        <f>IF(ISBLANK(INDEX('Policy Characteristics'!B:B,MATCH($C2900,'Policy Characteristics'!$C:$C,0))),"",INDEX('Policy Characteristics'!B:B,MATCH($C2900,'Policy Characteristics'!$C:$C,0)))</f>
        <v>Fuel Taxes or Subsidies</v>
      </c>
      <c r="C2900" s="320" t="str">
        <f t="shared" si="131"/>
        <v>Additional Fuel Tax or Subsidy Rate by Fuel</v>
      </c>
      <c r="D2900" s="45" t="s">
        <v>49</v>
      </c>
      <c r="E2900" s="45" t="s">
        <v>318</v>
      </c>
      <c r="F2900" s="45" t="s">
        <v>89</v>
      </c>
      <c r="G2900" s="45" t="s">
        <v>3642</v>
      </c>
      <c r="H2900" s="47">
        <f t="shared" si="132"/>
        <v>2899</v>
      </c>
      <c r="I2900" s="324" t="s">
        <v>40</v>
      </c>
      <c r="J2900" s="255" t="str">
        <f>IF(ISBLANK(INDEX('Policy Characteristics'!D:D,MATCH($C2900,'Policy Characteristics'!$C:$C,0))),"",INDEX('Policy Characteristics'!D:D,MATCH($C2900,'Policy Characteristics'!$C:$C,0)))</f>
        <v>Fuel Taxes or Subsidies</v>
      </c>
      <c r="K2900" s="254" t="str">
        <f>IF(ISBLANK(INDEX('Policy Characteristics'!E:E,MATCH($C2900,'Policy Characteristics'!$C:$C,0))),"",INDEX('Policy Characteristics'!E:E,MATCH($C2900,'Policy Characteristics'!$C:$C,0)))</f>
        <v>cross fuel tax</v>
      </c>
      <c r="L2900" s="261">
        <f>IF(ISBLANK(INDEX('Policy Characteristics'!F:F,MATCH($C2900,'Policy Characteristics'!$C:$C,0))),"",INDEX('Policy Characteristics'!F:F,MATCH($C2900,'Policy Characteristics'!$C:$C,0)))</f>
        <v>-0.9</v>
      </c>
      <c r="M2900" s="261">
        <f>IF(ISBLANK(INDEX('Policy Characteristics'!G:G,MATCH($C2900,'Policy Characteristics'!$C:$C,0))),"",INDEX('Policy Characteristics'!G:G,MATCH($C2900,'Policy Characteristics'!$C:$C,0)))</f>
        <v>0.9</v>
      </c>
      <c r="N2900" s="261">
        <f>IF(ISBLANK(INDEX('Policy Characteristics'!H:H,MATCH($C2900,'Policy Characteristics'!$C:$C,0))),"",INDEX('Policy Characteristics'!H:H,MATCH($C2900,'Policy Characteristics'!$C:$C,0)))</f>
        <v>0.01</v>
      </c>
      <c r="O2900" s="254" t="str">
        <f>IF(ISBLANK(INDEX('Policy Characteristics'!I:I,MATCH($C2900,'Policy Characteristics'!$C:$C,0))),"",INDEX('Policy Characteristics'!I:I,MATCH($C2900,'Policy Characteristics'!$C:$C,0)))</f>
        <v>% of BAU price</v>
      </c>
      <c r="P2900" s="254" t="str">
        <f>IF(ISBLANK(INDEX('Policy Characteristics'!J:J,MATCH($C2900,'Policy Characteristics'!$C:$C,0))),"",INDEX('Policy Characteristics'!J:J,MATCH($C2900,'Policy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00" s="254" t="str">
        <f>IF(ISBLANK(INDEX('Policy Characteristics'!K:K,MATCH($C2900,'Policy Characteristics'!$C:$C,0))),"",INDEX('Policy Characteristics'!K:K,MATCH($C2900,'Policy Characteristics'!$C:$C,0)))</f>
        <v>fuels.html#fuel-taxes</v>
      </c>
      <c r="R2900" s="254" t="str">
        <f>IF(ISBLANK(INDEX('Policy Characteristics'!L:L,MATCH($C2900,'Policy Characteristics'!$C:$C,0))),"",INDEX('Policy Characteristics'!L:L,MATCH($C2900,'Policy Characteristics'!$C:$C,0)))</f>
        <v>fuel-taxes.html</v>
      </c>
    </row>
    <row r="2901" spans="1:18" s="4" customFormat="1" x14ac:dyDescent="0.25">
      <c r="A2901" s="254" t="str">
        <f>IF(ISBLANK(INDEX('Policy Characteristics'!A:A,MATCH($C2901,'Policy Characteristics'!$C:$C,0))),"",INDEX('Policy Characteristics'!A:A,MATCH($C2901,'Policy Characteristics'!$C:$C,0)))</f>
        <v>Cross-Sector</v>
      </c>
      <c r="B2901" s="262" t="str">
        <f>IF(ISBLANK(INDEX('Policy Characteristics'!B:B,MATCH($C2901,'Policy Characteristics'!$C:$C,0))),"",INDEX('Policy Characteristics'!B:B,MATCH($C2901,'Policy Characteristics'!$C:$C,0)))</f>
        <v>Fuel Taxes or Subsidies</v>
      </c>
      <c r="C2901" s="320" t="str">
        <f t="shared" si="131"/>
        <v>Additional Fuel Tax or Subsidy Rate by Fuel</v>
      </c>
      <c r="D2901" s="6" t="s">
        <v>433</v>
      </c>
      <c r="E2901" s="45" t="s">
        <v>318</v>
      </c>
      <c r="F2901" s="6" t="s">
        <v>430</v>
      </c>
      <c r="G2901" s="45" t="s">
        <v>3642</v>
      </c>
      <c r="H2901" s="47">
        <f t="shared" si="132"/>
        <v>2900</v>
      </c>
      <c r="I2901" s="325" t="s">
        <v>41</v>
      </c>
      <c r="J2901" s="255" t="str">
        <f>IF(ISBLANK(INDEX('Policy Characteristics'!D:D,MATCH($C2901,'Policy Characteristics'!$C:$C,0))),"",INDEX('Policy Characteristics'!D:D,MATCH($C2901,'Policy Characteristics'!$C:$C,0)))</f>
        <v>Fuel Taxes or Subsidies</v>
      </c>
      <c r="K2901" s="254" t="str">
        <f>IF(ISBLANK(INDEX('Policy Characteristics'!E:E,MATCH($C2901,'Policy Characteristics'!$C:$C,0))),"",INDEX('Policy Characteristics'!E:E,MATCH($C2901,'Policy Characteristics'!$C:$C,0)))</f>
        <v>cross fuel tax</v>
      </c>
      <c r="L2901" s="261">
        <f>IF(ISBLANK(INDEX('Policy Characteristics'!F:F,MATCH($C2901,'Policy Characteristics'!$C:$C,0))),"",INDEX('Policy Characteristics'!F:F,MATCH($C2901,'Policy Characteristics'!$C:$C,0)))</f>
        <v>-0.9</v>
      </c>
      <c r="M2901" s="261">
        <f>IF(ISBLANK(INDEX('Policy Characteristics'!G:G,MATCH($C2901,'Policy Characteristics'!$C:$C,0))),"",INDEX('Policy Characteristics'!G:G,MATCH($C2901,'Policy Characteristics'!$C:$C,0)))</f>
        <v>0.9</v>
      </c>
      <c r="N2901" s="261">
        <f>IF(ISBLANK(INDEX('Policy Characteristics'!H:H,MATCH($C2901,'Policy Characteristics'!$C:$C,0))),"",INDEX('Policy Characteristics'!H:H,MATCH($C2901,'Policy Characteristics'!$C:$C,0)))</f>
        <v>0.01</v>
      </c>
      <c r="O2901" s="254" t="str">
        <f>IF(ISBLANK(INDEX('Policy Characteristics'!I:I,MATCH($C2901,'Policy Characteristics'!$C:$C,0))),"",INDEX('Policy Characteristics'!I:I,MATCH($C2901,'Policy Characteristics'!$C:$C,0)))</f>
        <v>% of BAU price</v>
      </c>
      <c r="P2901" s="254" t="str">
        <f>IF(ISBLANK(INDEX('Policy Characteristics'!J:J,MATCH($C2901,'Policy Characteristics'!$C:$C,0))),"",INDEX('Policy Characteristics'!J:J,MATCH($C2901,'Policy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01" s="254" t="str">
        <f>IF(ISBLANK(INDEX('Policy Characteristics'!K:K,MATCH($C2901,'Policy Characteristics'!$C:$C,0))),"",INDEX('Policy Characteristics'!K:K,MATCH($C2901,'Policy Characteristics'!$C:$C,0)))</f>
        <v>fuels.html#fuel-taxes</v>
      </c>
      <c r="R2901" s="254" t="str">
        <f>IF(ISBLANK(INDEX('Policy Characteristics'!L:L,MATCH($C2901,'Policy Characteristics'!$C:$C,0))),"",INDEX('Policy Characteristics'!L:L,MATCH($C2901,'Policy Characteristics'!$C:$C,0)))</f>
        <v>fuel-taxes.html</v>
      </c>
    </row>
    <row r="2902" spans="1:18" s="4" customFormat="1" x14ac:dyDescent="0.25">
      <c r="A2902" s="254" t="str">
        <f>IF(ISBLANK(INDEX('Policy Characteristics'!A:A,MATCH($C2902,'Policy Characteristics'!$C:$C,0))),"",INDEX('Policy Characteristics'!A:A,MATCH($C2902,'Policy Characteristics'!$C:$C,0)))</f>
        <v>Cross-Sector</v>
      </c>
      <c r="B2902" s="262" t="str">
        <f>IF(ISBLANK(INDEX('Policy Characteristics'!B:B,MATCH($C2902,'Policy Characteristics'!$C:$C,0))),"",INDEX('Policy Characteristics'!B:B,MATCH($C2902,'Policy Characteristics'!$C:$C,0)))</f>
        <v>Fuel Taxes or Subsidies</v>
      </c>
      <c r="C2902" s="320" t="str">
        <f t="shared" si="131"/>
        <v>Additional Fuel Tax or Subsidy Rate by Fuel</v>
      </c>
      <c r="D2902" s="6" t="s">
        <v>43</v>
      </c>
      <c r="E2902" s="45" t="s">
        <v>318</v>
      </c>
      <c r="F2902" s="6" t="s">
        <v>83</v>
      </c>
      <c r="G2902" s="45" t="s">
        <v>3642</v>
      </c>
      <c r="H2902" s="47">
        <f t="shared" si="132"/>
        <v>2901</v>
      </c>
      <c r="I2902" s="325" t="s">
        <v>40</v>
      </c>
      <c r="J2902" s="255" t="str">
        <f>IF(ISBLANK(INDEX('Policy Characteristics'!D:D,MATCH($C2902,'Policy Characteristics'!$C:$C,0))),"",INDEX('Policy Characteristics'!D:D,MATCH($C2902,'Policy Characteristics'!$C:$C,0)))</f>
        <v>Fuel Taxes or Subsidies</v>
      </c>
      <c r="K2902" s="254" t="str">
        <f>IF(ISBLANK(INDEX('Policy Characteristics'!E:E,MATCH($C2902,'Policy Characteristics'!$C:$C,0))),"",INDEX('Policy Characteristics'!E:E,MATCH($C2902,'Policy Characteristics'!$C:$C,0)))</f>
        <v>cross fuel tax</v>
      </c>
      <c r="L2902" s="261">
        <f>IF(ISBLANK(INDEX('Policy Characteristics'!F:F,MATCH($C2902,'Policy Characteristics'!$C:$C,0))),"",INDEX('Policy Characteristics'!F:F,MATCH($C2902,'Policy Characteristics'!$C:$C,0)))</f>
        <v>-0.9</v>
      </c>
      <c r="M2902" s="261">
        <f>IF(ISBLANK(INDEX('Policy Characteristics'!G:G,MATCH($C2902,'Policy Characteristics'!$C:$C,0))),"",INDEX('Policy Characteristics'!G:G,MATCH($C2902,'Policy Characteristics'!$C:$C,0)))</f>
        <v>0.9</v>
      </c>
      <c r="N2902" s="261">
        <f>IF(ISBLANK(INDEX('Policy Characteristics'!H:H,MATCH($C2902,'Policy Characteristics'!$C:$C,0))),"",INDEX('Policy Characteristics'!H:H,MATCH($C2902,'Policy Characteristics'!$C:$C,0)))</f>
        <v>0.01</v>
      </c>
      <c r="O2902" s="254" t="str">
        <f>IF(ISBLANK(INDEX('Policy Characteristics'!I:I,MATCH($C2902,'Policy Characteristics'!$C:$C,0))),"",INDEX('Policy Characteristics'!I:I,MATCH($C2902,'Policy Characteristics'!$C:$C,0)))</f>
        <v>% of BAU price</v>
      </c>
      <c r="P2902" s="254" t="str">
        <f>IF(ISBLANK(INDEX('Policy Characteristics'!J:J,MATCH($C2902,'Policy Characteristics'!$C:$C,0))),"",INDEX('Policy Characteristics'!J:J,MATCH($C2902,'Policy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02" s="254" t="str">
        <f>IF(ISBLANK(INDEX('Policy Characteristics'!K:K,MATCH($C2902,'Policy Characteristics'!$C:$C,0))),"",INDEX('Policy Characteristics'!K:K,MATCH($C2902,'Policy Characteristics'!$C:$C,0)))</f>
        <v>fuels.html#fuel-taxes</v>
      </c>
      <c r="R2902" s="254" t="str">
        <f>IF(ISBLANK(INDEX('Policy Characteristics'!L:L,MATCH($C2902,'Policy Characteristics'!$C:$C,0))),"",INDEX('Policy Characteristics'!L:L,MATCH($C2902,'Policy Characteristics'!$C:$C,0)))</f>
        <v>fuel-taxes.html</v>
      </c>
    </row>
    <row r="2903" spans="1:18" s="4" customFormat="1" x14ac:dyDescent="0.25">
      <c r="A2903" s="254" t="str">
        <f>IF(ISBLANK(INDEX('Policy Characteristics'!A:A,MATCH($C2903,'Policy Characteristics'!$C:$C,0))),"",INDEX('Policy Characteristics'!A:A,MATCH($C2903,'Policy Characteristics'!$C:$C,0)))</f>
        <v>Cross-Sector</v>
      </c>
      <c r="B2903" s="262" t="str">
        <f>IF(ISBLANK(INDEX('Policy Characteristics'!B:B,MATCH($C2903,'Policy Characteristics'!$C:$C,0))),"",INDEX('Policy Characteristics'!B:B,MATCH($C2903,'Policy Characteristics'!$C:$C,0)))</f>
        <v>Fuel Taxes or Subsidies</v>
      </c>
      <c r="C2903" s="320" t="str">
        <f t="shared" si="131"/>
        <v>Additional Fuel Tax or Subsidy Rate by Fuel</v>
      </c>
      <c r="D2903" s="6" t="s">
        <v>44</v>
      </c>
      <c r="E2903" s="45" t="s">
        <v>318</v>
      </c>
      <c r="F2903" s="6" t="s">
        <v>84</v>
      </c>
      <c r="G2903" s="45" t="s">
        <v>3642</v>
      </c>
      <c r="H2903" s="47">
        <f t="shared" si="132"/>
        <v>2902</v>
      </c>
      <c r="I2903" s="325" t="s">
        <v>41</v>
      </c>
      <c r="J2903" s="255" t="str">
        <f>IF(ISBLANK(INDEX('Policy Characteristics'!D:D,MATCH($C2903,'Policy Characteristics'!$C:$C,0))),"",INDEX('Policy Characteristics'!D:D,MATCH($C2903,'Policy Characteristics'!$C:$C,0)))</f>
        <v>Fuel Taxes or Subsidies</v>
      </c>
      <c r="K2903" s="254" t="str">
        <f>IF(ISBLANK(INDEX('Policy Characteristics'!E:E,MATCH($C2903,'Policy Characteristics'!$C:$C,0))),"",INDEX('Policy Characteristics'!E:E,MATCH($C2903,'Policy Characteristics'!$C:$C,0)))</f>
        <v>cross fuel tax</v>
      </c>
      <c r="L2903" s="261">
        <f>IF(ISBLANK(INDEX('Policy Characteristics'!F:F,MATCH($C2903,'Policy Characteristics'!$C:$C,0))),"",INDEX('Policy Characteristics'!F:F,MATCH($C2903,'Policy Characteristics'!$C:$C,0)))</f>
        <v>-0.9</v>
      </c>
      <c r="M2903" s="261">
        <f>IF(ISBLANK(INDEX('Policy Characteristics'!G:G,MATCH($C2903,'Policy Characteristics'!$C:$C,0))),"",INDEX('Policy Characteristics'!G:G,MATCH($C2903,'Policy Characteristics'!$C:$C,0)))</f>
        <v>0.9</v>
      </c>
      <c r="N2903" s="261">
        <f>IF(ISBLANK(INDEX('Policy Characteristics'!H:H,MATCH($C2903,'Policy Characteristics'!$C:$C,0))),"",INDEX('Policy Characteristics'!H:H,MATCH($C2903,'Policy Characteristics'!$C:$C,0)))</f>
        <v>0.01</v>
      </c>
      <c r="O2903" s="254" t="str">
        <f>IF(ISBLANK(INDEX('Policy Characteristics'!I:I,MATCH($C2903,'Policy Characteristics'!$C:$C,0))),"",INDEX('Policy Characteristics'!I:I,MATCH($C2903,'Policy Characteristics'!$C:$C,0)))</f>
        <v>% of BAU price</v>
      </c>
      <c r="P2903" s="254" t="str">
        <f>IF(ISBLANK(INDEX('Policy Characteristics'!J:J,MATCH($C2903,'Policy Characteristics'!$C:$C,0))),"",INDEX('Policy Characteristics'!J:J,MATCH($C2903,'Policy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03" s="254" t="str">
        <f>IF(ISBLANK(INDEX('Policy Characteristics'!K:K,MATCH($C2903,'Policy Characteristics'!$C:$C,0))),"",INDEX('Policy Characteristics'!K:K,MATCH($C2903,'Policy Characteristics'!$C:$C,0)))</f>
        <v>fuels.html#fuel-taxes</v>
      </c>
      <c r="R2903" s="254" t="str">
        <f>IF(ISBLANK(INDEX('Policy Characteristics'!L:L,MATCH($C2903,'Policy Characteristics'!$C:$C,0))),"",INDEX('Policy Characteristics'!L:L,MATCH($C2903,'Policy Characteristics'!$C:$C,0)))</f>
        <v>fuel-taxes.html</v>
      </c>
    </row>
    <row r="2904" spans="1:18" s="4" customFormat="1" x14ac:dyDescent="0.25">
      <c r="A2904" s="254" t="str">
        <f>IF(ISBLANK(INDEX('Policy Characteristics'!A:A,MATCH($C2904,'Policy Characteristics'!$C:$C,0))),"",INDEX('Policy Characteristics'!A:A,MATCH($C2904,'Policy Characteristics'!$C:$C,0)))</f>
        <v>Cross-Sector</v>
      </c>
      <c r="B2904" s="262" t="str">
        <f>IF(ISBLANK(INDEX('Policy Characteristics'!B:B,MATCH($C2904,'Policy Characteristics'!$C:$C,0))),"",INDEX('Policy Characteristics'!B:B,MATCH($C2904,'Policy Characteristics'!$C:$C,0)))</f>
        <v>Fuel Taxes or Subsidies</v>
      </c>
      <c r="C2904" s="320" t="str">
        <f t="shared" si="131"/>
        <v>Additional Fuel Tax or Subsidy Rate by Fuel</v>
      </c>
      <c r="D2904" s="6" t="s">
        <v>48</v>
      </c>
      <c r="E2904" s="45" t="s">
        <v>318</v>
      </c>
      <c r="F2904" s="6" t="s">
        <v>88</v>
      </c>
      <c r="G2904" s="45" t="s">
        <v>3642</v>
      </c>
      <c r="H2904" s="47">
        <f t="shared" si="132"/>
        <v>2903</v>
      </c>
      <c r="I2904" s="325" t="s">
        <v>41</v>
      </c>
      <c r="J2904" s="255" t="str">
        <f>IF(ISBLANK(INDEX('Policy Characteristics'!D:D,MATCH($C2904,'Policy Characteristics'!$C:$C,0))),"",INDEX('Policy Characteristics'!D:D,MATCH($C2904,'Policy Characteristics'!$C:$C,0)))</f>
        <v>Fuel Taxes or Subsidies</v>
      </c>
      <c r="K2904" s="254" t="str">
        <f>IF(ISBLANK(INDEX('Policy Characteristics'!E:E,MATCH($C2904,'Policy Characteristics'!$C:$C,0))),"",INDEX('Policy Characteristics'!E:E,MATCH($C2904,'Policy Characteristics'!$C:$C,0)))</f>
        <v>cross fuel tax</v>
      </c>
      <c r="L2904" s="261">
        <f>IF(ISBLANK(INDEX('Policy Characteristics'!F:F,MATCH($C2904,'Policy Characteristics'!$C:$C,0))),"",INDEX('Policy Characteristics'!F:F,MATCH($C2904,'Policy Characteristics'!$C:$C,0)))</f>
        <v>-0.9</v>
      </c>
      <c r="M2904" s="261">
        <f>IF(ISBLANK(INDEX('Policy Characteristics'!G:G,MATCH($C2904,'Policy Characteristics'!$C:$C,0))),"",INDEX('Policy Characteristics'!G:G,MATCH($C2904,'Policy Characteristics'!$C:$C,0)))</f>
        <v>0.9</v>
      </c>
      <c r="N2904" s="261">
        <f>IF(ISBLANK(INDEX('Policy Characteristics'!H:H,MATCH($C2904,'Policy Characteristics'!$C:$C,0))),"",INDEX('Policy Characteristics'!H:H,MATCH($C2904,'Policy Characteristics'!$C:$C,0)))</f>
        <v>0.01</v>
      </c>
      <c r="O2904" s="254" t="str">
        <f>IF(ISBLANK(INDEX('Policy Characteristics'!I:I,MATCH($C2904,'Policy Characteristics'!$C:$C,0))),"",INDEX('Policy Characteristics'!I:I,MATCH($C2904,'Policy Characteristics'!$C:$C,0)))</f>
        <v>% of BAU price</v>
      </c>
      <c r="P2904" s="254" t="str">
        <f>IF(ISBLANK(INDEX('Policy Characteristics'!J:J,MATCH($C2904,'Policy Characteristics'!$C:$C,0))),"",INDEX('Policy Characteristics'!J:J,MATCH($C2904,'Policy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04" s="254" t="str">
        <f>IF(ISBLANK(INDEX('Policy Characteristics'!K:K,MATCH($C2904,'Policy Characteristics'!$C:$C,0))),"",INDEX('Policy Characteristics'!K:K,MATCH($C2904,'Policy Characteristics'!$C:$C,0)))</f>
        <v>fuels.html#fuel-taxes</v>
      </c>
      <c r="R2904" s="254" t="str">
        <f>IF(ISBLANK(INDEX('Policy Characteristics'!L:L,MATCH($C2904,'Policy Characteristics'!$C:$C,0))),"",INDEX('Policy Characteristics'!L:L,MATCH($C2904,'Policy Characteristics'!$C:$C,0)))</f>
        <v>fuel-taxes.html</v>
      </c>
    </row>
    <row r="2905" spans="1:18" s="4" customFormat="1" x14ac:dyDescent="0.25">
      <c r="A2905" s="254" t="str">
        <f>IF(ISBLANK(INDEX('Policy Characteristics'!A:A,MATCH($C2905,'Policy Characteristics'!$C:$C,0))),"",INDEX('Policy Characteristics'!A:A,MATCH($C2905,'Policy Characteristics'!$C:$C,0)))</f>
        <v>Cross-Sector</v>
      </c>
      <c r="B2905" s="262" t="str">
        <f>IF(ISBLANK(INDEX('Policy Characteristics'!B:B,MATCH($C2905,'Policy Characteristics'!$C:$C,0))),"",INDEX('Policy Characteristics'!B:B,MATCH($C2905,'Policy Characteristics'!$C:$C,0)))</f>
        <v>Fuel Taxes or Subsidies</v>
      </c>
      <c r="C2905" s="320" t="str">
        <f t="shared" si="131"/>
        <v>Additional Fuel Tax or Subsidy Rate by Fuel</v>
      </c>
      <c r="D2905" s="6" t="s">
        <v>50</v>
      </c>
      <c r="E2905" s="45" t="s">
        <v>318</v>
      </c>
      <c r="F2905" s="6" t="s">
        <v>91</v>
      </c>
      <c r="G2905" s="45" t="s">
        <v>3642</v>
      </c>
      <c r="H2905" s="47">
        <f t="shared" si="132"/>
        <v>2904</v>
      </c>
      <c r="I2905" s="325" t="s">
        <v>41</v>
      </c>
      <c r="J2905" s="255" t="str">
        <f>IF(ISBLANK(INDEX('Policy Characteristics'!D:D,MATCH($C2905,'Policy Characteristics'!$C:$C,0))),"",INDEX('Policy Characteristics'!D:D,MATCH($C2905,'Policy Characteristics'!$C:$C,0)))</f>
        <v>Fuel Taxes or Subsidies</v>
      </c>
      <c r="K2905" s="254" t="str">
        <f>IF(ISBLANK(INDEX('Policy Characteristics'!E:E,MATCH($C2905,'Policy Characteristics'!$C:$C,0))),"",INDEX('Policy Characteristics'!E:E,MATCH($C2905,'Policy Characteristics'!$C:$C,0)))</f>
        <v>cross fuel tax</v>
      </c>
      <c r="L2905" s="261">
        <f>IF(ISBLANK(INDEX('Policy Characteristics'!F:F,MATCH($C2905,'Policy Characteristics'!$C:$C,0))),"",INDEX('Policy Characteristics'!F:F,MATCH($C2905,'Policy Characteristics'!$C:$C,0)))</f>
        <v>-0.9</v>
      </c>
      <c r="M2905" s="261">
        <f>IF(ISBLANK(INDEX('Policy Characteristics'!G:G,MATCH($C2905,'Policy Characteristics'!$C:$C,0))),"",INDEX('Policy Characteristics'!G:G,MATCH($C2905,'Policy Characteristics'!$C:$C,0)))</f>
        <v>0.9</v>
      </c>
      <c r="N2905" s="261">
        <f>IF(ISBLANK(INDEX('Policy Characteristics'!H:H,MATCH($C2905,'Policy Characteristics'!$C:$C,0))),"",INDEX('Policy Characteristics'!H:H,MATCH($C2905,'Policy Characteristics'!$C:$C,0)))</f>
        <v>0.01</v>
      </c>
      <c r="O2905" s="254" t="str">
        <f>IF(ISBLANK(INDEX('Policy Characteristics'!I:I,MATCH($C2905,'Policy Characteristics'!$C:$C,0))),"",INDEX('Policy Characteristics'!I:I,MATCH($C2905,'Policy Characteristics'!$C:$C,0)))</f>
        <v>% of BAU price</v>
      </c>
      <c r="P2905" s="254" t="str">
        <f>IF(ISBLANK(INDEX('Policy Characteristics'!J:J,MATCH($C2905,'Policy Characteristics'!$C:$C,0))),"",INDEX('Policy Characteristics'!J:J,MATCH($C2905,'Policy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05" s="254" t="str">
        <f>IF(ISBLANK(INDEX('Policy Characteristics'!K:K,MATCH($C2905,'Policy Characteristics'!$C:$C,0))),"",INDEX('Policy Characteristics'!K:K,MATCH($C2905,'Policy Characteristics'!$C:$C,0)))</f>
        <v>fuels.html#fuel-taxes</v>
      </c>
      <c r="R2905" s="254" t="str">
        <f>IF(ISBLANK(INDEX('Policy Characteristics'!L:L,MATCH($C2905,'Policy Characteristics'!$C:$C,0))),"",INDEX('Policy Characteristics'!L:L,MATCH($C2905,'Policy Characteristics'!$C:$C,0)))</f>
        <v>fuel-taxes.html</v>
      </c>
    </row>
    <row r="2906" spans="1:18" s="4" customFormat="1" x14ac:dyDescent="0.25">
      <c r="A2906" s="254" t="str">
        <f>IF(ISBLANK(INDEX('Policy Characteristics'!A:A,MATCH($C2906,'Policy Characteristics'!$C:$C,0))),"",INDEX('Policy Characteristics'!A:A,MATCH($C2906,'Policy Characteristics'!$C:$C,0)))</f>
        <v>Cross-Sector</v>
      </c>
      <c r="B2906" s="262" t="str">
        <f>IF(ISBLANK(INDEX('Policy Characteristics'!B:B,MATCH($C2906,'Policy Characteristics'!$C:$C,0))),"",INDEX('Policy Characteristics'!B:B,MATCH($C2906,'Policy Characteristics'!$C:$C,0)))</f>
        <v>Fuel Taxes or Subsidies</v>
      </c>
      <c r="C2906" s="320" t="str">
        <f t="shared" si="131"/>
        <v>Additional Fuel Tax or Subsidy Rate by Fuel</v>
      </c>
      <c r="D2906" s="6" t="s">
        <v>51</v>
      </c>
      <c r="E2906" s="45" t="s">
        <v>318</v>
      </c>
      <c r="F2906" s="6" t="s">
        <v>92</v>
      </c>
      <c r="G2906" s="45" t="s">
        <v>3642</v>
      </c>
      <c r="H2906" s="47">
        <f t="shared" si="132"/>
        <v>2905</v>
      </c>
      <c r="I2906" s="325" t="s">
        <v>40</v>
      </c>
      <c r="J2906" s="255" t="str">
        <f>IF(ISBLANK(INDEX('Policy Characteristics'!D:D,MATCH($C2906,'Policy Characteristics'!$C:$C,0))),"",INDEX('Policy Characteristics'!D:D,MATCH($C2906,'Policy Characteristics'!$C:$C,0)))</f>
        <v>Fuel Taxes or Subsidies</v>
      </c>
      <c r="K2906" s="254" t="str">
        <f>IF(ISBLANK(INDEX('Policy Characteristics'!E:E,MATCH($C2906,'Policy Characteristics'!$C:$C,0))),"",INDEX('Policy Characteristics'!E:E,MATCH($C2906,'Policy Characteristics'!$C:$C,0)))</f>
        <v>cross fuel tax</v>
      </c>
      <c r="L2906" s="261">
        <f>IF(ISBLANK(INDEX('Policy Characteristics'!F:F,MATCH($C2906,'Policy Characteristics'!$C:$C,0))),"",INDEX('Policy Characteristics'!F:F,MATCH($C2906,'Policy Characteristics'!$C:$C,0)))</f>
        <v>-0.9</v>
      </c>
      <c r="M2906" s="261">
        <f>IF(ISBLANK(INDEX('Policy Characteristics'!G:G,MATCH($C2906,'Policy Characteristics'!$C:$C,0))),"",INDEX('Policy Characteristics'!G:G,MATCH($C2906,'Policy Characteristics'!$C:$C,0)))</f>
        <v>0.9</v>
      </c>
      <c r="N2906" s="261">
        <f>IF(ISBLANK(INDEX('Policy Characteristics'!H:H,MATCH($C2906,'Policy Characteristics'!$C:$C,0))),"",INDEX('Policy Characteristics'!H:H,MATCH($C2906,'Policy Characteristics'!$C:$C,0)))</f>
        <v>0.01</v>
      </c>
      <c r="O2906" s="254" t="str">
        <f>IF(ISBLANK(INDEX('Policy Characteristics'!I:I,MATCH($C2906,'Policy Characteristics'!$C:$C,0))),"",INDEX('Policy Characteristics'!I:I,MATCH($C2906,'Policy Characteristics'!$C:$C,0)))</f>
        <v>% of BAU price</v>
      </c>
      <c r="P2906" s="254" t="str">
        <f>IF(ISBLANK(INDEX('Policy Characteristics'!J:J,MATCH($C2906,'Policy Characteristics'!$C:$C,0))),"",INDEX('Policy Characteristics'!J:J,MATCH($C2906,'Policy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06" s="254" t="str">
        <f>IF(ISBLANK(INDEX('Policy Characteristics'!K:K,MATCH($C2906,'Policy Characteristics'!$C:$C,0))),"",INDEX('Policy Characteristics'!K:K,MATCH($C2906,'Policy Characteristics'!$C:$C,0)))</f>
        <v>fuels.html#fuel-taxes</v>
      </c>
      <c r="R2906" s="254" t="str">
        <f>IF(ISBLANK(INDEX('Policy Characteristics'!L:L,MATCH($C2906,'Policy Characteristics'!$C:$C,0))),"",INDEX('Policy Characteristics'!L:L,MATCH($C2906,'Policy Characteristics'!$C:$C,0)))</f>
        <v>fuel-taxes.html</v>
      </c>
    </row>
    <row r="2907" spans="1:18" s="4" customFormat="1" x14ac:dyDescent="0.25">
      <c r="A2907" s="254" t="str">
        <f>IF(ISBLANK(INDEX('Policy Characteristics'!A:A,MATCH($C2907,'Policy Characteristics'!$C:$C,0))),"",INDEX('Policy Characteristics'!A:A,MATCH($C2907,'Policy Characteristics'!$C:$C,0)))</f>
        <v>Cross-Sector</v>
      </c>
      <c r="B2907" s="262" t="str">
        <f>IF(ISBLANK(INDEX('Policy Characteristics'!B:B,MATCH($C2907,'Policy Characteristics'!$C:$C,0))),"",INDEX('Policy Characteristics'!B:B,MATCH($C2907,'Policy Characteristics'!$C:$C,0)))</f>
        <v>Fuel Taxes or Subsidies</v>
      </c>
      <c r="C2907" s="320" t="str">
        <f t="shared" si="131"/>
        <v>Additional Fuel Tax or Subsidy Rate by Fuel</v>
      </c>
      <c r="D2907" s="6" t="s">
        <v>52</v>
      </c>
      <c r="E2907" s="45" t="s">
        <v>318</v>
      </c>
      <c r="F2907" s="6" t="s">
        <v>93</v>
      </c>
      <c r="G2907" s="45" t="s">
        <v>3642</v>
      </c>
      <c r="H2907" s="47">
        <f t="shared" si="132"/>
        <v>2906</v>
      </c>
      <c r="I2907" s="325" t="s">
        <v>41</v>
      </c>
      <c r="J2907" s="255" t="str">
        <f>IF(ISBLANK(INDEX('Policy Characteristics'!D:D,MATCH($C2907,'Policy Characteristics'!$C:$C,0))),"",INDEX('Policy Characteristics'!D:D,MATCH($C2907,'Policy Characteristics'!$C:$C,0)))</f>
        <v>Fuel Taxes or Subsidies</v>
      </c>
      <c r="K2907" s="254" t="str">
        <f>IF(ISBLANK(INDEX('Policy Characteristics'!E:E,MATCH($C2907,'Policy Characteristics'!$C:$C,0))),"",INDEX('Policy Characteristics'!E:E,MATCH($C2907,'Policy Characteristics'!$C:$C,0)))</f>
        <v>cross fuel tax</v>
      </c>
      <c r="L2907" s="261">
        <f>IF(ISBLANK(INDEX('Policy Characteristics'!F:F,MATCH($C2907,'Policy Characteristics'!$C:$C,0))),"",INDEX('Policy Characteristics'!F:F,MATCH($C2907,'Policy Characteristics'!$C:$C,0)))</f>
        <v>-0.9</v>
      </c>
      <c r="M2907" s="261">
        <f>IF(ISBLANK(INDEX('Policy Characteristics'!G:G,MATCH($C2907,'Policy Characteristics'!$C:$C,0))),"",INDEX('Policy Characteristics'!G:G,MATCH($C2907,'Policy Characteristics'!$C:$C,0)))</f>
        <v>0.9</v>
      </c>
      <c r="N2907" s="261">
        <f>IF(ISBLANK(INDEX('Policy Characteristics'!H:H,MATCH($C2907,'Policy Characteristics'!$C:$C,0))),"",INDEX('Policy Characteristics'!H:H,MATCH($C2907,'Policy Characteristics'!$C:$C,0)))</f>
        <v>0.01</v>
      </c>
      <c r="O2907" s="254" t="str">
        <f>IF(ISBLANK(INDEX('Policy Characteristics'!I:I,MATCH($C2907,'Policy Characteristics'!$C:$C,0))),"",INDEX('Policy Characteristics'!I:I,MATCH($C2907,'Policy Characteristics'!$C:$C,0)))</f>
        <v>% of BAU price</v>
      </c>
      <c r="P2907" s="254" t="str">
        <f>IF(ISBLANK(INDEX('Policy Characteristics'!J:J,MATCH($C2907,'Policy Characteristics'!$C:$C,0))),"",INDEX('Policy Characteristics'!J:J,MATCH($C2907,'Policy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07" s="254" t="str">
        <f>IF(ISBLANK(INDEX('Policy Characteristics'!K:K,MATCH($C2907,'Policy Characteristics'!$C:$C,0))),"",INDEX('Policy Characteristics'!K:K,MATCH($C2907,'Policy Characteristics'!$C:$C,0)))</f>
        <v>fuels.html#fuel-taxes</v>
      </c>
      <c r="R2907" s="254" t="str">
        <f>IF(ISBLANK(INDEX('Policy Characteristics'!L:L,MATCH($C2907,'Policy Characteristics'!$C:$C,0))),"",INDEX('Policy Characteristics'!L:L,MATCH($C2907,'Policy Characteristics'!$C:$C,0)))</f>
        <v>fuel-taxes.html</v>
      </c>
    </row>
    <row r="2908" spans="1:18" s="4" customFormat="1" x14ac:dyDescent="0.25">
      <c r="A2908" s="254" t="str">
        <f>IF(ISBLANK(INDEX('Policy Characteristics'!A:A,MATCH($C2908,'Policy Characteristics'!$C:$C,0))),"",INDEX('Policy Characteristics'!A:A,MATCH($C2908,'Policy Characteristics'!$C:$C,0)))</f>
        <v>Cross-Sector</v>
      </c>
      <c r="B2908" s="262" t="str">
        <f>IF(ISBLANK(INDEX('Policy Characteristics'!B:B,MATCH($C2908,'Policy Characteristics'!$C:$C,0))),"",INDEX('Policy Characteristics'!B:B,MATCH($C2908,'Policy Characteristics'!$C:$C,0)))</f>
        <v>Fuel Taxes or Subsidies</v>
      </c>
      <c r="C2908" s="320" t="str">
        <f t="shared" si="131"/>
        <v>Additional Fuel Tax or Subsidy Rate by Fuel</v>
      </c>
      <c r="D2908" s="6" t="s">
        <v>53</v>
      </c>
      <c r="E2908" s="45" t="s">
        <v>318</v>
      </c>
      <c r="F2908" s="6" t="s">
        <v>94</v>
      </c>
      <c r="G2908" s="45" t="s">
        <v>3642</v>
      </c>
      <c r="H2908" s="47">
        <f t="shared" si="132"/>
        <v>2907</v>
      </c>
      <c r="I2908" s="325" t="s">
        <v>41</v>
      </c>
      <c r="J2908" s="255" t="str">
        <f>IF(ISBLANK(INDEX('Policy Characteristics'!D:D,MATCH($C2908,'Policy Characteristics'!$C:$C,0))),"",INDEX('Policy Characteristics'!D:D,MATCH($C2908,'Policy Characteristics'!$C:$C,0)))</f>
        <v>Fuel Taxes or Subsidies</v>
      </c>
      <c r="K2908" s="254" t="str">
        <f>IF(ISBLANK(INDEX('Policy Characteristics'!E:E,MATCH($C2908,'Policy Characteristics'!$C:$C,0))),"",INDEX('Policy Characteristics'!E:E,MATCH($C2908,'Policy Characteristics'!$C:$C,0)))</f>
        <v>cross fuel tax</v>
      </c>
      <c r="L2908" s="261">
        <f>IF(ISBLANK(INDEX('Policy Characteristics'!F:F,MATCH($C2908,'Policy Characteristics'!$C:$C,0))),"",INDEX('Policy Characteristics'!F:F,MATCH($C2908,'Policy Characteristics'!$C:$C,0)))</f>
        <v>-0.9</v>
      </c>
      <c r="M2908" s="261">
        <f>IF(ISBLANK(INDEX('Policy Characteristics'!G:G,MATCH($C2908,'Policy Characteristics'!$C:$C,0))),"",INDEX('Policy Characteristics'!G:G,MATCH($C2908,'Policy Characteristics'!$C:$C,0)))</f>
        <v>0.9</v>
      </c>
      <c r="N2908" s="261">
        <f>IF(ISBLANK(INDEX('Policy Characteristics'!H:H,MATCH($C2908,'Policy Characteristics'!$C:$C,0))),"",INDEX('Policy Characteristics'!H:H,MATCH($C2908,'Policy Characteristics'!$C:$C,0)))</f>
        <v>0.01</v>
      </c>
      <c r="O2908" s="254" t="str">
        <f>IF(ISBLANK(INDEX('Policy Characteristics'!I:I,MATCH($C2908,'Policy Characteristics'!$C:$C,0))),"",INDEX('Policy Characteristics'!I:I,MATCH($C2908,'Policy Characteristics'!$C:$C,0)))</f>
        <v>% of BAU price</v>
      </c>
      <c r="P2908" s="254" t="str">
        <f>IF(ISBLANK(INDEX('Policy Characteristics'!J:J,MATCH($C2908,'Policy Characteristics'!$C:$C,0))),"",INDEX('Policy Characteristics'!J:J,MATCH($C2908,'Policy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08" s="254" t="str">
        <f>IF(ISBLANK(INDEX('Policy Characteristics'!K:K,MATCH($C2908,'Policy Characteristics'!$C:$C,0))),"",INDEX('Policy Characteristics'!K:K,MATCH($C2908,'Policy Characteristics'!$C:$C,0)))</f>
        <v>fuels.html#fuel-taxes</v>
      </c>
      <c r="R2908" s="254" t="str">
        <f>IF(ISBLANK(INDEX('Policy Characteristics'!L:L,MATCH($C2908,'Policy Characteristics'!$C:$C,0))),"",INDEX('Policy Characteristics'!L:L,MATCH($C2908,'Policy Characteristics'!$C:$C,0)))</f>
        <v>fuel-taxes.html</v>
      </c>
    </row>
    <row r="2909" spans="1:18" x14ac:dyDescent="0.25">
      <c r="A2909" s="254" t="str">
        <f>IF(ISBLANK(INDEX('Policy Characteristics'!A:A,MATCH($C2909,'Policy Characteristics'!$C:$C,0))),"",INDEX('Policy Characteristics'!A:A,MATCH($C2909,'Policy Characteristics'!$C:$C,0)))</f>
        <v>Cross-Sector</v>
      </c>
      <c r="B2909" s="262" t="str">
        <f>IF(ISBLANK(INDEX('Policy Characteristics'!B:B,MATCH($C2909,'Policy Characteristics'!$C:$C,0))),"",INDEX('Policy Characteristics'!B:B,MATCH($C2909,'Policy Characteristics'!$C:$C,0)))</f>
        <v>Fuel Taxes or Subsidies</v>
      </c>
      <c r="C2909" s="320" t="str">
        <f t="shared" si="131"/>
        <v>Additional Fuel Tax or Subsidy Rate by Fuel</v>
      </c>
      <c r="D2909" s="6" t="s">
        <v>2447</v>
      </c>
      <c r="E2909" s="45" t="s">
        <v>318</v>
      </c>
      <c r="F2909" s="6" t="s">
        <v>2448</v>
      </c>
      <c r="G2909" s="45" t="s">
        <v>3642</v>
      </c>
      <c r="H2909" s="47">
        <f t="shared" si="132"/>
        <v>2908</v>
      </c>
      <c r="I2909" s="325" t="s">
        <v>41</v>
      </c>
      <c r="J2909" s="255" t="str">
        <f>IF(ISBLANK(INDEX('Policy Characteristics'!D:D,MATCH($C2909,'Policy Characteristics'!$C:$C,0))),"",INDEX('Policy Characteristics'!D:D,MATCH($C2909,'Policy Characteristics'!$C:$C,0)))</f>
        <v>Fuel Taxes or Subsidies</v>
      </c>
      <c r="K2909" s="254" t="str">
        <f>IF(ISBLANK(INDEX('Policy Characteristics'!E:E,MATCH($C2909,'Policy Characteristics'!$C:$C,0))),"",INDEX('Policy Characteristics'!E:E,MATCH($C2909,'Policy Characteristics'!$C:$C,0)))</f>
        <v>cross fuel tax</v>
      </c>
      <c r="L2909" s="261">
        <f>IF(ISBLANK(INDEX('Policy Characteristics'!F:F,MATCH($C2909,'Policy Characteristics'!$C:$C,0))),"",INDEX('Policy Characteristics'!F:F,MATCH($C2909,'Policy Characteristics'!$C:$C,0)))</f>
        <v>-0.9</v>
      </c>
      <c r="M2909" s="261">
        <f>IF(ISBLANK(INDEX('Policy Characteristics'!G:G,MATCH($C2909,'Policy Characteristics'!$C:$C,0))),"",INDEX('Policy Characteristics'!G:G,MATCH($C2909,'Policy Characteristics'!$C:$C,0)))</f>
        <v>0.9</v>
      </c>
      <c r="N2909" s="261">
        <f>IF(ISBLANK(INDEX('Policy Characteristics'!H:H,MATCH($C2909,'Policy Characteristics'!$C:$C,0))),"",INDEX('Policy Characteristics'!H:H,MATCH($C2909,'Policy Characteristics'!$C:$C,0)))</f>
        <v>0.01</v>
      </c>
      <c r="O2909" s="254" t="str">
        <f>IF(ISBLANK(INDEX('Policy Characteristics'!I:I,MATCH($C2909,'Policy Characteristics'!$C:$C,0))),"",INDEX('Policy Characteristics'!I:I,MATCH($C2909,'Policy Characteristics'!$C:$C,0)))</f>
        <v>% of BAU price</v>
      </c>
      <c r="P2909" s="254" t="str">
        <f>IF(ISBLANK(INDEX('Policy Characteristics'!J:J,MATCH($C2909,'Policy Characteristics'!$C:$C,0))),"",INDEX('Policy Characteristics'!J:J,MATCH($C2909,'Policy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09" s="254" t="str">
        <f>IF(ISBLANK(INDEX('Policy Characteristics'!K:K,MATCH($C2909,'Policy Characteristics'!$C:$C,0))),"",INDEX('Policy Characteristics'!K:K,MATCH($C2909,'Policy Characteristics'!$C:$C,0)))</f>
        <v>fuels.html#fuel-taxes</v>
      </c>
      <c r="R2909" s="254" t="str">
        <f>IF(ISBLANK(INDEX('Policy Characteristics'!L:L,MATCH($C2909,'Policy Characteristics'!$C:$C,0))),"",INDEX('Policy Characteristics'!L:L,MATCH($C2909,'Policy Characteristics'!$C:$C,0)))</f>
        <v>fuel-taxes.html</v>
      </c>
    </row>
    <row r="2910" spans="1:18" x14ac:dyDescent="0.25">
      <c r="A2910" s="254" t="str">
        <f>IF(ISBLANK(INDEX('Policy Characteristics'!A:A,MATCH($C2910,'Policy Characteristics'!$C:$C,0))),"",INDEX('Policy Characteristics'!A:A,MATCH($C2910,'Policy Characteristics'!$C:$C,0)))</f>
        <v>Cross-Sector</v>
      </c>
      <c r="B2910" s="262" t="str">
        <f>IF(ISBLANK(INDEX('Policy Characteristics'!B:B,MATCH($C2910,'Policy Characteristics'!$C:$C,0))),"",INDEX('Policy Characteristics'!B:B,MATCH($C2910,'Policy Characteristics'!$C:$C,0)))</f>
        <v>Fuel Taxes or Subsidies</v>
      </c>
      <c r="C2910" s="320" t="str">
        <f t="shared" si="131"/>
        <v>Additional Fuel Tax or Subsidy Rate by Fuel</v>
      </c>
      <c r="D2910" s="6" t="s">
        <v>71</v>
      </c>
      <c r="E2910" s="45" t="s">
        <v>318</v>
      </c>
      <c r="F2910" s="6" t="s">
        <v>95</v>
      </c>
      <c r="G2910" s="45" t="s">
        <v>3642</v>
      </c>
      <c r="H2910" s="47">
        <f t="shared" si="132"/>
        <v>2909</v>
      </c>
      <c r="I2910" s="325" t="s">
        <v>41</v>
      </c>
      <c r="J2910" s="255" t="str">
        <f>IF(ISBLANK(INDEX('Policy Characteristics'!D:D,MATCH($C2910,'Policy Characteristics'!$C:$C,0))),"",INDEX('Policy Characteristics'!D:D,MATCH($C2910,'Policy Characteristics'!$C:$C,0)))</f>
        <v>Fuel Taxes or Subsidies</v>
      </c>
      <c r="K2910" s="254" t="str">
        <f>IF(ISBLANK(INDEX('Policy Characteristics'!E:E,MATCH($C2910,'Policy Characteristics'!$C:$C,0))),"",INDEX('Policy Characteristics'!E:E,MATCH($C2910,'Policy Characteristics'!$C:$C,0)))</f>
        <v>cross fuel tax</v>
      </c>
      <c r="L2910" s="261">
        <f>IF(ISBLANK(INDEX('Policy Characteristics'!F:F,MATCH($C2910,'Policy Characteristics'!$C:$C,0))),"",INDEX('Policy Characteristics'!F:F,MATCH($C2910,'Policy Characteristics'!$C:$C,0)))</f>
        <v>-0.9</v>
      </c>
      <c r="M2910" s="261">
        <f>IF(ISBLANK(INDEX('Policy Characteristics'!G:G,MATCH($C2910,'Policy Characteristics'!$C:$C,0))),"",INDEX('Policy Characteristics'!G:G,MATCH($C2910,'Policy Characteristics'!$C:$C,0)))</f>
        <v>0.9</v>
      </c>
      <c r="N2910" s="261">
        <f>IF(ISBLANK(INDEX('Policy Characteristics'!H:H,MATCH($C2910,'Policy Characteristics'!$C:$C,0))),"",INDEX('Policy Characteristics'!H:H,MATCH($C2910,'Policy Characteristics'!$C:$C,0)))</f>
        <v>0.01</v>
      </c>
      <c r="O2910" s="254" t="str">
        <f>IF(ISBLANK(INDEX('Policy Characteristics'!I:I,MATCH($C2910,'Policy Characteristics'!$C:$C,0))),"",INDEX('Policy Characteristics'!I:I,MATCH($C2910,'Policy Characteristics'!$C:$C,0)))</f>
        <v>% of BAU price</v>
      </c>
      <c r="P2910" s="254" t="str">
        <f>IF(ISBLANK(INDEX('Policy Characteristics'!J:J,MATCH($C2910,'Policy Characteristics'!$C:$C,0))),"",INDEX('Policy Characteristics'!J:J,MATCH($C2910,'Policy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10" s="254" t="str">
        <f>IF(ISBLANK(INDEX('Policy Characteristics'!K:K,MATCH($C2910,'Policy Characteristics'!$C:$C,0))),"",INDEX('Policy Characteristics'!K:K,MATCH($C2910,'Policy Characteristics'!$C:$C,0)))</f>
        <v>fuels.html#fuel-taxes</v>
      </c>
      <c r="R2910" s="254" t="str">
        <f>IF(ISBLANK(INDEX('Policy Characteristics'!L:L,MATCH($C2910,'Policy Characteristics'!$C:$C,0))),"",INDEX('Policy Characteristics'!L:L,MATCH($C2910,'Policy Characteristics'!$C:$C,0)))</f>
        <v>fuel-taxes.html</v>
      </c>
    </row>
    <row r="2911" spans="1:18" x14ac:dyDescent="0.25">
      <c r="A2911" s="254" t="str">
        <f>IF(ISBLANK(INDEX('Policy Characteristics'!A:A,MATCH($C2911,'Policy Characteristics'!$C:$C,0))),"",INDEX('Policy Characteristics'!A:A,MATCH($C2911,'Policy Characteristics'!$C:$C,0)))</f>
        <v>Cross-Sector</v>
      </c>
      <c r="B2911" s="262" t="str">
        <f>IF(ISBLANK(INDEX('Policy Characteristics'!B:B,MATCH($C2911,'Policy Characteristics'!$C:$C,0))),"",INDEX('Policy Characteristics'!B:B,MATCH($C2911,'Policy Characteristics'!$C:$C,0)))</f>
        <v>Fuel Taxes or Subsidies</v>
      </c>
      <c r="C2911" s="320" t="str">
        <f t="shared" si="131"/>
        <v>Additional Fuel Tax or Subsidy Rate by Fuel</v>
      </c>
      <c r="D2911" s="6" t="s">
        <v>426</v>
      </c>
      <c r="E2911" s="45" t="s">
        <v>318</v>
      </c>
      <c r="F2911" s="6" t="s">
        <v>427</v>
      </c>
      <c r="G2911" s="45" t="s">
        <v>3642</v>
      </c>
      <c r="H2911" s="47">
        <f t="shared" si="132"/>
        <v>2910</v>
      </c>
      <c r="I2911" s="325" t="s">
        <v>41</v>
      </c>
      <c r="J2911" s="255" t="str">
        <f>IF(ISBLANK(INDEX('Policy Characteristics'!D:D,MATCH($C2911,'Policy Characteristics'!$C:$C,0))),"",INDEX('Policy Characteristics'!D:D,MATCH($C2911,'Policy Characteristics'!$C:$C,0)))</f>
        <v>Fuel Taxes or Subsidies</v>
      </c>
      <c r="K2911" s="254" t="str">
        <f>IF(ISBLANK(INDEX('Policy Characteristics'!E:E,MATCH($C2911,'Policy Characteristics'!$C:$C,0))),"",INDEX('Policy Characteristics'!E:E,MATCH($C2911,'Policy Characteristics'!$C:$C,0)))</f>
        <v>cross fuel tax</v>
      </c>
      <c r="L2911" s="261">
        <f>IF(ISBLANK(INDEX('Policy Characteristics'!F:F,MATCH($C2911,'Policy Characteristics'!$C:$C,0))),"",INDEX('Policy Characteristics'!F:F,MATCH($C2911,'Policy Characteristics'!$C:$C,0)))</f>
        <v>-0.9</v>
      </c>
      <c r="M2911" s="261">
        <f>IF(ISBLANK(INDEX('Policy Characteristics'!G:G,MATCH($C2911,'Policy Characteristics'!$C:$C,0))),"",INDEX('Policy Characteristics'!G:G,MATCH($C2911,'Policy Characteristics'!$C:$C,0)))</f>
        <v>0.9</v>
      </c>
      <c r="N2911" s="261">
        <f>IF(ISBLANK(INDEX('Policy Characteristics'!H:H,MATCH($C2911,'Policy Characteristics'!$C:$C,0))),"",INDEX('Policy Characteristics'!H:H,MATCH($C2911,'Policy Characteristics'!$C:$C,0)))</f>
        <v>0.01</v>
      </c>
      <c r="O2911" s="254" t="str">
        <f>IF(ISBLANK(INDEX('Policy Characteristics'!I:I,MATCH($C2911,'Policy Characteristics'!$C:$C,0))),"",INDEX('Policy Characteristics'!I:I,MATCH($C2911,'Policy Characteristics'!$C:$C,0)))</f>
        <v>% of BAU price</v>
      </c>
      <c r="P2911" s="254" t="str">
        <f>IF(ISBLANK(INDEX('Policy Characteristics'!J:J,MATCH($C2911,'Policy Characteristics'!$C:$C,0))),"",INDEX('Policy Characteristics'!J:J,MATCH($C2911,'Policy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11" s="254" t="str">
        <f>IF(ISBLANK(INDEX('Policy Characteristics'!K:K,MATCH($C2911,'Policy Characteristics'!$C:$C,0))),"",INDEX('Policy Characteristics'!K:K,MATCH($C2911,'Policy Characteristics'!$C:$C,0)))</f>
        <v>fuels.html#fuel-taxes</v>
      </c>
      <c r="R2911" s="254" t="str">
        <f>IF(ISBLANK(INDEX('Policy Characteristics'!L:L,MATCH($C2911,'Policy Characteristics'!$C:$C,0))),"",INDEX('Policy Characteristics'!L:L,MATCH($C2911,'Policy Characteristics'!$C:$C,0)))</f>
        <v>fuel-taxes.html</v>
      </c>
    </row>
    <row r="2912" spans="1:18" x14ac:dyDescent="0.25">
      <c r="A2912" s="254" t="str">
        <f>IF(ISBLANK(INDEX('Policy Characteristics'!A:A,MATCH($C2912,'Policy Characteristics'!$C:$C,0))),"",INDEX('Policy Characteristics'!A:A,MATCH($C2912,'Policy Characteristics'!$C:$C,0)))</f>
        <v>Cross-Sector</v>
      </c>
      <c r="B2912" s="262" t="str">
        <f>IF(ISBLANK(INDEX('Policy Characteristics'!B:B,MATCH($C2912,'Policy Characteristics'!$C:$C,0))),"",INDEX('Policy Characteristics'!B:B,MATCH($C2912,'Policy Characteristics'!$C:$C,0)))</f>
        <v>Fuel Taxes or Subsidies</v>
      </c>
      <c r="C2912" s="320" t="str">
        <f t="shared" si="131"/>
        <v>Additional Fuel Tax or Subsidy Rate by Fuel</v>
      </c>
      <c r="D2912" s="6" t="s">
        <v>2439</v>
      </c>
      <c r="E2912" s="45" t="s">
        <v>318</v>
      </c>
      <c r="F2912" s="6" t="s">
        <v>2443</v>
      </c>
      <c r="G2912" s="45" t="s">
        <v>3642</v>
      </c>
      <c r="H2912" s="47">
        <f t="shared" si="132"/>
        <v>2911</v>
      </c>
      <c r="I2912" s="325" t="s">
        <v>41</v>
      </c>
      <c r="J2912" s="255" t="str">
        <f>IF(ISBLANK(INDEX('Policy Characteristics'!D:D,MATCH($C2912,'Policy Characteristics'!$C:$C,0))),"",INDEX('Policy Characteristics'!D:D,MATCH($C2912,'Policy Characteristics'!$C:$C,0)))</f>
        <v>Fuel Taxes or Subsidies</v>
      </c>
      <c r="K2912" s="254" t="str">
        <f>IF(ISBLANK(INDEX('Policy Characteristics'!E:E,MATCH($C2912,'Policy Characteristics'!$C:$C,0))),"",INDEX('Policy Characteristics'!E:E,MATCH($C2912,'Policy Characteristics'!$C:$C,0)))</f>
        <v>cross fuel tax</v>
      </c>
      <c r="L2912" s="261">
        <f>IF(ISBLANK(INDEX('Policy Characteristics'!F:F,MATCH($C2912,'Policy Characteristics'!$C:$C,0))),"",INDEX('Policy Characteristics'!F:F,MATCH($C2912,'Policy Characteristics'!$C:$C,0)))</f>
        <v>-0.9</v>
      </c>
      <c r="M2912" s="261">
        <f>IF(ISBLANK(INDEX('Policy Characteristics'!G:G,MATCH($C2912,'Policy Characteristics'!$C:$C,0))),"",INDEX('Policy Characteristics'!G:G,MATCH($C2912,'Policy Characteristics'!$C:$C,0)))</f>
        <v>0.9</v>
      </c>
      <c r="N2912" s="261">
        <f>IF(ISBLANK(INDEX('Policy Characteristics'!H:H,MATCH($C2912,'Policy Characteristics'!$C:$C,0))),"",INDEX('Policy Characteristics'!H:H,MATCH($C2912,'Policy Characteristics'!$C:$C,0)))</f>
        <v>0.01</v>
      </c>
      <c r="O2912" s="254" t="str">
        <f>IF(ISBLANK(INDEX('Policy Characteristics'!I:I,MATCH($C2912,'Policy Characteristics'!$C:$C,0))),"",INDEX('Policy Characteristics'!I:I,MATCH($C2912,'Policy Characteristics'!$C:$C,0)))</f>
        <v>% of BAU price</v>
      </c>
      <c r="P2912" s="254" t="str">
        <f>IF(ISBLANK(INDEX('Policy Characteristics'!J:J,MATCH($C2912,'Policy Characteristics'!$C:$C,0))),"",INDEX('Policy Characteristics'!J:J,MATCH($C2912,'Policy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12" s="254" t="str">
        <f>IF(ISBLANK(INDEX('Policy Characteristics'!K:K,MATCH($C2912,'Policy Characteristics'!$C:$C,0))),"",INDEX('Policy Characteristics'!K:K,MATCH($C2912,'Policy Characteristics'!$C:$C,0)))</f>
        <v>fuels.html#fuel-taxes</v>
      </c>
      <c r="R2912" s="254" t="str">
        <f>IF(ISBLANK(INDEX('Policy Characteristics'!L:L,MATCH($C2912,'Policy Characteristics'!$C:$C,0))),"",INDEX('Policy Characteristics'!L:L,MATCH($C2912,'Policy Characteristics'!$C:$C,0)))</f>
        <v>fuel-taxes.html</v>
      </c>
    </row>
    <row r="2913" spans="1:18" x14ac:dyDescent="0.25">
      <c r="A2913" s="254" t="str">
        <f>IF(ISBLANK(INDEX('Policy Characteristics'!A:A,MATCH($C2913,'Policy Characteristics'!$C:$C,0))),"",INDEX('Policy Characteristics'!A:A,MATCH($C2913,'Policy Characteristics'!$C:$C,0)))</f>
        <v>Cross-Sector</v>
      </c>
      <c r="B2913" s="262" t="str">
        <f>IF(ISBLANK(INDEX('Policy Characteristics'!B:B,MATCH($C2913,'Policy Characteristics'!$C:$C,0))),"",INDEX('Policy Characteristics'!B:B,MATCH($C2913,'Policy Characteristics'!$C:$C,0)))</f>
        <v>Fuel Taxes or Subsidies</v>
      </c>
      <c r="C2913" s="320" t="str">
        <f t="shared" si="131"/>
        <v>Additional Fuel Tax or Subsidy Rate by Fuel</v>
      </c>
      <c r="D2913" s="6" t="s">
        <v>2449</v>
      </c>
      <c r="E2913" s="45" t="s">
        <v>318</v>
      </c>
      <c r="F2913" s="6" t="s">
        <v>2450</v>
      </c>
      <c r="G2913" s="45" t="s">
        <v>3642</v>
      </c>
      <c r="H2913" s="47">
        <f t="shared" si="132"/>
        <v>2912</v>
      </c>
      <c r="I2913" s="325" t="s">
        <v>41</v>
      </c>
      <c r="J2913" s="255" t="str">
        <f>IF(ISBLANK(INDEX('Policy Characteristics'!D:D,MATCH($C2913,'Policy Characteristics'!$C:$C,0))),"",INDEX('Policy Characteristics'!D:D,MATCH($C2913,'Policy Characteristics'!$C:$C,0)))</f>
        <v>Fuel Taxes or Subsidies</v>
      </c>
      <c r="K2913" s="254" t="str">
        <f>IF(ISBLANK(INDEX('Policy Characteristics'!E:E,MATCH($C2913,'Policy Characteristics'!$C:$C,0))),"",INDEX('Policy Characteristics'!E:E,MATCH($C2913,'Policy Characteristics'!$C:$C,0)))</f>
        <v>cross fuel tax</v>
      </c>
      <c r="L2913" s="261">
        <f>IF(ISBLANK(INDEX('Policy Characteristics'!F:F,MATCH($C2913,'Policy Characteristics'!$C:$C,0))),"",INDEX('Policy Characteristics'!F:F,MATCH($C2913,'Policy Characteristics'!$C:$C,0)))</f>
        <v>-0.9</v>
      </c>
      <c r="M2913" s="261">
        <f>IF(ISBLANK(INDEX('Policy Characteristics'!G:G,MATCH($C2913,'Policy Characteristics'!$C:$C,0))),"",INDEX('Policy Characteristics'!G:G,MATCH($C2913,'Policy Characteristics'!$C:$C,0)))</f>
        <v>0.9</v>
      </c>
      <c r="N2913" s="261">
        <f>IF(ISBLANK(INDEX('Policy Characteristics'!H:H,MATCH($C2913,'Policy Characteristics'!$C:$C,0))),"",INDEX('Policy Characteristics'!H:H,MATCH($C2913,'Policy Characteristics'!$C:$C,0)))</f>
        <v>0.01</v>
      </c>
      <c r="O2913" s="254" t="str">
        <f>IF(ISBLANK(INDEX('Policy Characteristics'!I:I,MATCH($C2913,'Policy Characteristics'!$C:$C,0))),"",INDEX('Policy Characteristics'!I:I,MATCH($C2913,'Policy Characteristics'!$C:$C,0)))</f>
        <v>% of BAU price</v>
      </c>
      <c r="P2913" s="254" t="str">
        <f>IF(ISBLANK(INDEX('Policy Characteristics'!J:J,MATCH($C2913,'Policy Characteristics'!$C:$C,0))),"",INDEX('Policy Characteristics'!J:J,MATCH($C2913,'Policy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13" s="254" t="str">
        <f>IF(ISBLANK(INDEX('Policy Characteristics'!K:K,MATCH($C2913,'Policy Characteristics'!$C:$C,0))),"",INDEX('Policy Characteristics'!K:K,MATCH($C2913,'Policy Characteristics'!$C:$C,0)))</f>
        <v>fuels.html#fuel-taxes</v>
      </c>
      <c r="R2913" s="254" t="str">
        <f>IF(ISBLANK(INDEX('Policy Characteristics'!L:L,MATCH($C2913,'Policy Characteristics'!$C:$C,0))),"",INDEX('Policy Characteristics'!L:L,MATCH($C2913,'Policy Characteristics'!$C:$C,0)))</f>
        <v>fuel-taxes.html</v>
      </c>
    </row>
    <row r="2914" spans="1:18" x14ac:dyDescent="0.25">
      <c r="A2914" s="254" t="str">
        <f>IF(ISBLANK(INDEX('Policy Characteristics'!A:A,MATCH($C2914,'Policy Characteristics'!$C:$C,0))),"",INDEX('Policy Characteristics'!A:A,MATCH($C2914,'Policy Characteristics'!$C:$C,0)))</f>
        <v>Cross-Sector</v>
      </c>
      <c r="B2914" s="262" t="str">
        <f>IF(ISBLANK(INDEX('Policy Characteristics'!B:B,MATCH($C2914,'Policy Characteristics'!$C:$C,0))),"",INDEX('Policy Characteristics'!B:B,MATCH($C2914,'Policy Characteristics'!$C:$C,0)))</f>
        <v>Fuel Taxes or Subsidies</v>
      </c>
      <c r="C2914" s="320" t="str">
        <f t="shared" si="131"/>
        <v>Additional Fuel Tax or Subsidy Rate by Fuel</v>
      </c>
      <c r="D2914" s="6" t="s">
        <v>2440</v>
      </c>
      <c r="E2914" s="45" t="s">
        <v>318</v>
      </c>
      <c r="F2914" s="6" t="s">
        <v>2444</v>
      </c>
      <c r="G2914" s="45" t="s">
        <v>3642</v>
      </c>
      <c r="H2914" s="47">
        <f t="shared" si="132"/>
        <v>2913</v>
      </c>
      <c r="I2914" s="325" t="s">
        <v>41</v>
      </c>
      <c r="J2914" s="255" t="str">
        <f>IF(ISBLANK(INDEX('Policy Characteristics'!D:D,MATCH($C2914,'Policy Characteristics'!$C:$C,0))),"",INDEX('Policy Characteristics'!D:D,MATCH($C2914,'Policy Characteristics'!$C:$C,0)))</f>
        <v>Fuel Taxes or Subsidies</v>
      </c>
      <c r="K2914" s="254" t="str">
        <f>IF(ISBLANK(INDEX('Policy Characteristics'!E:E,MATCH($C2914,'Policy Characteristics'!$C:$C,0))),"",INDEX('Policy Characteristics'!E:E,MATCH($C2914,'Policy Characteristics'!$C:$C,0)))</f>
        <v>cross fuel tax</v>
      </c>
      <c r="L2914" s="261">
        <f>IF(ISBLANK(INDEX('Policy Characteristics'!F:F,MATCH($C2914,'Policy Characteristics'!$C:$C,0))),"",INDEX('Policy Characteristics'!F:F,MATCH($C2914,'Policy Characteristics'!$C:$C,0)))</f>
        <v>-0.9</v>
      </c>
      <c r="M2914" s="261">
        <f>IF(ISBLANK(INDEX('Policy Characteristics'!G:G,MATCH($C2914,'Policy Characteristics'!$C:$C,0))),"",INDEX('Policy Characteristics'!G:G,MATCH($C2914,'Policy Characteristics'!$C:$C,0)))</f>
        <v>0.9</v>
      </c>
      <c r="N2914" s="261">
        <f>IF(ISBLANK(INDEX('Policy Characteristics'!H:H,MATCH($C2914,'Policy Characteristics'!$C:$C,0))),"",INDEX('Policy Characteristics'!H:H,MATCH($C2914,'Policy Characteristics'!$C:$C,0)))</f>
        <v>0.01</v>
      </c>
      <c r="O2914" s="254" t="str">
        <f>IF(ISBLANK(INDEX('Policy Characteristics'!I:I,MATCH($C2914,'Policy Characteristics'!$C:$C,0))),"",INDEX('Policy Characteristics'!I:I,MATCH($C2914,'Policy Characteristics'!$C:$C,0)))</f>
        <v>% of BAU price</v>
      </c>
      <c r="P2914" s="254" t="str">
        <f>IF(ISBLANK(INDEX('Policy Characteristics'!J:J,MATCH($C2914,'Policy Characteristics'!$C:$C,0))),"",INDEX('Policy Characteristics'!J:J,MATCH($C2914,'Policy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14" s="254" t="str">
        <f>IF(ISBLANK(INDEX('Policy Characteristics'!K:K,MATCH($C2914,'Policy Characteristics'!$C:$C,0))),"",INDEX('Policy Characteristics'!K:K,MATCH($C2914,'Policy Characteristics'!$C:$C,0)))</f>
        <v>fuels.html#fuel-taxes</v>
      </c>
      <c r="R2914" s="254" t="str">
        <f>IF(ISBLANK(INDEX('Policy Characteristics'!L:L,MATCH($C2914,'Policy Characteristics'!$C:$C,0))),"",INDEX('Policy Characteristics'!L:L,MATCH($C2914,'Policy Characteristics'!$C:$C,0)))</f>
        <v>fuel-taxes.html</v>
      </c>
    </row>
    <row r="2915" spans="1:18" x14ac:dyDescent="0.25">
      <c r="A2915" s="254" t="str">
        <f>IF(ISBLANK(INDEX('Policy Characteristics'!A:A,MATCH($C2915,'Policy Characteristics'!$C:$C,0))),"",INDEX('Policy Characteristics'!A:A,MATCH($C2915,'Policy Characteristics'!$C:$C,0)))</f>
        <v>Cross-Sector</v>
      </c>
      <c r="B2915" s="262" t="str">
        <f>IF(ISBLANK(INDEX('Policy Characteristics'!B:B,MATCH($C2915,'Policy Characteristics'!$C:$C,0))),"",INDEX('Policy Characteristics'!B:B,MATCH($C2915,'Policy Characteristics'!$C:$C,0)))</f>
        <v>Fuel Taxes or Subsidies</v>
      </c>
      <c r="C2915" s="320" t="str">
        <f t="shared" si="131"/>
        <v>Additional Fuel Tax or Subsidy Rate by Fuel</v>
      </c>
      <c r="D2915" s="6" t="s">
        <v>2441</v>
      </c>
      <c r="E2915" s="45" t="s">
        <v>318</v>
      </c>
      <c r="F2915" s="6" t="s">
        <v>2445</v>
      </c>
      <c r="G2915" s="45" t="s">
        <v>3642</v>
      </c>
      <c r="H2915" s="47">
        <f t="shared" si="132"/>
        <v>2914</v>
      </c>
      <c r="I2915" s="325" t="s">
        <v>41</v>
      </c>
      <c r="J2915" s="255" t="str">
        <f>IF(ISBLANK(INDEX('Policy Characteristics'!D:D,MATCH($C2915,'Policy Characteristics'!$C:$C,0))),"",INDEX('Policy Characteristics'!D:D,MATCH($C2915,'Policy Characteristics'!$C:$C,0)))</f>
        <v>Fuel Taxes or Subsidies</v>
      </c>
      <c r="K2915" s="254" t="str">
        <f>IF(ISBLANK(INDEX('Policy Characteristics'!E:E,MATCH($C2915,'Policy Characteristics'!$C:$C,0))),"",INDEX('Policy Characteristics'!E:E,MATCH($C2915,'Policy Characteristics'!$C:$C,0)))</f>
        <v>cross fuel tax</v>
      </c>
      <c r="L2915" s="261">
        <f>IF(ISBLANK(INDEX('Policy Characteristics'!F:F,MATCH($C2915,'Policy Characteristics'!$C:$C,0))),"",INDEX('Policy Characteristics'!F:F,MATCH($C2915,'Policy Characteristics'!$C:$C,0)))</f>
        <v>-0.9</v>
      </c>
      <c r="M2915" s="261">
        <f>IF(ISBLANK(INDEX('Policy Characteristics'!G:G,MATCH($C2915,'Policy Characteristics'!$C:$C,0))),"",INDEX('Policy Characteristics'!G:G,MATCH($C2915,'Policy Characteristics'!$C:$C,0)))</f>
        <v>0.9</v>
      </c>
      <c r="N2915" s="261">
        <f>IF(ISBLANK(INDEX('Policy Characteristics'!H:H,MATCH($C2915,'Policy Characteristics'!$C:$C,0))),"",INDEX('Policy Characteristics'!H:H,MATCH($C2915,'Policy Characteristics'!$C:$C,0)))</f>
        <v>0.01</v>
      </c>
      <c r="O2915" s="254" t="str">
        <f>IF(ISBLANK(INDEX('Policy Characteristics'!I:I,MATCH($C2915,'Policy Characteristics'!$C:$C,0))),"",INDEX('Policy Characteristics'!I:I,MATCH($C2915,'Policy Characteristics'!$C:$C,0)))</f>
        <v>% of BAU price</v>
      </c>
      <c r="P2915" s="254" t="str">
        <f>IF(ISBLANK(INDEX('Policy Characteristics'!J:J,MATCH($C2915,'Policy Characteristics'!$C:$C,0))),"",INDEX('Policy Characteristics'!J:J,MATCH($C2915,'Policy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15" s="254" t="str">
        <f>IF(ISBLANK(INDEX('Policy Characteristics'!K:K,MATCH($C2915,'Policy Characteristics'!$C:$C,0))),"",INDEX('Policy Characteristics'!K:K,MATCH($C2915,'Policy Characteristics'!$C:$C,0)))</f>
        <v>fuels.html#fuel-taxes</v>
      </c>
      <c r="R2915" s="254" t="str">
        <f>IF(ISBLANK(INDEX('Policy Characteristics'!L:L,MATCH($C2915,'Policy Characteristics'!$C:$C,0))),"",INDEX('Policy Characteristics'!L:L,MATCH($C2915,'Policy Characteristics'!$C:$C,0)))</f>
        <v>fuel-taxes.html</v>
      </c>
    </row>
    <row r="2916" spans="1:18" x14ac:dyDescent="0.25">
      <c r="A2916" s="254" t="str">
        <f>IF(ISBLANK(INDEX('Policy Characteristics'!A:A,MATCH($C2916,'Policy Characteristics'!$C:$C,0))),"",INDEX('Policy Characteristics'!A:A,MATCH($C2916,'Policy Characteristics'!$C:$C,0)))</f>
        <v>Cross-Sector</v>
      </c>
      <c r="B2916" s="262" t="str">
        <f>IF(ISBLANK(INDEX('Policy Characteristics'!B:B,MATCH($C2916,'Policy Characteristics'!$C:$C,0))),"",INDEX('Policy Characteristics'!B:B,MATCH($C2916,'Policy Characteristics'!$C:$C,0)))</f>
        <v>Fuel Taxes or Subsidies</v>
      </c>
      <c r="C2916" s="320" t="str">
        <f t="shared" si="131"/>
        <v>Additional Fuel Tax or Subsidy Rate by Fuel</v>
      </c>
      <c r="D2916" s="6" t="s">
        <v>2442</v>
      </c>
      <c r="E2916" s="45" t="s">
        <v>318</v>
      </c>
      <c r="F2916" s="6" t="s">
        <v>2446</v>
      </c>
      <c r="G2916" s="45" t="s">
        <v>3642</v>
      </c>
      <c r="H2916" s="47">
        <f t="shared" si="132"/>
        <v>2915</v>
      </c>
      <c r="I2916" s="325" t="s">
        <v>41</v>
      </c>
      <c r="J2916" s="255" t="str">
        <f>IF(ISBLANK(INDEX('Policy Characteristics'!D:D,MATCH($C2916,'Policy Characteristics'!$C:$C,0))),"",INDEX('Policy Characteristics'!D:D,MATCH($C2916,'Policy Characteristics'!$C:$C,0)))</f>
        <v>Fuel Taxes or Subsidies</v>
      </c>
      <c r="K2916" s="254" t="str">
        <f>IF(ISBLANK(INDEX('Policy Characteristics'!E:E,MATCH($C2916,'Policy Characteristics'!$C:$C,0))),"",INDEX('Policy Characteristics'!E:E,MATCH($C2916,'Policy Characteristics'!$C:$C,0)))</f>
        <v>cross fuel tax</v>
      </c>
      <c r="L2916" s="261">
        <f>IF(ISBLANK(INDEX('Policy Characteristics'!F:F,MATCH($C2916,'Policy Characteristics'!$C:$C,0))),"",INDEX('Policy Characteristics'!F:F,MATCH($C2916,'Policy Characteristics'!$C:$C,0)))</f>
        <v>-0.9</v>
      </c>
      <c r="M2916" s="261">
        <f>IF(ISBLANK(INDEX('Policy Characteristics'!G:G,MATCH($C2916,'Policy Characteristics'!$C:$C,0))),"",INDEX('Policy Characteristics'!G:G,MATCH($C2916,'Policy Characteristics'!$C:$C,0)))</f>
        <v>0.9</v>
      </c>
      <c r="N2916" s="261">
        <f>IF(ISBLANK(INDEX('Policy Characteristics'!H:H,MATCH($C2916,'Policy Characteristics'!$C:$C,0))),"",INDEX('Policy Characteristics'!H:H,MATCH($C2916,'Policy Characteristics'!$C:$C,0)))</f>
        <v>0.01</v>
      </c>
      <c r="O2916" s="254" t="str">
        <f>IF(ISBLANK(INDEX('Policy Characteristics'!I:I,MATCH($C2916,'Policy Characteristics'!$C:$C,0))),"",INDEX('Policy Characteristics'!I:I,MATCH($C2916,'Policy Characteristics'!$C:$C,0)))</f>
        <v>% of BAU price</v>
      </c>
      <c r="P2916" s="254" t="str">
        <f>IF(ISBLANK(INDEX('Policy Characteristics'!J:J,MATCH($C2916,'Policy Characteristics'!$C:$C,0))),"",INDEX('Policy Characteristics'!J:J,MATCH($C2916,'Policy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16" s="254" t="str">
        <f>IF(ISBLANK(INDEX('Policy Characteristics'!K:K,MATCH($C2916,'Policy Characteristics'!$C:$C,0))),"",INDEX('Policy Characteristics'!K:K,MATCH($C2916,'Policy Characteristics'!$C:$C,0)))</f>
        <v>fuels.html#fuel-taxes</v>
      </c>
      <c r="R2916" s="254" t="str">
        <f>IF(ISBLANK(INDEX('Policy Characteristics'!L:L,MATCH($C2916,'Policy Characteristics'!$C:$C,0))),"",INDEX('Policy Characteristics'!L:L,MATCH($C2916,'Policy Characteristics'!$C:$C,0)))</f>
        <v>fuel-taxes.html</v>
      </c>
    </row>
    <row r="2917" spans="1:18" s="4" customFormat="1" x14ac:dyDescent="0.25">
      <c r="A2917" s="254" t="str">
        <f>IF(ISBLANK(INDEX('Policy Characteristics'!A:A,MATCH($C2917,'Policy Characteristics'!$C:$C,0))),"",INDEX('Policy Characteristics'!A:A,MATCH($C2917,'Policy Characteristics'!$C:$C,0)))</f>
        <v>Cross-Sector</v>
      </c>
      <c r="B2917" s="262" t="str">
        <f>IF(ISBLANK(INDEX('Policy Characteristics'!B:B,MATCH($C2917,'Policy Characteristics'!$C:$C,0))),"",INDEX('Policy Characteristics'!B:B,MATCH($C2917,'Policy Characteristics'!$C:$C,0)))</f>
        <v>Fuel Taxes or Subsidies</v>
      </c>
      <c r="C2917" s="320" t="str">
        <f t="shared" si="131"/>
        <v>Additional Fuel Tax or Subsidy Rate by Fuel</v>
      </c>
      <c r="D2917" s="45" t="s">
        <v>49</v>
      </c>
      <c r="E2917" s="45" t="s">
        <v>319</v>
      </c>
      <c r="F2917" s="45" t="s">
        <v>89</v>
      </c>
      <c r="G2917" s="45" t="s">
        <v>2553</v>
      </c>
      <c r="H2917" s="47">
        <f t="shared" si="132"/>
        <v>2916</v>
      </c>
      <c r="I2917" s="324" t="s">
        <v>40</v>
      </c>
      <c r="J2917" s="255" t="str">
        <f>IF(ISBLANK(INDEX('Policy Characteristics'!D:D,MATCH($C2917,'Policy Characteristics'!$C:$C,0))),"",INDEX('Policy Characteristics'!D:D,MATCH($C2917,'Policy Characteristics'!$C:$C,0)))</f>
        <v>Fuel Taxes or Subsidies</v>
      </c>
      <c r="K2917" s="254" t="str">
        <f>IF(ISBLANK(INDEX('Policy Characteristics'!E:E,MATCH($C2917,'Policy Characteristics'!$C:$C,0))),"",INDEX('Policy Characteristics'!E:E,MATCH($C2917,'Policy Characteristics'!$C:$C,0)))</f>
        <v>cross fuel tax</v>
      </c>
      <c r="L2917" s="261">
        <f>IF(ISBLANK(INDEX('Policy Characteristics'!F:F,MATCH($C2917,'Policy Characteristics'!$C:$C,0))),"",INDEX('Policy Characteristics'!F:F,MATCH($C2917,'Policy Characteristics'!$C:$C,0)))</f>
        <v>-0.9</v>
      </c>
      <c r="M2917" s="261">
        <f>IF(ISBLANK(INDEX('Policy Characteristics'!G:G,MATCH($C2917,'Policy Characteristics'!$C:$C,0))),"",INDEX('Policy Characteristics'!G:G,MATCH($C2917,'Policy Characteristics'!$C:$C,0)))</f>
        <v>0.9</v>
      </c>
      <c r="N2917" s="261">
        <f>IF(ISBLANK(INDEX('Policy Characteristics'!H:H,MATCH($C2917,'Policy Characteristics'!$C:$C,0))),"",INDEX('Policy Characteristics'!H:H,MATCH($C2917,'Policy Characteristics'!$C:$C,0)))</f>
        <v>0.01</v>
      </c>
      <c r="O2917" s="254" t="str">
        <f>IF(ISBLANK(INDEX('Policy Characteristics'!I:I,MATCH($C2917,'Policy Characteristics'!$C:$C,0))),"",INDEX('Policy Characteristics'!I:I,MATCH($C2917,'Policy Characteristics'!$C:$C,0)))</f>
        <v>% of BAU price</v>
      </c>
      <c r="P2917" s="254" t="str">
        <f>IF(ISBLANK(INDEX('Policy Characteristics'!J:J,MATCH($C2917,'Policy Characteristics'!$C:$C,0))),"",INDEX('Policy Characteristics'!J:J,MATCH($C2917,'Policy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17" s="254" t="str">
        <f>IF(ISBLANK(INDEX('Policy Characteristics'!K:K,MATCH($C2917,'Policy Characteristics'!$C:$C,0))),"",INDEX('Policy Characteristics'!K:K,MATCH($C2917,'Policy Characteristics'!$C:$C,0)))</f>
        <v>fuels.html#fuel-taxes</v>
      </c>
      <c r="R2917" s="254" t="str">
        <f>IF(ISBLANK(INDEX('Policy Characteristics'!L:L,MATCH($C2917,'Policy Characteristics'!$C:$C,0))),"",INDEX('Policy Characteristics'!L:L,MATCH($C2917,'Policy Characteristics'!$C:$C,0)))</f>
        <v>fuel-taxes.html</v>
      </c>
    </row>
    <row r="2918" spans="1:18" s="4" customFormat="1" x14ac:dyDescent="0.25">
      <c r="A2918" s="254" t="str">
        <f>IF(ISBLANK(INDEX('Policy Characteristics'!A:A,MATCH($C2918,'Policy Characteristics'!$C:$C,0))),"",INDEX('Policy Characteristics'!A:A,MATCH($C2918,'Policy Characteristics'!$C:$C,0)))</f>
        <v>Cross-Sector</v>
      </c>
      <c r="B2918" s="262" t="str">
        <f>IF(ISBLANK(INDEX('Policy Characteristics'!B:B,MATCH($C2918,'Policy Characteristics'!$C:$C,0))),"",INDEX('Policy Characteristics'!B:B,MATCH($C2918,'Policy Characteristics'!$C:$C,0)))</f>
        <v>Fuel Taxes or Subsidies</v>
      </c>
      <c r="C2918" s="320" t="str">
        <f t="shared" si="131"/>
        <v>Additional Fuel Tax or Subsidy Rate by Fuel</v>
      </c>
      <c r="D2918" s="6" t="s">
        <v>433</v>
      </c>
      <c r="E2918" s="45" t="s">
        <v>319</v>
      </c>
      <c r="F2918" s="6" t="s">
        <v>430</v>
      </c>
      <c r="G2918" s="45" t="s">
        <v>2553</v>
      </c>
      <c r="H2918" s="47">
        <f t="shared" si="132"/>
        <v>2917</v>
      </c>
      <c r="I2918" s="325" t="s">
        <v>41</v>
      </c>
      <c r="J2918" s="255" t="str">
        <f>IF(ISBLANK(INDEX('Policy Characteristics'!D:D,MATCH($C2918,'Policy Characteristics'!$C:$C,0))),"",INDEX('Policy Characteristics'!D:D,MATCH($C2918,'Policy Characteristics'!$C:$C,0)))</f>
        <v>Fuel Taxes or Subsidies</v>
      </c>
      <c r="K2918" s="254" t="str">
        <f>IF(ISBLANK(INDEX('Policy Characteristics'!E:E,MATCH($C2918,'Policy Characteristics'!$C:$C,0))),"",INDEX('Policy Characteristics'!E:E,MATCH($C2918,'Policy Characteristics'!$C:$C,0)))</f>
        <v>cross fuel tax</v>
      </c>
      <c r="L2918" s="261">
        <f>IF(ISBLANK(INDEX('Policy Characteristics'!F:F,MATCH($C2918,'Policy Characteristics'!$C:$C,0))),"",INDEX('Policy Characteristics'!F:F,MATCH($C2918,'Policy Characteristics'!$C:$C,0)))</f>
        <v>-0.9</v>
      </c>
      <c r="M2918" s="261">
        <f>IF(ISBLANK(INDEX('Policy Characteristics'!G:G,MATCH($C2918,'Policy Characteristics'!$C:$C,0))),"",INDEX('Policy Characteristics'!G:G,MATCH($C2918,'Policy Characteristics'!$C:$C,0)))</f>
        <v>0.9</v>
      </c>
      <c r="N2918" s="261">
        <f>IF(ISBLANK(INDEX('Policy Characteristics'!H:H,MATCH($C2918,'Policy Characteristics'!$C:$C,0))),"",INDEX('Policy Characteristics'!H:H,MATCH($C2918,'Policy Characteristics'!$C:$C,0)))</f>
        <v>0.01</v>
      </c>
      <c r="O2918" s="254" t="str">
        <f>IF(ISBLANK(INDEX('Policy Characteristics'!I:I,MATCH($C2918,'Policy Characteristics'!$C:$C,0))),"",INDEX('Policy Characteristics'!I:I,MATCH($C2918,'Policy Characteristics'!$C:$C,0)))</f>
        <v>% of BAU price</v>
      </c>
      <c r="P2918" s="254" t="str">
        <f>IF(ISBLANK(INDEX('Policy Characteristics'!J:J,MATCH($C2918,'Policy Characteristics'!$C:$C,0))),"",INDEX('Policy Characteristics'!J:J,MATCH($C2918,'Policy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18" s="254" t="str">
        <f>IF(ISBLANK(INDEX('Policy Characteristics'!K:K,MATCH($C2918,'Policy Characteristics'!$C:$C,0))),"",INDEX('Policy Characteristics'!K:K,MATCH($C2918,'Policy Characteristics'!$C:$C,0)))</f>
        <v>fuels.html#fuel-taxes</v>
      </c>
      <c r="R2918" s="254" t="str">
        <f>IF(ISBLANK(INDEX('Policy Characteristics'!L:L,MATCH($C2918,'Policy Characteristics'!$C:$C,0))),"",INDEX('Policy Characteristics'!L:L,MATCH($C2918,'Policy Characteristics'!$C:$C,0)))</f>
        <v>fuel-taxes.html</v>
      </c>
    </row>
    <row r="2919" spans="1:18" s="4" customFormat="1" x14ac:dyDescent="0.25">
      <c r="A2919" s="254" t="str">
        <f>IF(ISBLANK(INDEX('Policy Characteristics'!A:A,MATCH($C2919,'Policy Characteristics'!$C:$C,0))),"",INDEX('Policy Characteristics'!A:A,MATCH($C2919,'Policy Characteristics'!$C:$C,0)))</f>
        <v>Cross-Sector</v>
      </c>
      <c r="B2919" s="262" t="str">
        <f>IF(ISBLANK(INDEX('Policy Characteristics'!B:B,MATCH($C2919,'Policy Characteristics'!$C:$C,0))),"",INDEX('Policy Characteristics'!B:B,MATCH($C2919,'Policy Characteristics'!$C:$C,0)))</f>
        <v>Fuel Taxes or Subsidies</v>
      </c>
      <c r="C2919" s="320" t="str">
        <f t="shared" si="131"/>
        <v>Additional Fuel Tax or Subsidy Rate by Fuel</v>
      </c>
      <c r="D2919" s="6" t="s">
        <v>43</v>
      </c>
      <c r="E2919" s="45" t="s">
        <v>319</v>
      </c>
      <c r="F2919" s="6" t="s">
        <v>83</v>
      </c>
      <c r="G2919" s="45" t="s">
        <v>2553</v>
      </c>
      <c r="H2919" s="47">
        <f t="shared" si="132"/>
        <v>2918</v>
      </c>
      <c r="I2919" s="325" t="s">
        <v>40</v>
      </c>
      <c r="J2919" s="255" t="str">
        <f>IF(ISBLANK(INDEX('Policy Characteristics'!D:D,MATCH($C2919,'Policy Characteristics'!$C:$C,0))),"",INDEX('Policy Characteristics'!D:D,MATCH($C2919,'Policy Characteristics'!$C:$C,0)))</f>
        <v>Fuel Taxes or Subsidies</v>
      </c>
      <c r="K2919" s="254" t="str">
        <f>IF(ISBLANK(INDEX('Policy Characteristics'!E:E,MATCH($C2919,'Policy Characteristics'!$C:$C,0))),"",INDEX('Policy Characteristics'!E:E,MATCH($C2919,'Policy Characteristics'!$C:$C,0)))</f>
        <v>cross fuel tax</v>
      </c>
      <c r="L2919" s="261">
        <f>IF(ISBLANK(INDEX('Policy Characteristics'!F:F,MATCH($C2919,'Policy Characteristics'!$C:$C,0))),"",INDEX('Policy Characteristics'!F:F,MATCH($C2919,'Policy Characteristics'!$C:$C,0)))</f>
        <v>-0.9</v>
      </c>
      <c r="M2919" s="261">
        <f>IF(ISBLANK(INDEX('Policy Characteristics'!G:G,MATCH($C2919,'Policy Characteristics'!$C:$C,0))),"",INDEX('Policy Characteristics'!G:G,MATCH($C2919,'Policy Characteristics'!$C:$C,0)))</f>
        <v>0.9</v>
      </c>
      <c r="N2919" s="261">
        <f>IF(ISBLANK(INDEX('Policy Characteristics'!H:H,MATCH($C2919,'Policy Characteristics'!$C:$C,0))),"",INDEX('Policy Characteristics'!H:H,MATCH($C2919,'Policy Characteristics'!$C:$C,0)))</f>
        <v>0.01</v>
      </c>
      <c r="O2919" s="254" t="str">
        <f>IF(ISBLANK(INDEX('Policy Characteristics'!I:I,MATCH($C2919,'Policy Characteristics'!$C:$C,0))),"",INDEX('Policy Characteristics'!I:I,MATCH($C2919,'Policy Characteristics'!$C:$C,0)))</f>
        <v>% of BAU price</v>
      </c>
      <c r="P2919" s="254" t="str">
        <f>IF(ISBLANK(INDEX('Policy Characteristics'!J:J,MATCH($C2919,'Policy Characteristics'!$C:$C,0))),"",INDEX('Policy Characteristics'!J:J,MATCH($C2919,'Policy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19" s="254" t="str">
        <f>IF(ISBLANK(INDEX('Policy Characteristics'!K:K,MATCH($C2919,'Policy Characteristics'!$C:$C,0))),"",INDEX('Policy Characteristics'!K:K,MATCH($C2919,'Policy Characteristics'!$C:$C,0)))</f>
        <v>fuels.html#fuel-taxes</v>
      </c>
      <c r="R2919" s="254" t="str">
        <f>IF(ISBLANK(INDEX('Policy Characteristics'!L:L,MATCH($C2919,'Policy Characteristics'!$C:$C,0))),"",INDEX('Policy Characteristics'!L:L,MATCH($C2919,'Policy Characteristics'!$C:$C,0)))</f>
        <v>fuel-taxes.html</v>
      </c>
    </row>
    <row r="2920" spans="1:18" s="4" customFormat="1" x14ac:dyDescent="0.25">
      <c r="A2920" s="254" t="str">
        <f>IF(ISBLANK(INDEX('Policy Characteristics'!A:A,MATCH($C2920,'Policy Characteristics'!$C:$C,0))),"",INDEX('Policy Characteristics'!A:A,MATCH($C2920,'Policy Characteristics'!$C:$C,0)))</f>
        <v>Cross-Sector</v>
      </c>
      <c r="B2920" s="262" t="str">
        <f>IF(ISBLANK(INDEX('Policy Characteristics'!B:B,MATCH($C2920,'Policy Characteristics'!$C:$C,0))),"",INDEX('Policy Characteristics'!B:B,MATCH($C2920,'Policy Characteristics'!$C:$C,0)))</f>
        <v>Fuel Taxes or Subsidies</v>
      </c>
      <c r="C2920" s="320" t="str">
        <f t="shared" si="131"/>
        <v>Additional Fuel Tax or Subsidy Rate by Fuel</v>
      </c>
      <c r="D2920" s="6" t="s">
        <v>44</v>
      </c>
      <c r="E2920" s="45" t="s">
        <v>319</v>
      </c>
      <c r="F2920" s="6" t="s">
        <v>84</v>
      </c>
      <c r="G2920" s="45" t="s">
        <v>2553</v>
      </c>
      <c r="H2920" s="47">
        <f t="shared" si="132"/>
        <v>2919</v>
      </c>
      <c r="I2920" s="325" t="s">
        <v>41</v>
      </c>
      <c r="J2920" s="255" t="str">
        <f>IF(ISBLANK(INDEX('Policy Characteristics'!D:D,MATCH($C2920,'Policy Characteristics'!$C:$C,0))),"",INDEX('Policy Characteristics'!D:D,MATCH($C2920,'Policy Characteristics'!$C:$C,0)))</f>
        <v>Fuel Taxes or Subsidies</v>
      </c>
      <c r="K2920" s="254" t="str">
        <f>IF(ISBLANK(INDEX('Policy Characteristics'!E:E,MATCH($C2920,'Policy Characteristics'!$C:$C,0))),"",INDEX('Policy Characteristics'!E:E,MATCH($C2920,'Policy Characteristics'!$C:$C,0)))</f>
        <v>cross fuel tax</v>
      </c>
      <c r="L2920" s="261">
        <f>IF(ISBLANK(INDEX('Policy Characteristics'!F:F,MATCH($C2920,'Policy Characteristics'!$C:$C,0))),"",INDEX('Policy Characteristics'!F:F,MATCH($C2920,'Policy Characteristics'!$C:$C,0)))</f>
        <v>-0.9</v>
      </c>
      <c r="M2920" s="261">
        <f>IF(ISBLANK(INDEX('Policy Characteristics'!G:G,MATCH($C2920,'Policy Characteristics'!$C:$C,0))),"",INDEX('Policy Characteristics'!G:G,MATCH($C2920,'Policy Characteristics'!$C:$C,0)))</f>
        <v>0.9</v>
      </c>
      <c r="N2920" s="261">
        <f>IF(ISBLANK(INDEX('Policy Characteristics'!H:H,MATCH($C2920,'Policy Characteristics'!$C:$C,0))),"",INDEX('Policy Characteristics'!H:H,MATCH($C2920,'Policy Characteristics'!$C:$C,0)))</f>
        <v>0.01</v>
      </c>
      <c r="O2920" s="254" t="str">
        <f>IF(ISBLANK(INDEX('Policy Characteristics'!I:I,MATCH($C2920,'Policy Characteristics'!$C:$C,0))),"",INDEX('Policy Characteristics'!I:I,MATCH($C2920,'Policy Characteristics'!$C:$C,0)))</f>
        <v>% of BAU price</v>
      </c>
      <c r="P2920" s="254" t="str">
        <f>IF(ISBLANK(INDEX('Policy Characteristics'!J:J,MATCH($C2920,'Policy Characteristics'!$C:$C,0))),"",INDEX('Policy Characteristics'!J:J,MATCH($C2920,'Policy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20" s="254" t="str">
        <f>IF(ISBLANK(INDEX('Policy Characteristics'!K:K,MATCH($C2920,'Policy Characteristics'!$C:$C,0))),"",INDEX('Policy Characteristics'!K:K,MATCH($C2920,'Policy Characteristics'!$C:$C,0)))</f>
        <v>fuels.html#fuel-taxes</v>
      </c>
      <c r="R2920" s="254" t="str">
        <f>IF(ISBLANK(INDEX('Policy Characteristics'!L:L,MATCH($C2920,'Policy Characteristics'!$C:$C,0))),"",INDEX('Policy Characteristics'!L:L,MATCH($C2920,'Policy Characteristics'!$C:$C,0)))</f>
        <v>fuel-taxes.html</v>
      </c>
    </row>
    <row r="2921" spans="1:18" s="4" customFormat="1" x14ac:dyDescent="0.25">
      <c r="A2921" s="254" t="str">
        <f>IF(ISBLANK(INDEX('Policy Characteristics'!A:A,MATCH($C2921,'Policy Characteristics'!$C:$C,0))),"",INDEX('Policy Characteristics'!A:A,MATCH($C2921,'Policy Characteristics'!$C:$C,0)))</f>
        <v>Cross-Sector</v>
      </c>
      <c r="B2921" s="262" t="str">
        <f>IF(ISBLANK(INDEX('Policy Characteristics'!B:B,MATCH($C2921,'Policy Characteristics'!$C:$C,0))),"",INDEX('Policy Characteristics'!B:B,MATCH($C2921,'Policy Characteristics'!$C:$C,0)))</f>
        <v>Fuel Taxes or Subsidies</v>
      </c>
      <c r="C2921" s="320" t="str">
        <f t="shared" si="131"/>
        <v>Additional Fuel Tax or Subsidy Rate by Fuel</v>
      </c>
      <c r="D2921" s="6" t="s">
        <v>48</v>
      </c>
      <c r="E2921" s="45" t="s">
        <v>319</v>
      </c>
      <c r="F2921" s="6" t="s">
        <v>88</v>
      </c>
      <c r="G2921" s="45" t="s">
        <v>2553</v>
      </c>
      <c r="H2921" s="47">
        <f t="shared" si="132"/>
        <v>2920</v>
      </c>
      <c r="I2921" s="325" t="s">
        <v>41</v>
      </c>
      <c r="J2921" s="255" t="str">
        <f>IF(ISBLANK(INDEX('Policy Characteristics'!D:D,MATCH($C2921,'Policy Characteristics'!$C:$C,0))),"",INDEX('Policy Characteristics'!D:D,MATCH($C2921,'Policy Characteristics'!$C:$C,0)))</f>
        <v>Fuel Taxes or Subsidies</v>
      </c>
      <c r="K2921" s="254" t="str">
        <f>IF(ISBLANK(INDEX('Policy Characteristics'!E:E,MATCH($C2921,'Policy Characteristics'!$C:$C,0))),"",INDEX('Policy Characteristics'!E:E,MATCH($C2921,'Policy Characteristics'!$C:$C,0)))</f>
        <v>cross fuel tax</v>
      </c>
      <c r="L2921" s="261">
        <f>IF(ISBLANK(INDEX('Policy Characteristics'!F:F,MATCH($C2921,'Policy Characteristics'!$C:$C,0))),"",INDEX('Policy Characteristics'!F:F,MATCH($C2921,'Policy Characteristics'!$C:$C,0)))</f>
        <v>-0.9</v>
      </c>
      <c r="M2921" s="261">
        <f>IF(ISBLANK(INDEX('Policy Characteristics'!G:G,MATCH($C2921,'Policy Characteristics'!$C:$C,0))),"",INDEX('Policy Characteristics'!G:G,MATCH($C2921,'Policy Characteristics'!$C:$C,0)))</f>
        <v>0.9</v>
      </c>
      <c r="N2921" s="261">
        <f>IF(ISBLANK(INDEX('Policy Characteristics'!H:H,MATCH($C2921,'Policy Characteristics'!$C:$C,0))),"",INDEX('Policy Characteristics'!H:H,MATCH($C2921,'Policy Characteristics'!$C:$C,0)))</f>
        <v>0.01</v>
      </c>
      <c r="O2921" s="254" t="str">
        <f>IF(ISBLANK(INDEX('Policy Characteristics'!I:I,MATCH($C2921,'Policy Characteristics'!$C:$C,0))),"",INDEX('Policy Characteristics'!I:I,MATCH($C2921,'Policy Characteristics'!$C:$C,0)))</f>
        <v>% of BAU price</v>
      </c>
      <c r="P2921" s="254" t="str">
        <f>IF(ISBLANK(INDEX('Policy Characteristics'!J:J,MATCH($C2921,'Policy Characteristics'!$C:$C,0))),"",INDEX('Policy Characteristics'!J:J,MATCH($C2921,'Policy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21" s="254" t="str">
        <f>IF(ISBLANK(INDEX('Policy Characteristics'!K:K,MATCH($C2921,'Policy Characteristics'!$C:$C,0))),"",INDEX('Policy Characteristics'!K:K,MATCH($C2921,'Policy Characteristics'!$C:$C,0)))</f>
        <v>fuels.html#fuel-taxes</v>
      </c>
      <c r="R2921" s="254" t="str">
        <f>IF(ISBLANK(INDEX('Policy Characteristics'!L:L,MATCH($C2921,'Policy Characteristics'!$C:$C,0))),"",INDEX('Policy Characteristics'!L:L,MATCH($C2921,'Policy Characteristics'!$C:$C,0)))</f>
        <v>fuel-taxes.html</v>
      </c>
    </row>
    <row r="2922" spans="1:18" s="4" customFormat="1" x14ac:dyDescent="0.25">
      <c r="A2922" s="254" t="str">
        <f>IF(ISBLANK(INDEX('Policy Characteristics'!A:A,MATCH($C2922,'Policy Characteristics'!$C:$C,0))),"",INDEX('Policy Characteristics'!A:A,MATCH($C2922,'Policy Characteristics'!$C:$C,0)))</f>
        <v>Cross-Sector</v>
      </c>
      <c r="B2922" s="262" t="str">
        <f>IF(ISBLANK(INDEX('Policy Characteristics'!B:B,MATCH($C2922,'Policy Characteristics'!$C:$C,0))),"",INDEX('Policy Characteristics'!B:B,MATCH($C2922,'Policy Characteristics'!$C:$C,0)))</f>
        <v>Fuel Taxes or Subsidies</v>
      </c>
      <c r="C2922" s="320" t="str">
        <f t="shared" si="131"/>
        <v>Additional Fuel Tax or Subsidy Rate by Fuel</v>
      </c>
      <c r="D2922" s="6" t="s">
        <v>50</v>
      </c>
      <c r="E2922" s="45" t="s">
        <v>319</v>
      </c>
      <c r="F2922" s="6" t="s">
        <v>91</v>
      </c>
      <c r="G2922" s="45" t="s">
        <v>2553</v>
      </c>
      <c r="H2922" s="47">
        <f t="shared" si="132"/>
        <v>2921</v>
      </c>
      <c r="I2922" s="325" t="s">
        <v>41</v>
      </c>
      <c r="J2922" s="255" t="str">
        <f>IF(ISBLANK(INDEX('Policy Characteristics'!D:D,MATCH($C2922,'Policy Characteristics'!$C:$C,0))),"",INDEX('Policy Characteristics'!D:D,MATCH($C2922,'Policy Characteristics'!$C:$C,0)))</f>
        <v>Fuel Taxes or Subsidies</v>
      </c>
      <c r="K2922" s="254" t="str">
        <f>IF(ISBLANK(INDEX('Policy Characteristics'!E:E,MATCH($C2922,'Policy Characteristics'!$C:$C,0))),"",INDEX('Policy Characteristics'!E:E,MATCH($C2922,'Policy Characteristics'!$C:$C,0)))</f>
        <v>cross fuel tax</v>
      </c>
      <c r="L2922" s="261">
        <f>IF(ISBLANK(INDEX('Policy Characteristics'!F:F,MATCH($C2922,'Policy Characteristics'!$C:$C,0))),"",INDEX('Policy Characteristics'!F:F,MATCH($C2922,'Policy Characteristics'!$C:$C,0)))</f>
        <v>-0.9</v>
      </c>
      <c r="M2922" s="261">
        <f>IF(ISBLANK(INDEX('Policy Characteristics'!G:G,MATCH($C2922,'Policy Characteristics'!$C:$C,0))),"",INDEX('Policy Characteristics'!G:G,MATCH($C2922,'Policy Characteristics'!$C:$C,0)))</f>
        <v>0.9</v>
      </c>
      <c r="N2922" s="261">
        <f>IF(ISBLANK(INDEX('Policy Characteristics'!H:H,MATCH($C2922,'Policy Characteristics'!$C:$C,0))),"",INDEX('Policy Characteristics'!H:H,MATCH($C2922,'Policy Characteristics'!$C:$C,0)))</f>
        <v>0.01</v>
      </c>
      <c r="O2922" s="254" t="str">
        <f>IF(ISBLANK(INDEX('Policy Characteristics'!I:I,MATCH($C2922,'Policy Characteristics'!$C:$C,0))),"",INDEX('Policy Characteristics'!I:I,MATCH($C2922,'Policy Characteristics'!$C:$C,0)))</f>
        <v>% of BAU price</v>
      </c>
      <c r="P2922" s="254" t="str">
        <f>IF(ISBLANK(INDEX('Policy Characteristics'!J:J,MATCH($C2922,'Policy Characteristics'!$C:$C,0))),"",INDEX('Policy Characteristics'!J:J,MATCH($C2922,'Policy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22" s="254" t="str">
        <f>IF(ISBLANK(INDEX('Policy Characteristics'!K:K,MATCH($C2922,'Policy Characteristics'!$C:$C,0))),"",INDEX('Policy Characteristics'!K:K,MATCH($C2922,'Policy Characteristics'!$C:$C,0)))</f>
        <v>fuels.html#fuel-taxes</v>
      </c>
      <c r="R2922" s="254" t="str">
        <f>IF(ISBLANK(INDEX('Policy Characteristics'!L:L,MATCH($C2922,'Policy Characteristics'!$C:$C,0))),"",INDEX('Policy Characteristics'!L:L,MATCH($C2922,'Policy Characteristics'!$C:$C,0)))</f>
        <v>fuel-taxes.html</v>
      </c>
    </row>
    <row r="2923" spans="1:18" s="4" customFormat="1" x14ac:dyDescent="0.25">
      <c r="A2923" s="254" t="str">
        <f>IF(ISBLANK(INDEX('Policy Characteristics'!A:A,MATCH($C2923,'Policy Characteristics'!$C:$C,0))),"",INDEX('Policy Characteristics'!A:A,MATCH($C2923,'Policy Characteristics'!$C:$C,0)))</f>
        <v>Cross-Sector</v>
      </c>
      <c r="B2923" s="262" t="str">
        <f>IF(ISBLANK(INDEX('Policy Characteristics'!B:B,MATCH($C2923,'Policy Characteristics'!$C:$C,0))),"",INDEX('Policy Characteristics'!B:B,MATCH($C2923,'Policy Characteristics'!$C:$C,0)))</f>
        <v>Fuel Taxes or Subsidies</v>
      </c>
      <c r="C2923" s="320" t="str">
        <f t="shared" si="131"/>
        <v>Additional Fuel Tax or Subsidy Rate by Fuel</v>
      </c>
      <c r="D2923" s="6" t="s">
        <v>51</v>
      </c>
      <c r="E2923" s="45" t="s">
        <v>319</v>
      </c>
      <c r="F2923" s="6" t="s">
        <v>92</v>
      </c>
      <c r="G2923" s="45" t="s">
        <v>2553</v>
      </c>
      <c r="H2923" s="47">
        <f t="shared" si="132"/>
        <v>2922</v>
      </c>
      <c r="I2923" s="325" t="s">
        <v>40</v>
      </c>
      <c r="J2923" s="255" t="str">
        <f>IF(ISBLANK(INDEX('Policy Characteristics'!D:D,MATCH($C2923,'Policy Characteristics'!$C:$C,0))),"",INDEX('Policy Characteristics'!D:D,MATCH($C2923,'Policy Characteristics'!$C:$C,0)))</f>
        <v>Fuel Taxes or Subsidies</v>
      </c>
      <c r="K2923" s="254" t="str">
        <f>IF(ISBLANK(INDEX('Policy Characteristics'!E:E,MATCH($C2923,'Policy Characteristics'!$C:$C,0))),"",INDEX('Policy Characteristics'!E:E,MATCH($C2923,'Policy Characteristics'!$C:$C,0)))</f>
        <v>cross fuel tax</v>
      </c>
      <c r="L2923" s="261">
        <f>IF(ISBLANK(INDEX('Policy Characteristics'!F:F,MATCH($C2923,'Policy Characteristics'!$C:$C,0))),"",INDEX('Policy Characteristics'!F:F,MATCH($C2923,'Policy Characteristics'!$C:$C,0)))</f>
        <v>-0.9</v>
      </c>
      <c r="M2923" s="261">
        <f>IF(ISBLANK(INDEX('Policy Characteristics'!G:G,MATCH($C2923,'Policy Characteristics'!$C:$C,0))),"",INDEX('Policy Characteristics'!G:G,MATCH($C2923,'Policy Characteristics'!$C:$C,0)))</f>
        <v>0.9</v>
      </c>
      <c r="N2923" s="261">
        <f>IF(ISBLANK(INDEX('Policy Characteristics'!H:H,MATCH($C2923,'Policy Characteristics'!$C:$C,0))),"",INDEX('Policy Characteristics'!H:H,MATCH($C2923,'Policy Characteristics'!$C:$C,0)))</f>
        <v>0.01</v>
      </c>
      <c r="O2923" s="254" t="str">
        <f>IF(ISBLANK(INDEX('Policy Characteristics'!I:I,MATCH($C2923,'Policy Characteristics'!$C:$C,0))),"",INDEX('Policy Characteristics'!I:I,MATCH($C2923,'Policy Characteristics'!$C:$C,0)))</f>
        <v>% of BAU price</v>
      </c>
      <c r="P2923" s="254" t="str">
        <f>IF(ISBLANK(INDEX('Policy Characteristics'!J:J,MATCH($C2923,'Policy Characteristics'!$C:$C,0))),"",INDEX('Policy Characteristics'!J:J,MATCH($C2923,'Policy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23" s="254" t="str">
        <f>IF(ISBLANK(INDEX('Policy Characteristics'!K:K,MATCH($C2923,'Policy Characteristics'!$C:$C,0))),"",INDEX('Policy Characteristics'!K:K,MATCH($C2923,'Policy Characteristics'!$C:$C,0)))</f>
        <v>fuels.html#fuel-taxes</v>
      </c>
      <c r="R2923" s="254" t="str">
        <f>IF(ISBLANK(INDEX('Policy Characteristics'!L:L,MATCH($C2923,'Policy Characteristics'!$C:$C,0))),"",INDEX('Policy Characteristics'!L:L,MATCH($C2923,'Policy Characteristics'!$C:$C,0)))</f>
        <v>fuel-taxes.html</v>
      </c>
    </row>
    <row r="2924" spans="1:18" s="4" customFormat="1" x14ac:dyDescent="0.25">
      <c r="A2924" s="254" t="str">
        <f>IF(ISBLANK(INDEX('Policy Characteristics'!A:A,MATCH($C2924,'Policy Characteristics'!$C:$C,0))),"",INDEX('Policy Characteristics'!A:A,MATCH($C2924,'Policy Characteristics'!$C:$C,0)))</f>
        <v>Cross-Sector</v>
      </c>
      <c r="B2924" s="262" t="str">
        <f>IF(ISBLANK(INDEX('Policy Characteristics'!B:B,MATCH($C2924,'Policy Characteristics'!$C:$C,0))),"",INDEX('Policy Characteristics'!B:B,MATCH($C2924,'Policy Characteristics'!$C:$C,0)))</f>
        <v>Fuel Taxes or Subsidies</v>
      </c>
      <c r="C2924" s="320" t="str">
        <f t="shared" si="131"/>
        <v>Additional Fuel Tax or Subsidy Rate by Fuel</v>
      </c>
      <c r="D2924" s="6" t="s">
        <v>52</v>
      </c>
      <c r="E2924" s="45" t="s">
        <v>319</v>
      </c>
      <c r="F2924" s="6" t="s">
        <v>93</v>
      </c>
      <c r="G2924" s="45" t="s">
        <v>2553</v>
      </c>
      <c r="H2924" s="47">
        <f t="shared" si="132"/>
        <v>2923</v>
      </c>
      <c r="I2924" s="325" t="s">
        <v>41</v>
      </c>
      <c r="J2924" s="255" t="str">
        <f>IF(ISBLANK(INDEX('Policy Characteristics'!D:D,MATCH($C2924,'Policy Characteristics'!$C:$C,0))),"",INDEX('Policy Characteristics'!D:D,MATCH($C2924,'Policy Characteristics'!$C:$C,0)))</f>
        <v>Fuel Taxes or Subsidies</v>
      </c>
      <c r="K2924" s="254" t="str">
        <f>IF(ISBLANK(INDEX('Policy Characteristics'!E:E,MATCH($C2924,'Policy Characteristics'!$C:$C,0))),"",INDEX('Policy Characteristics'!E:E,MATCH($C2924,'Policy Characteristics'!$C:$C,0)))</f>
        <v>cross fuel tax</v>
      </c>
      <c r="L2924" s="261">
        <f>IF(ISBLANK(INDEX('Policy Characteristics'!F:F,MATCH($C2924,'Policy Characteristics'!$C:$C,0))),"",INDEX('Policy Characteristics'!F:F,MATCH($C2924,'Policy Characteristics'!$C:$C,0)))</f>
        <v>-0.9</v>
      </c>
      <c r="M2924" s="261">
        <f>IF(ISBLANK(INDEX('Policy Characteristics'!G:G,MATCH($C2924,'Policy Characteristics'!$C:$C,0))),"",INDEX('Policy Characteristics'!G:G,MATCH($C2924,'Policy Characteristics'!$C:$C,0)))</f>
        <v>0.9</v>
      </c>
      <c r="N2924" s="261">
        <f>IF(ISBLANK(INDEX('Policy Characteristics'!H:H,MATCH($C2924,'Policy Characteristics'!$C:$C,0))),"",INDEX('Policy Characteristics'!H:H,MATCH($C2924,'Policy Characteristics'!$C:$C,0)))</f>
        <v>0.01</v>
      </c>
      <c r="O2924" s="254" t="str">
        <f>IF(ISBLANK(INDEX('Policy Characteristics'!I:I,MATCH($C2924,'Policy Characteristics'!$C:$C,0))),"",INDEX('Policy Characteristics'!I:I,MATCH($C2924,'Policy Characteristics'!$C:$C,0)))</f>
        <v>% of BAU price</v>
      </c>
      <c r="P2924" s="254" t="str">
        <f>IF(ISBLANK(INDEX('Policy Characteristics'!J:J,MATCH($C2924,'Policy Characteristics'!$C:$C,0))),"",INDEX('Policy Characteristics'!J:J,MATCH($C2924,'Policy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24" s="254" t="str">
        <f>IF(ISBLANK(INDEX('Policy Characteristics'!K:K,MATCH($C2924,'Policy Characteristics'!$C:$C,0))),"",INDEX('Policy Characteristics'!K:K,MATCH($C2924,'Policy Characteristics'!$C:$C,0)))</f>
        <v>fuels.html#fuel-taxes</v>
      </c>
      <c r="R2924" s="254" t="str">
        <f>IF(ISBLANK(INDEX('Policy Characteristics'!L:L,MATCH($C2924,'Policy Characteristics'!$C:$C,0))),"",INDEX('Policy Characteristics'!L:L,MATCH($C2924,'Policy Characteristics'!$C:$C,0)))</f>
        <v>fuel-taxes.html</v>
      </c>
    </row>
    <row r="2925" spans="1:18" s="4" customFormat="1" x14ac:dyDescent="0.25">
      <c r="A2925" s="254" t="str">
        <f>IF(ISBLANK(INDEX('Policy Characteristics'!A:A,MATCH($C2925,'Policy Characteristics'!$C:$C,0))),"",INDEX('Policy Characteristics'!A:A,MATCH($C2925,'Policy Characteristics'!$C:$C,0)))</f>
        <v>Cross-Sector</v>
      </c>
      <c r="B2925" s="262" t="str">
        <f>IF(ISBLANK(INDEX('Policy Characteristics'!B:B,MATCH($C2925,'Policy Characteristics'!$C:$C,0))),"",INDEX('Policy Characteristics'!B:B,MATCH($C2925,'Policy Characteristics'!$C:$C,0)))</f>
        <v>Fuel Taxes or Subsidies</v>
      </c>
      <c r="C2925" s="320" t="str">
        <f t="shared" si="131"/>
        <v>Additional Fuel Tax or Subsidy Rate by Fuel</v>
      </c>
      <c r="D2925" s="6" t="s">
        <v>53</v>
      </c>
      <c r="E2925" s="45" t="s">
        <v>319</v>
      </c>
      <c r="F2925" s="6" t="s">
        <v>94</v>
      </c>
      <c r="G2925" s="45" t="s">
        <v>2553</v>
      </c>
      <c r="H2925" s="47">
        <f t="shared" si="132"/>
        <v>2924</v>
      </c>
      <c r="I2925" s="325" t="s">
        <v>41</v>
      </c>
      <c r="J2925" s="255" t="str">
        <f>IF(ISBLANK(INDEX('Policy Characteristics'!D:D,MATCH($C2925,'Policy Characteristics'!$C:$C,0))),"",INDEX('Policy Characteristics'!D:D,MATCH($C2925,'Policy Characteristics'!$C:$C,0)))</f>
        <v>Fuel Taxes or Subsidies</v>
      </c>
      <c r="K2925" s="254" t="str">
        <f>IF(ISBLANK(INDEX('Policy Characteristics'!E:E,MATCH($C2925,'Policy Characteristics'!$C:$C,0))),"",INDEX('Policy Characteristics'!E:E,MATCH($C2925,'Policy Characteristics'!$C:$C,0)))</f>
        <v>cross fuel tax</v>
      </c>
      <c r="L2925" s="261">
        <f>IF(ISBLANK(INDEX('Policy Characteristics'!F:F,MATCH($C2925,'Policy Characteristics'!$C:$C,0))),"",INDEX('Policy Characteristics'!F:F,MATCH($C2925,'Policy Characteristics'!$C:$C,0)))</f>
        <v>-0.9</v>
      </c>
      <c r="M2925" s="261">
        <f>IF(ISBLANK(INDEX('Policy Characteristics'!G:G,MATCH($C2925,'Policy Characteristics'!$C:$C,0))),"",INDEX('Policy Characteristics'!G:G,MATCH($C2925,'Policy Characteristics'!$C:$C,0)))</f>
        <v>0.9</v>
      </c>
      <c r="N2925" s="261">
        <f>IF(ISBLANK(INDEX('Policy Characteristics'!H:H,MATCH($C2925,'Policy Characteristics'!$C:$C,0))),"",INDEX('Policy Characteristics'!H:H,MATCH($C2925,'Policy Characteristics'!$C:$C,0)))</f>
        <v>0.01</v>
      </c>
      <c r="O2925" s="254" t="str">
        <f>IF(ISBLANK(INDEX('Policy Characteristics'!I:I,MATCH($C2925,'Policy Characteristics'!$C:$C,0))),"",INDEX('Policy Characteristics'!I:I,MATCH($C2925,'Policy Characteristics'!$C:$C,0)))</f>
        <v>% of BAU price</v>
      </c>
      <c r="P2925" s="254" t="str">
        <f>IF(ISBLANK(INDEX('Policy Characteristics'!J:J,MATCH($C2925,'Policy Characteristics'!$C:$C,0))),"",INDEX('Policy Characteristics'!J:J,MATCH($C2925,'Policy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25" s="254" t="str">
        <f>IF(ISBLANK(INDEX('Policy Characteristics'!K:K,MATCH($C2925,'Policy Characteristics'!$C:$C,0))),"",INDEX('Policy Characteristics'!K:K,MATCH($C2925,'Policy Characteristics'!$C:$C,0)))</f>
        <v>fuels.html#fuel-taxes</v>
      </c>
      <c r="R2925" s="254" t="str">
        <f>IF(ISBLANK(INDEX('Policy Characteristics'!L:L,MATCH($C2925,'Policy Characteristics'!$C:$C,0))),"",INDEX('Policy Characteristics'!L:L,MATCH($C2925,'Policy Characteristics'!$C:$C,0)))</f>
        <v>fuel-taxes.html</v>
      </c>
    </row>
    <row r="2926" spans="1:18" x14ac:dyDescent="0.25">
      <c r="A2926" s="254" t="str">
        <f>IF(ISBLANK(INDEX('Policy Characteristics'!A:A,MATCH($C2926,'Policy Characteristics'!$C:$C,0))),"",INDEX('Policy Characteristics'!A:A,MATCH($C2926,'Policy Characteristics'!$C:$C,0)))</f>
        <v>Cross-Sector</v>
      </c>
      <c r="B2926" s="262" t="str">
        <f>IF(ISBLANK(INDEX('Policy Characteristics'!B:B,MATCH($C2926,'Policy Characteristics'!$C:$C,0))),"",INDEX('Policy Characteristics'!B:B,MATCH($C2926,'Policy Characteristics'!$C:$C,0)))</f>
        <v>Fuel Taxes or Subsidies</v>
      </c>
      <c r="C2926" s="320" t="str">
        <f t="shared" si="131"/>
        <v>Additional Fuel Tax or Subsidy Rate by Fuel</v>
      </c>
      <c r="D2926" s="6" t="s">
        <v>2447</v>
      </c>
      <c r="E2926" s="45" t="s">
        <v>319</v>
      </c>
      <c r="F2926" s="6" t="s">
        <v>2448</v>
      </c>
      <c r="G2926" s="45" t="s">
        <v>2553</v>
      </c>
      <c r="H2926" s="47">
        <f t="shared" si="132"/>
        <v>2925</v>
      </c>
      <c r="I2926" s="325" t="s">
        <v>41</v>
      </c>
      <c r="J2926" s="255" t="str">
        <f>IF(ISBLANK(INDEX('Policy Characteristics'!D:D,MATCH($C2926,'Policy Characteristics'!$C:$C,0))),"",INDEX('Policy Characteristics'!D:D,MATCH($C2926,'Policy Characteristics'!$C:$C,0)))</f>
        <v>Fuel Taxes or Subsidies</v>
      </c>
      <c r="K2926" s="254" t="str">
        <f>IF(ISBLANK(INDEX('Policy Characteristics'!E:E,MATCH($C2926,'Policy Characteristics'!$C:$C,0))),"",INDEX('Policy Characteristics'!E:E,MATCH($C2926,'Policy Characteristics'!$C:$C,0)))</f>
        <v>cross fuel tax</v>
      </c>
      <c r="L2926" s="261">
        <f>IF(ISBLANK(INDEX('Policy Characteristics'!F:F,MATCH($C2926,'Policy Characteristics'!$C:$C,0))),"",INDEX('Policy Characteristics'!F:F,MATCH($C2926,'Policy Characteristics'!$C:$C,0)))</f>
        <v>-0.9</v>
      </c>
      <c r="M2926" s="261">
        <f>IF(ISBLANK(INDEX('Policy Characteristics'!G:G,MATCH($C2926,'Policy Characteristics'!$C:$C,0))),"",INDEX('Policy Characteristics'!G:G,MATCH($C2926,'Policy Characteristics'!$C:$C,0)))</f>
        <v>0.9</v>
      </c>
      <c r="N2926" s="261">
        <f>IF(ISBLANK(INDEX('Policy Characteristics'!H:H,MATCH($C2926,'Policy Characteristics'!$C:$C,0))),"",INDEX('Policy Characteristics'!H:H,MATCH($C2926,'Policy Characteristics'!$C:$C,0)))</f>
        <v>0.01</v>
      </c>
      <c r="O2926" s="254" t="str">
        <f>IF(ISBLANK(INDEX('Policy Characteristics'!I:I,MATCH($C2926,'Policy Characteristics'!$C:$C,0))),"",INDEX('Policy Characteristics'!I:I,MATCH($C2926,'Policy Characteristics'!$C:$C,0)))</f>
        <v>% of BAU price</v>
      </c>
      <c r="P2926" s="254" t="str">
        <f>IF(ISBLANK(INDEX('Policy Characteristics'!J:J,MATCH($C2926,'Policy Characteristics'!$C:$C,0))),"",INDEX('Policy Characteristics'!J:J,MATCH($C2926,'Policy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26" s="254" t="str">
        <f>IF(ISBLANK(INDEX('Policy Characteristics'!K:K,MATCH($C2926,'Policy Characteristics'!$C:$C,0))),"",INDEX('Policy Characteristics'!K:K,MATCH($C2926,'Policy Characteristics'!$C:$C,0)))</f>
        <v>fuels.html#fuel-taxes</v>
      </c>
      <c r="R2926" s="254" t="str">
        <f>IF(ISBLANK(INDEX('Policy Characteristics'!L:L,MATCH($C2926,'Policy Characteristics'!$C:$C,0))),"",INDEX('Policy Characteristics'!L:L,MATCH($C2926,'Policy Characteristics'!$C:$C,0)))</f>
        <v>fuel-taxes.html</v>
      </c>
    </row>
    <row r="2927" spans="1:18" x14ac:dyDescent="0.25">
      <c r="A2927" s="254" t="str">
        <f>IF(ISBLANK(INDEX('Policy Characteristics'!A:A,MATCH($C2927,'Policy Characteristics'!$C:$C,0))),"",INDEX('Policy Characteristics'!A:A,MATCH($C2927,'Policy Characteristics'!$C:$C,0)))</f>
        <v>Cross-Sector</v>
      </c>
      <c r="B2927" s="262" t="str">
        <f>IF(ISBLANK(INDEX('Policy Characteristics'!B:B,MATCH($C2927,'Policy Characteristics'!$C:$C,0))),"",INDEX('Policy Characteristics'!B:B,MATCH($C2927,'Policy Characteristics'!$C:$C,0)))</f>
        <v>Fuel Taxes or Subsidies</v>
      </c>
      <c r="C2927" s="320" t="str">
        <f t="shared" si="131"/>
        <v>Additional Fuel Tax or Subsidy Rate by Fuel</v>
      </c>
      <c r="D2927" s="6" t="s">
        <v>71</v>
      </c>
      <c r="E2927" s="45" t="s">
        <v>319</v>
      </c>
      <c r="F2927" s="6" t="s">
        <v>95</v>
      </c>
      <c r="G2927" s="45" t="s">
        <v>2553</v>
      </c>
      <c r="H2927" s="47">
        <f t="shared" si="132"/>
        <v>2926</v>
      </c>
      <c r="I2927" s="325" t="s">
        <v>41</v>
      </c>
      <c r="J2927" s="255" t="str">
        <f>IF(ISBLANK(INDEX('Policy Characteristics'!D:D,MATCH($C2927,'Policy Characteristics'!$C:$C,0))),"",INDEX('Policy Characteristics'!D:D,MATCH($C2927,'Policy Characteristics'!$C:$C,0)))</f>
        <v>Fuel Taxes or Subsidies</v>
      </c>
      <c r="K2927" s="254" t="str">
        <f>IF(ISBLANK(INDEX('Policy Characteristics'!E:E,MATCH($C2927,'Policy Characteristics'!$C:$C,0))),"",INDEX('Policy Characteristics'!E:E,MATCH($C2927,'Policy Characteristics'!$C:$C,0)))</f>
        <v>cross fuel tax</v>
      </c>
      <c r="L2927" s="261">
        <f>IF(ISBLANK(INDEX('Policy Characteristics'!F:F,MATCH($C2927,'Policy Characteristics'!$C:$C,0))),"",INDEX('Policy Characteristics'!F:F,MATCH($C2927,'Policy Characteristics'!$C:$C,0)))</f>
        <v>-0.9</v>
      </c>
      <c r="M2927" s="261">
        <f>IF(ISBLANK(INDEX('Policy Characteristics'!G:G,MATCH($C2927,'Policy Characteristics'!$C:$C,0))),"",INDEX('Policy Characteristics'!G:G,MATCH($C2927,'Policy Characteristics'!$C:$C,0)))</f>
        <v>0.9</v>
      </c>
      <c r="N2927" s="261">
        <f>IF(ISBLANK(INDEX('Policy Characteristics'!H:H,MATCH($C2927,'Policy Characteristics'!$C:$C,0))),"",INDEX('Policy Characteristics'!H:H,MATCH($C2927,'Policy Characteristics'!$C:$C,0)))</f>
        <v>0.01</v>
      </c>
      <c r="O2927" s="254" t="str">
        <f>IF(ISBLANK(INDEX('Policy Characteristics'!I:I,MATCH($C2927,'Policy Characteristics'!$C:$C,0))),"",INDEX('Policy Characteristics'!I:I,MATCH($C2927,'Policy Characteristics'!$C:$C,0)))</f>
        <v>% of BAU price</v>
      </c>
      <c r="P2927" s="254" t="str">
        <f>IF(ISBLANK(INDEX('Policy Characteristics'!J:J,MATCH($C2927,'Policy Characteristics'!$C:$C,0))),"",INDEX('Policy Characteristics'!J:J,MATCH($C2927,'Policy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27" s="254" t="str">
        <f>IF(ISBLANK(INDEX('Policy Characteristics'!K:K,MATCH($C2927,'Policy Characteristics'!$C:$C,0))),"",INDEX('Policy Characteristics'!K:K,MATCH($C2927,'Policy Characteristics'!$C:$C,0)))</f>
        <v>fuels.html#fuel-taxes</v>
      </c>
      <c r="R2927" s="254" t="str">
        <f>IF(ISBLANK(INDEX('Policy Characteristics'!L:L,MATCH($C2927,'Policy Characteristics'!$C:$C,0))),"",INDEX('Policy Characteristics'!L:L,MATCH($C2927,'Policy Characteristics'!$C:$C,0)))</f>
        <v>fuel-taxes.html</v>
      </c>
    </row>
    <row r="2928" spans="1:18" x14ac:dyDescent="0.25">
      <c r="A2928" s="254" t="str">
        <f>IF(ISBLANK(INDEX('Policy Characteristics'!A:A,MATCH($C2928,'Policy Characteristics'!$C:$C,0))),"",INDEX('Policy Characteristics'!A:A,MATCH($C2928,'Policy Characteristics'!$C:$C,0)))</f>
        <v>Cross-Sector</v>
      </c>
      <c r="B2928" s="262" t="str">
        <f>IF(ISBLANK(INDEX('Policy Characteristics'!B:B,MATCH($C2928,'Policy Characteristics'!$C:$C,0))),"",INDEX('Policy Characteristics'!B:B,MATCH($C2928,'Policy Characteristics'!$C:$C,0)))</f>
        <v>Fuel Taxes or Subsidies</v>
      </c>
      <c r="C2928" s="320" t="str">
        <f t="shared" si="131"/>
        <v>Additional Fuel Tax or Subsidy Rate by Fuel</v>
      </c>
      <c r="D2928" s="6" t="s">
        <v>426</v>
      </c>
      <c r="E2928" s="45" t="s">
        <v>319</v>
      </c>
      <c r="F2928" s="6" t="s">
        <v>427</v>
      </c>
      <c r="G2928" s="45" t="s">
        <v>2553</v>
      </c>
      <c r="H2928" s="47">
        <f t="shared" si="132"/>
        <v>2927</v>
      </c>
      <c r="I2928" s="325" t="s">
        <v>41</v>
      </c>
      <c r="J2928" s="255" t="str">
        <f>IF(ISBLANK(INDEX('Policy Characteristics'!D:D,MATCH($C2928,'Policy Characteristics'!$C:$C,0))),"",INDEX('Policy Characteristics'!D:D,MATCH($C2928,'Policy Characteristics'!$C:$C,0)))</f>
        <v>Fuel Taxes or Subsidies</v>
      </c>
      <c r="K2928" s="254" t="str">
        <f>IF(ISBLANK(INDEX('Policy Characteristics'!E:E,MATCH($C2928,'Policy Characteristics'!$C:$C,0))),"",INDEX('Policy Characteristics'!E:E,MATCH($C2928,'Policy Characteristics'!$C:$C,0)))</f>
        <v>cross fuel tax</v>
      </c>
      <c r="L2928" s="261">
        <f>IF(ISBLANK(INDEX('Policy Characteristics'!F:F,MATCH($C2928,'Policy Characteristics'!$C:$C,0))),"",INDEX('Policy Characteristics'!F:F,MATCH($C2928,'Policy Characteristics'!$C:$C,0)))</f>
        <v>-0.9</v>
      </c>
      <c r="M2928" s="261">
        <f>IF(ISBLANK(INDEX('Policy Characteristics'!G:G,MATCH($C2928,'Policy Characteristics'!$C:$C,0))),"",INDEX('Policy Characteristics'!G:G,MATCH($C2928,'Policy Characteristics'!$C:$C,0)))</f>
        <v>0.9</v>
      </c>
      <c r="N2928" s="261">
        <f>IF(ISBLANK(INDEX('Policy Characteristics'!H:H,MATCH($C2928,'Policy Characteristics'!$C:$C,0))),"",INDEX('Policy Characteristics'!H:H,MATCH($C2928,'Policy Characteristics'!$C:$C,0)))</f>
        <v>0.01</v>
      </c>
      <c r="O2928" s="254" t="str">
        <f>IF(ISBLANK(INDEX('Policy Characteristics'!I:I,MATCH($C2928,'Policy Characteristics'!$C:$C,0))),"",INDEX('Policy Characteristics'!I:I,MATCH($C2928,'Policy Characteristics'!$C:$C,0)))</f>
        <v>% of BAU price</v>
      </c>
      <c r="P2928" s="254" t="str">
        <f>IF(ISBLANK(INDEX('Policy Characteristics'!J:J,MATCH($C2928,'Policy Characteristics'!$C:$C,0))),"",INDEX('Policy Characteristics'!J:J,MATCH($C2928,'Policy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28" s="254" t="str">
        <f>IF(ISBLANK(INDEX('Policy Characteristics'!K:K,MATCH($C2928,'Policy Characteristics'!$C:$C,0))),"",INDEX('Policy Characteristics'!K:K,MATCH($C2928,'Policy Characteristics'!$C:$C,0)))</f>
        <v>fuels.html#fuel-taxes</v>
      </c>
      <c r="R2928" s="254" t="str">
        <f>IF(ISBLANK(INDEX('Policy Characteristics'!L:L,MATCH($C2928,'Policy Characteristics'!$C:$C,0))),"",INDEX('Policy Characteristics'!L:L,MATCH($C2928,'Policy Characteristics'!$C:$C,0)))</f>
        <v>fuel-taxes.html</v>
      </c>
    </row>
    <row r="2929" spans="1:18" x14ac:dyDescent="0.25">
      <c r="A2929" s="254" t="str">
        <f>IF(ISBLANK(INDEX('Policy Characteristics'!A:A,MATCH($C2929,'Policy Characteristics'!$C:$C,0))),"",INDEX('Policy Characteristics'!A:A,MATCH($C2929,'Policy Characteristics'!$C:$C,0)))</f>
        <v>Cross-Sector</v>
      </c>
      <c r="B2929" s="262" t="str">
        <f>IF(ISBLANK(INDEX('Policy Characteristics'!B:B,MATCH($C2929,'Policy Characteristics'!$C:$C,0))),"",INDEX('Policy Characteristics'!B:B,MATCH($C2929,'Policy Characteristics'!$C:$C,0)))</f>
        <v>Fuel Taxes or Subsidies</v>
      </c>
      <c r="C2929" s="320" t="str">
        <f t="shared" si="131"/>
        <v>Additional Fuel Tax or Subsidy Rate by Fuel</v>
      </c>
      <c r="D2929" s="6" t="s">
        <v>2439</v>
      </c>
      <c r="E2929" s="45" t="s">
        <v>319</v>
      </c>
      <c r="F2929" s="6" t="s">
        <v>2443</v>
      </c>
      <c r="G2929" s="45" t="s">
        <v>2553</v>
      </c>
      <c r="H2929" s="47">
        <f t="shared" si="132"/>
        <v>2928</v>
      </c>
      <c r="I2929" s="325" t="s">
        <v>41</v>
      </c>
      <c r="J2929" s="255" t="str">
        <f>IF(ISBLANK(INDEX('Policy Characteristics'!D:D,MATCH($C2929,'Policy Characteristics'!$C:$C,0))),"",INDEX('Policy Characteristics'!D:D,MATCH($C2929,'Policy Characteristics'!$C:$C,0)))</f>
        <v>Fuel Taxes or Subsidies</v>
      </c>
      <c r="K2929" s="254" t="str">
        <f>IF(ISBLANK(INDEX('Policy Characteristics'!E:E,MATCH($C2929,'Policy Characteristics'!$C:$C,0))),"",INDEX('Policy Characteristics'!E:E,MATCH($C2929,'Policy Characteristics'!$C:$C,0)))</f>
        <v>cross fuel tax</v>
      </c>
      <c r="L2929" s="261">
        <f>IF(ISBLANK(INDEX('Policy Characteristics'!F:F,MATCH($C2929,'Policy Characteristics'!$C:$C,0))),"",INDEX('Policy Characteristics'!F:F,MATCH($C2929,'Policy Characteristics'!$C:$C,0)))</f>
        <v>-0.9</v>
      </c>
      <c r="M2929" s="261">
        <f>IF(ISBLANK(INDEX('Policy Characteristics'!G:G,MATCH($C2929,'Policy Characteristics'!$C:$C,0))),"",INDEX('Policy Characteristics'!G:G,MATCH($C2929,'Policy Characteristics'!$C:$C,0)))</f>
        <v>0.9</v>
      </c>
      <c r="N2929" s="261">
        <f>IF(ISBLANK(INDEX('Policy Characteristics'!H:H,MATCH($C2929,'Policy Characteristics'!$C:$C,0))),"",INDEX('Policy Characteristics'!H:H,MATCH($C2929,'Policy Characteristics'!$C:$C,0)))</f>
        <v>0.01</v>
      </c>
      <c r="O2929" s="254" t="str">
        <f>IF(ISBLANK(INDEX('Policy Characteristics'!I:I,MATCH($C2929,'Policy Characteristics'!$C:$C,0))),"",INDEX('Policy Characteristics'!I:I,MATCH($C2929,'Policy Characteristics'!$C:$C,0)))</f>
        <v>% of BAU price</v>
      </c>
      <c r="P2929" s="254" t="str">
        <f>IF(ISBLANK(INDEX('Policy Characteristics'!J:J,MATCH($C2929,'Policy Characteristics'!$C:$C,0))),"",INDEX('Policy Characteristics'!J:J,MATCH($C2929,'Policy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29" s="254" t="str">
        <f>IF(ISBLANK(INDEX('Policy Characteristics'!K:K,MATCH($C2929,'Policy Characteristics'!$C:$C,0))),"",INDEX('Policy Characteristics'!K:K,MATCH($C2929,'Policy Characteristics'!$C:$C,0)))</f>
        <v>fuels.html#fuel-taxes</v>
      </c>
      <c r="R2929" s="254" t="str">
        <f>IF(ISBLANK(INDEX('Policy Characteristics'!L:L,MATCH($C2929,'Policy Characteristics'!$C:$C,0))),"",INDEX('Policy Characteristics'!L:L,MATCH($C2929,'Policy Characteristics'!$C:$C,0)))</f>
        <v>fuel-taxes.html</v>
      </c>
    </row>
    <row r="2930" spans="1:18" x14ac:dyDescent="0.25">
      <c r="A2930" s="254" t="str">
        <f>IF(ISBLANK(INDEX('Policy Characteristics'!A:A,MATCH($C2930,'Policy Characteristics'!$C:$C,0))),"",INDEX('Policy Characteristics'!A:A,MATCH($C2930,'Policy Characteristics'!$C:$C,0)))</f>
        <v>Cross-Sector</v>
      </c>
      <c r="B2930" s="262" t="str">
        <f>IF(ISBLANK(INDEX('Policy Characteristics'!B:B,MATCH($C2930,'Policy Characteristics'!$C:$C,0))),"",INDEX('Policy Characteristics'!B:B,MATCH($C2930,'Policy Characteristics'!$C:$C,0)))</f>
        <v>Fuel Taxes or Subsidies</v>
      </c>
      <c r="C2930" s="320" t="str">
        <f t="shared" si="131"/>
        <v>Additional Fuel Tax or Subsidy Rate by Fuel</v>
      </c>
      <c r="D2930" s="6" t="s">
        <v>2449</v>
      </c>
      <c r="E2930" s="45" t="s">
        <v>319</v>
      </c>
      <c r="F2930" s="6" t="s">
        <v>2450</v>
      </c>
      <c r="G2930" s="45" t="s">
        <v>2553</v>
      </c>
      <c r="H2930" s="47">
        <f t="shared" si="132"/>
        <v>2929</v>
      </c>
      <c r="I2930" s="325" t="s">
        <v>41</v>
      </c>
      <c r="J2930" s="255" t="str">
        <f>IF(ISBLANK(INDEX('Policy Characteristics'!D:D,MATCH($C2930,'Policy Characteristics'!$C:$C,0))),"",INDEX('Policy Characteristics'!D:D,MATCH($C2930,'Policy Characteristics'!$C:$C,0)))</f>
        <v>Fuel Taxes or Subsidies</v>
      </c>
      <c r="K2930" s="254" t="str">
        <f>IF(ISBLANK(INDEX('Policy Characteristics'!E:E,MATCH($C2930,'Policy Characteristics'!$C:$C,0))),"",INDEX('Policy Characteristics'!E:E,MATCH($C2930,'Policy Characteristics'!$C:$C,0)))</f>
        <v>cross fuel tax</v>
      </c>
      <c r="L2930" s="261">
        <f>IF(ISBLANK(INDEX('Policy Characteristics'!F:F,MATCH($C2930,'Policy Characteristics'!$C:$C,0))),"",INDEX('Policy Characteristics'!F:F,MATCH($C2930,'Policy Characteristics'!$C:$C,0)))</f>
        <v>-0.9</v>
      </c>
      <c r="M2930" s="261">
        <f>IF(ISBLANK(INDEX('Policy Characteristics'!G:G,MATCH($C2930,'Policy Characteristics'!$C:$C,0))),"",INDEX('Policy Characteristics'!G:G,MATCH($C2930,'Policy Characteristics'!$C:$C,0)))</f>
        <v>0.9</v>
      </c>
      <c r="N2930" s="261">
        <f>IF(ISBLANK(INDEX('Policy Characteristics'!H:H,MATCH($C2930,'Policy Characteristics'!$C:$C,0))),"",INDEX('Policy Characteristics'!H:H,MATCH($C2930,'Policy Characteristics'!$C:$C,0)))</f>
        <v>0.01</v>
      </c>
      <c r="O2930" s="254" t="str">
        <f>IF(ISBLANK(INDEX('Policy Characteristics'!I:I,MATCH($C2930,'Policy Characteristics'!$C:$C,0))),"",INDEX('Policy Characteristics'!I:I,MATCH($C2930,'Policy Characteristics'!$C:$C,0)))</f>
        <v>% of BAU price</v>
      </c>
      <c r="P2930" s="254" t="str">
        <f>IF(ISBLANK(INDEX('Policy Characteristics'!J:J,MATCH($C2930,'Policy Characteristics'!$C:$C,0))),"",INDEX('Policy Characteristics'!J:J,MATCH($C2930,'Policy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30" s="254" t="str">
        <f>IF(ISBLANK(INDEX('Policy Characteristics'!K:K,MATCH($C2930,'Policy Characteristics'!$C:$C,0))),"",INDEX('Policy Characteristics'!K:K,MATCH($C2930,'Policy Characteristics'!$C:$C,0)))</f>
        <v>fuels.html#fuel-taxes</v>
      </c>
      <c r="R2930" s="254" t="str">
        <f>IF(ISBLANK(INDEX('Policy Characteristics'!L:L,MATCH($C2930,'Policy Characteristics'!$C:$C,0))),"",INDEX('Policy Characteristics'!L:L,MATCH($C2930,'Policy Characteristics'!$C:$C,0)))</f>
        <v>fuel-taxes.html</v>
      </c>
    </row>
    <row r="2931" spans="1:18" x14ac:dyDescent="0.25">
      <c r="A2931" s="254" t="str">
        <f>IF(ISBLANK(INDEX('Policy Characteristics'!A:A,MATCH($C2931,'Policy Characteristics'!$C:$C,0))),"",INDEX('Policy Characteristics'!A:A,MATCH($C2931,'Policy Characteristics'!$C:$C,0)))</f>
        <v>Cross-Sector</v>
      </c>
      <c r="B2931" s="262" t="str">
        <f>IF(ISBLANK(INDEX('Policy Characteristics'!B:B,MATCH($C2931,'Policy Characteristics'!$C:$C,0))),"",INDEX('Policy Characteristics'!B:B,MATCH($C2931,'Policy Characteristics'!$C:$C,0)))</f>
        <v>Fuel Taxes or Subsidies</v>
      </c>
      <c r="C2931" s="320" t="str">
        <f t="shared" ref="C2931:C2994" si="133">C$2866</f>
        <v>Additional Fuel Tax or Subsidy Rate by Fuel</v>
      </c>
      <c r="D2931" s="6" t="s">
        <v>2440</v>
      </c>
      <c r="E2931" s="45" t="s">
        <v>319</v>
      </c>
      <c r="F2931" s="6" t="s">
        <v>2444</v>
      </c>
      <c r="G2931" s="45" t="s">
        <v>2553</v>
      </c>
      <c r="H2931" s="47">
        <f t="shared" si="132"/>
        <v>2930</v>
      </c>
      <c r="I2931" s="325" t="s">
        <v>41</v>
      </c>
      <c r="J2931" s="255" t="str">
        <f>IF(ISBLANK(INDEX('Policy Characteristics'!D:D,MATCH($C2931,'Policy Characteristics'!$C:$C,0))),"",INDEX('Policy Characteristics'!D:D,MATCH($C2931,'Policy Characteristics'!$C:$C,0)))</f>
        <v>Fuel Taxes or Subsidies</v>
      </c>
      <c r="K2931" s="254" t="str">
        <f>IF(ISBLANK(INDEX('Policy Characteristics'!E:E,MATCH($C2931,'Policy Characteristics'!$C:$C,0))),"",INDEX('Policy Characteristics'!E:E,MATCH($C2931,'Policy Characteristics'!$C:$C,0)))</f>
        <v>cross fuel tax</v>
      </c>
      <c r="L2931" s="261">
        <f>IF(ISBLANK(INDEX('Policy Characteristics'!F:F,MATCH($C2931,'Policy Characteristics'!$C:$C,0))),"",INDEX('Policy Characteristics'!F:F,MATCH($C2931,'Policy Characteristics'!$C:$C,0)))</f>
        <v>-0.9</v>
      </c>
      <c r="M2931" s="261">
        <f>IF(ISBLANK(INDEX('Policy Characteristics'!G:G,MATCH($C2931,'Policy Characteristics'!$C:$C,0))),"",INDEX('Policy Characteristics'!G:G,MATCH($C2931,'Policy Characteristics'!$C:$C,0)))</f>
        <v>0.9</v>
      </c>
      <c r="N2931" s="261">
        <f>IF(ISBLANK(INDEX('Policy Characteristics'!H:H,MATCH($C2931,'Policy Characteristics'!$C:$C,0))),"",INDEX('Policy Characteristics'!H:H,MATCH($C2931,'Policy Characteristics'!$C:$C,0)))</f>
        <v>0.01</v>
      </c>
      <c r="O2931" s="254" t="str">
        <f>IF(ISBLANK(INDEX('Policy Characteristics'!I:I,MATCH($C2931,'Policy Characteristics'!$C:$C,0))),"",INDEX('Policy Characteristics'!I:I,MATCH($C2931,'Policy Characteristics'!$C:$C,0)))</f>
        <v>% of BAU price</v>
      </c>
      <c r="P2931" s="254" t="str">
        <f>IF(ISBLANK(INDEX('Policy Characteristics'!J:J,MATCH($C2931,'Policy Characteristics'!$C:$C,0))),"",INDEX('Policy Characteristics'!J:J,MATCH($C2931,'Policy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31" s="254" t="str">
        <f>IF(ISBLANK(INDEX('Policy Characteristics'!K:K,MATCH($C2931,'Policy Characteristics'!$C:$C,0))),"",INDEX('Policy Characteristics'!K:K,MATCH($C2931,'Policy Characteristics'!$C:$C,0)))</f>
        <v>fuels.html#fuel-taxes</v>
      </c>
      <c r="R2931" s="254" t="str">
        <f>IF(ISBLANK(INDEX('Policy Characteristics'!L:L,MATCH($C2931,'Policy Characteristics'!$C:$C,0))),"",INDEX('Policy Characteristics'!L:L,MATCH($C2931,'Policy Characteristics'!$C:$C,0)))</f>
        <v>fuel-taxes.html</v>
      </c>
    </row>
    <row r="2932" spans="1:18" x14ac:dyDescent="0.25">
      <c r="A2932" s="254" t="str">
        <f>IF(ISBLANK(INDEX('Policy Characteristics'!A:A,MATCH($C2932,'Policy Characteristics'!$C:$C,0))),"",INDEX('Policy Characteristics'!A:A,MATCH($C2932,'Policy Characteristics'!$C:$C,0)))</f>
        <v>Cross-Sector</v>
      </c>
      <c r="B2932" s="262" t="str">
        <f>IF(ISBLANK(INDEX('Policy Characteristics'!B:B,MATCH($C2932,'Policy Characteristics'!$C:$C,0))),"",INDEX('Policy Characteristics'!B:B,MATCH($C2932,'Policy Characteristics'!$C:$C,0)))</f>
        <v>Fuel Taxes or Subsidies</v>
      </c>
      <c r="C2932" s="320" t="str">
        <f t="shared" si="133"/>
        <v>Additional Fuel Tax or Subsidy Rate by Fuel</v>
      </c>
      <c r="D2932" s="6" t="s">
        <v>2441</v>
      </c>
      <c r="E2932" s="45" t="s">
        <v>319</v>
      </c>
      <c r="F2932" s="6" t="s">
        <v>2445</v>
      </c>
      <c r="G2932" s="45" t="s">
        <v>2553</v>
      </c>
      <c r="H2932" s="47">
        <f t="shared" si="132"/>
        <v>2931</v>
      </c>
      <c r="I2932" s="325" t="s">
        <v>41</v>
      </c>
      <c r="J2932" s="255" t="str">
        <f>IF(ISBLANK(INDEX('Policy Characteristics'!D:D,MATCH($C2932,'Policy Characteristics'!$C:$C,0))),"",INDEX('Policy Characteristics'!D:D,MATCH($C2932,'Policy Characteristics'!$C:$C,0)))</f>
        <v>Fuel Taxes or Subsidies</v>
      </c>
      <c r="K2932" s="254" t="str">
        <f>IF(ISBLANK(INDEX('Policy Characteristics'!E:E,MATCH($C2932,'Policy Characteristics'!$C:$C,0))),"",INDEX('Policy Characteristics'!E:E,MATCH($C2932,'Policy Characteristics'!$C:$C,0)))</f>
        <v>cross fuel tax</v>
      </c>
      <c r="L2932" s="261">
        <f>IF(ISBLANK(INDEX('Policy Characteristics'!F:F,MATCH($C2932,'Policy Characteristics'!$C:$C,0))),"",INDEX('Policy Characteristics'!F:F,MATCH($C2932,'Policy Characteristics'!$C:$C,0)))</f>
        <v>-0.9</v>
      </c>
      <c r="M2932" s="261">
        <f>IF(ISBLANK(INDEX('Policy Characteristics'!G:G,MATCH($C2932,'Policy Characteristics'!$C:$C,0))),"",INDEX('Policy Characteristics'!G:G,MATCH($C2932,'Policy Characteristics'!$C:$C,0)))</f>
        <v>0.9</v>
      </c>
      <c r="N2932" s="261">
        <f>IF(ISBLANK(INDEX('Policy Characteristics'!H:H,MATCH($C2932,'Policy Characteristics'!$C:$C,0))),"",INDEX('Policy Characteristics'!H:H,MATCH($C2932,'Policy Characteristics'!$C:$C,0)))</f>
        <v>0.01</v>
      </c>
      <c r="O2932" s="254" t="str">
        <f>IF(ISBLANK(INDEX('Policy Characteristics'!I:I,MATCH($C2932,'Policy Characteristics'!$C:$C,0))),"",INDEX('Policy Characteristics'!I:I,MATCH($C2932,'Policy Characteristics'!$C:$C,0)))</f>
        <v>% of BAU price</v>
      </c>
      <c r="P2932" s="254" t="str">
        <f>IF(ISBLANK(INDEX('Policy Characteristics'!J:J,MATCH($C2932,'Policy Characteristics'!$C:$C,0))),"",INDEX('Policy Characteristics'!J:J,MATCH($C2932,'Policy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32" s="254" t="str">
        <f>IF(ISBLANK(INDEX('Policy Characteristics'!K:K,MATCH($C2932,'Policy Characteristics'!$C:$C,0))),"",INDEX('Policy Characteristics'!K:K,MATCH($C2932,'Policy Characteristics'!$C:$C,0)))</f>
        <v>fuels.html#fuel-taxes</v>
      </c>
      <c r="R2932" s="254" t="str">
        <f>IF(ISBLANK(INDEX('Policy Characteristics'!L:L,MATCH($C2932,'Policy Characteristics'!$C:$C,0))),"",INDEX('Policy Characteristics'!L:L,MATCH($C2932,'Policy Characteristics'!$C:$C,0)))</f>
        <v>fuel-taxes.html</v>
      </c>
    </row>
    <row r="2933" spans="1:18" x14ac:dyDescent="0.25">
      <c r="A2933" s="254" t="str">
        <f>IF(ISBLANK(INDEX('Policy Characteristics'!A:A,MATCH($C2933,'Policy Characteristics'!$C:$C,0))),"",INDEX('Policy Characteristics'!A:A,MATCH($C2933,'Policy Characteristics'!$C:$C,0)))</f>
        <v>Cross-Sector</v>
      </c>
      <c r="B2933" s="262" t="str">
        <f>IF(ISBLANK(INDEX('Policy Characteristics'!B:B,MATCH($C2933,'Policy Characteristics'!$C:$C,0))),"",INDEX('Policy Characteristics'!B:B,MATCH($C2933,'Policy Characteristics'!$C:$C,0)))</f>
        <v>Fuel Taxes or Subsidies</v>
      </c>
      <c r="C2933" s="320" t="str">
        <f t="shared" si="133"/>
        <v>Additional Fuel Tax or Subsidy Rate by Fuel</v>
      </c>
      <c r="D2933" s="6" t="s">
        <v>2442</v>
      </c>
      <c r="E2933" s="45" t="s">
        <v>319</v>
      </c>
      <c r="F2933" s="6" t="s">
        <v>2446</v>
      </c>
      <c r="G2933" s="45" t="s">
        <v>2553</v>
      </c>
      <c r="H2933" s="47">
        <f t="shared" si="132"/>
        <v>2932</v>
      </c>
      <c r="I2933" s="325" t="s">
        <v>41</v>
      </c>
      <c r="J2933" s="255" t="str">
        <f>IF(ISBLANK(INDEX('Policy Characteristics'!D:D,MATCH($C2933,'Policy Characteristics'!$C:$C,0))),"",INDEX('Policy Characteristics'!D:D,MATCH($C2933,'Policy Characteristics'!$C:$C,0)))</f>
        <v>Fuel Taxes or Subsidies</v>
      </c>
      <c r="K2933" s="254" t="str">
        <f>IF(ISBLANK(INDEX('Policy Characteristics'!E:E,MATCH($C2933,'Policy Characteristics'!$C:$C,0))),"",INDEX('Policy Characteristics'!E:E,MATCH($C2933,'Policy Characteristics'!$C:$C,0)))</f>
        <v>cross fuel tax</v>
      </c>
      <c r="L2933" s="261">
        <f>IF(ISBLANK(INDEX('Policy Characteristics'!F:F,MATCH($C2933,'Policy Characteristics'!$C:$C,0))),"",INDEX('Policy Characteristics'!F:F,MATCH($C2933,'Policy Characteristics'!$C:$C,0)))</f>
        <v>-0.9</v>
      </c>
      <c r="M2933" s="261">
        <f>IF(ISBLANK(INDEX('Policy Characteristics'!G:G,MATCH($C2933,'Policy Characteristics'!$C:$C,0))),"",INDEX('Policy Characteristics'!G:G,MATCH($C2933,'Policy Characteristics'!$C:$C,0)))</f>
        <v>0.9</v>
      </c>
      <c r="N2933" s="261">
        <f>IF(ISBLANK(INDEX('Policy Characteristics'!H:H,MATCH($C2933,'Policy Characteristics'!$C:$C,0))),"",INDEX('Policy Characteristics'!H:H,MATCH($C2933,'Policy Characteristics'!$C:$C,0)))</f>
        <v>0.01</v>
      </c>
      <c r="O2933" s="254" t="str">
        <f>IF(ISBLANK(INDEX('Policy Characteristics'!I:I,MATCH($C2933,'Policy Characteristics'!$C:$C,0))),"",INDEX('Policy Characteristics'!I:I,MATCH($C2933,'Policy Characteristics'!$C:$C,0)))</f>
        <v>% of BAU price</v>
      </c>
      <c r="P2933" s="254" t="str">
        <f>IF(ISBLANK(INDEX('Policy Characteristics'!J:J,MATCH($C2933,'Policy Characteristics'!$C:$C,0))),"",INDEX('Policy Characteristics'!J:J,MATCH($C2933,'Policy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33" s="254" t="str">
        <f>IF(ISBLANK(INDEX('Policy Characteristics'!K:K,MATCH($C2933,'Policy Characteristics'!$C:$C,0))),"",INDEX('Policy Characteristics'!K:K,MATCH($C2933,'Policy Characteristics'!$C:$C,0)))</f>
        <v>fuels.html#fuel-taxes</v>
      </c>
      <c r="R2933" s="254" t="str">
        <f>IF(ISBLANK(INDEX('Policy Characteristics'!L:L,MATCH($C2933,'Policy Characteristics'!$C:$C,0))),"",INDEX('Policy Characteristics'!L:L,MATCH($C2933,'Policy Characteristics'!$C:$C,0)))</f>
        <v>fuel-taxes.html</v>
      </c>
    </row>
    <row r="2934" spans="1:18" s="4" customFormat="1" x14ac:dyDescent="0.25">
      <c r="A2934" s="254" t="str">
        <f>IF(ISBLANK(INDEX('Policy Characteristics'!A:A,MATCH($C2934,'Policy Characteristics'!$C:$C,0))),"",INDEX('Policy Characteristics'!A:A,MATCH($C2934,'Policy Characteristics'!$C:$C,0)))</f>
        <v>Cross-Sector</v>
      </c>
      <c r="B2934" s="262" t="str">
        <f>IF(ISBLANK(INDEX('Policy Characteristics'!B:B,MATCH($C2934,'Policy Characteristics'!$C:$C,0))),"",INDEX('Policy Characteristics'!B:B,MATCH($C2934,'Policy Characteristics'!$C:$C,0)))</f>
        <v>Fuel Taxes or Subsidies</v>
      </c>
      <c r="C2934" s="320" t="str">
        <f t="shared" si="133"/>
        <v>Additional Fuel Tax or Subsidy Rate by Fuel</v>
      </c>
      <c r="D2934" s="45" t="s">
        <v>49</v>
      </c>
      <c r="E2934" s="45" t="s">
        <v>317</v>
      </c>
      <c r="F2934" s="45" t="s">
        <v>89</v>
      </c>
      <c r="G2934" s="45" t="s">
        <v>9</v>
      </c>
      <c r="H2934" s="47">
        <f t="shared" si="132"/>
        <v>2933</v>
      </c>
      <c r="I2934" s="324" t="s">
        <v>40</v>
      </c>
      <c r="J2934" s="255" t="str">
        <f>IF(ISBLANK(INDEX('Policy Characteristics'!D:D,MATCH($C2934,'Policy Characteristics'!$C:$C,0))),"",INDEX('Policy Characteristics'!D:D,MATCH($C2934,'Policy Characteristics'!$C:$C,0)))</f>
        <v>Fuel Taxes or Subsidies</v>
      </c>
      <c r="K2934" s="254" t="str">
        <f>IF(ISBLANK(INDEX('Policy Characteristics'!E:E,MATCH($C2934,'Policy Characteristics'!$C:$C,0))),"",INDEX('Policy Characteristics'!E:E,MATCH($C2934,'Policy Characteristics'!$C:$C,0)))</f>
        <v>cross fuel tax</v>
      </c>
      <c r="L2934" s="261">
        <f>IF(ISBLANK(INDEX('Policy Characteristics'!F:F,MATCH($C2934,'Policy Characteristics'!$C:$C,0))),"",INDEX('Policy Characteristics'!F:F,MATCH($C2934,'Policy Characteristics'!$C:$C,0)))</f>
        <v>-0.9</v>
      </c>
      <c r="M2934" s="261">
        <f>IF(ISBLANK(INDEX('Policy Characteristics'!G:G,MATCH($C2934,'Policy Characteristics'!$C:$C,0))),"",INDEX('Policy Characteristics'!G:G,MATCH($C2934,'Policy Characteristics'!$C:$C,0)))</f>
        <v>0.9</v>
      </c>
      <c r="N2934" s="261">
        <f>IF(ISBLANK(INDEX('Policy Characteristics'!H:H,MATCH($C2934,'Policy Characteristics'!$C:$C,0))),"",INDEX('Policy Characteristics'!H:H,MATCH($C2934,'Policy Characteristics'!$C:$C,0)))</f>
        <v>0.01</v>
      </c>
      <c r="O2934" s="254" t="str">
        <f>IF(ISBLANK(INDEX('Policy Characteristics'!I:I,MATCH($C2934,'Policy Characteristics'!$C:$C,0))),"",INDEX('Policy Characteristics'!I:I,MATCH($C2934,'Policy Characteristics'!$C:$C,0)))</f>
        <v>% of BAU price</v>
      </c>
      <c r="P2934" s="254" t="str">
        <f>IF(ISBLANK(INDEX('Policy Characteristics'!J:J,MATCH($C2934,'Policy Characteristics'!$C:$C,0))),"",INDEX('Policy Characteristics'!J:J,MATCH($C2934,'Policy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34" s="254" t="str">
        <f>IF(ISBLANK(INDEX('Policy Characteristics'!K:K,MATCH($C2934,'Policy Characteristics'!$C:$C,0))),"",INDEX('Policy Characteristics'!K:K,MATCH($C2934,'Policy Characteristics'!$C:$C,0)))</f>
        <v>fuels.html#fuel-taxes</v>
      </c>
      <c r="R2934" s="254" t="str">
        <f>IF(ISBLANK(INDEX('Policy Characteristics'!L:L,MATCH($C2934,'Policy Characteristics'!$C:$C,0))),"",INDEX('Policy Characteristics'!L:L,MATCH($C2934,'Policy Characteristics'!$C:$C,0)))</f>
        <v>fuel-taxes.html</v>
      </c>
    </row>
    <row r="2935" spans="1:18" s="4" customFormat="1" x14ac:dyDescent="0.25">
      <c r="A2935" s="254" t="str">
        <f>IF(ISBLANK(INDEX('Policy Characteristics'!A:A,MATCH($C2935,'Policy Characteristics'!$C:$C,0))),"",INDEX('Policy Characteristics'!A:A,MATCH($C2935,'Policy Characteristics'!$C:$C,0)))</f>
        <v>Cross-Sector</v>
      </c>
      <c r="B2935" s="262" t="str">
        <f>IF(ISBLANK(INDEX('Policy Characteristics'!B:B,MATCH($C2935,'Policy Characteristics'!$C:$C,0))),"",INDEX('Policy Characteristics'!B:B,MATCH($C2935,'Policy Characteristics'!$C:$C,0)))</f>
        <v>Fuel Taxes or Subsidies</v>
      </c>
      <c r="C2935" s="320" t="str">
        <f t="shared" si="133"/>
        <v>Additional Fuel Tax or Subsidy Rate by Fuel</v>
      </c>
      <c r="D2935" s="6" t="s">
        <v>433</v>
      </c>
      <c r="E2935" s="45" t="s">
        <v>317</v>
      </c>
      <c r="F2935" s="6" t="s">
        <v>430</v>
      </c>
      <c r="G2935" s="45" t="s">
        <v>9</v>
      </c>
      <c r="H2935" s="47">
        <f t="shared" si="132"/>
        <v>2934</v>
      </c>
      <c r="I2935" s="325" t="s">
        <v>40</v>
      </c>
      <c r="J2935" s="255" t="str">
        <f>IF(ISBLANK(INDEX('Policy Characteristics'!D:D,MATCH($C2935,'Policy Characteristics'!$C:$C,0))),"",INDEX('Policy Characteristics'!D:D,MATCH($C2935,'Policy Characteristics'!$C:$C,0)))</f>
        <v>Fuel Taxes or Subsidies</v>
      </c>
      <c r="K2935" s="254" t="str">
        <f>IF(ISBLANK(INDEX('Policy Characteristics'!E:E,MATCH($C2935,'Policy Characteristics'!$C:$C,0))),"",INDEX('Policy Characteristics'!E:E,MATCH($C2935,'Policy Characteristics'!$C:$C,0)))</f>
        <v>cross fuel tax</v>
      </c>
      <c r="L2935" s="261">
        <f>IF(ISBLANK(INDEX('Policy Characteristics'!F:F,MATCH($C2935,'Policy Characteristics'!$C:$C,0))),"",INDEX('Policy Characteristics'!F:F,MATCH($C2935,'Policy Characteristics'!$C:$C,0)))</f>
        <v>-0.9</v>
      </c>
      <c r="M2935" s="261">
        <f>IF(ISBLANK(INDEX('Policy Characteristics'!G:G,MATCH($C2935,'Policy Characteristics'!$C:$C,0))),"",INDEX('Policy Characteristics'!G:G,MATCH($C2935,'Policy Characteristics'!$C:$C,0)))</f>
        <v>0.9</v>
      </c>
      <c r="N2935" s="261">
        <f>IF(ISBLANK(INDEX('Policy Characteristics'!H:H,MATCH($C2935,'Policy Characteristics'!$C:$C,0))),"",INDEX('Policy Characteristics'!H:H,MATCH($C2935,'Policy Characteristics'!$C:$C,0)))</f>
        <v>0.01</v>
      </c>
      <c r="O2935" s="254" t="str">
        <f>IF(ISBLANK(INDEX('Policy Characteristics'!I:I,MATCH($C2935,'Policy Characteristics'!$C:$C,0))),"",INDEX('Policy Characteristics'!I:I,MATCH($C2935,'Policy Characteristics'!$C:$C,0)))</f>
        <v>% of BAU price</v>
      </c>
      <c r="P2935" s="254" t="str">
        <f>IF(ISBLANK(INDEX('Policy Characteristics'!J:J,MATCH($C2935,'Policy Characteristics'!$C:$C,0))),"",INDEX('Policy Characteristics'!J:J,MATCH($C2935,'Policy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35" s="254" t="str">
        <f>IF(ISBLANK(INDEX('Policy Characteristics'!K:K,MATCH($C2935,'Policy Characteristics'!$C:$C,0))),"",INDEX('Policy Characteristics'!K:K,MATCH($C2935,'Policy Characteristics'!$C:$C,0)))</f>
        <v>fuels.html#fuel-taxes</v>
      </c>
      <c r="R2935" s="254" t="str">
        <f>IF(ISBLANK(INDEX('Policy Characteristics'!L:L,MATCH($C2935,'Policy Characteristics'!$C:$C,0))),"",INDEX('Policy Characteristics'!L:L,MATCH($C2935,'Policy Characteristics'!$C:$C,0)))</f>
        <v>fuel-taxes.html</v>
      </c>
    </row>
    <row r="2936" spans="1:18" s="4" customFormat="1" x14ac:dyDescent="0.25">
      <c r="A2936" s="254" t="str">
        <f>IF(ISBLANK(INDEX('Policy Characteristics'!A:A,MATCH($C2936,'Policy Characteristics'!$C:$C,0))),"",INDEX('Policy Characteristics'!A:A,MATCH($C2936,'Policy Characteristics'!$C:$C,0)))</f>
        <v>Cross-Sector</v>
      </c>
      <c r="B2936" s="262" t="str">
        <f>IF(ISBLANK(INDEX('Policy Characteristics'!B:B,MATCH($C2936,'Policy Characteristics'!$C:$C,0))),"",INDEX('Policy Characteristics'!B:B,MATCH($C2936,'Policy Characteristics'!$C:$C,0)))</f>
        <v>Fuel Taxes or Subsidies</v>
      </c>
      <c r="C2936" s="320" t="str">
        <f t="shared" si="133"/>
        <v>Additional Fuel Tax or Subsidy Rate by Fuel</v>
      </c>
      <c r="D2936" s="6" t="s">
        <v>43</v>
      </c>
      <c r="E2936" s="45" t="s">
        <v>317</v>
      </c>
      <c r="F2936" s="6" t="s">
        <v>83</v>
      </c>
      <c r="G2936" s="45" t="s">
        <v>9</v>
      </c>
      <c r="H2936" s="47">
        <f t="shared" si="132"/>
        <v>2935</v>
      </c>
      <c r="I2936" s="325" t="s">
        <v>40</v>
      </c>
      <c r="J2936" s="255" t="str">
        <f>IF(ISBLANK(INDEX('Policy Characteristics'!D:D,MATCH($C2936,'Policy Characteristics'!$C:$C,0))),"",INDEX('Policy Characteristics'!D:D,MATCH($C2936,'Policy Characteristics'!$C:$C,0)))</f>
        <v>Fuel Taxes or Subsidies</v>
      </c>
      <c r="K2936" s="254" t="str">
        <f>IF(ISBLANK(INDEX('Policy Characteristics'!E:E,MATCH($C2936,'Policy Characteristics'!$C:$C,0))),"",INDEX('Policy Characteristics'!E:E,MATCH($C2936,'Policy Characteristics'!$C:$C,0)))</f>
        <v>cross fuel tax</v>
      </c>
      <c r="L2936" s="261">
        <f>IF(ISBLANK(INDEX('Policy Characteristics'!F:F,MATCH($C2936,'Policy Characteristics'!$C:$C,0))),"",INDEX('Policy Characteristics'!F:F,MATCH($C2936,'Policy Characteristics'!$C:$C,0)))</f>
        <v>-0.9</v>
      </c>
      <c r="M2936" s="261">
        <f>IF(ISBLANK(INDEX('Policy Characteristics'!G:G,MATCH($C2936,'Policy Characteristics'!$C:$C,0))),"",INDEX('Policy Characteristics'!G:G,MATCH($C2936,'Policy Characteristics'!$C:$C,0)))</f>
        <v>0.9</v>
      </c>
      <c r="N2936" s="261">
        <f>IF(ISBLANK(INDEX('Policy Characteristics'!H:H,MATCH($C2936,'Policy Characteristics'!$C:$C,0))),"",INDEX('Policy Characteristics'!H:H,MATCH($C2936,'Policy Characteristics'!$C:$C,0)))</f>
        <v>0.01</v>
      </c>
      <c r="O2936" s="254" t="str">
        <f>IF(ISBLANK(INDEX('Policy Characteristics'!I:I,MATCH($C2936,'Policy Characteristics'!$C:$C,0))),"",INDEX('Policy Characteristics'!I:I,MATCH($C2936,'Policy Characteristics'!$C:$C,0)))</f>
        <v>% of BAU price</v>
      </c>
      <c r="P2936" s="254" t="str">
        <f>IF(ISBLANK(INDEX('Policy Characteristics'!J:J,MATCH($C2936,'Policy Characteristics'!$C:$C,0))),"",INDEX('Policy Characteristics'!J:J,MATCH($C2936,'Policy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36" s="254" t="str">
        <f>IF(ISBLANK(INDEX('Policy Characteristics'!K:K,MATCH($C2936,'Policy Characteristics'!$C:$C,0))),"",INDEX('Policy Characteristics'!K:K,MATCH($C2936,'Policy Characteristics'!$C:$C,0)))</f>
        <v>fuels.html#fuel-taxes</v>
      </c>
      <c r="R2936" s="254" t="str">
        <f>IF(ISBLANK(INDEX('Policy Characteristics'!L:L,MATCH($C2936,'Policy Characteristics'!$C:$C,0))),"",INDEX('Policy Characteristics'!L:L,MATCH($C2936,'Policy Characteristics'!$C:$C,0)))</f>
        <v>fuel-taxes.html</v>
      </c>
    </row>
    <row r="2937" spans="1:18" s="4" customFormat="1" x14ac:dyDescent="0.25">
      <c r="A2937" s="254" t="str">
        <f>IF(ISBLANK(INDEX('Policy Characteristics'!A:A,MATCH($C2937,'Policy Characteristics'!$C:$C,0))),"",INDEX('Policy Characteristics'!A:A,MATCH($C2937,'Policy Characteristics'!$C:$C,0)))</f>
        <v>Cross-Sector</v>
      </c>
      <c r="B2937" s="262" t="str">
        <f>IF(ISBLANK(INDEX('Policy Characteristics'!B:B,MATCH($C2937,'Policy Characteristics'!$C:$C,0))),"",INDEX('Policy Characteristics'!B:B,MATCH($C2937,'Policy Characteristics'!$C:$C,0)))</f>
        <v>Fuel Taxes or Subsidies</v>
      </c>
      <c r="C2937" s="320" t="str">
        <f t="shared" si="133"/>
        <v>Additional Fuel Tax or Subsidy Rate by Fuel</v>
      </c>
      <c r="D2937" s="6" t="s">
        <v>44</v>
      </c>
      <c r="E2937" s="45" t="s">
        <v>317</v>
      </c>
      <c r="F2937" s="6" t="s">
        <v>84</v>
      </c>
      <c r="G2937" s="45" t="s">
        <v>9</v>
      </c>
      <c r="H2937" s="47">
        <f t="shared" si="132"/>
        <v>2936</v>
      </c>
      <c r="I2937" s="325" t="s">
        <v>41</v>
      </c>
      <c r="J2937" s="255" t="str">
        <f>IF(ISBLANK(INDEX('Policy Characteristics'!D:D,MATCH($C2937,'Policy Characteristics'!$C:$C,0))),"",INDEX('Policy Characteristics'!D:D,MATCH($C2937,'Policy Characteristics'!$C:$C,0)))</f>
        <v>Fuel Taxes or Subsidies</v>
      </c>
      <c r="K2937" s="254" t="str">
        <f>IF(ISBLANK(INDEX('Policy Characteristics'!E:E,MATCH($C2937,'Policy Characteristics'!$C:$C,0))),"",INDEX('Policy Characteristics'!E:E,MATCH($C2937,'Policy Characteristics'!$C:$C,0)))</f>
        <v>cross fuel tax</v>
      </c>
      <c r="L2937" s="261">
        <f>IF(ISBLANK(INDEX('Policy Characteristics'!F:F,MATCH($C2937,'Policy Characteristics'!$C:$C,0))),"",INDEX('Policy Characteristics'!F:F,MATCH($C2937,'Policy Characteristics'!$C:$C,0)))</f>
        <v>-0.9</v>
      </c>
      <c r="M2937" s="261">
        <f>IF(ISBLANK(INDEX('Policy Characteristics'!G:G,MATCH($C2937,'Policy Characteristics'!$C:$C,0))),"",INDEX('Policy Characteristics'!G:G,MATCH($C2937,'Policy Characteristics'!$C:$C,0)))</f>
        <v>0.9</v>
      </c>
      <c r="N2937" s="261">
        <f>IF(ISBLANK(INDEX('Policy Characteristics'!H:H,MATCH($C2937,'Policy Characteristics'!$C:$C,0))),"",INDEX('Policy Characteristics'!H:H,MATCH($C2937,'Policy Characteristics'!$C:$C,0)))</f>
        <v>0.01</v>
      </c>
      <c r="O2937" s="254" t="str">
        <f>IF(ISBLANK(INDEX('Policy Characteristics'!I:I,MATCH($C2937,'Policy Characteristics'!$C:$C,0))),"",INDEX('Policy Characteristics'!I:I,MATCH($C2937,'Policy Characteristics'!$C:$C,0)))</f>
        <v>% of BAU price</v>
      </c>
      <c r="P2937" s="254" t="str">
        <f>IF(ISBLANK(INDEX('Policy Characteristics'!J:J,MATCH($C2937,'Policy Characteristics'!$C:$C,0))),"",INDEX('Policy Characteristics'!J:J,MATCH($C2937,'Policy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37" s="254" t="str">
        <f>IF(ISBLANK(INDEX('Policy Characteristics'!K:K,MATCH($C2937,'Policy Characteristics'!$C:$C,0))),"",INDEX('Policy Characteristics'!K:K,MATCH($C2937,'Policy Characteristics'!$C:$C,0)))</f>
        <v>fuels.html#fuel-taxes</v>
      </c>
      <c r="R2937" s="254" t="str">
        <f>IF(ISBLANK(INDEX('Policy Characteristics'!L:L,MATCH($C2937,'Policy Characteristics'!$C:$C,0))),"",INDEX('Policy Characteristics'!L:L,MATCH($C2937,'Policy Characteristics'!$C:$C,0)))</f>
        <v>fuel-taxes.html</v>
      </c>
    </row>
    <row r="2938" spans="1:18" s="4" customFormat="1" x14ac:dyDescent="0.25">
      <c r="A2938" s="254" t="str">
        <f>IF(ISBLANK(INDEX('Policy Characteristics'!A:A,MATCH($C2938,'Policy Characteristics'!$C:$C,0))),"",INDEX('Policy Characteristics'!A:A,MATCH($C2938,'Policy Characteristics'!$C:$C,0)))</f>
        <v>Cross-Sector</v>
      </c>
      <c r="B2938" s="262" t="str">
        <f>IF(ISBLANK(INDEX('Policy Characteristics'!B:B,MATCH($C2938,'Policy Characteristics'!$C:$C,0))),"",INDEX('Policy Characteristics'!B:B,MATCH($C2938,'Policy Characteristics'!$C:$C,0)))</f>
        <v>Fuel Taxes or Subsidies</v>
      </c>
      <c r="C2938" s="320" t="str">
        <f t="shared" si="133"/>
        <v>Additional Fuel Tax or Subsidy Rate by Fuel</v>
      </c>
      <c r="D2938" s="6" t="s">
        <v>48</v>
      </c>
      <c r="E2938" s="45" t="s">
        <v>317</v>
      </c>
      <c r="F2938" s="6" t="s">
        <v>88</v>
      </c>
      <c r="G2938" s="45" t="s">
        <v>9</v>
      </c>
      <c r="H2938" s="47">
        <f t="shared" si="132"/>
        <v>2937</v>
      </c>
      <c r="I2938" s="325" t="s">
        <v>41</v>
      </c>
      <c r="J2938" s="255" t="str">
        <f>IF(ISBLANK(INDEX('Policy Characteristics'!D:D,MATCH($C2938,'Policy Characteristics'!$C:$C,0))),"",INDEX('Policy Characteristics'!D:D,MATCH($C2938,'Policy Characteristics'!$C:$C,0)))</f>
        <v>Fuel Taxes or Subsidies</v>
      </c>
      <c r="K2938" s="254" t="str">
        <f>IF(ISBLANK(INDEX('Policy Characteristics'!E:E,MATCH($C2938,'Policy Characteristics'!$C:$C,0))),"",INDEX('Policy Characteristics'!E:E,MATCH($C2938,'Policy Characteristics'!$C:$C,0)))</f>
        <v>cross fuel tax</v>
      </c>
      <c r="L2938" s="261">
        <f>IF(ISBLANK(INDEX('Policy Characteristics'!F:F,MATCH($C2938,'Policy Characteristics'!$C:$C,0))),"",INDEX('Policy Characteristics'!F:F,MATCH($C2938,'Policy Characteristics'!$C:$C,0)))</f>
        <v>-0.9</v>
      </c>
      <c r="M2938" s="261">
        <f>IF(ISBLANK(INDEX('Policy Characteristics'!G:G,MATCH($C2938,'Policy Characteristics'!$C:$C,0))),"",INDEX('Policy Characteristics'!G:G,MATCH($C2938,'Policy Characteristics'!$C:$C,0)))</f>
        <v>0.9</v>
      </c>
      <c r="N2938" s="261">
        <f>IF(ISBLANK(INDEX('Policy Characteristics'!H:H,MATCH($C2938,'Policy Characteristics'!$C:$C,0))),"",INDEX('Policy Characteristics'!H:H,MATCH($C2938,'Policy Characteristics'!$C:$C,0)))</f>
        <v>0.01</v>
      </c>
      <c r="O2938" s="254" t="str">
        <f>IF(ISBLANK(INDEX('Policy Characteristics'!I:I,MATCH($C2938,'Policy Characteristics'!$C:$C,0))),"",INDEX('Policy Characteristics'!I:I,MATCH($C2938,'Policy Characteristics'!$C:$C,0)))</f>
        <v>% of BAU price</v>
      </c>
      <c r="P2938" s="254" t="str">
        <f>IF(ISBLANK(INDEX('Policy Characteristics'!J:J,MATCH($C2938,'Policy Characteristics'!$C:$C,0))),"",INDEX('Policy Characteristics'!J:J,MATCH($C2938,'Policy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38" s="254" t="str">
        <f>IF(ISBLANK(INDEX('Policy Characteristics'!K:K,MATCH($C2938,'Policy Characteristics'!$C:$C,0))),"",INDEX('Policy Characteristics'!K:K,MATCH($C2938,'Policy Characteristics'!$C:$C,0)))</f>
        <v>fuels.html#fuel-taxes</v>
      </c>
      <c r="R2938" s="254" t="str">
        <f>IF(ISBLANK(INDEX('Policy Characteristics'!L:L,MATCH($C2938,'Policy Characteristics'!$C:$C,0))),"",INDEX('Policy Characteristics'!L:L,MATCH($C2938,'Policy Characteristics'!$C:$C,0)))</f>
        <v>fuel-taxes.html</v>
      </c>
    </row>
    <row r="2939" spans="1:18" s="4" customFormat="1" x14ac:dyDescent="0.25">
      <c r="A2939" s="254" t="str">
        <f>IF(ISBLANK(INDEX('Policy Characteristics'!A:A,MATCH($C2939,'Policy Characteristics'!$C:$C,0))),"",INDEX('Policy Characteristics'!A:A,MATCH($C2939,'Policy Characteristics'!$C:$C,0)))</f>
        <v>Cross-Sector</v>
      </c>
      <c r="B2939" s="262" t="str">
        <f>IF(ISBLANK(INDEX('Policy Characteristics'!B:B,MATCH($C2939,'Policy Characteristics'!$C:$C,0))),"",INDEX('Policy Characteristics'!B:B,MATCH($C2939,'Policy Characteristics'!$C:$C,0)))</f>
        <v>Fuel Taxes or Subsidies</v>
      </c>
      <c r="C2939" s="320" t="str">
        <f t="shared" si="133"/>
        <v>Additional Fuel Tax or Subsidy Rate by Fuel</v>
      </c>
      <c r="D2939" s="6" t="s">
        <v>50</v>
      </c>
      <c r="E2939" s="45" t="s">
        <v>317</v>
      </c>
      <c r="F2939" s="6" t="s">
        <v>91</v>
      </c>
      <c r="G2939" s="45" t="s">
        <v>9</v>
      </c>
      <c r="H2939" s="47">
        <f t="shared" si="132"/>
        <v>2938</v>
      </c>
      <c r="I2939" s="325" t="s">
        <v>41</v>
      </c>
      <c r="J2939" s="255" t="str">
        <f>IF(ISBLANK(INDEX('Policy Characteristics'!D:D,MATCH($C2939,'Policy Characteristics'!$C:$C,0))),"",INDEX('Policy Characteristics'!D:D,MATCH($C2939,'Policy Characteristics'!$C:$C,0)))</f>
        <v>Fuel Taxes or Subsidies</v>
      </c>
      <c r="K2939" s="254" t="str">
        <f>IF(ISBLANK(INDEX('Policy Characteristics'!E:E,MATCH($C2939,'Policy Characteristics'!$C:$C,0))),"",INDEX('Policy Characteristics'!E:E,MATCH($C2939,'Policy Characteristics'!$C:$C,0)))</f>
        <v>cross fuel tax</v>
      </c>
      <c r="L2939" s="261">
        <f>IF(ISBLANK(INDEX('Policy Characteristics'!F:F,MATCH($C2939,'Policy Characteristics'!$C:$C,0))),"",INDEX('Policy Characteristics'!F:F,MATCH($C2939,'Policy Characteristics'!$C:$C,0)))</f>
        <v>-0.9</v>
      </c>
      <c r="M2939" s="261">
        <f>IF(ISBLANK(INDEX('Policy Characteristics'!G:G,MATCH($C2939,'Policy Characteristics'!$C:$C,0))),"",INDEX('Policy Characteristics'!G:G,MATCH($C2939,'Policy Characteristics'!$C:$C,0)))</f>
        <v>0.9</v>
      </c>
      <c r="N2939" s="261">
        <f>IF(ISBLANK(INDEX('Policy Characteristics'!H:H,MATCH($C2939,'Policy Characteristics'!$C:$C,0))),"",INDEX('Policy Characteristics'!H:H,MATCH($C2939,'Policy Characteristics'!$C:$C,0)))</f>
        <v>0.01</v>
      </c>
      <c r="O2939" s="254" t="str">
        <f>IF(ISBLANK(INDEX('Policy Characteristics'!I:I,MATCH($C2939,'Policy Characteristics'!$C:$C,0))),"",INDEX('Policy Characteristics'!I:I,MATCH($C2939,'Policy Characteristics'!$C:$C,0)))</f>
        <v>% of BAU price</v>
      </c>
      <c r="P2939" s="254" t="str">
        <f>IF(ISBLANK(INDEX('Policy Characteristics'!J:J,MATCH($C2939,'Policy Characteristics'!$C:$C,0))),"",INDEX('Policy Characteristics'!J:J,MATCH($C2939,'Policy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39" s="254" t="str">
        <f>IF(ISBLANK(INDEX('Policy Characteristics'!K:K,MATCH($C2939,'Policy Characteristics'!$C:$C,0))),"",INDEX('Policy Characteristics'!K:K,MATCH($C2939,'Policy Characteristics'!$C:$C,0)))</f>
        <v>fuels.html#fuel-taxes</v>
      </c>
      <c r="R2939" s="254" t="str">
        <f>IF(ISBLANK(INDEX('Policy Characteristics'!L:L,MATCH($C2939,'Policy Characteristics'!$C:$C,0))),"",INDEX('Policy Characteristics'!L:L,MATCH($C2939,'Policy Characteristics'!$C:$C,0)))</f>
        <v>fuel-taxes.html</v>
      </c>
    </row>
    <row r="2940" spans="1:18" s="4" customFormat="1" x14ac:dyDescent="0.25">
      <c r="A2940" s="254" t="str">
        <f>IF(ISBLANK(INDEX('Policy Characteristics'!A:A,MATCH($C2940,'Policy Characteristics'!$C:$C,0))),"",INDEX('Policy Characteristics'!A:A,MATCH($C2940,'Policy Characteristics'!$C:$C,0)))</f>
        <v>Cross-Sector</v>
      </c>
      <c r="B2940" s="262" t="str">
        <f>IF(ISBLANK(INDEX('Policy Characteristics'!B:B,MATCH($C2940,'Policy Characteristics'!$C:$C,0))),"",INDEX('Policy Characteristics'!B:B,MATCH($C2940,'Policy Characteristics'!$C:$C,0)))</f>
        <v>Fuel Taxes or Subsidies</v>
      </c>
      <c r="C2940" s="320" t="str">
        <f t="shared" si="133"/>
        <v>Additional Fuel Tax or Subsidy Rate by Fuel</v>
      </c>
      <c r="D2940" s="6" t="s">
        <v>51</v>
      </c>
      <c r="E2940" s="45" t="s">
        <v>317</v>
      </c>
      <c r="F2940" s="6" t="s">
        <v>92</v>
      </c>
      <c r="G2940" s="45" t="s">
        <v>9</v>
      </c>
      <c r="H2940" s="47">
        <f t="shared" si="132"/>
        <v>2939</v>
      </c>
      <c r="I2940" s="325" t="s">
        <v>40</v>
      </c>
      <c r="J2940" s="255" t="str">
        <f>IF(ISBLANK(INDEX('Policy Characteristics'!D:D,MATCH($C2940,'Policy Characteristics'!$C:$C,0))),"",INDEX('Policy Characteristics'!D:D,MATCH($C2940,'Policy Characteristics'!$C:$C,0)))</f>
        <v>Fuel Taxes or Subsidies</v>
      </c>
      <c r="K2940" s="254" t="str">
        <f>IF(ISBLANK(INDEX('Policy Characteristics'!E:E,MATCH($C2940,'Policy Characteristics'!$C:$C,0))),"",INDEX('Policy Characteristics'!E:E,MATCH($C2940,'Policy Characteristics'!$C:$C,0)))</f>
        <v>cross fuel tax</v>
      </c>
      <c r="L2940" s="261">
        <f>IF(ISBLANK(INDEX('Policy Characteristics'!F:F,MATCH($C2940,'Policy Characteristics'!$C:$C,0))),"",INDEX('Policy Characteristics'!F:F,MATCH($C2940,'Policy Characteristics'!$C:$C,0)))</f>
        <v>-0.9</v>
      </c>
      <c r="M2940" s="261">
        <f>IF(ISBLANK(INDEX('Policy Characteristics'!G:G,MATCH($C2940,'Policy Characteristics'!$C:$C,0))),"",INDEX('Policy Characteristics'!G:G,MATCH($C2940,'Policy Characteristics'!$C:$C,0)))</f>
        <v>0.9</v>
      </c>
      <c r="N2940" s="261">
        <f>IF(ISBLANK(INDEX('Policy Characteristics'!H:H,MATCH($C2940,'Policy Characteristics'!$C:$C,0))),"",INDEX('Policy Characteristics'!H:H,MATCH($C2940,'Policy Characteristics'!$C:$C,0)))</f>
        <v>0.01</v>
      </c>
      <c r="O2940" s="254" t="str">
        <f>IF(ISBLANK(INDEX('Policy Characteristics'!I:I,MATCH($C2940,'Policy Characteristics'!$C:$C,0))),"",INDEX('Policy Characteristics'!I:I,MATCH($C2940,'Policy Characteristics'!$C:$C,0)))</f>
        <v>% of BAU price</v>
      </c>
      <c r="P2940" s="254" t="str">
        <f>IF(ISBLANK(INDEX('Policy Characteristics'!J:J,MATCH($C2940,'Policy Characteristics'!$C:$C,0))),"",INDEX('Policy Characteristics'!J:J,MATCH($C2940,'Policy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40" s="254" t="str">
        <f>IF(ISBLANK(INDEX('Policy Characteristics'!K:K,MATCH($C2940,'Policy Characteristics'!$C:$C,0))),"",INDEX('Policy Characteristics'!K:K,MATCH($C2940,'Policy Characteristics'!$C:$C,0)))</f>
        <v>fuels.html#fuel-taxes</v>
      </c>
      <c r="R2940" s="254" t="str">
        <f>IF(ISBLANK(INDEX('Policy Characteristics'!L:L,MATCH($C2940,'Policy Characteristics'!$C:$C,0))),"",INDEX('Policy Characteristics'!L:L,MATCH($C2940,'Policy Characteristics'!$C:$C,0)))</f>
        <v>fuel-taxes.html</v>
      </c>
    </row>
    <row r="2941" spans="1:18" s="4" customFormat="1" x14ac:dyDescent="0.25">
      <c r="A2941" s="254" t="str">
        <f>IF(ISBLANK(INDEX('Policy Characteristics'!A:A,MATCH($C2941,'Policy Characteristics'!$C:$C,0))),"",INDEX('Policy Characteristics'!A:A,MATCH($C2941,'Policy Characteristics'!$C:$C,0)))</f>
        <v>Cross-Sector</v>
      </c>
      <c r="B2941" s="262" t="str">
        <f>IF(ISBLANK(INDEX('Policy Characteristics'!B:B,MATCH($C2941,'Policy Characteristics'!$C:$C,0))),"",INDEX('Policy Characteristics'!B:B,MATCH($C2941,'Policy Characteristics'!$C:$C,0)))</f>
        <v>Fuel Taxes or Subsidies</v>
      </c>
      <c r="C2941" s="320" t="str">
        <f t="shared" si="133"/>
        <v>Additional Fuel Tax or Subsidy Rate by Fuel</v>
      </c>
      <c r="D2941" s="6" t="s">
        <v>52</v>
      </c>
      <c r="E2941" s="45" t="s">
        <v>317</v>
      </c>
      <c r="F2941" s="6" t="s">
        <v>93</v>
      </c>
      <c r="G2941" s="45" t="s">
        <v>9</v>
      </c>
      <c r="H2941" s="47">
        <f t="shared" si="132"/>
        <v>2940</v>
      </c>
      <c r="I2941" s="325" t="s">
        <v>41</v>
      </c>
      <c r="J2941" s="255" t="str">
        <f>IF(ISBLANK(INDEX('Policy Characteristics'!D:D,MATCH($C2941,'Policy Characteristics'!$C:$C,0))),"",INDEX('Policy Characteristics'!D:D,MATCH($C2941,'Policy Characteristics'!$C:$C,0)))</f>
        <v>Fuel Taxes or Subsidies</v>
      </c>
      <c r="K2941" s="254" t="str">
        <f>IF(ISBLANK(INDEX('Policy Characteristics'!E:E,MATCH($C2941,'Policy Characteristics'!$C:$C,0))),"",INDEX('Policy Characteristics'!E:E,MATCH($C2941,'Policy Characteristics'!$C:$C,0)))</f>
        <v>cross fuel tax</v>
      </c>
      <c r="L2941" s="261">
        <f>IF(ISBLANK(INDEX('Policy Characteristics'!F:F,MATCH($C2941,'Policy Characteristics'!$C:$C,0))),"",INDEX('Policy Characteristics'!F:F,MATCH($C2941,'Policy Characteristics'!$C:$C,0)))</f>
        <v>-0.9</v>
      </c>
      <c r="M2941" s="261">
        <f>IF(ISBLANK(INDEX('Policy Characteristics'!G:G,MATCH($C2941,'Policy Characteristics'!$C:$C,0))),"",INDEX('Policy Characteristics'!G:G,MATCH($C2941,'Policy Characteristics'!$C:$C,0)))</f>
        <v>0.9</v>
      </c>
      <c r="N2941" s="261">
        <f>IF(ISBLANK(INDEX('Policy Characteristics'!H:H,MATCH($C2941,'Policy Characteristics'!$C:$C,0))),"",INDEX('Policy Characteristics'!H:H,MATCH($C2941,'Policy Characteristics'!$C:$C,0)))</f>
        <v>0.01</v>
      </c>
      <c r="O2941" s="254" t="str">
        <f>IF(ISBLANK(INDEX('Policy Characteristics'!I:I,MATCH($C2941,'Policy Characteristics'!$C:$C,0))),"",INDEX('Policy Characteristics'!I:I,MATCH($C2941,'Policy Characteristics'!$C:$C,0)))</f>
        <v>% of BAU price</v>
      </c>
      <c r="P2941" s="254" t="str">
        <f>IF(ISBLANK(INDEX('Policy Characteristics'!J:J,MATCH($C2941,'Policy Characteristics'!$C:$C,0))),"",INDEX('Policy Characteristics'!J:J,MATCH($C2941,'Policy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41" s="254" t="str">
        <f>IF(ISBLANK(INDEX('Policy Characteristics'!K:K,MATCH($C2941,'Policy Characteristics'!$C:$C,0))),"",INDEX('Policy Characteristics'!K:K,MATCH($C2941,'Policy Characteristics'!$C:$C,0)))</f>
        <v>fuels.html#fuel-taxes</v>
      </c>
      <c r="R2941" s="254" t="str">
        <f>IF(ISBLANK(INDEX('Policy Characteristics'!L:L,MATCH($C2941,'Policy Characteristics'!$C:$C,0))),"",INDEX('Policy Characteristics'!L:L,MATCH($C2941,'Policy Characteristics'!$C:$C,0)))</f>
        <v>fuel-taxes.html</v>
      </c>
    </row>
    <row r="2942" spans="1:18" s="4" customFormat="1" x14ac:dyDescent="0.25">
      <c r="A2942" s="254" t="str">
        <f>IF(ISBLANK(INDEX('Policy Characteristics'!A:A,MATCH($C2942,'Policy Characteristics'!$C:$C,0))),"",INDEX('Policy Characteristics'!A:A,MATCH($C2942,'Policy Characteristics'!$C:$C,0)))</f>
        <v>Cross-Sector</v>
      </c>
      <c r="B2942" s="262" t="str">
        <f>IF(ISBLANK(INDEX('Policy Characteristics'!B:B,MATCH($C2942,'Policy Characteristics'!$C:$C,0))),"",INDEX('Policy Characteristics'!B:B,MATCH($C2942,'Policy Characteristics'!$C:$C,0)))</f>
        <v>Fuel Taxes or Subsidies</v>
      </c>
      <c r="C2942" s="320" t="str">
        <f t="shared" si="133"/>
        <v>Additional Fuel Tax or Subsidy Rate by Fuel</v>
      </c>
      <c r="D2942" s="6" t="s">
        <v>53</v>
      </c>
      <c r="E2942" s="45" t="s">
        <v>317</v>
      </c>
      <c r="F2942" s="6" t="s">
        <v>94</v>
      </c>
      <c r="G2942" s="45" t="s">
        <v>9</v>
      </c>
      <c r="H2942" s="47">
        <f t="shared" si="132"/>
        <v>2941</v>
      </c>
      <c r="I2942" s="325" t="s">
        <v>41</v>
      </c>
      <c r="J2942" s="255" t="str">
        <f>IF(ISBLANK(INDEX('Policy Characteristics'!D:D,MATCH($C2942,'Policy Characteristics'!$C:$C,0))),"",INDEX('Policy Characteristics'!D:D,MATCH($C2942,'Policy Characteristics'!$C:$C,0)))</f>
        <v>Fuel Taxes or Subsidies</v>
      </c>
      <c r="K2942" s="254" t="str">
        <f>IF(ISBLANK(INDEX('Policy Characteristics'!E:E,MATCH($C2942,'Policy Characteristics'!$C:$C,0))),"",INDEX('Policy Characteristics'!E:E,MATCH($C2942,'Policy Characteristics'!$C:$C,0)))</f>
        <v>cross fuel tax</v>
      </c>
      <c r="L2942" s="261">
        <f>IF(ISBLANK(INDEX('Policy Characteristics'!F:F,MATCH($C2942,'Policy Characteristics'!$C:$C,0))),"",INDEX('Policy Characteristics'!F:F,MATCH($C2942,'Policy Characteristics'!$C:$C,0)))</f>
        <v>-0.9</v>
      </c>
      <c r="M2942" s="261">
        <f>IF(ISBLANK(INDEX('Policy Characteristics'!G:G,MATCH($C2942,'Policy Characteristics'!$C:$C,0))),"",INDEX('Policy Characteristics'!G:G,MATCH($C2942,'Policy Characteristics'!$C:$C,0)))</f>
        <v>0.9</v>
      </c>
      <c r="N2942" s="261">
        <f>IF(ISBLANK(INDEX('Policy Characteristics'!H:H,MATCH($C2942,'Policy Characteristics'!$C:$C,0))),"",INDEX('Policy Characteristics'!H:H,MATCH($C2942,'Policy Characteristics'!$C:$C,0)))</f>
        <v>0.01</v>
      </c>
      <c r="O2942" s="254" t="str">
        <f>IF(ISBLANK(INDEX('Policy Characteristics'!I:I,MATCH($C2942,'Policy Characteristics'!$C:$C,0))),"",INDEX('Policy Characteristics'!I:I,MATCH($C2942,'Policy Characteristics'!$C:$C,0)))</f>
        <v>% of BAU price</v>
      </c>
      <c r="P2942" s="254" t="str">
        <f>IF(ISBLANK(INDEX('Policy Characteristics'!J:J,MATCH($C2942,'Policy Characteristics'!$C:$C,0))),"",INDEX('Policy Characteristics'!J:J,MATCH($C2942,'Policy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42" s="254" t="str">
        <f>IF(ISBLANK(INDEX('Policy Characteristics'!K:K,MATCH($C2942,'Policy Characteristics'!$C:$C,0))),"",INDEX('Policy Characteristics'!K:K,MATCH($C2942,'Policy Characteristics'!$C:$C,0)))</f>
        <v>fuels.html#fuel-taxes</v>
      </c>
      <c r="R2942" s="254" t="str">
        <f>IF(ISBLANK(INDEX('Policy Characteristics'!L:L,MATCH($C2942,'Policy Characteristics'!$C:$C,0))),"",INDEX('Policy Characteristics'!L:L,MATCH($C2942,'Policy Characteristics'!$C:$C,0)))</f>
        <v>fuel-taxes.html</v>
      </c>
    </row>
    <row r="2943" spans="1:18" x14ac:dyDescent="0.25">
      <c r="A2943" s="254" t="str">
        <f>IF(ISBLANK(INDEX('Policy Characteristics'!A:A,MATCH($C2943,'Policy Characteristics'!$C:$C,0))),"",INDEX('Policy Characteristics'!A:A,MATCH($C2943,'Policy Characteristics'!$C:$C,0)))</f>
        <v>Cross-Sector</v>
      </c>
      <c r="B2943" s="262" t="str">
        <f>IF(ISBLANK(INDEX('Policy Characteristics'!B:B,MATCH($C2943,'Policy Characteristics'!$C:$C,0))),"",INDEX('Policy Characteristics'!B:B,MATCH($C2943,'Policy Characteristics'!$C:$C,0)))</f>
        <v>Fuel Taxes or Subsidies</v>
      </c>
      <c r="C2943" s="320" t="str">
        <f t="shared" si="133"/>
        <v>Additional Fuel Tax or Subsidy Rate by Fuel</v>
      </c>
      <c r="D2943" s="6" t="s">
        <v>2447</v>
      </c>
      <c r="E2943" s="45" t="s">
        <v>317</v>
      </c>
      <c r="F2943" s="6" t="s">
        <v>2448</v>
      </c>
      <c r="G2943" s="45" t="s">
        <v>9</v>
      </c>
      <c r="H2943" s="47">
        <f t="shared" si="132"/>
        <v>2942</v>
      </c>
      <c r="I2943" s="325" t="s">
        <v>40</v>
      </c>
      <c r="J2943" s="255" t="str">
        <f>IF(ISBLANK(INDEX('Policy Characteristics'!D:D,MATCH($C2943,'Policy Characteristics'!$C:$C,0))),"",INDEX('Policy Characteristics'!D:D,MATCH($C2943,'Policy Characteristics'!$C:$C,0)))</f>
        <v>Fuel Taxes or Subsidies</v>
      </c>
      <c r="K2943" s="254" t="str">
        <f>IF(ISBLANK(INDEX('Policy Characteristics'!E:E,MATCH($C2943,'Policy Characteristics'!$C:$C,0))),"",INDEX('Policy Characteristics'!E:E,MATCH($C2943,'Policy Characteristics'!$C:$C,0)))</f>
        <v>cross fuel tax</v>
      </c>
      <c r="L2943" s="261">
        <f>IF(ISBLANK(INDEX('Policy Characteristics'!F:F,MATCH($C2943,'Policy Characteristics'!$C:$C,0))),"",INDEX('Policy Characteristics'!F:F,MATCH($C2943,'Policy Characteristics'!$C:$C,0)))</f>
        <v>-0.9</v>
      </c>
      <c r="M2943" s="261">
        <f>IF(ISBLANK(INDEX('Policy Characteristics'!G:G,MATCH($C2943,'Policy Characteristics'!$C:$C,0))),"",INDEX('Policy Characteristics'!G:G,MATCH($C2943,'Policy Characteristics'!$C:$C,0)))</f>
        <v>0.9</v>
      </c>
      <c r="N2943" s="261">
        <f>IF(ISBLANK(INDEX('Policy Characteristics'!H:H,MATCH($C2943,'Policy Characteristics'!$C:$C,0))),"",INDEX('Policy Characteristics'!H:H,MATCH($C2943,'Policy Characteristics'!$C:$C,0)))</f>
        <v>0.01</v>
      </c>
      <c r="O2943" s="254" t="str">
        <f>IF(ISBLANK(INDEX('Policy Characteristics'!I:I,MATCH($C2943,'Policy Characteristics'!$C:$C,0))),"",INDEX('Policy Characteristics'!I:I,MATCH($C2943,'Policy Characteristics'!$C:$C,0)))</f>
        <v>% of BAU price</v>
      </c>
      <c r="P2943" s="254" t="str">
        <f>IF(ISBLANK(INDEX('Policy Characteristics'!J:J,MATCH($C2943,'Policy Characteristics'!$C:$C,0))),"",INDEX('Policy Characteristics'!J:J,MATCH($C2943,'Policy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43" s="254" t="str">
        <f>IF(ISBLANK(INDEX('Policy Characteristics'!K:K,MATCH($C2943,'Policy Characteristics'!$C:$C,0))),"",INDEX('Policy Characteristics'!K:K,MATCH($C2943,'Policy Characteristics'!$C:$C,0)))</f>
        <v>fuels.html#fuel-taxes</v>
      </c>
      <c r="R2943" s="254" t="str">
        <f>IF(ISBLANK(INDEX('Policy Characteristics'!L:L,MATCH($C2943,'Policy Characteristics'!$C:$C,0))),"",INDEX('Policy Characteristics'!L:L,MATCH($C2943,'Policy Characteristics'!$C:$C,0)))</f>
        <v>fuel-taxes.html</v>
      </c>
    </row>
    <row r="2944" spans="1:18" x14ac:dyDescent="0.25">
      <c r="A2944" s="254" t="str">
        <f>IF(ISBLANK(INDEX('Policy Characteristics'!A:A,MATCH($C2944,'Policy Characteristics'!$C:$C,0))),"",INDEX('Policy Characteristics'!A:A,MATCH($C2944,'Policy Characteristics'!$C:$C,0)))</f>
        <v>Cross-Sector</v>
      </c>
      <c r="B2944" s="262" t="str">
        <f>IF(ISBLANK(INDEX('Policy Characteristics'!B:B,MATCH($C2944,'Policy Characteristics'!$C:$C,0))),"",INDEX('Policy Characteristics'!B:B,MATCH($C2944,'Policy Characteristics'!$C:$C,0)))</f>
        <v>Fuel Taxes or Subsidies</v>
      </c>
      <c r="C2944" s="320" t="str">
        <f t="shared" si="133"/>
        <v>Additional Fuel Tax or Subsidy Rate by Fuel</v>
      </c>
      <c r="D2944" s="6" t="s">
        <v>71</v>
      </c>
      <c r="E2944" s="45" t="s">
        <v>317</v>
      </c>
      <c r="F2944" s="6" t="s">
        <v>95</v>
      </c>
      <c r="G2944" s="45" t="s">
        <v>9</v>
      </c>
      <c r="H2944" s="47">
        <f t="shared" si="132"/>
        <v>2943</v>
      </c>
      <c r="I2944" s="325" t="s">
        <v>41</v>
      </c>
      <c r="J2944" s="255" t="str">
        <f>IF(ISBLANK(INDEX('Policy Characteristics'!D:D,MATCH($C2944,'Policy Characteristics'!$C:$C,0))),"",INDEX('Policy Characteristics'!D:D,MATCH($C2944,'Policy Characteristics'!$C:$C,0)))</f>
        <v>Fuel Taxes or Subsidies</v>
      </c>
      <c r="K2944" s="254" t="str">
        <f>IF(ISBLANK(INDEX('Policy Characteristics'!E:E,MATCH($C2944,'Policy Characteristics'!$C:$C,0))),"",INDEX('Policy Characteristics'!E:E,MATCH($C2944,'Policy Characteristics'!$C:$C,0)))</f>
        <v>cross fuel tax</v>
      </c>
      <c r="L2944" s="261">
        <f>IF(ISBLANK(INDEX('Policy Characteristics'!F:F,MATCH($C2944,'Policy Characteristics'!$C:$C,0))),"",INDEX('Policy Characteristics'!F:F,MATCH($C2944,'Policy Characteristics'!$C:$C,0)))</f>
        <v>-0.9</v>
      </c>
      <c r="M2944" s="261">
        <f>IF(ISBLANK(INDEX('Policy Characteristics'!G:G,MATCH($C2944,'Policy Characteristics'!$C:$C,0))),"",INDEX('Policy Characteristics'!G:G,MATCH($C2944,'Policy Characteristics'!$C:$C,0)))</f>
        <v>0.9</v>
      </c>
      <c r="N2944" s="261">
        <f>IF(ISBLANK(INDEX('Policy Characteristics'!H:H,MATCH($C2944,'Policy Characteristics'!$C:$C,0))),"",INDEX('Policy Characteristics'!H:H,MATCH($C2944,'Policy Characteristics'!$C:$C,0)))</f>
        <v>0.01</v>
      </c>
      <c r="O2944" s="254" t="str">
        <f>IF(ISBLANK(INDEX('Policy Characteristics'!I:I,MATCH($C2944,'Policy Characteristics'!$C:$C,0))),"",INDEX('Policy Characteristics'!I:I,MATCH($C2944,'Policy Characteristics'!$C:$C,0)))</f>
        <v>% of BAU price</v>
      </c>
      <c r="P2944" s="254" t="str">
        <f>IF(ISBLANK(INDEX('Policy Characteristics'!J:J,MATCH($C2944,'Policy Characteristics'!$C:$C,0))),"",INDEX('Policy Characteristics'!J:J,MATCH($C2944,'Policy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44" s="254" t="str">
        <f>IF(ISBLANK(INDEX('Policy Characteristics'!K:K,MATCH($C2944,'Policy Characteristics'!$C:$C,0))),"",INDEX('Policy Characteristics'!K:K,MATCH($C2944,'Policy Characteristics'!$C:$C,0)))</f>
        <v>fuels.html#fuel-taxes</v>
      </c>
      <c r="R2944" s="254" t="str">
        <f>IF(ISBLANK(INDEX('Policy Characteristics'!L:L,MATCH($C2944,'Policy Characteristics'!$C:$C,0))),"",INDEX('Policy Characteristics'!L:L,MATCH($C2944,'Policy Characteristics'!$C:$C,0)))</f>
        <v>fuel-taxes.html</v>
      </c>
    </row>
    <row r="2945" spans="1:18" x14ac:dyDescent="0.25">
      <c r="A2945" s="254" t="str">
        <f>IF(ISBLANK(INDEX('Policy Characteristics'!A:A,MATCH($C2945,'Policy Characteristics'!$C:$C,0))),"",INDEX('Policy Characteristics'!A:A,MATCH($C2945,'Policy Characteristics'!$C:$C,0)))</f>
        <v>Cross-Sector</v>
      </c>
      <c r="B2945" s="262" t="str">
        <f>IF(ISBLANK(INDEX('Policy Characteristics'!B:B,MATCH($C2945,'Policy Characteristics'!$C:$C,0))),"",INDEX('Policy Characteristics'!B:B,MATCH($C2945,'Policy Characteristics'!$C:$C,0)))</f>
        <v>Fuel Taxes or Subsidies</v>
      </c>
      <c r="C2945" s="320" t="str">
        <f t="shared" si="133"/>
        <v>Additional Fuel Tax or Subsidy Rate by Fuel</v>
      </c>
      <c r="D2945" s="6" t="s">
        <v>426</v>
      </c>
      <c r="E2945" s="45" t="s">
        <v>317</v>
      </c>
      <c r="F2945" s="6" t="s">
        <v>427</v>
      </c>
      <c r="G2945" s="45" t="s">
        <v>9</v>
      </c>
      <c r="H2945" s="47">
        <f t="shared" si="132"/>
        <v>2944</v>
      </c>
      <c r="I2945" s="325" t="s">
        <v>41</v>
      </c>
      <c r="J2945" s="255" t="str">
        <f>IF(ISBLANK(INDEX('Policy Characteristics'!D:D,MATCH($C2945,'Policy Characteristics'!$C:$C,0))),"",INDEX('Policy Characteristics'!D:D,MATCH($C2945,'Policy Characteristics'!$C:$C,0)))</f>
        <v>Fuel Taxes or Subsidies</v>
      </c>
      <c r="K2945" s="254" t="str">
        <f>IF(ISBLANK(INDEX('Policy Characteristics'!E:E,MATCH($C2945,'Policy Characteristics'!$C:$C,0))),"",INDEX('Policy Characteristics'!E:E,MATCH($C2945,'Policy Characteristics'!$C:$C,0)))</f>
        <v>cross fuel tax</v>
      </c>
      <c r="L2945" s="261">
        <f>IF(ISBLANK(INDEX('Policy Characteristics'!F:F,MATCH($C2945,'Policy Characteristics'!$C:$C,0))),"",INDEX('Policy Characteristics'!F:F,MATCH($C2945,'Policy Characteristics'!$C:$C,0)))</f>
        <v>-0.9</v>
      </c>
      <c r="M2945" s="261">
        <f>IF(ISBLANK(INDEX('Policy Characteristics'!G:G,MATCH($C2945,'Policy Characteristics'!$C:$C,0))),"",INDEX('Policy Characteristics'!G:G,MATCH($C2945,'Policy Characteristics'!$C:$C,0)))</f>
        <v>0.9</v>
      </c>
      <c r="N2945" s="261">
        <f>IF(ISBLANK(INDEX('Policy Characteristics'!H:H,MATCH($C2945,'Policy Characteristics'!$C:$C,0))),"",INDEX('Policy Characteristics'!H:H,MATCH($C2945,'Policy Characteristics'!$C:$C,0)))</f>
        <v>0.01</v>
      </c>
      <c r="O2945" s="254" t="str">
        <f>IF(ISBLANK(INDEX('Policy Characteristics'!I:I,MATCH($C2945,'Policy Characteristics'!$C:$C,0))),"",INDEX('Policy Characteristics'!I:I,MATCH($C2945,'Policy Characteristics'!$C:$C,0)))</f>
        <v>% of BAU price</v>
      </c>
      <c r="P2945" s="254" t="str">
        <f>IF(ISBLANK(INDEX('Policy Characteristics'!J:J,MATCH($C2945,'Policy Characteristics'!$C:$C,0))),"",INDEX('Policy Characteristics'!J:J,MATCH($C2945,'Policy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45" s="254" t="str">
        <f>IF(ISBLANK(INDEX('Policy Characteristics'!K:K,MATCH($C2945,'Policy Characteristics'!$C:$C,0))),"",INDEX('Policy Characteristics'!K:K,MATCH($C2945,'Policy Characteristics'!$C:$C,0)))</f>
        <v>fuels.html#fuel-taxes</v>
      </c>
      <c r="R2945" s="254" t="str">
        <f>IF(ISBLANK(INDEX('Policy Characteristics'!L:L,MATCH($C2945,'Policy Characteristics'!$C:$C,0))),"",INDEX('Policy Characteristics'!L:L,MATCH($C2945,'Policy Characteristics'!$C:$C,0)))</f>
        <v>fuel-taxes.html</v>
      </c>
    </row>
    <row r="2946" spans="1:18" x14ac:dyDescent="0.25">
      <c r="A2946" s="254" t="str">
        <f>IF(ISBLANK(INDEX('Policy Characteristics'!A:A,MATCH($C2946,'Policy Characteristics'!$C:$C,0))),"",INDEX('Policy Characteristics'!A:A,MATCH($C2946,'Policy Characteristics'!$C:$C,0)))</f>
        <v>Cross-Sector</v>
      </c>
      <c r="B2946" s="262" t="str">
        <f>IF(ISBLANK(INDEX('Policy Characteristics'!B:B,MATCH($C2946,'Policy Characteristics'!$C:$C,0))),"",INDEX('Policy Characteristics'!B:B,MATCH($C2946,'Policy Characteristics'!$C:$C,0)))</f>
        <v>Fuel Taxes or Subsidies</v>
      </c>
      <c r="C2946" s="320" t="str">
        <f t="shared" si="133"/>
        <v>Additional Fuel Tax or Subsidy Rate by Fuel</v>
      </c>
      <c r="D2946" s="6" t="s">
        <v>2439</v>
      </c>
      <c r="E2946" s="45" t="s">
        <v>317</v>
      </c>
      <c r="F2946" s="6" t="s">
        <v>2443</v>
      </c>
      <c r="G2946" s="45" t="s">
        <v>9</v>
      </c>
      <c r="H2946" s="47">
        <f t="shared" si="132"/>
        <v>2945</v>
      </c>
      <c r="I2946" s="325" t="s">
        <v>41</v>
      </c>
      <c r="J2946" s="255" t="str">
        <f>IF(ISBLANK(INDEX('Policy Characteristics'!D:D,MATCH($C2946,'Policy Characteristics'!$C:$C,0))),"",INDEX('Policy Characteristics'!D:D,MATCH($C2946,'Policy Characteristics'!$C:$C,0)))</f>
        <v>Fuel Taxes or Subsidies</v>
      </c>
      <c r="K2946" s="254" t="str">
        <f>IF(ISBLANK(INDEX('Policy Characteristics'!E:E,MATCH($C2946,'Policy Characteristics'!$C:$C,0))),"",INDEX('Policy Characteristics'!E:E,MATCH($C2946,'Policy Characteristics'!$C:$C,0)))</f>
        <v>cross fuel tax</v>
      </c>
      <c r="L2946" s="261">
        <f>IF(ISBLANK(INDEX('Policy Characteristics'!F:F,MATCH($C2946,'Policy Characteristics'!$C:$C,0))),"",INDEX('Policy Characteristics'!F:F,MATCH($C2946,'Policy Characteristics'!$C:$C,0)))</f>
        <v>-0.9</v>
      </c>
      <c r="M2946" s="261">
        <f>IF(ISBLANK(INDEX('Policy Characteristics'!G:G,MATCH($C2946,'Policy Characteristics'!$C:$C,0))),"",INDEX('Policy Characteristics'!G:G,MATCH($C2946,'Policy Characteristics'!$C:$C,0)))</f>
        <v>0.9</v>
      </c>
      <c r="N2946" s="261">
        <f>IF(ISBLANK(INDEX('Policy Characteristics'!H:H,MATCH($C2946,'Policy Characteristics'!$C:$C,0))),"",INDEX('Policy Characteristics'!H:H,MATCH($C2946,'Policy Characteristics'!$C:$C,0)))</f>
        <v>0.01</v>
      </c>
      <c r="O2946" s="254" t="str">
        <f>IF(ISBLANK(INDEX('Policy Characteristics'!I:I,MATCH($C2946,'Policy Characteristics'!$C:$C,0))),"",INDEX('Policy Characteristics'!I:I,MATCH($C2946,'Policy Characteristics'!$C:$C,0)))</f>
        <v>% of BAU price</v>
      </c>
      <c r="P2946" s="254" t="str">
        <f>IF(ISBLANK(INDEX('Policy Characteristics'!J:J,MATCH($C2946,'Policy Characteristics'!$C:$C,0))),"",INDEX('Policy Characteristics'!J:J,MATCH($C2946,'Policy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46" s="254" t="str">
        <f>IF(ISBLANK(INDEX('Policy Characteristics'!K:K,MATCH($C2946,'Policy Characteristics'!$C:$C,0))),"",INDEX('Policy Characteristics'!K:K,MATCH($C2946,'Policy Characteristics'!$C:$C,0)))</f>
        <v>fuels.html#fuel-taxes</v>
      </c>
      <c r="R2946" s="254" t="str">
        <f>IF(ISBLANK(INDEX('Policy Characteristics'!L:L,MATCH($C2946,'Policy Characteristics'!$C:$C,0))),"",INDEX('Policy Characteristics'!L:L,MATCH($C2946,'Policy Characteristics'!$C:$C,0)))</f>
        <v>fuel-taxes.html</v>
      </c>
    </row>
    <row r="2947" spans="1:18" x14ac:dyDescent="0.25">
      <c r="A2947" s="254" t="str">
        <f>IF(ISBLANK(INDEX('Policy Characteristics'!A:A,MATCH($C2947,'Policy Characteristics'!$C:$C,0))),"",INDEX('Policy Characteristics'!A:A,MATCH($C2947,'Policy Characteristics'!$C:$C,0)))</f>
        <v>Cross-Sector</v>
      </c>
      <c r="B2947" s="262" t="str">
        <f>IF(ISBLANK(INDEX('Policy Characteristics'!B:B,MATCH($C2947,'Policy Characteristics'!$C:$C,0))),"",INDEX('Policy Characteristics'!B:B,MATCH($C2947,'Policy Characteristics'!$C:$C,0)))</f>
        <v>Fuel Taxes or Subsidies</v>
      </c>
      <c r="C2947" s="320" t="str">
        <f t="shared" si="133"/>
        <v>Additional Fuel Tax or Subsidy Rate by Fuel</v>
      </c>
      <c r="D2947" s="6" t="s">
        <v>2449</v>
      </c>
      <c r="E2947" s="45" t="s">
        <v>317</v>
      </c>
      <c r="F2947" s="6" t="s">
        <v>2450</v>
      </c>
      <c r="G2947" s="45" t="s">
        <v>9</v>
      </c>
      <c r="H2947" s="47">
        <f t="shared" ref="H2947:H3010" si="134">H2946+1</f>
        <v>2946</v>
      </c>
      <c r="I2947" s="325" t="s">
        <v>40</v>
      </c>
      <c r="J2947" s="255" t="str">
        <f>IF(ISBLANK(INDEX('Policy Characteristics'!D:D,MATCH($C2947,'Policy Characteristics'!$C:$C,0))),"",INDEX('Policy Characteristics'!D:D,MATCH($C2947,'Policy Characteristics'!$C:$C,0)))</f>
        <v>Fuel Taxes or Subsidies</v>
      </c>
      <c r="K2947" s="254" t="str">
        <f>IF(ISBLANK(INDEX('Policy Characteristics'!E:E,MATCH($C2947,'Policy Characteristics'!$C:$C,0))),"",INDEX('Policy Characteristics'!E:E,MATCH($C2947,'Policy Characteristics'!$C:$C,0)))</f>
        <v>cross fuel tax</v>
      </c>
      <c r="L2947" s="261">
        <f>IF(ISBLANK(INDEX('Policy Characteristics'!F:F,MATCH($C2947,'Policy Characteristics'!$C:$C,0))),"",INDEX('Policy Characteristics'!F:F,MATCH($C2947,'Policy Characteristics'!$C:$C,0)))</f>
        <v>-0.9</v>
      </c>
      <c r="M2947" s="261">
        <f>IF(ISBLANK(INDEX('Policy Characteristics'!G:G,MATCH($C2947,'Policy Characteristics'!$C:$C,0))),"",INDEX('Policy Characteristics'!G:G,MATCH($C2947,'Policy Characteristics'!$C:$C,0)))</f>
        <v>0.9</v>
      </c>
      <c r="N2947" s="261">
        <f>IF(ISBLANK(INDEX('Policy Characteristics'!H:H,MATCH($C2947,'Policy Characteristics'!$C:$C,0))),"",INDEX('Policy Characteristics'!H:H,MATCH($C2947,'Policy Characteristics'!$C:$C,0)))</f>
        <v>0.01</v>
      </c>
      <c r="O2947" s="254" t="str">
        <f>IF(ISBLANK(INDEX('Policy Characteristics'!I:I,MATCH($C2947,'Policy Characteristics'!$C:$C,0))),"",INDEX('Policy Characteristics'!I:I,MATCH($C2947,'Policy Characteristics'!$C:$C,0)))</f>
        <v>% of BAU price</v>
      </c>
      <c r="P2947" s="254" t="str">
        <f>IF(ISBLANK(INDEX('Policy Characteristics'!J:J,MATCH($C2947,'Policy Characteristics'!$C:$C,0))),"",INDEX('Policy Characteristics'!J:J,MATCH($C2947,'Policy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47" s="254" t="str">
        <f>IF(ISBLANK(INDEX('Policy Characteristics'!K:K,MATCH($C2947,'Policy Characteristics'!$C:$C,0))),"",INDEX('Policy Characteristics'!K:K,MATCH($C2947,'Policy Characteristics'!$C:$C,0)))</f>
        <v>fuels.html#fuel-taxes</v>
      </c>
      <c r="R2947" s="254" t="str">
        <f>IF(ISBLANK(INDEX('Policy Characteristics'!L:L,MATCH($C2947,'Policy Characteristics'!$C:$C,0))),"",INDEX('Policy Characteristics'!L:L,MATCH($C2947,'Policy Characteristics'!$C:$C,0)))</f>
        <v>fuel-taxes.html</v>
      </c>
    </row>
    <row r="2948" spans="1:18" x14ac:dyDescent="0.25">
      <c r="A2948" s="254" t="str">
        <f>IF(ISBLANK(INDEX('Policy Characteristics'!A:A,MATCH($C2948,'Policy Characteristics'!$C:$C,0))),"",INDEX('Policy Characteristics'!A:A,MATCH($C2948,'Policy Characteristics'!$C:$C,0)))</f>
        <v>Cross-Sector</v>
      </c>
      <c r="B2948" s="262" t="str">
        <f>IF(ISBLANK(INDEX('Policy Characteristics'!B:B,MATCH($C2948,'Policy Characteristics'!$C:$C,0))),"",INDEX('Policy Characteristics'!B:B,MATCH($C2948,'Policy Characteristics'!$C:$C,0)))</f>
        <v>Fuel Taxes or Subsidies</v>
      </c>
      <c r="C2948" s="320" t="str">
        <f t="shared" si="133"/>
        <v>Additional Fuel Tax or Subsidy Rate by Fuel</v>
      </c>
      <c r="D2948" s="6" t="s">
        <v>2440</v>
      </c>
      <c r="E2948" s="45" t="s">
        <v>317</v>
      </c>
      <c r="F2948" s="6" t="s">
        <v>2444</v>
      </c>
      <c r="G2948" s="45" t="s">
        <v>9</v>
      </c>
      <c r="H2948" s="47">
        <f t="shared" si="134"/>
        <v>2947</v>
      </c>
      <c r="I2948" s="325" t="s">
        <v>40</v>
      </c>
      <c r="J2948" s="255" t="str">
        <f>IF(ISBLANK(INDEX('Policy Characteristics'!D:D,MATCH($C2948,'Policy Characteristics'!$C:$C,0))),"",INDEX('Policy Characteristics'!D:D,MATCH($C2948,'Policy Characteristics'!$C:$C,0)))</f>
        <v>Fuel Taxes or Subsidies</v>
      </c>
      <c r="K2948" s="254" t="str">
        <f>IF(ISBLANK(INDEX('Policy Characteristics'!E:E,MATCH($C2948,'Policy Characteristics'!$C:$C,0))),"",INDEX('Policy Characteristics'!E:E,MATCH($C2948,'Policy Characteristics'!$C:$C,0)))</f>
        <v>cross fuel tax</v>
      </c>
      <c r="L2948" s="261">
        <f>IF(ISBLANK(INDEX('Policy Characteristics'!F:F,MATCH($C2948,'Policy Characteristics'!$C:$C,0))),"",INDEX('Policy Characteristics'!F:F,MATCH($C2948,'Policy Characteristics'!$C:$C,0)))</f>
        <v>-0.9</v>
      </c>
      <c r="M2948" s="261">
        <f>IF(ISBLANK(INDEX('Policy Characteristics'!G:G,MATCH($C2948,'Policy Characteristics'!$C:$C,0))),"",INDEX('Policy Characteristics'!G:G,MATCH($C2948,'Policy Characteristics'!$C:$C,0)))</f>
        <v>0.9</v>
      </c>
      <c r="N2948" s="261">
        <f>IF(ISBLANK(INDEX('Policy Characteristics'!H:H,MATCH($C2948,'Policy Characteristics'!$C:$C,0))),"",INDEX('Policy Characteristics'!H:H,MATCH($C2948,'Policy Characteristics'!$C:$C,0)))</f>
        <v>0.01</v>
      </c>
      <c r="O2948" s="254" t="str">
        <f>IF(ISBLANK(INDEX('Policy Characteristics'!I:I,MATCH($C2948,'Policy Characteristics'!$C:$C,0))),"",INDEX('Policy Characteristics'!I:I,MATCH($C2948,'Policy Characteristics'!$C:$C,0)))</f>
        <v>% of BAU price</v>
      </c>
      <c r="P2948" s="254" t="str">
        <f>IF(ISBLANK(INDEX('Policy Characteristics'!J:J,MATCH($C2948,'Policy Characteristics'!$C:$C,0))),"",INDEX('Policy Characteristics'!J:J,MATCH($C2948,'Policy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48" s="254" t="str">
        <f>IF(ISBLANK(INDEX('Policy Characteristics'!K:K,MATCH($C2948,'Policy Characteristics'!$C:$C,0))),"",INDEX('Policy Characteristics'!K:K,MATCH($C2948,'Policy Characteristics'!$C:$C,0)))</f>
        <v>fuels.html#fuel-taxes</v>
      </c>
      <c r="R2948" s="254" t="str">
        <f>IF(ISBLANK(INDEX('Policy Characteristics'!L:L,MATCH($C2948,'Policy Characteristics'!$C:$C,0))),"",INDEX('Policy Characteristics'!L:L,MATCH($C2948,'Policy Characteristics'!$C:$C,0)))</f>
        <v>fuel-taxes.html</v>
      </c>
    </row>
    <row r="2949" spans="1:18" x14ac:dyDescent="0.25">
      <c r="A2949" s="254" t="str">
        <f>IF(ISBLANK(INDEX('Policy Characteristics'!A:A,MATCH($C2949,'Policy Characteristics'!$C:$C,0))),"",INDEX('Policy Characteristics'!A:A,MATCH($C2949,'Policy Characteristics'!$C:$C,0)))</f>
        <v>Cross-Sector</v>
      </c>
      <c r="B2949" s="262" t="str">
        <f>IF(ISBLANK(INDEX('Policy Characteristics'!B:B,MATCH($C2949,'Policy Characteristics'!$C:$C,0))),"",INDEX('Policy Characteristics'!B:B,MATCH($C2949,'Policy Characteristics'!$C:$C,0)))</f>
        <v>Fuel Taxes or Subsidies</v>
      </c>
      <c r="C2949" s="320" t="str">
        <f t="shared" si="133"/>
        <v>Additional Fuel Tax or Subsidy Rate by Fuel</v>
      </c>
      <c r="D2949" s="6" t="s">
        <v>2441</v>
      </c>
      <c r="E2949" s="45" t="s">
        <v>317</v>
      </c>
      <c r="F2949" s="6" t="s">
        <v>2445</v>
      </c>
      <c r="G2949" s="45" t="s">
        <v>9</v>
      </c>
      <c r="H2949" s="47">
        <f t="shared" si="134"/>
        <v>2948</v>
      </c>
      <c r="I2949" s="325" t="s">
        <v>41</v>
      </c>
      <c r="J2949" s="255" t="str">
        <f>IF(ISBLANK(INDEX('Policy Characteristics'!D:D,MATCH($C2949,'Policy Characteristics'!$C:$C,0))),"",INDEX('Policy Characteristics'!D:D,MATCH($C2949,'Policy Characteristics'!$C:$C,0)))</f>
        <v>Fuel Taxes or Subsidies</v>
      </c>
      <c r="K2949" s="254" t="str">
        <f>IF(ISBLANK(INDEX('Policy Characteristics'!E:E,MATCH($C2949,'Policy Characteristics'!$C:$C,0))),"",INDEX('Policy Characteristics'!E:E,MATCH($C2949,'Policy Characteristics'!$C:$C,0)))</f>
        <v>cross fuel tax</v>
      </c>
      <c r="L2949" s="261">
        <f>IF(ISBLANK(INDEX('Policy Characteristics'!F:F,MATCH($C2949,'Policy Characteristics'!$C:$C,0))),"",INDEX('Policy Characteristics'!F:F,MATCH($C2949,'Policy Characteristics'!$C:$C,0)))</f>
        <v>-0.9</v>
      </c>
      <c r="M2949" s="261">
        <f>IF(ISBLANK(INDEX('Policy Characteristics'!G:G,MATCH($C2949,'Policy Characteristics'!$C:$C,0))),"",INDEX('Policy Characteristics'!G:G,MATCH($C2949,'Policy Characteristics'!$C:$C,0)))</f>
        <v>0.9</v>
      </c>
      <c r="N2949" s="261">
        <f>IF(ISBLANK(INDEX('Policy Characteristics'!H:H,MATCH($C2949,'Policy Characteristics'!$C:$C,0))),"",INDEX('Policy Characteristics'!H:H,MATCH($C2949,'Policy Characteristics'!$C:$C,0)))</f>
        <v>0.01</v>
      </c>
      <c r="O2949" s="254" t="str">
        <f>IF(ISBLANK(INDEX('Policy Characteristics'!I:I,MATCH($C2949,'Policy Characteristics'!$C:$C,0))),"",INDEX('Policy Characteristics'!I:I,MATCH($C2949,'Policy Characteristics'!$C:$C,0)))</f>
        <v>% of BAU price</v>
      </c>
      <c r="P2949" s="254" t="str">
        <f>IF(ISBLANK(INDEX('Policy Characteristics'!J:J,MATCH($C2949,'Policy Characteristics'!$C:$C,0))),"",INDEX('Policy Characteristics'!J:J,MATCH($C2949,'Policy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49" s="254" t="str">
        <f>IF(ISBLANK(INDEX('Policy Characteristics'!K:K,MATCH($C2949,'Policy Characteristics'!$C:$C,0))),"",INDEX('Policy Characteristics'!K:K,MATCH($C2949,'Policy Characteristics'!$C:$C,0)))</f>
        <v>fuels.html#fuel-taxes</v>
      </c>
      <c r="R2949" s="254" t="str">
        <f>IF(ISBLANK(INDEX('Policy Characteristics'!L:L,MATCH($C2949,'Policy Characteristics'!$C:$C,0))),"",INDEX('Policy Characteristics'!L:L,MATCH($C2949,'Policy Characteristics'!$C:$C,0)))</f>
        <v>fuel-taxes.html</v>
      </c>
    </row>
    <row r="2950" spans="1:18" x14ac:dyDescent="0.25">
      <c r="A2950" s="254" t="str">
        <f>IF(ISBLANK(INDEX('Policy Characteristics'!A:A,MATCH($C2950,'Policy Characteristics'!$C:$C,0))),"",INDEX('Policy Characteristics'!A:A,MATCH($C2950,'Policy Characteristics'!$C:$C,0)))</f>
        <v>Cross-Sector</v>
      </c>
      <c r="B2950" s="262" t="str">
        <f>IF(ISBLANK(INDEX('Policy Characteristics'!B:B,MATCH($C2950,'Policy Characteristics'!$C:$C,0))),"",INDEX('Policy Characteristics'!B:B,MATCH($C2950,'Policy Characteristics'!$C:$C,0)))</f>
        <v>Fuel Taxes or Subsidies</v>
      </c>
      <c r="C2950" s="320" t="str">
        <f t="shared" si="133"/>
        <v>Additional Fuel Tax or Subsidy Rate by Fuel</v>
      </c>
      <c r="D2950" s="6" t="s">
        <v>2442</v>
      </c>
      <c r="E2950" s="45" t="s">
        <v>317</v>
      </c>
      <c r="F2950" s="6" t="s">
        <v>2446</v>
      </c>
      <c r="G2950" s="45" t="s">
        <v>9</v>
      </c>
      <c r="H2950" s="47">
        <f t="shared" si="134"/>
        <v>2949</v>
      </c>
      <c r="I2950" s="325" t="s">
        <v>40</v>
      </c>
      <c r="J2950" s="255" t="str">
        <f>IF(ISBLANK(INDEX('Policy Characteristics'!D:D,MATCH($C2950,'Policy Characteristics'!$C:$C,0))),"",INDEX('Policy Characteristics'!D:D,MATCH($C2950,'Policy Characteristics'!$C:$C,0)))</f>
        <v>Fuel Taxes or Subsidies</v>
      </c>
      <c r="K2950" s="254" t="str">
        <f>IF(ISBLANK(INDEX('Policy Characteristics'!E:E,MATCH($C2950,'Policy Characteristics'!$C:$C,0))),"",INDEX('Policy Characteristics'!E:E,MATCH($C2950,'Policy Characteristics'!$C:$C,0)))</f>
        <v>cross fuel tax</v>
      </c>
      <c r="L2950" s="261">
        <f>IF(ISBLANK(INDEX('Policy Characteristics'!F:F,MATCH($C2950,'Policy Characteristics'!$C:$C,0))),"",INDEX('Policy Characteristics'!F:F,MATCH($C2950,'Policy Characteristics'!$C:$C,0)))</f>
        <v>-0.9</v>
      </c>
      <c r="M2950" s="261">
        <f>IF(ISBLANK(INDEX('Policy Characteristics'!G:G,MATCH($C2950,'Policy Characteristics'!$C:$C,0))),"",INDEX('Policy Characteristics'!G:G,MATCH($C2950,'Policy Characteristics'!$C:$C,0)))</f>
        <v>0.9</v>
      </c>
      <c r="N2950" s="261">
        <f>IF(ISBLANK(INDEX('Policy Characteristics'!H:H,MATCH($C2950,'Policy Characteristics'!$C:$C,0))),"",INDEX('Policy Characteristics'!H:H,MATCH($C2950,'Policy Characteristics'!$C:$C,0)))</f>
        <v>0.01</v>
      </c>
      <c r="O2950" s="254" t="str">
        <f>IF(ISBLANK(INDEX('Policy Characteristics'!I:I,MATCH($C2950,'Policy Characteristics'!$C:$C,0))),"",INDEX('Policy Characteristics'!I:I,MATCH($C2950,'Policy Characteristics'!$C:$C,0)))</f>
        <v>% of BAU price</v>
      </c>
      <c r="P2950" s="254" t="str">
        <f>IF(ISBLANK(INDEX('Policy Characteristics'!J:J,MATCH($C2950,'Policy Characteristics'!$C:$C,0))),"",INDEX('Policy Characteristics'!J:J,MATCH($C2950,'Policy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50" s="254" t="str">
        <f>IF(ISBLANK(INDEX('Policy Characteristics'!K:K,MATCH($C2950,'Policy Characteristics'!$C:$C,0))),"",INDEX('Policy Characteristics'!K:K,MATCH($C2950,'Policy Characteristics'!$C:$C,0)))</f>
        <v>fuels.html#fuel-taxes</v>
      </c>
      <c r="R2950" s="254" t="str">
        <f>IF(ISBLANK(INDEX('Policy Characteristics'!L:L,MATCH($C2950,'Policy Characteristics'!$C:$C,0))),"",INDEX('Policy Characteristics'!L:L,MATCH($C2950,'Policy Characteristics'!$C:$C,0)))</f>
        <v>fuel-taxes.html</v>
      </c>
    </row>
    <row r="2951" spans="1:18" s="4" customFormat="1" x14ac:dyDescent="0.25">
      <c r="A2951" s="254" t="str">
        <f>IF(ISBLANK(INDEX('Policy Characteristics'!A:A,MATCH($C2951,'Policy Characteristics'!$C:$C,0))),"",INDEX('Policy Characteristics'!A:A,MATCH($C2951,'Policy Characteristics'!$C:$C,0)))</f>
        <v>Cross-Sector</v>
      </c>
      <c r="B2951" s="262" t="str">
        <f>IF(ISBLANK(INDEX('Policy Characteristics'!B:B,MATCH($C2951,'Policy Characteristics'!$C:$C,0))),"",INDEX('Policy Characteristics'!B:B,MATCH($C2951,'Policy Characteristics'!$C:$C,0)))</f>
        <v>Fuel Taxes or Subsidies</v>
      </c>
      <c r="C2951" s="320" t="str">
        <f t="shared" si="133"/>
        <v>Additional Fuel Tax or Subsidy Rate by Fuel</v>
      </c>
      <c r="D2951" s="45" t="s">
        <v>49</v>
      </c>
      <c r="E2951" s="45" t="s">
        <v>2463</v>
      </c>
      <c r="F2951" s="45" t="s">
        <v>89</v>
      </c>
      <c r="G2951" s="45" t="s">
        <v>2456</v>
      </c>
      <c r="H2951" s="47">
        <f t="shared" si="134"/>
        <v>2950</v>
      </c>
      <c r="I2951" s="324" t="s">
        <v>40</v>
      </c>
      <c r="J2951" s="255" t="str">
        <f>IF(ISBLANK(INDEX('Policy Characteristics'!D:D,MATCH($C2951,'Policy Characteristics'!$C:$C,0))),"",INDEX('Policy Characteristics'!D:D,MATCH($C2951,'Policy Characteristics'!$C:$C,0)))</f>
        <v>Fuel Taxes or Subsidies</v>
      </c>
      <c r="K2951" s="254" t="str">
        <f>IF(ISBLANK(INDEX('Policy Characteristics'!E:E,MATCH($C2951,'Policy Characteristics'!$C:$C,0))),"",INDEX('Policy Characteristics'!E:E,MATCH($C2951,'Policy Characteristics'!$C:$C,0)))</f>
        <v>cross fuel tax</v>
      </c>
      <c r="L2951" s="261">
        <f>IF(ISBLANK(INDEX('Policy Characteristics'!F:F,MATCH($C2951,'Policy Characteristics'!$C:$C,0))),"",INDEX('Policy Characteristics'!F:F,MATCH($C2951,'Policy Characteristics'!$C:$C,0)))</f>
        <v>-0.9</v>
      </c>
      <c r="M2951" s="261">
        <f>IF(ISBLANK(INDEX('Policy Characteristics'!G:G,MATCH($C2951,'Policy Characteristics'!$C:$C,0))),"",INDEX('Policy Characteristics'!G:G,MATCH($C2951,'Policy Characteristics'!$C:$C,0)))</f>
        <v>0.9</v>
      </c>
      <c r="N2951" s="261">
        <f>IF(ISBLANK(INDEX('Policy Characteristics'!H:H,MATCH($C2951,'Policy Characteristics'!$C:$C,0))),"",INDEX('Policy Characteristics'!H:H,MATCH($C2951,'Policy Characteristics'!$C:$C,0)))</f>
        <v>0.01</v>
      </c>
      <c r="O2951" s="254" t="str">
        <f>IF(ISBLANK(INDEX('Policy Characteristics'!I:I,MATCH($C2951,'Policy Characteristics'!$C:$C,0))),"",INDEX('Policy Characteristics'!I:I,MATCH($C2951,'Policy Characteristics'!$C:$C,0)))</f>
        <v>% of BAU price</v>
      </c>
      <c r="P2951" s="254" t="str">
        <f>IF(ISBLANK(INDEX('Policy Characteristics'!J:J,MATCH($C2951,'Policy Characteristics'!$C:$C,0))),"",INDEX('Policy Characteristics'!J:J,MATCH($C2951,'Policy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51" s="254" t="str">
        <f>IF(ISBLANK(INDEX('Policy Characteristics'!K:K,MATCH($C2951,'Policy Characteristics'!$C:$C,0))),"",INDEX('Policy Characteristics'!K:K,MATCH($C2951,'Policy Characteristics'!$C:$C,0)))</f>
        <v>fuels.html#fuel-taxes</v>
      </c>
      <c r="R2951" s="254" t="str">
        <f>IF(ISBLANK(INDEX('Policy Characteristics'!L:L,MATCH($C2951,'Policy Characteristics'!$C:$C,0))),"",INDEX('Policy Characteristics'!L:L,MATCH($C2951,'Policy Characteristics'!$C:$C,0)))</f>
        <v>fuel-taxes.html</v>
      </c>
    </row>
    <row r="2952" spans="1:18" s="4" customFormat="1" x14ac:dyDescent="0.25">
      <c r="A2952" s="254" t="str">
        <f>IF(ISBLANK(INDEX('Policy Characteristics'!A:A,MATCH($C2952,'Policy Characteristics'!$C:$C,0))),"",INDEX('Policy Characteristics'!A:A,MATCH($C2952,'Policy Characteristics'!$C:$C,0)))</f>
        <v>Cross-Sector</v>
      </c>
      <c r="B2952" s="262" t="str">
        <f>IF(ISBLANK(INDEX('Policy Characteristics'!B:B,MATCH($C2952,'Policy Characteristics'!$C:$C,0))),"",INDEX('Policy Characteristics'!B:B,MATCH($C2952,'Policy Characteristics'!$C:$C,0)))</f>
        <v>Fuel Taxes or Subsidies</v>
      </c>
      <c r="C2952" s="320" t="str">
        <f t="shared" si="133"/>
        <v>Additional Fuel Tax or Subsidy Rate by Fuel</v>
      </c>
      <c r="D2952" s="6" t="s">
        <v>433</v>
      </c>
      <c r="E2952" s="45" t="s">
        <v>2463</v>
      </c>
      <c r="F2952" s="6" t="s">
        <v>430</v>
      </c>
      <c r="G2952" s="45" t="s">
        <v>2456</v>
      </c>
      <c r="H2952" s="47">
        <f t="shared" si="134"/>
        <v>2951</v>
      </c>
      <c r="I2952" s="325" t="s">
        <v>41</v>
      </c>
      <c r="J2952" s="255" t="str">
        <f>IF(ISBLANK(INDEX('Policy Characteristics'!D:D,MATCH($C2952,'Policy Characteristics'!$C:$C,0))),"",INDEX('Policy Characteristics'!D:D,MATCH($C2952,'Policy Characteristics'!$C:$C,0)))</f>
        <v>Fuel Taxes or Subsidies</v>
      </c>
      <c r="K2952" s="254" t="str">
        <f>IF(ISBLANK(INDEX('Policy Characteristics'!E:E,MATCH($C2952,'Policy Characteristics'!$C:$C,0))),"",INDEX('Policy Characteristics'!E:E,MATCH($C2952,'Policy Characteristics'!$C:$C,0)))</f>
        <v>cross fuel tax</v>
      </c>
      <c r="L2952" s="261">
        <f>IF(ISBLANK(INDEX('Policy Characteristics'!F:F,MATCH($C2952,'Policy Characteristics'!$C:$C,0))),"",INDEX('Policy Characteristics'!F:F,MATCH($C2952,'Policy Characteristics'!$C:$C,0)))</f>
        <v>-0.9</v>
      </c>
      <c r="M2952" s="261">
        <f>IF(ISBLANK(INDEX('Policy Characteristics'!G:G,MATCH($C2952,'Policy Characteristics'!$C:$C,0))),"",INDEX('Policy Characteristics'!G:G,MATCH($C2952,'Policy Characteristics'!$C:$C,0)))</f>
        <v>0.9</v>
      </c>
      <c r="N2952" s="261">
        <f>IF(ISBLANK(INDEX('Policy Characteristics'!H:H,MATCH($C2952,'Policy Characteristics'!$C:$C,0))),"",INDEX('Policy Characteristics'!H:H,MATCH($C2952,'Policy Characteristics'!$C:$C,0)))</f>
        <v>0.01</v>
      </c>
      <c r="O2952" s="254" t="str">
        <f>IF(ISBLANK(INDEX('Policy Characteristics'!I:I,MATCH($C2952,'Policy Characteristics'!$C:$C,0))),"",INDEX('Policy Characteristics'!I:I,MATCH($C2952,'Policy Characteristics'!$C:$C,0)))</f>
        <v>% of BAU price</v>
      </c>
      <c r="P2952" s="254" t="str">
        <f>IF(ISBLANK(INDEX('Policy Characteristics'!J:J,MATCH($C2952,'Policy Characteristics'!$C:$C,0))),"",INDEX('Policy Characteristics'!J:J,MATCH($C2952,'Policy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52" s="254" t="str">
        <f>IF(ISBLANK(INDEX('Policy Characteristics'!K:K,MATCH($C2952,'Policy Characteristics'!$C:$C,0))),"",INDEX('Policy Characteristics'!K:K,MATCH($C2952,'Policy Characteristics'!$C:$C,0)))</f>
        <v>fuels.html#fuel-taxes</v>
      </c>
      <c r="R2952" s="254" t="str">
        <f>IF(ISBLANK(INDEX('Policy Characteristics'!L:L,MATCH($C2952,'Policy Characteristics'!$C:$C,0))),"",INDEX('Policy Characteristics'!L:L,MATCH($C2952,'Policy Characteristics'!$C:$C,0)))</f>
        <v>fuel-taxes.html</v>
      </c>
    </row>
    <row r="2953" spans="1:18" s="4" customFormat="1" x14ac:dyDescent="0.25">
      <c r="A2953" s="254" t="str">
        <f>IF(ISBLANK(INDEX('Policy Characteristics'!A:A,MATCH($C2953,'Policy Characteristics'!$C:$C,0))),"",INDEX('Policy Characteristics'!A:A,MATCH($C2953,'Policy Characteristics'!$C:$C,0)))</f>
        <v>Cross-Sector</v>
      </c>
      <c r="B2953" s="262" t="str">
        <f>IF(ISBLANK(INDEX('Policy Characteristics'!B:B,MATCH($C2953,'Policy Characteristics'!$C:$C,0))),"",INDEX('Policy Characteristics'!B:B,MATCH($C2953,'Policy Characteristics'!$C:$C,0)))</f>
        <v>Fuel Taxes or Subsidies</v>
      </c>
      <c r="C2953" s="320" t="str">
        <f t="shared" si="133"/>
        <v>Additional Fuel Tax or Subsidy Rate by Fuel</v>
      </c>
      <c r="D2953" s="6" t="s">
        <v>43</v>
      </c>
      <c r="E2953" s="45" t="s">
        <v>2463</v>
      </c>
      <c r="F2953" s="6" t="s">
        <v>83</v>
      </c>
      <c r="G2953" s="45" t="s">
        <v>2456</v>
      </c>
      <c r="H2953" s="47">
        <f t="shared" si="134"/>
        <v>2952</v>
      </c>
      <c r="I2953" s="325" t="s">
        <v>40</v>
      </c>
      <c r="J2953" s="255" t="str">
        <f>IF(ISBLANK(INDEX('Policy Characteristics'!D:D,MATCH($C2953,'Policy Characteristics'!$C:$C,0))),"",INDEX('Policy Characteristics'!D:D,MATCH($C2953,'Policy Characteristics'!$C:$C,0)))</f>
        <v>Fuel Taxes or Subsidies</v>
      </c>
      <c r="K2953" s="254" t="str">
        <f>IF(ISBLANK(INDEX('Policy Characteristics'!E:E,MATCH($C2953,'Policy Characteristics'!$C:$C,0))),"",INDEX('Policy Characteristics'!E:E,MATCH($C2953,'Policy Characteristics'!$C:$C,0)))</f>
        <v>cross fuel tax</v>
      </c>
      <c r="L2953" s="261">
        <f>IF(ISBLANK(INDEX('Policy Characteristics'!F:F,MATCH($C2953,'Policy Characteristics'!$C:$C,0))),"",INDEX('Policy Characteristics'!F:F,MATCH($C2953,'Policy Characteristics'!$C:$C,0)))</f>
        <v>-0.9</v>
      </c>
      <c r="M2953" s="261">
        <f>IF(ISBLANK(INDEX('Policy Characteristics'!G:G,MATCH($C2953,'Policy Characteristics'!$C:$C,0))),"",INDEX('Policy Characteristics'!G:G,MATCH($C2953,'Policy Characteristics'!$C:$C,0)))</f>
        <v>0.9</v>
      </c>
      <c r="N2953" s="261">
        <f>IF(ISBLANK(INDEX('Policy Characteristics'!H:H,MATCH($C2953,'Policy Characteristics'!$C:$C,0))),"",INDEX('Policy Characteristics'!H:H,MATCH($C2953,'Policy Characteristics'!$C:$C,0)))</f>
        <v>0.01</v>
      </c>
      <c r="O2953" s="254" t="str">
        <f>IF(ISBLANK(INDEX('Policy Characteristics'!I:I,MATCH($C2953,'Policy Characteristics'!$C:$C,0))),"",INDEX('Policy Characteristics'!I:I,MATCH($C2953,'Policy Characteristics'!$C:$C,0)))</f>
        <v>% of BAU price</v>
      </c>
      <c r="P2953" s="254" t="str">
        <f>IF(ISBLANK(INDEX('Policy Characteristics'!J:J,MATCH($C2953,'Policy Characteristics'!$C:$C,0))),"",INDEX('Policy Characteristics'!J:J,MATCH($C2953,'Policy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53" s="254" t="str">
        <f>IF(ISBLANK(INDEX('Policy Characteristics'!K:K,MATCH($C2953,'Policy Characteristics'!$C:$C,0))),"",INDEX('Policy Characteristics'!K:K,MATCH($C2953,'Policy Characteristics'!$C:$C,0)))</f>
        <v>fuels.html#fuel-taxes</v>
      </c>
      <c r="R2953" s="254" t="str">
        <f>IF(ISBLANK(INDEX('Policy Characteristics'!L:L,MATCH($C2953,'Policy Characteristics'!$C:$C,0))),"",INDEX('Policy Characteristics'!L:L,MATCH($C2953,'Policy Characteristics'!$C:$C,0)))</f>
        <v>fuel-taxes.html</v>
      </c>
    </row>
    <row r="2954" spans="1:18" s="4" customFormat="1" x14ac:dyDescent="0.25">
      <c r="A2954" s="254" t="str">
        <f>IF(ISBLANK(INDEX('Policy Characteristics'!A:A,MATCH($C2954,'Policy Characteristics'!$C:$C,0))),"",INDEX('Policy Characteristics'!A:A,MATCH($C2954,'Policy Characteristics'!$C:$C,0)))</f>
        <v>Cross-Sector</v>
      </c>
      <c r="B2954" s="262" t="str">
        <f>IF(ISBLANK(INDEX('Policy Characteristics'!B:B,MATCH($C2954,'Policy Characteristics'!$C:$C,0))),"",INDEX('Policy Characteristics'!B:B,MATCH($C2954,'Policy Characteristics'!$C:$C,0)))</f>
        <v>Fuel Taxes or Subsidies</v>
      </c>
      <c r="C2954" s="320" t="str">
        <f t="shared" si="133"/>
        <v>Additional Fuel Tax or Subsidy Rate by Fuel</v>
      </c>
      <c r="D2954" s="6" t="s">
        <v>44</v>
      </c>
      <c r="E2954" s="45" t="s">
        <v>2463</v>
      </c>
      <c r="F2954" s="6" t="s">
        <v>84</v>
      </c>
      <c r="G2954" s="45" t="s">
        <v>2456</v>
      </c>
      <c r="H2954" s="47">
        <f t="shared" si="134"/>
        <v>2953</v>
      </c>
      <c r="I2954" s="325" t="s">
        <v>41</v>
      </c>
      <c r="J2954" s="255" t="str">
        <f>IF(ISBLANK(INDEX('Policy Characteristics'!D:D,MATCH($C2954,'Policy Characteristics'!$C:$C,0))),"",INDEX('Policy Characteristics'!D:D,MATCH($C2954,'Policy Characteristics'!$C:$C,0)))</f>
        <v>Fuel Taxes or Subsidies</v>
      </c>
      <c r="K2954" s="254" t="str">
        <f>IF(ISBLANK(INDEX('Policy Characteristics'!E:E,MATCH($C2954,'Policy Characteristics'!$C:$C,0))),"",INDEX('Policy Characteristics'!E:E,MATCH($C2954,'Policy Characteristics'!$C:$C,0)))</f>
        <v>cross fuel tax</v>
      </c>
      <c r="L2954" s="261">
        <f>IF(ISBLANK(INDEX('Policy Characteristics'!F:F,MATCH($C2954,'Policy Characteristics'!$C:$C,0))),"",INDEX('Policy Characteristics'!F:F,MATCH($C2954,'Policy Characteristics'!$C:$C,0)))</f>
        <v>-0.9</v>
      </c>
      <c r="M2954" s="261">
        <f>IF(ISBLANK(INDEX('Policy Characteristics'!G:G,MATCH($C2954,'Policy Characteristics'!$C:$C,0))),"",INDEX('Policy Characteristics'!G:G,MATCH($C2954,'Policy Characteristics'!$C:$C,0)))</f>
        <v>0.9</v>
      </c>
      <c r="N2954" s="261">
        <f>IF(ISBLANK(INDEX('Policy Characteristics'!H:H,MATCH($C2954,'Policy Characteristics'!$C:$C,0))),"",INDEX('Policy Characteristics'!H:H,MATCH($C2954,'Policy Characteristics'!$C:$C,0)))</f>
        <v>0.01</v>
      </c>
      <c r="O2954" s="254" t="str">
        <f>IF(ISBLANK(INDEX('Policy Characteristics'!I:I,MATCH($C2954,'Policy Characteristics'!$C:$C,0))),"",INDEX('Policy Characteristics'!I:I,MATCH($C2954,'Policy Characteristics'!$C:$C,0)))</f>
        <v>% of BAU price</v>
      </c>
      <c r="P2954" s="254" t="str">
        <f>IF(ISBLANK(INDEX('Policy Characteristics'!J:J,MATCH($C2954,'Policy Characteristics'!$C:$C,0))),"",INDEX('Policy Characteristics'!J:J,MATCH($C2954,'Policy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54" s="254" t="str">
        <f>IF(ISBLANK(INDEX('Policy Characteristics'!K:K,MATCH($C2954,'Policy Characteristics'!$C:$C,0))),"",INDEX('Policy Characteristics'!K:K,MATCH($C2954,'Policy Characteristics'!$C:$C,0)))</f>
        <v>fuels.html#fuel-taxes</v>
      </c>
      <c r="R2954" s="254" t="str">
        <f>IF(ISBLANK(INDEX('Policy Characteristics'!L:L,MATCH($C2954,'Policy Characteristics'!$C:$C,0))),"",INDEX('Policy Characteristics'!L:L,MATCH($C2954,'Policy Characteristics'!$C:$C,0)))</f>
        <v>fuel-taxes.html</v>
      </c>
    </row>
    <row r="2955" spans="1:18" s="4" customFormat="1" x14ac:dyDescent="0.25">
      <c r="A2955" s="254" t="str">
        <f>IF(ISBLANK(INDEX('Policy Characteristics'!A:A,MATCH($C2955,'Policy Characteristics'!$C:$C,0))),"",INDEX('Policy Characteristics'!A:A,MATCH($C2955,'Policy Characteristics'!$C:$C,0)))</f>
        <v>Cross-Sector</v>
      </c>
      <c r="B2955" s="262" t="str">
        <f>IF(ISBLANK(INDEX('Policy Characteristics'!B:B,MATCH($C2955,'Policy Characteristics'!$C:$C,0))),"",INDEX('Policy Characteristics'!B:B,MATCH($C2955,'Policy Characteristics'!$C:$C,0)))</f>
        <v>Fuel Taxes or Subsidies</v>
      </c>
      <c r="C2955" s="320" t="str">
        <f t="shared" si="133"/>
        <v>Additional Fuel Tax or Subsidy Rate by Fuel</v>
      </c>
      <c r="D2955" s="6" t="s">
        <v>48</v>
      </c>
      <c r="E2955" s="45" t="s">
        <v>2463</v>
      </c>
      <c r="F2955" s="6" t="s">
        <v>88</v>
      </c>
      <c r="G2955" s="45" t="s">
        <v>2456</v>
      </c>
      <c r="H2955" s="47">
        <f t="shared" si="134"/>
        <v>2954</v>
      </c>
      <c r="I2955" s="325" t="s">
        <v>41</v>
      </c>
      <c r="J2955" s="255" t="str">
        <f>IF(ISBLANK(INDEX('Policy Characteristics'!D:D,MATCH($C2955,'Policy Characteristics'!$C:$C,0))),"",INDEX('Policy Characteristics'!D:D,MATCH($C2955,'Policy Characteristics'!$C:$C,0)))</f>
        <v>Fuel Taxes or Subsidies</v>
      </c>
      <c r="K2955" s="254" t="str">
        <f>IF(ISBLANK(INDEX('Policy Characteristics'!E:E,MATCH($C2955,'Policy Characteristics'!$C:$C,0))),"",INDEX('Policy Characteristics'!E:E,MATCH($C2955,'Policy Characteristics'!$C:$C,0)))</f>
        <v>cross fuel tax</v>
      </c>
      <c r="L2955" s="261">
        <f>IF(ISBLANK(INDEX('Policy Characteristics'!F:F,MATCH($C2955,'Policy Characteristics'!$C:$C,0))),"",INDEX('Policy Characteristics'!F:F,MATCH($C2955,'Policy Characteristics'!$C:$C,0)))</f>
        <v>-0.9</v>
      </c>
      <c r="M2955" s="261">
        <f>IF(ISBLANK(INDEX('Policy Characteristics'!G:G,MATCH($C2955,'Policy Characteristics'!$C:$C,0))),"",INDEX('Policy Characteristics'!G:G,MATCH($C2955,'Policy Characteristics'!$C:$C,0)))</f>
        <v>0.9</v>
      </c>
      <c r="N2955" s="261">
        <f>IF(ISBLANK(INDEX('Policy Characteristics'!H:H,MATCH($C2955,'Policy Characteristics'!$C:$C,0))),"",INDEX('Policy Characteristics'!H:H,MATCH($C2955,'Policy Characteristics'!$C:$C,0)))</f>
        <v>0.01</v>
      </c>
      <c r="O2955" s="254" t="str">
        <f>IF(ISBLANK(INDEX('Policy Characteristics'!I:I,MATCH($C2955,'Policy Characteristics'!$C:$C,0))),"",INDEX('Policy Characteristics'!I:I,MATCH($C2955,'Policy Characteristics'!$C:$C,0)))</f>
        <v>% of BAU price</v>
      </c>
      <c r="P2955" s="254" t="str">
        <f>IF(ISBLANK(INDEX('Policy Characteristics'!J:J,MATCH($C2955,'Policy Characteristics'!$C:$C,0))),"",INDEX('Policy Characteristics'!J:J,MATCH($C2955,'Policy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55" s="254" t="str">
        <f>IF(ISBLANK(INDEX('Policy Characteristics'!K:K,MATCH($C2955,'Policy Characteristics'!$C:$C,0))),"",INDEX('Policy Characteristics'!K:K,MATCH($C2955,'Policy Characteristics'!$C:$C,0)))</f>
        <v>fuels.html#fuel-taxes</v>
      </c>
      <c r="R2955" s="254" t="str">
        <f>IF(ISBLANK(INDEX('Policy Characteristics'!L:L,MATCH($C2955,'Policy Characteristics'!$C:$C,0))),"",INDEX('Policy Characteristics'!L:L,MATCH($C2955,'Policy Characteristics'!$C:$C,0)))</f>
        <v>fuel-taxes.html</v>
      </c>
    </row>
    <row r="2956" spans="1:18" s="4" customFormat="1" x14ac:dyDescent="0.25">
      <c r="A2956" s="254" t="str">
        <f>IF(ISBLANK(INDEX('Policy Characteristics'!A:A,MATCH($C2956,'Policy Characteristics'!$C:$C,0))),"",INDEX('Policy Characteristics'!A:A,MATCH($C2956,'Policy Characteristics'!$C:$C,0)))</f>
        <v>Cross-Sector</v>
      </c>
      <c r="B2956" s="262" t="str">
        <f>IF(ISBLANK(INDEX('Policy Characteristics'!B:B,MATCH($C2956,'Policy Characteristics'!$C:$C,0))),"",INDEX('Policy Characteristics'!B:B,MATCH($C2956,'Policy Characteristics'!$C:$C,0)))</f>
        <v>Fuel Taxes or Subsidies</v>
      </c>
      <c r="C2956" s="320" t="str">
        <f t="shared" si="133"/>
        <v>Additional Fuel Tax or Subsidy Rate by Fuel</v>
      </c>
      <c r="D2956" s="6" t="s">
        <v>50</v>
      </c>
      <c r="E2956" s="45" t="s">
        <v>2463</v>
      </c>
      <c r="F2956" s="6" t="s">
        <v>91</v>
      </c>
      <c r="G2956" s="45" t="s">
        <v>2456</v>
      </c>
      <c r="H2956" s="47">
        <f t="shared" si="134"/>
        <v>2955</v>
      </c>
      <c r="I2956" s="325" t="s">
        <v>41</v>
      </c>
      <c r="J2956" s="255" t="str">
        <f>IF(ISBLANK(INDEX('Policy Characteristics'!D:D,MATCH($C2956,'Policy Characteristics'!$C:$C,0))),"",INDEX('Policy Characteristics'!D:D,MATCH($C2956,'Policy Characteristics'!$C:$C,0)))</f>
        <v>Fuel Taxes or Subsidies</v>
      </c>
      <c r="K2956" s="254" t="str">
        <f>IF(ISBLANK(INDEX('Policy Characteristics'!E:E,MATCH($C2956,'Policy Characteristics'!$C:$C,0))),"",INDEX('Policy Characteristics'!E:E,MATCH($C2956,'Policy Characteristics'!$C:$C,0)))</f>
        <v>cross fuel tax</v>
      </c>
      <c r="L2956" s="261">
        <f>IF(ISBLANK(INDEX('Policy Characteristics'!F:F,MATCH($C2956,'Policy Characteristics'!$C:$C,0))),"",INDEX('Policy Characteristics'!F:F,MATCH($C2956,'Policy Characteristics'!$C:$C,0)))</f>
        <v>-0.9</v>
      </c>
      <c r="M2956" s="261">
        <f>IF(ISBLANK(INDEX('Policy Characteristics'!G:G,MATCH($C2956,'Policy Characteristics'!$C:$C,0))),"",INDEX('Policy Characteristics'!G:G,MATCH($C2956,'Policy Characteristics'!$C:$C,0)))</f>
        <v>0.9</v>
      </c>
      <c r="N2956" s="261">
        <f>IF(ISBLANK(INDEX('Policy Characteristics'!H:H,MATCH($C2956,'Policy Characteristics'!$C:$C,0))),"",INDEX('Policy Characteristics'!H:H,MATCH($C2956,'Policy Characteristics'!$C:$C,0)))</f>
        <v>0.01</v>
      </c>
      <c r="O2956" s="254" t="str">
        <f>IF(ISBLANK(INDEX('Policy Characteristics'!I:I,MATCH($C2956,'Policy Characteristics'!$C:$C,0))),"",INDEX('Policy Characteristics'!I:I,MATCH($C2956,'Policy Characteristics'!$C:$C,0)))</f>
        <v>% of BAU price</v>
      </c>
      <c r="P2956" s="254" t="str">
        <f>IF(ISBLANK(INDEX('Policy Characteristics'!J:J,MATCH($C2956,'Policy Characteristics'!$C:$C,0))),"",INDEX('Policy Characteristics'!J:J,MATCH($C2956,'Policy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56" s="254" t="str">
        <f>IF(ISBLANK(INDEX('Policy Characteristics'!K:K,MATCH($C2956,'Policy Characteristics'!$C:$C,0))),"",INDEX('Policy Characteristics'!K:K,MATCH($C2956,'Policy Characteristics'!$C:$C,0)))</f>
        <v>fuels.html#fuel-taxes</v>
      </c>
      <c r="R2956" s="254" t="str">
        <f>IF(ISBLANK(INDEX('Policy Characteristics'!L:L,MATCH($C2956,'Policy Characteristics'!$C:$C,0))),"",INDEX('Policy Characteristics'!L:L,MATCH($C2956,'Policy Characteristics'!$C:$C,0)))</f>
        <v>fuel-taxes.html</v>
      </c>
    </row>
    <row r="2957" spans="1:18" s="4" customFormat="1" x14ac:dyDescent="0.25">
      <c r="A2957" s="254" t="str">
        <f>IF(ISBLANK(INDEX('Policy Characteristics'!A:A,MATCH($C2957,'Policy Characteristics'!$C:$C,0))),"",INDEX('Policy Characteristics'!A:A,MATCH($C2957,'Policy Characteristics'!$C:$C,0)))</f>
        <v>Cross-Sector</v>
      </c>
      <c r="B2957" s="262" t="str">
        <f>IF(ISBLANK(INDEX('Policy Characteristics'!B:B,MATCH($C2957,'Policy Characteristics'!$C:$C,0))),"",INDEX('Policy Characteristics'!B:B,MATCH($C2957,'Policy Characteristics'!$C:$C,0)))</f>
        <v>Fuel Taxes or Subsidies</v>
      </c>
      <c r="C2957" s="320" t="str">
        <f t="shared" si="133"/>
        <v>Additional Fuel Tax or Subsidy Rate by Fuel</v>
      </c>
      <c r="D2957" s="6" t="s">
        <v>51</v>
      </c>
      <c r="E2957" s="45" t="s">
        <v>2463</v>
      </c>
      <c r="F2957" s="6" t="s">
        <v>92</v>
      </c>
      <c r="G2957" s="45" t="s">
        <v>2456</v>
      </c>
      <c r="H2957" s="47">
        <f t="shared" si="134"/>
        <v>2956</v>
      </c>
      <c r="I2957" s="325" t="s">
        <v>41</v>
      </c>
      <c r="J2957" s="255" t="str">
        <f>IF(ISBLANK(INDEX('Policy Characteristics'!D:D,MATCH($C2957,'Policy Characteristics'!$C:$C,0))),"",INDEX('Policy Characteristics'!D:D,MATCH($C2957,'Policy Characteristics'!$C:$C,0)))</f>
        <v>Fuel Taxes or Subsidies</v>
      </c>
      <c r="K2957" s="254" t="str">
        <f>IF(ISBLANK(INDEX('Policy Characteristics'!E:E,MATCH($C2957,'Policy Characteristics'!$C:$C,0))),"",INDEX('Policy Characteristics'!E:E,MATCH($C2957,'Policy Characteristics'!$C:$C,0)))</f>
        <v>cross fuel tax</v>
      </c>
      <c r="L2957" s="261">
        <f>IF(ISBLANK(INDEX('Policy Characteristics'!F:F,MATCH($C2957,'Policy Characteristics'!$C:$C,0))),"",INDEX('Policy Characteristics'!F:F,MATCH($C2957,'Policy Characteristics'!$C:$C,0)))</f>
        <v>-0.9</v>
      </c>
      <c r="M2957" s="261">
        <f>IF(ISBLANK(INDEX('Policy Characteristics'!G:G,MATCH($C2957,'Policy Characteristics'!$C:$C,0))),"",INDEX('Policy Characteristics'!G:G,MATCH($C2957,'Policy Characteristics'!$C:$C,0)))</f>
        <v>0.9</v>
      </c>
      <c r="N2957" s="261">
        <f>IF(ISBLANK(INDEX('Policy Characteristics'!H:H,MATCH($C2957,'Policy Characteristics'!$C:$C,0))),"",INDEX('Policy Characteristics'!H:H,MATCH($C2957,'Policy Characteristics'!$C:$C,0)))</f>
        <v>0.01</v>
      </c>
      <c r="O2957" s="254" t="str">
        <f>IF(ISBLANK(INDEX('Policy Characteristics'!I:I,MATCH($C2957,'Policy Characteristics'!$C:$C,0))),"",INDEX('Policy Characteristics'!I:I,MATCH($C2957,'Policy Characteristics'!$C:$C,0)))</f>
        <v>% of BAU price</v>
      </c>
      <c r="P2957" s="254" t="str">
        <f>IF(ISBLANK(INDEX('Policy Characteristics'!J:J,MATCH($C2957,'Policy Characteristics'!$C:$C,0))),"",INDEX('Policy Characteristics'!J:J,MATCH($C2957,'Policy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57" s="254" t="str">
        <f>IF(ISBLANK(INDEX('Policy Characteristics'!K:K,MATCH($C2957,'Policy Characteristics'!$C:$C,0))),"",INDEX('Policy Characteristics'!K:K,MATCH($C2957,'Policy Characteristics'!$C:$C,0)))</f>
        <v>fuels.html#fuel-taxes</v>
      </c>
      <c r="R2957" s="254" t="str">
        <f>IF(ISBLANK(INDEX('Policy Characteristics'!L:L,MATCH($C2957,'Policy Characteristics'!$C:$C,0))),"",INDEX('Policy Characteristics'!L:L,MATCH($C2957,'Policy Characteristics'!$C:$C,0)))</f>
        <v>fuel-taxes.html</v>
      </c>
    </row>
    <row r="2958" spans="1:18" s="4" customFormat="1" x14ac:dyDescent="0.25">
      <c r="A2958" s="254" t="str">
        <f>IF(ISBLANK(INDEX('Policy Characteristics'!A:A,MATCH($C2958,'Policy Characteristics'!$C:$C,0))),"",INDEX('Policy Characteristics'!A:A,MATCH($C2958,'Policy Characteristics'!$C:$C,0)))</f>
        <v>Cross-Sector</v>
      </c>
      <c r="B2958" s="262" t="str">
        <f>IF(ISBLANK(INDEX('Policy Characteristics'!B:B,MATCH($C2958,'Policy Characteristics'!$C:$C,0))),"",INDEX('Policy Characteristics'!B:B,MATCH($C2958,'Policy Characteristics'!$C:$C,0)))</f>
        <v>Fuel Taxes or Subsidies</v>
      </c>
      <c r="C2958" s="320" t="str">
        <f t="shared" si="133"/>
        <v>Additional Fuel Tax or Subsidy Rate by Fuel</v>
      </c>
      <c r="D2958" s="6" t="s">
        <v>52</v>
      </c>
      <c r="E2958" s="45" t="s">
        <v>2463</v>
      </c>
      <c r="F2958" s="6" t="s">
        <v>93</v>
      </c>
      <c r="G2958" s="45" t="s">
        <v>2456</v>
      </c>
      <c r="H2958" s="47">
        <f t="shared" si="134"/>
        <v>2957</v>
      </c>
      <c r="I2958" s="325" t="s">
        <v>41</v>
      </c>
      <c r="J2958" s="255" t="str">
        <f>IF(ISBLANK(INDEX('Policy Characteristics'!D:D,MATCH($C2958,'Policy Characteristics'!$C:$C,0))),"",INDEX('Policy Characteristics'!D:D,MATCH($C2958,'Policy Characteristics'!$C:$C,0)))</f>
        <v>Fuel Taxes or Subsidies</v>
      </c>
      <c r="K2958" s="254" t="str">
        <f>IF(ISBLANK(INDEX('Policy Characteristics'!E:E,MATCH($C2958,'Policy Characteristics'!$C:$C,0))),"",INDEX('Policy Characteristics'!E:E,MATCH($C2958,'Policy Characteristics'!$C:$C,0)))</f>
        <v>cross fuel tax</v>
      </c>
      <c r="L2958" s="261">
        <f>IF(ISBLANK(INDEX('Policy Characteristics'!F:F,MATCH($C2958,'Policy Characteristics'!$C:$C,0))),"",INDEX('Policy Characteristics'!F:F,MATCH($C2958,'Policy Characteristics'!$C:$C,0)))</f>
        <v>-0.9</v>
      </c>
      <c r="M2958" s="261">
        <f>IF(ISBLANK(INDEX('Policy Characteristics'!G:G,MATCH($C2958,'Policy Characteristics'!$C:$C,0))),"",INDEX('Policy Characteristics'!G:G,MATCH($C2958,'Policy Characteristics'!$C:$C,0)))</f>
        <v>0.9</v>
      </c>
      <c r="N2958" s="261">
        <f>IF(ISBLANK(INDEX('Policy Characteristics'!H:H,MATCH($C2958,'Policy Characteristics'!$C:$C,0))),"",INDEX('Policy Characteristics'!H:H,MATCH($C2958,'Policy Characteristics'!$C:$C,0)))</f>
        <v>0.01</v>
      </c>
      <c r="O2958" s="254" t="str">
        <f>IF(ISBLANK(INDEX('Policy Characteristics'!I:I,MATCH($C2958,'Policy Characteristics'!$C:$C,0))),"",INDEX('Policy Characteristics'!I:I,MATCH($C2958,'Policy Characteristics'!$C:$C,0)))</f>
        <v>% of BAU price</v>
      </c>
      <c r="P2958" s="254" t="str">
        <f>IF(ISBLANK(INDEX('Policy Characteristics'!J:J,MATCH($C2958,'Policy Characteristics'!$C:$C,0))),"",INDEX('Policy Characteristics'!J:J,MATCH($C2958,'Policy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58" s="254" t="str">
        <f>IF(ISBLANK(INDEX('Policy Characteristics'!K:K,MATCH($C2958,'Policy Characteristics'!$C:$C,0))),"",INDEX('Policy Characteristics'!K:K,MATCH($C2958,'Policy Characteristics'!$C:$C,0)))</f>
        <v>fuels.html#fuel-taxes</v>
      </c>
      <c r="R2958" s="254" t="str">
        <f>IF(ISBLANK(INDEX('Policy Characteristics'!L:L,MATCH($C2958,'Policy Characteristics'!$C:$C,0))),"",INDEX('Policy Characteristics'!L:L,MATCH($C2958,'Policy Characteristics'!$C:$C,0)))</f>
        <v>fuel-taxes.html</v>
      </c>
    </row>
    <row r="2959" spans="1:18" s="4" customFormat="1" x14ac:dyDescent="0.25">
      <c r="A2959" s="254" t="str">
        <f>IF(ISBLANK(INDEX('Policy Characteristics'!A:A,MATCH($C2959,'Policy Characteristics'!$C:$C,0))),"",INDEX('Policy Characteristics'!A:A,MATCH($C2959,'Policy Characteristics'!$C:$C,0)))</f>
        <v>Cross-Sector</v>
      </c>
      <c r="B2959" s="262" t="str">
        <f>IF(ISBLANK(INDEX('Policy Characteristics'!B:B,MATCH($C2959,'Policy Characteristics'!$C:$C,0))),"",INDEX('Policy Characteristics'!B:B,MATCH($C2959,'Policy Characteristics'!$C:$C,0)))</f>
        <v>Fuel Taxes or Subsidies</v>
      </c>
      <c r="C2959" s="320" t="str">
        <f t="shared" si="133"/>
        <v>Additional Fuel Tax or Subsidy Rate by Fuel</v>
      </c>
      <c r="D2959" s="6" t="s">
        <v>53</v>
      </c>
      <c r="E2959" s="45" t="s">
        <v>2463</v>
      </c>
      <c r="F2959" s="6" t="s">
        <v>94</v>
      </c>
      <c r="G2959" s="45" t="s">
        <v>2456</v>
      </c>
      <c r="H2959" s="47">
        <f t="shared" si="134"/>
        <v>2958</v>
      </c>
      <c r="I2959" s="325" t="s">
        <v>41</v>
      </c>
      <c r="J2959" s="255" t="str">
        <f>IF(ISBLANK(INDEX('Policy Characteristics'!D:D,MATCH($C2959,'Policy Characteristics'!$C:$C,0))),"",INDEX('Policy Characteristics'!D:D,MATCH($C2959,'Policy Characteristics'!$C:$C,0)))</f>
        <v>Fuel Taxes or Subsidies</v>
      </c>
      <c r="K2959" s="254" t="str">
        <f>IF(ISBLANK(INDEX('Policy Characteristics'!E:E,MATCH($C2959,'Policy Characteristics'!$C:$C,0))),"",INDEX('Policy Characteristics'!E:E,MATCH($C2959,'Policy Characteristics'!$C:$C,0)))</f>
        <v>cross fuel tax</v>
      </c>
      <c r="L2959" s="261">
        <f>IF(ISBLANK(INDEX('Policy Characteristics'!F:F,MATCH($C2959,'Policy Characteristics'!$C:$C,0))),"",INDEX('Policy Characteristics'!F:F,MATCH($C2959,'Policy Characteristics'!$C:$C,0)))</f>
        <v>-0.9</v>
      </c>
      <c r="M2959" s="261">
        <f>IF(ISBLANK(INDEX('Policy Characteristics'!G:G,MATCH($C2959,'Policy Characteristics'!$C:$C,0))),"",INDEX('Policy Characteristics'!G:G,MATCH($C2959,'Policy Characteristics'!$C:$C,0)))</f>
        <v>0.9</v>
      </c>
      <c r="N2959" s="261">
        <f>IF(ISBLANK(INDEX('Policy Characteristics'!H:H,MATCH($C2959,'Policy Characteristics'!$C:$C,0))),"",INDEX('Policy Characteristics'!H:H,MATCH($C2959,'Policy Characteristics'!$C:$C,0)))</f>
        <v>0.01</v>
      </c>
      <c r="O2959" s="254" t="str">
        <f>IF(ISBLANK(INDEX('Policy Characteristics'!I:I,MATCH($C2959,'Policy Characteristics'!$C:$C,0))),"",INDEX('Policy Characteristics'!I:I,MATCH($C2959,'Policy Characteristics'!$C:$C,0)))</f>
        <v>% of BAU price</v>
      </c>
      <c r="P2959" s="254" t="str">
        <f>IF(ISBLANK(INDEX('Policy Characteristics'!J:J,MATCH($C2959,'Policy Characteristics'!$C:$C,0))),"",INDEX('Policy Characteristics'!J:J,MATCH($C2959,'Policy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59" s="254" t="str">
        <f>IF(ISBLANK(INDEX('Policy Characteristics'!K:K,MATCH($C2959,'Policy Characteristics'!$C:$C,0))),"",INDEX('Policy Characteristics'!K:K,MATCH($C2959,'Policy Characteristics'!$C:$C,0)))</f>
        <v>fuels.html#fuel-taxes</v>
      </c>
      <c r="R2959" s="254" t="str">
        <f>IF(ISBLANK(INDEX('Policy Characteristics'!L:L,MATCH($C2959,'Policy Characteristics'!$C:$C,0))),"",INDEX('Policy Characteristics'!L:L,MATCH($C2959,'Policy Characteristics'!$C:$C,0)))</f>
        <v>fuel-taxes.html</v>
      </c>
    </row>
    <row r="2960" spans="1:18" x14ac:dyDescent="0.25">
      <c r="A2960" s="254" t="str">
        <f>IF(ISBLANK(INDEX('Policy Characteristics'!A:A,MATCH($C2960,'Policy Characteristics'!$C:$C,0))),"",INDEX('Policy Characteristics'!A:A,MATCH($C2960,'Policy Characteristics'!$C:$C,0)))</f>
        <v>Cross-Sector</v>
      </c>
      <c r="B2960" s="262" t="str">
        <f>IF(ISBLANK(INDEX('Policy Characteristics'!B:B,MATCH($C2960,'Policy Characteristics'!$C:$C,0))),"",INDEX('Policy Characteristics'!B:B,MATCH($C2960,'Policy Characteristics'!$C:$C,0)))</f>
        <v>Fuel Taxes or Subsidies</v>
      </c>
      <c r="C2960" s="320" t="str">
        <f t="shared" si="133"/>
        <v>Additional Fuel Tax or Subsidy Rate by Fuel</v>
      </c>
      <c r="D2960" s="6" t="s">
        <v>2447</v>
      </c>
      <c r="E2960" s="45" t="s">
        <v>2463</v>
      </c>
      <c r="F2960" s="6" t="s">
        <v>2448</v>
      </c>
      <c r="G2960" s="45" t="s">
        <v>2456</v>
      </c>
      <c r="H2960" s="47">
        <f t="shared" si="134"/>
        <v>2959</v>
      </c>
      <c r="I2960" s="325" t="s">
        <v>41</v>
      </c>
      <c r="J2960" s="255" t="str">
        <f>IF(ISBLANK(INDEX('Policy Characteristics'!D:D,MATCH($C2960,'Policy Characteristics'!$C:$C,0))),"",INDEX('Policy Characteristics'!D:D,MATCH($C2960,'Policy Characteristics'!$C:$C,0)))</f>
        <v>Fuel Taxes or Subsidies</v>
      </c>
      <c r="K2960" s="254" t="str">
        <f>IF(ISBLANK(INDEX('Policy Characteristics'!E:E,MATCH($C2960,'Policy Characteristics'!$C:$C,0))),"",INDEX('Policy Characteristics'!E:E,MATCH($C2960,'Policy Characteristics'!$C:$C,0)))</f>
        <v>cross fuel tax</v>
      </c>
      <c r="L2960" s="261">
        <f>IF(ISBLANK(INDEX('Policy Characteristics'!F:F,MATCH($C2960,'Policy Characteristics'!$C:$C,0))),"",INDEX('Policy Characteristics'!F:F,MATCH($C2960,'Policy Characteristics'!$C:$C,0)))</f>
        <v>-0.9</v>
      </c>
      <c r="M2960" s="261">
        <f>IF(ISBLANK(INDEX('Policy Characteristics'!G:G,MATCH($C2960,'Policy Characteristics'!$C:$C,0))),"",INDEX('Policy Characteristics'!G:G,MATCH($C2960,'Policy Characteristics'!$C:$C,0)))</f>
        <v>0.9</v>
      </c>
      <c r="N2960" s="261">
        <f>IF(ISBLANK(INDEX('Policy Characteristics'!H:H,MATCH($C2960,'Policy Characteristics'!$C:$C,0))),"",INDEX('Policy Characteristics'!H:H,MATCH($C2960,'Policy Characteristics'!$C:$C,0)))</f>
        <v>0.01</v>
      </c>
      <c r="O2960" s="254" t="str">
        <f>IF(ISBLANK(INDEX('Policy Characteristics'!I:I,MATCH($C2960,'Policy Characteristics'!$C:$C,0))),"",INDEX('Policy Characteristics'!I:I,MATCH($C2960,'Policy Characteristics'!$C:$C,0)))</f>
        <v>% of BAU price</v>
      </c>
      <c r="P2960" s="254" t="str">
        <f>IF(ISBLANK(INDEX('Policy Characteristics'!J:J,MATCH($C2960,'Policy Characteristics'!$C:$C,0))),"",INDEX('Policy Characteristics'!J:J,MATCH($C2960,'Policy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60" s="254" t="str">
        <f>IF(ISBLANK(INDEX('Policy Characteristics'!K:K,MATCH($C2960,'Policy Characteristics'!$C:$C,0))),"",INDEX('Policy Characteristics'!K:K,MATCH($C2960,'Policy Characteristics'!$C:$C,0)))</f>
        <v>fuels.html#fuel-taxes</v>
      </c>
      <c r="R2960" s="254" t="str">
        <f>IF(ISBLANK(INDEX('Policy Characteristics'!L:L,MATCH($C2960,'Policy Characteristics'!$C:$C,0))),"",INDEX('Policy Characteristics'!L:L,MATCH($C2960,'Policy Characteristics'!$C:$C,0)))</f>
        <v>fuel-taxes.html</v>
      </c>
    </row>
    <row r="2961" spans="1:18" x14ac:dyDescent="0.25">
      <c r="A2961" s="254" t="str">
        <f>IF(ISBLANK(INDEX('Policy Characteristics'!A:A,MATCH($C2961,'Policy Characteristics'!$C:$C,0))),"",INDEX('Policy Characteristics'!A:A,MATCH($C2961,'Policy Characteristics'!$C:$C,0)))</f>
        <v>Cross-Sector</v>
      </c>
      <c r="B2961" s="262" t="str">
        <f>IF(ISBLANK(INDEX('Policy Characteristics'!B:B,MATCH($C2961,'Policy Characteristics'!$C:$C,0))),"",INDEX('Policy Characteristics'!B:B,MATCH($C2961,'Policy Characteristics'!$C:$C,0)))</f>
        <v>Fuel Taxes or Subsidies</v>
      </c>
      <c r="C2961" s="320" t="str">
        <f t="shared" si="133"/>
        <v>Additional Fuel Tax or Subsidy Rate by Fuel</v>
      </c>
      <c r="D2961" s="6" t="s">
        <v>71</v>
      </c>
      <c r="E2961" s="45" t="s">
        <v>2463</v>
      </c>
      <c r="F2961" s="6" t="s">
        <v>95</v>
      </c>
      <c r="G2961" s="45" t="s">
        <v>2456</v>
      </c>
      <c r="H2961" s="47">
        <f t="shared" si="134"/>
        <v>2960</v>
      </c>
      <c r="I2961" s="325" t="s">
        <v>41</v>
      </c>
      <c r="J2961" s="255" t="str">
        <f>IF(ISBLANK(INDEX('Policy Characteristics'!D:D,MATCH($C2961,'Policy Characteristics'!$C:$C,0))),"",INDEX('Policy Characteristics'!D:D,MATCH($C2961,'Policy Characteristics'!$C:$C,0)))</f>
        <v>Fuel Taxes or Subsidies</v>
      </c>
      <c r="K2961" s="254" t="str">
        <f>IF(ISBLANK(INDEX('Policy Characteristics'!E:E,MATCH($C2961,'Policy Characteristics'!$C:$C,0))),"",INDEX('Policy Characteristics'!E:E,MATCH($C2961,'Policy Characteristics'!$C:$C,0)))</f>
        <v>cross fuel tax</v>
      </c>
      <c r="L2961" s="261">
        <f>IF(ISBLANK(INDEX('Policy Characteristics'!F:F,MATCH($C2961,'Policy Characteristics'!$C:$C,0))),"",INDEX('Policy Characteristics'!F:F,MATCH($C2961,'Policy Characteristics'!$C:$C,0)))</f>
        <v>-0.9</v>
      </c>
      <c r="M2961" s="261">
        <f>IF(ISBLANK(INDEX('Policy Characteristics'!G:G,MATCH($C2961,'Policy Characteristics'!$C:$C,0))),"",INDEX('Policy Characteristics'!G:G,MATCH($C2961,'Policy Characteristics'!$C:$C,0)))</f>
        <v>0.9</v>
      </c>
      <c r="N2961" s="261">
        <f>IF(ISBLANK(INDEX('Policy Characteristics'!H:H,MATCH($C2961,'Policy Characteristics'!$C:$C,0))),"",INDEX('Policy Characteristics'!H:H,MATCH($C2961,'Policy Characteristics'!$C:$C,0)))</f>
        <v>0.01</v>
      </c>
      <c r="O2961" s="254" t="str">
        <f>IF(ISBLANK(INDEX('Policy Characteristics'!I:I,MATCH($C2961,'Policy Characteristics'!$C:$C,0))),"",INDEX('Policy Characteristics'!I:I,MATCH($C2961,'Policy Characteristics'!$C:$C,0)))</f>
        <v>% of BAU price</v>
      </c>
      <c r="P2961" s="254" t="str">
        <f>IF(ISBLANK(INDEX('Policy Characteristics'!J:J,MATCH($C2961,'Policy Characteristics'!$C:$C,0))),"",INDEX('Policy Characteristics'!J:J,MATCH($C2961,'Policy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61" s="254" t="str">
        <f>IF(ISBLANK(INDEX('Policy Characteristics'!K:K,MATCH($C2961,'Policy Characteristics'!$C:$C,0))),"",INDEX('Policy Characteristics'!K:K,MATCH($C2961,'Policy Characteristics'!$C:$C,0)))</f>
        <v>fuels.html#fuel-taxes</v>
      </c>
      <c r="R2961" s="254" t="str">
        <f>IF(ISBLANK(INDEX('Policy Characteristics'!L:L,MATCH($C2961,'Policy Characteristics'!$C:$C,0))),"",INDEX('Policy Characteristics'!L:L,MATCH($C2961,'Policy Characteristics'!$C:$C,0)))</f>
        <v>fuel-taxes.html</v>
      </c>
    </row>
    <row r="2962" spans="1:18" x14ac:dyDescent="0.25">
      <c r="A2962" s="254" t="str">
        <f>IF(ISBLANK(INDEX('Policy Characteristics'!A:A,MATCH($C2962,'Policy Characteristics'!$C:$C,0))),"",INDEX('Policy Characteristics'!A:A,MATCH($C2962,'Policy Characteristics'!$C:$C,0)))</f>
        <v>Cross-Sector</v>
      </c>
      <c r="B2962" s="262" t="str">
        <f>IF(ISBLANK(INDEX('Policy Characteristics'!B:B,MATCH($C2962,'Policy Characteristics'!$C:$C,0))),"",INDEX('Policy Characteristics'!B:B,MATCH($C2962,'Policy Characteristics'!$C:$C,0)))</f>
        <v>Fuel Taxes or Subsidies</v>
      </c>
      <c r="C2962" s="320" t="str">
        <f t="shared" si="133"/>
        <v>Additional Fuel Tax or Subsidy Rate by Fuel</v>
      </c>
      <c r="D2962" s="6" t="s">
        <v>426</v>
      </c>
      <c r="E2962" s="45" t="s">
        <v>2463</v>
      </c>
      <c r="F2962" s="6" t="s">
        <v>427</v>
      </c>
      <c r="G2962" s="45" t="s">
        <v>2456</v>
      </c>
      <c r="H2962" s="47">
        <f t="shared" si="134"/>
        <v>2961</v>
      </c>
      <c r="I2962" s="325" t="s">
        <v>41</v>
      </c>
      <c r="J2962" s="255" t="str">
        <f>IF(ISBLANK(INDEX('Policy Characteristics'!D:D,MATCH($C2962,'Policy Characteristics'!$C:$C,0))),"",INDEX('Policy Characteristics'!D:D,MATCH($C2962,'Policy Characteristics'!$C:$C,0)))</f>
        <v>Fuel Taxes or Subsidies</v>
      </c>
      <c r="K2962" s="254" t="str">
        <f>IF(ISBLANK(INDEX('Policy Characteristics'!E:E,MATCH($C2962,'Policy Characteristics'!$C:$C,0))),"",INDEX('Policy Characteristics'!E:E,MATCH($C2962,'Policy Characteristics'!$C:$C,0)))</f>
        <v>cross fuel tax</v>
      </c>
      <c r="L2962" s="261">
        <f>IF(ISBLANK(INDEX('Policy Characteristics'!F:F,MATCH($C2962,'Policy Characteristics'!$C:$C,0))),"",INDEX('Policy Characteristics'!F:F,MATCH($C2962,'Policy Characteristics'!$C:$C,0)))</f>
        <v>-0.9</v>
      </c>
      <c r="M2962" s="261">
        <f>IF(ISBLANK(INDEX('Policy Characteristics'!G:G,MATCH($C2962,'Policy Characteristics'!$C:$C,0))),"",INDEX('Policy Characteristics'!G:G,MATCH($C2962,'Policy Characteristics'!$C:$C,0)))</f>
        <v>0.9</v>
      </c>
      <c r="N2962" s="261">
        <f>IF(ISBLANK(INDEX('Policy Characteristics'!H:H,MATCH($C2962,'Policy Characteristics'!$C:$C,0))),"",INDEX('Policy Characteristics'!H:H,MATCH($C2962,'Policy Characteristics'!$C:$C,0)))</f>
        <v>0.01</v>
      </c>
      <c r="O2962" s="254" t="str">
        <f>IF(ISBLANK(INDEX('Policy Characteristics'!I:I,MATCH($C2962,'Policy Characteristics'!$C:$C,0))),"",INDEX('Policy Characteristics'!I:I,MATCH($C2962,'Policy Characteristics'!$C:$C,0)))</f>
        <v>% of BAU price</v>
      </c>
      <c r="P2962" s="254" t="str">
        <f>IF(ISBLANK(INDEX('Policy Characteristics'!J:J,MATCH($C2962,'Policy Characteristics'!$C:$C,0))),"",INDEX('Policy Characteristics'!J:J,MATCH($C2962,'Policy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62" s="254" t="str">
        <f>IF(ISBLANK(INDEX('Policy Characteristics'!K:K,MATCH($C2962,'Policy Characteristics'!$C:$C,0))),"",INDEX('Policy Characteristics'!K:K,MATCH($C2962,'Policy Characteristics'!$C:$C,0)))</f>
        <v>fuels.html#fuel-taxes</v>
      </c>
      <c r="R2962" s="254" t="str">
        <f>IF(ISBLANK(INDEX('Policy Characteristics'!L:L,MATCH($C2962,'Policy Characteristics'!$C:$C,0))),"",INDEX('Policy Characteristics'!L:L,MATCH($C2962,'Policy Characteristics'!$C:$C,0)))</f>
        <v>fuel-taxes.html</v>
      </c>
    </row>
    <row r="2963" spans="1:18" x14ac:dyDescent="0.25">
      <c r="A2963" s="254" t="str">
        <f>IF(ISBLANK(INDEX('Policy Characteristics'!A:A,MATCH($C2963,'Policy Characteristics'!$C:$C,0))),"",INDEX('Policy Characteristics'!A:A,MATCH($C2963,'Policy Characteristics'!$C:$C,0)))</f>
        <v>Cross-Sector</v>
      </c>
      <c r="B2963" s="262" t="str">
        <f>IF(ISBLANK(INDEX('Policy Characteristics'!B:B,MATCH($C2963,'Policy Characteristics'!$C:$C,0))),"",INDEX('Policy Characteristics'!B:B,MATCH($C2963,'Policy Characteristics'!$C:$C,0)))</f>
        <v>Fuel Taxes or Subsidies</v>
      </c>
      <c r="C2963" s="320" t="str">
        <f t="shared" si="133"/>
        <v>Additional Fuel Tax or Subsidy Rate by Fuel</v>
      </c>
      <c r="D2963" s="6" t="s">
        <v>2439</v>
      </c>
      <c r="E2963" s="45" t="s">
        <v>2463</v>
      </c>
      <c r="F2963" s="6" t="s">
        <v>2443</v>
      </c>
      <c r="G2963" s="45" t="s">
        <v>2456</v>
      </c>
      <c r="H2963" s="47">
        <f t="shared" si="134"/>
        <v>2962</v>
      </c>
      <c r="I2963" s="325" t="s">
        <v>41</v>
      </c>
      <c r="J2963" s="255" t="str">
        <f>IF(ISBLANK(INDEX('Policy Characteristics'!D:D,MATCH($C2963,'Policy Characteristics'!$C:$C,0))),"",INDEX('Policy Characteristics'!D:D,MATCH($C2963,'Policy Characteristics'!$C:$C,0)))</f>
        <v>Fuel Taxes or Subsidies</v>
      </c>
      <c r="K2963" s="254" t="str">
        <f>IF(ISBLANK(INDEX('Policy Characteristics'!E:E,MATCH($C2963,'Policy Characteristics'!$C:$C,0))),"",INDEX('Policy Characteristics'!E:E,MATCH($C2963,'Policy Characteristics'!$C:$C,0)))</f>
        <v>cross fuel tax</v>
      </c>
      <c r="L2963" s="261">
        <f>IF(ISBLANK(INDEX('Policy Characteristics'!F:F,MATCH($C2963,'Policy Characteristics'!$C:$C,0))),"",INDEX('Policy Characteristics'!F:F,MATCH($C2963,'Policy Characteristics'!$C:$C,0)))</f>
        <v>-0.9</v>
      </c>
      <c r="M2963" s="261">
        <f>IF(ISBLANK(INDEX('Policy Characteristics'!G:G,MATCH($C2963,'Policy Characteristics'!$C:$C,0))),"",INDEX('Policy Characteristics'!G:G,MATCH($C2963,'Policy Characteristics'!$C:$C,0)))</f>
        <v>0.9</v>
      </c>
      <c r="N2963" s="261">
        <f>IF(ISBLANK(INDEX('Policy Characteristics'!H:H,MATCH($C2963,'Policy Characteristics'!$C:$C,0))),"",INDEX('Policy Characteristics'!H:H,MATCH($C2963,'Policy Characteristics'!$C:$C,0)))</f>
        <v>0.01</v>
      </c>
      <c r="O2963" s="254" t="str">
        <f>IF(ISBLANK(INDEX('Policy Characteristics'!I:I,MATCH($C2963,'Policy Characteristics'!$C:$C,0))),"",INDEX('Policy Characteristics'!I:I,MATCH($C2963,'Policy Characteristics'!$C:$C,0)))</f>
        <v>% of BAU price</v>
      </c>
      <c r="P2963" s="254" t="str">
        <f>IF(ISBLANK(INDEX('Policy Characteristics'!J:J,MATCH($C2963,'Policy Characteristics'!$C:$C,0))),"",INDEX('Policy Characteristics'!J:J,MATCH($C2963,'Policy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63" s="254" t="str">
        <f>IF(ISBLANK(INDEX('Policy Characteristics'!K:K,MATCH($C2963,'Policy Characteristics'!$C:$C,0))),"",INDEX('Policy Characteristics'!K:K,MATCH($C2963,'Policy Characteristics'!$C:$C,0)))</f>
        <v>fuels.html#fuel-taxes</v>
      </c>
      <c r="R2963" s="254" t="str">
        <f>IF(ISBLANK(INDEX('Policy Characteristics'!L:L,MATCH($C2963,'Policy Characteristics'!$C:$C,0))),"",INDEX('Policy Characteristics'!L:L,MATCH($C2963,'Policy Characteristics'!$C:$C,0)))</f>
        <v>fuel-taxes.html</v>
      </c>
    </row>
    <row r="2964" spans="1:18" x14ac:dyDescent="0.25">
      <c r="A2964" s="254" t="str">
        <f>IF(ISBLANK(INDEX('Policy Characteristics'!A:A,MATCH($C2964,'Policy Characteristics'!$C:$C,0))),"",INDEX('Policy Characteristics'!A:A,MATCH($C2964,'Policy Characteristics'!$C:$C,0)))</f>
        <v>Cross-Sector</v>
      </c>
      <c r="B2964" s="262" t="str">
        <f>IF(ISBLANK(INDEX('Policy Characteristics'!B:B,MATCH($C2964,'Policy Characteristics'!$C:$C,0))),"",INDEX('Policy Characteristics'!B:B,MATCH($C2964,'Policy Characteristics'!$C:$C,0)))</f>
        <v>Fuel Taxes or Subsidies</v>
      </c>
      <c r="C2964" s="320" t="str">
        <f t="shared" si="133"/>
        <v>Additional Fuel Tax or Subsidy Rate by Fuel</v>
      </c>
      <c r="D2964" s="6" t="s">
        <v>2449</v>
      </c>
      <c r="E2964" s="45" t="s">
        <v>2463</v>
      </c>
      <c r="F2964" s="6" t="s">
        <v>2450</v>
      </c>
      <c r="G2964" s="45" t="s">
        <v>2456</v>
      </c>
      <c r="H2964" s="47">
        <f t="shared" si="134"/>
        <v>2963</v>
      </c>
      <c r="I2964" s="325" t="s">
        <v>41</v>
      </c>
      <c r="J2964" s="255" t="str">
        <f>IF(ISBLANK(INDEX('Policy Characteristics'!D:D,MATCH($C2964,'Policy Characteristics'!$C:$C,0))),"",INDEX('Policy Characteristics'!D:D,MATCH($C2964,'Policy Characteristics'!$C:$C,0)))</f>
        <v>Fuel Taxes or Subsidies</v>
      </c>
      <c r="K2964" s="254" t="str">
        <f>IF(ISBLANK(INDEX('Policy Characteristics'!E:E,MATCH($C2964,'Policy Characteristics'!$C:$C,0))),"",INDEX('Policy Characteristics'!E:E,MATCH($C2964,'Policy Characteristics'!$C:$C,0)))</f>
        <v>cross fuel tax</v>
      </c>
      <c r="L2964" s="261">
        <f>IF(ISBLANK(INDEX('Policy Characteristics'!F:F,MATCH($C2964,'Policy Characteristics'!$C:$C,0))),"",INDEX('Policy Characteristics'!F:F,MATCH($C2964,'Policy Characteristics'!$C:$C,0)))</f>
        <v>-0.9</v>
      </c>
      <c r="M2964" s="261">
        <f>IF(ISBLANK(INDEX('Policy Characteristics'!G:G,MATCH($C2964,'Policy Characteristics'!$C:$C,0))),"",INDEX('Policy Characteristics'!G:G,MATCH($C2964,'Policy Characteristics'!$C:$C,0)))</f>
        <v>0.9</v>
      </c>
      <c r="N2964" s="261">
        <f>IF(ISBLANK(INDEX('Policy Characteristics'!H:H,MATCH($C2964,'Policy Characteristics'!$C:$C,0))),"",INDEX('Policy Characteristics'!H:H,MATCH($C2964,'Policy Characteristics'!$C:$C,0)))</f>
        <v>0.01</v>
      </c>
      <c r="O2964" s="254" t="str">
        <f>IF(ISBLANK(INDEX('Policy Characteristics'!I:I,MATCH($C2964,'Policy Characteristics'!$C:$C,0))),"",INDEX('Policy Characteristics'!I:I,MATCH($C2964,'Policy Characteristics'!$C:$C,0)))</f>
        <v>% of BAU price</v>
      </c>
      <c r="P2964" s="254" t="str">
        <f>IF(ISBLANK(INDEX('Policy Characteristics'!J:J,MATCH($C2964,'Policy Characteristics'!$C:$C,0))),"",INDEX('Policy Characteristics'!J:J,MATCH($C2964,'Policy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64" s="254" t="str">
        <f>IF(ISBLANK(INDEX('Policy Characteristics'!K:K,MATCH($C2964,'Policy Characteristics'!$C:$C,0))),"",INDEX('Policy Characteristics'!K:K,MATCH($C2964,'Policy Characteristics'!$C:$C,0)))</f>
        <v>fuels.html#fuel-taxes</v>
      </c>
      <c r="R2964" s="254" t="str">
        <f>IF(ISBLANK(INDEX('Policy Characteristics'!L:L,MATCH($C2964,'Policy Characteristics'!$C:$C,0))),"",INDEX('Policy Characteristics'!L:L,MATCH($C2964,'Policy Characteristics'!$C:$C,0)))</f>
        <v>fuel-taxes.html</v>
      </c>
    </row>
    <row r="2965" spans="1:18" x14ac:dyDescent="0.25">
      <c r="A2965" s="254" t="str">
        <f>IF(ISBLANK(INDEX('Policy Characteristics'!A:A,MATCH($C2965,'Policy Characteristics'!$C:$C,0))),"",INDEX('Policy Characteristics'!A:A,MATCH($C2965,'Policy Characteristics'!$C:$C,0)))</f>
        <v>Cross-Sector</v>
      </c>
      <c r="B2965" s="262" t="str">
        <f>IF(ISBLANK(INDEX('Policy Characteristics'!B:B,MATCH($C2965,'Policy Characteristics'!$C:$C,0))),"",INDEX('Policy Characteristics'!B:B,MATCH($C2965,'Policy Characteristics'!$C:$C,0)))</f>
        <v>Fuel Taxes or Subsidies</v>
      </c>
      <c r="C2965" s="320" t="str">
        <f t="shared" si="133"/>
        <v>Additional Fuel Tax or Subsidy Rate by Fuel</v>
      </c>
      <c r="D2965" s="6" t="s">
        <v>2440</v>
      </c>
      <c r="E2965" s="45" t="s">
        <v>2463</v>
      </c>
      <c r="F2965" s="6" t="s">
        <v>2444</v>
      </c>
      <c r="G2965" s="45" t="s">
        <v>2456</v>
      </c>
      <c r="H2965" s="47">
        <f t="shared" si="134"/>
        <v>2964</v>
      </c>
      <c r="I2965" s="325" t="s">
        <v>41</v>
      </c>
      <c r="J2965" s="255" t="str">
        <f>IF(ISBLANK(INDEX('Policy Characteristics'!D:D,MATCH($C2965,'Policy Characteristics'!$C:$C,0))),"",INDEX('Policy Characteristics'!D:D,MATCH($C2965,'Policy Characteristics'!$C:$C,0)))</f>
        <v>Fuel Taxes or Subsidies</v>
      </c>
      <c r="K2965" s="254" t="str">
        <f>IF(ISBLANK(INDEX('Policy Characteristics'!E:E,MATCH($C2965,'Policy Characteristics'!$C:$C,0))),"",INDEX('Policy Characteristics'!E:E,MATCH($C2965,'Policy Characteristics'!$C:$C,0)))</f>
        <v>cross fuel tax</v>
      </c>
      <c r="L2965" s="261">
        <f>IF(ISBLANK(INDEX('Policy Characteristics'!F:F,MATCH($C2965,'Policy Characteristics'!$C:$C,0))),"",INDEX('Policy Characteristics'!F:F,MATCH($C2965,'Policy Characteristics'!$C:$C,0)))</f>
        <v>-0.9</v>
      </c>
      <c r="M2965" s="261">
        <f>IF(ISBLANK(INDEX('Policy Characteristics'!G:G,MATCH($C2965,'Policy Characteristics'!$C:$C,0))),"",INDEX('Policy Characteristics'!G:G,MATCH($C2965,'Policy Characteristics'!$C:$C,0)))</f>
        <v>0.9</v>
      </c>
      <c r="N2965" s="261">
        <f>IF(ISBLANK(INDEX('Policy Characteristics'!H:H,MATCH($C2965,'Policy Characteristics'!$C:$C,0))),"",INDEX('Policy Characteristics'!H:H,MATCH($C2965,'Policy Characteristics'!$C:$C,0)))</f>
        <v>0.01</v>
      </c>
      <c r="O2965" s="254" t="str">
        <f>IF(ISBLANK(INDEX('Policy Characteristics'!I:I,MATCH($C2965,'Policy Characteristics'!$C:$C,0))),"",INDEX('Policy Characteristics'!I:I,MATCH($C2965,'Policy Characteristics'!$C:$C,0)))</f>
        <v>% of BAU price</v>
      </c>
      <c r="P2965" s="254" t="str">
        <f>IF(ISBLANK(INDEX('Policy Characteristics'!J:J,MATCH($C2965,'Policy Characteristics'!$C:$C,0))),"",INDEX('Policy Characteristics'!J:J,MATCH($C2965,'Policy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65" s="254" t="str">
        <f>IF(ISBLANK(INDEX('Policy Characteristics'!K:K,MATCH($C2965,'Policy Characteristics'!$C:$C,0))),"",INDEX('Policy Characteristics'!K:K,MATCH($C2965,'Policy Characteristics'!$C:$C,0)))</f>
        <v>fuels.html#fuel-taxes</v>
      </c>
      <c r="R2965" s="254" t="str">
        <f>IF(ISBLANK(INDEX('Policy Characteristics'!L:L,MATCH($C2965,'Policy Characteristics'!$C:$C,0))),"",INDEX('Policy Characteristics'!L:L,MATCH($C2965,'Policy Characteristics'!$C:$C,0)))</f>
        <v>fuel-taxes.html</v>
      </c>
    </row>
    <row r="2966" spans="1:18" x14ac:dyDescent="0.25">
      <c r="A2966" s="254" t="str">
        <f>IF(ISBLANK(INDEX('Policy Characteristics'!A:A,MATCH($C2966,'Policy Characteristics'!$C:$C,0))),"",INDEX('Policy Characteristics'!A:A,MATCH($C2966,'Policy Characteristics'!$C:$C,0)))</f>
        <v>Cross-Sector</v>
      </c>
      <c r="B2966" s="262" t="str">
        <f>IF(ISBLANK(INDEX('Policy Characteristics'!B:B,MATCH($C2966,'Policy Characteristics'!$C:$C,0))),"",INDEX('Policy Characteristics'!B:B,MATCH($C2966,'Policy Characteristics'!$C:$C,0)))</f>
        <v>Fuel Taxes or Subsidies</v>
      </c>
      <c r="C2966" s="320" t="str">
        <f t="shared" si="133"/>
        <v>Additional Fuel Tax or Subsidy Rate by Fuel</v>
      </c>
      <c r="D2966" s="6" t="s">
        <v>2441</v>
      </c>
      <c r="E2966" s="45" t="s">
        <v>2463</v>
      </c>
      <c r="F2966" s="6" t="s">
        <v>2445</v>
      </c>
      <c r="G2966" s="45" t="s">
        <v>2456</v>
      </c>
      <c r="H2966" s="47">
        <f t="shared" si="134"/>
        <v>2965</v>
      </c>
      <c r="I2966" s="325" t="s">
        <v>41</v>
      </c>
      <c r="J2966" s="255" t="str">
        <f>IF(ISBLANK(INDEX('Policy Characteristics'!D:D,MATCH($C2966,'Policy Characteristics'!$C:$C,0))),"",INDEX('Policy Characteristics'!D:D,MATCH($C2966,'Policy Characteristics'!$C:$C,0)))</f>
        <v>Fuel Taxes or Subsidies</v>
      </c>
      <c r="K2966" s="254" t="str">
        <f>IF(ISBLANK(INDEX('Policy Characteristics'!E:E,MATCH($C2966,'Policy Characteristics'!$C:$C,0))),"",INDEX('Policy Characteristics'!E:E,MATCH($C2966,'Policy Characteristics'!$C:$C,0)))</f>
        <v>cross fuel tax</v>
      </c>
      <c r="L2966" s="261">
        <f>IF(ISBLANK(INDEX('Policy Characteristics'!F:F,MATCH($C2966,'Policy Characteristics'!$C:$C,0))),"",INDEX('Policy Characteristics'!F:F,MATCH($C2966,'Policy Characteristics'!$C:$C,0)))</f>
        <v>-0.9</v>
      </c>
      <c r="M2966" s="261">
        <f>IF(ISBLANK(INDEX('Policy Characteristics'!G:G,MATCH($C2966,'Policy Characteristics'!$C:$C,0))),"",INDEX('Policy Characteristics'!G:G,MATCH($C2966,'Policy Characteristics'!$C:$C,0)))</f>
        <v>0.9</v>
      </c>
      <c r="N2966" s="261">
        <f>IF(ISBLANK(INDEX('Policy Characteristics'!H:H,MATCH($C2966,'Policy Characteristics'!$C:$C,0))),"",INDEX('Policy Characteristics'!H:H,MATCH($C2966,'Policy Characteristics'!$C:$C,0)))</f>
        <v>0.01</v>
      </c>
      <c r="O2966" s="254" t="str">
        <f>IF(ISBLANK(INDEX('Policy Characteristics'!I:I,MATCH($C2966,'Policy Characteristics'!$C:$C,0))),"",INDEX('Policy Characteristics'!I:I,MATCH($C2966,'Policy Characteristics'!$C:$C,0)))</f>
        <v>% of BAU price</v>
      </c>
      <c r="P2966" s="254" t="str">
        <f>IF(ISBLANK(INDEX('Policy Characteristics'!J:J,MATCH($C2966,'Policy Characteristics'!$C:$C,0))),"",INDEX('Policy Characteristics'!J:J,MATCH($C2966,'Policy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66" s="254" t="str">
        <f>IF(ISBLANK(INDEX('Policy Characteristics'!K:K,MATCH($C2966,'Policy Characteristics'!$C:$C,0))),"",INDEX('Policy Characteristics'!K:K,MATCH($C2966,'Policy Characteristics'!$C:$C,0)))</f>
        <v>fuels.html#fuel-taxes</v>
      </c>
      <c r="R2966" s="254" t="str">
        <f>IF(ISBLANK(INDEX('Policy Characteristics'!L:L,MATCH($C2966,'Policy Characteristics'!$C:$C,0))),"",INDEX('Policy Characteristics'!L:L,MATCH($C2966,'Policy Characteristics'!$C:$C,0)))</f>
        <v>fuel-taxes.html</v>
      </c>
    </row>
    <row r="2967" spans="1:18" x14ac:dyDescent="0.25">
      <c r="A2967" s="254" t="str">
        <f>IF(ISBLANK(INDEX('Policy Characteristics'!A:A,MATCH($C2967,'Policy Characteristics'!$C:$C,0))),"",INDEX('Policy Characteristics'!A:A,MATCH($C2967,'Policy Characteristics'!$C:$C,0)))</f>
        <v>Cross-Sector</v>
      </c>
      <c r="B2967" s="262" t="str">
        <f>IF(ISBLANK(INDEX('Policy Characteristics'!B:B,MATCH($C2967,'Policy Characteristics'!$C:$C,0))),"",INDEX('Policy Characteristics'!B:B,MATCH($C2967,'Policy Characteristics'!$C:$C,0)))</f>
        <v>Fuel Taxes or Subsidies</v>
      </c>
      <c r="C2967" s="320" t="str">
        <f t="shared" si="133"/>
        <v>Additional Fuel Tax or Subsidy Rate by Fuel</v>
      </c>
      <c r="D2967" s="6" t="s">
        <v>2442</v>
      </c>
      <c r="E2967" s="45" t="s">
        <v>2463</v>
      </c>
      <c r="F2967" s="6" t="s">
        <v>2446</v>
      </c>
      <c r="G2967" s="45" t="s">
        <v>2456</v>
      </c>
      <c r="H2967" s="47">
        <f t="shared" si="134"/>
        <v>2966</v>
      </c>
      <c r="I2967" s="325" t="s">
        <v>41</v>
      </c>
      <c r="J2967" s="255" t="str">
        <f>IF(ISBLANK(INDEX('Policy Characteristics'!D:D,MATCH($C2967,'Policy Characteristics'!$C:$C,0))),"",INDEX('Policy Characteristics'!D:D,MATCH($C2967,'Policy Characteristics'!$C:$C,0)))</f>
        <v>Fuel Taxes or Subsidies</v>
      </c>
      <c r="K2967" s="254" t="str">
        <f>IF(ISBLANK(INDEX('Policy Characteristics'!E:E,MATCH($C2967,'Policy Characteristics'!$C:$C,0))),"",INDEX('Policy Characteristics'!E:E,MATCH($C2967,'Policy Characteristics'!$C:$C,0)))</f>
        <v>cross fuel tax</v>
      </c>
      <c r="L2967" s="261">
        <f>IF(ISBLANK(INDEX('Policy Characteristics'!F:F,MATCH($C2967,'Policy Characteristics'!$C:$C,0))),"",INDEX('Policy Characteristics'!F:F,MATCH($C2967,'Policy Characteristics'!$C:$C,0)))</f>
        <v>-0.9</v>
      </c>
      <c r="M2967" s="261">
        <f>IF(ISBLANK(INDEX('Policy Characteristics'!G:G,MATCH($C2967,'Policy Characteristics'!$C:$C,0))),"",INDEX('Policy Characteristics'!G:G,MATCH($C2967,'Policy Characteristics'!$C:$C,0)))</f>
        <v>0.9</v>
      </c>
      <c r="N2967" s="261">
        <f>IF(ISBLANK(INDEX('Policy Characteristics'!H:H,MATCH($C2967,'Policy Characteristics'!$C:$C,0))),"",INDEX('Policy Characteristics'!H:H,MATCH($C2967,'Policy Characteristics'!$C:$C,0)))</f>
        <v>0.01</v>
      </c>
      <c r="O2967" s="254" t="str">
        <f>IF(ISBLANK(INDEX('Policy Characteristics'!I:I,MATCH($C2967,'Policy Characteristics'!$C:$C,0))),"",INDEX('Policy Characteristics'!I:I,MATCH($C2967,'Policy Characteristics'!$C:$C,0)))</f>
        <v>% of BAU price</v>
      </c>
      <c r="P2967" s="254" t="str">
        <f>IF(ISBLANK(INDEX('Policy Characteristics'!J:J,MATCH($C2967,'Policy Characteristics'!$C:$C,0))),"",INDEX('Policy Characteristics'!J:J,MATCH($C2967,'Policy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67" s="254" t="str">
        <f>IF(ISBLANK(INDEX('Policy Characteristics'!K:K,MATCH($C2967,'Policy Characteristics'!$C:$C,0))),"",INDEX('Policy Characteristics'!K:K,MATCH($C2967,'Policy Characteristics'!$C:$C,0)))</f>
        <v>fuels.html#fuel-taxes</v>
      </c>
      <c r="R2967" s="254" t="str">
        <f>IF(ISBLANK(INDEX('Policy Characteristics'!L:L,MATCH($C2967,'Policy Characteristics'!$C:$C,0))),"",INDEX('Policy Characteristics'!L:L,MATCH($C2967,'Policy Characteristics'!$C:$C,0)))</f>
        <v>fuel-taxes.html</v>
      </c>
    </row>
    <row r="2968" spans="1:18" s="4" customFormat="1" x14ac:dyDescent="0.25">
      <c r="A2968" s="254" t="str">
        <f>IF(ISBLANK(INDEX('Policy Characteristics'!A:A,MATCH($C2968,'Policy Characteristics'!$C:$C,0))),"",INDEX('Policy Characteristics'!A:A,MATCH($C2968,'Policy Characteristics'!$C:$C,0)))</f>
        <v>Cross-Sector</v>
      </c>
      <c r="B2968" s="262" t="str">
        <f>IF(ISBLANK(INDEX('Policy Characteristics'!B:B,MATCH($C2968,'Policy Characteristics'!$C:$C,0))),"",INDEX('Policy Characteristics'!B:B,MATCH($C2968,'Policy Characteristics'!$C:$C,0)))</f>
        <v>Fuel Taxes or Subsidies</v>
      </c>
      <c r="C2968" s="320" t="str">
        <f t="shared" si="133"/>
        <v>Additional Fuel Tax or Subsidy Rate by Fuel</v>
      </c>
      <c r="D2968" s="45" t="s">
        <v>49</v>
      </c>
      <c r="E2968" s="45" t="s">
        <v>3639</v>
      </c>
      <c r="F2968" s="45" t="s">
        <v>89</v>
      </c>
      <c r="G2968" s="45" t="s">
        <v>2404</v>
      </c>
      <c r="H2968" s="47">
        <f t="shared" si="134"/>
        <v>2967</v>
      </c>
      <c r="I2968" s="324" t="s">
        <v>41</v>
      </c>
      <c r="J2968" s="255" t="str">
        <f>IF(ISBLANK(INDEX('Policy Characteristics'!D:D,MATCH($C2968,'Policy Characteristics'!$C:$C,0))),"",INDEX('Policy Characteristics'!D:D,MATCH($C2968,'Policy Characteristics'!$C:$C,0)))</f>
        <v>Fuel Taxes or Subsidies</v>
      </c>
      <c r="K2968" s="254" t="str">
        <f>IF(ISBLANK(INDEX('Policy Characteristics'!E:E,MATCH($C2968,'Policy Characteristics'!$C:$C,0))),"",INDEX('Policy Characteristics'!E:E,MATCH($C2968,'Policy Characteristics'!$C:$C,0)))</f>
        <v>cross fuel tax</v>
      </c>
      <c r="L2968" s="261">
        <f>IF(ISBLANK(INDEX('Policy Characteristics'!F:F,MATCH($C2968,'Policy Characteristics'!$C:$C,0))),"",INDEX('Policy Characteristics'!F:F,MATCH($C2968,'Policy Characteristics'!$C:$C,0)))</f>
        <v>-0.9</v>
      </c>
      <c r="M2968" s="261">
        <f>IF(ISBLANK(INDEX('Policy Characteristics'!G:G,MATCH($C2968,'Policy Characteristics'!$C:$C,0))),"",INDEX('Policy Characteristics'!G:G,MATCH($C2968,'Policy Characteristics'!$C:$C,0)))</f>
        <v>0.9</v>
      </c>
      <c r="N2968" s="261">
        <f>IF(ISBLANK(INDEX('Policy Characteristics'!H:H,MATCH($C2968,'Policy Characteristics'!$C:$C,0))),"",INDEX('Policy Characteristics'!H:H,MATCH($C2968,'Policy Characteristics'!$C:$C,0)))</f>
        <v>0.01</v>
      </c>
      <c r="O2968" s="254" t="str">
        <f>IF(ISBLANK(INDEX('Policy Characteristics'!I:I,MATCH($C2968,'Policy Characteristics'!$C:$C,0))),"",INDEX('Policy Characteristics'!I:I,MATCH($C2968,'Policy Characteristics'!$C:$C,0)))</f>
        <v>% of BAU price</v>
      </c>
      <c r="P2968" s="254" t="str">
        <f>IF(ISBLANK(INDEX('Policy Characteristics'!J:J,MATCH($C2968,'Policy Characteristics'!$C:$C,0))),"",INDEX('Policy Characteristics'!J:J,MATCH($C2968,'Policy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68" s="254" t="str">
        <f>IF(ISBLANK(INDEX('Policy Characteristics'!K:K,MATCH($C2968,'Policy Characteristics'!$C:$C,0))),"",INDEX('Policy Characteristics'!K:K,MATCH($C2968,'Policy Characteristics'!$C:$C,0)))</f>
        <v>fuels.html#fuel-taxes</v>
      </c>
      <c r="R2968" s="254" t="str">
        <f>IF(ISBLANK(INDEX('Policy Characteristics'!L:L,MATCH($C2968,'Policy Characteristics'!$C:$C,0))),"",INDEX('Policy Characteristics'!L:L,MATCH($C2968,'Policy Characteristics'!$C:$C,0)))</f>
        <v>fuel-taxes.html</v>
      </c>
    </row>
    <row r="2969" spans="1:18" s="4" customFormat="1" x14ac:dyDescent="0.25">
      <c r="A2969" s="254" t="str">
        <f>IF(ISBLANK(INDEX('Policy Characteristics'!A:A,MATCH($C2969,'Policy Characteristics'!$C:$C,0))),"",INDEX('Policy Characteristics'!A:A,MATCH($C2969,'Policy Characteristics'!$C:$C,0)))</f>
        <v>Cross-Sector</v>
      </c>
      <c r="B2969" s="262" t="str">
        <f>IF(ISBLANK(INDEX('Policy Characteristics'!B:B,MATCH($C2969,'Policy Characteristics'!$C:$C,0))),"",INDEX('Policy Characteristics'!B:B,MATCH($C2969,'Policy Characteristics'!$C:$C,0)))</f>
        <v>Fuel Taxes or Subsidies</v>
      </c>
      <c r="C2969" s="320" t="str">
        <f t="shared" si="133"/>
        <v>Additional Fuel Tax or Subsidy Rate by Fuel</v>
      </c>
      <c r="D2969" s="6" t="s">
        <v>433</v>
      </c>
      <c r="E2969" s="45" t="s">
        <v>3639</v>
      </c>
      <c r="F2969" s="6" t="s">
        <v>430</v>
      </c>
      <c r="G2969" s="45" t="s">
        <v>2404</v>
      </c>
      <c r="H2969" s="47">
        <f t="shared" si="134"/>
        <v>2968</v>
      </c>
      <c r="I2969" s="324" t="s">
        <v>41</v>
      </c>
      <c r="J2969" s="255" t="str">
        <f>IF(ISBLANK(INDEX('Policy Characteristics'!D:D,MATCH($C2969,'Policy Characteristics'!$C:$C,0))),"",INDEX('Policy Characteristics'!D:D,MATCH($C2969,'Policy Characteristics'!$C:$C,0)))</f>
        <v>Fuel Taxes or Subsidies</v>
      </c>
      <c r="K2969" s="254" t="str">
        <f>IF(ISBLANK(INDEX('Policy Characteristics'!E:E,MATCH($C2969,'Policy Characteristics'!$C:$C,0))),"",INDEX('Policy Characteristics'!E:E,MATCH($C2969,'Policy Characteristics'!$C:$C,0)))</f>
        <v>cross fuel tax</v>
      </c>
      <c r="L2969" s="261">
        <f>IF(ISBLANK(INDEX('Policy Characteristics'!F:F,MATCH($C2969,'Policy Characteristics'!$C:$C,0))),"",INDEX('Policy Characteristics'!F:F,MATCH($C2969,'Policy Characteristics'!$C:$C,0)))</f>
        <v>-0.9</v>
      </c>
      <c r="M2969" s="261">
        <f>IF(ISBLANK(INDEX('Policy Characteristics'!G:G,MATCH($C2969,'Policy Characteristics'!$C:$C,0))),"",INDEX('Policy Characteristics'!G:G,MATCH($C2969,'Policy Characteristics'!$C:$C,0)))</f>
        <v>0.9</v>
      </c>
      <c r="N2969" s="261">
        <f>IF(ISBLANK(INDEX('Policy Characteristics'!H:H,MATCH($C2969,'Policy Characteristics'!$C:$C,0))),"",INDEX('Policy Characteristics'!H:H,MATCH($C2969,'Policy Characteristics'!$C:$C,0)))</f>
        <v>0.01</v>
      </c>
      <c r="O2969" s="254" t="str">
        <f>IF(ISBLANK(INDEX('Policy Characteristics'!I:I,MATCH($C2969,'Policy Characteristics'!$C:$C,0))),"",INDEX('Policy Characteristics'!I:I,MATCH($C2969,'Policy Characteristics'!$C:$C,0)))</f>
        <v>% of BAU price</v>
      </c>
      <c r="P2969" s="254" t="str">
        <f>IF(ISBLANK(INDEX('Policy Characteristics'!J:J,MATCH($C2969,'Policy Characteristics'!$C:$C,0))),"",INDEX('Policy Characteristics'!J:J,MATCH($C2969,'Policy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69" s="254" t="str">
        <f>IF(ISBLANK(INDEX('Policy Characteristics'!K:K,MATCH($C2969,'Policy Characteristics'!$C:$C,0))),"",INDEX('Policy Characteristics'!K:K,MATCH($C2969,'Policy Characteristics'!$C:$C,0)))</f>
        <v>fuels.html#fuel-taxes</v>
      </c>
      <c r="R2969" s="254" t="str">
        <f>IF(ISBLANK(INDEX('Policy Characteristics'!L:L,MATCH($C2969,'Policy Characteristics'!$C:$C,0))),"",INDEX('Policy Characteristics'!L:L,MATCH($C2969,'Policy Characteristics'!$C:$C,0)))</f>
        <v>fuel-taxes.html</v>
      </c>
    </row>
    <row r="2970" spans="1:18" s="4" customFormat="1" x14ac:dyDescent="0.25">
      <c r="A2970" s="254" t="str">
        <f>IF(ISBLANK(INDEX('Policy Characteristics'!A:A,MATCH($C2970,'Policy Characteristics'!$C:$C,0))),"",INDEX('Policy Characteristics'!A:A,MATCH($C2970,'Policy Characteristics'!$C:$C,0)))</f>
        <v>Cross-Sector</v>
      </c>
      <c r="B2970" s="262" t="str">
        <f>IF(ISBLANK(INDEX('Policy Characteristics'!B:B,MATCH($C2970,'Policy Characteristics'!$C:$C,0))),"",INDEX('Policy Characteristics'!B:B,MATCH($C2970,'Policy Characteristics'!$C:$C,0)))</f>
        <v>Fuel Taxes or Subsidies</v>
      </c>
      <c r="C2970" s="320" t="str">
        <f t="shared" si="133"/>
        <v>Additional Fuel Tax or Subsidy Rate by Fuel</v>
      </c>
      <c r="D2970" s="6" t="s">
        <v>43</v>
      </c>
      <c r="E2970" s="45" t="s">
        <v>3639</v>
      </c>
      <c r="F2970" s="6" t="s">
        <v>83</v>
      </c>
      <c r="G2970" s="45" t="s">
        <v>2404</v>
      </c>
      <c r="H2970" s="47">
        <f t="shared" si="134"/>
        <v>2969</v>
      </c>
      <c r="I2970" s="324" t="s">
        <v>41</v>
      </c>
      <c r="J2970" s="255" t="str">
        <f>IF(ISBLANK(INDEX('Policy Characteristics'!D:D,MATCH($C2970,'Policy Characteristics'!$C:$C,0))),"",INDEX('Policy Characteristics'!D:D,MATCH($C2970,'Policy Characteristics'!$C:$C,0)))</f>
        <v>Fuel Taxes or Subsidies</v>
      </c>
      <c r="K2970" s="254" t="str">
        <f>IF(ISBLANK(INDEX('Policy Characteristics'!E:E,MATCH($C2970,'Policy Characteristics'!$C:$C,0))),"",INDEX('Policy Characteristics'!E:E,MATCH($C2970,'Policy Characteristics'!$C:$C,0)))</f>
        <v>cross fuel tax</v>
      </c>
      <c r="L2970" s="261">
        <f>IF(ISBLANK(INDEX('Policy Characteristics'!F:F,MATCH($C2970,'Policy Characteristics'!$C:$C,0))),"",INDEX('Policy Characteristics'!F:F,MATCH($C2970,'Policy Characteristics'!$C:$C,0)))</f>
        <v>-0.9</v>
      </c>
      <c r="M2970" s="261">
        <f>IF(ISBLANK(INDEX('Policy Characteristics'!G:G,MATCH($C2970,'Policy Characteristics'!$C:$C,0))),"",INDEX('Policy Characteristics'!G:G,MATCH($C2970,'Policy Characteristics'!$C:$C,0)))</f>
        <v>0.9</v>
      </c>
      <c r="N2970" s="261">
        <f>IF(ISBLANK(INDEX('Policy Characteristics'!H:H,MATCH($C2970,'Policy Characteristics'!$C:$C,0))),"",INDEX('Policy Characteristics'!H:H,MATCH($C2970,'Policy Characteristics'!$C:$C,0)))</f>
        <v>0.01</v>
      </c>
      <c r="O2970" s="254" t="str">
        <f>IF(ISBLANK(INDEX('Policy Characteristics'!I:I,MATCH($C2970,'Policy Characteristics'!$C:$C,0))),"",INDEX('Policy Characteristics'!I:I,MATCH($C2970,'Policy Characteristics'!$C:$C,0)))</f>
        <v>% of BAU price</v>
      </c>
      <c r="P2970" s="254" t="str">
        <f>IF(ISBLANK(INDEX('Policy Characteristics'!J:J,MATCH($C2970,'Policy Characteristics'!$C:$C,0))),"",INDEX('Policy Characteristics'!J:J,MATCH($C2970,'Policy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70" s="254" t="str">
        <f>IF(ISBLANK(INDEX('Policy Characteristics'!K:K,MATCH($C2970,'Policy Characteristics'!$C:$C,0))),"",INDEX('Policy Characteristics'!K:K,MATCH($C2970,'Policy Characteristics'!$C:$C,0)))</f>
        <v>fuels.html#fuel-taxes</v>
      </c>
      <c r="R2970" s="254" t="str">
        <f>IF(ISBLANK(INDEX('Policy Characteristics'!L:L,MATCH($C2970,'Policy Characteristics'!$C:$C,0))),"",INDEX('Policy Characteristics'!L:L,MATCH($C2970,'Policy Characteristics'!$C:$C,0)))</f>
        <v>fuel-taxes.html</v>
      </c>
    </row>
    <row r="2971" spans="1:18" s="4" customFormat="1" x14ac:dyDescent="0.25">
      <c r="A2971" s="254" t="str">
        <f>IF(ISBLANK(INDEX('Policy Characteristics'!A:A,MATCH($C2971,'Policy Characteristics'!$C:$C,0))),"",INDEX('Policy Characteristics'!A:A,MATCH($C2971,'Policy Characteristics'!$C:$C,0)))</f>
        <v>Cross-Sector</v>
      </c>
      <c r="B2971" s="262" t="str">
        <f>IF(ISBLANK(INDEX('Policy Characteristics'!B:B,MATCH($C2971,'Policy Characteristics'!$C:$C,0))),"",INDEX('Policy Characteristics'!B:B,MATCH($C2971,'Policy Characteristics'!$C:$C,0)))</f>
        <v>Fuel Taxes or Subsidies</v>
      </c>
      <c r="C2971" s="320" t="str">
        <f t="shared" si="133"/>
        <v>Additional Fuel Tax or Subsidy Rate by Fuel</v>
      </c>
      <c r="D2971" s="6" t="s">
        <v>44</v>
      </c>
      <c r="E2971" s="45" t="s">
        <v>3639</v>
      </c>
      <c r="F2971" s="6" t="s">
        <v>84</v>
      </c>
      <c r="G2971" s="45" t="s">
        <v>2404</v>
      </c>
      <c r="H2971" s="47">
        <f t="shared" si="134"/>
        <v>2970</v>
      </c>
      <c r="I2971" s="324" t="s">
        <v>41</v>
      </c>
      <c r="J2971" s="255" t="str">
        <f>IF(ISBLANK(INDEX('Policy Characteristics'!D:D,MATCH($C2971,'Policy Characteristics'!$C:$C,0))),"",INDEX('Policy Characteristics'!D:D,MATCH($C2971,'Policy Characteristics'!$C:$C,0)))</f>
        <v>Fuel Taxes or Subsidies</v>
      </c>
      <c r="K2971" s="254" t="str">
        <f>IF(ISBLANK(INDEX('Policy Characteristics'!E:E,MATCH($C2971,'Policy Characteristics'!$C:$C,0))),"",INDEX('Policy Characteristics'!E:E,MATCH($C2971,'Policy Characteristics'!$C:$C,0)))</f>
        <v>cross fuel tax</v>
      </c>
      <c r="L2971" s="261">
        <f>IF(ISBLANK(INDEX('Policy Characteristics'!F:F,MATCH($C2971,'Policy Characteristics'!$C:$C,0))),"",INDEX('Policy Characteristics'!F:F,MATCH($C2971,'Policy Characteristics'!$C:$C,0)))</f>
        <v>-0.9</v>
      </c>
      <c r="M2971" s="261">
        <f>IF(ISBLANK(INDEX('Policy Characteristics'!G:G,MATCH($C2971,'Policy Characteristics'!$C:$C,0))),"",INDEX('Policy Characteristics'!G:G,MATCH($C2971,'Policy Characteristics'!$C:$C,0)))</f>
        <v>0.9</v>
      </c>
      <c r="N2971" s="261">
        <f>IF(ISBLANK(INDEX('Policy Characteristics'!H:H,MATCH($C2971,'Policy Characteristics'!$C:$C,0))),"",INDEX('Policy Characteristics'!H:H,MATCH($C2971,'Policy Characteristics'!$C:$C,0)))</f>
        <v>0.01</v>
      </c>
      <c r="O2971" s="254" t="str">
        <f>IF(ISBLANK(INDEX('Policy Characteristics'!I:I,MATCH($C2971,'Policy Characteristics'!$C:$C,0))),"",INDEX('Policy Characteristics'!I:I,MATCH($C2971,'Policy Characteristics'!$C:$C,0)))</f>
        <v>% of BAU price</v>
      </c>
      <c r="P2971" s="254" t="str">
        <f>IF(ISBLANK(INDEX('Policy Characteristics'!J:J,MATCH($C2971,'Policy Characteristics'!$C:$C,0))),"",INDEX('Policy Characteristics'!J:J,MATCH($C2971,'Policy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71" s="254" t="str">
        <f>IF(ISBLANK(INDEX('Policy Characteristics'!K:K,MATCH($C2971,'Policy Characteristics'!$C:$C,0))),"",INDEX('Policy Characteristics'!K:K,MATCH($C2971,'Policy Characteristics'!$C:$C,0)))</f>
        <v>fuels.html#fuel-taxes</v>
      </c>
      <c r="R2971" s="254" t="str">
        <f>IF(ISBLANK(INDEX('Policy Characteristics'!L:L,MATCH($C2971,'Policy Characteristics'!$C:$C,0))),"",INDEX('Policy Characteristics'!L:L,MATCH($C2971,'Policy Characteristics'!$C:$C,0)))</f>
        <v>fuel-taxes.html</v>
      </c>
    </row>
    <row r="2972" spans="1:18" s="4" customFormat="1" x14ac:dyDescent="0.25">
      <c r="A2972" s="254" t="str">
        <f>IF(ISBLANK(INDEX('Policy Characteristics'!A:A,MATCH($C2972,'Policy Characteristics'!$C:$C,0))),"",INDEX('Policy Characteristics'!A:A,MATCH($C2972,'Policy Characteristics'!$C:$C,0)))</f>
        <v>Cross-Sector</v>
      </c>
      <c r="B2972" s="262" t="str">
        <f>IF(ISBLANK(INDEX('Policy Characteristics'!B:B,MATCH($C2972,'Policy Characteristics'!$C:$C,0))),"",INDEX('Policy Characteristics'!B:B,MATCH($C2972,'Policy Characteristics'!$C:$C,0)))</f>
        <v>Fuel Taxes or Subsidies</v>
      </c>
      <c r="C2972" s="320" t="str">
        <f t="shared" si="133"/>
        <v>Additional Fuel Tax or Subsidy Rate by Fuel</v>
      </c>
      <c r="D2972" s="6" t="s">
        <v>48</v>
      </c>
      <c r="E2972" s="45" t="s">
        <v>3639</v>
      </c>
      <c r="F2972" s="6" t="s">
        <v>88</v>
      </c>
      <c r="G2972" s="45" t="s">
        <v>2404</v>
      </c>
      <c r="H2972" s="47">
        <f t="shared" si="134"/>
        <v>2971</v>
      </c>
      <c r="I2972" s="324" t="s">
        <v>41</v>
      </c>
      <c r="J2972" s="255" t="str">
        <f>IF(ISBLANK(INDEX('Policy Characteristics'!D:D,MATCH($C2972,'Policy Characteristics'!$C:$C,0))),"",INDEX('Policy Characteristics'!D:D,MATCH($C2972,'Policy Characteristics'!$C:$C,0)))</f>
        <v>Fuel Taxes or Subsidies</v>
      </c>
      <c r="K2972" s="254" t="str">
        <f>IF(ISBLANK(INDEX('Policy Characteristics'!E:E,MATCH($C2972,'Policy Characteristics'!$C:$C,0))),"",INDEX('Policy Characteristics'!E:E,MATCH($C2972,'Policy Characteristics'!$C:$C,0)))</f>
        <v>cross fuel tax</v>
      </c>
      <c r="L2972" s="261">
        <f>IF(ISBLANK(INDEX('Policy Characteristics'!F:F,MATCH($C2972,'Policy Characteristics'!$C:$C,0))),"",INDEX('Policy Characteristics'!F:F,MATCH($C2972,'Policy Characteristics'!$C:$C,0)))</f>
        <v>-0.9</v>
      </c>
      <c r="M2972" s="261">
        <f>IF(ISBLANK(INDEX('Policy Characteristics'!G:G,MATCH($C2972,'Policy Characteristics'!$C:$C,0))),"",INDEX('Policy Characteristics'!G:G,MATCH($C2972,'Policy Characteristics'!$C:$C,0)))</f>
        <v>0.9</v>
      </c>
      <c r="N2972" s="261">
        <f>IF(ISBLANK(INDEX('Policy Characteristics'!H:H,MATCH($C2972,'Policy Characteristics'!$C:$C,0))),"",INDEX('Policy Characteristics'!H:H,MATCH($C2972,'Policy Characteristics'!$C:$C,0)))</f>
        <v>0.01</v>
      </c>
      <c r="O2972" s="254" t="str">
        <f>IF(ISBLANK(INDEX('Policy Characteristics'!I:I,MATCH($C2972,'Policy Characteristics'!$C:$C,0))),"",INDEX('Policy Characteristics'!I:I,MATCH($C2972,'Policy Characteristics'!$C:$C,0)))</f>
        <v>% of BAU price</v>
      </c>
      <c r="P2972" s="254" t="str">
        <f>IF(ISBLANK(INDEX('Policy Characteristics'!J:J,MATCH($C2972,'Policy Characteristics'!$C:$C,0))),"",INDEX('Policy Characteristics'!J:J,MATCH($C2972,'Policy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72" s="254" t="str">
        <f>IF(ISBLANK(INDEX('Policy Characteristics'!K:K,MATCH($C2972,'Policy Characteristics'!$C:$C,0))),"",INDEX('Policy Characteristics'!K:K,MATCH($C2972,'Policy Characteristics'!$C:$C,0)))</f>
        <v>fuels.html#fuel-taxes</v>
      </c>
      <c r="R2972" s="254" t="str">
        <f>IF(ISBLANK(INDEX('Policy Characteristics'!L:L,MATCH($C2972,'Policy Characteristics'!$C:$C,0))),"",INDEX('Policy Characteristics'!L:L,MATCH($C2972,'Policy Characteristics'!$C:$C,0)))</f>
        <v>fuel-taxes.html</v>
      </c>
    </row>
    <row r="2973" spans="1:18" s="4" customFormat="1" x14ac:dyDescent="0.25">
      <c r="A2973" s="254" t="str">
        <f>IF(ISBLANK(INDEX('Policy Characteristics'!A:A,MATCH($C2973,'Policy Characteristics'!$C:$C,0))),"",INDEX('Policy Characteristics'!A:A,MATCH($C2973,'Policy Characteristics'!$C:$C,0)))</f>
        <v>Cross-Sector</v>
      </c>
      <c r="B2973" s="262" t="str">
        <f>IF(ISBLANK(INDEX('Policy Characteristics'!B:B,MATCH($C2973,'Policy Characteristics'!$C:$C,0))),"",INDEX('Policy Characteristics'!B:B,MATCH($C2973,'Policy Characteristics'!$C:$C,0)))</f>
        <v>Fuel Taxes or Subsidies</v>
      </c>
      <c r="C2973" s="320" t="str">
        <f t="shared" si="133"/>
        <v>Additional Fuel Tax or Subsidy Rate by Fuel</v>
      </c>
      <c r="D2973" s="6" t="s">
        <v>50</v>
      </c>
      <c r="E2973" s="45" t="s">
        <v>3639</v>
      </c>
      <c r="F2973" s="6" t="s">
        <v>91</v>
      </c>
      <c r="G2973" s="45" t="s">
        <v>2404</v>
      </c>
      <c r="H2973" s="47">
        <f t="shared" si="134"/>
        <v>2972</v>
      </c>
      <c r="I2973" s="324" t="s">
        <v>41</v>
      </c>
      <c r="J2973" s="255" t="str">
        <f>IF(ISBLANK(INDEX('Policy Characteristics'!D:D,MATCH($C2973,'Policy Characteristics'!$C:$C,0))),"",INDEX('Policy Characteristics'!D:D,MATCH($C2973,'Policy Characteristics'!$C:$C,0)))</f>
        <v>Fuel Taxes or Subsidies</v>
      </c>
      <c r="K2973" s="254" t="str">
        <f>IF(ISBLANK(INDEX('Policy Characteristics'!E:E,MATCH($C2973,'Policy Characteristics'!$C:$C,0))),"",INDEX('Policy Characteristics'!E:E,MATCH($C2973,'Policy Characteristics'!$C:$C,0)))</f>
        <v>cross fuel tax</v>
      </c>
      <c r="L2973" s="261">
        <f>IF(ISBLANK(INDEX('Policy Characteristics'!F:F,MATCH($C2973,'Policy Characteristics'!$C:$C,0))),"",INDEX('Policy Characteristics'!F:F,MATCH($C2973,'Policy Characteristics'!$C:$C,0)))</f>
        <v>-0.9</v>
      </c>
      <c r="M2973" s="261">
        <f>IF(ISBLANK(INDEX('Policy Characteristics'!G:G,MATCH($C2973,'Policy Characteristics'!$C:$C,0))),"",INDEX('Policy Characteristics'!G:G,MATCH($C2973,'Policy Characteristics'!$C:$C,0)))</f>
        <v>0.9</v>
      </c>
      <c r="N2973" s="261">
        <f>IF(ISBLANK(INDEX('Policy Characteristics'!H:H,MATCH($C2973,'Policy Characteristics'!$C:$C,0))),"",INDEX('Policy Characteristics'!H:H,MATCH($C2973,'Policy Characteristics'!$C:$C,0)))</f>
        <v>0.01</v>
      </c>
      <c r="O2973" s="254" t="str">
        <f>IF(ISBLANK(INDEX('Policy Characteristics'!I:I,MATCH($C2973,'Policy Characteristics'!$C:$C,0))),"",INDEX('Policy Characteristics'!I:I,MATCH($C2973,'Policy Characteristics'!$C:$C,0)))</f>
        <v>% of BAU price</v>
      </c>
      <c r="P2973" s="254" t="str">
        <f>IF(ISBLANK(INDEX('Policy Characteristics'!J:J,MATCH($C2973,'Policy Characteristics'!$C:$C,0))),"",INDEX('Policy Characteristics'!J:J,MATCH($C2973,'Policy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73" s="254" t="str">
        <f>IF(ISBLANK(INDEX('Policy Characteristics'!K:K,MATCH($C2973,'Policy Characteristics'!$C:$C,0))),"",INDEX('Policy Characteristics'!K:K,MATCH($C2973,'Policy Characteristics'!$C:$C,0)))</f>
        <v>fuels.html#fuel-taxes</v>
      </c>
      <c r="R2973" s="254" t="str">
        <f>IF(ISBLANK(INDEX('Policy Characteristics'!L:L,MATCH($C2973,'Policy Characteristics'!$C:$C,0))),"",INDEX('Policy Characteristics'!L:L,MATCH($C2973,'Policy Characteristics'!$C:$C,0)))</f>
        <v>fuel-taxes.html</v>
      </c>
    </row>
    <row r="2974" spans="1:18" s="4" customFormat="1" x14ac:dyDescent="0.25">
      <c r="A2974" s="254" t="str">
        <f>IF(ISBLANK(INDEX('Policy Characteristics'!A:A,MATCH($C2974,'Policy Characteristics'!$C:$C,0))),"",INDEX('Policy Characteristics'!A:A,MATCH($C2974,'Policy Characteristics'!$C:$C,0)))</f>
        <v>Cross-Sector</v>
      </c>
      <c r="B2974" s="262" t="str">
        <f>IF(ISBLANK(INDEX('Policy Characteristics'!B:B,MATCH($C2974,'Policy Characteristics'!$C:$C,0))),"",INDEX('Policy Characteristics'!B:B,MATCH($C2974,'Policy Characteristics'!$C:$C,0)))</f>
        <v>Fuel Taxes or Subsidies</v>
      </c>
      <c r="C2974" s="320" t="str">
        <f t="shared" si="133"/>
        <v>Additional Fuel Tax or Subsidy Rate by Fuel</v>
      </c>
      <c r="D2974" s="6" t="s">
        <v>51</v>
      </c>
      <c r="E2974" s="45" t="s">
        <v>3639</v>
      </c>
      <c r="F2974" s="6" t="s">
        <v>92</v>
      </c>
      <c r="G2974" s="45" t="s">
        <v>2404</v>
      </c>
      <c r="H2974" s="47">
        <f t="shared" si="134"/>
        <v>2973</v>
      </c>
      <c r="I2974" s="324" t="s">
        <v>41</v>
      </c>
      <c r="J2974" s="255" t="str">
        <f>IF(ISBLANK(INDEX('Policy Characteristics'!D:D,MATCH($C2974,'Policy Characteristics'!$C:$C,0))),"",INDEX('Policy Characteristics'!D:D,MATCH($C2974,'Policy Characteristics'!$C:$C,0)))</f>
        <v>Fuel Taxes or Subsidies</v>
      </c>
      <c r="K2974" s="254" t="str">
        <f>IF(ISBLANK(INDEX('Policy Characteristics'!E:E,MATCH($C2974,'Policy Characteristics'!$C:$C,0))),"",INDEX('Policy Characteristics'!E:E,MATCH($C2974,'Policy Characteristics'!$C:$C,0)))</f>
        <v>cross fuel tax</v>
      </c>
      <c r="L2974" s="261">
        <f>IF(ISBLANK(INDEX('Policy Characteristics'!F:F,MATCH($C2974,'Policy Characteristics'!$C:$C,0))),"",INDEX('Policy Characteristics'!F:F,MATCH($C2974,'Policy Characteristics'!$C:$C,0)))</f>
        <v>-0.9</v>
      </c>
      <c r="M2974" s="261">
        <f>IF(ISBLANK(INDEX('Policy Characteristics'!G:G,MATCH($C2974,'Policy Characteristics'!$C:$C,0))),"",INDEX('Policy Characteristics'!G:G,MATCH($C2974,'Policy Characteristics'!$C:$C,0)))</f>
        <v>0.9</v>
      </c>
      <c r="N2974" s="261">
        <f>IF(ISBLANK(INDEX('Policy Characteristics'!H:H,MATCH($C2974,'Policy Characteristics'!$C:$C,0))),"",INDEX('Policy Characteristics'!H:H,MATCH($C2974,'Policy Characteristics'!$C:$C,0)))</f>
        <v>0.01</v>
      </c>
      <c r="O2974" s="254" t="str">
        <f>IF(ISBLANK(INDEX('Policy Characteristics'!I:I,MATCH($C2974,'Policy Characteristics'!$C:$C,0))),"",INDEX('Policy Characteristics'!I:I,MATCH($C2974,'Policy Characteristics'!$C:$C,0)))</f>
        <v>% of BAU price</v>
      </c>
      <c r="P2974" s="254" t="str">
        <f>IF(ISBLANK(INDEX('Policy Characteristics'!J:J,MATCH($C2974,'Policy Characteristics'!$C:$C,0))),"",INDEX('Policy Characteristics'!J:J,MATCH($C2974,'Policy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74" s="254" t="str">
        <f>IF(ISBLANK(INDEX('Policy Characteristics'!K:K,MATCH($C2974,'Policy Characteristics'!$C:$C,0))),"",INDEX('Policy Characteristics'!K:K,MATCH($C2974,'Policy Characteristics'!$C:$C,0)))</f>
        <v>fuels.html#fuel-taxes</v>
      </c>
      <c r="R2974" s="254" t="str">
        <f>IF(ISBLANK(INDEX('Policy Characteristics'!L:L,MATCH($C2974,'Policy Characteristics'!$C:$C,0))),"",INDEX('Policy Characteristics'!L:L,MATCH($C2974,'Policy Characteristics'!$C:$C,0)))</f>
        <v>fuel-taxes.html</v>
      </c>
    </row>
    <row r="2975" spans="1:18" s="4" customFormat="1" x14ac:dyDescent="0.25">
      <c r="A2975" s="254" t="str">
        <f>IF(ISBLANK(INDEX('Policy Characteristics'!A:A,MATCH($C2975,'Policy Characteristics'!$C:$C,0))),"",INDEX('Policy Characteristics'!A:A,MATCH($C2975,'Policy Characteristics'!$C:$C,0)))</f>
        <v>Cross-Sector</v>
      </c>
      <c r="B2975" s="262" t="str">
        <f>IF(ISBLANK(INDEX('Policy Characteristics'!B:B,MATCH($C2975,'Policy Characteristics'!$C:$C,0))),"",INDEX('Policy Characteristics'!B:B,MATCH($C2975,'Policy Characteristics'!$C:$C,0)))</f>
        <v>Fuel Taxes or Subsidies</v>
      </c>
      <c r="C2975" s="320" t="str">
        <f t="shared" si="133"/>
        <v>Additional Fuel Tax or Subsidy Rate by Fuel</v>
      </c>
      <c r="D2975" s="6" t="s">
        <v>52</v>
      </c>
      <c r="E2975" s="45" t="s">
        <v>3639</v>
      </c>
      <c r="F2975" s="6" t="s">
        <v>93</v>
      </c>
      <c r="G2975" s="45" t="s">
        <v>2404</v>
      </c>
      <c r="H2975" s="47">
        <f t="shared" si="134"/>
        <v>2974</v>
      </c>
      <c r="I2975" s="324" t="s">
        <v>41</v>
      </c>
      <c r="J2975" s="255" t="str">
        <f>IF(ISBLANK(INDEX('Policy Characteristics'!D:D,MATCH($C2975,'Policy Characteristics'!$C:$C,0))),"",INDEX('Policy Characteristics'!D:D,MATCH($C2975,'Policy Characteristics'!$C:$C,0)))</f>
        <v>Fuel Taxes or Subsidies</v>
      </c>
      <c r="K2975" s="254" t="str">
        <f>IF(ISBLANK(INDEX('Policy Characteristics'!E:E,MATCH($C2975,'Policy Characteristics'!$C:$C,0))),"",INDEX('Policy Characteristics'!E:E,MATCH($C2975,'Policy Characteristics'!$C:$C,0)))</f>
        <v>cross fuel tax</v>
      </c>
      <c r="L2975" s="261">
        <f>IF(ISBLANK(INDEX('Policy Characteristics'!F:F,MATCH($C2975,'Policy Characteristics'!$C:$C,0))),"",INDEX('Policy Characteristics'!F:F,MATCH($C2975,'Policy Characteristics'!$C:$C,0)))</f>
        <v>-0.9</v>
      </c>
      <c r="M2975" s="261">
        <f>IF(ISBLANK(INDEX('Policy Characteristics'!G:G,MATCH($C2975,'Policy Characteristics'!$C:$C,0))),"",INDEX('Policy Characteristics'!G:G,MATCH($C2975,'Policy Characteristics'!$C:$C,0)))</f>
        <v>0.9</v>
      </c>
      <c r="N2975" s="261">
        <f>IF(ISBLANK(INDEX('Policy Characteristics'!H:H,MATCH($C2975,'Policy Characteristics'!$C:$C,0))),"",INDEX('Policy Characteristics'!H:H,MATCH($C2975,'Policy Characteristics'!$C:$C,0)))</f>
        <v>0.01</v>
      </c>
      <c r="O2975" s="254" t="str">
        <f>IF(ISBLANK(INDEX('Policy Characteristics'!I:I,MATCH($C2975,'Policy Characteristics'!$C:$C,0))),"",INDEX('Policy Characteristics'!I:I,MATCH($C2975,'Policy Characteristics'!$C:$C,0)))</f>
        <v>% of BAU price</v>
      </c>
      <c r="P2975" s="254" t="str">
        <f>IF(ISBLANK(INDEX('Policy Characteristics'!J:J,MATCH($C2975,'Policy Characteristics'!$C:$C,0))),"",INDEX('Policy Characteristics'!J:J,MATCH($C2975,'Policy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75" s="254" t="str">
        <f>IF(ISBLANK(INDEX('Policy Characteristics'!K:K,MATCH($C2975,'Policy Characteristics'!$C:$C,0))),"",INDEX('Policy Characteristics'!K:K,MATCH($C2975,'Policy Characteristics'!$C:$C,0)))</f>
        <v>fuels.html#fuel-taxes</v>
      </c>
      <c r="R2975" s="254" t="str">
        <f>IF(ISBLANK(INDEX('Policy Characteristics'!L:L,MATCH($C2975,'Policy Characteristics'!$C:$C,0))),"",INDEX('Policy Characteristics'!L:L,MATCH($C2975,'Policy Characteristics'!$C:$C,0)))</f>
        <v>fuel-taxes.html</v>
      </c>
    </row>
    <row r="2976" spans="1:18" s="4" customFormat="1" x14ac:dyDescent="0.25">
      <c r="A2976" s="254" t="str">
        <f>IF(ISBLANK(INDEX('Policy Characteristics'!A:A,MATCH($C2976,'Policy Characteristics'!$C:$C,0))),"",INDEX('Policy Characteristics'!A:A,MATCH($C2976,'Policy Characteristics'!$C:$C,0)))</f>
        <v>Cross-Sector</v>
      </c>
      <c r="B2976" s="262" t="str">
        <f>IF(ISBLANK(INDEX('Policy Characteristics'!B:B,MATCH($C2976,'Policy Characteristics'!$C:$C,0))),"",INDEX('Policy Characteristics'!B:B,MATCH($C2976,'Policy Characteristics'!$C:$C,0)))</f>
        <v>Fuel Taxes or Subsidies</v>
      </c>
      <c r="C2976" s="320" t="str">
        <f t="shared" si="133"/>
        <v>Additional Fuel Tax or Subsidy Rate by Fuel</v>
      </c>
      <c r="D2976" s="6" t="s">
        <v>53</v>
      </c>
      <c r="E2976" s="45" t="s">
        <v>3639</v>
      </c>
      <c r="F2976" s="6" t="s">
        <v>94</v>
      </c>
      <c r="G2976" s="45" t="s">
        <v>2404</v>
      </c>
      <c r="H2976" s="47">
        <f t="shared" si="134"/>
        <v>2975</v>
      </c>
      <c r="I2976" s="324" t="s">
        <v>41</v>
      </c>
      <c r="J2976" s="255" t="str">
        <f>IF(ISBLANK(INDEX('Policy Characteristics'!D:D,MATCH($C2976,'Policy Characteristics'!$C:$C,0))),"",INDEX('Policy Characteristics'!D:D,MATCH($C2976,'Policy Characteristics'!$C:$C,0)))</f>
        <v>Fuel Taxes or Subsidies</v>
      </c>
      <c r="K2976" s="254" t="str">
        <f>IF(ISBLANK(INDEX('Policy Characteristics'!E:E,MATCH($C2976,'Policy Characteristics'!$C:$C,0))),"",INDEX('Policy Characteristics'!E:E,MATCH($C2976,'Policy Characteristics'!$C:$C,0)))</f>
        <v>cross fuel tax</v>
      </c>
      <c r="L2976" s="261">
        <f>IF(ISBLANK(INDEX('Policy Characteristics'!F:F,MATCH($C2976,'Policy Characteristics'!$C:$C,0))),"",INDEX('Policy Characteristics'!F:F,MATCH($C2976,'Policy Characteristics'!$C:$C,0)))</f>
        <v>-0.9</v>
      </c>
      <c r="M2976" s="261">
        <f>IF(ISBLANK(INDEX('Policy Characteristics'!G:G,MATCH($C2976,'Policy Characteristics'!$C:$C,0))),"",INDEX('Policy Characteristics'!G:G,MATCH($C2976,'Policy Characteristics'!$C:$C,0)))</f>
        <v>0.9</v>
      </c>
      <c r="N2976" s="261">
        <f>IF(ISBLANK(INDEX('Policy Characteristics'!H:H,MATCH($C2976,'Policy Characteristics'!$C:$C,0))),"",INDEX('Policy Characteristics'!H:H,MATCH($C2976,'Policy Characteristics'!$C:$C,0)))</f>
        <v>0.01</v>
      </c>
      <c r="O2976" s="254" t="str">
        <f>IF(ISBLANK(INDEX('Policy Characteristics'!I:I,MATCH($C2976,'Policy Characteristics'!$C:$C,0))),"",INDEX('Policy Characteristics'!I:I,MATCH($C2976,'Policy Characteristics'!$C:$C,0)))</f>
        <v>% of BAU price</v>
      </c>
      <c r="P2976" s="254" t="str">
        <f>IF(ISBLANK(INDEX('Policy Characteristics'!J:J,MATCH($C2976,'Policy Characteristics'!$C:$C,0))),"",INDEX('Policy Characteristics'!J:J,MATCH($C2976,'Policy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76" s="254" t="str">
        <f>IF(ISBLANK(INDEX('Policy Characteristics'!K:K,MATCH($C2976,'Policy Characteristics'!$C:$C,0))),"",INDEX('Policy Characteristics'!K:K,MATCH($C2976,'Policy Characteristics'!$C:$C,0)))</f>
        <v>fuels.html#fuel-taxes</v>
      </c>
      <c r="R2976" s="254" t="str">
        <f>IF(ISBLANK(INDEX('Policy Characteristics'!L:L,MATCH($C2976,'Policy Characteristics'!$C:$C,0))),"",INDEX('Policy Characteristics'!L:L,MATCH($C2976,'Policy Characteristics'!$C:$C,0)))</f>
        <v>fuel-taxes.html</v>
      </c>
    </row>
    <row r="2977" spans="1:18" x14ac:dyDescent="0.25">
      <c r="A2977" s="254" t="str">
        <f>IF(ISBLANK(INDEX('Policy Characteristics'!A:A,MATCH($C2977,'Policy Characteristics'!$C:$C,0))),"",INDEX('Policy Characteristics'!A:A,MATCH($C2977,'Policy Characteristics'!$C:$C,0)))</f>
        <v>Cross-Sector</v>
      </c>
      <c r="B2977" s="262" t="str">
        <f>IF(ISBLANK(INDEX('Policy Characteristics'!B:B,MATCH($C2977,'Policy Characteristics'!$C:$C,0))),"",INDEX('Policy Characteristics'!B:B,MATCH($C2977,'Policy Characteristics'!$C:$C,0)))</f>
        <v>Fuel Taxes or Subsidies</v>
      </c>
      <c r="C2977" s="320" t="str">
        <f t="shared" si="133"/>
        <v>Additional Fuel Tax or Subsidy Rate by Fuel</v>
      </c>
      <c r="D2977" s="6" t="s">
        <v>2447</v>
      </c>
      <c r="E2977" s="45" t="s">
        <v>3639</v>
      </c>
      <c r="F2977" s="6" t="s">
        <v>2448</v>
      </c>
      <c r="G2977" s="45" t="s">
        <v>2404</v>
      </c>
      <c r="H2977" s="47">
        <f t="shared" si="134"/>
        <v>2976</v>
      </c>
      <c r="I2977" s="324" t="s">
        <v>41</v>
      </c>
      <c r="J2977" s="255" t="str">
        <f>IF(ISBLANK(INDEX('Policy Characteristics'!D:D,MATCH($C2977,'Policy Characteristics'!$C:$C,0))),"",INDEX('Policy Characteristics'!D:D,MATCH($C2977,'Policy Characteristics'!$C:$C,0)))</f>
        <v>Fuel Taxes or Subsidies</v>
      </c>
      <c r="K2977" s="254" t="str">
        <f>IF(ISBLANK(INDEX('Policy Characteristics'!E:E,MATCH($C2977,'Policy Characteristics'!$C:$C,0))),"",INDEX('Policy Characteristics'!E:E,MATCH($C2977,'Policy Characteristics'!$C:$C,0)))</f>
        <v>cross fuel tax</v>
      </c>
      <c r="L2977" s="261">
        <f>IF(ISBLANK(INDEX('Policy Characteristics'!F:F,MATCH($C2977,'Policy Characteristics'!$C:$C,0))),"",INDEX('Policy Characteristics'!F:F,MATCH($C2977,'Policy Characteristics'!$C:$C,0)))</f>
        <v>-0.9</v>
      </c>
      <c r="M2977" s="261">
        <f>IF(ISBLANK(INDEX('Policy Characteristics'!G:G,MATCH($C2977,'Policy Characteristics'!$C:$C,0))),"",INDEX('Policy Characteristics'!G:G,MATCH($C2977,'Policy Characteristics'!$C:$C,0)))</f>
        <v>0.9</v>
      </c>
      <c r="N2977" s="261">
        <f>IF(ISBLANK(INDEX('Policy Characteristics'!H:H,MATCH($C2977,'Policy Characteristics'!$C:$C,0))),"",INDEX('Policy Characteristics'!H:H,MATCH($C2977,'Policy Characteristics'!$C:$C,0)))</f>
        <v>0.01</v>
      </c>
      <c r="O2977" s="254" t="str">
        <f>IF(ISBLANK(INDEX('Policy Characteristics'!I:I,MATCH($C2977,'Policy Characteristics'!$C:$C,0))),"",INDEX('Policy Characteristics'!I:I,MATCH($C2977,'Policy Characteristics'!$C:$C,0)))</f>
        <v>% of BAU price</v>
      </c>
      <c r="P2977" s="254" t="str">
        <f>IF(ISBLANK(INDEX('Policy Characteristics'!J:J,MATCH($C2977,'Policy Characteristics'!$C:$C,0))),"",INDEX('Policy Characteristics'!J:J,MATCH($C2977,'Policy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77" s="254" t="str">
        <f>IF(ISBLANK(INDEX('Policy Characteristics'!K:K,MATCH($C2977,'Policy Characteristics'!$C:$C,0))),"",INDEX('Policy Characteristics'!K:K,MATCH($C2977,'Policy Characteristics'!$C:$C,0)))</f>
        <v>fuels.html#fuel-taxes</v>
      </c>
      <c r="R2977" s="254" t="str">
        <f>IF(ISBLANK(INDEX('Policy Characteristics'!L:L,MATCH($C2977,'Policy Characteristics'!$C:$C,0))),"",INDEX('Policy Characteristics'!L:L,MATCH($C2977,'Policy Characteristics'!$C:$C,0)))</f>
        <v>fuel-taxes.html</v>
      </c>
    </row>
    <row r="2978" spans="1:18" x14ac:dyDescent="0.25">
      <c r="A2978" s="254" t="str">
        <f>IF(ISBLANK(INDEX('Policy Characteristics'!A:A,MATCH($C2978,'Policy Characteristics'!$C:$C,0))),"",INDEX('Policy Characteristics'!A:A,MATCH($C2978,'Policy Characteristics'!$C:$C,0)))</f>
        <v>Cross-Sector</v>
      </c>
      <c r="B2978" s="262" t="str">
        <f>IF(ISBLANK(INDEX('Policy Characteristics'!B:B,MATCH($C2978,'Policy Characteristics'!$C:$C,0))),"",INDEX('Policy Characteristics'!B:B,MATCH($C2978,'Policy Characteristics'!$C:$C,0)))</f>
        <v>Fuel Taxes or Subsidies</v>
      </c>
      <c r="C2978" s="320" t="str">
        <f t="shared" si="133"/>
        <v>Additional Fuel Tax or Subsidy Rate by Fuel</v>
      </c>
      <c r="D2978" s="6" t="s">
        <v>71</v>
      </c>
      <c r="E2978" s="45" t="s">
        <v>3639</v>
      </c>
      <c r="F2978" s="6" t="s">
        <v>95</v>
      </c>
      <c r="G2978" s="45" t="s">
        <v>2404</v>
      </c>
      <c r="H2978" s="47">
        <f t="shared" si="134"/>
        <v>2977</v>
      </c>
      <c r="I2978" s="324" t="s">
        <v>41</v>
      </c>
      <c r="J2978" s="255" t="str">
        <f>IF(ISBLANK(INDEX('Policy Characteristics'!D:D,MATCH($C2978,'Policy Characteristics'!$C:$C,0))),"",INDEX('Policy Characteristics'!D:D,MATCH($C2978,'Policy Characteristics'!$C:$C,0)))</f>
        <v>Fuel Taxes or Subsidies</v>
      </c>
      <c r="K2978" s="254" t="str">
        <f>IF(ISBLANK(INDEX('Policy Characteristics'!E:E,MATCH($C2978,'Policy Characteristics'!$C:$C,0))),"",INDEX('Policy Characteristics'!E:E,MATCH($C2978,'Policy Characteristics'!$C:$C,0)))</f>
        <v>cross fuel tax</v>
      </c>
      <c r="L2978" s="261">
        <f>IF(ISBLANK(INDEX('Policy Characteristics'!F:F,MATCH($C2978,'Policy Characteristics'!$C:$C,0))),"",INDEX('Policy Characteristics'!F:F,MATCH($C2978,'Policy Characteristics'!$C:$C,0)))</f>
        <v>-0.9</v>
      </c>
      <c r="M2978" s="261">
        <f>IF(ISBLANK(INDEX('Policy Characteristics'!G:G,MATCH($C2978,'Policy Characteristics'!$C:$C,0))),"",INDEX('Policy Characteristics'!G:G,MATCH($C2978,'Policy Characteristics'!$C:$C,0)))</f>
        <v>0.9</v>
      </c>
      <c r="N2978" s="261">
        <f>IF(ISBLANK(INDEX('Policy Characteristics'!H:H,MATCH($C2978,'Policy Characteristics'!$C:$C,0))),"",INDEX('Policy Characteristics'!H:H,MATCH($C2978,'Policy Characteristics'!$C:$C,0)))</f>
        <v>0.01</v>
      </c>
      <c r="O2978" s="254" t="str">
        <f>IF(ISBLANK(INDEX('Policy Characteristics'!I:I,MATCH($C2978,'Policy Characteristics'!$C:$C,0))),"",INDEX('Policy Characteristics'!I:I,MATCH($C2978,'Policy Characteristics'!$C:$C,0)))</f>
        <v>% of BAU price</v>
      </c>
      <c r="P2978" s="254" t="str">
        <f>IF(ISBLANK(INDEX('Policy Characteristics'!J:J,MATCH($C2978,'Policy Characteristics'!$C:$C,0))),"",INDEX('Policy Characteristics'!J:J,MATCH($C2978,'Policy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78" s="254" t="str">
        <f>IF(ISBLANK(INDEX('Policy Characteristics'!K:K,MATCH($C2978,'Policy Characteristics'!$C:$C,0))),"",INDEX('Policy Characteristics'!K:K,MATCH($C2978,'Policy Characteristics'!$C:$C,0)))</f>
        <v>fuels.html#fuel-taxes</v>
      </c>
      <c r="R2978" s="254" t="str">
        <f>IF(ISBLANK(INDEX('Policy Characteristics'!L:L,MATCH($C2978,'Policy Characteristics'!$C:$C,0))),"",INDEX('Policy Characteristics'!L:L,MATCH($C2978,'Policy Characteristics'!$C:$C,0)))</f>
        <v>fuel-taxes.html</v>
      </c>
    </row>
    <row r="2979" spans="1:18" x14ac:dyDescent="0.25">
      <c r="A2979" s="254" t="str">
        <f>IF(ISBLANK(INDEX('Policy Characteristics'!A:A,MATCH($C2979,'Policy Characteristics'!$C:$C,0))),"",INDEX('Policy Characteristics'!A:A,MATCH($C2979,'Policy Characteristics'!$C:$C,0)))</f>
        <v>Cross-Sector</v>
      </c>
      <c r="B2979" s="262" t="str">
        <f>IF(ISBLANK(INDEX('Policy Characteristics'!B:B,MATCH($C2979,'Policy Characteristics'!$C:$C,0))),"",INDEX('Policy Characteristics'!B:B,MATCH($C2979,'Policy Characteristics'!$C:$C,0)))</f>
        <v>Fuel Taxes or Subsidies</v>
      </c>
      <c r="C2979" s="320" t="str">
        <f t="shared" si="133"/>
        <v>Additional Fuel Tax or Subsidy Rate by Fuel</v>
      </c>
      <c r="D2979" s="6" t="s">
        <v>426</v>
      </c>
      <c r="E2979" s="45" t="s">
        <v>3639</v>
      </c>
      <c r="F2979" s="6" t="s">
        <v>427</v>
      </c>
      <c r="G2979" s="45" t="s">
        <v>2404</v>
      </c>
      <c r="H2979" s="47">
        <f t="shared" si="134"/>
        <v>2978</v>
      </c>
      <c r="I2979" s="324" t="s">
        <v>41</v>
      </c>
      <c r="J2979" s="255" t="str">
        <f>IF(ISBLANK(INDEX('Policy Characteristics'!D:D,MATCH($C2979,'Policy Characteristics'!$C:$C,0))),"",INDEX('Policy Characteristics'!D:D,MATCH($C2979,'Policy Characteristics'!$C:$C,0)))</f>
        <v>Fuel Taxes or Subsidies</v>
      </c>
      <c r="K2979" s="254" t="str">
        <f>IF(ISBLANK(INDEX('Policy Characteristics'!E:E,MATCH($C2979,'Policy Characteristics'!$C:$C,0))),"",INDEX('Policy Characteristics'!E:E,MATCH($C2979,'Policy Characteristics'!$C:$C,0)))</f>
        <v>cross fuel tax</v>
      </c>
      <c r="L2979" s="261">
        <f>IF(ISBLANK(INDEX('Policy Characteristics'!F:F,MATCH($C2979,'Policy Characteristics'!$C:$C,0))),"",INDEX('Policy Characteristics'!F:F,MATCH($C2979,'Policy Characteristics'!$C:$C,0)))</f>
        <v>-0.9</v>
      </c>
      <c r="M2979" s="261">
        <f>IF(ISBLANK(INDEX('Policy Characteristics'!G:G,MATCH($C2979,'Policy Characteristics'!$C:$C,0))),"",INDEX('Policy Characteristics'!G:G,MATCH($C2979,'Policy Characteristics'!$C:$C,0)))</f>
        <v>0.9</v>
      </c>
      <c r="N2979" s="261">
        <f>IF(ISBLANK(INDEX('Policy Characteristics'!H:H,MATCH($C2979,'Policy Characteristics'!$C:$C,0))),"",INDEX('Policy Characteristics'!H:H,MATCH($C2979,'Policy Characteristics'!$C:$C,0)))</f>
        <v>0.01</v>
      </c>
      <c r="O2979" s="254" t="str">
        <f>IF(ISBLANK(INDEX('Policy Characteristics'!I:I,MATCH($C2979,'Policy Characteristics'!$C:$C,0))),"",INDEX('Policy Characteristics'!I:I,MATCH($C2979,'Policy Characteristics'!$C:$C,0)))</f>
        <v>% of BAU price</v>
      </c>
      <c r="P2979" s="254" t="str">
        <f>IF(ISBLANK(INDEX('Policy Characteristics'!J:J,MATCH($C2979,'Policy Characteristics'!$C:$C,0))),"",INDEX('Policy Characteristics'!J:J,MATCH($C2979,'Policy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79" s="254" t="str">
        <f>IF(ISBLANK(INDEX('Policy Characteristics'!K:K,MATCH($C2979,'Policy Characteristics'!$C:$C,0))),"",INDEX('Policy Characteristics'!K:K,MATCH($C2979,'Policy Characteristics'!$C:$C,0)))</f>
        <v>fuels.html#fuel-taxes</v>
      </c>
      <c r="R2979" s="254" t="str">
        <f>IF(ISBLANK(INDEX('Policy Characteristics'!L:L,MATCH($C2979,'Policy Characteristics'!$C:$C,0))),"",INDEX('Policy Characteristics'!L:L,MATCH($C2979,'Policy Characteristics'!$C:$C,0)))</f>
        <v>fuel-taxes.html</v>
      </c>
    </row>
    <row r="2980" spans="1:18" x14ac:dyDescent="0.25">
      <c r="A2980" s="254" t="str">
        <f>IF(ISBLANK(INDEX('Policy Characteristics'!A:A,MATCH($C2980,'Policy Characteristics'!$C:$C,0))),"",INDEX('Policy Characteristics'!A:A,MATCH($C2980,'Policy Characteristics'!$C:$C,0)))</f>
        <v>Cross-Sector</v>
      </c>
      <c r="B2980" s="262" t="str">
        <f>IF(ISBLANK(INDEX('Policy Characteristics'!B:B,MATCH($C2980,'Policy Characteristics'!$C:$C,0))),"",INDEX('Policy Characteristics'!B:B,MATCH($C2980,'Policy Characteristics'!$C:$C,0)))</f>
        <v>Fuel Taxes or Subsidies</v>
      </c>
      <c r="C2980" s="320" t="str">
        <f t="shared" si="133"/>
        <v>Additional Fuel Tax or Subsidy Rate by Fuel</v>
      </c>
      <c r="D2980" s="6" t="s">
        <v>2439</v>
      </c>
      <c r="E2980" s="45" t="s">
        <v>3639</v>
      </c>
      <c r="F2980" s="6" t="s">
        <v>2443</v>
      </c>
      <c r="G2980" s="45" t="s">
        <v>2404</v>
      </c>
      <c r="H2980" s="47">
        <f t="shared" si="134"/>
        <v>2979</v>
      </c>
      <c r="I2980" s="324" t="s">
        <v>41</v>
      </c>
      <c r="J2980" s="255" t="str">
        <f>IF(ISBLANK(INDEX('Policy Characteristics'!D:D,MATCH($C2980,'Policy Characteristics'!$C:$C,0))),"",INDEX('Policy Characteristics'!D:D,MATCH($C2980,'Policy Characteristics'!$C:$C,0)))</f>
        <v>Fuel Taxes or Subsidies</v>
      </c>
      <c r="K2980" s="254" t="str">
        <f>IF(ISBLANK(INDEX('Policy Characteristics'!E:E,MATCH($C2980,'Policy Characteristics'!$C:$C,0))),"",INDEX('Policy Characteristics'!E:E,MATCH($C2980,'Policy Characteristics'!$C:$C,0)))</f>
        <v>cross fuel tax</v>
      </c>
      <c r="L2980" s="261">
        <f>IF(ISBLANK(INDEX('Policy Characteristics'!F:F,MATCH($C2980,'Policy Characteristics'!$C:$C,0))),"",INDEX('Policy Characteristics'!F:F,MATCH($C2980,'Policy Characteristics'!$C:$C,0)))</f>
        <v>-0.9</v>
      </c>
      <c r="M2980" s="261">
        <f>IF(ISBLANK(INDEX('Policy Characteristics'!G:G,MATCH($C2980,'Policy Characteristics'!$C:$C,0))),"",INDEX('Policy Characteristics'!G:G,MATCH($C2980,'Policy Characteristics'!$C:$C,0)))</f>
        <v>0.9</v>
      </c>
      <c r="N2980" s="261">
        <f>IF(ISBLANK(INDEX('Policy Characteristics'!H:H,MATCH($C2980,'Policy Characteristics'!$C:$C,0))),"",INDEX('Policy Characteristics'!H:H,MATCH($C2980,'Policy Characteristics'!$C:$C,0)))</f>
        <v>0.01</v>
      </c>
      <c r="O2980" s="254" t="str">
        <f>IF(ISBLANK(INDEX('Policy Characteristics'!I:I,MATCH($C2980,'Policy Characteristics'!$C:$C,0))),"",INDEX('Policy Characteristics'!I:I,MATCH($C2980,'Policy Characteristics'!$C:$C,0)))</f>
        <v>% of BAU price</v>
      </c>
      <c r="P2980" s="254" t="str">
        <f>IF(ISBLANK(INDEX('Policy Characteristics'!J:J,MATCH($C2980,'Policy Characteristics'!$C:$C,0))),"",INDEX('Policy Characteristics'!J:J,MATCH($C2980,'Policy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80" s="254" t="str">
        <f>IF(ISBLANK(INDEX('Policy Characteristics'!K:K,MATCH($C2980,'Policy Characteristics'!$C:$C,0))),"",INDEX('Policy Characteristics'!K:K,MATCH($C2980,'Policy Characteristics'!$C:$C,0)))</f>
        <v>fuels.html#fuel-taxes</v>
      </c>
      <c r="R2980" s="254" t="str">
        <f>IF(ISBLANK(INDEX('Policy Characteristics'!L:L,MATCH($C2980,'Policy Characteristics'!$C:$C,0))),"",INDEX('Policy Characteristics'!L:L,MATCH($C2980,'Policy Characteristics'!$C:$C,0)))</f>
        <v>fuel-taxes.html</v>
      </c>
    </row>
    <row r="2981" spans="1:18" x14ac:dyDescent="0.25">
      <c r="A2981" s="254" t="str">
        <f>IF(ISBLANK(INDEX('Policy Characteristics'!A:A,MATCH($C2981,'Policy Characteristics'!$C:$C,0))),"",INDEX('Policy Characteristics'!A:A,MATCH($C2981,'Policy Characteristics'!$C:$C,0)))</f>
        <v>Cross-Sector</v>
      </c>
      <c r="B2981" s="262" t="str">
        <f>IF(ISBLANK(INDEX('Policy Characteristics'!B:B,MATCH($C2981,'Policy Characteristics'!$C:$C,0))),"",INDEX('Policy Characteristics'!B:B,MATCH($C2981,'Policy Characteristics'!$C:$C,0)))</f>
        <v>Fuel Taxes or Subsidies</v>
      </c>
      <c r="C2981" s="320" t="str">
        <f t="shared" si="133"/>
        <v>Additional Fuel Tax or Subsidy Rate by Fuel</v>
      </c>
      <c r="D2981" s="6" t="s">
        <v>2449</v>
      </c>
      <c r="E2981" s="45" t="s">
        <v>3639</v>
      </c>
      <c r="F2981" s="6" t="s">
        <v>2450</v>
      </c>
      <c r="G2981" s="45" t="s">
        <v>2404</v>
      </c>
      <c r="H2981" s="47">
        <f t="shared" si="134"/>
        <v>2980</v>
      </c>
      <c r="I2981" s="324" t="s">
        <v>41</v>
      </c>
      <c r="J2981" s="255" t="str">
        <f>IF(ISBLANK(INDEX('Policy Characteristics'!D:D,MATCH($C2981,'Policy Characteristics'!$C:$C,0))),"",INDEX('Policy Characteristics'!D:D,MATCH($C2981,'Policy Characteristics'!$C:$C,0)))</f>
        <v>Fuel Taxes or Subsidies</v>
      </c>
      <c r="K2981" s="254" t="str">
        <f>IF(ISBLANK(INDEX('Policy Characteristics'!E:E,MATCH($C2981,'Policy Characteristics'!$C:$C,0))),"",INDEX('Policy Characteristics'!E:E,MATCH($C2981,'Policy Characteristics'!$C:$C,0)))</f>
        <v>cross fuel tax</v>
      </c>
      <c r="L2981" s="261">
        <f>IF(ISBLANK(INDEX('Policy Characteristics'!F:F,MATCH($C2981,'Policy Characteristics'!$C:$C,0))),"",INDEX('Policy Characteristics'!F:F,MATCH($C2981,'Policy Characteristics'!$C:$C,0)))</f>
        <v>-0.9</v>
      </c>
      <c r="M2981" s="261">
        <f>IF(ISBLANK(INDEX('Policy Characteristics'!G:G,MATCH($C2981,'Policy Characteristics'!$C:$C,0))),"",INDEX('Policy Characteristics'!G:G,MATCH($C2981,'Policy Characteristics'!$C:$C,0)))</f>
        <v>0.9</v>
      </c>
      <c r="N2981" s="261">
        <f>IF(ISBLANK(INDEX('Policy Characteristics'!H:H,MATCH($C2981,'Policy Characteristics'!$C:$C,0))),"",INDEX('Policy Characteristics'!H:H,MATCH($C2981,'Policy Characteristics'!$C:$C,0)))</f>
        <v>0.01</v>
      </c>
      <c r="O2981" s="254" t="str">
        <f>IF(ISBLANK(INDEX('Policy Characteristics'!I:I,MATCH($C2981,'Policy Characteristics'!$C:$C,0))),"",INDEX('Policy Characteristics'!I:I,MATCH($C2981,'Policy Characteristics'!$C:$C,0)))</f>
        <v>% of BAU price</v>
      </c>
      <c r="P2981" s="254" t="str">
        <f>IF(ISBLANK(INDEX('Policy Characteristics'!J:J,MATCH($C2981,'Policy Characteristics'!$C:$C,0))),"",INDEX('Policy Characteristics'!J:J,MATCH($C2981,'Policy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81" s="254" t="str">
        <f>IF(ISBLANK(INDEX('Policy Characteristics'!K:K,MATCH($C2981,'Policy Characteristics'!$C:$C,0))),"",INDEX('Policy Characteristics'!K:K,MATCH($C2981,'Policy Characteristics'!$C:$C,0)))</f>
        <v>fuels.html#fuel-taxes</v>
      </c>
      <c r="R2981" s="254" t="str">
        <f>IF(ISBLANK(INDEX('Policy Characteristics'!L:L,MATCH($C2981,'Policy Characteristics'!$C:$C,0))),"",INDEX('Policy Characteristics'!L:L,MATCH($C2981,'Policy Characteristics'!$C:$C,0)))</f>
        <v>fuel-taxes.html</v>
      </c>
    </row>
    <row r="2982" spans="1:18" x14ac:dyDescent="0.25">
      <c r="A2982" s="254" t="str">
        <f>IF(ISBLANK(INDEX('Policy Characteristics'!A:A,MATCH($C2982,'Policy Characteristics'!$C:$C,0))),"",INDEX('Policy Characteristics'!A:A,MATCH($C2982,'Policy Characteristics'!$C:$C,0)))</f>
        <v>Cross-Sector</v>
      </c>
      <c r="B2982" s="262" t="str">
        <f>IF(ISBLANK(INDEX('Policy Characteristics'!B:B,MATCH($C2982,'Policy Characteristics'!$C:$C,0))),"",INDEX('Policy Characteristics'!B:B,MATCH($C2982,'Policy Characteristics'!$C:$C,0)))</f>
        <v>Fuel Taxes or Subsidies</v>
      </c>
      <c r="C2982" s="320" t="str">
        <f t="shared" si="133"/>
        <v>Additional Fuel Tax or Subsidy Rate by Fuel</v>
      </c>
      <c r="D2982" s="6" t="s">
        <v>2440</v>
      </c>
      <c r="E2982" s="45" t="s">
        <v>3639</v>
      </c>
      <c r="F2982" s="6" t="s">
        <v>2444</v>
      </c>
      <c r="G2982" s="45" t="s">
        <v>2404</v>
      </c>
      <c r="H2982" s="47">
        <f t="shared" si="134"/>
        <v>2981</v>
      </c>
      <c r="I2982" s="324" t="s">
        <v>41</v>
      </c>
      <c r="J2982" s="255" t="str">
        <f>IF(ISBLANK(INDEX('Policy Characteristics'!D:D,MATCH($C2982,'Policy Characteristics'!$C:$C,0))),"",INDEX('Policy Characteristics'!D:D,MATCH($C2982,'Policy Characteristics'!$C:$C,0)))</f>
        <v>Fuel Taxes or Subsidies</v>
      </c>
      <c r="K2982" s="254" t="str">
        <f>IF(ISBLANK(INDEX('Policy Characteristics'!E:E,MATCH($C2982,'Policy Characteristics'!$C:$C,0))),"",INDEX('Policy Characteristics'!E:E,MATCH($C2982,'Policy Characteristics'!$C:$C,0)))</f>
        <v>cross fuel tax</v>
      </c>
      <c r="L2982" s="261">
        <f>IF(ISBLANK(INDEX('Policy Characteristics'!F:F,MATCH($C2982,'Policy Characteristics'!$C:$C,0))),"",INDEX('Policy Characteristics'!F:F,MATCH($C2982,'Policy Characteristics'!$C:$C,0)))</f>
        <v>-0.9</v>
      </c>
      <c r="M2982" s="261">
        <f>IF(ISBLANK(INDEX('Policy Characteristics'!G:G,MATCH($C2982,'Policy Characteristics'!$C:$C,0))),"",INDEX('Policy Characteristics'!G:G,MATCH($C2982,'Policy Characteristics'!$C:$C,0)))</f>
        <v>0.9</v>
      </c>
      <c r="N2982" s="261">
        <f>IF(ISBLANK(INDEX('Policy Characteristics'!H:H,MATCH($C2982,'Policy Characteristics'!$C:$C,0))),"",INDEX('Policy Characteristics'!H:H,MATCH($C2982,'Policy Characteristics'!$C:$C,0)))</f>
        <v>0.01</v>
      </c>
      <c r="O2982" s="254" t="str">
        <f>IF(ISBLANK(INDEX('Policy Characteristics'!I:I,MATCH($C2982,'Policy Characteristics'!$C:$C,0))),"",INDEX('Policy Characteristics'!I:I,MATCH($C2982,'Policy Characteristics'!$C:$C,0)))</f>
        <v>% of BAU price</v>
      </c>
      <c r="P2982" s="254" t="str">
        <f>IF(ISBLANK(INDEX('Policy Characteristics'!J:J,MATCH($C2982,'Policy Characteristics'!$C:$C,0))),"",INDEX('Policy Characteristics'!J:J,MATCH($C2982,'Policy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82" s="254" t="str">
        <f>IF(ISBLANK(INDEX('Policy Characteristics'!K:K,MATCH($C2982,'Policy Characteristics'!$C:$C,0))),"",INDEX('Policy Characteristics'!K:K,MATCH($C2982,'Policy Characteristics'!$C:$C,0)))</f>
        <v>fuels.html#fuel-taxes</v>
      </c>
      <c r="R2982" s="254" t="str">
        <f>IF(ISBLANK(INDEX('Policy Characteristics'!L:L,MATCH($C2982,'Policy Characteristics'!$C:$C,0))),"",INDEX('Policy Characteristics'!L:L,MATCH($C2982,'Policy Characteristics'!$C:$C,0)))</f>
        <v>fuel-taxes.html</v>
      </c>
    </row>
    <row r="2983" spans="1:18" x14ac:dyDescent="0.25">
      <c r="A2983" s="254" t="str">
        <f>IF(ISBLANK(INDEX('Policy Characteristics'!A:A,MATCH($C2983,'Policy Characteristics'!$C:$C,0))),"",INDEX('Policy Characteristics'!A:A,MATCH($C2983,'Policy Characteristics'!$C:$C,0)))</f>
        <v>Cross-Sector</v>
      </c>
      <c r="B2983" s="262" t="str">
        <f>IF(ISBLANK(INDEX('Policy Characteristics'!B:B,MATCH($C2983,'Policy Characteristics'!$C:$C,0))),"",INDEX('Policy Characteristics'!B:B,MATCH($C2983,'Policy Characteristics'!$C:$C,0)))</f>
        <v>Fuel Taxes or Subsidies</v>
      </c>
      <c r="C2983" s="320" t="str">
        <f t="shared" si="133"/>
        <v>Additional Fuel Tax or Subsidy Rate by Fuel</v>
      </c>
      <c r="D2983" s="6" t="s">
        <v>2441</v>
      </c>
      <c r="E2983" s="45" t="s">
        <v>3639</v>
      </c>
      <c r="F2983" s="6" t="s">
        <v>2445</v>
      </c>
      <c r="G2983" s="45" t="s">
        <v>2404</v>
      </c>
      <c r="H2983" s="47">
        <f t="shared" si="134"/>
        <v>2982</v>
      </c>
      <c r="I2983" s="324" t="s">
        <v>41</v>
      </c>
      <c r="J2983" s="255" t="str">
        <f>IF(ISBLANK(INDEX('Policy Characteristics'!D:D,MATCH($C2983,'Policy Characteristics'!$C:$C,0))),"",INDEX('Policy Characteristics'!D:D,MATCH($C2983,'Policy Characteristics'!$C:$C,0)))</f>
        <v>Fuel Taxes or Subsidies</v>
      </c>
      <c r="K2983" s="254" t="str">
        <f>IF(ISBLANK(INDEX('Policy Characteristics'!E:E,MATCH($C2983,'Policy Characteristics'!$C:$C,0))),"",INDEX('Policy Characteristics'!E:E,MATCH($C2983,'Policy Characteristics'!$C:$C,0)))</f>
        <v>cross fuel tax</v>
      </c>
      <c r="L2983" s="261">
        <f>IF(ISBLANK(INDEX('Policy Characteristics'!F:F,MATCH($C2983,'Policy Characteristics'!$C:$C,0))),"",INDEX('Policy Characteristics'!F:F,MATCH($C2983,'Policy Characteristics'!$C:$C,0)))</f>
        <v>-0.9</v>
      </c>
      <c r="M2983" s="261">
        <f>IF(ISBLANK(INDEX('Policy Characteristics'!G:G,MATCH($C2983,'Policy Characteristics'!$C:$C,0))),"",INDEX('Policy Characteristics'!G:G,MATCH($C2983,'Policy Characteristics'!$C:$C,0)))</f>
        <v>0.9</v>
      </c>
      <c r="N2983" s="261">
        <f>IF(ISBLANK(INDEX('Policy Characteristics'!H:H,MATCH($C2983,'Policy Characteristics'!$C:$C,0))),"",INDEX('Policy Characteristics'!H:H,MATCH($C2983,'Policy Characteristics'!$C:$C,0)))</f>
        <v>0.01</v>
      </c>
      <c r="O2983" s="254" t="str">
        <f>IF(ISBLANK(INDEX('Policy Characteristics'!I:I,MATCH($C2983,'Policy Characteristics'!$C:$C,0))),"",INDEX('Policy Characteristics'!I:I,MATCH($C2983,'Policy Characteristics'!$C:$C,0)))</f>
        <v>% of BAU price</v>
      </c>
      <c r="P2983" s="254" t="str">
        <f>IF(ISBLANK(INDEX('Policy Characteristics'!J:J,MATCH($C2983,'Policy Characteristics'!$C:$C,0))),"",INDEX('Policy Characteristics'!J:J,MATCH($C2983,'Policy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83" s="254" t="str">
        <f>IF(ISBLANK(INDEX('Policy Characteristics'!K:K,MATCH($C2983,'Policy Characteristics'!$C:$C,0))),"",INDEX('Policy Characteristics'!K:K,MATCH($C2983,'Policy Characteristics'!$C:$C,0)))</f>
        <v>fuels.html#fuel-taxes</v>
      </c>
      <c r="R2983" s="254" t="str">
        <f>IF(ISBLANK(INDEX('Policy Characteristics'!L:L,MATCH($C2983,'Policy Characteristics'!$C:$C,0))),"",INDEX('Policy Characteristics'!L:L,MATCH($C2983,'Policy Characteristics'!$C:$C,0)))</f>
        <v>fuel-taxes.html</v>
      </c>
    </row>
    <row r="2984" spans="1:18" x14ac:dyDescent="0.25">
      <c r="A2984" s="254" t="str">
        <f>IF(ISBLANK(INDEX('Policy Characteristics'!A:A,MATCH($C2984,'Policy Characteristics'!$C:$C,0))),"",INDEX('Policy Characteristics'!A:A,MATCH($C2984,'Policy Characteristics'!$C:$C,0)))</f>
        <v>Cross-Sector</v>
      </c>
      <c r="B2984" s="262" t="str">
        <f>IF(ISBLANK(INDEX('Policy Characteristics'!B:B,MATCH($C2984,'Policy Characteristics'!$C:$C,0))),"",INDEX('Policy Characteristics'!B:B,MATCH($C2984,'Policy Characteristics'!$C:$C,0)))</f>
        <v>Fuel Taxes or Subsidies</v>
      </c>
      <c r="C2984" s="320" t="str">
        <f t="shared" si="133"/>
        <v>Additional Fuel Tax or Subsidy Rate by Fuel</v>
      </c>
      <c r="D2984" s="6" t="s">
        <v>2442</v>
      </c>
      <c r="E2984" s="45" t="s">
        <v>3639</v>
      </c>
      <c r="F2984" s="6" t="s">
        <v>2446</v>
      </c>
      <c r="G2984" s="45" t="s">
        <v>2404</v>
      </c>
      <c r="H2984" s="47">
        <f t="shared" si="134"/>
        <v>2983</v>
      </c>
      <c r="I2984" s="324" t="s">
        <v>41</v>
      </c>
      <c r="J2984" s="255" t="str">
        <f>IF(ISBLANK(INDEX('Policy Characteristics'!D:D,MATCH($C2984,'Policy Characteristics'!$C:$C,0))),"",INDEX('Policy Characteristics'!D:D,MATCH($C2984,'Policy Characteristics'!$C:$C,0)))</f>
        <v>Fuel Taxes or Subsidies</v>
      </c>
      <c r="K2984" s="254" t="str">
        <f>IF(ISBLANK(INDEX('Policy Characteristics'!E:E,MATCH($C2984,'Policy Characteristics'!$C:$C,0))),"",INDEX('Policy Characteristics'!E:E,MATCH($C2984,'Policy Characteristics'!$C:$C,0)))</f>
        <v>cross fuel tax</v>
      </c>
      <c r="L2984" s="261">
        <f>IF(ISBLANK(INDEX('Policy Characteristics'!F:F,MATCH($C2984,'Policy Characteristics'!$C:$C,0))),"",INDEX('Policy Characteristics'!F:F,MATCH($C2984,'Policy Characteristics'!$C:$C,0)))</f>
        <v>-0.9</v>
      </c>
      <c r="M2984" s="261">
        <f>IF(ISBLANK(INDEX('Policy Characteristics'!G:G,MATCH($C2984,'Policy Characteristics'!$C:$C,0))),"",INDEX('Policy Characteristics'!G:G,MATCH($C2984,'Policy Characteristics'!$C:$C,0)))</f>
        <v>0.9</v>
      </c>
      <c r="N2984" s="261">
        <f>IF(ISBLANK(INDEX('Policy Characteristics'!H:H,MATCH($C2984,'Policy Characteristics'!$C:$C,0))),"",INDEX('Policy Characteristics'!H:H,MATCH($C2984,'Policy Characteristics'!$C:$C,0)))</f>
        <v>0.01</v>
      </c>
      <c r="O2984" s="254" t="str">
        <f>IF(ISBLANK(INDEX('Policy Characteristics'!I:I,MATCH($C2984,'Policy Characteristics'!$C:$C,0))),"",INDEX('Policy Characteristics'!I:I,MATCH($C2984,'Policy Characteristics'!$C:$C,0)))</f>
        <v>% of BAU price</v>
      </c>
      <c r="P2984" s="254" t="str">
        <f>IF(ISBLANK(INDEX('Policy Characteristics'!J:J,MATCH($C2984,'Policy Characteristics'!$C:$C,0))),"",INDEX('Policy Characteristics'!J:J,MATCH($C2984,'Policy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84" s="254" t="str">
        <f>IF(ISBLANK(INDEX('Policy Characteristics'!K:K,MATCH($C2984,'Policy Characteristics'!$C:$C,0))),"",INDEX('Policy Characteristics'!K:K,MATCH($C2984,'Policy Characteristics'!$C:$C,0)))</f>
        <v>fuels.html#fuel-taxes</v>
      </c>
      <c r="R2984" s="254" t="str">
        <f>IF(ISBLANK(INDEX('Policy Characteristics'!L:L,MATCH($C2984,'Policy Characteristics'!$C:$C,0))),"",INDEX('Policy Characteristics'!L:L,MATCH($C2984,'Policy Characteristics'!$C:$C,0)))</f>
        <v>fuel-taxes.html</v>
      </c>
    </row>
    <row r="2985" spans="1:18" s="4" customFormat="1" x14ac:dyDescent="0.25">
      <c r="A2985" s="254" t="str">
        <f>IF(ISBLANK(INDEX('Policy Characteristics'!A:A,MATCH($C2985,'Policy Characteristics'!$C:$C,0))),"",INDEX('Policy Characteristics'!A:A,MATCH($C2985,'Policy Characteristics'!$C:$C,0)))</f>
        <v>Cross-Sector</v>
      </c>
      <c r="B2985" s="262" t="str">
        <f>IF(ISBLANK(INDEX('Policy Characteristics'!B:B,MATCH($C2985,'Policy Characteristics'!$C:$C,0))),"",INDEX('Policy Characteristics'!B:B,MATCH($C2985,'Policy Characteristics'!$C:$C,0)))</f>
        <v>Fuel Taxes or Subsidies</v>
      </c>
      <c r="C2985" s="320" t="str">
        <f t="shared" si="133"/>
        <v>Additional Fuel Tax or Subsidy Rate by Fuel</v>
      </c>
      <c r="D2985" s="45" t="s">
        <v>49</v>
      </c>
      <c r="E2985" s="45" t="s">
        <v>3640</v>
      </c>
      <c r="F2985" s="45" t="s">
        <v>89</v>
      </c>
      <c r="G2985" s="45" t="s">
        <v>2759</v>
      </c>
      <c r="H2985" s="47">
        <f t="shared" si="134"/>
        <v>2984</v>
      </c>
      <c r="I2985" s="324" t="s">
        <v>40</v>
      </c>
      <c r="J2985" s="255" t="str">
        <f>IF(ISBLANK(INDEX('Policy Characteristics'!D:D,MATCH($C2985,'Policy Characteristics'!$C:$C,0))),"",INDEX('Policy Characteristics'!D:D,MATCH($C2985,'Policy Characteristics'!$C:$C,0)))</f>
        <v>Fuel Taxes or Subsidies</v>
      </c>
      <c r="K2985" s="254" t="str">
        <f>IF(ISBLANK(INDEX('Policy Characteristics'!E:E,MATCH($C2985,'Policy Characteristics'!$C:$C,0))),"",INDEX('Policy Characteristics'!E:E,MATCH($C2985,'Policy Characteristics'!$C:$C,0)))</f>
        <v>cross fuel tax</v>
      </c>
      <c r="L2985" s="261">
        <f>IF(ISBLANK(INDEX('Policy Characteristics'!F:F,MATCH($C2985,'Policy Characteristics'!$C:$C,0))),"",INDEX('Policy Characteristics'!F:F,MATCH($C2985,'Policy Characteristics'!$C:$C,0)))</f>
        <v>-0.9</v>
      </c>
      <c r="M2985" s="261">
        <f>IF(ISBLANK(INDEX('Policy Characteristics'!G:G,MATCH($C2985,'Policy Characteristics'!$C:$C,0))),"",INDEX('Policy Characteristics'!G:G,MATCH($C2985,'Policy Characteristics'!$C:$C,0)))</f>
        <v>0.9</v>
      </c>
      <c r="N2985" s="261">
        <f>IF(ISBLANK(INDEX('Policy Characteristics'!H:H,MATCH($C2985,'Policy Characteristics'!$C:$C,0))),"",INDEX('Policy Characteristics'!H:H,MATCH($C2985,'Policy Characteristics'!$C:$C,0)))</f>
        <v>0.01</v>
      </c>
      <c r="O2985" s="254" t="str">
        <f>IF(ISBLANK(INDEX('Policy Characteristics'!I:I,MATCH($C2985,'Policy Characteristics'!$C:$C,0))),"",INDEX('Policy Characteristics'!I:I,MATCH($C2985,'Policy Characteristics'!$C:$C,0)))</f>
        <v>% of BAU price</v>
      </c>
      <c r="P2985" s="254" t="str">
        <f>IF(ISBLANK(INDEX('Policy Characteristics'!J:J,MATCH($C2985,'Policy Characteristics'!$C:$C,0))),"",INDEX('Policy Characteristics'!J:J,MATCH($C2985,'Policy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85" s="254" t="str">
        <f>IF(ISBLANK(INDEX('Policy Characteristics'!K:K,MATCH($C2985,'Policy Characteristics'!$C:$C,0))),"",INDEX('Policy Characteristics'!K:K,MATCH($C2985,'Policy Characteristics'!$C:$C,0)))</f>
        <v>fuels.html#fuel-taxes</v>
      </c>
      <c r="R2985" s="254" t="str">
        <f>IF(ISBLANK(INDEX('Policy Characteristics'!L:L,MATCH($C2985,'Policy Characteristics'!$C:$C,0))),"",INDEX('Policy Characteristics'!L:L,MATCH($C2985,'Policy Characteristics'!$C:$C,0)))</f>
        <v>fuel-taxes.html</v>
      </c>
    </row>
    <row r="2986" spans="1:18" s="4" customFormat="1" x14ac:dyDescent="0.25">
      <c r="A2986" s="254" t="str">
        <f>IF(ISBLANK(INDEX('Policy Characteristics'!A:A,MATCH($C2986,'Policy Characteristics'!$C:$C,0))),"",INDEX('Policy Characteristics'!A:A,MATCH($C2986,'Policy Characteristics'!$C:$C,0)))</f>
        <v>Cross-Sector</v>
      </c>
      <c r="B2986" s="262" t="str">
        <f>IF(ISBLANK(INDEX('Policy Characteristics'!B:B,MATCH($C2986,'Policy Characteristics'!$C:$C,0))),"",INDEX('Policy Characteristics'!B:B,MATCH($C2986,'Policy Characteristics'!$C:$C,0)))</f>
        <v>Fuel Taxes or Subsidies</v>
      </c>
      <c r="C2986" s="320" t="str">
        <f t="shared" si="133"/>
        <v>Additional Fuel Tax or Subsidy Rate by Fuel</v>
      </c>
      <c r="D2986" s="6" t="s">
        <v>433</v>
      </c>
      <c r="E2986" s="45" t="s">
        <v>3640</v>
      </c>
      <c r="F2986" s="6" t="s">
        <v>430</v>
      </c>
      <c r="G2986" s="45" t="s">
        <v>2759</v>
      </c>
      <c r="H2986" s="47">
        <f t="shared" si="134"/>
        <v>2985</v>
      </c>
      <c r="I2986" s="325" t="s">
        <v>41</v>
      </c>
      <c r="J2986" s="255" t="str">
        <f>IF(ISBLANK(INDEX('Policy Characteristics'!D:D,MATCH($C2986,'Policy Characteristics'!$C:$C,0))),"",INDEX('Policy Characteristics'!D:D,MATCH($C2986,'Policy Characteristics'!$C:$C,0)))</f>
        <v>Fuel Taxes or Subsidies</v>
      </c>
      <c r="K2986" s="254" t="str">
        <f>IF(ISBLANK(INDEX('Policy Characteristics'!E:E,MATCH($C2986,'Policy Characteristics'!$C:$C,0))),"",INDEX('Policy Characteristics'!E:E,MATCH($C2986,'Policy Characteristics'!$C:$C,0)))</f>
        <v>cross fuel tax</v>
      </c>
      <c r="L2986" s="261">
        <f>IF(ISBLANK(INDEX('Policy Characteristics'!F:F,MATCH($C2986,'Policy Characteristics'!$C:$C,0))),"",INDEX('Policy Characteristics'!F:F,MATCH($C2986,'Policy Characteristics'!$C:$C,0)))</f>
        <v>-0.9</v>
      </c>
      <c r="M2986" s="261">
        <f>IF(ISBLANK(INDEX('Policy Characteristics'!G:G,MATCH($C2986,'Policy Characteristics'!$C:$C,0))),"",INDEX('Policy Characteristics'!G:G,MATCH($C2986,'Policy Characteristics'!$C:$C,0)))</f>
        <v>0.9</v>
      </c>
      <c r="N2986" s="261">
        <f>IF(ISBLANK(INDEX('Policy Characteristics'!H:H,MATCH($C2986,'Policy Characteristics'!$C:$C,0))),"",INDEX('Policy Characteristics'!H:H,MATCH($C2986,'Policy Characteristics'!$C:$C,0)))</f>
        <v>0.01</v>
      </c>
      <c r="O2986" s="254" t="str">
        <f>IF(ISBLANK(INDEX('Policy Characteristics'!I:I,MATCH($C2986,'Policy Characteristics'!$C:$C,0))),"",INDEX('Policy Characteristics'!I:I,MATCH($C2986,'Policy Characteristics'!$C:$C,0)))</f>
        <v>% of BAU price</v>
      </c>
      <c r="P2986" s="254" t="str">
        <f>IF(ISBLANK(INDEX('Policy Characteristics'!J:J,MATCH($C2986,'Policy Characteristics'!$C:$C,0))),"",INDEX('Policy Characteristics'!J:J,MATCH($C2986,'Policy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86" s="254" t="str">
        <f>IF(ISBLANK(INDEX('Policy Characteristics'!K:K,MATCH($C2986,'Policy Characteristics'!$C:$C,0))),"",INDEX('Policy Characteristics'!K:K,MATCH($C2986,'Policy Characteristics'!$C:$C,0)))</f>
        <v>fuels.html#fuel-taxes</v>
      </c>
      <c r="R2986" s="254" t="str">
        <f>IF(ISBLANK(INDEX('Policy Characteristics'!L:L,MATCH($C2986,'Policy Characteristics'!$C:$C,0))),"",INDEX('Policy Characteristics'!L:L,MATCH($C2986,'Policy Characteristics'!$C:$C,0)))</f>
        <v>fuel-taxes.html</v>
      </c>
    </row>
    <row r="2987" spans="1:18" s="4" customFormat="1" x14ac:dyDescent="0.25">
      <c r="A2987" s="254" t="str">
        <f>IF(ISBLANK(INDEX('Policy Characteristics'!A:A,MATCH($C2987,'Policy Characteristics'!$C:$C,0))),"",INDEX('Policy Characteristics'!A:A,MATCH($C2987,'Policy Characteristics'!$C:$C,0)))</f>
        <v>Cross-Sector</v>
      </c>
      <c r="B2987" s="262" t="str">
        <f>IF(ISBLANK(INDEX('Policy Characteristics'!B:B,MATCH($C2987,'Policy Characteristics'!$C:$C,0))),"",INDEX('Policy Characteristics'!B:B,MATCH($C2987,'Policy Characteristics'!$C:$C,0)))</f>
        <v>Fuel Taxes or Subsidies</v>
      </c>
      <c r="C2987" s="320" t="str">
        <f t="shared" si="133"/>
        <v>Additional Fuel Tax or Subsidy Rate by Fuel</v>
      </c>
      <c r="D2987" s="6" t="s">
        <v>43</v>
      </c>
      <c r="E2987" s="45" t="s">
        <v>3640</v>
      </c>
      <c r="F2987" s="6" t="s">
        <v>83</v>
      </c>
      <c r="G2987" s="45" t="s">
        <v>2759</v>
      </c>
      <c r="H2987" s="47">
        <f t="shared" si="134"/>
        <v>2986</v>
      </c>
      <c r="I2987" s="325" t="s">
        <v>41</v>
      </c>
      <c r="J2987" s="255" t="str">
        <f>IF(ISBLANK(INDEX('Policy Characteristics'!D:D,MATCH($C2987,'Policy Characteristics'!$C:$C,0))),"",INDEX('Policy Characteristics'!D:D,MATCH($C2987,'Policy Characteristics'!$C:$C,0)))</f>
        <v>Fuel Taxes or Subsidies</v>
      </c>
      <c r="K2987" s="254" t="str">
        <f>IF(ISBLANK(INDEX('Policy Characteristics'!E:E,MATCH($C2987,'Policy Characteristics'!$C:$C,0))),"",INDEX('Policy Characteristics'!E:E,MATCH($C2987,'Policy Characteristics'!$C:$C,0)))</f>
        <v>cross fuel tax</v>
      </c>
      <c r="L2987" s="261">
        <f>IF(ISBLANK(INDEX('Policy Characteristics'!F:F,MATCH($C2987,'Policy Characteristics'!$C:$C,0))),"",INDEX('Policy Characteristics'!F:F,MATCH($C2987,'Policy Characteristics'!$C:$C,0)))</f>
        <v>-0.9</v>
      </c>
      <c r="M2987" s="261">
        <f>IF(ISBLANK(INDEX('Policy Characteristics'!G:G,MATCH($C2987,'Policy Characteristics'!$C:$C,0))),"",INDEX('Policy Characteristics'!G:G,MATCH($C2987,'Policy Characteristics'!$C:$C,0)))</f>
        <v>0.9</v>
      </c>
      <c r="N2987" s="261">
        <f>IF(ISBLANK(INDEX('Policy Characteristics'!H:H,MATCH($C2987,'Policy Characteristics'!$C:$C,0))),"",INDEX('Policy Characteristics'!H:H,MATCH($C2987,'Policy Characteristics'!$C:$C,0)))</f>
        <v>0.01</v>
      </c>
      <c r="O2987" s="254" t="str">
        <f>IF(ISBLANK(INDEX('Policy Characteristics'!I:I,MATCH($C2987,'Policy Characteristics'!$C:$C,0))),"",INDEX('Policy Characteristics'!I:I,MATCH($C2987,'Policy Characteristics'!$C:$C,0)))</f>
        <v>% of BAU price</v>
      </c>
      <c r="P2987" s="254" t="str">
        <f>IF(ISBLANK(INDEX('Policy Characteristics'!J:J,MATCH($C2987,'Policy Characteristics'!$C:$C,0))),"",INDEX('Policy Characteristics'!J:J,MATCH($C2987,'Policy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87" s="254" t="str">
        <f>IF(ISBLANK(INDEX('Policy Characteristics'!K:K,MATCH($C2987,'Policy Characteristics'!$C:$C,0))),"",INDEX('Policy Characteristics'!K:K,MATCH($C2987,'Policy Characteristics'!$C:$C,0)))</f>
        <v>fuels.html#fuel-taxes</v>
      </c>
      <c r="R2987" s="254" t="str">
        <f>IF(ISBLANK(INDEX('Policy Characteristics'!L:L,MATCH($C2987,'Policy Characteristics'!$C:$C,0))),"",INDEX('Policy Characteristics'!L:L,MATCH($C2987,'Policy Characteristics'!$C:$C,0)))</f>
        <v>fuel-taxes.html</v>
      </c>
    </row>
    <row r="2988" spans="1:18" s="4" customFormat="1" x14ac:dyDescent="0.25">
      <c r="A2988" s="254" t="str">
        <f>IF(ISBLANK(INDEX('Policy Characteristics'!A:A,MATCH($C2988,'Policy Characteristics'!$C:$C,0))),"",INDEX('Policy Characteristics'!A:A,MATCH($C2988,'Policy Characteristics'!$C:$C,0)))</f>
        <v>Cross-Sector</v>
      </c>
      <c r="B2988" s="262" t="str">
        <f>IF(ISBLANK(INDEX('Policy Characteristics'!B:B,MATCH($C2988,'Policy Characteristics'!$C:$C,0))),"",INDEX('Policy Characteristics'!B:B,MATCH($C2988,'Policy Characteristics'!$C:$C,0)))</f>
        <v>Fuel Taxes or Subsidies</v>
      </c>
      <c r="C2988" s="320" t="str">
        <f t="shared" si="133"/>
        <v>Additional Fuel Tax or Subsidy Rate by Fuel</v>
      </c>
      <c r="D2988" s="6" t="s">
        <v>44</v>
      </c>
      <c r="E2988" s="45" t="s">
        <v>3640</v>
      </c>
      <c r="F2988" s="6" t="s">
        <v>84</v>
      </c>
      <c r="G2988" s="45" t="s">
        <v>2759</v>
      </c>
      <c r="H2988" s="47">
        <f t="shared" si="134"/>
        <v>2987</v>
      </c>
      <c r="I2988" s="325" t="s">
        <v>41</v>
      </c>
      <c r="J2988" s="255" t="str">
        <f>IF(ISBLANK(INDEX('Policy Characteristics'!D:D,MATCH($C2988,'Policy Characteristics'!$C:$C,0))),"",INDEX('Policy Characteristics'!D:D,MATCH($C2988,'Policy Characteristics'!$C:$C,0)))</f>
        <v>Fuel Taxes or Subsidies</v>
      </c>
      <c r="K2988" s="254" t="str">
        <f>IF(ISBLANK(INDEX('Policy Characteristics'!E:E,MATCH($C2988,'Policy Characteristics'!$C:$C,0))),"",INDEX('Policy Characteristics'!E:E,MATCH($C2988,'Policy Characteristics'!$C:$C,0)))</f>
        <v>cross fuel tax</v>
      </c>
      <c r="L2988" s="261">
        <f>IF(ISBLANK(INDEX('Policy Characteristics'!F:F,MATCH($C2988,'Policy Characteristics'!$C:$C,0))),"",INDEX('Policy Characteristics'!F:F,MATCH($C2988,'Policy Characteristics'!$C:$C,0)))</f>
        <v>-0.9</v>
      </c>
      <c r="M2988" s="261">
        <f>IF(ISBLANK(INDEX('Policy Characteristics'!G:G,MATCH($C2988,'Policy Characteristics'!$C:$C,0))),"",INDEX('Policy Characteristics'!G:G,MATCH($C2988,'Policy Characteristics'!$C:$C,0)))</f>
        <v>0.9</v>
      </c>
      <c r="N2988" s="261">
        <f>IF(ISBLANK(INDEX('Policy Characteristics'!H:H,MATCH($C2988,'Policy Characteristics'!$C:$C,0))),"",INDEX('Policy Characteristics'!H:H,MATCH($C2988,'Policy Characteristics'!$C:$C,0)))</f>
        <v>0.01</v>
      </c>
      <c r="O2988" s="254" t="str">
        <f>IF(ISBLANK(INDEX('Policy Characteristics'!I:I,MATCH($C2988,'Policy Characteristics'!$C:$C,0))),"",INDEX('Policy Characteristics'!I:I,MATCH($C2988,'Policy Characteristics'!$C:$C,0)))</f>
        <v>% of BAU price</v>
      </c>
      <c r="P2988" s="254" t="str">
        <f>IF(ISBLANK(INDEX('Policy Characteristics'!J:J,MATCH($C2988,'Policy Characteristics'!$C:$C,0))),"",INDEX('Policy Characteristics'!J:J,MATCH($C2988,'Policy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88" s="254" t="str">
        <f>IF(ISBLANK(INDEX('Policy Characteristics'!K:K,MATCH($C2988,'Policy Characteristics'!$C:$C,0))),"",INDEX('Policy Characteristics'!K:K,MATCH($C2988,'Policy Characteristics'!$C:$C,0)))</f>
        <v>fuels.html#fuel-taxes</v>
      </c>
      <c r="R2988" s="254" t="str">
        <f>IF(ISBLANK(INDEX('Policy Characteristics'!L:L,MATCH($C2988,'Policy Characteristics'!$C:$C,0))),"",INDEX('Policy Characteristics'!L:L,MATCH($C2988,'Policy Characteristics'!$C:$C,0)))</f>
        <v>fuel-taxes.html</v>
      </c>
    </row>
    <row r="2989" spans="1:18" s="4" customFormat="1" x14ac:dyDescent="0.25">
      <c r="A2989" s="254" t="str">
        <f>IF(ISBLANK(INDEX('Policy Characteristics'!A:A,MATCH($C2989,'Policy Characteristics'!$C:$C,0))),"",INDEX('Policy Characteristics'!A:A,MATCH($C2989,'Policy Characteristics'!$C:$C,0)))</f>
        <v>Cross-Sector</v>
      </c>
      <c r="B2989" s="262" t="str">
        <f>IF(ISBLANK(INDEX('Policy Characteristics'!B:B,MATCH($C2989,'Policy Characteristics'!$C:$C,0))),"",INDEX('Policy Characteristics'!B:B,MATCH($C2989,'Policy Characteristics'!$C:$C,0)))</f>
        <v>Fuel Taxes or Subsidies</v>
      </c>
      <c r="C2989" s="320" t="str">
        <f t="shared" si="133"/>
        <v>Additional Fuel Tax or Subsidy Rate by Fuel</v>
      </c>
      <c r="D2989" s="6" t="s">
        <v>48</v>
      </c>
      <c r="E2989" s="45" t="s">
        <v>3640</v>
      </c>
      <c r="F2989" s="6" t="s">
        <v>88</v>
      </c>
      <c r="G2989" s="45" t="s">
        <v>2759</v>
      </c>
      <c r="H2989" s="47">
        <f t="shared" si="134"/>
        <v>2988</v>
      </c>
      <c r="I2989" s="325" t="s">
        <v>41</v>
      </c>
      <c r="J2989" s="255" t="str">
        <f>IF(ISBLANK(INDEX('Policy Characteristics'!D:D,MATCH($C2989,'Policy Characteristics'!$C:$C,0))),"",INDEX('Policy Characteristics'!D:D,MATCH($C2989,'Policy Characteristics'!$C:$C,0)))</f>
        <v>Fuel Taxes or Subsidies</v>
      </c>
      <c r="K2989" s="254" t="str">
        <f>IF(ISBLANK(INDEX('Policy Characteristics'!E:E,MATCH($C2989,'Policy Characteristics'!$C:$C,0))),"",INDEX('Policy Characteristics'!E:E,MATCH($C2989,'Policy Characteristics'!$C:$C,0)))</f>
        <v>cross fuel tax</v>
      </c>
      <c r="L2989" s="261">
        <f>IF(ISBLANK(INDEX('Policy Characteristics'!F:F,MATCH($C2989,'Policy Characteristics'!$C:$C,0))),"",INDEX('Policy Characteristics'!F:F,MATCH($C2989,'Policy Characteristics'!$C:$C,0)))</f>
        <v>-0.9</v>
      </c>
      <c r="M2989" s="261">
        <f>IF(ISBLANK(INDEX('Policy Characteristics'!G:G,MATCH($C2989,'Policy Characteristics'!$C:$C,0))),"",INDEX('Policy Characteristics'!G:G,MATCH($C2989,'Policy Characteristics'!$C:$C,0)))</f>
        <v>0.9</v>
      </c>
      <c r="N2989" s="261">
        <f>IF(ISBLANK(INDEX('Policy Characteristics'!H:H,MATCH($C2989,'Policy Characteristics'!$C:$C,0))),"",INDEX('Policy Characteristics'!H:H,MATCH($C2989,'Policy Characteristics'!$C:$C,0)))</f>
        <v>0.01</v>
      </c>
      <c r="O2989" s="254" t="str">
        <f>IF(ISBLANK(INDEX('Policy Characteristics'!I:I,MATCH($C2989,'Policy Characteristics'!$C:$C,0))),"",INDEX('Policy Characteristics'!I:I,MATCH($C2989,'Policy Characteristics'!$C:$C,0)))</f>
        <v>% of BAU price</v>
      </c>
      <c r="P2989" s="254" t="str">
        <f>IF(ISBLANK(INDEX('Policy Characteristics'!J:J,MATCH($C2989,'Policy Characteristics'!$C:$C,0))),"",INDEX('Policy Characteristics'!J:J,MATCH($C2989,'Policy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89" s="254" t="str">
        <f>IF(ISBLANK(INDEX('Policy Characteristics'!K:K,MATCH($C2989,'Policy Characteristics'!$C:$C,0))),"",INDEX('Policy Characteristics'!K:K,MATCH($C2989,'Policy Characteristics'!$C:$C,0)))</f>
        <v>fuels.html#fuel-taxes</v>
      </c>
      <c r="R2989" s="254" t="str">
        <f>IF(ISBLANK(INDEX('Policy Characteristics'!L:L,MATCH($C2989,'Policy Characteristics'!$C:$C,0))),"",INDEX('Policy Characteristics'!L:L,MATCH($C2989,'Policy Characteristics'!$C:$C,0)))</f>
        <v>fuel-taxes.html</v>
      </c>
    </row>
    <row r="2990" spans="1:18" s="4" customFormat="1" x14ac:dyDescent="0.25">
      <c r="A2990" s="254" t="str">
        <f>IF(ISBLANK(INDEX('Policy Characteristics'!A:A,MATCH($C2990,'Policy Characteristics'!$C:$C,0))),"",INDEX('Policy Characteristics'!A:A,MATCH($C2990,'Policy Characteristics'!$C:$C,0)))</f>
        <v>Cross-Sector</v>
      </c>
      <c r="B2990" s="262" t="str">
        <f>IF(ISBLANK(INDEX('Policy Characteristics'!B:B,MATCH($C2990,'Policy Characteristics'!$C:$C,0))),"",INDEX('Policy Characteristics'!B:B,MATCH($C2990,'Policy Characteristics'!$C:$C,0)))</f>
        <v>Fuel Taxes or Subsidies</v>
      </c>
      <c r="C2990" s="320" t="str">
        <f t="shared" si="133"/>
        <v>Additional Fuel Tax or Subsidy Rate by Fuel</v>
      </c>
      <c r="D2990" s="6" t="s">
        <v>50</v>
      </c>
      <c r="E2990" s="45" t="s">
        <v>3640</v>
      </c>
      <c r="F2990" s="6" t="s">
        <v>91</v>
      </c>
      <c r="G2990" s="45" t="s">
        <v>2759</v>
      </c>
      <c r="H2990" s="47">
        <f t="shared" si="134"/>
        <v>2989</v>
      </c>
      <c r="I2990" s="325" t="s">
        <v>41</v>
      </c>
      <c r="J2990" s="255" t="str">
        <f>IF(ISBLANK(INDEX('Policy Characteristics'!D:D,MATCH($C2990,'Policy Characteristics'!$C:$C,0))),"",INDEX('Policy Characteristics'!D:D,MATCH($C2990,'Policy Characteristics'!$C:$C,0)))</f>
        <v>Fuel Taxes or Subsidies</v>
      </c>
      <c r="K2990" s="254" t="str">
        <f>IF(ISBLANK(INDEX('Policy Characteristics'!E:E,MATCH($C2990,'Policy Characteristics'!$C:$C,0))),"",INDEX('Policy Characteristics'!E:E,MATCH($C2990,'Policy Characteristics'!$C:$C,0)))</f>
        <v>cross fuel tax</v>
      </c>
      <c r="L2990" s="261">
        <f>IF(ISBLANK(INDEX('Policy Characteristics'!F:F,MATCH($C2990,'Policy Characteristics'!$C:$C,0))),"",INDEX('Policy Characteristics'!F:F,MATCH($C2990,'Policy Characteristics'!$C:$C,0)))</f>
        <v>-0.9</v>
      </c>
      <c r="M2990" s="261">
        <f>IF(ISBLANK(INDEX('Policy Characteristics'!G:G,MATCH($C2990,'Policy Characteristics'!$C:$C,0))),"",INDEX('Policy Characteristics'!G:G,MATCH($C2990,'Policy Characteristics'!$C:$C,0)))</f>
        <v>0.9</v>
      </c>
      <c r="N2990" s="261">
        <f>IF(ISBLANK(INDEX('Policy Characteristics'!H:H,MATCH($C2990,'Policy Characteristics'!$C:$C,0))),"",INDEX('Policy Characteristics'!H:H,MATCH($C2990,'Policy Characteristics'!$C:$C,0)))</f>
        <v>0.01</v>
      </c>
      <c r="O2990" s="254" t="str">
        <f>IF(ISBLANK(INDEX('Policy Characteristics'!I:I,MATCH($C2990,'Policy Characteristics'!$C:$C,0))),"",INDEX('Policy Characteristics'!I:I,MATCH($C2990,'Policy Characteristics'!$C:$C,0)))</f>
        <v>% of BAU price</v>
      </c>
      <c r="P2990" s="254" t="str">
        <f>IF(ISBLANK(INDEX('Policy Characteristics'!J:J,MATCH($C2990,'Policy Characteristics'!$C:$C,0))),"",INDEX('Policy Characteristics'!J:J,MATCH($C2990,'Policy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90" s="254" t="str">
        <f>IF(ISBLANK(INDEX('Policy Characteristics'!K:K,MATCH($C2990,'Policy Characteristics'!$C:$C,0))),"",INDEX('Policy Characteristics'!K:K,MATCH($C2990,'Policy Characteristics'!$C:$C,0)))</f>
        <v>fuels.html#fuel-taxes</v>
      </c>
      <c r="R2990" s="254" t="str">
        <f>IF(ISBLANK(INDEX('Policy Characteristics'!L:L,MATCH($C2990,'Policy Characteristics'!$C:$C,0))),"",INDEX('Policy Characteristics'!L:L,MATCH($C2990,'Policy Characteristics'!$C:$C,0)))</f>
        <v>fuel-taxes.html</v>
      </c>
    </row>
    <row r="2991" spans="1:18" s="4" customFormat="1" x14ac:dyDescent="0.25">
      <c r="A2991" s="254" t="str">
        <f>IF(ISBLANK(INDEX('Policy Characteristics'!A:A,MATCH($C2991,'Policy Characteristics'!$C:$C,0))),"",INDEX('Policy Characteristics'!A:A,MATCH($C2991,'Policy Characteristics'!$C:$C,0)))</f>
        <v>Cross-Sector</v>
      </c>
      <c r="B2991" s="262" t="str">
        <f>IF(ISBLANK(INDEX('Policy Characteristics'!B:B,MATCH($C2991,'Policy Characteristics'!$C:$C,0))),"",INDEX('Policy Characteristics'!B:B,MATCH($C2991,'Policy Characteristics'!$C:$C,0)))</f>
        <v>Fuel Taxes or Subsidies</v>
      </c>
      <c r="C2991" s="320" t="str">
        <f t="shared" si="133"/>
        <v>Additional Fuel Tax or Subsidy Rate by Fuel</v>
      </c>
      <c r="D2991" s="6" t="s">
        <v>51</v>
      </c>
      <c r="E2991" s="45" t="s">
        <v>3640</v>
      </c>
      <c r="F2991" s="6" t="s">
        <v>92</v>
      </c>
      <c r="G2991" s="45" t="s">
        <v>2759</v>
      </c>
      <c r="H2991" s="47">
        <f t="shared" si="134"/>
        <v>2990</v>
      </c>
      <c r="I2991" s="325" t="s">
        <v>41</v>
      </c>
      <c r="J2991" s="255" t="str">
        <f>IF(ISBLANK(INDEX('Policy Characteristics'!D:D,MATCH($C2991,'Policy Characteristics'!$C:$C,0))),"",INDEX('Policy Characteristics'!D:D,MATCH($C2991,'Policy Characteristics'!$C:$C,0)))</f>
        <v>Fuel Taxes or Subsidies</v>
      </c>
      <c r="K2991" s="254" t="str">
        <f>IF(ISBLANK(INDEX('Policy Characteristics'!E:E,MATCH($C2991,'Policy Characteristics'!$C:$C,0))),"",INDEX('Policy Characteristics'!E:E,MATCH($C2991,'Policy Characteristics'!$C:$C,0)))</f>
        <v>cross fuel tax</v>
      </c>
      <c r="L2991" s="261">
        <f>IF(ISBLANK(INDEX('Policy Characteristics'!F:F,MATCH($C2991,'Policy Characteristics'!$C:$C,0))),"",INDEX('Policy Characteristics'!F:F,MATCH($C2991,'Policy Characteristics'!$C:$C,0)))</f>
        <v>-0.9</v>
      </c>
      <c r="M2991" s="261">
        <f>IF(ISBLANK(INDEX('Policy Characteristics'!G:G,MATCH($C2991,'Policy Characteristics'!$C:$C,0))),"",INDEX('Policy Characteristics'!G:G,MATCH($C2991,'Policy Characteristics'!$C:$C,0)))</f>
        <v>0.9</v>
      </c>
      <c r="N2991" s="261">
        <f>IF(ISBLANK(INDEX('Policy Characteristics'!H:H,MATCH($C2991,'Policy Characteristics'!$C:$C,0))),"",INDEX('Policy Characteristics'!H:H,MATCH($C2991,'Policy Characteristics'!$C:$C,0)))</f>
        <v>0.01</v>
      </c>
      <c r="O2991" s="254" t="str">
        <f>IF(ISBLANK(INDEX('Policy Characteristics'!I:I,MATCH($C2991,'Policy Characteristics'!$C:$C,0))),"",INDEX('Policy Characteristics'!I:I,MATCH($C2991,'Policy Characteristics'!$C:$C,0)))</f>
        <v>% of BAU price</v>
      </c>
      <c r="P2991" s="254" t="str">
        <f>IF(ISBLANK(INDEX('Policy Characteristics'!J:J,MATCH($C2991,'Policy Characteristics'!$C:$C,0))),"",INDEX('Policy Characteristics'!J:J,MATCH($C2991,'Policy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91" s="254" t="str">
        <f>IF(ISBLANK(INDEX('Policy Characteristics'!K:K,MATCH($C2991,'Policy Characteristics'!$C:$C,0))),"",INDEX('Policy Characteristics'!K:K,MATCH($C2991,'Policy Characteristics'!$C:$C,0)))</f>
        <v>fuels.html#fuel-taxes</v>
      </c>
      <c r="R2991" s="254" t="str">
        <f>IF(ISBLANK(INDEX('Policy Characteristics'!L:L,MATCH($C2991,'Policy Characteristics'!$C:$C,0))),"",INDEX('Policy Characteristics'!L:L,MATCH($C2991,'Policy Characteristics'!$C:$C,0)))</f>
        <v>fuel-taxes.html</v>
      </c>
    </row>
    <row r="2992" spans="1:18" s="4" customFormat="1" x14ac:dyDescent="0.25">
      <c r="A2992" s="254" t="str">
        <f>IF(ISBLANK(INDEX('Policy Characteristics'!A:A,MATCH($C2992,'Policy Characteristics'!$C:$C,0))),"",INDEX('Policy Characteristics'!A:A,MATCH($C2992,'Policy Characteristics'!$C:$C,0)))</f>
        <v>Cross-Sector</v>
      </c>
      <c r="B2992" s="262" t="str">
        <f>IF(ISBLANK(INDEX('Policy Characteristics'!B:B,MATCH($C2992,'Policy Characteristics'!$C:$C,0))),"",INDEX('Policy Characteristics'!B:B,MATCH($C2992,'Policy Characteristics'!$C:$C,0)))</f>
        <v>Fuel Taxes or Subsidies</v>
      </c>
      <c r="C2992" s="320" t="str">
        <f t="shared" si="133"/>
        <v>Additional Fuel Tax or Subsidy Rate by Fuel</v>
      </c>
      <c r="D2992" s="6" t="s">
        <v>52</v>
      </c>
      <c r="E2992" s="45" t="s">
        <v>3640</v>
      </c>
      <c r="F2992" s="6" t="s">
        <v>93</v>
      </c>
      <c r="G2992" s="45" t="s">
        <v>2759</v>
      </c>
      <c r="H2992" s="47">
        <f t="shared" si="134"/>
        <v>2991</v>
      </c>
      <c r="I2992" s="325" t="s">
        <v>41</v>
      </c>
      <c r="J2992" s="255" t="str">
        <f>IF(ISBLANK(INDEX('Policy Characteristics'!D:D,MATCH($C2992,'Policy Characteristics'!$C:$C,0))),"",INDEX('Policy Characteristics'!D:D,MATCH($C2992,'Policy Characteristics'!$C:$C,0)))</f>
        <v>Fuel Taxes or Subsidies</v>
      </c>
      <c r="K2992" s="254" t="str">
        <f>IF(ISBLANK(INDEX('Policy Characteristics'!E:E,MATCH($C2992,'Policy Characteristics'!$C:$C,0))),"",INDEX('Policy Characteristics'!E:E,MATCH($C2992,'Policy Characteristics'!$C:$C,0)))</f>
        <v>cross fuel tax</v>
      </c>
      <c r="L2992" s="261">
        <f>IF(ISBLANK(INDEX('Policy Characteristics'!F:F,MATCH($C2992,'Policy Characteristics'!$C:$C,0))),"",INDEX('Policy Characteristics'!F:F,MATCH($C2992,'Policy Characteristics'!$C:$C,0)))</f>
        <v>-0.9</v>
      </c>
      <c r="M2992" s="261">
        <f>IF(ISBLANK(INDEX('Policy Characteristics'!G:G,MATCH($C2992,'Policy Characteristics'!$C:$C,0))),"",INDEX('Policy Characteristics'!G:G,MATCH($C2992,'Policy Characteristics'!$C:$C,0)))</f>
        <v>0.9</v>
      </c>
      <c r="N2992" s="261">
        <f>IF(ISBLANK(INDEX('Policy Characteristics'!H:H,MATCH($C2992,'Policy Characteristics'!$C:$C,0))),"",INDEX('Policy Characteristics'!H:H,MATCH($C2992,'Policy Characteristics'!$C:$C,0)))</f>
        <v>0.01</v>
      </c>
      <c r="O2992" s="254" t="str">
        <f>IF(ISBLANK(INDEX('Policy Characteristics'!I:I,MATCH($C2992,'Policy Characteristics'!$C:$C,0))),"",INDEX('Policy Characteristics'!I:I,MATCH($C2992,'Policy Characteristics'!$C:$C,0)))</f>
        <v>% of BAU price</v>
      </c>
      <c r="P2992" s="254" t="str">
        <f>IF(ISBLANK(INDEX('Policy Characteristics'!J:J,MATCH($C2992,'Policy Characteristics'!$C:$C,0))),"",INDEX('Policy Characteristics'!J:J,MATCH($C2992,'Policy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92" s="254" t="str">
        <f>IF(ISBLANK(INDEX('Policy Characteristics'!K:K,MATCH($C2992,'Policy Characteristics'!$C:$C,0))),"",INDEX('Policy Characteristics'!K:K,MATCH($C2992,'Policy Characteristics'!$C:$C,0)))</f>
        <v>fuels.html#fuel-taxes</v>
      </c>
      <c r="R2992" s="254" t="str">
        <f>IF(ISBLANK(INDEX('Policy Characteristics'!L:L,MATCH($C2992,'Policy Characteristics'!$C:$C,0))),"",INDEX('Policy Characteristics'!L:L,MATCH($C2992,'Policy Characteristics'!$C:$C,0)))</f>
        <v>fuel-taxes.html</v>
      </c>
    </row>
    <row r="2993" spans="1:18" s="4" customFormat="1" x14ac:dyDescent="0.25">
      <c r="A2993" s="254" t="str">
        <f>IF(ISBLANK(INDEX('Policy Characteristics'!A:A,MATCH($C2993,'Policy Characteristics'!$C:$C,0))),"",INDEX('Policy Characteristics'!A:A,MATCH($C2993,'Policy Characteristics'!$C:$C,0)))</f>
        <v>Cross-Sector</v>
      </c>
      <c r="B2993" s="262" t="str">
        <f>IF(ISBLANK(INDEX('Policy Characteristics'!B:B,MATCH($C2993,'Policy Characteristics'!$C:$C,0))),"",INDEX('Policy Characteristics'!B:B,MATCH($C2993,'Policy Characteristics'!$C:$C,0)))</f>
        <v>Fuel Taxes or Subsidies</v>
      </c>
      <c r="C2993" s="320" t="str">
        <f t="shared" si="133"/>
        <v>Additional Fuel Tax or Subsidy Rate by Fuel</v>
      </c>
      <c r="D2993" s="6" t="s">
        <v>53</v>
      </c>
      <c r="E2993" s="45" t="s">
        <v>3640</v>
      </c>
      <c r="F2993" s="6" t="s">
        <v>94</v>
      </c>
      <c r="G2993" s="45" t="s">
        <v>2759</v>
      </c>
      <c r="H2993" s="47">
        <f t="shared" si="134"/>
        <v>2992</v>
      </c>
      <c r="I2993" s="325" t="s">
        <v>41</v>
      </c>
      <c r="J2993" s="255" t="str">
        <f>IF(ISBLANK(INDEX('Policy Characteristics'!D:D,MATCH($C2993,'Policy Characteristics'!$C:$C,0))),"",INDEX('Policy Characteristics'!D:D,MATCH($C2993,'Policy Characteristics'!$C:$C,0)))</f>
        <v>Fuel Taxes or Subsidies</v>
      </c>
      <c r="K2993" s="254" t="str">
        <f>IF(ISBLANK(INDEX('Policy Characteristics'!E:E,MATCH($C2993,'Policy Characteristics'!$C:$C,0))),"",INDEX('Policy Characteristics'!E:E,MATCH($C2993,'Policy Characteristics'!$C:$C,0)))</f>
        <v>cross fuel tax</v>
      </c>
      <c r="L2993" s="261">
        <f>IF(ISBLANK(INDEX('Policy Characteristics'!F:F,MATCH($C2993,'Policy Characteristics'!$C:$C,0))),"",INDEX('Policy Characteristics'!F:F,MATCH($C2993,'Policy Characteristics'!$C:$C,0)))</f>
        <v>-0.9</v>
      </c>
      <c r="M2993" s="261">
        <f>IF(ISBLANK(INDEX('Policy Characteristics'!G:G,MATCH($C2993,'Policy Characteristics'!$C:$C,0))),"",INDEX('Policy Characteristics'!G:G,MATCH($C2993,'Policy Characteristics'!$C:$C,0)))</f>
        <v>0.9</v>
      </c>
      <c r="N2993" s="261">
        <f>IF(ISBLANK(INDEX('Policy Characteristics'!H:H,MATCH($C2993,'Policy Characteristics'!$C:$C,0))),"",INDEX('Policy Characteristics'!H:H,MATCH($C2993,'Policy Characteristics'!$C:$C,0)))</f>
        <v>0.01</v>
      </c>
      <c r="O2993" s="254" t="str">
        <f>IF(ISBLANK(INDEX('Policy Characteristics'!I:I,MATCH($C2993,'Policy Characteristics'!$C:$C,0))),"",INDEX('Policy Characteristics'!I:I,MATCH($C2993,'Policy Characteristics'!$C:$C,0)))</f>
        <v>% of BAU price</v>
      </c>
      <c r="P2993" s="254" t="str">
        <f>IF(ISBLANK(INDEX('Policy Characteristics'!J:J,MATCH($C2993,'Policy Characteristics'!$C:$C,0))),"",INDEX('Policy Characteristics'!J:J,MATCH($C2993,'Policy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93" s="254" t="str">
        <f>IF(ISBLANK(INDEX('Policy Characteristics'!K:K,MATCH($C2993,'Policy Characteristics'!$C:$C,0))),"",INDEX('Policy Characteristics'!K:K,MATCH($C2993,'Policy Characteristics'!$C:$C,0)))</f>
        <v>fuels.html#fuel-taxes</v>
      </c>
      <c r="R2993" s="254" t="str">
        <f>IF(ISBLANK(INDEX('Policy Characteristics'!L:L,MATCH($C2993,'Policy Characteristics'!$C:$C,0))),"",INDEX('Policy Characteristics'!L:L,MATCH($C2993,'Policy Characteristics'!$C:$C,0)))</f>
        <v>fuel-taxes.html</v>
      </c>
    </row>
    <row r="2994" spans="1:18" x14ac:dyDescent="0.25">
      <c r="A2994" s="254" t="str">
        <f>IF(ISBLANK(INDEX('Policy Characteristics'!A:A,MATCH($C2994,'Policy Characteristics'!$C:$C,0))),"",INDEX('Policy Characteristics'!A:A,MATCH($C2994,'Policy Characteristics'!$C:$C,0)))</f>
        <v>Cross-Sector</v>
      </c>
      <c r="B2994" s="262" t="str">
        <f>IF(ISBLANK(INDEX('Policy Characteristics'!B:B,MATCH($C2994,'Policy Characteristics'!$C:$C,0))),"",INDEX('Policy Characteristics'!B:B,MATCH($C2994,'Policy Characteristics'!$C:$C,0)))</f>
        <v>Fuel Taxes or Subsidies</v>
      </c>
      <c r="C2994" s="320" t="str">
        <f t="shared" si="133"/>
        <v>Additional Fuel Tax or Subsidy Rate by Fuel</v>
      </c>
      <c r="D2994" s="6" t="s">
        <v>2447</v>
      </c>
      <c r="E2994" s="45" t="s">
        <v>3640</v>
      </c>
      <c r="F2994" s="6" t="s">
        <v>2448</v>
      </c>
      <c r="G2994" s="45" t="s">
        <v>2759</v>
      </c>
      <c r="H2994" s="47">
        <f t="shared" si="134"/>
        <v>2993</v>
      </c>
      <c r="I2994" s="325" t="s">
        <v>41</v>
      </c>
      <c r="J2994" s="255" t="str">
        <f>IF(ISBLANK(INDEX('Policy Characteristics'!D:D,MATCH($C2994,'Policy Characteristics'!$C:$C,0))),"",INDEX('Policy Characteristics'!D:D,MATCH($C2994,'Policy Characteristics'!$C:$C,0)))</f>
        <v>Fuel Taxes or Subsidies</v>
      </c>
      <c r="K2994" s="254" t="str">
        <f>IF(ISBLANK(INDEX('Policy Characteristics'!E:E,MATCH($C2994,'Policy Characteristics'!$C:$C,0))),"",INDEX('Policy Characteristics'!E:E,MATCH($C2994,'Policy Characteristics'!$C:$C,0)))</f>
        <v>cross fuel tax</v>
      </c>
      <c r="L2994" s="261">
        <f>IF(ISBLANK(INDEX('Policy Characteristics'!F:F,MATCH($C2994,'Policy Characteristics'!$C:$C,0))),"",INDEX('Policy Characteristics'!F:F,MATCH($C2994,'Policy Characteristics'!$C:$C,0)))</f>
        <v>-0.9</v>
      </c>
      <c r="M2994" s="261">
        <f>IF(ISBLANK(INDEX('Policy Characteristics'!G:G,MATCH($C2994,'Policy Characteristics'!$C:$C,0))),"",INDEX('Policy Characteristics'!G:G,MATCH($C2994,'Policy Characteristics'!$C:$C,0)))</f>
        <v>0.9</v>
      </c>
      <c r="N2994" s="261">
        <f>IF(ISBLANK(INDEX('Policy Characteristics'!H:H,MATCH($C2994,'Policy Characteristics'!$C:$C,0))),"",INDEX('Policy Characteristics'!H:H,MATCH($C2994,'Policy Characteristics'!$C:$C,0)))</f>
        <v>0.01</v>
      </c>
      <c r="O2994" s="254" t="str">
        <f>IF(ISBLANK(INDEX('Policy Characteristics'!I:I,MATCH($C2994,'Policy Characteristics'!$C:$C,0))),"",INDEX('Policy Characteristics'!I:I,MATCH($C2994,'Policy Characteristics'!$C:$C,0)))</f>
        <v>% of BAU price</v>
      </c>
      <c r="P2994" s="254" t="str">
        <f>IF(ISBLANK(INDEX('Policy Characteristics'!J:J,MATCH($C2994,'Policy Characteristics'!$C:$C,0))),"",INDEX('Policy Characteristics'!J:J,MATCH($C2994,'Policy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94" s="254" t="str">
        <f>IF(ISBLANK(INDEX('Policy Characteristics'!K:K,MATCH($C2994,'Policy Characteristics'!$C:$C,0))),"",INDEX('Policy Characteristics'!K:K,MATCH($C2994,'Policy Characteristics'!$C:$C,0)))</f>
        <v>fuels.html#fuel-taxes</v>
      </c>
      <c r="R2994" s="254" t="str">
        <f>IF(ISBLANK(INDEX('Policy Characteristics'!L:L,MATCH($C2994,'Policy Characteristics'!$C:$C,0))),"",INDEX('Policy Characteristics'!L:L,MATCH($C2994,'Policy Characteristics'!$C:$C,0)))</f>
        <v>fuel-taxes.html</v>
      </c>
    </row>
    <row r="2995" spans="1:18" x14ac:dyDescent="0.25">
      <c r="A2995" s="254" t="str">
        <f>IF(ISBLANK(INDEX('Policy Characteristics'!A:A,MATCH($C2995,'Policy Characteristics'!$C:$C,0))),"",INDEX('Policy Characteristics'!A:A,MATCH($C2995,'Policy Characteristics'!$C:$C,0)))</f>
        <v>Cross-Sector</v>
      </c>
      <c r="B2995" s="262" t="str">
        <f>IF(ISBLANK(INDEX('Policy Characteristics'!B:B,MATCH($C2995,'Policy Characteristics'!$C:$C,0))),"",INDEX('Policy Characteristics'!B:B,MATCH($C2995,'Policy Characteristics'!$C:$C,0)))</f>
        <v>Fuel Taxes or Subsidies</v>
      </c>
      <c r="C2995" s="320" t="str">
        <f t="shared" ref="C2995:C3001" si="135">C$2866</f>
        <v>Additional Fuel Tax or Subsidy Rate by Fuel</v>
      </c>
      <c r="D2995" s="6" t="s">
        <v>71</v>
      </c>
      <c r="E2995" s="45" t="s">
        <v>3640</v>
      </c>
      <c r="F2995" s="6" t="s">
        <v>95</v>
      </c>
      <c r="G2995" s="45" t="s">
        <v>2759</v>
      </c>
      <c r="H2995" s="47">
        <f t="shared" si="134"/>
        <v>2994</v>
      </c>
      <c r="I2995" s="325" t="s">
        <v>41</v>
      </c>
      <c r="J2995" s="255" t="str">
        <f>IF(ISBLANK(INDEX('Policy Characteristics'!D:D,MATCH($C2995,'Policy Characteristics'!$C:$C,0))),"",INDEX('Policy Characteristics'!D:D,MATCH($C2995,'Policy Characteristics'!$C:$C,0)))</f>
        <v>Fuel Taxes or Subsidies</v>
      </c>
      <c r="K2995" s="254" t="str">
        <f>IF(ISBLANK(INDEX('Policy Characteristics'!E:E,MATCH($C2995,'Policy Characteristics'!$C:$C,0))),"",INDEX('Policy Characteristics'!E:E,MATCH($C2995,'Policy Characteristics'!$C:$C,0)))</f>
        <v>cross fuel tax</v>
      </c>
      <c r="L2995" s="261">
        <f>IF(ISBLANK(INDEX('Policy Characteristics'!F:F,MATCH($C2995,'Policy Characteristics'!$C:$C,0))),"",INDEX('Policy Characteristics'!F:F,MATCH($C2995,'Policy Characteristics'!$C:$C,0)))</f>
        <v>-0.9</v>
      </c>
      <c r="M2995" s="261">
        <f>IF(ISBLANK(INDEX('Policy Characteristics'!G:G,MATCH($C2995,'Policy Characteristics'!$C:$C,0))),"",INDEX('Policy Characteristics'!G:G,MATCH($C2995,'Policy Characteristics'!$C:$C,0)))</f>
        <v>0.9</v>
      </c>
      <c r="N2995" s="261">
        <f>IF(ISBLANK(INDEX('Policy Characteristics'!H:H,MATCH($C2995,'Policy Characteristics'!$C:$C,0))),"",INDEX('Policy Characteristics'!H:H,MATCH($C2995,'Policy Characteristics'!$C:$C,0)))</f>
        <v>0.01</v>
      </c>
      <c r="O2995" s="254" t="str">
        <f>IF(ISBLANK(INDEX('Policy Characteristics'!I:I,MATCH($C2995,'Policy Characteristics'!$C:$C,0))),"",INDEX('Policy Characteristics'!I:I,MATCH($C2995,'Policy Characteristics'!$C:$C,0)))</f>
        <v>% of BAU price</v>
      </c>
      <c r="P2995" s="254" t="str">
        <f>IF(ISBLANK(INDEX('Policy Characteristics'!J:J,MATCH($C2995,'Policy Characteristics'!$C:$C,0))),"",INDEX('Policy Characteristics'!J:J,MATCH($C2995,'Policy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95" s="254" t="str">
        <f>IF(ISBLANK(INDEX('Policy Characteristics'!K:K,MATCH($C2995,'Policy Characteristics'!$C:$C,0))),"",INDEX('Policy Characteristics'!K:K,MATCH($C2995,'Policy Characteristics'!$C:$C,0)))</f>
        <v>fuels.html#fuel-taxes</v>
      </c>
      <c r="R2995" s="254" t="str">
        <f>IF(ISBLANK(INDEX('Policy Characteristics'!L:L,MATCH($C2995,'Policy Characteristics'!$C:$C,0))),"",INDEX('Policy Characteristics'!L:L,MATCH($C2995,'Policy Characteristics'!$C:$C,0)))</f>
        <v>fuel-taxes.html</v>
      </c>
    </row>
    <row r="2996" spans="1:18" x14ac:dyDescent="0.25">
      <c r="A2996" s="254" t="str">
        <f>IF(ISBLANK(INDEX('Policy Characteristics'!A:A,MATCH($C2996,'Policy Characteristics'!$C:$C,0))),"",INDEX('Policy Characteristics'!A:A,MATCH($C2996,'Policy Characteristics'!$C:$C,0)))</f>
        <v>Cross-Sector</v>
      </c>
      <c r="B2996" s="262" t="str">
        <f>IF(ISBLANK(INDEX('Policy Characteristics'!B:B,MATCH($C2996,'Policy Characteristics'!$C:$C,0))),"",INDEX('Policy Characteristics'!B:B,MATCH($C2996,'Policy Characteristics'!$C:$C,0)))</f>
        <v>Fuel Taxes or Subsidies</v>
      </c>
      <c r="C2996" s="320" t="str">
        <f t="shared" si="135"/>
        <v>Additional Fuel Tax or Subsidy Rate by Fuel</v>
      </c>
      <c r="D2996" s="6" t="s">
        <v>426</v>
      </c>
      <c r="E2996" s="45" t="s">
        <v>3640</v>
      </c>
      <c r="F2996" s="6" t="s">
        <v>427</v>
      </c>
      <c r="G2996" s="45" t="s">
        <v>2759</v>
      </c>
      <c r="H2996" s="47">
        <f t="shared" si="134"/>
        <v>2995</v>
      </c>
      <c r="I2996" s="325" t="s">
        <v>41</v>
      </c>
      <c r="J2996" s="255" t="str">
        <f>IF(ISBLANK(INDEX('Policy Characteristics'!D:D,MATCH($C2996,'Policy Characteristics'!$C:$C,0))),"",INDEX('Policy Characteristics'!D:D,MATCH($C2996,'Policy Characteristics'!$C:$C,0)))</f>
        <v>Fuel Taxes or Subsidies</v>
      </c>
      <c r="K2996" s="254" t="str">
        <f>IF(ISBLANK(INDEX('Policy Characteristics'!E:E,MATCH($C2996,'Policy Characteristics'!$C:$C,0))),"",INDEX('Policy Characteristics'!E:E,MATCH($C2996,'Policy Characteristics'!$C:$C,0)))</f>
        <v>cross fuel tax</v>
      </c>
      <c r="L2996" s="261">
        <f>IF(ISBLANK(INDEX('Policy Characteristics'!F:F,MATCH($C2996,'Policy Characteristics'!$C:$C,0))),"",INDEX('Policy Characteristics'!F:F,MATCH($C2996,'Policy Characteristics'!$C:$C,0)))</f>
        <v>-0.9</v>
      </c>
      <c r="M2996" s="261">
        <f>IF(ISBLANK(INDEX('Policy Characteristics'!G:G,MATCH($C2996,'Policy Characteristics'!$C:$C,0))),"",INDEX('Policy Characteristics'!G:G,MATCH($C2996,'Policy Characteristics'!$C:$C,0)))</f>
        <v>0.9</v>
      </c>
      <c r="N2996" s="261">
        <f>IF(ISBLANK(INDEX('Policy Characteristics'!H:H,MATCH($C2996,'Policy Characteristics'!$C:$C,0))),"",INDEX('Policy Characteristics'!H:H,MATCH($C2996,'Policy Characteristics'!$C:$C,0)))</f>
        <v>0.01</v>
      </c>
      <c r="O2996" s="254" t="str">
        <f>IF(ISBLANK(INDEX('Policy Characteristics'!I:I,MATCH($C2996,'Policy Characteristics'!$C:$C,0))),"",INDEX('Policy Characteristics'!I:I,MATCH($C2996,'Policy Characteristics'!$C:$C,0)))</f>
        <v>% of BAU price</v>
      </c>
      <c r="P2996" s="254" t="str">
        <f>IF(ISBLANK(INDEX('Policy Characteristics'!J:J,MATCH($C2996,'Policy Characteristics'!$C:$C,0))),"",INDEX('Policy Characteristics'!J:J,MATCH($C2996,'Policy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96" s="254" t="str">
        <f>IF(ISBLANK(INDEX('Policy Characteristics'!K:K,MATCH($C2996,'Policy Characteristics'!$C:$C,0))),"",INDEX('Policy Characteristics'!K:K,MATCH($C2996,'Policy Characteristics'!$C:$C,0)))</f>
        <v>fuels.html#fuel-taxes</v>
      </c>
      <c r="R2996" s="254" t="str">
        <f>IF(ISBLANK(INDEX('Policy Characteristics'!L:L,MATCH($C2996,'Policy Characteristics'!$C:$C,0))),"",INDEX('Policy Characteristics'!L:L,MATCH($C2996,'Policy Characteristics'!$C:$C,0)))</f>
        <v>fuel-taxes.html</v>
      </c>
    </row>
    <row r="2997" spans="1:18" x14ac:dyDescent="0.25">
      <c r="A2997" s="254" t="str">
        <f>IF(ISBLANK(INDEX('Policy Characteristics'!A:A,MATCH($C2997,'Policy Characteristics'!$C:$C,0))),"",INDEX('Policy Characteristics'!A:A,MATCH($C2997,'Policy Characteristics'!$C:$C,0)))</f>
        <v>Cross-Sector</v>
      </c>
      <c r="B2997" s="262" t="str">
        <f>IF(ISBLANK(INDEX('Policy Characteristics'!B:B,MATCH($C2997,'Policy Characteristics'!$C:$C,0))),"",INDEX('Policy Characteristics'!B:B,MATCH($C2997,'Policy Characteristics'!$C:$C,0)))</f>
        <v>Fuel Taxes or Subsidies</v>
      </c>
      <c r="C2997" s="320" t="str">
        <f t="shared" si="135"/>
        <v>Additional Fuel Tax or Subsidy Rate by Fuel</v>
      </c>
      <c r="D2997" s="6" t="s">
        <v>2439</v>
      </c>
      <c r="E2997" s="45" t="s">
        <v>3640</v>
      </c>
      <c r="F2997" s="6" t="s">
        <v>2443</v>
      </c>
      <c r="G2997" s="45" t="s">
        <v>2759</v>
      </c>
      <c r="H2997" s="47">
        <f t="shared" si="134"/>
        <v>2996</v>
      </c>
      <c r="I2997" s="325" t="s">
        <v>41</v>
      </c>
      <c r="J2997" s="255" t="str">
        <f>IF(ISBLANK(INDEX('Policy Characteristics'!D:D,MATCH($C2997,'Policy Characteristics'!$C:$C,0))),"",INDEX('Policy Characteristics'!D:D,MATCH($C2997,'Policy Characteristics'!$C:$C,0)))</f>
        <v>Fuel Taxes or Subsidies</v>
      </c>
      <c r="K2997" s="254" t="str">
        <f>IF(ISBLANK(INDEX('Policy Characteristics'!E:E,MATCH($C2997,'Policy Characteristics'!$C:$C,0))),"",INDEX('Policy Characteristics'!E:E,MATCH($C2997,'Policy Characteristics'!$C:$C,0)))</f>
        <v>cross fuel tax</v>
      </c>
      <c r="L2997" s="261">
        <f>IF(ISBLANK(INDEX('Policy Characteristics'!F:F,MATCH($C2997,'Policy Characteristics'!$C:$C,0))),"",INDEX('Policy Characteristics'!F:F,MATCH($C2997,'Policy Characteristics'!$C:$C,0)))</f>
        <v>-0.9</v>
      </c>
      <c r="M2997" s="261">
        <f>IF(ISBLANK(INDEX('Policy Characteristics'!G:G,MATCH($C2997,'Policy Characteristics'!$C:$C,0))),"",INDEX('Policy Characteristics'!G:G,MATCH($C2997,'Policy Characteristics'!$C:$C,0)))</f>
        <v>0.9</v>
      </c>
      <c r="N2997" s="261">
        <f>IF(ISBLANK(INDEX('Policy Characteristics'!H:H,MATCH($C2997,'Policy Characteristics'!$C:$C,0))),"",INDEX('Policy Characteristics'!H:H,MATCH($C2997,'Policy Characteristics'!$C:$C,0)))</f>
        <v>0.01</v>
      </c>
      <c r="O2997" s="254" t="str">
        <f>IF(ISBLANK(INDEX('Policy Characteristics'!I:I,MATCH($C2997,'Policy Characteristics'!$C:$C,0))),"",INDEX('Policy Characteristics'!I:I,MATCH($C2997,'Policy Characteristics'!$C:$C,0)))</f>
        <v>% of BAU price</v>
      </c>
      <c r="P2997" s="254" t="str">
        <f>IF(ISBLANK(INDEX('Policy Characteristics'!J:J,MATCH($C2997,'Policy Characteristics'!$C:$C,0))),"",INDEX('Policy Characteristics'!J:J,MATCH($C2997,'Policy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97" s="254" t="str">
        <f>IF(ISBLANK(INDEX('Policy Characteristics'!K:K,MATCH($C2997,'Policy Characteristics'!$C:$C,0))),"",INDEX('Policy Characteristics'!K:K,MATCH($C2997,'Policy Characteristics'!$C:$C,0)))</f>
        <v>fuels.html#fuel-taxes</v>
      </c>
      <c r="R2997" s="254" t="str">
        <f>IF(ISBLANK(INDEX('Policy Characteristics'!L:L,MATCH($C2997,'Policy Characteristics'!$C:$C,0))),"",INDEX('Policy Characteristics'!L:L,MATCH($C2997,'Policy Characteristics'!$C:$C,0)))</f>
        <v>fuel-taxes.html</v>
      </c>
    </row>
    <row r="2998" spans="1:18" x14ac:dyDescent="0.25">
      <c r="A2998" s="254" t="str">
        <f>IF(ISBLANK(INDEX('Policy Characteristics'!A:A,MATCH($C2998,'Policy Characteristics'!$C:$C,0))),"",INDEX('Policy Characteristics'!A:A,MATCH($C2998,'Policy Characteristics'!$C:$C,0)))</f>
        <v>Cross-Sector</v>
      </c>
      <c r="B2998" s="262" t="str">
        <f>IF(ISBLANK(INDEX('Policy Characteristics'!B:B,MATCH($C2998,'Policy Characteristics'!$C:$C,0))),"",INDEX('Policy Characteristics'!B:B,MATCH($C2998,'Policy Characteristics'!$C:$C,0)))</f>
        <v>Fuel Taxes or Subsidies</v>
      </c>
      <c r="C2998" s="320" t="str">
        <f t="shared" si="135"/>
        <v>Additional Fuel Tax or Subsidy Rate by Fuel</v>
      </c>
      <c r="D2998" s="6" t="s">
        <v>2449</v>
      </c>
      <c r="E2998" s="45" t="s">
        <v>3640</v>
      </c>
      <c r="F2998" s="6" t="s">
        <v>2450</v>
      </c>
      <c r="G2998" s="45" t="s">
        <v>2759</v>
      </c>
      <c r="H2998" s="47">
        <f t="shared" si="134"/>
        <v>2997</v>
      </c>
      <c r="I2998" s="325" t="s">
        <v>41</v>
      </c>
      <c r="J2998" s="255" t="str">
        <f>IF(ISBLANK(INDEX('Policy Characteristics'!D:D,MATCH($C2998,'Policy Characteristics'!$C:$C,0))),"",INDEX('Policy Characteristics'!D:D,MATCH($C2998,'Policy Characteristics'!$C:$C,0)))</f>
        <v>Fuel Taxes or Subsidies</v>
      </c>
      <c r="K2998" s="254" t="str">
        <f>IF(ISBLANK(INDEX('Policy Characteristics'!E:E,MATCH($C2998,'Policy Characteristics'!$C:$C,0))),"",INDEX('Policy Characteristics'!E:E,MATCH($C2998,'Policy Characteristics'!$C:$C,0)))</f>
        <v>cross fuel tax</v>
      </c>
      <c r="L2998" s="261">
        <f>IF(ISBLANK(INDEX('Policy Characteristics'!F:F,MATCH($C2998,'Policy Characteristics'!$C:$C,0))),"",INDEX('Policy Characteristics'!F:F,MATCH($C2998,'Policy Characteristics'!$C:$C,0)))</f>
        <v>-0.9</v>
      </c>
      <c r="M2998" s="261">
        <f>IF(ISBLANK(INDEX('Policy Characteristics'!G:G,MATCH($C2998,'Policy Characteristics'!$C:$C,0))),"",INDEX('Policy Characteristics'!G:G,MATCH($C2998,'Policy Characteristics'!$C:$C,0)))</f>
        <v>0.9</v>
      </c>
      <c r="N2998" s="261">
        <f>IF(ISBLANK(INDEX('Policy Characteristics'!H:H,MATCH($C2998,'Policy Characteristics'!$C:$C,0))),"",INDEX('Policy Characteristics'!H:H,MATCH($C2998,'Policy Characteristics'!$C:$C,0)))</f>
        <v>0.01</v>
      </c>
      <c r="O2998" s="254" t="str">
        <f>IF(ISBLANK(INDEX('Policy Characteristics'!I:I,MATCH($C2998,'Policy Characteristics'!$C:$C,0))),"",INDEX('Policy Characteristics'!I:I,MATCH($C2998,'Policy Characteristics'!$C:$C,0)))</f>
        <v>% of BAU price</v>
      </c>
      <c r="P2998" s="254" t="str">
        <f>IF(ISBLANK(INDEX('Policy Characteristics'!J:J,MATCH($C2998,'Policy Characteristics'!$C:$C,0))),"",INDEX('Policy Characteristics'!J:J,MATCH($C2998,'Policy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98" s="254" t="str">
        <f>IF(ISBLANK(INDEX('Policy Characteristics'!K:K,MATCH($C2998,'Policy Characteristics'!$C:$C,0))),"",INDEX('Policy Characteristics'!K:K,MATCH($C2998,'Policy Characteristics'!$C:$C,0)))</f>
        <v>fuels.html#fuel-taxes</v>
      </c>
      <c r="R2998" s="254" t="str">
        <f>IF(ISBLANK(INDEX('Policy Characteristics'!L:L,MATCH($C2998,'Policy Characteristics'!$C:$C,0))),"",INDEX('Policy Characteristics'!L:L,MATCH($C2998,'Policy Characteristics'!$C:$C,0)))</f>
        <v>fuel-taxes.html</v>
      </c>
    </row>
    <row r="2999" spans="1:18" x14ac:dyDescent="0.25">
      <c r="A2999" s="254" t="str">
        <f>IF(ISBLANK(INDEX('Policy Characteristics'!A:A,MATCH($C2999,'Policy Characteristics'!$C:$C,0))),"",INDEX('Policy Characteristics'!A:A,MATCH($C2999,'Policy Characteristics'!$C:$C,0)))</f>
        <v>Cross-Sector</v>
      </c>
      <c r="B2999" s="262" t="str">
        <f>IF(ISBLANK(INDEX('Policy Characteristics'!B:B,MATCH($C2999,'Policy Characteristics'!$C:$C,0))),"",INDEX('Policy Characteristics'!B:B,MATCH($C2999,'Policy Characteristics'!$C:$C,0)))</f>
        <v>Fuel Taxes or Subsidies</v>
      </c>
      <c r="C2999" s="320" t="str">
        <f t="shared" si="135"/>
        <v>Additional Fuel Tax or Subsidy Rate by Fuel</v>
      </c>
      <c r="D2999" s="6" t="s">
        <v>2440</v>
      </c>
      <c r="E2999" s="45" t="s">
        <v>3640</v>
      </c>
      <c r="F2999" s="6" t="s">
        <v>2444</v>
      </c>
      <c r="G2999" s="45" t="s">
        <v>2759</v>
      </c>
      <c r="H2999" s="47">
        <f t="shared" si="134"/>
        <v>2998</v>
      </c>
      <c r="I2999" s="325" t="s">
        <v>41</v>
      </c>
      <c r="J2999" s="255" t="str">
        <f>IF(ISBLANK(INDEX('Policy Characteristics'!D:D,MATCH($C2999,'Policy Characteristics'!$C:$C,0))),"",INDEX('Policy Characteristics'!D:D,MATCH($C2999,'Policy Characteristics'!$C:$C,0)))</f>
        <v>Fuel Taxes or Subsidies</v>
      </c>
      <c r="K2999" s="254" t="str">
        <f>IF(ISBLANK(INDEX('Policy Characteristics'!E:E,MATCH($C2999,'Policy Characteristics'!$C:$C,0))),"",INDEX('Policy Characteristics'!E:E,MATCH($C2999,'Policy Characteristics'!$C:$C,0)))</f>
        <v>cross fuel tax</v>
      </c>
      <c r="L2999" s="261">
        <f>IF(ISBLANK(INDEX('Policy Characteristics'!F:F,MATCH($C2999,'Policy Characteristics'!$C:$C,0))),"",INDEX('Policy Characteristics'!F:F,MATCH($C2999,'Policy Characteristics'!$C:$C,0)))</f>
        <v>-0.9</v>
      </c>
      <c r="M2999" s="261">
        <f>IF(ISBLANK(INDEX('Policy Characteristics'!G:G,MATCH($C2999,'Policy Characteristics'!$C:$C,0))),"",INDEX('Policy Characteristics'!G:G,MATCH($C2999,'Policy Characteristics'!$C:$C,0)))</f>
        <v>0.9</v>
      </c>
      <c r="N2999" s="261">
        <f>IF(ISBLANK(INDEX('Policy Characteristics'!H:H,MATCH($C2999,'Policy Characteristics'!$C:$C,0))),"",INDEX('Policy Characteristics'!H:H,MATCH($C2999,'Policy Characteristics'!$C:$C,0)))</f>
        <v>0.01</v>
      </c>
      <c r="O2999" s="254" t="str">
        <f>IF(ISBLANK(INDEX('Policy Characteristics'!I:I,MATCH($C2999,'Policy Characteristics'!$C:$C,0))),"",INDEX('Policy Characteristics'!I:I,MATCH($C2999,'Policy Characteristics'!$C:$C,0)))</f>
        <v>% of BAU price</v>
      </c>
      <c r="P2999" s="254" t="str">
        <f>IF(ISBLANK(INDEX('Policy Characteristics'!J:J,MATCH($C2999,'Policy Characteristics'!$C:$C,0))),"",INDEX('Policy Characteristics'!J:J,MATCH($C2999,'Policy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2999" s="254" t="str">
        <f>IF(ISBLANK(INDEX('Policy Characteristics'!K:K,MATCH($C2999,'Policy Characteristics'!$C:$C,0))),"",INDEX('Policy Characteristics'!K:K,MATCH($C2999,'Policy Characteristics'!$C:$C,0)))</f>
        <v>fuels.html#fuel-taxes</v>
      </c>
      <c r="R2999" s="254" t="str">
        <f>IF(ISBLANK(INDEX('Policy Characteristics'!L:L,MATCH($C2999,'Policy Characteristics'!$C:$C,0))),"",INDEX('Policy Characteristics'!L:L,MATCH($C2999,'Policy Characteristics'!$C:$C,0)))</f>
        <v>fuel-taxes.html</v>
      </c>
    </row>
    <row r="3000" spans="1:18" x14ac:dyDescent="0.25">
      <c r="A3000" s="254" t="str">
        <f>IF(ISBLANK(INDEX('Policy Characteristics'!A:A,MATCH($C3000,'Policy Characteristics'!$C:$C,0))),"",INDEX('Policy Characteristics'!A:A,MATCH($C3000,'Policy Characteristics'!$C:$C,0)))</f>
        <v>Cross-Sector</v>
      </c>
      <c r="B3000" s="262" t="str">
        <f>IF(ISBLANK(INDEX('Policy Characteristics'!B:B,MATCH($C3000,'Policy Characteristics'!$C:$C,0))),"",INDEX('Policy Characteristics'!B:B,MATCH($C3000,'Policy Characteristics'!$C:$C,0)))</f>
        <v>Fuel Taxes or Subsidies</v>
      </c>
      <c r="C3000" s="320" t="str">
        <f t="shared" si="135"/>
        <v>Additional Fuel Tax or Subsidy Rate by Fuel</v>
      </c>
      <c r="D3000" s="6" t="s">
        <v>2441</v>
      </c>
      <c r="E3000" s="45" t="s">
        <v>3640</v>
      </c>
      <c r="F3000" s="6" t="s">
        <v>2445</v>
      </c>
      <c r="G3000" s="45" t="s">
        <v>2759</v>
      </c>
      <c r="H3000" s="47">
        <f t="shared" si="134"/>
        <v>2999</v>
      </c>
      <c r="I3000" s="325" t="s">
        <v>41</v>
      </c>
      <c r="J3000" s="255" t="str">
        <f>IF(ISBLANK(INDEX('Policy Characteristics'!D:D,MATCH($C3000,'Policy Characteristics'!$C:$C,0))),"",INDEX('Policy Characteristics'!D:D,MATCH($C3000,'Policy Characteristics'!$C:$C,0)))</f>
        <v>Fuel Taxes or Subsidies</v>
      </c>
      <c r="K3000" s="254" t="str">
        <f>IF(ISBLANK(INDEX('Policy Characteristics'!E:E,MATCH($C3000,'Policy Characteristics'!$C:$C,0))),"",INDEX('Policy Characteristics'!E:E,MATCH($C3000,'Policy Characteristics'!$C:$C,0)))</f>
        <v>cross fuel tax</v>
      </c>
      <c r="L3000" s="261">
        <f>IF(ISBLANK(INDEX('Policy Characteristics'!F:F,MATCH($C3000,'Policy Characteristics'!$C:$C,0))),"",INDEX('Policy Characteristics'!F:F,MATCH($C3000,'Policy Characteristics'!$C:$C,0)))</f>
        <v>-0.9</v>
      </c>
      <c r="M3000" s="261">
        <f>IF(ISBLANK(INDEX('Policy Characteristics'!G:G,MATCH($C3000,'Policy Characteristics'!$C:$C,0))),"",INDEX('Policy Characteristics'!G:G,MATCH($C3000,'Policy Characteristics'!$C:$C,0)))</f>
        <v>0.9</v>
      </c>
      <c r="N3000" s="261">
        <f>IF(ISBLANK(INDEX('Policy Characteristics'!H:H,MATCH($C3000,'Policy Characteristics'!$C:$C,0))),"",INDEX('Policy Characteristics'!H:H,MATCH($C3000,'Policy Characteristics'!$C:$C,0)))</f>
        <v>0.01</v>
      </c>
      <c r="O3000" s="254" t="str">
        <f>IF(ISBLANK(INDEX('Policy Characteristics'!I:I,MATCH($C3000,'Policy Characteristics'!$C:$C,0))),"",INDEX('Policy Characteristics'!I:I,MATCH($C3000,'Policy Characteristics'!$C:$C,0)))</f>
        <v>% of BAU price</v>
      </c>
      <c r="P3000" s="254" t="str">
        <f>IF(ISBLANK(INDEX('Policy Characteristics'!J:J,MATCH($C3000,'Policy Characteristics'!$C:$C,0))),"",INDEX('Policy Characteristics'!J:J,MATCH($C3000,'Policy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3000" s="254" t="str">
        <f>IF(ISBLANK(INDEX('Policy Characteristics'!K:K,MATCH($C3000,'Policy Characteristics'!$C:$C,0))),"",INDEX('Policy Characteristics'!K:K,MATCH($C3000,'Policy Characteristics'!$C:$C,0)))</f>
        <v>fuels.html#fuel-taxes</v>
      </c>
      <c r="R3000" s="254" t="str">
        <f>IF(ISBLANK(INDEX('Policy Characteristics'!L:L,MATCH($C3000,'Policy Characteristics'!$C:$C,0))),"",INDEX('Policy Characteristics'!L:L,MATCH($C3000,'Policy Characteristics'!$C:$C,0)))</f>
        <v>fuel-taxes.html</v>
      </c>
    </row>
    <row r="3001" spans="1:18" x14ac:dyDescent="0.25">
      <c r="A3001" s="254" t="str">
        <f>IF(ISBLANK(INDEX('Policy Characteristics'!A:A,MATCH($C3001,'Policy Characteristics'!$C:$C,0))),"",INDEX('Policy Characteristics'!A:A,MATCH($C3001,'Policy Characteristics'!$C:$C,0)))</f>
        <v>Cross-Sector</v>
      </c>
      <c r="B3001" s="262" t="str">
        <f>IF(ISBLANK(INDEX('Policy Characteristics'!B:B,MATCH($C3001,'Policy Characteristics'!$C:$C,0))),"",INDEX('Policy Characteristics'!B:B,MATCH($C3001,'Policy Characteristics'!$C:$C,0)))</f>
        <v>Fuel Taxes or Subsidies</v>
      </c>
      <c r="C3001" s="320" t="str">
        <f t="shared" si="135"/>
        <v>Additional Fuel Tax or Subsidy Rate by Fuel</v>
      </c>
      <c r="D3001" s="6" t="s">
        <v>2442</v>
      </c>
      <c r="E3001" s="45" t="s">
        <v>3640</v>
      </c>
      <c r="F3001" s="6" t="s">
        <v>2446</v>
      </c>
      <c r="G3001" s="45" t="s">
        <v>2759</v>
      </c>
      <c r="H3001" s="47">
        <f t="shared" si="134"/>
        <v>3000</v>
      </c>
      <c r="I3001" s="325" t="s">
        <v>41</v>
      </c>
      <c r="J3001" s="255" t="str">
        <f>IF(ISBLANK(INDEX('Policy Characteristics'!D:D,MATCH($C3001,'Policy Characteristics'!$C:$C,0))),"",INDEX('Policy Characteristics'!D:D,MATCH($C3001,'Policy Characteristics'!$C:$C,0)))</f>
        <v>Fuel Taxes or Subsidies</v>
      </c>
      <c r="K3001" s="254" t="str">
        <f>IF(ISBLANK(INDEX('Policy Characteristics'!E:E,MATCH($C3001,'Policy Characteristics'!$C:$C,0))),"",INDEX('Policy Characteristics'!E:E,MATCH($C3001,'Policy Characteristics'!$C:$C,0)))</f>
        <v>cross fuel tax</v>
      </c>
      <c r="L3001" s="261">
        <f>IF(ISBLANK(INDEX('Policy Characteristics'!F:F,MATCH($C3001,'Policy Characteristics'!$C:$C,0))),"",INDEX('Policy Characteristics'!F:F,MATCH($C3001,'Policy Characteristics'!$C:$C,0)))</f>
        <v>-0.9</v>
      </c>
      <c r="M3001" s="261">
        <f>IF(ISBLANK(INDEX('Policy Characteristics'!G:G,MATCH($C3001,'Policy Characteristics'!$C:$C,0))),"",INDEX('Policy Characteristics'!G:G,MATCH($C3001,'Policy Characteristics'!$C:$C,0)))</f>
        <v>0.9</v>
      </c>
      <c r="N3001" s="261">
        <f>IF(ISBLANK(INDEX('Policy Characteristics'!H:H,MATCH($C3001,'Policy Characteristics'!$C:$C,0))),"",INDEX('Policy Characteristics'!H:H,MATCH($C3001,'Policy Characteristics'!$C:$C,0)))</f>
        <v>0.01</v>
      </c>
      <c r="O3001" s="254" t="str">
        <f>IF(ISBLANK(INDEX('Policy Characteristics'!I:I,MATCH($C3001,'Policy Characteristics'!$C:$C,0))),"",INDEX('Policy Characteristics'!I:I,MATCH($C3001,'Policy Characteristics'!$C:$C,0)))</f>
        <v>% of BAU price</v>
      </c>
      <c r="P3001" s="254" t="str">
        <f>IF(ISBLANK(INDEX('Policy Characteristics'!J:J,MATCH($C3001,'Policy Characteristics'!$C:$C,0))),"",INDEX('Policy Characteristics'!J:J,MATCH($C3001,'Policy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3001" s="254" t="str">
        <f>IF(ISBLANK(INDEX('Policy Characteristics'!K:K,MATCH($C3001,'Policy Characteristics'!$C:$C,0))),"",INDEX('Policy Characteristics'!K:K,MATCH($C3001,'Policy Characteristics'!$C:$C,0)))</f>
        <v>fuels.html#fuel-taxes</v>
      </c>
      <c r="R3001" s="254" t="str">
        <f>IF(ISBLANK(INDEX('Policy Characteristics'!L:L,MATCH($C3001,'Policy Characteristics'!$C:$C,0))),"",INDEX('Policy Characteristics'!L:L,MATCH($C3001,'Policy Characteristics'!$C:$C,0)))</f>
        <v>fuel-taxes.html</v>
      </c>
    </row>
    <row r="3002" spans="1:18" x14ac:dyDescent="0.25">
      <c r="A3002" s="254" t="str">
        <f>IF(ISBLANK(INDEX('Policy Characteristics'!A:A,MATCH($C3002,'Policy Characteristics'!$C:$C,0))),"",INDEX('Policy Characteristics'!A:A,MATCH($C3002,'Policy Characteristics'!$C:$C,0)))</f>
        <v>Cross-Sector</v>
      </c>
      <c r="B3002" s="262" t="str">
        <f>IF(ISBLANK(INDEX('Policy Characteristics'!B:B,MATCH($C3002,'Policy Characteristics'!$C:$C,0))),"",INDEX('Policy Characteristics'!B:B,MATCH($C3002,'Policy Characteristics'!$C:$C,0)))</f>
        <v>Non BAU Carbon Tax Vehicle Qualification</v>
      </c>
      <c r="C3002" t="s">
        <v>3600</v>
      </c>
      <c r="H3002" s="47">
        <f t="shared" si="134"/>
        <v>3001</v>
      </c>
      <c r="I3002" s="322" t="s">
        <v>40</v>
      </c>
      <c r="J3002" s="255" t="str">
        <f>IF(ISBLANK(INDEX('Policy Characteristics'!D:D,MATCH($C3002,'Policy Characteristics'!$C:$C,0))),"",INDEX('Policy Characteristics'!D:D,MATCH($C3002,'Policy Characteristics'!$C:$C,0)))</f>
        <v/>
      </c>
      <c r="K3002" s="254" t="str">
        <f>IF(ISBLANK(INDEX('Policy Characteristics'!E:E,MATCH($C3002,'Policy Characteristics'!$C:$C,0))),"",INDEX('Policy Characteristics'!E:E,MATCH($C3002,'Policy Characteristics'!$C:$C,0)))</f>
        <v/>
      </c>
      <c r="L3002" s="261">
        <f>IF(ISBLANK(INDEX('Policy Characteristics'!F:F,MATCH($C3002,'Policy Characteristics'!$C:$C,0))),"",INDEX('Policy Characteristics'!F:F,MATCH($C3002,'Policy Characteristics'!$C:$C,0)))</f>
        <v>0</v>
      </c>
      <c r="M3002" s="261">
        <f>IF(ISBLANK(INDEX('Policy Characteristics'!G:G,MATCH($C3002,'Policy Characteristics'!$C:$C,0))),"",INDEX('Policy Characteristics'!G:G,MATCH($C3002,'Policy Characteristics'!$C:$C,0)))</f>
        <v>1</v>
      </c>
      <c r="N3002" s="261">
        <f>IF(ISBLANK(INDEX('Policy Characteristics'!H:H,MATCH($C3002,'Policy Characteristics'!$C:$C,0))),"",INDEX('Policy Characteristics'!H:H,MATCH($C3002,'Policy Characteristics'!$C:$C,0)))</f>
        <v>1</v>
      </c>
      <c r="O3002" s="254" t="str">
        <f>IF(ISBLANK(INDEX('Policy Characteristics'!I:I,MATCH($C3002,'Policy Characteristics'!$C:$C,0))),"",INDEX('Policy Characteristics'!I:I,MATCH($C3002,'Policy Characteristics'!$C:$C,0)))</f>
        <v>on/off</v>
      </c>
      <c r="P3002" s="254" t="str">
        <f>IF(ISBLANK(INDEX('Policy Characteristics'!J:J,MATCH($C3002,'Policy Characteristics'!$C:$C,0))),"",INDEX('Policy Characteristics'!J:J,MATCH($C3002,'Policy Characteristics'!$C:$C,0)))</f>
        <v xml:space="preserve">**Description:** This lever determines which vehicle types are captured under the scope of a carbon tax. In some regions, only certain vehicle types are covered by a carbon tax or cap. </v>
      </c>
      <c r="Q3002" s="254" t="str">
        <f>IF(ISBLANK(INDEX('Policy Characteristics'!K:K,MATCH($C3002,'Policy Characteristics'!$C:$C,0))),"",INDEX('Policy Characteristics'!K:K,MATCH($C3002,'Policy Characteristics'!$C:$C,0)))</f>
        <v/>
      </c>
      <c r="R3002" s="254" t="str">
        <f>IF(ISBLANK(INDEX('Policy Characteristics'!L:L,MATCH($C3002,'Policy Characteristics'!$C:$C,0))),"",INDEX('Policy Characteristics'!L:L,MATCH($C3002,'Policy Characteristics'!$C:$C,0)))</f>
        <v/>
      </c>
    </row>
    <row r="3003" spans="1:18" x14ac:dyDescent="0.25">
      <c r="A3003" s="254" t="str">
        <f>IF(ISBLANK(INDEX('Policy Characteristics'!A:A,MATCH($C3003,'Policy Characteristics'!$C:$C,0))),"",INDEX('Policy Characteristics'!A:A,MATCH($C3003,'Policy Characteristics'!$C:$C,0)))</f>
        <v>Cross-Sector</v>
      </c>
      <c r="B3003" s="262" t="str">
        <f>IF(ISBLANK(INDEX('Policy Characteristics'!B:B,MATCH($C3003,'Policy Characteristics'!$C:$C,0))),"",INDEX('Policy Characteristics'!B:B,MATCH($C3003,'Policy Characteristics'!$C:$C,0)))</f>
        <v>Non BAU Carbon Tax Industry Qualification</v>
      </c>
      <c r="C3003" t="s">
        <v>3601</v>
      </c>
      <c r="H3003" s="47">
        <f t="shared" si="134"/>
        <v>3002</v>
      </c>
      <c r="I3003" s="322" t="s">
        <v>40</v>
      </c>
      <c r="J3003" s="255" t="str">
        <f>IF(ISBLANK(INDEX('Policy Characteristics'!D:D,MATCH($C3003,'Policy Characteristics'!$C:$C,0))),"",INDEX('Policy Characteristics'!D:D,MATCH($C3003,'Policy Characteristics'!$C:$C,0)))</f>
        <v/>
      </c>
      <c r="K3003" s="254" t="str">
        <f>IF(ISBLANK(INDEX('Policy Characteristics'!E:E,MATCH($C3003,'Policy Characteristics'!$C:$C,0))),"",INDEX('Policy Characteristics'!E:E,MATCH($C3003,'Policy Characteristics'!$C:$C,0)))</f>
        <v/>
      </c>
      <c r="L3003" s="261">
        <f>IF(ISBLANK(INDEX('Policy Characteristics'!F:F,MATCH($C3003,'Policy Characteristics'!$C:$C,0))),"",INDEX('Policy Characteristics'!F:F,MATCH($C3003,'Policy Characteristics'!$C:$C,0)))</f>
        <v>0</v>
      </c>
      <c r="M3003" s="261">
        <f>IF(ISBLANK(INDEX('Policy Characteristics'!G:G,MATCH($C3003,'Policy Characteristics'!$C:$C,0))),"",INDEX('Policy Characteristics'!G:G,MATCH($C3003,'Policy Characteristics'!$C:$C,0)))</f>
        <v>1</v>
      </c>
      <c r="N3003" s="261">
        <f>IF(ISBLANK(INDEX('Policy Characteristics'!H:H,MATCH($C3003,'Policy Characteristics'!$C:$C,0))),"",INDEX('Policy Characteristics'!H:H,MATCH($C3003,'Policy Characteristics'!$C:$C,0)))</f>
        <v>1</v>
      </c>
      <c r="O3003" s="254" t="str">
        <f>IF(ISBLANK(INDEX('Policy Characteristics'!I:I,MATCH($C3003,'Policy Characteristics'!$C:$C,0))),"",INDEX('Policy Characteristics'!I:I,MATCH($C3003,'Policy Characteristics'!$C:$C,0)))</f>
        <v>on/off</v>
      </c>
      <c r="P3003" s="254" t="str">
        <f>IF(ISBLANK(INDEX('Policy Characteristics'!J:J,MATCH($C3003,'Policy Characteristics'!$C:$C,0))),"",INDEX('Policy Characteristics'!J:J,MATCH($C3003,'Policy Characteristics'!$C:$C,0)))</f>
        <v xml:space="preserve">**Description:** This lever determines which industry categories are captured under the scope of a carbon tax. In some regions, only certain industries are covered by a carbon tax or cap. </v>
      </c>
      <c r="Q3003" s="254" t="str">
        <f>IF(ISBLANK(INDEX('Policy Characteristics'!K:K,MATCH($C3003,'Policy Characteristics'!$C:$C,0))),"",INDEX('Policy Characteristics'!K:K,MATCH($C3003,'Policy Characteristics'!$C:$C,0)))</f>
        <v/>
      </c>
      <c r="R3003" s="254" t="str">
        <f>IF(ISBLANK(INDEX('Policy Characteristics'!L:L,MATCH($C3003,'Policy Characteristics'!$C:$C,0))),"",INDEX('Policy Characteristics'!L:L,MATCH($C3003,'Policy Characteristics'!$C:$C,0)))</f>
        <v/>
      </c>
    </row>
    <row r="3004" spans="1:18" x14ac:dyDescent="0.25">
      <c r="A3004" s="254" t="str">
        <f>IF(ISBLANK(INDEX('Policy Characteristics'!A:A,MATCH($C3004,'Policy Characteristics'!$C:$C,0))),"",INDEX('Policy Characteristics'!A:A,MATCH($C3004,'Policy Characteristics'!$C:$C,0)))</f>
        <v>Cross-Sector</v>
      </c>
      <c r="B3004" s="262" t="str">
        <f>IF(ISBLANK(INDEX('Policy Characteristics'!B:B,MATCH($C3004,'Policy Characteristics'!$C:$C,0))),"",INDEX('Policy Characteristics'!B:B,MATCH($C3004,'Policy Characteristics'!$C:$C,0)))</f>
        <v>Non BAU CBAM Industry Qualification</v>
      </c>
      <c r="C3004" t="s">
        <v>3602</v>
      </c>
      <c r="H3004" s="47">
        <f t="shared" si="134"/>
        <v>3003</v>
      </c>
      <c r="I3004" s="322" t="s">
        <v>40</v>
      </c>
      <c r="J3004" s="255" t="str">
        <f>IF(ISBLANK(INDEX('Policy Characteristics'!D:D,MATCH($C3004,'Policy Characteristics'!$C:$C,0))),"",INDEX('Policy Characteristics'!D:D,MATCH($C3004,'Policy Characteristics'!$C:$C,0)))</f>
        <v/>
      </c>
      <c r="K3004" s="254" t="str">
        <f>IF(ISBLANK(INDEX('Policy Characteristics'!E:E,MATCH($C3004,'Policy Characteristics'!$C:$C,0))),"",INDEX('Policy Characteristics'!E:E,MATCH($C3004,'Policy Characteristics'!$C:$C,0)))</f>
        <v/>
      </c>
      <c r="L3004" s="261">
        <f>IF(ISBLANK(INDEX('Policy Characteristics'!F:F,MATCH($C3004,'Policy Characteristics'!$C:$C,0))),"",INDEX('Policy Characteristics'!F:F,MATCH($C3004,'Policy Characteristics'!$C:$C,0)))</f>
        <v>0</v>
      </c>
      <c r="M3004" s="261">
        <f>IF(ISBLANK(INDEX('Policy Characteristics'!G:G,MATCH($C3004,'Policy Characteristics'!$C:$C,0))),"",INDEX('Policy Characteristics'!G:G,MATCH($C3004,'Policy Characteristics'!$C:$C,0)))</f>
        <v>1</v>
      </c>
      <c r="N3004" s="261">
        <f>IF(ISBLANK(INDEX('Policy Characteristics'!H:H,MATCH($C3004,'Policy Characteristics'!$C:$C,0))),"",INDEX('Policy Characteristics'!H:H,MATCH($C3004,'Policy Characteristics'!$C:$C,0)))</f>
        <v>1</v>
      </c>
      <c r="O3004" s="254" t="str">
        <f>IF(ISBLANK(INDEX('Policy Characteristics'!I:I,MATCH($C3004,'Policy Characteristics'!$C:$C,0))),"",INDEX('Policy Characteristics'!I:I,MATCH($C3004,'Policy Characteristics'!$C:$C,0)))</f>
        <v>on/off</v>
      </c>
      <c r="P3004" s="254" t="str">
        <f>IF(ISBLANK(INDEX('Policy Characteristics'!J:J,MATCH($C3004,'Policy Characteristics'!$C:$C,0))),"",INDEX('Policy Characteristics'!J:J,MATCH($C3004,'Policy Characteristics'!$C:$C,0)))</f>
        <v>**Description:** This lever determines which industry categories are captured under the scope of a carbon border adjustment mechanism. In some regions, only certain industries are covered by a border mechanism.</v>
      </c>
      <c r="Q3004" s="254" t="str">
        <f>IF(ISBLANK(INDEX('Policy Characteristics'!K:K,MATCH($C3004,'Policy Characteristics'!$C:$C,0))),"",INDEX('Policy Characteristics'!K:K,MATCH($C3004,'Policy Characteristics'!$C:$C,0)))</f>
        <v/>
      </c>
      <c r="R3004" s="254" t="str">
        <f>IF(ISBLANK(INDEX('Policy Characteristics'!L:L,MATCH($C3004,'Policy Characteristics'!$C:$C,0))),"",INDEX('Policy Characteristics'!L:L,MATCH($C3004,'Policy Characteristics'!$C:$C,0)))</f>
        <v/>
      </c>
    </row>
    <row r="3005" spans="1:18" x14ac:dyDescent="0.25">
      <c r="A3005" s="254" t="str">
        <f>IF(ISBLANK(INDEX('Policy Characteristics'!A:A,MATCH($C3005,'Policy Characteristics'!$C:$C,0))),"",INDEX('Policy Characteristics'!A:A,MATCH($C3005,'Policy Characteristics'!$C:$C,0)))</f>
        <v>Research and Development</v>
      </c>
      <c r="B3005" s="262" t="str">
        <f>IF(ISBLANK(INDEX('Policy Characteristics'!B:B,MATCH($C3005,'Policy Characteristics'!$C:$C,0))),"",INDEX('Policy Characteristics'!B:B,MATCH($C3005,'Policy Characteristics'!$C:$C,0)))</f>
        <v>Capital Cost Reduction</v>
      </c>
      <c r="C3005" t="s">
        <v>273</v>
      </c>
      <c r="D3005" s="45" t="s">
        <v>109</v>
      </c>
      <c r="E3005" s="45"/>
      <c r="F3005" s="45" t="s">
        <v>300</v>
      </c>
      <c r="G3005" s="45"/>
      <c r="H3005" s="47">
        <f t="shared" si="134"/>
        <v>3004</v>
      </c>
      <c r="I3005" s="324" t="s">
        <v>40</v>
      </c>
      <c r="J3005" s="255" t="str">
        <f>IF(ISBLANK(INDEX('Policy Characteristics'!D:D,MATCH($C3005,'Policy Characteristics'!$C:$C,0))),"",INDEX('Policy Characteristics'!D:D,MATCH($C3005,'Policy Characteristics'!$C:$C,0)))</f>
        <v>R&amp;D Capital Cost Reductions</v>
      </c>
      <c r="K3005" s="254" t="str">
        <f>IF(ISBLANK(INDEX('Policy Characteristics'!E:E,MATCH($C3005,'Policy Characteristics'!$C:$C,0))),"",INDEX('Policy Characteristics'!E:E,MATCH($C3005,'Policy Characteristics'!$C:$C,0)))</f>
        <v>RnD building capital cost reduction</v>
      </c>
      <c r="L3005" s="261">
        <f>IF(ISBLANK(INDEX('Policy Characteristics'!F:F,MATCH($C3005,'Policy Characteristics'!$C:$C,0))),"",INDEX('Policy Characteristics'!F:F,MATCH($C3005,'Policy Characteristics'!$C:$C,0)))</f>
        <v>0</v>
      </c>
      <c r="M3005" s="261">
        <f>IF(ISBLANK(INDEX('Policy Characteristics'!G:G,MATCH($C3005,'Policy Characteristics'!$C:$C,0))),"",INDEX('Policy Characteristics'!G:G,MATCH($C3005,'Policy Characteristics'!$C:$C,0)))</f>
        <v>0.4</v>
      </c>
      <c r="N3005" s="261">
        <f>IF(ISBLANK(INDEX('Policy Characteristics'!H:H,MATCH($C3005,'Policy Characteristics'!$C:$C,0))),"",INDEX('Policy Characteristics'!H:H,MATCH($C3005,'Policy Characteristics'!$C:$C,0)))</f>
        <v>0.01</v>
      </c>
      <c r="O3005" s="254" t="str">
        <f>IF(ISBLANK(INDEX('Policy Characteristics'!I:I,MATCH($C3005,'Policy Characteristics'!$C:$C,0))),"",INDEX('Policy Characteristics'!I:I,MATCH($C3005,'Policy Characteristics'!$C:$C,0)))</f>
        <v>% reduction in cost</v>
      </c>
      <c r="P3005" s="254" t="str">
        <f>IF(ISBLANK(INDEX('Policy Characteristics'!J:J,MATCH($C3005,'Policy Characteristics'!$C:$C,0))),"",INDEX('Policy Characteristics'!J:J,MATCH($C3005,'Policy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05" s="254" t="str">
        <f>IF(ISBLANK(INDEX('Policy Characteristics'!K:K,MATCH($C3005,'Policy Characteristics'!$C:$C,0))),"",INDEX('Policy Characteristics'!K:K,MATCH($C3005,'Policy Characteristics'!$C:$C,0)))</f>
        <v>architectural-design.html#rnd</v>
      </c>
      <c r="R3005" s="254" t="str">
        <f>IF(ISBLANK(INDEX('Policy Characteristics'!L:L,MATCH($C3005,'Policy Characteristics'!$C:$C,0))),"",INDEX('Policy Characteristics'!L:L,MATCH($C3005,'Policy Characteristics'!$C:$C,0)))</f>
        <v>research-and-development.html</v>
      </c>
    </row>
    <row r="3006" spans="1:18" x14ac:dyDescent="0.25">
      <c r="A3006" s="254" t="str">
        <f>IF(ISBLANK(INDEX('Policy Characteristics'!A:A,MATCH($C3006,'Policy Characteristics'!$C:$C,0))),"",INDEX('Policy Characteristics'!A:A,MATCH($C3006,'Policy Characteristics'!$C:$C,0)))</f>
        <v>Research and Development</v>
      </c>
      <c r="B3006" s="262" t="str">
        <f>IF(ISBLANK(INDEX('Policy Characteristics'!B:B,MATCH($C3006,'Policy Characteristics'!$C:$C,0))),"",INDEX('Policy Characteristics'!B:B,MATCH($C3006,'Policy Characteristics'!$C:$C,0)))</f>
        <v>Capital Cost Reduction</v>
      </c>
      <c r="C3006" s="254" t="str">
        <f t="shared" ref="C3006:C3010" si="136">C$3005</f>
        <v>RnD Building Capital Cost Perc Reduction</v>
      </c>
      <c r="D3006" s="45" t="s">
        <v>110</v>
      </c>
      <c r="E3006" s="45"/>
      <c r="F3006" s="45" t="s">
        <v>301</v>
      </c>
      <c r="G3006" s="45"/>
      <c r="H3006" s="47">
        <f t="shared" si="134"/>
        <v>3005</v>
      </c>
      <c r="I3006" s="324" t="s">
        <v>40</v>
      </c>
      <c r="J3006" s="255" t="str">
        <f>IF(ISBLANK(INDEX('Policy Characteristics'!D:D,MATCH($C3006,'Policy Characteristics'!$C:$C,0))),"",INDEX('Policy Characteristics'!D:D,MATCH($C3006,'Policy Characteristics'!$C:$C,0)))</f>
        <v>R&amp;D Capital Cost Reductions</v>
      </c>
      <c r="K3006" s="254" t="str">
        <f>IF(ISBLANK(INDEX('Policy Characteristics'!E:E,MATCH($C3006,'Policy Characteristics'!$C:$C,0))),"",INDEX('Policy Characteristics'!E:E,MATCH($C3006,'Policy Characteristics'!$C:$C,0)))</f>
        <v>RnD building capital cost reduction</v>
      </c>
      <c r="L3006" s="261">
        <f>IF(ISBLANK(INDEX('Policy Characteristics'!F:F,MATCH($C3006,'Policy Characteristics'!$C:$C,0))),"",INDEX('Policy Characteristics'!F:F,MATCH($C3006,'Policy Characteristics'!$C:$C,0)))</f>
        <v>0</v>
      </c>
      <c r="M3006" s="261">
        <f>IF(ISBLANK(INDEX('Policy Characteristics'!G:G,MATCH($C3006,'Policy Characteristics'!$C:$C,0))),"",INDEX('Policy Characteristics'!G:G,MATCH($C3006,'Policy Characteristics'!$C:$C,0)))</f>
        <v>0.4</v>
      </c>
      <c r="N3006" s="261">
        <f>IF(ISBLANK(INDEX('Policy Characteristics'!H:H,MATCH($C3006,'Policy Characteristics'!$C:$C,0))),"",INDEX('Policy Characteristics'!H:H,MATCH($C3006,'Policy Characteristics'!$C:$C,0)))</f>
        <v>0.01</v>
      </c>
      <c r="O3006" s="254" t="str">
        <f>IF(ISBLANK(INDEX('Policy Characteristics'!I:I,MATCH($C3006,'Policy Characteristics'!$C:$C,0))),"",INDEX('Policy Characteristics'!I:I,MATCH($C3006,'Policy Characteristics'!$C:$C,0)))</f>
        <v>% reduction in cost</v>
      </c>
      <c r="P3006" s="254" t="str">
        <f>IF(ISBLANK(INDEX('Policy Characteristics'!J:J,MATCH($C3006,'Policy Characteristics'!$C:$C,0))),"",INDEX('Policy Characteristics'!J:J,MATCH($C3006,'Policy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06" s="254" t="str">
        <f>IF(ISBLANK(INDEX('Policy Characteristics'!K:K,MATCH($C3006,'Policy Characteristics'!$C:$C,0))),"",INDEX('Policy Characteristics'!K:K,MATCH($C3006,'Policy Characteristics'!$C:$C,0)))</f>
        <v>architectural-design.html#rnd</v>
      </c>
      <c r="R3006" s="254" t="str">
        <f>IF(ISBLANK(INDEX('Policy Characteristics'!L:L,MATCH($C3006,'Policy Characteristics'!$C:$C,0))),"",INDEX('Policy Characteristics'!L:L,MATCH($C3006,'Policy Characteristics'!$C:$C,0)))</f>
        <v>research-and-development.html</v>
      </c>
    </row>
    <row r="3007" spans="1:18" x14ac:dyDescent="0.25">
      <c r="A3007" s="254" t="str">
        <f>IF(ISBLANK(INDEX('Policy Characteristics'!A:A,MATCH($C3007,'Policy Characteristics'!$C:$C,0))),"",INDEX('Policy Characteristics'!A:A,MATCH($C3007,'Policy Characteristics'!$C:$C,0)))</f>
        <v>Research and Development</v>
      </c>
      <c r="B3007" s="262" t="str">
        <f>IF(ISBLANK(INDEX('Policy Characteristics'!B:B,MATCH($C3007,'Policy Characteristics'!$C:$C,0))),"",INDEX('Policy Characteristics'!B:B,MATCH($C3007,'Policy Characteristics'!$C:$C,0)))</f>
        <v>Capital Cost Reduction</v>
      </c>
      <c r="C3007" s="254" t="str">
        <f t="shared" si="136"/>
        <v>RnD Building Capital Cost Perc Reduction</v>
      </c>
      <c r="D3007" s="45" t="s">
        <v>111</v>
      </c>
      <c r="E3007" s="45"/>
      <c r="F3007" s="45" t="s">
        <v>302</v>
      </c>
      <c r="G3007" s="45"/>
      <c r="H3007" s="47">
        <f t="shared" si="134"/>
        <v>3006</v>
      </c>
      <c r="I3007" s="324" t="s">
        <v>40</v>
      </c>
      <c r="J3007" s="255" t="str">
        <f>IF(ISBLANK(INDEX('Policy Characteristics'!D:D,MATCH($C3007,'Policy Characteristics'!$C:$C,0))),"",INDEX('Policy Characteristics'!D:D,MATCH($C3007,'Policy Characteristics'!$C:$C,0)))</f>
        <v>R&amp;D Capital Cost Reductions</v>
      </c>
      <c r="K3007" s="254" t="str">
        <f>IF(ISBLANK(INDEX('Policy Characteristics'!E:E,MATCH($C3007,'Policy Characteristics'!$C:$C,0))),"",INDEX('Policy Characteristics'!E:E,MATCH($C3007,'Policy Characteristics'!$C:$C,0)))</f>
        <v>RnD building capital cost reduction</v>
      </c>
      <c r="L3007" s="261">
        <f>IF(ISBLANK(INDEX('Policy Characteristics'!F:F,MATCH($C3007,'Policy Characteristics'!$C:$C,0))),"",INDEX('Policy Characteristics'!F:F,MATCH($C3007,'Policy Characteristics'!$C:$C,0)))</f>
        <v>0</v>
      </c>
      <c r="M3007" s="261">
        <f>IF(ISBLANK(INDEX('Policy Characteristics'!G:G,MATCH($C3007,'Policy Characteristics'!$C:$C,0))),"",INDEX('Policy Characteristics'!G:G,MATCH($C3007,'Policy Characteristics'!$C:$C,0)))</f>
        <v>0.4</v>
      </c>
      <c r="N3007" s="261">
        <f>IF(ISBLANK(INDEX('Policy Characteristics'!H:H,MATCH($C3007,'Policy Characteristics'!$C:$C,0))),"",INDEX('Policy Characteristics'!H:H,MATCH($C3007,'Policy Characteristics'!$C:$C,0)))</f>
        <v>0.01</v>
      </c>
      <c r="O3007" s="254" t="str">
        <f>IF(ISBLANK(INDEX('Policy Characteristics'!I:I,MATCH($C3007,'Policy Characteristics'!$C:$C,0))),"",INDEX('Policy Characteristics'!I:I,MATCH($C3007,'Policy Characteristics'!$C:$C,0)))</f>
        <v>% reduction in cost</v>
      </c>
      <c r="P3007" s="254" t="str">
        <f>IF(ISBLANK(INDEX('Policy Characteristics'!J:J,MATCH($C3007,'Policy Characteristics'!$C:$C,0))),"",INDEX('Policy Characteristics'!J:J,MATCH($C3007,'Policy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07" s="254" t="str">
        <f>IF(ISBLANK(INDEX('Policy Characteristics'!K:K,MATCH($C3007,'Policy Characteristics'!$C:$C,0))),"",INDEX('Policy Characteristics'!K:K,MATCH($C3007,'Policy Characteristics'!$C:$C,0)))</f>
        <v>architectural-design.html#rnd</v>
      </c>
      <c r="R3007" s="254" t="str">
        <f>IF(ISBLANK(INDEX('Policy Characteristics'!L:L,MATCH($C3007,'Policy Characteristics'!$C:$C,0))),"",INDEX('Policy Characteristics'!L:L,MATCH($C3007,'Policy Characteristics'!$C:$C,0)))</f>
        <v>research-and-development.html</v>
      </c>
    </row>
    <row r="3008" spans="1:18" x14ac:dyDescent="0.25">
      <c r="A3008" s="254" t="str">
        <f>IF(ISBLANK(INDEX('Policy Characteristics'!A:A,MATCH($C3008,'Policy Characteristics'!$C:$C,0))),"",INDEX('Policy Characteristics'!A:A,MATCH($C3008,'Policy Characteristics'!$C:$C,0)))</f>
        <v>Research and Development</v>
      </c>
      <c r="B3008" s="262" t="str">
        <f>IF(ISBLANK(INDEX('Policy Characteristics'!B:B,MATCH($C3008,'Policy Characteristics'!$C:$C,0))),"",INDEX('Policy Characteristics'!B:B,MATCH($C3008,'Policy Characteristics'!$C:$C,0)))</f>
        <v>Capital Cost Reduction</v>
      </c>
      <c r="C3008" s="254" t="str">
        <f t="shared" si="136"/>
        <v>RnD Building Capital Cost Perc Reduction</v>
      </c>
      <c r="D3008" s="45" t="s">
        <v>112</v>
      </c>
      <c r="E3008" s="45"/>
      <c r="F3008" s="45" t="s">
        <v>303</v>
      </c>
      <c r="G3008" s="45"/>
      <c r="H3008" s="47">
        <f t="shared" si="134"/>
        <v>3007</v>
      </c>
      <c r="I3008" s="324" t="s">
        <v>40</v>
      </c>
      <c r="J3008" s="255" t="str">
        <f>IF(ISBLANK(INDEX('Policy Characteristics'!D:D,MATCH($C3008,'Policy Characteristics'!$C:$C,0))),"",INDEX('Policy Characteristics'!D:D,MATCH($C3008,'Policy Characteristics'!$C:$C,0)))</f>
        <v>R&amp;D Capital Cost Reductions</v>
      </c>
      <c r="K3008" s="254" t="str">
        <f>IF(ISBLANK(INDEX('Policy Characteristics'!E:E,MATCH($C3008,'Policy Characteristics'!$C:$C,0))),"",INDEX('Policy Characteristics'!E:E,MATCH($C3008,'Policy Characteristics'!$C:$C,0)))</f>
        <v>RnD building capital cost reduction</v>
      </c>
      <c r="L3008" s="261">
        <f>IF(ISBLANK(INDEX('Policy Characteristics'!F:F,MATCH($C3008,'Policy Characteristics'!$C:$C,0))),"",INDEX('Policy Characteristics'!F:F,MATCH($C3008,'Policy Characteristics'!$C:$C,0)))</f>
        <v>0</v>
      </c>
      <c r="M3008" s="261">
        <f>IF(ISBLANK(INDEX('Policy Characteristics'!G:G,MATCH($C3008,'Policy Characteristics'!$C:$C,0))),"",INDEX('Policy Characteristics'!G:G,MATCH($C3008,'Policy Characteristics'!$C:$C,0)))</f>
        <v>0.4</v>
      </c>
      <c r="N3008" s="261">
        <f>IF(ISBLANK(INDEX('Policy Characteristics'!H:H,MATCH($C3008,'Policy Characteristics'!$C:$C,0))),"",INDEX('Policy Characteristics'!H:H,MATCH($C3008,'Policy Characteristics'!$C:$C,0)))</f>
        <v>0.01</v>
      </c>
      <c r="O3008" s="254" t="str">
        <f>IF(ISBLANK(INDEX('Policy Characteristics'!I:I,MATCH($C3008,'Policy Characteristics'!$C:$C,0))),"",INDEX('Policy Characteristics'!I:I,MATCH($C3008,'Policy Characteristics'!$C:$C,0)))</f>
        <v>% reduction in cost</v>
      </c>
      <c r="P3008" s="254" t="str">
        <f>IF(ISBLANK(INDEX('Policy Characteristics'!J:J,MATCH($C3008,'Policy Characteristics'!$C:$C,0))),"",INDEX('Policy Characteristics'!J:J,MATCH($C3008,'Policy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08" s="254" t="str">
        <f>IF(ISBLANK(INDEX('Policy Characteristics'!K:K,MATCH($C3008,'Policy Characteristics'!$C:$C,0))),"",INDEX('Policy Characteristics'!K:K,MATCH($C3008,'Policy Characteristics'!$C:$C,0)))</f>
        <v>architectural-design.html#rnd</v>
      </c>
      <c r="R3008" s="254" t="str">
        <f>IF(ISBLANK(INDEX('Policy Characteristics'!L:L,MATCH($C3008,'Policy Characteristics'!$C:$C,0))),"",INDEX('Policy Characteristics'!L:L,MATCH($C3008,'Policy Characteristics'!$C:$C,0)))</f>
        <v>research-and-development.html</v>
      </c>
    </row>
    <row r="3009" spans="1:18" x14ac:dyDescent="0.25">
      <c r="A3009" s="254" t="str">
        <f>IF(ISBLANK(INDEX('Policy Characteristics'!A:A,MATCH($C3009,'Policy Characteristics'!$C:$C,0))),"",INDEX('Policy Characteristics'!A:A,MATCH($C3009,'Policy Characteristics'!$C:$C,0)))</f>
        <v>Research and Development</v>
      </c>
      <c r="B3009" s="262" t="str">
        <f>IF(ISBLANK(INDEX('Policy Characteristics'!B:B,MATCH($C3009,'Policy Characteristics'!$C:$C,0))),"",INDEX('Policy Characteristics'!B:B,MATCH($C3009,'Policy Characteristics'!$C:$C,0)))</f>
        <v>Capital Cost Reduction</v>
      </c>
      <c r="C3009" s="254" t="str">
        <f t="shared" si="136"/>
        <v>RnD Building Capital Cost Perc Reduction</v>
      </c>
      <c r="D3009" s="45" t="s">
        <v>113</v>
      </c>
      <c r="E3009" s="45"/>
      <c r="F3009" s="45" t="s">
        <v>304</v>
      </c>
      <c r="G3009" s="45"/>
      <c r="H3009" s="47">
        <f t="shared" si="134"/>
        <v>3008</v>
      </c>
      <c r="I3009" s="324" t="s">
        <v>40</v>
      </c>
      <c r="J3009" s="255" t="str">
        <f>IF(ISBLANK(INDEX('Policy Characteristics'!D:D,MATCH($C3009,'Policy Characteristics'!$C:$C,0))),"",INDEX('Policy Characteristics'!D:D,MATCH($C3009,'Policy Characteristics'!$C:$C,0)))</f>
        <v>R&amp;D Capital Cost Reductions</v>
      </c>
      <c r="K3009" s="254" t="str">
        <f>IF(ISBLANK(INDEX('Policy Characteristics'!E:E,MATCH($C3009,'Policy Characteristics'!$C:$C,0))),"",INDEX('Policy Characteristics'!E:E,MATCH($C3009,'Policy Characteristics'!$C:$C,0)))</f>
        <v>RnD building capital cost reduction</v>
      </c>
      <c r="L3009" s="261">
        <f>IF(ISBLANK(INDEX('Policy Characteristics'!F:F,MATCH($C3009,'Policy Characteristics'!$C:$C,0))),"",INDEX('Policy Characteristics'!F:F,MATCH($C3009,'Policy Characteristics'!$C:$C,0)))</f>
        <v>0</v>
      </c>
      <c r="M3009" s="261">
        <f>IF(ISBLANK(INDEX('Policy Characteristics'!G:G,MATCH($C3009,'Policy Characteristics'!$C:$C,0))),"",INDEX('Policy Characteristics'!G:G,MATCH($C3009,'Policy Characteristics'!$C:$C,0)))</f>
        <v>0.4</v>
      </c>
      <c r="N3009" s="261">
        <f>IF(ISBLANK(INDEX('Policy Characteristics'!H:H,MATCH($C3009,'Policy Characteristics'!$C:$C,0))),"",INDEX('Policy Characteristics'!H:H,MATCH($C3009,'Policy Characteristics'!$C:$C,0)))</f>
        <v>0.01</v>
      </c>
      <c r="O3009" s="254" t="str">
        <f>IF(ISBLANK(INDEX('Policy Characteristics'!I:I,MATCH($C3009,'Policy Characteristics'!$C:$C,0))),"",INDEX('Policy Characteristics'!I:I,MATCH($C3009,'Policy Characteristics'!$C:$C,0)))</f>
        <v>% reduction in cost</v>
      </c>
      <c r="P3009" s="254" t="str">
        <f>IF(ISBLANK(INDEX('Policy Characteristics'!J:J,MATCH($C3009,'Policy Characteristics'!$C:$C,0))),"",INDEX('Policy Characteristics'!J:J,MATCH($C3009,'Policy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09" s="254" t="str">
        <f>IF(ISBLANK(INDEX('Policy Characteristics'!K:K,MATCH($C3009,'Policy Characteristics'!$C:$C,0))),"",INDEX('Policy Characteristics'!K:K,MATCH($C3009,'Policy Characteristics'!$C:$C,0)))</f>
        <v>architectural-design.html#rnd</v>
      </c>
      <c r="R3009" s="254" t="str">
        <f>IF(ISBLANK(INDEX('Policy Characteristics'!L:L,MATCH($C3009,'Policy Characteristics'!$C:$C,0))),"",INDEX('Policy Characteristics'!L:L,MATCH($C3009,'Policy Characteristics'!$C:$C,0)))</f>
        <v>research-and-development.html</v>
      </c>
    </row>
    <row r="3010" spans="1:18" x14ac:dyDescent="0.25">
      <c r="A3010" s="254" t="str">
        <f>IF(ISBLANK(INDEX('Policy Characteristics'!A:A,MATCH($C3010,'Policy Characteristics'!$C:$C,0))),"",INDEX('Policy Characteristics'!A:A,MATCH($C3010,'Policy Characteristics'!$C:$C,0)))</f>
        <v>Research and Development</v>
      </c>
      <c r="B3010" s="262" t="str">
        <f>IF(ISBLANK(INDEX('Policy Characteristics'!B:B,MATCH($C3010,'Policy Characteristics'!$C:$C,0))),"",INDEX('Policy Characteristics'!B:B,MATCH($C3010,'Policy Characteristics'!$C:$C,0)))</f>
        <v>Capital Cost Reduction</v>
      </c>
      <c r="C3010" s="254" t="str">
        <f t="shared" si="136"/>
        <v>RnD Building Capital Cost Perc Reduction</v>
      </c>
      <c r="D3010" s="45" t="s">
        <v>114</v>
      </c>
      <c r="E3010" s="45"/>
      <c r="F3010" s="45" t="s">
        <v>305</v>
      </c>
      <c r="G3010" s="45"/>
      <c r="H3010" s="47">
        <f t="shared" si="134"/>
        <v>3009</v>
      </c>
      <c r="I3010" s="324" t="s">
        <v>40</v>
      </c>
      <c r="J3010" s="255" t="str">
        <f>IF(ISBLANK(INDEX('Policy Characteristics'!D:D,MATCH($C3010,'Policy Characteristics'!$C:$C,0))),"",INDEX('Policy Characteristics'!D:D,MATCH($C3010,'Policy Characteristics'!$C:$C,0)))</f>
        <v>R&amp;D Capital Cost Reductions</v>
      </c>
      <c r="K3010" s="254" t="str">
        <f>IF(ISBLANK(INDEX('Policy Characteristics'!E:E,MATCH($C3010,'Policy Characteristics'!$C:$C,0))),"",INDEX('Policy Characteristics'!E:E,MATCH($C3010,'Policy Characteristics'!$C:$C,0)))</f>
        <v>RnD building capital cost reduction</v>
      </c>
      <c r="L3010" s="261">
        <f>IF(ISBLANK(INDEX('Policy Characteristics'!F:F,MATCH($C3010,'Policy Characteristics'!$C:$C,0))),"",INDEX('Policy Characteristics'!F:F,MATCH($C3010,'Policy Characteristics'!$C:$C,0)))</f>
        <v>0</v>
      </c>
      <c r="M3010" s="261">
        <f>IF(ISBLANK(INDEX('Policy Characteristics'!G:G,MATCH($C3010,'Policy Characteristics'!$C:$C,0))),"",INDEX('Policy Characteristics'!G:G,MATCH($C3010,'Policy Characteristics'!$C:$C,0)))</f>
        <v>0.4</v>
      </c>
      <c r="N3010" s="261">
        <f>IF(ISBLANK(INDEX('Policy Characteristics'!H:H,MATCH($C3010,'Policy Characteristics'!$C:$C,0))),"",INDEX('Policy Characteristics'!H:H,MATCH($C3010,'Policy Characteristics'!$C:$C,0)))</f>
        <v>0.01</v>
      </c>
      <c r="O3010" s="254" t="str">
        <f>IF(ISBLANK(INDEX('Policy Characteristics'!I:I,MATCH($C3010,'Policy Characteristics'!$C:$C,0))),"",INDEX('Policy Characteristics'!I:I,MATCH($C3010,'Policy Characteristics'!$C:$C,0)))</f>
        <v>% reduction in cost</v>
      </c>
      <c r="P3010" s="254" t="str">
        <f>IF(ISBLANK(INDEX('Policy Characteristics'!J:J,MATCH($C3010,'Policy Characteristics'!$C:$C,0))),"",INDEX('Policy Characteristics'!J:J,MATCH($C3010,'Policy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10" s="254" t="str">
        <f>IF(ISBLANK(INDEX('Policy Characteristics'!K:K,MATCH($C3010,'Policy Characteristics'!$C:$C,0))),"",INDEX('Policy Characteristics'!K:K,MATCH($C3010,'Policy Characteristics'!$C:$C,0)))</f>
        <v>architectural-design.html#rnd</v>
      </c>
      <c r="R3010" s="254" t="str">
        <f>IF(ISBLANK(INDEX('Policy Characteristics'!L:L,MATCH($C3010,'Policy Characteristics'!$C:$C,0))),"",INDEX('Policy Characteristics'!L:L,MATCH($C3010,'Policy Characteristics'!$C:$C,0)))</f>
        <v>research-and-development.html</v>
      </c>
    </row>
    <row r="3011" spans="1:18" x14ac:dyDescent="0.25">
      <c r="A3011" s="254" t="str">
        <f>IF(ISBLANK(INDEX('Policy Characteristics'!A:A,MATCH($C3011,'Policy Characteristics'!$C:$C,0))),"",INDEX('Policy Characteristics'!A:A,MATCH($C3011,'Policy Characteristics'!$C:$C,0)))</f>
        <v>Research and Development</v>
      </c>
      <c r="B3011" s="262" t="str">
        <f>IF(ISBLANK(INDEX('Policy Characteristics'!B:B,MATCH($C3011,'Policy Characteristics'!$C:$C,0))),"",INDEX('Policy Characteristics'!B:B,MATCH($C3011,'Policy Characteristics'!$C:$C,0)))</f>
        <v>Capital Cost Reduction</v>
      </c>
      <c r="C3011" t="s">
        <v>274</v>
      </c>
      <c r="D3011" s="45"/>
      <c r="E3011" s="45"/>
      <c r="F3011" s="45" t="s">
        <v>23</v>
      </c>
      <c r="G3011" s="45"/>
      <c r="H3011" s="47">
        <f t="shared" ref="H3011:H3074" si="137">H3010+1</f>
        <v>3010</v>
      </c>
      <c r="I3011" s="324" t="s">
        <v>40</v>
      </c>
      <c r="J3011" s="255" t="str">
        <f>IF(ISBLANK(INDEX('Policy Characteristics'!D:D,MATCH($C3011,'Policy Characteristics'!$C:$C,0))),"",INDEX('Policy Characteristics'!D:D,MATCH($C3011,'Policy Characteristics'!$C:$C,0)))</f>
        <v>R&amp;D Capital Cost Reductions</v>
      </c>
      <c r="K3011" s="254" t="str">
        <f>IF(ISBLANK(INDEX('Policy Characteristics'!E:E,MATCH($C3011,'Policy Characteristics'!$C:$C,0))),"",INDEX('Policy Characteristics'!E:E,MATCH($C3011,'Policy Characteristics'!$C:$C,0)))</f>
        <v>RnD CCS capital cost reduction</v>
      </c>
      <c r="L3011" s="261">
        <f>IF(ISBLANK(INDEX('Policy Characteristics'!F:F,MATCH($C3011,'Policy Characteristics'!$C:$C,0))),"",INDEX('Policy Characteristics'!F:F,MATCH($C3011,'Policy Characteristics'!$C:$C,0)))</f>
        <v>0</v>
      </c>
      <c r="M3011" s="261">
        <f>IF(ISBLANK(INDEX('Policy Characteristics'!G:G,MATCH($C3011,'Policy Characteristics'!$C:$C,0))),"",INDEX('Policy Characteristics'!G:G,MATCH($C3011,'Policy Characteristics'!$C:$C,0)))</f>
        <v>0.4</v>
      </c>
      <c r="N3011" s="261">
        <f>IF(ISBLANK(INDEX('Policy Characteristics'!H:H,MATCH($C3011,'Policy Characteristics'!$C:$C,0))),"",INDEX('Policy Characteristics'!H:H,MATCH($C3011,'Policy Characteristics'!$C:$C,0)))</f>
        <v>0.01</v>
      </c>
      <c r="O3011" s="254" t="str">
        <f>IF(ISBLANK(INDEX('Policy Characteristics'!I:I,MATCH($C3011,'Policy Characteristics'!$C:$C,0))),"",INDEX('Policy Characteristics'!I:I,MATCH($C3011,'Policy Characteristics'!$C:$C,0)))</f>
        <v>% reduction in cost</v>
      </c>
      <c r="P3011" s="254" t="str">
        <f>IF(ISBLANK(INDEX('Policy Characteristics'!J:J,MATCH($C3011,'Policy Characteristics'!$C:$C,0))),"",INDEX('Policy Characteristics'!J:J,MATCH($C3011,'Policy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11" s="254" t="str">
        <f>IF(ISBLANK(INDEX('Policy Characteristics'!K:K,MATCH($C3011,'Policy Characteristics'!$C:$C,0))),"",INDEX('Policy Characteristics'!K:K,MATCH($C3011,'Policy Characteristics'!$C:$C,0)))</f>
        <v>architectural-design.html#rnd</v>
      </c>
      <c r="R3011" s="254" t="str">
        <f>IF(ISBLANK(INDEX('Policy Characteristics'!L:L,MATCH($C3011,'Policy Characteristics'!$C:$C,0))),"",INDEX('Policy Characteristics'!L:L,MATCH($C3011,'Policy Characteristics'!$C:$C,0)))</f>
        <v>research-and-development.html</v>
      </c>
    </row>
    <row r="3012" spans="1:18" x14ac:dyDescent="0.25">
      <c r="A3012" s="254" t="str">
        <f>IF(ISBLANK(INDEX('Policy Characteristics'!A:A,MATCH($C3012,'Policy Characteristics'!$C:$C,0))),"",INDEX('Policy Characteristics'!A:A,MATCH($C3012,'Policy Characteristics'!$C:$C,0)))</f>
        <v>Research and Development</v>
      </c>
      <c r="B3012" s="262" t="str">
        <f>IF(ISBLANK(INDEX('Policy Characteristics'!B:B,MATCH($C3012,'Policy Characteristics'!$C:$C,0))),"",INDEX('Policy Characteristics'!B:B,MATCH($C3012,'Policy Characteristics'!$C:$C,0)))</f>
        <v>Capital Cost Reduction</v>
      </c>
      <c r="C3012" t="s">
        <v>275</v>
      </c>
      <c r="D3012" s="45" t="s">
        <v>431</v>
      </c>
      <c r="E3012" s="45"/>
      <c r="F3012" s="45" t="s">
        <v>434</v>
      </c>
      <c r="G3012" s="45"/>
      <c r="H3012" s="47">
        <f t="shared" si="137"/>
        <v>3011</v>
      </c>
      <c r="I3012" s="324" t="s">
        <v>40</v>
      </c>
      <c r="J3012" s="255" t="str">
        <f>IF(ISBLANK(INDEX('Policy Characteristics'!D:D,MATCH($C3012,'Policy Characteristics'!$C:$C,0))),"",INDEX('Policy Characteristics'!D:D,MATCH($C3012,'Policy Characteristics'!$C:$C,0)))</f>
        <v>R&amp;D Capital Cost Reductions</v>
      </c>
      <c r="K3012" s="254" t="str">
        <f>IF(ISBLANK(INDEX('Policy Characteristics'!E:E,MATCH($C3012,'Policy Characteristics'!$C:$C,0))),"",INDEX('Policy Characteristics'!E:E,MATCH($C3012,'Policy Characteristics'!$C:$C,0)))</f>
        <v>RnD electricity capital cost reduction</v>
      </c>
      <c r="L3012" s="261">
        <f>IF(ISBLANK(INDEX('Policy Characteristics'!F:F,MATCH($C3012,'Policy Characteristics'!$C:$C,0))),"",INDEX('Policy Characteristics'!F:F,MATCH($C3012,'Policy Characteristics'!$C:$C,0)))</f>
        <v>0</v>
      </c>
      <c r="M3012" s="261">
        <f>IF(ISBLANK(INDEX('Policy Characteristics'!G:G,MATCH($C3012,'Policy Characteristics'!$C:$C,0))),"",INDEX('Policy Characteristics'!G:G,MATCH($C3012,'Policy Characteristics'!$C:$C,0)))</f>
        <v>0.4</v>
      </c>
      <c r="N3012" s="261">
        <f>IF(ISBLANK(INDEX('Policy Characteristics'!H:H,MATCH($C3012,'Policy Characteristics'!$C:$C,0))),"",INDEX('Policy Characteristics'!H:H,MATCH($C3012,'Policy Characteristics'!$C:$C,0)))</f>
        <v>0.01</v>
      </c>
      <c r="O3012" s="254" t="str">
        <f>IF(ISBLANK(INDEX('Policy Characteristics'!I:I,MATCH($C3012,'Policy Characteristics'!$C:$C,0))),"",INDEX('Policy Characteristics'!I:I,MATCH($C3012,'Policy Characteristics'!$C:$C,0)))</f>
        <v>% reduction in cost</v>
      </c>
      <c r="P3012" s="254" t="str">
        <f>IF(ISBLANK(INDEX('Policy Characteristics'!J:J,MATCH($C3012,'Policy Characteristics'!$C:$C,0))),"",INDEX('Policy Characteristics'!J:J,MATCH($C3012,'Policy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12" s="254" t="str">
        <f>IF(ISBLANK(INDEX('Policy Characteristics'!K:K,MATCH($C3012,'Policy Characteristics'!$C:$C,0))),"",INDEX('Policy Characteristics'!K:K,MATCH($C3012,'Policy Characteristics'!$C:$C,0)))</f>
        <v>architectural-design.html#rnd</v>
      </c>
      <c r="R3012" s="254" t="str">
        <f>IF(ISBLANK(INDEX('Policy Characteristics'!L:L,MATCH($C3012,'Policy Characteristics'!$C:$C,0))),"",INDEX('Policy Characteristics'!L:L,MATCH($C3012,'Policy Characteristics'!$C:$C,0)))</f>
        <v>research-and-development.html</v>
      </c>
    </row>
    <row r="3013" spans="1:18" x14ac:dyDescent="0.25">
      <c r="A3013" s="254" t="str">
        <f>IF(ISBLANK(INDEX('Policy Characteristics'!A:A,MATCH($C3013,'Policy Characteristics'!$C:$C,0))),"",INDEX('Policy Characteristics'!A:A,MATCH($C3013,'Policy Characteristics'!$C:$C,0)))</f>
        <v>Research and Development</v>
      </c>
      <c r="B3013" s="262" t="str">
        <f>IF(ISBLANK(INDEX('Policy Characteristics'!B:B,MATCH($C3013,'Policy Characteristics'!$C:$C,0))),"",INDEX('Policy Characteristics'!B:B,MATCH($C3013,'Policy Characteristics'!$C:$C,0)))</f>
        <v>Capital Cost Reduction</v>
      </c>
      <c r="C3013" s="254" t="str">
        <f t="shared" ref="C3013:C3035" si="138">C$3012</f>
        <v>RnD Electricity Capital Cost Perc Reduction</v>
      </c>
      <c r="D3013" s="6" t="s">
        <v>3433</v>
      </c>
      <c r="E3013" s="45"/>
      <c r="F3013" s="6" t="s">
        <v>3445</v>
      </c>
      <c r="G3013" s="45"/>
      <c r="H3013" s="47">
        <f t="shared" si="137"/>
        <v>3012</v>
      </c>
      <c r="I3013" s="324" t="s">
        <v>40</v>
      </c>
      <c r="J3013" s="255" t="str">
        <f>IF(ISBLANK(INDEX('Policy Characteristics'!D:D,MATCH($C3013,'Policy Characteristics'!$C:$C,0))),"",INDEX('Policy Characteristics'!D:D,MATCH($C3013,'Policy Characteristics'!$C:$C,0)))</f>
        <v>R&amp;D Capital Cost Reductions</v>
      </c>
      <c r="K3013" s="254" t="str">
        <f>IF(ISBLANK(INDEX('Policy Characteristics'!E:E,MATCH($C3013,'Policy Characteristics'!$C:$C,0))),"",INDEX('Policy Characteristics'!E:E,MATCH($C3013,'Policy Characteristics'!$C:$C,0)))</f>
        <v>RnD electricity capital cost reduction</v>
      </c>
      <c r="L3013" s="261">
        <f>IF(ISBLANK(INDEX('Policy Characteristics'!F:F,MATCH($C3013,'Policy Characteristics'!$C:$C,0))),"",INDEX('Policy Characteristics'!F:F,MATCH($C3013,'Policy Characteristics'!$C:$C,0)))</f>
        <v>0</v>
      </c>
      <c r="M3013" s="261">
        <f>IF(ISBLANK(INDEX('Policy Characteristics'!G:G,MATCH($C3013,'Policy Characteristics'!$C:$C,0))),"",INDEX('Policy Characteristics'!G:G,MATCH($C3013,'Policy Characteristics'!$C:$C,0)))</f>
        <v>0.4</v>
      </c>
      <c r="N3013" s="261">
        <f>IF(ISBLANK(INDEX('Policy Characteristics'!H:H,MATCH($C3013,'Policy Characteristics'!$C:$C,0))),"",INDEX('Policy Characteristics'!H:H,MATCH($C3013,'Policy Characteristics'!$C:$C,0)))</f>
        <v>0.01</v>
      </c>
      <c r="O3013" s="254" t="str">
        <f>IF(ISBLANK(INDEX('Policy Characteristics'!I:I,MATCH($C3013,'Policy Characteristics'!$C:$C,0))),"",INDEX('Policy Characteristics'!I:I,MATCH($C3013,'Policy Characteristics'!$C:$C,0)))</f>
        <v>% reduction in cost</v>
      </c>
      <c r="P3013" s="254" t="str">
        <f>IF(ISBLANK(INDEX('Policy Characteristics'!J:J,MATCH($C3013,'Policy Characteristics'!$C:$C,0))),"",INDEX('Policy Characteristics'!J:J,MATCH($C3013,'Policy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13" s="254" t="str">
        <f>IF(ISBLANK(INDEX('Policy Characteristics'!K:K,MATCH($C3013,'Policy Characteristics'!$C:$C,0))),"",INDEX('Policy Characteristics'!K:K,MATCH($C3013,'Policy Characteristics'!$C:$C,0)))</f>
        <v>architectural-design.html#rnd</v>
      </c>
      <c r="R3013" s="254" t="str">
        <f>IF(ISBLANK(INDEX('Policy Characteristics'!L:L,MATCH($C3013,'Policy Characteristics'!$C:$C,0))),"",INDEX('Policy Characteristics'!L:L,MATCH($C3013,'Policy Characteristics'!$C:$C,0)))</f>
        <v>research-and-development.html</v>
      </c>
    </row>
    <row r="3014" spans="1:18" x14ac:dyDescent="0.25">
      <c r="A3014" s="254" t="str">
        <f>IF(ISBLANK(INDEX('Policy Characteristics'!A:A,MATCH($C3014,'Policy Characteristics'!$C:$C,0))),"",INDEX('Policy Characteristics'!A:A,MATCH($C3014,'Policy Characteristics'!$C:$C,0)))</f>
        <v>Research and Development</v>
      </c>
      <c r="B3014" s="262" t="str">
        <f>IF(ISBLANK(INDEX('Policy Characteristics'!B:B,MATCH($C3014,'Policy Characteristics'!$C:$C,0))),"",INDEX('Policy Characteristics'!B:B,MATCH($C3014,'Policy Characteristics'!$C:$C,0)))</f>
        <v>Capital Cost Reduction</v>
      </c>
      <c r="C3014" s="254" t="str">
        <f t="shared" si="138"/>
        <v>RnD Electricity Capital Cost Perc Reduction</v>
      </c>
      <c r="D3014" s="6" t="s">
        <v>3434</v>
      </c>
      <c r="E3014" s="45"/>
      <c r="F3014" s="6" t="s">
        <v>3446</v>
      </c>
      <c r="G3014" s="45"/>
      <c r="H3014" s="47">
        <f t="shared" si="137"/>
        <v>3013</v>
      </c>
      <c r="I3014" s="324" t="s">
        <v>40</v>
      </c>
      <c r="J3014" s="255" t="str">
        <f>IF(ISBLANK(INDEX('Policy Characteristics'!D:D,MATCH($C3014,'Policy Characteristics'!$C:$C,0))),"",INDEX('Policy Characteristics'!D:D,MATCH($C3014,'Policy Characteristics'!$C:$C,0)))</f>
        <v>R&amp;D Capital Cost Reductions</v>
      </c>
      <c r="K3014" s="254" t="str">
        <f>IF(ISBLANK(INDEX('Policy Characteristics'!E:E,MATCH($C3014,'Policy Characteristics'!$C:$C,0))),"",INDEX('Policy Characteristics'!E:E,MATCH($C3014,'Policy Characteristics'!$C:$C,0)))</f>
        <v>RnD electricity capital cost reduction</v>
      </c>
      <c r="L3014" s="261">
        <f>IF(ISBLANK(INDEX('Policy Characteristics'!F:F,MATCH($C3014,'Policy Characteristics'!$C:$C,0))),"",INDEX('Policy Characteristics'!F:F,MATCH($C3014,'Policy Characteristics'!$C:$C,0)))</f>
        <v>0</v>
      </c>
      <c r="M3014" s="261">
        <f>IF(ISBLANK(INDEX('Policy Characteristics'!G:G,MATCH($C3014,'Policy Characteristics'!$C:$C,0))),"",INDEX('Policy Characteristics'!G:G,MATCH($C3014,'Policy Characteristics'!$C:$C,0)))</f>
        <v>0.4</v>
      </c>
      <c r="N3014" s="261">
        <f>IF(ISBLANK(INDEX('Policy Characteristics'!H:H,MATCH($C3014,'Policy Characteristics'!$C:$C,0))),"",INDEX('Policy Characteristics'!H:H,MATCH($C3014,'Policy Characteristics'!$C:$C,0)))</f>
        <v>0.01</v>
      </c>
      <c r="O3014" s="254" t="str">
        <f>IF(ISBLANK(INDEX('Policy Characteristics'!I:I,MATCH($C3014,'Policy Characteristics'!$C:$C,0))),"",INDEX('Policy Characteristics'!I:I,MATCH($C3014,'Policy Characteristics'!$C:$C,0)))</f>
        <v>% reduction in cost</v>
      </c>
      <c r="P3014" s="254" t="str">
        <f>IF(ISBLANK(INDEX('Policy Characteristics'!J:J,MATCH($C3014,'Policy Characteristics'!$C:$C,0))),"",INDEX('Policy Characteristics'!J:J,MATCH($C3014,'Policy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14" s="254" t="str">
        <f>IF(ISBLANK(INDEX('Policy Characteristics'!K:K,MATCH($C3014,'Policy Characteristics'!$C:$C,0))),"",INDEX('Policy Characteristics'!K:K,MATCH($C3014,'Policy Characteristics'!$C:$C,0)))</f>
        <v>architectural-design.html#rnd</v>
      </c>
      <c r="R3014" s="254" t="str">
        <f>IF(ISBLANK(INDEX('Policy Characteristics'!L:L,MATCH($C3014,'Policy Characteristics'!$C:$C,0))),"",INDEX('Policy Characteristics'!L:L,MATCH($C3014,'Policy Characteristics'!$C:$C,0)))</f>
        <v>research-and-development.html</v>
      </c>
    </row>
    <row r="3015" spans="1:18" x14ac:dyDescent="0.25">
      <c r="A3015" s="254" t="str">
        <f>IF(ISBLANK(INDEX('Policy Characteristics'!A:A,MATCH($C3015,'Policy Characteristics'!$C:$C,0))),"",INDEX('Policy Characteristics'!A:A,MATCH($C3015,'Policy Characteristics'!$C:$C,0)))</f>
        <v>Research and Development</v>
      </c>
      <c r="B3015" s="262" t="str">
        <f>IF(ISBLANK(INDEX('Policy Characteristics'!B:B,MATCH($C3015,'Policy Characteristics'!$C:$C,0))),"",INDEX('Policy Characteristics'!B:B,MATCH($C3015,'Policy Characteristics'!$C:$C,0)))</f>
        <v>Capital Cost Reduction</v>
      </c>
      <c r="C3015" s="254" t="str">
        <f t="shared" si="138"/>
        <v>RnD Electricity Capital Cost Perc Reduction</v>
      </c>
      <c r="D3015" s="6" t="s">
        <v>72</v>
      </c>
      <c r="E3015" s="45"/>
      <c r="F3015" s="6" t="s">
        <v>3447</v>
      </c>
      <c r="G3015" s="45"/>
      <c r="H3015" s="47">
        <f t="shared" si="137"/>
        <v>3014</v>
      </c>
      <c r="I3015" s="324" t="s">
        <v>40</v>
      </c>
      <c r="J3015" s="255" t="str">
        <f>IF(ISBLANK(INDEX('Policy Characteristics'!D:D,MATCH($C3015,'Policy Characteristics'!$C:$C,0))),"",INDEX('Policy Characteristics'!D:D,MATCH($C3015,'Policy Characteristics'!$C:$C,0)))</f>
        <v>R&amp;D Capital Cost Reductions</v>
      </c>
      <c r="K3015" s="254" t="str">
        <f>IF(ISBLANK(INDEX('Policy Characteristics'!E:E,MATCH($C3015,'Policy Characteristics'!$C:$C,0))),"",INDEX('Policy Characteristics'!E:E,MATCH($C3015,'Policy Characteristics'!$C:$C,0)))</f>
        <v>RnD electricity capital cost reduction</v>
      </c>
      <c r="L3015" s="261">
        <f>IF(ISBLANK(INDEX('Policy Characteristics'!F:F,MATCH($C3015,'Policy Characteristics'!$C:$C,0))),"",INDEX('Policy Characteristics'!F:F,MATCH($C3015,'Policy Characteristics'!$C:$C,0)))</f>
        <v>0</v>
      </c>
      <c r="M3015" s="261">
        <f>IF(ISBLANK(INDEX('Policy Characteristics'!G:G,MATCH($C3015,'Policy Characteristics'!$C:$C,0))),"",INDEX('Policy Characteristics'!G:G,MATCH($C3015,'Policy Characteristics'!$C:$C,0)))</f>
        <v>0.4</v>
      </c>
      <c r="N3015" s="261">
        <f>IF(ISBLANK(INDEX('Policy Characteristics'!H:H,MATCH($C3015,'Policy Characteristics'!$C:$C,0))),"",INDEX('Policy Characteristics'!H:H,MATCH($C3015,'Policy Characteristics'!$C:$C,0)))</f>
        <v>0.01</v>
      </c>
      <c r="O3015" s="254" t="str">
        <f>IF(ISBLANK(INDEX('Policy Characteristics'!I:I,MATCH($C3015,'Policy Characteristics'!$C:$C,0))),"",INDEX('Policy Characteristics'!I:I,MATCH($C3015,'Policy Characteristics'!$C:$C,0)))</f>
        <v>% reduction in cost</v>
      </c>
      <c r="P3015" s="254" t="str">
        <f>IF(ISBLANK(INDEX('Policy Characteristics'!J:J,MATCH($C3015,'Policy Characteristics'!$C:$C,0))),"",INDEX('Policy Characteristics'!J:J,MATCH($C3015,'Policy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15" s="254" t="str">
        <f>IF(ISBLANK(INDEX('Policy Characteristics'!K:K,MATCH($C3015,'Policy Characteristics'!$C:$C,0))),"",INDEX('Policy Characteristics'!K:K,MATCH($C3015,'Policy Characteristics'!$C:$C,0)))</f>
        <v>architectural-design.html#rnd</v>
      </c>
      <c r="R3015" s="254" t="str">
        <f>IF(ISBLANK(INDEX('Policy Characteristics'!L:L,MATCH($C3015,'Policy Characteristics'!$C:$C,0))),"",INDEX('Policy Characteristics'!L:L,MATCH($C3015,'Policy Characteristics'!$C:$C,0)))</f>
        <v>research-and-development.html</v>
      </c>
    </row>
    <row r="3016" spans="1:18" x14ac:dyDescent="0.25">
      <c r="A3016" s="254" t="str">
        <f>IF(ISBLANK(INDEX('Policy Characteristics'!A:A,MATCH($C3016,'Policy Characteristics'!$C:$C,0))),"",INDEX('Policy Characteristics'!A:A,MATCH($C3016,'Policy Characteristics'!$C:$C,0)))</f>
        <v>Research and Development</v>
      </c>
      <c r="B3016" s="262" t="str">
        <f>IF(ISBLANK(INDEX('Policy Characteristics'!B:B,MATCH($C3016,'Policy Characteristics'!$C:$C,0))),"",INDEX('Policy Characteristics'!B:B,MATCH($C3016,'Policy Characteristics'!$C:$C,0)))</f>
        <v>Capital Cost Reduction</v>
      </c>
      <c r="C3016" s="254" t="str">
        <f t="shared" si="138"/>
        <v>RnD Electricity Capital Cost Perc Reduction</v>
      </c>
      <c r="D3016" s="6" t="s">
        <v>73</v>
      </c>
      <c r="E3016" s="45"/>
      <c r="F3016" s="6" t="s">
        <v>306</v>
      </c>
      <c r="G3016" s="45"/>
      <c r="H3016" s="47">
        <f t="shared" si="137"/>
        <v>3015</v>
      </c>
      <c r="I3016" s="324" t="s">
        <v>40</v>
      </c>
      <c r="J3016" s="255" t="str">
        <f>IF(ISBLANK(INDEX('Policy Characteristics'!D:D,MATCH($C3016,'Policy Characteristics'!$C:$C,0))),"",INDEX('Policy Characteristics'!D:D,MATCH($C3016,'Policy Characteristics'!$C:$C,0)))</f>
        <v>R&amp;D Capital Cost Reductions</v>
      </c>
      <c r="K3016" s="254" t="str">
        <f>IF(ISBLANK(INDEX('Policy Characteristics'!E:E,MATCH($C3016,'Policy Characteristics'!$C:$C,0))),"",INDEX('Policy Characteristics'!E:E,MATCH($C3016,'Policy Characteristics'!$C:$C,0)))</f>
        <v>RnD electricity capital cost reduction</v>
      </c>
      <c r="L3016" s="261">
        <f>IF(ISBLANK(INDEX('Policy Characteristics'!F:F,MATCH($C3016,'Policy Characteristics'!$C:$C,0))),"",INDEX('Policy Characteristics'!F:F,MATCH($C3016,'Policy Characteristics'!$C:$C,0)))</f>
        <v>0</v>
      </c>
      <c r="M3016" s="261">
        <f>IF(ISBLANK(INDEX('Policy Characteristics'!G:G,MATCH($C3016,'Policy Characteristics'!$C:$C,0))),"",INDEX('Policy Characteristics'!G:G,MATCH($C3016,'Policy Characteristics'!$C:$C,0)))</f>
        <v>0.4</v>
      </c>
      <c r="N3016" s="261">
        <f>IF(ISBLANK(INDEX('Policy Characteristics'!H:H,MATCH($C3016,'Policy Characteristics'!$C:$C,0))),"",INDEX('Policy Characteristics'!H:H,MATCH($C3016,'Policy Characteristics'!$C:$C,0)))</f>
        <v>0.01</v>
      </c>
      <c r="O3016" s="254" t="str">
        <f>IF(ISBLANK(INDEX('Policy Characteristics'!I:I,MATCH($C3016,'Policy Characteristics'!$C:$C,0))),"",INDEX('Policy Characteristics'!I:I,MATCH($C3016,'Policy Characteristics'!$C:$C,0)))</f>
        <v>% reduction in cost</v>
      </c>
      <c r="P3016" s="254" t="str">
        <f>IF(ISBLANK(INDEX('Policy Characteristics'!J:J,MATCH($C3016,'Policy Characteristics'!$C:$C,0))),"",INDEX('Policy Characteristics'!J:J,MATCH($C3016,'Policy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16" s="254" t="str">
        <f>IF(ISBLANK(INDEX('Policy Characteristics'!K:K,MATCH($C3016,'Policy Characteristics'!$C:$C,0))),"",INDEX('Policy Characteristics'!K:K,MATCH($C3016,'Policy Characteristics'!$C:$C,0)))</f>
        <v>architectural-design.html#rnd</v>
      </c>
      <c r="R3016" s="254" t="str">
        <f>IF(ISBLANK(INDEX('Policy Characteristics'!L:L,MATCH($C3016,'Policy Characteristics'!$C:$C,0))),"",INDEX('Policy Characteristics'!L:L,MATCH($C3016,'Policy Characteristics'!$C:$C,0)))</f>
        <v>research-and-development.html</v>
      </c>
    </row>
    <row r="3017" spans="1:18" x14ac:dyDescent="0.25">
      <c r="A3017" s="254" t="str">
        <f>IF(ISBLANK(INDEX('Policy Characteristics'!A:A,MATCH($C3017,'Policy Characteristics'!$C:$C,0))),"",INDEX('Policy Characteristics'!A:A,MATCH($C3017,'Policy Characteristics'!$C:$C,0)))</f>
        <v>Research and Development</v>
      </c>
      <c r="B3017" s="262" t="str">
        <f>IF(ISBLANK(INDEX('Policy Characteristics'!B:B,MATCH($C3017,'Policy Characteristics'!$C:$C,0))),"",INDEX('Policy Characteristics'!B:B,MATCH($C3017,'Policy Characteristics'!$C:$C,0)))</f>
        <v>Capital Cost Reduction</v>
      </c>
      <c r="C3017" s="254" t="str">
        <f t="shared" si="138"/>
        <v>RnD Electricity Capital Cost Perc Reduction</v>
      </c>
      <c r="D3017" s="6" t="s">
        <v>432</v>
      </c>
      <c r="E3017" s="45"/>
      <c r="F3017" s="6" t="s">
        <v>436</v>
      </c>
      <c r="G3017" s="45"/>
      <c r="H3017" s="47">
        <f t="shared" si="137"/>
        <v>3016</v>
      </c>
      <c r="I3017" s="324" t="s">
        <v>40</v>
      </c>
      <c r="J3017" s="255" t="str">
        <f>IF(ISBLANK(INDEX('Policy Characteristics'!D:D,MATCH($C3017,'Policy Characteristics'!$C:$C,0))),"",INDEX('Policy Characteristics'!D:D,MATCH($C3017,'Policy Characteristics'!$C:$C,0)))</f>
        <v>R&amp;D Capital Cost Reductions</v>
      </c>
      <c r="K3017" s="254" t="str">
        <f>IF(ISBLANK(INDEX('Policy Characteristics'!E:E,MATCH($C3017,'Policy Characteristics'!$C:$C,0))),"",INDEX('Policy Characteristics'!E:E,MATCH($C3017,'Policy Characteristics'!$C:$C,0)))</f>
        <v>RnD electricity capital cost reduction</v>
      </c>
      <c r="L3017" s="261">
        <f>IF(ISBLANK(INDEX('Policy Characteristics'!F:F,MATCH($C3017,'Policy Characteristics'!$C:$C,0))),"",INDEX('Policy Characteristics'!F:F,MATCH($C3017,'Policy Characteristics'!$C:$C,0)))</f>
        <v>0</v>
      </c>
      <c r="M3017" s="261">
        <f>IF(ISBLANK(INDEX('Policy Characteristics'!G:G,MATCH($C3017,'Policy Characteristics'!$C:$C,0))),"",INDEX('Policy Characteristics'!G:G,MATCH($C3017,'Policy Characteristics'!$C:$C,0)))</f>
        <v>0.4</v>
      </c>
      <c r="N3017" s="261">
        <f>IF(ISBLANK(INDEX('Policy Characteristics'!H:H,MATCH($C3017,'Policy Characteristics'!$C:$C,0))),"",INDEX('Policy Characteristics'!H:H,MATCH($C3017,'Policy Characteristics'!$C:$C,0)))</f>
        <v>0.01</v>
      </c>
      <c r="O3017" s="254" t="str">
        <f>IF(ISBLANK(INDEX('Policy Characteristics'!I:I,MATCH($C3017,'Policy Characteristics'!$C:$C,0))),"",INDEX('Policy Characteristics'!I:I,MATCH($C3017,'Policy Characteristics'!$C:$C,0)))</f>
        <v>% reduction in cost</v>
      </c>
      <c r="P3017" s="254" t="str">
        <f>IF(ISBLANK(INDEX('Policy Characteristics'!J:J,MATCH($C3017,'Policy Characteristics'!$C:$C,0))),"",INDEX('Policy Characteristics'!J:J,MATCH($C3017,'Policy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17" s="254" t="str">
        <f>IF(ISBLANK(INDEX('Policy Characteristics'!K:K,MATCH($C3017,'Policy Characteristics'!$C:$C,0))),"",INDEX('Policy Characteristics'!K:K,MATCH($C3017,'Policy Characteristics'!$C:$C,0)))</f>
        <v>architectural-design.html#rnd</v>
      </c>
      <c r="R3017" s="254" t="str">
        <f>IF(ISBLANK(INDEX('Policy Characteristics'!L:L,MATCH($C3017,'Policy Characteristics'!$C:$C,0))),"",INDEX('Policy Characteristics'!L:L,MATCH($C3017,'Policy Characteristics'!$C:$C,0)))</f>
        <v>research-and-development.html</v>
      </c>
    </row>
    <row r="3018" spans="1:18" x14ac:dyDescent="0.25">
      <c r="A3018" s="254" t="str">
        <f>IF(ISBLANK(INDEX('Policy Characteristics'!A:A,MATCH($C3018,'Policy Characteristics'!$C:$C,0))),"",INDEX('Policy Characteristics'!A:A,MATCH($C3018,'Policy Characteristics'!$C:$C,0)))</f>
        <v>Research and Development</v>
      </c>
      <c r="B3018" s="262" t="str">
        <f>IF(ISBLANK(INDEX('Policy Characteristics'!B:B,MATCH($C3018,'Policy Characteristics'!$C:$C,0))),"",INDEX('Policy Characteristics'!B:B,MATCH($C3018,'Policy Characteristics'!$C:$C,0)))</f>
        <v>Capital Cost Reduction</v>
      </c>
      <c r="C3018" s="254" t="str">
        <f t="shared" si="138"/>
        <v>RnD Electricity Capital Cost Perc Reduction</v>
      </c>
      <c r="D3018" s="6" t="s">
        <v>74</v>
      </c>
      <c r="E3018" s="45"/>
      <c r="F3018" s="6" t="s">
        <v>307</v>
      </c>
      <c r="G3018" s="45"/>
      <c r="H3018" s="47">
        <f t="shared" si="137"/>
        <v>3017</v>
      </c>
      <c r="I3018" s="324" t="s">
        <v>40</v>
      </c>
      <c r="J3018" s="255" t="str">
        <f>IF(ISBLANK(INDEX('Policy Characteristics'!D:D,MATCH($C3018,'Policy Characteristics'!$C:$C,0))),"",INDEX('Policy Characteristics'!D:D,MATCH($C3018,'Policy Characteristics'!$C:$C,0)))</f>
        <v>R&amp;D Capital Cost Reductions</v>
      </c>
      <c r="K3018" s="254" t="str">
        <f>IF(ISBLANK(INDEX('Policy Characteristics'!E:E,MATCH($C3018,'Policy Characteristics'!$C:$C,0))),"",INDEX('Policy Characteristics'!E:E,MATCH($C3018,'Policy Characteristics'!$C:$C,0)))</f>
        <v>RnD electricity capital cost reduction</v>
      </c>
      <c r="L3018" s="261">
        <f>IF(ISBLANK(INDEX('Policy Characteristics'!F:F,MATCH($C3018,'Policy Characteristics'!$C:$C,0))),"",INDEX('Policy Characteristics'!F:F,MATCH($C3018,'Policy Characteristics'!$C:$C,0)))</f>
        <v>0</v>
      </c>
      <c r="M3018" s="261">
        <f>IF(ISBLANK(INDEX('Policy Characteristics'!G:G,MATCH($C3018,'Policy Characteristics'!$C:$C,0))),"",INDEX('Policy Characteristics'!G:G,MATCH($C3018,'Policy Characteristics'!$C:$C,0)))</f>
        <v>0.4</v>
      </c>
      <c r="N3018" s="261">
        <f>IF(ISBLANK(INDEX('Policy Characteristics'!H:H,MATCH($C3018,'Policy Characteristics'!$C:$C,0))),"",INDEX('Policy Characteristics'!H:H,MATCH($C3018,'Policy Characteristics'!$C:$C,0)))</f>
        <v>0.01</v>
      </c>
      <c r="O3018" s="254" t="str">
        <f>IF(ISBLANK(INDEX('Policy Characteristics'!I:I,MATCH($C3018,'Policy Characteristics'!$C:$C,0))),"",INDEX('Policy Characteristics'!I:I,MATCH($C3018,'Policy Characteristics'!$C:$C,0)))</f>
        <v>% reduction in cost</v>
      </c>
      <c r="P3018" s="254" t="str">
        <f>IF(ISBLANK(INDEX('Policy Characteristics'!J:J,MATCH($C3018,'Policy Characteristics'!$C:$C,0))),"",INDEX('Policy Characteristics'!J:J,MATCH($C3018,'Policy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18" s="254" t="str">
        <f>IF(ISBLANK(INDEX('Policy Characteristics'!K:K,MATCH($C3018,'Policy Characteristics'!$C:$C,0))),"",INDEX('Policy Characteristics'!K:K,MATCH($C3018,'Policy Characteristics'!$C:$C,0)))</f>
        <v>architectural-design.html#rnd</v>
      </c>
      <c r="R3018" s="254" t="str">
        <f>IF(ISBLANK(INDEX('Policy Characteristics'!L:L,MATCH($C3018,'Policy Characteristics'!$C:$C,0))),"",INDEX('Policy Characteristics'!L:L,MATCH($C3018,'Policy Characteristics'!$C:$C,0)))</f>
        <v>research-and-development.html</v>
      </c>
    </row>
    <row r="3019" spans="1:18" x14ac:dyDescent="0.25">
      <c r="A3019" s="254" t="str">
        <f>IF(ISBLANK(INDEX('Policy Characteristics'!A:A,MATCH($C3019,'Policy Characteristics'!$C:$C,0))),"",INDEX('Policy Characteristics'!A:A,MATCH($C3019,'Policy Characteristics'!$C:$C,0)))</f>
        <v>Research and Development</v>
      </c>
      <c r="B3019" s="262" t="str">
        <f>IF(ISBLANK(INDEX('Policy Characteristics'!B:B,MATCH($C3019,'Policy Characteristics'!$C:$C,0))),"",INDEX('Policy Characteristics'!B:B,MATCH($C3019,'Policy Characteristics'!$C:$C,0)))</f>
        <v>Capital Cost Reduction</v>
      </c>
      <c r="C3019" s="254" t="str">
        <f t="shared" si="138"/>
        <v>RnD Electricity Capital Cost Perc Reduction</v>
      </c>
      <c r="D3019" s="6" t="s">
        <v>75</v>
      </c>
      <c r="E3019" s="45"/>
      <c r="F3019" s="6" t="s">
        <v>308</v>
      </c>
      <c r="G3019" s="45"/>
      <c r="H3019" s="47">
        <f t="shared" si="137"/>
        <v>3018</v>
      </c>
      <c r="I3019" s="324" t="s">
        <v>40</v>
      </c>
      <c r="J3019" s="255" t="str">
        <f>IF(ISBLANK(INDEX('Policy Characteristics'!D:D,MATCH($C3019,'Policy Characteristics'!$C:$C,0))),"",INDEX('Policy Characteristics'!D:D,MATCH($C3019,'Policy Characteristics'!$C:$C,0)))</f>
        <v>R&amp;D Capital Cost Reductions</v>
      </c>
      <c r="K3019" s="254" t="str">
        <f>IF(ISBLANK(INDEX('Policy Characteristics'!E:E,MATCH($C3019,'Policy Characteristics'!$C:$C,0))),"",INDEX('Policy Characteristics'!E:E,MATCH($C3019,'Policy Characteristics'!$C:$C,0)))</f>
        <v>RnD electricity capital cost reduction</v>
      </c>
      <c r="L3019" s="261">
        <f>IF(ISBLANK(INDEX('Policy Characteristics'!F:F,MATCH($C3019,'Policy Characteristics'!$C:$C,0))),"",INDEX('Policy Characteristics'!F:F,MATCH($C3019,'Policy Characteristics'!$C:$C,0)))</f>
        <v>0</v>
      </c>
      <c r="M3019" s="261">
        <f>IF(ISBLANK(INDEX('Policy Characteristics'!G:G,MATCH($C3019,'Policy Characteristics'!$C:$C,0))),"",INDEX('Policy Characteristics'!G:G,MATCH($C3019,'Policy Characteristics'!$C:$C,0)))</f>
        <v>0.4</v>
      </c>
      <c r="N3019" s="261">
        <f>IF(ISBLANK(INDEX('Policy Characteristics'!H:H,MATCH($C3019,'Policy Characteristics'!$C:$C,0))),"",INDEX('Policy Characteristics'!H:H,MATCH($C3019,'Policy Characteristics'!$C:$C,0)))</f>
        <v>0.01</v>
      </c>
      <c r="O3019" s="254" t="str">
        <f>IF(ISBLANK(INDEX('Policy Characteristics'!I:I,MATCH($C3019,'Policy Characteristics'!$C:$C,0))),"",INDEX('Policy Characteristics'!I:I,MATCH($C3019,'Policy Characteristics'!$C:$C,0)))</f>
        <v>% reduction in cost</v>
      </c>
      <c r="P3019" s="254" t="str">
        <f>IF(ISBLANK(INDEX('Policy Characteristics'!J:J,MATCH($C3019,'Policy Characteristics'!$C:$C,0))),"",INDEX('Policy Characteristics'!J:J,MATCH($C3019,'Policy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19" s="254" t="str">
        <f>IF(ISBLANK(INDEX('Policy Characteristics'!K:K,MATCH($C3019,'Policy Characteristics'!$C:$C,0))),"",INDEX('Policy Characteristics'!K:K,MATCH($C3019,'Policy Characteristics'!$C:$C,0)))</f>
        <v>architectural-design.html#rnd</v>
      </c>
      <c r="R3019" s="254" t="str">
        <f>IF(ISBLANK(INDEX('Policy Characteristics'!L:L,MATCH($C3019,'Policy Characteristics'!$C:$C,0))),"",INDEX('Policy Characteristics'!L:L,MATCH($C3019,'Policy Characteristics'!$C:$C,0)))</f>
        <v>research-and-development.html</v>
      </c>
    </row>
    <row r="3020" spans="1:18" x14ac:dyDescent="0.25">
      <c r="A3020" s="254" t="str">
        <f>IF(ISBLANK(INDEX('Policy Characteristics'!A:A,MATCH($C3020,'Policy Characteristics'!$C:$C,0))),"",INDEX('Policy Characteristics'!A:A,MATCH($C3020,'Policy Characteristics'!$C:$C,0)))</f>
        <v>Research and Development</v>
      </c>
      <c r="B3020" s="262" t="str">
        <f>IF(ISBLANK(INDEX('Policy Characteristics'!B:B,MATCH($C3020,'Policy Characteristics'!$C:$C,0))),"",INDEX('Policy Characteristics'!B:B,MATCH($C3020,'Policy Characteristics'!$C:$C,0)))</f>
        <v>Capital Cost Reduction</v>
      </c>
      <c r="C3020" s="254" t="str">
        <f t="shared" si="138"/>
        <v>RnD Electricity Capital Cost Perc Reduction</v>
      </c>
      <c r="D3020" s="6" t="s">
        <v>76</v>
      </c>
      <c r="E3020" s="45"/>
      <c r="F3020" s="6" t="s">
        <v>309</v>
      </c>
      <c r="G3020" s="45"/>
      <c r="H3020" s="47">
        <f t="shared" si="137"/>
        <v>3019</v>
      </c>
      <c r="I3020" s="324" t="s">
        <v>40</v>
      </c>
      <c r="J3020" s="255" t="str">
        <f>IF(ISBLANK(INDEX('Policy Characteristics'!D:D,MATCH($C3020,'Policy Characteristics'!$C:$C,0))),"",INDEX('Policy Characteristics'!D:D,MATCH($C3020,'Policy Characteristics'!$C:$C,0)))</f>
        <v>R&amp;D Capital Cost Reductions</v>
      </c>
      <c r="K3020" s="254" t="str">
        <f>IF(ISBLANK(INDEX('Policy Characteristics'!E:E,MATCH($C3020,'Policy Characteristics'!$C:$C,0))),"",INDEX('Policy Characteristics'!E:E,MATCH($C3020,'Policy Characteristics'!$C:$C,0)))</f>
        <v>RnD electricity capital cost reduction</v>
      </c>
      <c r="L3020" s="261">
        <f>IF(ISBLANK(INDEX('Policy Characteristics'!F:F,MATCH($C3020,'Policy Characteristics'!$C:$C,0))),"",INDEX('Policy Characteristics'!F:F,MATCH($C3020,'Policy Characteristics'!$C:$C,0)))</f>
        <v>0</v>
      </c>
      <c r="M3020" s="261">
        <f>IF(ISBLANK(INDEX('Policy Characteristics'!G:G,MATCH($C3020,'Policy Characteristics'!$C:$C,0))),"",INDEX('Policy Characteristics'!G:G,MATCH($C3020,'Policy Characteristics'!$C:$C,0)))</f>
        <v>0.4</v>
      </c>
      <c r="N3020" s="261">
        <f>IF(ISBLANK(INDEX('Policy Characteristics'!H:H,MATCH($C3020,'Policy Characteristics'!$C:$C,0))),"",INDEX('Policy Characteristics'!H:H,MATCH($C3020,'Policy Characteristics'!$C:$C,0)))</f>
        <v>0.01</v>
      </c>
      <c r="O3020" s="254" t="str">
        <f>IF(ISBLANK(INDEX('Policy Characteristics'!I:I,MATCH($C3020,'Policy Characteristics'!$C:$C,0))),"",INDEX('Policy Characteristics'!I:I,MATCH($C3020,'Policy Characteristics'!$C:$C,0)))</f>
        <v>% reduction in cost</v>
      </c>
      <c r="P3020" s="254" t="str">
        <f>IF(ISBLANK(INDEX('Policy Characteristics'!J:J,MATCH($C3020,'Policy Characteristics'!$C:$C,0))),"",INDEX('Policy Characteristics'!J:J,MATCH($C3020,'Policy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20" s="254" t="str">
        <f>IF(ISBLANK(INDEX('Policy Characteristics'!K:K,MATCH($C3020,'Policy Characteristics'!$C:$C,0))),"",INDEX('Policy Characteristics'!K:K,MATCH($C3020,'Policy Characteristics'!$C:$C,0)))</f>
        <v>architectural-design.html#rnd</v>
      </c>
      <c r="R3020" s="254" t="str">
        <f>IF(ISBLANK(INDEX('Policy Characteristics'!L:L,MATCH($C3020,'Policy Characteristics'!$C:$C,0))),"",INDEX('Policy Characteristics'!L:L,MATCH($C3020,'Policy Characteristics'!$C:$C,0)))</f>
        <v>research-and-development.html</v>
      </c>
    </row>
    <row r="3021" spans="1:18" x14ac:dyDescent="0.25">
      <c r="A3021" s="254" t="str">
        <f>IF(ISBLANK(INDEX('Policy Characteristics'!A:A,MATCH($C3021,'Policy Characteristics'!$C:$C,0))),"",INDEX('Policy Characteristics'!A:A,MATCH($C3021,'Policy Characteristics'!$C:$C,0)))</f>
        <v>Research and Development</v>
      </c>
      <c r="B3021" s="262" t="str">
        <f>IF(ISBLANK(INDEX('Policy Characteristics'!B:B,MATCH($C3021,'Policy Characteristics'!$C:$C,0))),"",INDEX('Policy Characteristics'!B:B,MATCH($C3021,'Policy Characteristics'!$C:$C,0)))</f>
        <v>Capital Cost Reduction</v>
      </c>
      <c r="C3021" s="254" t="str">
        <f t="shared" si="138"/>
        <v>RnD Electricity Capital Cost Perc Reduction</v>
      </c>
      <c r="D3021" s="6" t="s">
        <v>2401</v>
      </c>
      <c r="E3021" s="45"/>
      <c r="F3021" s="6" t="s">
        <v>3448</v>
      </c>
      <c r="G3021" s="45"/>
      <c r="H3021" s="47">
        <f t="shared" si="137"/>
        <v>3020</v>
      </c>
      <c r="I3021" s="324" t="s">
        <v>40</v>
      </c>
      <c r="J3021" s="255" t="str">
        <f>IF(ISBLANK(INDEX('Policy Characteristics'!D:D,MATCH($C3021,'Policy Characteristics'!$C:$C,0))),"",INDEX('Policy Characteristics'!D:D,MATCH($C3021,'Policy Characteristics'!$C:$C,0)))</f>
        <v>R&amp;D Capital Cost Reductions</v>
      </c>
      <c r="K3021" s="254" t="str">
        <f>IF(ISBLANK(INDEX('Policy Characteristics'!E:E,MATCH($C3021,'Policy Characteristics'!$C:$C,0))),"",INDEX('Policy Characteristics'!E:E,MATCH($C3021,'Policy Characteristics'!$C:$C,0)))</f>
        <v>RnD electricity capital cost reduction</v>
      </c>
      <c r="L3021" s="261">
        <f>IF(ISBLANK(INDEX('Policy Characteristics'!F:F,MATCH($C3021,'Policy Characteristics'!$C:$C,0))),"",INDEX('Policy Characteristics'!F:F,MATCH($C3021,'Policy Characteristics'!$C:$C,0)))</f>
        <v>0</v>
      </c>
      <c r="M3021" s="261">
        <f>IF(ISBLANK(INDEX('Policy Characteristics'!G:G,MATCH($C3021,'Policy Characteristics'!$C:$C,0))),"",INDEX('Policy Characteristics'!G:G,MATCH($C3021,'Policy Characteristics'!$C:$C,0)))</f>
        <v>0.4</v>
      </c>
      <c r="N3021" s="261">
        <f>IF(ISBLANK(INDEX('Policy Characteristics'!H:H,MATCH($C3021,'Policy Characteristics'!$C:$C,0))),"",INDEX('Policy Characteristics'!H:H,MATCH($C3021,'Policy Characteristics'!$C:$C,0)))</f>
        <v>0.01</v>
      </c>
      <c r="O3021" s="254" t="str">
        <f>IF(ISBLANK(INDEX('Policy Characteristics'!I:I,MATCH($C3021,'Policy Characteristics'!$C:$C,0))),"",INDEX('Policy Characteristics'!I:I,MATCH($C3021,'Policy Characteristics'!$C:$C,0)))</f>
        <v>% reduction in cost</v>
      </c>
      <c r="P3021" s="254" t="str">
        <f>IF(ISBLANK(INDEX('Policy Characteristics'!J:J,MATCH($C3021,'Policy Characteristics'!$C:$C,0))),"",INDEX('Policy Characteristics'!J:J,MATCH($C3021,'Policy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21" s="254" t="str">
        <f>IF(ISBLANK(INDEX('Policy Characteristics'!K:K,MATCH($C3021,'Policy Characteristics'!$C:$C,0))),"",INDEX('Policy Characteristics'!K:K,MATCH($C3021,'Policy Characteristics'!$C:$C,0)))</f>
        <v>architectural-design.html#rnd</v>
      </c>
      <c r="R3021" s="254" t="str">
        <f>IF(ISBLANK(INDEX('Policy Characteristics'!L:L,MATCH($C3021,'Policy Characteristics'!$C:$C,0))),"",INDEX('Policy Characteristics'!L:L,MATCH($C3021,'Policy Characteristics'!$C:$C,0)))</f>
        <v>research-and-development.html</v>
      </c>
    </row>
    <row r="3022" spans="1:18" x14ac:dyDescent="0.25">
      <c r="A3022" s="254" t="str">
        <f>IF(ISBLANK(INDEX('Policy Characteristics'!A:A,MATCH($C3022,'Policy Characteristics'!$C:$C,0))),"",INDEX('Policy Characteristics'!A:A,MATCH($C3022,'Policy Characteristics'!$C:$C,0)))</f>
        <v>Research and Development</v>
      </c>
      <c r="B3022" s="262" t="str">
        <f>IF(ISBLANK(INDEX('Policy Characteristics'!B:B,MATCH($C3022,'Policy Characteristics'!$C:$C,0))),"",INDEX('Policy Characteristics'!B:B,MATCH($C3022,'Policy Characteristics'!$C:$C,0)))</f>
        <v>Capital Cost Reduction</v>
      </c>
      <c r="C3022" s="254" t="str">
        <f t="shared" si="138"/>
        <v>RnD Electricity Capital Cost Perc Reduction</v>
      </c>
      <c r="D3022" s="6" t="s">
        <v>293</v>
      </c>
      <c r="E3022" s="45"/>
      <c r="F3022" s="6" t="s">
        <v>3449</v>
      </c>
      <c r="G3022" s="45"/>
      <c r="H3022" s="47">
        <f t="shared" si="137"/>
        <v>3021</v>
      </c>
      <c r="I3022" s="324" t="s">
        <v>40</v>
      </c>
      <c r="J3022" s="255" t="str">
        <f>IF(ISBLANK(INDEX('Policy Characteristics'!D:D,MATCH($C3022,'Policy Characteristics'!$C:$C,0))),"",INDEX('Policy Characteristics'!D:D,MATCH($C3022,'Policy Characteristics'!$C:$C,0)))</f>
        <v>R&amp;D Capital Cost Reductions</v>
      </c>
      <c r="K3022" s="254" t="str">
        <f>IF(ISBLANK(INDEX('Policy Characteristics'!E:E,MATCH($C3022,'Policy Characteristics'!$C:$C,0))),"",INDEX('Policy Characteristics'!E:E,MATCH($C3022,'Policy Characteristics'!$C:$C,0)))</f>
        <v>RnD electricity capital cost reduction</v>
      </c>
      <c r="L3022" s="261">
        <f>IF(ISBLANK(INDEX('Policy Characteristics'!F:F,MATCH($C3022,'Policy Characteristics'!$C:$C,0))),"",INDEX('Policy Characteristics'!F:F,MATCH($C3022,'Policy Characteristics'!$C:$C,0)))</f>
        <v>0</v>
      </c>
      <c r="M3022" s="261">
        <f>IF(ISBLANK(INDEX('Policy Characteristics'!G:G,MATCH($C3022,'Policy Characteristics'!$C:$C,0))),"",INDEX('Policy Characteristics'!G:G,MATCH($C3022,'Policy Characteristics'!$C:$C,0)))</f>
        <v>0.4</v>
      </c>
      <c r="N3022" s="261">
        <f>IF(ISBLANK(INDEX('Policy Characteristics'!H:H,MATCH($C3022,'Policy Characteristics'!$C:$C,0))),"",INDEX('Policy Characteristics'!H:H,MATCH($C3022,'Policy Characteristics'!$C:$C,0)))</f>
        <v>0.01</v>
      </c>
      <c r="O3022" s="254" t="str">
        <f>IF(ISBLANK(INDEX('Policy Characteristics'!I:I,MATCH($C3022,'Policy Characteristics'!$C:$C,0))),"",INDEX('Policy Characteristics'!I:I,MATCH($C3022,'Policy Characteristics'!$C:$C,0)))</f>
        <v>% reduction in cost</v>
      </c>
      <c r="P3022" s="254" t="str">
        <f>IF(ISBLANK(INDEX('Policy Characteristics'!J:J,MATCH($C3022,'Policy Characteristics'!$C:$C,0))),"",INDEX('Policy Characteristics'!J:J,MATCH($C3022,'Policy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22" s="254" t="str">
        <f>IF(ISBLANK(INDEX('Policy Characteristics'!K:K,MATCH($C3022,'Policy Characteristics'!$C:$C,0))),"",INDEX('Policy Characteristics'!K:K,MATCH($C3022,'Policy Characteristics'!$C:$C,0)))</f>
        <v>architectural-design.html#rnd</v>
      </c>
      <c r="R3022" s="254" t="str">
        <f>IF(ISBLANK(INDEX('Policy Characteristics'!L:L,MATCH($C3022,'Policy Characteristics'!$C:$C,0))),"",INDEX('Policy Characteristics'!L:L,MATCH($C3022,'Policy Characteristics'!$C:$C,0)))</f>
        <v>research-and-development.html</v>
      </c>
    </row>
    <row r="3023" spans="1:18" x14ac:dyDescent="0.25">
      <c r="A3023" s="254" t="str">
        <f>IF(ISBLANK(INDEX('Policy Characteristics'!A:A,MATCH($C3023,'Policy Characteristics'!$C:$C,0))),"",INDEX('Policy Characteristics'!A:A,MATCH($C3023,'Policy Characteristics'!$C:$C,0)))</f>
        <v>Research and Development</v>
      </c>
      <c r="B3023" s="262" t="str">
        <f>IF(ISBLANK(INDEX('Policy Characteristics'!B:B,MATCH($C3023,'Policy Characteristics'!$C:$C,0))),"",INDEX('Policy Characteristics'!B:B,MATCH($C3023,'Policy Characteristics'!$C:$C,0)))</f>
        <v>Capital Cost Reduction</v>
      </c>
      <c r="C3023" s="254" t="str">
        <f t="shared" si="138"/>
        <v>RnD Electricity Capital Cost Perc Reduction</v>
      </c>
      <c r="D3023" s="6" t="s">
        <v>294</v>
      </c>
      <c r="E3023" s="45"/>
      <c r="F3023" s="6" t="s">
        <v>2241</v>
      </c>
      <c r="G3023" s="45"/>
      <c r="H3023" s="47">
        <f t="shared" si="137"/>
        <v>3022</v>
      </c>
      <c r="I3023" s="324" t="s">
        <v>40</v>
      </c>
      <c r="J3023" s="255" t="str">
        <f>IF(ISBLANK(INDEX('Policy Characteristics'!D:D,MATCH($C3023,'Policy Characteristics'!$C:$C,0))),"",INDEX('Policy Characteristics'!D:D,MATCH($C3023,'Policy Characteristics'!$C:$C,0)))</f>
        <v>R&amp;D Capital Cost Reductions</v>
      </c>
      <c r="K3023" s="254" t="str">
        <f>IF(ISBLANK(INDEX('Policy Characteristics'!E:E,MATCH($C3023,'Policy Characteristics'!$C:$C,0))),"",INDEX('Policy Characteristics'!E:E,MATCH($C3023,'Policy Characteristics'!$C:$C,0)))</f>
        <v>RnD electricity capital cost reduction</v>
      </c>
      <c r="L3023" s="261">
        <f>IF(ISBLANK(INDEX('Policy Characteristics'!F:F,MATCH($C3023,'Policy Characteristics'!$C:$C,0))),"",INDEX('Policy Characteristics'!F:F,MATCH($C3023,'Policy Characteristics'!$C:$C,0)))</f>
        <v>0</v>
      </c>
      <c r="M3023" s="261">
        <f>IF(ISBLANK(INDEX('Policy Characteristics'!G:G,MATCH($C3023,'Policy Characteristics'!$C:$C,0))),"",INDEX('Policy Characteristics'!G:G,MATCH($C3023,'Policy Characteristics'!$C:$C,0)))</f>
        <v>0.4</v>
      </c>
      <c r="N3023" s="261">
        <f>IF(ISBLANK(INDEX('Policy Characteristics'!H:H,MATCH($C3023,'Policy Characteristics'!$C:$C,0))),"",INDEX('Policy Characteristics'!H:H,MATCH($C3023,'Policy Characteristics'!$C:$C,0)))</f>
        <v>0.01</v>
      </c>
      <c r="O3023" s="254" t="str">
        <f>IF(ISBLANK(INDEX('Policy Characteristics'!I:I,MATCH($C3023,'Policy Characteristics'!$C:$C,0))),"",INDEX('Policy Characteristics'!I:I,MATCH($C3023,'Policy Characteristics'!$C:$C,0)))</f>
        <v>% reduction in cost</v>
      </c>
      <c r="P3023" s="254" t="str">
        <f>IF(ISBLANK(INDEX('Policy Characteristics'!J:J,MATCH($C3023,'Policy Characteristics'!$C:$C,0))),"",INDEX('Policy Characteristics'!J:J,MATCH($C3023,'Policy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23" s="254" t="str">
        <f>IF(ISBLANK(INDEX('Policy Characteristics'!K:K,MATCH($C3023,'Policy Characteristics'!$C:$C,0))),"",INDEX('Policy Characteristics'!K:K,MATCH($C3023,'Policy Characteristics'!$C:$C,0)))</f>
        <v>architectural-design.html#rnd</v>
      </c>
      <c r="R3023" s="254" t="str">
        <f>IF(ISBLANK(INDEX('Policy Characteristics'!L:L,MATCH($C3023,'Policy Characteristics'!$C:$C,0))),"",INDEX('Policy Characteristics'!L:L,MATCH($C3023,'Policy Characteristics'!$C:$C,0)))</f>
        <v>research-and-development.html</v>
      </c>
    </row>
    <row r="3024" spans="1:18" x14ac:dyDescent="0.25">
      <c r="A3024" s="254" t="str">
        <f>IF(ISBLANK(INDEX('Policy Characteristics'!A:A,MATCH($C3024,'Policy Characteristics'!$C:$C,0))),"",INDEX('Policy Characteristics'!A:A,MATCH($C3024,'Policy Characteristics'!$C:$C,0)))</f>
        <v>Research and Development</v>
      </c>
      <c r="B3024" s="262" t="str">
        <f>IF(ISBLANK(INDEX('Policy Characteristics'!B:B,MATCH($C3024,'Policy Characteristics'!$C:$C,0))),"",INDEX('Policy Characteristics'!B:B,MATCH($C3024,'Policy Characteristics'!$C:$C,0)))</f>
        <v>Capital Cost Reduction</v>
      </c>
      <c r="C3024" s="254" t="str">
        <f t="shared" si="138"/>
        <v>RnD Electricity Capital Cost Perc Reduction</v>
      </c>
      <c r="D3024" s="6" t="s">
        <v>428</v>
      </c>
      <c r="E3024" s="45"/>
      <c r="F3024" s="6" t="s">
        <v>429</v>
      </c>
      <c r="G3024" s="45"/>
      <c r="H3024" s="47">
        <f t="shared" si="137"/>
        <v>3023</v>
      </c>
      <c r="I3024" s="324" t="s">
        <v>40</v>
      </c>
      <c r="J3024" s="255" t="str">
        <f>IF(ISBLANK(INDEX('Policy Characteristics'!D:D,MATCH($C3024,'Policy Characteristics'!$C:$C,0))),"",INDEX('Policy Characteristics'!D:D,MATCH($C3024,'Policy Characteristics'!$C:$C,0)))</f>
        <v>R&amp;D Capital Cost Reductions</v>
      </c>
      <c r="K3024" s="254" t="str">
        <f>IF(ISBLANK(INDEX('Policy Characteristics'!E:E,MATCH($C3024,'Policy Characteristics'!$C:$C,0))),"",INDEX('Policy Characteristics'!E:E,MATCH($C3024,'Policy Characteristics'!$C:$C,0)))</f>
        <v>RnD electricity capital cost reduction</v>
      </c>
      <c r="L3024" s="261">
        <f>IF(ISBLANK(INDEX('Policy Characteristics'!F:F,MATCH($C3024,'Policy Characteristics'!$C:$C,0))),"",INDEX('Policy Characteristics'!F:F,MATCH($C3024,'Policy Characteristics'!$C:$C,0)))</f>
        <v>0</v>
      </c>
      <c r="M3024" s="261">
        <f>IF(ISBLANK(INDEX('Policy Characteristics'!G:G,MATCH($C3024,'Policy Characteristics'!$C:$C,0))),"",INDEX('Policy Characteristics'!G:G,MATCH($C3024,'Policy Characteristics'!$C:$C,0)))</f>
        <v>0.4</v>
      </c>
      <c r="N3024" s="261">
        <f>IF(ISBLANK(INDEX('Policy Characteristics'!H:H,MATCH($C3024,'Policy Characteristics'!$C:$C,0))),"",INDEX('Policy Characteristics'!H:H,MATCH($C3024,'Policy Characteristics'!$C:$C,0)))</f>
        <v>0.01</v>
      </c>
      <c r="O3024" s="254" t="str">
        <f>IF(ISBLANK(INDEX('Policy Characteristics'!I:I,MATCH($C3024,'Policy Characteristics'!$C:$C,0))),"",INDEX('Policy Characteristics'!I:I,MATCH($C3024,'Policy Characteristics'!$C:$C,0)))</f>
        <v>% reduction in cost</v>
      </c>
      <c r="P3024" s="254" t="str">
        <f>IF(ISBLANK(INDEX('Policy Characteristics'!J:J,MATCH($C3024,'Policy Characteristics'!$C:$C,0))),"",INDEX('Policy Characteristics'!J:J,MATCH($C3024,'Policy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24" s="254" t="str">
        <f>IF(ISBLANK(INDEX('Policy Characteristics'!K:K,MATCH($C3024,'Policy Characteristics'!$C:$C,0))),"",INDEX('Policy Characteristics'!K:K,MATCH($C3024,'Policy Characteristics'!$C:$C,0)))</f>
        <v>architectural-design.html#rnd</v>
      </c>
      <c r="R3024" s="254" t="str">
        <f>IF(ISBLANK(INDEX('Policy Characteristics'!L:L,MATCH($C3024,'Policy Characteristics'!$C:$C,0))),"",INDEX('Policy Characteristics'!L:L,MATCH($C3024,'Policy Characteristics'!$C:$C,0)))</f>
        <v>research-and-development.html</v>
      </c>
    </row>
    <row r="3025" spans="1:18" x14ac:dyDescent="0.25">
      <c r="A3025" s="254" t="str">
        <f>IF(ISBLANK(INDEX('Policy Characteristics'!A:A,MATCH($C3025,'Policy Characteristics'!$C:$C,0))),"",INDEX('Policy Characteristics'!A:A,MATCH($C3025,'Policy Characteristics'!$C:$C,0)))</f>
        <v>Research and Development</v>
      </c>
      <c r="B3025" s="262" t="str">
        <f>IF(ISBLANK(INDEX('Policy Characteristics'!B:B,MATCH($C3025,'Policy Characteristics'!$C:$C,0))),"",INDEX('Policy Characteristics'!B:B,MATCH($C3025,'Policy Characteristics'!$C:$C,0)))</f>
        <v>Capital Cost Reduction</v>
      </c>
      <c r="C3025" s="254" t="str">
        <f t="shared" si="138"/>
        <v>RnD Electricity Capital Cost Perc Reduction</v>
      </c>
      <c r="D3025" s="6" t="s">
        <v>437</v>
      </c>
      <c r="E3025" s="45"/>
      <c r="F3025" s="6" t="s">
        <v>439</v>
      </c>
      <c r="G3025" s="45"/>
      <c r="H3025" s="47">
        <f t="shared" si="137"/>
        <v>3024</v>
      </c>
      <c r="I3025" s="324" t="s">
        <v>40</v>
      </c>
      <c r="J3025" s="255" t="str">
        <f>IF(ISBLANK(INDEX('Policy Characteristics'!D:D,MATCH($C3025,'Policy Characteristics'!$C:$C,0))),"",INDEX('Policy Characteristics'!D:D,MATCH($C3025,'Policy Characteristics'!$C:$C,0)))</f>
        <v>R&amp;D Capital Cost Reductions</v>
      </c>
      <c r="K3025" s="254" t="str">
        <f>IF(ISBLANK(INDEX('Policy Characteristics'!E:E,MATCH($C3025,'Policy Characteristics'!$C:$C,0))),"",INDEX('Policy Characteristics'!E:E,MATCH($C3025,'Policy Characteristics'!$C:$C,0)))</f>
        <v>RnD electricity capital cost reduction</v>
      </c>
      <c r="L3025" s="261">
        <f>IF(ISBLANK(INDEX('Policy Characteristics'!F:F,MATCH($C3025,'Policy Characteristics'!$C:$C,0))),"",INDEX('Policy Characteristics'!F:F,MATCH($C3025,'Policy Characteristics'!$C:$C,0)))</f>
        <v>0</v>
      </c>
      <c r="M3025" s="261">
        <f>IF(ISBLANK(INDEX('Policy Characteristics'!G:G,MATCH($C3025,'Policy Characteristics'!$C:$C,0))),"",INDEX('Policy Characteristics'!G:G,MATCH($C3025,'Policy Characteristics'!$C:$C,0)))</f>
        <v>0.4</v>
      </c>
      <c r="N3025" s="261">
        <f>IF(ISBLANK(INDEX('Policy Characteristics'!H:H,MATCH($C3025,'Policy Characteristics'!$C:$C,0))),"",INDEX('Policy Characteristics'!H:H,MATCH($C3025,'Policy Characteristics'!$C:$C,0)))</f>
        <v>0.01</v>
      </c>
      <c r="O3025" s="254" t="str">
        <f>IF(ISBLANK(INDEX('Policy Characteristics'!I:I,MATCH($C3025,'Policy Characteristics'!$C:$C,0))),"",INDEX('Policy Characteristics'!I:I,MATCH($C3025,'Policy Characteristics'!$C:$C,0)))</f>
        <v>% reduction in cost</v>
      </c>
      <c r="P3025" s="254" t="str">
        <f>IF(ISBLANK(INDEX('Policy Characteristics'!J:J,MATCH($C3025,'Policy Characteristics'!$C:$C,0))),"",INDEX('Policy Characteristics'!J:J,MATCH($C3025,'Policy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25" s="254" t="str">
        <f>IF(ISBLANK(INDEX('Policy Characteristics'!K:K,MATCH($C3025,'Policy Characteristics'!$C:$C,0))),"",INDEX('Policy Characteristics'!K:K,MATCH($C3025,'Policy Characteristics'!$C:$C,0)))</f>
        <v>architectural-design.html#rnd</v>
      </c>
      <c r="R3025" s="254" t="str">
        <f>IF(ISBLANK(INDEX('Policy Characteristics'!L:L,MATCH($C3025,'Policy Characteristics'!$C:$C,0))),"",INDEX('Policy Characteristics'!L:L,MATCH($C3025,'Policy Characteristics'!$C:$C,0)))</f>
        <v>research-and-development.html</v>
      </c>
    </row>
    <row r="3026" spans="1:18" x14ac:dyDescent="0.25">
      <c r="A3026" s="254" t="str">
        <f>IF(ISBLANK(INDEX('Policy Characteristics'!A:A,MATCH($C3026,'Policy Characteristics'!$C:$C,0))),"",INDEX('Policy Characteristics'!A:A,MATCH($C3026,'Policy Characteristics'!$C:$C,0)))</f>
        <v>Research and Development</v>
      </c>
      <c r="B3026" s="262" t="str">
        <f>IF(ISBLANK(INDEX('Policy Characteristics'!B:B,MATCH($C3026,'Policy Characteristics'!$C:$C,0))),"",INDEX('Policy Characteristics'!B:B,MATCH($C3026,'Policy Characteristics'!$C:$C,0)))</f>
        <v>Capital Cost Reduction</v>
      </c>
      <c r="C3026" s="254" t="str">
        <f t="shared" si="138"/>
        <v>RnD Electricity Capital Cost Perc Reduction</v>
      </c>
      <c r="D3026" s="6" t="s">
        <v>2714</v>
      </c>
      <c r="E3026" s="45"/>
      <c r="F3026" s="6" t="s">
        <v>3450</v>
      </c>
      <c r="G3026" s="45"/>
      <c r="H3026" s="47">
        <f t="shared" si="137"/>
        <v>3025</v>
      </c>
      <c r="I3026" s="324" t="s">
        <v>41</v>
      </c>
      <c r="J3026" s="255" t="str">
        <f>IF(ISBLANK(INDEX('Policy Characteristics'!D:D,MATCH($C3026,'Policy Characteristics'!$C:$C,0))),"",INDEX('Policy Characteristics'!D:D,MATCH($C3026,'Policy Characteristics'!$C:$C,0)))</f>
        <v>R&amp;D Capital Cost Reductions</v>
      </c>
      <c r="K3026" s="254" t="str">
        <f>IF(ISBLANK(INDEX('Policy Characteristics'!E:E,MATCH($C3026,'Policy Characteristics'!$C:$C,0))),"",INDEX('Policy Characteristics'!E:E,MATCH($C3026,'Policy Characteristics'!$C:$C,0)))</f>
        <v>RnD electricity capital cost reduction</v>
      </c>
      <c r="L3026" s="261">
        <f>IF(ISBLANK(INDEX('Policy Characteristics'!F:F,MATCH($C3026,'Policy Characteristics'!$C:$C,0))),"",INDEX('Policy Characteristics'!F:F,MATCH($C3026,'Policy Characteristics'!$C:$C,0)))</f>
        <v>0</v>
      </c>
      <c r="M3026" s="261">
        <f>IF(ISBLANK(INDEX('Policy Characteristics'!G:G,MATCH($C3026,'Policy Characteristics'!$C:$C,0))),"",INDEX('Policy Characteristics'!G:G,MATCH($C3026,'Policy Characteristics'!$C:$C,0)))</f>
        <v>0.4</v>
      </c>
      <c r="N3026" s="261">
        <f>IF(ISBLANK(INDEX('Policy Characteristics'!H:H,MATCH($C3026,'Policy Characteristics'!$C:$C,0))),"",INDEX('Policy Characteristics'!H:H,MATCH($C3026,'Policy Characteristics'!$C:$C,0)))</f>
        <v>0.01</v>
      </c>
      <c r="O3026" s="254" t="str">
        <f>IF(ISBLANK(INDEX('Policy Characteristics'!I:I,MATCH($C3026,'Policy Characteristics'!$C:$C,0))),"",INDEX('Policy Characteristics'!I:I,MATCH($C3026,'Policy Characteristics'!$C:$C,0)))</f>
        <v>% reduction in cost</v>
      </c>
      <c r="P3026" s="254" t="str">
        <f>IF(ISBLANK(INDEX('Policy Characteristics'!J:J,MATCH($C3026,'Policy Characteristics'!$C:$C,0))),"",INDEX('Policy Characteristics'!J:J,MATCH($C3026,'Policy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26" s="254" t="str">
        <f>IF(ISBLANK(INDEX('Policy Characteristics'!K:K,MATCH($C3026,'Policy Characteristics'!$C:$C,0))),"",INDEX('Policy Characteristics'!K:K,MATCH($C3026,'Policy Characteristics'!$C:$C,0)))</f>
        <v>architectural-design.html#rnd</v>
      </c>
      <c r="R3026" s="254" t="str">
        <f>IF(ISBLANK(INDEX('Policy Characteristics'!L:L,MATCH($C3026,'Policy Characteristics'!$C:$C,0))),"",INDEX('Policy Characteristics'!L:L,MATCH($C3026,'Policy Characteristics'!$C:$C,0)))</f>
        <v>research-and-development.html</v>
      </c>
    </row>
    <row r="3027" spans="1:18" x14ac:dyDescent="0.25">
      <c r="A3027" s="254" t="str">
        <f>IF(ISBLANK(INDEX('Policy Characteristics'!A:A,MATCH($C3027,'Policy Characteristics'!$C:$C,0))),"",INDEX('Policy Characteristics'!A:A,MATCH($C3027,'Policy Characteristics'!$C:$C,0)))</f>
        <v>Research and Development</v>
      </c>
      <c r="B3027" s="262" t="str">
        <f>IF(ISBLANK(INDEX('Policy Characteristics'!B:B,MATCH($C3027,'Policy Characteristics'!$C:$C,0))),"",INDEX('Policy Characteristics'!B:B,MATCH($C3027,'Policy Characteristics'!$C:$C,0)))</f>
        <v>Capital Cost Reduction</v>
      </c>
      <c r="C3027" s="254" t="str">
        <f t="shared" si="138"/>
        <v>RnD Electricity Capital Cost Perc Reduction</v>
      </c>
      <c r="D3027" s="6" t="s">
        <v>2715</v>
      </c>
      <c r="E3027" s="45"/>
      <c r="F3027" s="6" t="s">
        <v>3451</v>
      </c>
      <c r="G3027" s="45"/>
      <c r="H3027" s="47">
        <f t="shared" si="137"/>
        <v>3026</v>
      </c>
      <c r="I3027" s="324" t="s">
        <v>41</v>
      </c>
      <c r="J3027" s="255" t="str">
        <f>IF(ISBLANK(INDEX('Policy Characteristics'!D:D,MATCH($C3027,'Policy Characteristics'!$C:$C,0))),"",INDEX('Policy Characteristics'!D:D,MATCH($C3027,'Policy Characteristics'!$C:$C,0)))</f>
        <v>R&amp;D Capital Cost Reductions</v>
      </c>
      <c r="K3027" s="254" t="str">
        <f>IF(ISBLANK(INDEX('Policy Characteristics'!E:E,MATCH($C3027,'Policy Characteristics'!$C:$C,0))),"",INDEX('Policy Characteristics'!E:E,MATCH($C3027,'Policy Characteristics'!$C:$C,0)))</f>
        <v>RnD electricity capital cost reduction</v>
      </c>
      <c r="L3027" s="261">
        <f>IF(ISBLANK(INDEX('Policy Characteristics'!F:F,MATCH($C3027,'Policy Characteristics'!$C:$C,0))),"",INDEX('Policy Characteristics'!F:F,MATCH($C3027,'Policy Characteristics'!$C:$C,0)))</f>
        <v>0</v>
      </c>
      <c r="M3027" s="261">
        <f>IF(ISBLANK(INDEX('Policy Characteristics'!G:G,MATCH($C3027,'Policy Characteristics'!$C:$C,0))),"",INDEX('Policy Characteristics'!G:G,MATCH($C3027,'Policy Characteristics'!$C:$C,0)))</f>
        <v>0.4</v>
      </c>
      <c r="N3027" s="261">
        <f>IF(ISBLANK(INDEX('Policy Characteristics'!H:H,MATCH($C3027,'Policy Characteristics'!$C:$C,0))),"",INDEX('Policy Characteristics'!H:H,MATCH($C3027,'Policy Characteristics'!$C:$C,0)))</f>
        <v>0.01</v>
      </c>
      <c r="O3027" s="254" t="str">
        <f>IF(ISBLANK(INDEX('Policy Characteristics'!I:I,MATCH($C3027,'Policy Characteristics'!$C:$C,0))),"",INDEX('Policy Characteristics'!I:I,MATCH($C3027,'Policy Characteristics'!$C:$C,0)))</f>
        <v>% reduction in cost</v>
      </c>
      <c r="P3027" s="254" t="str">
        <f>IF(ISBLANK(INDEX('Policy Characteristics'!J:J,MATCH($C3027,'Policy Characteristics'!$C:$C,0))),"",INDEX('Policy Characteristics'!J:J,MATCH($C3027,'Policy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27" s="254" t="str">
        <f>IF(ISBLANK(INDEX('Policy Characteristics'!K:K,MATCH($C3027,'Policy Characteristics'!$C:$C,0))),"",INDEX('Policy Characteristics'!K:K,MATCH($C3027,'Policy Characteristics'!$C:$C,0)))</f>
        <v>architectural-design.html#rnd</v>
      </c>
      <c r="R3027" s="254" t="str">
        <f>IF(ISBLANK(INDEX('Policy Characteristics'!L:L,MATCH($C3027,'Policy Characteristics'!$C:$C,0))),"",INDEX('Policy Characteristics'!L:L,MATCH($C3027,'Policy Characteristics'!$C:$C,0)))</f>
        <v>research-and-development.html</v>
      </c>
    </row>
    <row r="3028" spans="1:18" x14ac:dyDescent="0.25">
      <c r="A3028" s="254" t="str">
        <f>IF(ISBLANK(INDEX('Policy Characteristics'!A:A,MATCH($C3028,'Policy Characteristics'!$C:$C,0))),"",INDEX('Policy Characteristics'!A:A,MATCH($C3028,'Policy Characteristics'!$C:$C,0)))</f>
        <v>Research and Development</v>
      </c>
      <c r="B3028" s="262" t="str">
        <f>IF(ISBLANK(INDEX('Policy Characteristics'!B:B,MATCH($C3028,'Policy Characteristics'!$C:$C,0))),"",INDEX('Policy Characteristics'!B:B,MATCH($C3028,'Policy Characteristics'!$C:$C,0)))</f>
        <v>Capital Cost Reduction</v>
      </c>
      <c r="C3028" s="254" t="str">
        <f t="shared" si="138"/>
        <v>RnD Electricity Capital Cost Perc Reduction</v>
      </c>
      <c r="D3028" s="6" t="s">
        <v>2716</v>
      </c>
      <c r="E3028" s="45"/>
      <c r="F3028" s="6" t="s">
        <v>3452</v>
      </c>
      <c r="G3028" s="45"/>
      <c r="H3028" s="47">
        <f t="shared" si="137"/>
        <v>3027</v>
      </c>
      <c r="I3028" s="324" t="s">
        <v>40</v>
      </c>
      <c r="J3028" s="255" t="str">
        <f>IF(ISBLANK(INDEX('Policy Characteristics'!D:D,MATCH($C3028,'Policy Characteristics'!$C:$C,0))),"",INDEX('Policy Characteristics'!D:D,MATCH($C3028,'Policy Characteristics'!$C:$C,0)))</f>
        <v>R&amp;D Capital Cost Reductions</v>
      </c>
      <c r="K3028" s="254" t="str">
        <f>IF(ISBLANK(INDEX('Policy Characteristics'!E:E,MATCH($C3028,'Policy Characteristics'!$C:$C,0))),"",INDEX('Policy Characteristics'!E:E,MATCH($C3028,'Policy Characteristics'!$C:$C,0)))</f>
        <v>RnD electricity capital cost reduction</v>
      </c>
      <c r="L3028" s="261">
        <f>IF(ISBLANK(INDEX('Policy Characteristics'!F:F,MATCH($C3028,'Policy Characteristics'!$C:$C,0))),"",INDEX('Policy Characteristics'!F:F,MATCH($C3028,'Policy Characteristics'!$C:$C,0)))</f>
        <v>0</v>
      </c>
      <c r="M3028" s="261">
        <f>IF(ISBLANK(INDEX('Policy Characteristics'!G:G,MATCH($C3028,'Policy Characteristics'!$C:$C,0))),"",INDEX('Policy Characteristics'!G:G,MATCH($C3028,'Policy Characteristics'!$C:$C,0)))</f>
        <v>0.4</v>
      </c>
      <c r="N3028" s="261">
        <f>IF(ISBLANK(INDEX('Policy Characteristics'!H:H,MATCH($C3028,'Policy Characteristics'!$C:$C,0))),"",INDEX('Policy Characteristics'!H:H,MATCH($C3028,'Policy Characteristics'!$C:$C,0)))</f>
        <v>0.01</v>
      </c>
      <c r="O3028" s="254" t="str">
        <f>IF(ISBLANK(INDEX('Policy Characteristics'!I:I,MATCH($C3028,'Policy Characteristics'!$C:$C,0))),"",INDEX('Policy Characteristics'!I:I,MATCH($C3028,'Policy Characteristics'!$C:$C,0)))</f>
        <v>% reduction in cost</v>
      </c>
      <c r="P3028" s="254" t="str">
        <f>IF(ISBLANK(INDEX('Policy Characteristics'!J:J,MATCH($C3028,'Policy Characteristics'!$C:$C,0))),"",INDEX('Policy Characteristics'!J:J,MATCH($C3028,'Policy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28" s="254" t="str">
        <f>IF(ISBLANK(INDEX('Policy Characteristics'!K:K,MATCH($C3028,'Policy Characteristics'!$C:$C,0))),"",INDEX('Policy Characteristics'!K:K,MATCH($C3028,'Policy Characteristics'!$C:$C,0)))</f>
        <v>architectural-design.html#rnd</v>
      </c>
      <c r="R3028" s="254" t="str">
        <f>IF(ISBLANK(INDEX('Policy Characteristics'!L:L,MATCH($C3028,'Policy Characteristics'!$C:$C,0))),"",INDEX('Policy Characteristics'!L:L,MATCH($C3028,'Policy Characteristics'!$C:$C,0)))</f>
        <v>research-and-development.html</v>
      </c>
    </row>
    <row r="3029" spans="1:18" x14ac:dyDescent="0.25">
      <c r="A3029" s="254" t="str">
        <f>IF(ISBLANK(INDEX('Policy Characteristics'!A:A,MATCH($C3029,'Policy Characteristics'!$C:$C,0))),"",INDEX('Policy Characteristics'!A:A,MATCH($C3029,'Policy Characteristics'!$C:$C,0)))</f>
        <v>Research and Development</v>
      </c>
      <c r="B3029" s="262" t="str">
        <f>IF(ISBLANK(INDEX('Policy Characteristics'!B:B,MATCH($C3029,'Policy Characteristics'!$C:$C,0))),"",INDEX('Policy Characteristics'!B:B,MATCH($C3029,'Policy Characteristics'!$C:$C,0)))</f>
        <v>Capital Cost Reduction</v>
      </c>
      <c r="C3029" s="254" t="str">
        <f t="shared" si="138"/>
        <v>RnD Electricity Capital Cost Perc Reduction</v>
      </c>
      <c r="D3029" s="6" t="s">
        <v>3432</v>
      </c>
      <c r="E3029" s="45"/>
      <c r="F3029" s="6" t="s">
        <v>3453</v>
      </c>
      <c r="G3029" s="45"/>
      <c r="H3029" s="47">
        <f t="shared" si="137"/>
        <v>3028</v>
      </c>
      <c r="I3029" s="324" t="s">
        <v>40</v>
      </c>
      <c r="J3029" s="255" t="str">
        <f>IF(ISBLANK(INDEX('Policy Characteristics'!D:D,MATCH($C3029,'Policy Characteristics'!$C:$C,0))),"",INDEX('Policy Characteristics'!D:D,MATCH($C3029,'Policy Characteristics'!$C:$C,0)))</f>
        <v>R&amp;D Capital Cost Reductions</v>
      </c>
      <c r="K3029" s="254" t="str">
        <f>IF(ISBLANK(INDEX('Policy Characteristics'!E:E,MATCH($C3029,'Policy Characteristics'!$C:$C,0))),"",INDEX('Policy Characteristics'!E:E,MATCH($C3029,'Policy Characteristics'!$C:$C,0)))</f>
        <v>RnD electricity capital cost reduction</v>
      </c>
      <c r="L3029" s="261">
        <f>IF(ISBLANK(INDEX('Policy Characteristics'!F:F,MATCH($C3029,'Policy Characteristics'!$C:$C,0))),"",INDEX('Policy Characteristics'!F:F,MATCH($C3029,'Policy Characteristics'!$C:$C,0)))</f>
        <v>0</v>
      </c>
      <c r="M3029" s="261">
        <f>IF(ISBLANK(INDEX('Policy Characteristics'!G:G,MATCH($C3029,'Policy Characteristics'!$C:$C,0))),"",INDEX('Policy Characteristics'!G:G,MATCH($C3029,'Policy Characteristics'!$C:$C,0)))</f>
        <v>0.4</v>
      </c>
      <c r="N3029" s="261">
        <f>IF(ISBLANK(INDEX('Policy Characteristics'!H:H,MATCH($C3029,'Policy Characteristics'!$C:$C,0))),"",INDEX('Policy Characteristics'!H:H,MATCH($C3029,'Policy Characteristics'!$C:$C,0)))</f>
        <v>0.01</v>
      </c>
      <c r="O3029" s="254" t="str">
        <f>IF(ISBLANK(INDEX('Policy Characteristics'!I:I,MATCH($C3029,'Policy Characteristics'!$C:$C,0))),"",INDEX('Policy Characteristics'!I:I,MATCH($C3029,'Policy Characteristics'!$C:$C,0)))</f>
        <v>% reduction in cost</v>
      </c>
      <c r="P3029" s="254" t="str">
        <f>IF(ISBLANK(INDEX('Policy Characteristics'!J:J,MATCH($C3029,'Policy Characteristics'!$C:$C,0))),"",INDEX('Policy Characteristics'!J:J,MATCH($C3029,'Policy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29" s="254" t="str">
        <f>IF(ISBLANK(INDEX('Policy Characteristics'!K:K,MATCH($C3029,'Policy Characteristics'!$C:$C,0))),"",INDEX('Policy Characteristics'!K:K,MATCH($C3029,'Policy Characteristics'!$C:$C,0)))</f>
        <v>architectural-design.html#rnd</v>
      </c>
      <c r="R3029" s="254" t="str">
        <f>IF(ISBLANK(INDEX('Policy Characteristics'!L:L,MATCH($C3029,'Policy Characteristics'!$C:$C,0))),"",INDEX('Policy Characteristics'!L:L,MATCH($C3029,'Policy Characteristics'!$C:$C,0)))</f>
        <v>research-and-development.html</v>
      </c>
    </row>
    <row r="3030" spans="1:18" x14ac:dyDescent="0.25">
      <c r="A3030" s="254" t="str">
        <f>IF(ISBLANK(INDEX('Policy Characteristics'!A:A,MATCH($C3030,'Policy Characteristics'!$C:$C,0))),"",INDEX('Policy Characteristics'!A:A,MATCH($C3030,'Policy Characteristics'!$C:$C,0)))</f>
        <v>Research and Development</v>
      </c>
      <c r="B3030" s="262" t="str">
        <f>IF(ISBLANK(INDEX('Policy Characteristics'!B:B,MATCH($C3030,'Policy Characteristics'!$C:$C,0))),"",INDEX('Policy Characteristics'!B:B,MATCH($C3030,'Policy Characteristics'!$C:$C,0)))</f>
        <v>Capital Cost Reduction</v>
      </c>
      <c r="C3030" s="254" t="str">
        <f t="shared" si="138"/>
        <v>RnD Electricity Capital Cost Perc Reduction</v>
      </c>
      <c r="D3030" s="6" t="s">
        <v>3435</v>
      </c>
      <c r="E3030" s="45"/>
      <c r="F3030" s="6" t="s">
        <v>3454</v>
      </c>
      <c r="G3030" s="45"/>
      <c r="H3030" s="47">
        <f t="shared" si="137"/>
        <v>3029</v>
      </c>
      <c r="I3030" s="324" t="s">
        <v>40</v>
      </c>
      <c r="J3030" s="255" t="str">
        <f>IF(ISBLANK(INDEX('Policy Characteristics'!D:D,MATCH($C3030,'Policy Characteristics'!$C:$C,0))),"",INDEX('Policy Characteristics'!D:D,MATCH($C3030,'Policy Characteristics'!$C:$C,0)))</f>
        <v>R&amp;D Capital Cost Reductions</v>
      </c>
      <c r="K3030" s="254" t="str">
        <f>IF(ISBLANK(INDEX('Policy Characteristics'!E:E,MATCH($C3030,'Policy Characteristics'!$C:$C,0))),"",INDEX('Policy Characteristics'!E:E,MATCH($C3030,'Policy Characteristics'!$C:$C,0)))</f>
        <v>RnD electricity capital cost reduction</v>
      </c>
      <c r="L3030" s="261">
        <f>IF(ISBLANK(INDEX('Policy Characteristics'!F:F,MATCH($C3030,'Policy Characteristics'!$C:$C,0))),"",INDEX('Policy Characteristics'!F:F,MATCH($C3030,'Policy Characteristics'!$C:$C,0)))</f>
        <v>0</v>
      </c>
      <c r="M3030" s="261">
        <f>IF(ISBLANK(INDEX('Policy Characteristics'!G:G,MATCH($C3030,'Policy Characteristics'!$C:$C,0))),"",INDEX('Policy Characteristics'!G:G,MATCH($C3030,'Policy Characteristics'!$C:$C,0)))</f>
        <v>0.4</v>
      </c>
      <c r="N3030" s="261">
        <f>IF(ISBLANK(INDEX('Policy Characteristics'!H:H,MATCH($C3030,'Policy Characteristics'!$C:$C,0))),"",INDEX('Policy Characteristics'!H:H,MATCH($C3030,'Policy Characteristics'!$C:$C,0)))</f>
        <v>0.01</v>
      </c>
      <c r="O3030" s="254" t="str">
        <f>IF(ISBLANK(INDEX('Policy Characteristics'!I:I,MATCH($C3030,'Policy Characteristics'!$C:$C,0))),"",INDEX('Policy Characteristics'!I:I,MATCH($C3030,'Policy Characteristics'!$C:$C,0)))</f>
        <v>% reduction in cost</v>
      </c>
      <c r="P3030" s="254" t="str">
        <f>IF(ISBLANK(INDEX('Policy Characteristics'!J:J,MATCH($C3030,'Policy Characteristics'!$C:$C,0))),"",INDEX('Policy Characteristics'!J:J,MATCH($C3030,'Policy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30" s="254" t="str">
        <f>IF(ISBLANK(INDEX('Policy Characteristics'!K:K,MATCH($C3030,'Policy Characteristics'!$C:$C,0))),"",INDEX('Policy Characteristics'!K:K,MATCH($C3030,'Policy Characteristics'!$C:$C,0)))</f>
        <v>architectural-design.html#rnd</v>
      </c>
      <c r="R3030" s="254" t="str">
        <f>IF(ISBLANK(INDEX('Policy Characteristics'!L:L,MATCH($C3030,'Policy Characteristics'!$C:$C,0))),"",INDEX('Policy Characteristics'!L:L,MATCH($C3030,'Policy Characteristics'!$C:$C,0)))</f>
        <v>research-and-development.html</v>
      </c>
    </row>
    <row r="3031" spans="1:18" x14ac:dyDescent="0.25">
      <c r="A3031" s="254" t="str">
        <f>IF(ISBLANK(INDEX('Policy Characteristics'!A:A,MATCH($C3031,'Policy Characteristics'!$C:$C,0))),"",INDEX('Policy Characteristics'!A:A,MATCH($C3031,'Policy Characteristics'!$C:$C,0)))</f>
        <v>Research and Development</v>
      </c>
      <c r="B3031" s="262" t="str">
        <f>IF(ISBLANK(INDEX('Policy Characteristics'!B:B,MATCH($C3031,'Policy Characteristics'!$C:$C,0))),"",INDEX('Policy Characteristics'!B:B,MATCH($C3031,'Policy Characteristics'!$C:$C,0)))</f>
        <v>Capital Cost Reduction</v>
      </c>
      <c r="C3031" s="254" t="str">
        <f t="shared" si="138"/>
        <v>RnD Electricity Capital Cost Perc Reduction</v>
      </c>
      <c r="D3031" s="6" t="s">
        <v>3436</v>
      </c>
      <c r="E3031" s="45"/>
      <c r="F3031" s="6" t="s">
        <v>3455</v>
      </c>
      <c r="G3031" s="45"/>
      <c r="H3031" s="47">
        <f t="shared" si="137"/>
        <v>3030</v>
      </c>
      <c r="I3031" s="324" t="s">
        <v>40</v>
      </c>
      <c r="J3031" s="255" t="str">
        <f>IF(ISBLANK(INDEX('Policy Characteristics'!D:D,MATCH($C3031,'Policy Characteristics'!$C:$C,0))),"",INDEX('Policy Characteristics'!D:D,MATCH($C3031,'Policy Characteristics'!$C:$C,0)))</f>
        <v>R&amp;D Capital Cost Reductions</v>
      </c>
      <c r="K3031" s="254" t="str">
        <f>IF(ISBLANK(INDEX('Policy Characteristics'!E:E,MATCH($C3031,'Policy Characteristics'!$C:$C,0))),"",INDEX('Policy Characteristics'!E:E,MATCH($C3031,'Policy Characteristics'!$C:$C,0)))</f>
        <v>RnD electricity capital cost reduction</v>
      </c>
      <c r="L3031" s="261">
        <f>IF(ISBLANK(INDEX('Policy Characteristics'!F:F,MATCH($C3031,'Policy Characteristics'!$C:$C,0))),"",INDEX('Policy Characteristics'!F:F,MATCH($C3031,'Policy Characteristics'!$C:$C,0)))</f>
        <v>0</v>
      </c>
      <c r="M3031" s="261">
        <f>IF(ISBLANK(INDEX('Policy Characteristics'!G:G,MATCH($C3031,'Policy Characteristics'!$C:$C,0))),"",INDEX('Policy Characteristics'!G:G,MATCH($C3031,'Policy Characteristics'!$C:$C,0)))</f>
        <v>0.4</v>
      </c>
      <c r="N3031" s="261">
        <f>IF(ISBLANK(INDEX('Policy Characteristics'!H:H,MATCH($C3031,'Policy Characteristics'!$C:$C,0))),"",INDEX('Policy Characteristics'!H:H,MATCH($C3031,'Policy Characteristics'!$C:$C,0)))</f>
        <v>0.01</v>
      </c>
      <c r="O3031" s="254" t="str">
        <f>IF(ISBLANK(INDEX('Policy Characteristics'!I:I,MATCH($C3031,'Policy Characteristics'!$C:$C,0))),"",INDEX('Policy Characteristics'!I:I,MATCH($C3031,'Policy Characteristics'!$C:$C,0)))</f>
        <v>% reduction in cost</v>
      </c>
      <c r="P3031" s="254" t="str">
        <f>IF(ISBLANK(INDEX('Policy Characteristics'!J:J,MATCH($C3031,'Policy Characteristics'!$C:$C,0))),"",INDEX('Policy Characteristics'!J:J,MATCH($C3031,'Policy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31" s="254" t="str">
        <f>IF(ISBLANK(INDEX('Policy Characteristics'!K:K,MATCH($C3031,'Policy Characteristics'!$C:$C,0))),"",INDEX('Policy Characteristics'!K:K,MATCH($C3031,'Policy Characteristics'!$C:$C,0)))</f>
        <v>architectural-design.html#rnd</v>
      </c>
      <c r="R3031" s="254" t="str">
        <f>IF(ISBLANK(INDEX('Policy Characteristics'!L:L,MATCH($C3031,'Policy Characteristics'!$C:$C,0))),"",INDEX('Policy Characteristics'!L:L,MATCH($C3031,'Policy Characteristics'!$C:$C,0)))</f>
        <v>research-and-development.html</v>
      </c>
    </row>
    <row r="3032" spans="1:18" x14ac:dyDescent="0.25">
      <c r="A3032" s="254" t="str">
        <f>IF(ISBLANK(INDEX('Policy Characteristics'!A:A,MATCH($C3032,'Policy Characteristics'!$C:$C,0))),"",INDEX('Policy Characteristics'!A:A,MATCH($C3032,'Policy Characteristics'!$C:$C,0)))</f>
        <v>Research and Development</v>
      </c>
      <c r="B3032" s="262" t="str">
        <f>IF(ISBLANK(INDEX('Policy Characteristics'!B:B,MATCH($C3032,'Policy Characteristics'!$C:$C,0))),"",INDEX('Policy Characteristics'!B:B,MATCH($C3032,'Policy Characteristics'!$C:$C,0)))</f>
        <v>Capital Cost Reduction</v>
      </c>
      <c r="C3032" s="254" t="str">
        <f t="shared" si="138"/>
        <v>RnD Electricity Capital Cost Perc Reduction</v>
      </c>
      <c r="D3032" s="6" t="s">
        <v>3437</v>
      </c>
      <c r="E3032" s="45"/>
      <c r="F3032" s="6" t="s">
        <v>3456</v>
      </c>
      <c r="G3032" s="45"/>
      <c r="H3032" s="47">
        <f t="shared" si="137"/>
        <v>3031</v>
      </c>
      <c r="I3032" s="324" t="s">
        <v>40</v>
      </c>
      <c r="J3032" s="255" t="str">
        <f>IF(ISBLANK(INDEX('Policy Characteristics'!D:D,MATCH($C3032,'Policy Characteristics'!$C:$C,0))),"",INDEX('Policy Characteristics'!D:D,MATCH($C3032,'Policy Characteristics'!$C:$C,0)))</f>
        <v>R&amp;D Capital Cost Reductions</v>
      </c>
      <c r="K3032" s="254" t="str">
        <f>IF(ISBLANK(INDEX('Policy Characteristics'!E:E,MATCH($C3032,'Policy Characteristics'!$C:$C,0))),"",INDEX('Policy Characteristics'!E:E,MATCH($C3032,'Policy Characteristics'!$C:$C,0)))</f>
        <v>RnD electricity capital cost reduction</v>
      </c>
      <c r="L3032" s="261">
        <f>IF(ISBLANK(INDEX('Policy Characteristics'!F:F,MATCH($C3032,'Policy Characteristics'!$C:$C,0))),"",INDEX('Policy Characteristics'!F:F,MATCH($C3032,'Policy Characteristics'!$C:$C,0)))</f>
        <v>0</v>
      </c>
      <c r="M3032" s="261">
        <f>IF(ISBLANK(INDEX('Policy Characteristics'!G:G,MATCH($C3032,'Policy Characteristics'!$C:$C,0))),"",INDEX('Policy Characteristics'!G:G,MATCH($C3032,'Policy Characteristics'!$C:$C,0)))</f>
        <v>0.4</v>
      </c>
      <c r="N3032" s="261">
        <f>IF(ISBLANK(INDEX('Policy Characteristics'!H:H,MATCH($C3032,'Policy Characteristics'!$C:$C,0))),"",INDEX('Policy Characteristics'!H:H,MATCH($C3032,'Policy Characteristics'!$C:$C,0)))</f>
        <v>0.01</v>
      </c>
      <c r="O3032" s="254" t="str">
        <f>IF(ISBLANK(INDEX('Policy Characteristics'!I:I,MATCH($C3032,'Policy Characteristics'!$C:$C,0))),"",INDEX('Policy Characteristics'!I:I,MATCH($C3032,'Policy Characteristics'!$C:$C,0)))</f>
        <v>% reduction in cost</v>
      </c>
      <c r="P3032" s="254" t="str">
        <f>IF(ISBLANK(INDEX('Policy Characteristics'!J:J,MATCH($C3032,'Policy Characteristics'!$C:$C,0))),"",INDEX('Policy Characteristics'!J:J,MATCH($C3032,'Policy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32" s="254" t="str">
        <f>IF(ISBLANK(INDEX('Policy Characteristics'!K:K,MATCH($C3032,'Policy Characteristics'!$C:$C,0))),"",INDEX('Policy Characteristics'!K:K,MATCH($C3032,'Policy Characteristics'!$C:$C,0)))</f>
        <v>architectural-design.html#rnd</v>
      </c>
      <c r="R3032" s="254" t="str">
        <f>IF(ISBLANK(INDEX('Policy Characteristics'!L:L,MATCH($C3032,'Policy Characteristics'!$C:$C,0))),"",INDEX('Policy Characteristics'!L:L,MATCH($C3032,'Policy Characteristics'!$C:$C,0)))</f>
        <v>research-and-development.html</v>
      </c>
    </row>
    <row r="3033" spans="1:18" x14ac:dyDescent="0.25">
      <c r="A3033" s="254" t="str">
        <f>IF(ISBLANK(INDEX('Policy Characteristics'!A:A,MATCH($C3033,'Policy Characteristics'!$C:$C,0))),"",INDEX('Policy Characteristics'!A:A,MATCH($C3033,'Policy Characteristics'!$C:$C,0)))</f>
        <v>Research and Development</v>
      </c>
      <c r="B3033" s="262" t="str">
        <f>IF(ISBLANK(INDEX('Policy Characteristics'!B:B,MATCH($C3033,'Policy Characteristics'!$C:$C,0))),"",INDEX('Policy Characteristics'!B:B,MATCH($C3033,'Policy Characteristics'!$C:$C,0)))</f>
        <v>Capital Cost Reduction</v>
      </c>
      <c r="C3033" s="254" t="str">
        <f t="shared" si="138"/>
        <v>RnD Electricity Capital Cost Perc Reduction</v>
      </c>
      <c r="D3033" s="6" t="s">
        <v>3438</v>
      </c>
      <c r="E3033" s="45"/>
      <c r="F3033" s="6" t="s">
        <v>3457</v>
      </c>
      <c r="G3033" s="45"/>
      <c r="H3033" s="47">
        <f t="shared" si="137"/>
        <v>3032</v>
      </c>
      <c r="I3033" s="324" t="s">
        <v>40</v>
      </c>
      <c r="J3033" s="255" t="str">
        <f>IF(ISBLANK(INDEX('Policy Characteristics'!D:D,MATCH($C3033,'Policy Characteristics'!$C:$C,0))),"",INDEX('Policy Characteristics'!D:D,MATCH($C3033,'Policy Characteristics'!$C:$C,0)))</f>
        <v>R&amp;D Capital Cost Reductions</v>
      </c>
      <c r="K3033" s="254" t="str">
        <f>IF(ISBLANK(INDEX('Policy Characteristics'!E:E,MATCH($C3033,'Policy Characteristics'!$C:$C,0))),"",INDEX('Policy Characteristics'!E:E,MATCH($C3033,'Policy Characteristics'!$C:$C,0)))</f>
        <v>RnD electricity capital cost reduction</v>
      </c>
      <c r="L3033" s="261">
        <f>IF(ISBLANK(INDEX('Policy Characteristics'!F:F,MATCH($C3033,'Policy Characteristics'!$C:$C,0))),"",INDEX('Policy Characteristics'!F:F,MATCH($C3033,'Policy Characteristics'!$C:$C,0)))</f>
        <v>0</v>
      </c>
      <c r="M3033" s="261">
        <f>IF(ISBLANK(INDEX('Policy Characteristics'!G:G,MATCH($C3033,'Policy Characteristics'!$C:$C,0))),"",INDEX('Policy Characteristics'!G:G,MATCH($C3033,'Policy Characteristics'!$C:$C,0)))</f>
        <v>0.4</v>
      </c>
      <c r="N3033" s="261">
        <f>IF(ISBLANK(INDEX('Policy Characteristics'!H:H,MATCH($C3033,'Policy Characteristics'!$C:$C,0))),"",INDEX('Policy Characteristics'!H:H,MATCH($C3033,'Policy Characteristics'!$C:$C,0)))</f>
        <v>0.01</v>
      </c>
      <c r="O3033" s="254" t="str">
        <f>IF(ISBLANK(INDEX('Policy Characteristics'!I:I,MATCH($C3033,'Policy Characteristics'!$C:$C,0))),"",INDEX('Policy Characteristics'!I:I,MATCH($C3033,'Policy Characteristics'!$C:$C,0)))</f>
        <v>% reduction in cost</v>
      </c>
      <c r="P3033" s="254" t="str">
        <f>IF(ISBLANK(INDEX('Policy Characteristics'!J:J,MATCH($C3033,'Policy Characteristics'!$C:$C,0))),"",INDEX('Policy Characteristics'!J:J,MATCH($C3033,'Policy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33" s="254" t="str">
        <f>IF(ISBLANK(INDEX('Policy Characteristics'!K:K,MATCH($C3033,'Policy Characteristics'!$C:$C,0))),"",INDEX('Policy Characteristics'!K:K,MATCH($C3033,'Policy Characteristics'!$C:$C,0)))</f>
        <v>architectural-design.html#rnd</v>
      </c>
      <c r="R3033" s="254" t="str">
        <f>IF(ISBLANK(INDEX('Policy Characteristics'!L:L,MATCH($C3033,'Policy Characteristics'!$C:$C,0))),"",INDEX('Policy Characteristics'!L:L,MATCH($C3033,'Policy Characteristics'!$C:$C,0)))</f>
        <v>research-and-development.html</v>
      </c>
    </row>
    <row r="3034" spans="1:18" x14ac:dyDescent="0.25">
      <c r="A3034" s="254" t="str">
        <f>IF(ISBLANK(INDEX('Policy Characteristics'!A:A,MATCH($C3034,'Policy Characteristics'!$C:$C,0))),"",INDEX('Policy Characteristics'!A:A,MATCH($C3034,'Policy Characteristics'!$C:$C,0)))</f>
        <v>Research and Development</v>
      </c>
      <c r="B3034" s="262" t="str">
        <f>IF(ISBLANK(INDEX('Policy Characteristics'!B:B,MATCH($C3034,'Policy Characteristics'!$C:$C,0))),"",INDEX('Policy Characteristics'!B:B,MATCH($C3034,'Policy Characteristics'!$C:$C,0)))</f>
        <v>Capital Cost Reduction</v>
      </c>
      <c r="C3034" s="254" t="str">
        <f t="shared" si="138"/>
        <v>RnD Electricity Capital Cost Perc Reduction</v>
      </c>
      <c r="D3034" s="6" t="s">
        <v>3501</v>
      </c>
      <c r="E3034" s="45"/>
      <c r="F3034" s="6" t="s">
        <v>3503</v>
      </c>
      <c r="G3034" s="45"/>
      <c r="H3034" s="47">
        <f t="shared" si="137"/>
        <v>3033</v>
      </c>
      <c r="I3034" s="324" t="s">
        <v>40</v>
      </c>
      <c r="J3034" s="255" t="str">
        <f>IF(ISBLANK(INDEX('Policy Characteristics'!D:D,MATCH($C3034,'Policy Characteristics'!$C:$C,0))),"",INDEX('Policy Characteristics'!D:D,MATCH($C3034,'Policy Characteristics'!$C:$C,0)))</f>
        <v>R&amp;D Capital Cost Reductions</v>
      </c>
      <c r="K3034" s="254" t="str">
        <f>IF(ISBLANK(INDEX('Policy Characteristics'!E:E,MATCH($C3034,'Policy Characteristics'!$C:$C,0))),"",INDEX('Policy Characteristics'!E:E,MATCH($C3034,'Policy Characteristics'!$C:$C,0)))</f>
        <v>RnD electricity capital cost reduction</v>
      </c>
      <c r="L3034" s="261">
        <f>IF(ISBLANK(INDEX('Policy Characteristics'!F:F,MATCH($C3034,'Policy Characteristics'!$C:$C,0))),"",INDEX('Policy Characteristics'!F:F,MATCH($C3034,'Policy Characteristics'!$C:$C,0)))</f>
        <v>0</v>
      </c>
      <c r="M3034" s="261">
        <f>IF(ISBLANK(INDEX('Policy Characteristics'!G:G,MATCH($C3034,'Policy Characteristics'!$C:$C,0))),"",INDEX('Policy Characteristics'!G:G,MATCH($C3034,'Policy Characteristics'!$C:$C,0)))</f>
        <v>0.4</v>
      </c>
      <c r="N3034" s="261">
        <f>IF(ISBLANK(INDEX('Policy Characteristics'!H:H,MATCH($C3034,'Policy Characteristics'!$C:$C,0))),"",INDEX('Policy Characteristics'!H:H,MATCH($C3034,'Policy Characteristics'!$C:$C,0)))</f>
        <v>0.01</v>
      </c>
      <c r="O3034" s="254" t="str">
        <f>IF(ISBLANK(INDEX('Policy Characteristics'!I:I,MATCH($C3034,'Policy Characteristics'!$C:$C,0))),"",INDEX('Policy Characteristics'!I:I,MATCH($C3034,'Policy Characteristics'!$C:$C,0)))</f>
        <v>% reduction in cost</v>
      </c>
      <c r="P3034" s="254" t="str">
        <f>IF(ISBLANK(INDEX('Policy Characteristics'!J:J,MATCH($C3034,'Policy Characteristics'!$C:$C,0))),"",INDEX('Policy Characteristics'!J:J,MATCH($C3034,'Policy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34" s="254" t="str">
        <f>IF(ISBLANK(INDEX('Policy Characteristics'!K:K,MATCH($C3034,'Policy Characteristics'!$C:$C,0))),"",INDEX('Policy Characteristics'!K:K,MATCH($C3034,'Policy Characteristics'!$C:$C,0)))</f>
        <v>architectural-design.html#rnd</v>
      </c>
      <c r="R3034" s="254" t="str">
        <f>IF(ISBLANK(INDEX('Policy Characteristics'!L:L,MATCH($C3034,'Policy Characteristics'!$C:$C,0))),"",INDEX('Policy Characteristics'!L:L,MATCH($C3034,'Policy Characteristics'!$C:$C,0)))</f>
        <v>research-and-development.html</v>
      </c>
    </row>
    <row r="3035" spans="1:18" x14ac:dyDescent="0.25">
      <c r="A3035" s="254" t="str">
        <f>IF(ISBLANK(INDEX('Policy Characteristics'!A:A,MATCH($C3035,'Policy Characteristics'!$C:$C,0))),"",INDEX('Policy Characteristics'!A:A,MATCH($C3035,'Policy Characteristics'!$C:$C,0)))</f>
        <v>Research and Development</v>
      </c>
      <c r="B3035" s="262" t="str">
        <f>IF(ISBLANK(INDEX('Policy Characteristics'!B:B,MATCH($C3035,'Policy Characteristics'!$C:$C,0))),"",INDEX('Policy Characteristics'!B:B,MATCH($C3035,'Policy Characteristics'!$C:$C,0)))</f>
        <v>Capital Cost Reduction</v>
      </c>
      <c r="C3035" s="254" t="str">
        <f t="shared" si="138"/>
        <v>RnD Electricity Capital Cost Perc Reduction</v>
      </c>
      <c r="D3035" s="6" t="s">
        <v>3502</v>
      </c>
      <c r="E3035" s="45"/>
      <c r="F3035" s="6" t="s">
        <v>3504</v>
      </c>
      <c r="G3035" s="45"/>
      <c r="H3035" s="47">
        <f t="shared" si="137"/>
        <v>3034</v>
      </c>
      <c r="I3035" s="324" t="s">
        <v>40</v>
      </c>
      <c r="J3035" s="255" t="str">
        <f>IF(ISBLANK(INDEX('Policy Characteristics'!D:D,MATCH($C3035,'Policy Characteristics'!$C:$C,0))),"",INDEX('Policy Characteristics'!D:D,MATCH($C3035,'Policy Characteristics'!$C:$C,0)))</f>
        <v>R&amp;D Capital Cost Reductions</v>
      </c>
      <c r="K3035" s="254" t="str">
        <f>IF(ISBLANK(INDEX('Policy Characteristics'!E:E,MATCH($C3035,'Policy Characteristics'!$C:$C,0))),"",INDEX('Policy Characteristics'!E:E,MATCH($C3035,'Policy Characteristics'!$C:$C,0)))</f>
        <v>RnD electricity capital cost reduction</v>
      </c>
      <c r="L3035" s="261">
        <f>IF(ISBLANK(INDEX('Policy Characteristics'!F:F,MATCH($C3035,'Policy Characteristics'!$C:$C,0))),"",INDEX('Policy Characteristics'!F:F,MATCH($C3035,'Policy Characteristics'!$C:$C,0)))</f>
        <v>0</v>
      </c>
      <c r="M3035" s="261">
        <f>IF(ISBLANK(INDEX('Policy Characteristics'!G:G,MATCH($C3035,'Policy Characteristics'!$C:$C,0))),"",INDEX('Policy Characteristics'!G:G,MATCH($C3035,'Policy Characteristics'!$C:$C,0)))</f>
        <v>0.4</v>
      </c>
      <c r="N3035" s="261">
        <f>IF(ISBLANK(INDEX('Policy Characteristics'!H:H,MATCH($C3035,'Policy Characteristics'!$C:$C,0))),"",INDEX('Policy Characteristics'!H:H,MATCH($C3035,'Policy Characteristics'!$C:$C,0)))</f>
        <v>0.01</v>
      </c>
      <c r="O3035" s="254" t="str">
        <f>IF(ISBLANK(INDEX('Policy Characteristics'!I:I,MATCH($C3035,'Policy Characteristics'!$C:$C,0))),"",INDEX('Policy Characteristics'!I:I,MATCH($C3035,'Policy Characteristics'!$C:$C,0)))</f>
        <v>% reduction in cost</v>
      </c>
      <c r="P3035" s="254" t="str">
        <f>IF(ISBLANK(INDEX('Policy Characteristics'!J:J,MATCH($C3035,'Policy Characteristics'!$C:$C,0))),"",INDEX('Policy Characteristics'!J:J,MATCH($C3035,'Policy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35" s="254" t="str">
        <f>IF(ISBLANK(INDEX('Policy Characteristics'!K:K,MATCH($C3035,'Policy Characteristics'!$C:$C,0))),"",INDEX('Policy Characteristics'!K:K,MATCH($C3035,'Policy Characteristics'!$C:$C,0)))</f>
        <v>architectural-design.html#rnd</v>
      </c>
      <c r="R3035" s="254" t="str">
        <f>IF(ISBLANK(INDEX('Policy Characteristics'!L:L,MATCH($C3035,'Policy Characteristics'!$C:$C,0))),"",INDEX('Policy Characteristics'!L:L,MATCH($C3035,'Policy Characteristics'!$C:$C,0)))</f>
        <v>research-and-development.html</v>
      </c>
    </row>
    <row r="3036" spans="1:18" x14ac:dyDescent="0.25">
      <c r="A3036" s="254" t="str">
        <f>IF(ISBLANK(INDEX('Policy Characteristics'!A:A,MATCH($C3036,'Policy Characteristics'!$C:$C,0))),"",INDEX('Policy Characteristics'!A:A,MATCH($C3036,'Policy Characteristics'!$C:$C,0)))</f>
        <v>Research and Development</v>
      </c>
      <c r="B3036" s="262" t="str">
        <f>IF(ISBLANK(INDEX('Policy Characteristics'!B:B,MATCH($C3036,'Policy Characteristics'!$C:$C,0))),"",INDEX('Policy Characteristics'!B:B,MATCH($C3036,'Policy Characteristics'!$C:$C,0)))</f>
        <v>Capital Cost Reduction</v>
      </c>
      <c r="C3036" t="s">
        <v>276</v>
      </c>
      <c r="D3036" s="45" t="s">
        <v>3459</v>
      </c>
      <c r="E3036" s="45" t="s">
        <v>2375</v>
      </c>
      <c r="F3036" t="s">
        <v>3465</v>
      </c>
      <c r="G3036" s="45" t="s">
        <v>89</v>
      </c>
      <c r="H3036" s="47">
        <f t="shared" si="137"/>
        <v>3035</v>
      </c>
      <c r="I3036" s="324" t="s">
        <v>40</v>
      </c>
      <c r="J3036" s="255" t="str">
        <f>IF(ISBLANK(INDEX('Policy Characteristics'!D:D,MATCH($C3036,'Policy Characteristics'!$C:$C,0))),"",INDEX('Policy Characteristics'!D:D,MATCH($C3036,'Policy Characteristics'!$C:$C,0)))</f>
        <v>R&amp;D Capital Cost Reductions</v>
      </c>
      <c r="K3036" s="254" t="str">
        <f>IF(ISBLANK(INDEX('Policy Characteristics'!E:E,MATCH($C3036,'Policy Characteristics'!$C:$C,0))),"",INDEX('Policy Characteristics'!E:E,MATCH($C3036,'Policy Characteristics'!$C:$C,0)))</f>
        <v>RnD industry capital cost reduction</v>
      </c>
      <c r="L3036" s="261">
        <f>IF(ISBLANK(INDEX('Policy Characteristics'!F:F,MATCH($C3036,'Policy Characteristics'!$C:$C,0))),"",INDEX('Policy Characteristics'!F:F,MATCH($C3036,'Policy Characteristics'!$C:$C,0)))</f>
        <v>0</v>
      </c>
      <c r="M3036" s="261">
        <f>IF(ISBLANK(INDEX('Policy Characteristics'!G:G,MATCH($C3036,'Policy Characteristics'!$C:$C,0))),"",INDEX('Policy Characteristics'!G:G,MATCH($C3036,'Policy Characteristics'!$C:$C,0)))</f>
        <v>0.4</v>
      </c>
      <c r="N3036" s="261">
        <f>IF(ISBLANK(INDEX('Policy Characteristics'!H:H,MATCH($C3036,'Policy Characteristics'!$C:$C,0))),"",INDEX('Policy Characteristics'!H:H,MATCH($C3036,'Policy Characteristics'!$C:$C,0)))</f>
        <v>0.01</v>
      </c>
      <c r="O3036" s="254" t="str">
        <f>IF(ISBLANK(INDEX('Policy Characteristics'!I:I,MATCH($C3036,'Policy Characteristics'!$C:$C,0))),"",INDEX('Policy Characteristics'!I:I,MATCH($C3036,'Policy Characteristics'!$C:$C,0)))</f>
        <v>% reduction in cost</v>
      </c>
      <c r="P3036" s="254" t="str">
        <f>IF(ISBLANK(INDEX('Policy Characteristics'!J:J,MATCH($C3036,'Policy Characteristics'!$C:$C,0))),"",INDEX('Policy Characteristics'!J:J,MATCH($C3036,'Policy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36" s="254" t="str">
        <f>IF(ISBLANK(INDEX('Policy Characteristics'!K:K,MATCH($C3036,'Policy Characteristics'!$C:$C,0))),"",INDEX('Policy Characteristics'!K:K,MATCH($C3036,'Policy Characteristics'!$C:$C,0)))</f>
        <v>architectural-design.html#rnd</v>
      </c>
      <c r="R3036" s="254" t="str">
        <f>IF(ISBLANK(INDEX('Policy Characteristics'!L:L,MATCH($C3036,'Policy Characteristics'!$C:$C,0))),"",INDEX('Policy Characteristics'!L:L,MATCH($C3036,'Policy Characteristics'!$C:$C,0)))</f>
        <v>research-and-development.html</v>
      </c>
    </row>
    <row r="3037" spans="1:18" x14ac:dyDescent="0.25">
      <c r="A3037" s="254" t="str">
        <f>IF(ISBLANK(INDEX('Policy Characteristics'!A:A,MATCH($C3037,'Policy Characteristics'!$C:$C,0))),"",INDEX('Policy Characteristics'!A:A,MATCH($C3037,'Policy Characteristics'!$C:$C,0)))</f>
        <v>Research and Development</v>
      </c>
      <c r="B3037" s="262" t="str">
        <f>IF(ISBLANK(INDEX('Policy Characteristics'!B:B,MATCH($C3037,'Policy Characteristics'!$C:$C,0))),"",INDEX('Policy Characteristics'!B:B,MATCH($C3037,'Policy Characteristics'!$C:$C,0)))</f>
        <v>Capital Cost Reduction</v>
      </c>
      <c r="C3037" s="254" t="str">
        <f t="shared" ref="C3037:C3090" si="139">C$3036</f>
        <v>RnD Industry Capital Cost Perc Reduction</v>
      </c>
      <c r="D3037" s="45" t="s">
        <v>3459</v>
      </c>
      <c r="E3037" s="45" t="s">
        <v>2376</v>
      </c>
      <c r="F3037" t="s">
        <v>3465</v>
      </c>
      <c r="G3037" s="45" t="s">
        <v>2606</v>
      </c>
      <c r="H3037" s="47">
        <f t="shared" si="137"/>
        <v>3036</v>
      </c>
      <c r="I3037" s="324" t="s">
        <v>41</v>
      </c>
      <c r="J3037" s="255" t="str">
        <f>IF(ISBLANK(INDEX('Policy Characteristics'!D:D,MATCH($C3037,'Policy Characteristics'!$C:$C,0))),"",INDEX('Policy Characteristics'!D:D,MATCH($C3037,'Policy Characteristics'!$C:$C,0)))</f>
        <v>R&amp;D Capital Cost Reductions</v>
      </c>
      <c r="K3037" s="254" t="str">
        <f>IF(ISBLANK(INDEX('Policy Characteristics'!E:E,MATCH($C3037,'Policy Characteristics'!$C:$C,0))),"",INDEX('Policy Characteristics'!E:E,MATCH($C3037,'Policy Characteristics'!$C:$C,0)))</f>
        <v>RnD industry capital cost reduction</v>
      </c>
      <c r="L3037" s="261">
        <f>IF(ISBLANK(INDEX('Policy Characteristics'!F:F,MATCH($C3037,'Policy Characteristics'!$C:$C,0))),"",INDEX('Policy Characteristics'!F:F,MATCH($C3037,'Policy Characteristics'!$C:$C,0)))</f>
        <v>0</v>
      </c>
      <c r="M3037" s="261">
        <f>IF(ISBLANK(INDEX('Policy Characteristics'!G:G,MATCH($C3037,'Policy Characteristics'!$C:$C,0))),"",INDEX('Policy Characteristics'!G:G,MATCH($C3037,'Policy Characteristics'!$C:$C,0)))</f>
        <v>0.4</v>
      </c>
      <c r="N3037" s="261">
        <f>IF(ISBLANK(INDEX('Policy Characteristics'!H:H,MATCH($C3037,'Policy Characteristics'!$C:$C,0))),"",INDEX('Policy Characteristics'!H:H,MATCH($C3037,'Policy Characteristics'!$C:$C,0)))</f>
        <v>0.01</v>
      </c>
      <c r="O3037" s="254" t="str">
        <f>IF(ISBLANK(INDEX('Policy Characteristics'!I:I,MATCH($C3037,'Policy Characteristics'!$C:$C,0))),"",INDEX('Policy Characteristics'!I:I,MATCH($C3037,'Policy Characteristics'!$C:$C,0)))</f>
        <v>% reduction in cost</v>
      </c>
      <c r="P3037" s="254" t="str">
        <f>IF(ISBLANK(INDEX('Policy Characteristics'!J:J,MATCH($C3037,'Policy Characteristics'!$C:$C,0))),"",INDEX('Policy Characteristics'!J:J,MATCH($C3037,'Policy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37" s="254" t="str">
        <f>IF(ISBLANK(INDEX('Policy Characteristics'!K:K,MATCH($C3037,'Policy Characteristics'!$C:$C,0))),"",INDEX('Policy Characteristics'!K:K,MATCH($C3037,'Policy Characteristics'!$C:$C,0)))</f>
        <v>architectural-design.html#rnd</v>
      </c>
      <c r="R3037" s="254" t="str">
        <f>IF(ISBLANK(INDEX('Policy Characteristics'!L:L,MATCH($C3037,'Policy Characteristics'!$C:$C,0))),"",INDEX('Policy Characteristics'!L:L,MATCH($C3037,'Policy Characteristics'!$C:$C,0)))</f>
        <v>research-and-development.html</v>
      </c>
    </row>
    <row r="3038" spans="1:18" x14ac:dyDescent="0.25">
      <c r="A3038" s="254" t="str">
        <f>IF(ISBLANK(INDEX('Policy Characteristics'!A:A,MATCH($C3038,'Policy Characteristics'!$C:$C,0))),"",INDEX('Policy Characteristics'!A:A,MATCH($C3038,'Policy Characteristics'!$C:$C,0)))</f>
        <v>Research and Development</v>
      </c>
      <c r="B3038" s="262" t="str">
        <f>IF(ISBLANK(INDEX('Policy Characteristics'!B:B,MATCH($C3038,'Policy Characteristics'!$C:$C,0))),"",INDEX('Policy Characteristics'!B:B,MATCH($C3038,'Policy Characteristics'!$C:$C,0)))</f>
        <v>Capital Cost Reduction</v>
      </c>
      <c r="C3038" s="254" t="str">
        <f t="shared" si="139"/>
        <v>RnD Industry Capital Cost Perc Reduction</v>
      </c>
      <c r="D3038" s="45" t="s">
        <v>3459</v>
      </c>
      <c r="E3038" s="45" t="s">
        <v>2377</v>
      </c>
      <c r="F3038" t="s">
        <v>3465</v>
      </c>
      <c r="G3038" s="45" t="s">
        <v>83</v>
      </c>
      <c r="H3038" s="47">
        <f t="shared" si="137"/>
        <v>3037</v>
      </c>
      <c r="I3038" s="324" t="s">
        <v>41</v>
      </c>
      <c r="J3038" s="255" t="str">
        <f>IF(ISBLANK(INDEX('Policy Characteristics'!D:D,MATCH($C3038,'Policy Characteristics'!$C:$C,0))),"",INDEX('Policy Characteristics'!D:D,MATCH($C3038,'Policy Characteristics'!$C:$C,0)))</f>
        <v>R&amp;D Capital Cost Reductions</v>
      </c>
      <c r="K3038" s="254" t="str">
        <f>IF(ISBLANK(INDEX('Policy Characteristics'!E:E,MATCH($C3038,'Policy Characteristics'!$C:$C,0))),"",INDEX('Policy Characteristics'!E:E,MATCH($C3038,'Policy Characteristics'!$C:$C,0)))</f>
        <v>RnD industry capital cost reduction</v>
      </c>
      <c r="L3038" s="261">
        <f>IF(ISBLANK(INDEX('Policy Characteristics'!F:F,MATCH($C3038,'Policy Characteristics'!$C:$C,0))),"",INDEX('Policy Characteristics'!F:F,MATCH($C3038,'Policy Characteristics'!$C:$C,0)))</f>
        <v>0</v>
      </c>
      <c r="M3038" s="261">
        <f>IF(ISBLANK(INDEX('Policy Characteristics'!G:G,MATCH($C3038,'Policy Characteristics'!$C:$C,0))),"",INDEX('Policy Characteristics'!G:G,MATCH($C3038,'Policy Characteristics'!$C:$C,0)))</f>
        <v>0.4</v>
      </c>
      <c r="N3038" s="261">
        <f>IF(ISBLANK(INDEX('Policy Characteristics'!H:H,MATCH($C3038,'Policy Characteristics'!$C:$C,0))),"",INDEX('Policy Characteristics'!H:H,MATCH($C3038,'Policy Characteristics'!$C:$C,0)))</f>
        <v>0.01</v>
      </c>
      <c r="O3038" s="254" t="str">
        <f>IF(ISBLANK(INDEX('Policy Characteristics'!I:I,MATCH($C3038,'Policy Characteristics'!$C:$C,0))),"",INDEX('Policy Characteristics'!I:I,MATCH($C3038,'Policy Characteristics'!$C:$C,0)))</f>
        <v>% reduction in cost</v>
      </c>
      <c r="P3038" s="254" t="str">
        <f>IF(ISBLANK(INDEX('Policy Characteristics'!J:J,MATCH($C3038,'Policy Characteristics'!$C:$C,0))),"",INDEX('Policy Characteristics'!J:J,MATCH($C3038,'Policy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38" s="254" t="str">
        <f>IF(ISBLANK(INDEX('Policy Characteristics'!K:K,MATCH($C3038,'Policy Characteristics'!$C:$C,0))),"",INDEX('Policy Characteristics'!K:K,MATCH($C3038,'Policy Characteristics'!$C:$C,0)))</f>
        <v>architectural-design.html#rnd</v>
      </c>
      <c r="R3038" s="254" t="str">
        <f>IF(ISBLANK(INDEX('Policy Characteristics'!L:L,MATCH($C3038,'Policy Characteristics'!$C:$C,0))),"",INDEX('Policy Characteristics'!L:L,MATCH($C3038,'Policy Characteristics'!$C:$C,0)))</f>
        <v>research-and-development.html</v>
      </c>
    </row>
    <row r="3039" spans="1:18" x14ac:dyDescent="0.25">
      <c r="A3039" s="254" t="str">
        <f>IF(ISBLANK(INDEX('Policy Characteristics'!A:A,MATCH($C3039,'Policy Characteristics'!$C:$C,0))),"",INDEX('Policy Characteristics'!A:A,MATCH($C3039,'Policy Characteristics'!$C:$C,0)))</f>
        <v>Research and Development</v>
      </c>
      <c r="B3039" s="262" t="str">
        <f>IF(ISBLANK(INDEX('Policy Characteristics'!B:B,MATCH($C3039,'Policy Characteristics'!$C:$C,0))),"",INDEX('Policy Characteristics'!B:B,MATCH($C3039,'Policy Characteristics'!$C:$C,0)))</f>
        <v>Capital Cost Reduction</v>
      </c>
      <c r="C3039" s="254" t="str">
        <f t="shared" si="139"/>
        <v>RnD Industry Capital Cost Perc Reduction</v>
      </c>
      <c r="D3039" s="45" t="s">
        <v>3459</v>
      </c>
      <c r="E3039" s="45" t="s">
        <v>2378</v>
      </c>
      <c r="F3039" t="s">
        <v>3465</v>
      </c>
      <c r="G3039" s="45" t="s">
        <v>88</v>
      </c>
      <c r="H3039" s="47">
        <f t="shared" si="137"/>
        <v>3038</v>
      </c>
      <c r="I3039" s="324" t="s">
        <v>41</v>
      </c>
      <c r="J3039" s="255" t="str">
        <f>IF(ISBLANK(INDEX('Policy Characteristics'!D:D,MATCH($C3039,'Policy Characteristics'!$C:$C,0))),"",INDEX('Policy Characteristics'!D:D,MATCH($C3039,'Policy Characteristics'!$C:$C,0)))</f>
        <v>R&amp;D Capital Cost Reductions</v>
      </c>
      <c r="K3039" s="254" t="str">
        <f>IF(ISBLANK(INDEX('Policy Characteristics'!E:E,MATCH($C3039,'Policy Characteristics'!$C:$C,0))),"",INDEX('Policy Characteristics'!E:E,MATCH($C3039,'Policy Characteristics'!$C:$C,0)))</f>
        <v>RnD industry capital cost reduction</v>
      </c>
      <c r="L3039" s="261">
        <f>IF(ISBLANK(INDEX('Policy Characteristics'!F:F,MATCH($C3039,'Policy Characteristics'!$C:$C,0))),"",INDEX('Policy Characteristics'!F:F,MATCH($C3039,'Policy Characteristics'!$C:$C,0)))</f>
        <v>0</v>
      </c>
      <c r="M3039" s="261">
        <f>IF(ISBLANK(INDEX('Policy Characteristics'!G:G,MATCH($C3039,'Policy Characteristics'!$C:$C,0))),"",INDEX('Policy Characteristics'!G:G,MATCH($C3039,'Policy Characteristics'!$C:$C,0)))</f>
        <v>0.4</v>
      </c>
      <c r="N3039" s="261">
        <f>IF(ISBLANK(INDEX('Policy Characteristics'!H:H,MATCH($C3039,'Policy Characteristics'!$C:$C,0))),"",INDEX('Policy Characteristics'!H:H,MATCH($C3039,'Policy Characteristics'!$C:$C,0)))</f>
        <v>0.01</v>
      </c>
      <c r="O3039" s="254" t="str">
        <f>IF(ISBLANK(INDEX('Policy Characteristics'!I:I,MATCH($C3039,'Policy Characteristics'!$C:$C,0))),"",INDEX('Policy Characteristics'!I:I,MATCH($C3039,'Policy Characteristics'!$C:$C,0)))</f>
        <v>% reduction in cost</v>
      </c>
      <c r="P3039" s="254" t="str">
        <f>IF(ISBLANK(INDEX('Policy Characteristics'!J:J,MATCH($C3039,'Policy Characteristics'!$C:$C,0))),"",INDEX('Policy Characteristics'!J:J,MATCH($C3039,'Policy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39" s="254" t="str">
        <f>IF(ISBLANK(INDEX('Policy Characteristics'!K:K,MATCH($C3039,'Policy Characteristics'!$C:$C,0))),"",INDEX('Policy Characteristics'!K:K,MATCH($C3039,'Policy Characteristics'!$C:$C,0)))</f>
        <v>architectural-design.html#rnd</v>
      </c>
      <c r="R3039" s="254" t="str">
        <f>IF(ISBLANK(INDEX('Policy Characteristics'!L:L,MATCH($C3039,'Policy Characteristics'!$C:$C,0))),"",INDEX('Policy Characteristics'!L:L,MATCH($C3039,'Policy Characteristics'!$C:$C,0)))</f>
        <v>research-and-development.html</v>
      </c>
    </row>
    <row r="3040" spans="1:18" x14ac:dyDescent="0.25">
      <c r="A3040" s="254" t="str">
        <f>IF(ISBLANK(INDEX('Policy Characteristics'!A:A,MATCH($C3040,'Policy Characteristics'!$C:$C,0))),"",INDEX('Policy Characteristics'!A:A,MATCH($C3040,'Policy Characteristics'!$C:$C,0)))</f>
        <v>Research and Development</v>
      </c>
      <c r="B3040" s="262" t="str">
        <f>IF(ISBLANK(INDEX('Policy Characteristics'!B:B,MATCH($C3040,'Policy Characteristics'!$C:$C,0))),"",INDEX('Policy Characteristics'!B:B,MATCH($C3040,'Policy Characteristics'!$C:$C,0)))</f>
        <v>Capital Cost Reduction</v>
      </c>
      <c r="C3040" s="254" t="str">
        <f t="shared" si="139"/>
        <v>RnD Industry Capital Cost Perc Reduction</v>
      </c>
      <c r="D3040" s="45" t="s">
        <v>3459</v>
      </c>
      <c r="E3040" s="45" t="s">
        <v>2379</v>
      </c>
      <c r="F3040" t="s">
        <v>3465</v>
      </c>
      <c r="G3040" s="45" t="s">
        <v>3836</v>
      </c>
      <c r="H3040" s="47">
        <f t="shared" si="137"/>
        <v>3039</v>
      </c>
      <c r="I3040" s="324" t="s">
        <v>41</v>
      </c>
      <c r="J3040" s="255" t="str">
        <f>IF(ISBLANK(INDEX('Policy Characteristics'!D:D,MATCH($C3040,'Policy Characteristics'!$C:$C,0))),"",INDEX('Policy Characteristics'!D:D,MATCH($C3040,'Policy Characteristics'!$C:$C,0)))</f>
        <v>R&amp;D Capital Cost Reductions</v>
      </c>
      <c r="K3040" s="254" t="str">
        <f>IF(ISBLANK(INDEX('Policy Characteristics'!E:E,MATCH($C3040,'Policy Characteristics'!$C:$C,0))),"",INDEX('Policy Characteristics'!E:E,MATCH($C3040,'Policy Characteristics'!$C:$C,0)))</f>
        <v>RnD industry capital cost reduction</v>
      </c>
      <c r="L3040" s="261">
        <f>IF(ISBLANK(INDEX('Policy Characteristics'!F:F,MATCH($C3040,'Policy Characteristics'!$C:$C,0))),"",INDEX('Policy Characteristics'!F:F,MATCH($C3040,'Policy Characteristics'!$C:$C,0)))</f>
        <v>0</v>
      </c>
      <c r="M3040" s="261">
        <f>IF(ISBLANK(INDEX('Policy Characteristics'!G:G,MATCH($C3040,'Policy Characteristics'!$C:$C,0))),"",INDEX('Policy Characteristics'!G:G,MATCH($C3040,'Policy Characteristics'!$C:$C,0)))</f>
        <v>0.4</v>
      </c>
      <c r="N3040" s="261">
        <f>IF(ISBLANK(INDEX('Policy Characteristics'!H:H,MATCH($C3040,'Policy Characteristics'!$C:$C,0))),"",INDEX('Policy Characteristics'!H:H,MATCH($C3040,'Policy Characteristics'!$C:$C,0)))</f>
        <v>0.01</v>
      </c>
      <c r="O3040" s="254" t="str">
        <f>IF(ISBLANK(INDEX('Policy Characteristics'!I:I,MATCH($C3040,'Policy Characteristics'!$C:$C,0))),"",INDEX('Policy Characteristics'!I:I,MATCH($C3040,'Policy Characteristics'!$C:$C,0)))</f>
        <v>% reduction in cost</v>
      </c>
      <c r="P3040" s="254" t="str">
        <f>IF(ISBLANK(INDEX('Policy Characteristics'!J:J,MATCH($C3040,'Policy Characteristics'!$C:$C,0))),"",INDEX('Policy Characteristics'!J:J,MATCH($C3040,'Policy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40" s="254" t="str">
        <f>IF(ISBLANK(INDEX('Policy Characteristics'!K:K,MATCH($C3040,'Policy Characteristics'!$C:$C,0))),"",INDEX('Policy Characteristics'!K:K,MATCH($C3040,'Policy Characteristics'!$C:$C,0)))</f>
        <v>architectural-design.html#rnd</v>
      </c>
      <c r="R3040" s="254" t="str">
        <f>IF(ISBLANK(INDEX('Policy Characteristics'!L:L,MATCH($C3040,'Policy Characteristics'!$C:$C,0))),"",INDEX('Policy Characteristics'!L:L,MATCH($C3040,'Policy Characteristics'!$C:$C,0)))</f>
        <v>research-and-development.html</v>
      </c>
    </row>
    <row r="3041" spans="1:18" x14ac:dyDescent="0.25">
      <c r="A3041" s="254" t="str">
        <f>IF(ISBLANK(INDEX('Policy Characteristics'!A:A,MATCH($C3041,'Policy Characteristics'!$C:$C,0))),"",INDEX('Policy Characteristics'!A:A,MATCH($C3041,'Policy Characteristics'!$C:$C,0)))</f>
        <v>Research and Development</v>
      </c>
      <c r="B3041" s="262" t="str">
        <f>IF(ISBLANK(INDEX('Policy Characteristics'!B:B,MATCH($C3041,'Policy Characteristics'!$C:$C,0))),"",INDEX('Policy Characteristics'!B:B,MATCH($C3041,'Policy Characteristics'!$C:$C,0)))</f>
        <v>Capital Cost Reduction</v>
      </c>
      <c r="C3041" s="254" t="str">
        <f t="shared" si="139"/>
        <v>RnD Industry Capital Cost Perc Reduction</v>
      </c>
      <c r="D3041" s="45" t="s">
        <v>3459</v>
      </c>
      <c r="E3041" s="45" t="s">
        <v>2380</v>
      </c>
      <c r="F3041" t="s">
        <v>3465</v>
      </c>
      <c r="G3041" s="45" t="s">
        <v>95</v>
      </c>
      <c r="H3041" s="47">
        <f t="shared" si="137"/>
        <v>3040</v>
      </c>
      <c r="I3041" s="324" t="s">
        <v>41</v>
      </c>
      <c r="J3041" s="255" t="str">
        <f>IF(ISBLANK(INDEX('Policy Characteristics'!D:D,MATCH($C3041,'Policy Characteristics'!$C:$C,0))),"",INDEX('Policy Characteristics'!D:D,MATCH($C3041,'Policy Characteristics'!$C:$C,0)))</f>
        <v>R&amp;D Capital Cost Reductions</v>
      </c>
      <c r="K3041" s="254" t="str">
        <f>IF(ISBLANK(INDEX('Policy Characteristics'!E:E,MATCH($C3041,'Policy Characteristics'!$C:$C,0))),"",INDEX('Policy Characteristics'!E:E,MATCH($C3041,'Policy Characteristics'!$C:$C,0)))</f>
        <v>RnD industry capital cost reduction</v>
      </c>
      <c r="L3041" s="261">
        <f>IF(ISBLANK(INDEX('Policy Characteristics'!F:F,MATCH($C3041,'Policy Characteristics'!$C:$C,0))),"",INDEX('Policy Characteristics'!F:F,MATCH($C3041,'Policy Characteristics'!$C:$C,0)))</f>
        <v>0</v>
      </c>
      <c r="M3041" s="261">
        <f>IF(ISBLANK(INDEX('Policy Characteristics'!G:G,MATCH($C3041,'Policy Characteristics'!$C:$C,0))),"",INDEX('Policy Characteristics'!G:G,MATCH($C3041,'Policy Characteristics'!$C:$C,0)))</f>
        <v>0.4</v>
      </c>
      <c r="N3041" s="261">
        <f>IF(ISBLANK(INDEX('Policy Characteristics'!H:H,MATCH($C3041,'Policy Characteristics'!$C:$C,0))),"",INDEX('Policy Characteristics'!H:H,MATCH($C3041,'Policy Characteristics'!$C:$C,0)))</f>
        <v>0.01</v>
      </c>
      <c r="O3041" s="254" t="str">
        <f>IF(ISBLANK(INDEX('Policy Characteristics'!I:I,MATCH($C3041,'Policy Characteristics'!$C:$C,0))),"",INDEX('Policy Characteristics'!I:I,MATCH($C3041,'Policy Characteristics'!$C:$C,0)))</f>
        <v>% reduction in cost</v>
      </c>
      <c r="P3041" s="254" t="str">
        <f>IF(ISBLANK(INDEX('Policy Characteristics'!J:J,MATCH($C3041,'Policy Characteristics'!$C:$C,0))),"",INDEX('Policy Characteristics'!J:J,MATCH($C3041,'Policy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41" s="254" t="str">
        <f>IF(ISBLANK(INDEX('Policy Characteristics'!K:K,MATCH($C3041,'Policy Characteristics'!$C:$C,0))),"",INDEX('Policy Characteristics'!K:K,MATCH($C3041,'Policy Characteristics'!$C:$C,0)))</f>
        <v>architectural-design.html#rnd</v>
      </c>
      <c r="R3041" s="254" t="str">
        <f>IF(ISBLANK(INDEX('Policy Characteristics'!L:L,MATCH($C3041,'Policy Characteristics'!$C:$C,0))),"",INDEX('Policy Characteristics'!L:L,MATCH($C3041,'Policy Characteristics'!$C:$C,0)))</f>
        <v>research-and-development.html</v>
      </c>
    </row>
    <row r="3042" spans="1:18" x14ac:dyDescent="0.25">
      <c r="A3042" s="254" t="str">
        <f>IF(ISBLANK(INDEX('Policy Characteristics'!A:A,MATCH($C3042,'Policy Characteristics'!$C:$C,0))),"",INDEX('Policy Characteristics'!A:A,MATCH($C3042,'Policy Characteristics'!$C:$C,0)))</f>
        <v>Research and Development</v>
      </c>
      <c r="B3042" s="262" t="str">
        <f>IF(ISBLANK(INDEX('Policy Characteristics'!B:B,MATCH($C3042,'Policy Characteristics'!$C:$C,0))),"",INDEX('Policy Characteristics'!B:B,MATCH($C3042,'Policy Characteristics'!$C:$C,0)))</f>
        <v>Capital Cost Reduction</v>
      </c>
      <c r="C3042" s="254" t="str">
        <f t="shared" si="139"/>
        <v>RnD Industry Capital Cost Perc Reduction</v>
      </c>
      <c r="D3042" s="45" t="s">
        <v>3459</v>
      </c>
      <c r="E3042" s="45" t="s">
        <v>2672</v>
      </c>
      <c r="F3042" t="s">
        <v>3465</v>
      </c>
      <c r="G3042" s="45" t="s">
        <v>2443</v>
      </c>
      <c r="H3042" s="47">
        <f t="shared" si="137"/>
        <v>3041</v>
      </c>
      <c r="I3042" s="324" t="s">
        <v>41</v>
      </c>
      <c r="J3042" s="255" t="str">
        <f>IF(ISBLANK(INDEX('Policy Characteristics'!D:D,MATCH($C3042,'Policy Characteristics'!$C:$C,0))),"",INDEX('Policy Characteristics'!D:D,MATCH($C3042,'Policy Characteristics'!$C:$C,0)))</f>
        <v>R&amp;D Capital Cost Reductions</v>
      </c>
      <c r="K3042" s="254" t="str">
        <f>IF(ISBLANK(INDEX('Policy Characteristics'!E:E,MATCH($C3042,'Policy Characteristics'!$C:$C,0))),"",INDEX('Policy Characteristics'!E:E,MATCH($C3042,'Policy Characteristics'!$C:$C,0)))</f>
        <v>RnD industry capital cost reduction</v>
      </c>
      <c r="L3042" s="261">
        <f>IF(ISBLANK(INDEX('Policy Characteristics'!F:F,MATCH($C3042,'Policy Characteristics'!$C:$C,0))),"",INDEX('Policy Characteristics'!F:F,MATCH($C3042,'Policy Characteristics'!$C:$C,0)))</f>
        <v>0</v>
      </c>
      <c r="M3042" s="261">
        <f>IF(ISBLANK(INDEX('Policy Characteristics'!G:G,MATCH($C3042,'Policy Characteristics'!$C:$C,0))),"",INDEX('Policy Characteristics'!G:G,MATCH($C3042,'Policy Characteristics'!$C:$C,0)))</f>
        <v>0.4</v>
      </c>
      <c r="N3042" s="261">
        <f>IF(ISBLANK(INDEX('Policy Characteristics'!H:H,MATCH($C3042,'Policy Characteristics'!$C:$C,0))),"",INDEX('Policy Characteristics'!H:H,MATCH($C3042,'Policy Characteristics'!$C:$C,0)))</f>
        <v>0.01</v>
      </c>
      <c r="O3042" s="254" t="str">
        <f>IF(ISBLANK(INDEX('Policy Characteristics'!I:I,MATCH($C3042,'Policy Characteristics'!$C:$C,0))),"",INDEX('Policy Characteristics'!I:I,MATCH($C3042,'Policy Characteristics'!$C:$C,0)))</f>
        <v>% reduction in cost</v>
      </c>
      <c r="P3042" s="254" t="str">
        <f>IF(ISBLANK(INDEX('Policy Characteristics'!J:J,MATCH($C3042,'Policy Characteristics'!$C:$C,0))),"",INDEX('Policy Characteristics'!J:J,MATCH($C3042,'Policy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42" s="254" t="str">
        <f>IF(ISBLANK(INDEX('Policy Characteristics'!K:K,MATCH($C3042,'Policy Characteristics'!$C:$C,0))),"",INDEX('Policy Characteristics'!K:K,MATCH($C3042,'Policy Characteristics'!$C:$C,0)))</f>
        <v>architectural-design.html#rnd</v>
      </c>
      <c r="R3042" s="254" t="str">
        <f>IF(ISBLANK(INDEX('Policy Characteristics'!L:L,MATCH($C3042,'Policy Characteristics'!$C:$C,0))),"",INDEX('Policy Characteristics'!L:L,MATCH($C3042,'Policy Characteristics'!$C:$C,0)))</f>
        <v>research-and-development.html</v>
      </c>
    </row>
    <row r="3043" spans="1:18" x14ac:dyDescent="0.25">
      <c r="A3043" s="254" t="str">
        <f>IF(ISBLANK(INDEX('Policy Characteristics'!A:A,MATCH($C3043,'Policy Characteristics'!$C:$C,0))),"",INDEX('Policy Characteristics'!A:A,MATCH($C3043,'Policy Characteristics'!$C:$C,0)))</f>
        <v>Research and Development</v>
      </c>
      <c r="B3043" s="262" t="str">
        <f>IF(ISBLANK(INDEX('Policy Characteristics'!B:B,MATCH($C3043,'Policy Characteristics'!$C:$C,0))),"",INDEX('Policy Characteristics'!B:B,MATCH($C3043,'Policy Characteristics'!$C:$C,0)))</f>
        <v>Capital Cost Reduction</v>
      </c>
      <c r="C3043" s="254" t="str">
        <f t="shared" si="139"/>
        <v>RnD Industry Capital Cost Perc Reduction</v>
      </c>
      <c r="D3043" s="45" t="s">
        <v>3459</v>
      </c>
      <c r="E3043" s="45" t="s">
        <v>2673</v>
      </c>
      <c r="F3043" t="s">
        <v>3465</v>
      </c>
      <c r="G3043" s="45" t="s">
        <v>2559</v>
      </c>
      <c r="H3043" s="47">
        <f t="shared" si="137"/>
        <v>3042</v>
      </c>
      <c r="I3043" s="324" t="s">
        <v>41</v>
      </c>
      <c r="J3043" s="255" t="str">
        <f>IF(ISBLANK(INDEX('Policy Characteristics'!D:D,MATCH($C3043,'Policy Characteristics'!$C:$C,0))),"",INDEX('Policy Characteristics'!D:D,MATCH($C3043,'Policy Characteristics'!$C:$C,0)))</f>
        <v>R&amp;D Capital Cost Reductions</v>
      </c>
      <c r="K3043" s="254" t="str">
        <f>IF(ISBLANK(INDEX('Policy Characteristics'!E:E,MATCH($C3043,'Policy Characteristics'!$C:$C,0))),"",INDEX('Policy Characteristics'!E:E,MATCH($C3043,'Policy Characteristics'!$C:$C,0)))</f>
        <v>RnD industry capital cost reduction</v>
      </c>
      <c r="L3043" s="261">
        <f>IF(ISBLANK(INDEX('Policy Characteristics'!F:F,MATCH($C3043,'Policy Characteristics'!$C:$C,0))),"",INDEX('Policy Characteristics'!F:F,MATCH($C3043,'Policy Characteristics'!$C:$C,0)))</f>
        <v>0</v>
      </c>
      <c r="M3043" s="261">
        <f>IF(ISBLANK(INDEX('Policy Characteristics'!G:G,MATCH($C3043,'Policy Characteristics'!$C:$C,0))),"",INDEX('Policy Characteristics'!G:G,MATCH($C3043,'Policy Characteristics'!$C:$C,0)))</f>
        <v>0.4</v>
      </c>
      <c r="N3043" s="261">
        <f>IF(ISBLANK(INDEX('Policy Characteristics'!H:H,MATCH($C3043,'Policy Characteristics'!$C:$C,0))),"",INDEX('Policy Characteristics'!H:H,MATCH($C3043,'Policy Characteristics'!$C:$C,0)))</f>
        <v>0.01</v>
      </c>
      <c r="O3043" s="254" t="str">
        <f>IF(ISBLANK(INDEX('Policy Characteristics'!I:I,MATCH($C3043,'Policy Characteristics'!$C:$C,0))),"",INDEX('Policy Characteristics'!I:I,MATCH($C3043,'Policy Characteristics'!$C:$C,0)))</f>
        <v>% reduction in cost</v>
      </c>
      <c r="P3043" s="254" t="str">
        <f>IF(ISBLANK(INDEX('Policy Characteristics'!J:J,MATCH($C3043,'Policy Characteristics'!$C:$C,0))),"",INDEX('Policy Characteristics'!J:J,MATCH($C3043,'Policy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43" s="254" t="str">
        <f>IF(ISBLANK(INDEX('Policy Characteristics'!K:K,MATCH($C3043,'Policy Characteristics'!$C:$C,0))),"",INDEX('Policy Characteristics'!K:K,MATCH($C3043,'Policy Characteristics'!$C:$C,0)))</f>
        <v>architectural-design.html#rnd</v>
      </c>
      <c r="R3043" s="254" t="str">
        <f>IF(ISBLANK(INDEX('Policy Characteristics'!L:L,MATCH($C3043,'Policy Characteristics'!$C:$C,0))),"",INDEX('Policy Characteristics'!L:L,MATCH($C3043,'Policy Characteristics'!$C:$C,0)))</f>
        <v>research-and-development.html</v>
      </c>
    </row>
    <row r="3044" spans="1:18" x14ac:dyDescent="0.25">
      <c r="A3044" s="254" t="str">
        <f>IF(ISBLANK(INDEX('Policy Characteristics'!A:A,MATCH($C3044,'Policy Characteristics'!$C:$C,0))),"",INDEX('Policy Characteristics'!A:A,MATCH($C3044,'Policy Characteristics'!$C:$C,0)))</f>
        <v>Research and Development</v>
      </c>
      <c r="B3044" s="262" t="str">
        <f>IF(ISBLANK(INDEX('Policy Characteristics'!B:B,MATCH($C3044,'Policy Characteristics'!$C:$C,0))),"",INDEX('Policy Characteristics'!B:B,MATCH($C3044,'Policy Characteristics'!$C:$C,0)))</f>
        <v>Capital Cost Reduction</v>
      </c>
      <c r="C3044" s="254" t="str">
        <f t="shared" si="139"/>
        <v>RnD Industry Capital Cost Perc Reduction</v>
      </c>
      <c r="D3044" s="45" t="s">
        <v>3459</v>
      </c>
      <c r="E3044" s="45" t="s">
        <v>2674</v>
      </c>
      <c r="F3044" t="s">
        <v>3465</v>
      </c>
      <c r="G3044" s="45" t="s">
        <v>2621</v>
      </c>
      <c r="H3044" s="47">
        <f t="shared" si="137"/>
        <v>3043</v>
      </c>
      <c r="I3044" s="324" t="s">
        <v>41</v>
      </c>
      <c r="J3044" s="255" t="str">
        <f>IF(ISBLANK(INDEX('Policy Characteristics'!D:D,MATCH($C3044,'Policy Characteristics'!$C:$C,0))),"",INDEX('Policy Characteristics'!D:D,MATCH($C3044,'Policy Characteristics'!$C:$C,0)))</f>
        <v>R&amp;D Capital Cost Reductions</v>
      </c>
      <c r="K3044" s="254" t="str">
        <f>IF(ISBLANK(INDEX('Policy Characteristics'!E:E,MATCH($C3044,'Policy Characteristics'!$C:$C,0))),"",INDEX('Policy Characteristics'!E:E,MATCH($C3044,'Policy Characteristics'!$C:$C,0)))</f>
        <v>RnD industry capital cost reduction</v>
      </c>
      <c r="L3044" s="261">
        <f>IF(ISBLANK(INDEX('Policy Characteristics'!F:F,MATCH($C3044,'Policy Characteristics'!$C:$C,0))),"",INDEX('Policy Characteristics'!F:F,MATCH($C3044,'Policy Characteristics'!$C:$C,0)))</f>
        <v>0</v>
      </c>
      <c r="M3044" s="261">
        <f>IF(ISBLANK(INDEX('Policy Characteristics'!G:G,MATCH($C3044,'Policy Characteristics'!$C:$C,0))),"",INDEX('Policy Characteristics'!G:G,MATCH($C3044,'Policy Characteristics'!$C:$C,0)))</f>
        <v>0.4</v>
      </c>
      <c r="N3044" s="261">
        <f>IF(ISBLANK(INDEX('Policy Characteristics'!H:H,MATCH($C3044,'Policy Characteristics'!$C:$C,0))),"",INDEX('Policy Characteristics'!H:H,MATCH($C3044,'Policy Characteristics'!$C:$C,0)))</f>
        <v>0.01</v>
      </c>
      <c r="O3044" s="254" t="str">
        <f>IF(ISBLANK(INDEX('Policy Characteristics'!I:I,MATCH($C3044,'Policy Characteristics'!$C:$C,0))),"",INDEX('Policy Characteristics'!I:I,MATCH($C3044,'Policy Characteristics'!$C:$C,0)))</f>
        <v>% reduction in cost</v>
      </c>
      <c r="P3044" s="254" t="str">
        <f>IF(ISBLANK(INDEX('Policy Characteristics'!J:J,MATCH($C3044,'Policy Characteristics'!$C:$C,0))),"",INDEX('Policy Characteristics'!J:J,MATCH($C3044,'Policy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44" s="254" t="str">
        <f>IF(ISBLANK(INDEX('Policy Characteristics'!K:K,MATCH($C3044,'Policy Characteristics'!$C:$C,0))),"",INDEX('Policy Characteristics'!K:K,MATCH($C3044,'Policy Characteristics'!$C:$C,0)))</f>
        <v>architectural-design.html#rnd</v>
      </c>
      <c r="R3044" s="254" t="str">
        <f>IF(ISBLANK(INDEX('Policy Characteristics'!L:L,MATCH($C3044,'Policy Characteristics'!$C:$C,0))),"",INDEX('Policy Characteristics'!L:L,MATCH($C3044,'Policy Characteristics'!$C:$C,0)))</f>
        <v>research-and-development.html</v>
      </c>
    </row>
    <row r="3045" spans="1:18" x14ac:dyDescent="0.25">
      <c r="A3045" s="254" t="str">
        <f>IF(ISBLANK(INDEX('Policy Characteristics'!A:A,MATCH($C3045,'Policy Characteristics'!$C:$C,0))),"",INDEX('Policy Characteristics'!A:A,MATCH($C3045,'Policy Characteristics'!$C:$C,0)))</f>
        <v>Research and Development</v>
      </c>
      <c r="B3045" s="262" t="str">
        <f>IF(ISBLANK(INDEX('Policy Characteristics'!B:B,MATCH($C3045,'Policy Characteristics'!$C:$C,0))),"",INDEX('Policy Characteristics'!B:B,MATCH($C3045,'Policy Characteristics'!$C:$C,0)))</f>
        <v>Capital Cost Reduction</v>
      </c>
      <c r="C3045" s="254" t="str">
        <f t="shared" si="139"/>
        <v>RnD Industry Capital Cost Perc Reduction</v>
      </c>
      <c r="D3045" s="45" t="s">
        <v>3459</v>
      </c>
      <c r="E3045" s="45" t="s">
        <v>2671</v>
      </c>
      <c r="F3045" t="s">
        <v>3465</v>
      </c>
      <c r="G3045" s="45" t="s">
        <v>2446</v>
      </c>
      <c r="H3045" s="47">
        <f t="shared" si="137"/>
        <v>3044</v>
      </c>
      <c r="I3045" s="324" t="s">
        <v>41</v>
      </c>
      <c r="J3045" s="255" t="str">
        <f>IF(ISBLANK(INDEX('Policy Characteristics'!D:D,MATCH($C3045,'Policy Characteristics'!$C:$C,0))),"",INDEX('Policy Characteristics'!D:D,MATCH($C3045,'Policy Characteristics'!$C:$C,0)))</f>
        <v>R&amp;D Capital Cost Reductions</v>
      </c>
      <c r="K3045" s="254" t="str">
        <f>IF(ISBLANK(INDEX('Policy Characteristics'!E:E,MATCH($C3045,'Policy Characteristics'!$C:$C,0))),"",INDEX('Policy Characteristics'!E:E,MATCH($C3045,'Policy Characteristics'!$C:$C,0)))</f>
        <v>RnD industry capital cost reduction</v>
      </c>
      <c r="L3045" s="261">
        <f>IF(ISBLANK(INDEX('Policy Characteristics'!F:F,MATCH($C3045,'Policy Characteristics'!$C:$C,0))),"",INDEX('Policy Characteristics'!F:F,MATCH($C3045,'Policy Characteristics'!$C:$C,0)))</f>
        <v>0</v>
      </c>
      <c r="M3045" s="261">
        <f>IF(ISBLANK(INDEX('Policy Characteristics'!G:G,MATCH($C3045,'Policy Characteristics'!$C:$C,0))),"",INDEX('Policy Characteristics'!G:G,MATCH($C3045,'Policy Characteristics'!$C:$C,0)))</f>
        <v>0.4</v>
      </c>
      <c r="N3045" s="261">
        <f>IF(ISBLANK(INDEX('Policy Characteristics'!H:H,MATCH($C3045,'Policy Characteristics'!$C:$C,0))),"",INDEX('Policy Characteristics'!H:H,MATCH($C3045,'Policy Characteristics'!$C:$C,0)))</f>
        <v>0.01</v>
      </c>
      <c r="O3045" s="254" t="str">
        <f>IF(ISBLANK(INDEX('Policy Characteristics'!I:I,MATCH($C3045,'Policy Characteristics'!$C:$C,0))),"",INDEX('Policy Characteristics'!I:I,MATCH($C3045,'Policy Characteristics'!$C:$C,0)))</f>
        <v>% reduction in cost</v>
      </c>
      <c r="P3045" s="254" t="str">
        <f>IF(ISBLANK(INDEX('Policy Characteristics'!J:J,MATCH($C3045,'Policy Characteristics'!$C:$C,0))),"",INDEX('Policy Characteristics'!J:J,MATCH($C3045,'Policy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45" s="254" t="str">
        <f>IF(ISBLANK(INDEX('Policy Characteristics'!K:K,MATCH($C3045,'Policy Characteristics'!$C:$C,0))),"",INDEX('Policy Characteristics'!K:K,MATCH($C3045,'Policy Characteristics'!$C:$C,0)))</f>
        <v>architectural-design.html#rnd</v>
      </c>
      <c r="R3045" s="254" t="str">
        <f>IF(ISBLANK(INDEX('Policy Characteristics'!L:L,MATCH($C3045,'Policy Characteristics'!$C:$C,0))),"",INDEX('Policy Characteristics'!L:L,MATCH($C3045,'Policy Characteristics'!$C:$C,0)))</f>
        <v>research-and-development.html</v>
      </c>
    </row>
    <row r="3046" spans="1:18" x14ac:dyDescent="0.25">
      <c r="A3046" s="254" t="str">
        <f>IF(ISBLANK(INDEX('Policy Characteristics'!A:A,MATCH($C3046,'Policy Characteristics'!$C:$C,0))),"",INDEX('Policy Characteristics'!A:A,MATCH($C3046,'Policy Characteristics'!$C:$C,0)))</f>
        <v>Research and Development</v>
      </c>
      <c r="B3046" s="262" t="str">
        <f>IF(ISBLANK(INDEX('Policy Characteristics'!B:B,MATCH($C3046,'Policy Characteristics'!$C:$C,0))),"",INDEX('Policy Characteristics'!B:B,MATCH($C3046,'Policy Characteristics'!$C:$C,0)))</f>
        <v>Capital Cost Reduction</v>
      </c>
      <c r="C3046" s="254" t="str">
        <f t="shared" si="139"/>
        <v>RnD Industry Capital Cost Perc Reduction</v>
      </c>
      <c r="D3046" s="45" t="s">
        <v>3460</v>
      </c>
      <c r="E3046" s="45" t="s">
        <v>2375</v>
      </c>
      <c r="F3046" t="s">
        <v>3466</v>
      </c>
      <c r="G3046" s="45" t="s">
        <v>89</v>
      </c>
      <c r="H3046" s="47">
        <f t="shared" si="137"/>
        <v>3045</v>
      </c>
      <c r="I3046" s="324" t="s">
        <v>40</v>
      </c>
      <c r="J3046" s="255" t="str">
        <f>IF(ISBLANK(INDEX('Policy Characteristics'!D:D,MATCH($C3046,'Policy Characteristics'!$C:$C,0))),"",INDEX('Policy Characteristics'!D:D,MATCH($C3046,'Policy Characteristics'!$C:$C,0)))</f>
        <v>R&amp;D Capital Cost Reductions</v>
      </c>
      <c r="K3046" s="254" t="str">
        <f>IF(ISBLANK(INDEX('Policy Characteristics'!E:E,MATCH($C3046,'Policy Characteristics'!$C:$C,0))),"",INDEX('Policy Characteristics'!E:E,MATCH($C3046,'Policy Characteristics'!$C:$C,0)))</f>
        <v>RnD industry capital cost reduction</v>
      </c>
      <c r="L3046" s="261">
        <f>IF(ISBLANK(INDEX('Policy Characteristics'!F:F,MATCH($C3046,'Policy Characteristics'!$C:$C,0))),"",INDEX('Policy Characteristics'!F:F,MATCH($C3046,'Policy Characteristics'!$C:$C,0)))</f>
        <v>0</v>
      </c>
      <c r="M3046" s="261">
        <f>IF(ISBLANK(INDEX('Policy Characteristics'!G:G,MATCH($C3046,'Policy Characteristics'!$C:$C,0))),"",INDEX('Policy Characteristics'!G:G,MATCH($C3046,'Policy Characteristics'!$C:$C,0)))</f>
        <v>0.4</v>
      </c>
      <c r="N3046" s="261">
        <f>IF(ISBLANK(INDEX('Policy Characteristics'!H:H,MATCH($C3046,'Policy Characteristics'!$C:$C,0))),"",INDEX('Policy Characteristics'!H:H,MATCH($C3046,'Policy Characteristics'!$C:$C,0)))</f>
        <v>0.01</v>
      </c>
      <c r="O3046" s="254" t="str">
        <f>IF(ISBLANK(INDEX('Policy Characteristics'!I:I,MATCH($C3046,'Policy Characteristics'!$C:$C,0))),"",INDEX('Policy Characteristics'!I:I,MATCH($C3046,'Policy Characteristics'!$C:$C,0)))</f>
        <v>% reduction in cost</v>
      </c>
      <c r="P3046" s="254" t="str">
        <f>IF(ISBLANK(INDEX('Policy Characteristics'!J:J,MATCH($C3046,'Policy Characteristics'!$C:$C,0))),"",INDEX('Policy Characteristics'!J:J,MATCH($C3046,'Policy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46" s="254" t="str">
        <f>IF(ISBLANK(INDEX('Policy Characteristics'!K:K,MATCH($C3046,'Policy Characteristics'!$C:$C,0))),"",INDEX('Policy Characteristics'!K:K,MATCH($C3046,'Policy Characteristics'!$C:$C,0)))</f>
        <v>architectural-design.html#rnd</v>
      </c>
      <c r="R3046" s="254" t="str">
        <f>IF(ISBLANK(INDEX('Policy Characteristics'!L:L,MATCH($C3046,'Policy Characteristics'!$C:$C,0))),"",INDEX('Policy Characteristics'!L:L,MATCH($C3046,'Policy Characteristics'!$C:$C,0)))</f>
        <v>research-and-development.html</v>
      </c>
    </row>
    <row r="3047" spans="1:18" x14ac:dyDescent="0.25">
      <c r="A3047" s="254" t="str">
        <f>IF(ISBLANK(INDEX('Policy Characteristics'!A:A,MATCH($C3047,'Policy Characteristics'!$C:$C,0))),"",INDEX('Policy Characteristics'!A:A,MATCH($C3047,'Policy Characteristics'!$C:$C,0)))</f>
        <v>Research and Development</v>
      </c>
      <c r="B3047" s="262" t="str">
        <f>IF(ISBLANK(INDEX('Policy Characteristics'!B:B,MATCH($C3047,'Policy Characteristics'!$C:$C,0))),"",INDEX('Policy Characteristics'!B:B,MATCH($C3047,'Policy Characteristics'!$C:$C,0)))</f>
        <v>Capital Cost Reduction</v>
      </c>
      <c r="C3047" s="254" t="str">
        <f t="shared" si="139"/>
        <v>RnD Industry Capital Cost Perc Reduction</v>
      </c>
      <c r="D3047" s="45" t="s">
        <v>3460</v>
      </c>
      <c r="E3047" s="45" t="s">
        <v>2376</v>
      </c>
      <c r="F3047" t="s">
        <v>3466</v>
      </c>
      <c r="G3047" s="45" t="s">
        <v>2606</v>
      </c>
      <c r="H3047" s="47">
        <f t="shared" si="137"/>
        <v>3046</v>
      </c>
      <c r="I3047" s="324" t="s">
        <v>41</v>
      </c>
      <c r="J3047" s="255" t="str">
        <f>IF(ISBLANK(INDEX('Policy Characteristics'!D:D,MATCH($C3047,'Policy Characteristics'!$C:$C,0))),"",INDEX('Policy Characteristics'!D:D,MATCH($C3047,'Policy Characteristics'!$C:$C,0)))</f>
        <v>R&amp;D Capital Cost Reductions</v>
      </c>
      <c r="K3047" s="254" t="str">
        <f>IF(ISBLANK(INDEX('Policy Characteristics'!E:E,MATCH($C3047,'Policy Characteristics'!$C:$C,0))),"",INDEX('Policy Characteristics'!E:E,MATCH($C3047,'Policy Characteristics'!$C:$C,0)))</f>
        <v>RnD industry capital cost reduction</v>
      </c>
      <c r="L3047" s="261">
        <f>IF(ISBLANK(INDEX('Policy Characteristics'!F:F,MATCH($C3047,'Policy Characteristics'!$C:$C,0))),"",INDEX('Policy Characteristics'!F:F,MATCH($C3047,'Policy Characteristics'!$C:$C,0)))</f>
        <v>0</v>
      </c>
      <c r="M3047" s="261">
        <f>IF(ISBLANK(INDEX('Policy Characteristics'!G:G,MATCH($C3047,'Policy Characteristics'!$C:$C,0))),"",INDEX('Policy Characteristics'!G:G,MATCH($C3047,'Policy Characteristics'!$C:$C,0)))</f>
        <v>0.4</v>
      </c>
      <c r="N3047" s="261">
        <f>IF(ISBLANK(INDEX('Policy Characteristics'!H:H,MATCH($C3047,'Policy Characteristics'!$C:$C,0))),"",INDEX('Policy Characteristics'!H:H,MATCH($C3047,'Policy Characteristics'!$C:$C,0)))</f>
        <v>0.01</v>
      </c>
      <c r="O3047" s="254" t="str">
        <f>IF(ISBLANK(INDEX('Policy Characteristics'!I:I,MATCH($C3047,'Policy Characteristics'!$C:$C,0))),"",INDEX('Policy Characteristics'!I:I,MATCH($C3047,'Policy Characteristics'!$C:$C,0)))</f>
        <v>% reduction in cost</v>
      </c>
      <c r="P3047" s="254" t="str">
        <f>IF(ISBLANK(INDEX('Policy Characteristics'!J:J,MATCH($C3047,'Policy Characteristics'!$C:$C,0))),"",INDEX('Policy Characteristics'!J:J,MATCH($C3047,'Policy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47" s="254" t="str">
        <f>IF(ISBLANK(INDEX('Policy Characteristics'!K:K,MATCH($C3047,'Policy Characteristics'!$C:$C,0))),"",INDEX('Policy Characteristics'!K:K,MATCH($C3047,'Policy Characteristics'!$C:$C,0)))</f>
        <v>architectural-design.html#rnd</v>
      </c>
      <c r="R3047" s="254" t="str">
        <f>IF(ISBLANK(INDEX('Policy Characteristics'!L:L,MATCH($C3047,'Policy Characteristics'!$C:$C,0))),"",INDEX('Policy Characteristics'!L:L,MATCH($C3047,'Policy Characteristics'!$C:$C,0)))</f>
        <v>research-and-development.html</v>
      </c>
    </row>
    <row r="3048" spans="1:18" x14ac:dyDescent="0.25">
      <c r="A3048" s="254" t="str">
        <f>IF(ISBLANK(INDEX('Policy Characteristics'!A:A,MATCH($C3048,'Policy Characteristics'!$C:$C,0))),"",INDEX('Policy Characteristics'!A:A,MATCH($C3048,'Policy Characteristics'!$C:$C,0)))</f>
        <v>Research and Development</v>
      </c>
      <c r="B3048" s="262" t="str">
        <f>IF(ISBLANK(INDEX('Policy Characteristics'!B:B,MATCH($C3048,'Policy Characteristics'!$C:$C,0))),"",INDEX('Policy Characteristics'!B:B,MATCH($C3048,'Policy Characteristics'!$C:$C,0)))</f>
        <v>Capital Cost Reduction</v>
      </c>
      <c r="C3048" s="254" t="str">
        <f t="shared" si="139"/>
        <v>RnD Industry Capital Cost Perc Reduction</v>
      </c>
      <c r="D3048" s="45" t="s">
        <v>3460</v>
      </c>
      <c r="E3048" s="45" t="s">
        <v>2377</v>
      </c>
      <c r="F3048" t="s">
        <v>3466</v>
      </c>
      <c r="G3048" s="45" t="s">
        <v>83</v>
      </c>
      <c r="H3048" s="47">
        <f t="shared" si="137"/>
        <v>3047</v>
      </c>
      <c r="I3048" s="324" t="s">
        <v>41</v>
      </c>
      <c r="J3048" s="255" t="str">
        <f>IF(ISBLANK(INDEX('Policy Characteristics'!D:D,MATCH($C3048,'Policy Characteristics'!$C:$C,0))),"",INDEX('Policy Characteristics'!D:D,MATCH($C3048,'Policy Characteristics'!$C:$C,0)))</f>
        <v>R&amp;D Capital Cost Reductions</v>
      </c>
      <c r="K3048" s="254" t="str">
        <f>IF(ISBLANK(INDEX('Policy Characteristics'!E:E,MATCH($C3048,'Policy Characteristics'!$C:$C,0))),"",INDEX('Policy Characteristics'!E:E,MATCH($C3048,'Policy Characteristics'!$C:$C,0)))</f>
        <v>RnD industry capital cost reduction</v>
      </c>
      <c r="L3048" s="261">
        <f>IF(ISBLANK(INDEX('Policy Characteristics'!F:F,MATCH($C3048,'Policy Characteristics'!$C:$C,0))),"",INDEX('Policy Characteristics'!F:F,MATCH($C3048,'Policy Characteristics'!$C:$C,0)))</f>
        <v>0</v>
      </c>
      <c r="M3048" s="261">
        <f>IF(ISBLANK(INDEX('Policy Characteristics'!G:G,MATCH($C3048,'Policy Characteristics'!$C:$C,0))),"",INDEX('Policy Characteristics'!G:G,MATCH($C3048,'Policy Characteristics'!$C:$C,0)))</f>
        <v>0.4</v>
      </c>
      <c r="N3048" s="261">
        <f>IF(ISBLANK(INDEX('Policy Characteristics'!H:H,MATCH($C3048,'Policy Characteristics'!$C:$C,0))),"",INDEX('Policy Characteristics'!H:H,MATCH($C3048,'Policy Characteristics'!$C:$C,0)))</f>
        <v>0.01</v>
      </c>
      <c r="O3048" s="254" t="str">
        <f>IF(ISBLANK(INDEX('Policy Characteristics'!I:I,MATCH($C3048,'Policy Characteristics'!$C:$C,0))),"",INDEX('Policy Characteristics'!I:I,MATCH($C3048,'Policy Characteristics'!$C:$C,0)))</f>
        <v>% reduction in cost</v>
      </c>
      <c r="P3048" s="254" t="str">
        <f>IF(ISBLANK(INDEX('Policy Characteristics'!J:J,MATCH($C3048,'Policy Characteristics'!$C:$C,0))),"",INDEX('Policy Characteristics'!J:J,MATCH($C3048,'Policy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48" s="254" t="str">
        <f>IF(ISBLANK(INDEX('Policy Characteristics'!K:K,MATCH($C3048,'Policy Characteristics'!$C:$C,0))),"",INDEX('Policy Characteristics'!K:K,MATCH($C3048,'Policy Characteristics'!$C:$C,0)))</f>
        <v>architectural-design.html#rnd</v>
      </c>
      <c r="R3048" s="254" t="str">
        <f>IF(ISBLANK(INDEX('Policy Characteristics'!L:L,MATCH($C3048,'Policy Characteristics'!$C:$C,0))),"",INDEX('Policy Characteristics'!L:L,MATCH($C3048,'Policy Characteristics'!$C:$C,0)))</f>
        <v>research-and-development.html</v>
      </c>
    </row>
    <row r="3049" spans="1:18" x14ac:dyDescent="0.25">
      <c r="A3049" s="254" t="str">
        <f>IF(ISBLANK(INDEX('Policy Characteristics'!A:A,MATCH($C3049,'Policy Characteristics'!$C:$C,0))),"",INDEX('Policy Characteristics'!A:A,MATCH($C3049,'Policy Characteristics'!$C:$C,0)))</f>
        <v>Research and Development</v>
      </c>
      <c r="B3049" s="262" t="str">
        <f>IF(ISBLANK(INDEX('Policy Characteristics'!B:B,MATCH($C3049,'Policy Characteristics'!$C:$C,0))),"",INDEX('Policy Characteristics'!B:B,MATCH($C3049,'Policy Characteristics'!$C:$C,0)))</f>
        <v>Capital Cost Reduction</v>
      </c>
      <c r="C3049" s="254" t="str">
        <f t="shared" si="139"/>
        <v>RnD Industry Capital Cost Perc Reduction</v>
      </c>
      <c r="D3049" s="45" t="s">
        <v>3460</v>
      </c>
      <c r="E3049" s="45" t="s">
        <v>2378</v>
      </c>
      <c r="F3049" t="s">
        <v>3466</v>
      </c>
      <c r="G3049" s="45" t="s">
        <v>88</v>
      </c>
      <c r="H3049" s="47">
        <f t="shared" si="137"/>
        <v>3048</v>
      </c>
      <c r="I3049" s="324" t="s">
        <v>41</v>
      </c>
      <c r="J3049" s="255" t="str">
        <f>IF(ISBLANK(INDEX('Policy Characteristics'!D:D,MATCH($C3049,'Policy Characteristics'!$C:$C,0))),"",INDEX('Policy Characteristics'!D:D,MATCH($C3049,'Policy Characteristics'!$C:$C,0)))</f>
        <v>R&amp;D Capital Cost Reductions</v>
      </c>
      <c r="K3049" s="254" t="str">
        <f>IF(ISBLANK(INDEX('Policy Characteristics'!E:E,MATCH($C3049,'Policy Characteristics'!$C:$C,0))),"",INDEX('Policy Characteristics'!E:E,MATCH($C3049,'Policy Characteristics'!$C:$C,0)))</f>
        <v>RnD industry capital cost reduction</v>
      </c>
      <c r="L3049" s="261">
        <f>IF(ISBLANK(INDEX('Policy Characteristics'!F:F,MATCH($C3049,'Policy Characteristics'!$C:$C,0))),"",INDEX('Policy Characteristics'!F:F,MATCH($C3049,'Policy Characteristics'!$C:$C,0)))</f>
        <v>0</v>
      </c>
      <c r="M3049" s="261">
        <f>IF(ISBLANK(INDEX('Policy Characteristics'!G:G,MATCH($C3049,'Policy Characteristics'!$C:$C,0))),"",INDEX('Policy Characteristics'!G:G,MATCH($C3049,'Policy Characteristics'!$C:$C,0)))</f>
        <v>0.4</v>
      </c>
      <c r="N3049" s="261">
        <f>IF(ISBLANK(INDEX('Policy Characteristics'!H:H,MATCH($C3049,'Policy Characteristics'!$C:$C,0))),"",INDEX('Policy Characteristics'!H:H,MATCH($C3049,'Policy Characteristics'!$C:$C,0)))</f>
        <v>0.01</v>
      </c>
      <c r="O3049" s="254" t="str">
        <f>IF(ISBLANK(INDEX('Policy Characteristics'!I:I,MATCH($C3049,'Policy Characteristics'!$C:$C,0))),"",INDEX('Policy Characteristics'!I:I,MATCH($C3049,'Policy Characteristics'!$C:$C,0)))</f>
        <v>% reduction in cost</v>
      </c>
      <c r="P3049" s="254" t="str">
        <f>IF(ISBLANK(INDEX('Policy Characteristics'!J:J,MATCH($C3049,'Policy Characteristics'!$C:$C,0))),"",INDEX('Policy Characteristics'!J:J,MATCH($C3049,'Policy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49" s="254" t="str">
        <f>IF(ISBLANK(INDEX('Policy Characteristics'!K:K,MATCH($C3049,'Policy Characteristics'!$C:$C,0))),"",INDEX('Policy Characteristics'!K:K,MATCH($C3049,'Policy Characteristics'!$C:$C,0)))</f>
        <v>architectural-design.html#rnd</v>
      </c>
      <c r="R3049" s="254" t="str">
        <f>IF(ISBLANK(INDEX('Policy Characteristics'!L:L,MATCH($C3049,'Policy Characteristics'!$C:$C,0))),"",INDEX('Policy Characteristics'!L:L,MATCH($C3049,'Policy Characteristics'!$C:$C,0)))</f>
        <v>research-and-development.html</v>
      </c>
    </row>
    <row r="3050" spans="1:18" x14ac:dyDescent="0.25">
      <c r="A3050" s="254" t="str">
        <f>IF(ISBLANK(INDEX('Policy Characteristics'!A:A,MATCH($C3050,'Policy Characteristics'!$C:$C,0))),"",INDEX('Policy Characteristics'!A:A,MATCH($C3050,'Policy Characteristics'!$C:$C,0)))</f>
        <v>Research and Development</v>
      </c>
      <c r="B3050" s="262" t="str">
        <f>IF(ISBLANK(INDEX('Policy Characteristics'!B:B,MATCH($C3050,'Policy Characteristics'!$C:$C,0))),"",INDEX('Policy Characteristics'!B:B,MATCH($C3050,'Policy Characteristics'!$C:$C,0)))</f>
        <v>Capital Cost Reduction</v>
      </c>
      <c r="C3050" s="254" t="str">
        <f t="shared" si="139"/>
        <v>RnD Industry Capital Cost Perc Reduction</v>
      </c>
      <c r="D3050" s="45" t="s">
        <v>3460</v>
      </c>
      <c r="E3050" s="45" t="s">
        <v>2379</v>
      </c>
      <c r="F3050" t="s">
        <v>3466</v>
      </c>
      <c r="G3050" s="45" t="s">
        <v>3836</v>
      </c>
      <c r="H3050" s="47">
        <f t="shared" si="137"/>
        <v>3049</v>
      </c>
      <c r="I3050" s="324" t="s">
        <v>41</v>
      </c>
      <c r="J3050" s="255" t="str">
        <f>IF(ISBLANK(INDEX('Policy Characteristics'!D:D,MATCH($C3050,'Policy Characteristics'!$C:$C,0))),"",INDEX('Policy Characteristics'!D:D,MATCH($C3050,'Policy Characteristics'!$C:$C,0)))</f>
        <v>R&amp;D Capital Cost Reductions</v>
      </c>
      <c r="K3050" s="254" t="str">
        <f>IF(ISBLANK(INDEX('Policy Characteristics'!E:E,MATCH($C3050,'Policy Characteristics'!$C:$C,0))),"",INDEX('Policy Characteristics'!E:E,MATCH($C3050,'Policy Characteristics'!$C:$C,0)))</f>
        <v>RnD industry capital cost reduction</v>
      </c>
      <c r="L3050" s="261">
        <f>IF(ISBLANK(INDEX('Policy Characteristics'!F:F,MATCH($C3050,'Policy Characteristics'!$C:$C,0))),"",INDEX('Policy Characteristics'!F:F,MATCH($C3050,'Policy Characteristics'!$C:$C,0)))</f>
        <v>0</v>
      </c>
      <c r="M3050" s="261">
        <f>IF(ISBLANK(INDEX('Policy Characteristics'!G:G,MATCH($C3050,'Policy Characteristics'!$C:$C,0))),"",INDEX('Policy Characteristics'!G:G,MATCH($C3050,'Policy Characteristics'!$C:$C,0)))</f>
        <v>0.4</v>
      </c>
      <c r="N3050" s="261">
        <f>IF(ISBLANK(INDEX('Policy Characteristics'!H:H,MATCH($C3050,'Policy Characteristics'!$C:$C,0))),"",INDEX('Policy Characteristics'!H:H,MATCH($C3050,'Policy Characteristics'!$C:$C,0)))</f>
        <v>0.01</v>
      </c>
      <c r="O3050" s="254" t="str">
        <f>IF(ISBLANK(INDEX('Policy Characteristics'!I:I,MATCH($C3050,'Policy Characteristics'!$C:$C,0))),"",INDEX('Policy Characteristics'!I:I,MATCH($C3050,'Policy Characteristics'!$C:$C,0)))</f>
        <v>% reduction in cost</v>
      </c>
      <c r="P3050" s="254" t="str">
        <f>IF(ISBLANK(INDEX('Policy Characteristics'!J:J,MATCH($C3050,'Policy Characteristics'!$C:$C,0))),"",INDEX('Policy Characteristics'!J:J,MATCH($C3050,'Policy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50" s="254" t="str">
        <f>IF(ISBLANK(INDEX('Policy Characteristics'!K:K,MATCH($C3050,'Policy Characteristics'!$C:$C,0))),"",INDEX('Policy Characteristics'!K:K,MATCH($C3050,'Policy Characteristics'!$C:$C,0)))</f>
        <v>architectural-design.html#rnd</v>
      </c>
      <c r="R3050" s="254" t="str">
        <f>IF(ISBLANK(INDEX('Policy Characteristics'!L:L,MATCH($C3050,'Policy Characteristics'!$C:$C,0))),"",INDEX('Policy Characteristics'!L:L,MATCH($C3050,'Policy Characteristics'!$C:$C,0)))</f>
        <v>research-and-development.html</v>
      </c>
    </row>
    <row r="3051" spans="1:18" x14ac:dyDescent="0.25">
      <c r="A3051" s="254" t="str">
        <f>IF(ISBLANK(INDEX('Policy Characteristics'!A:A,MATCH($C3051,'Policy Characteristics'!$C:$C,0))),"",INDEX('Policy Characteristics'!A:A,MATCH($C3051,'Policy Characteristics'!$C:$C,0)))</f>
        <v>Research and Development</v>
      </c>
      <c r="B3051" s="262" t="str">
        <f>IF(ISBLANK(INDEX('Policy Characteristics'!B:B,MATCH($C3051,'Policy Characteristics'!$C:$C,0))),"",INDEX('Policy Characteristics'!B:B,MATCH($C3051,'Policy Characteristics'!$C:$C,0)))</f>
        <v>Capital Cost Reduction</v>
      </c>
      <c r="C3051" s="254" t="str">
        <f t="shared" si="139"/>
        <v>RnD Industry Capital Cost Perc Reduction</v>
      </c>
      <c r="D3051" s="45" t="s">
        <v>3460</v>
      </c>
      <c r="E3051" s="45" t="s">
        <v>2380</v>
      </c>
      <c r="F3051" t="s">
        <v>3466</v>
      </c>
      <c r="G3051" s="45" t="s">
        <v>95</v>
      </c>
      <c r="H3051" s="47">
        <f t="shared" si="137"/>
        <v>3050</v>
      </c>
      <c r="I3051" s="324" t="s">
        <v>41</v>
      </c>
      <c r="J3051" s="255" t="str">
        <f>IF(ISBLANK(INDEX('Policy Characteristics'!D:D,MATCH($C3051,'Policy Characteristics'!$C:$C,0))),"",INDEX('Policy Characteristics'!D:D,MATCH($C3051,'Policy Characteristics'!$C:$C,0)))</f>
        <v>R&amp;D Capital Cost Reductions</v>
      </c>
      <c r="K3051" s="254" t="str">
        <f>IF(ISBLANK(INDEX('Policy Characteristics'!E:E,MATCH($C3051,'Policy Characteristics'!$C:$C,0))),"",INDEX('Policy Characteristics'!E:E,MATCH($C3051,'Policy Characteristics'!$C:$C,0)))</f>
        <v>RnD industry capital cost reduction</v>
      </c>
      <c r="L3051" s="261">
        <f>IF(ISBLANK(INDEX('Policy Characteristics'!F:F,MATCH($C3051,'Policy Characteristics'!$C:$C,0))),"",INDEX('Policy Characteristics'!F:F,MATCH($C3051,'Policy Characteristics'!$C:$C,0)))</f>
        <v>0</v>
      </c>
      <c r="M3051" s="261">
        <f>IF(ISBLANK(INDEX('Policy Characteristics'!G:G,MATCH($C3051,'Policy Characteristics'!$C:$C,0))),"",INDEX('Policy Characteristics'!G:G,MATCH($C3051,'Policy Characteristics'!$C:$C,0)))</f>
        <v>0.4</v>
      </c>
      <c r="N3051" s="261">
        <f>IF(ISBLANK(INDEX('Policy Characteristics'!H:H,MATCH($C3051,'Policy Characteristics'!$C:$C,0))),"",INDEX('Policy Characteristics'!H:H,MATCH($C3051,'Policy Characteristics'!$C:$C,0)))</f>
        <v>0.01</v>
      </c>
      <c r="O3051" s="254" t="str">
        <f>IF(ISBLANK(INDEX('Policy Characteristics'!I:I,MATCH($C3051,'Policy Characteristics'!$C:$C,0))),"",INDEX('Policy Characteristics'!I:I,MATCH($C3051,'Policy Characteristics'!$C:$C,0)))</f>
        <v>% reduction in cost</v>
      </c>
      <c r="P3051" s="254" t="str">
        <f>IF(ISBLANK(INDEX('Policy Characteristics'!J:J,MATCH($C3051,'Policy Characteristics'!$C:$C,0))),"",INDEX('Policy Characteristics'!J:J,MATCH($C3051,'Policy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51" s="254" t="str">
        <f>IF(ISBLANK(INDEX('Policy Characteristics'!K:K,MATCH($C3051,'Policy Characteristics'!$C:$C,0))),"",INDEX('Policy Characteristics'!K:K,MATCH($C3051,'Policy Characteristics'!$C:$C,0)))</f>
        <v>architectural-design.html#rnd</v>
      </c>
      <c r="R3051" s="254" t="str">
        <f>IF(ISBLANK(INDEX('Policy Characteristics'!L:L,MATCH($C3051,'Policy Characteristics'!$C:$C,0))),"",INDEX('Policy Characteristics'!L:L,MATCH($C3051,'Policy Characteristics'!$C:$C,0)))</f>
        <v>research-and-development.html</v>
      </c>
    </row>
    <row r="3052" spans="1:18" x14ac:dyDescent="0.25">
      <c r="A3052" s="254" t="str">
        <f>IF(ISBLANK(INDEX('Policy Characteristics'!A:A,MATCH($C3052,'Policy Characteristics'!$C:$C,0))),"",INDEX('Policy Characteristics'!A:A,MATCH($C3052,'Policy Characteristics'!$C:$C,0)))</f>
        <v>Research and Development</v>
      </c>
      <c r="B3052" s="262" t="str">
        <f>IF(ISBLANK(INDEX('Policy Characteristics'!B:B,MATCH($C3052,'Policy Characteristics'!$C:$C,0))),"",INDEX('Policy Characteristics'!B:B,MATCH($C3052,'Policy Characteristics'!$C:$C,0)))</f>
        <v>Capital Cost Reduction</v>
      </c>
      <c r="C3052" s="254" t="str">
        <f t="shared" si="139"/>
        <v>RnD Industry Capital Cost Perc Reduction</v>
      </c>
      <c r="D3052" s="45" t="s">
        <v>3460</v>
      </c>
      <c r="E3052" s="45" t="s">
        <v>2672</v>
      </c>
      <c r="F3052" t="s">
        <v>3466</v>
      </c>
      <c r="G3052" s="45" t="s">
        <v>2443</v>
      </c>
      <c r="H3052" s="47">
        <f t="shared" si="137"/>
        <v>3051</v>
      </c>
      <c r="I3052" s="324" t="s">
        <v>41</v>
      </c>
      <c r="J3052" s="255" t="str">
        <f>IF(ISBLANK(INDEX('Policy Characteristics'!D:D,MATCH($C3052,'Policy Characteristics'!$C:$C,0))),"",INDEX('Policy Characteristics'!D:D,MATCH($C3052,'Policy Characteristics'!$C:$C,0)))</f>
        <v>R&amp;D Capital Cost Reductions</v>
      </c>
      <c r="K3052" s="254" t="str">
        <f>IF(ISBLANK(INDEX('Policy Characteristics'!E:E,MATCH($C3052,'Policy Characteristics'!$C:$C,0))),"",INDEX('Policy Characteristics'!E:E,MATCH($C3052,'Policy Characteristics'!$C:$C,0)))</f>
        <v>RnD industry capital cost reduction</v>
      </c>
      <c r="L3052" s="261">
        <f>IF(ISBLANK(INDEX('Policy Characteristics'!F:F,MATCH($C3052,'Policy Characteristics'!$C:$C,0))),"",INDEX('Policy Characteristics'!F:F,MATCH($C3052,'Policy Characteristics'!$C:$C,0)))</f>
        <v>0</v>
      </c>
      <c r="M3052" s="261">
        <f>IF(ISBLANK(INDEX('Policy Characteristics'!G:G,MATCH($C3052,'Policy Characteristics'!$C:$C,0))),"",INDEX('Policy Characteristics'!G:G,MATCH($C3052,'Policy Characteristics'!$C:$C,0)))</f>
        <v>0.4</v>
      </c>
      <c r="N3052" s="261">
        <f>IF(ISBLANK(INDEX('Policy Characteristics'!H:H,MATCH($C3052,'Policy Characteristics'!$C:$C,0))),"",INDEX('Policy Characteristics'!H:H,MATCH($C3052,'Policy Characteristics'!$C:$C,0)))</f>
        <v>0.01</v>
      </c>
      <c r="O3052" s="254" t="str">
        <f>IF(ISBLANK(INDEX('Policy Characteristics'!I:I,MATCH($C3052,'Policy Characteristics'!$C:$C,0))),"",INDEX('Policy Characteristics'!I:I,MATCH($C3052,'Policy Characteristics'!$C:$C,0)))</f>
        <v>% reduction in cost</v>
      </c>
      <c r="P3052" s="254" t="str">
        <f>IF(ISBLANK(INDEX('Policy Characteristics'!J:J,MATCH($C3052,'Policy Characteristics'!$C:$C,0))),"",INDEX('Policy Characteristics'!J:J,MATCH($C3052,'Policy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52" s="254" t="str">
        <f>IF(ISBLANK(INDEX('Policy Characteristics'!K:K,MATCH($C3052,'Policy Characteristics'!$C:$C,0))),"",INDEX('Policy Characteristics'!K:K,MATCH($C3052,'Policy Characteristics'!$C:$C,0)))</f>
        <v>architectural-design.html#rnd</v>
      </c>
      <c r="R3052" s="254" t="str">
        <f>IF(ISBLANK(INDEX('Policy Characteristics'!L:L,MATCH($C3052,'Policy Characteristics'!$C:$C,0))),"",INDEX('Policy Characteristics'!L:L,MATCH($C3052,'Policy Characteristics'!$C:$C,0)))</f>
        <v>research-and-development.html</v>
      </c>
    </row>
    <row r="3053" spans="1:18" x14ac:dyDescent="0.25">
      <c r="A3053" s="254" t="str">
        <f>IF(ISBLANK(INDEX('Policy Characteristics'!A:A,MATCH($C3053,'Policy Characteristics'!$C:$C,0))),"",INDEX('Policy Characteristics'!A:A,MATCH($C3053,'Policy Characteristics'!$C:$C,0)))</f>
        <v>Research and Development</v>
      </c>
      <c r="B3053" s="262" t="str">
        <f>IF(ISBLANK(INDEX('Policy Characteristics'!B:B,MATCH($C3053,'Policy Characteristics'!$C:$C,0))),"",INDEX('Policy Characteristics'!B:B,MATCH($C3053,'Policy Characteristics'!$C:$C,0)))</f>
        <v>Capital Cost Reduction</v>
      </c>
      <c r="C3053" s="254" t="str">
        <f t="shared" si="139"/>
        <v>RnD Industry Capital Cost Perc Reduction</v>
      </c>
      <c r="D3053" s="45" t="s">
        <v>3460</v>
      </c>
      <c r="E3053" s="45" t="s">
        <v>2673</v>
      </c>
      <c r="F3053" t="s">
        <v>3466</v>
      </c>
      <c r="G3053" s="45" t="s">
        <v>2559</v>
      </c>
      <c r="H3053" s="47">
        <f t="shared" si="137"/>
        <v>3052</v>
      </c>
      <c r="I3053" s="324" t="s">
        <v>41</v>
      </c>
      <c r="J3053" s="255" t="str">
        <f>IF(ISBLANK(INDEX('Policy Characteristics'!D:D,MATCH($C3053,'Policy Characteristics'!$C:$C,0))),"",INDEX('Policy Characteristics'!D:D,MATCH($C3053,'Policy Characteristics'!$C:$C,0)))</f>
        <v>R&amp;D Capital Cost Reductions</v>
      </c>
      <c r="K3053" s="254" t="str">
        <f>IF(ISBLANK(INDEX('Policy Characteristics'!E:E,MATCH($C3053,'Policy Characteristics'!$C:$C,0))),"",INDEX('Policy Characteristics'!E:E,MATCH($C3053,'Policy Characteristics'!$C:$C,0)))</f>
        <v>RnD industry capital cost reduction</v>
      </c>
      <c r="L3053" s="261">
        <f>IF(ISBLANK(INDEX('Policy Characteristics'!F:F,MATCH($C3053,'Policy Characteristics'!$C:$C,0))),"",INDEX('Policy Characteristics'!F:F,MATCH($C3053,'Policy Characteristics'!$C:$C,0)))</f>
        <v>0</v>
      </c>
      <c r="M3053" s="261">
        <f>IF(ISBLANK(INDEX('Policy Characteristics'!G:G,MATCH($C3053,'Policy Characteristics'!$C:$C,0))),"",INDEX('Policy Characteristics'!G:G,MATCH($C3053,'Policy Characteristics'!$C:$C,0)))</f>
        <v>0.4</v>
      </c>
      <c r="N3053" s="261">
        <f>IF(ISBLANK(INDEX('Policy Characteristics'!H:H,MATCH($C3053,'Policy Characteristics'!$C:$C,0))),"",INDEX('Policy Characteristics'!H:H,MATCH($C3053,'Policy Characteristics'!$C:$C,0)))</f>
        <v>0.01</v>
      </c>
      <c r="O3053" s="254" t="str">
        <f>IF(ISBLANK(INDEX('Policy Characteristics'!I:I,MATCH($C3053,'Policy Characteristics'!$C:$C,0))),"",INDEX('Policy Characteristics'!I:I,MATCH($C3053,'Policy Characteristics'!$C:$C,0)))</f>
        <v>% reduction in cost</v>
      </c>
      <c r="P3053" s="254" t="str">
        <f>IF(ISBLANK(INDEX('Policy Characteristics'!J:J,MATCH($C3053,'Policy Characteristics'!$C:$C,0))),"",INDEX('Policy Characteristics'!J:J,MATCH($C3053,'Policy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53" s="254" t="str">
        <f>IF(ISBLANK(INDEX('Policy Characteristics'!K:K,MATCH($C3053,'Policy Characteristics'!$C:$C,0))),"",INDEX('Policy Characteristics'!K:K,MATCH($C3053,'Policy Characteristics'!$C:$C,0)))</f>
        <v>architectural-design.html#rnd</v>
      </c>
      <c r="R3053" s="254" t="str">
        <f>IF(ISBLANK(INDEX('Policy Characteristics'!L:L,MATCH($C3053,'Policy Characteristics'!$C:$C,0))),"",INDEX('Policy Characteristics'!L:L,MATCH($C3053,'Policy Characteristics'!$C:$C,0)))</f>
        <v>research-and-development.html</v>
      </c>
    </row>
    <row r="3054" spans="1:18" x14ac:dyDescent="0.25">
      <c r="A3054" s="254" t="str">
        <f>IF(ISBLANK(INDEX('Policy Characteristics'!A:A,MATCH($C3054,'Policy Characteristics'!$C:$C,0))),"",INDEX('Policy Characteristics'!A:A,MATCH($C3054,'Policy Characteristics'!$C:$C,0)))</f>
        <v>Research and Development</v>
      </c>
      <c r="B3054" s="262" t="str">
        <f>IF(ISBLANK(INDEX('Policy Characteristics'!B:B,MATCH($C3054,'Policy Characteristics'!$C:$C,0))),"",INDEX('Policy Characteristics'!B:B,MATCH($C3054,'Policy Characteristics'!$C:$C,0)))</f>
        <v>Capital Cost Reduction</v>
      </c>
      <c r="C3054" s="254" t="str">
        <f t="shared" si="139"/>
        <v>RnD Industry Capital Cost Perc Reduction</v>
      </c>
      <c r="D3054" s="45" t="s">
        <v>3460</v>
      </c>
      <c r="E3054" s="45" t="s">
        <v>2674</v>
      </c>
      <c r="F3054" t="s">
        <v>3466</v>
      </c>
      <c r="G3054" s="45" t="s">
        <v>2621</v>
      </c>
      <c r="H3054" s="47">
        <f t="shared" si="137"/>
        <v>3053</v>
      </c>
      <c r="I3054" s="324" t="s">
        <v>41</v>
      </c>
      <c r="J3054" s="255" t="str">
        <f>IF(ISBLANK(INDEX('Policy Characteristics'!D:D,MATCH($C3054,'Policy Characteristics'!$C:$C,0))),"",INDEX('Policy Characteristics'!D:D,MATCH($C3054,'Policy Characteristics'!$C:$C,0)))</f>
        <v>R&amp;D Capital Cost Reductions</v>
      </c>
      <c r="K3054" s="254" t="str">
        <f>IF(ISBLANK(INDEX('Policy Characteristics'!E:E,MATCH($C3054,'Policy Characteristics'!$C:$C,0))),"",INDEX('Policy Characteristics'!E:E,MATCH($C3054,'Policy Characteristics'!$C:$C,0)))</f>
        <v>RnD industry capital cost reduction</v>
      </c>
      <c r="L3054" s="261">
        <f>IF(ISBLANK(INDEX('Policy Characteristics'!F:F,MATCH($C3054,'Policy Characteristics'!$C:$C,0))),"",INDEX('Policy Characteristics'!F:F,MATCH($C3054,'Policy Characteristics'!$C:$C,0)))</f>
        <v>0</v>
      </c>
      <c r="M3054" s="261">
        <f>IF(ISBLANK(INDEX('Policy Characteristics'!G:G,MATCH($C3054,'Policy Characteristics'!$C:$C,0))),"",INDEX('Policy Characteristics'!G:G,MATCH($C3054,'Policy Characteristics'!$C:$C,0)))</f>
        <v>0.4</v>
      </c>
      <c r="N3054" s="261">
        <f>IF(ISBLANK(INDEX('Policy Characteristics'!H:H,MATCH($C3054,'Policy Characteristics'!$C:$C,0))),"",INDEX('Policy Characteristics'!H:H,MATCH($C3054,'Policy Characteristics'!$C:$C,0)))</f>
        <v>0.01</v>
      </c>
      <c r="O3054" s="254" t="str">
        <f>IF(ISBLANK(INDEX('Policy Characteristics'!I:I,MATCH($C3054,'Policy Characteristics'!$C:$C,0))),"",INDEX('Policy Characteristics'!I:I,MATCH($C3054,'Policy Characteristics'!$C:$C,0)))</f>
        <v>% reduction in cost</v>
      </c>
      <c r="P3054" s="254" t="str">
        <f>IF(ISBLANK(INDEX('Policy Characteristics'!J:J,MATCH($C3054,'Policy Characteristics'!$C:$C,0))),"",INDEX('Policy Characteristics'!J:J,MATCH($C3054,'Policy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54" s="254" t="str">
        <f>IF(ISBLANK(INDEX('Policy Characteristics'!K:K,MATCH($C3054,'Policy Characteristics'!$C:$C,0))),"",INDEX('Policy Characteristics'!K:K,MATCH($C3054,'Policy Characteristics'!$C:$C,0)))</f>
        <v>architectural-design.html#rnd</v>
      </c>
      <c r="R3054" s="254" t="str">
        <f>IF(ISBLANK(INDEX('Policy Characteristics'!L:L,MATCH($C3054,'Policy Characteristics'!$C:$C,0))),"",INDEX('Policy Characteristics'!L:L,MATCH($C3054,'Policy Characteristics'!$C:$C,0)))</f>
        <v>research-and-development.html</v>
      </c>
    </row>
    <row r="3055" spans="1:18" x14ac:dyDescent="0.25">
      <c r="A3055" s="254" t="str">
        <f>IF(ISBLANK(INDEX('Policy Characteristics'!A:A,MATCH($C3055,'Policy Characteristics'!$C:$C,0))),"",INDEX('Policy Characteristics'!A:A,MATCH($C3055,'Policy Characteristics'!$C:$C,0)))</f>
        <v>Research and Development</v>
      </c>
      <c r="B3055" s="262" t="str">
        <f>IF(ISBLANK(INDEX('Policy Characteristics'!B:B,MATCH($C3055,'Policy Characteristics'!$C:$C,0))),"",INDEX('Policy Characteristics'!B:B,MATCH($C3055,'Policy Characteristics'!$C:$C,0)))</f>
        <v>Capital Cost Reduction</v>
      </c>
      <c r="C3055" s="254" t="str">
        <f t="shared" si="139"/>
        <v>RnD Industry Capital Cost Perc Reduction</v>
      </c>
      <c r="D3055" s="45" t="s">
        <v>3460</v>
      </c>
      <c r="E3055" s="45" t="s">
        <v>2671</v>
      </c>
      <c r="F3055" t="s">
        <v>3466</v>
      </c>
      <c r="G3055" s="45" t="s">
        <v>2446</v>
      </c>
      <c r="H3055" s="47">
        <f t="shared" si="137"/>
        <v>3054</v>
      </c>
      <c r="I3055" s="324" t="s">
        <v>41</v>
      </c>
      <c r="J3055" s="255" t="str">
        <f>IF(ISBLANK(INDEX('Policy Characteristics'!D:D,MATCH($C3055,'Policy Characteristics'!$C:$C,0))),"",INDEX('Policy Characteristics'!D:D,MATCH($C3055,'Policy Characteristics'!$C:$C,0)))</f>
        <v>R&amp;D Capital Cost Reductions</v>
      </c>
      <c r="K3055" s="254" t="str">
        <f>IF(ISBLANK(INDEX('Policy Characteristics'!E:E,MATCH($C3055,'Policy Characteristics'!$C:$C,0))),"",INDEX('Policy Characteristics'!E:E,MATCH($C3055,'Policy Characteristics'!$C:$C,0)))</f>
        <v>RnD industry capital cost reduction</v>
      </c>
      <c r="L3055" s="261">
        <f>IF(ISBLANK(INDEX('Policy Characteristics'!F:F,MATCH($C3055,'Policy Characteristics'!$C:$C,0))),"",INDEX('Policy Characteristics'!F:F,MATCH($C3055,'Policy Characteristics'!$C:$C,0)))</f>
        <v>0</v>
      </c>
      <c r="M3055" s="261">
        <f>IF(ISBLANK(INDEX('Policy Characteristics'!G:G,MATCH($C3055,'Policy Characteristics'!$C:$C,0))),"",INDEX('Policy Characteristics'!G:G,MATCH($C3055,'Policy Characteristics'!$C:$C,0)))</f>
        <v>0.4</v>
      </c>
      <c r="N3055" s="261">
        <f>IF(ISBLANK(INDEX('Policy Characteristics'!H:H,MATCH($C3055,'Policy Characteristics'!$C:$C,0))),"",INDEX('Policy Characteristics'!H:H,MATCH($C3055,'Policy Characteristics'!$C:$C,0)))</f>
        <v>0.01</v>
      </c>
      <c r="O3055" s="254" t="str">
        <f>IF(ISBLANK(INDEX('Policy Characteristics'!I:I,MATCH($C3055,'Policy Characteristics'!$C:$C,0))),"",INDEX('Policy Characteristics'!I:I,MATCH($C3055,'Policy Characteristics'!$C:$C,0)))</f>
        <v>% reduction in cost</v>
      </c>
      <c r="P3055" s="254" t="str">
        <f>IF(ISBLANK(INDEX('Policy Characteristics'!J:J,MATCH($C3055,'Policy Characteristics'!$C:$C,0))),"",INDEX('Policy Characteristics'!J:J,MATCH($C3055,'Policy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55" s="254" t="str">
        <f>IF(ISBLANK(INDEX('Policy Characteristics'!K:K,MATCH($C3055,'Policy Characteristics'!$C:$C,0))),"",INDEX('Policy Characteristics'!K:K,MATCH($C3055,'Policy Characteristics'!$C:$C,0)))</f>
        <v>architectural-design.html#rnd</v>
      </c>
      <c r="R3055" s="254" t="str">
        <f>IF(ISBLANK(INDEX('Policy Characteristics'!L:L,MATCH($C3055,'Policy Characteristics'!$C:$C,0))),"",INDEX('Policy Characteristics'!L:L,MATCH($C3055,'Policy Characteristics'!$C:$C,0)))</f>
        <v>research-and-development.html</v>
      </c>
    </row>
    <row r="3056" spans="1:18" x14ac:dyDescent="0.25">
      <c r="A3056" s="254" t="str">
        <f>IF(ISBLANK(INDEX('Policy Characteristics'!A:A,MATCH($C3056,'Policy Characteristics'!$C:$C,0))),"",INDEX('Policy Characteristics'!A:A,MATCH($C3056,'Policy Characteristics'!$C:$C,0)))</f>
        <v>Research and Development</v>
      </c>
      <c r="B3056" s="262" t="str">
        <f>IF(ISBLANK(INDEX('Policy Characteristics'!B:B,MATCH($C3056,'Policy Characteristics'!$C:$C,0))),"",INDEX('Policy Characteristics'!B:B,MATCH($C3056,'Policy Characteristics'!$C:$C,0)))</f>
        <v>Capital Cost Reduction</v>
      </c>
      <c r="C3056" s="254" t="str">
        <f t="shared" si="139"/>
        <v>RnD Industry Capital Cost Perc Reduction</v>
      </c>
      <c r="D3056" s="45" t="s">
        <v>3461</v>
      </c>
      <c r="E3056" s="45" t="s">
        <v>2375</v>
      </c>
      <c r="F3056" t="s">
        <v>3467</v>
      </c>
      <c r="G3056" s="45" t="s">
        <v>89</v>
      </c>
      <c r="H3056" s="47">
        <f t="shared" si="137"/>
        <v>3055</v>
      </c>
      <c r="I3056" s="324" t="s">
        <v>40</v>
      </c>
      <c r="J3056" s="255" t="str">
        <f>IF(ISBLANK(INDEX('Policy Characteristics'!D:D,MATCH($C3056,'Policy Characteristics'!$C:$C,0))),"",INDEX('Policy Characteristics'!D:D,MATCH($C3056,'Policy Characteristics'!$C:$C,0)))</f>
        <v>R&amp;D Capital Cost Reductions</v>
      </c>
      <c r="K3056" s="254" t="str">
        <f>IF(ISBLANK(INDEX('Policy Characteristics'!E:E,MATCH($C3056,'Policy Characteristics'!$C:$C,0))),"",INDEX('Policy Characteristics'!E:E,MATCH($C3056,'Policy Characteristics'!$C:$C,0)))</f>
        <v>RnD industry capital cost reduction</v>
      </c>
      <c r="L3056" s="261">
        <f>IF(ISBLANK(INDEX('Policy Characteristics'!F:F,MATCH($C3056,'Policy Characteristics'!$C:$C,0))),"",INDEX('Policy Characteristics'!F:F,MATCH($C3056,'Policy Characteristics'!$C:$C,0)))</f>
        <v>0</v>
      </c>
      <c r="M3056" s="261">
        <f>IF(ISBLANK(INDEX('Policy Characteristics'!G:G,MATCH($C3056,'Policy Characteristics'!$C:$C,0))),"",INDEX('Policy Characteristics'!G:G,MATCH($C3056,'Policy Characteristics'!$C:$C,0)))</f>
        <v>0.4</v>
      </c>
      <c r="N3056" s="261">
        <f>IF(ISBLANK(INDEX('Policy Characteristics'!H:H,MATCH($C3056,'Policy Characteristics'!$C:$C,0))),"",INDEX('Policy Characteristics'!H:H,MATCH($C3056,'Policy Characteristics'!$C:$C,0)))</f>
        <v>0.01</v>
      </c>
      <c r="O3056" s="254" t="str">
        <f>IF(ISBLANK(INDEX('Policy Characteristics'!I:I,MATCH($C3056,'Policy Characteristics'!$C:$C,0))),"",INDEX('Policy Characteristics'!I:I,MATCH($C3056,'Policy Characteristics'!$C:$C,0)))</f>
        <v>% reduction in cost</v>
      </c>
      <c r="P3056" s="254" t="str">
        <f>IF(ISBLANK(INDEX('Policy Characteristics'!J:J,MATCH($C3056,'Policy Characteristics'!$C:$C,0))),"",INDEX('Policy Characteristics'!J:J,MATCH($C3056,'Policy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56" s="254" t="str">
        <f>IF(ISBLANK(INDEX('Policy Characteristics'!K:K,MATCH($C3056,'Policy Characteristics'!$C:$C,0))),"",INDEX('Policy Characteristics'!K:K,MATCH($C3056,'Policy Characteristics'!$C:$C,0)))</f>
        <v>architectural-design.html#rnd</v>
      </c>
      <c r="R3056" s="254" t="str">
        <f>IF(ISBLANK(INDEX('Policy Characteristics'!L:L,MATCH($C3056,'Policy Characteristics'!$C:$C,0))),"",INDEX('Policy Characteristics'!L:L,MATCH($C3056,'Policy Characteristics'!$C:$C,0)))</f>
        <v>research-and-development.html</v>
      </c>
    </row>
    <row r="3057" spans="1:18" x14ac:dyDescent="0.25">
      <c r="A3057" s="254" t="str">
        <f>IF(ISBLANK(INDEX('Policy Characteristics'!A:A,MATCH($C3057,'Policy Characteristics'!$C:$C,0))),"",INDEX('Policy Characteristics'!A:A,MATCH($C3057,'Policy Characteristics'!$C:$C,0)))</f>
        <v>Research and Development</v>
      </c>
      <c r="B3057" s="262" t="str">
        <f>IF(ISBLANK(INDEX('Policy Characteristics'!B:B,MATCH($C3057,'Policy Characteristics'!$C:$C,0))),"",INDEX('Policy Characteristics'!B:B,MATCH($C3057,'Policy Characteristics'!$C:$C,0)))</f>
        <v>Capital Cost Reduction</v>
      </c>
      <c r="C3057" s="254" t="str">
        <f t="shared" si="139"/>
        <v>RnD Industry Capital Cost Perc Reduction</v>
      </c>
      <c r="D3057" s="45" t="s">
        <v>3461</v>
      </c>
      <c r="E3057" s="45" t="s">
        <v>2376</v>
      </c>
      <c r="F3057" t="s">
        <v>3467</v>
      </c>
      <c r="G3057" s="45" t="s">
        <v>2606</v>
      </c>
      <c r="H3057" s="47">
        <f t="shared" si="137"/>
        <v>3056</v>
      </c>
      <c r="I3057" s="324" t="s">
        <v>41</v>
      </c>
      <c r="J3057" s="255" t="str">
        <f>IF(ISBLANK(INDEX('Policy Characteristics'!D:D,MATCH($C3057,'Policy Characteristics'!$C:$C,0))),"",INDEX('Policy Characteristics'!D:D,MATCH($C3057,'Policy Characteristics'!$C:$C,0)))</f>
        <v>R&amp;D Capital Cost Reductions</v>
      </c>
      <c r="K3057" s="254" t="str">
        <f>IF(ISBLANK(INDEX('Policy Characteristics'!E:E,MATCH($C3057,'Policy Characteristics'!$C:$C,0))),"",INDEX('Policy Characteristics'!E:E,MATCH($C3057,'Policy Characteristics'!$C:$C,0)))</f>
        <v>RnD industry capital cost reduction</v>
      </c>
      <c r="L3057" s="261">
        <f>IF(ISBLANK(INDEX('Policy Characteristics'!F:F,MATCH($C3057,'Policy Characteristics'!$C:$C,0))),"",INDEX('Policy Characteristics'!F:F,MATCH($C3057,'Policy Characteristics'!$C:$C,0)))</f>
        <v>0</v>
      </c>
      <c r="M3057" s="261">
        <f>IF(ISBLANK(INDEX('Policy Characteristics'!G:G,MATCH($C3057,'Policy Characteristics'!$C:$C,0))),"",INDEX('Policy Characteristics'!G:G,MATCH($C3057,'Policy Characteristics'!$C:$C,0)))</f>
        <v>0.4</v>
      </c>
      <c r="N3057" s="261">
        <f>IF(ISBLANK(INDEX('Policy Characteristics'!H:H,MATCH($C3057,'Policy Characteristics'!$C:$C,0))),"",INDEX('Policy Characteristics'!H:H,MATCH($C3057,'Policy Characteristics'!$C:$C,0)))</f>
        <v>0.01</v>
      </c>
      <c r="O3057" s="254" t="str">
        <f>IF(ISBLANK(INDEX('Policy Characteristics'!I:I,MATCH($C3057,'Policy Characteristics'!$C:$C,0))),"",INDEX('Policy Characteristics'!I:I,MATCH($C3057,'Policy Characteristics'!$C:$C,0)))</f>
        <v>% reduction in cost</v>
      </c>
      <c r="P3057" s="254" t="str">
        <f>IF(ISBLANK(INDEX('Policy Characteristics'!J:J,MATCH($C3057,'Policy Characteristics'!$C:$C,0))),"",INDEX('Policy Characteristics'!J:J,MATCH($C3057,'Policy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57" s="254" t="str">
        <f>IF(ISBLANK(INDEX('Policy Characteristics'!K:K,MATCH($C3057,'Policy Characteristics'!$C:$C,0))),"",INDEX('Policy Characteristics'!K:K,MATCH($C3057,'Policy Characteristics'!$C:$C,0)))</f>
        <v>architectural-design.html#rnd</v>
      </c>
      <c r="R3057" s="254" t="str">
        <f>IF(ISBLANK(INDEX('Policy Characteristics'!L:L,MATCH($C3057,'Policy Characteristics'!$C:$C,0))),"",INDEX('Policy Characteristics'!L:L,MATCH($C3057,'Policy Characteristics'!$C:$C,0)))</f>
        <v>research-and-development.html</v>
      </c>
    </row>
    <row r="3058" spans="1:18" x14ac:dyDescent="0.25">
      <c r="A3058" s="254" t="str">
        <f>IF(ISBLANK(INDEX('Policy Characteristics'!A:A,MATCH($C3058,'Policy Characteristics'!$C:$C,0))),"",INDEX('Policy Characteristics'!A:A,MATCH($C3058,'Policy Characteristics'!$C:$C,0)))</f>
        <v>Research and Development</v>
      </c>
      <c r="B3058" s="262" t="str">
        <f>IF(ISBLANK(INDEX('Policy Characteristics'!B:B,MATCH($C3058,'Policy Characteristics'!$C:$C,0))),"",INDEX('Policy Characteristics'!B:B,MATCH($C3058,'Policy Characteristics'!$C:$C,0)))</f>
        <v>Capital Cost Reduction</v>
      </c>
      <c r="C3058" s="254" t="str">
        <f t="shared" si="139"/>
        <v>RnD Industry Capital Cost Perc Reduction</v>
      </c>
      <c r="D3058" s="45" t="s">
        <v>3461</v>
      </c>
      <c r="E3058" s="45" t="s">
        <v>2377</v>
      </c>
      <c r="F3058" t="s">
        <v>3467</v>
      </c>
      <c r="G3058" s="45" t="s">
        <v>83</v>
      </c>
      <c r="H3058" s="47">
        <f t="shared" si="137"/>
        <v>3057</v>
      </c>
      <c r="I3058" s="324" t="s">
        <v>41</v>
      </c>
      <c r="J3058" s="255" t="str">
        <f>IF(ISBLANK(INDEX('Policy Characteristics'!D:D,MATCH($C3058,'Policy Characteristics'!$C:$C,0))),"",INDEX('Policy Characteristics'!D:D,MATCH($C3058,'Policy Characteristics'!$C:$C,0)))</f>
        <v>R&amp;D Capital Cost Reductions</v>
      </c>
      <c r="K3058" s="254" t="str">
        <f>IF(ISBLANK(INDEX('Policy Characteristics'!E:E,MATCH($C3058,'Policy Characteristics'!$C:$C,0))),"",INDEX('Policy Characteristics'!E:E,MATCH($C3058,'Policy Characteristics'!$C:$C,0)))</f>
        <v>RnD industry capital cost reduction</v>
      </c>
      <c r="L3058" s="261">
        <f>IF(ISBLANK(INDEX('Policy Characteristics'!F:F,MATCH($C3058,'Policy Characteristics'!$C:$C,0))),"",INDEX('Policy Characteristics'!F:F,MATCH($C3058,'Policy Characteristics'!$C:$C,0)))</f>
        <v>0</v>
      </c>
      <c r="M3058" s="261">
        <f>IF(ISBLANK(INDEX('Policy Characteristics'!G:G,MATCH($C3058,'Policy Characteristics'!$C:$C,0))),"",INDEX('Policy Characteristics'!G:G,MATCH($C3058,'Policy Characteristics'!$C:$C,0)))</f>
        <v>0.4</v>
      </c>
      <c r="N3058" s="261">
        <f>IF(ISBLANK(INDEX('Policy Characteristics'!H:H,MATCH($C3058,'Policy Characteristics'!$C:$C,0))),"",INDEX('Policy Characteristics'!H:H,MATCH($C3058,'Policy Characteristics'!$C:$C,0)))</f>
        <v>0.01</v>
      </c>
      <c r="O3058" s="254" t="str">
        <f>IF(ISBLANK(INDEX('Policy Characteristics'!I:I,MATCH($C3058,'Policy Characteristics'!$C:$C,0))),"",INDEX('Policy Characteristics'!I:I,MATCH($C3058,'Policy Characteristics'!$C:$C,0)))</f>
        <v>% reduction in cost</v>
      </c>
      <c r="P3058" s="254" t="str">
        <f>IF(ISBLANK(INDEX('Policy Characteristics'!J:J,MATCH($C3058,'Policy Characteristics'!$C:$C,0))),"",INDEX('Policy Characteristics'!J:J,MATCH($C3058,'Policy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58" s="254" t="str">
        <f>IF(ISBLANK(INDEX('Policy Characteristics'!K:K,MATCH($C3058,'Policy Characteristics'!$C:$C,0))),"",INDEX('Policy Characteristics'!K:K,MATCH($C3058,'Policy Characteristics'!$C:$C,0)))</f>
        <v>architectural-design.html#rnd</v>
      </c>
      <c r="R3058" s="254" t="str">
        <f>IF(ISBLANK(INDEX('Policy Characteristics'!L:L,MATCH($C3058,'Policy Characteristics'!$C:$C,0))),"",INDEX('Policy Characteristics'!L:L,MATCH($C3058,'Policy Characteristics'!$C:$C,0)))</f>
        <v>research-and-development.html</v>
      </c>
    </row>
    <row r="3059" spans="1:18" x14ac:dyDescent="0.25">
      <c r="A3059" s="254" t="str">
        <f>IF(ISBLANK(INDEX('Policy Characteristics'!A:A,MATCH($C3059,'Policy Characteristics'!$C:$C,0))),"",INDEX('Policy Characteristics'!A:A,MATCH($C3059,'Policy Characteristics'!$C:$C,0)))</f>
        <v>Research and Development</v>
      </c>
      <c r="B3059" s="262" t="str">
        <f>IF(ISBLANK(INDEX('Policy Characteristics'!B:B,MATCH($C3059,'Policy Characteristics'!$C:$C,0))),"",INDEX('Policy Characteristics'!B:B,MATCH($C3059,'Policy Characteristics'!$C:$C,0)))</f>
        <v>Capital Cost Reduction</v>
      </c>
      <c r="C3059" s="254" t="str">
        <f t="shared" si="139"/>
        <v>RnD Industry Capital Cost Perc Reduction</v>
      </c>
      <c r="D3059" s="45" t="s">
        <v>3461</v>
      </c>
      <c r="E3059" s="45" t="s">
        <v>2378</v>
      </c>
      <c r="F3059" t="s">
        <v>3467</v>
      </c>
      <c r="G3059" s="45" t="s">
        <v>88</v>
      </c>
      <c r="H3059" s="47">
        <f t="shared" si="137"/>
        <v>3058</v>
      </c>
      <c r="I3059" s="324" t="s">
        <v>41</v>
      </c>
      <c r="J3059" s="255" t="str">
        <f>IF(ISBLANK(INDEX('Policy Characteristics'!D:D,MATCH($C3059,'Policy Characteristics'!$C:$C,0))),"",INDEX('Policy Characteristics'!D:D,MATCH($C3059,'Policy Characteristics'!$C:$C,0)))</f>
        <v>R&amp;D Capital Cost Reductions</v>
      </c>
      <c r="K3059" s="254" t="str">
        <f>IF(ISBLANK(INDEX('Policy Characteristics'!E:E,MATCH($C3059,'Policy Characteristics'!$C:$C,0))),"",INDEX('Policy Characteristics'!E:E,MATCH($C3059,'Policy Characteristics'!$C:$C,0)))</f>
        <v>RnD industry capital cost reduction</v>
      </c>
      <c r="L3059" s="261">
        <f>IF(ISBLANK(INDEX('Policy Characteristics'!F:F,MATCH($C3059,'Policy Characteristics'!$C:$C,0))),"",INDEX('Policy Characteristics'!F:F,MATCH($C3059,'Policy Characteristics'!$C:$C,0)))</f>
        <v>0</v>
      </c>
      <c r="M3059" s="261">
        <f>IF(ISBLANK(INDEX('Policy Characteristics'!G:G,MATCH($C3059,'Policy Characteristics'!$C:$C,0))),"",INDEX('Policy Characteristics'!G:G,MATCH($C3059,'Policy Characteristics'!$C:$C,0)))</f>
        <v>0.4</v>
      </c>
      <c r="N3059" s="261">
        <f>IF(ISBLANK(INDEX('Policy Characteristics'!H:H,MATCH($C3059,'Policy Characteristics'!$C:$C,0))),"",INDEX('Policy Characteristics'!H:H,MATCH($C3059,'Policy Characteristics'!$C:$C,0)))</f>
        <v>0.01</v>
      </c>
      <c r="O3059" s="254" t="str">
        <f>IF(ISBLANK(INDEX('Policy Characteristics'!I:I,MATCH($C3059,'Policy Characteristics'!$C:$C,0))),"",INDEX('Policy Characteristics'!I:I,MATCH($C3059,'Policy Characteristics'!$C:$C,0)))</f>
        <v>% reduction in cost</v>
      </c>
      <c r="P3059" s="254" t="str">
        <f>IF(ISBLANK(INDEX('Policy Characteristics'!J:J,MATCH($C3059,'Policy Characteristics'!$C:$C,0))),"",INDEX('Policy Characteristics'!J:J,MATCH($C3059,'Policy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59" s="254" t="str">
        <f>IF(ISBLANK(INDEX('Policy Characteristics'!K:K,MATCH($C3059,'Policy Characteristics'!$C:$C,0))),"",INDEX('Policy Characteristics'!K:K,MATCH($C3059,'Policy Characteristics'!$C:$C,0)))</f>
        <v>architectural-design.html#rnd</v>
      </c>
      <c r="R3059" s="254" t="str">
        <f>IF(ISBLANK(INDEX('Policy Characteristics'!L:L,MATCH($C3059,'Policy Characteristics'!$C:$C,0))),"",INDEX('Policy Characteristics'!L:L,MATCH($C3059,'Policy Characteristics'!$C:$C,0)))</f>
        <v>research-and-development.html</v>
      </c>
    </row>
    <row r="3060" spans="1:18" x14ac:dyDescent="0.25">
      <c r="A3060" s="254" t="str">
        <f>IF(ISBLANK(INDEX('Policy Characteristics'!A:A,MATCH($C3060,'Policy Characteristics'!$C:$C,0))),"",INDEX('Policy Characteristics'!A:A,MATCH($C3060,'Policy Characteristics'!$C:$C,0)))</f>
        <v>Research and Development</v>
      </c>
      <c r="B3060" s="262" t="str">
        <f>IF(ISBLANK(INDEX('Policy Characteristics'!B:B,MATCH($C3060,'Policy Characteristics'!$C:$C,0))),"",INDEX('Policy Characteristics'!B:B,MATCH($C3060,'Policy Characteristics'!$C:$C,0)))</f>
        <v>Capital Cost Reduction</v>
      </c>
      <c r="C3060" s="254" t="str">
        <f t="shared" si="139"/>
        <v>RnD Industry Capital Cost Perc Reduction</v>
      </c>
      <c r="D3060" s="45" t="s">
        <v>3461</v>
      </c>
      <c r="E3060" s="45" t="s">
        <v>2379</v>
      </c>
      <c r="F3060" t="s">
        <v>3467</v>
      </c>
      <c r="G3060" s="45" t="s">
        <v>3836</v>
      </c>
      <c r="H3060" s="47">
        <f t="shared" si="137"/>
        <v>3059</v>
      </c>
      <c r="I3060" s="324" t="s">
        <v>41</v>
      </c>
      <c r="J3060" s="255" t="str">
        <f>IF(ISBLANK(INDEX('Policy Characteristics'!D:D,MATCH($C3060,'Policy Characteristics'!$C:$C,0))),"",INDEX('Policy Characteristics'!D:D,MATCH($C3060,'Policy Characteristics'!$C:$C,0)))</f>
        <v>R&amp;D Capital Cost Reductions</v>
      </c>
      <c r="K3060" s="254" t="str">
        <f>IF(ISBLANK(INDEX('Policy Characteristics'!E:E,MATCH($C3060,'Policy Characteristics'!$C:$C,0))),"",INDEX('Policy Characteristics'!E:E,MATCH($C3060,'Policy Characteristics'!$C:$C,0)))</f>
        <v>RnD industry capital cost reduction</v>
      </c>
      <c r="L3060" s="261">
        <f>IF(ISBLANK(INDEX('Policy Characteristics'!F:F,MATCH($C3060,'Policy Characteristics'!$C:$C,0))),"",INDEX('Policy Characteristics'!F:F,MATCH($C3060,'Policy Characteristics'!$C:$C,0)))</f>
        <v>0</v>
      </c>
      <c r="M3060" s="261">
        <f>IF(ISBLANK(INDEX('Policy Characteristics'!G:G,MATCH($C3060,'Policy Characteristics'!$C:$C,0))),"",INDEX('Policy Characteristics'!G:G,MATCH($C3060,'Policy Characteristics'!$C:$C,0)))</f>
        <v>0.4</v>
      </c>
      <c r="N3060" s="261">
        <f>IF(ISBLANK(INDEX('Policy Characteristics'!H:H,MATCH($C3060,'Policy Characteristics'!$C:$C,0))),"",INDEX('Policy Characteristics'!H:H,MATCH($C3060,'Policy Characteristics'!$C:$C,0)))</f>
        <v>0.01</v>
      </c>
      <c r="O3060" s="254" t="str">
        <f>IF(ISBLANK(INDEX('Policy Characteristics'!I:I,MATCH($C3060,'Policy Characteristics'!$C:$C,0))),"",INDEX('Policy Characteristics'!I:I,MATCH($C3060,'Policy Characteristics'!$C:$C,0)))</f>
        <v>% reduction in cost</v>
      </c>
      <c r="P3060" s="254" t="str">
        <f>IF(ISBLANK(INDEX('Policy Characteristics'!J:J,MATCH($C3060,'Policy Characteristics'!$C:$C,0))),"",INDEX('Policy Characteristics'!J:J,MATCH($C3060,'Policy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60" s="254" t="str">
        <f>IF(ISBLANK(INDEX('Policy Characteristics'!K:K,MATCH($C3060,'Policy Characteristics'!$C:$C,0))),"",INDEX('Policy Characteristics'!K:K,MATCH($C3060,'Policy Characteristics'!$C:$C,0)))</f>
        <v>architectural-design.html#rnd</v>
      </c>
      <c r="R3060" s="254" t="str">
        <f>IF(ISBLANK(INDEX('Policy Characteristics'!L:L,MATCH($C3060,'Policy Characteristics'!$C:$C,0))),"",INDEX('Policy Characteristics'!L:L,MATCH($C3060,'Policy Characteristics'!$C:$C,0)))</f>
        <v>research-and-development.html</v>
      </c>
    </row>
    <row r="3061" spans="1:18" x14ac:dyDescent="0.25">
      <c r="A3061" s="254" t="str">
        <f>IF(ISBLANK(INDEX('Policy Characteristics'!A:A,MATCH($C3061,'Policy Characteristics'!$C:$C,0))),"",INDEX('Policy Characteristics'!A:A,MATCH($C3061,'Policy Characteristics'!$C:$C,0)))</f>
        <v>Research and Development</v>
      </c>
      <c r="B3061" s="262" t="str">
        <f>IF(ISBLANK(INDEX('Policy Characteristics'!B:B,MATCH($C3061,'Policy Characteristics'!$C:$C,0))),"",INDEX('Policy Characteristics'!B:B,MATCH($C3061,'Policy Characteristics'!$C:$C,0)))</f>
        <v>Capital Cost Reduction</v>
      </c>
      <c r="C3061" s="254" t="str">
        <f t="shared" si="139"/>
        <v>RnD Industry Capital Cost Perc Reduction</v>
      </c>
      <c r="D3061" s="45" t="s">
        <v>3461</v>
      </c>
      <c r="E3061" s="45" t="s">
        <v>2380</v>
      </c>
      <c r="F3061" t="s">
        <v>3467</v>
      </c>
      <c r="G3061" s="45" t="s">
        <v>95</v>
      </c>
      <c r="H3061" s="47">
        <f t="shared" si="137"/>
        <v>3060</v>
      </c>
      <c r="I3061" s="324" t="s">
        <v>41</v>
      </c>
      <c r="J3061" s="255" t="str">
        <f>IF(ISBLANK(INDEX('Policy Characteristics'!D:D,MATCH($C3061,'Policy Characteristics'!$C:$C,0))),"",INDEX('Policy Characteristics'!D:D,MATCH($C3061,'Policy Characteristics'!$C:$C,0)))</f>
        <v>R&amp;D Capital Cost Reductions</v>
      </c>
      <c r="K3061" s="254" t="str">
        <f>IF(ISBLANK(INDEX('Policy Characteristics'!E:E,MATCH($C3061,'Policy Characteristics'!$C:$C,0))),"",INDEX('Policy Characteristics'!E:E,MATCH($C3061,'Policy Characteristics'!$C:$C,0)))</f>
        <v>RnD industry capital cost reduction</v>
      </c>
      <c r="L3061" s="261">
        <f>IF(ISBLANK(INDEX('Policy Characteristics'!F:F,MATCH($C3061,'Policy Characteristics'!$C:$C,0))),"",INDEX('Policy Characteristics'!F:F,MATCH($C3061,'Policy Characteristics'!$C:$C,0)))</f>
        <v>0</v>
      </c>
      <c r="M3061" s="261">
        <f>IF(ISBLANK(INDEX('Policy Characteristics'!G:G,MATCH($C3061,'Policy Characteristics'!$C:$C,0))),"",INDEX('Policy Characteristics'!G:G,MATCH($C3061,'Policy Characteristics'!$C:$C,0)))</f>
        <v>0.4</v>
      </c>
      <c r="N3061" s="261">
        <f>IF(ISBLANK(INDEX('Policy Characteristics'!H:H,MATCH($C3061,'Policy Characteristics'!$C:$C,0))),"",INDEX('Policy Characteristics'!H:H,MATCH($C3061,'Policy Characteristics'!$C:$C,0)))</f>
        <v>0.01</v>
      </c>
      <c r="O3061" s="254" t="str">
        <f>IF(ISBLANK(INDEX('Policy Characteristics'!I:I,MATCH($C3061,'Policy Characteristics'!$C:$C,0))),"",INDEX('Policy Characteristics'!I:I,MATCH($C3061,'Policy Characteristics'!$C:$C,0)))</f>
        <v>% reduction in cost</v>
      </c>
      <c r="P3061" s="254" t="str">
        <f>IF(ISBLANK(INDEX('Policy Characteristics'!J:J,MATCH($C3061,'Policy Characteristics'!$C:$C,0))),"",INDEX('Policy Characteristics'!J:J,MATCH($C3061,'Policy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61" s="254" t="str">
        <f>IF(ISBLANK(INDEX('Policy Characteristics'!K:K,MATCH($C3061,'Policy Characteristics'!$C:$C,0))),"",INDEX('Policy Characteristics'!K:K,MATCH($C3061,'Policy Characteristics'!$C:$C,0)))</f>
        <v>architectural-design.html#rnd</v>
      </c>
      <c r="R3061" s="254" t="str">
        <f>IF(ISBLANK(INDEX('Policy Characteristics'!L:L,MATCH($C3061,'Policy Characteristics'!$C:$C,0))),"",INDEX('Policy Characteristics'!L:L,MATCH($C3061,'Policy Characteristics'!$C:$C,0)))</f>
        <v>research-and-development.html</v>
      </c>
    </row>
    <row r="3062" spans="1:18" x14ac:dyDescent="0.25">
      <c r="A3062" s="254" t="str">
        <f>IF(ISBLANK(INDEX('Policy Characteristics'!A:A,MATCH($C3062,'Policy Characteristics'!$C:$C,0))),"",INDEX('Policy Characteristics'!A:A,MATCH($C3062,'Policy Characteristics'!$C:$C,0)))</f>
        <v>Research and Development</v>
      </c>
      <c r="B3062" s="262" t="str">
        <f>IF(ISBLANK(INDEX('Policy Characteristics'!B:B,MATCH($C3062,'Policy Characteristics'!$C:$C,0))),"",INDEX('Policy Characteristics'!B:B,MATCH($C3062,'Policy Characteristics'!$C:$C,0)))</f>
        <v>Capital Cost Reduction</v>
      </c>
      <c r="C3062" s="254" t="str">
        <f t="shared" si="139"/>
        <v>RnD Industry Capital Cost Perc Reduction</v>
      </c>
      <c r="D3062" s="45" t="s">
        <v>3461</v>
      </c>
      <c r="E3062" s="45" t="s">
        <v>2672</v>
      </c>
      <c r="F3062" t="s">
        <v>3467</v>
      </c>
      <c r="G3062" s="45" t="s">
        <v>2443</v>
      </c>
      <c r="H3062" s="47">
        <f t="shared" si="137"/>
        <v>3061</v>
      </c>
      <c r="I3062" s="324" t="s">
        <v>41</v>
      </c>
      <c r="J3062" s="255" t="str">
        <f>IF(ISBLANK(INDEX('Policy Characteristics'!D:D,MATCH($C3062,'Policy Characteristics'!$C:$C,0))),"",INDEX('Policy Characteristics'!D:D,MATCH($C3062,'Policy Characteristics'!$C:$C,0)))</f>
        <v>R&amp;D Capital Cost Reductions</v>
      </c>
      <c r="K3062" s="254" t="str">
        <f>IF(ISBLANK(INDEX('Policy Characteristics'!E:E,MATCH($C3062,'Policy Characteristics'!$C:$C,0))),"",INDEX('Policy Characteristics'!E:E,MATCH($C3062,'Policy Characteristics'!$C:$C,0)))</f>
        <v>RnD industry capital cost reduction</v>
      </c>
      <c r="L3062" s="261">
        <f>IF(ISBLANK(INDEX('Policy Characteristics'!F:F,MATCH($C3062,'Policy Characteristics'!$C:$C,0))),"",INDEX('Policy Characteristics'!F:F,MATCH($C3062,'Policy Characteristics'!$C:$C,0)))</f>
        <v>0</v>
      </c>
      <c r="M3062" s="261">
        <f>IF(ISBLANK(INDEX('Policy Characteristics'!G:G,MATCH($C3062,'Policy Characteristics'!$C:$C,0))),"",INDEX('Policy Characteristics'!G:G,MATCH($C3062,'Policy Characteristics'!$C:$C,0)))</f>
        <v>0.4</v>
      </c>
      <c r="N3062" s="261">
        <f>IF(ISBLANK(INDEX('Policy Characteristics'!H:H,MATCH($C3062,'Policy Characteristics'!$C:$C,0))),"",INDEX('Policy Characteristics'!H:H,MATCH($C3062,'Policy Characteristics'!$C:$C,0)))</f>
        <v>0.01</v>
      </c>
      <c r="O3062" s="254" t="str">
        <f>IF(ISBLANK(INDEX('Policy Characteristics'!I:I,MATCH($C3062,'Policy Characteristics'!$C:$C,0))),"",INDEX('Policy Characteristics'!I:I,MATCH($C3062,'Policy Characteristics'!$C:$C,0)))</f>
        <v>% reduction in cost</v>
      </c>
      <c r="P3062" s="254" t="str">
        <f>IF(ISBLANK(INDEX('Policy Characteristics'!J:J,MATCH($C3062,'Policy Characteristics'!$C:$C,0))),"",INDEX('Policy Characteristics'!J:J,MATCH($C3062,'Policy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62" s="254" t="str">
        <f>IF(ISBLANK(INDEX('Policy Characteristics'!K:K,MATCH($C3062,'Policy Characteristics'!$C:$C,0))),"",INDEX('Policy Characteristics'!K:K,MATCH($C3062,'Policy Characteristics'!$C:$C,0)))</f>
        <v>architectural-design.html#rnd</v>
      </c>
      <c r="R3062" s="254" t="str">
        <f>IF(ISBLANK(INDEX('Policy Characteristics'!L:L,MATCH($C3062,'Policy Characteristics'!$C:$C,0))),"",INDEX('Policy Characteristics'!L:L,MATCH($C3062,'Policy Characteristics'!$C:$C,0)))</f>
        <v>research-and-development.html</v>
      </c>
    </row>
    <row r="3063" spans="1:18" x14ac:dyDescent="0.25">
      <c r="A3063" s="254" t="str">
        <f>IF(ISBLANK(INDEX('Policy Characteristics'!A:A,MATCH($C3063,'Policy Characteristics'!$C:$C,0))),"",INDEX('Policy Characteristics'!A:A,MATCH($C3063,'Policy Characteristics'!$C:$C,0)))</f>
        <v>Research and Development</v>
      </c>
      <c r="B3063" s="262" t="str">
        <f>IF(ISBLANK(INDEX('Policy Characteristics'!B:B,MATCH($C3063,'Policy Characteristics'!$C:$C,0))),"",INDEX('Policy Characteristics'!B:B,MATCH($C3063,'Policy Characteristics'!$C:$C,0)))</f>
        <v>Capital Cost Reduction</v>
      </c>
      <c r="C3063" s="254" t="str">
        <f t="shared" si="139"/>
        <v>RnD Industry Capital Cost Perc Reduction</v>
      </c>
      <c r="D3063" s="45" t="s">
        <v>3461</v>
      </c>
      <c r="E3063" s="45" t="s">
        <v>2673</v>
      </c>
      <c r="F3063" t="s">
        <v>3467</v>
      </c>
      <c r="G3063" s="45" t="s">
        <v>2559</v>
      </c>
      <c r="H3063" s="47">
        <f t="shared" si="137"/>
        <v>3062</v>
      </c>
      <c r="I3063" s="324" t="s">
        <v>41</v>
      </c>
      <c r="J3063" s="255" t="str">
        <f>IF(ISBLANK(INDEX('Policy Characteristics'!D:D,MATCH($C3063,'Policy Characteristics'!$C:$C,0))),"",INDEX('Policy Characteristics'!D:D,MATCH($C3063,'Policy Characteristics'!$C:$C,0)))</f>
        <v>R&amp;D Capital Cost Reductions</v>
      </c>
      <c r="K3063" s="254" t="str">
        <f>IF(ISBLANK(INDEX('Policy Characteristics'!E:E,MATCH($C3063,'Policy Characteristics'!$C:$C,0))),"",INDEX('Policy Characteristics'!E:E,MATCH($C3063,'Policy Characteristics'!$C:$C,0)))</f>
        <v>RnD industry capital cost reduction</v>
      </c>
      <c r="L3063" s="261">
        <f>IF(ISBLANK(INDEX('Policy Characteristics'!F:F,MATCH($C3063,'Policy Characteristics'!$C:$C,0))),"",INDEX('Policy Characteristics'!F:F,MATCH($C3063,'Policy Characteristics'!$C:$C,0)))</f>
        <v>0</v>
      </c>
      <c r="M3063" s="261">
        <f>IF(ISBLANK(INDEX('Policy Characteristics'!G:G,MATCH($C3063,'Policy Characteristics'!$C:$C,0))),"",INDEX('Policy Characteristics'!G:G,MATCH($C3063,'Policy Characteristics'!$C:$C,0)))</f>
        <v>0.4</v>
      </c>
      <c r="N3063" s="261">
        <f>IF(ISBLANK(INDEX('Policy Characteristics'!H:H,MATCH($C3063,'Policy Characteristics'!$C:$C,0))),"",INDEX('Policy Characteristics'!H:H,MATCH($C3063,'Policy Characteristics'!$C:$C,0)))</f>
        <v>0.01</v>
      </c>
      <c r="O3063" s="254" t="str">
        <f>IF(ISBLANK(INDEX('Policy Characteristics'!I:I,MATCH($C3063,'Policy Characteristics'!$C:$C,0))),"",INDEX('Policy Characteristics'!I:I,MATCH($C3063,'Policy Characteristics'!$C:$C,0)))</f>
        <v>% reduction in cost</v>
      </c>
      <c r="P3063" s="254" t="str">
        <f>IF(ISBLANK(INDEX('Policy Characteristics'!J:J,MATCH($C3063,'Policy Characteristics'!$C:$C,0))),"",INDEX('Policy Characteristics'!J:J,MATCH($C3063,'Policy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63" s="254" t="str">
        <f>IF(ISBLANK(INDEX('Policy Characteristics'!K:K,MATCH($C3063,'Policy Characteristics'!$C:$C,0))),"",INDEX('Policy Characteristics'!K:K,MATCH($C3063,'Policy Characteristics'!$C:$C,0)))</f>
        <v>architectural-design.html#rnd</v>
      </c>
      <c r="R3063" s="254" t="str">
        <f>IF(ISBLANK(INDEX('Policy Characteristics'!L:L,MATCH($C3063,'Policy Characteristics'!$C:$C,0))),"",INDEX('Policy Characteristics'!L:L,MATCH($C3063,'Policy Characteristics'!$C:$C,0)))</f>
        <v>research-and-development.html</v>
      </c>
    </row>
    <row r="3064" spans="1:18" x14ac:dyDescent="0.25">
      <c r="A3064" s="254" t="str">
        <f>IF(ISBLANK(INDEX('Policy Characteristics'!A:A,MATCH($C3064,'Policy Characteristics'!$C:$C,0))),"",INDEX('Policy Characteristics'!A:A,MATCH($C3064,'Policy Characteristics'!$C:$C,0)))</f>
        <v>Research and Development</v>
      </c>
      <c r="B3064" s="262" t="str">
        <f>IF(ISBLANK(INDEX('Policy Characteristics'!B:B,MATCH($C3064,'Policy Characteristics'!$C:$C,0))),"",INDEX('Policy Characteristics'!B:B,MATCH($C3064,'Policy Characteristics'!$C:$C,0)))</f>
        <v>Capital Cost Reduction</v>
      </c>
      <c r="C3064" s="254" t="str">
        <f t="shared" si="139"/>
        <v>RnD Industry Capital Cost Perc Reduction</v>
      </c>
      <c r="D3064" s="45" t="s">
        <v>3461</v>
      </c>
      <c r="E3064" s="45" t="s">
        <v>2674</v>
      </c>
      <c r="F3064" t="s">
        <v>3467</v>
      </c>
      <c r="G3064" s="45" t="s">
        <v>2621</v>
      </c>
      <c r="H3064" s="47">
        <f t="shared" si="137"/>
        <v>3063</v>
      </c>
      <c r="I3064" s="324" t="s">
        <v>41</v>
      </c>
      <c r="J3064" s="255" t="str">
        <f>IF(ISBLANK(INDEX('Policy Characteristics'!D:D,MATCH($C3064,'Policy Characteristics'!$C:$C,0))),"",INDEX('Policy Characteristics'!D:D,MATCH($C3064,'Policy Characteristics'!$C:$C,0)))</f>
        <v>R&amp;D Capital Cost Reductions</v>
      </c>
      <c r="K3064" s="254" t="str">
        <f>IF(ISBLANK(INDEX('Policy Characteristics'!E:E,MATCH($C3064,'Policy Characteristics'!$C:$C,0))),"",INDEX('Policy Characteristics'!E:E,MATCH($C3064,'Policy Characteristics'!$C:$C,0)))</f>
        <v>RnD industry capital cost reduction</v>
      </c>
      <c r="L3064" s="261">
        <f>IF(ISBLANK(INDEX('Policy Characteristics'!F:F,MATCH($C3064,'Policy Characteristics'!$C:$C,0))),"",INDEX('Policy Characteristics'!F:F,MATCH($C3064,'Policy Characteristics'!$C:$C,0)))</f>
        <v>0</v>
      </c>
      <c r="M3064" s="261">
        <f>IF(ISBLANK(INDEX('Policy Characteristics'!G:G,MATCH($C3064,'Policy Characteristics'!$C:$C,0))),"",INDEX('Policy Characteristics'!G:G,MATCH($C3064,'Policy Characteristics'!$C:$C,0)))</f>
        <v>0.4</v>
      </c>
      <c r="N3064" s="261">
        <f>IF(ISBLANK(INDEX('Policy Characteristics'!H:H,MATCH($C3064,'Policy Characteristics'!$C:$C,0))),"",INDEX('Policy Characteristics'!H:H,MATCH($C3064,'Policy Characteristics'!$C:$C,0)))</f>
        <v>0.01</v>
      </c>
      <c r="O3064" s="254" t="str">
        <f>IF(ISBLANK(INDEX('Policy Characteristics'!I:I,MATCH($C3064,'Policy Characteristics'!$C:$C,0))),"",INDEX('Policy Characteristics'!I:I,MATCH($C3064,'Policy Characteristics'!$C:$C,0)))</f>
        <v>% reduction in cost</v>
      </c>
      <c r="P3064" s="254" t="str">
        <f>IF(ISBLANK(INDEX('Policy Characteristics'!J:J,MATCH($C3064,'Policy Characteristics'!$C:$C,0))),"",INDEX('Policy Characteristics'!J:J,MATCH($C3064,'Policy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64" s="254" t="str">
        <f>IF(ISBLANK(INDEX('Policy Characteristics'!K:K,MATCH($C3064,'Policy Characteristics'!$C:$C,0))),"",INDEX('Policy Characteristics'!K:K,MATCH($C3064,'Policy Characteristics'!$C:$C,0)))</f>
        <v>architectural-design.html#rnd</v>
      </c>
      <c r="R3064" s="254" t="str">
        <f>IF(ISBLANK(INDEX('Policy Characteristics'!L:L,MATCH($C3064,'Policy Characteristics'!$C:$C,0))),"",INDEX('Policy Characteristics'!L:L,MATCH($C3064,'Policy Characteristics'!$C:$C,0)))</f>
        <v>research-and-development.html</v>
      </c>
    </row>
    <row r="3065" spans="1:18" x14ac:dyDescent="0.25">
      <c r="A3065" s="254" t="str">
        <f>IF(ISBLANK(INDEX('Policy Characteristics'!A:A,MATCH($C3065,'Policy Characteristics'!$C:$C,0))),"",INDEX('Policy Characteristics'!A:A,MATCH($C3065,'Policy Characteristics'!$C:$C,0)))</f>
        <v>Research and Development</v>
      </c>
      <c r="B3065" s="262" t="str">
        <f>IF(ISBLANK(INDEX('Policy Characteristics'!B:B,MATCH($C3065,'Policy Characteristics'!$C:$C,0))),"",INDEX('Policy Characteristics'!B:B,MATCH($C3065,'Policy Characteristics'!$C:$C,0)))</f>
        <v>Capital Cost Reduction</v>
      </c>
      <c r="C3065" s="254" t="str">
        <f t="shared" si="139"/>
        <v>RnD Industry Capital Cost Perc Reduction</v>
      </c>
      <c r="D3065" s="45" t="s">
        <v>3461</v>
      </c>
      <c r="E3065" s="45" t="s">
        <v>2671</v>
      </c>
      <c r="F3065" t="s">
        <v>3467</v>
      </c>
      <c r="G3065" s="45" t="s">
        <v>2446</v>
      </c>
      <c r="H3065" s="47">
        <f t="shared" si="137"/>
        <v>3064</v>
      </c>
      <c r="I3065" s="324" t="s">
        <v>41</v>
      </c>
      <c r="J3065" s="255" t="str">
        <f>IF(ISBLANK(INDEX('Policy Characteristics'!D:D,MATCH($C3065,'Policy Characteristics'!$C:$C,0))),"",INDEX('Policy Characteristics'!D:D,MATCH($C3065,'Policy Characteristics'!$C:$C,0)))</f>
        <v>R&amp;D Capital Cost Reductions</v>
      </c>
      <c r="K3065" s="254" t="str">
        <f>IF(ISBLANK(INDEX('Policy Characteristics'!E:E,MATCH($C3065,'Policy Characteristics'!$C:$C,0))),"",INDEX('Policy Characteristics'!E:E,MATCH($C3065,'Policy Characteristics'!$C:$C,0)))</f>
        <v>RnD industry capital cost reduction</v>
      </c>
      <c r="L3065" s="261">
        <f>IF(ISBLANK(INDEX('Policy Characteristics'!F:F,MATCH($C3065,'Policy Characteristics'!$C:$C,0))),"",INDEX('Policy Characteristics'!F:F,MATCH($C3065,'Policy Characteristics'!$C:$C,0)))</f>
        <v>0</v>
      </c>
      <c r="M3065" s="261">
        <f>IF(ISBLANK(INDEX('Policy Characteristics'!G:G,MATCH($C3065,'Policy Characteristics'!$C:$C,0))),"",INDEX('Policy Characteristics'!G:G,MATCH($C3065,'Policy Characteristics'!$C:$C,0)))</f>
        <v>0.4</v>
      </c>
      <c r="N3065" s="261">
        <f>IF(ISBLANK(INDEX('Policy Characteristics'!H:H,MATCH($C3065,'Policy Characteristics'!$C:$C,0))),"",INDEX('Policy Characteristics'!H:H,MATCH($C3065,'Policy Characteristics'!$C:$C,0)))</f>
        <v>0.01</v>
      </c>
      <c r="O3065" s="254" t="str">
        <f>IF(ISBLANK(INDEX('Policy Characteristics'!I:I,MATCH($C3065,'Policy Characteristics'!$C:$C,0))),"",INDEX('Policy Characteristics'!I:I,MATCH($C3065,'Policy Characteristics'!$C:$C,0)))</f>
        <v>% reduction in cost</v>
      </c>
      <c r="P3065" s="254" t="str">
        <f>IF(ISBLANK(INDEX('Policy Characteristics'!J:J,MATCH($C3065,'Policy Characteristics'!$C:$C,0))),"",INDEX('Policy Characteristics'!J:J,MATCH($C3065,'Policy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65" s="254" t="str">
        <f>IF(ISBLANK(INDEX('Policy Characteristics'!K:K,MATCH($C3065,'Policy Characteristics'!$C:$C,0))),"",INDEX('Policy Characteristics'!K:K,MATCH($C3065,'Policy Characteristics'!$C:$C,0)))</f>
        <v>architectural-design.html#rnd</v>
      </c>
      <c r="R3065" s="254" t="str">
        <f>IF(ISBLANK(INDEX('Policy Characteristics'!L:L,MATCH($C3065,'Policy Characteristics'!$C:$C,0))),"",INDEX('Policy Characteristics'!L:L,MATCH($C3065,'Policy Characteristics'!$C:$C,0)))</f>
        <v>research-and-development.html</v>
      </c>
    </row>
    <row r="3066" spans="1:18" x14ac:dyDescent="0.25">
      <c r="A3066" s="254" t="str">
        <f>IF(ISBLANK(INDEX('Policy Characteristics'!A:A,MATCH($C3066,'Policy Characteristics'!$C:$C,0))),"",INDEX('Policy Characteristics'!A:A,MATCH($C3066,'Policy Characteristics'!$C:$C,0)))</f>
        <v>Research and Development</v>
      </c>
      <c r="B3066" s="262" t="str">
        <f>IF(ISBLANK(INDEX('Policy Characteristics'!B:B,MATCH($C3066,'Policy Characteristics'!$C:$C,0))),"",INDEX('Policy Characteristics'!B:B,MATCH($C3066,'Policy Characteristics'!$C:$C,0)))</f>
        <v>Capital Cost Reduction</v>
      </c>
      <c r="C3066" s="254" t="str">
        <f t="shared" si="139"/>
        <v>RnD Industry Capital Cost Perc Reduction</v>
      </c>
      <c r="D3066" s="45" t="s">
        <v>3462</v>
      </c>
      <c r="E3066" s="45" t="s">
        <v>2375</v>
      </c>
      <c r="F3066" t="s">
        <v>3468</v>
      </c>
      <c r="G3066" s="45" t="s">
        <v>89</v>
      </c>
      <c r="H3066" s="47">
        <f t="shared" si="137"/>
        <v>3065</v>
      </c>
      <c r="I3066" s="324" t="s">
        <v>40</v>
      </c>
      <c r="J3066" s="255" t="str">
        <f>IF(ISBLANK(INDEX('Policy Characteristics'!D:D,MATCH($C3066,'Policy Characteristics'!$C:$C,0))),"",INDEX('Policy Characteristics'!D:D,MATCH($C3066,'Policy Characteristics'!$C:$C,0)))</f>
        <v>R&amp;D Capital Cost Reductions</v>
      </c>
      <c r="K3066" s="254" t="str">
        <f>IF(ISBLANK(INDEX('Policy Characteristics'!E:E,MATCH($C3066,'Policy Characteristics'!$C:$C,0))),"",INDEX('Policy Characteristics'!E:E,MATCH($C3066,'Policy Characteristics'!$C:$C,0)))</f>
        <v>RnD industry capital cost reduction</v>
      </c>
      <c r="L3066" s="261">
        <f>IF(ISBLANK(INDEX('Policy Characteristics'!F:F,MATCH($C3066,'Policy Characteristics'!$C:$C,0))),"",INDEX('Policy Characteristics'!F:F,MATCH($C3066,'Policy Characteristics'!$C:$C,0)))</f>
        <v>0</v>
      </c>
      <c r="M3066" s="261">
        <f>IF(ISBLANK(INDEX('Policy Characteristics'!G:G,MATCH($C3066,'Policy Characteristics'!$C:$C,0))),"",INDEX('Policy Characteristics'!G:G,MATCH($C3066,'Policy Characteristics'!$C:$C,0)))</f>
        <v>0.4</v>
      </c>
      <c r="N3066" s="261">
        <f>IF(ISBLANK(INDEX('Policy Characteristics'!H:H,MATCH($C3066,'Policy Characteristics'!$C:$C,0))),"",INDEX('Policy Characteristics'!H:H,MATCH($C3066,'Policy Characteristics'!$C:$C,0)))</f>
        <v>0.01</v>
      </c>
      <c r="O3066" s="254" t="str">
        <f>IF(ISBLANK(INDEX('Policy Characteristics'!I:I,MATCH($C3066,'Policy Characteristics'!$C:$C,0))),"",INDEX('Policy Characteristics'!I:I,MATCH($C3066,'Policy Characteristics'!$C:$C,0)))</f>
        <v>% reduction in cost</v>
      </c>
      <c r="P3066" s="254" t="str">
        <f>IF(ISBLANK(INDEX('Policy Characteristics'!J:J,MATCH($C3066,'Policy Characteristics'!$C:$C,0))),"",INDEX('Policy Characteristics'!J:J,MATCH($C3066,'Policy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66" s="254" t="str">
        <f>IF(ISBLANK(INDEX('Policy Characteristics'!K:K,MATCH($C3066,'Policy Characteristics'!$C:$C,0))),"",INDEX('Policy Characteristics'!K:K,MATCH($C3066,'Policy Characteristics'!$C:$C,0)))</f>
        <v>architectural-design.html#rnd</v>
      </c>
      <c r="R3066" s="254" t="str">
        <f>IF(ISBLANK(INDEX('Policy Characteristics'!L:L,MATCH($C3066,'Policy Characteristics'!$C:$C,0))),"",INDEX('Policy Characteristics'!L:L,MATCH($C3066,'Policy Characteristics'!$C:$C,0)))</f>
        <v>research-and-development.html</v>
      </c>
    </row>
    <row r="3067" spans="1:18" x14ac:dyDescent="0.25">
      <c r="A3067" s="254" t="str">
        <f>IF(ISBLANK(INDEX('Policy Characteristics'!A:A,MATCH($C3067,'Policy Characteristics'!$C:$C,0))),"",INDEX('Policy Characteristics'!A:A,MATCH($C3067,'Policy Characteristics'!$C:$C,0)))</f>
        <v>Research and Development</v>
      </c>
      <c r="B3067" s="262" t="str">
        <f>IF(ISBLANK(INDEX('Policy Characteristics'!B:B,MATCH($C3067,'Policy Characteristics'!$C:$C,0))),"",INDEX('Policy Characteristics'!B:B,MATCH($C3067,'Policy Characteristics'!$C:$C,0)))</f>
        <v>Capital Cost Reduction</v>
      </c>
      <c r="C3067" s="254" t="str">
        <f t="shared" si="139"/>
        <v>RnD Industry Capital Cost Perc Reduction</v>
      </c>
      <c r="D3067" s="45" t="s">
        <v>3462</v>
      </c>
      <c r="E3067" s="45" t="s">
        <v>2376</v>
      </c>
      <c r="F3067" t="s">
        <v>3468</v>
      </c>
      <c r="G3067" s="45" t="s">
        <v>2606</v>
      </c>
      <c r="H3067" s="47">
        <f t="shared" si="137"/>
        <v>3066</v>
      </c>
      <c r="I3067" s="324" t="s">
        <v>41</v>
      </c>
      <c r="J3067" s="255" t="str">
        <f>IF(ISBLANK(INDEX('Policy Characteristics'!D:D,MATCH($C3067,'Policy Characteristics'!$C:$C,0))),"",INDEX('Policy Characteristics'!D:D,MATCH($C3067,'Policy Characteristics'!$C:$C,0)))</f>
        <v>R&amp;D Capital Cost Reductions</v>
      </c>
      <c r="K3067" s="254" t="str">
        <f>IF(ISBLANK(INDEX('Policy Characteristics'!E:E,MATCH($C3067,'Policy Characteristics'!$C:$C,0))),"",INDEX('Policy Characteristics'!E:E,MATCH($C3067,'Policy Characteristics'!$C:$C,0)))</f>
        <v>RnD industry capital cost reduction</v>
      </c>
      <c r="L3067" s="261">
        <f>IF(ISBLANK(INDEX('Policy Characteristics'!F:F,MATCH($C3067,'Policy Characteristics'!$C:$C,0))),"",INDEX('Policy Characteristics'!F:F,MATCH($C3067,'Policy Characteristics'!$C:$C,0)))</f>
        <v>0</v>
      </c>
      <c r="M3067" s="261">
        <f>IF(ISBLANK(INDEX('Policy Characteristics'!G:G,MATCH($C3067,'Policy Characteristics'!$C:$C,0))),"",INDEX('Policy Characteristics'!G:G,MATCH($C3067,'Policy Characteristics'!$C:$C,0)))</f>
        <v>0.4</v>
      </c>
      <c r="N3067" s="261">
        <f>IF(ISBLANK(INDEX('Policy Characteristics'!H:H,MATCH($C3067,'Policy Characteristics'!$C:$C,0))),"",INDEX('Policy Characteristics'!H:H,MATCH($C3067,'Policy Characteristics'!$C:$C,0)))</f>
        <v>0.01</v>
      </c>
      <c r="O3067" s="254" t="str">
        <f>IF(ISBLANK(INDEX('Policy Characteristics'!I:I,MATCH($C3067,'Policy Characteristics'!$C:$C,0))),"",INDEX('Policy Characteristics'!I:I,MATCH($C3067,'Policy Characteristics'!$C:$C,0)))</f>
        <v>% reduction in cost</v>
      </c>
      <c r="P3067" s="254" t="str">
        <f>IF(ISBLANK(INDEX('Policy Characteristics'!J:J,MATCH($C3067,'Policy Characteristics'!$C:$C,0))),"",INDEX('Policy Characteristics'!J:J,MATCH($C3067,'Policy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67" s="254" t="str">
        <f>IF(ISBLANK(INDEX('Policy Characteristics'!K:K,MATCH($C3067,'Policy Characteristics'!$C:$C,0))),"",INDEX('Policy Characteristics'!K:K,MATCH($C3067,'Policy Characteristics'!$C:$C,0)))</f>
        <v>architectural-design.html#rnd</v>
      </c>
      <c r="R3067" s="254" t="str">
        <f>IF(ISBLANK(INDEX('Policy Characteristics'!L:L,MATCH($C3067,'Policy Characteristics'!$C:$C,0))),"",INDEX('Policy Characteristics'!L:L,MATCH($C3067,'Policy Characteristics'!$C:$C,0)))</f>
        <v>research-and-development.html</v>
      </c>
    </row>
    <row r="3068" spans="1:18" x14ac:dyDescent="0.25">
      <c r="A3068" s="254" t="str">
        <f>IF(ISBLANK(INDEX('Policy Characteristics'!A:A,MATCH($C3068,'Policy Characteristics'!$C:$C,0))),"",INDEX('Policy Characteristics'!A:A,MATCH($C3068,'Policy Characteristics'!$C:$C,0)))</f>
        <v>Research and Development</v>
      </c>
      <c r="B3068" s="262" t="str">
        <f>IF(ISBLANK(INDEX('Policy Characteristics'!B:B,MATCH($C3068,'Policy Characteristics'!$C:$C,0))),"",INDEX('Policy Characteristics'!B:B,MATCH($C3068,'Policy Characteristics'!$C:$C,0)))</f>
        <v>Capital Cost Reduction</v>
      </c>
      <c r="C3068" s="254" t="str">
        <f t="shared" si="139"/>
        <v>RnD Industry Capital Cost Perc Reduction</v>
      </c>
      <c r="D3068" s="45" t="s">
        <v>3462</v>
      </c>
      <c r="E3068" s="45" t="s">
        <v>2377</v>
      </c>
      <c r="F3068" t="s">
        <v>3468</v>
      </c>
      <c r="G3068" s="45" t="s">
        <v>83</v>
      </c>
      <c r="H3068" s="47">
        <f t="shared" si="137"/>
        <v>3067</v>
      </c>
      <c r="I3068" s="324" t="s">
        <v>41</v>
      </c>
      <c r="J3068" s="255" t="str">
        <f>IF(ISBLANK(INDEX('Policy Characteristics'!D:D,MATCH($C3068,'Policy Characteristics'!$C:$C,0))),"",INDEX('Policy Characteristics'!D:D,MATCH($C3068,'Policy Characteristics'!$C:$C,0)))</f>
        <v>R&amp;D Capital Cost Reductions</v>
      </c>
      <c r="K3068" s="254" t="str">
        <f>IF(ISBLANK(INDEX('Policy Characteristics'!E:E,MATCH($C3068,'Policy Characteristics'!$C:$C,0))),"",INDEX('Policy Characteristics'!E:E,MATCH($C3068,'Policy Characteristics'!$C:$C,0)))</f>
        <v>RnD industry capital cost reduction</v>
      </c>
      <c r="L3068" s="261">
        <f>IF(ISBLANK(INDEX('Policy Characteristics'!F:F,MATCH($C3068,'Policy Characteristics'!$C:$C,0))),"",INDEX('Policy Characteristics'!F:F,MATCH($C3068,'Policy Characteristics'!$C:$C,0)))</f>
        <v>0</v>
      </c>
      <c r="M3068" s="261">
        <f>IF(ISBLANK(INDEX('Policy Characteristics'!G:G,MATCH($C3068,'Policy Characteristics'!$C:$C,0))),"",INDEX('Policy Characteristics'!G:G,MATCH($C3068,'Policy Characteristics'!$C:$C,0)))</f>
        <v>0.4</v>
      </c>
      <c r="N3068" s="261">
        <f>IF(ISBLANK(INDEX('Policy Characteristics'!H:H,MATCH($C3068,'Policy Characteristics'!$C:$C,0))),"",INDEX('Policy Characteristics'!H:H,MATCH($C3068,'Policy Characteristics'!$C:$C,0)))</f>
        <v>0.01</v>
      </c>
      <c r="O3068" s="254" t="str">
        <f>IF(ISBLANK(INDEX('Policy Characteristics'!I:I,MATCH($C3068,'Policy Characteristics'!$C:$C,0))),"",INDEX('Policy Characteristics'!I:I,MATCH($C3068,'Policy Characteristics'!$C:$C,0)))</f>
        <v>% reduction in cost</v>
      </c>
      <c r="P3068" s="254" t="str">
        <f>IF(ISBLANK(INDEX('Policy Characteristics'!J:J,MATCH($C3068,'Policy Characteristics'!$C:$C,0))),"",INDEX('Policy Characteristics'!J:J,MATCH($C3068,'Policy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68" s="254" t="str">
        <f>IF(ISBLANK(INDEX('Policy Characteristics'!K:K,MATCH($C3068,'Policy Characteristics'!$C:$C,0))),"",INDEX('Policy Characteristics'!K:K,MATCH($C3068,'Policy Characteristics'!$C:$C,0)))</f>
        <v>architectural-design.html#rnd</v>
      </c>
      <c r="R3068" s="254" t="str">
        <f>IF(ISBLANK(INDEX('Policy Characteristics'!L:L,MATCH($C3068,'Policy Characteristics'!$C:$C,0))),"",INDEX('Policy Characteristics'!L:L,MATCH($C3068,'Policy Characteristics'!$C:$C,0)))</f>
        <v>research-and-development.html</v>
      </c>
    </row>
    <row r="3069" spans="1:18" x14ac:dyDescent="0.25">
      <c r="A3069" s="254" t="str">
        <f>IF(ISBLANK(INDEX('Policy Characteristics'!A:A,MATCH($C3069,'Policy Characteristics'!$C:$C,0))),"",INDEX('Policy Characteristics'!A:A,MATCH($C3069,'Policy Characteristics'!$C:$C,0)))</f>
        <v>Research and Development</v>
      </c>
      <c r="B3069" s="262" t="str">
        <f>IF(ISBLANK(INDEX('Policy Characteristics'!B:B,MATCH($C3069,'Policy Characteristics'!$C:$C,0))),"",INDEX('Policy Characteristics'!B:B,MATCH($C3069,'Policy Characteristics'!$C:$C,0)))</f>
        <v>Capital Cost Reduction</v>
      </c>
      <c r="C3069" s="254" t="str">
        <f t="shared" si="139"/>
        <v>RnD Industry Capital Cost Perc Reduction</v>
      </c>
      <c r="D3069" s="45" t="s">
        <v>3462</v>
      </c>
      <c r="E3069" s="45" t="s">
        <v>2378</v>
      </c>
      <c r="F3069" t="s">
        <v>3468</v>
      </c>
      <c r="G3069" s="45" t="s">
        <v>88</v>
      </c>
      <c r="H3069" s="47">
        <f t="shared" si="137"/>
        <v>3068</v>
      </c>
      <c r="I3069" s="324" t="s">
        <v>41</v>
      </c>
      <c r="J3069" s="255" t="str">
        <f>IF(ISBLANK(INDEX('Policy Characteristics'!D:D,MATCH($C3069,'Policy Characteristics'!$C:$C,0))),"",INDEX('Policy Characteristics'!D:D,MATCH($C3069,'Policy Characteristics'!$C:$C,0)))</f>
        <v>R&amp;D Capital Cost Reductions</v>
      </c>
      <c r="K3069" s="254" t="str">
        <f>IF(ISBLANK(INDEX('Policy Characteristics'!E:E,MATCH($C3069,'Policy Characteristics'!$C:$C,0))),"",INDEX('Policy Characteristics'!E:E,MATCH($C3069,'Policy Characteristics'!$C:$C,0)))</f>
        <v>RnD industry capital cost reduction</v>
      </c>
      <c r="L3069" s="261">
        <f>IF(ISBLANK(INDEX('Policy Characteristics'!F:F,MATCH($C3069,'Policy Characteristics'!$C:$C,0))),"",INDEX('Policy Characteristics'!F:F,MATCH($C3069,'Policy Characteristics'!$C:$C,0)))</f>
        <v>0</v>
      </c>
      <c r="M3069" s="261">
        <f>IF(ISBLANK(INDEX('Policy Characteristics'!G:G,MATCH($C3069,'Policy Characteristics'!$C:$C,0))),"",INDEX('Policy Characteristics'!G:G,MATCH($C3069,'Policy Characteristics'!$C:$C,0)))</f>
        <v>0.4</v>
      </c>
      <c r="N3069" s="261">
        <f>IF(ISBLANK(INDEX('Policy Characteristics'!H:H,MATCH($C3069,'Policy Characteristics'!$C:$C,0))),"",INDEX('Policy Characteristics'!H:H,MATCH($C3069,'Policy Characteristics'!$C:$C,0)))</f>
        <v>0.01</v>
      </c>
      <c r="O3069" s="254" t="str">
        <f>IF(ISBLANK(INDEX('Policy Characteristics'!I:I,MATCH($C3069,'Policy Characteristics'!$C:$C,0))),"",INDEX('Policy Characteristics'!I:I,MATCH($C3069,'Policy Characteristics'!$C:$C,0)))</f>
        <v>% reduction in cost</v>
      </c>
      <c r="P3069" s="254" t="str">
        <f>IF(ISBLANK(INDEX('Policy Characteristics'!J:J,MATCH($C3069,'Policy Characteristics'!$C:$C,0))),"",INDEX('Policy Characteristics'!J:J,MATCH($C3069,'Policy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69" s="254" t="str">
        <f>IF(ISBLANK(INDEX('Policy Characteristics'!K:K,MATCH($C3069,'Policy Characteristics'!$C:$C,0))),"",INDEX('Policy Characteristics'!K:K,MATCH($C3069,'Policy Characteristics'!$C:$C,0)))</f>
        <v>architectural-design.html#rnd</v>
      </c>
      <c r="R3069" s="254" t="str">
        <f>IF(ISBLANK(INDEX('Policy Characteristics'!L:L,MATCH($C3069,'Policy Characteristics'!$C:$C,0))),"",INDEX('Policy Characteristics'!L:L,MATCH($C3069,'Policy Characteristics'!$C:$C,0)))</f>
        <v>research-and-development.html</v>
      </c>
    </row>
    <row r="3070" spans="1:18" x14ac:dyDescent="0.25">
      <c r="A3070" s="254" t="str">
        <f>IF(ISBLANK(INDEX('Policy Characteristics'!A:A,MATCH($C3070,'Policy Characteristics'!$C:$C,0))),"",INDEX('Policy Characteristics'!A:A,MATCH($C3070,'Policy Characteristics'!$C:$C,0)))</f>
        <v>Research and Development</v>
      </c>
      <c r="B3070" s="262" t="str">
        <f>IF(ISBLANK(INDEX('Policy Characteristics'!B:B,MATCH($C3070,'Policy Characteristics'!$C:$C,0))),"",INDEX('Policy Characteristics'!B:B,MATCH($C3070,'Policy Characteristics'!$C:$C,0)))</f>
        <v>Capital Cost Reduction</v>
      </c>
      <c r="C3070" s="254" t="str">
        <f t="shared" si="139"/>
        <v>RnD Industry Capital Cost Perc Reduction</v>
      </c>
      <c r="D3070" s="45" t="s">
        <v>3462</v>
      </c>
      <c r="E3070" s="45" t="s">
        <v>2379</v>
      </c>
      <c r="F3070" t="s">
        <v>3468</v>
      </c>
      <c r="G3070" s="45" t="s">
        <v>3836</v>
      </c>
      <c r="H3070" s="47">
        <f t="shared" si="137"/>
        <v>3069</v>
      </c>
      <c r="I3070" s="324" t="s">
        <v>41</v>
      </c>
      <c r="J3070" s="255" t="str">
        <f>IF(ISBLANK(INDEX('Policy Characteristics'!D:D,MATCH($C3070,'Policy Characteristics'!$C:$C,0))),"",INDEX('Policy Characteristics'!D:D,MATCH($C3070,'Policy Characteristics'!$C:$C,0)))</f>
        <v>R&amp;D Capital Cost Reductions</v>
      </c>
      <c r="K3070" s="254" t="str">
        <f>IF(ISBLANK(INDEX('Policy Characteristics'!E:E,MATCH($C3070,'Policy Characteristics'!$C:$C,0))),"",INDEX('Policy Characteristics'!E:E,MATCH($C3070,'Policy Characteristics'!$C:$C,0)))</f>
        <v>RnD industry capital cost reduction</v>
      </c>
      <c r="L3070" s="261">
        <f>IF(ISBLANK(INDEX('Policy Characteristics'!F:F,MATCH($C3070,'Policy Characteristics'!$C:$C,0))),"",INDEX('Policy Characteristics'!F:F,MATCH($C3070,'Policy Characteristics'!$C:$C,0)))</f>
        <v>0</v>
      </c>
      <c r="M3070" s="261">
        <f>IF(ISBLANK(INDEX('Policy Characteristics'!G:G,MATCH($C3070,'Policy Characteristics'!$C:$C,0))),"",INDEX('Policy Characteristics'!G:G,MATCH($C3070,'Policy Characteristics'!$C:$C,0)))</f>
        <v>0.4</v>
      </c>
      <c r="N3070" s="261">
        <f>IF(ISBLANK(INDEX('Policy Characteristics'!H:H,MATCH($C3070,'Policy Characteristics'!$C:$C,0))),"",INDEX('Policy Characteristics'!H:H,MATCH($C3070,'Policy Characteristics'!$C:$C,0)))</f>
        <v>0.01</v>
      </c>
      <c r="O3070" s="254" t="str">
        <f>IF(ISBLANK(INDEX('Policy Characteristics'!I:I,MATCH($C3070,'Policy Characteristics'!$C:$C,0))),"",INDEX('Policy Characteristics'!I:I,MATCH($C3070,'Policy Characteristics'!$C:$C,0)))</f>
        <v>% reduction in cost</v>
      </c>
      <c r="P3070" s="254" t="str">
        <f>IF(ISBLANK(INDEX('Policy Characteristics'!J:J,MATCH($C3070,'Policy Characteristics'!$C:$C,0))),"",INDEX('Policy Characteristics'!J:J,MATCH($C3070,'Policy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70" s="254" t="str">
        <f>IF(ISBLANK(INDEX('Policy Characteristics'!K:K,MATCH($C3070,'Policy Characteristics'!$C:$C,0))),"",INDEX('Policy Characteristics'!K:K,MATCH($C3070,'Policy Characteristics'!$C:$C,0)))</f>
        <v>architectural-design.html#rnd</v>
      </c>
      <c r="R3070" s="254" t="str">
        <f>IF(ISBLANK(INDEX('Policy Characteristics'!L:L,MATCH($C3070,'Policy Characteristics'!$C:$C,0))),"",INDEX('Policy Characteristics'!L:L,MATCH($C3070,'Policy Characteristics'!$C:$C,0)))</f>
        <v>research-and-development.html</v>
      </c>
    </row>
    <row r="3071" spans="1:18" x14ac:dyDescent="0.25">
      <c r="A3071" s="254" t="str">
        <f>IF(ISBLANK(INDEX('Policy Characteristics'!A:A,MATCH($C3071,'Policy Characteristics'!$C:$C,0))),"",INDEX('Policy Characteristics'!A:A,MATCH($C3071,'Policy Characteristics'!$C:$C,0)))</f>
        <v>Research and Development</v>
      </c>
      <c r="B3071" s="262" t="str">
        <f>IF(ISBLANK(INDEX('Policy Characteristics'!B:B,MATCH($C3071,'Policy Characteristics'!$C:$C,0))),"",INDEX('Policy Characteristics'!B:B,MATCH($C3071,'Policy Characteristics'!$C:$C,0)))</f>
        <v>Capital Cost Reduction</v>
      </c>
      <c r="C3071" s="254" t="str">
        <f t="shared" si="139"/>
        <v>RnD Industry Capital Cost Perc Reduction</v>
      </c>
      <c r="D3071" s="45" t="s">
        <v>3462</v>
      </c>
      <c r="E3071" s="45" t="s">
        <v>2380</v>
      </c>
      <c r="F3071" t="s">
        <v>3468</v>
      </c>
      <c r="G3071" s="45" t="s">
        <v>95</v>
      </c>
      <c r="H3071" s="47">
        <f t="shared" si="137"/>
        <v>3070</v>
      </c>
      <c r="I3071" s="324" t="s">
        <v>41</v>
      </c>
      <c r="J3071" s="255" t="str">
        <f>IF(ISBLANK(INDEX('Policy Characteristics'!D:D,MATCH($C3071,'Policy Characteristics'!$C:$C,0))),"",INDEX('Policy Characteristics'!D:D,MATCH($C3071,'Policy Characteristics'!$C:$C,0)))</f>
        <v>R&amp;D Capital Cost Reductions</v>
      </c>
      <c r="K3071" s="254" t="str">
        <f>IF(ISBLANK(INDEX('Policy Characteristics'!E:E,MATCH($C3071,'Policy Characteristics'!$C:$C,0))),"",INDEX('Policy Characteristics'!E:E,MATCH($C3071,'Policy Characteristics'!$C:$C,0)))</f>
        <v>RnD industry capital cost reduction</v>
      </c>
      <c r="L3071" s="261">
        <f>IF(ISBLANK(INDEX('Policy Characteristics'!F:F,MATCH($C3071,'Policy Characteristics'!$C:$C,0))),"",INDEX('Policy Characteristics'!F:F,MATCH($C3071,'Policy Characteristics'!$C:$C,0)))</f>
        <v>0</v>
      </c>
      <c r="M3071" s="261">
        <f>IF(ISBLANK(INDEX('Policy Characteristics'!G:G,MATCH($C3071,'Policy Characteristics'!$C:$C,0))),"",INDEX('Policy Characteristics'!G:G,MATCH($C3071,'Policy Characteristics'!$C:$C,0)))</f>
        <v>0.4</v>
      </c>
      <c r="N3071" s="261">
        <f>IF(ISBLANK(INDEX('Policy Characteristics'!H:H,MATCH($C3071,'Policy Characteristics'!$C:$C,0))),"",INDEX('Policy Characteristics'!H:H,MATCH($C3071,'Policy Characteristics'!$C:$C,0)))</f>
        <v>0.01</v>
      </c>
      <c r="O3071" s="254" t="str">
        <f>IF(ISBLANK(INDEX('Policy Characteristics'!I:I,MATCH($C3071,'Policy Characteristics'!$C:$C,0))),"",INDEX('Policy Characteristics'!I:I,MATCH($C3071,'Policy Characteristics'!$C:$C,0)))</f>
        <v>% reduction in cost</v>
      </c>
      <c r="P3071" s="254" t="str">
        <f>IF(ISBLANK(INDEX('Policy Characteristics'!J:J,MATCH($C3071,'Policy Characteristics'!$C:$C,0))),"",INDEX('Policy Characteristics'!J:J,MATCH($C3071,'Policy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71" s="254" t="str">
        <f>IF(ISBLANK(INDEX('Policy Characteristics'!K:K,MATCH($C3071,'Policy Characteristics'!$C:$C,0))),"",INDEX('Policy Characteristics'!K:K,MATCH($C3071,'Policy Characteristics'!$C:$C,0)))</f>
        <v>architectural-design.html#rnd</v>
      </c>
      <c r="R3071" s="254" t="str">
        <f>IF(ISBLANK(INDEX('Policy Characteristics'!L:L,MATCH($C3071,'Policy Characteristics'!$C:$C,0))),"",INDEX('Policy Characteristics'!L:L,MATCH($C3071,'Policy Characteristics'!$C:$C,0)))</f>
        <v>research-and-development.html</v>
      </c>
    </row>
    <row r="3072" spans="1:18" x14ac:dyDescent="0.25">
      <c r="A3072" s="254" t="str">
        <f>IF(ISBLANK(INDEX('Policy Characteristics'!A:A,MATCH($C3072,'Policy Characteristics'!$C:$C,0))),"",INDEX('Policy Characteristics'!A:A,MATCH($C3072,'Policy Characteristics'!$C:$C,0)))</f>
        <v>Research and Development</v>
      </c>
      <c r="B3072" s="262" t="str">
        <f>IF(ISBLANK(INDEX('Policy Characteristics'!B:B,MATCH($C3072,'Policy Characteristics'!$C:$C,0))),"",INDEX('Policy Characteristics'!B:B,MATCH($C3072,'Policy Characteristics'!$C:$C,0)))</f>
        <v>Capital Cost Reduction</v>
      </c>
      <c r="C3072" s="254" t="str">
        <f t="shared" si="139"/>
        <v>RnD Industry Capital Cost Perc Reduction</v>
      </c>
      <c r="D3072" s="45" t="s">
        <v>3462</v>
      </c>
      <c r="E3072" s="45" t="s">
        <v>2672</v>
      </c>
      <c r="F3072" t="s">
        <v>3468</v>
      </c>
      <c r="G3072" s="45" t="s">
        <v>2443</v>
      </c>
      <c r="H3072" s="47">
        <f t="shared" si="137"/>
        <v>3071</v>
      </c>
      <c r="I3072" s="324" t="s">
        <v>41</v>
      </c>
      <c r="J3072" s="255" t="str">
        <f>IF(ISBLANK(INDEX('Policy Characteristics'!D:D,MATCH($C3072,'Policy Characteristics'!$C:$C,0))),"",INDEX('Policy Characteristics'!D:D,MATCH($C3072,'Policy Characteristics'!$C:$C,0)))</f>
        <v>R&amp;D Capital Cost Reductions</v>
      </c>
      <c r="K3072" s="254" t="str">
        <f>IF(ISBLANK(INDEX('Policy Characteristics'!E:E,MATCH($C3072,'Policy Characteristics'!$C:$C,0))),"",INDEX('Policy Characteristics'!E:E,MATCH($C3072,'Policy Characteristics'!$C:$C,0)))</f>
        <v>RnD industry capital cost reduction</v>
      </c>
      <c r="L3072" s="261">
        <f>IF(ISBLANK(INDEX('Policy Characteristics'!F:F,MATCH($C3072,'Policy Characteristics'!$C:$C,0))),"",INDEX('Policy Characteristics'!F:F,MATCH($C3072,'Policy Characteristics'!$C:$C,0)))</f>
        <v>0</v>
      </c>
      <c r="M3072" s="261">
        <f>IF(ISBLANK(INDEX('Policy Characteristics'!G:G,MATCH($C3072,'Policy Characteristics'!$C:$C,0))),"",INDEX('Policy Characteristics'!G:G,MATCH($C3072,'Policy Characteristics'!$C:$C,0)))</f>
        <v>0.4</v>
      </c>
      <c r="N3072" s="261">
        <f>IF(ISBLANK(INDEX('Policy Characteristics'!H:H,MATCH($C3072,'Policy Characteristics'!$C:$C,0))),"",INDEX('Policy Characteristics'!H:H,MATCH($C3072,'Policy Characteristics'!$C:$C,0)))</f>
        <v>0.01</v>
      </c>
      <c r="O3072" s="254" t="str">
        <f>IF(ISBLANK(INDEX('Policy Characteristics'!I:I,MATCH($C3072,'Policy Characteristics'!$C:$C,0))),"",INDEX('Policy Characteristics'!I:I,MATCH($C3072,'Policy Characteristics'!$C:$C,0)))</f>
        <v>% reduction in cost</v>
      </c>
      <c r="P3072" s="254" t="str">
        <f>IF(ISBLANK(INDEX('Policy Characteristics'!J:J,MATCH($C3072,'Policy Characteristics'!$C:$C,0))),"",INDEX('Policy Characteristics'!J:J,MATCH($C3072,'Policy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72" s="254" t="str">
        <f>IF(ISBLANK(INDEX('Policy Characteristics'!K:K,MATCH($C3072,'Policy Characteristics'!$C:$C,0))),"",INDEX('Policy Characteristics'!K:K,MATCH($C3072,'Policy Characteristics'!$C:$C,0)))</f>
        <v>architectural-design.html#rnd</v>
      </c>
      <c r="R3072" s="254" t="str">
        <f>IF(ISBLANK(INDEX('Policy Characteristics'!L:L,MATCH($C3072,'Policy Characteristics'!$C:$C,0))),"",INDEX('Policy Characteristics'!L:L,MATCH($C3072,'Policy Characteristics'!$C:$C,0)))</f>
        <v>research-and-development.html</v>
      </c>
    </row>
    <row r="3073" spans="1:18" x14ac:dyDescent="0.25">
      <c r="A3073" s="254" t="str">
        <f>IF(ISBLANK(INDEX('Policy Characteristics'!A:A,MATCH($C3073,'Policy Characteristics'!$C:$C,0))),"",INDEX('Policy Characteristics'!A:A,MATCH($C3073,'Policy Characteristics'!$C:$C,0)))</f>
        <v>Research and Development</v>
      </c>
      <c r="B3073" s="262" t="str">
        <f>IF(ISBLANK(INDEX('Policy Characteristics'!B:B,MATCH($C3073,'Policy Characteristics'!$C:$C,0))),"",INDEX('Policy Characteristics'!B:B,MATCH($C3073,'Policy Characteristics'!$C:$C,0)))</f>
        <v>Capital Cost Reduction</v>
      </c>
      <c r="C3073" s="254" t="str">
        <f t="shared" si="139"/>
        <v>RnD Industry Capital Cost Perc Reduction</v>
      </c>
      <c r="D3073" s="45" t="s">
        <v>3462</v>
      </c>
      <c r="E3073" s="45" t="s">
        <v>2673</v>
      </c>
      <c r="F3073" t="s">
        <v>3468</v>
      </c>
      <c r="G3073" s="45" t="s">
        <v>2559</v>
      </c>
      <c r="H3073" s="47">
        <f t="shared" si="137"/>
        <v>3072</v>
      </c>
      <c r="I3073" s="324" t="s">
        <v>41</v>
      </c>
      <c r="J3073" s="255" t="str">
        <f>IF(ISBLANK(INDEX('Policy Characteristics'!D:D,MATCH($C3073,'Policy Characteristics'!$C:$C,0))),"",INDEX('Policy Characteristics'!D:D,MATCH($C3073,'Policy Characteristics'!$C:$C,0)))</f>
        <v>R&amp;D Capital Cost Reductions</v>
      </c>
      <c r="K3073" s="254" t="str">
        <f>IF(ISBLANK(INDEX('Policy Characteristics'!E:E,MATCH($C3073,'Policy Characteristics'!$C:$C,0))),"",INDEX('Policy Characteristics'!E:E,MATCH($C3073,'Policy Characteristics'!$C:$C,0)))</f>
        <v>RnD industry capital cost reduction</v>
      </c>
      <c r="L3073" s="261">
        <f>IF(ISBLANK(INDEX('Policy Characteristics'!F:F,MATCH($C3073,'Policy Characteristics'!$C:$C,0))),"",INDEX('Policy Characteristics'!F:F,MATCH($C3073,'Policy Characteristics'!$C:$C,0)))</f>
        <v>0</v>
      </c>
      <c r="M3073" s="261">
        <f>IF(ISBLANK(INDEX('Policy Characteristics'!G:G,MATCH($C3073,'Policy Characteristics'!$C:$C,0))),"",INDEX('Policy Characteristics'!G:G,MATCH($C3073,'Policy Characteristics'!$C:$C,0)))</f>
        <v>0.4</v>
      </c>
      <c r="N3073" s="261">
        <f>IF(ISBLANK(INDEX('Policy Characteristics'!H:H,MATCH($C3073,'Policy Characteristics'!$C:$C,0))),"",INDEX('Policy Characteristics'!H:H,MATCH($C3073,'Policy Characteristics'!$C:$C,0)))</f>
        <v>0.01</v>
      </c>
      <c r="O3073" s="254" t="str">
        <f>IF(ISBLANK(INDEX('Policy Characteristics'!I:I,MATCH($C3073,'Policy Characteristics'!$C:$C,0))),"",INDEX('Policy Characteristics'!I:I,MATCH($C3073,'Policy Characteristics'!$C:$C,0)))</f>
        <v>% reduction in cost</v>
      </c>
      <c r="P3073" s="254" t="str">
        <f>IF(ISBLANK(INDEX('Policy Characteristics'!J:J,MATCH($C3073,'Policy Characteristics'!$C:$C,0))),"",INDEX('Policy Characteristics'!J:J,MATCH($C3073,'Policy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73" s="254" t="str">
        <f>IF(ISBLANK(INDEX('Policy Characteristics'!K:K,MATCH($C3073,'Policy Characteristics'!$C:$C,0))),"",INDEX('Policy Characteristics'!K:K,MATCH($C3073,'Policy Characteristics'!$C:$C,0)))</f>
        <v>architectural-design.html#rnd</v>
      </c>
      <c r="R3073" s="254" t="str">
        <f>IF(ISBLANK(INDEX('Policy Characteristics'!L:L,MATCH($C3073,'Policy Characteristics'!$C:$C,0))),"",INDEX('Policy Characteristics'!L:L,MATCH($C3073,'Policy Characteristics'!$C:$C,0)))</f>
        <v>research-and-development.html</v>
      </c>
    </row>
    <row r="3074" spans="1:18" x14ac:dyDescent="0.25">
      <c r="A3074" s="254" t="str">
        <f>IF(ISBLANK(INDEX('Policy Characteristics'!A:A,MATCH($C3074,'Policy Characteristics'!$C:$C,0))),"",INDEX('Policy Characteristics'!A:A,MATCH($C3074,'Policy Characteristics'!$C:$C,0)))</f>
        <v>Research and Development</v>
      </c>
      <c r="B3074" s="262" t="str">
        <f>IF(ISBLANK(INDEX('Policy Characteristics'!B:B,MATCH($C3074,'Policy Characteristics'!$C:$C,0))),"",INDEX('Policy Characteristics'!B:B,MATCH($C3074,'Policy Characteristics'!$C:$C,0)))</f>
        <v>Capital Cost Reduction</v>
      </c>
      <c r="C3074" s="254" t="str">
        <f t="shared" si="139"/>
        <v>RnD Industry Capital Cost Perc Reduction</v>
      </c>
      <c r="D3074" s="45" t="s">
        <v>3462</v>
      </c>
      <c r="E3074" s="45" t="s">
        <v>2674</v>
      </c>
      <c r="F3074" t="s">
        <v>3468</v>
      </c>
      <c r="G3074" s="45" t="s">
        <v>2621</v>
      </c>
      <c r="H3074" s="47">
        <f t="shared" si="137"/>
        <v>3073</v>
      </c>
      <c r="I3074" s="324" t="s">
        <v>41</v>
      </c>
      <c r="J3074" s="255" t="str">
        <f>IF(ISBLANK(INDEX('Policy Characteristics'!D:D,MATCH($C3074,'Policy Characteristics'!$C:$C,0))),"",INDEX('Policy Characteristics'!D:D,MATCH($C3074,'Policy Characteristics'!$C:$C,0)))</f>
        <v>R&amp;D Capital Cost Reductions</v>
      </c>
      <c r="K3074" s="254" t="str">
        <f>IF(ISBLANK(INDEX('Policy Characteristics'!E:E,MATCH($C3074,'Policy Characteristics'!$C:$C,0))),"",INDEX('Policy Characteristics'!E:E,MATCH($C3074,'Policy Characteristics'!$C:$C,0)))</f>
        <v>RnD industry capital cost reduction</v>
      </c>
      <c r="L3074" s="261">
        <f>IF(ISBLANK(INDEX('Policy Characteristics'!F:F,MATCH($C3074,'Policy Characteristics'!$C:$C,0))),"",INDEX('Policy Characteristics'!F:F,MATCH($C3074,'Policy Characteristics'!$C:$C,0)))</f>
        <v>0</v>
      </c>
      <c r="M3074" s="261">
        <f>IF(ISBLANK(INDEX('Policy Characteristics'!G:G,MATCH($C3074,'Policy Characteristics'!$C:$C,0))),"",INDEX('Policy Characteristics'!G:G,MATCH($C3074,'Policy Characteristics'!$C:$C,0)))</f>
        <v>0.4</v>
      </c>
      <c r="N3074" s="261">
        <f>IF(ISBLANK(INDEX('Policy Characteristics'!H:H,MATCH($C3074,'Policy Characteristics'!$C:$C,0))),"",INDEX('Policy Characteristics'!H:H,MATCH($C3074,'Policy Characteristics'!$C:$C,0)))</f>
        <v>0.01</v>
      </c>
      <c r="O3074" s="254" t="str">
        <f>IF(ISBLANK(INDEX('Policy Characteristics'!I:I,MATCH($C3074,'Policy Characteristics'!$C:$C,0))),"",INDEX('Policy Characteristics'!I:I,MATCH($C3074,'Policy Characteristics'!$C:$C,0)))</f>
        <v>% reduction in cost</v>
      </c>
      <c r="P3074" s="254" t="str">
        <f>IF(ISBLANK(INDEX('Policy Characteristics'!J:J,MATCH($C3074,'Policy Characteristics'!$C:$C,0))),"",INDEX('Policy Characteristics'!J:J,MATCH($C3074,'Policy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74" s="254" t="str">
        <f>IF(ISBLANK(INDEX('Policy Characteristics'!K:K,MATCH($C3074,'Policy Characteristics'!$C:$C,0))),"",INDEX('Policy Characteristics'!K:K,MATCH($C3074,'Policy Characteristics'!$C:$C,0)))</f>
        <v>architectural-design.html#rnd</v>
      </c>
      <c r="R3074" s="254" t="str">
        <f>IF(ISBLANK(INDEX('Policy Characteristics'!L:L,MATCH($C3074,'Policy Characteristics'!$C:$C,0))),"",INDEX('Policy Characteristics'!L:L,MATCH($C3074,'Policy Characteristics'!$C:$C,0)))</f>
        <v>research-and-development.html</v>
      </c>
    </row>
    <row r="3075" spans="1:18" x14ac:dyDescent="0.25">
      <c r="A3075" s="254" t="str">
        <f>IF(ISBLANK(INDEX('Policy Characteristics'!A:A,MATCH($C3075,'Policy Characteristics'!$C:$C,0))),"",INDEX('Policy Characteristics'!A:A,MATCH($C3075,'Policy Characteristics'!$C:$C,0)))</f>
        <v>Research and Development</v>
      </c>
      <c r="B3075" s="262" t="str">
        <f>IF(ISBLANK(INDEX('Policy Characteristics'!B:B,MATCH($C3075,'Policy Characteristics'!$C:$C,0))),"",INDEX('Policy Characteristics'!B:B,MATCH($C3075,'Policy Characteristics'!$C:$C,0)))</f>
        <v>Capital Cost Reduction</v>
      </c>
      <c r="C3075" s="254" t="str">
        <f t="shared" si="139"/>
        <v>RnD Industry Capital Cost Perc Reduction</v>
      </c>
      <c r="D3075" s="45" t="s">
        <v>3462</v>
      </c>
      <c r="E3075" s="45" t="s">
        <v>2671</v>
      </c>
      <c r="F3075" t="s">
        <v>3468</v>
      </c>
      <c r="G3075" s="45" t="s">
        <v>2446</v>
      </c>
      <c r="H3075" s="47">
        <f t="shared" ref="H3075:H3138" si="140">H3074+1</f>
        <v>3074</v>
      </c>
      <c r="I3075" s="324" t="s">
        <v>41</v>
      </c>
      <c r="J3075" s="255" t="str">
        <f>IF(ISBLANK(INDEX('Policy Characteristics'!D:D,MATCH($C3075,'Policy Characteristics'!$C:$C,0))),"",INDEX('Policy Characteristics'!D:D,MATCH($C3075,'Policy Characteristics'!$C:$C,0)))</f>
        <v>R&amp;D Capital Cost Reductions</v>
      </c>
      <c r="K3075" s="254" t="str">
        <f>IF(ISBLANK(INDEX('Policy Characteristics'!E:E,MATCH($C3075,'Policy Characteristics'!$C:$C,0))),"",INDEX('Policy Characteristics'!E:E,MATCH($C3075,'Policy Characteristics'!$C:$C,0)))</f>
        <v>RnD industry capital cost reduction</v>
      </c>
      <c r="L3075" s="261">
        <f>IF(ISBLANK(INDEX('Policy Characteristics'!F:F,MATCH($C3075,'Policy Characteristics'!$C:$C,0))),"",INDEX('Policy Characteristics'!F:F,MATCH($C3075,'Policy Characteristics'!$C:$C,0)))</f>
        <v>0</v>
      </c>
      <c r="M3075" s="261">
        <f>IF(ISBLANK(INDEX('Policy Characteristics'!G:G,MATCH($C3075,'Policy Characteristics'!$C:$C,0))),"",INDEX('Policy Characteristics'!G:G,MATCH($C3075,'Policy Characteristics'!$C:$C,0)))</f>
        <v>0.4</v>
      </c>
      <c r="N3075" s="261">
        <f>IF(ISBLANK(INDEX('Policy Characteristics'!H:H,MATCH($C3075,'Policy Characteristics'!$C:$C,0))),"",INDEX('Policy Characteristics'!H:H,MATCH($C3075,'Policy Characteristics'!$C:$C,0)))</f>
        <v>0.01</v>
      </c>
      <c r="O3075" s="254" t="str">
        <f>IF(ISBLANK(INDEX('Policy Characteristics'!I:I,MATCH($C3075,'Policy Characteristics'!$C:$C,0))),"",INDEX('Policy Characteristics'!I:I,MATCH($C3075,'Policy Characteristics'!$C:$C,0)))</f>
        <v>% reduction in cost</v>
      </c>
      <c r="P3075" s="254" t="str">
        <f>IF(ISBLANK(INDEX('Policy Characteristics'!J:J,MATCH($C3075,'Policy Characteristics'!$C:$C,0))),"",INDEX('Policy Characteristics'!J:J,MATCH($C3075,'Policy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75" s="254" t="str">
        <f>IF(ISBLANK(INDEX('Policy Characteristics'!K:K,MATCH($C3075,'Policy Characteristics'!$C:$C,0))),"",INDEX('Policy Characteristics'!K:K,MATCH($C3075,'Policy Characteristics'!$C:$C,0)))</f>
        <v>architectural-design.html#rnd</v>
      </c>
      <c r="R3075" s="254" t="str">
        <f>IF(ISBLANK(INDEX('Policy Characteristics'!L:L,MATCH($C3075,'Policy Characteristics'!$C:$C,0))),"",INDEX('Policy Characteristics'!L:L,MATCH($C3075,'Policy Characteristics'!$C:$C,0)))</f>
        <v>research-and-development.html</v>
      </c>
    </row>
    <row r="3076" spans="1:18" x14ac:dyDescent="0.25">
      <c r="A3076" s="254" t="str">
        <f>IF(ISBLANK(INDEX('Policy Characteristics'!A:A,MATCH($C3076,'Policy Characteristics'!$C:$C,0))),"",INDEX('Policy Characteristics'!A:A,MATCH($C3076,'Policy Characteristics'!$C:$C,0)))</f>
        <v>Research and Development</v>
      </c>
      <c r="B3076" s="262" t="str">
        <f>IF(ISBLANK(INDEX('Policy Characteristics'!B:B,MATCH($C3076,'Policy Characteristics'!$C:$C,0))),"",INDEX('Policy Characteristics'!B:B,MATCH($C3076,'Policy Characteristics'!$C:$C,0)))</f>
        <v>Capital Cost Reduction</v>
      </c>
      <c r="C3076" s="254" t="str">
        <f t="shared" si="139"/>
        <v>RnD Industry Capital Cost Perc Reduction</v>
      </c>
      <c r="D3076" s="45" t="s">
        <v>3463</v>
      </c>
      <c r="E3076" s="45" t="s">
        <v>2375</v>
      </c>
      <c r="F3076" t="s">
        <v>3469</v>
      </c>
      <c r="G3076" s="45" t="s">
        <v>89</v>
      </c>
      <c r="H3076" s="47">
        <f t="shared" si="140"/>
        <v>3075</v>
      </c>
      <c r="I3076" s="324" t="s">
        <v>40</v>
      </c>
      <c r="J3076" s="255" t="str">
        <f>IF(ISBLANK(INDEX('Policy Characteristics'!D:D,MATCH($C3076,'Policy Characteristics'!$C:$C,0))),"",INDEX('Policy Characteristics'!D:D,MATCH($C3076,'Policy Characteristics'!$C:$C,0)))</f>
        <v>R&amp;D Capital Cost Reductions</v>
      </c>
      <c r="K3076" s="254" t="str">
        <f>IF(ISBLANK(INDEX('Policy Characteristics'!E:E,MATCH($C3076,'Policy Characteristics'!$C:$C,0))),"",INDEX('Policy Characteristics'!E:E,MATCH($C3076,'Policy Characteristics'!$C:$C,0)))</f>
        <v>RnD industry capital cost reduction</v>
      </c>
      <c r="L3076" s="261">
        <f>IF(ISBLANK(INDEX('Policy Characteristics'!F:F,MATCH($C3076,'Policy Characteristics'!$C:$C,0))),"",INDEX('Policy Characteristics'!F:F,MATCH($C3076,'Policy Characteristics'!$C:$C,0)))</f>
        <v>0</v>
      </c>
      <c r="M3076" s="261">
        <f>IF(ISBLANK(INDEX('Policy Characteristics'!G:G,MATCH($C3076,'Policy Characteristics'!$C:$C,0))),"",INDEX('Policy Characteristics'!G:G,MATCH($C3076,'Policy Characteristics'!$C:$C,0)))</f>
        <v>0.4</v>
      </c>
      <c r="N3076" s="261">
        <f>IF(ISBLANK(INDEX('Policy Characteristics'!H:H,MATCH($C3076,'Policy Characteristics'!$C:$C,0))),"",INDEX('Policy Characteristics'!H:H,MATCH($C3076,'Policy Characteristics'!$C:$C,0)))</f>
        <v>0.01</v>
      </c>
      <c r="O3076" s="254" t="str">
        <f>IF(ISBLANK(INDEX('Policy Characteristics'!I:I,MATCH($C3076,'Policy Characteristics'!$C:$C,0))),"",INDEX('Policy Characteristics'!I:I,MATCH($C3076,'Policy Characteristics'!$C:$C,0)))</f>
        <v>% reduction in cost</v>
      </c>
      <c r="P3076" s="254" t="str">
        <f>IF(ISBLANK(INDEX('Policy Characteristics'!J:J,MATCH($C3076,'Policy Characteristics'!$C:$C,0))),"",INDEX('Policy Characteristics'!J:J,MATCH($C3076,'Policy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76" s="254" t="str">
        <f>IF(ISBLANK(INDEX('Policy Characteristics'!K:K,MATCH($C3076,'Policy Characteristics'!$C:$C,0))),"",INDEX('Policy Characteristics'!K:K,MATCH($C3076,'Policy Characteristics'!$C:$C,0)))</f>
        <v>architectural-design.html#rnd</v>
      </c>
      <c r="R3076" s="254" t="str">
        <f>IF(ISBLANK(INDEX('Policy Characteristics'!L:L,MATCH($C3076,'Policy Characteristics'!$C:$C,0))),"",INDEX('Policy Characteristics'!L:L,MATCH($C3076,'Policy Characteristics'!$C:$C,0)))</f>
        <v>research-and-development.html</v>
      </c>
    </row>
    <row r="3077" spans="1:18" x14ac:dyDescent="0.25">
      <c r="A3077" s="254" t="str">
        <f>IF(ISBLANK(INDEX('Policy Characteristics'!A:A,MATCH($C3077,'Policy Characteristics'!$C:$C,0))),"",INDEX('Policy Characteristics'!A:A,MATCH($C3077,'Policy Characteristics'!$C:$C,0)))</f>
        <v>Research and Development</v>
      </c>
      <c r="B3077" s="262" t="str">
        <f>IF(ISBLANK(INDEX('Policy Characteristics'!B:B,MATCH($C3077,'Policy Characteristics'!$C:$C,0))),"",INDEX('Policy Characteristics'!B:B,MATCH($C3077,'Policy Characteristics'!$C:$C,0)))</f>
        <v>Capital Cost Reduction</v>
      </c>
      <c r="C3077" s="254" t="str">
        <f t="shared" si="139"/>
        <v>RnD Industry Capital Cost Perc Reduction</v>
      </c>
      <c r="D3077" s="45" t="s">
        <v>3463</v>
      </c>
      <c r="E3077" s="45" t="s">
        <v>2376</v>
      </c>
      <c r="F3077" t="s">
        <v>3469</v>
      </c>
      <c r="G3077" s="45" t="s">
        <v>2606</v>
      </c>
      <c r="H3077" s="47">
        <f t="shared" si="140"/>
        <v>3076</v>
      </c>
      <c r="I3077" s="324" t="s">
        <v>41</v>
      </c>
      <c r="J3077" s="255" t="str">
        <f>IF(ISBLANK(INDEX('Policy Characteristics'!D:D,MATCH($C3077,'Policy Characteristics'!$C:$C,0))),"",INDEX('Policy Characteristics'!D:D,MATCH($C3077,'Policy Characteristics'!$C:$C,0)))</f>
        <v>R&amp;D Capital Cost Reductions</v>
      </c>
      <c r="K3077" s="254" t="str">
        <f>IF(ISBLANK(INDEX('Policy Characteristics'!E:E,MATCH($C3077,'Policy Characteristics'!$C:$C,0))),"",INDEX('Policy Characteristics'!E:E,MATCH($C3077,'Policy Characteristics'!$C:$C,0)))</f>
        <v>RnD industry capital cost reduction</v>
      </c>
      <c r="L3077" s="261">
        <f>IF(ISBLANK(INDEX('Policy Characteristics'!F:F,MATCH($C3077,'Policy Characteristics'!$C:$C,0))),"",INDEX('Policy Characteristics'!F:F,MATCH($C3077,'Policy Characteristics'!$C:$C,0)))</f>
        <v>0</v>
      </c>
      <c r="M3077" s="261">
        <f>IF(ISBLANK(INDEX('Policy Characteristics'!G:G,MATCH($C3077,'Policy Characteristics'!$C:$C,0))),"",INDEX('Policy Characteristics'!G:G,MATCH($C3077,'Policy Characteristics'!$C:$C,0)))</f>
        <v>0.4</v>
      </c>
      <c r="N3077" s="261">
        <f>IF(ISBLANK(INDEX('Policy Characteristics'!H:H,MATCH($C3077,'Policy Characteristics'!$C:$C,0))),"",INDEX('Policy Characteristics'!H:H,MATCH($C3077,'Policy Characteristics'!$C:$C,0)))</f>
        <v>0.01</v>
      </c>
      <c r="O3077" s="254" t="str">
        <f>IF(ISBLANK(INDEX('Policy Characteristics'!I:I,MATCH($C3077,'Policy Characteristics'!$C:$C,0))),"",INDEX('Policy Characteristics'!I:I,MATCH($C3077,'Policy Characteristics'!$C:$C,0)))</f>
        <v>% reduction in cost</v>
      </c>
      <c r="P3077" s="254" t="str">
        <f>IF(ISBLANK(INDEX('Policy Characteristics'!J:J,MATCH($C3077,'Policy Characteristics'!$C:$C,0))),"",INDEX('Policy Characteristics'!J:J,MATCH($C3077,'Policy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77" s="254" t="str">
        <f>IF(ISBLANK(INDEX('Policy Characteristics'!K:K,MATCH($C3077,'Policy Characteristics'!$C:$C,0))),"",INDEX('Policy Characteristics'!K:K,MATCH($C3077,'Policy Characteristics'!$C:$C,0)))</f>
        <v>architectural-design.html#rnd</v>
      </c>
      <c r="R3077" s="254" t="str">
        <f>IF(ISBLANK(INDEX('Policy Characteristics'!L:L,MATCH($C3077,'Policy Characteristics'!$C:$C,0))),"",INDEX('Policy Characteristics'!L:L,MATCH($C3077,'Policy Characteristics'!$C:$C,0)))</f>
        <v>research-and-development.html</v>
      </c>
    </row>
    <row r="3078" spans="1:18" x14ac:dyDescent="0.25">
      <c r="A3078" s="254" t="str">
        <f>IF(ISBLANK(INDEX('Policy Characteristics'!A:A,MATCH($C3078,'Policy Characteristics'!$C:$C,0))),"",INDEX('Policy Characteristics'!A:A,MATCH($C3078,'Policy Characteristics'!$C:$C,0)))</f>
        <v>Research and Development</v>
      </c>
      <c r="B3078" s="262" t="str">
        <f>IF(ISBLANK(INDEX('Policy Characteristics'!B:B,MATCH($C3078,'Policy Characteristics'!$C:$C,0))),"",INDEX('Policy Characteristics'!B:B,MATCH($C3078,'Policy Characteristics'!$C:$C,0)))</f>
        <v>Capital Cost Reduction</v>
      </c>
      <c r="C3078" s="254" t="str">
        <f t="shared" si="139"/>
        <v>RnD Industry Capital Cost Perc Reduction</v>
      </c>
      <c r="D3078" s="45" t="s">
        <v>3463</v>
      </c>
      <c r="E3078" s="45" t="s">
        <v>2377</v>
      </c>
      <c r="F3078" t="s">
        <v>3469</v>
      </c>
      <c r="G3078" s="45" t="s">
        <v>83</v>
      </c>
      <c r="H3078" s="47">
        <f t="shared" si="140"/>
        <v>3077</v>
      </c>
      <c r="I3078" s="324" t="s">
        <v>41</v>
      </c>
      <c r="J3078" s="255" t="str">
        <f>IF(ISBLANK(INDEX('Policy Characteristics'!D:D,MATCH($C3078,'Policy Characteristics'!$C:$C,0))),"",INDEX('Policy Characteristics'!D:D,MATCH($C3078,'Policy Characteristics'!$C:$C,0)))</f>
        <v>R&amp;D Capital Cost Reductions</v>
      </c>
      <c r="K3078" s="254" t="str">
        <f>IF(ISBLANK(INDEX('Policy Characteristics'!E:E,MATCH($C3078,'Policy Characteristics'!$C:$C,0))),"",INDEX('Policy Characteristics'!E:E,MATCH($C3078,'Policy Characteristics'!$C:$C,0)))</f>
        <v>RnD industry capital cost reduction</v>
      </c>
      <c r="L3078" s="261">
        <f>IF(ISBLANK(INDEX('Policy Characteristics'!F:F,MATCH($C3078,'Policy Characteristics'!$C:$C,0))),"",INDEX('Policy Characteristics'!F:F,MATCH($C3078,'Policy Characteristics'!$C:$C,0)))</f>
        <v>0</v>
      </c>
      <c r="M3078" s="261">
        <f>IF(ISBLANK(INDEX('Policy Characteristics'!G:G,MATCH($C3078,'Policy Characteristics'!$C:$C,0))),"",INDEX('Policy Characteristics'!G:G,MATCH($C3078,'Policy Characteristics'!$C:$C,0)))</f>
        <v>0.4</v>
      </c>
      <c r="N3078" s="261">
        <f>IF(ISBLANK(INDEX('Policy Characteristics'!H:H,MATCH($C3078,'Policy Characteristics'!$C:$C,0))),"",INDEX('Policy Characteristics'!H:H,MATCH($C3078,'Policy Characteristics'!$C:$C,0)))</f>
        <v>0.01</v>
      </c>
      <c r="O3078" s="254" t="str">
        <f>IF(ISBLANK(INDEX('Policy Characteristics'!I:I,MATCH($C3078,'Policy Characteristics'!$C:$C,0))),"",INDEX('Policy Characteristics'!I:I,MATCH($C3078,'Policy Characteristics'!$C:$C,0)))</f>
        <v>% reduction in cost</v>
      </c>
      <c r="P3078" s="254" t="str">
        <f>IF(ISBLANK(INDEX('Policy Characteristics'!J:J,MATCH($C3078,'Policy Characteristics'!$C:$C,0))),"",INDEX('Policy Characteristics'!J:J,MATCH($C3078,'Policy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78" s="254" t="str">
        <f>IF(ISBLANK(INDEX('Policy Characteristics'!K:K,MATCH($C3078,'Policy Characteristics'!$C:$C,0))),"",INDEX('Policy Characteristics'!K:K,MATCH($C3078,'Policy Characteristics'!$C:$C,0)))</f>
        <v>architectural-design.html#rnd</v>
      </c>
      <c r="R3078" s="254" t="str">
        <f>IF(ISBLANK(INDEX('Policy Characteristics'!L:L,MATCH($C3078,'Policy Characteristics'!$C:$C,0))),"",INDEX('Policy Characteristics'!L:L,MATCH($C3078,'Policy Characteristics'!$C:$C,0)))</f>
        <v>research-and-development.html</v>
      </c>
    </row>
    <row r="3079" spans="1:18" x14ac:dyDescent="0.25">
      <c r="A3079" s="254" t="str">
        <f>IF(ISBLANK(INDEX('Policy Characteristics'!A:A,MATCH($C3079,'Policy Characteristics'!$C:$C,0))),"",INDEX('Policy Characteristics'!A:A,MATCH($C3079,'Policy Characteristics'!$C:$C,0)))</f>
        <v>Research and Development</v>
      </c>
      <c r="B3079" s="262" t="str">
        <f>IF(ISBLANK(INDEX('Policy Characteristics'!B:B,MATCH($C3079,'Policy Characteristics'!$C:$C,0))),"",INDEX('Policy Characteristics'!B:B,MATCH($C3079,'Policy Characteristics'!$C:$C,0)))</f>
        <v>Capital Cost Reduction</v>
      </c>
      <c r="C3079" s="254" t="str">
        <f t="shared" si="139"/>
        <v>RnD Industry Capital Cost Perc Reduction</v>
      </c>
      <c r="D3079" s="45" t="s">
        <v>3463</v>
      </c>
      <c r="E3079" s="45" t="s">
        <v>2378</v>
      </c>
      <c r="F3079" t="s">
        <v>3469</v>
      </c>
      <c r="G3079" s="45" t="s">
        <v>88</v>
      </c>
      <c r="H3079" s="47">
        <f t="shared" si="140"/>
        <v>3078</v>
      </c>
      <c r="I3079" s="324" t="s">
        <v>41</v>
      </c>
      <c r="J3079" s="255" t="str">
        <f>IF(ISBLANK(INDEX('Policy Characteristics'!D:D,MATCH($C3079,'Policy Characteristics'!$C:$C,0))),"",INDEX('Policy Characteristics'!D:D,MATCH($C3079,'Policy Characteristics'!$C:$C,0)))</f>
        <v>R&amp;D Capital Cost Reductions</v>
      </c>
      <c r="K3079" s="254" t="str">
        <f>IF(ISBLANK(INDEX('Policy Characteristics'!E:E,MATCH($C3079,'Policy Characteristics'!$C:$C,0))),"",INDEX('Policy Characteristics'!E:E,MATCH($C3079,'Policy Characteristics'!$C:$C,0)))</f>
        <v>RnD industry capital cost reduction</v>
      </c>
      <c r="L3079" s="261">
        <f>IF(ISBLANK(INDEX('Policy Characteristics'!F:F,MATCH($C3079,'Policy Characteristics'!$C:$C,0))),"",INDEX('Policy Characteristics'!F:F,MATCH($C3079,'Policy Characteristics'!$C:$C,0)))</f>
        <v>0</v>
      </c>
      <c r="M3079" s="261">
        <f>IF(ISBLANK(INDEX('Policy Characteristics'!G:G,MATCH($C3079,'Policy Characteristics'!$C:$C,0))),"",INDEX('Policy Characteristics'!G:G,MATCH($C3079,'Policy Characteristics'!$C:$C,0)))</f>
        <v>0.4</v>
      </c>
      <c r="N3079" s="261">
        <f>IF(ISBLANK(INDEX('Policy Characteristics'!H:H,MATCH($C3079,'Policy Characteristics'!$C:$C,0))),"",INDEX('Policy Characteristics'!H:H,MATCH($C3079,'Policy Characteristics'!$C:$C,0)))</f>
        <v>0.01</v>
      </c>
      <c r="O3079" s="254" t="str">
        <f>IF(ISBLANK(INDEX('Policy Characteristics'!I:I,MATCH($C3079,'Policy Characteristics'!$C:$C,0))),"",INDEX('Policy Characteristics'!I:I,MATCH($C3079,'Policy Characteristics'!$C:$C,0)))</f>
        <v>% reduction in cost</v>
      </c>
      <c r="P3079" s="254" t="str">
        <f>IF(ISBLANK(INDEX('Policy Characteristics'!J:J,MATCH($C3079,'Policy Characteristics'!$C:$C,0))),"",INDEX('Policy Characteristics'!J:J,MATCH($C3079,'Policy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79" s="254" t="str">
        <f>IF(ISBLANK(INDEX('Policy Characteristics'!K:K,MATCH($C3079,'Policy Characteristics'!$C:$C,0))),"",INDEX('Policy Characteristics'!K:K,MATCH($C3079,'Policy Characteristics'!$C:$C,0)))</f>
        <v>architectural-design.html#rnd</v>
      </c>
      <c r="R3079" s="254" t="str">
        <f>IF(ISBLANK(INDEX('Policy Characteristics'!L:L,MATCH($C3079,'Policy Characteristics'!$C:$C,0))),"",INDEX('Policy Characteristics'!L:L,MATCH($C3079,'Policy Characteristics'!$C:$C,0)))</f>
        <v>research-and-development.html</v>
      </c>
    </row>
    <row r="3080" spans="1:18" x14ac:dyDescent="0.25">
      <c r="A3080" s="254" t="str">
        <f>IF(ISBLANK(INDEX('Policy Characteristics'!A:A,MATCH($C3080,'Policy Characteristics'!$C:$C,0))),"",INDEX('Policy Characteristics'!A:A,MATCH($C3080,'Policy Characteristics'!$C:$C,0)))</f>
        <v>Research and Development</v>
      </c>
      <c r="B3080" s="262" t="str">
        <f>IF(ISBLANK(INDEX('Policy Characteristics'!B:B,MATCH($C3080,'Policy Characteristics'!$C:$C,0))),"",INDEX('Policy Characteristics'!B:B,MATCH($C3080,'Policy Characteristics'!$C:$C,0)))</f>
        <v>Capital Cost Reduction</v>
      </c>
      <c r="C3080" s="254" t="str">
        <f t="shared" si="139"/>
        <v>RnD Industry Capital Cost Perc Reduction</v>
      </c>
      <c r="D3080" s="45" t="s">
        <v>3463</v>
      </c>
      <c r="E3080" s="45" t="s">
        <v>2379</v>
      </c>
      <c r="F3080" t="s">
        <v>3469</v>
      </c>
      <c r="G3080" s="45" t="s">
        <v>3836</v>
      </c>
      <c r="H3080" s="47">
        <f t="shared" si="140"/>
        <v>3079</v>
      </c>
      <c r="I3080" s="324" t="s">
        <v>41</v>
      </c>
      <c r="J3080" s="255" t="str">
        <f>IF(ISBLANK(INDEX('Policy Characteristics'!D:D,MATCH($C3080,'Policy Characteristics'!$C:$C,0))),"",INDEX('Policy Characteristics'!D:D,MATCH($C3080,'Policy Characteristics'!$C:$C,0)))</f>
        <v>R&amp;D Capital Cost Reductions</v>
      </c>
      <c r="K3080" s="254" t="str">
        <f>IF(ISBLANK(INDEX('Policy Characteristics'!E:E,MATCH($C3080,'Policy Characteristics'!$C:$C,0))),"",INDEX('Policy Characteristics'!E:E,MATCH($C3080,'Policy Characteristics'!$C:$C,0)))</f>
        <v>RnD industry capital cost reduction</v>
      </c>
      <c r="L3080" s="261">
        <f>IF(ISBLANK(INDEX('Policy Characteristics'!F:F,MATCH($C3080,'Policy Characteristics'!$C:$C,0))),"",INDEX('Policy Characteristics'!F:F,MATCH($C3080,'Policy Characteristics'!$C:$C,0)))</f>
        <v>0</v>
      </c>
      <c r="M3080" s="261">
        <f>IF(ISBLANK(INDEX('Policy Characteristics'!G:G,MATCH($C3080,'Policy Characteristics'!$C:$C,0))),"",INDEX('Policy Characteristics'!G:G,MATCH($C3080,'Policy Characteristics'!$C:$C,0)))</f>
        <v>0.4</v>
      </c>
      <c r="N3080" s="261">
        <f>IF(ISBLANK(INDEX('Policy Characteristics'!H:H,MATCH($C3080,'Policy Characteristics'!$C:$C,0))),"",INDEX('Policy Characteristics'!H:H,MATCH($C3080,'Policy Characteristics'!$C:$C,0)))</f>
        <v>0.01</v>
      </c>
      <c r="O3080" s="254" t="str">
        <f>IF(ISBLANK(INDEX('Policy Characteristics'!I:I,MATCH($C3080,'Policy Characteristics'!$C:$C,0))),"",INDEX('Policy Characteristics'!I:I,MATCH($C3080,'Policy Characteristics'!$C:$C,0)))</f>
        <v>% reduction in cost</v>
      </c>
      <c r="P3080" s="254" t="str">
        <f>IF(ISBLANK(INDEX('Policy Characteristics'!J:J,MATCH($C3080,'Policy Characteristics'!$C:$C,0))),"",INDEX('Policy Characteristics'!J:J,MATCH($C3080,'Policy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80" s="254" t="str">
        <f>IF(ISBLANK(INDEX('Policy Characteristics'!K:K,MATCH($C3080,'Policy Characteristics'!$C:$C,0))),"",INDEX('Policy Characteristics'!K:K,MATCH($C3080,'Policy Characteristics'!$C:$C,0)))</f>
        <v>architectural-design.html#rnd</v>
      </c>
      <c r="R3080" s="254" t="str">
        <f>IF(ISBLANK(INDEX('Policy Characteristics'!L:L,MATCH($C3080,'Policy Characteristics'!$C:$C,0))),"",INDEX('Policy Characteristics'!L:L,MATCH($C3080,'Policy Characteristics'!$C:$C,0)))</f>
        <v>research-and-development.html</v>
      </c>
    </row>
    <row r="3081" spans="1:18" x14ac:dyDescent="0.25">
      <c r="A3081" s="254" t="str">
        <f>IF(ISBLANK(INDEX('Policy Characteristics'!A:A,MATCH($C3081,'Policy Characteristics'!$C:$C,0))),"",INDEX('Policy Characteristics'!A:A,MATCH($C3081,'Policy Characteristics'!$C:$C,0)))</f>
        <v>Research and Development</v>
      </c>
      <c r="B3081" s="262" t="str">
        <f>IF(ISBLANK(INDEX('Policy Characteristics'!B:B,MATCH($C3081,'Policy Characteristics'!$C:$C,0))),"",INDEX('Policy Characteristics'!B:B,MATCH($C3081,'Policy Characteristics'!$C:$C,0)))</f>
        <v>Capital Cost Reduction</v>
      </c>
      <c r="C3081" s="254" t="str">
        <f t="shared" si="139"/>
        <v>RnD Industry Capital Cost Perc Reduction</v>
      </c>
      <c r="D3081" s="45" t="s">
        <v>3463</v>
      </c>
      <c r="E3081" s="45" t="s">
        <v>2380</v>
      </c>
      <c r="F3081" t="s">
        <v>3469</v>
      </c>
      <c r="G3081" s="45" t="s">
        <v>95</v>
      </c>
      <c r="H3081" s="47">
        <f t="shared" si="140"/>
        <v>3080</v>
      </c>
      <c r="I3081" s="324" t="s">
        <v>41</v>
      </c>
      <c r="J3081" s="255" t="str">
        <f>IF(ISBLANK(INDEX('Policy Characteristics'!D:D,MATCH($C3081,'Policy Characteristics'!$C:$C,0))),"",INDEX('Policy Characteristics'!D:D,MATCH($C3081,'Policy Characteristics'!$C:$C,0)))</f>
        <v>R&amp;D Capital Cost Reductions</v>
      </c>
      <c r="K3081" s="254" t="str">
        <f>IF(ISBLANK(INDEX('Policy Characteristics'!E:E,MATCH($C3081,'Policy Characteristics'!$C:$C,0))),"",INDEX('Policy Characteristics'!E:E,MATCH($C3081,'Policy Characteristics'!$C:$C,0)))</f>
        <v>RnD industry capital cost reduction</v>
      </c>
      <c r="L3081" s="261">
        <f>IF(ISBLANK(INDEX('Policy Characteristics'!F:F,MATCH($C3081,'Policy Characteristics'!$C:$C,0))),"",INDEX('Policy Characteristics'!F:F,MATCH($C3081,'Policy Characteristics'!$C:$C,0)))</f>
        <v>0</v>
      </c>
      <c r="M3081" s="261">
        <f>IF(ISBLANK(INDEX('Policy Characteristics'!G:G,MATCH($C3081,'Policy Characteristics'!$C:$C,0))),"",INDEX('Policy Characteristics'!G:G,MATCH($C3081,'Policy Characteristics'!$C:$C,0)))</f>
        <v>0.4</v>
      </c>
      <c r="N3081" s="261">
        <f>IF(ISBLANK(INDEX('Policy Characteristics'!H:H,MATCH($C3081,'Policy Characteristics'!$C:$C,0))),"",INDEX('Policy Characteristics'!H:H,MATCH($C3081,'Policy Characteristics'!$C:$C,0)))</f>
        <v>0.01</v>
      </c>
      <c r="O3081" s="254" t="str">
        <f>IF(ISBLANK(INDEX('Policy Characteristics'!I:I,MATCH($C3081,'Policy Characteristics'!$C:$C,0))),"",INDEX('Policy Characteristics'!I:I,MATCH($C3081,'Policy Characteristics'!$C:$C,0)))</f>
        <v>% reduction in cost</v>
      </c>
      <c r="P3081" s="254" t="str">
        <f>IF(ISBLANK(INDEX('Policy Characteristics'!J:J,MATCH($C3081,'Policy Characteristics'!$C:$C,0))),"",INDEX('Policy Characteristics'!J:J,MATCH($C3081,'Policy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81" s="254" t="str">
        <f>IF(ISBLANK(INDEX('Policy Characteristics'!K:K,MATCH($C3081,'Policy Characteristics'!$C:$C,0))),"",INDEX('Policy Characteristics'!K:K,MATCH($C3081,'Policy Characteristics'!$C:$C,0)))</f>
        <v>architectural-design.html#rnd</v>
      </c>
      <c r="R3081" s="254" t="str">
        <f>IF(ISBLANK(INDEX('Policy Characteristics'!L:L,MATCH($C3081,'Policy Characteristics'!$C:$C,0))),"",INDEX('Policy Characteristics'!L:L,MATCH($C3081,'Policy Characteristics'!$C:$C,0)))</f>
        <v>research-and-development.html</v>
      </c>
    </row>
    <row r="3082" spans="1:18" x14ac:dyDescent="0.25">
      <c r="A3082" s="254" t="str">
        <f>IF(ISBLANK(INDEX('Policy Characteristics'!A:A,MATCH($C3082,'Policy Characteristics'!$C:$C,0))),"",INDEX('Policy Characteristics'!A:A,MATCH($C3082,'Policy Characteristics'!$C:$C,0)))</f>
        <v>Research and Development</v>
      </c>
      <c r="B3082" s="262" t="str">
        <f>IF(ISBLANK(INDEX('Policy Characteristics'!B:B,MATCH($C3082,'Policy Characteristics'!$C:$C,0))),"",INDEX('Policy Characteristics'!B:B,MATCH($C3082,'Policy Characteristics'!$C:$C,0)))</f>
        <v>Capital Cost Reduction</v>
      </c>
      <c r="C3082" s="254" t="str">
        <f t="shared" si="139"/>
        <v>RnD Industry Capital Cost Perc Reduction</v>
      </c>
      <c r="D3082" s="45" t="s">
        <v>3463</v>
      </c>
      <c r="E3082" s="45" t="s">
        <v>2672</v>
      </c>
      <c r="F3082" t="s">
        <v>3469</v>
      </c>
      <c r="G3082" s="45" t="s">
        <v>2443</v>
      </c>
      <c r="H3082" s="47">
        <f t="shared" si="140"/>
        <v>3081</v>
      </c>
      <c r="I3082" s="324" t="s">
        <v>41</v>
      </c>
      <c r="J3082" s="255" t="str">
        <f>IF(ISBLANK(INDEX('Policy Characteristics'!D:D,MATCH($C3082,'Policy Characteristics'!$C:$C,0))),"",INDEX('Policy Characteristics'!D:D,MATCH($C3082,'Policy Characteristics'!$C:$C,0)))</f>
        <v>R&amp;D Capital Cost Reductions</v>
      </c>
      <c r="K3082" s="254" t="str">
        <f>IF(ISBLANK(INDEX('Policy Characteristics'!E:E,MATCH($C3082,'Policy Characteristics'!$C:$C,0))),"",INDEX('Policy Characteristics'!E:E,MATCH($C3082,'Policy Characteristics'!$C:$C,0)))</f>
        <v>RnD industry capital cost reduction</v>
      </c>
      <c r="L3082" s="261">
        <f>IF(ISBLANK(INDEX('Policy Characteristics'!F:F,MATCH($C3082,'Policy Characteristics'!$C:$C,0))),"",INDEX('Policy Characteristics'!F:F,MATCH($C3082,'Policy Characteristics'!$C:$C,0)))</f>
        <v>0</v>
      </c>
      <c r="M3082" s="261">
        <f>IF(ISBLANK(INDEX('Policy Characteristics'!G:G,MATCH($C3082,'Policy Characteristics'!$C:$C,0))),"",INDEX('Policy Characteristics'!G:G,MATCH($C3082,'Policy Characteristics'!$C:$C,0)))</f>
        <v>0.4</v>
      </c>
      <c r="N3082" s="261">
        <f>IF(ISBLANK(INDEX('Policy Characteristics'!H:H,MATCH($C3082,'Policy Characteristics'!$C:$C,0))),"",INDEX('Policy Characteristics'!H:H,MATCH($C3082,'Policy Characteristics'!$C:$C,0)))</f>
        <v>0.01</v>
      </c>
      <c r="O3082" s="254" t="str">
        <f>IF(ISBLANK(INDEX('Policy Characteristics'!I:I,MATCH($C3082,'Policy Characteristics'!$C:$C,0))),"",INDEX('Policy Characteristics'!I:I,MATCH($C3082,'Policy Characteristics'!$C:$C,0)))</f>
        <v>% reduction in cost</v>
      </c>
      <c r="P3082" s="254" t="str">
        <f>IF(ISBLANK(INDEX('Policy Characteristics'!J:J,MATCH($C3082,'Policy Characteristics'!$C:$C,0))),"",INDEX('Policy Characteristics'!J:J,MATCH($C3082,'Policy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82" s="254" t="str">
        <f>IF(ISBLANK(INDEX('Policy Characteristics'!K:K,MATCH($C3082,'Policy Characteristics'!$C:$C,0))),"",INDEX('Policy Characteristics'!K:K,MATCH($C3082,'Policy Characteristics'!$C:$C,0)))</f>
        <v>architectural-design.html#rnd</v>
      </c>
      <c r="R3082" s="254" t="str">
        <f>IF(ISBLANK(INDEX('Policy Characteristics'!L:L,MATCH($C3082,'Policy Characteristics'!$C:$C,0))),"",INDEX('Policy Characteristics'!L:L,MATCH($C3082,'Policy Characteristics'!$C:$C,0)))</f>
        <v>research-and-development.html</v>
      </c>
    </row>
    <row r="3083" spans="1:18" x14ac:dyDescent="0.25">
      <c r="A3083" s="254" t="str">
        <f>IF(ISBLANK(INDEX('Policy Characteristics'!A:A,MATCH($C3083,'Policy Characteristics'!$C:$C,0))),"",INDEX('Policy Characteristics'!A:A,MATCH($C3083,'Policy Characteristics'!$C:$C,0)))</f>
        <v>Research and Development</v>
      </c>
      <c r="B3083" s="262" t="str">
        <f>IF(ISBLANK(INDEX('Policy Characteristics'!B:B,MATCH($C3083,'Policy Characteristics'!$C:$C,0))),"",INDEX('Policy Characteristics'!B:B,MATCH($C3083,'Policy Characteristics'!$C:$C,0)))</f>
        <v>Capital Cost Reduction</v>
      </c>
      <c r="C3083" s="254" t="str">
        <f t="shared" si="139"/>
        <v>RnD Industry Capital Cost Perc Reduction</v>
      </c>
      <c r="D3083" s="45" t="s">
        <v>3463</v>
      </c>
      <c r="E3083" s="45" t="s">
        <v>2673</v>
      </c>
      <c r="F3083" t="s">
        <v>3469</v>
      </c>
      <c r="G3083" s="45" t="s">
        <v>2559</v>
      </c>
      <c r="H3083" s="47">
        <f t="shared" si="140"/>
        <v>3082</v>
      </c>
      <c r="I3083" s="324" t="s">
        <v>41</v>
      </c>
      <c r="J3083" s="255" t="str">
        <f>IF(ISBLANK(INDEX('Policy Characteristics'!D:D,MATCH($C3083,'Policy Characteristics'!$C:$C,0))),"",INDEX('Policy Characteristics'!D:D,MATCH($C3083,'Policy Characteristics'!$C:$C,0)))</f>
        <v>R&amp;D Capital Cost Reductions</v>
      </c>
      <c r="K3083" s="254" t="str">
        <f>IF(ISBLANK(INDEX('Policy Characteristics'!E:E,MATCH($C3083,'Policy Characteristics'!$C:$C,0))),"",INDEX('Policy Characteristics'!E:E,MATCH($C3083,'Policy Characteristics'!$C:$C,0)))</f>
        <v>RnD industry capital cost reduction</v>
      </c>
      <c r="L3083" s="261">
        <f>IF(ISBLANK(INDEX('Policy Characteristics'!F:F,MATCH($C3083,'Policy Characteristics'!$C:$C,0))),"",INDEX('Policy Characteristics'!F:F,MATCH($C3083,'Policy Characteristics'!$C:$C,0)))</f>
        <v>0</v>
      </c>
      <c r="M3083" s="261">
        <f>IF(ISBLANK(INDEX('Policy Characteristics'!G:G,MATCH($C3083,'Policy Characteristics'!$C:$C,0))),"",INDEX('Policy Characteristics'!G:G,MATCH($C3083,'Policy Characteristics'!$C:$C,0)))</f>
        <v>0.4</v>
      </c>
      <c r="N3083" s="261">
        <f>IF(ISBLANK(INDEX('Policy Characteristics'!H:H,MATCH($C3083,'Policy Characteristics'!$C:$C,0))),"",INDEX('Policy Characteristics'!H:H,MATCH($C3083,'Policy Characteristics'!$C:$C,0)))</f>
        <v>0.01</v>
      </c>
      <c r="O3083" s="254" t="str">
        <f>IF(ISBLANK(INDEX('Policy Characteristics'!I:I,MATCH($C3083,'Policy Characteristics'!$C:$C,0))),"",INDEX('Policy Characteristics'!I:I,MATCH($C3083,'Policy Characteristics'!$C:$C,0)))</f>
        <v>% reduction in cost</v>
      </c>
      <c r="P3083" s="254" t="str">
        <f>IF(ISBLANK(INDEX('Policy Characteristics'!J:J,MATCH($C3083,'Policy Characteristics'!$C:$C,0))),"",INDEX('Policy Characteristics'!J:J,MATCH($C3083,'Policy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83" s="254" t="str">
        <f>IF(ISBLANK(INDEX('Policy Characteristics'!K:K,MATCH($C3083,'Policy Characteristics'!$C:$C,0))),"",INDEX('Policy Characteristics'!K:K,MATCH($C3083,'Policy Characteristics'!$C:$C,0)))</f>
        <v>architectural-design.html#rnd</v>
      </c>
      <c r="R3083" s="254" t="str">
        <f>IF(ISBLANK(INDEX('Policy Characteristics'!L:L,MATCH($C3083,'Policy Characteristics'!$C:$C,0))),"",INDEX('Policy Characteristics'!L:L,MATCH($C3083,'Policy Characteristics'!$C:$C,0)))</f>
        <v>research-and-development.html</v>
      </c>
    </row>
    <row r="3084" spans="1:18" x14ac:dyDescent="0.25">
      <c r="A3084" s="254" t="str">
        <f>IF(ISBLANK(INDEX('Policy Characteristics'!A:A,MATCH($C3084,'Policy Characteristics'!$C:$C,0))),"",INDEX('Policy Characteristics'!A:A,MATCH($C3084,'Policy Characteristics'!$C:$C,0)))</f>
        <v>Research and Development</v>
      </c>
      <c r="B3084" s="262" t="str">
        <f>IF(ISBLANK(INDEX('Policy Characteristics'!B:B,MATCH($C3084,'Policy Characteristics'!$C:$C,0))),"",INDEX('Policy Characteristics'!B:B,MATCH($C3084,'Policy Characteristics'!$C:$C,0)))</f>
        <v>Capital Cost Reduction</v>
      </c>
      <c r="C3084" s="254" t="str">
        <f t="shared" si="139"/>
        <v>RnD Industry Capital Cost Perc Reduction</v>
      </c>
      <c r="D3084" s="45" t="s">
        <v>3463</v>
      </c>
      <c r="E3084" s="45" t="s">
        <v>2674</v>
      </c>
      <c r="F3084" t="s">
        <v>3469</v>
      </c>
      <c r="G3084" s="45" t="s">
        <v>2621</v>
      </c>
      <c r="H3084" s="47">
        <f t="shared" si="140"/>
        <v>3083</v>
      </c>
      <c r="I3084" s="324" t="s">
        <v>41</v>
      </c>
      <c r="J3084" s="255" t="str">
        <f>IF(ISBLANK(INDEX('Policy Characteristics'!D:D,MATCH($C3084,'Policy Characteristics'!$C:$C,0))),"",INDEX('Policy Characteristics'!D:D,MATCH($C3084,'Policy Characteristics'!$C:$C,0)))</f>
        <v>R&amp;D Capital Cost Reductions</v>
      </c>
      <c r="K3084" s="254" t="str">
        <f>IF(ISBLANK(INDEX('Policy Characteristics'!E:E,MATCH($C3084,'Policy Characteristics'!$C:$C,0))),"",INDEX('Policy Characteristics'!E:E,MATCH($C3084,'Policy Characteristics'!$C:$C,0)))</f>
        <v>RnD industry capital cost reduction</v>
      </c>
      <c r="L3084" s="261">
        <f>IF(ISBLANK(INDEX('Policy Characteristics'!F:F,MATCH($C3084,'Policy Characteristics'!$C:$C,0))),"",INDEX('Policy Characteristics'!F:F,MATCH($C3084,'Policy Characteristics'!$C:$C,0)))</f>
        <v>0</v>
      </c>
      <c r="M3084" s="261">
        <f>IF(ISBLANK(INDEX('Policy Characteristics'!G:G,MATCH($C3084,'Policy Characteristics'!$C:$C,0))),"",INDEX('Policy Characteristics'!G:G,MATCH($C3084,'Policy Characteristics'!$C:$C,0)))</f>
        <v>0.4</v>
      </c>
      <c r="N3084" s="261">
        <f>IF(ISBLANK(INDEX('Policy Characteristics'!H:H,MATCH($C3084,'Policy Characteristics'!$C:$C,0))),"",INDEX('Policy Characteristics'!H:H,MATCH($C3084,'Policy Characteristics'!$C:$C,0)))</f>
        <v>0.01</v>
      </c>
      <c r="O3084" s="254" t="str">
        <f>IF(ISBLANK(INDEX('Policy Characteristics'!I:I,MATCH($C3084,'Policy Characteristics'!$C:$C,0))),"",INDEX('Policy Characteristics'!I:I,MATCH($C3084,'Policy Characteristics'!$C:$C,0)))</f>
        <v>% reduction in cost</v>
      </c>
      <c r="P3084" s="254" t="str">
        <f>IF(ISBLANK(INDEX('Policy Characteristics'!J:J,MATCH($C3084,'Policy Characteristics'!$C:$C,0))),"",INDEX('Policy Characteristics'!J:J,MATCH($C3084,'Policy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84" s="254" t="str">
        <f>IF(ISBLANK(INDEX('Policy Characteristics'!K:K,MATCH($C3084,'Policy Characteristics'!$C:$C,0))),"",INDEX('Policy Characteristics'!K:K,MATCH($C3084,'Policy Characteristics'!$C:$C,0)))</f>
        <v>architectural-design.html#rnd</v>
      </c>
      <c r="R3084" s="254" t="str">
        <f>IF(ISBLANK(INDEX('Policy Characteristics'!L:L,MATCH($C3084,'Policy Characteristics'!$C:$C,0))),"",INDEX('Policy Characteristics'!L:L,MATCH($C3084,'Policy Characteristics'!$C:$C,0)))</f>
        <v>research-and-development.html</v>
      </c>
    </row>
    <row r="3085" spans="1:18" x14ac:dyDescent="0.25">
      <c r="A3085" s="254" t="str">
        <f>IF(ISBLANK(INDEX('Policy Characteristics'!A:A,MATCH($C3085,'Policy Characteristics'!$C:$C,0))),"",INDEX('Policy Characteristics'!A:A,MATCH($C3085,'Policy Characteristics'!$C:$C,0)))</f>
        <v>Research and Development</v>
      </c>
      <c r="B3085" s="262" t="str">
        <f>IF(ISBLANK(INDEX('Policy Characteristics'!B:B,MATCH($C3085,'Policy Characteristics'!$C:$C,0))),"",INDEX('Policy Characteristics'!B:B,MATCH($C3085,'Policy Characteristics'!$C:$C,0)))</f>
        <v>Capital Cost Reduction</v>
      </c>
      <c r="C3085" s="254" t="str">
        <f t="shared" si="139"/>
        <v>RnD Industry Capital Cost Perc Reduction</v>
      </c>
      <c r="D3085" s="45" t="s">
        <v>3463</v>
      </c>
      <c r="E3085" s="45" t="s">
        <v>2671</v>
      </c>
      <c r="F3085" t="s">
        <v>3469</v>
      </c>
      <c r="G3085" s="45" t="s">
        <v>2446</v>
      </c>
      <c r="H3085" s="47">
        <f t="shared" si="140"/>
        <v>3084</v>
      </c>
      <c r="I3085" s="324" t="s">
        <v>41</v>
      </c>
      <c r="J3085" s="255" t="str">
        <f>IF(ISBLANK(INDEX('Policy Characteristics'!D:D,MATCH($C3085,'Policy Characteristics'!$C:$C,0))),"",INDEX('Policy Characteristics'!D:D,MATCH($C3085,'Policy Characteristics'!$C:$C,0)))</f>
        <v>R&amp;D Capital Cost Reductions</v>
      </c>
      <c r="K3085" s="254" t="str">
        <f>IF(ISBLANK(INDEX('Policy Characteristics'!E:E,MATCH($C3085,'Policy Characteristics'!$C:$C,0))),"",INDEX('Policy Characteristics'!E:E,MATCH($C3085,'Policy Characteristics'!$C:$C,0)))</f>
        <v>RnD industry capital cost reduction</v>
      </c>
      <c r="L3085" s="261">
        <f>IF(ISBLANK(INDEX('Policy Characteristics'!F:F,MATCH($C3085,'Policy Characteristics'!$C:$C,0))),"",INDEX('Policy Characteristics'!F:F,MATCH($C3085,'Policy Characteristics'!$C:$C,0)))</f>
        <v>0</v>
      </c>
      <c r="M3085" s="261">
        <f>IF(ISBLANK(INDEX('Policy Characteristics'!G:G,MATCH($C3085,'Policy Characteristics'!$C:$C,0))),"",INDEX('Policy Characteristics'!G:G,MATCH($C3085,'Policy Characteristics'!$C:$C,0)))</f>
        <v>0.4</v>
      </c>
      <c r="N3085" s="261">
        <f>IF(ISBLANK(INDEX('Policy Characteristics'!H:H,MATCH($C3085,'Policy Characteristics'!$C:$C,0))),"",INDEX('Policy Characteristics'!H:H,MATCH($C3085,'Policy Characteristics'!$C:$C,0)))</f>
        <v>0.01</v>
      </c>
      <c r="O3085" s="254" t="str">
        <f>IF(ISBLANK(INDEX('Policy Characteristics'!I:I,MATCH($C3085,'Policy Characteristics'!$C:$C,0))),"",INDEX('Policy Characteristics'!I:I,MATCH($C3085,'Policy Characteristics'!$C:$C,0)))</f>
        <v>% reduction in cost</v>
      </c>
      <c r="P3085" s="254" t="str">
        <f>IF(ISBLANK(INDEX('Policy Characteristics'!J:J,MATCH($C3085,'Policy Characteristics'!$C:$C,0))),"",INDEX('Policy Characteristics'!J:J,MATCH($C3085,'Policy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85" s="254" t="str">
        <f>IF(ISBLANK(INDEX('Policy Characteristics'!K:K,MATCH($C3085,'Policy Characteristics'!$C:$C,0))),"",INDEX('Policy Characteristics'!K:K,MATCH($C3085,'Policy Characteristics'!$C:$C,0)))</f>
        <v>architectural-design.html#rnd</v>
      </c>
      <c r="R3085" s="254" t="str">
        <f>IF(ISBLANK(INDEX('Policy Characteristics'!L:L,MATCH($C3085,'Policy Characteristics'!$C:$C,0))),"",INDEX('Policy Characteristics'!L:L,MATCH($C3085,'Policy Characteristics'!$C:$C,0)))</f>
        <v>research-and-development.html</v>
      </c>
    </row>
    <row r="3086" spans="1:18" x14ac:dyDescent="0.25">
      <c r="A3086" s="254" t="str">
        <f>IF(ISBLANK(INDEX('Policy Characteristics'!A:A,MATCH($C3086,'Policy Characteristics'!$C:$C,0))),"",INDEX('Policy Characteristics'!A:A,MATCH($C3086,'Policy Characteristics'!$C:$C,0)))</f>
        <v>Research and Development</v>
      </c>
      <c r="B3086" s="262" t="str">
        <f>IF(ISBLANK(INDEX('Policy Characteristics'!B:B,MATCH($C3086,'Policy Characteristics'!$C:$C,0))),"",INDEX('Policy Characteristics'!B:B,MATCH($C3086,'Policy Characteristics'!$C:$C,0)))</f>
        <v>Capital Cost Reduction</v>
      </c>
      <c r="C3086" s="254" t="str">
        <f t="shared" si="139"/>
        <v>RnD Industry Capital Cost Perc Reduction</v>
      </c>
      <c r="D3086" s="1" t="s">
        <v>3464</v>
      </c>
      <c r="E3086" s="45" t="s">
        <v>2375</v>
      </c>
      <c r="F3086" t="s">
        <v>3470</v>
      </c>
      <c r="G3086" s="45" t="s">
        <v>89</v>
      </c>
      <c r="H3086" s="47">
        <f t="shared" si="140"/>
        <v>3085</v>
      </c>
      <c r="I3086" s="324" t="s">
        <v>40</v>
      </c>
      <c r="J3086" s="255" t="str">
        <f>IF(ISBLANK(INDEX('Policy Characteristics'!D:D,MATCH($C3086,'Policy Characteristics'!$C:$C,0))),"",INDEX('Policy Characteristics'!D:D,MATCH($C3086,'Policy Characteristics'!$C:$C,0)))</f>
        <v>R&amp;D Capital Cost Reductions</v>
      </c>
      <c r="K3086" s="254" t="str">
        <f>IF(ISBLANK(INDEX('Policy Characteristics'!E:E,MATCH($C3086,'Policy Characteristics'!$C:$C,0))),"",INDEX('Policy Characteristics'!E:E,MATCH($C3086,'Policy Characteristics'!$C:$C,0)))</f>
        <v>RnD industry capital cost reduction</v>
      </c>
      <c r="L3086" s="261">
        <f>IF(ISBLANK(INDEX('Policy Characteristics'!F:F,MATCH($C3086,'Policy Characteristics'!$C:$C,0))),"",INDEX('Policy Characteristics'!F:F,MATCH($C3086,'Policy Characteristics'!$C:$C,0)))</f>
        <v>0</v>
      </c>
      <c r="M3086" s="261">
        <f>IF(ISBLANK(INDEX('Policy Characteristics'!G:G,MATCH($C3086,'Policy Characteristics'!$C:$C,0))),"",INDEX('Policy Characteristics'!G:G,MATCH($C3086,'Policy Characteristics'!$C:$C,0)))</f>
        <v>0.4</v>
      </c>
      <c r="N3086" s="261">
        <f>IF(ISBLANK(INDEX('Policy Characteristics'!H:H,MATCH($C3086,'Policy Characteristics'!$C:$C,0))),"",INDEX('Policy Characteristics'!H:H,MATCH($C3086,'Policy Characteristics'!$C:$C,0)))</f>
        <v>0.01</v>
      </c>
      <c r="O3086" s="254" t="str">
        <f>IF(ISBLANK(INDEX('Policy Characteristics'!I:I,MATCH($C3086,'Policy Characteristics'!$C:$C,0))),"",INDEX('Policy Characteristics'!I:I,MATCH($C3086,'Policy Characteristics'!$C:$C,0)))</f>
        <v>% reduction in cost</v>
      </c>
      <c r="P3086" s="254" t="str">
        <f>IF(ISBLANK(INDEX('Policy Characteristics'!J:J,MATCH($C3086,'Policy Characteristics'!$C:$C,0))),"",INDEX('Policy Characteristics'!J:J,MATCH($C3086,'Policy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86" s="254" t="str">
        <f>IF(ISBLANK(INDEX('Policy Characteristics'!K:K,MATCH($C3086,'Policy Characteristics'!$C:$C,0))),"",INDEX('Policy Characteristics'!K:K,MATCH($C3086,'Policy Characteristics'!$C:$C,0)))</f>
        <v>architectural-design.html#rnd</v>
      </c>
      <c r="R3086" s="254" t="str">
        <f>IF(ISBLANK(INDEX('Policy Characteristics'!L:L,MATCH($C3086,'Policy Characteristics'!$C:$C,0))),"",INDEX('Policy Characteristics'!L:L,MATCH($C3086,'Policy Characteristics'!$C:$C,0)))</f>
        <v>research-and-development.html</v>
      </c>
    </row>
    <row r="3087" spans="1:18" x14ac:dyDescent="0.25">
      <c r="A3087" s="254" t="str">
        <f>IF(ISBLANK(INDEX('Policy Characteristics'!A:A,MATCH($C3087,'Policy Characteristics'!$C:$C,0))),"",INDEX('Policy Characteristics'!A:A,MATCH($C3087,'Policy Characteristics'!$C:$C,0)))</f>
        <v>Research and Development</v>
      </c>
      <c r="B3087" s="262" t="str">
        <f>IF(ISBLANK(INDEX('Policy Characteristics'!B:B,MATCH($C3087,'Policy Characteristics'!$C:$C,0))),"",INDEX('Policy Characteristics'!B:B,MATCH($C3087,'Policy Characteristics'!$C:$C,0)))</f>
        <v>Capital Cost Reduction</v>
      </c>
      <c r="C3087" s="254" t="str">
        <f t="shared" si="139"/>
        <v>RnD Industry Capital Cost Perc Reduction</v>
      </c>
      <c r="D3087" s="1" t="s">
        <v>3464</v>
      </c>
      <c r="E3087" s="45" t="s">
        <v>2376</v>
      </c>
      <c r="F3087" t="s">
        <v>3470</v>
      </c>
      <c r="G3087" s="45" t="s">
        <v>2606</v>
      </c>
      <c r="H3087" s="47">
        <f t="shared" si="140"/>
        <v>3086</v>
      </c>
      <c r="I3087" s="324" t="s">
        <v>41</v>
      </c>
      <c r="J3087" s="255" t="str">
        <f>IF(ISBLANK(INDEX('Policy Characteristics'!D:D,MATCH($C3087,'Policy Characteristics'!$C:$C,0))),"",INDEX('Policy Characteristics'!D:D,MATCH($C3087,'Policy Characteristics'!$C:$C,0)))</f>
        <v>R&amp;D Capital Cost Reductions</v>
      </c>
      <c r="K3087" s="254" t="str">
        <f>IF(ISBLANK(INDEX('Policy Characteristics'!E:E,MATCH($C3087,'Policy Characteristics'!$C:$C,0))),"",INDEX('Policy Characteristics'!E:E,MATCH($C3087,'Policy Characteristics'!$C:$C,0)))</f>
        <v>RnD industry capital cost reduction</v>
      </c>
      <c r="L3087" s="261">
        <f>IF(ISBLANK(INDEX('Policy Characteristics'!F:F,MATCH($C3087,'Policy Characteristics'!$C:$C,0))),"",INDEX('Policy Characteristics'!F:F,MATCH($C3087,'Policy Characteristics'!$C:$C,0)))</f>
        <v>0</v>
      </c>
      <c r="M3087" s="261">
        <f>IF(ISBLANK(INDEX('Policy Characteristics'!G:G,MATCH($C3087,'Policy Characteristics'!$C:$C,0))),"",INDEX('Policy Characteristics'!G:G,MATCH($C3087,'Policy Characteristics'!$C:$C,0)))</f>
        <v>0.4</v>
      </c>
      <c r="N3087" s="261">
        <f>IF(ISBLANK(INDEX('Policy Characteristics'!H:H,MATCH($C3087,'Policy Characteristics'!$C:$C,0))),"",INDEX('Policy Characteristics'!H:H,MATCH($C3087,'Policy Characteristics'!$C:$C,0)))</f>
        <v>0.01</v>
      </c>
      <c r="O3087" s="254" t="str">
        <f>IF(ISBLANK(INDEX('Policy Characteristics'!I:I,MATCH($C3087,'Policy Characteristics'!$C:$C,0))),"",INDEX('Policy Characteristics'!I:I,MATCH($C3087,'Policy Characteristics'!$C:$C,0)))</f>
        <v>% reduction in cost</v>
      </c>
      <c r="P3087" s="254" t="str">
        <f>IF(ISBLANK(INDEX('Policy Characteristics'!J:J,MATCH($C3087,'Policy Characteristics'!$C:$C,0))),"",INDEX('Policy Characteristics'!J:J,MATCH($C3087,'Policy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87" s="254" t="str">
        <f>IF(ISBLANK(INDEX('Policy Characteristics'!K:K,MATCH($C3087,'Policy Characteristics'!$C:$C,0))),"",INDEX('Policy Characteristics'!K:K,MATCH($C3087,'Policy Characteristics'!$C:$C,0)))</f>
        <v>architectural-design.html#rnd</v>
      </c>
      <c r="R3087" s="254" t="str">
        <f>IF(ISBLANK(INDEX('Policy Characteristics'!L:L,MATCH($C3087,'Policy Characteristics'!$C:$C,0))),"",INDEX('Policy Characteristics'!L:L,MATCH($C3087,'Policy Characteristics'!$C:$C,0)))</f>
        <v>research-and-development.html</v>
      </c>
    </row>
    <row r="3088" spans="1:18" x14ac:dyDescent="0.25">
      <c r="A3088" s="254" t="str">
        <f>IF(ISBLANK(INDEX('Policy Characteristics'!A:A,MATCH($C3088,'Policy Characteristics'!$C:$C,0))),"",INDEX('Policy Characteristics'!A:A,MATCH($C3088,'Policy Characteristics'!$C:$C,0)))</f>
        <v>Research and Development</v>
      </c>
      <c r="B3088" s="262" t="str">
        <f>IF(ISBLANK(INDEX('Policy Characteristics'!B:B,MATCH($C3088,'Policy Characteristics'!$C:$C,0))),"",INDEX('Policy Characteristics'!B:B,MATCH($C3088,'Policy Characteristics'!$C:$C,0)))</f>
        <v>Capital Cost Reduction</v>
      </c>
      <c r="C3088" s="254" t="str">
        <f t="shared" si="139"/>
        <v>RnD Industry Capital Cost Perc Reduction</v>
      </c>
      <c r="D3088" s="1" t="s">
        <v>3464</v>
      </c>
      <c r="E3088" s="45" t="s">
        <v>2377</v>
      </c>
      <c r="F3088" t="s">
        <v>3470</v>
      </c>
      <c r="G3088" s="45" t="s">
        <v>83</v>
      </c>
      <c r="H3088" s="47">
        <f t="shared" si="140"/>
        <v>3087</v>
      </c>
      <c r="I3088" s="324" t="s">
        <v>41</v>
      </c>
      <c r="J3088" s="255" t="str">
        <f>IF(ISBLANK(INDEX('Policy Characteristics'!D:D,MATCH($C3088,'Policy Characteristics'!$C:$C,0))),"",INDEX('Policy Characteristics'!D:D,MATCH($C3088,'Policy Characteristics'!$C:$C,0)))</f>
        <v>R&amp;D Capital Cost Reductions</v>
      </c>
      <c r="K3088" s="254" t="str">
        <f>IF(ISBLANK(INDEX('Policy Characteristics'!E:E,MATCH($C3088,'Policy Characteristics'!$C:$C,0))),"",INDEX('Policy Characteristics'!E:E,MATCH($C3088,'Policy Characteristics'!$C:$C,0)))</f>
        <v>RnD industry capital cost reduction</v>
      </c>
      <c r="L3088" s="261">
        <f>IF(ISBLANK(INDEX('Policy Characteristics'!F:F,MATCH($C3088,'Policy Characteristics'!$C:$C,0))),"",INDEX('Policy Characteristics'!F:F,MATCH($C3088,'Policy Characteristics'!$C:$C,0)))</f>
        <v>0</v>
      </c>
      <c r="M3088" s="261">
        <f>IF(ISBLANK(INDEX('Policy Characteristics'!G:G,MATCH($C3088,'Policy Characteristics'!$C:$C,0))),"",INDEX('Policy Characteristics'!G:G,MATCH($C3088,'Policy Characteristics'!$C:$C,0)))</f>
        <v>0.4</v>
      </c>
      <c r="N3088" s="261">
        <f>IF(ISBLANK(INDEX('Policy Characteristics'!H:H,MATCH($C3088,'Policy Characteristics'!$C:$C,0))),"",INDEX('Policy Characteristics'!H:H,MATCH($C3088,'Policy Characteristics'!$C:$C,0)))</f>
        <v>0.01</v>
      </c>
      <c r="O3088" s="254" t="str">
        <f>IF(ISBLANK(INDEX('Policy Characteristics'!I:I,MATCH($C3088,'Policy Characteristics'!$C:$C,0))),"",INDEX('Policy Characteristics'!I:I,MATCH($C3088,'Policy Characteristics'!$C:$C,0)))</f>
        <v>% reduction in cost</v>
      </c>
      <c r="P3088" s="254" t="str">
        <f>IF(ISBLANK(INDEX('Policy Characteristics'!J:J,MATCH($C3088,'Policy Characteristics'!$C:$C,0))),"",INDEX('Policy Characteristics'!J:J,MATCH($C3088,'Policy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88" s="254" t="str">
        <f>IF(ISBLANK(INDEX('Policy Characteristics'!K:K,MATCH($C3088,'Policy Characteristics'!$C:$C,0))),"",INDEX('Policy Characteristics'!K:K,MATCH($C3088,'Policy Characteristics'!$C:$C,0)))</f>
        <v>architectural-design.html#rnd</v>
      </c>
      <c r="R3088" s="254" t="str">
        <f>IF(ISBLANK(INDEX('Policy Characteristics'!L:L,MATCH($C3088,'Policy Characteristics'!$C:$C,0))),"",INDEX('Policy Characteristics'!L:L,MATCH($C3088,'Policy Characteristics'!$C:$C,0)))</f>
        <v>research-and-development.html</v>
      </c>
    </row>
    <row r="3089" spans="1:18" x14ac:dyDescent="0.25">
      <c r="A3089" s="254" t="str">
        <f>IF(ISBLANK(INDEX('Policy Characteristics'!A:A,MATCH($C3089,'Policy Characteristics'!$C:$C,0))),"",INDEX('Policy Characteristics'!A:A,MATCH($C3089,'Policy Characteristics'!$C:$C,0)))</f>
        <v>Research and Development</v>
      </c>
      <c r="B3089" s="262" t="str">
        <f>IF(ISBLANK(INDEX('Policy Characteristics'!B:B,MATCH($C3089,'Policy Characteristics'!$C:$C,0))),"",INDEX('Policy Characteristics'!B:B,MATCH($C3089,'Policy Characteristics'!$C:$C,0)))</f>
        <v>Capital Cost Reduction</v>
      </c>
      <c r="C3089" s="254" t="str">
        <f t="shared" si="139"/>
        <v>RnD Industry Capital Cost Perc Reduction</v>
      </c>
      <c r="D3089" s="1" t="s">
        <v>3464</v>
      </c>
      <c r="E3089" s="45" t="s">
        <v>2378</v>
      </c>
      <c r="F3089" t="s">
        <v>3470</v>
      </c>
      <c r="G3089" s="45" t="s">
        <v>88</v>
      </c>
      <c r="H3089" s="47">
        <f t="shared" si="140"/>
        <v>3088</v>
      </c>
      <c r="I3089" s="324" t="s">
        <v>41</v>
      </c>
      <c r="J3089" s="255" t="str">
        <f>IF(ISBLANK(INDEX('Policy Characteristics'!D:D,MATCH($C3089,'Policy Characteristics'!$C:$C,0))),"",INDEX('Policy Characteristics'!D:D,MATCH($C3089,'Policy Characteristics'!$C:$C,0)))</f>
        <v>R&amp;D Capital Cost Reductions</v>
      </c>
      <c r="K3089" s="254" t="str">
        <f>IF(ISBLANK(INDEX('Policy Characteristics'!E:E,MATCH($C3089,'Policy Characteristics'!$C:$C,0))),"",INDEX('Policy Characteristics'!E:E,MATCH($C3089,'Policy Characteristics'!$C:$C,0)))</f>
        <v>RnD industry capital cost reduction</v>
      </c>
      <c r="L3089" s="261">
        <f>IF(ISBLANK(INDEX('Policy Characteristics'!F:F,MATCH($C3089,'Policy Characteristics'!$C:$C,0))),"",INDEX('Policy Characteristics'!F:F,MATCH($C3089,'Policy Characteristics'!$C:$C,0)))</f>
        <v>0</v>
      </c>
      <c r="M3089" s="261">
        <f>IF(ISBLANK(INDEX('Policy Characteristics'!G:G,MATCH($C3089,'Policy Characteristics'!$C:$C,0))),"",INDEX('Policy Characteristics'!G:G,MATCH($C3089,'Policy Characteristics'!$C:$C,0)))</f>
        <v>0.4</v>
      </c>
      <c r="N3089" s="261">
        <f>IF(ISBLANK(INDEX('Policy Characteristics'!H:H,MATCH($C3089,'Policy Characteristics'!$C:$C,0))),"",INDEX('Policy Characteristics'!H:H,MATCH($C3089,'Policy Characteristics'!$C:$C,0)))</f>
        <v>0.01</v>
      </c>
      <c r="O3089" s="254" t="str">
        <f>IF(ISBLANK(INDEX('Policy Characteristics'!I:I,MATCH($C3089,'Policy Characteristics'!$C:$C,0))),"",INDEX('Policy Characteristics'!I:I,MATCH($C3089,'Policy Characteristics'!$C:$C,0)))</f>
        <v>% reduction in cost</v>
      </c>
      <c r="P3089" s="254" t="str">
        <f>IF(ISBLANK(INDEX('Policy Characteristics'!J:J,MATCH($C3089,'Policy Characteristics'!$C:$C,0))),"",INDEX('Policy Characteristics'!J:J,MATCH($C3089,'Policy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89" s="254" t="str">
        <f>IF(ISBLANK(INDEX('Policy Characteristics'!K:K,MATCH($C3089,'Policy Characteristics'!$C:$C,0))),"",INDEX('Policy Characteristics'!K:K,MATCH($C3089,'Policy Characteristics'!$C:$C,0)))</f>
        <v>architectural-design.html#rnd</v>
      </c>
      <c r="R3089" s="254" t="str">
        <f>IF(ISBLANK(INDEX('Policy Characteristics'!L:L,MATCH($C3089,'Policy Characteristics'!$C:$C,0))),"",INDEX('Policy Characteristics'!L:L,MATCH($C3089,'Policy Characteristics'!$C:$C,0)))</f>
        <v>research-and-development.html</v>
      </c>
    </row>
    <row r="3090" spans="1:18" x14ac:dyDescent="0.25">
      <c r="A3090" s="254" t="str">
        <f>IF(ISBLANK(INDEX('Policy Characteristics'!A:A,MATCH($C3090,'Policy Characteristics'!$C:$C,0))),"",INDEX('Policy Characteristics'!A:A,MATCH($C3090,'Policy Characteristics'!$C:$C,0)))</f>
        <v>Research and Development</v>
      </c>
      <c r="B3090" s="262" t="str">
        <f>IF(ISBLANK(INDEX('Policy Characteristics'!B:B,MATCH($C3090,'Policy Characteristics'!$C:$C,0))),"",INDEX('Policy Characteristics'!B:B,MATCH($C3090,'Policy Characteristics'!$C:$C,0)))</f>
        <v>Capital Cost Reduction</v>
      </c>
      <c r="C3090" s="254" t="str">
        <f t="shared" si="139"/>
        <v>RnD Industry Capital Cost Perc Reduction</v>
      </c>
      <c r="D3090" s="1" t="s">
        <v>3464</v>
      </c>
      <c r="E3090" s="45" t="s">
        <v>2379</v>
      </c>
      <c r="F3090" t="s">
        <v>3470</v>
      </c>
      <c r="G3090" s="45" t="s">
        <v>3836</v>
      </c>
      <c r="H3090" s="47">
        <f t="shared" si="140"/>
        <v>3089</v>
      </c>
      <c r="I3090" s="324" t="s">
        <v>41</v>
      </c>
      <c r="J3090" s="255" t="str">
        <f>IF(ISBLANK(INDEX('Policy Characteristics'!D:D,MATCH($C3090,'Policy Characteristics'!$C:$C,0))),"",INDEX('Policy Characteristics'!D:D,MATCH($C3090,'Policy Characteristics'!$C:$C,0)))</f>
        <v>R&amp;D Capital Cost Reductions</v>
      </c>
      <c r="K3090" s="254" t="str">
        <f>IF(ISBLANK(INDEX('Policy Characteristics'!E:E,MATCH($C3090,'Policy Characteristics'!$C:$C,0))),"",INDEX('Policy Characteristics'!E:E,MATCH($C3090,'Policy Characteristics'!$C:$C,0)))</f>
        <v>RnD industry capital cost reduction</v>
      </c>
      <c r="L3090" s="261">
        <f>IF(ISBLANK(INDEX('Policy Characteristics'!F:F,MATCH($C3090,'Policy Characteristics'!$C:$C,0))),"",INDEX('Policy Characteristics'!F:F,MATCH($C3090,'Policy Characteristics'!$C:$C,0)))</f>
        <v>0</v>
      </c>
      <c r="M3090" s="261">
        <f>IF(ISBLANK(INDEX('Policy Characteristics'!G:G,MATCH($C3090,'Policy Characteristics'!$C:$C,0))),"",INDEX('Policy Characteristics'!G:G,MATCH($C3090,'Policy Characteristics'!$C:$C,0)))</f>
        <v>0.4</v>
      </c>
      <c r="N3090" s="261">
        <f>IF(ISBLANK(INDEX('Policy Characteristics'!H:H,MATCH($C3090,'Policy Characteristics'!$C:$C,0))),"",INDEX('Policy Characteristics'!H:H,MATCH($C3090,'Policy Characteristics'!$C:$C,0)))</f>
        <v>0.01</v>
      </c>
      <c r="O3090" s="254" t="str">
        <f>IF(ISBLANK(INDEX('Policy Characteristics'!I:I,MATCH($C3090,'Policy Characteristics'!$C:$C,0))),"",INDEX('Policy Characteristics'!I:I,MATCH($C3090,'Policy Characteristics'!$C:$C,0)))</f>
        <v>% reduction in cost</v>
      </c>
      <c r="P3090" s="254" t="str">
        <f>IF(ISBLANK(INDEX('Policy Characteristics'!J:J,MATCH($C3090,'Policy Characteristics'!$C:$C,0))),"",INDEX('Policy Characteristics'!J:J,MATCH($C3090,'Policy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90" s="254" t="str">
        <f>IF(ISBLANK(INDEX('Policy Characteristics'!K:K,MATCH($C3090,'Policy Characteristics'!$C:$C,0))),"",INDEX('Policy Characteristics'!K:K,MATCH($C3090,'Policy Characteristics'!$C:$C,0)))</f>
        <v>architectural-design.html#rnd</v>
      </c>
      <c r="R3090" s="254" t="str">
        <f>IF(ISBLANK(INDEX('Policy Characteristics'!L:L,MATCH($C3090,'Policy Characteristics'!$C:$C,0))),"",INDEX('Policy Characteristics'!L:L,MATCH($C3090,'Policy Characteristics'!$C:$C,0)))</f>
        <v>research-and-development.html</v>
      </c>
    </row>
    <row r="3091" spans="1:18" x14ac:dyDescent="0.25">
      <c r="A3091" s="254" t="str">
        <f>IF(ISBLANK(INDEX('Policy Characteristics'!A:A,MATCH($C3091,'Policy Characteristics'!$C:$C,0))),"",INDEX('Policy Characteristics'!A:A,MATCH($C3091,'Policy Characteristics'!$C:$C,0)))</f>
        <v>Research and Development</v>
      </c>
      <c r="B3091" s="262" t="str">
        <f>IF(ISBLANK(INDEX('Policy Characteristics'!B:B,MATCH($C3091,'Policy Characteristics'!$C:$C,0))),"",INDEX('Policy Characteristics'!B:B,MATCH($C3091,'Policy Characteristics'!$C:$C,0)))</f>
        <v>Capital Cost Reduction</v>
      </c>
      <c r="C3091" s="254" t="str">
        <f t="shared" ref="C3091:C3135" si="141">C$3036</f>
        <v>RnD Industry Capital Cost Perc Reduction</v>
      </c>
      <c r="D3091" s="1" t="s">
        <v>3464</v>
      </c>
      <c r="E3091" s="45" t="s">
        <v>2380</v>
      </c>
      <c r="F3091" t="s">
        <v>3470</v>
      </c>
      <c r="G3091" s="45" t="s">
        <v>95</v>
      </c>
      <c r="H3091" s="47">
        <f t="shared" si="140"/>
        <v>3090</v>
      </c>
      <c r="I3091" s="324" t="s">
        <v>41</v>
      </c>
      <c r="J3091" s="255" t="str">
        <f>IF(ISBLANK(INDEX('Policy Characteristics'!D:D,MATCH($C3091,'Policy Characteristics'!$C:$C,0))),"",INDEX('Policy Characteristics'!D:D,MATCH($C3091,'Policy Characteristics'!$C:$C,0)))</f>
        <v>R&amp;D Capital Cost Reductions</v>
      </c>
      <c r="K3091" s="254" t="str">
        <f>IF(ISBLANK(INDEX('Policy Characteristics'!E:E,MATCH($C3091,'Policy Characteristics'!$C:$C,0))),"",INDEX('Policy Characteristics'!E:E,MATCH($C3091,'Policy Characteristics'!$C:$C,0)))</f>
        <v>RnD industry capital cost reduction</v>
      </c>
      <c r="L3091" s="261">
        <f>IF(ISBLANK(INDEX('Policy Characteristics'!F:F,MATCH($C3091,'Policy Characteristics'!$C:$C,0))),"",INDEX('Policy Characteristics'!F:F,MATCH($C3091,'Policy Characteristics'!$C:$C,0)))</f>
        <v>0</v>
      </c>
      <c r="M3091" s="261">
        <f>IF(ISBLANK(INDEX('Policy Characteristics'!G:G,MATCH($C3091,'Policy Characteristics'!$C:$C,0))),"",INDEX('Policy Characteristics'!G:G,MATCH($C3091,'Policy Characteristics'!$C:$C,0)))</f>
        <v>0.4</v>
      </c>
      <c r="N3091" s="261">
        <f>IF(ISBLANK(INDEX('Policy Characteristics'!H:H,MATCH($C3091,'Policy Characteristics'!$C:$C,0))),"",INDEX('Policy Characteristics'!H:H,MATCH($C3091,'Policy Characteristics'!$C:$C,0)))</f>
        <v>0.01</v>
      </c>
      <c r="O3091" s="254" t="str">
        <f>IF(ISBLANK(INDEX('Policy Characteristics'!I:I,MATCH($C3091,'Policy Characteristics'!$C:$C,0))),"",INDEX('Policy Characteristics'!I:I,MATCH($C3091,'Policy Characteristics'!$C:$C,0)))</f>
        <v>% reduction in cost</v>
      </c>
      <c r="P3091" s="254" t="str">
        <f>IF(ISBLANK(INDEX('Policy Characteristics'!J:J,MATCH($C3091,'Policy Characteristics'!$C:$C,0))),"",INDEX('Policy Characteristics'!J:J,MATCH($C3091,'Policy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91" s="254" t="str">
        <f>IF(ISBLANK(INDEX('Policy Characteristics'!K:K,MATCH($C3091,'Policy Characteristics'!$C:$C,0))),"",INDEX('Policy Characteristics'!K:K,MATCH($C3091,'Policy Characteristics'!$C:$C,0)))</f>
        <v>architectural-design.html#rnd</v>
      </c>
      <c r="R3091" s="254" t="str">
        <f>IF(ISBLANK(INDEX('Policy Characteristics'!L:L,MATCH($C3091,'Policy Characteristics'!$C:$C,0))),"",INDEX('Policy Characteristics'!L:L,MATCH($C3091,'Policy Characteristics'!$C:$C,0)))</f>
        <v>research-and-development.html</v>
      </c>
    </row>
    <row r="3092" spans="1:18" x14ac:dyDescent="0.25">
      <c r="A3092" s="254" t="str">
        <f>IF(ISBLANK(INDEX('Policy Characteristics'!A:A,MATCH($C3092,'Policy Characteristics'!$C:$C,0))),"",INDEX('Policy Characteristics'!A:A,MATCH($C3092,'Policy Characteristics'!$C:$C,0)))</f>
        <v>Research and Development</v>
      </c>
      <c r="B3092" s="262" t="str">
        <f>IF(ISBLANK(INDEX('Policy Characteristics'!B:B,MATCH($C3092,'Policy Characteristics'!$C:$C,0))),"",INDEX('Policy Characteristics'!B:B,MATCH($C3092,'Policy Characteristics'!$C:$C,0)))</f>
        <v>Capital Cost Reduction</v>
      </c>
      <c r="C3092" s="254" t="str">
        <f t="shared" si="141"/>
        <v>RnD Industry Capital Cost Perc Reduction</v>
      </c>
      <c r="D3092" s="1" t="s">
        <v>3464</v>
      </c>
      <c r="E3092" s="45" t="s">
        <v>2672</v>
      </c>
      <c r="F3092" t="s">
        <v>3470</v>
      </c>
      <c r="G3092" s="45" t="s">
        <v>2443</v>
      </c>
      <c r="H3092" s="47">
        <f t="shared" si="140"/>
        <v>3091</v>
      </c>
      <c r="I3092" s="324" t="s">
        <v>41</v>
      </c>
      <c r="J3092" s="255" t="str">
        <f>IF(ISBLANK(INDEX('Policy Characteristics'!D:D,MATCH($C3092,'Policy Characteristics'!$C:$C,0))),"",INDEX('Policy Characteristics'!D:D,MATCH($C3092,'Policy Characteristics'!$C:$C,0)))</f>
        <v>R&amp;D Capital Cost Reductions</v>
      </c>
      <c r="K3092" s="254" t="str">
        <f>IF(ISBLANK(INDEX('Policy Characteristics'!E:E,MATCH($C3092,'Policy Characteristics'!$C:$C,0))),"",INDEX('Policy Characteristics'!E:E,MATCH($C3092,'Policy Characteristics'!$C:$C,0)))</f>
        <v>RnD industry capital cost reduction</v>
      </c>
      <c r="L3092" s="261">
        <f>IF(ISBLANK(INDEX('Policy Characteristics'!F:F,MATCH($C3092,'Policy Characteristics'!$C:$C,0))),"",INDEX('Policy Characteristics'!F:F,MATCH($C3092,'Policy Characteristics'!$C:$C,0)))</f>
        <v>0</v>
      </c>
      <c r="M3092" s="261">
        <f>IF(ISBLANK(INDEX('Policy Characteristics'!G:G,MATCH($C3092,'Policy Characteristics'!$C:$C,0))),"",INDEX('Policy Characteristics'!G:G,MATCH($C3092,'Policy Characteristics'!$C:$C,0)))</f>
        <v>0.4</v>
      </c>
      <c r="N3092" s="261">
        <f>IF(ISBLANK(INDEX('Policy Characteristics'!H:H,MATCH($C3092,'Policy Characteristics'!$C:$C,0))),"",INDEX('Policy Characteristics'!H:H,MATCH($C3092,'Policy Characteristics'!$C:$C,0)))</f>
        <v>0.01</v>
      </c>
      <c r="O3092" s="254" t="str">
        <f>IF(ISBLANK(INDEX('Policy Characteristics'!I:I,MATCH($C3092,'Policy Characteristics'!$C:$C,0))),"",INDEX('Policy Characteristics'!I:I,MATCH($C3092,'Policy Characteristics'!$C:$C,0)))</f>
        <v>% reduction in cost</v>
      </c>
      <c r="P3092" s="254" t="str">
        <f>IF(ISBLANK(INDEX('Policy Characteristics'!J:J,MATCH($C3092,'Policy Characteristics'!$C:$C,0))),"",INDEX('Policy Characteristics'!J:J,MATCH($C3092,'Policy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92" s="254" t="str">
        <f>IF(ISBLANK(INDEX('Policy Characteristics'!K:K,MATCH($C3092,'Policy Characteristics'!$C:$C,0))),"",INDEX('Policy Characteristics'!K:K,MATCH($C3092,'Policy Characteristics'!$C:$C,0)))</f>
        <v>architectural-design.html#rnd</v>
      </c>
      <c r="R3092" s="254" t="str">
        <f>IF(ISBLANK(INDEX('Policy Characteristics'!L:L,MATCH($C3092,'Policy Characteristics'!$C:$C,0))),"",INDEX('Policy Characteristics'!L:L,MATCH($C3092,'Policy Characteristics'!$C:$C,0)))</f>
        <v>research-and-development.html</v>
      </c>
    </row>
    <row r="3093" spans="1:18" x14ac:dyDescent="0.25">
      <c r="A3093" s="254" t="str">
        <f>IF(ISBLANK(INDEX('Policy Characteristics'!A:A,MATCH($C3093,'Policy Characteristics'!$C:$C,0))),"",INDEX('Policy Characteristics'!A:A,MATCH($C3093,'Policy Characteristics'!$C:$C,0)))</f>
        <v>Research and Development</v>
      </c>
      <c r="B3093" s="262" t="str">
        <f>IF(ISBLANK(INDEX('Policy Characteristics'!B:B,MATCH($C3093,'Policy Characteristics'!$C:$C,0))),"",INDEX('Policy Characteristics'!B:B,MATCH($C3093,'Policy Characteristics'!$C:$C,0)))</f>
        <v>Capital Cost Reduction</v>
      </c>
      <c r="C3093" s="254" t="str">
        <f t="shared" si="141"/>
        <v>RnD Industry Capital Cost Perc Reduction</v>
      </c>
      <c r="D3093" s="1" t="s">
        <v>3464</v>
      </c>
      <c r="E3093" s="45" t="s">
        <v>2673</v>
      </c>
      <c r="F3093" t="s">
        <v>3470</v>
      </c>
      <c r="G3093" s="45" t="s">
        <v>2559</v>
      </c>
      <c r="H3093" s="47">
        <f t="shared" si="140"/>
        <v>3092</v>
      </c>
      <c r="I3093" s="324" t="s">
        <v>41</v>
      </c>
      <c r="J3093" s="255" t="str">
        <f>IF(ISBLANK(INDEX('Policy Characteristics'!D:D,MATCH($C3093,'Policy Characteristics'!$C:$C,0))),"",INDEX('Policy Characteristics'!D:D,MATCH($C3093,'Policy Characteristics'!$C:$C,0)))</f>
        <v>R&amp;D Capital Cost Reductions</v>
      </c>
      <c r="K3093" s="254" t="str">
        <f>IF(ISBLANK(INDEX('Policy Characteristics'!E:E,MATCH($C3093,'Policy Characteristics'!$C:$C,0))),"",INDEX('Policy Characteristics'!E:E,MATCH($C3093,'Policy Characteristics'!$C:$C,0)))</f>
        <v>RnD industry capital cost reduction</v>
      </c>
      <c r="L3093" s="261">
        <f>IF(ISBLANK(INDEX('Policy Characteristics'!F:F,MATCH($C3093,'Policy Characteristics'!$C:$C,0))),"",INDEX('Policy Characteristics'!F:F,MATCH($C3093,'Policy Characteristics'!$C:$C,0)))</f>
        <v>0</v>
      </c>
      <c r="M3093" s="261">
        <f>IF(ISBLANK(INDEX('Policy Characteristics'!G:G,MATCH($C3093,'Policy Characteristics'!$C:$C,0))),"",INDEX('Policy Characteristics'!G:G,MATCH($C3093,'Policy Characteristics'!$C:$C,0)))</f>
        <v>0.4</v>
      </c>
      <c r="N3093" s="261">
        <f>IF(ISBLANK(INDEX('Policy Characteristics'!H:H,MATCH($C3093,'Policy Characteristics'!$C:$C,0))),"",INDEX('Policy Characteristics'!H:H,MATCH($C3093,'Policy Characteristics'!$C:$C,0)))</f>
        <v>0.01</v>
      </c>
      <c r="O3093" s="254" t="str">
        <f>IF(ISBLANK(INDEX('Policy Characteristics'!I:I,MATCH($C3093,'Policy Characteristics'!$C:$C,0))),"",INDEX('Policy Characteristics'!I:I,MATCH($C3093,'Policy Characteristics'!$C:$C,0)))</f>
        <v>% reduction in cost</v>
      </c>
      <c r="P3093" s="254" t="str">
        <f>IF(ISBLANK(INDEX('Policy Characteristics'!J:J,MATCH($C3093,'Policy Characteristics'!$C:$C,0))),"",INDEX('Policy Characteristics'!J:J,MATCH($C3093,'Policy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93" s="254" t="str">
        <f>IF(ISBLANK(INDEX('Policy Characteristics'!K:K,MATCH($C3093,'Policy Characteristics'!$C:$C,0))),"",INDEX('Policy Characteristics'!K:K,MATCH($C3093,'Policy Characteristics'!$C:$C,0)))</f>
        <v>architectural-design.html#rnd</v>
      </c>
      <c r="R3093" s="254" t="str">
        <f>IF(ISBLANK(INDEX('Policy Characteristics'!L:L,MATCH($C3093,'Policy Characteristics'!$C:$C,0))),"",INDEX('Policy Characteristics'!L:L,MATCH($C3093,'Policy Characteristics'!$C:$C,0)))</f>
        <v>research-and-development.html</v>
      </c>
    </row>
    <row r="3094" spans="1:18" x14ac:dyDescent="0.25">
      <c r="A3094" s="254" t="str">
        <f>IF(ISBLANK(INDEX('Policy Characteristics'!A:A,MATCH($C3094,'Policy Characteristics'!$C:$C,0))),"",INDEX('Policy Characteristics'!A:A,MATCH($C3094,'Policy Characteristics'!$C:$C,0)))</f>
        <v>Research and Development</v>
      </c>
      <c r="B3094" s="262" t="str">
        <f>IF(ISBLANK(INDEX('Policy Characteristics'!B:B,MATCH($C3094,'Policy Characteristics'!$C:$C,0))),"",INDEX('Policy Characteristics'!B:B,MATCH($C3094,'Policy Characteristics'!$C:$C,0)))</f>
        <v>Capital Cost Reduction</v>
      </c>
      <c r="C3094" s="254" t="str">
        <f t="shared" si="141"/>
        <v>RnD Industry Capital Cost Perc Reduction</v>
      </c>
      <c r="D3094" s="1" t="s">
        <v>3464</v>
      </c>
      <c r="E3094" s="45" t="s">
        <v>2674</v>
      </c>
      <c r="F3094" t="s">
        <v>3470</v>
      </c>
      <c r="G3094" s="45" t="s">
        <v>2621</v>
      </c>
      <c r="H3094" s="47">
        <f t="shared" si="140"/>
        <v>3093</v>
      </c>
      <c r="I3094" s="324" t="s">
        <v>41</v>
      </c>
      <c r="J3094" s="255" t="str">
        <f>IF(ISBLANK(INDEX('Policy Characteristics'!D:D,MATCH($C3094,'Policy Characteristics'!$C:$C,0))),"",INDEX('Policy Characteristics'!D:D,MATCH($C3094,'Policy Characteristics'!$C:$C,0)))</f>
        <v>R&amp;D Capital Cost Reductions</v>
      </c>
      <c r="K3094" s="254" t="str">
        <f>IF(ISBLANK(INDEX('Policy Characteristics'!E:E,MATCH($C3094,'Policy Characteristics'!$C:$C,0))),"",INDEX('Policy Characteristics'!E:E,MATCH($C3094,'Policy Characteristics'!$C:$C,0)))</f>
        <v>RnD industry capital cost reduction</v>
      </c>
      <c r="L3094" s="261">
        <f>IF(ISBLANK(INDEX('Policy Characteristics'!F:F,MATCH($C3094,'Policy Characteristics'!$C:$C,0))),"",INDEX('Policy Characteristics'!F:F,MATCH($C3094,'Policy Characteristics'!$C:$C,0)))</f>
        <v>0</v>
      </c>
      <c r="M3094" s="261">
        <f>IF(ISBLANK(INDEX('Policy Characteristics'!G:G,MATCH($C3094,'Policy Characteristics'!$C:$C,0))),"",INDEX('Policy Characteristics'!G:G,MATCH($C3094,'Policy Characteristics'!$C:$C,0)))</f>
        <v>0.4</v>
      </c>
      <c r="N3094" s="261">
        <f>IF(ISBLANK(INDEX('Policy Characteristics'!H:H,MATCH($C3094,'Policy Characteristics'!$C:$C,0))),"",INDEX('Policy Characteristics'!H:H,MATCH($C3094,'Policy Characteristics'!$C:$C,0)))</f>
        <v>0.01</v>
      </c>
      <c r="O3094" s="254" t="str">
        <f>IF(ISBLANK(INDEX('Policy Characteristics'!I:I,MATCH($C3094,'Policy Characteristics'!$C:$C,0))),"",INDEX('Policy Characteristics'!I:I,MATCH($C3094,'Policy Characteristics'!$C:$C,0)))</f>
        <v>% reduction in cost</v>
      </c>
      <c r="P3094" s="254" t="str">
        <f>IF(ISBLANK(INDEX('Policy Characteristics'!J:J,MATCH($C3094,'Policy Characteristics'!$C:$C,0))),"",INDEX('Policy Characteristics'!J:J,MATCH($C3094,'Policy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94" s="254" t="str">
        <f>IF(ISBLANK(INDEX('Policy Characteristics'!K:K,MATCH($C3094,'Policy Characteristics'!$C:$C,0))),"",INDEX('Policy Characteristics'!K:K,MATCH($C3094,'Policy Characteristics'!$C:$C,0)))</f>
        <v>architectural-design.html#rnd</v>
      </c>
      <c r="R3094" s="254" t="str">
        <f>IF(ISBLANK(INDEX('Policy Characteristics'!L:L,MATCH($C3094,'Policy Characteristics'!$C:$C,0))),"",INDEX('Policy Characteristics'!L:L,MATCH($C3094,'Policy Characteristics'!$C:$C,0)))</f>
        <v>research-and-development.html</v>
      </c>
    </row>
    <row r="3095" spans="1:18" x14ac:dyDescent="0.25">
      <c r="A3095" s="254" t="str">
        <f>IF(ISBLANK(INDEX('Policy Characteristics'!A:A,MATCH($C3095,'Policy Characteristics'!$C:$C,0))),"",INDEX('Policy Characteristics'!A:A,MATCH($C3095,'Policy Characteristics'!$C:$C,0)))</f>
        <v>Research and Development</v>
      </c>
      <c r="B3095" s="262" t="str">
        <f>IF(ISBLANK(INDEX('Policy Characteristics'!B:B,MATCH($C3095,'Policy Characteristics'!$C:$C,0))),"",INDEX('Policy Characteristics'!B:B,MATCH($C3095,'Policy Characteristics'!$C:$C,0)))</f>
        <v>Capital Cost Reduction</v>
      </c>
      <c r="C3095" s="254" t="str">
        <f t="shared" si="141"/>
        <v>RnD Industry Capital Cost Perc Reduction</v>
      </c>
      <c r="D3095" s="1" t="s">
        <v>3464</v>
      </c>
      <c r="E3095" s="45" t="s">
        <v>2671</v>
      </c>
      <c r="F3095" t="s">
        <v>3470</v>
      </c>
      <c r="G3095" s="45" t="s">
        <v>2446</v>
      </c>
      <c r="H3095" s="47">
        <f t="shared" si="140"/>
        <v>3094</v>
      </c>
      <c r="I3095" s="324" t="s">
        <v>41</v>
      </c>
      <c r="J3095" s="255" t="str">
        <f>IF(ISBLANK(INDEX('Policy Characteristics'!D:D,MATCH($C3095,'Policy Characteristics'!$C:$C,0))),"",INDEX('Policy Characteristics'!D:D,MATCH($C3095,'Policy Characteristics'!$C:$C,0)))</f>
        <v>R&amp;D Capital Cost Reductions</v>
      </c>
      <c r="K3095" s="254" t="str">
        <f>IF(ISBLANK(INDEX('Policy Characteristics'!E:E,MATCH($C3095,'Policy Characteristics'!$C:$C,0))),"",INDEX('Policy Characteristics'!E:E,MATCH($C3095,'Policy Characteristics'!$C:$C,0)))</f>
        <v>RnD industry capital cost reduction</v>
      </c>
      <c r="L3095" s="261">
        <f>IF(ISBLANK(INDEX('Policy Characteristics'!F:F,MATCH($C3095,'Policy Characteristics'!$C:$C,0))),"",INDEX('Policy Characteristics'!F:F,MATCH($C3095,'Policy Characteristics'!$C:$C,0)))</f>
        <v>0</v>
      </c>
      <c r="M3095" s="261">
        <f>IF(ISBLANK(INDEX('Policy Characteristics'!G:G,MATCH($C3095,'Policy Characteristics'!$C:$C,0))),"",INDEX('Policy Characteristics'!G:G,MATCH($C3095,'Policy Characteristics'!$C:$C,0)))</f>
        <v>0.4</v>
      </c>
      <c r="N3095" s="261">
        <f>IF(ISBLANK(INDEX('Policy Characteristics'!H:H,MATCH($C3095,'Policy Characteristics'!$C:$C,0))),"",INDEX('Policy Characteristics'!H:H,MATCH($C3095,'Policy Characteristics'!$C:$C,0)))</f>
        <v>0.01</v>
      </c>
      <c r="O3095" s="254" t="str">
        <f>IF(ISBLANK(INDEX('Policy Characteristics'!I:I,MATCH($C3095,'Policy Characteristics'!$C:$C,0))),"",INDEX('Policy Characteristics'!I:I,MATCH($C3095,'Policy Characteristics'!$C:$C,0)))</f>
        <v>% reduction in cost</v>
      </c>
      <c r="P3095" s="254" t="str">
        <f>IF(ISBLANK(INDEX('Policy Characteristics'!J:J,MATCH($C3095,'Policy Characteristics'!$C:$C,0))),"",INDEX('Policy Characteristics'!J:J,MATCH($C3095,'Policy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95" s="254" t="str">
        <f>IF(ISBLANK(INDEX('Policy Characteristics'!K:K,MATCH($C3095,'Policy Characteristics'!$C:$C,0))),"",INDEX('Policy Characteristics'!K:K,MATCH($C3095,'Policy Characteristics'!$C:$C,0)))</f>
        <v>architectural-design.html#rnd</v>
      </c>
      <c r="R3095" s="254" t="str">
        <f>IF(ISBLANK(INDEX('Policy Characteristics'!L:L,MATCH($C3095,'Policy Characteristics'!$C:$C,0))),"",INDEX('Policy Characteristics'!L:L,MATCH($C3095,'Policy Characteristics'!$C:$C,0)))</f>
        <v>research-and-development.html</v>
      </c>
    </row>
    <row r="3096" spans="1:18" x14ac:dyDescent="0.25">
      <c r="A3096" s="254" t="str">
        <f>IF(ISBLANK(INDEX('Policy Characteristics'!A:A,MATCH($C3096,'Policy Characteristics'!$C:$C,0))),"",INDEX('Policy Characteristics'!A:A,MATCH($C3096,'Policy Characteristics'!$C:$C,0)))</f>
        <v>Research and Development</v>
      </c>
      <c r="B3096" s="262" t="str">
        <f>IF(ISBLANK(INDEX('Policy Characteristics'!B:B,MATCH($C3096,'Policy Characteristics'!$C:$C,0))),"",INDEX('Policy Characteristics'!B:B,MATCH($C3096,'Policy Characteristics'!$C:$C,0)))</f>
        <v>Capital Cost Reduction</v>
      </c>
      <c r="C3096" s="254" t="str">
        <f t="shared" si="141"/>
        <v>RnD Industry Capital Cost Perc Reduction</v>
      </c>
      <c r="D3096" s="1" t="s">
        <v>3570</v>
      </c>
      <c r="E3096" s="45" t="s">
        <v>2375</v>
      </c>
      <c r="F3096" t="s">
        <v>3471</v>
      </c>
      <c r="G3096" s="45" t="s">
        <v>89</v>
      </c>
      <c r="H3096" s="47">
        <f t="shared" si="140"/>
        <v>3095</v>
      </c>
      <c r="I3096" s="324" t="s">
        <v>40</v>
      </c>
      <c r="J3096" s="255" t="str">
        <f>IF(ISBLANK(INDEX('Policy Characteristics'!D:D,MATCH($C3096,'Policy Characteristics'!$C:$C,0))),"",INDEX('Policy Characteristics'!D:D,MATCH($C3096,'Policy Characteristics'!$C:$C,0)))</f>
        <v>R&amp;D Capital Cost Reductions</v>
      </c>
      <c r="K3096" s="254" t="str">
        <f>IF(ISBLANK(INDEX('Policy Characteristics'!E:E,MATCH($C3096,'Policy Characteristics'!$C:$C,0))),"",INDEX('Policy Characteristics'!E:E,MATCH($C3096,'Policy Characteristics'!$C:$C,0)))</f>
        <v>RnD industry capital cost reduction</v>
      </c>
      <c r="L3096" s="261">
        <f>IF(ISBLANK(INDEX('Policy Characteristics'!F:F,MATCH($C3096,'Policy Characteristics'!$C:$C,0))),"",INDEX('Policy Characteristics'!F:F,MATCH($C3096,'Policy Characteristics'!$C:$C,0)))</f>
        <v>0</v>
      </c>
      <c r="M3096" s="261">
        <f>IF(ISBLANK(INDEX('Policy Characteristics'!G:G,MATCH($C3096,'Policy Characteristics'!$C:$C,0))),"",INDEX('Policy Characteristics'!G:G,MATCH($C3096,'Policy Characteristics'!$C:$C,0)))</f>
        <v>0.4</v>
      </c>
      <c r="N3096" s="261">
        <f>IF(ISBLANK(INDEX('Policy Characteristics'!H:H,MATCH($C3096,'Policy Characteristics'!$C:$C,0))),"",INDEX('Policy Characteristics'!H:H,MATCH($C3096,'Policy Characteristics'!$C:$C,0)))</f>
        <v>0.01</v>
      </c>
      <c r="O3096" s="254" t="str">
        <f>IF(ISBLANK(INDEX('Policy Characteristics'!I:I,MATCH($C3096,'Policy Characteristics'!$C:$C,0))),"",INDEX('Policy Characteristics'!I:I,MATCH($C3096,'Policy Characteristics'!$C:$C,0)))</f>
        <v>% reduction in cost</v>
      </c>
      <c r="P3096" s="254" t="str">
        <f>IF(ISBLANK(INDEX('Policy Characteristics'!J:J,MATCH($C3096,'Policy Characteristics'!$C:$C,0))),"",INDEX('Policy Characteristics'!J:J,MATCH($C3096,'Policy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96" s="254" t="str">
        <f>IF(ISBLANK(INDEX('Policy Characteristics'!K:K,MATCH($C3096,'Policy Characteristics'!$C:$C,0))),"",INDEX('Policy Characteristics'!K:K,MATCH($C3096,'Policy Characteristics'!$C:$C,0)))</f>
        <v>architectural-design.html#rnd</v>
      </c>
      <c r="R3096" s="254" t="str">
        <f>IF(ISBLANK(INDEX('Policy Characteristics'!L:L,MATCH($C3096,'Policy Characteristics'!$C:$C,0))),"",INDEX('Policy Characteristics'!L:L,MATCH($C3096,'Policy Characteristics'!$C:$C,0)))</f>
        <v>research-and-development.html</v>
      </c>
    </row>
    <row r="3097" spans="1:18" x14ac:dyDescent="0.25">
      <c r="A3097" s="254" t="str">
        <f>IF(ISBLANK(INDEX('Policy Characteristics'!A:A,MATCH($C3097,'Policy Characteristics'!$C:$C,0))),"",INDEX('Policy Characteristics'!A:A,MATCH($C3097,'Policy Characteristics'!$C:$C,0)))</f>
        <v>Research and Development</v>
      </c>
      <c r="B3097" s="262" t="str">
        <f>IF(ISBLANK(INDEX('Policy Characteristics'!B:B,MATCH($C3097,'Policy Characteristics'!$C:$C,0))),"",INDEX('Policy Characteristics'!B:B,MATCH($C3097,'Policy Characteristics'!$C:$C,0)))</f>
        <v>Capital Cost Reduction</v>
      </c>
      <c r="C3097" s="254" t="str">
        <f t="shared" si="141"/>
        <v>RnD Industry Capital Cost Perc Reduction</v>
      </c>
      <c r="D3097" s="1" t="s">
        <v>3570</v>
      </c>
      <c r="E3097" s="45" t="s">
        <v>2376</v>
      </c>
      <c r="F3097" t="s">
        <v>3471</v>
      </c>
      <c r="G3097" s="45" t="s">
        <v>2606</v>
      </c>
      <c r="H3097" s="47">
        <f t="shared" si="140"/>
        <v>3096</v>
      </c>
      <c r="I3097" s="324" t="s">
        <v>41</v>
      </c>
      <c r="J3097" s="255" t="str">
        <f>IF(ISBLANK(INDEX('Policy Characteristics'!D:D,MATCH($C3097,'Policy Characteristics'!$C:$C,0))),"",INDEX('Policy Characteristics'!D:D,MATCH($C3097,'Policy Characteristics'!$C:$C,0)))</f>
        <v>R&amp;D Capital Cost Reductions</v>
      </c>
      <c r="K3097" s="254" t="str">
        <f>IF(ISBLANK(INDEX('Policy Characteristics'!E:E,MATCH($C3097,'Policy Characteristics'!$C:$C,0))),"",INDEX('Policy Characteristics'!E:E,MATCH($C3097,'Policy Characteristics'!$C:$C,0)))</f>
        <v>RnD industry capital cost reduction</v>
      </c>
      <c r="L3097" s="261">
        <f>IF(ISBLANK(INDEX('Policy Characteristics'!F:F,MATCH($C3097,'Policy Characteristics'!$C:$C,0))),"",INDEX('Policy Characteristics'!F:F,MATCH($C3097,'Policy Characteristics'!$C:$C,0)))</f>
        <v>0</v>
      </c>
      <c r="M3097" s="261">
        <f>IF(ISBLANK(INDEX('Policy Characteristics'!G:G,MATCH($C3097,'Policy Characteristics'!$C:$C,0))),"",INDEX('Policy Characteristics'!G:G,MATCH($C3097,'Policy Characteristics'!$C:$C,0)))</f>
        <v>0.4</v>
      </c>
      <c r="N3097" s="261">
        <f>IF(ISBLANK(INDEX('Policy Characteristics'!H:H,MATCH($C3097,'Policy Characteristics'!$C:$C,0))),"",INDEX('Policy Characteristics'!H:H,MATCH($C3097,'Policy Characteristics'!$C:$C,0)))</f>
        <v>0.01</v>
      </c>
      <c r="O3097" s="254" t="str">
        <f>IF(ISBLANK(INDEX('Policy Characteristics'!I:I,MATCH($C3097,'Policy Characteristics'!$C:$C,0))),"",INDEX('Policy Characteristics'!I:I,MATCH($C3097,'Policy Characteristics'!$C:$C,0)))</f>
        <v>% reduction in cost</v>
      </c>
      <c r="P3097" s="254" t="str">
        <f>IF(ISBLANK(INDEX('Policy Characteristics'!J:J,MATCH($C3097,'Policy Characteristics'!$C:$C,0))),"",INDEX('Policy Characteristics'!J:J,MATCH($C3097,'Policy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97" s="254" t="str">
        <f>IF(ISBLANK(INDEX('Policy Characteristics'!K:K,MATCH($C3097,'Policy Characteristics'!$C:$C,0))),"",INDEX('Policy Characteristics'!K:K,MATCH($C3097,'Policy Characteristics'!$C:$C,0)))</f>
        <v>architectural-design.html#rnd</v>
      </c>
      <c r="R3097" s="254" t="str">
        <f>IF(ISBLANK(INDEX('Policy Characteristics'!L:L,MATCH($C3097,'Policy Characteristics'!$C:$C,0))),"",INDEX('Policy Characteristics'!L:L,MATCH($C3097,'Policy Characteristics'!$C:$C,0)))</f>
        <v>research-and-development.html</v>
      </c>
    </row>
    <row r="3098" spans="1:18" x14ac:dyDescent="0.25">
      <c r="A3098" s="254" t="str">
        <f>IF(ISBLANK(INDEX('Policy Characteristics'!A:A,MATCH($C3098,'Policy Characteristics'!$C:$C,0))),"",INDEX('Policy Characteristics'!A:A,MATCH($C3098,'Policy Characteristics'!$C:$C,0)))</f>
        <v>Research and Development</v>
      </c>
      <c r="B3098" s="262" t="str">
        <f>IF(ISBLANK(INDEX('Policy Characteristics'!B:B,MATCH($C3098,'Policy Characteristics'!$C:$C,0))),"",INDEX('Policy Characteristics'!B:B,MATCH($C3098,'Policy Characteristics'!$C:$C,0)))</f>
        <v>Capital Cost Reduction</v>
      </c>
      <c r="C3098" s="254" t="str">
        <f t="shared" si="141"/>
        <v>RnD Industry Capital Cost Perc Reduction</v>
      </c>
      <c r="D3098" s="1" t="s">
        <v>3570</v>
      </c>
      <c r="E3098" s="45" t="s">
        <v>2377</v>
      </c>
      <c r="F3098" t="s">
        <v>3471</v>
      </c>
      <c r="G3098" s="45" t="s">
        <v>83</v>
      </c>
      <c r="H3098" s="47">
        <f t="shared" si="140"/>
        <v>3097</v>
      </c>
      <c r="I3098" s="324" t="s">
        <v>41</v>
      </c>
      <c r="J3098" s="255" t="str">
        <f>IF(ISBLANK(INDEX('Policy Characteristics'!D:D,MATCH($C3098,'Policy Characteristics'!$C:$C,0))),"",INDEX('Policy Characteristics'!D:D,MATCH($C3098,'Policy Characteristics'!$C:$C,0)))</f>
        <v>R&amp;D Capital Cost Reductions</v>
      </c>
      <c r="K3098" s="254" t="str">
        <f>IF(ISBLANK(INDEX('Policy Characteristics'!E:E,MATCH($C3098,'Policy Characteristics'!$C:$C,0))),"",INDEX('Policy Characteristics'!E:E,MATCH($C3098,'Policy Characteristics'!$C:$C,0)))</f>
        <v>RnD industry capital cost reduction</v>
      </c>
      <c r="L3098" s="261">
        <f>IF(ISBLANK(INDEX('Policy Characteristics'!F:F,MATCH($C3098,'Policy Characteristics'!$C:$C,0))),"",INDEX('Policy Characteristics'!F:F,MATCH($C3098,'Policy Characteristics'!$C:$C,0)))</f>
        <v>0</v>
      </c>
      <c r="M3098" s="261">
        <f>IF(ISBLANK(INDEX('Policy Characteristics'!G:G,MATCH($C3098,'Policy Characteristics'!$C:$C,0))),"",INDEX('Policy Characteristics'!G:G,MATCH($C3098,'Policy Characteristics'!$C:$C,0)))</f>
        <v>0.4</v>
      </c>
      <c r="N3098" s="261">
        <f>IF(ISBLANK(INDEX('Policy Characteristics'!H:H,MATCH($C3098,'Policy Characteristics'!$C:$C,0))),"",INDEX('Policy Characteristics'!H:H,MATCH($C3098,'Policy Characteristics'!$C:$C,0)))</f>
        <v>0.01</v>
      </c>
      <c r="O3098" s="254" t="str">
        <f>IF(ISBLANK(INDEX('Policy Characteristics'!I:I,MATCH($C3098,'Policy Characteristics'!$C:$C,0))),"",INDEX('Policy Characteristics'!I:I,MATCH($C3098,'Policy Characteristics'!$C:$C,0)))</f>
        <v>% reduction in cost</v>
      </c>
      <c r="P3098" s="254" t="str">
        <f>IF(ISBLANK(INDEX('Policy Characteristics'!J:J,MATCH($C3098,'Policy Characteristics'!$C:$C,0))),"",INDEX('Policy Characteristics'!J:J,MATCH($C3098,'Policy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98" s="254" t="str">
        <f>IF(ISBLANK(INDEX('Policy Characteristics'!K:K,MATCH($C3098,'Policy Characteristics'!$C:$C,0))),"",INDEX('Policy Characteristics'!K:K,MATCH($C3098,'Policy Characteristics'!$C:$C,0)))</f>
        <v>architectural-design.html#rnd</v>
      </c>
      <c r="R3098" s="254" t="str">
        <f>IF(ISBLANK(INDEX('Policy Characteristics'!L:L,MATCH($C3098,'Policy Characteristics'!$C:$C,0))),"",INDEX('Policy Characteristics'!L:L,MATCH($C3098,'Policy Characteristics'!$C:$C,0)))</f>
        <v>research-and-development.html</v>
      </c>
    </row>
    <row r="3099" spans="1:18" x14ac:dyDescent="0.25">
      <c r="A3099" s="254" t="str">
        <f>IF(ISBLANK(INDEX('Policy Characteristics'!A:A,MATCH($C3099,'Policy Characteristics'!$C:$C,0))),"",INDEX('Policy Characteristics'!A:A,MATCH($C3099,'Policy Characteristics'!$C:$C,0)))</f>
        <v>Research and Development</v>
      </c>
      <c r="B3099" s="262" t="str">
        <f>IF(ISBLANK(INDEX('Policy Characteristics'!B:B,MATCH($C3099,'Policy Characteristics'!$C:$C,0))),"",INDEX('Policy Characteristics'!B:B,MATCH($C3099,'Policy Characteristics'!$C:$C,0)))</f>
        <v>Capital Cost Reduction</v>
      </c>
      <c r="C3099" s="254" t="str">
        <f t="shared" si="141"/>
        <v>RnD Industry Capital Cost Perc Reduction</v>
      </c>
      <c r="D3099" s="1" t="s">
        <v>3570</v>
      </c>
      <c r="E3099" s="45" t="s">
        <v>2378</v>
      </c>
      <c r="F3099" t="s">
        <v>3471</v>
      </c>
      <c r="G3099" s="45" t="s">
        <v>88</v>
      </c>
      <c r="H3099" s="47">
        <f t="shared" si="140"/>
        <v>3098</v>
      </c>
      <c r="I3099" s="324" t="s">
        <v>41</v>
      </c>
      <c r="J3099" s="255" t="str">
        <f>IF(ISBLANK(INDEX('Policy Characteristics'!D:D,MATCH($C3099,'Policy Characteristics'!$C:$C,0))),"",INDEX('Policy Characteristics'!D:D,MATCH($C3099,'Policy Characteristics'!$C:$C,0)))</f>
        <v>R&amp;D Capital Cost Reductions</v>
      </c>
      <c r="K3099" s="254" t="str">
        <f>IF(ISBLANK(INDEX('Policy Characteristics'!E:E,MATCH($C3099,'Policy Characteristics'!$C:$C,0))),"",INDEX('Policy Characteristics'!E:E,MATCH($C3099,'Policy Characteristics'!$C:$C,0)))</f>
        <v>RnD industry capital cost reduction</v>
      </c>
      <c r="L3099" s="261">
        <f>IF(ISBLANK(INDEX('Policy Characteristics'!F:F,MATCH($C3099,'Policy Characteristics'!$C:$C,0))),"",INDEX('Policy Characteristics'!F:F,MATCH($C3099,'Policy Characteristics'!$C:$C,0)))</f>
        <v>0</v>
      </c>
      <c r="M3099" s="261">
        <f>IF(ISBLANK(INDEX('Policy Characteristics'!G:G,MATCH($C3099,'Policy Characteristics'!$C:$C,0))),"",INDEX('Policy Characteristics'!G:G,MATCH($C3099,'Policy Characteristics'!$C:$C,0)))</f>
        <v>0.4</v>
      </c>
      <c r="N3099" s="261">
        <f>IF(ISBLANK(INDEX('Policy Characteristics'!H:H,MATCH($C3099,'Policy Characteristics'!$C:$C,0))),"",INDEX('Policy Characteristics'!H:H,MATCH($C3099,'Policy Characteristics'!$C:$C,0)))</f>
        <v>0.01</v>
      </c>
      <c r="O3099" s="254" t="str">
        <f>IF(ISBLANK(INDEX('Policy Characteristics'!I:I,MATCH($C3099,'Policy Characteristics'!$C:$C,0))),"",INDEX('Policy Characteristics'!I:I,MATCH($C3099,'Policy Characteristics'!$C:$C,0)))</f>
        <v>% reduction in cost</v>
      </c>
      <c r="P3099" s="254" t="str">
        <f>IF(ISBLANK(INDEX('Policy Characteristics'!J:J,MATCH($C3099,'Policy Characteristics'!$C:$C,0))),"",INDEX('Policy Characteristics'!J:J,MATCH($C3099,'Policy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099" s="254" t="str">
        <f>IF(ISBLANK(INDEX('Policy Characteristics'!K:K,MATCH($C3099,'Policy Characteristics'!$C:$C,0))),"",INDEX('Policy Characteristics'!K:K,MATCH($C3099,'Policy Characteristics'!$C:$C,0)))</f>
        <v>architectural-design.html#rnd</v>
      </c>
      <c r="R3099" s="254" t="str">
        <f>IF(ISBLANK(INDEX('Policy Characteristics'!L:L,MATCH($C3099,'Policy Characteristics'!$C:$C,0))),"",INDEX('Policy Characteristics'!L:L,MATCH($C3099,'Policy Characteristics'!$C:$C,0)))</f>
        <v>research-and-development.html</v>
      </c>
    </row>
    <row r="3100" spans="1:18" x14ac:dyDescent="0.25">
      <c r="A3100" s="254" t="str">
        <f>IF(ISBLANK(INDEX('Policy Characteristics'!A:A,MATCH($C3100,'Policy Characteristics'!$C:$C,0))),"",INDEX('Policy Characteristics'!A:A,MATCH($C3100,'Policy Characteristics'!$C:$C,0)))</f>
        <v>Research and Development</v>
      </c>
      <c r="B3100" s="262" t="str">
        <f>IF(ISBLANK(INDEX('Policy Characteristics'!B:B,MATCH($C3100,'Policy Characteristics'!$C:$C,0))),"",INDEX('Policy Characteristics'!B:B,MATCH($C3100,'Policy Characteristics'!$C:$C,0)))</f>
        <v>Capital Cost Reduction</v>
      </c>
      <c r="C3100" s="254" t="str">
        <f t="shared" si="141"/>
        <v>RnD Industry Capital Cost Perc Reduction</v>
      </c>
      <c r="D3100" s="1" t="s">
        <v>3570</v>
      </c>
      <c r="E3100" s="45" t="s">
        <v>2379</v>
      </c>
      <c r="F3100" t="s">
        <v>3471</v>
      </c>
      <c r="G3100" s="45" t="s">
        <v>3836</v>
      </c>
      <c r="H3100" s="47">
        <f t="shared" si="140"/>
        <v>3099</v>
      </c>
      <c r="I3100" s="324" t="s">
        <v>41</v>
      </c>
      <c r="J3100" s="255" t="str">
        <f>IF(ISBLANK(INDEX('Policy Characteristics'!D:D,MATCH($C3100,'Policy Characteristics'!$C:$C,0))),"",INDEX('Policy Characteristics'!D:D,MATCH($C3100,'Policy Characteristics'!$C:$C,0)))</f>
        <v>R&amp;D Capital Cost Reductions</v>
      </c>
      <c r="K3100" s="254" t="str">
        <f>IF(ISBLANK(INDEX('Policy Characteristics'!E:E,MATCH($C3100,'Policy Characteristics'!$C:$C,0))),"",INDEX('Policy Characteristics'!E:E,MATCH($C3100,'Policy Characteristics'!$C:$C,0)))</f>
        <v>RnD industry capital cost reduction</v>
      </c>
      <c r="L3100" s="261">
        <f>IF(ISBLANK(INDEX('Policy Characteristics'!F:F,MATCH($C3100,'Policy Characteristics'!$C:$C,0))),"",INDEX('Policy Characteristics'!F:F,MATCH($C3100,'Policy Characteristics'!$C:$C,0)))</f>
        <v>0</v>
      </c>
      <c r="M3100" s="261">
        <f>IF(ISBLANK(INDEX('Policy Characteristics'!G:G,MATCH($C3100,'Policy Characteristics'!$C:$C,0))),"",INDEX('Policy Characteristics'!G:G,MATCH($C3100,'Policy Characteristics'!$C:$C,0)))</f>
        <v>0.4</v>
      </c>
      <c r="N3100" s="261">
        <f>IF(ISBLANK(INDEX('Policy Characteristics'!H:H,MATCH($C3100,'Policy Characteristics'!$C:$C,0))),"",INDEX('Policy Characteristics'!H:H,MATCH($C3100,'Policy Characteristics'!$C:$C,0)))</f>
        <v>0.01</v>
      </c>
      <c r="O3100" s="254" t="str">
        <f>IF(ISBLANK(INDEX('Policy Characteristics'!I:I,MATCH($C3100,'Policy Characteristics'!$C:$C,0))),"",INDEX('Policy Characteristics'!I:I,MATCH($C3100,'Policy Characteristics'!$C:$C,0)))</f>
        <v>% reduction in cost</v>
      </c>
      <c r="P3100" s="254" t="str">
        <f>IF(ISBLANK(INDEX('Policy Characteristics'!J:J,MATCH($C3100,'Policy Characteristics'!$C:$C,0))),"",INDEX('Policy Characteristics'!J:J,MATCH($C3100,'Policy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00" s="254" t="str">
        <f>IF(ISBLANK(INDEX('Policy Characteristics'!K:K,MATCH($C3100,'Policy Characteristics'!$C:$C,0))),"",INDEX('Policy Characteristics'!K:K,MATCH($C3100,'Policy Characteristics'!$C:$C,0)))</f>
        <v>architectural-design.html#rnd</v>
      </c>
      <c r="R3100" s="254" t="str">
        <f>IF(ISBLANK(INDEX('Policy Characteristics'!L:L,MATCH($C3100,'Policy Characteristics'!$C:$C,0))),"",INDEX('Policy Characteristics'!L:L,MATCH($C3100,'Policy Characteristics'!$C:$C,0)))</f>
        <v>research-and-development.html</v>
      </c>
    </row>
    <row r="3101" spans="1:18" x14ac:dyDescent="0.25">
      <c r="A3101" s="254" t="str">
        <f>IF(ISBLANK(INDEX('Policy Characteristics'!A:A,MATCH($C3101,'Policy Characteristics'!$C:$C,0))),"",INDEX('Policy Characteristics'!A:A,MATCH($C3101,'Policy Characteristics'!$C:$C,0)))</f>
        <v>Research and Development</v>
      </c>
      <c r="B3101" s="262" t="str">
        <f>IF(ISBLANK(INDEX('Policy Characteristics'!B:B,MATCH($C3101,'Policy Characteristics'!$C:$C,0))),"",INDEX('Policy Characteristics'!B:B,MATCH($C3101,'Policy Characteristics'!$C:$C,0)))</f>
        <v>Capital Cost Reduction</v>
      </c>
      <c r="C3101" s="254" t="str">
        <f t="shared" si="141"/>
        <v>RnD Industry Capital Cost Perc Reduction</v>
      </c>
      <c r="D3101" s="1" t="s">
        <v>3570</v>
      </c>
      <c r="E3101" s="45" t="s">
        <v>2380</v>
      </c>
      <c r="F3101" t="s">
        <v>3471</v>
      </c>
      <c r="G3101" s="45" t="s">
        <v>95</v>
      </c>
      <c r="H3101" s="47">
        <f t="shared" si="140"/>
        <v>3100</v>
      </c>
      <c r="I3101" s="324" t="s">
        <v>41</v>
      </c>
      <c r="J3101" s="255" t="str">
        <f>IF(ISBLANK(INDEX('Policy Characteristics'!D:D,MATCH($C3101,'Policy Characteristics'!$C:$C,0))),"",INDEX('Policy Characteristics'!D:D,MATCH($C3101,'Policy Characteristics'!$C:$C,0)))</f>
        <v>R&amp;D Capital Cost Reductions</v>
      </c>
      <c r="K3101" s="254" t="str">
        <f>IF(ISBLANK(INDEX('Policy Characteristics'!E:E,MATCH($C3101,'Policy Characteristics'!$C:$C,0))),"",INDEX('Policy Characteristics'!E:E,MATCH($C3101,'Policy Characteristics'!$C:$C,0)))</f>
        <v>RnD industry capital cost reduction</v>
      </c>
      <c r="L3101" s="261">
        <f>IF(ISBLANK(INDEX('Policy Characteristics'!F:F,MATCH($C3101,'Policy Characteristics'!$C:$C,0))),"",INDEX('Policy Characteristics'!F:F,MATCH($C3101,'Policy Characteristics'!$C:$C,0)))</f>
        <v>0</v>
      </c>
      <c r="M3101" s="261">
        <f>IF(ISBLANK(INDEX('Policy Characteristics'!G:G,MATCH($C3101,'Policy Characteristics'!$C:$C,0))),"",INDEX('Policy Characteristics'!G:G,MATCH($C3101,'Policy Characteristics'!$C:$C,0)))</f>
        <v>0.4</v>
      </c>
      <c r="N3101" s="261">
        <f>IF(ISBLANK(INDEX('Policy Characteristics'!H:H,MATCH($C3101,'Policy Characteristics'!$C:$C,0))),"",INDEX('Policy Characteristics'!H:H,MATCH($C3101,'Policy Characteristics'!$C:$C,0)))</f>
        <v>0.01</v>
      </c>
      <c r="O3101" s="254" t="str">
        <f>IF(ISBLANK(INDEX('Policy Characteristics'!I:I,MATCH($C3101,'Policy Characteristics'!$C:$C,0))),"",INDEX('Policy Characteristics'!I:I,MATCH($C3101,'Policy Characteristics'!$C:$C,0)))</f>
        <v>% reduction in cost</v>
      </c>
      <c r="P3101" s="254" t="str">
        <f>IF(ISBLANK(INDEX('Policy Characteristics'!J:J,MATCH($C3101,'Policy Characteristics'!$C:$C,0))),"",INDEX('Policy Characteristics'!J:J,MATCH($C3101,'Policy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01" s="254" t="str">
        <f>IF(ISBLANK(INDEX('Policy Characteristics'!K:K,MATCH($C3101,'Policy Characteristics'!$C:$C,0))),"",INDEX('Policy Characteristics'!K:K,MATCH($C3101,'Policy Characteristics'!$C:$C,0)))</f>
        <v>architectural-design.html#rnd</v>
      </c>
      <c r="R3101" s="254" t="str">
        <f>IF(ISBLANK(INDEX('Policy Characteristics'!L:L,MATCH($C3101,'Policy Characteristics'!$C:$C,0))),"",INDEX('Policy Characteristics'!L:L,MATCH($C3101,'Policy Characteristics'!$C:$C,0)))</f>
        <v>research-and-development.html</v>
      </c>
    </row>
    <row r="3102" spans="1:18" x14ac:dyDescent="0.25">
      <c r="A3102" s="254" t="str">
        <f>IF(ISBLANK(INDEX('Policy Characteristics'!A:A,MATCH($C3102,'Policy Characteristics'!$C:$C,0))),"",INDEX('Policy Characteristics'!A:A,MATCH($C3102,'Policy Characteristics'!$C:$C,0)))</f>
        <v>Research and Development</v>
      </c>
      <c r="B3102" s="262" t="str">
        <f>IF(ISBLANK(INDEX('Policy Characteristics'!B:B,MATCH($C3102,'Policy Characteristics'!$C:$C,0))),"",INDEX('Policy Characteristics'!B:B,MATCH($C3102,'Policy Characteristics'!$C:$C,0)))</f>
        <v>Capital Cost Reduction</v>
      </c>
      <c r="C3102" s="254" t="str">
        <f t="shared" si="141"/>
        <v>RnD Industry Capital Cost Perc Reduction</v>
      </c>
      <c r="D3102" s="1" t="s">
        <v>3570</v>
      </c>
      <c r="E3102" s="45" t="s">
        <v>2672</v>
      </c>
      <c r="F3102" t="s">
        <v>3471</v>
      </c>
      <c r="G3102" s="45" t="s">
        <v>2443</v>
      </c>
      <c r="H3102" s="47">
        <f t="shared" si="140"/>
        <v>3101</v>
      </c>
      <c r="I3102" s="324" t="s">
        <v>41</v>
      </c>
      <c r="J3102" s="255" t="str">
        <f>IF(ISBLANK(INDEX('Policy Characteristics'!D:D,MATCH($C3102,'Policy Characteristics'!$C:$C,0))),"",INDEX('Policy Characteristics'!D:D,MATCH($C3102,'Policy Characteristics'!$C:$C,0)))</f>
        <v>R&amp;D Capital Cost Reductions</v>
      </c>
      <c r="K3102" s="254" t="str">
        <f>IF(ISBLANK(INDEX('Policy Characteristics'!E:E,MATCH($C3102,'Policy Characteristics'!$C:$C,0))),"",INDEX('Policy Characteristics'!E:E,MATCH($C3102,'Policy Characteristics'!$C:$C,0)))</f>
        <v>RnD industry capital cost reduction</v>
      </c>
      <c r="L3102" s="261">
        <f>IF(ISBLANK(INDEX('Policy Characteristics'!F:F,MATCH($C3102,'Policy Characteristics'!$C:$C,0))),"",INDEX('Policy Characteristics'!F:F,MATCH($C3102,'Policy Characteristics'!$C:$C,0)))</f>
        <v>0</v>
      </c>
      <c r="M3102" s="261">
        <f>IF(ISBLANK(INDEX('Policy Characteristics'!G:G,MATCH($C3102,'Policy Characteristics'!$C:$C,0))),"",INDEX('Policy Characteristics'!G:G,MATCH($C3102,'Policy Characteristics'!$C:$C,0)))</f>
        <v>0.4</v>
      </c>
      <c r="N3102" s="261">
        <f>IF(ISBLANK(INDEX('Policy Characteristics'!H:H,MATCH($C3102,'Policy Characteristics'!$C:$C,0))),"",INDEX('Policy Characteristics'!H:H,MATCH($C3102,'Policy Characteristics'!$C:$C,0)))</f>
        <v>0.01</v>
      </c>
      <c r="O3102" s="254" t="str">
        <f>IF(ISBLANK(INDEX('Policy Characteristics'!I:I,MATCH($C3102,'Policy Characteristics'!$C:$C,0))),"",INDEX('Policy Characteristics'!I:I,MATCH($C3102,'Policy Characteristics'!$C:$C,0)))</f>
        <v>% reduction in cost</v>
      </c>
      <c r="P3102" s="254" t="str">
        <f>IF(ISBLANK(INDEX('Policy Characteristics'!J:J,MATCH($C3102,'Policy Characteristics'!$C:$C,0))),"",INDEX('Policy Characteristics'!J:J,MATCH($C3102,'Policy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02" s="254" t="str">
        <f>IF(ISBLANK(INDEX('Policy Characteristics'!K:K,MATCH($C3102,'Policy Characteristics'!$C:$C,0))),"",INDEX('Policy Characteristics'!K:K,MATCH($C3102,'Policy Characteristics'!$C:$C,0)))</f>
        <v>architectural-design.html#rnd</v>
      </c>
      <c r="R3102" s="254" t="str">
        <f>IF(ISBLANK(INDEX('Policy Characteristics'!L:L,MATCH($C3102,'Policy Characteristics'!$C:$C,0))),"",INDEX('Policy Characteristics'!L:L,MATCH($C3102,'Policy Characteristics'!$C:$C,0)))</f>
        <v>research-and-development.html</v>
      </c>
    </row>
    <row r="3103" spans="1:18" x14ac:dyDescent="0.25">
      <c r="A3103" s="254" t="str">
        <f>IF(ISBLANK(INDEX('Policy Characteristics'!A:A,MATCH($C3103,'Policy Characteristics'!$C:$C,0))),"",INDEX('Policy Characteristics'!A:A,MATCH($C3103,'Policy Characteristics'!$C:$C,0)))</f>
        <v>Research and Development</v>
      </c>
      <c r="B3103" s="262" t="str">
        <f>IF(ISBLANK(INDEX('Policy Characteristics'!B:B,MATCH($C3103,'Policy Characteristics'!$C:$C,0))),"",INDEX('Policy Characteristics'!B:B,MATCH($C3103,'Policy Characteristics'!$C:$C,0)))</f>
        <v>Capital Cost Reduction</v>
      </c>
      <c r="C3103" s="254" t="str">
        <f t="shared" si="141"/>
        <v>RnD Industry Capital Cost Perc Reduction</v>
      </c>
      <c r="D3103" s="1" t="s">
        <v>3570</v>
      </c>
      <c r="E3103" s="45" t="s">
        <v>2673</v>
      </c>
      <c r="F3103" t="s">
        <v>3471</v>
      </c>
      <c r="G3103" s="45" t="s">
        <v>2559</v>
      </c>
      <c r="H3103" s="47">
        <f t="shared" si="140"/>
        <v>3102</v>
      </c>
      <c r="I3103" s="324" t="s">
        <v>41</v>
      </c>
      <c r="J3103" s="255" t="str">
        <f>IF(ISBLANK(INDEX('Policy Characteristics'!D:D,MATCH($C3103,'Policy Characteristics'!$C:$C,0))),"",INDEX('Policy Characteristics'!D:D,MATCH($C3103,'Policy Characteristics'!$C:$C,0)))</f>
        <v>R&amp;D Capital Cost Reductions</v>
      </c>
      <c r="K3103" s="254" t="str">
        <f>IF(ISBLANK(INDEX('Policy Characteristics'!E:E,MATCH($C3103,'Policy Characteristics'!$C:$C,0))),"",INDEX('Policy Characteristics'!E:E,MATCH($C3103,'Policy Characteristics'!$C:$C,0)))</f>
        <v>RnD industry capital cost reduction</v>
      </c>
      <c r="L3103" s="261">
        <f>IF(ISBLANK(INDEX('Policy Characteristics'!F:F,MATCH($C3103,'Policy Characteristics'!$C:$C,0))),"",INDEX('Policy Characteristics'!F:F,MATCH($C3103,'Policy Characteristics'!$C:$C,0)))</f>
        <v>0</v>
      </c>
      <c r="M3103" s="261">
        <f>IF(ISBLANK(INDEX('Policy Characteristics'!G:G,MATCH($C3103,'Policy Characteristics'!$C:$C,0))),"",INDEX('Policy Characteristics'!G:G,MATCH($C3103,'Policy Characteristics'!$C:$C,0)))</f>
        <v>0.4</v>
      </c>
      <c r="N3103" s="261">
        <f>IF(ISBLANK(INDEX('Policy Characteristics'!H:H,MATCH($C3103,'Policy Characteristics'!$C:$C,0))),"",INDEX('Policy Characteristics'!H:H,MATCH($C3103,'Policy Characteristics'!$C:$C,0)))</f>
        <v>0.01</v>
      </c>
      <c r="O3103" s="254" t="str">
        <f>IF(ISBLANK(INDEX('Policy Characteristics'!I:I,MATCH($C3103,'Policy Characteristics'!$C:$C,0))),"",INDEX('Policy Characteristics'!I:I,MATCH($C3103,'Policy Characteristics'!$C:$C,0)))</f>
        <v>% reduction in cost</v>
      </c>
      <c r="P3103" s="254" t="str">
        <f>IF(ISBLANK(INDEX('Policy Characteristics'!J:J,MATCH($C3103,'Policy Characteristics'!$C:$C,0))),"",INDEX('Policy Characteristics'!J:J,MATCH($C3103,'Policy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03" s="254" t="str">
        <f>IF(ISBLANK(INDEX('Policy Characteristics'!K:K,MATCH($C3103,'Policy Characteristics'!$C:$C,0))),"",INDEX('Policy Characteristics'!K:K,MATCH($C3103,'Policy Characteristics'!$C:$C,0)))</f>
        <v>architectural-design.html#rnd</v>
      </c>
      <c r="R3103" s="254" t="str">
        <f>IF(ISBLANK(INDEX('Policy Characteristics'!L:L,MATCH($C3103,'Policy Characteristics'!$C:$C,0))),"",INDEX('Policy Characteristics'!L:L,MATCH($C3103,'Policy Characteristics'!$C:$C,0)))</f>
        <v>research-and-development.html</v>
      </c>
    </row>
    <row r="3104" spans="1:18" x14ac:dyDescent="0.25">
      <c r="A3104" s="254" t="str">
        <f>IF(ISBLANK(INDEX('Policy Characteristics'!A:A,MATCH($C3104,'Policy Characteristics'!$C:$C,0))),"",INDEX('Policy Characteristics'!A:A,MATCH($C3104,'Policy Characteristics'!$C:$C,0)))</f>
        <v>Research and Development</v>
      </c>
      <c r="B3104" s="262" t="str">
        <f>IF(ISBLANK(INDEX('Policy Characteristics'!B:B,MATCH($C3104,'Policy Characteristics'!$C:$C,0))),"",INDEX('Policy Characteristics'!B:B,MATCH($C3104,'Policy Characteristics'!$C:$C,0)))</f>
        <v>Capital Cost Reduction</v>
      </c>
      <c r="C3104" s="254" t="str">
        <f t="shared" si="141"/>
        <v>RnD Industry Capital Cost Perc Reduction</v>
      </c>
      <c r="D3104" s="1" t="s">
        <v>3570</v>
      </c>
      <c r="E3104" s="45" t="s">
        <v>2674</v>
      </c>
      <c r="F3104" t="s">
        <v>3471</v>
      </c>
      <c r="G3104" s="45" t="s">
        <v>2621</v>
      </c>
      <c r="H3104" s="47">
        <f t="shared" si="140"/>
        <v>3103</v>
      </c>
      <c r="I3104" s="324" t="s">
        <v>41</v>
      </c>
      <c r="J3104" s="255" t="str">
        <f>IF(ISBLANK(INDEX('Policy Characteristics'!D:D,MATCH($C3104,'Policy Characteristics'!$C:$C,0))),"",INDEX('Policy Characteristics'!D:D,MATCH($C3104,'Policy Characteristics'!$C:$C,0)))</f>
        <v>R&amp;D Capital Cost Reductions</v>
      </c>
      <c r="K3104" s="254" t="str">
        <f>IF(ISBLANK(INDEX('Policy Characteristics'!E:E,MATCH($C3104,'Policy Characteristics'!$C:$C,0))),"",INDEX('Policy Characteristics'!E:E,MATCH($C3104,'Policy Characteristics'!$C:$C,0)))</f>
        <v>RnD industry capital cost reduction</v>
      </c>
      <c r="L3104" s="261">
        <f>IF(ISBLANK(INDEX('Policy Characteristics'!F:F,MATCH($C3104,'Policy Characteristics'!$C:$C,0))),"",INDEX('Policy Characteristics'!F:F,MATCH($C3104,'Policy Characteristics'!$C:$C,0)))</f>
        <v>0</v>
      </c>
      <c r="M3104" s="261">
        <f>IF(ISBLANK(INDEX('Policy Characteristics'!G:G,MATCH($C3104,'Policy Characteristics'!$C:$C,0))),"",INDEX('Policy Characteristics'!G:G,MATCH($C3104,'Policy Characteristics'!$C:$C,0)))</f>
        <v>0.4</v>
      </c>
      <c r="N3104" s="261">
        <f>IF(ISBLANK(INDEX('Policy Characteristics'!H:H,MATCH($C3104,'Policy Characteristics'!$C:$C,0))),"",INDEX('Policy Characteristics'!H:H,MATCH($C3104,'Policy Characteristics'!$C:$C,0)))</f>
        <v>0.01</v>
      </c>
      <c r="O3104" s="254" t="str">
        <f>IF(ISBLANK(INDEX('Policy Characteristics'!I:I,MATCH($C3104,'Policy Characteristics'!$C:$C,0))),"",INDEX('Policy Characteristics'!I:I,MATCH($C3104,'Policy Characteristics'!$C:$C,0)))</f>
        <v>% reduction in cost</v>
      </c>
      <c r="P3104" s="254" t="str">
        <f>IF(ISBLANK(INDEX('Policy Characteristics'!J:J,MATCH($C3104,'Policy Characteristics'!$C:$C,0))),"",INDEX('Policy Characteristics'!J:J,MATCH($C3104,'Policy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04" s="254" t="str">
        <f>IF(ISBLANK(INDEX('Policy Characteristics'!K:K,MATCH($C3104,'Policy Characteristics'!$C:$C,0))),"",INDEX('Policy Characteristics'!K:K,MATCH($C3104,'Policy Characteristics'!$C:$C,0)))</f>
        <v>architectural-design.html#rnd</v>
      </c>
      <c r="R3104" s="254" t="str">
        <f>IF(ISBLANK(INDEX('Policy Characteristics'!L:L,MATCH($C3104,'Policy Characteristics'!$C:$C,0))),"",INDEX('Policy Characteristics'!L:L,MATCH($C3104,'Policy Characteristics'!$C:$C,0)))</f>
        <v>research-and-development.html</v>
      </c>
    </row>
    <row r="3105" spans="1:18" x14ac:dyDescent="0.25">
      <c r="A3105" s="254" t="str">
        <f>IF(ISBLANK(INDEX('Policy Characteristics'!A:A,MATCH($C3105,'Policy Characteristics'!$C:$C,0))),"",INDEX('Policy Characteristics'!A:A,MATCH($C3105,'Policy Characteristics'!$C:$C,0)))</f>
        <v>Research and Development</v>
      </c>
      <c r="B3105" s="262" t="str">
        <f>IF(ISBLANK(INDEX('Policy Characteristics'!B:B,MATCH($C3105,'Policy Characteristics'!$C:$C,0))),"",INDEX('Policy Characteristics'!B:B,MATCH($C3105,'Policy Characteristics'!$C:$C,0)))</f>
        <v>Capital Cost Reduction</v>
      </c>
      <c r="C3105" s="254" t="str">
        <f t="shared" si="141"/>
        <v>RnD Industry Capital Cost Perc Reduction</v>
      </c>
      <c r="D3105" s="1" t="s">
        <v>3570</v>
      </c>
      <c r="E3105" s="45" t="s">
        <v>2671</v>
      </c>
      <c r="F3105" t="s">
        <v>3471</v>
      </c>
      <c r="G3105" s="45" t="s">
        <v>2446</v>
      </c>
      <c r="H3105" s="47">
        <f t="shared" si="140"/>
        <v>3104</v>
      </c>
      <c r="I3105" s="324" t="s">
        <v>41</v>
      </c>
      <c r="J3105" s="255" t="str">
        <f>IF(ISBLANK(INDEX('Policy Characteristics'!D:D,MATCH($C3105,'Policy Characteristics'!$C:$C,0))),"",INDEX('Policy Characteristics'!D:D,MATCH($C3105,'Policy Characteristics'!$C:$C,0)))</f>
        <v>R&amp;D Capital Cost Reductions</v>
      </c>
      <c r="K3105" s="254" t="str">
        <f>IF(ISBLANK(INDEX('Policy Characteristics'!E:E,MATCH($C3105,'Policy Characteristics'!$C:$C,0))),"",INDEX('Policy Characteristics'!E:E,MATCH($C3105,'Policy Characteristics'!$C:$C,0)))</f>
        <v>RnD industry capital cost reduction</v>
      </c>
      <c r="L3105" s="261">
        <f>IF(ISBLANK(INDEX('Policy Characteristics'!F:F,MATCH($C3105,'Policy Characteristics'!$C:$C,0))),"",INDEX('Policy Characteristics'!F:F,MATCH($C3105,'Policy Characteristics'!$C:$C,0)))</f>
        <v>0</v>
      </c>
      <c r="M3105" s="261">
        <f>IF(ISBLANK(INDEX('Policy Characteristics'!G:G,MATCH($C3105,'Policy Characteristics'!$C:$C,0))),"",INDEX('Policy Characteristics'!G:G,MATCH($C3105,'Policy Characteristics'!$C:$C,0)))</f>
        <v>0.4</v>
      </c>
      <c r="N3105" s="261">
        <f>IF(ISBLANK(INDEX('Policy Characteristics'!H:H,MATCH($C3105,'Policy Characteristics'!$C:$C,0))),"",INDEX('Policy Characteristics'!H:H,MATCH($C3105,'Policy Characteristics'!$C:$C,0)))</f>
        <v>0.01</v>
      </c>
      <c r="O3105" s="254" t="str">
        <f>IF(ISBLANK(INDEX('Policy Characteristics'!I:I,MATCH($C3105,'Policy Characteristics'!$C:$C,0))),"",INDEX('Policy Characteristics'!I:I,MATCH($C3105,'Policy Characteristics'!$C:$C,0)))</f>
        <v>% reduction in cost</v>
      </c>
      <c r="P3105" s="254" t="str">
        <f>IF(ISBLANK(INDEX('Policy Characteristics'!J:J,MATCH($C3105,'Policy Characteristics'!$C:$C,0))),"",INDEX('Policy Characteristics'!J:J,MATCH($C3105,'Policy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05" s="254" t="str">
        <f>IF(ISBLANK(INDEX('Policy Characteristics'!K:K,MATCH($C3105,'Policy Characteristics'!$C:$C,0))),"",INDEX('Policy Characteristics'!K:K,MATCH($C3105,'Policy Characteristics'!$C:$C,0)))</f>
        <v>architectural-design.html#rnd</v>
      </c>
      <c r="R3105" s="254" t="str">
        <f>IF(ISBLANK(INDEX('Policy Characteristics'!L:L,MATCH($C3105,'Policy Characteristics'!$C:$C,0))),"",INDEX('Policy Characteristics'!L:L,MATCH($C3105,'Policy Characteristics'!$C:$C,0)))</f>
        <v>research-and-development.html</v>
      </c>
    </row>
    <row r="3106" spans="1:18" x14ac:dyDescent="0.25">
      <c r="A3106" s="254" t="str">
        <f>IF(ISBLANK(INDEX('Policy Characteristics'!A:A,MATCH($C3106,'Policy Characteristics'!$C:$C,0))),"",INDEX('Policy Characteristics'!A:A,MATCH($C3106,'Policy Characteristics'!$C:$C,0)))</f>
        <v>Research and Development</v>
      </c>
      <c r="B3106" s="262" t="str">
        <f>IF(ISBLANK(INDEX('Policy Characteristics'!B:B,MATCH($C3106,'Policy Characteristics'!$C:$C,0))),"",INDEX('Policy Characteristics'!B:B,MATCH($C3106,'Policy Characteristics'!$C:$C,0)))</f>
        <v>Capital Cost Reduction</v>
      </c>
      <c r="C3106" s="254" t="str">
        <f t="shared" si="141"/>
        <v>RnD Industry Capital Cost Perc Reduction</v>
      </c>
      <c r="D3106" s="1" t="s">
        <v>3915</v>
      </c>
      <c r="E3106" s="45" t="s">
        <v>2375</v>
      </c>
      <c r="F3106" t="s">
        <v>3891</v>
      </c>
      <c r="G3106" s="45" t="s">
        <v>89</v>
      </c>
      <c r="H3106" s="47">
        <f t="shared" si="140"/>
        <v>3105</v>
      </c>
      <c r="I3106" s="324" t="s">
        <v>40</v>
      </c>
      <c r="J3106" s="255" t="str">
        <f>IF(ISBLANK(INDEX('Policy Characteristics'!D:D,MATCH($C3106,'Policy Characteristics'!$C:$C,0))),"",INDEX('Policy Characteristics'!D:D,MATCH($C3106,'Policy Characteristics'!$C:$C,0)))</f>
        <v>R&amp;D Capital Cost Reductions</v>
      </c>
      <c r="K3106" s="254" t="str">
        <f>IF(ISBLANK(INDEX('Policy Characteristics'!E:E,MATCH($C3106,'Policy Characteristics'!$C:$C,0))),"",INDEX('Policy Characteristics'!E:E,MATCH($C3106,'Policy Characteristics'!$C:$C,0)))</f>
        <v>RnD industry capital cost reduction</v>
      </c>
      <c r="L3106" s="261">
        <f>IF(ISBLANK(INDEX('Policy Characteristics'!F:F,MATCH($C3106,'Policy Characteristics'!$C:$C,0))),"",INDEX('Policy Characteristics'!F:F,MATCH($C3106,'Policy Characteristics'!$C:$C,0)))</f>
        <v>0</v>
      </c>
      <c r="M3106" s="261">
        <f>IF(ISBLANK(INDEX('Policy Characteristics'!G:G,MATCH($C3106,'Policy Characteristics'!$C:$C,0))),"",INDEX('Policy Characteristics'!G:G,MATCH($C3106,'Policy Characteristics'!$C:$C,0)))</f>
        <v>0.4</v>
      </c>
      <c r="N3106" s="261">
        <f>IF(ISBLANK(INDEX('Policy Characteristics'!H:H,MATCH($C3106,'Policy Characteristics'!$C:$C,0))),"",INDEX('Policy Characteristics'!H:H,MATCH($C3106,'Policy Characteristics'!$C:$C,0)))</f>
        <v>0.01</v>
      </c>
      <c r="O3106" s="254" t="str">
        <f>IF(ISBLANK(INDEX('Policy Characteristics'!I:I,MATCH($C3106,'Policy Characteristics'!$C:$C,0))),"",INDEX('Policy Characteristics'!I:I,MATCH($C3106,'Policy Characteristics'!$C:$C,0)))</f>
        <v>% reduction in cost</v>
      </c>
      <c r="P3106" s="254" t="str">
        <f>IF(ISBLANK(INDEX('Policy Characteristics'!J:J,MATCH($C3106,'Policy Characteristics'!$C:$C,0))),"",INDEX('Policy Characteristics'!J:J,MATCH($C3106,'Policy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06" s="254" t="str">
        <f>IF(ISBLANK(INDEX('Policy Characteristics'!K:K,MATCH($C3106,'Policy Characteristics'!$C:$C,0))),"",INDEX('Policy Characteristics'!K:K,MATCH($C3106,'Policy Characteristics'!$C:$C,0)))</f>
        <v>architectural-design.html#rnd</v>
      </c>
      <c r="R3106" s="254" t="str">
        <f>IF(ISBLANK(INDEX('Policy Characteristics'!L:L,MATCH($C3106,'Policy Characteristics'!$C:$C,0))),"",INDEX('Policy Characteristics'!L:L,MATCH($C3106,'Policy Characteristics'!$C:$C,0)))</f>
        <v>research-and-development.html</v>
      </c>
    </row>
    <row r="3107" spans="1:18" x14ac:dyDescent="0.25">
      <c r="A3107" s="254" t="str">
        <f>IF(ISBLANK(INDEX('Policy Characteristics'!A:A,MATCH($C3107,'Policy Characteristics'!$C:$C,0))),"",INDEX('Policy Characteristics'!A:A,MATCH($C3107,'Policy Characteristics'!$C:$C,0)))</f>
        <v>Research and Development</v>
      </c>
      <c r="B3107" s="262" t="str">
        <f>IF(ISBLANK(INDEX('Policy Characteristics'!B:B,MATCH($C3107,'Policy Characteristics'!$C:$C,0))),"",INDEX('Policy Characteristics'!B:B,MATCH($C3107,'Policy Characteristics'!$C:$C,0)))</f>
        <v>Capital Cost Reduction</v>
      </c>
      <c r="C3107" s="254" t="str">
        <f t="shared" si="141"/>
        <v>RnD Industry Capital Cost Perc Reduction</v>
      </c>
      <c r="D3107" s="1" t="s">
        <v>3915</v>
      </c>
      <c r="E3107" s="45" t="s">
        <v>2376</v>
      </c>
      <c r="F3107" t="s">
        <v>3891</v>
      </c>
      <c r="G3107" s="45" t="s">
        <v>2606</v>
      </c>
      <c r="H3107" s="47">
        <f t="shared" si="140"/>
        <v>3106</v>
      </c>
      <c r="I3107" s="324" t="s">
        <v>41</v>
      </c>
      <c r="J3107" s="255" t="str">
        <f>IF(ISBLANK(INDEX('Policy Characteristics'!D:D,MATCH($C3107,'Policy Characteristics'!$C:$C,0))),"",INDEX('Policy Characteristics'!D:D,MATCH($C3107,'Policy Characteristics'!$C:$C,0)))</f>
        <v>R&amp;D Capital Cost Reductions</v>
      </c>
      <c r="K3107" s="254" t="str">
        <f>IF(ISBLANK(INDEX('Policy Characteristics'!E:E,MATCH($C3107,'Policy Characteristics'!$C:$C,0))),"",INDEX('Policy Characteristics'!E:E,MATCH($C3107,'Policy Characteristics'!$C:$C,0)))</f>
        <v>RnD industry capital cost reduction</v>
      </c>
      <c r="L3107" s="261">
        <f>IF(ISBLANK(INDEX('Policy Characteristics'!F:F,MATCH($C3107,'Policy Characteristics'!$C:$C,0))),"",INDEX('Policy Characteristics'!F:F,MATCH($C3107,'Policy Characteristics'!$C:$C,0)))</f>
        <v>0</v>
      </c>
      <c r="M3107" s="261">
        <f>IF(ISBLANK(INDEX('Policy Characteristics'!G:G,MATCH($C3107,'Policy Characteristics'!$C:$C,0))),"",INDEX('Policy Characteristics'!G:G,MATCH($C3107,'Policy Characteristics'!$C:$C,0)))</f>
        <v>0.4</v>
      </c>
      <c r="N3107" s="261">
        <f>IF(ISBLANK(INDEX('Policy Characteristics'!H:H,MATCH($C3107,'Policy Characteristics'!$C:$C,0))),"",INDEX('Policy Characteristics'!H:H,MATCH($C3107,'Policy Characteristics'!$C:$C,0)))</f>
        <v>0.01</v>
      </c>
      <c r="O3107" s="254" t="str">
        <f>IF(ISBLANK(INDEX('Policy Characteristics'!I:I,MATCH($C3107,'Policy Characteristics'!$C:$C,0))),"",INDEX('Policy Characteristics'!I:I,MATCH($C3107,'Policy Characteristics'!$C:$C,0)))</f>
        <v>% reduction in cost</v>
      </c>
      <c r="P3107" s="254" t="str">
        <f>IF(ISBLANK(INDEX('Policy Characteristics'!J:J,MATCH($C3107,'Policy Characteristics'!$C:$C,0))),"",INDEX('Policy Characteristics'!J:J,MATCH($C3107,'Policy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07" s="254" t="str">
        <f>IF(ISBLANK(INDEX('Policy Characteristics'!K:K,MATCH($C3107,'Policy Characteristics'!$C:$C,0))),"",INDEX('Policy Characteristics'!K:K,MATCH($C3107,'Policy Characteristics'!$C:$C,0)))</f>
        <v>architectural-design.html#rnd</v>
      </c>
      <c r="R3107" s="254" t="str">
        <f>IF(ISBLANK(INDEX('Policy Characteristics'!L:L,MATCH($C3107,'Policy Characteristics'!$C:$C,0))),"",INDEX('Policy Characteristics'!L:L,MATCH($C3107,'Policy Characteristics'!$C:$C,0)))</f>
        <v>research-and-development.html</v>
      </c>
    </row>
    <row r="3108" spans="1:18" x14ac:dyDescent="0.25">
      <c r="A3108" s="254" t="str">
        <f>IF(ISBLANK(INDEX('Policy Characteristics'!A:A,MATCH($C3108,'Policy Characteristics'!$C:$C,0))),"",INDEX('Policy Characteristics'!A:A,MATCH($C3108,'Policy Characteristics'!$C:$C,0)))</f>
        <v>Research and Development</v>
      </c>
      <c r="B3108" s="262" t="str">
        <f>IF(ISBLANK(INDEX('Policy Characteristics'!B:B,MATCH($C3108,'Policy Characteristics'!$C:$C,0))),"",INDEX('Policy Characteristics'!B:B,MATCH($C3108,'Policy Characteristics'!$C:$C,0)))</f>
        <v>Capital Cost Reduction</v>
      </c>
      <c r="C3108" s="254" t="str">
        <f t="shared" si="141"/>
        <v>RnD Industry Capital Cost Perc Reduction</v>
      </c>
      <c r="D3108" s="1" t="s">
        <v>3915</v>
      </c>
      <c r="E3108" s="45" t="s">
        <v>2377</v>
      </c>
      <c r="F3108" t="s">
        <v>3891</v>
      </c>
      <c r="G3108" s="45" t="s">
        <v>83</v>
      </c>
      <c r="H3108" s="47">
        <f t="shared" si="140"/>
        <v>3107</v>
      </c>
      <c r="I3108" s="324" t="s">
        <v>41</v>
      </c>
      <c r="J3108" s="255" t="str">
        <f>IF(ISBLANK(INDEX('Policy Characteristics'!D:D,MATCH($C3108,'Policy Characteristics'!$C:$C,0))),"",INDEX('Policy Characteristics'!D:D,MATCH($C3108,'Policy Characteristics'!$C:$C,0)))</f>
        <v>R&amp;D Capital Cost Reductions</v>
      </c>
      <c r="K3108" s="254" t="str">
        <f>IF(ISBLANK(INDEX('Policy Characteristics'!E:E,MATCH($C3108,'Policy Characteristics'!$C:$C,0))),"",INDEX('Policy Characteristics'!E:E,MATCH($C3108,'Policy Characteristics'!$C:$C,0)))</f>
        <v>RnD industry capital cost reduction</v>
      </c>
      <c r="L3108" s="261">
        <f>IF(ISBLANK(INDEX('Policy Characteristics'!F:F,MATCH($C3108,'Policy Characteristics'!$C:$C,0))),"",INDEX('Policy Characteristics'!F:F,MATCH($C3108,'Policy Characteristics'!$C:$C,0)))</f>
        <v>0</v>
      </c>
      <c r="M3108" s="261">
        <f>IF(ISBLANK(INDEX('Policy Characteristics'!G:G,MATCH($C3108,'Policy Characteristics'!$C:$C,0))),"",INDEX('Policy Characteristics'!G:G,MATCH($C3108,'Policy Characteristics'!$C:$C,0)))</f>
        <v>0.4</v>
      </c>
      <c r="N3108" s="261">
        <f>IF(ISBLANK(INDEX('Policy Characteristics'!H:H,MATCH($C3108,'Policy Characteristics'!$C:$C,0))),"",INDEX('Policy Characteristics'!H:H,MATCH($C3108,'Policy Characteristics'!$C:$C,0)))</f>
        <v>0.01</v>
      </c>
      <c r="O3108" s="254" t="str">
        <f>IF(ISBLANK(INDEX('Policy Characteristics'!I:I,MATCH($C3108,'Policy Characteristics'!$C:$C,0))),"",INDEX('Policy Characteristics'!I:I,MATCH($C3108,'Policy Characteristics'!$C:$C,0)))</f>
        <v>% reduction in cost</v>
      </c>
      <c r="P3108" s="254" t="str">
        <f>IF(ISBLANK(INDEX('Policy Characteristics'!J:J,MATCH($C3108,'Policy Characteristics'!$C:$C,0))),"",INDEX('Policy Characteristics'!J:J,MATCH($C3108,'Policy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08" s="254" t="str">
        <f>IF(ISBLANK(INDEX('Policy Characteristics'!K:K,MATCH($C3108,'Policy Characteristics'!$C:$C,0))),"",INDEX('Policy Characteristics'!K:K,MATCH($C3108,'Policy Characteristics'!$C:$C,0)))</f>
        <v>architectural-design.html#rnd</v>
      </c>
      <c r="R3108" s="254" t="str">
        <f>IF(ISBLANK(INDEX('Policy Characteristics'!L:L,MATCH($C3108,'Policy Characteristics'!$C:$C,0))),"",INDEX('Policy Characteristics'!L:L,MATCH($C3108,'Policy Characteristics'!$C:$C,0)))</f>
        <v>research-and-development.html</v>
      </c>
    </row>
    <row r="3109" spans="1:18" x14ac:dyDescent="0.25">
      <c r="A3109" s="254" t="str">
        <f>IF(ISBLANK(INDEX('Policy Characteristics'!A:A,MATCH($C3109,'Policy Characteristics'!$C:$C,0))),"",INDEX('Policy Characteristics'!A:A,MATCH($C3109,'Policy Characteristics'!$C:$C,0)))</f>
        <v>Research and Development</v>
      </c>
      <c r="B3109" s="262" t="str">
        <f>IF(ISBLANK(INDEX('Policy Characteristics'!B:B,MATCH($C3109,'Policy Characteristics'!$C:$C,0))),"",INDEX('Policy Characteristics'!B:B,MATCH($C3109,'Policy Characteristics'!$C:$C,0)))</f>
        <v>Capital Cost Reduction</v>
      </c>
      <c r="C3109" s="254" t="str">
        <f t="shared" si="141"/>
        <v>RnD Industry Capital Cost Perc Reduction</v>
      </c>
      <c r="D3109" s="1" t="s">
        <v>3915</v>
      </c>
      <c r="E3109" s="45" t="s">
        <v>2378</v>
      </c>
      <c r="F3109" t="s">
        <v>3891</v>
      </c>
      <c r="G3109" s="45" t="s">
        <v>88</v>
      </c>
      <c r="H3109" s="47">
        <f t="shared" si="140"/>
        <v>3108</v>
      </c>
      <c r="I3109" s="324" t="s">
        <v>41</v>
      </c>
      <c r="J3109" s="255" t="str">
        <f>IF(ISBLANK(INDEX('Policy Characteristics'!D:D,MATCH($C3109,'Policy Characteristics'!$C:$C,0))),"",INDEX('Policy Characteristics'!D:D,MATCH($C3109,'Policy Characteristics'!$C:$C,0)))</f>
        <v>R&amp;D Capital Cost Reductions</v>
      </c>
      <c r="K3109" s="254" t="str">
        <f>IF(ISBLANK(INDEX('Policy Characteristics'!E:E,MATCH($C3109,'Policy Characteristics'!$C:$C,0))),"",INDEX('Policy Characteristics'!E:E,MATCH($C3109,'Policy Characteristics'!$C:$C,0)))</f>
        <v>RnD industry capital cost reduction</v>
      </c>
      <c r="L3109" s="261">
        <f>IF(ISBLANK(INDEX('Policy Characteristics'!F:F,MATCH($C3109,'Policy Characteristics'!$C:$C,0))),"",INDEX('Policy Characteristics'!F:F,MATCH($C3109,'Policy Characteristics'!$C:$C,0)))</f>
        <v>0</v>
      </c>
      <c r="M3109" s="261">
        <f>IF(ISBLANK(INDEX('Policy Characteristics'!G:G,MATCH($C3109,'Policy Characteristics'!$C:$C,0))),"",INDEX('Policy Characteristics'!G:G,MATCH($C3109,'Policy Characteristics'!$C:$C,0)))</f>
        <v>0.4</v>
      </c>
      <c r="N3109" s="261">
        <f>IF(ISBLANK(INDEX('Policy Characteristics'!H:H,MATCH($C3109,'Policy Characteristics'!$C:$C,0))),"",INDEX('Policy Characteristics'!H:H,MATCH($C3109,'Policy Characteristics'!$C:$C,0)))</f>
        <v>0.01</v>
      </c>
      <c r="O3109" s="254" t="str">
        <f>IF(ISBLANK(INDEX('Policy Characteristics'!I:I,MATCH($C3109,'Policy Characteristics'!$C:$C,0))),"",INDEX('Policy Characteristics'!I:I,MATCH($C3109,'Policy Characteristics'!$C:$C,0)))</f>
        <v>% reduction in cost</v>
      </c>
      <c r="P3109" s="254" t="str">
        <f>IF(ISBLANK(INDEX('Policy Characteristics'!J:J,MATCH($C3109,'Policy Characteristics'!$C:$C,0))),"",INDEX('Policy Characteristics'!J:J,MATCH($C3109,'Policy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09" s="254" t="str">
        <f>IF(ISBLANK(INDEX('Policy Characteristics'!K:K,MATCH($C3109,'Policy Characteristics'!$C:$C,0))),"",INDEX('Policy Characteristics'!K:K,MATCH($C3109,'Policy Characteristics'!$C:$C,0)))</f>
        <v>architectural-design.html#rnd</v>
      </c>
      <c r="R3109" s="254" t="str">
        <f>IF(ISBLANK(INDEX('Policy Characteristics'!L:L,MATCH($C3109,'Policy Characteristics'!$C:$C,0))),"",INDEX('Policy Characteristics'!L:L,MATCH($C3109,'Policy Characteristics'!$C:$C,0)))</f>
        <v>research-and-development.html</v>
      </c>
    </row>
    <row r="3110" spans="1:18" x14ac:dyDescent="0.25">
      <c r="A3110" s="254" t="str">
        <f>IF(ISBLANK(INDEX('Policy Characteristics'!A:A,MATCH($C3110,'Policy Characteristics'!$C:$C,0))),"",INDEX('Policy Characteristics'!A:A,MATCH($C3110,'Policy Characteristics'!$C:$C,0)))</f>
        <v>Research and Development</v>
      </c>
      <c r="B3110" s="262" t="str">
        <f>IF(ISBLANK(INDEX('Policy Characteristics'!B:B,MATCH($C3110,'Policy Characteristics'!$C:$C,0))),"",INDEX('Policy Characteristics'!B:B,MATCH($C3110,'Policy Characteristics'!$C:$C,0)))</f>
        <v>Capital Cost Reduction</v>
      </c>
      <c r="C3110" s="254" t="str">
        <f t="shared" si="141"/>
        <v>RnD Industry Capital Cost Perc Reduction</v>
      </c>
      <c r="D3110" s="1" t="s">
        <v>3915</v>
      </c>
      <c r="E3110" s="45" t="s">
        <v>2379</v>
      </c>
      <c r="F3110" t="s">
        <v>3891</v>
      </c>
      <c r="G3110" s="45" t="s">
        <v>3836</v>
      </c>
      <c r="H3110" s="47">
        <f t="shared" si="140"/>
        <v>3109</v>
      </c>
      <c r="I3110" s="324" t="s">
        <v>41</v>
      </c>
      <c r="J3110" s="255" t="str">
        <f>IF(ISBLANK(INDEX('Policy Characteristics'!D:D,MATCH($C3110,'Policy Characteristics'!$C:$C,0))),"",INDEX('Policy Characteristics'!D:D,MATCH($C3110,'Policy Characteristics'!$C:$C,0)))</f>
        <v>R&amp;D Capital Cost Reductions</v>
      </c>
      <c r="K3110" s="254" t="str">
        <f>IF(ISBLANK(INDEX('Policy Characteristics'!E:E,MATCH($C3110,'Policy Characteristics'!$C:$C,0))),"",INDEX('Policy Characteristics'!E:E,MATCH($C3110,'Policy Characteristics'!$C:$C,0)))</f>
        <v>RnD industry capital cost reduction</v>
      </c>
      <c r="L3110" s="261">
        <f>IF(ISBLANK(INDEX('Policy Characteristics'!F:F,MATCH($C3110,'Policy Characteristics'!$C:$C,0))),"",INDEX('Policy Characteristics'!F:F,MATCH($C3110,'Policy Characteristics'!$C:$C,0)))</f>
        <v>0</v>
      </c>
      <c r="M3110" s="261">
        <f>IF(ISBLANK(INDEX('Policy Characteristics'!G:G,MATCH($C3110,'Policy Characteristics'!$C:$C,0))),"",INDEX('Policy Characteristics'!G:G,MATCH($C3110,'Policy Characteristics'!$C:$C,0)))</f>
        <v>0.4</v>
      </c>
      <c r="N3110" s="261">
        <f>IF(ISBLANK(INDEX('Policy Characteristics'!H:H,MATCH($C3110,'Policy Characteristics'!$C:$C,0))),"",INDEX('Policy Characteristics'!H:H,MATCH($C3110,'Policy Characteristics'!$C:$C,0)))</f>
        <v>0.01</v>
      </c>
      <c r="O3110" s="254" t="str">
        <f>IF(ISBLANK(INDEX('Policy Characteristics'!I:I,MATCH($C3110,'Policy Characteristics'!$C:$C,0))),"",INDEX('Policy Characteristics'!I:I,MATCH($C3110,'Policy Characteristics'!$C:$C,0)))</f>
        <v>% reduction in cost</v>
      </c>
      <c r="P3110" s="254" t="str">
        <f>IF(ISBLANK(INDEX('Policy Characteristics'!J:J,MATCH($C3110,'Policy Characteristics'!$C:$C,0))),"",INDEX('Policy Characteristics'!J:J,MATCH($C3110,'Policy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10" s="254" t="str">
        <f>IF(ISBLANK(INDEX('Policy Characteristics'!K:K,MATCH($C3110,'Policy Characteristics'!$C:$C,0))),"",INDEX('Policy Characteristics'!K:K,MATCH($C3110,'Policy Characteristics'!$C:$C,0)))</f>
        <v>architectural-design.html#rnd</v>
      </c>
      <c r="R3110" s="254" t="str">
        <f>IF(ISBLANK(INDEX('Policy Characteristics'!L:L,MATCH($C3110,'Policy Characteristics'!$C:$C,0))),"",INDEX('Policy Characteristics'!L:L,MATCH($C3110,'Policy Characteristics'!$C:$C,0)))</f>
        <v>research-and-development.html</v>
      </c>
    </row>
    <row r="3111" spans="1:18" x14ac:dyDescent="0.25">
      <c r="A3111" s="254" t="str">
        <f>IF(ISBLANK(INDEX('Policy Characteristics'!A:A,MATCH($C3111,'Policy Characteristics'!$C:$C,0))),"",INDEX('Policy Characteristics'!A:A,MATCH($C3111,'Policy Characteristics'!$C:$C,0)))</f>
        <v>Research and Development</v>
      </c>
      <c r="B3111" s="262" t="str">
        <f>IF(ISBLANK(INDEX('Policy Characteristics'!B:B,MATCH($C3111,'Policy Characteristics'!$C:$C,0))),"",INDEX('Policy Characteristics'!B:B,MATCH($C3111,'Policy Characteristics'!$C:$C,0)))</f>
        <v>Capital Cost Reduction</v>
      </c>
      <c r="C3111" s="254" t="str">
        <f t="shared" si="141"/>
        <v>RnD Industry Capital Cost Perc Reduction</v>
      </c>
      <c r="D3111" s="1" t="s">
        <v>3915</v>
      </c>
      <c r="E3111" s="45" t="s">
        <v>2380</v>
      </c>
      <c r="F3111" t="s">
        <v>3891</v>
      </c>
      <c r="G3111" s="45" t="s">
        <v>95</v>
      </c>
      <c r="H3111" s="47">
        <f t="shared" si="140"/>
        <v>3110</v>
      </c>
      <c r="I3111" s="324" t="s">
        <v>41</v>
      </c>
      <c r="J3111" s="255" t="str">
        <f>IF(ISBLANK(INDEX('Policy Characteristics'!D:D,MATCH($C3111,'Policy Characteristics'!$C:$C,0))),"",INDEX('Policy Characteristics'!D:D,MATCH($C3111,'Policy Characteristics'!$C:$C,0)))</f>
        <v>R&amp;D Capital Cost Reductions</v>
      </c>
      <c r="K3111" s="254" t="str">
        <f>IF(ISBLANK(INDEX('Policy Characteristics'!E:E,MATCH($C3111,'Policy Characteristics'!$C:$C,0))),"",INDEX('Policy Characteristics'!E:E,MATCH($C3111,'Policy Characteristics'!$C:$C,0)))</f>
        <v>RnD industry capital cost reduction</v>
      </c>
      <c r="L3111" s="261">
        <f>IF(ISBLANK(INDEX('Policy Characteristics'!F:F,MATCH($C3111,'Policy Characteristics'!$C:$C,0))),"",INDEX('Policy Characteristics'!F:F,MATCH($C3111,'Policy Characteristics'!$C:$C,0)))</f>
        <v>0</v>
      </c>
      <c r="M3111" s="261">
        <f>IF(ISBLANK(INDEX('Policy Characteristics'!G:G,MATCH($C3111,'Policy Characteristics'!$C:$C,0))),"",INDEX('Policy Characteristics'!G:G,MATCH($C3111,'Policy Characteristics'!$C:$C,0)))</f>
        <v>0.4</v>
      </c>
      <c r="N3111" s="261">
        <f>IF(ISBLANK(INDEX('Policy Characteristics'!H:H,MATCH($C3111,'Policy Characteristics'!$C:$C,0))),"",INDEX('Policy Characteristics'!H:H,MATCH($C3111,'Policy Characteristics'!$C:$C,0)))</f>
        <v>0.01</v>
      </c>
      <c r="O3111" s="254" t="str">
        <f>IF(ISBLANK(INDEX('Policy Characteristics'!I:I,MATCH($C3111,'Policy Characteristics'!$C:$C,0))),"",INDEX('Policy Characteristics'!I:I,MATCH($C3111,'Policy Characteristics'!$C:$C,0)))</f>
        <v>% reduction in cost</v>
      </c>
      <c r="P3111" s="254" t="str">
        <f>IF(ISBLANK(INDEX('Policy Characteristics'!J:J,MATCH($C3111,'Policy Characteristics'!$C:$C,0))),"",INDEX('Policy Characteristics'!J:J,MATCH($C3111,'Policy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11" s="254" t="str">
        <f>IF(ISBLANK(INDEX('Policy Characteristics'!K:K,MATCH($C3111,'Policy Characteristics'!$C:$C,0))),"",INDEX('Policy Characteristics'!K:K,MATCH($C3111,'Policy Characteristics'!$C:$C,0)))</f>
        <v>architectural-design.html#rnd</v>
      </c>
      <c r="R3111" s="254" t="str">
        <f>IF(ISBLANK(INDEX('Policy Characteristics'!L:L,MATCH($C3111,'Policy Characteristics'!$C:$C,0))),"",INDEX('Policy Characteristics'!L:L,MATCH($C3111,'Policy Characteristics'!$C:$C,0)))</f>
        <v>research-and-development.html</v>
      </c>
    </row>
    <row r="3112" spans="1:18" x14ac:dyDescent="0.25">
      <c r="A3112" s="254" t="str">
        <f>IF(ISBLANK(INDEX('Policy Characteristics'!A:A,MATCH($C3112,'Policy Characteristics'!$C:$C,0))),"",INDEX('Policy Characteristics'!A:A,MATCH($C3112,'Policy Characteristics'!$C:$C,0)))</f>
        <v>Research and Development</v>
      </c>
      <c r="B3112" s="262" t="str">
        <f>IF(ISBLANK(INDEX('Policy Characteristics'!B:B,MATCH($C3112,'Policy Characteristics'!$C:$C,0))),"",INDEX('Policy Characteristics'!B:B,MATCH($C3112,'Policy Characteristics'!$C:$C,0)))</f>
        <v>Capital Cost Reduction</v>
      </c>
      <c r="C3112" s="254" t="str">
        <f t="shared" si="141"/>
        <v>RnD Industry Capital Cost Perc Reduction</v>
      </c>
      <c r="D3112" s="1" t="s">
        <v>3915</v>
      </c>
      <c r="E3112" s="45" t="s">
        <v>2672</v>
      </c>
      <c r="F3112" t="s">
        <v>3891</v>
      </c>
      <c r="G3112" s="45" t="s">
        <v>2443</v>
      </c>
      <c r="H3112" s="47">
        <f t="shared" si="140"/>
        <v>3111</v>
      </c>
      <c r="I3112" s="324" t="s">
        <v>41</v>
      </c>
      <c r="J3112" s="255" t="str">
        <f>IF(ISBLANK(INDEX('Policy Characteristics'!D:D,MATCH($C3112,'Policy Characteristics'!$C:$C,0))),"",INDEX('Policy Characteristics'!D:D,MATCH($C3112,'Policy Characteristics'!$C:$C,0)))</f>
        <v>R&amp;D Capital Cost Reductions</v>
      </c>
      <c r="K3112" s="254" t="str">
        <f>IF(ISBLANK(INDEX('Policy Characteristics'!E:E,MATCH($C3112,'Policy Characteristics'!$C:$C,0))),"",INDEX('Policy Characteristics'!E:E,MATCH($C3112,'Policy Characteristics'!$C:$C,0)))</f>
        <v>RnD industry capital cost reduction</v>
      </c>
      <c r="L3112" s="261">
        <f>IF(ISBLANK(INDEX('Policy Characteristics'!F:F,MATCH($C3112,'Policy Characteristics'!$C:$C,0))),"",INDEX('Policy Characteristics'!F:F,MATCH($C3112,'Policy Characteristics'!$C:$C,0)))</f>
        <v>0</v>
      </c>
      <c r="M3112" s="261">
        <f>IF(ISBLANK(INDEX('Policy Characteristics'!G:G,MATCH($C3112,'Policy Characteristics'!$C:$C,0))),"",INDEX('Policy Characteristics'!G:G,MATCH($C3112,'Policy Characteristics'!$C:$C,0)))</f>
        <v>0.4</v>
      </c>
      <c r="N3112" s="261">
        <f>IF(ISBLANK(INDEX('Policy Characteristics'!H:H,MATCH($C3112,'Policy Characteristics'!$C:$C,0))),"",INDEX('Policy Characteristics'!H:H,MATCH($C3112,'Policy Characteristics'!$C:$C,0)))</f>
        <v>0.01</v>
      </c>
      <c r="O3112" s="254" t="str">
        <f>IF(ISBLANK(INDEX('Policy Characteristics'!I:I,MATCH($C3112,'Policy Characteristics'!$C:$C,0))),"",INDEX('Policy Characteristics'!I:I,MATCH($C3112,'Policy Characteristics'!$C:$C,0)))</f>
        <v>% reduction in cost</v>
      </c>
      <c r="P3112" s="254" t="str">
        <f>IF(ISBLANK(INDEX('Policy Characteristics'!J:J,MATCH($C3112,'Policy Characteristics'!$C:$C,0))),"",INDEX('Policy Characteristics'!J:J,MATCH($C3112,'Policy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12" s="254" t="str">
        <f>IF(ISBLANK(INDEX('Policy Characteristics'!K:K,MATCH($C3112,'Policy Characteristics'!$C:$C,0))),"",INDEX('Policy Characteristics'!K:K,MATCH($C3112,'Policy Characteristics'!$C:$C,0)))</f>
        <v>architectural-design.html#rnd</v>
      </c>
      <c r="R3112" s="254" t="str">
        <f>IF(ISBLANK(INDEX('Policy Characteristics'!L:L,MATCH($C3112,'Policy Characteristics'!$C:$C,0))),"",INDEX('Policy Characteristics'!L:L,MATCH($C3112,'Policy Characteristics'!$C:$C,0)))</f>
        <v>research-and-development.html</v>
      </c>
    </row>
    <row r="3113" spans="1:18" x14ac:dyDescent="0.25">
      <c r="A3113" s="254" t="str">
        <f>IF(ISBLANK(INDEX('Policy Characteristics'!A:A,MATCH($C3113,'Policy Characteristics'!$C:$C,0))),"",INDEX('Policy Characteristics'!A:A,MATCH($C3113,'Policy Characteristics'!$C:$C,0)))</f>
        <v>Research and Development</v>
      </c>
      <c r="B3113" s="262" t="str">
        <f>IF(ISBLANK(INDEX('Policy Characteristics'!B:B,MATCH($C3113,'Policy Characteristics'!$C:$C,0))),"",INDEX('Policy Characteristics'!B:B,MATCH($C3113,'Policy Characteristics'!$C:$C,0)))</f>
        <v>Capital Cost Reduction</v>
      </c>
      <c r="C3113" s="254" t="str">
        <f t="shared" si="141"/>
        <v>RnD Industry Capital Cost Perc Reduction</v>
      </c>
      <c r="D3113" s="1" t="s">
        <v>3915</v>
      </c>
      <c r="E3113" s="45" t="s">
        <v>2673</v>
      </c>
      <c r="F3113" t="s">
        <v>3891</v>
      </c>
      <c r="G3113" s="45" t="s">
        <v>2559</v>
      </c>
      <c r="H3113" s="47">
        <f t="shared" si="140"/>
        <v>3112</v>
      </c>
      <c r="I3113" s="324" t="s">
        <v>41</v>
      </c>
      <c r="J3113" s="255" t="str">
        <f>IF(ISBLANK(INDEX('Policy Characteristics'!D:D,MATCH($C3113,'Policy Characteristics'!$C:$C,0))),"",INDEX('Policy Characteristics'!D:D,MATCH($C3113,'Policy Characteristics'!$C:$C,0)))</f>
        <v>R&amp;D Capital Cost Reductions</v>
      </c>
      <c r="K3113" s="254" t="str">
        <f>IF(ISBLANK(INDEX('Policy Characteristics'!E:E,MATCH($C3113,'Policy Characteristics'!$C:$C,0))),"",INDEX('Policy Characteristics'!E:E,MATCH($C3113,'Policy Characteristics'!$C:$C,0)))</f>
        <v>RnD industry capital cost reduction</v>
      </c>
      <c r="L3113" s="261">
        <f>IF(ISBLANK(INDEX('Policy Characteristics'!F:F,MATCH($C3113,'Policy Characteristics'!$C:$C,0))),"",INDEX('Policy Characteristics'!F:F,MATCH($C3113,'Policy Characteristics'!$C:$C,0)))</f>
        <v>0</v>
      </c>
      <c r="M3113" s="261">
        <f>IF(ISBLANK(INDEX('Policy Characteristics'!G:G,MATCH($C3113,'Policy Characteristics'!$C:$C,0))),"",INDEX('Policy Characteristics'!G:G,MATCH($C3113,'Policy Characteristics'!$C:$C,0)))</f>
        <v>0.4</v>
      </c>
      <c r="N3113" s="261">
        <f>IF(ISBLANK(INDEX('Policy Characteristics'!H:H,MATCH($C3113,'Policy Characteristics'!$C:$C,0))),"",INDEX('Policy Characteristics'!H:H,MATCH($C3113,'Policy Characteristics'!$C:$C,0)))</f>
        <v>0.01</v>
      </c>
      <c r="O3113" s="254" t="str">
        <f>IF(ISBLANK(INDEX('Policy Characteristics'!I:I,MATCH($C3113,'Policy Characteristics'!$C:$C,0))),"",INDEX('Policy Characteristics'!I:I,MATCH($C3113,'Policy Characteristics'!$C:$C,0)))</f>
        <v>% reduction in cost</v>
      </c>
      <c r="P3113" s="254" t="str">
        <f>IF(ISBLANK(INDEX('Policy Characteristics'!J:J,MATCH($C3113,'Policy Characteristics'!$C:$C,0))),"",INDEX('Policy Characteristics'!J:J,MATCH($C3113,'Policy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13" s="254" t="str">
        <f>IF(ISBLANK(INDEX('Policy Characteristics'!K:K,MATCH($C3113,'Policy Characteristics'!$C:$C,0))),"",INDEX('Policy Characteristics'!K:K,MATCH($C3113,'Policy Characteristics'!$C:$C,0)))</f>
        <v>architectural-design.html#rnd</v>
      </c>
      <c r="R3113" s="254" t="str">
        <f>IF(ISBLANK(INDEX('Policy Characteristics'!L:L,MATCH($C3113,'Policy Characteristics'!$C:$C,0))),"",INDEX('Policy Characteristics'!L:L,MATCH($C3113,'Policy Characteristics'!$C:$C,0)))</f>
        <v>research-and-development.html</v>
      </c>
    </row>
    <row r="3114" spans="1:18" x14ac:dyDescent="0.25">
      <c r="A3114" s="254" t="str">
        <f>IF(ISBLANK(INDEX('Policy Characteristics'!A:A,MATCH($C3114,'Policy Characteristics'!$C:$C,0))),"",INDEX('Policy Characteristics'!A:A,MATCH($C3114,'Policy Characteristics'!$C:$C,0)))</f>
        <v>Research and Development</v>
      </c>
      <c r="B3114" s="262" t="str">
        <f>IF(ISBLANK(INDEX('Policy Characteristics'!B:B,MATCH($C3114,'Policy Characteristics'!$C:$C,0))),"",INDEX('Policy Characteristics'!B:B,MATCH($C3114,'Policy Characteristics'!$C:$C,0)))</f>
        <v>Capital Cost Reduction</v>
      </c>
      <c r="C3114" s="254" t="str">
        <f t="shared" si="141"/>
        <v>RnD Industry Capital Cost Perc Reduction</v>
      </c>
      <c r="D3114" s="1" t="s">
        <v>3915</v>
      </c>
      <c r="E3114" s="45" t="s">
        <v>2674</v>
      </c>
      <c r="F3114" t="s">
        <v>3891</v>
      </c>
      <c r="G3114" s="45" t="s">
        <v>2621</v>
      </c>
      <c r="H3114" s="47">
        <f t="shared" si="140"/>
        <v>3113</v>
      </c>
      <c r="I3114" s="324" t="s">
        <v>41</v>
      </c>
      <c r="J3114" s="255" t="str">
        <f>IF(ISBLANK(INDEX('Policy Characteristics'!D:D,MATCH($C3114,'Policy Characteristics'!$C:$C,0))),"",INDEX('Policy Characteristics'!D:D,MATCH($C3114,'Policy Characteristics'!$C:$C,0)))</f>
        <v>R&amp;D Capital Cost Reductions</v>
      </c>
      <c r="K3114" s="254" t="str">
        <f>IF(ISBLANK(INDEX('Policy Characteristics'!E:E,MATCH($C3114,'Policy Characteristics'!$C:$C,0))),"",INDEX('Policy Characteristics'!E:E,MATCH($C3114,'Policy Characteristics'!$C:$C,0)))</f>
        <v>RnD industry capital cost reduction</v>
      </c>
      <c r="L3114" s="261">
        <f>IF(ISBLANK(INDEX('Policy Characteristics'!F:F,MATCH($C3114,'Policy Characteristics'!$C:$C,0))),"",INDEX('Policy Characteristics'!F:F,MATCH($C3114,'Policy Characteristics'!$C:$C,0)))</f>
        <v>0</v>
      </c>
      <c r="M3114" s="261">
        <f>IF(ISBLANK(INDEX('Policy Characteristics'!G:G,MATCH($C3114,'Policy Characteristics'!$C:$C,0))),"",INDEX('Policy Characteristics'!G:G,MATCH($C3114,'Policy Characteristics'!$C:$C,0)))</f>
        <v>0.4</v>
      </c>
      <c r="N3114" s="261">
        <f>IF(ISBLANK(INDEX('Policy Characteristics'!H:H,MATCH($C3114,'Policy Characteristics'!$C:$C,0))),"",INDEX('Policy Characteristics'!H:H,MATCH($C3114,'Policy Characteristics'!$C:$C,0)))</f>
        <v>0.01</v>
      </c>
      <c r="O3114" s="254" t="str">
        <f>IF(ISBLANK(INDEX('Policy Characteristics'!I:I,MATCH($C3114,'Policy Characteristics'!$C:$C,0))),"",INDEX('Policy Characteristics'!I:I,MATCH($C3114,'Policy Characteristics'!$C:$C,0)))</f>
        <v>% reduction in cost</v>
      </c>
      <c r="P3114" s="254" t="str">
        <f>IF(ISBLANK(INDEX('Policy Characteristics'!J:J,MATCH($C3114,'Policy Characteristics'!$C:$C,0))),"",INDEX('Policy Characteristics'!J:J,MATCH($C3114,'Policy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14" s="254" t="str">
        <f>IF(ISBLANK(INDEX('Policy Characteristics'!K:K,MATCH($C3114,'Policy Characteristics'!$C:$C,0))),"",INDEX('Policy Characteristics'!K:K,MATCH($C3114,'Policy Characteristics'!$C:$C,0)))</f>
        <v>architectural-design.html#rnd</v>
      </c>
      <c r="R3114" s="254" t="str">
        <f>IF(ISBLANK(INDEX('Policy Characteristics'!L:L,MATCH($C3114,'Policy Characteristics'!$C:$C,0))),"",INDEX('Policy Characteristics'!L:L,MATCH($C3114,'Policy Characteristics'!$C:$C,0)))</f>
        <v>research-and-development.html</v>
      </c>
    </row>
    <row r="3115" spans="1:18" x14ac:dyDescent="0.25">
      <c r="A3115" s="254" t="str">
        <f>IF(ISBLANK(INDEX('Policy Characteristics'!A:A,MATCH($C3115,'Policy Characteristics'!$C:$C,0))),"",INDEX('Policy Characteristics'!A:A,MATCH($C3115,'Policy Characteristics'!$C:$C,0)))</f>
        <v>Research and Development</v>
      </c>
      <c r="B3115" s="262" t="str">
        <f>IF(ISBLANK(INDEX('Policy Characteristics'!B:B,MATCH($C3115,'Policy Characteristics'!$C:$C,0))),"",INDEX('Policy Characteristics'!B:B,MATCH($C3115,'Policy Characteristics'!$C:$C,0)))</f>
        <v>Capital Cost Reduction</v>
      </c>
      <c r="C3115" s="254" t="str">
        <f t="shared" si="141"/>
        <v>RnD Industry Capital Cost Perc Reduction</v>
      </c>
      <c r="D3115" s="1" t="s">
        <v>3915</v>
      </c>
      <c r="E3115" s="45" t="s">
        <v>2671</v>
      </c>
      <c r="F3115" t="s">
        <v>3891</v>
      </c>
      <c r="G3115" s="45" t="s">
        <v>2446</v>
      </c>
      <c r="H3115" s="47">
        <f t="shared" si="140"/>
        <v>3114</v>
      </c>
      <c r="I3115" s="324" t="s">
        <v>41</v>
      </c>
      <c r="J3115" s="255" t="str">
        <f>IF(ISBLANK(INDEX('Policy Characteristics'!D:D,MATCH($C3115,'Policy Characteristics'!$C:$C,0))),"",INDEX('Policy Characteristics'!D:D,MATCH($C3115,'Policy Characteristics'!$C:$C,0)))</f>
        <v>R&amp;D Capital Cost Reductions</v>
      </c>
      <c r="K3115" s="254" t="str">
        <f>IF(ISBLANK(INDEX('Policy Characteristics'!E:E,MATCH($C3115,'Policy Characteristics'!$C:$C,0))),"",INDEX('Policy Characteristics'!E:E,MATCH($C3115,'Policy Characteristics'!$C:$C,0)))</f>
        <v>RnD industry capital cost reduction</v>
      </c>
      <c r="L3115" s="261">
        <f>IF(ISBLANK(INDEX('Policy Characteristics'!F:F,MATCH($C3115,'Policy Characteristics'!$C:$C,0))),"",INDEX('Policy Characteristics'!F:F,MATCH($C3115,'Policy Characteristics'!$C:$C,0)))</f>
        <v>0</v>
      </c>
      <c r="M3115" s="261">
        <f>IF(ISBLANK(INDEX('Policy Characteristics'!G:G,MATCH($C3115,'Policy Characteristics'!$C:$C,0))),"",INDEX('Policy Characteristics'!G:G,MATCH($C3115,'Policy Characteristics'!$C:$C,0)))</f>
        <v>0.4</v>
      </c>
      <c r="N3115" s="261">
        <f>IF(ISBLANK(INDEX('Policy Characteristics'!H:H,MATCH($C3115,'Policy Characteristics'!$C:$C,0))),"",INDEX('Policy Characteristics'!H:H,MATCH($C3115,'Policy Characteristics'!$C:$C,0)))</f>
        <v>0.01</v>
      </c>
      <c r="O3115" s="254" t="str">
        <f>IF(ISBLANK(INDEX('Policy Characteristics'!I:I,MATCH($C3115,'Policy Characteristics'!$C:$C,0))),"",INDEX('Policy Characteristics'!I:I,MATCH($C3115,'Policy Characteristics'!$C:$C,0)))</f>
        <v>% reduction in cost</v>
      </c>
      <c r="P3115" s="254" t="str">
        <f>IF(ISBLANK(INDEX('Policy Characteristics'!J:J,MATCH($C3115,'Policy Characteristics'!$C:$C,0))),"",INDEX('Policy Characteristics'!J:J,MATCH($C3115,'Policy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15" s="254" t="str">
        <f>IF(ISBLANK(INDEX('Policy Characteristics'!K:K,MATCH($C3115,'Policy Characteristics'!$C:$C,0))),"",INDEX('Policy Characteristics'!K:K,MATCH($C3115,'Policy Characteristics'!$C:$C,0)))</f>
        <v>architectural-design.html#rnd</v>
      </c>
      <c r="R3115" s="254" t="str">
        <f>IF(ISBLANK(INDEX('Policy Characteristics'!L:L,MATCH($C3115,'Policy Characteristics'!$C:$C,0))),"",INDEX('Policy Characteristics'!L:L,MATCH($C3115,'Policy Characteristics'!$C:$C,0)))</f>
        <v>research-and-development.html</v>
      </c>
    </row>
    <row r="3116" spans="1:18" x14ac:dyDescent="0.25">
      <c r="A3116" s="254" t="str">
        <f>IF(ISBLANK(INDEX('Policy Characteristics'!A:A,MATCH($C3116,'Policy Characteristics'!$C:$C,0))),"",INDEX('Policy Characteristics'!A:A,MATCH($C3116,'Policy Characteristics'!$C:$C,0)))</f>
        <v>Research and Development</v>
      </c>
      <c r="B3116" s="262" t="str">
        <f>IF(ISBLANK(INDEX('Policy Characteristics'!B:B,MATCH($C3116,'Policy Characteristics'!$C:$C,0))),"",INDEX('Policy Characteristics'!B:B,MATCH($C3116,'Policy Characteristics'!$C:$C,0)))</f>
        <v>Capital Cost Reduction</v>
      </c>
      <c r="C3116" s="254" t="str">
        <f t="shared" si="141"/>
        <v>RnD Industry Capital Cost Perc Reduction</v>
      </c>
      <c r="D3116" s="1" t="s">
        <v>3916</v>
      </c>
      <c r="E3116" s="45" t="s">
        <v>2375</v>
      </c>
      <c r="F3116" t="s">
        <v>3890</v>
      </c>
      <c r="G3116" s="45" t="s">
        <v>89</v>
      </c>
      <c r="H3116" s="47">
        <f t="shared" si="140"/>
        <v>3115</v>
      </c>
      <c r="I3116" s="324" t="s">
        <v>40</v>
      </c>
      <c r="J3116" s="255" t="str">
        <f>IF(ISBLANK(INDEX('Policy Characteristics'!D:D,MATCH($C3116,'Policy Characteristics'!$C:$C,0))),"",INDEX('Policy Characteristics'!D:D,MATCH($C3116,'Policy Characteristics'!$C:$C,0)))</f>
        <v>R&amp;D Capital Cost Reductions</v>
      </c>
      <c r="K3116" s="254" t="str">
        <f>IF(ISBLANK(INDEX('Policy Characteristics'!E:E,MATCH($C3116,'Policy Characteristics'!$C:$C,0))),"",INDEX('Policy Characteristics'!E:E,MATCH($C3116,'Policy Characteristics'!$C:$C,0)))</f>
        <v>RnD industry capital cost reduction</v>
      </c>
      <c r="L3116" s="261">
        <f>IF(ISBLANK(INDEX('Policy Characteristics'!F:F,MATCH($C3116,'Policy Characteristics'!$C:$C,0))),"",INDEX('Policy Characteristics'!F:F,MATCH($C3116,'Policy Characteristics'!$C:$C,0)))</f>
        <v>0</v>
      </c>
      <c r="M3116" s="261">
        <f>IF(ISBLANK(INDEX('Policy Characteristics'!G:G,MATCH($C3116,'Policy Characteristics'!$C:$C,0))),"",INDEX('Policy Characteristics'!G:G,MATCH($C3116,'Policy Characteristics'!$C:$C,0)))</f>
        <v>0.4</v>
      </c>
      <c r="N3116" s="261">
        <f>IF(ISBLANK(INDEX('Policy Characteristics'!H:H,MATCH($C3116,'Policy Characteristics'!$C:$C,0))),"",INDEX('Policy Characteristics'!H:H,MATCH($C3116,'Policy Characteristics'!$C:$C,0)))</f>
        <v>0.01</v>
      </c>
      <c r="O3116" s="254" t="str">
        <f>IF(ISBLANK(INDEX('Policy Characteristics'!I:I,MATCH($C3116,'Policy Characteristics'!$C:$C,0))),"",INDEX('Policy Characteristics'!I:I,MATCH($C3116,'Policy Characteristics'!$C:$C,0)))</f>
        <v>% reduction in cost</v>
      </c>
      <c r="P3116" s="254" t="str">
        <f>IF(ISBLANK(INDEX('Policy Characteristics'!J:J,MATCH($C3116,'Policy Characteristics'!$C:$C,0))),"",INDEX('Policy Characteristics'!J:J,MATCH($C3116,'Policy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16" s="254" t="str">
        <f>IF(ISBLANK(INDEX('Policy Characteristics'!K:K,MATCH($C3116,'Policy Characteristics'!$C:$C,0))),"",INDEX('Policy Characteristics'!K:K,MATCH($C3116,'Policy Characteristics'!$C:$C,0)))</f>
        <v>architectural-design.html#rnd</v>
      </c>
      <c r="R3116" s="254" t="str">
        <f>IF(ISBLANK(INDEX('Policy Characteristics'!L:L,MATCH($C3116,'Policy Characteristics'!$C:$C,0))),"",INDEX('Policy Characteristics'!L:L,MATCH($C3116,'Policy Characteristics'!$C:$C,0)))</f>
        <v>research-and-development.html</v>
      </c>
    </row>
    <row r="3117" spans="1:18" x14ac:dyDescent="0.25">
      <c r="A3117" s="254" t="str">
        <f>IF(ISBLANK(INDEX('Policy Characteristics'!A:A,MATCH($C3117,'Policy Characteristics'!$C:$C,0))),"",INDEX('Policy Characteristics'!A:A,MATCH($C3117,'Policy Characteristics'!$C:$C,0)))</f>
        <v>Research and Development</v>
      </c>
      <c r="B3117" s="262" t="str">
        <f>IF(ISBLANK(INDEX('Policy Characteristics'!B:B,MATCH($C3117,'Policy Characteristics'!$C:$C,0))),"",INDEX('Policy Characteristics'!B:B,MATCH($C3117,'Policy Characteristics'!$C:$C,0)))</f>
        <v>Capital Cost Reduction</v>
      </c>
      <c r="C3117" s="254" t="str">
        <f t="shared" si="141"/>
        <v>RnD Industry Capital Cost Perc Reduction</v>
      </c>
      <c r="D3117" s="1" t="s">
        <v>3916</v>
      </c>
      <c r="E3117" s="45" t="s">
        <v>2376</v>
      </c>
      <c r="F3117" t="s">
        <v>3890</v>
      </c>
      <c r="G3117" s="45" t="s">
        <v>2606</v>
      </c>
      <c r="H3117" s="47">
        <f t="shared" si="140"/>
        <v>3116</v>
      </c>
      <c r="I3117" s="324" t="s">
        <v>41</v>
      </c>
      <c r="J3117" s="255" t="str">
        <f>IF(ISBLANK(INDEX('Policy Characteristics'!D:D,MATCH($C3117,'Policy Characteristics'!$C:$C,0))),"",INDEX('Policy Characteristics'!D:D,MATCH($C3117,'Policy Characteristics'!$C:$C,0)))</f>
        <v>R&amp;D Capital Cost Reductions</v>
      </c>
      <c r="K3117" s="254" t="str">
        <f>IF(ISBLANK(INDEX('Policy Characteristics'!E:E,MATCH($C3117,'Policy Characteristics'!$C:$C,0))),"",INDEX('Policy Characteristics'!E:E,MATCH($C3117,'Policy Characteristics'!$C:$C,0)))</f>
        <v>RnD industry capital cost reduction</v>
      </c>
      <c r="L3117" s="261">
        <f>IF(ISBLANK(INDEX('Policy Characteristics'!F:F,MATCH($C3117,'Policy Characteristics'!$C:$C,0))),"",INDEX('Policy Characteristics'!F:F,MATCH($C3117,'Policy Characteristics'!$C:$C,0)))</f>
        <v>0</v>
      </c>
      <c r="M3117" s="261">
        <f>IF(ISBLANK(INDEX('Policy Characteristics'!G:G,MATCH($C3117,'Policy Characteristics'!$C:$C,0))),"",INDEX('Policy Characteristics'!G:G,MATCH($C3117,'Policy Characteristics'!$C:$C,0)))</f>
        <v>0.4</v>
      </c>
      <c r="N3117" s="261">
        <f>IF(ISBLANK(INDEX('Policy Characteristics'!H:H,MATCH($C3117,'Policy Characteristics'!$C:$C,0))),"",INDEX('Policy Characteristics'!H:H,MATCH($C3117,'Policy Characteristics'!$C:$C,0)))</f>
        <v>0.01</v>
      </c>
      <c r="O3117" s="254" t="str">
        <f>IF(ISBLANK(INDEX('Policy Characteristics'!I:I,MATCH($C3117,'Policy Characteristics'!$C:$C,0))),"",INDEX('Policy Characteristics'!I:I,MATCH($C3117,'Policy Characteristics'!$C:$C,0)))</f>
        <v>% reduction in cost</v>
      </c>
      <c r="P3117" s="254" t="str">
        <f>IF(ISBLANK(INDEX('Policy Characteristics'!J:J,MATCH($C3117,'Policy Characteristics'!$C:$C,0))),"",INDEX('Policy Characteristics'!J:J,MATCH($C3117,'Policy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17" s="254" t="str">
        <f>IF(ISBLANK(INDEX('Policy Characteristics'!K:K,MATCH($C3117,'Policy Characteristics'!$C:$C,0))),"",INDEX('Policy Characteristics'!K:K,MATCH($C3117,'Policy Characteristics'!$C:$C,0)))</f>
        <v>architectural-design.html#rnd</v>
      </c>
      <c r="R3117" s="254" t="str">
        <f>IF(ISBLANK(INDEX('Policy Characteristics'!L:L,MATCH($C3117,'Policy Characteristics'!$C:$C,0))),"",INDEX('Policy Characteristics'!L:L,MATCH($C3117,'Policy Characteristics'!$C:$C,0)))</f>
        <v>research-and-development.html</v>
      </c>
    </row>
    <row r="3118" spans="1:18" x14ac:dyDescent="0.25">
      <c r="A3118" s="254" t="str">
        <f>IF(ISBLANK(INDEX('Policy Characteristics'!A:A,MATCH($C3118,'Policy Characteristics'!$C:$C,0))),"",INDEX('Policy Characteristics'!A:A,MATCH($C3118,'Policy Characteristics'!$C:$C,0)))</f>
        <v>Research and Development</v>
      </c>
      <c r="B3118" s="262" t="str">
        <f>IF(ISBLANK(INDEX('Policy Characteristics'!B:B,MATCH($C3118,'Policy Characteristics'!$C:$C,0))),"",INDEX('Policy Characteristics'!B:B,MATCH($C3118,'Policy Characteristics'!$C:$C,0)))</f>
        <v>Capital Cost Reduction</v>
      </c>
      <c r="C3118" s="254" t="str">
        <f t="shared" si="141"/>
        <v>RnD Industry Capital Cost Perc Reduction</v>
      </c>
      <c r="D3118" s="1" t="s">
        <v>3916</v>
      </c>
      <c r="E3118" s="45" t="s">
        <v>2377</v>
      </c>
      <c r="F3118" t="s">
        <v>3890</v>
      </c>
      <c r="G3118" s="45" t="s">
        <v>83</v>
      </c>
      <c r="H3118" s="47">
        <f t="shared" si="140"/>
        <v>3117</v>
      </c>
      <c r="I3118" s="324" t="s">
        <v>41</v>
      </c>
      <c r="J3118" s="255" t="str">
        <f>IF(ISBLANK(INDEX('Policy Characteristics'!D:D,MATCH($C3118,'Policy Characteristics'!$C:$C,0))),"",INDEX('Policy Characteristics'!D:D,MATCH($C3118,'Policy Characteristics'!$C:$C,0)))</f>
        <v>R&amp;D Capital Cost Reductions</v>
      </c>
      <c r="K3118" s="254" t="str">
        <f>IF(ISBLANK(INDEX('Policy Characteristics'!E:E,MATCH($C3118,'Policy Characteristics'!$C:$C,0))),"",INDEX('Policy Characteristics'!E:E,MATCH($C3118,'Policy Characteristics'!$C:$C,0)))</f>
        <v>RnD industry capital cost reduction</v>
      </c>
      <c r="L3118" s="261">
        <f>IF(ISBLANK(INDEX('Policy Characteristics'!F:F,MATCH($C3118,'Policy Characteristics'!$C:$C,0))),"",INDEX('Policy Characteristics'!F:F,MATCH($C3118,'Policy Characteristics'!$C:$C,0)))</f>
        <v>0</v>
      </c>
      <c r="M3118" s="261">
        <f>IF(ISBLANK(INDEX('Policy Characteristics'!G:G,MATCH($C3118,'Policy Characteristics'!$C:$C,0))),"",INDEX('Policy Characteristics'!G:G,MATCH($C3118,'Policy Characteristics'!$C:$C,0)))</f>
        <v>0.4</v>
      </c>
      <c r="N3118" s="261">
        <f>IF(ISBLANK(INDEX('Policy Characteristics'!H:H,MATCH($C3118,'Policy Characteristics'!$C:$C,0))),"",INDEX('Policy Characteristics'!H:H,MATCH($C3118,'Policy Characteristics'!$C:$C,0)))</f>
        <v>0.01</v>
      </c>
      <c r="O3118" s="254" t="str">
        <f>IF(ISBLANK(INDEX('Policy Characteristics'!I:I,MATCH($C3118,'Policy Characteristics'!$C:$C,0))),"",INDEX('Policy Characteristics'!I:I,MATCH($C3118,'Policy Characteristics'!$C:$C,0)))</f>
        <v>% reduction in cost</v>
      </c>
      <c r="P3118" s="254" t="str">
        <f>IF(ISBLANK(INDEX('Policy Characteristics'!J:J,MATCH($C3118,'Policy Characteristics'!$C:$C,0))),"",INDEX('Policy Characteristics'!J:J,MATCH($C3118,'Policy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18" s="254" t="str">
        <f>IF(ISBLANK(INDEX('Policy Characteristics'!K:K,MATCH($C3118,'Policy Characteristics'!$C:$C,0))),"",INDEX('Policy Characteristics'!K:K,MATCH($C3118,'Policy Characteristics'!$C:$C,0)))</f>
        <v>architectural-design.html#rnd</v>
      </c>
      <c r="R3118" s="254" t="str">
        <f>IF(ISBLANK(INDEX('Policy Characteristics'!L:L,MATCH($C3118,'Policy Characteristics'!$C:$C,0))),"",INDEX('Policy Characteristics'!L:L,MATCH($C3118,'Policy Characteristics'!$C:$C,0)))</f>
        <v>research-and-development.html</v>
      </c>
    </row>
    <row r="3119" spans="1:18" x14ac:dyDescent="0.25">
      <c r="A3119" s="254" t="str">
        <f>IF(ISBLANK(INDEX('Policy Characteristics'!A:A,MATCH($C3119,'Policy Characteristics'!$C:$C,0))),"",INDEX('Policy Characteristics'!A:A,MATCH($C3119,'Policy Characteristics'!$C:$C,0)))</f>
        <v>Research and Development</v>
      </c>
      <c r="B3119" s="262" t="str">
        <f>IF(ISBLANK(INDEX('Policy Characteristics'!B:B,MATCH($C3119,'Policy Characteristics'!$C:$C,0))),"",INDEX('Policy Characteristics'!B:B,MATCH($C3119,'Policy Characteristics'!$C:$C,0)))</f>
        <v>Capital Cost Reduction</v>
      </c>
      <c r="C3119" s="254" t="str">
        <f t="shared" si="141"/>
        <v>RnD Industry Capital Cost Perc Reduction</v>
      </c>
      <c r="D3119" s="1" t="s">
        <v>3916</v>
      </c>
      <c r="E3119" s="45" t="s">
        <v>2378</v>
      </c>
      <c r="F3119" t="s">
        <v>3890</v>
      </c>
      <c r="G3119" s="45" t="s">
        <v>88</v>
      </c>
      <c r="H3119" s="47">
        <f t="shared" si="140"/>
        <v>3118</v>
      </c>
      <c r="I3119" s="324" t="s">
        <v>41</v>
      </c>
      <c r="J3119" s="255" t="str">
        <f>IF(ISBLANK(INDEX('Policy Characteristics'!D:D,MATCH($C3119,'Policy Characteristics'!$C:$C,0))),"",INDEX('Policy Characteristics'!D:D,MATCH($C3119,'Policy Characteristics'!$C:$C,0)))</f>
        <v>R&amp;D Capital Cost Reductions</v>
      </c>
      <c r="K3119" s="254" t="str">
        <f>IF(ISBLANK(INDEX('Policy Characteristics'!E:E,MATCH($C3119,'Policy Characteristics'!$C:$C,0))),"",INDEX('Policy Characteristics'!E:E,MATCH($C3119,'Policy Characteristics'!$C:$C,0)))</f>
        <v>RnD industry capital cost reduction</v>
      </c>
      <c r="L3119" s="261">
        <f>IF(ISBLANK(INDEX('Policy Characteristics'!F:F,MATCH($C3119,'Policy Characteristics'!$C:$C,0))),"",INDEX('Policy Characteristics'!F:F,MATCH($C3119,'Policy Characteristics'!$C:$C,0)))</f>
        <v>0</v>
      </c>
      <c r="M3119" s="261">
        <f>IF(ISBLANK(INDEX('Policy Characteristics'!G:G,MATCH($C3119,'Policy Characteristics'!$C:$C,0))),"",INDEX('Policy Characteristics'!G:G,MATCH($C3119,'Policy Characteristics'!$C:$C,0)))</f>
        <v>0.4</v>
      </c>
      <c r="N3119" s="261">
        <f>IF(ISBLANK(INDEX('Policy Characteristics'!H:H,MATCH($C3119,'Policy Characteristics'!$C:$C,0))),"",INDEX('Policy Characteristics'!H:H,MATCH($C3119,'Policy Characteristics'!$C:$C,0)))</f>
        <v>0.01</v>
      </c>
      <c r="O3119" s="254" t="str">
        <f>IF(ISBLANK(INDEX('Policy Characteristics'!I:I,MATCH($C3119,'Policy Characteristics'!$C:$C,0))),"",INDEX('Policy Characteristics'!I:I,MATCH($C3119,'Policy Characteristics'!$C:$C,0)))</f>
        <v>% reduction in cost</v>
      </c>
      <c r="P3119" s="254" t="str">
        <f>IF(ISBLANK(INDEX('Policy Characteristics'!J:J,MATCH($C3119,'Policy Characteristics'!$C:$C,0))),"",INDEX('Policy Characteristics'!J:J,MATCH($C3119,'Policy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19" s="254" t="str">
        <f>IF(ISBLANK(INDEX('Policy Characteristics'!K:K,MATCH($C3119,'Policy Characteristics'!$C:$C,0))),"",INDEX('Policy Characteristics'!K:K,MATCH($C3119,'Policy Characteristics'!$C:$C,0)))</f>
        <v>architectural-design.html#rnd</v>
      </c>
      <c r="R3119" s="254" t="str">
        <f>IF(ISBLANK(INDEX('Policy Characteristics'!L:L,MATCH($C3119,'Policy Characteristics'!$C:$C,0))),"",INDEX('Policy Characteristics'!L:L,MATCH($C3119,'Policy Characteristics'!$C:$C,0)))</f>
        <v>research-and-development.html</v>
      </c>
    </row>
    <row r="3120" spans="1:18" x14ac:dyDescent="0.25">
      <c r="A3120" s="254" t="str">
        <f>IF(ISBLANK(INDEX('Policy Characteristics'!A:A,MATCH($C3120,'Policy Characteristics'!$C:$C,0))),"",INDEX('Policy Characteristics'!A:A,MATCH($C3120,'Policy Characteristics'!$C:$C,0)))</f>
        <v>Research and Development</v>
      </c>
      <c r="B3120" s="262" t="str">
        <f>IF(ISBLANK(INDEX('Policy Characteristics'!B:B,MATCH($C3120,'Policy Characteristics'!$C:$C,0))),"",INDEX('Policy Characteristics'!B:B,MATCH($C3120,'Policy Characteristics'!$C:$C,0)))</f>
        <v>Capital Cost Reduction</v>
      </c>
      <c r="C3120" s="254" t="str">
        <f t="shared" si="141"/>
        <v>RnD Industry Capital Cost Perc Reduction</v>
      </c>
      <c r="D3120" s="1" t="s">
        <v>3916</v>
      </c>
      <c r="E3120" s="45" t="s">
        <v>2379</v>
      </c>
      <c r="F3120" t="s">
        <v>3890</v>
      </c>
      <c r="G3120" s="45" t="s">
        <v>3836</v>
      </c>
      <c r="H3120" s="47">
        <f t="shared" si="140"/>
        <v>3119</v>
      </c>
      <c r="I3120" s="324" t="s">
        <v>41</v>
      </c>
      <c r="J3120" s="255" t="str">
        <f>IF(ISBLANK(INDEX('Policy Characteristics'!D:D,MATCH($C3120,'Policy Characteristics'!$C:$C,0))),"",INDEX('Policy Characteristics'!D:D,MATCH($C3120,'Policy Characteristics'!$C:$C,0)))</f>
        <v>R&amp;D Capital Cost Reductions</v>
      </c>
      <c r="K3120" s="254" t="str">
        <f>IF(ISBLANK(INDEX('Policy Characteristics'!E:E,MATCH($C3120,'Policy Characteristics'!$C:$C,0))),"",INDEX('Policy Characteristics'!E:E,MATCH($C3120,'Policy Characteristics'!$C:$C,0)))</f>
        <v>RnD industry capital cost reduction</v>
      </c>
      <c r="L3120" s="261">
        <f>IF(ISBLANK(INDEX('Policy Characteristics'!F:F,MATCH($C3120,'Policy Characteristics'!$C:$C,0))),"",INDEX('Policy Characteristics'!F:F,MATCH($C3120,'Policy Characteristics'!$C:$C,0)))</f>
        <v>0</v>
      </c>
      <c r="M3120" s="261">
        <f>IF(ISBLANK(INDEX('Policy Characteristics'!G:G,MATCH($C3120,'Policy Characteristics'!$C:$C,0))),"",INDEX('Policy Characteristics'!G:G,MATCH($C3120,'Policy Characteristics'!$C:$C,0)))</f>
        <v>0.4</v>
      </c>
      <c r="N3120" s="261">
        <f>IF(ISBLANK(INDEX('Policy Characteristics'!H:H,MATCH($C3120,'Policy Characteristics'!$C:$C,0))),"",INDEX('Policy Characteristics'!H:H,MATCH($C3120,'Policy Characteristics'!$C:$C,0)))</f>
        <v>0.01</v>
      </c>
      <c r="O3120" s="254" t="str">
        <f>IF(ISBLANK(INDEX('Policy Characteristics'!I:I,MATCH($C3120,'Policy Characteristics'!$C:$C,0))),"",INDEX('Policy Characteristics'!I:I,MATCH($C3120,'Policy Characteristics'!$C:$C,0)))</f>
        <v>% reduction in cost</v>
      </c>
      <c r="P3120" s="254" t="str">
        <f>IF(ISBLANK(INDEX('Policy Characteristics'!J:J,MATCH($C3120,'Policy Characteristics'!$C:$C,0))),"",INDEX('Policy Characteristics'!J:J,MATCH($C3120,'Policy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20" s="254" t="str">
        <f>IF(ISBLANK(INDEX('Policy Characteristics'!K:K,MATCH($C3120,'Policy Characteristics'!$C:$C,0))),"",INDEX('Policy Characteristics'!K:K,MATCH($C3120,'Policy Characteristics'!$C:$C,0)))</f>
        <v>architectural-design.html#rnd</v>
      </c>
      <c r="R3120" s="254" t="str">
        <f>IF(ISBLANK(INDEX('Policy Characteristics'!L:L,MATCH($C3120,'Policy Characteristics'!$C:$C,0))),"",INDEX('Policy Characteristics'!L:L,MATCH($C3120,'Policy Characteristics'!$C:$C,0)))</f>
        <v>research-and-development.html</v>
      </c>
    </row>
    <row r="3121" spans="1:18" x14ac:dyDescent="0.25">
      <c r="A3121" s="254" t="str">
        <f>IF(ISBLANK(INDEX('Policy Characteristics'!A:A,MATCH($C3121,'Policy Characteristics'!$C:$C,0))),"",INDEX('Policy Characteristics'!A:A,MATCH($C3121,'Policy Characteristics'!$C:$C,0)))</f>
        <v>Research and Development</v>
      </c>
      <c r="B3121" s="262" t="str">
        <f>IF(ISBLANK(INDEX('Policy Characteristics'!B:B,MATCH($C3121,'Policy Characteristics'!$C:$C,0))),"",INDEX('Policy Characteristics'!B:B,MATCH($C3121,'Policy Characteristics'!$C:$C,0)))</f>
        <v>Capital Cost Reduction</v>
      </c>
      <c r="C3121" s="254" t="str">
        <f t="shared" si="141"/>
        <v>RnD Industry Capital Cost Perc Reduction</v>
      </c>
      <c r="D3121" s="1" t="s">
        <v>3916</v>
      </c>
      <c r="E3121" s="45" t="s">
        <v>2380</v>
      </c>
      <c r="F3121" t="s">
        <v>3890</v>
      </c>
      <c r="G3121" s="45" t="s">
        <v>95</v>
      </c>
      <c r="H3121" s="47">
        <f t="shared" si="140"/>
        <v>3120</v>
      </c>
      <c r="I3121" s="324" t="s">
        <v>41</v>
      </c>
      <c r="J3121" s="255" t="str">
        <f>IF(ISBLANK(INDEX('Policy Characteristics'!D:D,MATCH($C3121,'Policy Characteristics'!$C:$C,0))),"",INDEX('Policy Characteristics'!D:D,MATCH($C3121,'Policy Characteristics'!$C:$C,0)))</f>
        <v>R&amp;D Capital Cost Reductions</v>
      </c>
      <c r="K3121" s="254" t="str">
        <f>IF(ISBLANK(INDEX('Policy Characteristics'!E:E,MATCH($C3121,'Policy Characteristics'!$C:$C,0))),"",INDEX('Policy Characteristics'!E:E,MATCH($C3121,'Policy Characteristics'!$C:$C,0)))</f>
        <v>RnD industry capital cost reduction</v>
      </c>
      <c r="L3121" s="261">
        <f>IF(ISBLANK(INDEX('Policy Characteristics'!F:F,MATCH($C3121,'Policy Characteristics'!$C:$C,0))),"",INDEX('Policy Characteristics'!F:F,MATCH($C3121,'Policy Characteristics'!$C:$C,0)))</f>
        <v>0</v>
      </c>
      <c r="M3121" s="261">
        <f>IF(ISBLANK(INDEX('Policy Characteristics'!G:G,MATCH($C3121,'Policy Characteristics'!$C:$C,0))),"",INDEX('Policy Characteristics'!G:G,MATCH($C3121,'Policy Characteristics'!$C:$C,0)))</f>
        <v>0.4</v>
      </c>
      <c r="N3121" s="261">
        <f>IF(ISBLANK(INDEX('Policy Characteristics'!H:H,MATCH($C3121,'Policy Characteristics'!$C:$C,0))),"",INDEX('Policy Characteristics'!H:H,MATCH($C3121,'Policy Characteristics'!$C:$C,0)))</f>
        <v>0.01</v>
      </c>
      <c r="O3121" s="254" t="str">
        <f>IF(ISBLANK(INDEX('Policy Characteristics'!I:I,MATCH($C3121,'Policy Characteristics'!$C:$C,0))),"",INDEX('Policy Characteristics'!I:I,MATCH($C3121,'Policy Characteristics'!$C:$C,0)))</f>
        <v>% reduction in cost</v>
      </c>
      <c r="P3121" s="254" t="str">
        <f>IF(ISBLANK(INDEX('Policy Characteristics'!J:J,MATCH($C3121,'Policy Characteristics'!$C:$C,0))),"",INDEX('Policy Characteristics'!J:J,MATCH($C3121,'Policy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21" s="254" t="str">
        <f>IF(ISBLANK(INDEX('Policy Characteristics'!K:K,MATCH($C3121,'Policy Characteristics'!$C:$C,0))),"",INDEX('Policy Characteristics'!K:K,MATCH($C3121,'Policy Characteristics'!$C:$C,0)))</f>
        <v>architectural-design.html#rnd</v>
      </c>
      <c r="R3121" s="254" t="str">
        <f>IF(ISBLANK(INDEX('Policy Characteristics'!L:L,MATCH($C3121,'Policy Characteristics'!$C:$C,0))),"",INDEX('Policy Characteristics'!L:L,MATCH($C3121,'Policy Characteristics'!$C:$C,0)))</f>
        <v>research-and-development.html</v>
      </c>
    </row>
    <row r="3122" spans="1:18" x14ac:dyDescent="0.25">
      <c r="A3122" s="254" t="str">
        <f>IF(ISBLANK(INDEX('Policy Characteristics'!A:A,MATCH($C3122,'Policy Characteristics'!$C:$C,0))),"",INDEX('Policy Characteristics'!A:A,MATCH($C3122,'Policy Characteristics'!$C:$C,0)))</f>
        <v>Research and Development</v>
      </c>
      <c r="B3122" s="262" t="str">
        <f>IF(ISBLANK(INDEX('Policy Characteristics'!B:B,MATCH($C3122,'Policy Characteristics'!$C:$C,0))),"",INDEX('Policy Characteristics'!B:B,MATCH($C3122,'Policy Characteristics'!$C:$C,0)))</f>
        <v>Capital Cost Reduction</v>
      </c>
      <c r="C3122" s="254" t="str">
        <f t="shared" si="141"/>
        <v>RnD Industry Capital Cost Perc Reduction</v>
      </c>
      <c r="D3122" s="1" t="s">
        <v>3916</v>
      </c>
      <c r="E3122" s="45" t="s">
        <v>2672</v>
      </c>
      <c r="F3122" t="s">
        <v>3890</v>
      </c>
      <c r="G3122" s="45" t="s">
        <v>2443</v>
      </c>
      <c r="H3122" s="47">
        <f t="shared" si="140"/>
        <v>3121</v>
      </c>
      <c r="I3122" s="324" t="s">
        <v>41</v>
      </c>
      <c r="J3122" s="255" t="str">
        <f>IF(ISBLANK(INDEX('Policy Characteristics'!D:D,MATCH($C3122,'Policy Characteristics'!$C:$C,0))),"",INDEX('Policy Characteristics'!D:D,MATCH($C3122,'Policy Characteristics'!$C:$C,0)))</f>
        <v>R&amp;D Capital Cost Reductions</v>
      </c>
      <c r="K3122" s="254" t="str">
        <f>IF(ISBLANK(INDEX('Policy Characteristics'!E:E,MATCH($C3122,'Policy Characteristics'!$C:$C,0))),"",INDEX('Policy Characteristics'!E:E,MATCH($C3122,'Policy Characteristics'!$C:$C,0)))</f>
        <v>RnD industry capital cost reduction</v>
      </c>
      <c r="L3122" s="261">
        <f>IF(ISBLANK(INDEX('Policy Characteristics'!F:F,MATCH($C3122,'Policy Characteristics'!$C:$C,0))),"",INDEX('Policy Characteristics'!F:F,MATCH($C3122,'Policy Characteristics'!$C:$C,0)))</f>
        <v>0</v>
      </c>
      <c r="M3122" s="261">
        <f>IF(ISBLANK(INDEX('Policy Characteristics'!G:G,MATCH($C3122,'Policy Characteristics'!$C:$C,0))),"",INDEX('Policy Characteristics'!G:G,MATCH($C3122,'Policy Characteristics'!$C:$C,0)))</f>
        <v>0.4</v>
      </c>
      <c r="N3122" s="261">
        <f>IF(ISBLANK(INDEX('Policy Characteristics'!H:H,MATCH($C3122,'Policy Characteristics'!$C:$C,0))),"",INDEX('Policy Characteristics'!H:H,MATCH($C3122,'Policy Characteristics'!$C:$C,0)))</f>
        <v>0.01</v>
      </c>
      <c r="O3122" s="254" t="str">
        <f>IF(ISBLANK(INDEX('Policy Characteristics'!I:I,MATCH($C3122,'Policy Characteristics'!$C:$C,0))),"",INDEX('Policy Characteristics'!I:I,MATCH($C3122,'Policy Characteristics'!$C:$C,0)))</f>
        <v>% reduction in cost</v>
      </c>
      <c r="P3122" s="254" t="str">
        <f>IF(ISBLANK(INDEX('Policy Characteristics'!J:J,MATCH($C3122,'Policy Characteristics'!$C:$C,0))),"",INDEX('Policy Characteristics'!J:J,MATCH($C3122,'Policy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22" s="254" t="str">
        <f>IF(ISBLANK(INDEX('Policy Characteristics'!K:K,MATCH($C3122,'Policy Characteristics'!$C:$C,0))),"",INDEX('Policy Characteristics'!K:K,MATCH($C3122,'Policy Characteristics'!$C:$C,0)))</f>
        <v>architectural-design.html#rnd</v>
      </c>
      <c r="R3122" s="254" t="str">
        <f>IF(ISBLANK(INDEX('Policy Characteristics'!L:L,MATCH($C3122,'Policy Characteristics'!$C:$C,0))),"",INDEX('Policy Characteristics'!L:L,MATCH($C3122,'Policy Characteristics'!$C:$C,0)))</f>
        <v>research-and-development.html</v>
      </c>
    </row>
    <row r="3123" spans="1:18" x14ac:dyDescent="0.25">
      <c r="A3123" s="254" t="str">
        <f>IF(ISBLANK(INDEX('Policy Characteristics'!A:A,MATCH($C3123,'Policy Characteristics'!$C:$C,0))),"",INDEX('Policy Characteristics'!A:A,MATCH($C3123,'Policy Characteristics'!$C:$C,0)))</f>
        <v>Research and Development</v>
      </c>
      <c r="B3123" s="262" t="str">
        <f>IF(ISBLANK(INDEX('Policy Characteristics'!B:B,MATCH($C3123,'Policy Characteristics'!$C:$C,0))),"",INDEX('Policy Characteristics'!B:B,MATCH($C3123,'Policy Characteristics'!$C:$C,0)))</f>
        <v>Capital Cost Reduction</v>
      </c>
      <c r="C3123" s="254" t="str">
        <f t="shared" si="141"/>
        <v>RnD Industry Capital Cost Perc Reduction</v>
      </c>
      <c r="D3123" s="1" t="s">
        <v>3916</v>
      </c>
      <c r="E3123" s="45" t="s">
        <v>2673</v>
      </c>
      <c r="F3123" t="s">
        <v>3890</v>
      </c>
      <c r="G3123" s="45" t="s">
        <v>2559</v>
      </c>
      <c r="H3123" s="47">
        <f t="shared" si="140"/>
        <v>3122</v>
      </c>
      <c r="I3123" s="324" t="s">
        <v>41</v>
      </c>
      <c r="J3123" s="255" t="str">
        <f>IF(ISBLANK(INDEX('Policy Characteristics'!D:D,MATCH($C3123,'Policy Characteristics'!$C:$C,0))),"",INDEX('Policy Characteristics'!D:D,MATCH($C3123,'Policy Characteristics'!$C:$C,0)))</f>
        <v>R&amp;D Capital Cost Reductions</v>
      </c>
      <c r="K3123" s="254" t="str">
        <f>IF(ISBLANK(INDEX('Policy Characteristics'!E:E,MATCH($C3123,'Policy Characteristics'!$C:$C,0))),"",INDEX('Policy Characteristics'!E:E,MATCH($C3123,'Policy Characteristics'!$C:$C,0)))</f>
        <v>RnD industry capital cost reduction</v>
      </c>
      <c r="L3123" s="261">
        <f>IF(ISBLANK(INDEX('Policy Characteristics'!F:F,MATCH($C3123,'Policy Characteristics'!$C:$C,0))),"",INDEX('Policy Characteristics'!F:F,MATCH($C3123,'Policy Characteristics'!$C:$C,0)))</f>
        <v>0</v>
      </c>
      <c r="M3123" s="261">
        <f>IF(ISBLANK(INDEX('Policy Characteristics'!G:G,MATCH($C3123,'Policy Characteristics'!$C:$C,0))),"",INDEX('Policy Characteristics'!G:G,MATCH($C3123,'Policy Characteristics'!$C:$C,0)))</f>
        <v>0.4</v>
      </c>
      <c r="N3123" s="261">
        <f>IF(ISBLANK(INDEX('Policy Characteristics'!H:H,MATCH($C3123,'Policy Characteristics'!$C:$C,0))),"",INDEX('Policy Characteristics'!H:H,MATCH($C3123,'Policy Characteristics'!$C:$C,0)))</f>
        <v>0.01</v>
      </c>
      <c r="O3123" s="254" t="str">
        <f>IF(ISBLANK(INDEX('Policy Characteristics'!I:I,MATCH($C3123,'Policy Characteristics'!$C:$C,0))),"",INDEX('Policy Characteristics'!I:I,MATCH($C3123,'Policy Characteristics'!$C:$C,0)))</f>
        <v>% reduction in cost</v>
      </c>
      <c r="P3123" s="254" t="str">
        <f>IF(ISBLANK(INDEX('Policy Characteristics'!J:J,MATCH($C3123,'Policy Characteristics'!$C:$C,0))),"",INDEX('Policy Characteristics'!J:J,MATCH($C3123,'Policy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23" s="254" t="str">
        <f>IF(ISBLANK(INDEX('Policy Characteristics'!K:K,MATCH($C3123,'Policy Characteristics'!$C:$C,0))),"",INDEX('Policy Characteristics'!K:K,MATCH($C3123,'Policy Characteristics'!$C:$C,0)))</f>
        <v>architectural-design.html#rnd</v>
      </c>
      <c r="R3123" s="254" t="str">
        <f>IF(ISBLANK(INDEX('Policy Characteristics'!L:L,MATCH($C3123,'Policy Characteristics'!$C:$C,0))),"",INDEX('Policy Characteristics'!L:L,MATCH($C3123,'Policy Characteristics'!$C:$C,0)))</f>
        <v>research-and-development.html</v>
      </c>
    </row>
    <row r="3124" spans="1:18" x14ac:dyDescent="0.25">
      <c r="A3124" s="254" t="str">
        <f>IF(ISBLANK(INDEX('Policy Characteristics'!A:A,MATCH($C3124,'Policy Characteristics'!$C:$C,0))),"",INDEX('Policy Characteristics'!A:A,MATCH($C3124,'Policy Characteristics'!$C:$C,0)))</f>
        <v>Research and Development</v>
      </c>
      <c r="B3124" s="262" t="str">
        <f>IF(ISBLANK(INDEX('Policy Characteristics'!B:B,MATCH($C3124,'Policy Characteristics'!$C:$C,0))),"",INDEX('Policy Characteristics'!B:B,MATCH($C3124,'Policy Characteristics'!$C:$C,0)))</f>
        <v>Capital Cost Reduction</v>
      </c>
      <c r="C3124" s="254" t="str">
        <f t="shared" si="141"/>
        <v>RnD Industry Capital Cost Perc Reduction</v>
      </c>
      <c r="D3124" s="1" t="s">
        <v>3916</v>
      </c>
      <c r="E3124" s="45" t="s">
        <v>2674</v>
      </c>
      <c r="F3124" t="s">
        <v>3890</v>
      </c>
      <c r="G3124" s="45" t="s">
        <v>2621</v>
      </c>
      <c r="H3124" s="47">
        <f t="shared" si="140"/>
        <v>3123</v>
      </c>
      <c r="I3124" s="324" t="s">
        <v>41</v>
      </c>
      <c r="J3124" s="255" t="str">
        <f>IF(ISBLANK(INDEX('Policy Characteristics'!D:D,MATCH($C3124,'Policy Characteristics'!$C:$C,0))),"",INDEX('Policy Characteristics'!D:D,MATCH($C3124,'Policy Characteristics'!$C:$C,0)))</f>
        <v>R&amp;D Capital Cost Reductions</v>
      </c>
      <c r="K3124" s="254" t="str">
        <f>IF(ISBLANK(INDEX('Policy Characteristics'!E:E,MATCH($C3124,'Policy Characteristics'!$C:$C,0))),"",INDEX('Policy Characteristics'!E:E,MATCH($C3124,'Policy Characteristics'!$C:$C,0)))</f>
        <v>RnD industry capital cost reduction</v>
      </c>
      <c r="L3124" s="261">
        <f>IF(ISBLANK(INDEX('Policy Characteristics'!F:F,MATCH($C3124,'Policy Characteristics'!$C:$C,0))),"",INDEX('Policy Characteristics'!F:F,MATCH($C3124,'Policy Characteristics'!$C:$C,0)))</f>
        <v>0</v>
      </c>
      <c r="M3124" s="261">
        <f>IF(ISBLANK(INDEX('Policy Characteristics'!G:G,MATCH($C3124,'Policy Characteristics'!$C:$C,0))),"",INDEX('Policy Characteristics'!G:G,MATCH($C3124,'Policy Characteristics'!$C:$C,0)))</f>
        <v>0.4</v>
      </c>
      <c r="N3124" s="261">
        <f>IF(ISBLANK(INDEX('Policy Characteristics'!H:H,MATCH($C3124,'Policy Characteristics'!$C:$C,0))),"",INDEX('Policy Characteristics'!H:H,MATCH($C3124,'Policy Characteristics'!$C:$C,0)))</f>
        <v>0.01</v>
      </c>
      <c r="O3124" s="254" t="str">
        <f>IF(ISBLANK(INDEX('Policy Characteristics'!I:I,MATCH($C3124,'Policy Characteristics'!$C:$C,0))),"",INDEX('Policy Characteristics'!I:I,MATCH($C3124,'Policy Characteristics'!$C:$C,0)))</f>
        <v>% reduction in cost</v>
      </c>
      <c r="P3124" s="254" t="str">
        <f>IF(ISBLANK(INDEX('Policy Characteristics'!J:J,MATCH($C3124,'Policy Characteristics'!$C:$C,0))),"",INDEX('Policy Characteristics'!J:J,MATCH($C3124,'Policy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24" s="254" t="str">
        <f>IF(ISBLANK(INDEX('Policy Characteristics'!K:K,MATCH($C3124,'Policy Characteristics'!$C:$C,0))),"",INDEX('Policy Characteristics'!K:K,MATCH($C3124,'Policy Characteristics'!$C:$C,0)))</f>
        <v>architectural-design.html#rnd</v>
      </c>
      <c r="R3124" s="254" t="str">
        <f>IF(ISBLANK(INDEX('Policy Characteristics'!L:L,MATCH($C3124,'Policy Characteristics'!$C:$C,0))),"",INDEX('Policy Characteristics'!L:L,MATCH($C3124,'Policy Characteristics'!$C:$C,0)))</f>
        <v>research-and-development.html</v>
      </c>
    </row>
    <row r="3125" spans="1:18" x14ac:dyDescent="0.25">
      <c r="A3125" s="254" t="str">
        <f>IF(ISBLANK(INDEX('Policy Characteristics'!A:A,MATCH($C3125,'Policy Characteristics'!$C:$C,0))),"",INDEX('Policy Characteristics'!A:A,MATCH($C3125,'Policy Characteristics'!$C:$C,0)))</f>
        <v>Research and Development</v>
      </c>
      <c r="B3125" s="262" t="str">
        <f>IF(ISBLANK(INDEX('Policy Characteristics'!B:B,MATCH($C3125,'Policy Characteristics'!$C:$C,0))),"",INDEX('Policy Characteristics'!B:B,MATCH($C3125,'Policy Characteristics'!$C:$C,0)))</f>
        <v>Capital Cost Reduction</v>
      </c>
      <c r="C3125" s="254" t="str">
        <f t="shared" si="141"/>
        <v>RnD Industry Capital Cost Perc Reduction</v>
      </c>
      <c r="D3125" s="1" t="s">
        <v>3916</v>
      </c>
      <c r="E3125" s="45" t="s">
        <v>2671</v>
      </c>
      <c r="F3125" t="s">
        <v>3890</v>
      </c>
      <c r="G3125" s="45" t="s">
        <v>2446</v>
      </c>
      <c r="H3125" s="47">
        <f t="shared" si="140"/>
        <v>3124</v>
      </c>
      <c r="I3125" s="324" t="s">
        <v>41</v>
      </c>
      <c r="J3125" s="255" t="str">
        <f>IF(ISBLANK(INDEX('Policy Characteristics'!D:D,MATCH($C3125,'Policy Characteristics'!$C:$C,0))),"",INDEX('Policy Characteristics'!D:D,MATCH($C3125,'Policy Characteristics'!$C:$C,0)))</f>
        <v>R&amp;D Capital Cost Reductions</v>
      </c>
      <c r="K3125" s="254" t="str">
        <f>IF(ISBLANK(INDEX('Policy Characteristics'!E:E,MATCH($C3125,'Policy Characteristics'!$C:$C,0))),"",INDEX('Policy Characteristics'!E:E,MATCH($C3125,'Policy Characteristics'!$C:$C,0)))</f>
        <v>RnD industry capital cost reduction</v>
      </c>
      <c r="L3125" s="261">
        <f>IF(ISBLANK(INDEX('Policy Characteristics'!F:F,MATCH($C3125,'Policy Characteristics'!$C:$C,0))),"",INDEX('Policy Characteristics'!F:F,MATCH($C3125,'Policy Characteristics'!$C:$C,0)))</f>
        <v>0</v>
      </c>
      <c r="M3125" s="261">
        <f>IF(ISBLANK(INDEX('Policy Characteristics'!G:G,MATCH($C3125,'Policy Characteristics'!$C:$C,0))),"",INDEX('Policy Characteristics'!G:G,MATCH($C3125,'Policy Characteristics'!$C:$C,0)))</f>
        <v>0.4</v>
      </c>
      <c r="N3125" s="261">
        <f>IF(ISBLANK(INDEX('Policy Characteristics'!H:H,MATCH($C3125,'Policy Characteristics'!$C:$C,0))),"",INDEX('Policy Characteristics'!H:H,MATCH($C3125,'Policy Characteristics'!$C:$C,0)))</f>
        <v>0.01</v>
      </c>
      <c r="O3125" s="254" t="str">
        <f>IF(ISBLANK(INDEX('Policy Characteristics'!I:I,MATCH($C3125,'Policy Characteristics'!$C:$C,0))),"",INDEX('Policy Characteristics'!I:I,MATCH($C3125,'Policy Characteristics'!$C:$C,0)))</f>
        <v>% reduction in cost</v>
      </c>
      <c r="P3125" s="254" t="str">
        <f>IF(ISBLANK(INDEX('Policy Characteristics'!J:J,MATCH($C3125,'Policy Characteristics'!$C:$C,0))),"",INDEX('Policy Characteristics'!J:J,MATCH($C3125,'Policy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25" s="254" t="str">
        <f>IF(ISBLANK(INDEX('Policy Characteristics'!K:K,MATCH($C3125,'Policy Characteristics'!$C:$C,0))),"",INDEX('Policy Characteristics'!K:K,MATCH($C3125,'Policy Characteristics'!$C:$C,0)))</f>
        <v>architectural-design.html#rnd</v>
      </c>
      <c r="R3125" s="254" t="str">
        <f>IF(ISBLANK(INDEX('Policy Characteristics'!L:L,MATCH($C3125,'Policy Characteristics'!$C:$C,0))),"",INDEX('Policy Characteristics'!L:L,MATCH($C3125,'Policy Characteristics'!$C:$C,0)))</f>
        <v>research-and-development.html</v>
      </c>
    </row>
    <row r="3126" spans="1:18" x14ac:dyDescent="0.25">
      <c r="A3126" s="254" t="str">
        <f>IF(ISBLANK(INDEX('Policy Characteristics'!A:A,MATCH($C3126,'Policy Characteristics'!$C:$C,0))),"",INDEX('Policy Characteristics'!A:A,MATCH($C3126,'Policy Characteristics'!$C:$C,0)))</f>
        <v>Research and Development</v>
      </c>
      <c r="B3126" s="262" t="str">
        <f>IF(ISBLANK(INDEX('Policy Characteristics'!B:B,MATCH($C3126,'Policy Characteristics'!$C:$C,0))),"",INDEX('Policy Characteristics'!B:B,MATCH($C3126,'Policy Characteristics'!$C:$C,0)))</f>
        <v>Capital Cost Reduction</v>
      </c>
      <c r="C3126" s="254" t="str">
        <f t="shared" si="141"/>
        <v>RnD Industry Capital Cost Perc Reduction</v>
      </c>
      <c r="D3126" s="1" t="s">
        <v>3917</v>
      </c>
      <c r="E3126" s="45" t="s">
        <v>2375</v>
      </c>
      <c r="F3126" t="s">
        <v>3918</v>
      </c>
      <c r="G3126" s="45" t="s">
        <v>89</v>
      </c>
      <c r="H3126" s="47">
        <f t="shared" si="140"/>
        <v>3125</v>
      </c>
      <c r="I3126" s="324" t="s">
        <v>40</v>
      </c>
      <c r="J3126" s="255" t="str">
        <f>IF(ISBLANK(INDEX('Policy Characteristics'!D:D,MATCH($C3126,'Policy Characteristics'!$C:$C,0))),"",INDEX('Policy Characteristics'!D:D,MATCH($C3126,'Policy Characteristics'!$C:$C,0)))</f>
        <v>R&amp;D Capital Cost Reductions</v>
      </c>
      <c r="K3126" s="254" t="str">
        <f>IF(ISBLANK(INDEX('Policy Characteristics'!E:E,MATCH($C3126,'Policy Characteristics'!$C:$C,0))),"",INDEX('Policy Characteristics'!E:E,MATCH($C3126,'Policy Characteristics'!$C:$C,0)))</f>
        <v>RnD industry capital cost reduction</v>
      </c>
      <c r="L3126" s="261">
        <f>IF(ISBLANK(INDEX('Policy Characteristics'!F:F,MATCH($C3126,'Policy Characteristics'!$C:$C,0))),"",INDEX('Policy Characteristics'!F:F,MATCH($C3126,'Policy Characteristics'!$C:$C,0)))</f>
        <v>0</v>
      </c>
      <c r="M3126" s="261">
        <f>IF(ISBLANK(INDEX('Policy Characteristics'!G:G,MATCH($C3126,'Policy Characteristics'!$C:$C,0))),"",INDEX('Policy Characteristics'!G:G,MATCH($C3126,'Policy Characteristics'!$C:$C,0)))</f>
        <v>0.4</v>
      </c>
      <c r="N3126" s="261">
        <f>IF(ISBLANK(INDEX('Policy Characteristics'!H:H,MATCH($C3126,'Policy Characteristics'!$C:$C,0))),"",INDEX('Policy Characteristics'!H:H,MATCH($C3126,'Policy Characteristics'!$C:$C,0)))</f>
        <v>0.01</v>
      </c>
      <c r="O3126" s="254" t="str">
        <f>IF(ISBLANK(INDEX('Policy Characteristics'!I:I,MATCH($C3126,'Policy Characteristics'!$C:$C,0))),"",INDEX('Policy Characteristics'!I:I,MATCH($C3126,'Policy Characteristics'!$C:$C,0)))</f>
        <v>% reduction in cost</v>
      </c>
      <c r="P3126" s="254" t="str">
        <f>IF(ISBLANK(INDEX('Policy Characteristics'!J:J,MATCH($C3126,'Policy Characteristics'!$C:$C,0))),"",INDEX('Policy Characteristics'!J:J,MATCH($C3126,'Policy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26" s="254" t="str">
        <f>IF(ISBLANK(INDEX('Policy Characteristics'!K:K,MATCH($C3126,'Policy Characteristics'!$C:$C,0))),"",INDEX('Policy Characteristics'!K:K,MATCH($C3126,'Policy Characteristics'!$C:$C,0)))</f>
        <v>architectural-design.html#rnd</v>
      </c>
      <c r="R3126" s="254" t="str">
        <f>IF(ISBLANK(INDEX('Policy Characteristics'!L:L,MATCH($C3126,'Policy Characteristics'!$C:$C,0))),"",INDEX('Policy Characteristics'!L:L,MATCH($C3126,'Policy Characteristics'!$C:$C,0)))</f>
        <v>research-and-development.html</v>
      </c>
    </row>
    <row r="3127" spans="1:18" x14ac:dyDescent="0.25">
      <c r="A3127" s="254" t="str">
        <f>IF(ISBLANK(INDEX('Policy Characteristics'!A:A,MATCH($C3127,'Policy Characteristics'!$C:$C,0))),"",INDEX('Policy Characteristics'!A:A,MATCH($C3127,'Policy Characteristics'!$C:$C,0)))</f>
        <v>Research and Development</v>
      </c>
      <c r="B3127" s="262" t="str">
        <f>IF(ISBLANK(INDEX('Policy Characteristics'!B:B,MATCH($C3127,'Policy Characteristics'!$C:$C,0))),"",INDEX('Policy Characteristics'!B:B,MATCH($C3127,'Policy Characteristics'!$C:$C,0)))</f>
        <v>Capital Cost Reduction</v>
      </c>
      <c r="C3127" s="254" t="str">
        <f t="shared" si="141"/>
        <v>RnD Industry Capital Cost Perc Reduction</v>
      </c>
      <c r="D3127" s="1" t="s">
        <v>3917</v>
      </c>
      <c r="E3127" s="45" t="s">
        <v>2376</v>
      </c>
      <c r="F3127" t="s">
        <v>3918</v>
      </c>
      <c r="G3127" s="45" t="s">
        <v>2606</v>
      </c>
      <c r="H3127" s="47">
        <f t="shared" si="140"/>
        <v>3126</v>
      </c>
      <c r="I3127" s="324" t="s">
        <v>41</v>
      </c>
      <c r="J3127" s="255" t="str">
        <f>IF(ISBLANK(INDEX('Policy Characteristics'!D:D,MATCH($C3127,'Policy Characteristics'!$C:$C,0))),"",INDEX('Policy Characteristics'!D:D,MATCH($C3127,'Policy Characteristics'!$C:$C,0)))</f>
        <v>R&amp;D Capital Cost Reductions</v>
      </c>
      <c r="K3127" s="254" t="str">
        <f>IF(ISBLANK(INDEX('Policy Characteristics'!E:E,MATCH($C3127,'Policy Characteristics'!$C:$C,0))),"",INDEX('Policy Characteristics'!E:E,MATCH($C3127,'Policy Characteristics'!$C:$C,0)))</f>
        <v>RnD industry capital cost reduction</v>
      </c>
      <c r="L3127" s="261">
        <f>IF(ISBLANK(INDEX('Policy Characteristics'!F:F,MATCH($C3127,'Policy Characteristics'!$C:$C,0))),"",INDEX('Policy Characteristics'!F:F,MATCH($C3127,'Policy Characteristics'!$C:$C,0)))</f>
        <v>0</v>
      </c>
      <c r="M3127" s="261">
        <f>IF(ISBLANK(INDEX('Policy Characteristics'!G:G,MATCH($C3127,'Policy Characteristics'!$C:$C,0))),"",INDEX('Policy Characteristics'!G:G,MATCH($C3127,'Policy Characteristics'!$C:$C,0)))</f>
        <v>0.4</v>
      </c>
      <c r="N3127" s="261">
        <f>IF(ISBLANK(INDEX('Policy Characteristics'!H:H,MATCH($C3127,'Policy Characteristics'!$C:$C,0))),"",INDEX('Policy Characteristics'!H:H,MATCH($C3127,'Policy Characteristics'!$C:$C,0)))</f>
        <v>0.01</v>
      </c>
      <c r="O3127" s="254" t="str">
        <f>IF(ISBLANK(INDEX('Policy Characteristics'!I:I,MATCH($C3127,'Policy Characteristics'!$C:$C,0))),"",INDEX('Policy Characteristics'!I:I,MATCH($C3127,'Policy Characteristics'!$C:$C,0)))</f>
        <v>% reduction in cost</v>
      </c>
      <c r="P3127" s="254" t="str">
        <f>IF(ISBLANK(INDEX('Policy Characteristics'!J:J,MATCH($C3127,'Policy Characteristics'!$C:$C,0))),"",INDEX('Policy Characteristics'!J:J,MATCH($C3127,'Policy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27" s="254" t="str">
        <f>IF(ISBLANK(INDEX('Policy Characteristics'!K:K,MATCH($C3127,'Policy Characteristics'!$C:$C,0))),"",INDEX('Policy Characteristics'!K:K,MATCH($C3127,'Policy Characteristics'!$C:$C,0)))</f>
        <v>architectural-design.html#rnd</v>
      </c>
      <c r="R3127" s="254" t="str">
        <f>IF(ISBLANK(INDEX('Policy Characteristics'!L:L,MATCH($C3127,'Policy Characteristics'!$C:$C,0))),"",INDEX('Policy Characteristics'!L:L,MATCH($C3127,'Policy Characteristics'!$C:$C,0)))</f>
        <v>research-and-development.html</v>
      </c>
    </row>
    <row r="3128" spans="1:18" x14ac:dyDescent="0.25">
      <c r="A3128" s="254" t="str">
        <f>IF(ISBLANK(INDEX('Policy Characteristics'!A:A,MATCH($C3128,'Policy Characteristics'!$C:$C,0))),"",INDEX('Policy Characteristics'!A:A,MATCH($C3128,'Policy Characteristics'!$C:$C,0)))</f>
        <v>Research and Development</v>
      </c>
      <c r="B3128" s="262" t="str">
        <f>IF(ISBLANK(INDEX('Policy Characteristics'!B:B,MATCH($C3128,'Policy Characteristics'!$C:$C,0))),"",INDEX('Policy Characteristics'!B:B,MATCH($C3128,'Policy Characteristics'!$C:$C,0)))</f>
        <v>Capital Cost Reduction</v>
      </c>
      <c r="C3128" s="254" t="str">
        <f t="shared" si="141"/>
        <v>RnD Industry Capital Cost Perc Reduction</v>
      </c>
      <c r="D3128" s="1" t="s">
        <v>3917</v>
      </c>
      <c r="E3128" s="45" t="s">
        <v>2377</v>
      </c>
      <c r="F3128" t="s">
        <v>3918</v>
      </c>
      <c r="G3128" s="45" t="s">
        <v>83</v>
      </c>
      <c r="H3128" s="47">
        <f t="shared" si="140"/>
        <v>3127</v>
      </c>
      <c r="I3128" s="324" t="s">
        <v>41</v>
      </c>
      <c r="J3128" s="255" t="str">
        <f>IF(ISBLANK(INDEX('Policy Characteristics'!D:D,MATCH($C3128,'Policy Characteristics'!$C:$C,0))),"",INDEX('Policy Characteristics'!D:D,MATCH($C3128,'Policy Characteristics'!$C:$C,0)))</f>
        <v>R&amp;D Capital Cost Reductions</v>
      </c>
      <c r="K3128" s="254" t="str">
        <f>IF(ISBLANK(INDEX('Policy Characteristics'!E:E,MATCH($C3128,'Policy Characteristics'!$C:$C,0))),"",INDEX('Policy Characteristics'!E:E,MATCH($C3128,'Policy Characteristics'!$C:$C,0)))</f>
        <v>RnD industry capital cost reduction</v>
      </c>
      <c r="L3128" s="261">
        <f>IF(ISBLANK(INDEX('Policy Characteristics'!F:F,MATCH($C3128,'Policy Characteristics'!$C:$C,0))),"",INDEX('Policy Characteristics'!F:F,MATCH($C3128,'Policy Characteristics'!$C:$C,0)))</f>
        <v>0</v>
      </c>
      <c r="M3128" s="261">
        <f>IF(ISBLANK(INDEX('Policy Characteristics'!G:G,MATCH($C3128,'Policy Characteristics'!$C:$C,0))),"",INDEX('Policy Characteristics'!G:G,MATCH($C3128,'Policy Characteristics'!$C:$C,0)))</f>
        <v>0.4</v>
      </c>
      <c r="N3128" s="261">
        <f>IF(ISBLANK(INDEX('Policy Characteristics'!H:H,MATCH($C3128,'Policy Characteristics'!$C:$C,0))),"",INDEX('Policy Characteristics'!H:H,MATCH($C3128,'Policy Characteristics'!$C:$C,0)))</f>
        <v>0.01</v>
      </c>
      <c r="O3128" s="254" t="str">
        <f>IF(ISBLANK(INDEX('Policy Characteristics'!I:I,MATCH($C3128,'Policy Characteristics'!$C:$C,0))),"",INDEX('Policy Characteristics'!I:I,MATCH($C3128,'Policy Characteristics'!$C:$C,0)))</f>
        <v>% reduction in cost</v>
      </c>
      <c r="P3128" s="254" t="str">
        <f>IF(ISBLANK(INDEX('Policy Characteristics'!J:J,MATCH($C3128,'Policy Characteristics'!$C:$C,0))),"",INDEX('Policy Characteristics'!J:J,MATCH($C3128,'Policy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28" s="254" t="str">
        <f>IF(ISBLANK(INDEX('Policy Characteristics'!K:K,MATCH($C3128,'Policy Characteristics'!$C:$C,0))),"",INDEX('Policy Characteristics'!K:K,MATCH($C3128,'Policy Characteristics'!$C:$C,0)))</f>
        <v>architectural-design.html#rnd</v>
      </c>
      <c r="R3128" s="254" t="str">
        <f>IF(ISBLANK(INDEX('Policy Characteristics'!L:L,MATCH($C3128,'Policy Characteristics'!$C:$C,0))),"",INDEX('Policy Characteristics'!L:L,MATCH($C3128,'Policy Characteristics'!$C:$C,0)))</f>
        <v>research-and-development.html</v>
      </c>
    </row>
    <row r="3129" spans="1:18" x14ac:dyDescent="0.25">
      <c r="A3129" s="254" t="str">
        <f>IF(ISBLANK(INDEX('Policy Characteristics'!A:A,MATCH($C3129,'Policy Characteristics'!$C:$C,0))),"",INDEX('Policy Characteristics'!A:A,MATCH($C3129,'Policy Characteristics'!$C:$C,0)))</f>
        <v>Research and Development</v>
      </c>
      <c r="B3129" s="262" t="str">
        <f>IF(ISBLANK(INDEX('Policy Characteristics'!B:B,MATCH($C3129,'Policy Characteristics'!$C:$C,0))),"",INDEX('Policy Characteristics'!B:B,MATCH($C3129,'Policy Characteristics'!$C:$C,0)))</f>
        <v>Capital Cost Reduction</v>
      </c>
      <c r="C3129" s="254" t="str">
        <f t="shared" si="141"/>
        <v>RnD Industry Capital Cost Perc Reduction</v>
      </c>
      <c r="D3129" s="1" t="s">
        <v>3917</v>
      </c>
      <c r="E3129" s="45" t="s">
        <v>2378</v>
      </c>
      <c r="F3129" t="s">
        <v>3918</v>
      </c>
      <c r="G3129" s="45" t="s">
        <v>88</v>
      </c>
      <c r="H3129" s="47">
        <f t="shared" si="140"/>
        <v>3128</v>
      </c>
      <c r="I3129" s="324" t="s">
        <v>41</v>
      </c>
      <c r="J3129" s="255" t="str">
        <f>IF(ISBLANK(INDEX('Policy Characteristics'!D:D,MATCH($C3129,'Policy Characteristics'!$C:$C,0))),"",INDEX('Policy Characteristics'!D:D,MATCH($C3129,'Policy Characteristics'!$C:$C,0)))</f>
        <v>R&amp;D Capital Cost Reductions</v>
      </c>
      <c r="K3129" s="254" t="str">
        <f>IF(ISBLANK(INDEX('Policy Characteristics'!E:E,MATCH($C3129,'Policy Characteristics'!$C:$C,0))),"",INDEX('Policy Characteristics'!E:E,MATCH($C3129,'Policy Characteristics'!$C:$C,0)))</f>
        <v>RnD industry capital cost reduction</v>
      </c>
      <c r="L3129" s="261">
        <f>IF(ISBLANK(INDEX('Policy Characteristics'!F:F,MATCH($C3129,'Policy Characteristics'!$C:$C,0))),"",INDEX('Policy Characteristics'!F:F,MATCH($C3129,'Policy Characteristics'!$C:$C,0)))</f>
        <v>0</v>
      </c>
      <c r="M3129" s="261">
        <f>IF(ISBLANK(INDEX('Policy Characteristics'!G:G,MATCH($C3129,'Policy Characteristics'!$C:$C,0))),"",INDEX('Policy Characteristics'!G:G,MATCH($C3129,'Policy Characteristics'!$C:$C,0)))</f>
        <v>0.4</v>
      </c>
      <c r="N3129" s="261">
        <f>IF(ISBLANK(INDEX('Policy Characteristics'!H:H,MATCH($C3129,'Policy Characteristics'!$C:$C,0))),"",INDEX('Policy Characteristics'!H:H,MATCH($C3129,'Policy Characteristics'!$C:$C,0)))</f>
        <v>0.01</v>
      </c>
      <c r="O3129" s="254" t="str">
        <f>IF(ISBLANK(INDEX('Policy Characteristics'!I:I,MATCH($C3129,'Policy Characteristics'!$C:$C,0))),"",INDEX('Policy Characteristics'!I:I,MATCH($C3129,'Policy Characteristics'!$C:$C,0)))</f>
        <v>% reduction in cost</v>
      </c>
      <c r="P3129" s="254" t="str">
        <f>IF(ISBLANK(INDEX('Policy Characteristics'!J:J,MATCH($C3129,'Policy Characteristics'!$C:$C,0))),"",INDEX('Policy Characteristics'!J:J,MATCH($C3129,'Policy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29" s="254" t="str">
        <f>IF(ISBLANK(INDEX('Policy Characteristics'!K:K,MATCH($C3129,'Policy Characteristics'!$C:$C,0))),"",INDEX('Policy Characteristics'!K:K,MATCH($C3129,'Policy Characteristics'!$C:$C,0)))</f>
        <v>architectural-design.html#rnd</v>
      </c>
      <c r="R3129" s="254" t="str">
        <f>IF(ISBLANK(INDEX('Policy Characteristics'!L:L,MATCH($C3129,'Policy Characteristics'!$C:$C,0))),"",INDEX('Policy Characteristics'!L:L,MATCH($C3129,'Policy Characteristics'!$C:$C,0)))</f>
        <v>research-and-development.html</v>
      </c>
    </row>
    <row r="3130" spans="1:18" x14ac:dyDescent="0.25">
      <c r="A3130" s="254" t="str">
        <f>IF(ISBLANK(INDEX('Policy Characteristics'!A:A,MATCH($C3130,'Policy Characteristics'!$C:$C,0))),"",INDEX('Policy Characteristics'!A:A,MATCH($C3130,'Policy Characteristics'!$C:$C,0)))</f>
        <v>Research and Development</v>
      </c>
      <c r="B3130" s="262" t="str">
        <f>IF(ISBLANK(INDEX('Policy Characteristics'!B:B,MATCH($C3130,'Policy Characteristics'!$C:$C,0))),"",INDEX('Policy Characteristics'!B:B,MATCH($C3130,'Policy Characteristics'!$C:$C,0)))</f>
        <v>Capital Cost Reduction</v>
      </c>
      <c r="C3130" s="254" t="str">
        <f t="shared" si="141"/>
        <v>RnD Industry Capital Cost Perc Reduction</v>
      </c>
      <c r="D3130" s="1" t="s">
        <v>3917</v>
      </c>
      <c r="E3130" s="45" t="s">
        <v>2379</v>
      </c>
      <c r="F3130" t="s">
        <v>3918</v>
      </c>
      <c r="G3130" s="45" t="s">
        <v>3836</v>
      </c>
      <c r="H3130" s="47">
        <f t="shared" si="140"/>
        <v>3129</v>
      </c>
      <c r="I3130" s="324" t="s">
        <v>41</v>
      </c>
      <c r="J3130" s="255" t="str">
        <f>IF(ISBLANK(INDEX('Policy Characteristics'!D:D,MATCH($C3130,'Policy Characteristics'!$C:$C,0))),"",INDEX('Policy Characteristics'!D:D,MATCH($C3130,'Policy Characteristics'!$C:$C,0)))</f>
        <v>R&amp;D Capital Cost Reductions</v>
      </c>
      <c r="K3130" s="254" t="str">
        <f>IF(ISBLANK(INDEX('Policy Characteristics'!E:E,MATCH($C3130,'Policy Characteristics'!$C:$C,0))),"",INDEX('Policy Characteristics'!E:E,MATCH($C3130,'Policy Characteristics'!$C:$C,0)))</f>
        <v>RnD industry capital cost reduction</v>
      </c>
      <c r="L3130" s="261">
        <f>IF(ISBLANK(INDEX('Policy Characteristics'!F:F,MATCH($C3130,'Policy Characteristics'!$C:$C,0))),"",INDEX('Policy Characteristics'!F:F,MATCH($C3130,'Policy Characteristics'!$C:$C,0)))</f>
        <v>0</v>
      </c>
      <c r="M3130" s="261">
        <f>IF(ISBLANK(INDEX('Policy Characteristics'!G:G,MATCH($C3130,'Policy Characteristics'!$C:$C,0))),"",INDEX('Policy Characteristics'!G:G,MATCH($C3130,'Policy Characteristics'!$C:$C,0)))</f>
        <v>0.4</v>
      </c>
      <c r="N3130" s="261">
        <f>IF(ISBLANK(INDEX('Policy Characteristics'!H:H,MATCH($C3130,'Policy Characteristics'!$C:$C,0))),"",INDEX('Policy Characteristics'!H:H,MATCH($C3130,'Policy Characteristics'!$C:$C,0)))</f>
        <v>0.01</v>
      </c>
      <c r="O3130" s="254" t="str">
        <f>IF(ISBLANK(INDEX('Policy Characteristics'!I:I,MATCH($C3130,'Policy Characteristics'!$C:$C,0))),"",INDEX('Policy Characteristics'!I:I,MATCH($C3130,'Policy Characteristics'!$C:$C,0)))</f>
        <v>% reduction in cost</v>
      </c>
      <c r="P3130" s="254" t="str">
        <f>IF(ISBLANK(INDEX('Policy Characteristics'!J:J,MATCH($C3130,'Policy Characteristics'!$C:$C,0))),"",INDEX('Policy Characteristics'!J:J,MATCH($C3130,'Policy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30" s="254" t="str">
        <f>IF(ISBLANK(INDEX('Policy Characteristics'!K:K,MATCH($C3130,'Policy Characteristics'!$C:$C,0))),"",INDEX('Policy Characteristics'!K:K,MATCH($C3130,'Policy Characteristics'!$C:$C,0)))</f>
        <v>architectural-design.html#rnd</v>
      </c>
      <c r="R3130" s="254" t="str">
        <f>IF(ISBLANK(INDEX('Policy Characteristics'!L:L,MATCH($C3130,'Policy Characteristics'!$C:$C,0))),"",INDEX('Policy Characteristics'!L:L,MATCH($C3130,'Policy Characteristics'!$C:$C,0)))</f>
        <v>research-and-development.html</v>
      </c>
    </row>
    <row r="3131" spans="1:18" x14ac:dyDescent="0.25">
      <c r="A3131" s="254" t="str">
        <f>IF(ISBLANK(INDEX('Policy Characteristics'!A:A,MATCH($C3131,'Policy Characteristics'!$C:$C,0))),"",INDEX('Policy Characteristics'!A:A,MATCH($C3131,'Policy Characteristics'!$C:$C,0)))</f>
        <v>Research and Development</v>
      </c>
      <c r="B3131" s="262" t="str">
        <f>IF(ISBLANK(INDEX('Policy Characteristics'!B:B,MATCH($C3131,'Policy Characteristics'!$C:$C,0))),"",INDEX('Policy Characteristics'!B:B,MATCH($C3131,'Policy Characteristics'!$C:$C,0)))</f>
        <v>Capital Cost Reduction</v>
      </c>
      <c r="C3131" s="254" t="str">
        <f t="shared" si="141"/>
        <v>RnD Industry Capital Cost Perc Reduction</v>
      </c>
      <c r="D3131" s="1" t="s">
        <v>3917</v>
      </c>
      <c r="E3131" s="45" t="s">
        <v>2380</v>
      </c>
      <c r="F3131" t="s">
        <v>3918</v>
      </c>
      <c r="G3131" s="45" t="s">
        <v>95</v>
      </c>
      <c r="H3131" s="47">
        <f t="shared" si="140"/>
        <v>3130</v>
      </c>
      <c r="I3131" s="324" t="s">
        <v>41</v>
      </c>
      <c r="J3131" s="255" t="str">
        <f>IF(ISBLANK(INDEX('Policy Characteristics'!D:D,MATCH($C3131,'Policy Characteristics'!$C:$C,0))),"",INDEX('Policy Characteristics'!D:D,MATCH($C3131,'Policy Characteristics'!$C:$C,0)))</f>
        <v>R&amp;D Capital Cost Reductions</v>
      </c>
      <c r="K3131" s="254" t="str">
        <f>IF(ISBLANK(INDEX('Policy Characteristics'!E:E,MATCH($C3131,'Policy Characteristics'!$C:$C,0))),"",INDEX('Policy Characteristics'!E:E,MATCH($C3131,'Policy Characteristics'!$C:$C,0)))</f>
        <v>RnD industry capital cost reduction</v>
      </c>
      <c r="L3131" s="261">
        <f>IF(ISBLANK(INDEX('Policy Characteristics'!F:F,MATCH($C3131,'Policy Characteristics'!$C:$C,0))),"",INDEX('Policy Characteristics'!F:F,MATCH($C3131,'Policy Characteristics'!$C:$C,0)))</f>
        <v>0</v>
      </c>
      <c r="M3131" s="261">
        <f>IF(ISBLANK(INDEX('Policy Characteristics'!G:G,MATCH($C3131,'Policy Characteristics'!$C:$C,0))),"",INDEX('Policy Characteristics'!G:G,MATCH($C3131,'Policy Characteristics'!$C:$C,0)))</f>
        <v>0.4</v>
      </c>
      <c r="N3131" s="261">
        <f>IF(ISBLANK(INDEX('Policy Characteristics'!H:H,MATCH($C3131,'Policy Characteristics'!$C:$C,0))),"",INDEX('Policy Characteristics'!H:H,MATCH($C3131,'Policy Characteristics'!$C:$C,0)))</f>
        <v>0.01</v>
      </c>
      <c r="O3131" s="254" t="str">
        <f>IF(ISBLANK(INDEX('Policy Characteristics'!I:I,MATCH($C3131,'Policy Characteristics'!$C:$C,0))),"",INDEX('Policy Characteristics'!I:I,MATCH($C3131,'Policy Characteristics'!$C:$C,0)))</f>
        <v>% reduction in cost</v>
      </c>
      <c r="P3131" s="254" t="str">
        <f>IF(ISBLANK(INDEX('Policy Characteristics'!J:J,MATCH($C3131,'Policy Characteristics'!$C:$C,0))),"",INDEX('Policy Characteristics'!J:J,MATCH($C3131,'Policy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31" s="254" t="str">
        <f>IF(ISBLANK(INDEX('Policy Characteristics'!K:K,MATCH($C3131,'Policy Characteristics'!$C:$C,0))),"",INDEX('Policy Characteristics'!K:K,MATCH($C3131,'Policy Characteristics'!$C:$C,0)))</f>
        <v>architectural-design.html#rnd</v>
      </c>
      <c r="R3131" s="254" t="str">
        <f>IF(ISBLANK(INDEX('Policy Characteristics'!L:L,MATCH($C3131,'Policy Characteristics'!$C:$C,0))),"",INDEX('Policy Characteristics'!L:L,MATCH($C3131,'Policy Characteristics'!$C:$C,0)))</f>
        <v>research-and-development.html</v>
      </c>
    </row>
    <row r="3132" spans="1:18" x14ac:dyDescent="0.25">
      <c r="A3132" s="254" t="str">
        <f>IF(ISBLANK(INDEX('Policy Characteristics'!A:A,MATCH($C3132,'Policy Characteristics'!$C:$C,0))),"",INDEX('Policy Characteristics'!A:A,MATCH($C3132,'Policy Characteristics'!$C:$C,0)))</f>
        <v>Research and Development</v>
      </c>
      <c r="B3132" s="262" t="str">
        <f>IF(ISBLANK(INDEX('Policy Characteristics'!B:B,MATCH($C3132,'Policy Characteristics'!$C:$C,0))),"",INDEX('Policy Characteristics'!B:B,MATCH($C3132,'Policy Characteristics'!$C:$C,0)))</f>
        <v>Capital Cost Reduction</v>
      </c>
      <c r="C3132" s="254" t="str">
        <f t="shared" si="141"/>
        <v>RnD Industry Capital Cost Perc Reduction</v>
      </c>
      <c r="D3132" s="1" t="s">
        <v>3917</v>
      </c>
      <c r="E3132" s="45" t="s">
        <v>2672</v>
      </c>
      <c r="F3132" t="s">
        <v>3918</v>
      </c>
      <c r="G3132" s="45" t="s">
        <v>2443</v>
      </c>
      <c r="H3132" s="47">
        <f t="shared" si="140"/>
        <v>3131</v>
      </c>
      <c r="I3132" s="324" t="s">
        <v>41</v>
      </c>
      <c r="J3132" s="255" t="str">
        <f>IF(ISBLANK(INDEX('Policy Characteristics'!D:D,MATCH($C3132,'Policy Characteristics'!$C:$C,0))),"",INDEX('Policy Characteristics'!D:D,MATCH($C3132,'Policy Characteristics'!$C:$C,0)))</f>
        <v>R&amp;D Capital Cost Reductions</v>
      </c>
      <c r="K3132" s="254" t="str">
        <f>IF(ISBLANK(INDEX('Policy Characteristics'!E:E,MATCH($C3132,'Policy Characteristics'!$C:$C,0))),"",INDEX('Policy Characteristics'!E:E,MATCH($C3132,'Policy Characteristics'!$C:$C,0)))</f>
        <v>RnD industry capital cost reduction</v>
      </c>
      <c r="L3132" s="261">
        <f>IF(ISBLANK(INDEX('Policy Characteristics'!F:F,MATCH($C3132,'Policy Characteristics'!$C:$C,0))),"",INDEX('Policy Characteristics'!F:F,MATCH($C3132,'Policy Characteristics'!$C:$C,0)))</f>
        <v>0</v>
      </c>
      <c r="M3132" s="261">
        <f>IF(ISBLANK(INDEX('Policy Characteristics'!G:G,MATCH($C3132,'Policy Characteristics'!$C:$C,0))),"",INDEX('Policy Characteristics'!G:G,MATCH($C3132,'Policy Characteristics'!$C:$C,0)))</f>
        <v>0.4</v>
      </c>
      <c r="N3132" s="261">
        <f>IF(ISBLANK(INDEX('Policy Characteristics'!H:H,MATCH($C3132,'Policy Characteristics'!$C:$C,0))),"",INDEX('Policy Characteristics'!H:H,MATCH($C3132,'Policy Characteristics'!$C:$C,0)))</f>
        <v>0.01</v>
      </c>
      <c r="O3132" s="254" t="str">
        <f>IF(ISBLANK(INDEX('Policy Characteristics'!I:I,MATCH($C3132,'Policy Characteristics'!$C:$C,0))),"",INDEX('Policy Characteristics'!I:I,MATCH($C3132,'Policy Characteristics'!$C:$C,0)))</f>
        <v>% reduction in cost</v>
      </c>
      <c r="P3132" s="254" t="str">
        <f>IF(ISBLANK(INDEX('Policy Characteristics'!J:J,MATCH($C3132,'Policy Characteristics'!$C:$C,0))),"",INDEX('Policy Characteristics'!J:J,MATCH($C3132,'Policy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32" s="254" t="str">
        <f>IF(ISBLANK(INDEX('Policy Characteristics'!K:K,MATCH($C3132,'Policy Characteristics'!$C:$C,0))),"",INDEX('Policy Characteristics'!K:K,MATCH($C3132,'Policy Characteristics'!$C:$C,0)))</f>
        <v>architectural-design.html#rnd</v>
      </c>
      <c r="R3132" s="254" t="str">
        <f>IF(ISBLANK(INDEX('Policy Characteristics'!L:L,MATCH($C3132,'Policy Characteristics'!$C:$C,0))),"",INDEX('Policy Characteristics'!L:L,MATCH($C3132,'Policy Characteristics'!$C:$C,0)))</f>
        <v>research-and-development.html</v>
      </c>
    </row>
    <row r="3133" spans="1:18" x14ac:dyDescent="0.25">
      <c r="A3133" s="254" t="str">
        <f>IF(ISBLANK(INDEX('Policy Characteristics'!A:A,MATCH($C3133,'Policy Characteristics'!$C:$C,0))),"",INDEX('Policy Characteristics'!A:A,MATCH($C3133,'Policy Characteristics'!$C:$C,0)))</f>
        <v>Research and Development</v>
      </c>
      <c r="B3133" s="262" t="str">
        <f>IF(ISBLANK(INDEX('Policy Characteristics'!B:B,MATCH($C3133,'Policy Characteristics'!$C:$C,0))),"",INDEX('Policy Characteristics'!B:B,MATCH($C3133,'Policy Characteristics'!$C:$C,0)))</f>
        <v>Capital Cost Reduction</v>
      </c>
      <c r="C3133" s="254" t="str">
        <f t="shared" si="141"/>
        <v>RnD Industry Capital Cost Perc Reduction</v>
      </c>
      <c r="D3133" s="1" t="s">
        <v>3917</v>
      </c>
      <c r="E3133" s="45" t="s">
        <v>2673</v>
      </c>
      <c r="F3133" t="s">
        <v>3918</v>
      </c>
      <c r="G3133" s="45" t="s">
        <v>2559</v>
      </c>
      <c r="H3133" s="47">
        <f t="shared" si="140"/>
        <v>3132</v>
      </c>
      <c r="I3133" s="324" t="s">
        <v>41</v>
      </c>
      <c r="J3133" s="255" t="str">
        <f>IF(ISBLANK(INDEX('Policy Characteristics'!D:D,MATCH($C3133,'Policy Characteristics'!$C:$C,0))),"",INDEX('Policy Characteristics'!D:D,MATCH($C3133,'Policy Characteristics'!$C:$C,0)))</f>
        <v>R&amp;D Capital Cost Reductions</v>
      </c>
      <c r="K3133" s="254" t="str">
        <f>IF(ISBLANK(INDEX('Policy Characteristics'!E:E,MATCH($C3133,'Policy Characteristics'!$C:$C,0))),"",INDEX('Policy Characteristics'!E:E,MATCH($C3133,'Policy Characteristics'!$C:$C,0)))</f>
        <v>RnD industry capital cost reduction</v>
      </c>
      <c r="L3133" s="261">
        <f>IF(ISBLANK(INDEX('Policy Characteristics'!F:F,MATCH($C3133,'Policy Characteristics'!$C:$C,0))),"",INDEX('Policy Characteristics'!F:F,MATCH($C3133,'Policy Characteristics'!$C:$C,0)))</f>
        <v>0</v>
      </c>
      <c r="M3133" s="261">
        <f>IF(ISBLANK(INDEX('Policy Characteristics'!G:G,MATCH($C3133,'Policy Characteristics'!$C:$C,0))),"",INDEX('Policy Characteristics'!G:G,MATCH($C3133,'Policy Characteristics'!$C:$C,0)))</f>
        <v>0.4</v>
      </c>
      <c r="N3133" s="261">
        <f>IF(ISBLANK(INDEX('Policy Characteristics'!H:H,MATCH($C3133,'Policy Characteristics'!$C:$C,0))),"",INDEX('Policy Characteristics'!H:H,MATCH($C3133,'Policy Characteristics'!$C:$C,0)))</f>
        <v>0.01</v>
      </c>
      <c r="O3133" s="254" t="str">
        <f>IF(ISBLANK(INDEX('Policy Characteristics'!I:I,MATCH($C3133,'Policy Characteristics'!$C:$C,0))),"",INDEX('Policy Characteristics'!I:I,MATCH($C3133,'Policy Characteristics'!$C:$C,0)))</f>
        <v>% reduction in cost</v>
      </c>
      <c r="P3133" s="254" t="str">
        <f>IF(ISBLANK(INDEX('Policy Characteristics'!J:J,MATCH($C3133,'Policy Characteristics'!$C:$C,0))),"",INDEX('Policy Characteristics'!J:J,MATCH($C3133,'Policy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33" s="254" t="str">
        <f>IF(ISBLANK(INDEX('Policy Characteristics'!K:K,MATCH($C3133,'Policy Characteristics'!$C:$C,0))),"",INDEX('Policy Characteristics'!K:K,MATCH($C3133,'Policy Characteristics'!$C:$C,0)))</f>
        <v>architectural-design.html#rnd</v>
      </c>
      <c r="R3133" s="254" t="str">
        <f>IF(ISBLANK(INDEX('Policy Characteristics'!L:L,MATCH($C3133,'Policy Characteristics'!$C:$C,0))),"",INDEX('Policy Characteristics'!L:L,MATCH($C3133,'Policy Characteristics'!$C:$C,0)))</f>
        <v>research-and-development.html</v>
      </c>
    </row>
    <row r="3134" spans="1:18" x14ac:dyDescent="0.25">
      <c r="A3134" s="254" t="str">
        <f>IF(ISBLANK(INDEX('Policy Characteristics'!A:A,MATCH($C3134,'Policy Characteristics'!$C:$C,0))),"",INDEX('Policy Characteristics'!A:A,MATCH($C3134,'Policy Characteristics'!$C:$C,0)))</f>
        <v>Research and Development</v>
      </c>
      <c r="B3134" s="262" t="str">
        <f>IF(ISBLANK(INDEX('Policy Characteristics'!B:B,MATCH($C3134,'Policy Characteristics'!$C:$C,0))),"",INDEX('Policy Characteristics'!B:B,MATCH($C3134,'Policy Characteristics'!$C:$C,0)))</f>
        <v>Capital Cost Reduction</v>
      </c>
      <c r="C3134" s="254" t="str">
        <f t="shared" si="141"/>
        <v>RnD Industry Capital Cost Perc Reduction</v>
      </c>
      <c r="D3134" s="1" t="s">
        <v>3917</v>
      </c>
      <c r="E3134" s="45" t="s">
        <v>2674</v>
      </c>
      <c r="F3134" t="s">
        <v>3918</v>
      </c>
      <c r="G3134" s="45" t="s">
        <v>2621</v>
      </c>
      <c r="H3134" s="47">
        <f t="shared" si="140"/>
        <v>3133</v>
      </c>
      <c r="I3134" s="324" t="s">
        <v>41</v>
      </c>
      <c r="J3134" s="255" t="str">
        <f>IF(ISBLANK(INDEX('Policy Characteristics'!D:D,MATCH($C3134,'Policy Characteristics'!$C:$C,0))),"",INDEX('Policy Characteristics'!D:D,MATCH($C3134,'Policy Characteristics'!$C:$C,0)))</f>
        <v>R&amp;D Capital Cost Reductions</v>
      </c>
      <c r="K3134" s="254" t="str">
        <f>IF(ISBLANK(INDEX('Policy Characteristics'!E:E,MATCH($C3134,'Policy Characteristics'!$C:$C,0))),"",INDEX('Policy Characteristics'!E:E,MATCH($C3134,'Policy Characteristics'!$C:$C,0)))</f>
        <v>RnD industry capital cost reduction</v>
      </c>
      <c r="L3134" s="261">
        <f>IF(ISBLANK(INDEX('Policy Characteristics'!F:F,MATCH($C3134,'Policy Characteristics'!$C:$C,0))),"",INDEX('Policy Characteristics'!F:F,MATCH($C3134,'Policy Characteristics'!$C:$C,0)))</f>
        <v>0</v>
      </c>
      <c r="M3134" s="261">
        <f>IF(ISBLANK(INDEX('Policy Characteristics'!G:G,MATCH($C3134,'Policy Characteristics'!$C:$C,0))),"",INDEX('Policy Characteristics'!G:G,MATCH($C3134,'Policy Characteristics'!$C:$C,0)))</f>
        <v>0.4</v>
      </c>
      <c r="N3134" s="261">
        <f>IF(ISBLANK(INDEX('Policy Characteristics'!H:H,MATCH($C3134,'Policy Characteristics'!$C:$C,0))),"",INDEX('Policy Characteristics'!H:H,MATCH($C3134,'Policy Characteristics'!$C:$C,0)))</f>
        <v>0.01</v>
      </c>
      <c r="O3134" s="254" t="str">
        <f>IF(ISBLANK(INDEX('Policy Characteristics'!I:I,MATCH($C3134,'Policy Characteristics'!$C:$C,0))),"",INDEX('Policy Characteristics'!I:I,MATCH($C3134,'Policy Characteristics'!$C:$C,0)))</f>
        <v>% reduction in cost</v>
      </c>
      <c r="P3134" s="254" t="str">
        <f>IF(ISBLANK(INDEX('Policy Characteristics'!J:J,MATCH($C3134,'Policy Characteristics'!$C:$C,0))),"",INDEX('Policy Characteristics'!J:J,MATCH($C3134,'Policy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34" s="254" t="str">
        <f>IF(ISBLANK(INDEX('Policy Characteristics'!K:K,MATCH($C3134,'Policy Characteristics'!$C:$C,0))),"",INDEX('Policy Characteristics'!K:K,MATCH($C3134,'Policy Characteristics'!$C:$C,0)))</f>
        <v>architectural-design.html#rnd</v>
      </c>
      <c r="R3134" s="254" t="str">
        <f>IF(ISBLANK(INDEX('Policy Characteristics'!L:L,MATCH($C3134,'Policy Characteristics'!$C:$C,0))),"",INDEX('Policy Characteristics'!L:L,MATCH($C3134,'Policy Characteristics'!$C:$C,0)))</f>
        <v>research-and-development.html</v>
      </c>
    </row>
    <row r="3135" spans="1:18" x14ac:dyDescent="0.25">
      <c r="A3135" s="254" t="str">
        <f>IF(ISBLANK(INDEX('Policy Characteristics'!A:A,MATCH($C3135,'Policy Characteristics'!$C:$C,0))),"",INDEX('Policy Characteristics'!A:A,MATCH($C3135,'Policy Characteristics'!$C:$C,0)))</f>
        <v>Research and Development</v>
      </c>
      <c r="B3135" s="262" t="str">
        <f>IF(ISBLANK(INDEX('Policy Characteristics'!B:B,MATCH($C3135,'Policy Characteristics'!$C:$C,0))),"",INDEX('Policy Characteristics'!B:B,MATCH($C3135,'Policy Characteristics'!$C:$C,0)))</f>
        <v>Capital Cost Reduction</v>
      </c>
      <c r="C3135" s="254" t="str">
        <f t="shared" si="141"/>
        <v>RnD Industry Capital Cost Perc Reduction</v>
      </c>
      <c r="D3135" s="1" t="s">
        <v>3917</v>
      </c>
      <c r="E3135" s="45" t="s">
        <v>2671</v>
      </c>
      <c r="F3135" t="s">
        <v>3918</v>
      </c>
      <c r="G3135" s="45" t="s">
        <v>2446</v>
      </c>
      <c r="H3135" s="47">
        <f t="shared" si="140"/>
        <v>3134</v>
      </c>
      <c r="I3135" s="324" t="s">
        <v>41</v>
      </c>
      <c r="J3135" s="255" t="str">
        <f>IF(ISBLANK(INDEX('Policy Characteristics'!D:D,MATCH($C3135,'Policy Characteristics'!$C:$C,0))),"",INDEX('Policy Characteristics'!D:D,MATCH($C3135,'Policy Characteristics'!$C:$C,0)))</f>
        <v>R&amp;D Capital Cost Reductions</v>
      </c>
      <c r="K3135" s="254" t="str">
        <f>IF(ISBLANK(INDEX('Policy Characteristics'!E:E,MATCH($C3135,'Policy Characteristics'!$C:$C,0))),"",INDEX('Policy Characteristics'!E:E,MATCH($C3135,'Policy Characteristics'!$C:$C,0)))</f>
        <v>RnD industry capital cost reduction</v>
      </c>
      <c r="L3135" s="261">
        <f>IF(ISBLANK(INDEX('Policy Characteristics'!F:F,MATCH($C3135,'Policy Characteristics'!$C:$C,0))),"",INDEX('Policy Characteristics'!F:F,MATCH($C3135,'Policy Characteristics'!$C:$C,0)))</f>
        <v>0</v>
      </c>
      <c r="M3135" s="261">
        <f>IF(ISBLANK(INDEX('Policy Characteristics'!G:G,MATCH($C3135,'Policy Characteristics'!$C:$C,0))),"",INDEX('Policy Characteristics'!G:G,MATCH($C3135,'Policy Characteristics'!$C:$C,0)))</f>
        <v>0.4</v>
      </c>
      <c r="N3135" s="261">
        <f>IF(ISBLANK(INDEX('Policy Characteristics'!H:H,MATCH($C3135,'Policy Characteristics'!$C:$C,0))),"",INDEX('Policy Characteristics'!H:H,MATCH($C3135,'Policy Characteristics'!$C:$C,0)))</f>
        <v>0.01</v>
      </c>
      <c r="O3135" s="254" t="str">
        <f>IF(ISBLANK(INDEX('Policy Characteristics'!I:I,MATCH($C3135,'Policy Characteristics'!$C:$C,0))),"",INDEX('Policy Characteristics'!I:I,MATCH($C3135,'Policy Characteristics'!$C:$C,0)))</f>
        <v>% reduction in cost</v>
      </c>
      <c r="P3135" s="254" t="str">
        <f>IF(ISBLANK(INDEX('Policy Characteristics'!J:J,MATCH($C3135,'Policy Characteristics'!$C:$C,0))),"",INDEX('Policy Characteristics'!J:J,MATCH($C3135,'Policy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35" s="254" t="str">
        <f>IF(ISBLANK(INDEX('Policy Characteristics'!K:K,MATCH($C3135,'Policy Characteristics'!$C:$C,0))),"",INDEX('Policy Characteristics'!K:K,MATCH($C3135,'Policy Characteristics'!$C:$C,0)))</f>
        <v>architectural-design.html#rnd</v>
      </c>
      <c r="R3135" s="254" t="str">
        <f>IF(ISBLANK(INDEX('Policy Characteristics'!L:L,MATCH($C3135,'Policy Characteristics'!$C:$C,0))),"",INDEX('Policy Characteristics'!L:L,MATCH($C3135,'Policy Characteristics'!$C:$C,0)))</f>
        <v>research-and-development.html</v>
      </c>
    </row>
    <row r="3136" spans="1:18" x14ac:dyDescent="0.25">
      <c r="A3136" s="254" t="str">
        <f>IF(ISBLANK(INDEX('Policy Characteristics'!A:A,MATCH($C3136,'Policy Characteristics'!$C:$C,0))),"",INDEX('Policy Characteristics'!A:A,MATCH($C3136,'Policy Characteristics'!$C:$C,0)))</f>
        <v>Research and Development</v>
      </c>
      <c r="B3136" s="262" t="str">
        <f>IF(ISBLANK(INDEX('Policy Characteristics'!B:B,MATCH($C3136,'Policy Characteristics'!$C:$C,0))),"",INDEX('Policy Characteristics'!B:B,MATCH($C3136,'Policy Characteristics'!$C:$C,0)))</f>
        <v>Capital Cost Reduction</v>
      </c>
      <c r="C3136" s="317" t="s">
        <v>277</v>
      </c>
      <c r="D3136" s="45" t="s">
        <v>2229</v>
      </c>
      <c r="E3136" s="45"/>
      <c r="F3136" s="45" t="s">
        <v>454</v>
      </c>
      <c r="G3136" s="45"/>
      <c r="H3136" s="47">
        <f t="shared" si="140"/>
        <v>3135</v>
      </c>
      <c r="I3136" s="324" t="s">
        <v>40</v>
      </c>
      <c r="J3136" s="255" t="str">
        <f>IF(ISBLANK(INDEX('Policy Characteristics'!D:D,MATCH($C3136,'Policy Characteristics'!$C:$C,0))),"",INDEX('Policy Characteristics'!D:D,MATCH($C3136,'Policy Characteristics'!$C:$C,0)))</f>
        <v>R&amp;D Capital Cost Reductions</v>
      </c>
      <c r="K3136" s="254" t="str">
        <f>IF(ISBLANK(INDEX('Policy Characteristics'!E:E,MATCH($C3136,'Policy Characteristics'!$C:$C,0))),"",INDEX('Policy Characteristics'!E:E,MATCH($C3136,'Policy Characteristics'!$C:$C,0)))</f>
        <v>RnD transportation capital cost reduction</v>
      </c>
      <c r="L3136" s="261">
        <f>IF(ISBLANK(INDEX('Policy Characteristics'!F:F,MATCH($C3136,'Policy Characteristics'!$C:$C,0))),"",INDEX('Policy Characteristics'!F:F,MATCH($C3136,'Policy Characteristics'!$C:$C,0)))</f>
        <v>0</v>
      </c>
      <c r="M3136" s="261">
        <f>IF(ISBLANK(INDEX('Policy Characteristics'!G:G,MATCH($C3136,'Policy Characteristics'!$C:$C,0))),"",INDEX('Policy Characteristics'!G:G,MATCH($C3136,'Policy Characteristics'!$C:$C,0)))</f>
        <v>0.4</v>
      </c>
      <c r="N3136" s="261">
        <f>IF(ISBLANK(INDEX('Policy Characteristics'!H:H,MATCH($C3136,'Policy Characteristics'!$C:$C,0))),"",INDEX('Policy Characteristics'!H:H,MATCH($C3136,'Policy Characteristics'!$C:$C,0)))</f>
        <v>0.01</v>
      </c>
      <c r="O3136" s="254" t="str">
        <f>IF(ISBLANK(INDEX('Policy Characteristics'!I:I,MATCH($C3136,'Policy Characteristics'!$C:$C,0))),"",INDEX('Policy Characteristics'!I:I,MATCH($C3136,'Policy Characteristics'!$C:$C,0)))</f>
        <v>% reduction in cost</v>
      </c>
      <c r="P3136" s="254" t="str">
        <f>IF(ISBLANK(INDEX('Policy Characteristics'!J:J,MATCH($C3136,'Policy Characteristics'!$C:$C,0))),"",INDEX('Policy Characteristics'!J:J,MATCH($C3136,'Policy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36" s="254" t="str">
        <f>IF(ISBLANK(INDEX('Policy Characteristics'!K:K,MATCH($C3136,'Policy Characteristics'!$C:$C,0))),"",INDEX('Policy Characteristics'!K:K,MATCH($C3136,'Policy Characteristics'!$C:$C,0)))</f>
        <v>architectural-design.html#rnd</v>
      </c>
      <c r="R3136" s="254" t="str">
        <f>IF(ISBLANK(INDEX('Policy Characteristics'!L:L,MATCH($C3136,'Policy Characteristics'!$C:$C,0))),"",INDEX('Policy Characteristics'!L:L,MATCH($C3136,'Policy Characteristics'!$C:$C,0)))</f>
        <v>research-and-development.html</v>
      </c>
    </row>
    <row r="3137" spans="1:18" x14ac:dyDescent="0.25">
      <c r="A3137" s="254" t="str">
        <f>IF(ISBLANK(INDEX('Policy Characteristics'!A:A,MATCH($C3137,'Policy Characteristics'!$C:$C,0))),"",INDEX('Policy Characteristics'!A:A,MATCH($C3137,'Policy Characteristics'!$C:$C,0)))</f>
        <v>Research and Development</v>
      </c>
      <c r="B3137" s="262" t="str">
        <f>IF(ISBLANK(INDEX('Policy Characteristics'!B:B,MATCH($C3137,'Policy Characteristics'!$C:$C,0))),"",INDEX('Policy Characteristics'!B:B,MATCH($C3137,'Policy Characteristics'!$C:$C,0)))</f>
        <v>Capital Cost Reduction</v>
      </c>
      <c r="C3137" s="254" t="str">
        <f t="shared" ref="C3137:C3142" si="142">C$3136</f>
        <v>RnD Transportation Capital Cost Perc Reduction</v>
      </c>
      <c r="D3137" s="45" t="s">
        <v>2230</v>
      </c>
      <c r="E3137" s="45"/>
      <c r="F3137" s="45" t="s">
        <v>455</v>
      </c>
      <c r="G3137" s="45"/>
      <c r="H3137" s="47">
        <f t="shared" si="140"/>
        <v>3136</v>
      </c>
      <c r="I3137" s="324" t="s">
        <v>40</v>
      </c>
      <c r="J3137" s="255" t="str">
        <f>IF(ISBLANK(INDEX('Policy Characteristics'!D:D,MATCH($C3137,'Policy Characteristics'!$C:$C,0))),"",INDEX('Policy Characteristics'!D:D,MATCH($C3137,'Policy Characteristics'!$C:$C,0)))</f>
        <v>R&amp;D Capital Cost Reductions</v>
      </c>
      <c r="K3137" s="254" t="str">
        <f>IF(ISBLANK(INDEX('Policy Characteristics'!E:E,MATCH($C3137,'Policy Characteristics'!$C:$C,0))),"",INDEX('Policy Characteristics'!E:E,MATCH($C3137,'Policy Characteristics'!$C:$C,0)))</f>
        <v>RnD transportation capital cost reduction</v>
      </c>
      <c r="L3137" s="261">
        <f>IF(ISBLANK(INDEX('Policy Characteristics'!F:F,MATCH($C3137,'Policy Characteristics'!$C:$C,0))),"",INDEX('Policy Characteristics'!F:F,MATCH($C3137,'Policy Characteristics'!$C:$C,0)))</f>
        <v>0</v>
      </c>
      <c r="M3137" s="261">
        <f>IF(ISBLANK(INDEX('Policy Characteristics'!G:G,MATCH($C3137,'Policy Characteristics'!$C:$C,0))),"",INDEX('Policy Characteristics'!G:G,MATCH($C3137,'Policy Characteristics'!$C:$C,0)))</f>
        <v>0.4</v>
      </c>
      <c r="N3137" s="261">
        <f>IF(ISBLANK(INDEX('Policy Characteristics'!H:H,MATCH($C3137,'Policy Characteristics'!$C:$C,0))),"",INDEX('Policy Characteristics'!H:H,MATCH($C3137,'Policy Characteristics'!$C:$C,0)))</f>
        <v>0.01</v>
      </c>
      <c r="O3137" s="254" t="str">
        <f>IF(ISBLANK(INDEX('Policy Characteristics'!I:I,MATCH($C3137,'Policy Characteristics'!$C:$C,0))),"",INDEX('Policy Characteristics'!I:I,MATCH($C3137,'Policy Characteristics'!$C:$C,0)))</f>
        <v>% reduction in cost</v>
      </c>
      <c r="P3137" s="254" t="str">
        <f>IF(ISBLANK(INDEX('Policy Characteristics'!J:J,MATCH($C3137,'Policy Characteristics'!$C:$C,0))),"",INDEX('Policy Characteristics'!J:J,MATCH($C3137,'Policy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37" s="254" t="str">
        <f>IF(ISBLANK(INDEX('Policy Characteristics'!K:K,MATCH($C3137,'Policy Characteristics'!$C:$C,0))),"",INDEX('Policy Characteristics'!K:K,MATCH($C3137,'Policy Characteristics'!$C:$C,0)))</f>
        <v>architectural-design.html#rnd</v>
      </c>
      <c r="R3137" s="254" t="str">
        <f>IF(ISBLANK(INDEX('Policy Characteristics'!L:L,MATCH($C3137,'Policy Characteristics'!$C:$C,0))),"",INDEX('Policy Characteristics'!L:L,MATCH($C3137,'Policy Characteristics'!$C:$C,0)))</f>
        <v>research-and-development.html</v>
      </c>
    </row>
    <row r="3138" spans="1:18" x14ac:dyDescent="0.25">
      <c r="A3138" s="254" t="str">
        <f>IF(ISBLANK(INDEX('Policy Characteristics'!A:A,MATCH($C3138,'Policy Characteristics'!$C:$C,0))),"",INDEX('Policy Characteristics'!A:A,MATCH($C3138,'Policy Characteristics'!$C:$C,0)))</f>
        <v>Research and Development</v>
      </c>
      <c r="B3138" s="262" t="str">
        <f>IF(ISBLANK(INDEX('Policy Characteristics'!B:B,MATCH($C3138,'Policy Characteristics'!$C:$C,0))),"",INDEX('Policy Characteristics'!B:B,MATCH($C3138,'Policy Characteristics'!$C:$C,0)))</f>
        <v>Capital Cost Reduction</v>
      </c>
      <c r="C3138" s="254" t="str">
        <f t="shared" si="142"/>
        <v>RnD Transportation Capital Cost Perc Reduction</v>
      </c>
      <c r="D3138" s="45" t="s">
        <v>2231</v>
      </c>
      <c r="E3138" s="45"/>
      <c r="F3138" s="45" t="s">
        <v>456</v>
      </c>
      <c r="G3138" s="45"/>
      <c r="H3138" s="47">
        <f t="shared" si="140"/>
        <v>3137</v>
      </c>
      <c r="I3138" s="324" t="s">
        <v>40</v>
      </c>
      <c r="J3138" s="255" t="str">
        <f>IF(ISBLANK(INDEX('Policy Characteristics'!D:D,MATCH($C3138,'Policy Characteristics'!$C:$C,0))),"",INDEX('Policy Characteristics'!D:D,MATCH($C3138,'Policy Characteristics'!$C:$C,0)))</f>
        <v>R&amp;D Capital Cost Reductions</v>
      </c>
      <c r="K3138" s="254" t="str">
        <f>IF(ISBLANK(INDEX('Policy Characteristics'!E:E,MATCH($C3138,'Policy Characteristics'!$C:$C,0))),"",INDEX('Policy Characteristics'!E:E,MATCH($C3138,'Policy Characteristics'!$C:$C,0)))</f>
        <v>RnD transportation capital cost reduction</v>
      </c>
      <c r="L3138" s="261">
        <f>IF(ISBLANK(INDEX('Policy Characteristics'!F:F,MATCH($C3138,'Policy Characteristics'!$C:$C,0))),"",INDEX('Policy Characteristics'!F:F,MATCH($C3138,'Policy Characteristics'!$C:$C,0)))</f>
        <v>0</v>
      </c>
      <c r="M3138" s="261">
        <f>IF(ISBLANK(INDEX('Policy Characteristics'!G:G,MATCH($C3138,'Policy Characteristics'!$C:$C,0))),"",INDEX('Policy Characteristics'!G:G,MATCH($C3138,'Policy Characteristics'!$C:$C,0)))</f>
        <v>0.4</v>
      </c>
      <c r="N3138" s="261">
        <f>IF(ISBLANK(INDEX('Policy Characteristics'!H:H,MATCH($C3138,'Policy Characteristics'!$C:$C,0))),"",INDEX('Policy Characteristics'!H:H,MATCH($C3138,'Policy Characteristics'!$C:$C,0)))</f>
        <v>0.01</v>
      </c>
      <c r="O3138" s="254" t="str">
        <f>IF(ISBLANK(INDEX('Policy Characteristics'!I:I,MATCH($C3138,'Policy Characteristics'!$C:$C,0))),"",INDEX('Policy Characteristics'!I:I,MATCH($C3138,'Policy Characteristics'!$C:$C,0)))</f>
        <v>% reduction in cost</v>
      </c>
      <c r="P3138" s="254" t="str">
        <f>IF(ISBLANK(INDEX('Policy Characteristics'!J:J,MATCH($C3138,'Policy Characteristics'!$C:$C,0))),"",INDEX('Policy Characteristics'!J:J,MATCH($C3138,'Policy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38" s="254" t="str">
        <f>IF(ISBLANK(INDEX('Policy Characteristics'!K:K,MATCH($C3138,'Policy Characteristics'!$C:$C,0))),"",INDEX('Policy Characteristics'!K:K,MATCH($C3138,'Policy Characteristics'!$C:$C,0)))</f>
        <v>architectural-design.html#rnd</v>
      </c>
      <c r="R3138" s="254" t="str">
        <f>IF(ISBLANK(INDEX('Policy Characteristics'!L:L,MATCH($C3138,'Policy Characteristics'!$C:$C,0))),"",INDEX('Policy Characteristics'!L:L,MATCH($C3138,'Policy Characteristics'!$C:$C,0)))</f>
        <v>research-and-development.html</v>
      </c>
    </row>
    <row r="3139" spans="1:18" x14ac:dyDescent="0.25">
      <c r="A3139" s="254" t="str">
        <f>IF(ISBLANK(INDEX('Policy Characteristics'!A:A,MATCH($C3139,'Policy Characteristics'!$C:$C,0))),"",INDEX('Policy Characteristics'!A:A,MATCH($C3139,'Policy Characteristics'!$C:$C,0)))</f>
        <v>Research and Development</v>
      </c>
      <c r="B3139" s="262" t="str">
        <f>IF(ISBLANK(INDEX('Policy Characteristics'!B:B,MATCH($C3139,'Policy Characteristics'!$C:$C,0))),"",INDEX('Policy Characteristics'!B:B,MATCH($C3139,'Policy Characteristics'!$C:$C,0)))</f>
        <v>Capital Cost Reduction</v>
      </c>
      <c r="C3139" s="254" t="str">
        <f t="shared" si="142"/>
        <v>RnD Transportation Capital Cost Perc Reduction</v>
      </c>
      <c r="D3139" s="45" t="s">
        <v>2232</v>
      </c>
      <c r="E3139" s="45"/>
      <c r="F3139" s="45" t="s">
        <v>457</v>
      </c>
      <c r="G3139" s="45"/>
      <c r="H3139" s="47">
        <f t="shared" ref="H3139:H3202" si="143">H3138+1</f>
        <v>3138</v>
      </c>
      <c r="I3139" s="324" t="s">
        <v>40</v>
      </c>
      <c r="J3139" s="255" t="str">
        <f>IF(ISBLANK(INDEX('Policy Characteristics'!D:D,MATCH($C3139,'Policy Characteristics'!$C:$C,0))),"",INDEX('Policy Characteristics'!D:D,MATCH($C3139,'Policy Characteristics'!$C:$C,0)))</f>
        <v>R&amp;D Capital Cost Reductions</v>
      </c>
      <c r="K3139" s="254" t="str">
        <f>IF(ISBLANK(INDEX('Policy Characteristics'!E:E,MATCH($C3139,'Policy Characteristics'!$C:$C,0))),"",INDEX('Policy Characteristics'!E:E,MATCH($C3139,'Policy Characteristics'!$C:$C,0)))</f>
        <v>RnD transportation capital cost reduction</v>
      </c>
      <c r="L3139" s="261">
        <f>IF(ISBLANK(INDEX('Policy Characteristics'!F:F,MATCH($C3139,'Policy Characteristics'!$C:$C,0))),"",INDEX('Policy Characteristics'!F:F,MATCH($C3139,'Policy Characteristics'!$C:$C,0)))</f>
        <v>0</v>
      </c>
      <c r="M3139" s="261">
        <f>IF(ISBLANK(INDEX('Policy Characteristics'!G:G,MATCH($C3139,'Policy Characteristics'!$C:$C,0))),"",INDEX('Policy Characteristics'!G:G,MATCH($C3139,'Policy Characteristics'!$C:$C,0)))</f>
        <v>0.4</v>
      </c>
      <c r="N3139" s="261">
        <f>IF(ISBLANK(INDEX('Policy Characteristics'!H:H,MATCH($C3139,'Policy Characteristics'!$C:$C,0))),"",INDEX('Policy Characteristics'!H:H,MATCH($C3139,'Policy Characteristics'!$C:$C,0)))</f>
        <v>0.01</v>
      </c>
      <c r="O3139" s="254" t="str">
        <f>IF(ISBLANK(INDEX('Policy Characteristics'!I:I,MATCH($C3139,'Policy Characteristics'!$C:$C,0))),"",INDEX('Policy Characteristics'!I:I,MATCH($C3139,'Policy Characteristics'!$C:$C,0)))</f>
        <v>% reduction in cost</v>
      </c>
      <c r="P3139" s="254" t="str">
        <f>IF(ISBLANK(INDEX('Policy Characteristics'!J:J,MATCH($C3139,'Policy Characteristics'!$C:$C,0))),"",INDEX('Policy Characteristics'!J:J,MATCH($C3139,'Policy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39" s="254" t="str">
        <f>IF(ISBLANK(INDEX('Policy Characteristics'!K:K,MATCH($C3139,'Policy Characteristics'!$C:$C,0))),"",INDEX('Policy Characteristics'!K:K,MATCH($C3139,'Policy Characteristics'!$C:$C,0)))</f>
        <v>architectural-design.html#rnd</v>
      </c>
      <c r="R3139" s="254" t="str">
        <f>IF(ISBLANK(INDEX('Policy Characteristics'!L:L,MATCH($C3139,'Policy Characteristics'!$C:$C,0))),"",INDEX('Policy Characteristics'!L:L,MATCH($C3139,'Policy Characteristics'!$C:$C,0)))</f>
        <v>research-and-development.html</v>
      </c>
    </row>
    <row r="3140" spans="1:18" x14ac:dyDescent="0.25">
      <c r="A3140" s="254" t="str">
        <f>IF(ISBLANK(INDEX('Policy Characteristics'!A:A,MATCH($C3140,'Policy Characteristics'!$C:$C,0))),"",INDEX('Policy Characteristics'!A:A,MATCH($C3140,'Policy Characteristics'!$C:$C,0)))</f>
        <v>Research and Development</v>
      </c>
      <c r="B3140" s="262" t="str">
        <f>IF(ISBLANK(INDEX('Policy Characteristics'!B:B,MATCH($C3140,'Policy Characteristics'!$C:$C,0))),"",INDEX('Policy Characteristics'!B:B,MATCH($C3140,'Policy Characteristics'!$C:$C,0)))</f>
        <v>Capital Cost Reduction</v>
      </c>
      <c r="C3140" s="254" t="str">
        <f t="shared" si="142"/>
        <v>RnD Transportation Capital Cost Perc Reduction</v>
      </c>
      <c r="D3140" s="45" t="s">
        <v>2233</v>
      </c>
      <c r="E3140" s="45"/>
      <c r="F3140" s="45" t="s">
        <v>458</v>
      </c>
      <c r="G3140" s="45"/>
      <c r="H3140" s="47">
        <f t="shared" si="143"/>
        <v>3139</v>
      </c>
      <c r="I3140" s="324" t="s">
        <v>40</v>
      </c>
      <c r="J3140" s="255" t="str">
        <f>IF(ISBLANK(INDEX('Policy Characteristics'!D:D,MATCH($C3140,'Policy Characteristics'!$C:$C,0))),"",INDEX('Policy Characteristics'!D:D,MATCH($C3140,'Policy Characteristics'!$C:$C,0)))</f>
        <v>R&amp;D Capital Cost Reductions</v>
      </c>
      <c r="K3140" s="254" t="str">
        <f>IF(ISBLANK(INDEX('Policy Characteristics'!E:E,MATCH($C3140,'Policy Characteristics'!$C:$C,0))),"",INDEX('Policy Characteristics'!E:E,MATCH($C3140,'Policy Characteristics'!$C:$C,0)))</f>
        <v>RnD transportation capital cost reduction</v>
      </c>
      <c r="L3140" s="261">
        <f>IF(ISBLANK(INDEX('Policy Characteristics'!F:F,MATCH($C3140,'Policy Characteristics'!$C:$C,0))),"",INDEX('Policy Characteristics'!F:F,MATCH($C3140,'Policy Characteristics'!$C:$C,0)))</f>
        <v>0</v>
      </c>
      <c r="M3140" s="261">
        <f>IF(ISBLANK(INDEX('Policy Characteristics'!G:G,MATCH($C3140,'Policy Characteristics'!$C:$C,0))),"",INDEX('Policy Characteristics'!G:G,MATCH($C3140,'Policy Characteristics'!$C:$C,0)))</f>
        <v>0.4</v>
      </c>
      <c r="N3140" s="261">
        <f>IF(ISBLANK(INDEX('Policy Characteristics'!H:H,MATCH($C3140,'Policy Characteristics'!$C:$C,0))),"",INDEX('Policy Characteristics'!H:H,MATCH($C3140,'Policy Characteristics'!$C:$C,0)))</f>
        <v>0.01</v>
      </c>
      <c r="O3140" s="254" t="str">
        <f>IF(ISBLANK(INDEX('Policy Characteristics'!I:I,MATCH($C3140,'Policy Characteristics'!$C:$C,0))),"",INDEX('Policy Characteristics'!I:I,MATCH($C3140,'Policy Characteristics'!$C:$C,0)))</f>
        <v>% reduction in cost</v>
      </c>
      <c r="P3140" s="254" t="str">
        <f>IF(ISBLANK(INDEX('Policy Characteristics'!J:J,MATCH($C3140,'Policy Characteristics'!$C:$C,0))),"",INDEX('Policy Characteristics'!J:J,MATCH($C3140,'Policy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40" s="254" t="str">
        <f>IF(ISBLANK(INDEX('Policy Characteristics'!K:K,MATCH($C3140,'Policy Characteristics'!$C:$C,0))),"",INDEX('Policy Characteristics'!K:K,MATCH($C3140,'Policy Characteristics'!$C:$C,0)))</f>
        <v>architectural-design.html#rnd</v>
      </c>
      <c r="R3140" s="254" t="str">
        <f>IF(ISBLANK(INDEX('Policy Characteristics'!L:L,MATCH($C3140,'Policy Characteristics'!$C:$C,0))),"",INDEX('Policy Characteristics'!L:L,MATCH($C3140,'Policy Characteristics'!$C:$C,0)))</f>
        <v>research-and-development.html</v>
      </c>
    </row>
    <row r="3141" spans="1:18" x14ac:dyDescent="0.25">
      <c r="A3141" s="254" t="str">
        <f>IF(ISBLANK(INDEX('Policy Characteristics'!A:A,MATCH($C3141,'Policy Characteristics'!$C:$C,0))),"",INDEX('Policy Characteristics'!A:A,MATCH($C3141,'Policy Characteristics'!$C:$C,0)))</f>
        <v>Research and Development</v>
      </c>
      <c r="B3141" s="262" t="str">
        <f>IF(ISBLANK(INDEX('Policy Characteristics'!B:B,MATCH($C3141,'Policy Characteristics'!$C:$C,0))),"",INDEX('Policy Characteristics'!B:B,MATCH($C3141,'Policy Characteristics'!$C:$C,0)))</f>
        <v>Capital Cost Reduction</v>
      </c>
      <c r="C3141" s="254" t="str">
        <f t="shared" si="142"/>
        <v>RnD Transportation Capital Cost Perc Reduction</v>
      </c>
      <c r="D3141" s="45" t="s">
        <v>2477</v>
      </c>
      <c r="E3141" s="45"/>
      <c r="F3141" s="45" t="s">
        <v>2757</v>
      </c>
      <c r="G3141" s="45"/>
      <c r="H3141" s="47">
        <f t="shared" si="143"/>
        <v>3140</v>
      </c>
      <c r="I3141" s="324" t="s">
        <v>40</v>
      </c>
      <c r="J3141" s="255" t="str">
        <f>IF(ISBLANK(INDEX('Policy Characteristics'!D:D,MATCH($C3141,'Policy Characteristics'!$C:$C,0))),"",INDEX('Policy Characteristics'!D:D,MATCH($C3141,'Policy Characteristics'!$C:$C,0)))</f>
        <v>R&amp;D Capital Cost Reductions</v>
      </c>
      <c r="K3141" s="254" t="str">
        <f>IF(ISBLANK(INDEX('Policy Characteristics'!E:E,MATCH($C3141,'Policy Characteristics'!$C:$C,0))),"",INDEX('Policy Characteristics'!E:E,MATCH($C3141,'Policy Characteristics'!$C:$C,0)))</f>
        <v>RnD transportation capital cost reduction</v>
      </c>
      <c r="L3141" s="261">
        <f>IF(ISBLANK(INDEX('Policy Characteristics'!F:F,MATCH($C3141,'Policy Characteristics'!$C:$C,0))),"",INDEX('Policy Characteristics'!F:F,MATCH($C3141,'Policy Characteristics'!$C:$C,0)))</f>
        <v>0</v>
      </c>
      <c r="M3141" s="261">
        <f>IF(ISBLANK(INDEX('Policy Characteristics'!G:G,MATCH($C3141,'Policy Characteristics'!$C:$C,0))),"",INDEX('Policy Characteristics'!G:G,MATCH($C3141,'Policy Characteristics'!$C:$C,0)))</f>
        <v>0.4</v>
      </c>
      <c r="N3141" s="261">
        <f>IF(ISBLANK(INDEX('Policy Characteristics'!H:H,MATCH($C3141,'Policy Characteristics'!$C:$C,0))),"",INDEX('Policy Characteristics'!H:H,MATCH($C3141,'Policy Characteristics'!$C:$C,0)))</f>
        <v>0.01</v>
      </c>
      <c r="O3141" s="254" t="str">
        <f>IF(ISBLANK(INDEX('Policy Characteristics'!I:I,MATCH($C3141,'Policy Characteristics'!$C:$C,0))),"",INDEX('Policy Characteristics'!I:I,MATCH($C3141,'Policy Characteristics'!$C:$C,0)))</f>
        <v>% reduction in cost</v>
      </c>
      <c r="P3141" s="254" t="str">
        <f>IF(ISBLANK(INDEX('Policy Characteristics'!J:J,MATCH($C3141,'Policy Characteristics'!$C:$C,0))),"",INDEX('Policy Characteristics'!J:J,MATCH($C3141,'Policy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41" s="254" t="str">
        <f>IF(ISBLANK(INDEX('Policy Characteristics'!K:K,MATCH($C3141,'Policy Characteristics'!$C:$C,0))),"",INDEX('Policy Characteristics'!K:K,MATCH($C3141,'Policy Characteristics'!$C:$C,0)))</f>
        <v>architectural-design.html#rnd</v>
      </c>
      <c r="R3141" s="254" t="str">
        <f>IF(ISBLANK(INDEX('Policy Characteristics'!L:L,MATCH($C3141,'Policy Characteristics'!$C:$C,0))),"",INDEX('Policy Characteristics'!L:L,MATCH($C3141,'Policy Characteristics'!$C:$C,0)))</f>
        <v>research-and-development.html</v>
      </c>
    </row>
    <row r="3142" spans="1:18" x14ac:dyDescent="0.25">
      <c r="A3142" s="254" t="str">
        <f>IF(ISBLANK(INDEX('Policy Characteristics'!A:A,MATCH($C3142,'Policy Characteristics'!$C:$C,0))),"",INDEX('Policy Characteristics'!A:A,MATCH($C3142,'Policy Characteristics'!$C:$C,0)))</f>
        <v>Research and Development</v>
      </c>
      <c r="B3142" s="262" t="str">
        <f>IF(ISBLANK(INDEX('Policy Characteristics'!B:B,MATCH($C3142,'Policy Characteristics'!$C:$C,0))),"",INDEX('Policy Characteristics'!B:B,MATCH($C3142,'Policy Characteristics'!$C:$C,0)))</f>
        <v>Capital Cost Reduction</v>
      </c>
      <c r="C3142" s="254" t="str">
        <f t="shared" si="142"/>
        <v>RnD Transportation Capital Cost Perc Reduction</v>
      </c>
      <c r="D3142" s="45" t="s">
        <v>2476</v>
      </c>
      <c r="E3142" s="45"/>
      <c r="F3142" s="45" t="s">
        <v>2758</v>
      </c>
      <c r="G3142" s="45"/>
      <c r="H3142" s="47">
        <f t="shared" si="143"/>
        <v>3141</v>
      </c>
      <c r="I3142" s="324" t="s">
        <v>40</v>
      </c>
      <c r="J3142" s="255" t="str">
        <f>IF(ISBLANK(INDEX('Policy Characteristics'!D:D,MATCH($C3142,'Policy Characteristics'!$C:$C,0))),"",INDEX('Policy Characteristics'!D:D,MATCH($C3142,'Policy Characteristics'!$C:$C,0)))</f>
        <v>R&amp;D Capital Cost Reductions</v>
      </c>
      <c r="K3142" s="254" t="str">
        <f>IF(ISBLANK(INDEX('Policy Characteristics'!E:E,MATCH($C3142,'Policy Characteristics'!$C:$C,0))),"",INDEX('Policy Characteristics'!E:E,MATCH($C3142,'Policy Characteristics'!$C:$C,0)))</f>
        <v>RnD transportation capital cost reduction</v>
      </c>
      <c r="L3142" s="261">
        <f>IF(ISBLANK(INDEX('Policy Characteristics'!F:F,MATCH($C3142,'Policy Characteristics'!$C:$C,0))),"",INDEX('Policy Characteristics'!F:F,MATCH($C3142,'Policy Characteristics'!$C:$C,0)))</f>
        <v>0</v>
      </c>
      <c r="M3142" s="261">
        <f>IF(ISBLANK(INDEX('Policy Characteristics'!G:G,MATCH($C3142,'Policy Characteristics'!$C:$C,0))),"",INDEX('Policy Characteristics'!G:G,MATCH($C3142,'Policy Characteristics'!$C:$C,0)))</f>
        <v>0.4</v>
      </c>
      <c r="N3142" s="261">
        <f>IF(ISBLANK(INDEX('Policy Characteristics'!H:H,MATCH($C3142,'Policy Characteristics'!$C:$C,0))),"",INDEX('Policy Characteristics'!H:H,MATCH($C3142,'Policy Characteristics'!$C:$C,0)))</f>
        <v>0.01</v>
      </c>
      <c r="O3142" s="254" t="str">
        <f>IF(ISBLANK(INDEX('Policy Characteristics'!I:I,MATCH($C3142,'Policy Characteristics'!$C:$C,0))),"",INDEX('Policy Characteristics'!I:I,MATCH($C3142,'Policy Characteristics'!$C:$C,0)))</f>
        <v>% reduction in cost</v>
      </c>
      <c r="P3142" s="254" t="str">
        <f>IF(ISBLANK(INDEX('Policy Characteristics'!J:J,MATCH($C3142,'Policy Characteristics'!$C:$C,0))),"",INDEX('Policy Characteristics'!J:J,MATCH($C3142,'Policy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42" s="254" t="str">
        <f>IF(ISBLANK(INDEX('Policy Characteristics'!K:K,MATCH($C3142,'Policy Characteristics'!$C:$C,0))),"",INDEX('Policy Characteristics'!K:K,MATCH($C3142,'Policy Characteristics'!$C:$C,0)))</f>
        <v>architectural-design.html#rnd</v>
      </c>
      <c r="R3142" s="254" t="str">
        <f>IF(ISBLANK(INDEX('Policy Characteristics'!L:L,MATCH($C3142,'Policy Characteristics'!$C:$C,0))),"",INDEX('Policy Characteristics'!L:L,MATCH($C3142,'Policy Characteristics'!$C:$C,0)))</f>
        <v>research-and-development.html</v>
      </c>
    </row>
    <row r="3143" spans="1:18" x14ac:dyDescent="0.25">
      <c r="A3143" s="254" t="str">
        <f>IF(ISBLANK(INDEX('Policy Characteristics'!A:A,MATCH($C3143,'Policy Characteristics'!$C:$C,0))),"",INDEX('Policy Characteristics'!A:A,MATCH($C3143,'Policy Characteristics'!$C:$C,0)))</f>
        <v>Research and Development</v>
      </c>
      <c r="B3143" s="262" t="str">
        <f>IF(ISBLANK(INDEX('Policy Characteristics'!B:B,MATCH($C3143,'Policy Characteristics'!$C:$C,0))),"",INDEX('Policy Characteristics'!B:B,MATCH($C3143,'Policy Characteristics'!$C:$C,0)))</f>
        <v>Capital Cost Reduction</v>
      </c>
      <c r="C3143" s="317" t="s">
        <v>3935</v>
      </c>
      <c r="D3143" s="45" t="s">
        <v>3865</v>
      </c>
      <c r="E3143" s="45"/>
      <c r="F3143" s="45" t="s">
        <v>3872</v>
      </c>
      <c r="G3143" s="45"/>
      <c r="H3143" s="47">
        <f t="shared" si="143"/>
        <v>3142</v>
      </c>
      <c r="I3143" s="324" t="s">
        <v>41</v>
      </c>
      <c r="J3143" s="255" t="str">
        <f>IF(ISBLANK(INDEX('Policy Characteristics'!D:D,MATCH($C3143,'Policy Characteristics'!$C:$C,0))),"",INDEX('Policy Characteristics'!D:D,MATCH($C3143,'Policy Characteristics'!$C:$C,0)))</f>
        <v>R&amp;D Capital Cost Reductions</v>
      </c>
      <c r="K3143" s="254" t="str">
        <f>IF(ISBLANK(INDEX('Policy Characteristics'!E:E,MATCH($C3143,'Policy Characteristics'!$C:$C,0))),"",INDEX('Policy Characteristics'!E:E,MATCH($C3143,'Policy Characteristics'!$C:$C,0)))</f>
        <v>RnD hydgn capital cost reduction</v>
      </c>
      <c r="L3143" s="261">
        <f>IF(ISBLANK(INDEX('Policy Characteristics'!F:F,MATCH($C3143,'Policy Characteristics'!$C:$C,0))),"",INDEX('Policy Characteristics'!F:F,MATCH($C3143,'Policy Characteristics'!$C:$C,0)))</f>
        <v>0</v>
      </c>
      <c r="M3143" s="261">
        <f>IF(ISBLANK(INDEX('Policy Characteristics'!G:G,MATCH($C3143,'Policy Characteristics'!$C:$C,0))),"",INDEX('Policy Characteristics'!G:G,MATCH($C3143,'Policy Characteristics'!$C:$C,0)))</f>
        <v>0.4</v>
      </c>
      <c r="N3143" s="261">
        <f>IF(ISBLANK(INDEX('Policy Characteristics'!H:H,MATCH($C3143,'Policy Characteristics'!$C:$C,0))),"",INDEX('Policy Characteristics'!H:H,MATCH($C3143,'Policy Characteristics'!$C:$C,0)))</f>
        <v>0.01</v>
      </c>
      <c r="O3143" s="254" t="str">
        <f>IF(ISBLANK(INDEX('Policy Characteristics'!I:I,MATCH($C3143,'Policy Characteristics'!$C:$C,0))),"",INDEX('Policy Characteristics'!I:I,MATCH($C3143,'Policy Characteristics'!$C:$C,0)))</f>
        <v>% reduction in cost</v>
      </c>
      <c r="P3143" s="254" t="str">
        <f>IF(ISBLANK(INDEX('Policy Characteristics'!J:J,MATCH($C3143,'Policy Characteristics'!$C:$C,0))),"",INDEX('Policy Characteristics'!J:J,MATCH($C3143,'Policy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43" s="254" t="str">
        <f>IF(ISBLANK(INDEX('Policy Characteristics'!K:K,MATCH($C3143,'Policy Characteristics'!$C:$C,0))),"",INDEX('Policy Characteristics'!K:K,MATCH($C3143,'Policy Characteristics'!$C:$C,0)))</f>
        <v>architectural-design.html#rnd</v>
      </c>
      <c r="R3143" s="254" t="str">
        <f>IF(ISBLANK(INDEX('Policy Characteristics'!L:L,MATCH($C3143,'Policy Characteristics'!$C:$C,0))),"",INDEX('Policy Characteristics'!L:L,MATCH($C3143,'Policy Characteristics'!$C:$C,0)))</f>
        <v>research-and-development.html</v>
      </c>
    </row>
    <row r="3144" spans="1:18" x14ac:dyDescent="0.25">
      <c r="A3144" s="254" t="str">
        <f>IF(ISBLANK(INDEX('Policy Characteristics'!A:A,MATCH($C3144,'Policy Characteristics'!$C:$C,0))),"",INDEX('Policy Characteristics'!A:A,MATCH($C3144,'Policy Characteristics'!$C:$C,0)))</f>
        <v>Research and Development</v>
      </c>
      <c r="B3144" s="262" t="str">
        <f>IF(ISBLANK(INDEX('Policy Characteristics'!B:B,MATCH($C3144,'Policy Characteristics'!$C:$C,0))),"",INDEX('Policy Characteristics'!B:B,MATCH($C3144,'Policy Characteristics'!$C:$C,0)))</f>
        <v>Capital Cost Reduction</v>
      </c>
      <c r="C3144" s="254" t="str">
        <f>C$3143</f>
        <v>RnD Hydrogen Capital Cost Perc Reduction</v>
      </c>
      <c r="D3144" s="45" t="s">
        <v>3866</v>
      </c>
      <c r="E3144" s="45"/>
      <c r="F3144" s="45" t="s">
        <v>3940</v>
      </c>
      <c r="G3144" s="45"/>
      <c r="H3144" s="47">
        <f t="shared" si="143"/>
        <v>3143</v>
      </c>
      <c r="I3144" s="324" t="s">
        <v>41</v>
      </c>
      <c r="J3144" s="255" t="str">
        <f>IF(ISBLANK(INDEX('Policy Characteristics'!D:D,MATCH($C3144,'Policy Characteristics'!$C:$C,0))),"",INDEX('Policy Characteristics'!D:D,MATCH($C3144,'Policy Characteristics'!$C:$C,0)))</f>
        <v>R&amp;D Capital Cost Reductions</v>
      </c>
      <c r="K3144" s="254" t="str">
        <f>IF(ISBLANK(INDEX('Policy Characteristics'!E:E,MATCH($C3144,'Policy Characteristics'!$C:$C,0))),"",INDEX('Policy Characteristics'!E:E,MATCH($C3144,'Policy Characteristics'!$C:$C,0)))</f>
        <v>RnD hydgn capital cost reduction</v>
      </c>
      <c r="L3144" s="261">
        <f>IF(ISBLANK(INDEX('Policy Characteristics'!F:F,MATCH($C3144,'Policy Characteristics'!$C:$C,0))),"",INDEX('Policy Characteristics'!F:F,MATCH($C3144,'Policy Characteristics'!$C:$C,0)))</f>
        <v>0</v>
      </c>
      <c r="M3144" s="261">
        <f>IF(ISBLANK(INDEX('Policy Characteristics'!G:G,MATCH($C3144,'Policy Characteristics'!$C:$C,0))),"",INDEX('Policy Characteristics'!G:G,MATCH($C3144,'Policy Characteristics'!$C:$C,0)))</f>
        <v>0.4</v>
      </c>
      <c r="N3144" s="261">
        <f>IF(ISBLANK(INDEX('Policy Characteristics'!H:H,MATCH($C3144,'Policy Characteristics'!$C:$C,0))),"",INDEX('Policy Characteristics'!H:H,MATCH($C3144,'Policy Characteristics'!$C:$C,0)))</f>
        <v>0.01</v>
      </c>
      <c r="O3144" s="254" t="str">
        <f>IF(ISBLANK(INDEX('Policy Characteristics'!I:I,MATCH($C3144,'Policy Characteristics'!$C:$C,0))),"",INDEX('Policy Characteristics'!I:I,MATCH($C3144,'Policy Characteristics'!$C:$C,0)))</f>
        <v>% reduction in cost</v>
      </c>
      <c r="P3144" s="254" t="str">
        <f>IF(ISBLANK(INDEX('Policy Characteristics'!J:J,MATCH($C3144,'Policy Characteristics'!$C:$C,0))),"",INDEX('Policy Characteristics'!J:J,MATCH($C3144,'Policy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44" s="254" t="str">
        <f>IF(ISBLANK(INDEX('Policy Characteristics'!K:K,MATCH($C3144,'Policy Characteristics'!$C:$C,0))),"",INDEX('Policy Characteristics'!K:K,MATCH($C3144,'Policy Characteristics'!$C:$C,0)))</f>
        <v>architectural-design.html#rnd</v>
      </c>
      <c r="R3144" s="254" t="str">
        <f>IF(ISBLANK(INDEX('Policy Characteristics'!L:L,MATCH($C3144,'Policy Characteristics'!$C:$C,0))),"",INDEX('Policy Characteristics'!L:L,MATCH($C3144,'Policy Characteristics'!$C:$C,0)))</f>
        <v>research-and-development.html</v>
      </c>
    </row>
    <row r="3145" spans="1:18" x14ac:dyDescent="0.25">
      <c r="A3145" s="254" t="str">
        <f>IF(ISBLANK(INDEX('Policy Characteristics'!A:A,MATCH($C3145,'Policy Characteristics'!$C:$C,0))),"",INDEX('Policy Characteristics'!A:A,MATCH($C3145,'Policy Characteristics'!$C:$C,0)))</f>
        <v>Research and Development</v>
      </c>
      <c r="B3145" s="262" t="str">
        <f>IF(ISBLANK(INDEX('Policy Characteristics'!B:B,MATCH($C3145,'Policy Characteristics'!$C:$C,0))),"",INDEX('Policy Characteristics'!B:B,MATCH($C3145,'Policy Characteristics'!$C:$C,0)))</f>
        <v>Capital Cost Reduction</v>
      </c>
      <c r="C3145" s="254" t="str">
        <f t="shared" ref="C3145:C3149" si="144">C$3143</f>
        <v>RnD Hydrogen Capital Cost Perc Reduction</v>
      </c>
      <c r="D3145" s="45" t="s">
        <v>3867</v>
      </c>
      <c r="E3145" s="45"/>
      <c r="F3145" s="45" t="s">
        <v>3673</v>
      </c>
      <c r="G3145" s="45"/>
      <c r="H3145" s="47">
        <f t="shared" si="143"/>
        <v>3144</v>
      </c>
      <c r="I3145" s="324" t="s">
        <v>41</v>
      </c>
      <c r="J3145" s="255" t="str">
        <f>IF(ISBLANK(INDEX('Policy Characteristics'!D:D,MATCH($C3145,'Policy Characteristics'!$C:$C,0))),"",INDEX('Policy Characteristics'!D:D,MATCH($C3145,'Policy Characteristics'!$C:$C,0)))</f>
        <v>R&amp;D Capital Cost Reductions</v>
      </c>
      <c r="K3145" s="254" t="str">
        <f>IF(ISBLANK(INDEX('Policy Characteristics'!E:E,MATCH($C3145,'Policy Characteristics'!$C:$C,0))),"",INDEX('Policy Characteristics'!E:E,MATCH($C3145,'Policy Characteristics'!$C:$C,0)))</f>
        <v>RnD hydgn capital cost reduction</v>
      </c>
      <c r="L3145" s="261">
        <f>IF(ISBLANK(INDEX('Policy Characteristics'!F:F,MATCH($C3145,'Policy Characteristics'!$C:$C,0))),"",INDEX('Policy Characteristics'!F:F,MATCH($C3145,'Policy Characteristics'!$C:$C,0)))</f>
        <v>0</v>
      </c>
      <c r="M3145" s="261">
        <f>IF(ISBLANK(INDEX('Policy Characteristics'!G:G,MATCH($C3145,'Policy Characteristics'!$C:$C,0))),"",INDEX('Policy Characteristics'!G:G,MATCH($C3145,'Policy Characteristics'!$C:$C,0)))</f>
        <v>0.4</v>
      </c>
      <c r="N3145" s="261">
        <f>IF(ISBLANK(INDEX('Policy Characteristics'!H:H,MATCH($C3145,'Policy Characteristics'!$C:$C,0))),"",INDEX('Policy Characteristics'!H:H,MATCH($C3145,'Policy Characteristics'!$C:$C,0)))</f>
        <v>0.01</v>
      </c>
      <c r="O3145" s="254" t="str">
        <f>IF(ISBLANK(INDEX('Policy Characteristics'!I:I,MATCH($C3145,'Policy Characteristics'!$C:$C,0))),"",INDEX('Policy Characteristics'!I:I,MATCH($C3145,'Policy Characteristics'!$C:$C,0)))</f>
        <v>% reduction in cost</v>
      </c>
      <c r="P3145" s="254" t="str">
        <f>IF(ISBLANK(INDEX('Policy Characteristics'!J:J,MATCH($C3145,'Policy Characteristics'!$C:$C,0))),"",INDEX('Policy Characteristics'!J:J,MATCH($C3145,'Policy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45" s="254" t="str">
        <f>IF(ISBLANK(INDEX('Policy Characteristics'!K:K,MATCH($C3145,'Policy Characteristics'!$C:$C,0))),"",INDEX('Policy Characteristics'!K:K,MATCH($C3145,'Policy Characteristics'!$C:$C,0)))</f>
        <v>architectural-design.html#rnd</v>
      </c>
      <c r="R3145" s="254" t="str">
        <f>IF(ISBLANK(INDEX('Policy Characteristics'!L:L,MATCH($C3145,'Policy Characteristics'!$C:$C,0))),"",INDEX('Policy Characteristics'!L:L,MATCH($C3145,'Policy Characteristics'!$C:$C,0)))</f>
        <v>research-and-development.html</v>
      </c>
    </row>
    <row r="3146" spans="1:18" x14ac:dyDescent="0.25">
      <c r="A3146" s="254" t="str">
        <f>IF(ISBLANK(INDEX('Policy Characteristics'!A:A,MATCH($C3146,'Policy Characteristics'!$C:$C,0))),"",INDEX('Policy Characteristics'!A:A,MATCH($C3146,'Policy Characteristics'!$C:$C,0)))</f>
        <v>Research and Development</v>
      </c>
      <c r="B3146" s="262" t="str">
        <f>IF(ISBLANK(INDEX('Policy Characteristics'!B:B,MATCH($C3146,'Policy Characteristics'!$C:$C,0))),"",INDEX('Policy Characteristics'!B:B,MATCH($C3146,'Policy Characteristics'!$C:$C,0)))</f>
        <v>Capital Cost Reduction</v>
      </c>
      <c r="C3146" s="254" t="str">
        <f t="shared" si="144"/>
        <v>RnD Hydrogen Capital Cost Perc Reduction</v>
      </c>
      <c r="D3146" s="45" t="s">
        <v>3868</v>
      </c>
      <c r="E3146" s="45"/>
      <c r="F3146" s="45" t="s">
        <v>3674</v>
      </c>
      <c r="G3146" s="45"/>
      <c r="H3146" s="47">
        <f t="shared" si="143"/>
        <v>3145</v>
      </c>
      <c r="I3146" s="324" t="s">
        <v>41</v>
      </c>
      <c r="J3146" s="255" t="str">
        <f>IF(ISBLANK(INDEX('Policy Characteristics'!D:D,MATCH($C3146,'Policy Characteristics'!$C:$C,0))),"",INDEX('Policy Characteristics'!D:D,MATCH($C3146,'Policy Characteristics'!$C:$C,0)))</f>
        <v>R&amp;D Capital Cost Reductions</v>
      </c>
      <c r="K3146" s="254" t="str">
        <f>IF(ISBLANK(INDEX('Policy Characteristics'!E:E,MATCH($C3146,'Policy Characteristics'!$C:$C,0))),"",INDEX('Policy Characteristics'!E:E,MATCH($C3146,'Policy Characteristics'!$C:$C,0)))</f>
        <v>RnD hydgn capital cost reduction</v>
      </c>
      <c r="L3146" s="261">
        <f>IF(ISBLANK(INDEX('Policy Characteristics'!F:F,MATCH($C3146,'Policy Characteristics'!$C:$C,0))),"",INDEX('Policy Characteristics'!F:F,MATCH($C3146,'Policy Characteristics'!$C:$C,0)))</f>
        <v>0</v>
      </c>
      <c r="M3146" s="261">
        <f>IF(ISBLANK(INDEX('Policy Characteristics'!G:G,MATCH($C3146,'Policy Characteristics'!$C:$C,0))),"",INDEX('Policy Characteristics'!G:G,MATCH($C3146,'Policy Characteristics'!$C:$C,0)))</f>
        <v>0.4</v>
      </c>
      <c r="N3146" s="261">
        <f>IF(ISBLANK(INDEX('Policy Characteristics'!H:H,MATCH($C3146,'Policy Characteristics'!$C:$C,0))),"",INDEX('Policy Characteristics'!H:H,MATCH($C3146,'Policy Characteristics'!$C:$C,0)))</f>
        <v>0.01</v>
      </c>
      <c r="O3146" s="254" t="str">
        <f>IF(ISBLANK(INDEX('Policy Characteristics'!I:I,MATCH($C3146,'Policy Characteristics'!$C:$C,0))),"",INDEX('Policy Characteristics'!I:I,MATCH($C3146,'Policy Characteristics'!$C:$C,0)))</f>
        <v>% reduction in cost</v>
      </c>
      <c r="P3146" s="254" t="str">
        <f>IF(ISBLANK(INDEX('Policy Characteristics'!J:J,MATCH($C3146,'Policy Characteristics'!$C:$C,0))),"",INDEX('Policy Characteristics'!J:J,MATCH($C3146,'Policy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46" s="254" t="str">
        <f>IF(ISBLANK(INDEX('Policy Characteristics'!K:K,MATCH($C3146,'Policy Characteristics'!$C:$C,0))),"",INDEX('Policy Characteristics'!K:K,MATCH($C3146,'Policy Characteristics'!$C:$C,0)))</f>
        <v>architectural-design.html#rnd</v>
      </c>
      <c r="R3146" s="254" t="str">
        <f>IF(ISBLANK(INDEX('Policy Characteristics'!L:L,MATCH($C3146,'Policy Characteristics'!$C:$C,0))),"",INDEX('Policy Characteristics'!L:L,MATCH($C3146,'Policy Characteristics'!$C:$C,0)))</f>
        <v>research-and-development.html</v>
      </c>
    </row>
    <row r="3147" spans="1:18" x14ac:dyDescent="0.25">
      <c r="A3147" s="254" t="str">
        <f>IF(ISBLANK(INDEX('Policy Characteristics'!A:A,MATCH($C3147,'Policy Characteristics'!$C:$C,0))),"",INDEX('Policy Characteristics'!A:A,MATCH($C3147,'Policy Characteristics'!$C:$C,0)))</f>
        <v>Research and Development</v>
      </c>
      <c r="B3147" s="262" t="str">
        <f>IF(ISBLANK(INDEX('Policy Characteristics'!B:B,MATCH($C3147,'Policy Characteristics'!$C:$C,0))),"",INDEX('Policy Characteristics'!B:B,MATCH($C3147,'Policy Characteristics'!$C:$C,0)))</f>
        <v>Capital Cost Reduction</v>
      </c>
      <c r="C3147" s="254" t="str">
        <f t="shared" si="144"/>
        <v>RnD Hydrogen Capital Cost Perc Reduction</v>
      </c>
      <c r="D3147" s="45" t="s">
        <v>3869</v>
      </c>
      <c r="E3147" s="45"/>
      <c r="F3147" s="45" t="s">
        <v>3937</v>
      </c>
      <c r="G3147" s="45"/>
      <c r="H3147" s="47">
        <f t="shared" si="143"/>
        <v>3146</v>
      </c>
      <c r="I3147" s="324" t="s">
        <v>41</v>
      </c>
      <c r="J3147" s="255" t="str">
        <f>IF(ISBLANK(INDEX('Policy Characteristics'!D:D,MATCH($C3147,'Policy Characteristics'!$C:$C,0))),"",INDEX('Policy Characteristics'!D:D,MATCH($C3147,'Policy Characteristics'!$C:$C,0)))</f>
        <v>R&amp;D Capital Cost Reductions</v>
      </c>
      <c r="K3147" s="254" t="str">
        <f>IF(ISBLANK(INDEX('Policy Characteristics'!E:E,MATCH($C3147,'Policy Characteristics'!$C:$C,0))),"",INDEX('Policy Characteristics'!E:E,MATCH($C3147,'Policy Characteristics'!$C:$C,0)))</f>
        <v>RnD hydgn capital cost reduction</v>
      </c>
      <c r="L3147" s="261">
        <f>IF(ISBLANK(INDEX('Policy Characteristics'!F:F,MATCH($C3147,'Policy Characteristics'!$C:$C,0))),"",INDEX('Policy Characteristics'!F:F,MATCH($C3147,'Policy Characteristics'!$C:$C,0)))</f>
        <v>0</v>
      </c>
      <c r="M3147" s="261">
        <f>IF(ISBLANK(INDEX('Policy Characteristics'!G:G,MATCH($C3147,'Policy Characteristics'!$C:$C,0))),"",INDEX('Policy Characteristics'!G:G,MATCH($C3147,'Policy Characteristics'!$C:$C,0)))</f>
        <v>0.4</v>
      </c>
      <c r="N3147" s="261">
        <f>IF(ISBLANK(INDEX('Policy Characteristics'!H:H,MATCH($C3147,'Policy Characteristics'!$C:$C,0))),"",INDEX('Policy Characteristics'!H:H,MATCH($C3147,'Policy Characteristics'!$C:$C,0)))</f>
        <v>0.01</v>
      </c>
      <c r="O3147" s="254" t="str">
        <f>IF(ISBLANK(INDEX('Policy Characteristics'!I:I,MATCH($C3147,'Policy Characteristics'!$C:$C,0))),"",INDEX('Policy Characteristics'!I:I,MATCH($C3147,'Policy Characteristics'!$C:$C,0)))</f>
        <v>% reduction in cost</v>
      </c>
      <c r="P3147" s="254" t="str">
        <f>IF(ISBLANK(INDEX('Policy Characteristics'!J:J,MATCH($C3147,'Policy Characteristics'!$C:$C,0))),"",INDEX('Policy Characteristics'!J:J,MATCH($C3147,'Policy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47" s="254" t="str">
        <f>IF(ISBLANK(INDEX('Policy Characteristics'!K:K,MATCH($C3147,'Policy Characteristics'!$C:$C,0))),"",INDEX('Policy Characteristics'!K:K,MATCH($C3147,'Policy Characteristics'!$C:$C,0)))</f>
        <v>architectural-design.html#rnd</v>
      </c>
      <c r="R3147" s="254" t="str">
        <f>IF(ISBLANK(INDEX('Policy Characteristics'!L:L,MATCH($C3147,'Policy Characteristics'!$C:$C,0))),"",INDEX('Policy Characteristics'!L:L,MATCH($C3147,'Policy Characteristics'!$C:$C,0)))</f>
        <v>research-and-development.html</v>
      </c>
    </row>
    <row r="3148" spans="1:18" x14ac:dyDescent="0.25">
      <c r="A3148" s="254" t="str">
        <f>IF(ISBLANK(INDEX('Policy Characteristics'!A:A,MATCH($C3148,'Policy Characteristics'!$C:$C,0))),"",INDEX('Policy Characteristics'!A:A,MATCH($C3148,'Policy Characteristics'!$C:$C,0)))</f>
        <v>Research and Development</v>
      </c>
      <c r="B3148" s="262" t="str">
        <f>IF(ISBLANK(INDEX('Policy Characteristics'!B:B,MATCH($C3148,'Policy Characteristics'!$C:$C,0))),"",INDEX('Policy Characteristics'!B:B,MATCH($C3148,'Policy Characteristics'!$C:$C,0)))</f>
        <v>Capital Cost Reduction</v>
      </c>
      <c r="C3148" s="254" t="str">
        <f t="shared" si="144"/>
        <v>RnD Hydrogen Capital Cost Perc Reduction</v>
      </c>
      <c r="D3148" s="45" t="s">
        <v>3870</v>
      </c>
      <c r="E3148" s="45"/>
      <c r="F3148" s="45" t="s">
        <v>3939</v>
      </c>
      <c r="G3148" s="45"/>
      <c r="H3148" s="47">
        <f t="shared" si="143"/>
        <v>3147</v>
      </c>
      <c r="I3148" s="324" t="s">
        <v>40</v>
      </c>
      <c r="J3148" s="255" t="str">
        <f>IF(ISBLANK(INDEX('Policy Characteristics'!D:D,MATCH($C3148,'Policy Characteristics'!$C:$C,0))),"",INDEX('Policy Characteristics'!D:D,MATCH($C3148,'Policy Characteristics'!$C:$C,0)))</f>
        <v>R&amp;D Capital Cost Reductions</v>
      </c>
      <c r="K3148" s="254" t="str">
        <f>IF(ISBLANK(INDEX('Policy Characteristics'!E:E,MATCH($C3148,'Policy Characteristics'!$C:$C,0))),"",INDEX('Policy Characteristics'!E:E,MATCH($C3148,'Policy Characteristics'!$C:$C,0)))</f>
        <v>RnD hydgn capital cost reduction</v>
      </c>
      <c r="L3148" s="261">
        <f>IF(ISBLANK(INDEX('Policy Characteristics'!F:F,MATCH($C3148,'Policy Characteristics'!$C:$C,0))),"",INDEX('Policy Characteristics'!F:F,MATCH($C3148,'Policy Characteristics'!$C:$C,0)))</f>
        <v>0</v>
      </c>
      <c r="M3148" s="261">
        <f>IF(ISBLANK(INDEX('Policy Characteristics'!G:G,MATCH($C3148,'Policy Characteristics'!$C:$C,0))),"",INDEX('Policy Characteristics'!G:G,MATCH($C3148,'Policy Characteristics'!$C:$C,0)))</f>
        <v>0.4</v>
      </c>
      <c r="N3148" s="261">
        <f>IF(ISBLANK(INDEX('Policy Characteristics'!H:H,MATCH($C3148,'Policy Characteristics'!$C:$C,0))),"",INDEX('Policy Characteristics'!H:H,MATCH($C3148,'Policy Characteristics'!$C:$C,0)))</f>
        <v>0.01</v>
      </c>
      <c r="O3148" s="254" t="str">
        <f>IF(ISBLANK(INDEX('Policy Characteristics'!I:I,MATCH($C3148,'Policy Characteristics'!$C:$C,0))),"",INDEX('Policy Characteristics'!I:I,MATCH($C3148,'Policy Characteristics'!$C:$C,0)))</f>
        <v>% reduction in cost</v>
      </c>
      <c r="P3148" s="254" t="str">
        <f>IF(ISBLANK(INDEX('Policy Characteristics'!J:J,MATCH($C3148,'Policy Characteristics'!$C:$C,0))),"",INDEX('Policy Characteristics'!J:J,MATCH($C3148,'Policy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48" s="254" t="str">
        <f>IF(ISBLANK(INDEX('Policy Characteristics'!K:K,MATCH($C3148,'Policy Characteristics'!$C:$C,0))),"",INDEX('Policy Characteristics'!K:K,MATCH($C3148,'Policy Characteristics'!$C:$C,0)))</f>
        <v>architectural-design.html#rnd</v>
      </c>
      <c r="R3148" s="254" t="str">
        <f>IF(ISBLANK(INDEX('Policy Characteristics'!L:L,MATCH($C3148,'Policy Characteristics'!$C:$C,0))),"",INDEX('Policy Characteristics'!L:L,MATCH($C3148,'Policy Characteristics'!$C:$C,0)))</f>
        <v>research-and-development.html</v>
      </c>
    </row>
    <row r="3149" spans="1:18" x14ac:dyDescent="0.25">
      <c r="A3149" s="254" t="str">
        <f>IF(ISBLANK(INDEX('Policy Characteristics'!A:A,MATCH($C3149,'Policy Characteristics'!$C:$C,0))),"",INDEX('Policy Characteristics'!A:A,MATCH($C3149,'Policy Characteristics'!$C:$C,0)))</f>
        <v>Research and Development</v>
      </c>
      <c r="B3149" s="262" t="str">
        <f>IF(ISBLANK(INDEX('Policy Characteristics'!B:B,MATCH($C3149,'Policy Characteristics'!$C:$C,0))),"",INDEX('Policy Characteristics'!B:B,MATCH($C3149,'Policy Characteristics'!$C:$C,0)))</f>
        <v>Capital Cost Reduction</v>
      </c>
      <c r="C3149" s="254" t="str">
        <f t="shared" si="144"/>
        <v>RnD Hydrogen Capital Cost Perc Reduction</v>
      </c>
      <c r="D3149" s="45" t="s">
        <v>3871</v>
      </c>
      <c r="E3149" s="45"/>
      <c r="F3149" s="45" t="s">
        <v>3938</v>
      </c>
      <c r="G3149" s="45"/>
      <c r="H3149" s="47">
        <f t="shared" si="143"/>
        <v>3148</v>
      </c>
      <c r="I3149" s="324" t="s">
        <v>40</v>
      </c>
      <c r="J3149" s="255" t="str">
        <f>IF(ISBLANK(INDEX('Policy Characteristics'!D:D,MATCH($C3149,'Policy Characteristics'!$C:$C,0))),"",INDEX('Policy Characteristics'!D:D,MATCH($C3149,'Policy Characteristics'!$C:$C,0)))</f>
        <v>R&amp;D Capital Cost Reductions</v>
      </c>
      <c r="K3149" s="254" t="str">
        <f>IF(ISBLANK(INDEX('Policy Characteristics'!E:E,MATCH($C3149,'Policy Characteristics'!$C:$C,0))),"",INDEX('Policy Characteristics'!E:E,MATCH($C3149,'Policy Characteristics'!$C:$C,0)))</f>
        <v>RnD hydgn capital cost reduction</v>
      </c>
      <c r="L3149" s="261">
        <f>IF(ISBLANK(INDEX('Policy Characteristics'!F:F,MATCH($C3149,'Policy Characteristics'!$C:$C,0))),"",INDEX('Policy Characteristics'!F:F,MATCH($C3149,'Policy Characteristics'!$C:$C,0)))</f>
        <v>0</v>
      </c>
      <c r="M3149" s="261">
        <f>IF(ISBLANK(INDEX('Policy Characteristics'!G:G,MATCH($C3149,'Policy Characteristics'!$C:$C,0))),"",INDEX('Policy Characteristics'!G:G,MATCH($C3149,'Policy Characteristics'!$C:$C,0)))</f>
        <v>0.4</v>
      </c>
      <c r="N3149" s="261">
        <f>IF(ISBLANK(INDEX('Policy Characteristics'!H:H,MATCH($C3149,'Policy Characteristics'!$C:$C,0))),"",INDEX('Policy Characteristics'!H:H,MATCH($C3149,'Policy Characteristics'!$C:$C,0)))</f>
        <v>0.01</v>
      </c>
      <c r="O3149" s="254" t="str">
        <f>IF(ISBLANK(INDEX('Policy Characteristics'!I:I,MATCH($C3149,'Policy Characteristics'!$C:$C,0))),"",INDEX('Policy Characteristics'!I:I,MATCH($C3149,'Policy Characteristics'!$C:$C,0)))</f>
        <v>% reduction in cost</v>
      </c>
      <c r="P3149" s="254" t="str">
        <f>IF(ISBLANK(INDEX('Policy Characteristics'!J:J,MATCH($C3149,'Policy Characteristics'!$C:$C,0))),"",INDEX('Policy Characteristics'!J:J,MATCH($C3149,'Policy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49" s="254" t="str">
        <f>IF(ISBLANK(INDEX('Policy Characteristics'!K:K,MATCH($C3149,'Policy Characteristics'!$C:$C,0))),"",INDEX('Policy Characteristics'!K:K,MATCH($C3149,'Policy Characteristics'!$C:$C,0)))</f>
        <v>architectural-design.html#rnd</v>
      </c>
      <c r="R3149" s="254" t="str">
        <f>IF(ISBLANK(INDEX('Policy Characteristics'!L:L,MATCH($C3149,'Policy Characteristics'!$C:$C,0))),"",INDEX('Policy Characteristics'!L:L,MATCH($C3149,'Policy Characteristics'!$C:$C,0)))</f>
        <v>research-and-development.html</v>
      </c>
    </row>
    <row r="3150" spans="1:18" x14ac:dyDescent="0.25">
      <c r="A3150" s="254" t="str">
        <f>IF(ISBLANK(INDEX('Policy Characteristics'!A:A,MATCH($C3150,'Policy Characteristics'!$C:$C,0))),"",INDEX('Policy Characteristics'!A:A,MATCH($C3150,'Policy Characteristics'!$C:$C,0)))</f>
        <v>Research and Development</v>
      </c>
      <c r="B3150" s="262" t="str">
        <f>IF(ISBLANK(INDEX('Policy Characteristics'!B:B,MATCH($C3150,'Policy Characteristics'!$C:$C,0))),"",INDEX('Policy Characteristics'!B:B,MATCH($C3150,'Policy Characteristics'!$C:$C,0)))</f>
        <v>Capital Cost Reduction</v>
      </c>
      <c r="C3150" s="254" t="s">
        <v>3996</v>
      </c>
      <c r="D3150" s="45" t="s">
        <v>3985</v>
      </c>
      <c r="E3150" s="45"/>
      <c r="F3150" s="45" t="s">
        <v>3998</v>
      </c>
      <c r="G3150" s="45"/>
      <c r="H3150" s="47">
        <f t="shared" si="143"/>
        <v>3149</v>
      </c>
      <c r="I3150" s="324" t="s">
        <v>40</v>
      </c>
      <c r="J3150" s="255" t="str">
        <f>IF(ISBLANK(INDEX('Policy Characteristics'!D:D,MATCH($C3150,'Policy Characteristics'!$C:$C,0))),"",INDEX('Policy Characteristics'!D:D,MATCH($C3150,'Policy Characteristics'!$C:$C,0)))</f>
        <v>R&amp;D Capital Cost Reductions</v>
      </c>
      <c r="K3150" s="254" t="str">
        <f>IF(ISBLANK(INDEX('Policy Characteristics'!E:E,MATCH($C3150,'Policy Characteristics'!$C:$C,0))),"",INDEX('Policy Characteristics'!E:E,MATCH($C3150,'Policy Characteristics'!$C:$C,0)))</f>
        <v>RnD cement pathway capital cost reduction</v>
      </c>
      <c r="L3150" s="261">
        <f>IF(ISBLANK(INDEX('Policy Characteristics'!F:F,MATCH($C3150,'Policy Characteristics'!$C:$C,0))),"",INDEX('Policy Characteristics'!F:F,MATCH($C3150,'Policy Characteristics'!$C:$C,0)))</f>
        <v>0</v>
      </c>
      <c r="M3150" s="261">
        <f>IF(ISBLANK(INDEX('Policy Characteristics'!G:G,MATCH($C3150,'Policy Characteristics'!$C:$C,0))),"",INDEX('Policy Characteristics'!G:G,MATCH($C3150,'Policy Characteristics'!$C:$C,0)))</f>
        <v>0.4</v>
      </c>
      <c r="N3150" s="261">
        <f>IF(ISBLANK(INDEX('Policy Characteristics'!H:H,MATCH($C3150,'Policy Characteristics'!$C:$C,0))),"",INDEX('Policy Characteristics'!H:H,MATCH($C3150,'Policy Characteristics'!$C:$C,0)))</f>
        <v>0.01</v>
      </c>
      <c r="O3150" s="254" t="str">
        <f>IF(ISBLANK(INDEX('Policy Characteristics'!I:I,MATCH($C3150,'Policy Characteristics'!$C:$C,0))),"",INDEX('Policy Characteristics'!I:I,MATCH($C3150,'Policy Characteristics'!$C:$C,0)))</f>
        <v>% reduction in cost</v>
      </c>
      <c r="P3150" s="254" t="str">
        <f>IF(ISBLANK(INDEX('Policy Characteristics'!J:J,MATCH($C3150,'Policy Characteristics'!$C:$C,0))),"",INDEX('Policy Characteristics'!J:J,MATCH($C3150,'Policy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50" s="254" t="str">
        <f>IF(ISBLANK(INDEX('Policy Characteristics'!K:K,MATCH($C3150,'Policy Characteristics'!$C:$C,0))),"",INDEX('Policy Characteristics'!K:K,MATCH($C3150,'Policy Characteristics'!$C:$C,0)))</f>
        <v>architectural-design.html#rnd</v>
      </c>
      <c r="R3150" s="254" t="str">
        <f>IF(ISBLANK(INDEX('Policy Characteristics'!L:L,MATCH($C3150,'Policy Characteristics'!$C:$C,0))),"",INDEX('Policy Characteristics'!L:L,MATCH($C3150,'Policy Characteristics'!$C:$C,0)))</f>
        <v>research-and-development.html</v>
      </c>
    </row>
    <row r="3151" spans="1:18" x14ac:dyDescent="0.25">
      <c r="A3151" s="254" t="str">
        <f>IF(ISBLANK(INDEX('Policy Characteristics'!A:A,MATCH($C3151,'Policy Characteristics'!$C:$C,0))),"",INDEX('Policy Characteristics'!A:A,MATCH($C3151,'Policy Characteristics'!$C:$C,0)))</f>
        <v>Research and Development</v>
      </c>
      <c r="B3151" s="262" t="str">
        <f>IF(ISBLANK(INDEX('Policy Characteristics'!B:B,MATCH($C3151,'Policy Characteristics'!$C:$C,0))),"",INDEX('Policy Characteristics'!B:B,MATCH($C3151,'Policy Characteristics'!$C:$C,0)))</f>
        <v>Capital Cost Reduction</v>
      </c>
      <c r="C3151" s="254" t="str">
        <f>C$3150</f>
        <v>RnD Cement Pathway Capital Cost Perc Reduction</v>
      </c>
      <c r="D3151" s="45" t="s">
        <v>3987</v>
      </c>
      <c r="E3151" s="45"/>
      <c r="F3151" s="45" t="s">
        <v>3999</v>
      </c>
      <c r="G3151" s="45"/>
      <c r="H3151" s="47">
        <f t="shared" si="143"/>
        <v>3150</v>
      </c>
      <c r="I3151" s="324" t="s">
        <v>40</v>
      </c>
      <c r="J3151" s="255" t="str">
        <f>IF(ISBLANK(INDEX('Policy Characteristics'!D:D,MATCH($C3151,'Policy Characteristics'!$C:$C,0))),"",INDEX('Policy Characteristics'!D:D,MATCH($C3151,'Policy Characteristics'!$C:$C,0)))</f>
        <v>R&amp;D Capital Cost Reductions</v>
      </c>
      <c r="K3151" s="254" t="str">
        <f>IF(ISBLANK(INDEX('Policy Characteristics'!E:E,MATCH($C3151,'Policy Characteristics'!$C:$C,0))),"",INDEX('Policy Characteristics'!E:E,MATCH($C3151,'Policy Characteristics'!$C:$C,0)))</f>
        <v>RnD cement pathway capital cost reduction</v>
      </c>
      <c r="L3151" s="261">
        <f>IF(ISBLANK(INDEX('Policy Characteristics'!F:F,MATCH($C3151,'Policy Characteristics'!$C:$C,0))),"",INDEX('Policy Characteristics'!F:F,MATCH($C3151,'Policy Characteristics'!$C:$C,0)))</f>
        <v>0</v>
      </c>
      <c r="M3151" s="261">
        <f>IF(ISBLANK(INDEX('Policy Characteristics'!G:G,MATCH($C3151,'Policy Characteristics'!$C:$C,0))),"",INDEX('Policy Characteristics'!G:G,MATCH($C3151,'Policy Characteristics'!$C:$C,0)))</f>
        <v>0.4</v>
      </c>
      <c r="N3151" s="261">
        <f>IF(ISBLANK(INDEX('Policy Characteristics'!H:H,MATCH($C3151,'Policy Characteristics'!$C:$C,0))),"",INDEX('Policy Characteristics'!H:H,MATCH($C3151,'Policy Characteristics'!$C:$C,0)))</f>
        <v>0.01</v>
      </c>
      <c r="O3151" s="254" t="str">
        <f>IF(ISBLANK(INDEX('Policy Characteristics'!I:I,MATCH($C3151,'Policy Characteristics'!$C:$C,0))),"",INDEX('Policy Characteristics'!I:I,MATCH($C3151,'Policy Characteristics'!$C:$C,0)))</f>
        <v>% reduction in cost</v>
      </c>
      <c r="P3151" s="254" t="str">
        <f>IF(ISBLANK(INDEX('Policy Characteristics'!J:J,MATCH($C3151,'Policy Characteristics'!$C:$C,0))),"",INDEX('Policy Characteristics'!J:J,MATCH($C3151,'Policy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51" s="254" t="str">
        <f>IF(ISBLANK(INDEX('Policy Characteristics'!K:K,MATCH($C3151,'Policy Characteristics'!$C:$C,0))),"",INDEX('Policy Characteristics'!K:K,MATCH($C3151,'Policy Characteristics'!$C:$C,0)))</f>
        <v>architectural-design.html#rnd</v>
      </c>
      <c r="R3151" s="254" t="str">
        <f>IF(ISBLANK(INDEX('Policy Characteristics'!L:L,MATCH($C3151,'Policy Characteristics'!$C:$C,0))),"",INDEX('Policy Characteristics'!L:L,MATCH($C3151,'Policy Characteristics'!$C:$C,0)))</f>
        <v>research-and-development.html</v>
      </c>
    </row>
    <row r="3152" spans="1:18" x14ac:dyDescent="0.25">
      <c r="A3152" s="254" t="str">
        <f>IF(ISBLANK(INDEX('Policy Characteristics'!A:A,MATCH($C3152,'Policy Characteristics'!$C:$C,0))),"",INDEX('Policy Characteristics'!A:A,MATCH($C3152,'Policy Characteristics'!$C:$C,0)))</f>
        <v>Research and Development</v>
      </c>
      <c r="B3152" s="262" t="str">
        <f>IF(ISBLANK(INDEX('Policy Characteristics'!B:B,MATCH($C3152,'Policy Characteristics'!$C:$C,0))),"",INDEX('Policy Characteristics'!B:B,MATCH($C3152,'Policy Characteristics'!$C:$C,0)))</f>
        <v>Capital Cost Reduction</v>
      </c>
      <c r="C3152" s="254" t="str">
        <f>C$3150</f>
        <v>RnD Cement Pathway Capital Cost Perc Reduction</v>
      </c>
      <c r="D3152" s="45" t="s">
        <v>3989</v>
      </c>
      <c r="E3152" s="45"/>
      <c r="F3152" s="45" t="s">
        <v>4000</v>
      </c>
      <c r="G3152" s="45"/>
      <c r="H3152" s="47">
        <f t="shared" si="143"/>
        <v>3151</v>
      </c>
      <c r="I3152" s="324" t="s">
        <v>40</v>
      </c>
      <c r="J3152" s="255" t="str">
        <f>IF(ISBLANK(INDEX('Policy Characteristics'!D:D,MATCH($C3152,'Policy Characteristics'!$C:$C,0))),"",INDEX('Policy Characteristics'!D:D,MATCH($C3152,'Policy Characteristics'!$C:$C,0)))</f>
        <v>R&amp;D Capital Cost Reductions</v>
      </c>
      <c r="K3152" s="254" t="str">
        <f>IF(ISBLANK(INDEX('Policy Characteristics'!E:E,MATCH($C3152,'Policy Characteristics'!$C:$C,0))),"",INDEX('Policy Characteristics'!E:E,MATCH($C3152,'Policy Characteristics'!$C:$C,0)))</f>
        <v>RnD cement pathway capital cost reduction</v>
      </c>
      <c r="L3152" s="261">
        <f>IF(ISBLANK(INDEX('Policy Characteristics'!F:F,MATCH($C3152,'Policy Characteristics'!$C:$C,0))),"",INDEX('Policy Characteristics'!F:F,MATCH($C3152,'Policy Characteristics'!$C:$C,0)))</f>
        <v>0</v>
      </c>
      <c r="M3152" s="261">
        <f>IF(ISBLANK(INDEX('Policy Characteristics'!G:G,MATCH($C3152,'Policy Characteristics'!$C:$C,0))),"",INDEX('Policy Characteristics'!G:G,MATCH($C3152,'Policy Characteristics'!$C:$C,0)))</f>
        <v>0.4</v>
      </c>
      <c r="N3152" s="261">
        <f>IF(ISBLANK(INDEX('Policy Characteristics'!H:H,MATCH($C3152,'Policy Characteristics'!$C:$C,0))),"",INDEX('Policy Characteristics'!H:H,MATCH($C3152,'Policy Characteristics'!$C:$C,0)))</f>
        <v>0.01</v>
      </c>
      <c r="O3152" s="254" t="str">
        <f>IF(ISBLANK(INDEX('Policy Characteristics'!I:I,MATCH($C3152,'Policy Characteristics'!$C:$C,0))),"",INDEX('Policy Characteristics'!I:I,MATCH($C3152,'Policy Characteristics'!$C:$C,0)))</f>
        <v>% reduction in cost</v>
      </c>
      <c r="P3152" s="254" t="str">
        <f>IF(ISBLANK(INDEX('Policy Characteristics'!J:J,MATCH($C3152,'Policy Characteristics'!$C:$C,0))),"",INDEX('Policy Characteristics'!J:J,MATCH($C3152,'Policy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52" s="254" t="str">
        <f>IF(ISBLANK(INDEX('Policy Characteristics'!K:K,MATCH($C3152,'Policy Characteristics'!$C:$C,0))),"",INDEX('Policy Characteristics'!K:K,MATCH($C3152,'Policy Characteristics'!$C:$C,0)))</f>
        <v>architectural-design.html#rnd</v>
      </c>
      <c r="R3152" s="254" t="str">
        <f>IF(ISBLANK(INDEX('Policy Characteristics'!L:L,MATCH($C3152,'Policy Characteristics'!$C:$C,0))),"",INDEX('Policy Characteristics'!L:L,MATCH($C3152,'Policy Characteristics'!$C:$C,0)))</f>
        <v>research-and-development.html</v>
      </c>
    </row>
    <row r="3153" spans="1:18" x14ac:dyDescent="0.25">
      <c r="A3153" s="254" t="str">
        <f>IF(ISBLANK(INDEX('Policy Characteristics'!A:A,MATCH($C3153,'Policy Characteristics'!$C:$C,0))),"",INDEX('Policy Characteristics'!A:A,MATCH($C3153,'Policy Characteristics'!$C:$C,0)))</f>
        <v>Research and Development</v>
      </c>
      <c r="B3153" s="262" t="str">
        <f>IF(ISBLANK(INDEX('Policy Characteristics'!B:B,MATCH($C3153,'Policy Characteristics'!$C:$C,0))),"",INDEX('Policy Characteristics'!B:B,MATCH($C3153,'Policy Characteristics'!$C:$C,0)))</f>
        <v>Capital Cost Reduction</v>
      </c>
      <c r="C3153" s="254" t="str">
        <f>C$3150</f>
        <v>RnD Cement Pathway Capital Cost Perc Reduction</v>
      </c>
      <c r="D3153" s="45" t="s">
        <v>4098</v>
      </c>
      <c r="E3153" s="45"/>
      <c r="F3153" s="45" t="s">
        <v>4099</v>
      </c>
      <c r="G3153" s="45"/>
      <c r="H3153" s="47">
        <f t="shared" si="143"/>
        <v>3152</v>
      </c>
      <c r="I3153" s="324" t="s">
        <v>40</v>
      </c>
      <c r="J3153" s="255" t="str">
        <f>IF(ISBLANK(INDEX('Policy Characteristics'!D:D,MATCH($C3153,'Policy Characteristics'!$C:$C,0))),"",INDEX('Policy Characteristics'!D:D,MATCH($C3153,'Policy Characteristics'!$C:$C,0)))</f>
        <v>R&amp;D Capital Cost Reductions</v>
      </c>
      <c r="K3153" s="254" t="str">
        <f>IF(ISBLANK(INDEX('Policy Characteristics'!E:E,MATCH($C3153,'Policy Characteristics'!$C:$C,0))),"",INDEX('Policy Characteristics'!E:E,MATCH($C3153,'Policy Characteristics'!$C:$C,0)))</f>
        <v>RnD cement pathway capital cost reduction</v>
      </c>
      <c r="L3153" s="261">
        <f>IF(ISBLANK(INDEX('Policy Characteristics'!F:F,MATCH($C3153,'Policy Characteristics'!$C:$C,0))),"",INDEX('Policy Characteristics'!F:F,MATCH($C3153,'Policy Characteristics'!$C:$C,0)))</f>
        <v>0</v>
      </c>
      <c r="M3153" s="261">
        <f>IF(ISBLANK(INDEX('Policy Characteristics'!G:G,MATCH($C3153,'Policy Characteristics'!$C:$C,0))),"",INDEX('Policy Characteristics'!G:G,MATCH($C3153,'Policy Characteristics'!$C:$C,0)))</f>
        <v>0.4</v>
      </c>
      <c r="N3153" s="261">
        <f>IF(ISBLANK(INDEX('Policy Characteristics'!H:H,MATCH($C3153,'Policy Characteristics'!$C:$C,0))),"",INDEX('Policy Characteristics'!H:H,MATCH($C3153,'Policy Characteristics'!$C:$C,0)))</f>
        <v>0.01</v>
      </c>
      <c r="O3153" s="254" t="str">
        <f>IF(ISBLANK(INDEX('Policy Characteristics'!I:I,MATCH($C3153,'Policy Characteristics'!$C:$C,0))),"",INDEX('Policy Characteristics'!I:I,MATCH($C3153,'Policy Characteristics'!$C:$C,0)))</f>
        <v>% reduction in cost</v>
      </c>
      <c r="P3153" s="254" t="str">
        <f>IF(ISBLANK(INDEX('Policy Characteristics'!J:J,MATCH($C3153,'Policy Characteristics'!$C:$C,0))),"",INDEX('Policy Characteristics'!J:J,MATCH($C3153,'Policy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53" s="254" t="str">
        <f>IF(ISBLANK(INDEX('Policy Characteristics'!K:K,MATCH($C3153,'Policy Characteristics'!$C:$C,0))),"",INDEX('Policy Characteristics'!K:K,MATCH($C3153,'Policy Characteristics'!$C:$C,0)))</f>
        <v>architectural-design.html#rnd</v>
      </c>
      <c r="R3153" s="254" t="str">
        <f>IF(ISBLANK(INDEX('Policy Characteristics'!L:L,MATCH($C3153,'Policy Characteristics'!$C:$C,0))),"",INDEX('Policy Characteristics'!L:L,MATCH($C3153,'Policy Characteristics'!$C:$C,0)))</f>
        <v>research-and-development.html</v>
      </c>
    </row>
    <row r="3154" spans="1:18" x14ac:dyDescent="0.25">
      <c r="A3154" s="254" t="str">
        <f>IF(ISBLANK(INDEX('Policy Characteristics'!A:A,MATCH($C3154,'Policy Characteristics'!$C:$C,0))),"",INDEX('Policy Characteristics'!A:A,MATCH($C3154,'Policy Characteristics'!$C:$C,0)))</f>
        <v>Research and Development</v>
      </c>
      <c r="B3154" s="262" t="str">
        <f>IF(ISBLANK(INDEX('Policy Characteristics'!B:B,MATCH($C3154,'Policy Characteristics'!$C:$C,0))),"",INDEX('Policy Characteristics'!B:B,MATCH($C3154,'Policy Characteristics'!$C:$C,0)))</f>
        <v>Capital Cost Reduction</v>
      </c>
      <c r="C3154" s="254" t="str">
        <f>C$3150</f>
        <v>RnD Cement Pathway Capital Cost Perc Reduction</v>
      </c>
      <c r="D3154" s="45" t="s">
        <v>3991</v>
      </c>
      <c r="E3154" s="45"/>
      <c r="F3154" s="45" t="s">
        <v>4001</v>
      </c>
      <c r="G3154" s="45"/>
      <c r="H3154" s="47">
        <f t="shared" si="143"/>
        <v>3153</v>
      </c>
      <c r="I3154" s="324" t="s">
        <v>40</v>
      </c>
      <c r="J3154" s="255" t="str">
        <f>IF(ISBLANK(INDEX('Policy Characteristics'!D:D,MATCH($C3154,'Policy Characteristics'!$C:$C,0))),"",INDEX('Policy Characteristics'!D:D,MATCH($C3154,'Policy Characteristics'!$C:$C,0)))</f>
        <v>R&amp;D Capital Cost Reductions</v>
      </c>
      <c r="K3154" s="254" t="str">
        <f>IF(ISBLANK(INDEX('Policy Characteristics'!E:E,MATCH($C3154,'Policy Characteristics'!$C:$C,0))),"",INDEX('Policy Characteristics'!E:E,MATCH($C3154,'Policy Characteristics'!$C:$C,0)))</f>
        <v>RnD cement pathway capital cost reduction</v>
      </c>
      <c r="L3154" s="261">
        <f>IF(ISBLANK(INDEX('Policy Characteristics'!F:F,MATCH($C3154,'Policy Characteristics'!$C:$C,0))),"",INDEX('Policy Characteristics'!F:F,MATCH($C3154,'Policy Characteristics'!$C:$C,0)))</f>
        <v>0</v>
      </c>
      <c r="M3154" s="261">
        <f>IF(ISBLANK(INDEX('Policy Characteristics'!G:G,MATCH($C3154,'Policy Characteristics'!$C:$C,0))),"",INDEX('Policy Characteristics'!G:G,MATCH($C3154,'Policy Characteristics'!$C:$C,0)))</f>
        <v>0.4</v>
      </c>
      <c r="N3154" s="261">
        <f>IF(ISBLANK(INDEX('Policy Characteristics'!H:H,MATCH($C3154,'Policy Characteristics'!$C:$C,0))),"",INDEX('Policy Characteristics'!H:H,MATCH($C3154,'Policy Characteristics'!$C:$C,0)))</f>
        <v>0.01</v>
      </c>
      <c r="O3154" s="254" t="str">
        <f>IF(ISBLANK(INDEX('Policy Characteristics'!I:I,MATCH($C3154,'Policy Characteristics'!$C:$C,0))),"",INDEX('Policy Characteristics'!I:I,MATCH($C3154,'Policy Characteristics'!$C:$C,0)))</f>
        <v>% reduction in cost</v>
      </c>
      <c r="P3154" s="254" t="str">
        <f>IF(ISBLANK(INDEX('Policy Characteristics'!J:J,MATCH($C3154,'Policy Characteristics'!$C:$C,0))),"",INDEX('Policy Characteristics'!J:J,MATCH($C3154,'Policy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54" s="254" t="str">
        <f>IF(ISBLANK(INDEX('Policy Characteristics'!K:K,MATCH($C3154,'Policy Characteristics'!$C:$C,0))),"",INDEX('Policy Characteristics'!K:K,MATCH($C3154,'Policy Characteristics'!$C:$C,0)))</f>
        <v>architectural-design.html#rnd</v>
      </c>
      <c r="R3154" s="254" t="str">
        <f>IF(ISBLANK(INDEX('Policy Characteristics'!L:L,MATCH($C3154,'Policy Characteristics'!$C:$C,0))),"",INDEX('Policy Characteristics'!L:L,MATCH($C3154,'Policy Characteristics'!$C:$C,0)))</f>
        <v>research-and-development.html</v>
      </c>
    </row>
    <row r="3155" spans="1:18" s="2" customFormat="1" x14ac:dyDescent="0.25">
      <c r="A3155" s="254" t="str">
        <f>IF(ISBLANK(INDEX('Policy Characteristics'!A:A,MATCH($C3155,'Policy Characteristics'!$C:$C,0))),"",INDEX('Policy Characteristics'!A:A,MATCH($C3155,'Policy Characteristics'!$C:$C,0)))</f>
        <v>Carbon Removal</v>
      </c>
      <c r="B3155" s="262" t="str">
        <f>IF(ISBLANK(INDEX('Policy Characteristics'!B:B,MATCH($C3155,'Policy Characteristics'!$C:$C,0))),"",INDEX('Policy Characteristics'!B:B,MATCH($C3155,'Policy Characteristics'!$C:$C,0)))</f>
        <v>Direct Air Capture</v>
      </c>
      <c r="C3155" s="317" t="s">
        <v>2768</v>
      </c>
      <c r="D3155" s="6"/>
      <c r="E3155" s="6"/>
      <c r="F3155" s="6"/>
      <c r="G3155" s="6"/>
      <c r="H3155" s="47">
        <f t="shared" si="143"/>
        <v>3154</v>
      </c>
      <c r="I3155" s="325" t="s">
        <v>40</v>
      </c>
      <c r="J3155" s="255" t="str">
        <f>IF(ISBLANK(INDEX('Policy Characteristics'!D:D,MATCH($C3155,'Policy Characteristics'!$C:$C,0))),"",INDEX('Policy Characteristics'!D:D,MATCH($C3155,'Policy Characteristics'!$C:$C,0)))</f>
        <v>Carbon Dioxide Removal</v>
      </c>
      <c r="K3155" s="254" t="str">
        <f>IF(ISBLANK(INDEX('Policy Characteristics'!E:E,MATCH($C3155,'Policy Characteristics'!$C:$C,0))),"",INDEX('Policy Characteristics'!E:E,MATCH($C3155,'Policy Characteristics'!$C:$C,0)))</f>
        <v>geoeng direct air capture</v>
      </c>
      <c r="L3155" s="261">
        <f>IF(ISBLANK(INDEX('Policy Characteristics'!F:F,MATCH($C3155,'Policy Characteristics'!$C:$C,0))),"",INDEX('Policy Characteristics'!F:F,MATCH($C3155,'Policy Characteristics'!$C:$C,0)))</f>
        <v>0</v>
      </c>
      <c r="M3155" s="261">
        <f>IF(ISBLANK(INDEX('Policy Characteristics'!G:G,MATCH($C3155,'Policy Characteristics'!$C:$C,0))),"",INDEX('Policy Characteristics'!G:G,MATCH($C3155,'Policy Characteristics'!$C:$C,0)))</f>
        <v>1</v>
      </c>
      <c r="N3155" s="261">
        <f>IF(ISBLANK(INDEX('Policy Characteristics'!H:H,MATCH($C3155,'Policy Characteristics'!$C:$C,0))),"",INDEX('Policy Characteristics'!H:H,MATCH($C3155,'Policy Characteristics'!$C:$C,0)))</f>
        <v>0.01</v>
      </c>
      <c r="O3155" s="254" t="str">
        <f>IF(ISBLANK(INDEX('Policy Characteristics'!I:I,MATCH($C3155,'Policy Characteristics'!$C:$C,0))),"",INDEX('Policy Characteristics'!I:I,MATCH($C3155,'Policy Characteristics'!$C:$C,0)))</f>
        <v>% of potential achieved</v>
      </c>
      <c r="P3155" s="254" t="str">
        <f>IF(ISBLANK(INDEX('Policy Characteristics'!J:J,MATCH($C3155,'Policy Characteristics'!$C:$C,0))),"",INDEX('Policy Characteristics'!J:J,MATCH($C3155,'Policy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3155" s="254" t="str">
        <f>IF(ISBLANK(INDEX('Policy Characteristics'!K:K,MATCH($C3155,'Policy Characteristics'!$C:$C,0))),"",INDEX('Policy Characteristics'!K:K,MATCH($C3155,'Policy Characteristics'!$C:$C,0)))</f>
        <v>direct-air-capture.html#dac</v>
      </c>
      <c r="R3155" s="254" t="str">
        <f>IF(ISBLANK(INDEX('Policy Characteristics'!L:L,MATCH($C3155,'Policy Characteristics'!$C:$C,0))),"",INDEX('Policy Characteristics'!L:L,MATCH($C3155,'Policy Characteristics'!$C:$C,0)))</f>
        <v>direct-air-capture.html</v>
      </c>
    </row>
    <row r="3156" spans="1:18" s="2" customFormat="1" x14ac:dyDescent="0.25">
      <c r="A3156" s="254" t="str">
        <f>IF(ISBLANK(INDEX('Policy Characteristics'!A:A,MATCH($C3156,'Policy Characteristics'!$C:$C,0))),"",INDEX('Policy Characteristics'!A:A,MATCH($C3156,'Policy Characteristics'!$C:$C,0)))</f>
        <v>Carbon Removal</v>
      </c>
      <c r="B3156" s="262" t="str">
        <f>IF(ISBLANK(INDEX('Policy Characteristics'!B:B,MATCH($C3156,'Policy Characteristics'!$C:$C,0))),"",INDEX('Policy Characteristics'!B:B,MATCH($C3156,'Policy Characteristics'!$C:$C,0)))</f>
        <v>Enhanced Rock Weathering</v>
      </c>
      <c r="C3156" s="317" t="s">
        <v>3630</v>
      </c>
      <c r="D3156" s="6"/>
      <c r="E3156" s="6"/>
      <c r="F3156" s="6"/>
      <c r="G3156" s="6"/>
      <c r="H3156" s="47">
        <f t="shared" si="143"/>
        <v>3155</v>
      </c>
      <c r="I3156" s="325" t="s">
        <v>40</v>
      </c>
      <c r="J3156" s="255" t="str">
        <f>IF(ISBLANK(INDEX('Policy Characteristics'!D:D,MATCH($C3156,'Policy Characteristics'!$C:$C,0))),"",INDEX('Policy Characteristics'!D:D,MATCH($C3156,'Policy Characteristics'!$C:$C,0)))</f>
        <v>Carbon Dioxide Removal</v>
      </c>
      <c r="K3156" s="254" t="str">
        <f>IF(ISBLANK(INDEX('Policy Characteristics'!E:E,MATCH($C3156,'Policy Characteristics'!$C:$C,0))),"",INDEX('Policy Characteristics'!E:E,MATCH($C3156,'Policy Characteristics'!$C:$C,0)))</f>
        <v>geoeng enhanced rock weathering</v>
      </c>
      <c r="L3156" s="261">
        <f>IF(ISBLANK(INDEX('Policy Characteristics'!F:F,MATCH($C3156,'Policy Characteristics'!$C:$C,0))),"",INDEX('Policy Characteristics'!F:F,MATCH($C3156,'Policy Characteristics'!$C:$C,0)))</f>
        <v>0</v>
      </c>
      <c r="M3156" s="261">
        <f>IF(ISBLANK(INDEX('Policy Characteristics'!G:G,MATCH($C3156,'Policy Characteristics'!$C:$C,0))),"",INDEX('Policy Characteristics'!G:G,MATCH($C3156,'Policy Characteristics'!$C:$C,0)))</f>
        <v>1</v>
      </c>
      <c r="N3156" s="261">
        <f>IF(ISBLANK(INDEX('Policy Characteristics'!H:H,MATCH($C3156,'Policy Characteristics'!$C:$C,0))),"",INDEX('Policy Characteristics'!H:H,MATCH($C3156,'Policy Characteristics'!$C:$C,0)))</f>
        <v>0.01</v>
      </c>
      <c r="O3156" s="254" t="str">
        <f>IF(ISBLANK(INDEX('Policy Characteristics'!I:I,MATCH($C3156,'Policy Characteristics'!$C:$C,0))),"",INDEX('Policy Characteristics'!I:I,MATCH($C3156,'Policy Characteristics'!$C:$C,0)))</f>
        <v>% of potential achieved</v>
      </c>
      <c r="P3156" s="254" t="str">
        <f>IF(ISBLANK(INDEX('Policy Characteristics'!J:J,MATCH($C3156,'Policy Characteristics'!$C:$C,0))),"",INDEX('Policy Characteristics'!J:J,MATCH($C3156,'Policy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3156" s="254" t="str">
        <f>IF(ISBLANK(INDEX('Policy Characteristics'!K:K,MATCH($C3156,'Policy Characteristics'!$C:$C,0))),"",INDEX('Policy Characteristics'!K:K,MATCH($C3156,'Policy Characteristics'!$C:$C,0)))</f>
        <v/>
      </c>
      <c r="R3156" s="254" t="str">
        <f>IF(ISBLANK(INDEX('Policy Characteristics'!L:L,MATCH($C3156,'Policy Characteristics'!$C:$C,0))),"",INDEX('Policy Characteristics'!L:L,MATCH($C3156,'Policy Characteristics'!$C:$C,0)))</f>
        <v/>
      </c>
    </row>
    <row r="3157" spans="1:18" x14ac:dyDescent="0.25">
      <c r="A3157" s="254" t="str">
        <f>IF(ISBLANK(INDEX('Policy Characteristics'!A:A,MATCH($C3157,'Policy Characteristics'!$C:$C,0))),"",INDEX('Policy Characteristics'!A:A,MATCH($C3157,'Policy Characteristics'!$C:$C,0)))</f>
        <v>Research and Development</v>
      </c>
      <c r="B3157" s="262" t="str">
        <f>IF(ISBLANK(INDEX('Policy Characteristics'!B:B,MATCH($C3157,'Policy Characteristics'!$C:$C,0))),"",INDEX('Policy Characteristics'!B:B,MATCH($C3157,'Policy Characteristics'!$C:$C,0)))</f>
        <v>Fuel Use Reduction</v>
      </c>
      <c r="C3157" t="s">
        <v>278</v>
      </c>
      <c r="D3157" s="45" t="s">
        <v>109</v>
      </c>
      <c r="E3157" s="45"/>
      <c r="F3157" s="45" t="s">
        <v>300</v>
      </c>
      <c r="G3157" s="45"/>
      <c r="H3157" s="47">
        <f t="shared" si="143"/>
        <v>3156</v>
      </c>
      <c r="I3157" s="324" t="s">
        <v>40</v>
      </c>
      <c r="J3157" s="255" t="str">
        <f>IF(ISBLANK(INDEX('Policy Characteristics'!D:D,MATCH($C3157,'Policy Characteristics'!$C:$C,0))),"",INDEX('Policy Characteristics'!D:D,MATCH($C3157,'Policy Characteristics'!$C:$C,0)))</f>
        <v>R&amp;D Fuel Use Reductions</v>
      </c>
      <c r="K3157" s="254" t="str">
        <f>IF(ISBLANK(INDEX('Policy Characteristics'!E:E,MATCH($C3157,'Policy Characteristics'!$C:$C,0))),"",INDEX('Policy Characteristics'!E:E,MATCH($C3157,'Policy Characteristics'!$C:$C,0)))</f>
        <v>RnD building fuel use reduction</v>
      </c>
      <c r="L3157" s="261">
        <f>IF(ISBLANK(INDEX('Policy Characteristics'!F:F,MATCH($C3157,'Policy Characteristics'!$C:$C,0))),"",INDEX('Policy Characteristics'!F:F,MATCH($C3157,'Policy Characteristics'!$C:$C,0)))</f>
        <v>0</v>
      </c>
      <c r="M3157" s="261">
        <f>IF(ISBLANK(INDEX('Policy Characteristics'!G:G,MATCH($C3157,'Policy Characteristics'!$C:$C,0))),"",INDEX('Policy Characteristics'!G:G,MATCH($C3157,'Policy Characteristics'!$C:$C,0)))</f>
        <v>0.4</v>
      </c>
      <c r="N3157" s="261">
        <f>IF(ISBLANK(INDEX('Policy Characteristics'!H:H,MATCH($C3157,'Policy Characteristics'!$C:$C,0))),"",INDEX('Policy Characteristics'!H:H,MATCH($C3157,'Policy Characteristics'!$C:$C,0)))</f>
        <v>0.01</v>
      </c>
      <c r="O3157" s="254" t="str">
        <f>IF(ISBLANK(INDEX('Policy Characteristics'!I:I,MATCH($C3157,'Policy Characteristics'!$C:$C,0))),"",INDEX('Policy Characteristics'!I:I,MATCH($C3157,'Policy Characteristics'!$C:$C,0)))</f>
        <v>% reduction in fuel use</v>
      </c>
      <c r="P3157" s="254" t="str">
        <f>IF(ISBLANK(INDEX('Policy Characteristics'!J:J,MATCH($C3157,'Policy Characteristics'!$C:$C,0))),"",INDEX('Policy Characteristics'!J:J,MATCH($C3157,'Policy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57" s="254" t="str">
        <f>IF(ISBLANK(INDEX('Policy Characteristics'!K:K,MATCH($C3157,'Policy Characteristics'!$C:$C,0))),"",INDEX('Policy Characteristics'!K:K,MATCH($C3157,'Policy Characteristics'!$C:$C,0)))</f>
        <v>architectural-design.html#rnd</v>
      </c>
      <c r="R3157" s="254" t="str">
        <f>IF(ISBLANK(INDEX('Policy Characteristics'!L:L,MATCH($C3157,'Policy Characteristics'!$C:$C,0))),"",INDEX('Policy Characteristics'!L:L,MATCH($C3157,'Policy Characteristics'!$C:$C,0)))</f>
        <v>research-and-development.html</v>
      </c>
    </row>
    <row r="3158" spans="1:18" x14ac:dyDescent="0.25">
      <c r="A3158" s="254" t="str">
        <f>IF(ISBLANK(INDEX('Policy Characteristics'!A:A,MATCH($C3158,'Policy Characteristics'!$C:$C,0))),"",INDEX('Policy Characteristics'!A:A,MATCH($C3158,'Policy Characteristics'!$C:$C,0)))</f>
        <v>Research and Development</v>
      </c>
      <c r="B3158" s="262" t="str">
        <f>IF(ISBLANK(INDEX('Policy Characteristics'!B:B,MATCH($C3158,'Policy Characteristics'!$C:$C,0))),"",INDEX('Policy Characteristics'!B:B,MATCH($C3158,'Policy Characteristics'!$C:$C,0)))</f>
        <v>Fuel Use Reduction</v>
      </c>
      <c r="C3158" s="254" t="str">
        <f t="shared" ref="C3158:C3162" si="145">C$3157</f>
        <v>RnD Building Fuel Use Perc Reduction</v>
      </c>
      <c r="D3158" s="45" t="s">
        <v>110</v>
      </c>
      <c r="E3158" s="45"/>
      <c r="F3158" s="45" t="s">
        <v>301</v>
      </c>
      <c r="G3158" s="45"/>
      <c r="H3158" s="47">
        <f t="shared" si="143"/>
        <v>3157</v>
      </c>
      <c r="I3158" s="324" t="s">
        <v>40</v>
      </c>
      <c r="J3158" s="255" t="str">
        <f>IF(ISBLANK(INDEX('Policy Characteristics'!D:D,MATCH($C3158,'Policy Characteristics'!$C:$C,0))),"",INDEX('Policy Characteristics'!D:D,MATCH($C3158,'Policy Characteristics'!$C:$C,0)))</f>
        <v>R&amp;D Fuel Use Reductions</v>
      </c>
      <c r="K3158" s="254" t="str">
        <f>IF(ISBLANK(INDEX('Policy Characteristics'!E:E,MATCH($C3158,'Policy Characteristics'!$C:$C,0))),"",INDEX('Policy Characteristics'!E:E,MATCH($C3158,'Policy Characteristics'!$C:$C,0)))</f>
        <v>RnD building fuel use reduction</v>
      </c>
      <c r="L3158" s="261">
        <f>IF(ISBLANK(INDEX('Policy Characteristics'!F:F,MATCH($C3158,'Policy Characteristics'!$C:$C,0))),"",INDEX('Policy Characteristics'!F:F,MATCH($C3158,'Policy Characteristics'!$C:$C,0)))</f>
        <v>0</v>
      </c>
      <c r="M3158" s="261">
        <f>IF(ISBLANK(INDEX('Policy Characteristics'!G:G,MATCH($C3158,'Policy Characteristics'!$C:$C,0))),"",INDEX('Policy Characteristics'!G:G,MATCH($C3158,'Policy Characteristics'!$C:$C,0)))</f>
        <v>0.4</v>
      </c>
      <c r="N3158" s="261">
        <f>IF(ISBLANK(INDEX('Policy Characteristics'!H:H,MATCH($C3158,'Policy Characteristics'!$C:$C,0))),"",INDEX('Policy Characteristics'!H:H,MATCH($C3158,'Policy Characteristics'!$C:$C,0)))</f>
        <v>0.01</v>
      </c>
      <c r="O3158" s="254" t="str">
        <f>IF(ISBLANK(INDEX('Policy Characteristics'!I:I,MATCH($C3158,'Policy Characteristics'!$C:$C,0))),"",INDEX('Policy Characteristics'!I:I,MATCH($C3158,'Policy Characteristics'!$C:$C,0)))</f>
        <v>% reduction in fuel use</v>
      </c>
      <c r="P3158" s="254" t="str">
        <f>IF(ISBLANK(INDEX('Policy Characteristics'!J:J,MATCH($C3158,'Policy Characteristics'!$C:$C,0))),"",INDEX('Policy Characteristics'!J:J,MATCH($C3158,'Policy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58" s="254" t="str">
        <f>IF(ISBLANK(INDEX('Policy Characteristics'!K:K,MATCH($C3158,'Policy Characteristics'!$C:$C,0))),"",INDEX('Policy Characteristics'!K:K,MATCH($C3158,'Policy Characteristics'!$C:$C,0)))</f>
        <v>architectural-design.html#rnd</v>
      </c>
      <c r="R3158" s="254" t="str">
        <f>IF(ISBLANK(INDEX('Policy Characteristics'!L:L,MATCH($C3158,'Policy Characteristics'!$C:$C,0))),"",INDEX('Policy Characteristics'!L:L,MATCH($C3158,'Policy Characteristics'!$C:$C,0)))</f>
        <v>research-and-development.html</v>
      </c>
    </row>
    <row r="3159" spans="1:18" x14ac:dyDescent="0.25">
      <c r="A3159" s="254" t="str">
        <f>IF(ISBLANK(INDEX('Policy Characteristics'!A:A,MATCH($C3159,'Policy Characteristics'!$C:$C,0))),"",INDEX('Policy Characteristics'!A:A,MATCH($C3159,'Policy Characteristics'!$C:$C,0)))</f>
        <v>Research and Development</v>
      </c>
      <c r="B3159" s="262" t="str">
        <f>IF(ISBLANK(INDEX('Policy Characteristics'!B:B,MATCH($C3159,'Policy Characteristics'!$C:$C,0))),"",INDEX('Policy Characteristics'!B:B,MATCH($C3159,'Policy Characteristics'!$C:$C,0)))</f>
        <v>Fuel Use Reduction</v>
      </c>
      <c r="C3159" s="254" t="str">
        <f t="shared" si="145"/>
        <v>RnD Building Fuel Use Perc Reduction</v>
      </c>
      <c r="D3159" s="45" t="s">
        <v>111</v>
      </c>
      <c r="E3159" s="45"/>
      <c r="F3159" s="45" t="s">
        <v>302</v>
      </c>
      <c r="G3159" s="45"/>
      <c r="H3159" s="47">
        <f t="shared" si="143"/>
        <v>3158</v>
      </c>
      <c r="I3159" s="324" t="s">
        <v>41</v>
      </c>
      <c r="J3159" s="255" t="str">
        <f>IF(ISBLANK(INDEX('Policy Characteristics'!D:D,MATCH($C3159,'Policy Characteristics'!$C:$C,0))),"",INDEX('Policy Characteristics'!D:D,MATCH($C3159,'Policy Characteristics'!$C:$C,0)))</f>
        <v>R&amp;D Fuel Use Reductions</v>
      </c>
      <c r="K3159" s="254" t="str">
        <f>IF(ISBLANK(INDEX('Policy Characteristics'!E:E,MATCH($C3159,'Policy Characteristics'!$C:$C,0))),"",INDEX('Policy Characteristics'!E:E,MATCH($C3159,'Policy Characteristics'!$C:$C,0)))</f>
        <v>RnD building fuel use reduction</v>
      </c>
      <c r="L3159" s="261">
        <f>IF(ISBLANK(INDEX('Policy Characteristics'!F:F,MATCH($C3159,'Policy Characteristics'!$C:$C,0))),"",INDEX('Policy Characteristics'!F:F,MATCH($C3159,'Policy Characteristics'!$C:$C,0)))</f>
        <v>0</v>
      </c>
      <c r="M3159" s="261">
        <f>IF(ISBLANK(INDEX('Policy Characteristics'!G:G,MATCH($C3159,'Policy Characteristics'!$C:$C,0))),"",INDEX('Policy Characteristics'!G:G,MATCH($C3159,'Policy Characteristics'!$C:$C,0)))</f>
        <v>0.4</v>
      </c>
      <c r="N3159" s="261">
        <f>IF(ISBLANK(INDEX('Policy Characteristics'!H:H,MATCH($C3159,'Policy Characteristics'!$C:$C,0))),"",INDEX('Policy Characteristics'!H:H,MATCH($C3159,'Policy Characteristics'!$C:$C,0)))</f>
        <v>0.01</v>
      </c>
      <c r="O3159" s="254" t="str">
        <f>IF(ISBLANK(INDEX('Policy Characteristics'!I:I,MATCH($C3159,'Policy Characteristics'!$C:$C,0))),"",INDEX('Policy Characteristics'!I:I,MATCH($C3159,'Policy Characteristics'!$C:$C,0)))</f>
        <v>% reduction in fuel use</v>
      </c>
      <c r="P3159" s="254" t="str">
        <f>IF(ISBLANK(INDEX('Policy Characteristics'!J:J,MATCH($C3159,'Policy Characteristics'!$C:$C,0))),"",INDEX('Policy Characteristics'!J:J,MATCH($C3159,'Policy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59" s="254" t="str">
        <f>IF(ISBLANK(INDEX('Policy Characteristics'!K:K,MATCH($C3159,'Policy Characteristics'!$C:$C,0))),"",INDEX('Policy Characteristics'!K:K,MATCH($C3159,'Policy Characteristics'!$C:$C,0)))</f>
        <v>architectural-design.html#rnd</v>
      </c>
      <c r="R3159" s="254" t="str">
        <f>IF(ISBLANK(INDEX('Policy Characteristics'!L:L,MATCH($C3159,'Policy Characteristics'!$C:$C,0))),"",INDEX('Policy Characteristics'!L:L,MATCH($C3159,'Policy Characteristics'!$C:$C,0)))</f>
        <v>research-and-development.html</v>
      </c>
    </row>
    <row r="3160" spans="1:18" x14ac:dyDescent="0.25">
      <c r="A3160" s="254" t="str">
        <f>IF(ISBLANK(INDEX('Policy Characteristics'!A:A,MATCH($C3160,'Policy Characteristics'!$C:$C,0))),"",INDEX('Policy Characteristics'!A:A,MATCH($C3160,'Policy Characteristics'!$C:$C,0)))</f>
        <v>Research and Development</v>
      </c>
      <c r="B3160" s="262" t="str">
        <f>IF(ISBLANK(INDEX('Policy Characteristics'!B:B,MATCH($C3160,'Policy Characteristics'!$C:$C,0))),"",INDEX('Policy Characteristics'!B:B,MATCH($C3160,'Policy Characteristics'!$C:$C,0)))</f>
        <v>Fuel Use Reduction</v>
      </c>
      <c r="C3160" s="254" t="str">
        <f t="shared" si="145"/>
        <v>RnD Building Fuel Use Perc Reduction</v>
      </c>
      <c r="D3160" s="45" t="s">
        <v>112</v>
      </c>
      <c r="E3160" s="45"/>
      <c r="F3160" s="45" t="s">
        <v>303</v>
      </c>
      <c r="G3160" s="45"/>
      <c r="H3160" s="47">
        <f t="shared" si="143"/>
        <v>3159</v>
      </c>
      <c r="I3160" s="324" t="s">
        <v>40</v>
      </c>
      <c r="J3160" s="255" t="str">
        <f>IF(ISBLANK(INDEX('Policy Characteristics'!D:D,MATCH($C3160,'Policy Characteristics'!$C:$C,0))),"",INDEX('Policy Characteristics'!D:D,MATCH($C3160,'Policy Characteristics'!$C:$C,0)))</f>
        <v>R&amp;D Fuel Use Reductions</v>
      </c>
      <c r="K3160" s="254" t="str">
        <f>IF(ISBLANK(INDEX('Policy Characteristics'!E:E,MATCH($C3160,'Policy Characteristics'!$C:$C,0))),"",INDEX('Policy Characteristics'!E:E,MATCH($C3160,'Policy Characteristics'!$C:$C,0)))</f>
        <v>RnD building fuel use reduction</v>
      </c>
      <c r="L3160" s="261">
        <f>IF(ISBLANK(INDEX('Policy Characteristics'!F:F,MATCH($C3160,'Policy Characteristics'!$C:$C,0))),"",INDEX('Policy Characteristics'!F:F,MATCH($C3160,'Policy Characteristics'!$C:$C,0)))</f>
        <v>0</v>
      </c>
      <c r="M3160" s="261">
        <f>IF(ISBLANK(INDEX('Policy Characteristics'!G:G,MATCH($C3160,'Policy Characteristics'!$C:$C,0))),"",INDEX('Policy Characteristics'!G:G,MATCH($C3160,'Policy Characteristics'!$C:$C,0)))</f>
        <v>0.4</v>
      </c>
      <c r="N3160" s="261">
        <f>IF(ISBLANK(INDEX('Policy Characteristics'!H:H,MATCH($C3160,'Policy Characteristics'!$C:$C,0))),"",INDEX('Policy Characteristics'!H:H,MATCH($C3160,'Policy Characteristics'!$C:$C,0)))</f>
        <v>0.01</v>
      </c>
      <c r="O3160" s="254" t="str">
        <f>IF(ISBLANK(INDEX('Policy Characteristics'!I:I,MATCH($C3160,'Policy Characteristics'!$C:$C,0))),"",INDEX('Policy Characteristics'!I:I,MATCH($C3160,'Policy Characteristics'!$C:$C,0)))</f>
        <v>% reduction in fuel use</v>
      </c>
      <c r="P3160" s="254" t="str">
        <f>IF(ISBLANK(INDEX('Policy Characteristics'!J:J,MATCH($C3160,'Policy Characteristics'!$C:$C,0))),"",INDEX('Policy Characteristics'!J:J,MATCH($C3160,'Policy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60" s="254" t="str">
        <f>IF(ISBLANK(INDEX('Policy Characteristics'!K:K,MATCH($C3160,'Policy Characteristics'!$C:$C,0))),"",INDEX('Policy Characteristics'!K:K,MATCH($C3160,'Policy Characteristics'!$C:$C,0)))</f>
        <v>architectural-design.html#rnd</v>
      </c>
      <c r="R3160" s="254" t="str">
        <f>IF(ISBLANK(INDEX('Policy Characteristics'!L:L,MATCH($C3160,'Policy Characteristics'!$C:$C,0))),"",INDEX('Policy Characteristics'!L:L,MATCH($C3160,'Policy Characteristics'!$C:$C,0)))</f>
        <v>research-and-development.html</v>
      </c>
    </row>
    <row r="3161" spans="1:18" x14ac:dyDescent="0.25">
      <c r="A3161" s="254" t="str">
        <f>IF(ISBLANK(INDEX('Policy Characteristics'!A:A,MATCH($C3161,'Policy Characteristics'!$C:$C,0))),"",INDEX('Policy Characteristics'!A:A,MATCH($C3161,'Policy Characteristics'!$C:$C,0)))</f>
        <v>Research and Development</v>
      </c>
      <c r="B3161" s="262" t="str">
        <f>IF(ISBLANK(INDEX('Policy Characteristics'!B:B,MATCH($C3161,'Policy Characteristics'!$C:$C,0))),"",INDEX('Policy Characteristics'!B:B,MATCH($C3161,'Policy Characteristics'!$C:$C,0)))</f>
        <v>Fuel Use Reduction</v>
      </c>
      <c r="C3161" s="254" t="str">
        <f t="shared" si="145"/>
        <v>RnD Building Fuel Use Perc Reduction</v>
      </c>
      <c r="D3161" s="45" t="s">
        <v>113</v>
      </c>
      <c r="E3161" s="45"/>
      <c r="F3161" s="45" t="s">
        <v>304</v>
      </c>
      <c r="G3161" s="45"/>
      <c r="H3161" s="47">
        <f t="shared" si="143"/>
        <v>3160</v>
      </c>
      <c r="I3161" s="324" t="s">
        <v>40</v>
      </c>
      <c r="J3161" s="255" t="str">
        <f>IF(ISBLANK(INDEX('Policy Characteristics'!D:D,MATCH($C3161,'Policy Characteristics'!$C:$C,0))),"",INDEX('Policy Characteristics'!D:D,MATCH($C3161,'Policy Characteristics'!$C:$C,0)))</f>
        <v>R&amp;D Fuel Use Reductions</v>
      </c>
      <c r="K3161" s="254" t="str">
        <f>IF(ISBLANK(INDEX('Policy Characteristics'!E:E,MATCH($C3161,'Policy Characteristics'!$C:$C,0))),"",INDEX('Policy Characteristics'!E:E,MATCH($C3161,'Policy Characteristics'!$C:$C,0)))</f>
        <v>RnD building fuel use reduction</v>
      </c>
      <c r="L3161" s="261">
        <f>IF(ISBLANK(INDEX('Policy Characteristics'!F:F,MATCH($C3161,'Policy Characteristics'!$C:$C,0))),"",INDEX('Policy Characteristics'!F:F,MATCH($C3161,'Policy Characteristics'!$C:$C,0)))</f>
        <v>0</v>
      </c>
      <c r="M3161" s="261">
        <f>IF(ISBLANK(INDEX('Policy Characteristics'!G:G,MATCH($C3161,'Policy Characteristics'!$C:$C,0))),"",INDEX('Policy Characteristics'!G:G,MATCH($C3161,'Policy Characteristics'!$C:$C,0)))</f>
        <v>0.4</v>
      </c>
      <c r="N3161" s="261">
        <f>IF(ISBLANK(INDEX('Policy Characteristics'!H:H,MATCH($C3161,'Policy Characteristics'!$C:$C,0))),"",INDEX('Policy Characteristics'!H:H,MATCH($C3161,'Policy Characteristics'!$C:$C,0)))</f>
        <v>0.01</v>
      </c>
      <c r="O3161" s="254" t="str">
        <f>IF(ISBLANK(INDEX('Policy Characteristics'!I:I,MATCH($C3161,'Policy Characteristics'!$C:$C,0))),"",INDEX('Policy Characteristics'!I:I,MATCH($C3161,'Policy Characteristics'!$C:$C,0)))</f>
        <v>% reduction in fuel use</v>
      </c>
      <c r="P3161" s="254" t="str">
        <f>IF(ISBLANK(INDEX('Policy Characteristics'!J:J,MATCH($C3161,'Policy Characteristics'!$C:$C,0))),"",INDEX('Policy Characteristics'!J:J,MATCH($C3161,'Policy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61" s="254" t="str">
        <f>IF(ISBLANK(INDEX('Policy Characteristics'!K:K,MATCH($C3161,'Policy Characteristics'!$C:$C,0))),"",INDEX('Policy Characteristics'!K:K,MATCH($C3161,'Policy Characteristics'!$C:$C,0)))</f>
        <v>architectural-design.html#rnd</v>
      </c>
      <c r="R3161" s="254" t="str">
        <f>IF(ISBLANK(INDEX('Policy Characteristics'!L:L,MATCH($C3161,'Policy Characteristics'!$C:$C,0))),"",INDEX('Policy Characteristics'!L:L,MATCH($C3161,'Policy Characteristics'!$C:$C,0)))</f>
        <v>research-and-development.html</v>
      </c>
    </row>
    <row r="3162" spans="1:18" x14ac:dyDescent="0.25">
      <c r="A3162" s="254" t="str">
        <f>IF(ISBLANK(INDEX('Policy Characteristics'!A:A,MATCH($C3162,'Policy Characteristics'!$C:$C,0))),"",INDEX('Policy Characteristics'!A:A,MATCH($C3162,'Policy Characteristics'!$C:$C,0)))</f>
        <v>Research and Development</v>
      </c>
      <c r="B3162" s="262" t="str">
        <f>IF(ISBLANK(INDEX('Policy Characteristics'!B:B,MATCH($C3162,'Policy Characteristics'!$C:$C,0))),"",INDEX('Policy Characteristics'!B:B,MATCH($C3162,'Policy Characteristics'!$C:$C,0)))</f>
        <v>Fuel Use Reduction</v>
      </c>
      <c r="C3162" s="254" t="str">
        <f t="shared" si="145"/>
        <v>RnD Building Fuel Use Perc Reduction</v>
      </c>
      <c r="D3162" s="45" t="s">
        <v>114</v>
      </c>
      <c r="E3162" s="45"/>
      <c r="F3162" s="45" t="s">
        <v>305</v>
      </c>
      <c r="G3162" s="45"/>
      <c r="H3162" s="47">
        <f t="shared" si="143"/>
        <v>3161</v>
      </c>
      <c r="I3162" s="324" t="s">
        <v>40</v>
      </c>
      <c r="J3162" s="255" t="str">
        <f>IF(ISBLANK(INDEX('Policy Characteristics'!D:D,MATCH($C3162,'Policy Characteristics'!$C:$C,0))),"",INDEX('Policy Characteristics'!D:D,MATCH($C3162,'Policy Characteristics'!$C:$C,0)))</f>
        <v>R&amp;D Fuel Use Reductions</v>
      </c>
      <c r="K3162" s="254" t="str">
        <f>IF(ISBLANK(INDEX('Policy Characteristics'!E:E,MATCH($C3162,'Policy Characteristics'!$C:$C,0))),"",INDEX('Policy Characteristics'!E:E,MATCH($C3162,'Policy Characteristics'!$C:$C,0)))</f>
        <v>RnD building fuel use reduction</v>
      </c>
      <c r="L3162" s="261">
        <f>IF(ISBLANK(INDEX('Policy Characteristics'!F:F,MATCH($C3162,'Policy Characteristics'!$C:$C,0))),"",INDEX('Policy Characteristics'!F:F,MATCH($C3162,'Policy Characteristics'!$C:$C,0)))</f>
        <v>0</v>
      </c>
      <c r="M3162" s="261">
        <f>IF(ISBLANK(INDEX('Policy Characteristics'!G:G,MATCH($C3162,'Policy Characteristics'!$C:$C,0))),"",INDEX('Policy Characteristics'!G:G,MATCH($C3162,'Policy Characteristics'!$C:$C,0)))</f>
        <v>0.4</v>
      </c>
      <c r="N3162" s="261">
        <f>IF(ISBLANK(INDEX('Policy Characteristics'!H:H,MATCH($C3162,'Policy Characteristics'!$C:$C,0))),"",INDEX('Policy Characteristics'!H:H,MATCH($C3162,'Policy Characteristics'!$C:$C,0)))</f>
        <v>0.01</v>
      </c>
      <c r="O3162" s="254" t="str">
        <f>IF(ISBLANK(INDEX('Policy Characteristics'!I:I,MATCH($C3162,'Policy Characteristics'!$C:$C,0))),"",INDEX('Policy Characteristics'!I:I,MATCH($C3162,'Policy Characteristics'!$C:$C,0)))</f>
        <v>% reduction in fuel use</v>
      </c>
      <c r="P3162" s="254" t="str">
        <f>IF(ISBLANK(INDEX('Policy Characteristics'!J:J,MATCH($C3162,'Policy Characteristics'!$C:$C,0))),"",INDEX('Policy Characteristics'!J:J,MATCH($C3162,'Policy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62" s="254" t="str">
        <f>IF(ISBLANK(INDEX('Policy Characteristics'!K:K,MATCH($C3162,'Policy Characteristics'!$C:$C,0))),"",INDEX('Policy Characteristics'!K:K,MATCH($C3162,'Policy Characteristics'!$C:$C,0)))</f>
        <v>architectural-design.html#rnd</v>
      </c>
      <c r="R3162" s="254" t="str">
        <f>IF(ISBLANK(INDEX('Policy Characteristics'!L:L,MATCH($C3162,'Policy Characteristics'!$C:$C,0))),"",INDEX('Policy Characteristics'!L:L,MATCH($C3162,'Policy Characteristics'!$C:$C,0)))</f>
        <v>research-and-development.html</v>
      </c>
    </row>
    <row r="3163" spans="1:18" x14ac:dyDescent="0.25">
      <c r="A3163" s="254" t="str">
        <f>IF(ISBLANK(INDEX('Policy Characteristics'!A:A,MATCH($C3163,'Policy Characteristics'!$C:$C,0))),"",INDEX('Policy Characteristics'!A:A,MATCH($C3163,'Policy Characteristics'!$C:$C,0)))</f>
        <v>Research and Development</v>
      </c>
      <c r="B3163" s="262" t="str">
        <f>IF(ISBLANK(INDEX('Policy Characteristics'!B:B,MATCH($C3163,'Policy Characteristics'!$C:$C,0))),"",INDEX('Policy Characteristics'!B:B,MATCH($C3163,'Policy Characteristics'!$C:$C,0)))</f>
        <v>Fuel Use Reduction</v>
      </c>
      <c r="C3163" t="s">
        <v>279</v>
      </c>
      <c r="D3163" s="45"/>
      <c r="E3163" s="45"/>
      <c r="F3163" s="45" t="s">
        <v>23</v>
      </c>
      <c r="G3163" s="45"/>
      <c r="H3163" s="47">
        <f t="shared" si="143"/>
        <v>3162</v>
      </c>
      <c r="I3163" s="324" t="s">
        <v>40</v>
      </c>
      <c r="J3163" s="255" t="str">
        <f>IF(ISBLANK(INDEX('Policy Characteristics'!D:D,MATCH($C3163,'Policy Characteristics'!$C:$C,0))),"",INDEX('Policy Characteristics'!D:D,MATCH($C3163,'Policy Characteristics'!$C:$C,0)))</f>
        <v>R&amp;D Fuel Use Reductions</v>
      </c>
      <c r="K3163" s="254" t="str">
        <f>IF(ISBLANK(INDEX('Policy Characteristics'!E:E,MATCH($C3163,'Policy Characteristics'!$C:$C,0))),"",INDEX('Policy Characteristics'!E:E,MATCH($C3163,'Policy Characteristics'!$C:$C,0)))</f>
        <v>RnD CCS fuel use reduction</v>
      </c>
      <c r="L3163" s="261">
        <f>IF(ISBLANK(INDEX('Policy Characteristics'!F:F,MATCH($C3163,'Policy Characteristics'!$C:$C,0))),"",INDEX('Policy Characteristics'!F:F,MATCH($C3163,'Policy Characteristics'!$C:$C,0)))</f>
        <v>0</v>
      </c>
      <c r="M3163" s="261">
        <f>IF(ISBLANK(INDEX('Policy Characteristics'!G:G,MATCH($C3163,'Policy Characteristics'!$C:$C,0))),"",INDEX('Policy Characteristics'!G:G,MATCH($C3163,'Policy Characteristics'!$C:$C,0)))</f>
        <v>0.4</v>
      </c>
      <c r="N3163" s="261">
        <f>IF(ISBLANK(INDEX('Policy Characteristics'!H:H,MATCH($C3163,'Policy Characteristics'!$C:$C,0))),"",INDEX('Policy Characteristics'!H:H,MATCH($C3163,'Policy Characteristics'!$C:$C,0)))</f>
        <v>0.01</v>
      </c>
      <c r="O3163" s="254" t="str">
        <f>IF(ISBLANK(INDEX('Policy Characteristics'!I:I,MATCH($C3163,'Policy Characteristics'!$C:$C,0))),"",INDEX('Policy Characteristics'!I:I,MATCH($C3163,'Policy Characteristics'!$C:$C,0)))</f>
        <v>% reduction in fuel use</v>
      </c>
      <c r="P3163" s="254" t="str">
        <f>IF(ISBLANK(INDEX('Policy Characteristics'!J:J,MATCH($C3163,'Policy Characteristics'!$C:$C,0))),"",INDEX('Policy Characteristics'!J:J,MATCH($C3163,'Policy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63" s="254" t="str">
        <f>IF(ISBLANK(INDEX('Policy Characteristics'!K:K,MATCH($C3163,'Policy Characteristics'!$C:$C,0))),"",INDEX('Policy Characteristics'!K:K,MATCH($C3163,'Policy Characteristics'!$C:$C,0)))</f>
        <v>architectural-design.html#rnd</v>
      </c>
      <c r="R3163" s="254" t="str">
        <f>IF(ISBLANK(INDEX('Policy Characteristics'!L:L,MATCH($C3163,'Policy Characteristics'!$C:$C,0))),"",INDEX('Policy Characteristics'!L:L,MATCH($C3163,'Policy Characteristics'!$C:$C,0)))</f>
        <v>research-and-development.html</v>
      </c>
    </row>
    <row r="3164" spans="1:18" x14ac:dyDescent="0.25">
      <c r="A3164" s="254" t="str">
        <f>IF(ISBLANK(INDEX('Policy Characteristics'!A:A,MATCH($C3164,'Policy Characteristics'!$C:$C,0))),"",INDEX('Policy Characteristics'!A:A,MATCH($C3164,'Policy Characteristics'!$C:$C,0)))</f>
        <v>Research and Development</v>
      </c>
      <c r="B3164" s="262" t="str">
        <f>IF(ISBLANK(INDEX('Policy Characteristics'!B:B,MATCH($C3164,'Policy Characteristics'!$C:$C,0))),"",INDEX('Policy Characteristics'!B:B,MATCH($C3164,'Policy Characteristics'!$C:$C,0)))</f>
        <v>Fuel Use Reduction</v>
      </c>
      <c r="C3164" t="s">
        <v>280</v>
      </c>
      <c r="D3164" s="45" t="s">
        <v>431</v>
      </c>
      <c r="E3164" s="45"/>
      <c r="F3164" s="45" t="s">
        <v>434</v>
      </c>
      <c r="G3164" s="45"/>
      <c r="H3164" s="47">
        <f t="shared" si="143"/>
        <v>3163</v>
      </c>
      <c r="I3164" s="324" t="s">
        <v>40</v>
      </c>
      <c r="J3164" s="255" t="str">
        <f>IF(ISBLANK(INDEX('Policy Characteristics'!D:D,MATCH($C3164,'Policy Characteristics'!$C:$C,0))),"",INDEX('Policy Characteristics'!D:D,MATCH($C3164,'Policy Characteristics'!$C:$C,0)))</f>
        <v>R&amp;D Fuel Use Reductions</v>
      </c>
      <c r="K3164" s="254" t="str">
        <f>IF(ISBLANK(INDEX('Policy Characteristics'!E:E,MATCH($C3164,'Policy Characteristics'!$C:$C,0))),"",INDEX('Policy Characteristics'!E:E,MATCH($C3164,'Policy Characteristics'!$C:$C,0)))</f>
        <v>RnD electricity fuel use reduction</v>
      </c>
      <c r="L3164" s="261">
        <f>IF(ISBLANK(INDEX('Policy Characteristics'!F:F,MATCH($C3164,'Policy Characteristics'!$C:$C,0))),"",INDEX('Policy Characteristics'!F:F,MATCH($C3164,'Policy Characteristics'!$C:$C,0)))</f>
        <v>0</v>
      </c>
      <c r="M3164" s="261">
        <f>IF(ISBLANK(INDEX('Policy Characteristics'!G:G,MATCH($C3164,'Policy Characteristics'!$C:$C,0))),"",INDEX('Policy Characteristics'!G:G,MATCH($C3164,'Policy Characteristics'!$C:$C,0)))</f>
        <v>0.4</v>
      </c>
      <c r="N3164" s="261">
        <f>IF(ISBLANK(INDEX('Policy Characteristics'!H:H,MATCH($C3164,'Policy Characteristics'!$C:$C,0))),"",INDEX('Policy Characteristics'!H:H,MATCH($C3164,'Policy Characteristics'!$C:$C,0)))</f>
        <v>0.01</v>
      </c>
      <c r="O3164" s="254" t="str">
        <f>IF(ISBLANK(INDEX('Policy Characteristics'!I:I,MATCH($C3164,'Policy Characteristics'!$C:$C,0))),"",INDEX('Policy Characteristics'!I:I,MATCH($C3164,'Policy Characteristics'!$C:$C,0)))</f>
        <v>% reduction in fuel use</v>
      </c>
      <c r="P3164" s="254" t="str">
        <f>IF(ISBLANK(INDEX('Policy Characteristics'!J:J,MATCH($C3164,'Policy Characteristics'!$C:$C,0))),"",INDEX('Policy Characteristics'!J:J,MATCH($C3164,'Policy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64" s="254" t="str">
        <f>IF(ISBLANK(INDEX('Policy Characteristics'!K:K,MATCH($C3164,'Policy Characteristics'!$C:$C,0))),"",INDEX('Policy Characteristics'!K:K,MATCH($C3164,'Policy Characteristics'!$C:$C,0)))</f>
        <v>architectural-design.html#rnd</v>
      </c>
      <c r="R3164" s="254" t="str">
        <f>IF(ISBLANK(INDEX('Policy Characteristics'!L:L,MATCH($C3164,'Policy Characteristics'!$C:$C,0))),"",INDEX('Policy Characteristics'!L:L,MATCH($C3164,'Policy Characteristics'!$C:$C,0)))</f>
        <v>research-and-development.html</v>
      </c>
    </row>
    <row r="3165" spans="1:18" x14ac:dyDescent="0.25">
      <c r="A3165" s="254" t="str">
        <f>IF(ISBLANK(INDEX('Policy Characteristics'!A:A,MATCH($C3165,'Policy Characteristics'!$C:$C,0))),"",INDEX('Policy Characteristics'!A:A,MATCH($C3165,'Policy Characteristics'!$C:$C,0)))</f>
        <v>Research and Development</v>
      </c>
      <c r="B3165" s="262" t="str">
        <f>IF(ISBLANK(INDEX('Policy Characteristics'!B:B,MATCH($C3165,'Policy Characteristics'!$C:$C,0))),"",INDEX('Policy Characteristics'!B:B,MATCH($C3165,'Policy Characteristics'!$C:$C,0)))</f>
        <v>Fuel Use Reduction</v>
      </c>
      <c r="C3165" s="254" t="str">
        <f t="shared" ref="C3165:C3172" si="146">C$3164</f>
        <v>RnD Electricity Fuel Use Perc Reduction</v>
      </c>
      <c r="D3165" s="6" t="s">
        <v>3433</v>
      </c>
      <c r="E3165" s="45"/>
      <c r="F3165" s="6" t="s">
        <v>3445</v>
      </c>
      <c r="G3165" s="45"/>
      <c r="H3165" s="47">
        <f t="shared" si="143"/>
        <v>3164</v>
      </c>
      <c r="I3165" s="324" t="s">
        <v>40</v>
      </c>
      <c r="J3165" s="255" t="str">
        <f>IF(ISBLANK(INDEX('Policy Characteristics'!D:D,MATCH($C3165,'Policy Characteristics'!$C:$C,0))),"",INDEX('Policy Characteristics'!D:D,MATCH($C3165,'Policy Characteristics'!$C:$C,0)))</f>
        <v>R&amp;D Fuel Use Reductions</v>
      </c>
      <c r="K3165" s="254" t="str">
        <f>IF(ISBLANK(INDEX('Policy Characteristics'!E:E,MATCH($C3165,'Policy Characteristics'!$C:$C,0))),"",INDEX('Policy Characteristics'!E:E,MATCH($C3165,'Policy Characteristics'!$C:$C,0)))</f>
        <v>RnD electricity fuel use reduction</v>
      </c>
      <c r="L3165" s="261">
        <f>IF(ISBLANK(INDEX('Policy Characteristics'!F:F,MATCH($C3165,'Policy Characteristics'!$C:$C,0))),"",INDEX('Policy Characteristics'!F:F,MATCH($C3165,'Policy Characteristics'!$C:$C,0)))</f>
        <v>0</v>
      </c>
      <c r="M3165" s="261">
        <f>IF(ISBLANK(INDEX('Policy Characteristics'!G:G,MATCH($C3165,'Policy Characteristics'!$C:$C,0))),"",INDEX('Policy Characteristics'!G:G,MATCH($C3165,'Policy Characteristics'!$C:$C,0)))</f>
        <v>0.4</v>
      </c>
      <c r="N3165" s="261">
        <f>IF(ISBLANK(INDEX('Policy Characteristics'!H:H,MATCH($C3165,'Policy Characteristics'!$C:$C,0))),"",INDEX('Policy Characteristics'!H:H,MATCH($C3165,'Policy Characteristics'!$C:$C,0)))</f>
        <v>0.01</v>
      </c>
      <c r="O3165" s="254" t="str">
        <f>IF(ISBLANK(INDEX('Policy Characteristics'!I:I,MATCH($C3165,'Policy Characteristics'!$C:$C,0))),"",INDEX('Policy Characteristics'!I:I,MATCH($C3165,'Policy Characteristics'!$C:$C,0)))</f>
        <v>% reduction in fuel use</v>
      </c>
      <c r="P3165" s="254" t="str">
        <f>IF(ISBLANK(INDEX('Policy Characteristics'!J:J,MATCH($C3165,'Policy Characteristics'!$C:$C,0))),"",INDEX('Policy Characteristics'!J:J,MATCH($C3165,'Policy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65" s="254" t="str">
        <f>IF(ISBLANK(INDEX('Policy Characteristics'!K:K,MATCH($C3165,'Policy Characteristics'!$C:$C,0))),"",INDEX('Policy Characteristics'!K:K,MATCH($C3165,'Policy Characteristics'!$C:$C,0)))</f>
        <v>architectural-design.html#rnd</v>
      </c>
      <c r="R3165" s="254" t="str">
        <f>IF(ISBLANK(INDEX('Policy Characteristics'!L:L,MATCH($C3165,'Policy Characteristics'!$C:$C,0))),"",INDEX('Policy Characteristics'!L:L,MATCH($C3165,'Policy Characteristics'!$C:$C,0)))</f>
        <v>research-and-development.html</v>
      </c>
    </row>
    <row r="3166" spans="1:18" x14ac:dyDescent="0.25">
      <c r="A3166" s="254" t="str">
        <f>IF(ISBLANK(INDEX('Policy Characteristics'!A:A,MATCH($C3166,'Policy Characteristics'!$C:$C,0))),"",INDEX('Policy Characteristics'!A:A,MATCH($C3166,'Policy Characteristics'!$C:$C,0)))</f>
        <v>Research and Development</v>
      </c>
      <c r="B3166" s="262" t="str">
        <f>IF(ISBLANK(INDEX('Policy Characteristics'!B:B,MATCH($C3166,'Policy Characteristics'!$C:$C,0))),"",INDEX('Policy Characteristics'!B:B,MATCH($C3166,'Policy Characteristics'!$C:$C,0)))</f>
        <v>Fuel Use Reduction</v>
      </c>
      <c r="C3166" s="254" t="str">
        <f t="shared" si="146"/>
        <v>RnD Electricity Fuel Use Perc Reduction</v>
      </c>
      <c r="D3166" s="6" t="s">
        <v>3434</v>
      </c>
      <c r="E3166" s="45"/>
      <c r="F3166" s="6" t="s">
        <v>3446</v>
      </c>
      <c r="G3166" s="45"/>
      <c r="H3166" s="47">
        <f t="shared" si="143"/>
        <v>3165</v>
      </c>
      <c r="I3166" s="324" t="s">
        <v>40</v>
      </c>
      <c r="J3166" s="255" t="str">
        <f>IF(ISBLANK(INDEX('Policy Characteristics'!D:D,MATCH($C3166,'Policy Characteristics'!$C:$C,0))),"",INDEX('Policy Characteristics'!D:D,MATCH($C3166,'Policy Characteristics'!$C:$C,0)))</f>
        <v>R&amp;D Fuel Use Reductions</v>
      </c>
      <c r="K3166" s="254" t="str">
        <f>IF(ISBLANK(INDEX('Policy Characteristics'!E:E,MATCH($C3166,'Policy Characteristics'!$C:$C,0))),"",INDEX('Policy Characteristics'!E:E,MATCH($C3166,'Policy Characteristics'!$C:$C,0)))</f>
        <v>RnD electricity fuel use reduction</v>
      </c>
      <c r="L3166" s="261">
        <f>IF(ISBLANK(INDEX('Policy Characteristics'!F:F,MATCH($C3166,'Policy Characteristics'!$C:$C,0))),"",INDEX('Policy Characteristics'!F:F,MATCH($C3166,'Policy Characteristics'!$C:$C,0)))</f>
        <v>0</v>
      </c>
      <c r="M3166" s="261">
        <f>IF(ISBLANK(INDEX('Policy Characteristics'!G:G,MATCH($C3166,'Policy Characteristics'!$C:$C,0))),"",INDEX('Policy Characteristics'!G:G,MATCH($C3166,'Policy Characteristics'!$C:$C,0)))</f>
        <v>0.4</v>
      </c>
      <c r="N3166" s="261">
        <f>IF(ISBLANK(INDEX('Policy Characteristics'!H:H,MATCH($C3166,'Policy Characteristics'!$C:$C,0))),"",INDEX('Policy Characteristics'!H:H,MATCH($C3166,'Policy Characteristics'!$C:$C,0)))</f>
        <v>0.01</v>
      </c>
      <c r="O3166" s="254" t="str">
        <f>IF(ISBLANK(INDEX('Policy Characteristics'!I:I,MATCH($C3166,'Policy Characteristics'!$C:$C,0))),"",INDEX('Policy Characteristics'!I:I,MATCH($C3166,'Policy Characteristics'!$C:$C,0)))</f>
        <v>% reduction in fuel use</v>
      </c>
      <c r="P3166" s="254" t="str">
        <f>IF(ISBLANK(INDEX('Policy Characteristics'!J:J,MATCH($C3166,'Policy Characteristics'!$C:$C,0))),"",INDEX('Policy Characteristics'!J:J,MATCH($C3166,'Policy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66" s="254" t="str">
        <f>IF(ISBLANK(INDEX('Policy Characteristics'!K:K,MATCH($C3166,'Policy Characteristics'!$C:$C,0))),"",INDEX('Policy Characteristics'!K:K,MATCH($C3166,'Policy Characteristics'!$C:$C,0)))</f>
        <v>architectural-design.html#rnd</v>
      </c>
      <c r="R3166" s="254" t="str">
        <f>IF(ISBLANK(INDEX('Policy Characteristics'!L:L,MATCH($C3166,'Policy Characteristics'!$C:$C,0))),"",INDEX('Policy Characteristics'!L:L,MATCH($C3166,'Policy Characteristics'!$C:$C,0)))</f>
        <v>research-and-development.html</v>
      </c>
    </row>
    <row r="3167" spans="1:18" x14ac:dyDescent="0.25">
      <c r="A3167" s="254" t="str">
        <f>IF(ISBLANK(INDEX('Policy Characteristics'!A:A,MATCH($C3167,'Policy Characteristics'!$C:$C,0))),"",INDEX('Policy Characteristics'!A:A,MATCH($C3167,'Policy Characteristics'!$C:$C,0)))</f>
        <v>Research and Development</v>
      </c>
      <c r="B3167" s="262" t="str">
        <f>IF(ISBLANK(INDEX('Policy Characteristics'!B:B,MATCH($C3167,'Policy Characteristics'!$C:$C,0))),"",INDEX('Policy Characteristics'!B:B,MATCH($C3167,'Policy Characteristics'!$C:$C,0)))</f>
        <v>Fuel Use Reduction</v>
      </c>
      <c r="C3167" s="254" t="str">
        <f t="shared" si="146"/>
        <v>RnD Electricity Fuel Use Perc Reduction</v>
      </c>
      <c r="D3167" s="6" t="s">
        <v>72</v>
      </c>
      <c r="E3167" s="45"/>
      <c r="F3167" s="6" t="s">
        <v>3447</v>
      </c>
      <c r="G3167" s="45"/>
      <c r="H3167" s="47">
        <f t="shared" si="143"/>
        <v>3166</v>
      </c>
      <c r="I3167" s="324" t="s">
        <v>41</v>
      </c>
      <c r="J3167" s="255" t="str">
        <f>IF(ISBLANK(INDEX('Policy Characteristics'!D:D,MATCH($C3167,'Policy Characteristics'!$C:$C,0))),"",INDEX('Policy Characteristics'!D:D,MATCH($C3167,'Policy Characteristics'!$C:$C,0)))</f>
        <v>R&amp;D Fuel Use Reductions</v>
      </c>
      <c r="K3167" s="254" t="str">
        <f>IF(ISBLANK(INDEX('Policy Characteristics'!E:E,MATCH($C3167,'Policy Characteristics'!$C:$C,0))),"",INDEX('Policy Characteristics'!E:E,MATCH($C3167,'Policy Characteristics'!$C:$C,0)))</f>
        <v>RnD electricity fuel use reduction</v>
      </c>
      <c r="L3167" s="261">
        <f>IF(ISBLANK(INDEX('Policy Characteristics'!F:F,MATCH($C3167,'Policy Characteristics'!$C:$C,0))),"",INDEX('Policy Characteristics'!F:F,MATCH($C3167,'Policy Characteristics'!$C:$C,0)))</f>
        <v>0</v>
      </c>
      <c r="M3167" s="261">
        <f>IF(ISBLANK(INDEX('Policy Characteristics'!G:G,MATCH($C3167,'Policy Characteristics'!$C:$C,0))),"",INDEX('Policy Characteristics'!G:G,MATCH($C3167,'Policy Characteristics'!$C:$C,0)))</f>
        <v>0.4</v>
      </c>
      <c r="N3167" s="261">
        <f>IF(ISBLANK(INDEX('Policy Characteristics'!H:H,MATCH($C3167,'Policy Characteristics'!$C:$C,0))),"",INDEX('Policy Characteristics'!H:H,MATCH($C3167,'Policy Characteristics'!$C:$C,0)))</f>
        <v>0.01</v>
      </c>
      <c r="O3167" s="254" t="str">
        <f>IF(ISBLANK(INDEX('Policy Characteristics'!I:I,MATCH($C3167,'Policy Characteristics'!$C:$C,0))),"",INDEX('Policy Characteristics'!I:I,MATCH($C3167,'Policy Characteristics'!$C:$C,0)))</f>
        <v>% reduction in fuel use</v>
      </c>
      <c r="P3167" s="254" t="str">
        <f>IF(ISBLANK(INDEX('Policy Characteristics'!J:J,MATCH($C3167,'Policy Characteristics'!$C:$C,0))),"",INDEX('Policy Characteristics'!J:J,MATCH($C3167,'Policy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67" s="254" t="str">
        <f>IF(ISBLANK(INDEX('Policy Characteristics'!K:K,MATCH($C3167,'Policy Characteristics'!$C:$C,0))),"",INDEX('Policy Characteristics'!K:K,MATCH($C3167,'Policy Characteristics'!$C:$C,0)))</f>
        <v>architectural-design.html#rnd</v>
      </c>
      <c r="R3167" s="254" t="str">
        <f>IF(ISBLANK(INDEX('Policy Characteristics'!L:L,MATCH($C3167,'Policy Characteristics'!$C:$C,0))),"",INDEX('Policy Characteristics'!L:L,MATCH($C3167,'Policy Characteristics'!$C:$C,0)))</f>
        <v>research-and-development.html</v>
      </c>
    </row>
    <row r="3168" spans="1:18" x14ac:dyDescent="0.25">
      <c r="A3168" s="254" t="str">
        <f>IF(ISBLANK(INDEX('Policy Characteristics'!A:A,MATCH($C3168,'Policy Characteristics'!$C:$C,0))),"",INDEX('Policy Characteristics'!A:A,MATCH($C3168,'Policy Characteristics'!$C:$C,0)))</f>
        <v>Research and Development</v>
      </c>
      <c r="B3168" s="262" t="str">
        <f>IF(ISBLANK(INDEX('Policy Characteristics'!B:B,MATCH($C3168,'Policy Characteristics'!$C:$C,0))),"",INDEX('Policy Characteristics'!B:B,MATCH($C3168,'Policy Characteristics'!$C:$C,0)))</f>
        <v>Fuel Use Reduction</v>
      </c>
      <c r="C3168" s="254" t="str">
        <f t="shared" si="146"/>
        <v>RnD Electricity Fuel Use Perc Reduction</v>
      </c>
      <c r="D3168" s="6" t="s">
        <v>73</v>
      </c>
      <c r="E3168" s="45"/>
      <c r="F3168" s="6" t="s">
        <v>306</v>
      </c>
      <c r="G3168" s="45"/>
      <c r="H3168" s="47">
        <f t="shared" si="143"/>
        <v>3167</v>
      </c>
      <c r="I3168" s="324" t="s">
        <v>41</v>
      </c>
      <c r="J3168" s="255" t="str">
        <f>IF(ISBLANK(INDEX('Policy Characteristics'!D:D,MATCH($C3168,'Policy Characteristics'!$C:$C,0))),"",INDEX('Policy Characteristics'!D:D,MATCH($C3168,'Policy Characteristics'!$C:$C,0)))</f>
        <v>R&amp;D Fuel Use Reductions</v>
      </c>
      <c r="K3168" s="254" t="str">
        <f>IF(ISBLANK(INDEX('Policy Characteristics'!E:E,MATCH($C3168,'Policy Characteristics'!$C:$C,0))),"",INDEX('Policy Characteristics'!E:E,MATCH($C3168,'Policy Characteristics'!$C:$C,0)))</f>
        <v>RnD electricity fuel use reduction</v>
      </c>
      <c r="L3168" s="261">
        <f>IF(ISBLANK(INDEX('Policy Characteristics'!F:F,MATCH($C3168,'Policy Characteristics'!$C:$C,0))),"",INDEX('Policy Characteristics'!F:F,MATCH($C3168,'Policy Characteristics'!$C:$C,0)))</f>
        <v>0</v>
      </c>
      <c r="M3168" s="261">
        <f>IF(ISBLANK(INDEX('Policy Characteristics'!G:G,MATCH($C3168,'Policy Characteristics'!$C:$C,0))),"",INDEX('Policy Characteristics'!G:G,MATCH($C3168,'Policy Characteristics'!$C:$C,0)))</f>
        <v>0.4</v>
      </c>
      <c r="N3168" s="261">
        <f>IF(ISBLANK(INDEX('Policy Characteristics'!H:H,MATCH($C3168,'Policy Characteristics'!$C:$C,0))),"",INDEX('Policy Characteristics'!H:H,MATCH($C3168,'Policy Characteristics'!$C:$C,0)))</f>
        <v>0.01</v>
      </c>
      <c r="O3168" s="254" t="str">
        <f>IF(ISBLANK(INDEX('Policy Characteristics'!I:I,MATCH($C3168,'Policy Characteristics'!$C:$C,0))),"",INDEX('Policy Characteristics'!I:I,MATCH($C3168,'Policy Characteristics'!$C:$C,0)))</f>
        <v>% reduction in fuel use</v>
      </c>
      <c r="P3168" s="254" t="str">
        <f>IF(ISBLANK(INDEX('Policy Characteristics'!J:J,MATCH($C3168,'Policy Characteristics'!$C:$C,0))),"",INDEX('Policy Characteristics'!J:J,MATCH($C3168,'Policy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68" s="254" t="str">
        <f>IF(ISBLANK(INDEX('Policy Characteristics'!K:K,MATCH($C3168,'Policy Characteristics'!$C:$C,0))),"",INDEX('Policy Characteristics'!K:K,MATCH($C3168,'Policy Characteristics'!$C:$C,0)))</f>
        <v>architectural-design.html#rnd</v>
      </c>
      <c r="R3168" s="254" t="str">
        <f>IF(ISBLANK(INDEX('Policy Characteristics'!L:L,MATCH($C3168,'Policy Characteristics'!$C:$C,0))),"",INDEX('Policy Characteristics'!L:L,MATCH($C3168,'Policy Characteristics'!$C:$C,0)))</f>
        <v>research-and-development.html</v>
      </c>
    </row>
    <row r="3169" spans="1:18" x14ac:dyDescent="0.25">
      <c r="A3169" s="254" t="str">
        <f>IF(ISBLANK(INDEX('Policy Characteristics'!A:A,MATCH($C3169,'Policy Characteristics'!$C:$C,0))),"",INDEX('Policy Characteristics'!A:A,MATCH($C3169,'Policy Characteristics'!$C:$C,0)))</f>
        <v>Research and Development</v>
      </c>
      <c r="B3169" s="262" t="str">
        <f>IF(ISBLANK(INDEX('Policy Characteristics'!B:B,MATCH($C3169,'Policy Characteristics'!$C:$C,0))),"",INDEX('Policy Characteristics'!B:B,MATCH($C3169,'Policy Characteristics'!$C:$C,0)))</f>
        <v>Fuel Use Reduction</v>
      </c>
      <c r="C3169" s="254" t="str">
        <f t="shared" si="146"/>
        <v>RnD Electricity Fuel Use Perc Reduction</v>
      </c>
      <c r="D3169" s="6" t="s">
        <v>432</v>
      </c>
      <c r="E3169" s="45"/>
      <c r="F3169" s="6" t="s">
        <v>436</v>
      </c>
      <c r="G3169" s="45"/>
      <c r="H3169" s="47">
        <f t="shared" si="143"/>
        <v>3168</v>
      </c>
      <c r="I3169" s="324" t="s">
        <v>41</v>
      </c>
      <c r="J3169" s="255" t="str">
        <f>IF(ISBLANK(INDEX('Policy Characteristics'!D:D,MATCH($C3169,'Policy Characteristics'!$C:$C,0))),"",INDEX('Policy Characteristics'!D:D,MATCH($C3169,'Policy Characteristics'!$C:$C,0)))</f>
        <v>R&amp;D Fuel Use Reductions</v>
      </c>
      <c r="K3169" s="254" t="str">
        <f>IF(ISBLANK(INDEX('Policy Characteristics'!E:E,MATCH($C3169,'Policy Characteristics'!$C:$C,0))),"",INDEX('Policy Characteristics'!E:E,MATCH($C3169,'Policy Characteristics'!$C:$C,0)))</f>
        <v>RnD electricity fuel use reduction</v>
      </c>
      <c r="L3169" s="261">
        <f>IF(ISBLANK(INDEX('Policy Characteristics'!F:F,MATCH($C3169,'Policy Characteristics'!$C:$C,0))),"",INDEX('Policy Characteristics'!F:F,MATCH($C3169,'Policy Characteristics'!$C:$C,0)))</f>
        <v>0</v>
      </c>
      <c r="M3169" s="261">
        <f>IF(ISBLANK(INDEX('Policy Characteristics'!G:G,MATCH($C3169,'Policy Characteristics'!$C:$C,0))),"",INDEX('Policy Characteristics'!G:G,MATCH($C3169,'Policy Characteristics'!$C:$C,0)))</f>
        <v>0.4</v>
      </c>
      <c r="N3169" s="261">
        <f>IF(ISBLANK(INDEX('Policy Characteristics'!H:H,MATCH($C3169,'Policy Characteristics'!$C:$C,0))),"",INDEX('Policy Characteristics'!H:H,MATCH($C3169,'Policy Characteristics'!$C:$C,0)))</f>
        <v>0.01</v>
      </c>
      <c r="O3169" s="254" t="str">
        <f>IF(ISBLANK(INDEX('Policy Characteristics'!I:I,MATCH($C3169,'Policy Characteristics'!$C:$C,0))),"",INDEX('Policy Characteristics'!I:I,MATCH($C3169,'Policy Characteristics'!$C:$C,0)))</f>
        <v>% reduction in fuel use</v>
      </c>
      <c r="P3169" s="254" t="str">
        <f>IF(ISBLANK(INDEX('Policy Characteristics'!J:J,MATCH($C3169,'Policy Characteristics'!$C:$C,0))),"",INDEX('Policy Characteristics'!J:J,MATCH($C3169,'Policy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69" s="254" t="str">
        <f>IF(ISBLANK(INDEX('Policy Characteristics'!K:K,MATCH($C3169,'Policy Characteristics'!$C:$C,0))),"",INDEX('Policy Characteristics'!K:K,MATCH($C3169,'Policy Characteristics'!$C:$C,0)))</f>
        <v>architectural-design.html#rnd</v>
      </c>
      <c r="R3169" s="254" t="str">
        <f>IF(ISBLANK(INDEX('Policy Characteristics'!L:L,MATCH($C3169,'Policy Characteristics'!$C:$C,0))),"",INDEX('Policy Characteristics'!L:L,MATCH($C3169,'Policy Characteristics'!$C:$C,0)))</f>
        <v>research-and-development.html</v>
      </c>
    </row>
    <row r="3170" spans="1:18" x14ac:dyDescent="0.25">
      <c r="A3170" s="254" t="str">
        <f>IF(ISBLANK(INDEX('Policy Characteristics'!A:A,MATCH($C3170,'Policy Characteristics'!$C:$C,0))),"",INDEX('Policy Characteristics'!A:A,MATCH($C3170,'Policy Characteristics'!$C:$C,0)))</f>
        <v>Research and Development</v>
      </c>
      <c r="B3170" s="262" t="str">
        <f>IF(ISBLANK(INDEX('Policy Characteristics'!B:B,MATCH($C3170,'Policy Characteristics'!$C:$C,0))),"",INDEX('Policy Characteristics'!B:B,MATCH($C3170,'Policy Characteristics'!$C:$C,0)))</f>
        <v>Fuel Use Reduction</v>
      </c>
      <c r="C3170" s="254" t="str">
        <f t="shared" si="146"/>
        <v>RnD Electricity Fuel Use Perc Reduction</v>
      </c>
      <c r="D3170" s="6" t="s">
        <v>74</v>
      </c>
      <c r="E3170" s="45"/>
      <c r="F3170" s="6" t="s">
        <v>307</v>
      </c>
      <c r="G3170" s="45"/>
      <c r="H3170" s="47">
        <f t="shared" si="143"/>
        <v>3169</v>
      </c>
      <c r="I3170" s="324" t="s">
        <v>41</v>
      </c>
      <c r="J3170" s="255" t="str">
        <f>IF(ISBLANK(INDEX('Policy Characteristics'!D:D,MATCH($C3170,'Policy Characteristics'!$C:$C,0))),"",INDEX('Policy Characteristics'!D:D,MATCH($C3170,'Policy Characteristics'!$C:$C,0)))</f>
        <v>R&amp;D Fuel Use Reductions</v>
      </c>
      <c r="K3170" s="254" t="str">
        <f>IF(ISBLANK(INDEX('Policy Characteristics'!E:E,MATCH($C3170,'Policy Characteristics'!$C:$C,0))),"",INDEX('Policy Characteristics'!E:E,MATCH($C3170,'Policy Characteristics'!$C:$C,0)))</f>
        <v>RnD electricity fuel use reduction</v>
      </c>
      <c r="L3170" s="261">
        <f>IF(ISBLANK(INDEX('Policy Characteristics'!F:F,MATCH($C3170,'Policy Characteristics'!$C:$C,0))),"",INDEX('Policy Characteristics'!F:F,MATCH($C3170,'Policy Characteristics'!$C:$C,0)))</f>
        <v>0</v>
      </c>
      <c r="M3170" s="261">
        <f>IF(ISBLANK(INDEX('Policy Characteristics'!G:G,MATCH($C3170,'Policy Characteristics'!$C:$C,0))),"",INDEX('Policy Characteristics'!G:G,MATCH($C3170,'Policy Characteristics'!$C:$C,0)))</f>
        <v>0.4</v>
      </c>
      <c r="N3170" s="261">
        <f>IF(ISBLANK(INDEX('Policy Characteristics'!H:H,MATCH($C3170,'Policy Characteristics'!$C:$C,0))),"",INDEX('Policy Characteristics'!H:H,MATCH($C3170,'Policy Characteristics'!$C:$C,0)))</f>
        <v>0.01</v>
      </c>
      <c r="O3170" s="254" t="str">
        <f>IF(ISBLANK(INDEX('Policy Characteristics'!I:I,MATCH($C3170,'Policy Characteristics'!$C:$C,0))),"",INDEX('Policy Characteristics'!I:I,MATCH($C3170,'Policy Characteristics'!$C:$C,0)))</f>
        <v>% reduction in fuel use</v>
      </c>
      <c r="P3170" s="254" t="str">
        <f>IF(ISBLANK(INDEX('Policy Characteristics'!J:J,MATCH($C3170,'Policy Characteristics'!$C:$C,0))),"",INDEX('Policy Characteristics'!J:J,MATCH($C3170,'Policy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70" s="254" t="str">
        <f>IF(ISBLANK(INDEX('Policy Characteristics'!K:K,MATCH($C3170,'Policy Characteristics'!$C:$C,0))),"",INDEX('Policy Characteristics'!K:K,MATCH($C3170,'Policy Characteristics'!$C:$C,0)))</f>
        <v>architectural-design.html#rnd</v>
      </c>
      <c r="R3170" s="254" t="str">
        <f>IF(ISBLANK(INDEX('Policy Characteristics'!L:L,MATCH($C3170,'Policy Characteristics'!$C:$C,0))),"",INDEX('Policy Characteristics'!L:L,MATCH($C3170,'Policy Characteristics'!$C:$C,0)))</f>
        <v>research-and-development.html</v>
      </c>
    </row>
    <row r="3171" spans="1:18" x14ac:dyDescent="0.25">
      <c r="A3171" s="254" t="str">
        <f>IF(ISBLANK(INDEX('Policy Characteristics'!A:A,MATCH($C3171,'Policy Characteristics'!$C:$C,0))),"",INDEX('Policy Characteristics'!A:A,MATCH($C3171,'Policy Characteristics'!$C:$C,0)))</f>
        <v>Research and Development</v>
      </c>
      <c r="B3171" s="262" t="str">
        <f>IF(ISBLANK(INDEX('Policy Characteristics'!B:B,MATCH($C3171,'Policy Characteristics'!$C:$C,0))),"",INDEX('Policy Characteristics'!B:B,MATCH($C3171,'Policy Characteristics'!$C:$C,0)))</f>
        <v>Fuel Use Reduction</v>
      </c>
      <c r="C3171" s="254" t="str">
        <f t="shared" si="146"/>
        <v>RnD Electricity Fuel Use Perc Reduction</v>
      </c>
      <c r="D3171" s="6" t="s">
        <v>75</v>
      </c>
      <c r="E3171" s="45"/>
      <c r="F3171" s="6" t="s">
        <v>308</v>
      </c>
      <c r="G3171" s="45"/>
      <c r="H3171" s="47">
        <f t="shared" si="143"/>
        <v>3170</v>
      </c>
      <c r="I3171" s="324" t="s">
        <v>41</v>
      </c>
      <c r="J3171" s="255" t="str">
        <f>IF(ISBLANK(INDEX('Policy Characteristics'!D:D,MATCH($C3171,'Policy Characteristics'!$C:$C,0))),"",INDEX('Policy Characteristics'!D:D,MATCH($C3171,'Policy Characteristics'!$C:$C,0)))</f>
        <v>R&amp;D Fuel Use Reductions</v>
      </c>
      <c r="K3171" s="254" t="str">
        <f>IF(ISBLANK(INDEX('Policy Characteristics'!E:E,MATCH($C3171,'Policy Characteristics'!$C:$C,0))),"",INDEX('Policy Characteristics'!E:E,MATCH($C3171,'Policy Characteristics'!$C:$C,0)))</f>
        <v>RnD electricity fuel use reduction</v>
      </c>
      <c r="L3171" s="261">
        <f>IF(ISBLANK(INDEX('Policy Characteristics'!F:F,MATCH($C3171,'Policy Characteristics'!$C:$C,0))),"",INDEX('Policy Characteristics'!F:F,MATCH($C3171,'Policy Characteristics'!$C:$C,0)))</f>
        <v>0</v>
      </c>
      <c r="M3171" s="261">
        <f>IF(ISBLANK(INDEX('Policy Characteristics'!G:G,MATCH($C3171,'Policy Characteristics'!$C:$C,0))),"",INDEX('Policy Characteristics'!G:G,MATCH($C3171,'Policy Characteristics'!$C:$C,0)))</f>
        <v>0.4</v>
      </c>
      <c r="N3171" s="261">
        <f>IF(ISBLANK(INDEX('Policy Characteristics'!H:H,MATCH($C3171,'Policy Characteristics'!$C:$C,0))),"",INDEX('Policy Characteristics'!H:H,MATCH($C3171,'Policy Characteristics'!$C:$C,0)))</f>
        <v>0.01</v>
      </c>
      <c r="O3171" s="254" t="str">
        <f>IF(ISBLANK(INDEX('Policy Characteristics'!I:I,MATCH($C3171,'Policy Characteristics'!$C:$C,0))),"",INDEX('Policy Characteristics'!I:I,MATCH($C3171,'Policy Characteristics'!$C:$C,0)))</f>
        <v>% reduction in fuel use</v>
      </c>
      <c r="P3171" s="254" t="str">
        <f>IF(ISBLANK(INDEX('Policy Characteristics'!J:J,MATCH($C3171,'Policy Characteristics'!$C:$C,0))),"",INDEX('Policy Characteristics'!J:J,MATCH($C3171,'Policy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71" s="254" t="str">
        <f>IF(ISBLANK(INDEX('Policy Characteristics'!K:K,MATCH($C3171,'Policy Characteristics'!$C:$C,0))),"",INDEX('Policy Characteristics'!K:K,MATCH($C3171,'Policy Characteristics'!$C:$C,0)))</f>
        <v>architectural-design.html#rnd</v>
      </c>
      <c r="R3171" s="254" t="str">
        <f>IF(ISBLANK(INDEX('Policy Characteristics'!L:L,MATCH($C3171,'Policy Characteristics'!$C:$C,0))),"",INDEX('Policy Characteristics'!L:L,MATCH($C3171,'Policy Characteristics'!$C:$C,0)))</f>
        <v>research-and-development.html</v>
      </c>
    </row>
    <row r="3172" spans="1:18" x14ac:dyDescent="0.25">
      <c r="A3172" s="254" t="str">
        <f>IF(ISBLANK(INDEX('Policy Characteristics'!A:A,MATCH($C3172,'Policy Characteristics'!$C:$C,0))),"",INDEX('Policy Characteristics'!A:A,MATCH($C3172,'Policy Characteristics'!$C:$C,0)))</f>
        <v>Research and Development</v>
      </c>
      <c r="B3172" s="262" t="str">
        <f>IF(ISBLANK(INDEX('Policy Characteristics'!B:B,MATCH($C3172,'Policy Characteristics'!$C:$C,0))),"",INDEX('Policy Characteristics'!B:B,MATCH($C3172,'Policy Characteristics'!$C:$C,0)))</f>
        <v>Fuel Use Reduction</v>
      </c>
      <c r="C3172" s="254" t="str">
        <f t="shared" si="146"/>
        <v>RnD Electricity Fuel Use Perc Reduction</v>
      </c>
      <c r="D3172" s="6" t="s">
        <v>76</v>
      </c>
      <c r="E3172" s="45"/>
      <c r="F3172" s="6" t="s">
        <v>309</v>
      </c>
      <c r="G3172" s="45"/>
      <c r="H3172" s="47">
        <f t="shared" si="143"/>
        <v>3171</v>
      </c>
      <c r="I3172" s="324" t="s">
        <v>40</v>
      </c>
      <c r="J3172" s="255" t="str">
        <f>IF(ISBLANK(INDEX('Policy Characteristics'!D:D,MATCH($C3172,'Policy Characteristics'!$C:$C,0))),"",INDEX('Policy Characteristics'!D:D,MATCH($C3172,'Policy Characteristics'!$C:$C,0)))</f>
        <v>R&amp;D Fuel Use Reductions</v>
      </c>
      <c r="K3172" s="254" t="str">
        <f>IF(ISBLANK(INDEX('Policy Characteristics'!E:E,MATCH($C3172,'Policy Characteristics'!$C:$C,0))),"",INDEX('Policy Characteristics'!E:E,MATCH($C3172,'Policy Characteristics'!$C:$C,0)))</f>
        <v>RnD electricity fuel use reduction</v>
      </c>
      <c r="L3172" s="261">
        <f>IF(ISBLANK(INDEX('Policy Characteristics'!F:F,MATCH($C3172,'Policy Characteristics'!$C:$C,0))),"",INDEX('Policy Characteristics'!F:F,MATCH($C3172,'Policy Characteristics'!$C:$C,0)))</f>
        <v>0</v>
      </c>
      <c r="M3172" s="261">
        <f>IF(ISBLANK(INDEX('Policy Characteristics'!G:G,MATCH($C3172,'Policy Characteristics'!$C:$C,0))),"",INDEX('Policy Characteristics'!G:G,MATCH($C3172,'Policy Characteristics'!$C:$C,0)))</f>
        <v>0.4</v>
      </c>
      <c r="N3172" s="261">
        <f>IF(ISBLANK(INDEX('Policy Characteristics'!H:H,MATCH($C3172,'Policy Characteristics'!$C:$C,0))),"",INDEX('Policy Characteristics'!H:H,MATCH($C3172,'Policy Characteristics'!$C:$C,0)))</f>
        <v>0.01</v>
      </c>
      <c r="O3172" s="254" t="str">
        <f>IF(ISBLANK(INDEX('Policy Characteristics'!I:I,MATCH($C3172,'Policy Characteristics'!$C:$C,0))),"",INDEX('Policy Characteristics'!I:I,MATCH($C3172,'Policy Characteristics'!$C:$C,0)))</f>
        <v>% reduction in fuel use</v>
      </c>
      <c r="P3172" s="254" t="str">
        <f>IF(ISBLANK(INDEX('Policy Characteristics'!J:J,MATCH($C3172,'Policy Characteristics'!$C:$C,0))),"",INDEX('Policy Characteristics'!J:J,MATCH($C3172,'Policy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72" s="254" t="str">
        <f>IF(ISBLANK(INDEX('Policy Characteristics'!K:K,MATCH($C3172,'Policy Characteristics'!$C:$C,0))),"",INDEX('Policy Characteristics'!K:K,MATCH($C3172,'Policy Characteristics'!$C:$C,0)))</f>
        <v>architectural-design.html#rnd</v>
      </c>
      <c r="R3172" s="254" t="str">
        <f>IF(ISBLANK(INDEX('Policy Characteristics'!L:L,MATCH($C3172,'Policy Characteristics'!$C:$C,0))),"",INDEX('Policy Characteristics'!L:L,MATCH($C3172,'Policy Characteristics'!$C:$C,0)))</f>
        <v>research-and-development.html</v>
      </c>
    </row>
    <row r="3173" spans="1:18" x14ac:dyDescent="0.25">
      <c r="A3173" s="254" t="str">
        <f>IF(ISBLANK(INDEX('Policy Characteristics'!A:A,MATCH($C3173,'Policy Characteristics'!$C:$C,0))),"",INDEX('Policy Characteristics'!A:A,MATCH($C3173,'Policy Characteristics'!$C:$C,0)))</f>
        <v>Research and Development</v>
      </c>
      <c r="B3173" s="262" t="str">
        <f>IF(ISBLANK(INDEX('Policy Characteristics'!B:B,MATCH($C3173,'Policy Characteristics'!$C:$C,0))),"",INDEX('Policy Characteristics'!B:B,MATCH($C3173,'Policy Characteristics'!$C:$C,0)))</f>
        <v>Fuel Use Reduction</v>
      </c>
      <c r="C3173" s="254" t="str">
        <f t="shared" ref="C3173:C3187" si="147">C$3164</f>
        <v>RnD Electricity Fuel Use Perc Reduction</v>
      </c>
      <c r="D3173" s="6" t="s">
        <v>2401</v>
      </c>
      <c r="E3173" s="45"/>
      <c r="F3173" s="6" t="s">
        <v>3448</v>
      </c>
      <c r="G3173" s="45"/>
      <c r="H3173" s="47">
        <f t="shared" si="143"/>
        <v>3172</v>
      </c>
      <c r="I3173" s="324" t="s">
        <v>41</v>
      </c>
      <c r="J3173" s="255" t="str">
        <f>IF(ISBLANK(INDEX('Policy Characteristics'!D:D,MATCH($C3173,'Policy Characteristics'!$C:$C,0))),"",INDEX('Policy Characteristics'!D:D,MATCH($C3173,'Policy Characteristics'!$C:$C,0)))</f>
        <v>R&amp;D Fuel Use Reductions</v>
      </c>
      <c r="K3173" s="254" t="str">
        <f>IF(ISBLANK(INDEX('Policy Characteristics'!E:E,MATCH($C3173,'Policy Characteristics'!$C:$C,0))),"",INDEX('Policy Characteristics'!E:E,MATCH($C3173,'Policy Characteristics'!$C:$C,0)))</f>
        <v>RnD electricity fuel use reduction</v>
      </c>
      <c r="L3173" s="261">
        <f>IF(ISBLANK(INDEX('Policy Characteristics'!F:F,MATCH($C3173,'Policy Characteristics'!$C:$C,0))),"",INDEX('Policy Characteristics'!F:F,MATCH($C3173,'Policy Characteristics'!$C:$C,0)))</f>
        <v>0</v>
      </c>
      <c r="M3173" s="261">
        <f>IF(ISBLANK(INDEX('Policy Characteristics'!G:G,MATCH($C3173,'Policy Characteristics'!$C:$C,0))),"",INDEX('Policy Characteristics'!G:G,MATCH($C3173,'Policy Characteristics'!$C:$C,0)))</f>
        <v>0.4</v>
      </c>
      <c r="N3173" s="261">
        <f>IF(ISBLANK(INDEX('Policy Characteristics'!H:H,MATCH($C3173,'Policy Characteristics'!$C:$C,0))),"",INDEX('Policy Characteristics'!H:H,MATCH($C3173,'Policy Characteristics'!$C:$C,0)))</f>
        <v>0.01</v>
      </c>
      <c r="O3173" s="254" t="str">
        <f>IF(ISBLANK(INDEX('Policy Characteristics'!I:I,MATCH($C3173,'Policy Characteristics'!$C:$C,0))),"",INDEX('Policy Characteristics'!I:I,MATCH($C3173,'Policy Characteristics'!$C:$C,0)))</f>
        <v>% reduction in fuel use</v>
      </c>
      <c r="P3173" s="254" t="str">
        <f>IF(ISBLANK(INDEX('Policy Characteristics'!J:J,MATCH($C3173,'Policy Characteristics'!$C:$C,0))),"",INDEX('Policy Characteristics'!J:J,MATCH($C3173,'Policy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73" s="254" t="str">
        <f>IF(ISBLANK(INDEX('Policy Characteristics'!K:K,MATCH($C3173,'Policy Characteristics'!$C:$C,0))),"",INDEX('Policy Characteristics'!K:K,MATCH($C3173,'Policy Characteristics'!$C:$C,0)))</f>
        <v>architectural-design.html#rnd</v>
      </c>
      <c r="R3173" s="254" t="str">
        <f>IF(ISBLANK(INDEX('Policy Characteristics'!L:L,MATCH($C3173,'Policy Characteristics'!$C:$C,0))),"",INDEX('Policy Characteristics'!L:L,MATCH($C3173,'Policy Characteristics'!$C:$C,0)))</f>
        <v>research-and-development.html</v>
      </c>
    </row>
    <row r="3174" spans="1:18" x14ac:dyDescent="0.25">
      <c r="A3174" s="254" t="str">
        <f>IF(ISBLANK(INDEX('Policy Characteristics'!A:A,MATCH($C3174,'Policy Characteristics'!$C:$C,0))),"",INDEX('Policy Characteristics'!A:A,MATCH($C3174,'Policy Characteristics'!$C:$C,0)))</f>
        <v>Research and Development</v>
      </c>
      <c r="B3174" s="262" t="str">
        <f>IF(ISBLANK(INDEX('Policy Characteristics'!B:B,MATCH($C3174,'Policy Characteristics'!$C:$C,0))),"",INDEX('Policy Characteristics'!B:B,MATCH($C3174,'Policy Characteristics'!$C:$C,0)))</f>
        <v>Fuel Use Reduction</v>
      </c>
      <c r="C3174" s="254" t="str">
        <f t="shared" si="147"/>
        <v>RnD Electricity Fuel Use Perc Reduction</v>
      </c>
      <c r="D3174" s="6" t="s">
        <v>293</v>
      </c>
      <c r="E3174" s="45"/>
      <c r="F3174" s="6" t="s">
        <v>3449</v>
      </c>
      <c r="G3174" s="45"/>
      <c r="H3174" s="47">
        <f t="shared" si="143"/>
        <v>3173</v>
      </c>
      <c r="I3174" s="324" t="s">
        <v>40</v>
      </c>
      <c r="J3174" s="255" t="str">
        <f>IF(ISBLANK(INDEX('Policy Characteristics'!D:D,MATCH($C3174,'Policy Characteristics'!$C:$C,0))),"",INDEX('Policy Characteristics'!D:D,MATCH($C3174,'Policy Characteristics'!$C:$C,0)))</f>
        <v>R&amp;D Fuel Use Reductions</v>
      </c>
      <c r="K3174" s="254" t="str">
        <f>IF(ISBLANK(INDEX('Policy Characteristics'!E:E,MATCH($C3174,'Policy Characteristics'!$C:$C,0))),"",INDEX('Policy Characteristics'!E:E,MATCH($C3174,'Policy Characteristics'!$C:$C,0)))</f>
        <v>RnD electricity fuel use reduction</v>
      </c>
      <c r="L3174" s="261">
        <f>IF(ISBLANK(INDEX('Policy Characteristics'!F:F,MATCH($C3174,'Policy Characteristics'!$C:$C,0))),"",INDEX('Policy Characteristics'!F:F,MATCH($C3174,'Policy Characteristics'!$C:$C,0)))</f>
        <v>0</v>
      </c>
      <c r="M3174" s="261">
        <f>IF(ISBLANK(INDEX('Policy Characteristics'!G:G,MATCH($C3174,'Policy Characteristics'!$C:$C,0))),"",INDEX('Policy Characteristics'!G:G,MATCH($C3174,'Policy Characteristics'!$C:$C,0)))</f>
        <v>0.4</v>
      </c>
      <c r="N3174" s="261">
        <f>IF(ISBLANK(INDEX('Policy Characteristics'!H:H,MATCH($C3174,'Policy Characteristics'!$C:$C,0))),"",INDEX('Policy Characteristics'!H:H,MATCH($C3174,'Policy Characteristics'!$C:$C,0)))</f>
        <v>0.01</v>
      </c>
      <c r="O3174" s="254" t="str">
        <f>IF(ISBLANK(INDEX('Policy Characteristics'!I:I,MATCH($C3174,'Policy Characteristics'!$C:$C,0))),"",INDEX('Policy Characteristics'!I:I,MATCH($C3174,'Policy Characteristics'!$C:$C,0)))</f>
        <v>% reduction in fuel use</v>
      </c>
      <c r="P3174" s="254" t="str">
        <f>IF(ISBLANK(INDEX('Policy Characteristics'!J:J,MATCH($C3174,'Policy Characteristics'!$C:$C,0))),"",INDEX('Policy Characteristics'!J:J,MATCH($C3174,'Policy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74" s="254" t="str">
        <f>IF(ISBLANK(INDEX('Policy Characteristics'!K:K,MATCH($C3174,'Policy Characteristics'!$C:$C,0))),"",INDEX('Policy Characteristics'!K:K,MATCH($C3174,'Policy Characteristics'!$C:$C,0)))</f>
        <v>architectural-design.html#rnd</v>
      </c>
      <c r="R3174" s="254" t="str">
        <f>IF(ISBLANK(INDEX('Policy Characteristics'!L:L,MATCH($C3174,'Policy Characteristics'!$C:$C,0))),"",INDEX('Policy Characteristics'!L:L,MATCH($C3174,'Policy Characteristics'!$C:$C,0)))</f>
        <v>research-and-development.html</v>
      </c>
    </row>
    <row r="3175" spans="1:18" x14ac:dyDescent="0.25">
      <c r="A3175" s="254" t="str">
        <f>IF(ISBLANK(INDEX('Policy Characteristics'!A:A,MATCH($C3175,'Policy Characteristics'!$C:$C,0))),"",INDEX('Policy Characteristics'!A:A,MATCH($C3175,'Policy Characteristics'!$C:$C,0)))</f>
        <v>Research and Development</v>
      </c>
      <c r="B3175" s="262" t="str">
        <f>IF(ISBLANK(INDEX('Policy Characteristics'!B:B,MATCH($C3175,'Policy Characteristics'!$C:$C,0))),"",INDEX('Policy Characteristics'!B:B,MATCH($C3175,'Policy Characteristics'!$C:$C,0)))</f>
        <v>Fuel Use Reduction</v>
      </c>
      <c r="C3175" s="254" t="str">
        <f t="shared" si="147"/>
        <v>RnD Electricity Fuel Use Perc Reduction</v>
      </c>
      <c r="D3175" s="6" t="s">
        <v>294</v>
      </c>
      <c r="E3175" s="45"/>
      <c r="F3175" s="6" t="s">
        <v>2241</v>
      </c>
      <c r="G3175" s="45"/>
      <c r="H3175" s="47">
        <f t="shared" si="143"/>
        <v>3174</v>
      </c>
      <c r="I3175" s="324" t="s">
        <v>40</v>
      </c>
      <c r="J3175" s="255" t="str">
        <f>IF(ISBLANK(INDEX('Policy Characteristics'!D:D,MATCH($C3175,'Policy Characteristics'!$C:$C,0))),"",INDEX('Policy Characteristics'!D:D,MATCH($C3175,'Policy Characteristics'!$C:$C,0)))</f>
        <v>R&amp;D Fuel Use Reductions</v>
      </c>
      <c r="K3175" s="254" t="str">
        <f>IF(ISBLANK(INDEX('Policy Characteristics'!E:E,MATCH($C3175,'Policy Characteristics'!$C:$C,0))),"",INDEX('Policy Characteristics'!E:E,MATCH($C3175,'Policy Characteristics'!$C:$C,0)))</f>
        <v>RnD electricity fuel use reduction</v>
      </c>
      <c r="L3175" s="261">
        <f>IF(ISBLANK(INDEX('Policy Characteristics'!F:F,MATCH($C3175,'Policy Characteristics'!$C:$C,0))),"",INDEX('Policy Characteristics'!F:F,MATCH($C3175,'Policy Characteristics'!$C:$C,0)))</f>
        <v>0</v>
      </c>
      <c r="M3175" s="261">
        <f>IF(ISBLANK(INDEX('Policy Characteristics'!G:G,MATCH($C3175,'Policy Characteristics'!$C:$C,0))),"",INDEX('Policy Characteristics'!G:G,MATCH($C3175,'Policy Characteristics'!$C:$C,0)))</f>
        <v>0.4</v>
      </c>
      <c r="N3175" s="261">
        <f>IF(ISBLANK(INDEX('Policy Characteristics'!H:H,MATCH($C3175,'Policy Characteristics'!$C:$C,0))),"",INDEX('Policy Characteristics'!H:H,MATCH($C3175,'Policy Characteristics'!$C:$C,0)))</f>
        <v>0.01</v>
      </c>
      <c r="O3175" s="254" t="str">
        <f>IF(ISBLANK(INDEX('Policy Characteristics'!I:I,MATCH($C3175,'Policy Characteristics'!$C:$C,0))),"",INDEX('Policy Characteristics'!I:I,MATCH($C3175,'Policy Characteristics'!$C:$C,0)))</f>
        <v>% reduction in fuel use</v>
      </c>
      <c r="P3175" s="254" t="str">
        <f>IF(ISBLANK(INDEX('Policy Characteristics'!J:J,MATCH($C3175,'Policy Characteristics'!$C:$C,0))),"",INDEX('Policy Characteristics'!J:J,MATCH($C3175,'Policy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75" s="254" t="str">
        <f>IF(ISBLANK(INDEX('Policy Characteristics'!K:K,MATCH($C3175,'Policy Characteristics'!$C:$C,0))),"",INDEX('Policy Characteristics'!K:K,MATCH($C3175,'Policy Characteristics'!$C:$C,0)))</f>
        <v>architectural-design.html#rnd</v>
      </c>
      <c r="R3175" s="254" t="str">
        <f>IF(ISBLANK(INDEX('Policy Characteristics'!L:L,MATCH($C3175,'Policy Characteristics'!$C:$C,0))),"",INDEX('Policy Characteristics'!L:L,MATCH($C3175,'Policy Characteristics'!$C:$C,0)))</f>
        <v>research-and-development.html</v>
      </c>
    </row>
    <row r="3176" spans="1:18" x14ac:dyDescent="0.25">
      <c r="A3176" s="254" t="str">
        <f>IF(ISBLANK(INDEX('Policy Characteristics'!A:A,MATCH($C3176,'Policy Characteristics'!$C:$C,0))),"",INDEX('Policy Characteristics'!A:A,MATCH($C3176,'Policy Characteristics'!$C:$C,0)))</f>
        <v>Research and Development</v>
      </c>
      <c r="B3176" s="262" t="str">
        <f>IF(ISBLANK(INDEX('Policy Characteristics'!B:B,MATCH($C3176,'Policy Characteristics'!$C:$C,0))),"",INDEX('Policy Characteristics'!B:B,MATCH($C3176,'Policy Characteristics'!$C:$C,0)))</f>
        <v>Fuel Use Reduction</v>
      </c>
      <c r="C3176" s="254" t="str">
        <f t="shared" si="147"/>
        <v>RnD Electricity Fuel Use Perc Reduction</v>
      </c>
      <c r="D3176" s="6" t="s">
        <v>428</v>
      </c>
      <c r="E3176" s="45"/>
      <c r="F3176" s="6" t="s">
        <v>429</v>
      </c>
      <c r="G3176" s="45"/>
      <c r="H3176" s="47">
        <f t="shared" si="143"/>
        <v>3175</v>
      </c>
      <c r="I3176" s="324" t="s">
        <v>40</v>
      </c>
      <c r="J3176" s="255" t="str">
        <f>IF(ISBLANK(INDEX('Policy Characteristics'!D:D,MATCH($C3176,'Policy Characteristics'!$C:$C,0))),"",INDEX('Policy Characteristics'!D:D,MATCH($C3176,'Policy Characteristics'!$C:$C,0)))</f>
        <v>R&amp;D Fuel Use Reductions</v>
      </c>
      <c r="K3176" s="254" t="str">
        <f>IF(ISBLANK(INDEX('Policy Characteristics'!E:E,MATCH($C3176,'Policy Characteristics'!$C:$C,0))),"",INDEX('Policy Characteristics'!E:E,MATCH($C3176,'Policy Characteristics'!$C:$C,0)))</f>
        <v>RnD electricity fuel use reduction</v>
      </c>
      <c r="L3176" s="261">
        <f>IF(ISBLANK(INDEX('Policy Characteristics'!F:F,MATCH($C3176,'Policy Characteristics'!$C:$C,0))),"",INDEX('Policy Characteristics'!F:F,MATCH($C3176,'Policy Characteristics'!$C:$C,0)))</f>
        <v>0</v>
      </c>
      <c r="M3176" s="261">
        <f>IF(ISBLANK(INDEX('Policy Characteristics'!G:G,MATCH($C3176,'Policy Characteristics'!$C:$C,0))),"",INDEX('Policy Characteristics'!G:G,MATCH($C3176,'Policy Characteristics'!$C:$C,0)))</f>
        <v>0.4</v>
      </c>
      <c r="N3176" s="261">
        <f>IF(ISBLANK(INDEX('Policy Characteristics'!H:H,MATCH($C3176,'Policy Characteristics'!$C:$C,0))),"",INDEX('Policy Characteristics'!H:H,MATCH($C3176,'Policy Characteristics'!$C:$C,0)))</f>
        <v>0.01</v>
      </c>
      <c r="O3176" s="254" t="str">
        <f>IF(ISBLANK(INDEX('Policy Characteristics'!I:I,MATCH($C3176,'Policy Characteristics'!$C:$C,0))),"",INDEX('Policy Characteristics'!I:I,MATCH($C3176,'Policy Characteristics'!$C:$C,0)))</f>
        <v>% reduction in fuel use</v>
      </c>
      <c r="P3176" s="254" t="str">
        <f>IF(ISBLANK(INDEX('Policy Characteristics'!J:J,MATCH($C3176,'Policy Characteristics'!$C:$C,0))),"",INDEX('Policy Characteristics'!J:J,MATCH($C3176,'Policy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76" s="254" t="str">
        <f>IF(ISBLANK(INDEX('Policy Characteristics'!K:K,MATCH($C3176,'Policy Characteristics'!$C:$C,0))),"",INDEX('Policy Characteristics'!K:K,MATCH($C3176,'Policy Characteristics'!$C:$C,0)))</f>
        <v>architectural-design.html#rnd</v>
      </c>
      <c r="R3176" s="254" t="str">
        <f>IF(ISBLANK(INDEX('Policy Characteristics'!L:L,MATCH($C3176,'Policy Characteristics'!$C:$C,0))),"",INDEX('Policy Characteristics'!L:L,MATCH($C3176,'Policy Characteristics'!$C:$C,0)))</f>
        <v>research-and-development.html</v>
      </c>
    </row>
    <row r="3177" spans="1:18" x14ac:dyDescent="0.25">
      <c r="A3177" s="254" t="str">
        <f>IF(ISBLANK(INDEX('Policy Characteristics'!A:A,MATCH($C3177,'Policy Characteristics'!$C:$C,0))),"",INDEX('Policy Characteristics'!A:A,MATCH($C3177,'Policy Characteristics'!$C:$C,0)))</f>
        <v>Research and Development</v>
      </c>
      <c r="B3177" s="262" t="str">
        <f>IF(ISBLANK(INDEX('Policy Characteristics'!B:B,MATCH($C3177,'Policy Characteristics'!$C:$C,0))),"",INDEX('Policy Characteristics'!B:B,MATCH($C3177,'Policy Characteristics'!$C:$C,0)))</f>
        <v>Fuel Use Reduction</v>
      </c>
      <c r="C3177" s="254" t="str">
        <f t="shared" si="147"/>
        <v>RnD Electricity Fuel Use Perc Reduction</v>
      </c>
      <c r="D3177" s="6" t="s">
        <v>437</v>
      </c>
      <c r="E3177" s="45"/>
      <c r="F3177" s="6" t="s">
        <v>439</v>
      </c>
      <c r="G3177" s="45"/>
      <c r="H3177" s="47">
        <f t="shared" si="143"/>
        <v>3176</v>
      </c>
      <c r="I3177" s="324" t="s">
        <v>41</v>
      </c>
      <c r="J3177" s="255" t="str">
        <f>IF(ISBLANK(INDEX('Policy Characteristics'!D:D,MATCH($C3177,'Policy Characteristics'!$C:$C,0))),"",INDEX('Policy Characteristics'!D:D,MATCH($C3177,'Policy Characteristics'!$C:$C,0)))</f>
        <v>R&amp;D Fuel Use Reductions</v>
      </c>
      <c r="K3177" s="254" t="str">
        <f>IF(ISBLANK(INDEX('Policy Characteristics'!E:E,MATCH($C3177,'Policy Characteristics'!$C:$C,0))),"",INDEX('Policy Characteristics'!E:E,MATCH($C3177,'Policy Characteristics'!$C:$C,0)))</f>
        <v>RnD electricity fuel use reduction</v>
      </c>
      <c r="L3177" s="261">
        <f>IF(ISBLANK(INDEX('Policy Characteristics'!F:F,MATCH($C3177,'Policy Characteristics'!$C:$C,0))),"",INDEX('Policy Characteristics'!F:F,MATCH($C3177,'Policy Characteristics'!$C:$C,0)))</f>
        <v>0</v>
      </c>
      <c r="M3177" s="261">
        <f>IF(ISBLANK(INDEX('Policy Characteristics'!G:G,MATCH($C3177,'Policy Characteristics'!$C:$C,0))),"",INDEX('Policy Characteristics'!G:G,MATCH($C3177,'Policy Characteristics'!$C:$C,0)))</f>
        <v>0.4</v>
      </c>
      <c r="N3177" s="261">
        <f>IF(ISBLANK(INDEX('Policy Characteristics'!H:H,MATCH($C3177,'Policy Characteristics'!$C:$C,0))),"",INDEX('Policy Characteristics'!H:H,MATCH($C3177,'Policy Characteristics'!$C:$C,0)))</f>
        <v>0.01</v>
      </c>
      <c r="O3177" s="254" t="str">
        <f>IF(ISBLANK(INDEX('Policy Characteristics'!I:I,MATCH($C3177,'Policy Characteristics'!$C:$C,0))),"",INDEX('Policy Characteristics'!I:I,MATCH($C3177,'Policy Characteristics'!$C:$C,0)))</f>
        <v>% reduction in fuel use</v>
      </c>
      <c r="P3177" s="254" t="str">
        <f>IF(ISBLANK(INDEX('Policy Characteristics'!J:J,MATCH($C3177,'Policy Characteristics'!$C:$C,0))),"",INDEX('Policy Characteristics'!J:J,MATCH($C3177,'Policy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77" s="254" t="str">
        <f>IF(ISBLANK(INDEX('Policy Characteristics'!K:K,MATCH($C3177,'Policy Characteristics'!$C:$C,0))),"",INDEX('Policy Characteristics'!K:K,MATCH($C3177,'Policy Characteristics'!$C:$C,0)))</f>
        <v>architectural-design.html#rnd</v>
      </c>
      <c r="R3177" s="254" t="str">
        <f>IF(ISBLANK(INDEX('Policy Characteristics'!L:L,MATCH($C3177,'Policy Characteristics'!$C:$C,0))),"",INDEX('Policy Characteristics'!L:L,MATCH($C3177,'Policy Characteristics'!$C:$C,0)))</f>
        <v>research-and-development.html</v>
      </c>
    </row>
    <row r="3178" spans="1:18" x14ac:dyDescent="0.25">
      <c r="A3178" s="254" t="str">
        <f>IF(ISBLANK(INDEX('Policy Characteristics'!A:A,MATCH($C3178,'Policy Characteristics'!$C:$C,0))),"",INDEX('Policy Characteristics'!A:A,MATCH($C3178,'Policy Characteristics'!$C:$C,0)))</f>
        <v>Research and Development</v>
      </c>
      <c r="B3178" s="262" t="str">
        <f>IF(ISBLANK(INDEX('Policy Characteristics'!B:B,MATCH($C3178,'Policy Characteristics'!$C:$C,0))),"",INDEX('Policy Characteristics'!B:B,MATCH($C3178,'Policy Characteristics'!$C:$C,0)))</f>
        <v>Fuel Use Reduction</v>
      </c>
      <c r="C3178" s="254" t="str">
        <f t="shared" si="147"/>
        <v>RnD Electricity Fuel Use Perc Reduction</v>
      </c>
      <c r="D3178" s="6" t="s">
        <v>2714</v>
      </c>
      <c r="E3178" s="45"/>
      <c r="F3178" s="6" t="s">
        <v>3450</v>
      </c>
      <c r="G3178" s="45"/>
      <c r="H3178" s="47">
        <f t="shared" si="143"/>
        <v>3177</v>
      </c>
      <c r="I3178" s="324" t="s">
        <v>41</v>
      </c>
      <c r="J3178" s="255" t="str">
        <f>IF(ISBLANK(INDEX('Policy Characteristics'!D:D,MATCH($C3178,'Policy Characteristics'!$C:$C,0))),"",INDEX('Policy Characteristics'!D:D,MATCH($C3178,'Policy Characteristics'!$C:$C,0)))</f>
        <v>R&amp;D Fuel Use Reductions</v>
      </c>
      <c r="K3178" s="254" t="str">
        <f>IF(ISBLANK(INDEX('Policy Characteristics'!E:E,MATCH($C3178,'Policy Characteristics'!$C:$C,0))),"",INDEX('Policy Characteristics'!E:E,MATCH($C3178,'Policy Characteristics'!$C:$C,0)))</f>
        <v>RnD electricity fuel use reduction</v>
      </c>
      <c r="L3178" s="261">
        <f>IF(ISBLANK(INDEX('Policy Characteristics'!F:F,MATCH($C3178,'Policy Characteristics'!$C:$C,0))),"",INDEX('Policy Characteristics'!F:F,MATCH($C3178,'Policy Characteristics'!$C:$C,0)))</f>
        <v>0</v>
      </c>
      <c r="M3178" s="261">
        <f>IF(ISBLANK(INDEX('Policy Characteristics'!G:G,MATCH($C3178,'Policy Characteristics'!$C:$C,0))),"",INDEX('Policy Characteristics'!G:G,MATCH($C3178,'Policy Characteristics'!$C:$C,0)))</f>
        <v>0.4</v>
      </c>
      <c r="N3178" s="261">
        <f>IF(ISBLANK(INDEX('Policy Characteristics'!H:H,MATCH($C3178,'Policy Characteristics'!$C:$C,0))),"",INDEX('Policy Characteristics'!H:H,MATCH($C3178,'Policy Characteristics'!$C:$C,0)))</f>
        <v>0.01</v>
      </c>
      <c r="O3178" s="254" t="str">
        <f>IF(ISBLANK(INDEX('Policy Characteristics'!I:I,MATCH($C3178,'Policy Characteristics'!$C:$C,0))),"",INDEX('Policy Characteristics'!I:I,MATCH($C3178,'Policy Characteristics'!$C:$C,0)))</f>
        <v>% reduction in fuel use</v>
      </c>
      <c r="P3178" s="254" t="str">
        <f>IF(ISBLANK(INDEX('Policy Characteristics'!J:J,MATCH($C3178,'Policy Characteristics'!$C:$C,0))),"",INDEX('Policy Characteristics'!J:J,MATCH($C3178,'Policy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78" s="254" t="str">
        <f>IF(ISBLANK(INDEX('Policy Characteristics'!K:K,MATCH($C3178,'Policy Characteristics'!$C:$C,0))),"",INDEX('Policy Characteristics'!K:K,MATCH($C3178,'Policy Characteristics'!$C:$C,0)))</f>
        <v>architectural-design.html#rnd</v>
      </c>
      <c r="R3178" s="254" t="str">
        <f>IF(ISBLANK(INDEX('Policy Characteristics'!L:L,MATCH($C3178,'Policy Characteristics'!$C:$C,0))),"",INDEX('Policy Characteristics'!L:L,MATCH($C3178,'Policy Characteristics'!$C:$C,0)))</f>
        <v>research-and-development.html</v>
      </c>
    </row>
    <row r="3179" spans="1:18" x14ac:dyDescent="0.25">
      <c r="A3179" s="254" t="str">
        <f>IF(ISBLANK(INDEX('Policy Characteristics'!A:A,MATCH($C3179,'Policy Characteristics'!$C:$C,0))),"",INDEX('Policy Characteristics'!A:A,MATCH($C3179,'Policy Characteristics'!$C:$C,0)))</f>
        <v>Research and Development</v>
      </c>
      <c r="B3179" s="262" t="str">
        <f>IF(ISBLANK(INDEX('Policy Characteristics'!B:B,MATCH($C3179,'Policy Characteristics'!$C:$C,0))),"",INDEX('Policy Characteristics'!B:B,MATCH($C3179,'Policy Characteristics'!$C:$C,0)))</f>
        <v>Fuel Use Reduction</v>
      </c>
      <c r="C3179" s="254" t="str">
        <f t="shared" si="147"/>
        <v>RnD Electricity Fuel Use Perc Reduction</v>
      </c>
      <c r="D3179" s="6" t="s">
        <v>2715</v>
      </c>
      <c r="E3179" s="45"/>
      <c r="F3179" s="6" t="s">
        <v>3451</v>
      </c>
      <c r="G3179" s="45"/>
      <c r="H3179" s="47">
        <f t="shared" si="143"/>
        <v>3178</v>
      </c>
      <c r="I3179" s="324" t="s">
        <v>41</v>
      </c>
      <c r="J3179" s="255" t="str">
        <f>IF(ISBLANK(INDEX('Policy Characteristics'!D:D,MATCH($C3179,'Policy Characteristics'!$C:$C,0))),"",INDEX('Policy Characteristics'!D:D,MATCH($C3179,'Policy Characteristics'!$C:$C,0)))</f>
        <v>R&amp;D Fuel Use Reductions</v>
      </c>
      <c r="K3179" s="254" t="str">
        <f>IF(ISBLANK(INDEX('Policy Characteristics'!E:E,MATCH($C3179,'Policy Characteristics'!$C:$C,0))),"",INDEX('Policy Characteristics'!E:E,MATCH($C3179,'Policy Characteristics'!$C:$C,0)))</f>
        <v>RnD electricity fuel use reduction</v>
      </c>
      <c r="L3179" s="261">
        <f>IF(ISBLANK(INDEX('Policy Characteristics'!F:F,MATCH($C3179,'Policy Characteristics'!$C:$C,0))),"",INDEX('Policy Characteristics'!F:F,MATCH($C3179,'Policy Characteristics'!$C:$C,0)))</f>
        <v>0</v>
      </c>
      <c r="M3179" s="261">
        <f>IF(ISBLANK(INDEX('Policy Characteristics'!G:G,MATCH($C3179,'Policy Characteristics'!$C:$C,0))),"",INDEX('Policy Characteristics'!G:G,MATCH($C3179,'Policy Characteristics'!$C:$C,0)))</f>
        <v>0.4</v>
      </c>
      <c r="N3179" s="261">
        <f>IF(ISBLANK(INDEX('Policy Characteristics'!H:H,MATCH($C3179,'Policy Characteristics'!$C:$C,0))),"",INDEX('Policy Characteristics'!H:H,MATCH($C3179,'Policy Characteristics'!$C:$C,0)))</f>
        <v>0.01</v>
      </c>
      <c r="O3179" s="254" t="str">
        <f>IF(ISBLANK(INDEX('Policy Characteristics'!I:I,MATCH($C3179,'Policy Characteristics'!$C:$C,0))),"",INDEX('Policy Characteristics'!I:I,MATCH($C3179,'Policy Characteristics'!$C:$C,0)))</f>
        <v>% reduction in fuel use</v>
      </c>
      <c r="P3179" s="254" t="str">
        <f>IF(ISBLANK(INDEX('Policy Characteristics'!J:J,MATCH($C3179,'Policy Characteristics'!$C:$C,0))),"",INDEX('Policy Characteristics'!J:J,MATCH($C3179,'Policy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79" s="254" t="str">
        <f>IF(ISBLANK(INDEX('Policy Characteristics'!K:K,MATCH($C3179,'Policy Characteristics'!$C:$C,0))),"",INDEX('Policy Characteristics'!K:K,MATCH($C3179,'Policy Characteristics'!$C:$C,0)))</f>
        <v>architectural-design.html#rnd</v>
      </c>
      <c r="R3179" s="254" t="str">
        <f>IF(ISBLANK(INDEX('Policy Characteristics'!L:L,MATCH($C3179,'Policy Characteristics'!$C:$C,0))),"",INDEX('Policy Characteristics'!L:L,MATCH($C3179,'Policy Characteristics'!$C:$C,0)))</f>
        <v>research-and-development.html</v>
      </c>
    </row>
    <row r="3180" spans="1:18" x14ac:dyDescent="0.25">
      <c r="A3180" s="254" t="str">
        <f>IF(ISBLANK(INDEX('Policy Characteristics'!A:A,MATCH($C3180,'Policy Characteristics'!$C:$C,0))),"",INDEX('Policy Characteristics'!A:A,MATCH($C3180,'Policy Characteristics'!$C:$C,0)))</f>
        <v>Research and Development</v>
      </c>
      <c r="B3180" s="262" t="str">
        <f>IF(ISBLANK(INDEX('Policy Characteristics'!B:B,MATCH($C3180,'Policy Characteristics'!$C:$C,0))),"",INDEX('Policy Characteristics'!B:B,MATCH($C3180,'Policy Characteristics'!$C:$C,0)))</f>
        <v>Fuel Use Reduction</v>
      </c>
      <c r="C3180" s="254" t="str">
        <f t="shared" si="147"/>
        <v>RnD Electricity Fuel Use Perc Reduction</v>
      </c>
      <c r="D3180" s="6" t="s">
        <v>2716</v>
      </c>
      <c r="E3180" s="45"/>
      <c r="F3180" s="6" t="s">
        <v>3452</v>
      </c>
      <c r="G3180" s="45"/>
      <c r="H3180" s="47">
        <f t="shared" si="143"/>
        <v>3179</v>
      </c>
      <c r="I3180" s="324" t="s">
        <v>40</v>
      </c>
      <c r="J3180" s="255" t="str">
        <f>IF(ISBLANK(INDEX('Policy Characteristics'!D:D,MATCH($C3180,'Policy Characteristics'!$C:$C,0))),"",INDEX('Policy Characteristics'!D:D,MATCH($C3180,'Policy Characteristics'!$C:$C,0)))</f>
        <v>R&amp;D Fuel Use Reductions</v>
      </c>
      <c r="K3180" s="254" t="str">
        <f>IF(ISBLANK(INDEX('Policy Characteristics'!E:E,MATCH($C3180,'Policy Characteristics'!$C:$C,0))),"",INDEX('Policy Characteristics'!E:E,MATCH($C3180,'Policy Characteristics'!$C:$C,0)))</f>
        <v>RnD electricity fuel use reduction</v>
      </c>
      <c r="L3180" s="261">
        <f>IF(ISBLANK(INDEX('Policy Characteristics'!F:F,MATCH($C3180,'Policy Characteristics'!$C:$C,0))),"",INDEX('Policy Characteristics'!F:F,MATCH($C3180,'Policy Characteristics'!$C:$C,0)))</f>
        <v>0</v>
      </c>
      <c r="M3180" s="261">
        <f>IF(ISBLANK(INDEX('Policy Characteristics'!G:G,MATCH($C3180,'Policy Characteristics'!$C:$C,0))),"",INDEX('Policy Characteristics'!G:G,MATCH($C3180,'Policy Characteristics'!$C:$C,0)))</f>
        <v>0.4</v>
      </c>
      <c r="N3180" s="261">
        <f>IF(ISBLANK(INDEX('Policy Characteristics'!H:H,MATCH($C3180,'Policy Characteristics'!$C:$C,0))),"",INDEX('Policy Characteristics'!H:H,MATCH($C3180,'Policy Characteristics'!$C:$C,0)))</f>
        <v>0.01</v>
      </c>
      <c r="O3180" s="254" t="str">
        <f>IF(ISBLANK(INDEX('Policy Characteristics'!I:I,MATCH($C3180,'Policy Characteristics'!$C:$C,0))),"",INDEX('Policy Characteristics'!I:I,MATCH($C3180,'Policy Characteristics'!$C:$C,0)))</f>
        <v>% reduction in fuel use</v>
      </c>
      <c r="P3180" s="254" t="str">
        <f>IF(ISBLANK(INDEX('Policy Characteristics'!J:J,MATCH($C3180,'Policy Characteristics'!$C:$C,0))),"",INDEX('Policy Characteristics'!J:J,MATCH($C3180,'Policy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80" s="254" t="str">
        <f>IF(ISBLANK(INDEX('Policy Characteristics'!K:K,MATCH($C3180,'Policy Characteristics'!$C:$C,0))),"",INDEX('Policy Characteristics'!K:K,MATCH($C3180,'Policy Characteristics'!$C:$C,0)))</f>
        <v>architectural-design.html#rnd</v>
      </c>
      <c r="R3180" s="254" t="str">
        <f>IF(ISBLANK(INDEX('Policy Characteristics'!L:L,MATCH($C3180,'Policy Characteristics'!$C:$C,0))),"",INDEX('Policy Characteristics'!L:L,MATCH($C3180,'Policy Characteristics'!$C:$C,0)))</f>
        <v>research-and-development.html</v>
      </c>
    </row>
    <row r="3181" spans="1:18" x14ac:dyDescent="0.25">
      <c r="A3181" s="254" t="str">
        <f>IF(ISBLANK(INDEX('Policy Characteristics'!A:A,MATCH($C3181,'Policy Characteristics'!$C:$C,0))),"",INDEX('Policy Characteristics'!A:A,MATCH($C3181,'Policy Characteristics'!$C:$C,0)))</f>
        <v>Research and Development</v>
      </c>
      <c r="B3181" s="262" t="str">
        <f>IF(ISBLANK(INDEX('Policy Characteristics'!B:B,MATCH($C3181,'Policy Characteristics'!$C:$C,0))),"",INDEX('Policy Characteristics'!B:B,MATCH($C3181,'Policy Characteristics'!$C:$C,0)))</f>
        <v>Fuel Use Reduction</v>
      </c>
      <c r="C3181" s="254" t="str">
        <f t="shared" si="147"/>
        <v>RnD Electricity Fuel Use Perc Reduction</v>
      </c>
      <c r="D3181" s="6" t="s">
        <v>3432</v>
      </c>
      <c r="E3181" s="45"/>
      <c r="F3181" s="6" t="s">
        <v>3453</v>
      </c>
      <c r="G3181" s="45"/>
      <c r="H3181" s="47">
        <f t="shared" si="143"/>
        <v>3180</v>
      </c>
      <c r="I3181" s="324" t="s">
        <v>40</v>
      </c>
      <c r="J3181" s="255" t="str">
        <f>IF(ISBLANK(INDEX('Policy Characteristics'!D:D,MATCH($C3181,'Policy Characteristics'!$C:$C,0))),"",INDEX('Policy Characteristics'!D:D,MATCH($C3181,'Policy Characteristics'!$C:$C,0)))</f>
        <v>R&amp;D Fuel Use Reductions</v>
      </c>
      <c r="K3181" s="254" t="str">
        <f>IF(ISBLANK(INDEX('Policy Characteristics'!E:E,MATCH($C3181,'Policy Characteristics'!$C:$C,0))),"",INDEX('Policy Characteristics'!E:E,MATCH($C3181,'Policy Characteristics'!$C:$C,0)))</f>
        <v>RnD electricity fuel use reduction</v>
      </c>
      <c r="L3181" s="261">
        <f>IF(ISBLANK(INDEX('Policy Characteristics'!F:F,MATCH($C3181,'Policy Characteristics'!$C:$C,0))),"",INDEX('Policy Characteristics'!F:F,MATCH($C3181,'Policy Characteristics'!$C:$C,0)))</f>
        <v>0</v>
      </c>
      <c r="M3181" s="261">
        <f>IF(ISBLANK(INDEX('Policy Characteristics'!G:G,MATCH($C3181,'Policy Characteristics'!$C:$C,0))),"",INDEX('Policy Characteristics'!G:G,MATCH($C3181,'Policy Characteristics'!$C:$C,0)))</f>
        <v>0.4</v>
      </c>
      <c r="N3181" s="261">
        <f>IF(ISBLANK(INDEX('Policy Characteristics'!H:H,MATCH($C3181,'Policy Characteristics'!$C:$C,0))),"",INDEX('Policy Characteristics'!H:H,MATCH($C3181,'Policy Characteristics'!$C:$C,0)))</f>
        <v>0.01</v>
      </c>
      <c r="O3181" s="254" t="str">
        <f>IF(ISBLANK(INDEX('Policy Characteristics'!I:I,MATCH($C3181,'Policy Characteristics'!$C:$C,0))),"",INDEX('Policy Characteristics'!I:I,MATCH($C3181,'Policy Characteristics'!$C:$C,0)))</f>
        <v>% reduction in fuel use</v>
      </c>
      <c r="P3181" s="254" t="str">
        <f>IF(ISBLANK(INDEX('Policy Characteristics'!J:J,MATCH($C3181,'Policy Characteristics'!$C:$C,0))),"",INDEX('Policy Characteristics'!J:J,MATCH($C3181,'Policy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81" s="254" t="str">
        <f>IF(ISBLANK(INDEX('Policy Characteristics'!K:K,MATCH($C3181,'Policy Characteristics'!$C:$C,0))),"",INDEX('Policy Characteristics'!K:K,MATCH($C3181,'Policy Characteristics'!$C:$C,0)))</f>
        <v>architectural-design.html#rnd</v>
      </c>
      <c r="R3181" s="254" t="str">
        <f>IF(ISBLANK(INDEX('Policy Characteristics'!L:L,MATCH($C3181,'Policy Characteristics'!$C:$C,0))),"",INDEX('Policy Characteristics'!L:L,MATCH($C3181,'Policy Characteristics'!$C:$C,0)))</f>
        <v>research-and-development.html</v>
      </c>
    </row>
    <row r="3182" spans="1:18" x14ac:dyDescent="0.25">
      <c r="A3182" s="254" t="str">
        <f>IF(ISBLANK(INDEX('Policy Characteristics'!A:A,MATCH($C3182,'Policy Characteristics'!$C:$C,0))),"",INDEX('Policy Characteristics'!A:A,MATCH($C3182,'Policy Characteristics'!$C:$C,0)))</f>
        <v>Research and Development</v>
      </c>
      <c r="B3182" s="262" t="str">
        <f>IF(ISBLANK(INDEX('Policy Characteristics'!B:B,MATCH($C3182,'Policy Characteristics'!$C:$C,0))),"",INDEX('Policy Characteristics'!B:B,MATCH($C3182,'Policy Characteristics'!$C:$C,0)))</f>
        <v>Fuel Use Reduction</v>
      </c>
      <c r="C3182" s="254" t="str">
        <f t="shared" si="147"/>
        <v>RnD Electricity Fuel Use Perc Reduction</v>
      </c>
      <c r="D3182" s="6" t="s">
        <v>3435</v>
      </c>
      <c r="E3182" s="45"/>
      <c r="F3182" s="6" t="s">
        <v>3454</v>
      </c>
      <c r="G3182" s="45"/>
      <c r="H3182" s="47">
        <f t="shared" si="143"/>
        <v>3181</v>
      </c>
      <c r="I3182" s="324" t="s">
        <v>40</v>
      </c>
      <c r="J3182" s="255" t="str">
        <f>IF(ISBLANK(INDEX('Policy Characteristics'!D:D,MATCH($C3182,'Policy Characteristics'!$C:$C,0))),"",INDEX('Policy Characteristics'!D:D,MATCH($C3182,'Policy Characteristics'!$C:$C,0)))</f>
        <v>R&amp;D Fuel Use Reductions</v>
      </c>
      <c r="K3182" s="254" t="str">
        <f>IF(ISBLANK(INDEX('Policy Characteristics'!E:E,MATCH($C3182,'Policy Characteristics'!$C:$C,0))),"",INDEX('Policy Characteristics'!E:E,MATCH($C3182,'Policy Characteristics'!$C:$C,0)))</f>
        <v>RnD electricity fuel use reduction</v>
      </c>
      <c r="L3182" s="261">
        <f>IF(ISBLANK(INDEX('Policy Characteristics'!F:F,MATCH($C3182,'Policy Characteristics'!$C:$C,0))),"",INDEX('Policy Characteristics'!F:F,MATCH($C3182,'Policy Characteristics'!$C:$C,0)))</f>
        <v>0</v>
      </c>
      <c r="M3182" s="261">
        <f>IF(ISBLANK(INDEX('Policy Characteristics'!G:G,MATCH($C3182,'Policy Characteristics'!$C:$C,0))),"",INDEX('Policy Characteristics'!G:G,MATCH($C3182,'Policy Characteristics'!$C:$C,0)))</f>
        <v>0.4</v>
      </c>
      <c r="N3182" s="261">
        <f>IF(ISBLANK(INDEX('Policy Characteristics'!H:H,MATCH($C3182,'Policy Characteristics'!$C:$C,0))),"",INDEX('Policy Characteristics'!H:H,MATCH($C3182,'Policy Characteristics'!$C:$C,0)))</f>
        <v>0.01</v>
      </c>
      <c r="O3182" s="254" t="str">
        <f>IF(ISBLANK(INDEX('Policy Characteristics'!I:I,MATCH($C3182,'Policy Characteristics'!$C:$C,0))),"",INDEX('Policy Characteristics'!I:I,MATCH($C3182,'Policy Characteristics'!$C:$C,0)))</f>
        <v>% reduction in fuel use</v>
      </c>
      <c r="P3182" s="254" t="str">
        <f>IF(ISBLANK(INDEX('Policy Characteristics'!J:J,MATCH($C3182,'Policy Characteristics'!$C:$C,0))),"",INDEX('Policy Characteristics'!J:J,MATCH($C3182,'Policy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82" s="254" t="str">
        <f>IF(ISBLANK(INDEX('Policy Characteristics'!K:K,MATCH($C3182,'Policy Characteristics'!$C:$C,0))),"",INDEX('Policy Characteristics'!K:K,MATCH($C3182,'Policy Characteristics'!$C:$C,0)))</f>
        <v>architectural-design.html#rnd</v>
      </c>
      <c r="R3182" s="254" t="str">
        <f>IF(ISBLANK(INDEX('Policy Characteristics'!L:L,MATCH($C3182,'Policy Characteristics'!$C:$C,0))),"",INDEX('Policy Characteristics'!L:L,MATCH($C3182,'Policy Characteristics'!$C:$C,0)))</f>
        <v>research-and-development.html</v>
      </c>
    </row>
    <row r="3183" spans="1:18" x14ac:dyDescent="0.25">
      <c r="A3183" s="254" t="str">
        <f>IF(ISBLANK(INDEX('Policy Characteristics'!A:A,MATCH($C3183,'Policy Characteristics'!$C:$C,0))),"",INDEX('Policy Characteristics'!A:A,MATCH($C3183,'Policy Characteristics'!$C:$C,0)))</f>
        <v>Research and Development</v>
      </c>
      <c r="B3183" s="262" t="str">
        <f>IF(ISBLANK(INDEX('Policy Characteristics'!B:B,MATCH($C3183,'Policy Characteristics'!$C:$C,0))),"",INDEX('Policy Characteristics'!B:B,MATCH($C3183,'Policy Characteristics'!$C:$C,0)))</f>
        <v>Fuel Use Reduction</v>
      </c>
      <c r="C3183" s="254" t="str">
        <f t="shared" si="147"/>
        <v>RnD Electricity Fuel Use Perc Reduction</v>
      </c>
      <c r="D3183" s="6" t="s">
        <v>3436</v>
      </c>
      <c r="E3183" s="45"/>
      <c r="F3183" s="6" t="s">
        <v>3455</v>
      </c>
      <c r="G3183" s="45"/>
      <c r="H3183" s="47">
        <f t="shared" si="143"/>
        <v>3182</v>
      </c>
      <c r="I3183" s="324" t="s">
        <v>40</v>
      </c>
      <c r="J3183" s="255" t="str">
        <f>IF(ISBLANK(INDEX('Policy Characteristics'!D:D,MATCH($C3183,'Policy Characteristics'!$C:$C,0))),"",INDEX('Policy Characteristics'!D:D,MATCH($C3183,'Policy Characteristics'!$C:$C,0)))</f>
        <v>R&amp;D Fuel Use Reductions</v>
      </c>
      <c r="K3183" s="254" t="str">
        <f>IF(ISBLANK(INDEX('Policy Characteristics'!E:E,MATCH($C3183,'Policy Characteristics'!$C:$C,0))),"",INDEX('Policy Characteristics'!E:E,MATCH($C3183,'Policy Characteristics'!$C:$C,0)))</f>
        <v>RnD electricity fuel use reduction</v>
      </c>
      <c r="L3183" s="261">
        <f>IF(ISBLANK(INDEX('Policy Characteristics'!F:F,MATCH($C3183,'Policy Characteristics'!$C:$C,0))),"",INDEX('Policy Characteristics'!F:F,MATCH($C3183,'Policy Characteristics'!$C:$C,0)))</f>
        <v>0</v>
      </c>
      <c r="M3183" s="261">
        <f>IF(ISBLANK(INDEX('Policy Characteristics'!G:G,MATCH($C3183,'Policy Characteristics'!$C:$C,0))),"",INDEX('Policy Characteristics'!G:G,MATCH($C3183,'Policy Characteristics'!$C:$C,0)))</f>
        <v>0.4</v>
      </c>
      <c r="N3183" s="261">
        <f>IF(ISBLANK(INDEX('Policy Characteristics'!H:H,MATCH($C3183,'Policy Characteristics'!$C:$C,0))),"",INDEX('Policy Characteristics'!H:H,MATCH($C3183,'Policy Characteristics'!$C:$C,0)))</f>
        <v>0.01</v>
      </c>
      <c r="O3183" s="254" t="str">
        <f>IF(ISBLANK(INDEX('Policy Characteristics'!I:I,MATCH($C3183,'Policy Characteristics'!$C:$C,0))),"",INDEX('Policy Characteristics'!I:I,MATCH($C3183,'Policy Characteristics'!$C:$C,0)))</f>
        <v>% reduction in fuel use</v>
      </c>
      <c r="P3183" s="254" t="str">
        <f>IF(ISBLANK(INDEX('Policy Characteristics'!J:J,MATCH($C3183,'Policy Characteristics'!$C:$C,0))),"",INDEX('Policy Characteristics'!J:J,MATCH($C3183,'Policy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83" s="254" t="str">
        <f>IF(ISBLANK(INDEX('Policy Characteristics'!K:K,MATCH($C3183,'Policy Characteristics'!$C:$C,0))),"",INDEX('Policy Characteristics'!K:K,MATCH($C3183,'Policy Characteristics'!$C:$C,0)))</f>
        <v>architectural-design.html#rnd</v>
      </c>
      <c r="R3183" s="254" t="str">
        <f>IF(ISBLANK(INDEX('Policy Characteristics'!L:L,MATCH($C3183,'Policy Characteristics'!$C:$C,0))),"",INDEX('Policy Characteristics'!L:L,MATCH($C3183,'Policy Characteristics'!$C:$C,0)))</f>
        <v>research-and-development.html</v>
      </c>
    </row>
    <row r="3184" spans="1:18" x14ac:dyDescent="0.25">
      <c r="A3184" s="254" t="str">
        <f>IF(ISBLANK(INDEX('Policy Characteristics'!A:A,MATCH($C3184,'Policy Characteristics'!$C:$C,0))),"",INDEX('Policy Characteristics'!A:A,MATCH($C3184,'Policy Characteristics'!$C:$C,0)))</f>
        <v>Research and Development</v>
      </c>
      <c r="B3184" s="262" t="str">
        <f>IF(ISBLANK(INDEX('Policy Characteristics'!B:B,MATCH($C3184,'Policy Characteristics'!$C:$C,0))),"",INDEX('Policy Characteristics'!B:B,MATCH($C3184,'Policy Characteristics'!$C:$C,0)))</f>
        <v>Fuel Use Reduction</v>
      </c>
      <c r="C3184" s="254" t="str">
        <f t="shared" si="147"/>
        <v>RnD Electricity Fuel Use Perc Reduction</v>
      </c>
      <c r="D3184" s="6" t="s">
        <v>3437</v>
      </c>
      <c r="E3184" s="45"/>
      <c r="F3184" s="6" t="s">
        <v>3456</v>
      </c>
      <c r="G3184" s="45"/>
      <c r="H3184" s="47">
        <f t="shared" si="143"/>
        <v>3183</v>
      </c>
      <c r="I3184" s="324" t="s">
        <v>40</v>
      </c>
      <c r="J3184" s="255" t="str">
        <f>IF(ISBLANK(INDEX('Policy Characteristics'!D:D,MATCH($C3184,'Policy Characteristics'!$C:$C,0))),"",INDEX('Policy Characteristics'!D:D,MATCH($C3184,'Policy Characteristics'!$C:$C,0)))</f>
        <v>R&amp;D Fuel Use Reductions</v>
      </c>
      <c r="K3184" s="254" t="str">
        <f>IF(ISBLANK(INDEX('Policy Characteristics'!E:E,MATCH($C3184,'Policy Characteristics'!$C:$C,0))),"",INDEX('Policy Characteristics'!E:E,MATCH($C3184,'Policy Characteristics'!$C:$C,0)))</f>
        <v>RnD electricity fuel use reduction</v>
      </c>
      <c r="L3184" s="261">
        <f>IF(ISBLANK(INDEX('Policy Characteristics'!F:F,MATCH($C3184,'Policy Characteristics'!$C:$C,0))),"",INDEX('Policy Characteristics'!F:F,MATCH($C3184,'Policy Characteristics'!$C:$C,0)))</f>
        <v>0</v>
      </c>
      <c r="M3184" s="261">
        <f>IF(ISBLANK(INDEX('Policy Characteristics'!G:G,MATCH($C3184,'Policy Characteristics'!$C:$C,0))),"",INDEX('Policy Characteristics'!G:G,MATCH($C3184,'Policy Characteristics'!$C:$C,0)))</f>
        <v>0.4</v>
      </c>
      <c r="N3184" s="261">
        <f>IF(ISBLANK(INDEX('Policy Characteristics'!H:H,MATCH($C3184,'Policy Characteristics'!$C:$C,0))),"",INDEX('Policy Characteristics'!H:H,MATCH($C3184,'Policy Characteristics'!$C:$C,0)))</f>
        <v>0.01</v>
      </c>
      <c r="O3184" s="254" t="str">
        <f>IF(ISBLANK(INDEX('Policy Characteristics'!I:I,MATCH($C3184,'Policy Characteristics'!$C:$C,0))),"",INDEX('Policy Characteristics'!I:I,MATCH($C3184,'Policy Characteristics'!$C:$C,0)))</f>
        <v>% reduction in fuel use</v>
      </c>
      <c r="P3184" s="254" t="str">
        <f>IF(ISBLANK(INDEX('Policy Characteristics'!J:J,MATCH($C3184,'Policy Characteristics'!$C:$C,0))),"",INDEX('Policy Characteristics'!J:J,MATCH($C3184,'Policy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84" s="254" t="str">
        <f>IF(ISBLANK(INDEX('Policy Characteristics'!K:K,MATCH($C3184,'Policy Characteristics'!$C:$C,0))),"",INDEX('Policy Characteristics'!K:K,MATCH($C3184,'Policy Characteristics'!$C:$C,0)))</f>
        <v>architectural-design.html#rnd</v>
      </c>
      <c r="R3184" s="254" t="str">
        <f>IF(ISBLANK(INDEX('Policy Characteristics'!L:L,MATCH($C3184,'Policy Characteristics'!$C:$C,0))),"",INDEX('Policy Characteristics'!L:L,MATCH($C3184,'Policy Characteristics'!$C:$C,0)))</f>
        <v>research-and-development.html</v>
      </c>
    </row>
    <row r="3185" spans="1:18" x14ac:dyDescent="0.25">
      <c r="A3185" s="254" t="str">
        <f>IF(ISBLANK(INDEX('Policy Characteristics'!A:A,MATCH($C3185,'Policy Characteristics'!$C:$C,0))),"",INDEX('Policy Characteristics'!A:A,MATCH($C3185,'Policy Characteristics'!$C:$C,0)))</f>
        <v>Research and Development</v>
      </c>
      <c r="B3185" s="262" t="str">
        <f>IF(ISBLANK(INDEX('Policy Characteristics'!B:B,MATCH($C3185,'Policy Characteristics'!$C:$C,0))),"",INDEX('Policy Characteristics'!B:B,MATCH($C3185,'Policy Characteristics'!$C:$C,0)))</f>
        <v>Fuel Use Reduction</v>
      </c>
      <c r="C3185" s="254" t="str">
        <f t="shared" si="147"/>
        <v>RnD Electricity Fuel Use Perc Reduction</v>
      </c>
      <c r="D3185" s="6" t="s">
        <v>3438</v>
      </c>
      <c r="E3185" s="45"/>
      <c r="F3185" s="6" t="s">
        <v>3457</v>
      </c>
      <c r="G3185" s="45"/>
      <c r="H3185" s="47">
        <f t="shared" si="143"/>
        <v>3184</v>
      </c>
      <c r="I3185" s="324" t="s">
        <v>40</v>
      </c>
      <c r="J3185" s="255" t="str">
        <f>IF(ISBLANK(INDEX('Policy Characteristics'!D:D,MATCH($C3185,'Policy Characteristics'!$C:$C,0))),"",INDEX('Policy Characteristics'!D:D,MATCH($C3185,'Policy Characteristics'!$C:$C,0)))</f>
        <v>R&amp;D Fuel Use Reductions</v>
      </c>
      <c r="K3185" s="254" t="str">
        <f>IF(ISBLANK(INDEX('Policy Characteristics'!E:E,MATCH($C3185,'Policy Characteristics'!$C:$C,0))),"",INDEX('Policy Characteristics'!E:E,MATCH($C3185,'Policy Characteristics'!$C:$C,0)))</f>
        <v>RnD electricity fuel use reduction</v>
      </c>
      <c r="L3185" s="261">
        <f>IF(ISBLANK(INDEX('Policy Characteristics'!F:F,MATCH($C3185,'Policy Characteristics'!$C:$C,0))),"",INDEX('Policy Characteristics'!F:F,MATCH($C3185,'Policy Characteristics'!$C:$C,0)))</f>
        <v>0</v>
      </c>
      <c r="M3185" s="261">
        <f>IF(ISBLANK(INDEX('Policy Characteristics'!G:G,MATCH($C3185,'Policy Characteristics'!$C:$C,0))),"",INDEX('Policy Characteristics'!G:G,MATCH($C3185,'Policy Characteristics'!$C:$C,0)))</f>
        <v>0.4</v>
      </c>
      <c r="N3185" s="261">
        <f>IF(ISBLANK(INDEX('Policy Characteristics'!H:H,MATCH($C3185,'Policy Characteristics'!$C:$C,0))),"",INDEX('Policy Characteristics'!H:H,MATCH($C3185,'Policy Characteristics'!$C:$C,0)))</f>
        <v>0.01</v>
      </c>
      <c r="O3185" s="254" t="str">
        <f>IF(ISBLANK(INDEX('Policy Characteristics'!I:I,MATCH($C3185,'Policy Characteristics'!$C:$C,0))),"",INDEX('Policy Characteristics'!I:I,MATCH($C3185,'Policy Characteristics'!$C:$C,0)))</f>
        <v>% reduction in fuel use</v>
      </c>
      <c r="P3185" s="254" t="str">
        <f>IF(ISBLANK(INDEX('Policy Characteristics'!J:J,MATCH($C3185,'Policy Characteristics'!$C:$C,0))),"",INDEX('Policy Characteristics'!J:J,MATCH($C3185,'Policy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85" s="254" t="str">
        <f>IF(ISBLANK(INDEX('Policy Characteristics'!K:K,MATCH($C3185,'Policy Characteristics'!$C:$C,0))),"",INDEX('Policy Characteristics'!K:K,MATCH($C3185,'Policy Characteristics'!$C:$C,0)))</f>
        <v>architectural-design.html#rnd</v>
      </c>
      <c r="R3185" s="254" t="str">
        <f>IF(ISBLANK(INDEX('Policy Characteristics'!L:L,MATCH($C3185,'Policy Characteristics'!$C:$C,0))),"",INDEX('Policy Characteristics'!L:L,MATCH($C3185,'Policy Characteristics'!$C:$C,0)))</f>
        <v>research-and-development.html</v>
      </c>
    </row>
    <row r="3186" spans="1:18" x14ac:dyDescent="0.25">
      <c r="A3186" s="254" t="str">
        <f>IF(ISBLANK(INDEX('Policy Characteristics'!A:A,MATCH($C3186,'Policy Characteristics'!$C:$C,0))),"",INDEX('Policy Characteristics'!A:A,MATCH($C3186,'Policy Characteristics'!$C:$C,0)))</f>
        <v>Research and Development</v>
      </c>
      <c r="B3186" s="262" t="str">
        <f>IF(ISBLANK(INDEX('Policy Characteristics'!B:B,MATCH($C3186,'Policy Characteristics'!$C:$C,0))),"",INDEX('Policy Characteristics'!B:B,MATCH($C3186,'Policy Characteristics'!$C:$C,0)))</f>
        <v>Fuel Use Reduction</v>
      </c>
      <c r="C3186" s="254" t="str">
        <f t="shared" si="147"/>
        <v>RnD Electricity Fuel Use Perc Reduction</v>
      </c>
      <c r="D3186" s="6" t="s">
        <v>3501</v>
      </c>
      <c r="E3186" s="45"/>
      <c r="F3186" s="6" t="s">
        <v>3503</v>
      </c>
      <c r="G3186" s="45"/>
      <c r="H3186" s="47">
        <f t="shared" si="143"/>
        <v>3185</v>
      </c>
      <c r="I3186" s="324" t="s">
        <v>40</v>
      </c>
      <c r="J3186" s="255" t="str">
        <f>IF(ISBLANK(INDEX('Policy Characteristics'!D:D,MATCH($C3186,'Policy Characteristics'!$C:$C,0))),"",INDEX('Policy Characteristics'!D:D,MATCH($C3186,'Policy Characteristics'!$C:$C,0)))</f>
        <v>R&amp;D Fuel Use Reductions</v>
      </c>
      <c r="K3186" s="254" t="str">
        <f>IF(ISBLANK(INDEX('Policy Characteristics'!E:E,MATCH($C3186,'Policy Characteristics'!$C:$C,0))),"",INDEX('Policy Characteristics'!E:E,MATCH($C3186,'Policy Characteristics'!$C:$C,0)))</f>
        <v>RnD electricity fuel use reduction</v>
      </c>
      <c r="L3186" s="261">
        <f>IF(ISBLANK(INDEX('Policy Characteristics'!F:F,MATCH($C3186,'Policy Characteristics'!$C:$C,0))),"",INDEX('Policy Characteristics'!F:F,MATCH($C3186,'Policy Characteristics'!$C:$C,0)))</f>
        <v>0</v>
      </c>
      <c r="M3186" s="261">
        <f>IF(ISBLANK(INDEX('Policy Characteristics'!G:G,MATCH($C3186,'Policy Characteristics'!$C:$C,0))),"",INDEX('Policy Characteristics'!G:G,MATCH($C3186,'Policy Characteristics'!$C:$C,0)))</f>
        <v>0.4</v>
      </c>
      <c r="N3186" s="261">
        <f>IF(ISBLANK(INDEX('Policy Characteristics'!H:H,MATCH($C3186,'Policy Characteristics'!$C:$C,0))),"",INDEX('Policy Characteristics'!H:H,MATCH($C3186,'Policy Characteristics'!$C:$C,0)))</f>
        <v>0.01</v>
      </c>
      <c r="O3186" s="254" t="str">
        <f>IF(ISBLANK(INDEX('Policy Characteristics'!I:I,MATCH($C3186,'Policy Characteristics'!$C:$C,0))),"",INDEX('Policy Characteristics'!I:I,MATCH($C3186,'Policy Characteristics'!$C:$C,0)))</f>
        <v>% reduction in fuel use</v>
      </c>
      <c r="P3186" s="254" t="str">
        <f>IF(ISBLANK(INDEX('Policy Characteristics'!J:J,MATCH($C3186,'Policy Characteristics'!$C:$C,0))),"",INDEX('Policy Characteristics'!J:J,MATCH($C3186,'Policy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86" s="254" t="str">
        <f>IF(ISBLANK(INDEX('Policy Characteristics'!K:K,MATCH($C3186,'Policy Characteristics'!$C:$C,0))),"",INDEX('Policy Characteristics'!K:K,MATCH($C3186,'Policy Characteristics'!$C:$C,0)))</f>
        <v>architectural-design.html#rnd</v>
      </c>
      <c r="R3186" s="254" t="str">
        <f>IF(ISBLANK(INDEX('Policy Characteristics'!L:L,MATCH($C3186,'Policy Characteristics'!$C:$C,0))),"",INDEX('Policy Characteristics'!L:L,MATCH($C3186,'Policy Characteristics'!$C:$C,0)))</f>
        <v>research-and-development.html</v>
      </c>
    </row>
    <row r="3187" spans="1:18" x14ac:dyDescent="0.25">
      <c r="A3187" s="254" t="str">
        <f>IF(ISBLANK(INDEX('Policy Characteristics'!A:A,MATCH($C3187,'Policy Characteristics'!$C:$C,0))),"",INDEX('Policy Characteristics'!A:A,MATCH($C3187,'Policy Characteristics'!$C:$C,0)))</f>
        <v>Research and Development</v>
      </c>
      <c r="B3187" s="262" t="str">
        <f>IF(ISBLANK(INDEX('Policy Characteristics'!B:B,MATCH($C3187,'Policy Characteristics'!$C:$C,0))),"",INDEX('Policy Characteristics'!B:B,MATCH($C3187,'Policy Characteristics'!$C:$C,0)))</f>
        <v>Fuel Use Reduction</v>
      </c>
      <c r="C3187" s="254" t="str">
        <f t="shared" si="147"/>
        <v>RnD Electricity Fuel Use Perc Reduction</v>
      </c>
      <c r="D3187" s="6" t="s">
        <v>3502</v>
      </c>
      <c r="E3187" s="45"/>
      <c r="F3187" s="6" t="s">
        <v>3504</v>
      </c>
      <c r="G3187" s="45"/>
      <c r="H3187" s="47">
        <f t="shared" si="143"/>
        <v>3186</v>
      </c>
      <c r="I3187" s="324" t="s">
        <v>40</v>
      </c>
      <c r="J3187" s="255" t="str">
        <f>IF(ISBLANK(INDEX('Policy Characteristics'!D:D,MATCH($C3187,'Policy Characteristics'!$C:$C,0))),"",INDEX('Policy Characteristics'!D:D,MATCH($C3187,'Policy Characteristics'!$C:$C,0)))</f>
        <v>R&amp;D Fuel Use Reductions</v>
      </c>
      <c r="K3187" s="254" t="str">
        <f>IF(ISBLANK(INDEX('Policy Characteristics'!E:E,MATCH($C3187,'Policy Characteristics'!$C:$C,0))),"",INDEX('Policy Characteristics'!E:E,MATCH($C3187,'Policy Characteristics'!$C:$C,0)))</f>
        <v>RnD electricity fuel use reduction</v>
      </c>
      <c r="L3187" s="261">
        <f>IF(ISBLANK(INDEX('Policy Characteristics'!F:F,MATCH($C3187,'Policy Characteristics'!$C:$C,0))),"",INDEX('Policy Characteristics'!F:F,MATCH($C3187,'Policy Characteristics'!$C:$C,0)))</f>
        <v>0</v>
      </c>
      <c r="M3187" s="261">
        <f>IF(ISBLANK(INDEX('Policy Characteristics'!G:G,MATCH($C3187,'Policy Characteristics'!$C:$C,0))),"",INDEX('Policy Characteristics'!G:G,MATCH($C3187,'Policy Characteristics'!$C:$C,0)))</f>
        <v>0.4</v>
      </c>
      <c r="N3187" s="261">
        <f>IF(ISBLANK(INDEX('Policy Characteristics'!H:H,MATCH($C3187,'Policy Characteristics'!$C:$C,0))),"",INDEX('Policy Characteristics'!H:H,MATCH($C3187,'Policy Characteristics'!$C:$C,0)))</f>
        <v>0.01</v>
      </c>
      <c r="O3187" s="254" t="str">
        <f>IF(ISBLANK(INDEX('Policy Characteristics'!I:I,MATCH($C3187,'Policy Characteristics'!$C:$C,0))),"",INDEX('Policy Characteristics'!I:I,MATCH($C3187,'Policy Characteristics'!$C:$C,0)))</f>
        <v>% reduction in fuel use</v>
      </c>
      <c r="P3187" s="254" t="str">
        <f>IF(ISBLANK(INDEX('Policy Characteristics'!J:J,MATCH($C3187,'Policy Characteristics'!$C:$C,0))),"",INDEX('Policy Characteristics'!J:J,MATCH($C3187,'Policy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87" s="254" t="str">
        <f>IF(ISBLANK(INDEX('Policy Characteristics'!K:K,MATCH($C3187,'Policy Characteristics'!$C:$C,0))),"",INDEX('Policy Characteristics'!K:K,MATCH($C3187,'Policy Characteristics'!$C:$C,0)))</f>
        <v>architectural-design.html#rnd</v>
      </c>
      <c r="R3187" s="254" t="str">
        <f>IF(ISBLANK(INDEX('Policy Characteristics'!L:L,MATCH($C3187,'Policy Characteristics'!$C:$C,0))),"",INDEX('Policy Characteristics'!L:L,MATCH($C3187,'Policy Characteristics'!$C:$C,0)))</f>
        <v>research-and-development.html</v>
      </c>
    </row>
    <row r="3188" spans="1:18" x14ac:dyDescent="0.25">
      <c r="A3188" s="254" t="str">
        <f>IF(ISBLANK(INDEX('Policy Characteristics'!A:A,MATCH($C3188,'Policy Characteristics'!$C:$C,0))),"",INDEX('Policy Characteristics'!A:A,MATCH($C3188,'Policy Characteristics'!$C:$C,0)))</f>
        <v>Research and Development</v>
      </c>
      <c r="B3188" s="262" t="str">
        <f>IF(ISBLANK(INDEX('Policy Characteristics'!B:B,MATCH($C3188,'Policy Characteristics'!$C:$C,0))),"",INDEX('Policy Characteristics'!B:B,MATCH($C3188,'Policy Characteristics'!$C:$C,0)))</f>
        <v>Fuel Use Reduction</v>
      </c>
      <c r="C3188" t="s">
        <v>281</v>
      </c>
      <c r="D3188" t="s">
        <v>3015</v>
      </c>
      <c r="E3188" s="45"/>
      <c r="F3188" s="6" t="s">
        <v>3042</v>
      </c>
      <c r="G3188" s="45"/>
      <c r="H3188" s="47">
        <f t="shared" si="143"/>
        <v>3187</v>
      </c>
      <c r="I3188" s="324" t="s">
        <v>40</v>
      </c>
      <c r="J3188" s="255" t="str">
        <f>IF(ISBLANK(INDEX('Policy Characteristics'!D:D,MATCH($C3188,'Policy Characteristics'!$C:$C,0))),"",INDEX('Policy Characteristics'!D:D,MATCH($C3188,'Policy Characteristics'!$C:$C,0)))</f>
        <v>R&amp;D Fuel Use Reductions</v>
      </c>
      <c r="K3188" s="254" t="str">
        <f>IF(ISBLANK(INDEX('Policy Characteristics'!E:E,MATCH($C3188,'Policy Characteristics'!$C:$C,0))),"",INDEX('Policy Characteristics'!E:E,MATCH($C3188,'Policy Characteristics'!$C:$C,0)))</f>
        <v>RnD industry fuel use reduction</v>
      </c>
      <c r="L3188" s="261">
        <f>IF(ISBLANK(INDEX('Policy Characteristics'!F:F,MATCH($C3188,'Policy Characteristics'!$C:$C,0))),"",INDEX('Policy Characteristics'!F:F,MATCH($C3188,'Policy Characteristics'!$C:$C,0)))</f>
        <v>0</v>
      </c>
      <c r="M3188" s="261">
        <f>IF(ISBLANK(INDEX('Policy Characteristics'!G:G,MATCH($C3188,'Policy Characteristics'!$C:$C,0))),"",INDEX('Policy Characteristics'!G:G,MATCH($C3188,'Policy Characteristics'!$C:$C,0)))</f>
        <v>0.4</v>
      </c>
      <c r="N3188" s="261">
        <f>IF(ISBLANK(INDEX('Policy Characteristics'!H:H,MATCH($C3188,'Policy Characteristics'!$C:$C,0))),"",INDEX('Policy Characteristics'!H:H,MATCH($C3188,'Policy Characteristics'!$C:$C,0)))</f>
        <v>0.01</v>
      </c>
      <c r="O3188" s="254" t="str">
        <f>IF(ISBLANK(INDEX('Policy Characteristics'!I:I,MATCH($C3188,'Policy Characteristics'!$C:$C,0))),"",INDEX('Policy Characteristics'!I:I,MATCH($C3188,'Policy Characteristics'!$C:$C,0)))</f>
        <v>% reduction in fuel use</v>
      </c>
      <c r="P3188" s="254" t="str">
        <f>IF(ISBLANK(INDEX('Policy Characteristics'!J:J,MATCH($C3188,'Policy Characteristics'!$C:$C,0))),"",INDEX('Policy Characteristics'!J:J,MATCH($C3188,'Policy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88" s="254" t="str">
        <f>IF(ISBLANK(INDEX('Policy Characteristics'!K:K,MATCH($C3188,'Policy Characteristics'!$C:$C,0))),"",INDEX('Policy Characteristics'!K:K,MATCH($C3188,'Policy Characteristics'!$C:$C,0)))</f>
        <v>architectural-design.html#rnd</v>
      </c>
      <c r="R3188" s="254" t="str">
        <f>IF(ISBLANK(INDEX('Policy Characteristics'!L:L,MATCH($C3188,'Policy Characteristics'!$C:$C,0))),"",INDEX('Policy Characteristics'!L:L,MATCH($C3188,'Policy Characteristics'!$C:$C,0)))</f>
        <v>research-and-development.html</v>
      </c>
    </row>
    <row r="3189" spans="1:18" x14ac:dyDescent="0.25">
      <c r="A3189" s="254" t="str">
        <f>IF(ISBLANK(INDEX('Policy Characteristics'!A:A,MATCH($C3189,'Policy Characteristics'!$C:$C,0))),"",INDEX('Policy Characteristics'!A:A,MATCH($C3189,'Policy Characteristics'!$C:$C,0)))</f>
        <v>Research and Development</v>
      </c>
      <c r="B3189" s="262" t="str">
        <f>IF(ISBLANK(INDEX('Policy Characteristics'!B:B,MATCH($C3189,'Policy Characteristics'!$C:$C,0))),"",INDEX('Policy Characteristics'!B:B,MATCH($C3189,'Policy Characteristics'!$C:$C,0)))</f>
        <v>Fuel Use Reduction</v>
      </c>
      <c r="C3189" s="254" t="str">
        <f t="shared" ref="C3189:C3212" si="148">C$3188</f>
        <v>RnD Industry Fuel Use Perc Reduction</v>
      </c>
      <c r="D3189" t="s">
        <v>3016</v>
      </c>
      <c r="E3189" s="45"/>
      <c r="F3189" s="6" t="s">
        <v>3043</v>
      </c>
      <c r="G3189" s="45"/>
      <c r="H3189" s="47">
        <f t="shared" si="143"/>
        <v>3188</v>
      </c>
      <c r="I3189" s="324" t="s">
        <v>40</v>
      </c>
      <c r="J3189" s="255" t="str">
        <f>IF(ISBLANK(INDEX('Policy Characteristics'!D:D,MATCH($C3189,'Policy Characteristics'!$C:$C,0))),"",INDEX('Policy Characteristics'!D:D,MATCH($C3189,'Policy Characteristics'!$C:$C,0)))</f>
        <v>R&amp;D Fuel Use Reductions</v>
      </c>
      <c r="K3189" s="254" t="str">
        <f>IF(ISBLANK(INDEX('Policy Characteristics'!E:E,MATCH($C3189,'Policy Characteristics'!$C:$C,0))),"",INDEX('Policy Characteristics'!E:E,MATCH($C3189,'Policy Characteristics'!$C:$C,0)))</f>
        <v>RnD industry fuel use reduction</v>
      </c>
      <c r="L3189" s="261">
        <f>IF(ISBLANK(INDEX('Policy Characteristics'!F:F,MATCH($C3189,'Policy Characteristics'!$C:$C,0))),"",INDEX('Policy Characteristics'!F:F,MATCH($C3189,'Policy Characteristics'!$C:$C,0)))</f>
        <v>0</v>
      </c>
      <c r="M3189" s="261">
        <f>IF(ISBLANK(INDEX('Policy Characteristics'!G:G,MATCH($C3189,'Policy Characteristics'!$C:$C,0))),"",INDEX('Policy Characteristics'!G:G,MATCH($C3189,'Policy Characteristics'!$C:$C,0)))</f>
        <v>0.4</v>
      </c>
      <c r="N3189" s="261">
        <f>IF(ISBLANK(INDEX('Policy Characteristics'!H:H,MATCH($C3189,'Policy Characteristics'!$C:$C,0))),"",INDEX('Policy Characteristics'!H:H,MATCH($C3189,'Policy Characteristics'!$C:$C,0)))</f>
        <v>0.01</v>
      </c>
      <c r="O3189" s="254" t="str">
        <f>IF(ISBLANK(INDEX('Policy Characteristics'!I:I,MATCH($C3189,'Policy Characteristics'!$C:$C,0))),"",INDEX('Policy Characteristics'!I:I,MATCH($C3189,'Policy Characteristics'!$C:$C,0)))</f>
        <v>% reduction in fuel use</v>
      </c>
      <c r="P3189" s="254" t="str">
        <f>IF(ISBLANK(INDEX('Policy Characteristics'!J:J,MATCH($C3189,'Policy Characteristics'!$C:$C,0))),"",INDEX('Policy Characteristics'!J:J,MATCH($C3189,'Policy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89" s="254" t="str">
        <f>IF(ISBLANK(INDEX('Policy Characteristics'!K:K,MATCH($C3189,'Policy Characteristics'!$C:$C,0))),"",INDEX('Policy Characteristics'!K:K,MATCH($C3189,'Policy Characteristics'!$C:$C,0)))</f>
        <v>architectural-design.html#rnd</v>
      </c>
      <c r="R3189" s="254" t="str">
        <f>IF(ISBLANK(INDEX('Policy Characteristics'!L:L,MATCH($C3189,'Policy Characteristics'!$C:$C,0))),"",INDEX('Policy Characteristics'!L:L,MATCH($C3189,'Policy Characteristics'!$C:$C,0)))</f>
        <v>research-and-development.html</v>
      </c>
    </row>
    <row r="3190" spans="1:18" x14ac:dyDescent="0.25">
      <c r="A3190" s="254" t="str">
        <f>IF(ISBLANK(INDEX('Policy Characteristics'!A:A,MATCH($C3190,'Policy Characteristics'!$C:$C,0))),"",INDEX('Policy Characteristics'!A:A,MATCH($C3190,'Policy Characteristics'!$C:$C,0)))</f>
        <v>Research and Development</v>
      </c>
      <c r="B3190" s="262" t="str">
        <f>IF(ISBLANK(INDEX('Policy Characteristics'!B:B,MATCH($C3190,'Policy Characteristics'!$C:$C,0))),"",INDEX('Policy Characteristics'!B:B,MATCH($C3190,'Policy Characteristics'!$C:$C,0)))</f>
        <v>Fuel Use Reduction</v>
      </c>
      <c r="C3190" s="254" t="str">
        <f t="shared" si="148"/>
        <v>RnD Industry Fuel Use Perc Reduction</v>
      </c>
      <c r="D3190" t="s">
        <v>3017</v>
      </c>
      <c r="E3190" s="45"/>
      <c r="F3190" s="6" t="s">
        <v>3044</v>
      </c>
      <c r="G3190" s="45"/>
      <c r="H3190" s="47">
        <f t="shared" si="143"/>
        <v>3189</v>
      </c>
      <c r="I3190" s="324" t="s">
        <v>40</v>
      </c>
      <c r="J3190" s="255" t="str">
        <f>IF(ISBLANK(INDEX('Policy Characteristics'!D:D,MATCH($C3190,'Policy Characteristics'!$C:$C,0))),"",INDEX('Policy Characteristics'!D:D,MATCH($C3190,'Policy Characteristics'!$C:$C,0)))</f>
        <v>R&amp;D Fuel Use Reductions</v>
      </c>
      <c r="K3190" s="254" t="str">
        <f>IF(ISBLANK(INDEX('Policy Characteristics'!E:E,MATCH($C3190,'Policy Characteristics'!$C:$C,0))),"",INDEX('Policy Characteristics'!E:E,MATCH($C3190,'Policy Characteristics'!$C:$C,0)))</f>
        <v>RnD industry fuel use reduction</v>
      </c>
      <c r="L3190" s="261">
        <f>IF(ISBLANK(INDEX('Policy Characteristics'!F:F,MATCH($C3190,'Policy Characteristics'!$C:$C,0))),"",INDEX('Policy Characteristics'!F:F,MATCH($C3190,'Policy Characteristics'!$C:$C,0)))</f>
        <v>0</v>
      </c>
      <c r="M3190" s="261">
        <f>IF(ISBLANK(INDEX('Policy Characteristics'!G:G,MATCH($C3190,'Policy Characteristics'!$C:$C,0))),"",INDEX('Policy Characteristics'!G:G,MATCH($C3190,'Policy Characteristics'!$C:$C,0)))</f>
        <v>0.4</v>
      </c>
      <c r="N3190" s="261">
        <f>IF(ISBLANK(INDEX('Policy Characteristics'!H:H,MATCH($C3190,'Policy Characteristics'!$C:$C,0))),"",INDEX('Policy Characteristics'!H:H,MATCH($C3190,'Policy Characteristics'!$C:$C,0)))</f>
        <v>0.01</v>
      </c>
      <c r="O3190" s="254" t="str">
        <f>IF(ISBLANK(INDEX('Policy Characteristics'!I:I,MATCH($C3190,'Policy Characteristics'!$C:$C,0))),"",INDEX('Policy Characteristics'!I:I,MATCH($C3190,'Policy Characteristics'!$C:$C,0)))</f>
        <v>% reduction in fuel use</v>
      </c>
      <c r="P3190" s="254" t="str">
        <f>IF(ISBLANK(INDEX('Policy Characteristics'!J:J,MATCH($C3190,'Policy Characteristics'!$C:$C,0))),"",INDEX('Policy Characteristics'!J:J,MATCH($C3190,'Policy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90" s="254" t="str">
        <f>IF(ISBLANK(INDEX('Policy Characteristics'!K:K,MATCH($C3190,'Policy Characteristics'!$C:$C,0))),"",INDEX('Policy Characteristics'!K:K,MATCH($C3190,'Policy Characteristics'!$C:$C,0)))</f>
        <v>architectural-design.html#rnd</v>
      </c>
      <c r="R3190" s="254" t="str">
        <f>IF(ISBLANK(INDEX('Policy Characteristics'!L:L,MATCH($C3190,'Policy Characteristics'!$C:$C,0))),"",INDEX('Policy Characteristics'!L:L,MATCH($C3190,'Policy Characteristics'!$C:$C,0)))</f>
        <v>research-and-development.html</v>
      </c>
    </row>
    <row r="3191" spans="1:18" x14ac:dyDescent="0.25">
      <c r="A3191" s="254" t="str">
        <f>IF(ISBLANK(INDEX('Policy Characteristics'!A:A,MATCH($C3191,'Policy Characteristics'!$C:$C,0))),"",INDEX('Policy Characteristics'!A:A,MATCH($C3191,'Policy Characteristics'!$C:$C,0)))</f>
        <v>Research and Development</v>
      </c>
      <c r="B3191" s="262" t="str">
        <f>IF(ISBLANK(INDEX('Policy Characteristics'!B:B,MATCH($C3191,'Policy Characteristics'!$C:$C,0))),"",INDEX('Policy Characteristics'!B:B,MATCH($C3191,'Policy Characteristics'!$C:$C,0)))</f>
        <v>Fuel Use Reduction</v>
      </c>
      <c r="C3191" s="254" t="str">
        <f t="shared" si="148"/>
        <v>RnD Industry Fuel Use Perc Reduction</v>
      </c>
      <c r="D3191" t="s">
        <v>3018</v>
      </c>
      <c r="E3191" s="45"/>
      <c r="F3191" s="6" t="s">
        <v>3045</v>
      </c>
      <c r="G3191" s="45"/>
      <c r="H3191" s="47">
        <f t="shared" si="143"/>
        <v>3190</v>
      </c>
      <c r="I3191" s="324" t="s">
        <v>40</v>
      </c>
      <c r="J3191" s="255" t="str">
        <f>IF(ISBLANK(INDEX('Policy Characteristics'!D:D,MATCH($C3191,'Policy Characteristics'!$C:$C,0))),"",INDEX('Policy Characteristics'!D:D,MATCH($C3191,'Policy Characteristics'!$C:$C,0)))</f>
        <v>R&amp;D Fuel Use Reductions</v>
      </c>
      <c r="K3191" s="254" t="str">
        <f>IF(ISBLANK(INDEX('Policy Characteristics'!E:E,MATCH($C3191,'Policy Characteristics'!$C:$C,0))),"",INDEX('Policy Characteristics'!E:E,MATCH($C3191,'Policy Characteristics'!$C:$C,0)))</f>
        <v>RnD industry fuel use reduction</v>
      </c>
      <c r="L3191" s="261">
        <f>IF(ISBLANK(INDEX('Policy Characteristics'!F:F,MATCH($C3191,'Policy Characteristics'!$C:$C,0))),"",INDEX('Policy Characteristics'!F:F,MATCH($C3191,'Policy Characteristics'!$C:$C,0)))</f>
        <v>0</v>
      </c>
      <c r="M3191" s="261">
        <f>IF(ISBLANK(INDEX('Policy Characteristics'!G:G,MATCH($C3191,'Policy Characteristics'!$C:$C,0))),"",INDEX('Policy Characteristics'!G:G,MATCH($C3191,'Policy Characteristics'!$C:$C,0)))</f>
        <v>0.4</v>
      </c>
      <c r="N3191" s="261">
        <f>IF(ISBLANK(INDEX('Policy Characteristics'!H:H,MATCH($C3191,'Policy Characteristics'!$C:$C,0))),"",INDEX('Policy Characteristics'!H:H,MATCH($C3191,'Policy Characteristics'!$C:$C,0)))</f>
        <v>0.01</v>
      </c>
      <c r="O3191" s="254" t="str">
        <f>IF(ISBLANK(INDEX('Policy Characteristics'!I:I,MATCH($C3191,'Policy Characteristics'!$C:$C,0))),"",INDEX('Policy Characteristics'!I:I,MATCH($C3191,'Policy Characteristics'!$C:$C,0)))</f>
        <v>% reduction in fuel use</v>
      </c>
      <c r="P3191" s="254" t="str">
        <f>IF(ISBLANK(INDEX('Policy Characteristics'!J:J,MATCH($C3191,'Policy Characteristics'!$C:$C,0))),"",INDEX('Policy Characteristics'!J:J,MATCH($C3191,'Policy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91" s="254" t="str">
        <f>IF(ISBLANK(INDEX('Policy Characteristics'!K:K,MATCH($C3191,'Policy Characteristics'!$C:$C,0))),"",INDEX('Policy Characteristics'!K:K,MATCH($C3191,'Policy Characteristics'!$C:$C,0)))</f>
        <v>architectural-design.html#rnd</v>
      </c>
      <c r="R3191" s="254" t="str">
        <f>IF(ISBLANK(INDEX('Policy Characteristics'!L:L,MATCH($C3191,'Policy Characteristics'!$C:$C,0))),"",INDEX('Policy Characteristics'!L:L,MATCH($C3191,'Policy Characteristics'!$C:$C,0)))</f>
        <v>research-and-development.html</v>
      </c>
    </row>
    <row r="3192" spans="1:18" x14ac:dyDescent="0.25">
      <c r="A3192" s="254" t="str">
        <f>IF(ISBLANK(INDEX('Policy Characteristics'!A:A,MATCH($C3192,'Policy Characteristics'!$C:$C,0))),"",INDEX('Policy Characteristics'!A:A,MATCH($C3192,'Policy Characteristics'!$C:$C,0)))</f>
        <v>Research and Development</v>
      </c>
      <c r="B3192" s="262" t="str">
        <f>IF(ISBLANK(INDEX('Policy Characteristics'!B:B,MATCH($C3192,'Policy Characteristics'!$C:$C,0))),"",INDEX('Policy Characteristics'!B:B,MATCH($C3192,'Policy Characteristics'!$C:$C,0)))</f>
        <v>Fuel Use Reduction</v>
      </c>
      <c r="C3192" s="254" t="str">
        <f t="shared" si="148"/>
        <v>RnD Industry Fuel Use Perc Reduction</v>
      </c>
      <c r="D3192" t="s">
        <v>3019</v>
      </c>
      <c r="E3192" s="45"/>
      <c r="F3192" s="6" t="s">
        <v>3046</v>
      </c>
      <c r="G3192" s="45"/>
      <c r="H3192" s="47">
        <f t="shared" si="143"/>
        <v>3191</v>
      </c>
      <c r="I3192" s="324" t="s">
        <v>40</v>
      </c>
      <c r="J3192" s="255" t="str">
        <f>IF(ISBLANK(INDEX('Policy Characteristics'!D:D,MATCH($C3192,'Policy Characteristics'!$C:$C,0))),"",INDEX('Policy Characteristics'!D:D,MATCH($C3192,'Policy Characteristics'!$C:$C,0)))</f>
        <v>R&amp;D Fuel Use Reductions</v>
      </c>
      <c r="K3192" s="254" t="str">
        <f>IF(ISBLANK(INDEX('Policy Characteristics'!E:E,MATCH($C3192,'Policy Characteristics'!$C:$C,0))),"",INDEX('Policy Characteristics'!E:E,MATCH($C3192,'Policy Characteristics'!$C:$C,0)))</f>
        <v>RnD industry fuel use reduction</v>
      </c>
      <c r="L3192" s="261">
        <f>IF(ISBLANK(INDEX('Policy Characteristics'!F:F,MATCH($C3192,'Policy Characteristics'!$C:$C,0))),"",INDEX('Policy Characteristics'!F:F,MATCH($C3192,'Policy Characteristics'!$C:$C,0)))</f>
        <v>0</v>
      </c>
      <c r="M3192" s="261">
        <f>IF(ISBLANK(INDEX('Policy Characteristics'!G:G,MATCH($C3192,'Policy Characteristics'!$C:$C,0))),"",INDEX('Policy Characteristics'!G:G,MATCH($C3192,'Policy Characteristics'!$C:$C,0)))</f>
        <v>0.4</v>
      </c>
      <c r="N3192" s="261">
        <f>IF(ISBLANK(INDEX('Policy Characteristics'!H:H,MATCH($C3192,'Policy Characteristics'!$C:$C,0))),"",INDEX('Policy Characteristics'!H:H,MATCH($C3192,'Policy Characteristics'!$C:$C,0)))</f>
        <v>0.01</v>
      </c>
      <c r="O3192" s="254" t="str">
        <f>IF(ISBLANK(INDEX('Policy Characteristics'!I:I,MATCH($C3192,'Policy Characteristics'!$C:$C,0))),"",INDEX('Policy Characteristics'!I:I,MATCH($C3192,'Policy Characteristics'!$C:$C,0)))</f>
        <v>% reduction in fuel use</v>
      </c>
      <c r="P3192" s="254" t="str">
        <f>IF(ISBLANK(INDEX('Policy Characteristics'!J:J,MATCH($C3192,'Policy Characteristics'!$C:$C,0))),"",INDEX('Policy Characteristics'!J:J,MATCH($C3192,'Policy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92" s="254" t="str">
        <f>IF(ISBLANK(INDEX('Policy Characteristics'!K:K,MATCH($C3192,'Policy Characteristics'!$C:$C,0))),"",INDEX('Policy Characteristics'!K:K,MATCH($C3192,'Policy Characteristics'!$C:$C,0)))</f>
        <v>architectural-design.html#rnd</v>
      </c>
      <c r="R3192" s="254" t="str">
        <f>IF(ISBLANK(INDEX('Policy Characteristics'!L:L,MATCH($C3192,'Policy Characteristics'!$C:$C,0))),"",INDEX('Policy Characteristics'!L:L,MATCH($C3192,'Policy Characteristics'!$C:$C,0)))</f>
        <v>research-and-development.html</v>
      </c>
    </row>
    <row r="3193" spans="1:18" x14ac:dyDescent="0.25">
      <c r="A3193" s="254" t="str">
        <f>IF(ISBLANK(INDEX('Policy Characteristics'!A:A,MATCH($C3193,'Policy Characteristics'!$C:$C,0))),"",INDEX('Policy Characteristics'!A:A,MATCH($C3193,'Policy Characteristics'!$C:$C,0)))</f>
        <v>Research and Development</v>
      </c>
      <c r="B3193" s="262" t="str">
        <f>IF(ISBLANK(INDEX('Policy Characteristics'!B:B,MATCH($C3193,'Policy Characteristics'!$C:$C,0))),"",INDEX('Policy Characteristics'!B:B,MATCH($C3193,'Policy Characteristics'!$C:$C,0)))</f>
        <v>Fuel Use Reduction</v>
      </c>
      <c r="C3193" s="254" t="str">
        <f t="shared" si="148"/>
        <v>RnD Industry Fuel Use Perc Reduction</v>
      </c>
      <c r="D3193" t="s">
        <v>3020</v>
      </c>
      <c r="E3193" s="45"/>
      <c r="F3193" s="6" t="s">
        <v>3047</v>
      </c>
      <c r="G3193" s="45"/>
      <c r="H3193" s="47">
        <f t="shared" si="143"/>
        <v>3192</v>
      </c>
      <c r="I3193" s="324" t="s">
        <v>40</v>
      </c>
      <c r="J3193" s="255" t="str">
        <f>IF(ISBLANK(INDEX('Policy Characteristics'!D:D,MATCH($C3193,'Policy Characteristics'!$C:$C,0))),"",INDEX('Policy Characteristics'!D:D,MATCH($C3193,'Policy Characteristics'!$C:$C,0)))</f>
        <v>R&amp;D Fuel Use Reductions</v>
      </c>
      <c r="K3193" s="254" t="str">
        <f>IF(ISBLANK(INDEX('Policy Characteristics'!E:E,MATCH($C3193,'Policy Characteristics'!$C:$C,0))),"",INDEX('Policy Characteristics'!E:E,MATCH($C3193,'Policy Characteristics'!$C:$C,0)))</f>
        <v>RnD industry fuel use reduction</v>
      </c>
      <c r="L3193" s="261">
        <f>IF(ISBLANK(INDEX('Policy Characteristics'!F:F,MATCH($C3193,'Policy Characteristics'!$C:$C,0))),"",INDEX('Policy Characteristics'!F:F,MATCH($C3193,'Policy Characteristics'!$C:$C,0)))</f>
        <v>0</v>
      </c>
      <c r="M3193" s="261">
        <f>IF(ISBLANK(INDEX('Policy Characteristics'!G:G,MATCH($C3193,'Policy Characteristics'!$C:$C,0))),"",INDEX('Policy Characteristics'!G:G,MATCH($C3193,'Policy Characteristics'!$C:$C,0)))</f>
        <v>0.4</v>
      </c>
      <c r="N3193" s="261">
        <f>IF(ISBLANK(INDEX('Policy Characteristics'!H:H,MATCH($C3193,'Policy Characteristics'!$C:$C,0))),"",INDEX('Policy Characteristics'!H:H,MATCH($C3193,'Policy Characteristics'!$C:$C,0)))</f>
        <v>0.01</v>
      </c>
      <c r="O3193" s="254" t="str">
        <f>IF(ISBLANK(INDEX('Policy Characteristics'!I:I,MATCH($C3193,'Policy Characteristics'!$C:$C,0))),"",INDEX('Policy Characteristics'!I:I,MATCH($C3193,'Policy Characteristics'!$C:$C,0)))</f>
        <v>% reduction in fuel use</v>
      </c>
      <c r="P3193" s="254" t="str">
        <f>IF(ISBLANK(INDEX('Policy Characteristics'!J:J,MATCH($C3193,'Policy Characteristics'!$C:$C,0))),"",INDEX('Policy Characteristics'!J:J,MATCH($C3193,'Policy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93" s="254" t="str">
        <f>IF(ISBLANK(INDEX('Policy Characteristics'!K:K,MATCH($C3193,'Policy Characteristics'!$C:$C,0))),"",INDEX('Policy Characteristics'!K:K,MATCH($C3193,'Policy Characteristics'!$C:$C,0)))</f>
        <v>architectural-design.html#rnd</v>
      </c>
      <c r="R3193" s="254" t="str">
        <f>IF(ISBLANK(INDEX('Policy Characteristics'!L:L,MATCH($C3193,'Policy Characteristics'!$C:$C,0))),"",INDEX('Policy Characteristics'!L:L,MATCH($C3193,'Policy Characteristics'!$C:$C,0)))</f>
        <v>research-and-development.html</v>
      </c>
    </row>
    <row r="3194" spans="1:18" x14ac:dyDescent="0.25">
      <c r="A3194" s="254" t="str">
        <f>IF(ISBLANK(INDEX('Policy Characteristics'!A:A,MATCH($C3194,'Policy Characteristics'!$C:$C,0))),"",INDEX('Policy Characteristics'!A:A,MATCH($C3194,'Policy Characteristics'!$C:$C,0)))</f>
        <v>Research and Development</v>
      </c>
      <c r="B3194" s="262" t="str">
        <f>IF(ISBLANK(INDEX('Policy Characteristics'!B:B,MATCH($C3194,'Policy Characteristics'!$C:$C,0))),"",INDEX('Policy Characteristics'!B:B,MATCH($C3194,'Policy Characteristics'!$C:$C,0)))</f>
        <v>Fuel Use Reduction</v>
      </c>
      <c r="C3194" s="254" t="str">
        <f t="shared" si="148"/>
        <v>RnD Industry Fuel Use Perc Reduction</v>
      </c>
      <c r="D3194" t="s">
        <v>3021</v>
      </c>
      <c r="E3194" s="45"/>
      <c r="F3194" s="6" t="s">
        <v>3048</v>
      </c>
      <c r="G3194" s="45"/>
      <c r="H3194" s="47">
        <f t="shared" si="143"/>
        <v>3193</v>
      </c>
      <c r="I3194" s="324" t="s">
        <v>40</v>
      </c>
      <c r="J3194" s="255" t="str">
        <f>IF(ISBLANK(INDEX('Policy Characteristics'!D:D,MATCH($C3194,'Policy Characteristics'!$C:$C,0))),"",INDEX('Policy Characteristics'!D:D,MATCH($C3194,'Policy Characteristics'!$C:$C,0)))</f>
        <v>R&amp;D Fuel Use Reductions</v>
      </c>
      <c r="K3194" s="254" t="str">
        <f>IF(ISBLANK(INDEX('Policy Characteristics'!E:E,MATCH($C3194,'Policy Characteristics'!$C:$C,0))),"",INDEX('Policy Characteristics'!E:E,MATCH($C3194,'Policy Characteristics'!$C:$C,0)))</f>
        <v>RnD industry fuel use reduction</v>
      </c>
      <c r="L3194" s="261">
        <f>IF(ISBLANK(INDEX('Policy Characteristics'!F:F,MATCH($C3194,'Policy Characteristics'!$C:$C,0))),"",INDEX('Policy Characteristics'!F:F,MATCH($C3194,'Policy Characteristics'!$C:$C,0)))</f>
        <v>0</v>
      </c>
      <c r="M3194" s="261">
        <f>IF(ISBLANK(INDEX('Policy Characteristics'!G:G,MATCH($C3194,'Policy Characteristics'!$C:$C,0))),"",INDEX('Policy Characteristics'!G:G,MATCH($C3194,'Policy Characteristics'!$C:$C,0)))</f>
        <v>0.4</v>
      </c>
      <c r="N3194" s="261">
        <f>IF(ISBLANK(INDEX('Policy Characteristics'!H:H,MATCH($C3194,'Policy Characteristics'!$C:$C,0))),"",INDEX('Policy Characteristics'!H:H,MATCH($C3194,'Policy Characteristics'!$C:$C,0)))</f>
        <v>0.01</v>
      </c>
      <c r="O3194" s="254" t="str">
        <f>IF(ISBLANK(INDEX('Policy Characteristics'!I:I,MATCH($C3194,'Policy Characteristics'!$C:$C,0))),"",INDEX('Policy Characteristics'!I:I,MATCH($C3194,'Policy Characteristics'!$C:$C,0)))</f>
        <v>% reduction in fuel use</v>
      </c>
      <c r="P3194" s="254" t="str">
        <f>IF(ISBLANK(INDEX('Policy Characteristics'!J:J,MATCH($C3194,'Policy Characteristics'!$C:$C,0))),"",INDEX('Policy Characteristics'!J:J,MATCH($C3194,'Policy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94" s="254" t="str">
        <f>IF(ISBLANK(INDEX('Policy Characteristics'!K:K,MATCH($C3194,'Policy Characteristics'!$C:$C,0))),"",INDEX('Policy Characteristics'!K:K,MATCH($C3194,'Policy Characteristics'!$C:$C,0)))</f>
        <v>architectural-design.html#rnd</v>
      </c>
      <c r="R3194" s="254" t="str">
        <f>IF(ISBLANK(INDEX('Policy Characteristics'!L:L,MATCH($C3194,'Policy Characteristics'!$C:$C,0))),"",INDEX('Policy Characteristics'!L:L,MATCH($C3194,'Policy Characteristics'!$C:$C,0)))</f>
        <v>research-and-development.html</v>
      </c>
    </row>
    <row r="3195" spans="1:18" x14ac:dyDescent="0.25">
      <c r="A3195" s="254" t="str">
        <f>IF(ISBLANK(INDEX('Policy Characteristics'!A:A,MATCH($C3195,'Policy Characteristics'!$C:$C,0))),"",INDEX('Policy Characteristics'!A:A,MATCH($C3195,'Policy Characteristics'!$C:$C,0)))</f>
        <v>Research and Development</v>
      </c>
      <c r="B3195" s="262" t="str">
        <f>IF(ISBLANK(INDEX('Policy Characteristics'!B:B,MATCH($C3195,'Policy Characteristics'!$C:$C,0))),"",INDEX('Policy Characteristics'!B:B,MATCH($C3195,'Policy Characteristics'!$C:$C,0)))</f>
        <v>Fuel Use Reduction</v>
      </c>
      <c r="C3195" s="254" t="str">
        <f t="shared" si="148"/>
        <v>RnD Industry Fuel Use Perc Reduction</v>
      </c>
      <c r="D3195" t="s">
        <v>3022</v>
      </c>
      <c r="E3195" s="45"/>
      <c r="F3195" s="6" t="s">
        <v>3049</v>
      </c>
      <c r="G3195" s="45"/>
      <c r="H3195" s="47">
        <f t="shared" si="143"/>
        <v>3194</v>
      </c>
      <c r="I3195" s="324" t="s">
        <v>40</v>
      </c>
      <c r="J3195" s="255" t="str">
        <f>IF(ISBLANK(INDEX('Policy Characteristics'!D:D,MATCH($C3195,'Policy Characteristics'!$C:$C,0))),"",INDEX('Policy Characteristics'!D:D,MATCH($C3195,'Policy Characteristics'!$C:$C,0)))</f>
        <v>R&amp;D Fuel Use Reductions</v>
      </c>
      <c r="K3195" s="254" t="str">
        <f>IF(ISBLANK(INDEX('Policy Characteristics'!E:E,MATCH($C3195,'Policy Characteristics'!$C:$C,0))),"",INDEX('Policy Characteristics'!E:E,MATCH($C3195,'Policy Characteristics'!$C:$C,0)))</f>
        <v>RnD industry fuel use reduction</v>
      </c>
      <c r="L3195" s="261">
        <f>IF(ISBLANK(INDEX('Policy Characteristics'!F:F,MATCH($C3195,'Policy Characteristics'!$C:$C,0))),"",INDEX('Policy Characteristics'!F:F,MATCH($C3195,'Policy Characteristics'!$C:$C,0)))</f>
        <v>0</v>
      </c>
      <c r="M3195" s="261">
        <f>IF(ISBLANK(INDEX('Policy Characteristics'!G:G,MATCH($C3195,'Policy Characteristics'!$C:$C,0))),"",INDEX('Policy Characteristics'!G:G,MATCH($C3195,'Policy Characteristics'!$C:$C,0)))</f>
        <v>0.4</v>
      </c>
      <c r="N3195" s="261">
        <f>IF(ISBLANK(INDEX('Policy Characteristics'!H:H,MATCH($C3195,'Policy Characteristics'!$C:$C,0))),"",INDEX('Policy Characteristics'!H:H,MATCH($C3195,'Policy Characteristics'!$C:$C,0)))</f>
        <v>0.01</v>
      </c>
      <c r="O3195" s="254" t="str">
        <f>IF(ISBLANK(INDEX('Policy Characteristics'!I:I,MATCH($C3195,'Policy Characteristics'!$C:$C,0))),"",INDEX('Policy Characteristics'!I:I,MATCH($C3195,'Policy Characteristics'!$C:$C,0)))</f>
        <v>% reduction in fuel use</v>
      </c>
      <c r="P3195" s="254" t="str">
        <f>IF(ISBLANK(INDEX('Policy Characteristics'!J:J,MATCH($C3195,'Policy Characteristics'!$C:$C,0))),"",INDEX('Policy Characteristics'!J:J,MATCH($C3195,'Policy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95" s="254" t="str">
        <f>IF(ISBLANK(INDEX('Policy Characteristics'!K:K,MATCH($C3195,'Policy Characteristics'!$C:$C,0))),"",INDEX('Policy Characteristics'!K:K,MATCH($C3195,'Policy Characteristics'!$C:$C,0)))</f>
        <v>architectural-design.html#rnd</v>
      </c>
      <c r="R3195" s="254" t="str">
        <f>IF(ISBLANK(INDEX('Policy Characteristics'!L:L,MATCH($C3195,'Policy Characteristics'!$C:$C,0))),"",INDEX('Policy Characteristics'!L:L,MATCH($C3195,'Policy Characteristics'!$C:$C,0)))</f>
        <v>research-and-development.html</v>
      </c>
    </row>
    <row r="3196" spans="1:18" x14ac:dyDescent="0.25">
      <c r="A3196" s="254" t="str">
        <f>IF(ISBLANK(INDEX('Policy Characteristics'!A:A,MATCH($C3196,'Policy Characteristics'!$C:$C,0))),"",INDEX('Policy Characteristics'!A:A,MATCH($C3196,'Policy Characteristics'!$C:$C,0)))</f>
        <v>Research and Development</v>
      </c>
      <c r="B3196" s="262" t="str">
        <f>IF(ISBLANK(INDEX('Policy Characteristics'!B:B,MATCH($C3196,'Policy Characteristics'!$C:$C,0))),"",INDEX('Policy Characteristics'!B:B,MATCH($C3196,'Policy Characteristics'!$C:$C,0)))</f>
        <v>Fuel Use Reduction</v>
      </c>
      <c r="C3196" s="254" t="str">
        <f t="shared" si="148"/>
        <v>RnD Industry Fuel Use Perc Reduction</v>
      </c>
      <c r="D3196" t="s">
        <v>3023</v>
      </c>
      <c r="E3196" s="45"/>
      <c r="F3196" s="6" t="s">
        <v>3050</v>
      </c>
      <c r="G3196" s="45"/>
      <c r="H3196" s="47">
        <f t="shared" si="143"/>
        <v>3195</v>
      </c>
      <c r="I3196" s="324" t="s">
        <v>40</v>
      </c>
      <c r="J3196" s="255" t="str">
        <f>IF(ISBLANK(INDEX('Policy Characteristics'!D:D,MATCH($C3196,'Policy Characteristics'!$C:$C,0))),"",INDEX('Policy Characteristics'!D:D,MATCH($C3196,'Policy Characteristics'!$C:$C,0)))</f>
        <v>R&amp;D Fuel Use Reductions</v>
      </c>
      <c r="K3196" s="254" t="str">
        <f>IF(ISBLANK(INDEX('Policy Characteristics'!E:E,MATCH($C3196,'Policy Characteristics'!$C:$C,0))),"",INDEX('Policy Characteristics'!E:E,MATCH($C3196,'Policy Characteristics'!$C:$C,0)))</f>
        <v>RnD industry fuel use reduction</v>
      </c>
      <c r="L3196" s="261">
        <f>IF(ISBLANK(INDEX('Policy Characteristics'!F:F,MATCH($C3196,'Policy Characteristics'!$C:$C,0))),"",INDEX('Policy Characteristics'!F:F,MATCH($C3196,'Policy Characteristics'!$C:$C,0)))</f>
        <v>0</v>
      </c>
      <c r="M3196" s="261">
        <f>IF(ISBLANK(INDEX('Policy Characteristics'!G:G,MATCH($C3196,'Policy Characteristics'!$C:$C,0))),"",INDEX('Policy Characteristics'!G:G,MATCH($C3196,'Policy Characteristics'!$C:$C,0)))</f>
        <v>0.4</v>
      </c>
      <c r="N3196" s="261">
        <f>IF(ISBLANK(INDEX('Policy Characteristics'!H:H,MATCH($C3196,'Policy Characteristics'!$C:$C,0))),"",INDEX('Policy Characteristics'!H:H,MATCH($C3196,'Policy Characteristics'!$C:$C,0)))</f>
        <v>0.01</v>
      </c>
      <c r="O3196" s="254" t="str">
        <f>IF(ISBLANK(INDEX('Policy Characteristics'!I:I,MATCH($C3196,'Policy Characteristics'!$C:$C,0))),"",INDEX('Policy Characteristics'!I:I,MATCH($C3196,'Policy Characteristics'!$C:$C,0)))</f>
        <v>% reduction in fuel use</v>
      </c>
      <c r="P3196" s="254" t="str">
        <f>IF(ISBLANK(INDEX('Policy Characteristics'!J:J,MATCH($C3196,'Policy Characteristics'!$C:$C,0))),"",INDEX('Policy Characteristics'!J:J,MATCH($C3196,'Policy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96" s="254" t="str">
        <f>IF(ISBLANK(INDEX('Policy Characteristics'!K:K,MATCH($C3196,'Policy Characteristics'!$C:$C,0))),"",INDEX('Policy Characteristics'!K:K,MATCH($C3196,'Policy Characteristics'!$C:$C,0)))</f>
        <v>architectural-design.html#rnd</v>
      </c>
      <c r="R3196" s="254" t="str">
        <f>IF(ISBLANK(INDEX('Policy Characteristics'!L:L,MATCH($C3196,'Policy Characteristics'!$C:$C,0))),"",INDEX('Policy Characteristics'!L:L,MATCH($C3196,'Policy Characteristics'!$C:$C,0)))</f>
        <v>research-and-development.html</v>
      </c>
    </row>
    <row r="3197" spans="1:18" x14ac:dyDescent="0.25">
      <c r="A3197" s="254" t="str">
        <f>IF(ISBLANK(INDEX('Policy Characteristics'!A:A,MATCH($C3197,'Policy Characteristics'!$C:$C,0))),"",INDEX('Policy Characteristics'!A:A,MATCH($C3197,'Policy Characteristics'!$C:$C,0)))</f>
        <v>Research and Development</v>
      </c>
      <c r="B3197" s="262" t="str">
        <f>IF(ISBLANK(INDEX('Policy Characteristics'!B:B,MATCH($C3197,'Policy Characteristics'!$C:$C,0))),"",INDEX('Policy Characteristics'!B:B,MATCH($C3197,'Policy Characteristics'!$C:$C,0)))</f>
        <v>Fuel Use Reduction</v>
      </c>
      <c r="C3197" s="254" t="str">
        <f t="shared" si="148"/>
        <v>RnD Industry Fuel Use Perc Reduction</v>
      </c>
      <c r="D3197" t="s">
        <v>3024</v>
      </c>
      <c r="E3197" s="45"/>
      <c r="F3197" s="6" t="s">
        <v>311</v>
      </c>
      <c r="G3197" s="45"/>
      <c r="H3197" s="47">
        <f t="shared" si="143"/>
        <v>3196</v>
      </c>
      <c r="I3197" s="324" t="s">
        <v>40</v>
      </c>
      <c r="J3197" s="255" t="str">
        <f>IF(ISBLANK(INDEX('Policy Characteristics'!D:D,MATCH($C3197,'Policy Characteristics'!$C:$C,0))),"",INDEX('Policy Characteristics'!D:D,MATCH($C3197,'Policy Characteristics'!$C:$C,0)))</f>
        <v>R&amp;D Fuel Use Reductions</v>
      </c>
      <c r="K3197" s="254" t="str">
        <f>IF(ISBLANK(INDEX('Policy Characteristics'!E:E,MATCH($C3197,'Policy Characteristics'!$C:$C,0))),"",INDEX('Policy Characteristics'!E:E,MATCH($C3197,'Policy Characteristics'!$C:$C,0)))</f>
        <v>RnD industry fuel use reduction</v>
      </c>
      <c r="L3197" s="261">
        <f>IF(ISBLANK(INDEX('Policy Characteristics'!F:F,MATCH($C3197,'Policy Characteristics'!$C:$C,0))),"",INDEX('Policy Characteristics'!F:F,MATCH($C3197,'Policy Characteristics'!$C:$C,0)))</f>
        <v>0</v>
      </c>
      <c r="M3197" s="261">
        <f>IF(ISBLANK(INDEX('Policy Characteristics'!G:G,MATCH($C3197,'Policy Characteristics'!$C:$C,0))),"",INDEX('Policy Characteristics'!G:G,MATCH($C3197,'Policy Characteristics'!$C:$C,0)))</f>
        <v>0.4</v>
      </c>
      <c r="N3197" s="261">
        <f>IF(ISBLANK(INDEX('Policy Characteristics'!H:H,MATCH($C3197,'Policy Characteristics'!$C:$C,0))),"",INDEX('Policy Characteristics'!H:H,MATCH($C3197,'Policy Characteristics'!$C:$C,0)))</f>
        <v>0.01</v>
      </c>
      <c r="O3197" s="254" t="str">
        <f>IF(ISBLANK(INDEX('Policy Characteristics'!I:I,MATCH($C3197,'Policy Characteristics'!$C:$C,0))),"",INDEX('Policy Characteristics'!I:I,MATCH($C3197,'Policy Characteristics'!$C:$C,0)))</f>
        <v>% reduction in fuel use</v>
      </c>
      <c r="P3197" s="254" t="str">
        <f>IF(ISBLANK(INDEX('Policy Characteristics'!J:J,MATCH($C3197,'Policy Characteristics'!$C:$C,0))),"",INDEX('Policy Characteristics'!J:J,MATCH($C3197,'Policy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97" s="254" t="str">
        <f>IF(ISBLANK(INDEX('Policy Characteristics'!K:K,MATCH($C3197,'Policy Characteristics'!$C:$C,0))),"",INDEX('Policy Characteristics'!K:K,MATCH($C3197,'Policy Characteristics'!$C:$C,0)))</f>
        <v>architectural-design.html#rnd</v>
      </c>
      <c r="R3197" s="254" t="str">
        <f>IF(ISBLANK(INDEX('Policy Characteristics'!L:L,MATCH($C3197,'Policy Characteristics'!$C:$C,0))),"",INDEX('Policy Characteristics'!L:L,MATCH($C3197,'Policy Characteristics'!$C:$C,0)))</f>
        <v>research-and-development.html</v>
      </c>
    </row>
    <row r="3198" spans="1:18" x14ac:dyDescent="0.25">
      <c r="A3198" s="254" t="str">
        <f>IF(ISBLANK(INDEX('Policy Characteristics'!A:A,MATCH($C3198,'Policy Characteristics'!$C:$C,0))),"",INDEX('Policy Characteristics'!A:A,MATCH($C3198,'Policy Characteristics'!$C:$C,0)))</f>
        <v>Research and Development</v>
      </c>
      <c r="B3198" s="262" t="str">
        <f>IF(ISBLANK(INDEX('Policy Characteristics'!B:B,MATCH($C3198,'Policy Characteristics'!$C:$C,0))),"",INDEX('Policy Characteristics'!B:B,MATCH($C3198,'Policy Characteristics'!$C:$C,0)))</f>
        <v>Fuel Use Reduction</v>
      </c>
      <c r="C3198" s="254" t="str">
        <f t="shared" si="148"/>
        <v>RnD Industry Fuel Use Perc Reduction</v>
      </c>
      <c r="D3198" t="s">
        <v>3025</v>
      </c>
      <c r="E3198" s="45"/>
      <c r="F3198" s="6" t="s">
        <v>3051</v>
      </c>
      <c r="G3198" s="45"/>
      <c r="H3198" s="47">
        <f t="shared" si="143"/>
        <v>3197</v>
      </c>
      <c r="I3198" s="324" t="s">
        <v>40</v>
      </c>
      <c r="J3198" s="255" t="str">
        <f>IF(ISBLANK(INDEX('Policy Characteristics'!D:D,MATCH($C3198,'Policy Characteristics'!$C:$C,0))),"",INDEX('Policy Characteristics'!D:D,MATCH($C3198,'Policy Characteristics'!$C:$C,0)))</f>
        <v>R&amp;D Fuel Use Reductions</v>
      </c>
      <c r="K3198" s="254" t="str">
        <f>IF(ISBLANK(INDEX('Policy Characteristics'!E:E,MATCH($C3198,'Policy Characteristics'!$C:$C,0))),"",INDEX('Policy Characteristics'!E:E,MATCH($C3198,'Policy Characteristics'!$C:$C,0)))</f>
        <v>RnD industry fuel use reduction</v>
      </c>
      <c r="L3198" s="261">
        <f>IF(ISBLANK(INDEX('Policy Characteristics'!F:F,MATCH($C3198,'Policy Characteristics'!$C:$C,0))),"",INDEX('Policy Characteristics'!F:F,MATCH($C3198,'Policy Characteristics'!$C:$C,0)))</f>
        <v>0</v>
      </c>
      <c r="M3198" s="261">
        <f>IF(ISBLANK(INDEX('Policy Characteristics'!G:G,MATCH($C3198,'Policy Characteristics'!$C:$C,0))),"",INDEX('Policy Characteristics'!G:G,MATCH($C3198,'Policy Characteristics'!$C:$C,0)))</f>
        <v>0.4</v>
      </c>
      <c r="N3198" s="261">
        <f>IF(ISBLANK(INDEX('Policy Characteristics'!H:H,MATCH($C3198,'Policy Characteristics'!$C:$C,0))),"",INDEX('Policy Characteristics'!H:H,MATCH($C3198,'Policy Characteristics'!$C:$C,0)))</f>
        <v>0.01</v>
      </c>
      <c r="O3198" s="254" t="str">
        <f>IF(ISBLANK(INDEX('Policy Characteristics'!I:I,MATCH($C3198,'Policy Characteristics'!$C:$C,0))),"",INDEX('Policy Characteristics'!I:I,MATCH($C3198,'Policy Characteristics'!$C:$C,0)))</f>
        <v>% reduction in fuel use</v>
      </c>
      <c r="P3198" s="254" t="str">
        <f>IF(ISBLANK(INDEX('Policy Characteristics'!J:J,MATCH($C3198,'Policy Characteristics'!$C:$C,0))),"",INDEX('Policy Characteristics'!J:J,MATCH($C3198,'Policy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98" s="254" t="str">
        <f>IF(ISBLANK(INDEX('Policy Characteristics'!K:K,MATCH($C3198,'Policy Characteristics'!$C:$C,0))),"",INDEX('Policy Characteristics'!K:K,MATCH($C3198,'Policy Characteristics'!$C:$C,0)))</f>
        <v>architectural-design.html#rnd</v>
      </c>
      <c r="R3198" s="254" t="str">
        <f>IF(ISBLANK(INDEX('Policy Characteristics'!L:L,MATCH($C3198,'Policy Characteristics'!$C:$C,0))),"",INDEX('Policy Characteristics'!L:L,MATCH($C3198,'Policy Characteristics'!$C:$C,0)))</f>
        <v>research-and-development.html</v>
      </c>
    </row>
    <row r="3199" spans="1:18" x14ac:dyDescent="0.25">
      <c r="A3199" s="254" t="str">
        <f>IF(ISBLANK(INDEX('Policy Characteristics'!A:A,MATCH($C3199,'Policy Characteristics'!$C:$C,0))),"",INDEX('Policy Characteristics'!A:A,MATCH($C3199,'Policy Characteristics'!$C:$C,0)))</f>
        <v>Research and Development</v>
      </c>
      <c r="B3199" s="262" t="str">
        <f>IF(ISBLANK(INDEX('Policy Characteristics'!B:B,MATCH($C3199,'Policy Characteristics'!$C:$C,0))),"",INDEX('Policy Characteristics'!B:B,MATCH($C3199,'Policy Characteristics'!$C:$C,0)))</f>
        <v>Fuel Use Reduction</v>
      </c>
      <c r="C3199" s="254" t="str">
        <f t="shared" si="148"/>
        <v>RnD Industry Fuel Use Perc Reduction</v>
      </c>
      <c r="D3199" t="s">
        <v>3026</v>
      </c>
      <c r="E3199" s="45"/>
      <c r="F3199" s="6" t="s">
        <v>3052</v>
      </c>
      <c r="G3199" s="45"/>
      <c r="H3199" s="47">
        <f t="shared" si="143"/>
        <v>3198</v>
      </c>
      <c r="I3199" s="324" t="s">
        <v>40</v>
      </c>
      <c r="J3199" s="255" t="str">
        <f>IF(ISBLANK(INDEX('Policy Characteristics'!D:D,MATCH($C3199,'Policy Characteristics'!$C:$C,0))),"",INDEX('Policy Characteristics'!D:D,MATCH($C3199,'Policy Characteristics'!$C:$C,0)))</f>
        <v>R&amp;D Fuel Use Reductions</v>
      </c>
      <c r="K3199" s="254" t="str">
        <f>IF(ISBLANK(INDEX('Policy Characteristics'!E:E,MATCH($C3199,'Policy Characteristics'!$C:$C,0))),"",INDEX('Policy Characteristics'!E:E,MATCH($C3199,'Policy Characteristics'!$C:$C,0)))</f>
        <v>RnD industry fuel use reduction</v>
      </c>
      <c r="L3199" s="261">
        <f>IF(ISBLANK(INDEX('Policy Characteristics'!F:F,MATCH($C3199,'Policy Characteristics'!$C:$C,0))),"",INDEX('Policy Characteristics'!F:F,MATCH($C3199,'Policy Characteristics'!$C:$C,0)))</f>
        <v>0</v>
      </c>
      <c r="M3199" s="261">
        <f>IF(ISBLANK(INDEX('Policy Characteristics'!G:G,MATCH($C3199,'Policy Characteristics'!$C:$C,0))),"",INDEX('Policy Characteristics'!G:G,MATCH($C3199,'Policy Characteristics'!$C:$C,0)))</f>
        <v>0.4</v>
      </c>
      <c r="N3199" s="261">
        <f>IF(ISBLANK(INDEX('Policy Characteristics'!H:H,MATCH($C3199,'Policy Characteristics'!$C:$C,0))),"",INDEX('Policy Characteristics'!H:H,MATCH($C3199,'Policy Characteristics'!$C:$C,0)))</f>
        <v>0.01</v>
      </c>
      <c r="O3199" s="254" t="str">
        <f>IF(ISBLANK(INDEX('Policy Characteristics'!I:I,MATCH($C3199,'Policy Characteristics'!$C:$C,0))),"",INDEX('Policy Characteristics'!I:I,MATCH($C3199,'Policy Characteristics'!$C:$C,0)))</f>
        <v>% reduction in fuel use</v>
      </c>
      <c r="P3199" s="254" t="str">
        <f>IF(ISBLANK(INDEX('Policy Characteristics'!J:J,MATCH($C3199,'Policy Characteristics'!$C:$C,0))),"",INDEX('Policy Characteristics'!J:J,MATCH($C3199,'Policy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199" s="254" t="str">
        <f>IF(ISBLANK(INDEX('Policy Characteristics'!K:K,MATCH($C3199,'Policy Characteristics'!$C:$C,0))),"",INDEX('Policy Characteristics'!K:K,MATCH($C3199,'Policy Characteristics'!$C:$C,0)))</f>
        <v>architectural-design.html#rnd</v>
      </c>
      <c r="R3199" s="254" t="str">
        <f>IF(ISBLANK(INDEX('Policy Characteristics'!L:L,MATCH($C3199,'Policy Characteristics'!$C:$C,0))),"",INDEX('Policy Characteristics'!L:L,MATCH($C3199,'Policy Characteristics'!$C:$C,0)))</f>
        <v>research-and-development.html</v>
      </c>
    </row>
    <row r="3200" spans="1:18" x14ac:dyDescent="0.25">
      <c r="A3200" s="254" t="str">
        <f>IF(ISBLANK(INDEX('Policy Characteristics'!A:A,MATCH($C3200,'Policy Characteristics'!$C:$C,0))),"",INDEX('Policy Characteristics'!A:A,MATCH($C3200,'Policy Characteristics'!$C:$C,0)))</f>
        <v>Research and Development</v>
      </c>
      <c r="B3200" s="262" t="str">
        <f>IF(ISBLANK(INDEX('Policy Characteristics'!B:B,MATCH($C3200,'Policy Characteristics'!$C:$C,0))),"",INDEX('Policy Characteristics'!B:B,MATCH($C3200,'Policy Characteristics'!$C:$C,0)))</f>
        <v>Fuel Use Reduction</v>
      </c>
      <c r="C3200" s="254" t="str">
        <f t="shared" si="148"/>
        <v>RnD Industry Fuel Use Perc Reduction</v>
      </c>
      <c r="D3200" t="s">
        <v>3027</v>
      </c>
      <c r="E3200" s="45"/>
      <c r="F3200" s="6" t="s">
        <v>3053</v>
      </c>
      <c r="G3200" s="45"/>
      <c r="H3200" s="47">
        <f t="shared" si="143"/>
        <v>3199</v>
      </c>
      <c r="I3200" s="324" t="s">
        <v>40</v>
      </c>
      <c r="J3200" s="255" t="str">
        <f>IF(ISBLANK(INDEX('Policy Characteristics'!D:D,MATCH($C3200,'Policy Characteristics'!$C:$C,0))),"",INDEX('Policy Characteristics'!D:D,MATCH($C3200,'Policy Characteristics'!$C:$C,0)))</f>
        <v>R&amp;D Fuel Use Reductions</v>
      </c>
      <c r="K3200" s="254" t="str">
        <f>IF(ISBLANK(INDEX('Policy Characteristics'!E:E,MATCH($C3200,'Policy Characteristics'!$C:$C,0))),"",INDEX('Policy Characteristics'!E:E,MATCH($C3200,'Policy Characteristics'!$C:$C,0)))</f>
        <v>RnD industry fuel use reduction</v>
      </c>
      <c r="L3200" s="261">
        <f>IF(ISBLANK(INDEX('Policy Characteristics'!F:F,MATCH($C3200,'Policy Characteristics'!$C:$C,0))),"",INDEX('Policy Characteristics'!F:F,MATCH($C3200,'Policy Characteristics'!$C:$C,0)))</f>
        <v>0</v>
      </c>
      <c r="M3200" s="261">
        <f>IF(ISBLANK(INDEX('Policy Characteristics'!G:G,MATCH($C3200,'Policy Characteristics'!$C:$C,0))),"",INDEX('Policy Characteristics'!G:G,MATCH($C3200,'Policy Characteristics'!$C:$C,0)))</f>
        <v>0.4</v>
      </c>
      <c r="N3200" s="261">
        <f>IF(ISBLANK(INDEX('Policy Characteristics'!H:H,MATCH($C3200,'Policy Characteristics'!$C:$C,0))),"",INDEX('Policy Characteristics'!H:H,MATCH($C3200,'Policy Characteristics'!$C:$C,0)))</f>
        <v>0.01</v>
      </c>
      <c r="O3200" s="254" t="str">
        <f>IF(ISBLANK(INDEX('Policy Characteristics'!I:I,MATCH($C3200,'Policy Characteristics'!$C:$C,0))),"",INDEX('Policy Characteristics'!I:I,MATCH($C3200,'Policy Characteristics'!$C:$C,0)))</f>
        <v>% reduction in fuel use</v>
      </c>
      <c r="P3200" s="254" t="str">
        <f>IF(ISBLANK(INDEX('Policy Characteristics'!J:J,MATCH($C3200,'Policy Characteristics'!$C:$C,0))),"",INDEX('Policy Characteristics'!J:J,MATCH($C3200,'Policy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00" s="254" t="str">
        <f>IF(ISBLANK(INDEX('Policy Characteristics'!K:K,MATCH($C3200,'Policy Characteristics'!$C:$C,0))),"",INDEX('Policy Characteristics'!K:K,MATCH($C3200,'Policy Characteristics'!$C:$C,0)))</f>
        <v>architectural-design.html#rnd</v>
      </c>
      <c r="R3200" s="254" t="str">
        <f>IF(ISBLANK(INDEX('Policy Characteristics'!L:L,MATCH($C3200,'Policy Characteristics'!$C:$C,0))),"",INDEX('Policy Characteristics'!L:L,MATCH($C3200,'Policy Characteristics'!$C:$C,0)))</f>
        <v>research-and-development.html</v>
      </c>
    </row>
    <row r="3201" spans="1:18" x14ac:dyDescent="0.25">
      <c r="A3201" s="254" t="str">
        <f>IF(ISBLANK(INDEX('Policy Characteristics'!A:A,MATCH($C3201,'Policy Characteristics'!$C:$C,0))),"",INDEX('Policy Characteristics'!A:A,MATCH($C3201,'Policy Characteristics'!$C:$C,0)))</f>
        <v>Research and Development</v>
      </c>
      <c r="B3201" s="262" t="str">
        <f>IF(ISBLANK(INDEX('Policy Characteristics'!B:B,MATCH($C3201,'Policy Characteristics'!$C:$C,0))),"",INDEX('Policy Characteristics'!B:B,MATCH($C3201,'Policy Characteristics'!$C:$C,0)))</f>
        <v>Fuel Use Reduction</v>
      </c>
      <c r="C3201" s="254" t="str">
        <f t="shared" si="148"/>
        <v>RnD Industry Fuel Use Perc Reduction</v>
      </c>
      <c r="D3201" t="s">
        <v>3028</v>
      </c>
      <c r="E3201" s="45"/>
      <c r="F3201" s="6" t="s">
        <v>310</v>
      </c>
      <c r="G3201" s="45"/>
      <c r="H3201" s="47">
        <f t="shared" si="143"/>
        <v>3200</v>
      </c>
      <c r="I3201" s="324" t="s">
        <v>40</v>
      </c>
      <c r="J3201" s="255" t="str">
        <f>IF(ISBLANK(INDEX('Policy Characteristics'!D:D,MATCH($C3201,'Policy Characteristics'!$C:$C,0))),"",INDEX('Policy Characteristics'!D:D,MATCH($C3201,'Policy Characteristics'!$C:$C,0)))</f>
        <v>R&amp;D Fuel Use Reductions</v>
      </c>
      <c r="K3201" s="254" t="str">
        <f>IF(ISBLANK(INDEX('Policy Characteristics'!E:E,MATCH($C3201,'Policy Characteristics'!$C:$C,0))),"",INDEX('Policy Characteristics'!E:E,MATCH($C3201,'Policy Characteristics'!$C:$C,0)))</f>
        <v>RnD industry fuel use reduction</v>
      </c>
      <c r="L3201" s="261">
        <f>IF(ISBLANK(INDEX('Policy Characteristics'!F:F,MATCH($C3201,'Policy Characteristics'!$C:$C,0))),"",INDEX('Policy Characteristics'!F:F,MATCH($C3201,'Policy Characteristics'!$C:$C,0)))</f>
        <v>0</v>
      </c>
      <c r="M3201" s="261">
        <f>IF(ISBLANK(INDEX('Policy Characteristics'!G:G,MATCH($C3201,'Policy Characteristics'!$C:$C,0))),"",INDEX('Policy Characteristics'!G:G,MATCH($C3201,'Policy Characteristics'!$C:$C,0)))</f>
        <v>0.4</v>
      </c>
      <c r="N3201" s="261">
        <f>IF(ISBLANK(INDEX('Policy Characteristics'!H:H,MATCH($C3201,'Policy Characteristics'!$C:$C,0))),"",INDEX('Policy Characteristics'!H:H,MATCH($C3201,'Policy Characteristics'!$C:$C,0)))</f>
        <v>0.01</v>
      </c>
      <c r="O3201" s="254" t="str">
        <f>IF(ISBLANK(INDEX('Policy Characteristics'!I:I,MATCH($C3201,'Policy Characteristics'!$C:$C,0))),"",INDEX('Policy Characteristics'!I:I,MATCH($C3201,'Policy Characteristics'!$C:$C,0)))</f>
        <v>% reduction in fuel use</v>
      </c>
      <c r="P3201" s="254" t="str">
        <f>IF(ISBLANK(INDEX('Policy Characteristics'!J:J,MATCH($C3201,'Policy Characteristics'!$C:$C,0))),"",INDEX('Policy Characteristics'!J:J,MATCH($C3201,'Policy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01" s="254" t="str">
        <f>IF(ISBLANK(INDEX('Policy Characteristics'!K:K,MATCH($C3201,'Policy Characteristics'!$C:$C,0))),"",INDEX('Policy Characteristics'!K:K,MATCH($C3201,'Policy Characteristics'!$C:$C,0)))</f>
        <v>architectural-design.html#rnd</v>
      </c>
      <c r="R3201" s="254" t="str">
        <f>IF(ISBLANK(INDEX('Policy Characteristics'!L:L,MATCH($C3201,'Policy Characteristics'!$C:$C,0))),"",INDEX('Policy Characteristics'!L:L,MATCH($C3201,'Policy Characteristics'!$C:$C,0)))</f>
        <v>research-and-development.html</v>
      </c>
    </row>
    <row r="3202" spans="1:18" x14ac:dyDescent="0.25">
      <c r="A3202" s="254" t="str">
        <f>IF(ISBLANK(INDEX('Policy Characteristics'!A:A,MATCH($C3202,'Policy Characteristics'!$C:$C,0))),"",INDEX('Policy Characteristics'!A:A,MATCH($C3202,'Policy Characteristics'!$C:$C,0)))</f>
        <v>Research and Development</v>
      </c>
      <c r="B3202" s="262" t="str">
        <f>IF(ISBLANK(INDEX('Policy Characteristics'!B:B,MATCH($C3202,'Policy Characteristics'!$C:$C,0))),"",INDEX('Policy Characteristics'!B:B,MATCH($C3202,'Policy Characteristics'!$C:$C,0)))</f>
        <v>Fuel Use Reduction</v>
      </c>
      <c r="C3202" s="254" t="str">
        <f t="shared" si="148"/>
        <v>RnD Industry Fuel Use Perc Reduction</v>
      </c>
      <c r="D3202" t="s">
        <v>3029</v>
      </c>
      <c r="E3202" s="45"/>
      <c r="F3202" s="6" t="s">
        <v>3054</v>
      </c>
      <c r="G3202" s="45"/>
      <c r="H3202" s="47">
        <f t="shared" si="143"/>
        <v>3201</v>
      </c>
      <c r="I3202" s="324" t="s">
        <v>40</v>
      </c>
      <c r="J3202" s="255" t="str">
        <f>IF(ISBLANK(INDEX('Policy Characteristics'!D:D,MATCH($C3202,'Policy Characteristics'!$C:$C,0))),"",INDEX('Policy Characteristics'!D:D,MATCH($C3202,'Policy Characteristics'!$C:$C,0)))</f>
        <v>R&amp;D Fuel Use Reductions</v>
      </c>
      <c r="K3202" s="254" t="str">
        <f>IF(ISBLANK(INDEX('Policy Characteristics'!E:E,MATCH($C3202,'Policy Characteristics'!$C:$C,0))),"",INDEX('Policy Characteristics'!E:E,MATCH($C3202,'Policy Characteristics'!$C:$C,0)))</f>
        <v>RnD industry fuel use reduction</v>
      </c>
      <c r="L3202" s="261">
        <f>IF(ISBLANK(INDEX('Policy Characteristics'!F:F,MATCH($C3202,'Policy Characteristics'!$C:$C,0))),"",INDEX('Policy Characteristics'!F:F,MATCH($C3202,'Policy Characteristics'!$C:$C,0)))</f>
        <v>0</v>
      </c>
      <c r="M3202" s="261">
        <f>IF(ISBLANK(INDEX('Policy Characteristics'!G:G,MATCH($C3202,'Policy Characteristics'!$C:$C,0))),"",INDEX('Policy Characteristics'!G:G,MATCH($C3202,'Policy Characteristics'!$C:$C,0)))</f>
        <v>0.4</v>
      </c>
      <c r="N3202" s="261">
        <f>IF(ISBLANK(INDEX('Policy Characteristics'!H:H,MATCH($C3202,'Policy Characteristics'!$C:$C,0))),"",INDEX('Policy Characteristics'!H:H,MATCH($C3202,'Policy Characteristics'!$C:$C,0)))</f>
        <v>0.01</v>
      </c>
      <c r="O3202" s="254" t="str">
        <f>IF(ISBLANK(INDEX('Policy Characteristics'!I:I,MATCH($C3202,'Policy Characteristics'!$C:$C,0))),"",INDEX('Policy Characteristics'!I:I,MATCH($C3202,'Policy Characteristics'!$C:$C,0)))</f>
        <v>% reduction in fuel use</v>
      </c>
      <c r="P3202" s="254" t="str">
        <f>IF(ISBLANK(INDEX('Policy Characteristics'!J:J,MATCH($C3202,'Policy Characteristics'!$C:$C,0))),"",INDEX('Policy Characteristics'!J:J,MATCH($C3202,'Policy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02" s="254" t="str">
        <f>IF(ISBLANK(INDEX('Policy Characteristics'!K:K,MATCH($C3202,'Policy Characteristics'!$C:$C,0))),"",INDEX('Policy Characteristics'!K:K,MATCH($C3202,'Policy Characteristics'!$C:$C,0)))</f>
        <v>architectural-design.html#rnd</v>
      </c>
      <c r="R3202" s="254" t="str">
        <f>IF(ISBLANK(INDEX('Policy Characteristics'!L:L,MATCH($C3202,'Policy Characteristics'!$C:$C,0))),"",INDEX('Policy Characteristics'!L:L,MATCH($C3202,'Policy Characteristics'!$C:$C,0)))</f>
        <v>research-and-development.html</v>
      </c>
    </row>
    <row r="3203" spans="1:18" ht="30" x14ac:dyDescent="0.25">
      <c r="A3203" s="254" t="str">
        <f>IF(ISBLANK(INDEX('Policy Characteristics'!A:A,MATCH($C3203,'Policy Characteristics'!$C:$C,0))),"",INDEX('Policy Characteristics'!A:A,MATCH($C3203,'Policy Characteristics'!$C:$C,0)))</f>
        <v>Research and Development</v>
      </c>
      <c r="B3203" s="262" t="str">
        <f>IF(ISBLANK(INDEX('Policy Characteristics'!B:B,MATCH($C3203,'Policy Characteristics'!$C:$C,0))),"",INDEX('Policy Characteristics'!B:B,MATCH($C3203,'Policy Characteristics'!$C:$C,0)))</f>
        <v>Fuel Use Reduction</v>
      </c>
      <c r="C3203" s="254" t="str">
        <f t="shared" si="148"/>
        <v>RnD Industry Fuel Use Perc Reduction</v>
      </c>
      <c r="D3203" t="s">
        <v>3030</v>
      </c>
      <c r="E3203" s="45"/>
      <c r="F3203" s="6" t="s">
        <v>3055</v>
      </c>
      <c r="G3203" s="45"/>
      <c r="H3203" s="47">
        <f t="shared" ref="H3203:H3266" si="149">H3202+1</f>
        <v>3202</v>
      </c>
      <c r="I3203" s="324" t="s">
        <v>40</v>
      </c>
      <c r="J3203" s="255" t="str">
        <f>IF(ISBLANK(INDEX('Policy Characteristics'!D:D,MATCH($C3203,'Policy Characteristics'!$C:$C,0))),"",INDEX('Policy Characteristics'!D:D,MATCH($C3203,'Policy Characteristics'!$C:$C,0)))</f>
        <v>R&amp;D Fuel Use Reductions</v>
      </c>
      <c r="K3203" s="254" t="str">
        <f>IF(ISBLANK(INDEX('Policy Characteristics'!E:E,MATCH($C3203,'Policy Characteristics'!$C:$C,0))),"",INDEX('Policy Characteristics'!E:E,MATCH($C3203,'Policy Characteristics'!$C:$C,0)))</f>
        <v>RnD industry fuel use reduction</v>
      </c>
      <c r="L3203" s="261">
        <f>IF(ISBLANK(INDEX('Policy Characteristics'!F:F,MATCH($C3203,'Policy Characteristics'!$C:$C,0))),"",INDEX('Policy Characteristics'!F:F,MATCH($C3203,'Policy Characteristics'!$C:$C,0)))</f>
        <v>0</v>
      </c>
      <c r="M3203" s="261">
        <f>IF(ISBLANK(INDEX('Policy Characteristics'!G:G,MATCH($C3203,'Policy Characteristics'!$C:$C,0))),"",INDEX('Policy Characteristics'!G:G,MATCH($C3203,'Policy Characteristics'!$C:$C,0)))</f>
        <v>0.4</v>
      </c>
      <c r="N3203" s="261">
        <f>IF(ISBLANK(INDEX('Policy Characteristics'!H:H,MATCH($C3203,'Policy Characteristics'!$C:$C,0))),"",INDEX('Policy Characteristics'!H:H,MATCH($C3203,'Policy Characteristics'!$C:$C,0)))</f>
        <v>0.01</v>
      </c>
      <c r="O3203" s="254" t="str">
        <f>IF(ISBLANK(INDEX('Policy Characteristics'!I:I,MATCH($C3203,'Policy Characteristics'!$C:$C,0))),"",INDEX('Policy Characteristics'!I:I,MATCH($C3203,'Policy Characteristics'!$C:$C,0)))</f>
        <v>% reduction in fuel use</v>
      </c>
      <c r="P3203" s="254" t="str">
        <f>IF(ISBLANK(INDEX('Policy Characteristics'!J:J,MATCH($C3203,'Policy Characteristics'!$C:$C,0))),"",INDEX('Policy Characteristics'!J:J,MATCH($C3203,'Policy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03" s="254" t="str">
        <f>IF(ISBLANK(INDEX('Policy Characteristics'!K:K,MATCH($C3203,'Policy Characteristics'!$C:$C,0))),"",INDEX('Policy Characteristics'!K:K,MATCH($C3203,'Policy Characteristics'!$C:$C,0)))</f>
        <v>architectural-design.html#rnd</v>
      </c>
      <c r="R3203" s="254" t="str">
        <f>IF(ISBLANK(INDEX('Policy Characteristics'!L:L,MATCH($C3203,'Policy Characteristics'!$C:$C,0))),"",INDEX('Policy Characteristics'!L:L,MATCH($C3203,'Policy Characteristics'!$C:$C,0)))</f>
        <v>research-and-development.html</v>
      </c>
    </row>
    <row r="3204" spans="1:18" x14ac:dyDescent="0.25">
      <c r="A3204" s="254" t="str">
        <f>IF(ISBLANK(INDEX('Policy Characteristics'!A:A,MATCH($C3204,'Policy Characteristics'!$C:$C,0))),"",INDEX('Policy Characteristics'!A:A,MATCH($C3204,'Policy Characteristics'!$C:$C,0)))</f>
        <v>Research and Development</v>
      </c>
      <c r="B3204" s="262" t="str">
        <f>IF(ISBLANK(INDEX('Policy Characteristics'!B:B,MATCH($C3204,'Policy Characteristics'!$C:$C,0))),"",INDEX('Policy Characteristics'!B:B,MATCH($C3204,'Policy Characteristics'!$C:$C,0)))</f>
        <v>Fuel Use Reduction</v>
      </c>
      <c r="C3204" s="254" t="str">
        <f t="shared" si="148"/>
        <v>RnD Industry Fuel Use Perc Reduction</v>
      </c>
      <c r="D3204" t="s">
        <v>3031</v>
      </c>
      <c r="E3204" s="45"/>
      <c r="F3204" s="6" t="s">
        <v>3056</v>
      </c>
      <c r="G3204" s="45"/>
      <c r="H3204" s="47">
        <f t="shared" si="149"/>
        <v>3203</v>
      </c>
      <c r="I3204" s="324" t="s">
        <v>40</v>
      </c>
      <c r="J3204" s="255" t="str">
        <f>IF(ISBLANK(INDEX('Policy Characteristics'!D:D,MATCH($C3204,'Policy Characteristics'!$C:$C,0))),"",INDEX('Policy Characteristics'!D:D,MATCH($C3204,'Policy Characteristics'!$C:$C,0)))</f>
        <v>R&amp;D Fuel Use Reductions</v>
      </c>
      <c r="K3204" s="254" t="str">
        <f>IF(ISBLANK(INDEX('Policy Characteristics'!E:E,MATCH($C3204,'Policy Characteristics'!$C:$C,0))),"",INDEX('Policy Characteristics'!E:E,MATCH($C3204,'Policy Characteristics'!$C:$C,0)))</f>
        <v>RnD industry fuel use reduction</v>
      </c>
      <c r="L3204" s="261">
        <f>IF(ISBLANK(INDEX('Policy Characteristics'!F:F,MATCH($C3204,'Policy Characteristics'!$C:$C,0))),"",INDEX('Policy Characteristics'!F:F,MATCH($C3204,'Policy Characteristics'!$C:$C,0)))</f>
        <v>0</v>
      </c>
      <c r="M3204" s="261">
        <f>IF(ISBLANK(INDEX('Policy Characteristics'!G:G,MATCH($C3204,'Policy Characteristics'!$C:$C,0))),"",INDEX('Policy Characteristics'!G:G,MATCH($C3204,'Policy Characteristics'!$C:$C,0)))</f>
        <v>0.4</v>
      </c>
      <c r="N3204" s="261">
        <f>IF(ISBLANK(INDEX('Policy Characteristics'!H:H,MATCH($C3204,'Policy Characteristics'!$C:$C,0))),"",INDEX('Policy Characteristics'!H:H,MATCH($C3204,'Policy Characteristics'!$C:$C,0)))</f>
        <v>0.01</v>
      </c>
      <c r="O3204" s="254" t="str">
        <f>IF(ISBLANK(INDEX('Policy Characteristics'!I:I,MATCH($C3204,'Policy Characteristics'!$C:$C,0))),"",INDEX('Policy Characteristics'!I:I,MATCH($C3204,'Policy Characteristics'!$C:$C,0)))</f>
        <v>% reduction in fuel use</v>
      </c>
      <c r="P3204" s="254" t="str">
        <f>IF(ISBLANK(INDEX('Policy Characteristics'!J:J,MATCH($C3204,'Policy Characteristics'!$C:$C,0))),"",INDEX('Policy Characteristics'!J:J,MATCH($C3204,'Policy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04" s="254" t="str">
        <f>IF(ISBLANK(INDEX('Policy Characteristics'!K:K,MATCH($C3204,'Policy Characteristics'!$C:$C,0))),"",INDEX('Policy Characteristics'!K:K,MATCH($C3204,'Policy Characteristics'!$C:$C,0)))</f>
        <v>architectural-design.html#rnd</v>
      </c>
      <c r="R3204" s="254" t="str">
        <f>IF(ISBLANK(INDEX('Policy Characteristics'!L:L,MATCH($C3204,'Policy Characteristics'!$C:$C,0))),"",INDEX('Policy Characteristics'!L:L,MATCH($C3204,'Policy Characteristics'!$C:$C,0)))</f>
        <v>research-and-development.html</v>
      </c>
    </row>
    <row r="3205" spans="1:18" x14ac:dyDescent="0.25">
      <c r="A3205" s="254" t="str">
        <f>IF(ISBLANK(INDEX('Policy Characteristics'!A:A,MATCH($C3205,'Policy Characteristics'!$C:$C,0))),"",INDEX('Policy Characteristics'!A:A,MATCH($C3205,'Policy Characteristics'!$C:$C,0)))</f>
        <v>Research and Development</v>
      </c>
      <c r="B3205" s="262" t="str">
        <f>IF(ISBLANK(INDEX('Policy Characteristics'!B:B,MATCH($C3205,'Policy Characteristics'!$C:$C,0))),"",INDEX('Policy Characteristics'!B:B,MATCH($C3205,'Policy Characteristics'!$C:$C,0)))</f>
        <v>Fuel Use Reduction</v>
      </c>
      <c r="C3205" s="254" t="str">
        <f t="shared" si="148"/>
        <v>RnD Industry Fuel Use Perc Reduction</v>
      </c>
      <c r="D3205" t="s">
        <v>3032</v>
      </c>
      <c r="E3205" s="45"/>
      <c r="F3205" s="6" t="s">
        <v>3057</v>
      </c>
      <c r="G3205" s="45"/>
      <c r="H3205" s="47">
        <f t="shared" si="149"/>
        <v>3204</v>
      </c>
      <c r="I3205" s="324" t="s">
        <v>40</v>
      </c>
      <c r="J3205" s="255" t="str">
        <f>IF(ISBLANK(INDEX('Policy Characteristics'!D:D,MATCH($C3205,'Policy Characteristics'!$C:$C,0))),"",INDEX('Policy Characteristics'!D:D,MATCH($C3205,'Policy Characteristics'!$C:$C,0)))</f>
        <v>R&amp;D Fuel Use Reductions</v>
      </c>
      <c r="K3205" s="254" t="str">
        <f>IF(ISBLANK(INDEX('Policy Characteristics'!E:E,MATCH($C3205,'Policy Characteristics'!$C:$C,0))),"",INDEX('Policy Characteristics'!E:E,MATCH($C3205,'Policy Characteristics'!$C:$C,0)))</f>
        <v>RnD industry fuel use reduction</v>
      </c>
      <c r="L3205" s="261">
        <f>IF(ISBLANK(INDEX('Policy Characteristics'!F:F,MATCH($C3205,'Policy Characteristics'!$C:$C,0))),"",INDEX('Policy Characteristics'!F:F,MATCH($C3205,'Policy Characteristics'!$C:$C,0)))</f>
        <v>0</v>
      </c>
      <c r="M3205" s="261">
        <f>IF(ISBLANK(INDEX('Policy Characteristics'!G:G,MATCH($C3205,'Policy Characteristics'!$C:$C,0))),"",INDEX('Policy Characteristics'!G:G,MATCH($C3205,'Policy Characteristics'!$C:$C,0)))</f>
        <v>0.4</v>
      </c>
      <c r="N3205" s="261">
        <f>IF(ISBLANK(INDEX('Policy Characteristics'!H:H,MATCH($C3205,'Policy Characteristics'!$C:$C,0))),"",INDEX('Policy Characteristics'!H:H,MATCH($C3205,'Policy Characteristics'!$C:$C,0)))</f>
        <v>0.01</v>
      </c>
      <c r="O3205" s="254" t="str">
        <f>IF(ISBLANK(INDEX('Policy Characteristics'!I:I,MATCH($C3205,'Policy Characteristics'!$C:$C,0))),"",INDEX('Policy Characteristics'!I:I,MATCH($C3205,'Policy Characteristics'!$C:$C,0)))</f>
        <v>% reduction in fuel use</v>
      </c>
      <c r="P3205" s="254" t="str">
        <f>IF(ISBLANK(INDEX('Policy Characteristics'!J:J,MATCH($C3205,'Policy Characteristics'!$C:$C,0))),"",INDEX('Policy Characteristics'!J:J,MATCH($C3205,'Policy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05" s="254" t="str">
        <f>IF(ISBLANK(INDEX('Policy Characteristics'!K:K,MATCH($C3205,'Policy Characteristics'!$C:$C,0))),"",INDEX('Policy Characteristics'!K:K,MATCH($C3205,'Policy Characteristics'!$C:$C,0)))</f>
        <v>architectural-design.html#rnd</v>
      </c>
      <c r="R3205" s="254" t="str">
        <f>IF(ISBLANK(INDEX('Policy Characteristics'!L:L,MATCH($C3205,'Policy Characteristics'!$C:$C,0))),"",INDEX('Policy Characteristics'!L:L,MATCH($C3205,'Policy Characteristics'!$C:$C,0)))</f>
        <v>research-and-development.html</v>
      </c>
    </row>
    <row r="3206" spans="1:18" x14ac:dyDescent="0.25">
      <c r="A3206" s="254" t="str">
        <f>IF(ISBLANK(INDEX('Policy Characteristics'!A:A,MATCH($C3206,'Policy Characteristics'!$C:$C,0))),"",INDEX('Policy Characteristics'!A:A,MATCH($C3206,'Policy Characteristics'!$C:$C,0)))</f>
        <v>Research and Development</v>
      </c>
      <c r="B3206" s="262" t="str">
        <f>IF(ISBLANK(INDEX('Policy Characteristics'!B:B,MATCH($C3206,'Policy Characteristics'!$C:$C,0))),"",INDEX('Policy Characteristics'!B:B,MATCH($C3206,'Policy Characteristics'!$C:$C,0)))</f>
        <v>Fuel Use Reduction</v>
      </c>
      <c r="C3206" s="254" t="str">
        <f t="shared" si="148"/>
        <v>RnD Industry Fuel Use Perc Reduction</v>
      </c>
      <c r="D3206" t="s">
        <v>3033</v>
      </c>
      <c r="E3206" s="45"/>
      <c r="F3206" s="6" t="s">
        <v>3058</v>
      </c>
      <c r="G3206" s="45"/>
      <c r="H3206" s="47">
        <f t="shared" si="149"/>
        <v>3205</v>
      </c>
      <c r="I3206" s="324" t="s">
        <v>40</v>
      </c>
      <c r="J3206" s="255" t="str">
        <f>IF(ISBLANK(INDEX('Policy Characteristics'!D:D,MATCH($C3206,'Policy Characteristics'!$C:$C,0))),"",INDEX('Policy Characteristics'!D:D,MATCH($C3206,'Policy Characteristics'!$C:$C,0)))</f>
        <v>R&amp;D Fuel Use Reductions</v>
      </c>
      <c r="K3206" s="254" t="str">
        <f>IF(ISBLANK(INDEX('Policy Characteristics'!E:E,MATCH($C3206,'Policy Characteristics'!$C:$C,0))),"",INDEX('Policy Characteristics'!E:E,MATCH($C3206,'Policy Characteristics'!$C:$C,0)))</f>
        <v>RnD industry fuel use reduction</v>
      </c>
      <c r="L3206" s="261">
        <f>IF(ISBLANK(INDEX('Policy Characteristics'!F:F,MATCH($C3206,'Policy Characteristics'!$C:$C,0))),"",INDEX('Policy Characteristics'!F:F,MATCH($C3206,'Policy Characteristics'!$C:$C,0)))</f>
        <v>0</v>
      </c>
      <c r="M3206" s="261">
        <f>IF(ISBLANK(INDEX('Policy Characteristics'!G:G,MATCH($C3206,'Policy Characteristics'!$C:$C,0))),"",INDEX('Policy Characteristics'!G:G,MATCH($C3206,'Policy Characteristics'!$C:$C,0)))</f>
        <v>0.4</v>
      </c>
      <c r="N3206" s="261">
        <f>IF(ISBLANK(INDEX('Policy Characteristics'!H:H,MATCH($C3206,'Policy Characteristics'!$C:$C,0))),"",INDEX('Policy Characteristics'!H:H,MATCH($C3206,'Policy Characteristics'!$C:$C,0)))</f>
        <v>0.01</v>
      </c>
      <c r="O3206" s="254" t="str">
        <f>IF(ISBLANK(INDEX('Policy Characteristics'!I:I,MATCH($C3206,'Policy Characteristics'!$C:$C,0))),"",INDEX('Policy Characteristics'!I:I,MATCH($C3206,'Policy Characteristics'!$C:$C,0)))</f>
        <v>% reduction in fuel use</v>
      </c>
      <c r="P3206" s="254" t="str">
        <f>IF(ISBLANK(INDEX('Policy Characteristics'!J:J,MATCH($C3206,'Policy Characteristics'!$C:$C,0))),"",INDEX('Policy Characteristics'!J:J,MATCH($C3206,'Policy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06" s="254" t="str">
        <f>IF(ISBLANK(INDEX('Policy Characteristics'!K:K,MATCH($C3206,'Policy Characteristics'!$C:$C,0))),"",INDEX('Policy Characteristics'!K:K,MATCH($C3206,'Policy Characteristics'!$C:$C,0)))</f>
        <v>architectural-design.html#rnd</v>
      </c>
      <c r="R3206" s="254" t="str">
        <f>IF(ISBLANK(INDEX('Policy Characteristics'!L:L,MATCH($C3206,'Policy Characteristics'!$C:$C,0))),"",INDEX('Policy Characteristics'!L:L,MATCH($C3206,'Policy Characteristics'!$C:$C,0)))</f>
        <v>research-and-development.html</v>
      </c>
    </row>
    <row r="3207" spans="1:18" x14ac:dyDescent="0.25">
      <c r="A3207" s="254" t="str">
        <f>IF(ISBLANK(INDEX('Policy Characteristics'!A:A,MATCH($C3207,'Policy Characteristics'!$C:$C,0))),"",INDEX('Policy Characteristics'!A:A,MATCH($C3207,'Policy Characteristics'!$C:$C,0)))</f>
        <v>Research and Development</v>
      </c>
      <c r="B3207" s="262" t="str">
        <f>IF(ISBLANK(INDEX('Policy Characteristics'!B:B,MATCH($C3207,'Policy Characteristics'!$C:$C,0))),"",INDEX('Policy Characteristics'!B:B,MATCH($C3207,'Policy Characteristics'!$C:$C,0)))</f>
        <v>Fuel Use Reduction</v>
      </c>
      <c r="C3207" s="254" t="str">
        <f t="shared" si="148"/>
        <v>RnD Industry Fuel Use Perc Reduction</v>
      </c>
      <c r="D3207" t="s">
        <v>3034</v>
      </c>
      <c r="E3207" s="45"/>
      <c r="F3207" s="6" t="s">
        <v>3059</v>
      </c>
      <c r="G3207" s="45"/>
      <c r="H3207" s="47">
        <f t="shared" si="149"/>
        <v>3206</v>
      </c>
      <c r="I3207" s="324" t="s">
        <v>40</v>
      </c>
      <c r="J3207" s="255" t="str">
        <f>IF(ISBLANK(INDEX('Policy Characteristics'!D:D,MATCH($C3207,'Policy Characteristics'!$C:$C,0))),"",INDEX('Policy Characteristics'!D:D,MATCH($C3207,'Policy Characteristics'!$C:$C,0)))</f>
        <v>R&amp;D Fuel Use Reductions</v>
      </c>
      <c r="K3207" s="254" t="str">
        <f>IF(ISBLANK(INDEX('Policy Characteristics'!E:E,MATCH($C3207,'Policy Characteristics'!$C:$C,0))),"",INDEX('Policy Characteristics'!E:E,MATCH($C3207,'Policy Characteristics'!$C:$C,0)))</f>
        <v>RnD industry fuel use reduction</v>
      </c>
      <c r="L3207" s="261">
        <f>IF(ISBLANK(INDEX('Policy Characteristics'!F:F,MATCH($C3207,'Policy Characteristics'!$C:$C,0))),"",INDEX('Policy Characteristics'!F:F,MATCH($C3207,'Policy Characteristics'!$C:$C,0)))</f>
        <v>0</v>
      </c>
      <c r="M3207" s="261">
        <f>IF(ISBLANK(INDEX('Policy Characteristics'!G:G,MATCH($C3207,'Policy Characteristics'!$C:$C,0))),"",INDEX('Policy Characteristics'!G:G,MATCH($C3207,'Policy Characteristics'!$C:$C,0)))</f>
        <v>0.4</v>
      </c>
      <c r="N3207" s="261">
        <f>IF(ISBLANK(INDEX('Policy Characteristics'!H:H,MATCH($C3207,'Policy Characteristics'!$C:$C,0))),"",INDEX('Policy Characteristics'!H:H,MATCH($C3207,'Policy Characteristics'!$C:$C,0)))</f>
        <v>0.01</v>
      </c>
      <c r="O3207" s="254" t="str">
        <f>IF(ISBLANK(INDEX('Policy Characteristics'!I:I,MATCH($C3207,'Policy Characteristics'!$C:$C,0))),"",INDEX('Policy Characteristics'!I:I,MATCH($C3207,'Policy Characteristics'!$C:$C,0)))</f>
        <v>% reduction in fuel use</v>
      </c>
      <c r="P3207" s="254" t="str">
        <f>IF(ISBLANK(INDEX('Policy Characteristics'!J:J,MATCH($C3207,'Policy Characteristics'!$C:$C,0))),"",INDEX('Policy Characteristics'!J:J,MATCH($C3207,'Policy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07" s="254" t="str">
        <f>IF(ISBLANK(INDEX('Policy Characteristics'!K:K,MATCH($C3207,'Policy Characteristics'!$C:$C,0))),"",INDEX('Policy Characteristics'!K:K,MATCH($C3207,'Policy Characteristics'!$C:$C,0)))</f>
        <v>architectural-design.html#rnd</v>
      </c>
      <c r="R3207" s="254" t="str">
        <f>IF(ISBLANK(INDEX('Policy Characteristics'!L:L,MATCH($C3207,'Policy Characteristics'!$C:$C,0))),"",INDEX('Policy Characteristics'!L:L,MATCH($C3207,'Policy Characteristics'!$C:$C,0)))</f>
        <v>research-and-development.html</v>
      </c>
    </row>
    <row r="3208" spans="1:18" x14ac:dyDescent="0.25">
      <c r="A3208" s="254" t="str">
        <f>IF(ISBLANK(INDEX('Policy Characteristics'!A:A,MATCH($C3208,'Policy Characteristics'!$C:$C,0))),"",INDEX('Policy Characteristics'!A:A,MATCH($C3208,'Policy Characteristics'!$C:$C,0)))</f>
        <v>Research and Development</v>
      </c>
      <c r="B3208" s="262" t="str">
        <f>IF(ISBLANK(INDEX('Policy Characteristics'!B:B,MATCH($C3208,'Policy Characteristics'!$C:$C,0))),"",INDEX('Policy Characteristics'!B:B,MATCH($C3208,'Policy Characteristics'!$C:$C,0)))</f>
        <v>Fuel Use Reduction</v>
      </c>
      <c r="C3208" s="254" t="str">
        <f t="shared" si="148"/>
        <v>RnD Industry Fuel Use Perc Reduction</v>
      </c>
      <c r="D3208" t="s">
        <v>3035</v>
      </c>
      <c r="E3208" s="45"/>
      <c r="F3208" s="6" t="s">
        <v>3060</v>
      </c>
      <c r="G3208" s="45"/>
      <c r="H3208" s="47">
        <f t="shared" si="149"/>
        <v>3207</v>
      </c>
      <c r="I3208" s="324" t="s">
        <v>40</v>
      </c>
      <c r="J3208" s="255" t="str">
        <f>IF(ISBLANK(INDEX('Policy Characteristics'!D:D,MATCH($C3208,'Policy Characteristics'!$C:$C,0))),"",INDEX('Policy Characteristics'!D:D,MATCH($C3208,'Policy Characteristics'!$C:$C,0)))</f>
        <v>R&amp;D Fuel Use Reductions</v>
      </c>
      <c r="K3208" s="254" t="str">
        <f>IF(ISBLANK(INDEX('Policy Characteristics'!E:E,MATCH($C3208,'Policy Characteristics'!$C:$C,0))),"",INDEX('Policy Characteristics'!E:E,MATCH($C3208,'Policy Characteristics'!$C:$C,0)))</f>
        <v>RnD industry fuel use reduction</v>
      </c>
      <c r="L3208" s="261">
        <f>IF(ISBLANK(INDEX('Policy Characteristics'!F:F,MATCH($C3208,'Policy Characteristics'!$C:$C,0))),"",INDEX('Policy Characteristics'!F:F,MATCH($C3208,'Policy Characteristics'!$C:$C,0)))</f>
        <v>0</v>
      </c>
      <c r="M3208" s="261">
        <f>IF(ISBLANK(INDEX('Policy Characteristics'!G:G,MATCH($C3208,'Policy Characteristics'!$C:$C,0))),"",INDEX('Policy Characteristics'!G:G,MATCH($C3208,'Policy Characteristics'!$C:$C,0)))</f>
        <v>0.4</v>
      </c>
      <c r="N3208" s="261">
        <f>IF(ISBLANK(INDEX('Policy Characteristics'!H:H,MATCH($C3208,'Policy Characteristics'!$C:$C,0))),"",INDEX('Policy Characteristics'!H:H,MATCH($C3208,'Policy Characteristics'!$C:$C,0)))</f>
        <v>0.01</v>
      </c>
      <c r="O3208" s="254" t="str">
        <f>IF(ISBLANK(INDEX('Policy Characteristics'!I:I,MATCH($C3208,'Policy Characteristics'!$C:$C,0))),"",INDEX('Policy Characteristics'!I:I,MATCH($C3208,'Policy Characteristics'!$C:$C,0)))</f>
        <v>% reduction in fuel use</v>
      </c>
      <c r="P3208" s="254" t="str">
        <f>IF(ISBLANK(INDEX('Policy Characteristics'!J:J,MATCH($C3208,'Policy Characteristics'!$C:$C,0))),"",INDEX('Policy Characteristics'!J:J,MATCH($C3208,'Policy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08" s="254" t="str">
        <f>IF(ISBLANK(INDEX('Policy Characteristics'!K:K,MATCH($C3208,'Policy Characteristics'!$C:$C,0))),"",INDEX('Policy Characteristics'!K:K,MATCH($C3208,'Policy Characteristics'!$C:$C,0)))</f>
        <v>architectural-design.html#rnd</v>
      </c>
      <c r="R3208" s="254" t="str">
        <f>IF(ISBLANK(INDEX('Policy Characteristics'!L:L,MATCH($C3208,'Policy Characteristics'!$C:$C,0))),"",INDEX('Policy Characteristics'!L:L,MATCH($C3208,'Policy Characteristics'!$C:$C,0)))</f>
        <v>research-and-development.html</v>
      </c>
    </row>
    <row r="3209" spans="1:18" x14ac:dyDescent="0.25">
      <c r="A3209" s="254" t="str">
        <f>IF(ISBLANK(INDEX('Policy Characteristics'!A:A,MATCH($C3209,'Policy Characteristics'!$C:$C,0))),"",INDEX('Policy Characteristics'!A:A,MATCH($C3209,'Policy Characteristics'!$C:$C,0)))</f>
        <v>Research and Development</v>
      </c>
      <c r="B3209" s="262" t="str">
        <f>IF(ISBLANK(INDEX('Policy Characteristics'!B:B,MATCH($C3209,'Policy Characteristics'!$C:$C,0))),"",INDEX('Policy Characteristics'!B:B,MATCH($C3209,'Policy Characteristics'!$C:$C,0)))</f>
        <v>Fuel Use Reduction</v>
      </c>
      <c r="C3209" s="254" t="str">
        <f t="shared" si="148"/>
        <v>RnD Industry Fuel Use Perc Reduction</v>
      </c>
      <c r="D3209" t="s">
        <v>3036</v>
      </c>
      <c r="E3209" s="45"/>
      <c r="F3209" s="6" t="s">
        <v>3061</v>
      </c>
      <c r="G3209" s="45"/>
      <c r="H3209" s="47">
        <f t="shared" si="149"/>
        <v>3208</v>
      </c>
      <c r="I3209" s="324" t="s">
        <v>40</v>
      </c>
      <c r="J3209" s="255" t="str">
        <f>IF(ISBLANK(INDEX('Policy Characteristics'!D:D,MATCH($C3209,'Policy Characteristics'!$C:$C,0))),"",INDEX('Policy Characteristics'!D:D,MATCH($C3209,'Policy Characteristics'!$C:$C,0)))</f>
        <v>R&amp;D Fuel Use Reductions</v>
      </c>
      <c r="K3209" s="254" t="str">
        <f>IF(ISBLANK(INDEX('Policy Characteristics'!E:E,MATCH($C3209,'Policy Characteristics'!$C:$C,0))),"",INDEX('Policy Characteristics'!E:E,MATCH($C3209,'Policy Characteristics'!$C:$C,0)))</f>
        <v>RnD industry fuel use reduction</v>
      </c>
      <c r="L3209" s="261">
        <f>IF(ISBLANK(INDEX('Policy Characteristics'!F:F,MATCH($C3209,'Policy Characteristics'!$C:$C,0))),"",INDEX('Policy Characteristics'!F:F,MATCH($C3209,'Policy Characteristics'!$C:$C,0)))</f>
        <v>0</v>
      </c>
      <c r="M3209" s="261">
        <f>IF(ISBLANK(INDEX('Policy Characteristics'!G:G,MATCH($C3209,'Policy Characteristics'!$C:$C,0))),"",INDEX('Policy Characteristics'!G:G,MATCH($C3209,'Policy Characteristics'!$C:$C,0)))</f>
        <v>0.4</v>
      </c>
      <c r="N3209" s="261">
        <f>IF(ISBLANK(INDEX('Policy Characteristics'!H:H,MATCH($C3209,'Policy Characteristics'!$C:$C,0))),"",INDEX('Policy Characteristics'!H:H,MATCH($C3209,'Policy Characteristics'!$C:$C,0)))</f>
        <v>0.01</v>
      </c>
      <c r="O3209" s="254" t="str">
        <f>IF(ISBLANK(INDEX('Policy Characteristics'!I:I,MATCH($C3209,'Policy Characteristics'!$C:$C,0))),"",INDEX('Policy Characteristics'!I:I,MATCH($C3209,'Policy Characteristics'!$C:$C,0)))</f>
        <v>% reduction in fuel use</v>
      </c>
      <c r="P3209" s="254" t="str">
        <f>IF(ISBLANK(INDEX('Policy Characteristics'!J:J,MATCH($C3209,'Policy Characteristics'!$C:$C,0))),"",INDEX('Policy Characteristics'!J:J,MATCH($C3209,'Policy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09" s="254" t="str">
        <f>IF(ISBLANK(INDEX('Policy Characteristics'!K:K,MATCH($C3209,'Policy Characteristics'!$C:$C,0))),"",INDEX('Policy Characteristics'!K:K,MATCH($C3209,'Policy Characteristics'!$C:$C,0)))</f>
        <v>architectural-design.html#rnd</v>
      </c>
      <c r="R3209" s="254" t="str">
        <f>IF(ISBLANK(INDEX('Policy Characteristics'!L:L,MATCH($C3209,'Policy Characteristics'!$C:$C,0))),"",INDEX('Policy Characteristics'!L:L,MATCH($C3209,'Policy Characteristics'!$C:$C,0)))</f>
        <v>research-and-development.html</v>
      </c>
    </row>
    <row r="3210" spans="1:18" x14ac:dyDescent="0.25">
      <c r="A3210" s="254" t="str">
        <f>IF(ISBLANK(INDEX('Policy Characteristics'!A:A,MATCH($C3210,'Policy Characteristics'!$C:$C,0))),"",INDEX('Policy Characteristics'!A:A,MATCH($C3210,'Policy Characteristics'!$C:$C,0)))</f>
        <v>Research and Development</v>
      </c>
      <c r="B3210" s="262" t="str">
        <f>IF(ISBLANK(INDEX('Policy Characteristics'!B:B,MATCH($C3210,'Policy Characteristics'!$C:$C,0))),"",INDEX('Policy Characteristics'!B:B,MATCH($C3210,'Policy Characteristics'!$C:$C,0)))</f>
        <v>Fuel Use Reduction</v>
      </c>
      <c r="C3210" s="254" t="str">
        <f t="shared" si="148"/>
        <v>RnD Industry Fuel Use Perc Reduction</v>
      </c>
      <c r="D3210" t="s">
        <v>3037</v>
      </c>
      <c r="E3210" s="45"/>
      <c r="F3210" s="6" t="s">
        <v>3062</v>
      </c>
      <c r="G3210" s="45"/>
      <c r="H3210" s="47">
        <f t="shared" si="149"/>
        <v>3209</v>
      </c>
      <c r="I3210" s="324" t="s">
        <v>40</v>
      </c>
      <c r="J3210" s="255" t="str">
        <f>IF(ISBLANK(INDEX('Policy Characteristics'!D:D,MATCH($C3210,'Policy Characteristics'!$C:$C,0))),"",INDEX('Policy Characteristics'!D:D,MATCH($C3210,'Policy Characteristics'!$C:$C,0)))</f>
        <v>R&amp;D Fuel Use Reductions</v>
      </c>
      <c r="K3210" s="254" t="str">
        <f>IF(ISBLANK(INDEX('Policy Characteristics'!E:E,MATCH($C3210,'Policy Characteristics'!$C:$C,0))),"",INDEX('Policy Characteristics'!E:E,MATCH($C3210,'Policy Characteristics'!$C:$C,0)))</f>
        <v>RnD industry fuel use reduction</v>
      </c>
      <c r="L3210" s="261">
        <f>IF(ISBLANK(INDEX('Policy Characteristics'!F:F,MATCH($C3210,'Policy Characteristics'!$C:$C,0))),"",INDEX('Policy Characteristics'!F:F,MATCH($C3210,'Policy Characteristics'!$C:$C,0)))</f>
        <v>0</v>
      </c>
      <c r="M3210" s="261">
        <f>IF(ISBLANK(INDEX('Policy Characteristics'!G:G,MATCH($C3210,'Policy Characteristics'!$C:$C,0))),"",INDEX('Policy Characteristics'!G:G,MATCH($C3210,'Policy Characteristics'!$C:$C,0)))</f>
        <v>0.4</v>
      </c>
      <c r="N3210" s="261">
        <f>IF(ISBLANK(INDEX('Policy Characteristics'!H:H,MATCH($C3210,'Policy Characteristics'!$C:$C,0))),"",INDEX('Policy Characteristics'!H:H,MATCH($C3210,'Policy Characteristics'!$C:$C,0)))</f>
        <v>0.01</v>
      </c>
      <c r="O3210" s="254" t="str">
        <f>IF(ISBLANK(INDEX('Policy Characteristics'!I:I,MATCH($C3210,'Policy Characteristics'!$C:$C,0))),"",INDEX('Policy Characteristics'!I:I,MATCH($C3210,'Policy Characteristics'!$C:$C,0)))</f>
        <v>% reduction in fuel use</v>
      </c>
      <c r="P3210" s="254" t="str">
        <f>IF(ISBLANK(INDEX('Policy Characteristics'!J:J,MATCH($C3210,'Policy Characteristics'!$C:$C,0))),"",INDEX('Policy Characteristics'!J:J,MATCH($C3210,'Policy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10" s="254" t="str">
        <f>IF(ISBLANK(INDEX('Policy Characteristics'!K:K,MATCH($C3210,'Policy Characteristics'!$C:$C,0))),"",INDEX('Policy Characteristics'!K:K,MATCH($C3210,'Policy Characteristics'!$C:$C,0)))</f>
        <v>architectural-design.html#rnd</v>
      </c>
      <c r="R3210" s="254" t="str">
        <f>IF(ISBLANK(INDEX('Policy Characteristics'!L:L,MATCH($C3210,'Policy Characteristics'!$C:$C,0))),"",INDEX('Policy Characteristics'!L:L,MATCH($C3210,'Policy Characteristics'!$C:$C,0)))</f>
        <v>research-and-development.html</v>
      </c>
    </row>
    <row r="3211" spans="1:18" x14ac:dyDescent="0.25">
      <c r="A3211" s="254" t="str">
        <f>IF(ISBLANK(INDEX('Policy Characteristics'!A:A,MATCH($C3211,'Policy Characteristics'!$C:$C,0))),"",INDEX('Policy Characteristics'!A:A,MATCH($C3211,'Policy Characteristics'!$C:$C,0)))</f>
        <v>Research and Development</v>
      </c>
      <c r="B3211" s="262" t="str">
        <f>IF(ISBLANK(INDEX('Policy Characteristics'!B:B,MATCH($C3211,'Policy Characteristics'!$C:$C,0))),"",INDEX('Policy Characteristics'!B:B,MATCH($C3211,'Policy Characteristics'!$C:$C,0)))</f>
        <v>Fuel Use Reduction</v>
      </c>
      <c r="C3211" s="254" t="str">
        <f t="shared" si="148"/>
        <v>RnD Industry Fuel Use Perc Reduction</v>
      </c>
      <c r="D3211" t="s">
        <v>3038</v>
      </c>
      <c r="E3211" s="45"/>
      <c r="F3211" s="6" t="s">
        <v>3063</v>
      </c>
      <c r="G3211" s="45"/>
      <c r="H3211" s="47">
        <f t="shared" si="149"/>
        <v>3210</v>
      </c>
      <c r="I3211" s="324" t="s">
        <v>40</v>
      </c>
      <c r="J3211" s="255" t="str">
        <f>IF(ISBLANK(INDEX('Policy Characteristics'!D:D,MATCH($C3211,'Policy Characteristics'!$C:$C,0))),"",INDEX('Policy Characteristics'!D:D,MATCH($C3211,'Policy Characteristics'!$C:$C,0)))</f>
        <v>R&amp;D Fuel Use Reductions</v>
      </c>
      <c r="K3211" s="254" t="str">
        <f>IF(ISBLANK(INDEX('Policy Characteristics'!E:E,MATCH($C3211,'Policy Characteristics'!$C:$C,0))),"",INDEX('Policy Characteristics'!E:E,MATCH($C3211,'Policy Characteristics'!$C:$C,0)))</f>
        <v>RnD industry fuel use reduction</v>
      </c>
      <c r="L3211" s="261">
        <f>IF(ISBLANK(INDEX('Policy Characteristics'!F:F,MATCH($C3211,'Policy Characteristics'!$C:$C,0))),"",INDEX('Policy Characteristics'!F:F,MATCH($C3211,'Policy Characteristics'!$C:$C,0)))</f>
        <v>0</v>
      </c>
      <c r="M3211" s="261">
        <f>IF(ISBLANK(INDEX('Policy Characteristics'!G:G,MATCH($C3211,'Policy Characteristics'!$C:$C,0))),"",INDEX('Policy Characteristics'!G:G,MATCH($C3211,'Policy Characteristics'!$C:$C,0)))</f>
        <v>0.4</v>
      </c>
      <c r="N3211" s="261">
        <f>IF(ISBLANK(INDEX('Policy Characteristics'!H:H,MATCH($C3211,'Policy Characteristics'!$C:$C,0))),"",INDEX('Policy Characteristics'!H:H,MATCH($C3211,'Policy Characteristics'!$C:$C,0)))</f>
        <v>0.01</v>
      </c>
      <c r="O3211" s="254" t="str">
        <f>IF(ISBLANK(INDEX('Policy Characteristics'!I:I,MATCH($C3211,'Policy Characteristics'!$C:$C,0))),"",INDEX('Policy Characteristics'!I:I,MATCH($C3211,'Policy Characteristics'!$C:$C,0)))</f>
        <v>% reduction in fuel use</v>
      </c>
      <c r="P3211" s="254" t="str">
        <f>IF(ISBLANK(INDEX('Policy Characteristics'!J:J,MATCH($C3211,'Policy Characteristics'!$C:$C,0))),"",INDEX('Policy Characteristics'!J:J,MATCH($C3211,'Policy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11" s="254" t="str">
        <f>IF(ISBLANK(INDEX('Policy Characteristics'!K:K,MATCH($C3211,'Policy Characteristics'!$C:$C,0))),"",INDEX('Policy Characteristics'!K:K,MATCH($C3211,'Policy Characteristics'!$C:$C,0)))</f>
        <v>architectural-design.html#rnd</v>
      </c>
      <c r="R3211" s="254" t="str">
        <f>IF(ISBLANK(INDEX('Policy Characteristics'!L:L,MATCH($C3211,'Policy Characteristics'!$C:$C,0))),"",INDEX('Policy Characteristics'!L:L,MATCH($C3211,'Policy Characteristics'!$C:$C,0)))</f>
        <v>research-and-development.html</v>
      </c>
    </row>
    <row r="3212" spans="1:18" x14ac:dyDescent="0.25">
      <c r="A3212" s="254" t="str">
        <f>IF(ISBLANK(INDEX('Policy Characteristics'!A:A,MATCH($C3212,'Policy Characteristics'!$C:$C,0))),"",INDEX('Policy Characteristics'!A:A,MATCH($C3212,'Policy Characteristics'!$C:$C,0)))</f>
        <v>Research and Development</v>
      </c>
      <c r="B3212" s="262" t="str">
        <f>IF(ISBLANK(INDEX('Policy Characteristics'!B:B,MATCH($C3212,'Policy Characteristics'!$C:$C,0))),"",INDEX('Policy Characteristics'!B:B,MATCH($C3212,'Policy Characteristics'!$C:$C,0)))</f>
        <v>Fuel Use Reduction</v>
      </c>
      <c r="C3212" s="254" t="str">
        <f t="shared" si="148"/>
        <v>RnD Industry Fuel Use Perc Reduction</v>
      </c>
      <c r="D3212" t="s">
        <v>3039</v>
      </c>
      <c r="E3212" s="45"/>
      <c r="F3212" s="6" t="s">
        <v>3064</v>
      </c>
      <c r="G3212" s="45"/>
      <c r="H3212" s="47">
        <f t="shared" si="149"/>
        <v>3211</v>
      </c>
      <c r="I3212" s="324" t="s">
        <v>40</v>
      </c>
      <c r="J3212" s="255" t="str">
        <f>IF(ISBLANK(INDEX('Policy Characteristics'!D:D,MATCH($C3212,'Policy Characteristics'!$C:$C,0))),"",INDEX('Policy Characteristics'!D:D,MATCH($C3212,'Policy Characteristics'!$C:$C,0)))</f>
        <v>R&amp;D Fuel Use Reductions</v>
      </c>
      <c r="K3212" s="254" t="str">
        <f>IF(ISBLANK(INDEX('Policy Characteristics'!E:E,MATCH($C3212,'Policy Characteristics'!$C:$C,0))),"",INDEX('Policy Characteristics'!E:E,MATCH($C3212,'Policy Characteristics'!$C:$C,0)))</f>
        <v>RnD industry fuel use reduction</v>
      </c>
      <c r="L3212" s="261">
        <f>IF(ISBLANK(INDEX('Policy Characteristics'!F:F,MATCH($C3212,'Policy Characteristics'!$C:$C,0))),"",INDEX('Policy Characteristics'!F:F,MATCH($C3212,'Policy Characteristics'!$C:$C,0)))</f>
        <v>0</v>
      </c>
      <c r="M3212" s="261">
        <f>IF(ISBLANK(INDEX('Policy Characteristics'!G:G,MATCH($C3212,'Policy Characteristics'!$C:$C,0))),"",INDEX('Policy Characteristics'!G:G,MATCH($C3212,'Policy Characteristics'!$C:$C,0)))</f>
        <v>0.4</v>
      </c>
      <c r="N3212" s="261">
        <f>IF(ISBLANK(INDEX('Policy Characteristics'!H:H,MATCH($C3212,'Policy Characteristics'!$C:$C,0))),"",INDEX('Policy Characteristics'!H:H,MATCH($C3212,'Policy Characteristics'!$C:$C,0)))</f>
        <v>0.01</v>
      </c>
      <c r="O3212" s="254" t="str">
        <f>IF(ISBLANK(INDEX('Policy Characteristics'!I:I,MATCH($C3212,'Policy Characteristics'!$C:$C,0))),"",INDEX('Policy Characteristics'!I:I,MATCH($C3212,'Policy Characteristics'!$C:$C,0)))</f>
        <v>% reduction in fuel use</v>
      </c>
      <c r="P3212" s="254" t="str">
        <f>IF(ISBLANK(INDEX('Policy Characteristics'!J:J,MATCH($C3212,'Policy Characteristics'!$C:$C,0))),"",INDEX('Policy Characteristics'!J:J,MATCH($C3212,'Policy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12" s="254" t="str">
        <f>IF(ISBLANK(INDEX('Policy Characteristics'!K:K,MATCH($C3212,'Policy Characteristics'!$C:$C,0))),"",INDEX('Policy Characteristics'!K:K,MATCH($C3212,'Policy Characteristics'!$C:$C,0)))</f>
        <v>architectural-design.html#rnd</v>
      </c>
      <c r="R3212" s="254" t="str">
        <f>IF(ISBLANK(INDEX('Policy Characteristics'!L:L,MATCH($C3212,'Policy Characteristics'!$C:$C,0))),"",INDEX('Policy Characteristics'!L:L,MATCH($C3212,'Policy Characteristics'!$C:$C,0)))</f>
        <v>research-and-development.html</v>
      </c>
    </row>
    <row r="3213" spans="1:18" x14ac:dyDescent="0.25">
      <c r="A3213" s="254" t="str">
        <f>IF(ISBLANK(INDEX('Policy Characteristics'!A:A,MATCH($C3213,'Policy Characteristics'!$C:$C,0))),"",INDEX('Policy Characteristics'!A:A,MATCH($C3213,'Policy Characteristics'!$C:$C,0)))</f>
        <v>Research and Development</v>
      </c>
      <c r="B3213" s="262" t="str">
        <f>IF(ISBLANK(INDEX('Policy Characteristics'!B:B,MATCH($C3213,'Policy Characteristics'!$C:$C,0))),"",INDEX('Policy Characteristics'!B:B,MATCH($C3213,'Policy Characteristics'!$C:$C,0)))</f>
        <v>Fuel Use Reduction</v>
      </c>
      <c r="C3213" t="s">
        <v>282</v>
      </c>
      <c r="D3213" s="45" t="s">
        <v>2229</v>
      </c>
      <c r="E3213" s="45"/>
      <c r="F3213" s="45" t="s">
        <v>454</v>
      </c>
      <c r="G3213" s="45"/>
      <c r="H3213" s="47">
        <f t="shared" si="149"/>
        <v>3212</v>
      </c>
      <c r="I3213" s="324" t="s">
        <v>40</v>
      </c>
      <c r="J3213" s="255" t="str">
        <f>IF(ISBLANK(INDEX('Policy Characteristics'!D:D,MATCH($C3213,'Policy Characteristics'!$C:$C,0))),"",INDEX('Policy Characteristics'!D:D,MATCH($C3213,'Policy Characteristics'!$C:$C,0)))</f>
        <v>R&amp;D Fuel Use Reductions</v>
      </c>
      <c r="K3213" s="254" t="str">
        <f>IF(ISBLANK(INDEX('Policy Characteristics'!E:E,MATCH($C3213,'Policy Characteristics'!$C:$C,0))),"",INDEX('Policy Characteristics'!E:E,MATCH($C3213,'Policy Characteristics'!$C:$C,0)))</f>
        <v>RnD transportation fuel use reduction</v>
      </c>
      <c r="L3213" s="261">
        <f>IF(ISBLANK(INDEX('Policy Characteristics'!F:F,MATCH($C3213,'Policy Characteristics'!$C:$C,0))),"",INDEX('Policy Characteristics'!F:F,MATCH($C3213,'Policy Characteristics'!$C:$C,0)))</f>
        <v>0</v>
      </c>
      <c r="M3213" s="261">
        <f>IF(ISBLANK(INDEX('Policy Characteristics'!G:G,MATCH($C3213,'Policy Characteristics'!$C:$C,0))),"",INDEX('Policy Characteristics'!G:G,MATCH($C3213,'Policy Characteristics'!$C:$C,0)))</f>
        <v>0.4</v>
      </c>
      <c r="N3213" s="261">
        <f>IF(ISBLANK(INDEX('Policy Characteristics'!H:H,MATCH($C3213,'Policy Characteristics'!$C:$C,0))),"",INDEX('Policy Characteristics'!H:H,MATCH($C3213,'Policy Characteristics'!$C:$C,0)))</f>
        <v>0.01</v>
      </c>
      <c r="O3213" s="254" t="str">
        <f>IF(ISBLANK(INDEX('Policy Characteristics'!I:I,MATCH($C3213,'Policy Characteristics'!$C:$C,0))),"",INDEX('Policy Characteristics'!I:I,MATCH($C3213,'Policy Characteristics'!$C:$C,0)))</f>
        <v>% reduction in fuel use</v>
      </c>
      <c r="P3213" s="254" t="str">
        <f>IF(ISBLANK(INDEX('Policy Characteristics'!J:J,MATCH($C3213,'Policy Characteristics'!$C:$C,0))),"",INDEX('Policy Characteristics'!J:J,MATCH($C3213,'Policy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13" s="254" t="str">
        <f>IF(ISBLANK(INDEX('Policy Characteristics'!K:K,MATCH($C3213,'Policy Characteristics'!$C:$C,0))),"",INDEX('Policy Characteristics'!K:K,MATCH($C3213,'Policy Characteristics'!$C:$C,0)))</f>
        <v>architectural-design.html#rnd</v>
      </c>
      <c r="R3213" s="254" t="str">
        <f>IF(ISBLANK(INDEX('Policy Characteristics'!L:L,MATCH($C3213,'Policy Characteristics'!$C:$C,0))),"",INDEX('Policy Characteristics'!L:L,MATCH($C3213,'Policy Characteristics'!$C:$C,0)))</f>
        <v>research-and-development.html</v>
      </c>
    </row>
    <row r="3214" spans="1:18" x14ac:dyDescent="0.25">
      <c r="A3214" s="254" t="str">
        <f>IF(ISBLANK(INDEX('Policy Characteristics'!A:A,MATCH($C3214,'Policy Characteristics'!$C:$C,0))),"",INDEX('Policy Characteristics'!A:A,MATCH($C3214,'Policy Characteristics'!$C:$C,0)))</f>
        <v>Research and Development</v>
      </c>
      <c r="B3214" s="262" t="str">
        <f>IF(ISBLANK(INDEX('Policy Characteristics'!B:B,MATCH($C3214,'Policy Characteristics'!$C:$C,0))),"",INDEX('Policy Characteristics'!B:B,MATCH($C3214,'Policy Characteristics'!$C:$C,0)))</f>
        <v>Fuel Use Reduction</v>
      </c>
      <c r="C3214" s="254" t="str">
        <f t="shared" ref="C3214:C3219" si="150">C$3213</f>
        <v>RnD Transportation Fuel Use Perc Reduction</v>
      </c>
      <c r="D3214" s="45" t="s">
        <v>2230</v>
      </c>
      <c r="E3214" s="45"/>
      <c r="F3214" s="45" t="s">
        <v>455</v>
      </c>
      <c r="G3214" s="45"/>
      <c r="H3214" s="47">
        <f t="shared" si="149"/>
        <v>3213</v>
      </c>
      <c r="I3214" s="324" t="s">
        <v>40</v>
      </c>
      <c r="J3214" s="255" t="str">
        <f>IF(ISBLANK(INDEX('Policy Characteristics'!D:D,MATCH($C3214,'Policy Characteristics'!$C:$C,0))),"",INDEX('Policy Characteristics'!D:D,MATCH($C3214,'Policy Characteristics'!$C:$C,0)))</f>
        <v>R&amp;D Fuel Use Reductions</v>
      </c>
      <c r="K3214" s="254" t="str">
        <f>IF(ISBLANK(INDEX('Policy Characteristics'!E:E,MATCH($C3214,'Policy Characteristics'!$C:$C,0))),"",INDEX('Policy Characteristics'!E:E,MATCH($C3214,'Policy Characteristics'!$C:$C,0)))</f>
        <v>RnD transportation fuel use reduction</v>
      </c>
      <c r="L3214" s="261">
        <f>IF(ISBLANK(INDEX('Policy Characteristics'!F:F,MATCH($C3214,'Policy Characteristics'!$C:$C,0))),"",INDEX('Policy Characteristics'!F:F,MATCH($C3214,'Policy Characteristics'!$C:$C,0)))</f>
        <v>0</v>
      </c>
      <c r="M3214" s="261">
        <f>IF(ISBLANK(INDEX('Policy Characteristics'!G:G,MATCH($C3214,'Policy Characteristics'!$C:$C,0))),"",INDEX('Policy Characteristics'!G:G,MATCH($C3214,'Policy Characteristics'!$C:$C,0)))</f>
        <v>0.4</v>
      </c>
      <c r="N3214" s="261">
        <f>IF(ISBLANK(INDEX('Policy Characteristics'!H:H,MATCH($C3214,'Policy Characteristics'!$C:$C,0))),"",INDEX('Policy Characteristics'!H:H,MATCH($C3214,'Policy Characteristics'!$C:$C,0)))</f>
        <v>0.01</v>
      </c>
      <c r="O3214" s="254" t="str">
        <f>IF(ISBLANK(INDEX('Policy Characteristics'!I:I,MATCH($C3214,'Policy Characteristics'!$C:$C,0))),"",INDEX('Policy Characteristics'!I:I,MATCH($C3214,'Policy Characteristics'!$C:$C,0)))</f>
        <v>% reduction in fuel use</v>
      </c>
      <c r="P3214" s="254" t="str">
        <f>IF(ISBLANK(INDEX('Policy Characteristics'!J:J,MATCH($C3214,'Policy Characteristics'!$C:$C,0))),"",INDEX('Policy Characteristics'!J:J,MATCH($C3214,'Policy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14" s="254" t="str">
        <f>IF(ISBLANK(INDEX('Policy Characteristics'!K:K,MATCH($C3214,'Policy Characteristics'!$C:$C,0))),"",INDEX('Policy Characteristics'!K:K,MATCH($C3214,'Policy Characteristics'!$C:$C,0)))</f>
        <v>architectural-design.html#rnd</v>
      </c>
      <c r="R3214" s="254" t="str">
        <f>IF(ISBLANK(INDEX('Policy Characteristics'!L:L,MATCH($C3214,'Policy Characteristics'!$C:$C,0))),"",INDEX('Policy Characteristics'!L:L,MATCH($C3214,'Policy Characteristics'!$C:$C,0)))</f>
        <v>research-and-development.html</v>
      </c>
    </row>
    <row r="3215" spans="1:18" x14ac:dyDescent="0.25">
      <c r="A3215" s="254" t="str">
        <f>IF(ISBLANK(INDEX('Policy Characteristics'!A:A,MATCH($C3215,'Policy Characteristics'!$C:$C,0))),"",INDEX('Policy Characteristics'!A:A,MATCH($C3215,'Policy Characteristics'!$C:$C,0)))</f>
        <v>Research and Development</v>
      </c>
      <c r="B3215" s="262" t="str">
        <f>IF(ISBLANK(INDEX('Policy Characteristics'!B:B,MATCH($C3215,'Policy Characteristics'!$C:$C,0))),"",INDEX('Policy Characteristics'!B:B,MATCH($C3215,'Policy Characteristics'!$C:$C,0)))</f>
        <v>Fuel Use Reduction</v>
      </c>
      <c r="C3215" s="254" t="str">
        <f t="shared" si="150"/>
        <v>RnD Transportation Fuel Use Perc Reduction</v>
      </c>
      <c r="D3215" s="45" t="s">
        <v>2231</v>
      </c>
      <c r="E3215" s="45"/>
      <c r="F3215" s="45" t="s">
        <v>456</v>
      </c>
      <c r="G3215" s="45"/>
      <c r="H3215" s="47">
        <f t="shared" si="149"/>
        <v>3214</v>
      </c>
      <c r="I3215" s="324" t="s">
        <v>40</v>
      </c>
      <c r="J3215" s="255" t="str">
        <f>IF(ISBLANK(INDEX('Policy Characteristics'!D:D,MATCH($C3215,'Policy Characteristics'!$C:$C,0))),"",INDEX('Policy Characteristics'!D:D,MATCH($C3215,'Policy Characteristics'!$C:$C,0)))</f>
        <v>R&amp;D Fuel Use Reductions</v>
      </c>
      <c r="K3215" s="254" t="str">
        <f>IF(ISBLANK(INDEX('Policy Characteristics'!E:E,MATCH($C3215,'Policy Characteristics'!$C:$C,0))),"",INDEX('Policy Characteristics'!E:E,MATCH($C3215,'Policy Characteristics'!$C:$C,0)))</f>
        <v>RnD transportation fuel use reduction</v>
      </c>
      <c r="L3215" s="261">
        <f>IF(ISBLANK(INDEX('Policy Characteristics'!F:F,MATCH($C3215,'Policy Characteristics'!$C:$C,0))),"",INDEX('Policy Characteristics'!F:F,MATCH($C3215,'Policy Characteristics'!$C:$C,0)))</f>
        <v>0</v>
      </c>
      <c r="M3215" s="261">
        <f>IF(ISBLANK(INDEX('Policy Characteristics'!G:G,MATCH($C3215,'Policy Characteristics'!$C:$C,0))),"",INDEX('Policy Characteristics'!G:G,MATCH($C3215,'Policy Characteristics'!$C:$C,0)))</f>
        <v>0.4</v>
      </c>
      <c r="N3215" s="261">
        <f>IF(ISBLANK(INDEX('Policy Characteristics'!H:H,MATCH($C3215,'Policy Characteristics'!$C:$C,0))),"",INDEX('Policy Characteristics'!H:H,MATCH($C3215,'Policy Characteristics'!$C:$C,0)))</f>
        <v>0.01</v>
      </c>
      <c r="O3215" s="254" t="str">
        <f>IF(ISBLANK(INDEX('Policy Characteristics'!I:I,MATCH($C3215,'Policy Characteristics'!$C:$C,0))),"",INDEX('Policy Characteristics'!I:I,MATCH($C3215,'Policy Characteristics'!$C:$C,0)))</f>
        <v>% reduction in fuel use</v>
      </c>
      <c r="P3215" s="254" t="str">
        <f>IF(ISBLANK(INDEX('Policy Characteristics'!J:J,MATCH($C3215,'Policy Characteristics'!$C:$C,0))),"",INDEX('Policy Characteristics'!J:J,MATCH($C3215,'Policy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15" s="254" t="str">
        <f>IF(ISBLANK(INDEX('Policy Characteristics'!K:K,MATCH($C3215,'Policy Characteristics'!$C:$C,0))),"",INDEX('Policy Characteristics'!K:K,MATCH($C3215,'Policy Characteristics'!$C:$C,0)))</f>
        <v>architectural-design.html#rnd</v>
      </c>
      <c r="R3215" s="254" t="str">
        <f>IF(ISBLANK(INDEX('Policy Characteristics'!L:L,MATCH($C3215,'Policy Characteristics'!$C:$C,0))),"",INDEX('Policy Characteristics'!L:L,MATCH($C3215,'Policy Characteristics'!$C:$C,0)))</f>
        <v>research-and-development.html</v>
      </c>
    </row>
    <row r="3216" spans="1:18" x14ac:dyDescent="0.25">
      <c r="A3216" s="254" t="str">
        <f>IF(ISBLANK(INDEX('Policy Characteristics'!A:A,MATCH($C3216,'Policy Characteristics'!$C:$C,0))),"",INDEX('Policy Characteristics'!A:A,MATCH($C3216,'Policy Characteristics'!$C:$C,0)))</f>
        <v>Research and Development</v>
      </c>
      <c r="B3216" s="262" t="str">
        <f>IF(ISBLANK(INDEX('Policy Characteristics'!B:B,MATCH($C3216,'Policy Characteristics'!$C:$C,0))),"",INDEX('Policy Characteristics'!B:B,MATCH($C3216,'Policy Characteristics'!$C:$C,0)))</f>
        <v>Fuel Use Reduction</v>
      </c>
      <c r="C3216" s="254" t="str">
        <f t="shared" si="150"/>
        <v>RnD Transportation Fuel Use Perc Reduction</v>
      </c>
      <c r="D3216" s="45" t="s">
        <v>2232</v>
      </c>
      <c r="E3216" s="45"/>
      <c r="F3216" s="45" t="s">
        <v>457</v>
      </c>
      <c r="G3216" s="45"/>
      <c r="H3216" s="47">
        <f t="shared" si="149"/>
        <v>3215</v>
      </c>
      <c r="I3216" s="324" t="s">
        <v>40</v>
      </c>
      <c r="J3216" s="255" t="str">
        <f>IF(ISBLANK(INDEX('Policy Characteristics'!D:D,MATCH($C3216,'Policy Characteristics'!$C:$C,0))),"",INDEX('Policy Characteristics'!D:D,MATCH($C3216,'Policy Characteristics'!$C:$C,0)))</f>
        <v>R&amp;D Fuel Use Reductions</v>
      </c>
      <c r="K3216" s="254" t="str">
        <f>IF(ISBLANK(INDEX('Policy Characteristics'!E:E,MATCH($C3216,'Policy Characteristics'!$C:$C,0))),"",INDEX('Policy Characteristics'!E:E,MATCH($C3216,'Policy Characteristics'!$C:$C,0)))</f>
        <v>RnD transportation fuel use reduction</v>
      </c>
      <c r="L3216" s="261">
        <f>IF(ISBLANK(INDEX('Policy Characteristics'!F:F,MATCH($C3216,'Policy Characteristics'!$C:$C,0))),"",INDEX('Policy Characteristics'!F:F,MATCH($C3216,'Policy Characteristics'!$C:$C,0)))</f>
        <v>0</v>
      </c>
      <c r="M3216" s="261">
        <f>IF(ISBLANK(INDEX('Policy Characteristics'!G:G,MATCH($C3216,'Policy Characteristics'!$C:$C,0))),"",INDEX('Policy Characteristics'!G:G,MATCH($C3216,'Policy Characteristics'!$C:$C,0)))</f>
        <v>0.4</v>
      </c>
      <c r="N3216" s="261">
        <f>IF(ISBLANK(INDEX('Policy Characteristics'!H:H,MATCH($C3216,'Policy Characteristics'!$C:$C,0))),"",INDEX('Policy Characteristics'!H:H,MATCH($C3216,'Policy Characteristics'!$C:$C,0)))</f>
        <v>0.01</v>
      </c>
      <c r="O3216" s="254" t="str">
        <f>IF(ISBLANK(INDEX('Policy Characteristics'!I:I,MATCH($C3216,'Policy Characteristics'!$C:$C,0))),"",INDEX('Policy Characteristics'!I:I,MATCH($C3216,'Policy Characteristics'!$C:$C,0)))</f>
        <v>% reduction in fuel use</v>
      </c>
      <c r="P3216" s="254" t="str">
        <f>IF(ISBLANK(INDEX('Policy Characteristics'!J:J,MATCH($C3216,'Policy Characteristics'!$C:$C,0))),"",INDEX('Policy Characteristics'!J:J,MATCH($C3216,'Policy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16" s="254" t="str">
        <f>IF(ISBLANK(INDEX('Policy Characteristics'!K:K,MATCH($C3216,'Policy Characteristics'!$C:$C,0))),"",INDEX('Policy Characteristics'!K:K,MATCH($C3216,'Policy Characteristics'!$C:$C,0)))</f>
        <v>architectural-design.html#rnd</v>
      </c>
      <c r="R3216" s="254" t="str">
        <f>IF(ISBLANK(INDEX('Policy Characteristics'!L:L,MATCH($C3216,'Policy Characteristics'!$C:$C,0))),"",INDEX('Policy Characteristics'!L:L,MATCH($C3216,'Policy Characteristics'!$C:$C,0)))</f>
        <v>research-and-development.html</v>
      </c>
    </row>
    <row r="3217" spans="1:18" x14ac:dyDescent="0.25">
      <c r="A3217" s="254" t="str">
        <f>IF(ISBLANK(INDEX('Policy Characteristics'!A:A,MATCH($C3217,'Policy Characteristics'!$C:$C,0))),"",INDEX('Policy Characteristics'!A:A,MATCH($C3217,'Policy Characteristics'!$C:$C,0)))</f>
        <v>Research and Development</v>
      </c>
      <c r="B3217" s="262" t="str">
        <f>IF(ISBLANK(INDEX('Policy Characteristics'!B:B,MATCH($C3217,'Policy Characteristics'!$C:$C,0))),"",INDEX('Policy Characteristics'!B:B,MATCH($C3217,'Policy Characteristics'!$C:$C,0)))</f>
        <v>Fuel Use Reduction</v>
      </c>
      <c r="C3217" s="254" t="str">
        <f t="shared" si="150"/>
        <v>RnD Transportation Fuel Use Perc Reduction</v>
      </c>
      <c r="D3217" s="45" t="s">
        <v>2233</v>
      </c>
      <c r="E3217" s="45"/>
      <c r="F3217" s="45" t="s">
        <v>458</v>
      </c>
      <c r="G3217" s="45"/>
      <c r="H3217" s="47">
        <f t="shared" si="149"/>
        <v>3216</v>
      </c>
      <c r="I3217" s="324" t="s">
        <v>40</v>
      </c>
      <c r="J3217" s="255" t="str">
        <f>IF(ISBLANK(INDEX('Policy Characteristics'!D:D,MATCH($C3217,'Policy Characteristics'!$C:$C,0))),"",INDEX('Policy Characteristics'!D:D,MATCH($C3217,'Policy Characteristics'!$C:$C,0)))</f>
        <v>R&amp;D Fuel Use Reductions</v>
      </c>
      <c r="K3217" s="254" t="str">
        <f>IF(ISBLANK(INDEX('Policy Characteristics'!E:E,MATCH($C3217,'Policy Characteristics'!$C:$C,0))),"",INDEX('Policy Characteristics'!E:E,MATCH($C3217,'Policy Characteristics'!$C:$C,0)))</f>
        <v>RnD transportation fuel use reduction</v>
      </c>
      <c r="L3217" s="261">
        <f>IF(ISBLANK(INDEX('Policy Characteristics'!F:F,MATCH($C3217,'Policy Characteristics'!$C:$C,0))),"",INDEX('Policy Characteristics'!F:F,MATCH($C3217,'Policy Characteristics'!$C:$C,0)))</f>
        <v>0</v>
      </c>
      <c r="M3217" s="261">
        <f>IF(ISBLANK(INDEX('Policy Characteristics'!G:G,MATCH($C3217,'Policy Characteristics'!$C:$C,0))),"",INDEX('Policy Characteristics'!G:G,MATCH($C3217,'Policy Characteristics'!$C:$C,0)))</f>
        <v>0.4</v>
      </c>
      <c r="N3217" s="261">
        <f>IF(ISBLANK(INDEX('Policy Characteristics'!H:H,MATCH($C3217,'Policy Characteristics'!$C:$C,0))),"",INDEX('Policy Characteristics'!H:H,MATCH($C3217,'Policy Characteristics'!$C:$C,0)))</f>
        <v>0.01</v>
      </c>
      <c r="O3217" s="254" t="str">
        <f>IF(ISBLANK(INDEX('Policy Characteristics'!I:I,MATCH($C3217,'Policy Characteristics'!$C:$C,0))),"",INDEX('Policy Characteristics'!I:I,MATCH($C3217,'Policy Characteristics'!$C:$C,0)))</f>
        <v>% reduction in fuel use</v>
      </c>
      <c r="P3217" s="254" t="str">
        <f>IF(ISBLANK(INDEX('Policy Characteristics'!J:J,MATCH($C3217,'Policy Characteristics'!$C:$C,0))),"",INDEX('Policy Characteristics'!J:J,MATCH($C3217,'Policy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17" s="254" t="str">
        <f>IF(ISBLANK(INDEX('Policy Characteristics'!K:K,MATCH($C3217,'Policy Characteristics'!$C:$C,0))),"",INDEX('Policy Characteristics'!K:K,MATCH($C3217,'Policy Characteristics'!$C:$C,0)))</f>
        <v>architectural-design.html#rnd</v>
      </c>
      <c r="R3217" s="254" t="str">
        <f>IF(ISBLANK(INDEX('Policy Characteristics'!L:L,MATCH($C3217,'Policy Characteristics'!$C:$C,0))),"",INDEX('Policy Characteristics'!L:L,MATCH($C3217,'Policy Characteristics'!$C:$C,0)))</f>
        <v>research-and-development.html</v>
      </c>
    </row>
    <row r="3218" spans="1:18" x14ac:dyDescent="0.25">
      <c r="A3218" s="254" t="str">
        <f>IF(ISBLANK(INDEX('Policy Characteristics'!A:A,MATCH($C3218,'Policy Characteristics'!$C:$C,0))),"",INDEX('Policy Characteristics'!A:A,MATCH($C3218,'Policy Characteristics'!$C:$C,0)))</f>
        <v>Research and Development</v>
      </c>
      <c r="B3218" s="262" t="str">
        <f>IF(ISBLANK(INDEX('Policy Characteristics'!B:B,MATCH($C3218,'Policy Characteristics'!$C:$C,0))),"",INDEX('Policy Characteristics'!B:B,MATCH($C3218,'Policy Characteristics'!$C:$C,0)))</f>
        <v>Fuel Use Reduction</v>
      </c>
      <c r="C3218" s="254" t="str">
        <f t="shared" si="150"/>
        <v>RnD Transportation Fuel Use Perc Reduction</v>
      </c>
      <c r="D3218" s="45" t="s">
        <v>2477</v>
      </c>
      <c r="E3218" s="45"/>
      <c r="F3218" s="45" t="s">
        <v>2757</v>
      </c>
      <c r="G3218" s="45"/>
      <c r="H3218" s="47">
        <f t="shared" si="149"/>
        <v>3217</v>
      </c>
      <c r="I3218" s="324" t="s">
        <v>40</v>
      </c>
      <c r="J3218" s="255" t="str">
        <f>IF(ISBLANK(INDEX('Policy Characteristics'!D:D,MATCH($C3218,'Policy Characteristics'!$C:$C,0))),"",INDEX('Policy Characteristics'!D:D,MATCH($C3218,'Policy Characteristics'!$C:$C,0)))</f>
        <v>R&amp;D Fuel Use Reductions</v>
      </c>
      <c r="K3218" s="254" t="str">
        <f>IF(ISBLANK(INDEX('Policy Characteristics'!E:E,MATCH($C3218,'Policy Characteristics'!$C:$C,0))),"",INDEX('Policy Characteristics'!E:E,MATCH($C3218,'Policy Characteristics'!$C:$C,0)))</f>
        <v>RnD transportation fuel use reduction</v>
      </c>
      <c r="L3218" s="261">
        <f>IF(ISBLANK(INDEX('Policy Characteristics'!F:F,MATCH($C3218,'Policy Characteristics'!$C:$C,0))),"",INDEX('Policy Characteristics'!F:F,MATCH($C3218,'Policy Characteristics'!$C:$C,0)))</f>
        <v>0</v>
      </c>
      <c r="M3218" s="261">
        <f>IF(ISBLANK(INDEX('Policy Characteristics'!G:G,MATCH($C3218,'Policy Characteristics'!$C:$C,0))),"",INDEX('Policy Characteristics'!G:G,MATCH($C3218,'Policy Characteristics'!$C:$C,0)))</f>
        <v>0.4</v>
      </c>
      <c r="N3218" s="261">
        <f>IF(ISBLANK(INDEX('Policy Characteristics'!H:H,MATCH($C3218,'Policy Characteristics'!$C:$C,0))),"",INDEX('Policy Characteristics'!H:H,MATCH($C3218,'Policy Characteristics'!$C:$C,0)))</f>
        <v>0.01</v>
      </c>
      <c r="O3218" s="254" t="str">
        <f>IF(ISBLANK(INDEX('Policy Characteristics'!I:I,MATCH($C3218,'Policy Characteristics'!$C:$C,0))),"",INDEX('Policy Characteristics'!I:I,MATCH($C3218,'Policy Characteristics'!$C:$C,0)))</f>
        <v>% reduction in fuel use</v>
      </c>
      <c r="P3218" s="254" t="str">
        <f>IF(ISBLANK(INDEX('Policy Characteristics'!J:J,MATCH($C3218,'Policy Characteristics'!$C:$C,0))),"",INDEX('Policy Characteristics'!J:J,MATCH($C3218,'Policy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18" s="254" t="str">
        <f>IF(ISBLANK(INDEX('Policy Characteristics'!K:K,MATCH($C3218,'Policy Characteristics'!$C:$C,0))),"",INDEX('Policy Characteristics'!K:K,MATCH($C3218,'Policy Characteristics'!$C:$C,0)))</f>
        <v>architectural-design.html#rnd</v>
      </c>
      <c r="R3218" s="254" t="str">
        <f>IF(ISBLANK(INDEX('Policy Characteristics'!L:L,MATCH($C3218,'Policy Characteristics'!$C:$C,0))),"",INDEX('Policy Characteristics'!L:L,MATCH($C3218,'Policy Characteristics'!$C:$C,0)))</f>
        <v>research-and-development.html</v>
      </c>
    </row>
    <row r="3219" spans="1:18" x14ac:dyDescent="0.25">
      <c r="A3219" s="254" t="str">
        <f>IF(ISBLANK(INDEX('Policy Characteristics'!A:A,MATCH($C3219,'Policy Characteristics'!$C:$C,0))),"",INDEX('Policy Characteristics'!A:A,MATCH($C3219,'Policy Characteristics'!$C:$C,0)))</f>
        <v>Research and Development</v>
      </c>
      <c r="B3219" s="262" t="str">
        <f>IF(ISBLANK(INDEX('Policy Characteristics'!B:B,MATCH($C3219,'Policy Characteristics'!$C:$C,0))),"",INDEX('Policy Characteristics'!B:B,MATCH($C3219,'Policy Characteristics'!$C:$C,0)))</f>
        <v>Fuel Use Reduction</v>
      </c>
      <c r="C3219" s="254" t="str">
        <f t="shared" si="150"/>
        <v>RnD Transportation Fuel Use Perc Reduction</v>
      </c>
      <c r="D3219" s="45" t="s">
        <v>2476</v>
      </c>
      <c r="E3219" s="45"/>
      <c r="F3219" s="45" t="s">
        <v>2758</v>
      </c>
      <c r="G3219" s="45"/>
      <c r="H3219" s="47">
        <f t="shared" si="149"/>
        <v>3218</v>
      </c>
      <c r="I3219" s="324" t="s">
        <v>40</v>
      </c>
      <c r="J3219" s="255" t="str">
        <f>IF(ISBLANK(INDEX('Policy Characteristics'!D:D,MATCH($C3219,'Policy Characteristics'!$C:$C,0))),"",INDEX('Policy Characteristics'!D:D,MATCH($C3219,'Policy Characteristics'!$C:$C,0)))</f>
        <v>R&amp;D Fuel Use Reductions</v>
      </c>
      <c r="K3219" s="254" t="str">
        <f>IF(ISBLANK(INDEX('Policy Characteristics'!E:E,MATCH($C3219,'Policy Characteristics'!$C:$C,0))),"",INDEX('Policy Characteristics'!E:E,MATCH($C3219,'Policy Characteristics'!$C:$C,0)))</f>
        <v>RnD transportation fuel use reduction</v>
      </c>
      <c r="L3219" s="261">
        <f>IF(ISBLANK(INDEX('Policy Characteristics'!F:F,MATCH($C3219,'Policy Characteristics'!$C:$C,0))),"",INDEX('Policy Characteristics'!F:F,MATCH($C3219,'Policy Characteristics'!$C:$C,0)))</f>
        <v>0</v>
      </c>
      <c r="M3219" s="261">
        <f>IF(ISBLANK(INDEX('Policy Characteristics'!G:G,MATCH($C3219,'Policy Characteristics'!$C:$C,0))),"",INDEX('Policy Characteristics'!G:G,MATCH($C3219,'Policy Characteristics'!$C:$C,0)))</f>
        <v>0.4</v>
      </c>
      <c r="N3219" s="261">
        <f>IF(ISBLANK(INDEX('Policy Characteristics'!H:H,MATCH($C3219,'Policy Characteristics'!$C:$C,0))),"",INDEX('Policy Characteristics'!H:H,MATCH($C3219,'Policy Characteristics'!$C:$C,0)))</f>
        <v>0.01</v>
      </c>
      <c r="O3219" s="254" t="str">
        <f>IF(ISBLANK(INDEX('Policy Characteristics'!I:I,MATCH($C3219,'Policy Characteristics'!$C:$C,0))),"",INDEX('Policy Characteristics'!I:I,MATCH($C3219,'Policy Characteristics'!$C:$C,0)))</f>
        <v>% reduction in fuel use</v>
      </c>
      <c r="P3219" s="254" t="str">
        <f>IF(ISBLANK(INDEX('Policy Characteristics'!J:J,MATCH($C3219,'Policy Characteristics'!$C:$C,0))),"",INDEX('Policy Characteristics'!J:J,MATCH($C3219,'Policy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3219" s="254" t="str">
        <f>IF(ISBLANK(INDEX('Policy Characteristics'!K:K,MATCH($C3219,'Policy Characteristics'!$C:$C,0))),"",INDEX('Policy Characteristics'!K:K,MATCH($C3219,'Policy Characteristics'!$C:$C,0)))</f>
        <v>architectural-design.html#rnd</v>
      </c>
      <c r="R3219" s="254" t="str">
        <f>IF(ISBLANK(INDEX('Policy Characteristics'!L:L,MATCH($C3219,'Policy Characteristics'!$C:$C,0))),"",INDEX('Policy Characteristics'!L:L,MATCH($C3219,'Policy Characteristics'!$C:$C,0)))</f>
        <v>research-and-development.html</v>
      </c>
    </row>
    <row r="3220" spans="1:18" x14ac:dyDescent="0.25">
      <c r="A3220" s="254" t="str">
        <f>IF(ISBLANK(INDEX('Policy Characteristics'!A:A,MATCH($C3220,'Policy Characteristics'!$C:$C,0))),"",INDEX('Policy Characteristics'!A:A,MATCH($C3220,'Policy Characteristics'!$C:$C,0)))</f>
        <v>Government Revenue Accounting</v>
      </c>
      <c r="B3220" s="262" t="str">
        <f>IF(ISBLANK(INDEX('Policy Characteristics'!B:B,MATCH($C3220,'Policy Characteristics'!$C:$C,0))),"",INDEX('Policy Characteristics'!B:B,MATCH($C3220,'Policy Characteristics'!$C:$C,0)))</f>
        <v>Carbon Tax Revenue</v>
      </c>
      <c r="C3220" t="s">
        <v>2911</v>
      </c>
      <c r="D3220" s="1" t="s">
        <v>2919</v>
      </c>
      <c r="F3220" s="1" t="s">
        <v>2924</v>
      </c>
      <c r="H3220" s="47">
        <f t="shared" si="149"/>
        <v>3219</v>
      </c>
      <c r="I3220" s="322" t="s">
        <v>40</v>
      </c>
      <c r="J3220" s="255" t="str">
        <f>IF(ISBLANK(INDEX('Policy Characteristics'!D:D,MATCH($C3220,'Policy Characteristics'!$C:$C,0))),"",INDEX('Policy Characteristics'!D:D,MATCH($C3220,'Policy Characteristics'!$C:$C,0)))</f>
        <v/>
      </c>
      <c r="K3220" s="254" t="str">
        <f>IF(ISBLANK(INDEX('Policy Characteristics'!E:E,MATCH($C3220,'Policy Characteristics'!$C:$C,0))),"",INDEX('Policy Characteristics'!E:E,MATCH($C3220,'Policy Characteristics'!$C:$C,0)))</f>
        <v>GRA carbon tax revenue</v>
      </c>
      <c r="L3220" s="261">
        <f>IF(ISBLANK(INDEX('Policy Characteristics'!F:F,MATCH($C3220,'Policy Characteristics'!$C:$C,0))),"",INDEX('Policy Characteristics'!F:F,MATCH($C3220,'Policy Characteristics'!$C:$C,0)))</f>
        <v>0</v>
      </c>
      <c r="M3220" s="261">
        <f>IF(ISBLANK(INDEX('Policy Characteristics'!G:G,MATCH($C3220,'Policy Characteristics'!$C:$C,0))),"",INDEX('Policy Characteristics'!G:G,MATCH($C3220,'Policy Characteristics'!$C:$C,0)))</f>
        <v>10</v>
      </c>
      <c r="N3220" s="261">
        <f>IF(ISBLANK(INDEX('Policy Characteristics'!H:H,MATCH($C3220,'Policy Characteristics'!$C:$C,0))),"",INDEX('Policy Characteristics'!H:H,MATCH($C3220,'Policy Characteristics'!$C:$C,0)))</f>
        <v>1</v>
      </c>
      <c r="O3220" s="254" t="str">
        <f>IF(ISBLANK(INDEX('Policy Characteristics'!I:I,MATCH($C3220,'Policy Characteristics'!$C:$C,0))),"",INDEX('Policy Characteristics'!I:I,MATCH($C3220,'Policy Characteristics'!$C:$C,0)))</f>
        <v>weight</v>
      </c>
      <c r="P3220" s="254" t="str">
        <f>IF(ISBLANK(INDEX('Policy Characteristics'!J:J,MATCH($C3220,'Policy Characteristics'!$C:$C,0))),"",INDEX('Policy Characteristics'!J:J,MATCH($C3220,'Policy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20" s="254" t="str">
        <f>IF(ISBLANK(INDEX('Policy Characteristics'!K:K,MATCH($C3220,'Policy Characteristics'!$C:$C,0))),"",INDEX('Policy Characteristics'!K:K,MATCH($C3220,'Policy Characteristics'!$C:$C,0)))</f>
        <v>io-model.html</v>
      </c>
      <c r="R3220" s="254" t="str">
        <f>IF(ISBLANK(INDEX('Policy Characteristics'!L:L,MATCH($C3220,'Policy Characteristics'!$C:$C,0))),"",INDEX('Policy Characteristics'!L:L,MATCH($C3220,'Policy Characteristics'!$C:$C,0)))</f>
        <v/>
      </c>
    </row>
    <row r="3221" spans="1:18" x14ac:dyDescent="0.25">
      <c r="A3221" s="254" t="str">
        <f>IF(ISBLANK(INDEX('Policy Characteristics'!A:A,MATCH($C3221,'Policy Characteristics'!$C:$C,0))),"",INDEX('Policy Characteristics'!A:A,MATCH($C3221,'Policy Characteristics'!$C:$C,0)))</f>
        <v>Government Revenue Accounting</v>
      </c>
      <c r="B3221" s="262" t="str">
        <f>IF(ISBLANK(INDEX('Policy Characteristics'!B:B,MATCH($C3221,'Policy Characteristics'!$C:$C,0))),"",INDEX('Policy Characteristics'!B:B,MATCH($C3221,'Policy Characteristics'!$C:$C,0)))</f>
        <v>Carbon Tax Revenue</v>
      </c>
      <c r="C3221" s="254" t="str">
        <f t="shared" ref="C3221" si="151">C$3220</f>
        <v>GRA for Carbon Tax Revenue</v>
      </c>
      <c r="D3221" s="1" t="s">
        <v>2920</v>
      </c>
      <c r="F3221" s="1" t="s">
        <v>2935</v>
      </c>
      <c r="H3221" s="47">
        <f t="shared" si="149"/>
        <v>3220</v>
      </c>
      <c r="I3221" s="326" t="str">
        <f t="shared" ref="I3221:I3224" si="152">I$3220</f>
        <v>Yes</v>
      </c>
      <c r="J3221" s="255" t="str">
        <f>IF(ISBLANK(INDEX('Policy Characteristics'!D:D,MATCH($C3221,'Policy Characteristics'!$C:$C,0))),"",INDEX('Policy Characteristics'!D:D,MATCH($C3221,'Policy Characteristics'!$C:$C,0)))</f>
        <v/>
      </c>
      <c r="K3221" s="254" t="str">
        <f>IF(ISBLANK(INDEX('Policy Characteristics'!E:E,MATCH($C3221,'Policy Characteristics'!$C:$C,0))),"",INDEX('Policy Characteristics'!E:E,MATCH($C3221,'Policy Characteristics'!$C:$C,0)))</f>
        <v>GRA carbon tax revenue</v>
      </c>
      <c r="L3221" s="261">
        <f>IF(ISBLANK(INDEX('Policy Characteristics'!F:F,MATCH($C3221,'Policy Characteristics'!$C:$C,0))),"",INDEX('Policy Characteristics'!F:F,MATCH($C3221,'Policy Characteristics'!$C:$C,0)))</f>
        <v>0</v>
      </c>
      <c r="M3221" s="261">
        <f>IF(ISBLANK(INDEX('Policy Characteristics'!G:G,MATCH($C3221,'Policy Characteristics'!$C:$C,0))),"",INDEX('Policy Characteristics'!G:G,MATCH($C3221,'Policy Characteristics'!$C:$C,0)))</f>
        <v>10</v>
      </c>
      <c r="N3221" s="261">
        <f>IF(ISBLANK(INDEX('Policy Characteristics'!H:H,MATCH($C3221,'Policy Characteristics'!$C:$C,0))),"",INDEX('Policy Characteristics'!H:H,MATCH($C3221,'Policy Characteristics'!$C:$C,0)))</f>
        <v>1</v>
      </c>
      <c r="O3221" s="254" t="str">
        <f>IF(ISBLANK(INDEX('Policy Characteristics'!I:I,MATCH($C3221,'Policy Characteristics'!$C:$C,0))),"",INDEX('Policy Characteristics'!I:I,MATCH($C3221,'Policy Characteristics'!$C:$C,0)))</f>
        <v>weight</v>
      </c>
      <c r="P3221" s="254" t="str">
        <f>IF(ISBLANK(INDEX('Policy Characteristics'!J:J,MATCH($C3221,'Policy Characteristics'!$C:$C,0))),"",INDEX('Policy Characteristics'!J:J,MATCH($C3221,'Policy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21" s="254" t="str">
        <f>IF(ISBLANK(INDEX('Policy Characteristics'!K:K,MATCH($C3221,'Policy Characteristics'!$C:$C,0))),"",INDEX('Policy Characteristics'!K:K,MATCH($C3221,'Policy Characteristics'!$C:$C,0)))</f>
        <v>io-model.html</v>
      </c>
      <c r="R3221" s="254" t="str">
        <f>IF(ISBLANK(INDEX('Policy Characteristics'!L:L,MATCH($C3221,'Policy Characteristics'!$C:$C,0))),"",INDEX('Policy Characteristics'!L:L,MATCH($C3221,'Policy Characteristics'!$C:$C,0)))</f>
        <v/>
      </c>
    </row>
    <row r="3222" spans="1:18" x14ac:dyDescent="0.25">
      <c r="A3222" s="254" t="str">
        <f>IF(ISBLANK(INDEX('Policy Characteristics'!A:A,MATCH($C3222,'Policy Characteristics'!$C:$C,0))),"",INDEX('Policy Characteristics'!A:A,MATCH($C3222,'Policy Characteristics'!$C:$C,0)))</f>
        <v>Government Revenue Accounting</v>
      </c>
      <c r="B3222" s="262" t="str">
        <f>IF(ISBLANK(INDEX('Policy Characteristics'!B:B,MATCH($C3222,'Policy Characteristics'!$C:$C,0))),"",INDEX('Policy Characteristics'!B:B,MATCH($C3222,'Policy Characteristics'!$C:$C,0)))</f>
        <v>Carbon Tax Revenue</v>
      </c>
      <c r="C3222" s="254" t="str">
        <f t="shared" ref="C3222:C3224" si="153">C$3220</f>
        <v>GRA for Carbon Tax Revenue</v>
      </c>
      <c r="D3222" s="1" t="s">
        <v>2921</v>
      </c>
      <c r="F3222" s="1" t="s">
        <v>2925</v>
      </c>
      <c r="H3222" s="47">
        <f t="shared" si="149"/>
        <v>3221</v>
      </c>
      <c r="I3222" s="326" t="str">
        <f t="shared" si="152"/>
        <v>Yes</v>
      </c>
      <c r="J3222" s="255" t="str">
        <f>IF(ISBLANK(INDEX('Policy Characteristics'!D:D,MATCH($C3222,'Policy Characteristics'!$C:$C,0))),"",INDEX('Policy Characteristics'!D:D,MATCH($C3222,'Policy Characteristics'!$C:$C,0)))</f>
        <v/>
      </c>
      <c r="K3222" s="254" t="str">
        <f>IF(ISBLANK(INDEX('Policy Characteristics'!E:E,MATCH($C3222,'Policy Characteristics'!$C:$C,0))),"",INDEX('Policy Characteristics'!E:E,MATCH($C3222,'Policy Characteristics'!$C:$C,0)))</f>
        <v>GRA carbon tax revenue</v>
      </c>
      <c r="L3222" s="261">
        <f>IF(ISBLANK(INDEX('Policy Characteristics'!F:F,MATCH($C3222,'Policy Characteristics'!$C:$C,0))),"",INDEX('Policy Characteristics'!F:F,MATCH($C3222,'Policy Characteristics'!$C:$C,0)))</f>
        <v>0</v>
      </c>
      <c r="M3222" s="261">
        <f>IF(ISBLANK(INDEX('Policy Characteristics'!G:G,MATCH($C3222,'Policy Characteristics'!$C:$C,0))),"",INDEX('Policy Characteristics'!G:G,MATCH($C3222,'Policy Characteristics'!$C:$C,0)))</f>
        <v>10</v>
      </c>
      <c r="N3222" s="261">
        <f>IF(ISBLANK(INDEX('Policy Characteristics'!H:H,MATCH($C3222,'Policy Characteristics'!$C:$C,0))),"",INDEX('Policy Characteristics'!H:H,MATCH($C3222,'Policy Characteristics'!$C:$C,0)))</f>
        <v>1</v>
      </c>
      <c r="O3222" s="254" t="str">
        <f>IF(ISBLANK(INDEX('Policy Characteristics'!I:I,MATCH($C3222,'Policy Characteristics'!$C:$C,0))),"",INDEX('Policy Characteristics'!I:I,MATCH($C3222,'Policy Characteristics'!$C:$C,0)))</f>
        <v>weight</v>
      </c>
      <c r="P3222" s="254" t="str">
        <f>IF(ISBLANK(INDEX('Policy Characteristics'!J:J,MATCH($C3222,'Policy Characteristics'!$C:$C,0))),"",INDEX('Policy Characteristics'!J:J,MATCH($C3222,'Policy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22" s="254" t="str">
        <f>IF(ISBLANK(INDEX('Policy Characteristics'!K:K,MATCH($C3222,'Policy Characteristics'!$C:$C,0))),"",INDEX('Policy Characteristics'!K:K,MATCH($C3222,'Policy Characteristics'!$C:$C,0)))</f>
        <v>io-model.html</v>
      </c>
      <c r="R3222" s="254" t="str">
        <f>IF(ISBLANK(INDEX('Policy Characteristics'!L:L,MATCH($C3222,'Policy Characteristics'!$C:$C,0))),"",INDEX('Policy Characteristics'!L:L,MATCH($C3222,'Policy Characteristics'!$C:$C,0)))</f>
        <v/>
      </c>
    </row>
    <row r="3223" spans="1:18" x14ac:dyDescent="0.25">
      <c r="A3223" s="254" t="str">
        <f>IF(ISBLANK(INDEX('Policy Characteristics'!A:A,MATCH($C3223,'Policy Characteristics'!$C:$C,0))),"",INDEX('Policy Characteristics'!A:A,MATCH($C3223,'Policy Characteristics'!$C:$C,0)))</f>
        <v>Government Revenue Accounting</v>
      </c>
      <c r="B3223" s="262" t="str">
        <f>IF(ISBLANK(INDEX('Policy Characteristics'!B:B,MATCH($C3223,'Policy Characteristics'!$C:$C,0))),"",INDEX('Policy Characteristics'!B:B,MATCH($C3223,'Policy Characteristics'!$C:$C,0)))</f>
        <v>Carbon Tax Revenue</v>
      </c>
      <c r="C3223" s="254" t="str">
        <f t="shared" si="153"/>
        <v>GRA for Carbon Tax Revenue</v>
      </c>
      <c r="D3223" s="1" t="s">
        <v>2922</v>
      </c>
      <c r="F3223" s="1" t="s">
        <v>2926</v>
      </c>
      <c r="H3223" s="47">
        <f t="shared" si="149"/>
        <v>3222</v>
      </c>
      <c r="I3223" s="326" t="str">
        <f t="shared" si="152"/>
        <v>Yes</v>
      </c>
      <c r="J3223" s="255" t="str">
        <f>IF(ISBLANK(INDEX('Policy Characteristics'!D:D,MATCH($C3223,'Policy Characteristics'!$C:$C,0))),"",INDEX('Policy Characteristics'!D:D,MATCH($C3223,'Policy Characteristics'!$C:$C,0)))</f>
        <v/>
      </c>
      <c r="K3223" s="254" t="str">
        <f>IF(ISBLANK(INDEX('Policy Characteristics'!E:E,MATCH($C3223,'Policy Characteristics'!$C:$C,0))),"",INDEX('Policy Characteristics'!E:E,MATCH($C3223,'Policy Characteristics'!$C:$C,0)))</f>
        <v>GRA carbon tax revenue</v>
      </c>
      <c r="L3223" s="261">
        <f>IF(ISBLANK(INDEX('Policy Characteristics'!F:F,MATCH($C3223,'Policy Characteristics'!$C:$C,0))),"",INDEX('Policy Characteristics'!F:F,MATCH($C3223,'Policy Characteristics'!$C:$C,0)))</f>
        <v>0</v>
      </c>
      <c r="M3223" s="261">
        <f>IF(ISBLANK(INDEX('Policy Characteristics'!G:G,MATCH($C3223,'Policy Characteristics'!$C:$C,0))),"",INDEX('Policy Characteristics'!G:G,MATCH($C3223,'Policy Characteristics'!$C:$C,0)))</f>
        <v>10</v>
      </c>
      <c r="N3223" s="261">
        <f>IF(ISBLANK(INDEX('Policy Characteristics'!H:H,MATCH($C3223,'Policy Characteristics'!$C:$C,0))),"",INDEX('Policy Characteristics'!H:H,MATCH($C3223,'Policy Characteristics'!$C:$C,0)))</f>
        <v>1</v>
      </c>
      <c r="O3223" s="254" t="str">
        <f>IF(ISBLANK(INDEX('Policy Characteristics'!I:I,MATCH($C3223,'Policy Characteristics'!$C:$C,0))),"",INDEX('Policy Characteristics'!I:I,MATCH($C3223,'Policy Characteristics'!$C:$C,0)))</f>
        <v>weight</v>
      </c>
      <c r="P3223" s="254" t="str">
        <f>IF(ISBLANK(INDEX('Policy Characteristics'!J:J,MATCH($C3223,'Policy Characteristics'!$C:$C,0))),"",INDEX('Policy Characteristics'!J:J,MATCH($C3223,'Policy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23" s="254" t="str">
        <f>IF(ISBLANK(INDEX('Policy Characteristics'!K:K,MATCH($C3223,'Policy Characteristics'!$C:$C,0))),"",INDEX('Policy Characteristics'!K:K,MATCH($C3223,'Policy Characteristics'!$C:$C,0)))</f>
        <v>io-model.html</v>
      </c>
      <c r="R3223" s="254" t="str">
        <f>IF(ISBLANK(INDEX('Policy Characteristics'!L:L,MATCH($C3223,'Policy Characteristics'!$C:$C,0))),"",INDEX('Policy Characteristics'!L:L,MATCH($C3223,'Policy Characteristics'!$C:$C,0)))</f>
        <v/>
      </c>
    </row>
    <row r="3224" spans="1:18" x14ac:dyDescent="0.25">
      <c r="A3224" s="254" t="str">
        <f>IF(ISBLANK(INDEX('Policy Characteristics'!A:A,MATCH($C3224,'Policy Characteristics'!$C:$C,0))),"",INDEX('Policy Characteristics'!A:A,MATCH($C3224,'Policy Characteristics'!$C:$C,0)))</f>
        <v>Government Revenue Accounting</v>
      </c>
      <c r="B3224" s="262" t="str">
        <f>IF(ISBLANK(INDEX('Policy Characteristics'!B:B,MATCH($C3224,'Policy Characteristics'!$C:$C,0))),"",INDEX('Policy Characteristics'!B:B,MATCH($C3224,'Policy Characteristics'!$C:$C,0)))</f>
        <v>Carbon Tax Revenue</v>
      </c>
      <c r="C3224" s="254" t="str">
        <f t="shared" si="153"/>
        <v>GRA for Carbon Tax Revenue</v>
      </c>
      <c r="D3224" s="1" t="s">
        <v>2923</v>
      </c>
      <c r="F3224" s="1" t="s">
        <v>2927</v>
      </c>
      <c r="H3224" s="47">
        <f t="shared" si="149"/>
        <v>3223</v>
      </c>
      <c r="I3224" s="326" t="str">
        <f t="shared" si="152"/>
        <v>Yes</v>
      </c>
      <c r="J3224" s="255" t="str">
        <f>IF(ISBLANK(INDEX('Policy Characteristics'!D:D,MATCH($C3224,'Policy Characteristics'!$C:$C,0))),"",INDEX('Policy Characteristics'!D:D,MATCH($C3224,'Policy Characteristics'!$C:$C,0)))</f>
        <v/>
      </c>
      <c r="K3224" s="254" t="str">
        <f>IF(ISBLANK(INDEX('Policy Characteristics'!E:E,MATCH($C3224,'Policy Characteristics'!$C:$C,0))),"",INDEX('Policy Characteristics'!E:E,MATCH($C3224,'Policy Characteristics'!$C:$C,0)))</f>
        <v>GRA carbon tax revenue</v>
      </c>
      <c r="L3224" s="261">
        <f>IF(ISBLANK(INDEX('Policy Characteristics'!F:F,MATCH($C3224,'Policy Characteristics'!$C:$C,0))),"",INDEX('Policy Characteristics'!F:F,MATCH($C3224,'Policy Characteristics'!$C:$C,0)))</f>
        <v>0</v>
      </c>
      <c r="M3224" s="261">
        <f>IF(ISBLANK(INDEX('Policy Characteristics'!G:G,MATCH($C3224,'Policy Characteristics'!$C:$C,0))),"",INDEX('Policy Characteristics'!G:G,MATCH($C3224,'Policy Characteristics'!$C:$C,0)))</f>
        <v>10</v>
      </c>
      <c r="N3224" s="261">
        <f>IF(ISBLANK(INDEX('Policy Characteristics'!H:H,MATCH($C3224,'Policy Characteristics'!$C:$C,0))),"",INDEX('Policy Characteristics'!H:H,MATCH($C3224,'Policy Characteristics'!$C:$C,0)))</f>
        <v>1</v>
      </c>
      <c r="O3224" s="254" t="str">
        <f>IF(ISBLANK(INDEX('Policy Characteristics'!I:I,MATCH($C3224,'Policy Characteristics'!$C:$C,0))),"",INDEX('Policy Characteristics'!I:I,MATCH($C3224,'Policy Characteristics'!$C:$C,0)))</f>
        <v>weight</v>
      </c>
      <c r="P3224" s="254" t="str">
        <f>IF(ISBLANK(INDEX('Policy Characteristics'!J:J,MATCH($C3224,'Policy Characteristics'!$C:$C,0))),"",INDEX('Policy Characteristics'!J:J,MATCH($C3224,'Policy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24" s="254" t="str">
        <f>IF(ISBLANK(INDEX('Policy Characteristics'!K:K,MATCH($C3224,'Policy Characteristics'!$C:$C,0))),"",INDEX('Policy Characteristics'!K:K,MATCH($C3224,'Policy Characteristics'!$C:$C,0)))</f>
        <v>io-model.html</v>
      </c>
      <c r="R3224" s="254" t="str">
        <f>IF(ISBLANK(INDEX('Policy Characteristics'!L:L,MATCH($C3224,'Policy Characteristics'!$C:$C,0))),"",INDEX('Policy Characteristics'!L:L,MATCH($C3224,'Policy Characteristics'!$C:$C,0)))</f>
        <v/>
      </c>
    </row>
    <row r="3225" spans="1:18" x14ac:dyDescent="0.25">
      <c r="A3225" s="254" t="str">
        <f>IF(ISBLANK(INDEX('Policy Characteristics'!A:A,MATCH($C3225,'Policy Characteristics'!$C:$C,0))),"",INDEX('Policy Characteristics'!A:A,MATCH($C3225,'Policy Characteristics'!$C:$C,0)))</f>
        <v>Government Revenue Accounting</v>
      </c>
      <c r="B3225" s="262" t="str">
        <f>IF(ISBLANK(INDEX('Policy Characteristics'!B:B,MATCH($C3225,'Policy Characteristics'!$C:$C,0))),"",INDEX('Policy Characteristics'!B:B,MATCH($C3225,'Policy Characteristics'!$C:$C,0)))</f>
        <v>Fuel Tax Revenue</v>
      </c>
      <c r="C3225" t="s">
        <v>2912</v>
      </c>
      <c r="D3225" s="1" t="s">
        <v>2919</v>
      </c>
      <c r="F3225" s="1" t="s">
        <v>2924</v>
      </c>
      <c r="H3225" s="47">
        <f t="shared" si="149"/>
        <v>3224</v>
      </c>
      <c r="I3225" s="322" t="s">
        <v>40</v>
      </c>
      <c r="J3225" s="255" t="str">
        <f>IF(ISBLANK(INDEX('Policy Characteristics'!D:D,MATCH($C3225,'Policy Characteristics'!$C:$C,0))),"",INDEX('Policy Characteristics'!D:D,MATCH($C3225,'Policy Characteristics'!$C:$C,0)))</f>
        <v/>
      </c>
      <c r="K3225" s="254" t="str">
        <f>IF(ISBLANK(INDEX('Policy Characteristics'!E:E,MATCH($C3225,'Policy Characteristics'!$C:$C,0))),"",INDEX('Policy Characteristics'!E:E,MATCH($C3225,'Policy Characteristics'!$C:$C,0)))</f>
        <v>GRA fuel tax revenue</v>
      </c>
      <c r="L3225" s="261">
        <f>IF(ISBLANK(INDEX('Policy Characteristics'!F:F,MATCH($C3225,'Policy Characteristics'!$C:$C,0))),"",INDEX('Policy Characteristics'!F:F,MATCH($C3225,'Policy Characteristics'!$C:$C,0)))</f>
        <v>0</v>
      </c>
      <c r="M3225" s="261">
        <f>IF(ISBLANK(INDEX('Policy Characteristics'!G:G,MATCH($C3225,'Policy Characteristics'!$C:$C,0))),"",INDEX('Policy Characteristics'!G:G,MATCH($C3225,'Policy Characteristics'!$C:$C,0)))</f>
        <v>10</v>
      </c>
      <c r="N3225" s="261">
        <f>IF(ISBLANK(INDEX('Policy Characteristics'!H:H,MATCH($C3225,'Policy Characteristics'!$C:$C,0))),"",INDEX('Policy Characteristics'!H:H,MATCH($C3225,'Policy Characteristics'!$C:$C,0)))</f>
        <v>1</v>
      </c>
      <c r="O3225" s="254" t="str">
        <f>IF(ISBLANK(INDEX('Policy Characteristics'!I:I,MATCH($C3225,'Policy Characteristics'!$C:$C,0))),"",INDEX('Policy Characteristics'!I:I,MATCH($C3225,'Policy Characteristics'!$C:$C,0)))</f>
        <v>weight</v>
      </c>
      <c r="P3225" s="254" t="str">
        <f>IF(ISBLANK(INDEX('Policy Characteristics'!J:J,MATCH($C3225,'Policy Characteristics'!$C:$C,0))),"",INDEX('Policy Characteristics'!J:J,MATCH($C3225,'Policy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25" s="254" t="str">
        <f>IF(ISBLANK(INDEX('Policy Characteristics'!K:K,MATCH($C3225,'Policy Characteristics'!$C:$C,0))),"",INDEX('Policy Characteristics'!K:K,MATCH($C3225,'Policy Characteristics'!$C:$C,0)))</f>
        <v>io-model.html</v>
      </c>
      <c r="R3225" s="254" t="str">
        <f>IF(ISBLANK(INDEX('Policy Characteristics'!L:L,MATCH($C3225,'Policy Characteristics'!$C:$C,0))),"",INDEX('Policy Characteristics'!L:L,MATCH($C3225,'Policy Characteristics'!$C:$C,0)))</f>
        <v/>
      </c>
    </row>
    <row r="3226" spans="1:18" x14ac:dyDescent="0.25">
      <c r="A3226" s="254" t="str">
        <f>IF(ISBLANK(INDEX('Policy Characteristics'!A:A,MATCH($C3226,'Policy Characteristics'!$C:$C,0))),"",INDEX('Policy Characteristics'!A:A,MATCH($C3226,'Policy Characteristics'!$C:$C,0)))</f>
        <v>Government Revenue Accounting</v>
      </c>
      <c r="B3226" s="262" t="str">
        <f>IF(ISBLANK(INDEX('Policy Characteristics'!B:B,MATCH($C3226,'Policy Characteristics'!$C:$C,0))),"",INDEX('Policy Characteristics'!B:B,MATCH($C3226,'Policy Characteristics'!$C:$C,0)))</f>
        <v>Fuel Tax Revenue</v>
      </c>
      <c r="C3226" s="254" t="str">
        <f t="shared" ref="C3226:C3229" si="154">C$3225</f>
        <v>GRA for Fuel Tax Revenue</v>
      </c>
      <c r="D3226" s="1" t="s">
        <v>2920</v>
      </c>
      <c r="F3226" s="1" t="s">
        <v>2935</v>
      </c>
      <c r="H3226" s="47">
        <f t="shared" si="149"/>
        <v>3225</v>
      </c>
      <c r="I3226" s="326" t="str">
        <f t="shared" ref="I3226:I3229" si="155">I$3225</f>
        <v>Yes</v>
      </c>
      <c r="J3226" s="255" t="str">
        <f>IF(ISBLANK(INDEX('Policy Characteristics'!D:D,MATCH($C3226,'Policy Characteristics'!$C:$C,0))),"",INDEX('Policy Characteristics'!D:D,MATCH($C3226,'Policy Characteristics'!$C:$C,0)))</f>
        <v/>
      </c>
      <c r="K3226" s="254" t="str">
        <f>IF(ISBLANK(INDEX('Policy Characteristics'!E:E,MATCH($C3226,'Policy Characteristics'!$C:$C,0))),"",INDEX('Policy Characteristics'!E:E,MATCH($C3226,'Policy Characteristics'!$C:$C,0)))</f>
        <v>GRA fuel tax revenue</v>
      </c>
      <c r="L3226" s="261">
        <f>IF(ISBLANK(INDEX('Policy Characteristics'!F:F,MATCH($C3226,'Policy Characteristics'!$C:$C,0))),"",INDEX('Policy Characteristics'!F:F,MATCH($C3226,'Policy Characteristics'!$C:$C,0)))</f>
        <v>0</v>
      </c>
      <c r="M3226" s="261">
        <f>IF(ISBLANK(INDEX('Policy Characteristics'!G:G,MATCH($C3226,'Policy Characteristics'!$C:$C,0))),"",INDEX('Policy Characteristics'!G:G,MATCH($C3226,'Policy Characteristics'!$C:$C,0)))</f>
        <v>10</v>
      </c>
      <c r="N3226" s="261">
        <f>IF(ISBLANK(INDEX('Policy Characteristics'!H:H,MATCH($C3226,'Policy Characteristics'!$C:$C,0))),"",INDEX('Policy Characteristics'!H:H,MATCH($C3226,'Policy Characteristics'!$C:$C,0)))</f>
        <v>1</v>
      </c>
      <c r="O3226" s="254" t="str">
        <f>IF(ISBLANK(INDEX('Policy Characteristics'!I:I,MATCH($C3226,'Policy Characteristics'!$C:$C,0))),"",INDEX('Policy Characteristics'!I:I,MATCH($C3226,'Policy Characteristics'!$C:$C,0)))</f>
        <v>weight</v>
      </c>
      <c r="P3226" s="254" t="str">
        <f>IF(ISBLANK(INDEX('Policy Characteristics'!J:J,MATCH($C3226,'Policy Characteristics'!$C:$C,0))),"",INDEX('Policy Characteristics'!J:J,MATCH($C3226,'Policy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26" s="254" t="str">
        <f>IF(ISBLANK(INDEX('Policy Characteristics'!K:K,MATCH($C3226,'Policy Characteristics'!$C:$C,0))),"",INDEX('Policy Characteristics'!K:K,MATCH($C3226,'Policy Characteristics'!$C:$C,0)))</f>
        <v>io-model.html</v>
      </c>
      <c r="R3226" s="254" t="str">
        <f>IF(ISBLANK(INDEX('Policy Characteristics'!L:L,MATCH($C3226,'Policy Characteristics'!$C:$C,0))),"",INDEX('Policy Characteristics'!L:L,MATCH($C3226,'Policy Characteristics'!$C:$C,0)))</f>
        <v/>
      </c>
    </row>
    <row r="3227" spans="1:18" x14ac:dyDescent="0.25">
      <c r="A3227" s="254" t="str">
        <f>IF(ISBLANK(INDEX('Policy Characteristics'!A:A,MATCH($C3227,'Policy Characteristics'!$C:$C,0))),"",INDEX('Policy Characteristics'!A:A,MATCH($C3227,'Policy Characteristics'!$C:$C,0)))</f>
        <v>Government Revenue Accounting</v>
      </c>
      <c r="B3227" s="262" t="str">
        <f>IF(ISBLANK(INDEX('Policy Characteristics'!B:B,MATCH($C3227,'Policy Characteristics'!$C:$C,0))),"",INDEX('Policy Characteristics'!B:B,MATCH($C3227,'Policy Characteristics'!$C:$C,0)))</f>
        <v>Fuel Tax Revenue</v>
      </c>
      <c r="C3227" s="254" t="str">
        <f t="shared" si="154"/>
        <v>GRA for Fuel Tax Revenue</v>
      </c>
      <c r="D3227" s="1" t="s">
        <v>2921</v>
      </c>
      <c r="F3227" s="1" t="s">
        <v>2925</v>
      </c>
      <c r="H3227" s="47">
        <f t="shared" si="149"/>
        <v>3226</v>
      </c>
      <c r="I3227" s="326" t="str">
        <f t="shared" si="155"/>
        <v>Yes</v>
      </c>
      <c r="J3227" s="255" t="str">
        <f>IF(ISBLANK(INDEX('Policy Characteristics'!D:D,MATCH($C3227,'Policy Characteristics'!$C:$C,0))),"",INDEX('Policy Characteristics'!D:D,MATCH($C3227,'Policy Characteristics'!$C:$C,0)))</f>
        <v/>
      </c>
      <c r="K3227" s="254" t="str">
        <f>IF(ISBLANK(INDEX('Policy Characteristics'!E:E,MATCH($C3227,'Policy Characteristics'!$C:$C,0))),"",INDEX('Policy Characteristics'!E:E,MATCH($C3227,'Policy Characteristics'!$C:$C,0)))</f>
        <v>GRA fuel tax revenue</v>
      </c>
      <c r="L3227" s="261">
        <f>IF(ISBLANK(INDEX('Policy Characteristics'!F:F,MATCH($C3227,'Policy Characteristics'!$C:$C,0))),"",INDEX('Policy Characteristics'!F:F,MATCH($C3227,'Policy Characteristics'!$C:$C,0)))</f>
        <v>0</v>
      </c>
      <c r="M3227" s="261">
        <f>IF(ISBLANK(INDEX('Policy Characteristics'!G:G,MATCH($C3227,'Policy Characteristics'!$C:$C,0))),"",INDEX('Policy Characteristics'!G:G,MATCH($C3227,'Policy Characteristics'!$C:$C,0)))</f>
        <v>10</v>
      </c>
      <c r="N3227" s="261">
        <f>IF(ISBLANK(INDEX('Policy Characteristics'!H:H,MATCH($C3227,'Policy Characteristics'!$C:$C,0))),"",INDEX('Policy Characteristics'!H:H,MATCH($C3227,'Policy Characteristics'!$C:$C,0)))</f>
        <v>1</v>
      </c>
      <c r="O3227" s="254" t="str">
        <f>IF(ISBLANK(INDEX('Policy Characteristics'!I:I,MATCH($C3227,'Policy Characteristics'!$C:$C,0))),"",INDEX('Policy Characteristics'!I:I,MATCH($C3227,'Policy Characteristics'!$C:$C,0)))</f>
        <v>weight</v>
      </c>
      <c r="P3227" s="254" t="str">
        <f>IF(ISBLANK(INDEX('Policy Characteristics'!J:J,MATCH($C3227,'Policy Characteristics'!$C:$C,0))),"",INDEX('Policy Characteristics'!J:J,MATCH($C3227,'Policy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27" s="254" t="str">
        <f>IF(ISBLANK(INDEX('Policy Characteristics'!K:K,MATCH($C3227,'Policy Characteristics'!$C:$C,0))),"",INDEX('Policy Characteristics'!K:K,MATCH($C3227,'Policy Characteristics'!$C:$C,0)))</f>
        <v>io-model.html</v>
      </c>
      <c r="R3227" s="254" t="str">
        <f>IF(ISBLANK(INDEX('Policy Characteristics'!L:L,MATCH($C3227,'Policy Characteristics'!$C:$C,0))),"",INDEX('Policy Characteristics'!L:L,MATCH($C3227,'Policy Characteristics'!$C:$C,0)))</f>
        <v/>
      </c>
    </row>
    <row r="3228" spans="1:18" x14ac:dyDescent="0.25">
      <c r="A3228" s="254" t="str">
        <f>IF(ISBLANK(INDEX('Policy Characteristics'!A:A,MATCH($C3228,'Policy Characteristics'!$C:$C,0))),"",INDEX('Policy Characteristics'!A:A,MATCH($C3228,'Policy Characteristics'!$C:$C,0)))</f>
        <v>Government Revenue Accounting</v>
      </c>
      <c r="B3228" s="262" t="str">
        <f>IF(ISBLANK(INDEX('Policy Characteristics'!B:B,MATCH($C3228,'Policy Characteristics'!$C:$C,0))),"",INDEX('Policy Characteristics'!B:B,MATCH($C3228,'Policy Characteristics'!$C:$C,0)))</f>
        <v>Fuel Tax Revenue</v>
      </c>
      <c r="C3228" s="254" t="str">
        <f t="shared" si="154"/>
        <v>GRA for Fuel Tax Revenue</v>
      </c>
      <c r="D3228" s="1" t="s">
        <v>2922</v>
      </c>
      <c r="F3228" s="1" t="s">
        <v>2926</v>
      </c>
      <c r="H3228" s="47">
        <f t="shared" si="149"/>
        <v>3227</v>
      </c>
      <c r="I3228" s="326" t="str">
        <f t="shared" si="155"/>
        <v>Yes</v>
      </c>
      <c r="J3228" s="255" t="str">
        <f>IF(ISBLANK(INDEX('Policy Characteristics'!D:D,MATCH($C3228,'Policy Characteristics'!$C:$C,0))),"",INDEX('Policy Characteristics'!D:D,MATCH($C3228,'Policy Characteristics'!$C:$C,0)))</f>
        <v/>
      </c>
      <c r="K3228" s="254" t="str">
        <f>IF(ISBLANK(INDEX('Policy Characteristics'!E:E,MATCH($C3228,'Policy Characteristics'!$C:$C,0))),"",INDEX('Policy Characteristics'!E:E,MATCH($C3228,'Policy Characteristics'!$C:$C,0)))</f>
        <v>GRA fuel tax revenue</v>
      </c>
      <c r="L3228" s="261">
        <f>IF(ISBLANK(INDEX('Policy Characteristics'!F:F,MATCH($C3228,'Policy Characteristics'!$C:$C,0))),"",INDEX('Policy Characteristics'!F:F,MATCH($C3228,'Policy Characteristics'!$C:$C,0)))</f>
        <v>0</v>
      </c>
      <c r="M3228" s="261">
        <f>IF(ISBLANK(INDEX('Policy Characteristics'!G:G,MATCH($C3228,'Policy Characteristics'!$C:$C,0))),"",INDEX('Policy Characteristics'!G:G,MATCH($C3228,'Policy Characteristics'!$C:$C,0)))</f>
        <v>10</v>
      </c>
      <c r="N3228" s="261">
        <f>IF(ISBLANK(INDEX('Policy Characteristics'!H:H,MATCH($C3228,'Policy Characteristics'!$C:$C,0))),"",INDEX('Policy Characteristics'!H:H,MATCH($C3228,'Policy Characteristics'!$C:$C,0)))</f>
        <v>1</v>
      </c>
      <c r="O3228" s="254" t="str">
        <f>IF(ISBLANK(INDEX('Policy Characteristics'!I:I,MATCH($C3228,'Policy Characteristics'!$C:$C,0))),"",INDEX('Policy Characteristics'!I:I,MATCH($C3228,'Policy Characteristics'!$C:$C,0)))</f>
        <v>weight</v>
      </c>
      <c r="P3228" s="254" t="str">
        <f>IF(ISBLANK(INDEX('Policy Characteristics'!J:J,MATCH($C3228,'Policy Characteristics'!$C:$C,0))),"",INDEX('Policy Characteristics'!J:J,MATCH($C3228,'Policy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28" s="254" t="str">
        <f>IF(ISBLANK(INDEX('Policy Characteristics'!K:K,MATCH($C3228,'Policy Characteristics'!$C:$C,0))),"",INDEX('Policy Characteristics'!K:K,MATCH($C3228,'Policy Characteristics'!$C:$C,0)))</f>
        <v>io-model.html</v>
      </c>
      <c r="R3228" s="254" t="str">
        <f>IF(ISBLANK(INDEX('Policy Characteristics'!L:L,MATCH($C3228,'Policy Characteristics'!$C:$C,0))),"",INDEX('Policy Characteristics'!L:L,MATCH($C3228,'Policy Characteristics'!$C:$C,0)))</f>
        <v/>
      </c>
    </row>
    <row r="3229" spans="1:18" x14ac:dyDescent="0.25">
      <c r="A3229" s="254" t="str">
        <f>IF(ISBLANK(INDEX('Policy Characteristics'!A:A,MATCH($C3229,'Policy Characteristics'!$C:$C,0))),"",INDEX('Policy Characteristics'!A:A,MATCH($C3229,'Policy Characteristics'!$C:$C,0)))</f>
        <v>Government Revenue Accounting</v>
      </c>
      <c r="B3229" s="262" t="str">
        <f>IF(ISBLANK(INDEX('Policy Characteristics'!B:B,MATCH($C3229,'Policy Characteristics'!$C:$C,0))),"",INDEX('Policy Characteristics'!B:B,MATCH($C3229,'Policy Characteristics'!$C:$C,0)))</f>
        <v>Fuel Tax Revenue</v>
      </c>
      <c r="C3229" s="254" t="str">
        <f t="shared" si="154"/>
        <v>GRA for Fuel Tax Revenue</v>
      </c>
      <c r="D3229" s="1" t="s">
        <v>2923</v>
      </c>
      <c r="F3229" s="1" t="s">
        <v>2927</v>
      </c>
      <c r="H3229" s="47">
        <f t="shared" si="149"/>
        <v>3228</v>
      </c>
      <c r="I3229" s="326" t="str">
        <f t="shared" si="155"/>
        <v>Yes</v>
      </c>
      <c r="J3229" s="255" t="str">
        <f>IF(ISBLANK(INDEX('Policy Characteristics'!D:D,MATCH($C3229,'Policy Characteristics'!$C:$C,0))),"",INDEX('Policy Characteristics'!D:D,MATCH($C3229,'Policy Characteristics'!$C:$C,0)))</f>
        <v/>
      </c>
      <c r="K3229" s="254" t="str">
        <f>IF(ISBLANK(INDEX('Policy Characteristics'!E:E,MATCH($C3229,'Policy Characteristics'!$C:$C,0))),"",INDEX('Policy Characteristics'!E:E,MATCH($C3229,'Policy Characteristics'!$C:$C,0)))</f>
        <v>GRA fuel tax revenue</v>
      </c>
      <c r="L3229" s="261">
        <f>IF(ISBLANK(INDEX('Policy Characteristics'!F:F,MATCH($C3229,'Policy Characteristics'!$C:$C,0))),"",INDEX('Policy Characteristics'!F:F,MATCH($C3229,'Policy Characteristics'!$C:$C,0)))</f>
        <v>0</v>
      </c>
      <c r="M3229" s="261">
        <f>IF(ISBLANK(INDEX('Policy Characteristics'!G:G,MATCH($C3229,'Policy Characteristics'!$C:$C,0))),"",INDEX('Policy Characteristics'!G:G,MATCH($C3229,'Policy Characteristics'!$C:$C,0)))</f>
        <v>10</v>
      </c>
      <c r="N3229" s="261">
        <f>IF(ISBLANK(INDEX('Policy Characteristics'!H:H,MATCH($C3229,'Policy Characteristics'!$C:$C,0))),"",INDEX('Policy Characteristics'!H:H,MATCH($C3229,'Policy Characteristics'!$C:$C,0)))</f>
        <v>1</v>
      </c>
      <c r="O3229" s="254" t="str">
        <f>IF(ISBLANK(INDEX('Policy Characteristics'!I:I,MATCH($C3229,'Policy Characteristics'!$C:$C,0))),"",INDEX('Policy Characteristics'!I:I,MATCH($C3229,'Policy Characteristics'!$C:$C,0)))</f>
        <v>weight</v>
      </c>
      <c r="P3229" s="254" t="str">
        <f>IF(ISBLANK(INDEX('Policy Characteristics'!J:J,MATCH($C3229,'Policy Characteristics'!$C:$C,0))),"",INDEX('Policy Characteristics'!J:J,MATCH($C3229,'Policy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29" s="254" t="str">
        <f>IF(ISBLANK(INDEX('Policy Characteristics'!K:K,MATCH($C3229,'Policy Characteristics'!$C:$C,0))),"",INDEX('Policy Characteristics'!K:K,MATCH($C3229,'Policy Characteristics'!$C:$C,0)))</f>
        <v>io-model.html</v>
      </c>
      <c r="R3229" s="254" t="str">
        <f>IF(ISBLANK(INDEX('Policy Characteristics'!L:L,MATCH($C3229,'Policy Characteristics'!$C:$C,0))),"",INDEX('Policy Characteristics'!L:L,MATCH($C3229,'Policy Characteristics'!$C:$C,0)))</f>
        <v/>
      </c>
    </row>
    <row r="3230" spans="1:18" x14ac:dyDescent="0.25">
      <c r="A3230" s="254" t="str">
        <f>IF(ISBLANK(INDEX('Policy Characteristics'!A:A,MATCH($C3230,'Policy Characteristics'!$C:$C,0))),"",INDEX('Policy Characteristics'!A:A,MATCH($C3230,'Policy Characteristics'!$C:$C,0)))</f>
        <v>Government Revenue Accounting</v>
      </c>
      <c r="B3230" s="262" t="str">
        <f>IF(ISBLANK(INDEX('Policy Characteristics'!B:B,MATCH($C3230,'Policy Characteristics'!$C:$C,0))),"",INDEX('Policy Characteristics'!B:B,MATCH($C3230,'Policy Characteristics'!$C:$C,0)))</f>
        <v>Vehicle Subsidy</v>
      </c>
      <c r="C3230" t="s">
        <v>3531</v>
      </c>
      <c r="D3230" s="1" t="s">
        <v>2919</v>
      </c>
      <c r="F3230" s="1" t="s">
        <v>2924</v>
      </c>
      <c r="H3230" s="47">
        <f t="shared" si="149"/>
        <v>3229</v>
      </c>
      <c r="I3230" s="322" t="s">
        <v>40</v>
      </c>
      <c r="J3230" s="255" t="str">
        <f>IF(ISBLANK(INDEX('Policy Characteristics'!D:D,MATCH($C3230,'Policy Characteristics'!$C:$C,0))),"",INDEX('Policy Characteristics'!D:D,MATCH($C3230,'Policy Characteristics'!$C:$C,0)))</f>
        <v/>
      </c>
      <c r="K3230" s="254" t="str">
        <f>IF(ISBLANK(INDEX('Policy Characteristics'!E:E,MATCH($C3230,'Policy Characteristics'!$C:$C,0))),"",INDEX('Policy Characteristics'!E:E,MATCH($C3230,'Policy Characteristics'!$C:$C,0)))</f>
        <v>GRA EV subsidy</v>
      </c>
      <c r="L3230" s="261">
        <f>IF(ISBLANK(INDEX('Policy Characteristics'!F:F,MATCH($C3230,'Policy Characteristics'!$C:$C,0))),"",INDEX('Policy Characteristics'!F:F,MATCH($C3230,'Policy Characteristics'!$C:$C,0)))</f>
        <v>0</v>
      </c>
      <c r="M3230" s="261">
        <f>IF(ISBLANK(INDEX('Policy Characteristics'!G:G,MATCH($C3230,'Policy Characteristics'!$C:$C,0))),"",INDEX('Policy Characteristics'!G:G,MATCH($C3230,'Policy Characteristics'!$C:$C,0)))</f>
        <v>10</v>
      </c>
      <c r="N3230" s="261">
        <f>IF(ISBLANK(INDEX('Policy Characteristics'!H:H,MATCH($C3230,'Policy Characteristics'!$C:$C,0))),"",INDEX('Policy Characteristics'!H:H,MATCH($C3230,'Policy Characteristics'!$C:$C,0)))</f>
        <v>1</v>
      </c>
      <c r="O3230" s="254" t="str">
        <f>IF(ISBLANK(INDEX('Policy Characteristics'!I:I,MATCH($C3230,'Policy Characteristics'!$C:$C,0))),"",INDEX('Policy Characteristics'!I:I,MATCH($C3230,'Policy Characteristics'!$C:$C,0)))</f>
        <v>weight</v>
      </c>
      <c r="P3230" s="254" t="str">
        <f>IF(ISBLANK(INDEX('Policy Characteristics'!J:J,MATCH($C3230,'Policy Characteristics'!$C:$C,0))),"",INDEX('Policy Characteristics'!J:J,MATCH($C3230,'Policy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30" s="254" t="str">
        <f>IF(ISBLANK(INDEX('Policy Characteristics'!K:K,MATCH($C3230,'Policy Characteristics'!$C:$C,0))),"",INDEX('Policy Characteristics'!K:K,MATCH($C3230,'Policy Characteristics'!$C:$C,0)))</f>
        <v>io-model.html</v>
      </c>
      <c r="R3230" s="254" t="str">
        <f>IF(ISBLANK(INDEX('Policy Characteristics'!L:L,MATCH($C3230,'Policy Characteristics'!$C:$C,0))),"",INDEX('Policy Characteristics'!L:L,MATCH($C3230,'Policy Characteristics'!$C:$C,0)))</f>
        <v/>
      </c>
    </row>
    <row r="3231" spans="1:18" x14ac:dyDescent="0.25">
      <c r="A3231" s="254" t="str">
        <f>IF(ISBLANK(INDEX('Policy Characteristics'!A:A,MATCH($C3231,'Policy Characteristics'!$C:$C,0))),"",INDEX('Policy Characteristics'!A:A,MATCH($C3231,'Policy Characteristics'!$C:$C,0)))</f>
        <v>Government Revenue Accounting</v>
      </c>
      <c r="B3231" s="262" t="str">
        <f>IF(ISBLANK(INDEX('Policy Characteristics'!B:B,MATCH($C3231,'Policy Characteristics'!$C:$C,0))),"",INDEX('Policy Characteristics'!B:B,MATCH($C3231,'Policy Characteristics'!$C:$C,0)))</f>
        <v>Vehicle Subsidy</v>
      </c>
      <c r="C3231" s="254" t="str">
        <f t="shared" ref="C3231:C3234" si="156">C$3230</f>
        <v>GRA for Vehicle Subsidy</v>
      </c>
      <c r="D3231" s="1" t="s">
        <v>2920</v>
      </c>
      <c r="F3231" s="1" t="s">
        <v>2935</v>
      </c>
      <c r="H3231" s="47">
        <f t="shared" si="149"/>
        <v>3230</v>
      </c>
      <c r="I3231" s="326" t="str">
        <f t="shared" ref="I3231:I3239" si="157">I$3230</f>
        <v>Yes</v>
      </c>
      <c r="J3231" s="255" t="str">
        <f>IF(ISBLANK(INDEX('Policy Characteristics'!D:D,MATCH($C3231,'Policy Characteristics'!$C:$C,0))),"",INDEX('Policy Characteristics'!D:D,MATCH($C3231,'Policy Characteristics'!$C:$C,0)))</f>
        <v/>
      </c>
      <c r="K3231" s="254" t="str">
        <f>IF(ISBLANK(INDEX('Policy Characteristics'!E:E,MATCH($C3231,'Policy Characteristics'!$C:$C,0))),"",INDEX('Policy Characteristics'!E:E,MATCH($C3231,'Policy Characteristics'!$C:$C,0)))</f>
        <v>GRA EV subsidy</v>
      </c>
      <c r="L3231" s="261">
        <f>IF(ISBLANK(INDEX('Policy Characteristics'!F:F,MATCH($C3231,'Policy Characteristics'!$C:$C,0))),"",INDEX('Policy Characteristics'!F:F,MATCH($C3231,'Policy Characteristics'!$C:$C,0)))</f>
        <v>0</v>
      </c>
      <c r="M3231" s="261">
        <f>IF(ISBLANK(INDEX('Policy Characteristics'!G:G,MATCH($C3231,'Policy Characteristics'!$C:$C,0))),"",INDEX('Policy Characteristics'!G:G,MATCH($C3231,'Policy Characteristics'!$C:$C,0)))</f>
        <v>10</v>
      </c>
      <c r="N3231" s="261">
        <f>IF(ISBLANK(INDEX('Policy Characteristics'!H:H,MATCH($C3231,'Policy Characteristics'!$C:$C,0))),"",INDEX('Policy Characteristics'!H:H,MATCH($C3231,'Policy Characteristics'!$C:$C,0)))</f>
        <v>1</v>
      </c>
      <c r="O3231" s="254" t="str">
        <f>IF(ISBLANK(INDEX('Policy Characteristics'!I:I,MATCH($C3231,'Policy Characteristics'!$C:$C,0))),"",INDEX('Policy Characteristics'!I:I,MATCH($C3231,'Policy Characteristics'!$C:$C,0)))</f>
        <v>weight</v>
      </c>
      <c r="P3231" s="254" t="str">
        <f>IF(ISBLANK(INDEX('Policy Characteristics'!J:J,MATCH($C3231,'Policy Characteristics'!$C:$C,0))),"",INDEX('Policy Characteristics'!J:J,MATCH($C3231,'Policy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31" s="254" t="str">
        <f>IF(ISBLANK(INDEX('Policy Characteristics'!K:K,MATCH($C3231,'Policy Characteristics'!$C:$C,0))),"",INDEX('Policy Characteristics'!K:K,MATCH($C3231,'Policy Characteristics'!$C:$C,0)))</f>
        <v>io-model.html</v>
      </c>
      <c r="R3231" s="254" t="str">
        <f>IF(ISBLANK(INDEX('Policy Characteristics'!L:L,MATCH($C3231,'Policy Characteristics'!$C:$C,0))),"",INDEX('Policy Characteristics'!L:L,MATCH($C3231,'Policy Characteristics'!$C:$C,0)))</f>
        <v/>
      </c>
    </row>
    <row r="3232" spans="1:18" x14ac:dyDescent="0.25">
      <c r="A3232" s="254" t="str">
        <f>IF(ISBLANK(INDEX('Policy Characteristics'!A:A,MATCH($C3232,'Policy Characteristics'!$C:$C,0))),"",INDEX('Policy Characteristics'!A:A,MATCH($C3232,'Policy Characteristics'!$C:$C,0)))</f>
        <v>Government Revenue Accounting</v>
      </c>
      <c r="B3232" s="262" t="str">
        <f>IF(ISBLANK(INDEX('Policy Characteristics'!B:B,MATCH($C3232,'Policy Characteristics'!$C:$C,0))),"",INDEX('Policy Characteristics'!B:B,MATCH($C3232,'Policy Characteristics'!$C:$C,0)))</f>
        <v>Vehicle Subsidy</v>
      </c>
      <c r="C3232" s="254" t="str">
        <f t="shared" si="156"/>
        <v>GRA for Vehicle Subsidy</v>
      </c>
      <c r="D3232" s="1" t="s">
        <v>2921</v>
      </c>
      <c r="F3232" s="1" t="s">
        <v>2925</v>
      </c>
      <c r="H3232" s="47">
        <f t="shared" si="149"/>
        <v>3231</v>
      </c>
      <c r="I3232" s="326" t="str">
        <f t="shared" si="157"/>
        <v>Yes</v>
      </c>
      <c r="J3232" s="255" t="str">
        <f>IF(ISBLANK(INDEX('Policy Characteristics'!D:D,MATCH($C3232,'Policy Characteristics'!$C:$C,0))),"",INDEX('Policy Characteristics'!D:D,MATCH($C3232,'Policy Characteristics'!$C:$C,0)))</f>
        <v/>
      </c>
      <c r="K3232" s="254" t="str">
        <f>IF(ISBLANK(INDEX('Policy Characteristics'!E:E,MATCH($C3232,'Policy Characteristics'!$C:$C,0))),"",INDEX('Policy Characteristics'!E:E,MATCH($C3232,'Policy Characteristics'!$C:$C,0)))</f>
        <v>GRA EV subsidy</v>
      </c>
      <c r="L3232" s="261">
        <f>IF(ISBLANK(INDEX('Policy Characteristics'!F:F,MATCH($C3232,'Policy Characteristics'!$C:$C,0))),"",INDEX('Policy Characteristics'!F:F,MATCH($C3232,'Policy Characteristics'!$C:$C,0)))</f>
        <v>0</v>
      </c>
      <c r="M3232" s="261">
        <f>IF(ISBLANK(INDEX('Policy Characteristics'!G:G,MATCH($C3232,'Policy Characteristics'!$C:$C,0))),"",INDEX('Policy Characteristics'!G:G,MATCH($C3232,'Policy Characteristics'!$C:$C,0)))</f>
        <v>10</v>
      </c>
      <c r="N3232" s="261">
        <f>IF(ISBLANK(INDEX('Policy Characteristics'!H:H,MATCH($C3232,'Policy Characteristics'!$C:$C,0))),"",INDEX('Policy Characteristics'!H:H,MATCH($C3232,'Policy Characteristics'!$C:$C,0)))</f>
        <v>1</v>
      </c>
      <c r="O3232" s="254" t="str">
        <f>IF(ISBLANK(INDEX('Policy Characteristics'!I:I,MATCH($C3232,'Policy Characteristics'!$C:$C,0))),"",INDEX('Policy Characteristics'!I:I,MATCH($C3232,'Policy Characteristics'!$C:$C,0)))</f>
        <v>weight</v>
      </c>
      <c r="P3232" s="254" t="str">
        <f>IF(ISBLANK(INDEX('Policy Characteristics'!J:J,MATCH($C3232,'Policy Characteristics'!$C:$C,0))),"",INDEX('Policy Characteristics'!J:J,MATCH($C3232,'Policy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32" s="254" t="str">
        <f>IF(ISBLANK(INDEX('Policy Characteristics'!K:K,MATCH($C3232,'Policy Characteristics'!$C:$C,0))),"",INDEX('Policy Characteristics'!K:K,MATCH($C3232,'Policy Characteristics'!$C:$C,0)))</f>
        <v>io-model.html</v>
      </c>
      <c r="R3232" s="254" t="str">
        <f>IF(ISBLANK(INDEX('Policy Characteristics'!L:L,MATCH($C3232,'Policy Characteristics'!$C:$C,0))),"",INDEX('Policy Characteristics'!L:L,MATCH($C3232,'Policy Characteristics'!$C:$C,0)))</f>
        <v/>
      </c>
    </row>
    <row r="3233" spans="1:18" x14ac:dyDescent="0.25">
      <c r="A3233" s="254" t="str">
        <f>IF(ISBLANK(INDEX('Policy Characteristics'!A:A,MATCH($C3233,'Policy Characteristics'!$C:$C,0))),"",INDEX('Policy Characteristics'!A:A,MATCH($C3233,'Policy Characteristics'!$C:$C,0)))</f>
        <v>Government Revenue Accounting</v>
      </c>
      <c r="B3233" s="262" t="str">
        <f>IF(ISBLANK(INDEX('Policy Characteristics'!B:B,MATCH($C3233,'Policy Characteristics'!$C:$C,0))),"",INDEX('Policy Characteristics'!B:B,MATCH($C3233,'Policy Characteristics'!$C:$C,0)))</f>
        <v>Vehicle Subsidy</v>
      </c>
      <c r="C3233" s="254" t="str">
        <f t="shared" si="156"/>
        <v>GRA for Vehicle Subsidy</v>
      </c>
      <c r="D3233" s="1" t="s">
        <v>2922</v>
      </c>
      <c r="F3233" s="1" t="s">
        <v>2926</v>
      </c>
      <c r="H3233" s="47">
        <f t="shared" si="149"/>
        <v>3232</v>
      </c>
      <c r="I3233" s="326" t="str">
        <f t="shared" si="157"/>
        <v>Yes</v>
      </c>
      <c r="J3233" s="255" t="str">
        <f>IF(ISBLANK(INDEX('Policy Characteristics'!D:D,MATCH($C3233,'Policy Characteristics'!$C:$C,0))),"",INDEX('Policy Characteristics'!D:D,MATCH($C3233,'Policy Characteristics'!$C:$C,0)))</f>
        <v/>
      </c>
      <c r="K3233" s="254" t="str">
        <f>IF(ISBLANK(INDEX('Policy Characteristics'!E:E,MATCH($C3233,'Policy Characteristics'!$C:$C,0))),"",INDEX('Policy Characteristics'!E:E,MATCH($C3233,'Policy Characteristics'!$C:$C,0)))</f>
        <v>GRA EV subsidy</v>
      </c>
      <c r="L3233" s="261">
        <f>IF(ISBLANK(INDEX('Policy Characteristics'!F:F,MATCH($C3233,'Policy Characteristics'!$C:$C,0))),"",INDEX('Policy Characteristics'!F:F,MATCH($C3233,'Policy Characteristics'!$C:$C,0)))</f>
        <v>0</v>
      </c>
      <c r="M3233" s="261">
        <f>IF(ISBLANK(INDEX('Policy Characteristics'!G:G,MATCH($C3233,'Policy Characteristics'!$C:$C,0))),"",INDEX('Policy Characteristics'!G:G,MATCH($C3233,'Policy Characteristics'!$C:$C,0)))</f>
        <v>10</v>
      </c>
      <c r="N3233" s="261">
        <f>IF(ISBLANK(INDEX('Policy Characteristics'!H:H,MATCH($C3233,'Policy Characteristics'!$C:$C,0))),"",INDEX('Policy Characteristics'!H:H,MATCH($C3233,'Policy Characteristics'!$C:$C,0)))</f>
        <v>1</v>
      </c>
      <c r="O3233" s="254" t="str">
        <f>IF(ISBLANK(INDEX('Policy Characteristics'!I:I,MATCH($C3233,'Policy Characteristics'!$C:$C,0))),"",INDEX('Policy Characteristics'!I:I,MATCH($C3233,'Policy Characteristics'!$C:$C,0)))</f>
        <v>weight</v>
      </c>
      <c r="P3233" s="254" t="str">
        <f>IF(ISBLANK(INDEX('Policy Characteristics'!J:J,MATCH($C3233,'Policy Characteristics'!$C:$C,0))),"",INDEX('Policy Characteristics'!J:J,MATCH($C3233,'Policy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33" s="254" t="str">
        <f>IF(ISBLANK(INDEX('Policy Characteristics'!K:K,MATCH($C3233,'Policy Characteristics'!$C:$C,0))),"",INDEX('Policy Characteristics'!K:K,MATCH($C3233,'Policy Characteristics'!$C:$C,0)))</f>
        <v>io-model.html</v>
      </c>
      <c r="R3233" s="254" t="str">
        <f>IF(ISBLANK(INDEX('Policy Characteristics'!L:L,MATCH($C3233,'Policy Characteristics'!$C:$C,0))),"",INDEX('Policy Characteristics'!L:L,MATCH($C3233,'Policy Characteristics'!$C:$C,0)))</f>
        <v/>
      </c>
    </row>
    <row r="3234" spans="1:18" x14ac:dyDescent="0.25">
      <c r="A3234" s="254" t="str">
        <f>IF(ISBLANK(INDEX('Policy Characteristics'!A:A,MATCH($C3234,'Policy Characteristics'!$C:$C,0))),"",INDEX('Policy Characteristics'!A:A,MATCH($C3234,'Policy Characteristics'!$C:$C,0)))</f>
        <v>Government Revenue Accounting</v>
      </c>
      <c r="B3234" s="262" t="str">
        <f>IF(ISBLANK(INDEX('Policy Characteristics'!B:B,MATCH($C3234,'Policy Characteristics'!$C:$C,0))),"",INDEX('Policy Characteristics'!B:B,MATCH($C3234,'Policy Characteristics'!$C:$C,0)))</f>
        <v>Vehicle Subsidy</v>
      </c>
      <c r="C3234" s="254" t="str">
        <f t="shared" si="156"/>
        <v>GRA for Vehicle Subsidy</v>
      </c>
      <c r="D3234" s="1" t="s">
        <v>2923</v>
      </c>
      <c r="F3234" s="1" t="s">
        <v>2927</v>
      </c>
      <c r="H3234" s="47">
        <f t="shared" si="149"/>
        <v>3233</v>
      </c>
      <c r="I3234" s="326" t="str">
        <f t="shared" si="157"/>
        <v>Yes</v>
      </c>
      <c r="J3234" s="255" t="str">
        <f>IF(ISBLANK(INDEX('Policy Characteristics'!D:D,MATCH($C3234,'Policy Characteristics'!$C:$C,0))),"",INDEX('Policy Characteristics'!D:D,MATCH($C3234,'Policy Characteristics'!$C:$C,0)))</f>
        <v/>
      </c>
      <c r="K3234" s="254" t="str">
        <f>IF(ISBLANK(INDEX('Policy Characteristics'!E:E,MATCH($C3234,'Policy Characteristics'!$C:$C,0))),"",INDEX('Policy Characteristics'!E:E,MATCH($C3234,'Policy Characteristics'!$C:$C,0)))</f>
        <v>GRA EV subsidy</v>
      </c>
      <c r="L3234" s="261">
        <f>IF(ISBLANK(INDEX('Policy Characteristics'!F:F,MATCH($C3234,'Policy Characteristics'!$C:$C,0))),"",INDEX('Policy Characteristics'!F:F,MATCH($C3234,'Policy Characteristics'!$C:$C,0)))</f>
        <v>0</v>
      </c>
      <c r="M3234" s="261">
        <f>IF(ISBLANK(INDEX('Policy Characteristics'!G:G,MATCH($C3234,'Policy Characteristics'!$C:$C,0))),"",INDEX('Policy Characteristics'!G:G,MATCH($C3234,'Policy Characteristics'!$C:$C,0)))</f>
        <v>10</v>
      </c>
      <c r="N3234" s="261">
        <f>IF(ISBLANK(INDEX('Policy Characteristics'!H:H,MATCH($C3234,'Policy Characteristics'!$C:$C,0))),"",INDEX('Policy Characteristics'!H:H,MATCH($C3234,'Policy Characteristics'!$C:$C,0)))</f>
        <v>1</v>
      </c>
      <c r="O3234" s="254" t="str">
        <f>IF(ISBLANK(INDEX('Policy Characteristics'!I:I,MATCH($C3234,'Policy Characteristics'!$C:$C,0))),"",INDEX('Policy Characteristics'!I:I,MATCH($C3234,'Policy Characteristics'!$C:$C,0)))</f>
        <v>weight</v>
      </c>
      <c r="P3234" s="254" t="str">
        <f>IF(ISBLANK(INDEX('Policy Characteristics'!J:J,MATCH($C3234,'Policy Characteristics'!$C:$C,0))),"",INDEX('Policy Characteristics'!J:J,MATCH($C3234,'Policy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34" s="254" t="str">
        <f>IF(ISBLANK(INDEX('Policy Characteristics'!K:K,MATCH($C3234,'Policy Characteristics'!$C:$C,0))),"",INDEX('Policy Characteristics'!K:K,MATCH($C3234,'Policy Characteristics'!$C:$C,0)))</f>
        <v>io-model.html</v>
      </c>
      <c r="R3234" s="254" t="str">
        <f>IF(ISBLANK(INDEX('Policy Characteristics'!L:L,MATCH($C3234,'Policy Characteristics'!$C:$C,0))),"",INDEX('Policy Characteristics'!L:L,MATCH($C3234,'Policy Characteristics'!$C:$C,0)))</f>
        <v/>
      </c>
    </row>
    <row r="3235" spans="1:18" x14ac:dyDescent="0.25">
      <c r="A3235" s="254" t="str">
        <f>IF(ISBLANK(INDEX('Policy Characteristics'!A:A,MATCH($C3235,'Policy Characteristics'!$C:$C,0))),"",INDEX('Policy Characteristics'!A:A,MATCH($C3235,'Policy Characteristics'!$C:$C,0)))</f>
        <v>Government Revenue Accounting</v>
      </c>
      <c r="B3235" s="262" t="str">
        <f>IF(ISBLANK(INDEX('Policy Characteristics'!B:B,MATCH($C3235,'Policy Characteristics'!$C:$C,0))),"",INDEX('Policy Characteristics'!B:B,MATCH($C3235,'Policy Characteristics'!$C:$C,0)))</f>
        <v>Battery Production Subsidy</v>
      </c>
      <c r="C3235" t="s">
        <v>3780</v>
      </c>
      <c r="D3235" s="1" t="s">
        <v>2919</v>
      </c>
      <c r="F3235" s="1" t="s">
        <v>2924</v>
      </c>
      <c r="H3235" s="47">
        <f t="shared" si="149"/>
        <v>3234</v>
      </c>
      <c r="I3235" s="322" t="s">
        <v>40</v>
      </c>
      <c r="J3235" s="255" t="str">
        <f>IF(ISBLANK(INDEX('Policy Characteristics'!D:D,MATCH($C3235,'Policy Characteristics'!$C:$C,0))),"",INDEX('Policy Characteristics'!D:D,MATCH($C3235,'Policy Characteristics'!$C:$C,0)))</f>
        <v/>
      </c>
      <c r="K3235" s="254" t="str">
        <f>IF(ISBLANK(INDEX('Policy Characteristics'!E:E,MATCH($C3235,'Policy Characteristics'!$C:$C,0))),"",INDEX('Policy Characteristics'!E:E,MATCH($C3235,'Policy Characteristics'!$C:$C,0)))</f>
        <v>GRA battery production subsidy</v>
      </c>
      <c r="L3235" s="254">
        <f>IF(ISBLANK(INDEX('Policy Characteristics'!F:F,MATCH($C3235,'Policy Characteristics'!$C:$C,0))),"",INDEX('Policy Characteristics'!F:F,MATCH($C3235,'Policy Characteristics'!$C:$C,0)))</f>
        <v>0</v>
      </c>
      <c r="M3235" s="254">
        <f>IF(ISBLANK(INDEX('Policy Characteristics'!G:G,MATCH($C3235,'Policy Characteristics'!$C:$C,0))),"",INDEX('Policy Characteristics'!G:G,MATCH($C3235,'Policy Characteristics'!$C:$C,0)))</f>
        <v>10</v>
      </c>
      <c r="N3235" s="254">
        <f>IF(ISBLANK(INDEX('Policy Characteristics'!H:H,MATCH($C3235,'Policy Characteristics'!$C:$C,0))),"",INDEX('Policy Characteristics'!H:H,MATCH($C3235,'Policy Characteristics'!$C:$C,0)))</f>
        <v>1</v>
      </c>
      <c r="O3235" s="254" t="str">
        <f>IF(ISBLANK(INDEX('Policy Characteristics'!I:I,MATCH($C3235,'Policy Characteristics'!$C:$C,0))),"",INDEX('Policy Characteristics'!I:I,MATCH($C3235,'Policy Characteristics'!$C:$C,0)))</f>
        <v>weight</v>
      </c>
      <c r="P3235" s="254" t="str">
        <f>IF(ISBLANK(INDEX('Policy Characteristics'!J:J,MATCH($C3235,'Policy Characteristics'!$C:$C,0))),"",INDEX('Policy Characteristics'!J:J,MATCH($C3235,'Policy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35" s="254" t="str">
        <f>IF(ISBLANK(INDEX('Policy Characteristics'!K:K,MATCH($C3235,'Policy Characteristics'!$C:$C,0))),"",INDEX('Policy Characteristics'!K:K,MATCH($C3235,'Policy Characteristics'!$C:$C,0)))</f>
        <v>io-model.html</v>
      </c>
      <c r="R3235" s="254"/>
    </row>
    <row r="3236" spans="1:18" x14ac:dyDescent="0.25">
      <c r="A3236" s="254" t="str">
        <f>IF(ISBLANK(INDEX('Policy Characteristics'!A:A,MATCH($C3236,'Policy Characteristics'!$C:$C,0))),"",INDEX('Policy Characteristics'!A:A,MATCH($C3236,'Policy Characteristics'!$C:$C,0)))</f>
        <v>Government Revenue Accounting</v>
      </c>
      <c r="B3236" s="262" t="str">
        <f>IF(ISBLANK(INDEX('Policy Characteristics'!B:B,MATCH($C3236,'Policy Characteristics'!$C:$C,0))),"",INDEX('Policy Characteristics'!B:B,MATCH($C3236,'Policy Characteristics'!$C:$C,0)))</f>
        <v>Battery Production Subsidy</v>
      </c>
      <c r="C3236" s="254" t="str">
        <f>C$3235</f>
        <v>GRA for Battery Production Subsidy</v>
      </c>
      <c r="D3236" s="1" t="s">
        <v>2920</v>
      </c>
      <c r="F3236" s="1" t="s">
        <v>2935</v>
      </c>
      <c r="H3236" s="47">
        <f t="shared" si="149"/>
        <v>3235</v>
      </c>
      <c r="I3236" s="326" t="str">
        <f t="shared" si="157"/>
        <v>Yes</v>
      </c>
      <c r="J3236" s="255" t="str">
        <f>IF(ISBLANK(INDEX('Policy Characteristics'!D:D,MATCH($C3236,'Policy Characteristics'!$C:$C,0))),"",INDEX('Policy Characteristics'!D:D,MATCH($C3236,'Policy Characteristics'!$C:$C,0)))</f>
        <v/>
      </c>
      <c r="K3236" s="254" t="str">
        <f>IF(ISBLANK(INDEX('Policy Characteristics'!E:E,MATCH($C3236,'Policy Characteristics'!$C:$C,0))),"",INDEX('Policy Characteristics'!E:E,MATCH($C3236,'Policy Characteristics'!$C:$C,0)))</f>
        <v>GRA battery production subsidy</v>
      </c>
      <c r="L3236" s="254">
        <f>IF(ISBLANK(INDEX('Policy Characteristics'!F:F,MATCH($C3236,'Policy Characteristics'!$C:$C,0))),"",INDEX('Policy Characteristics'!F:F,MATCH($C3236,'Policy Characteristics'!$C:$C,0)))</f>
        <v>0</v>
      </c>
      <c r="M3236" s="254">
        <f>IF(ISBLANK(INDEX('Policy Characteristics'!G:G,MATCH($C3236,'Policy Characteristics'!$C:$C,0))),"",INDEX('Policy Characteristics'!G:G,MATCH($C3236,'Policy Characteristics'!$C:$C,0)))</f>
        <v>10</v>
      </c>
      <c r="N3236" s="254">
        <f>IF(ISBLANK(INDEX('Policy Characteristics'!H:H,MATCH($C3236,'Policy Characteristics'!$C:$C,0))),"",INDEX('Policy Characteristics'!H:H,MATCH($C3236,'Policy Characteristics'!$C:$C,0)))</f>
        <v>1</v>
      </c>
      <c r="O3236" s="254" t="str">
        <f>IF(ISBLANK(INDEX('Policy Characteristics'!I:I,MATCH($C3236,'Policy Characteristics'!$C:$C,0))),"",INDEX('Policy Characteristics'!I:I,MATCH($C3236,'Policy Characteristics'!$C:$C,0)))</f>
        <v>weight</v>
      </c>
      <c r="P3236" s="254" t="str">
        <f>IF(ISBLANK(INDEX('Policy Characteristics'!J:J,MATCH($C3236,'Policy Characteristics'!$C:$C,0))),"",INDEX('Policy Characteristics'!J:J,MATCH($C3236,'Policy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36" s="254" t="str">
        <f>IF(ISBLANK(INDEX('Policy Characteristics'!K:K,MATCH($C3236,'Policy Characteristics'!$C:$C,0))),"",INDEX('Policy Characteristics'!K:K,MATCH($C3236,'Policy Characteristics'!$C:$C,0)))</f>
        <v>io-model.html</v>
      </c>
      <c r="R3236" s="254"/>
    </row>
    <row r="3237" spans="1:18" x14ac:dyDescent="0.25">
      <c r="A3237" s="254" t="str">
        <f>IF(ISBLANK(INDEX('Policy Characteristics'!A:A,MATCH($C3237,'Policy Characteristics'!$C:$C,0))),"",INDEX('Policy Characteristics'!A:A,MATCH($C3237,'Policy Characteristics'!$C:$C,0)))</f>
        <v>Government Revenue Accounting</v>
      </c>
      <c r="B3237" s="262" t="str">
        <f>IF(ISBLANK(INDEX('Policy Characteristics'!B:B,MATCH($C3237,'Policy Characteristics'!$C:$C,0))),"",INDEX('Policy Characteristics'!B:B,MATCH($C3237,'Policy Characteristics'!$C:$C,0)))</f>
        <v>Battery Production Subsidy</v>
      </c>
      <c r="C3237" s="254" t="str">
        <f t="shared" ref="C3237:C3239" si="158">C$3235</f>
        <v>GRA for Battery Production Subsidy</v>
      </c>
      <c r="D3237" s="1" t="s">
        <v>2921</v>
      </c>
      <c r="F3237" s="1" t="s">
        <v>2925</v>
      </c>
      <c r="H3237" s="47">
        <f t="shared" si="149"/>
        <v>3236</v>
      </c>
      <c r="I3237" s="326" t="str">
        <f t="shared" si="157"/>
        <v>Yes</v>
      </c>
      <c r="J3237" s="255" t="str">
        <f>IF(ISBLANK(INDEX('Policy Characteristics'!D:D,MATCH($C3237,'Policy Characteristics'!$C:$C,0))),"",INDEX('Policy Characteristics'!D:D,MATCH($C3237,'Policy Characteristics'!$C:$C,0)))</f>
        <v/>
      </c>
      <c r="K3237" s="254" t="str">
        <f>IF(ISBLANK(INDEX('Policy Characteristics'!E:E,MATCH($C3237,'Policy Characteristics'!$C:$C,0))),"",INDEX('Policy Characteristics'!E:E,MATCH($C3237,'Policy Characteristics'!$C:$C,0)))</f>
        <v>GRA battery production subsidy</v>
      </c>
      <c r="L3237" s="254">
        <f>IF(ISBLANK(INDEX('Policy Characteristics'!F:F,MATCH($C3237,'Policy Characteristics'!$C:$C,0))),"",INDEX('Policy Characteristics'!F:F,MATCH($C3237,'Policy Characteristics'!$C:$C,0)))</f>
        <v>0</v>
      </c>
      <c r="M3237" s="254">
        <f>IF(ISBLANK(INDEX('Policy Characteristics'!G:G,MATCH($C3237,'Policy Characteristics'!$C:$C,0))),"",INDEX('Policy Characteristics'!G:G,MATCH($C3237,'Policy Characteristics'!$C:$C,0)))</f>
        <v>10</v>
      </c>
      <c r="N3237" s="254">
        <f>IF(ISBLANK(INDEX('Policy Characteristics'!H:H,MATCH($C3237,'Policy Characteristics'!$C:$C,0))),"",INDEX('Policy Characteristics'!H:H,MATCH($C3237,'Policy Characteristics'!$C:$C,0)))</f>
        <v>1</v>
      </c>
      <c r="O3237" s="254" t="str">
        <f>IF(ISBLANK(INDEX('Policy Characteristics'!I:I,MATCH($C3237,'Policy Characteristics'!$C:$C,0))),"",INDEX('Policy Characteristics'!I:I,MATCH($C3237,'Policy Characteristics'!$C:$C,0)))</f>
        <v>weight</v>
      </c>
      <c r="P3237" s="254" t="str">
        <f>IF(ISBLANK(INDEX('Policy Characteristics'!J:J,MATCH($C3237,'Policy Characteristics'!$C:$C,0))),"",INDEX('Policy Characteristics'!J:J,MATCH($C3237,'Policy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37" s="254" t="str">
        <f>IF(ISBLANK(INDEX('Policy Characteristics'!K:K,MATCH($C3237,'Policy Characteristics'!$C:$C,0))),"",INDEX('Policy Characteristics'!K:K,MATCH($C3237,'Policy Characteristics'!$C:$C,0)))</f>
        <v>io-model.html</v>
      </c>
      <c r="R3237" s="254"/>
    </row>
    <row r="3238" spans="1:18" x14ac:dyDescent="0.25">
      <c r="A3238" s="254" t="str">
        <f>IF(ISBLANK(INDEX('Policy Characteristics'!A:A,MATCH($C3238,'Policy Characteristics'!$C:$C,0))),"",INDEX('Policy Characteristics'!A:A,MATCH($C3238,'Policy Characteristics'!$C:$C,0)))</f>
        <v>Government Revenue Accounting</v>
      </c>
      <c r="B3238" s="262" t="str">
        <f>IF(ISBLANK(INDEX('Policy Characteristics'!B:B,MATCH($C3238,'Policy Characteristics'!$C:$C,0))),"",INDEX('Policy Characteristics'!B:B,MATCH($C3238,'Policy Characteristics'!$C:$C,0)))</f>
        <v>Battery Production Subsidy</v>
      </c>
      <c r="C3238" s="254" t="str">
        <f t="shared" si="158"/>
        <v>GRA for Battery Production Subsidy</v>
      </c>
      <c r="D3238" s="1" t="s">
        <v>2922</v>
      </c>
      <c r="F3238" s="1" t="s">
        <v>2926</v>
      </c>
      <c r="H3238" s="47">
        <f t="shared" si="149"/>
        <v>3237</v>
      </c>
      <c r="I3238" s="326" t="str">
        <f t="shared" si="157"/>
        <v>Yes</v>
      </c>
      <c r="J3238" s="255" t="str">
        <f>IF(ISBLANK(INDEX('Policy Characteristics'!D:D,MATCH($C3238,'Policy Characteristics'!$C:$C,0))),"",INDEX('Policy Characteristics'!D:D,MATCH($C3238,'Policy Characteristics'!$C:$C,0)))</f>
        <v/>
      </c>
      <c r="K3238" s="254" t="str">
        <f>IF(ISBLANK(INDEX('Policy Characteristics'!E:E,MATCH($C3238,'Policy Characteristics'!$C:$C,0))),"",INDEX('Policy Characteristics'!E:E,MATCH($C3238,'Policy Characteristics'!$C:$C,0)))</f>
        <v>GRA battery production subsidy</v>
      </c>
      <c r="L3238" s="254">
        <f>IF(ISBLANK(INDEX('Policy Characteristics'!F:F,MATCH($C3238,'Policy Characteristics'!$C:$C,0))),"",INDEX('Policy Characteristics'!F:F,MATCH($C3238,'Policy Characteristics'!$C:$C,0)))</f>
        <v>0</v>
      </c>
      <c r="M3238" s="254">
        <f>IF(ISBLANK(INDEX('Policy Characteristics'!G:G,MATCH($C3238,'Policy Characteristics'!$C:$C,0))),"",INDEX('Policy Characteristics'!G:G,MATCH($C3238,'Policy Characteristics'!$C:$C,0)))</f>
        <v>10</v>
      </c>
      <c r="N3238" s="254">
        <f>IF(ISBLANK(INDEX('Policy Characteristics'!H:H,MATCH($C3238,'Policy Characteristics'!$C:$C,0))),"",INDEX('Policy Characteristics'!H:H,MATCH($C3238,'Policy Characteristics'!$C:$C,0)))</f>
        <v>1</v>
      </c>
      <c r="O3238" s="254" t="str">
        <f>IF(ISBLANK(INDEX('Policy Characteristics'!I:I,MATCH($C3238,'Policy Characteristics'!$C:$C,0))),"",INDEX('Policy Characteristics'!I:I,MATCH($C3238,'Policy Characteristics'!$C:$C,0)))</f>
        <v>weight</v>
      </c>
      <c r="P3238" s="254" t="str">
        <f>IF(ISBLANK(INDEX('Policy Characteristics'!J:J,MATCH($C3238,'Policy Characteristics'!$C:$C,0))),"",INDEX('Policy Characteristics'!J:J,MATCH($C3238,'Policy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38" s="254" t="str">
        <f>IF(ISBLANK(INDEX('Policy Characteristics'!K:K,MATCH($C3238,'Policy Characteristics'!$C:$C,0))),"",INDEX('Policy Characteristics'!K:K,MATCH($C3238,'Policy Characteristics'!$C:$C,0)))</f>
        <v>io-model.html</v>
      </c>
      <c r="R3238" s="254"/>
    </row>
    <row r="3239" spans="1:18" x14ac:dyDescent="0.25">
      <c r="A3239" s="254" t="str">
        <f>IF(ISBLANK(INDEX('Policy Characteristics'!A:A,MATCH($C3239,'Policy Characteristics'!$C:$C,0))),"",INDEX('Policy Characteristics'!A:A,MATCH($C3239,'Policy Characteristics'!$C:$C,0)))</f>
        <v>Government Revenue Accounting</v>
      </c>
      <c r="B3239" s="262" t="str">
        <f>IF(ISBLANK(INDEX('Policy Characteristics'!B:B,MATCH($C3239,'Policy Characteristics'!$C:$C,0))),"",INDEX('Policy Characteristics'!B:B,MATCH($C3239,'Policy Characteristics'!$C:$C,0)))</f>
        <v>Battery Production Subsidy</v>
      </c>
      <c r="C3239" s="254" t="str">
        <f t="shared" si="158"/>
        <v>GRA for Battery Production Subsidy</v>
      </c>
      <c r="D3239" s="1" t="s">
        <v>2923</v>
      </c>
      <c r="F3239" s="1" t="s">
        <v>2927</v>
      </c>
      <c r="H3239" s="47">
        <f t="shared" si="149"/>
        <v>3238</v>
      </c>
      <c r="I3239" s="326" t="str">
        <f t="shared" si="157"/>
        <v>Yes</v>
      </c>
      <c r="J3239" s="255" t="str">
        <f>IF(ISBLANK(INDEX('Policy Characteristics'!D:D,MATCH($C3239,'Policy Characteristics'!$C:$C,0))),"",INDEX('Policy Characteristics'!D:D,MATCH($C3239,'Policy Characteristics'!$C:$C,0)))</f>
        <v/>
      </c>
      <c r="K3239" s="254" t="str">
        <f>IF(ISBLANK(INDEX('Policy Characteristics'!E:E,MATCH($C3239,'Policy Characteristics'!$C:$C,0))),"",INDEX('Policy Characteristics'!E:E,MATCH($C3239,'Policy Characteristics'!$C:$C,0)))</f>
        <v>GRA battery production subsidy</v>
      </c>
      <c r="L3239" s="254">
        <f>IF(ISBLANK(INDEX('Policy Characteristics'!F:F,MATCH($C3239,'Policy Characteristics'!$C:$C,0))),"",INDEX('Policy Characteristics'!F:F,MATCH($C3239,'Policy Characteristics'!$C:$C,0)))</f>
        <v>0</v>
      </c>
      <c r="M3239" s="254">
        <f>IF(ISBLANK(INDEX('Policy Characteristics'!G:G,MATCH($C3239,'Policy Characteristics'!$C:$C,0))),"",INDEX('Policy Characteristics'!G:G,MATCH($C3239,'Policy Characteristics'!$C:$C,0)))</f>
        <v>10</v>
      </c>
      <c r="N3239" s="254">
        <f>IF(ISBLANK(INDEX('Policy Characteristics'!H:H,MATCH($C3239,'Policy Characteristics'!$C:$C,0))),"",INDEX('Policy Characteristics'!H:H,MATCH($C3239,'Policy Characteristics'!$C:$C,0)))</f>
        <v>1</v>
      </c>
      <c r="O3239" s="254" t="str">
        <f>IF(ISBLANK(INDEX('Policy Characteristics'!I:I,MATCH($C3239,'Policy Characteristics'!$C:$C,0))),"",INDEX('Policy Characteristics'!I:I,MATCH($C3239,'Policy Characteristics'!$C:$C,0)))</f>
        <v>weight</v>
      </c>
      <c r="P3239" s="254" t="str">
        <f>IF(ISBLANK(INDEX('Policy Characteristics'!J:J,MATCH($C3239,'Policy Characteristics'!$C:$C,0))),"",INDEX('Policy Characteristics'!J:J,MATCH($C3239,'Policy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39" s="254" t="str">
        <f>IF(ISBLANK(INDEX('Policy Characteristics'!K:K,MATCH($C3239,'Policy Characteristics'!$C:$C,0))),"",INDEX('Policy Characteristics'!K:K,MATCH($C3239,'Policy Characteristics'!$C:$C,0)))</f>
        <v>io-model.html</v>
      </c>
      <c r="R3239" s="254"/>
    </row>
    <row r="3240" spans="1:18" x14ac:dyDescent="0.25">
      <c r="A3240" s="254" t="str">
        <f>IF(ISBLANK(INDEX('Policy Characteristics'!A:A,MATCH($C3240,'Policy Characteristics'!$C:$C,0))),"",INDEX('Policy Characteristics'!A:A,MATCH($C3240,'Policy Characteristics'!$C:$C,0)))</f>
        <v>Government Revenue Accounting</v>
      </c>
      <c r="B3240" s="262" t="str">
        <f>IF(ISBLANK(INDEX('Policy Characteristics'!B:B,MATCH($C3240,'Policy Characteristics'!$C:$C,0))),"",INDEX('Policy Characteristics'!B:B,MATCH($C3240,'Policy Characteristics'!$C:$C,0)))</f>
        <v>Electricity Generation Subsidy</v>
      </c>
      <c r="C3240" t="s">
        <v>2913</v>
      </c>
      <c r="D3240" s="1" t="s">
        <v>2919</v>
      </c>
      <c r="F3240" s="1" t="s">
        <v>2924</v>
      </c>
      <c r="H3240" s="47">
        <f t="shared" si="149"/>
        <v>3239</v>
      </c>
      <c r="I3240" s="322" t="s">
        <v>40</v>
      </c>
      <c r="J3240" s="255" t="str">
        <f>IF(ISBLANK(INDEX('Policy Characteristics'!D:D,MATCH($C3240,'Policy Characteristics'!$C:$C,0))),"",INDEX('Policy Characteristics'!D:D,MATCH($C3240,'Policy Characteristics'!$C:$C,0)))</f>
        <v/>
      </c>
      <c r="K3240" s="254" t="str">
        <f>IF(ISBLANK(INDEX('Policy Characteristics'!E:E,MATCH($C3240,'Policy Characteristics'!$C:$C,0))),"",INDEX('Policy Characteristics'!E:E,MATCH($C3240,'Policy Characteristics'!$C:$C,0)))</f>
        <v>GRA elec gen subsidy</v>
      </c>
      <c r="L3240" s="254">
        <f>IF(ISBLANK(INDEX('Policy Characteristics'!F:F,MATCH($C3240,'Policy Characteristics'!$C:$C,0))),"",INDEX('Policy Characteristics'!F:F,MATCH($C3240,'Policy Characteristics'!$C:$C,0)))</f>
        <v>0</v>
      </c>
      <c r="M3240" s="254">
        <f>IF(ISBLANK(INDEX('Policy Characteristics'!G:G,MATCH($C3240,'Policy Characteristics'!$C:$C,0))),"",INDEX('Policy Characteristics'!G:G,MATCH($C3240,'Policy Characteristics'!$C:$C,0)))</f>
        <v>10</v>
      </c>
      <c r="N3240" s="254">
        <f>IF(ISBLANK(INDEX('Policy Characteristics'!H:H,MATCH($C3240,'Policy Characteristics'!$C:$C,0))),"",INDEX('Policy Characteristics'!H:H,MATCH($C3240,'Policy Characteristics'!$C:$C,0)))</f>
        <v>1</v>
      </c>
      <c r="O3240" s="254" t="str">
        <f>IF(ISBLANK(INDEX('Policy Characteristics'!I:I,MATCH($C3240,'Policy Characteristics'!$C:$C,0))),"",INDEX('Policy Characteristics'!I:I,MATCH($C3240,'Policy Characteristics'!$C:$C,0)))</f>
        <v>weight</v>
      </c>
      <c r="P3240" s="254" t="str">
        <f>IF(ISBLANK(INDEX('Policy Characteristics'!J:J,MATCH($C3240,'Policy Characteristics'!$C:$C,0))),"",INDEX('Policy Characteristics'!J:J,MATCH($C3240,'Policy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40" s="254" t="str">
        <f>IF(ISBLANK(INDEX('Policy Characteristics'!K:K,MATCH($C3240,'Policy Characteristics'!$C:$C,0))),"",INDEX('Policy Characteristics'!K:K,MATCH($C3240,'Policy Characteristics'!$C:$C,0)))</f>
        <v>io-model.html</v>
      </c>
      <c r="R3240" s="254" t="str">
        <f>IF(ISBLANK(INDEX('Policy Characteristics'!L:L,MATCH($C3240,'Policy Characteristics'!$C:$C,0))),"",INDEX('Policy Characteristics'!L:L,MATCH($C3240,'Policy Characteristics'!$C:$C,0)))</f>
        <v/>
      </c>
    </row>
    <row r="3241" spans="1:18" x14ac:dyDescent="0.25">
      <c r="A3241" s="254" t="str">
        <f>IF(ISBLANK(INDEX('Policy Characteristics'!A:A,MATCH($C3241,'Policy Characteristics'!$C:$C,0))),"",INDEX('Policy Characteristics'!A:A,MATCH($C3241,'Policy Characteristics'!$C:$C,0)))</f>
        <v>Government Revenue Accounting</v>
      </c>
      <c r="B3241" s="262" t="str">
        <f>IF(ISBLANK(INDEX('Policy Characteristics'!B:B,MATCH($C3241,'Policy Characteristics'!$C:$C,0))),"",INDEX('Policy Characteristics'!B:B,MATCH($C3241,'Policy Characteristics'!$C:$C,0)))</f>
        <v>Electricity Generation Subsidy</v>
      </c>
      <c r="C3241" s="254" t="str">
        <f t="shared" ref="C3241:C3244" si="159">C$3240</f>
        <v>GRA for Electricity Generation Subsidies</v>
      </c>
      <c r="D3241" s="1" t="s">
        <v>2920</v>
      </c>
      <c r="F3241" s="1" t="s">
        <v>2935</v>
      </c>
      <c r="H3241" s="47">
        <f t="shared" si="149"/>
        <v>3240</v>
      </c>
      <c r="I3241" s="326" t="str">
        <f t="shared" ref="I3241:I3244" si="160">I$3240</f>
        <v>Yes</v>
      </c>
      <c r="J3241" s="255" t="str">
        <f>IF(ISBLANK(INDEX('Policy Characteristics'!D:D,MATCH($C3241,'Policy Characteristics'!$C:$C,0))),"",INDEX('Policy Characteristics'!D:D,MATCH($C3241,'Policy Characteristics'!$C:$C,0)))</f>
        <v/>
      </c>
      <c r="K3241" s="254" t="str">
        <f>IF(ISBLANK(INDEX('Policy Characteristics'!E:E,MATCH($C3241,'Policy Characteristics'!$C:$C,0))),"",INDEX('Policy Characteristics'!E:E,MATCH($C3241,'Policy Characteristics'!$C:$C,0)))</f>
        <v>GRA elec gen subsidy</v>
      </c>
      <c r="L3241" s="254">
        <f>IF(ISBLANK(INDEX('Policy Characteristics'!F:F,MATCH($C3241,'Policy Characteristics'!$C:$C,0))),"",INDEX('Policy Characteristics'!F:F,MATCH($C3241,'Policy Characteristics'!$C:$C,0)))</f>
        <v>0</v>
      </c>
      <c r="M3241" s="254">
        <f>IF(ISBLANK(INDEX('Policy Characteristics'!G:G,MATCH($C3241,'Policy Characteristics'!$C:$C,0))),"",INDEX('Policy Characteristics'!G:G,MATCH($C3241,'Policy Characteristics'!$C:$C,0)))</f>
        <v>10</v>
      </c>
      <c r="N3241" s="254">
        <f>IF(ISBLANK(INDEX('Policy Characteristics'!H:H,MATCH($C3241,'Policy Characteristics'!$C:$C,0))),"",INDEX('Policy Characteristics'!H:H,MATCH($C3241,'Policy Characteristics'!$C:$C,0)))</f>
        <v>1</v>
      </c>
      <c r="O3241" s="254" t="str">
        <f>IF(ISBLANK(INDEX('Policy Characteristics'!I:I,MATCH($C3241,'Policy Characteristics'!$C:$C,0))),"",INDEX('Policy Characteristics'!I:I,MATCH($C3241,'Policy Characteristics'!$C:$C,0)))</f>
        <v>weight</v>
      </c>
      <c r="P3241" s="254" t="str">
        <f>IF(ISBLANK(INDEX('Policy Characteristics'!J:J,MATCH($C3241,'Policy Characteristics'!$C:$C,0))),"",INDEX('Policy Characteristics'!J:J,MATCH($C3241,'Policy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41" s="254" t="str">
        <f>IF(ISBLANK(INDEX('Policy Characteristics'!K:K,MATCH($C3241,'Policy Characteristics'!$C:$C,0))),"",INDEX('Policy Characteristics'!K:K,MATCH($C3241,'Policy Characteristics'!$C:$C,0)))</f>
        <v>io-model.html</v>
      </c>
      <c r="R3241" s="254" t="str">
        <f>IF(ISBLANK(INDEX('Policy Characteristics'!L:L,MATCH($C3241,'Policy Characteristics'!$C:$C,0))),"",INDEX('Policy Characteristics'!L:L,MATCH($C3241,'Policy Characteristics'!$C:$C,0)))</f>
        <v/>
      </c>
    </row>
    <row r="3242" spans="1:18" x14ac:dyDescent="0.25">
      <c r="A3242" s="254" t="str">
        <f>IF(ISBLANK(INDEX('Policy Characteristics'!A:A,MATCH($C3242,'Policy Characteristics'!$C:$C,0))),"",INDEX('Policy Characteristics'!A:A,MATCH($C3242,'Policy Characteristics'!$C:$C,0)))</f>
        <v>Government Revenue Accounting</v>
      </c>
      <c r="B3242" s="262" t="str">
        <f>IF(ISBLANK(INDEX('Policy Characteristics'!B:B,MATCH($C3242,'Policy Characteristics'!$C:$C,0))),"",INDEX('Policy Characteristics'!B:B,MATCH($C3242,'Policy Characteristics'!$C:$C,0)))</f>
        <v>Electricity Generation Subsidy</v>
      </c>
      <c r="C3242" s="254" t="str">
        <f t="shared" si="159"/>
        <v>GRA for Electricity Generation Subsidies</v>
      </c>
      <c r="D3242" s="1" t="s">
        <v>2921</v>
      </c>
      <c r="F3242" s="1" t="s">
        <v>2925</v>
      </c>
      <c r="H3242" s="47">
        <f t="shared" si="149"/>
        <v>3241</v>
      </c>
      <c r="I3242" s="326" t="str">
        <f t="shared" si="160"/>
        <v>Yes</v>
      </c>
      <c r="J3242" s="255" t="str">
        <f>IF(ISBLANK(INDEX('Policy Characteristics'!D:D,MATCH($C3242,'Policy Characteristics'!$C:$C,0))),"",INDEX('Policy Characteristics'!D:D,MATCH($C3242,'Policy Characteristics'!$C:$C,0)))</f>
        <v/>
      </c>
      <c r="K3242" s="254" t="str">
        <f>IF(ISBLANK(INDEX('Policy Characteristics'!E:E,MATCH($C3242,'Policy Characteristics'!$C:$C,0))),"",INDEX('Policy Characteristics'!E:E,MATCH($C3242,'Policy Characteristics'!$C:$C,0)))</f>
        <v>GRA elec gen subsidy</v>
      </c>
      <c r="L3242" s="254">
        <f>IF(ISBLANK(INDEX('Policy Characteristics'!F:F,MATCH($C3242,'Policy Characteristics'!$C:$C,0))),"",INDEX('Policy Characteristics'!F:F,MATCH($C3242,'Policy Characteristics'!$C:$C,0)))</f>
        <v>0</v>
      </c>
      <c r="M3242" s="254">
        <f>IF(ISBLANK(INDEX('Policy Characteristics'!G:G,MATCH($C3242,'Policy Characteristics'!$C:$C,0))),"",INDEX('Policy Characteristics'!G:G,MATCH($C3242,'Policy Characteristics'!$C:$C,0)))</f>
        <v>10</v>
      </c>
      <c r="N3242" s="254">
        <f>IF(ISBLANK(INDEX('Policy Characteristics'!H:H,MATCH($C3242,'Policy Characteristics'!$C:$C,0))),"",INDEX('Policy Characteristics'!H:H,MATCH($C3242,'Policy Characteristics'!$C:$C,0)))</f>
        <v>1</v>
      </c>
      <c r="O3242" s="254" t="str">
        <f>IF(ISBLANK(INDEX('Policy Characteristics'!I:I,MATCH($C3242,'Policy Characteristics'!$C:$C,0))),"",INDEX('Policy Characteristics'!I:I,MATCH($C3242,'Policy Characteristics'!$C:$C,0)))</f>
        <v>weight</v>
      </c>
      <c r="P3242" s="254" t="str">
        <f>IF(ISBLANK(INDEX('Policy Characteristics'!J:J,MATCH($C3242,'Policy Characteristics'!$C:$C,0))),"",INDEX('Policy Characteristics'!J:J,MATCH($C3242,'Policy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42" s="254" t="str">
        <f>IF(ISBLANK(INDEX('Policy Characteristics'!K:K,MATCH($C3242,'Policy Characteristics'!$C:$C,0))),"",INDEX('Policy Characteristics'!K:K,MATCH($C3242,'Policy Characteristics'!$C:$C,0)))</f>
        <v>io-model.html</v>
      </c>
      <c r="R3242" s="254" t="str">
        <f>IF(ISBLANK(INDEX('Policy Characteristics'!L:L,MATCH($C3242,'Policy Characteristics'!$C:$C,0))),"",INDEX('Policy Characteristics'!L:L,MATCH($C3242,'Policy Characteristics'!$C:$C,0)))</f>
        <v/>
      </c>
    </row>
    <row r="3243" spans="1:18" x14ac:dyDescent="0.25">
      <c r="A3243" s="254" t="str">
        <f>IF(ISBLANK(INDEX('Policy Characteristics'!A:A,MATCH($C3243,'Policy Characteristics'!$C:$C,0))),"",INDEX('Policy Characteristics'!A:A,MATCH($C3243,'Policy Characteristics'!$C:$C,0)))</f>
        <v>Government Revenue Accounting</v>
      </c>
      <c r="B3243" s="262" t="str">
        <f>IF(ISBLANK(INDEX('Policy Characteristics'!B:B,MATCH($C3243,'Policy Characteristics'!$C:$C,0))),"",INDEX('Policy Characteristics'!B:B,MATCH($C3243,'Policy Characteristics'!$C:$C,0)))</f>
        <v>Electricity Generation Subsidy</v>
      </c>
      <c r="C3243" s="254" t="str">
        <f t="shared" si="159"/>
        <v>GRA for Electricity Generation Subsidies</v>
      </c>
      <c r="D3243" s="1" t="s">
        <v>2922</v>
      </c>
      <c r="F3243" s="1" t="s">
        <v>2926</v>
      </c>
      <c r="H3243" s="47">
        <f t="shared" si="149"/>
        <v>3242</v>
      </c>
      <c r="I3243" s="326" t="str">
        <f t="shared" si="160"/>
        <v>Yes</v>
      </c>
      <c r="J3243" s="255" t="str">
        <f>IF(ISBLANK(INDEX('Policy Characteristics'!D:D,MATCH($C3243,'Policy Characteristics'!$C:$C,0))),"",INDEX('Policy Characteristics'!D:D,MATCH($C3243,'Policy Characteristics'!$C:$C,0)))</f>
        <v/>
      </c>
      <c r="K3243" s="254" t="str">
        <f>IF(ISBLANK(INDEX('Policy Characteristics'!E:E,MATCH($C3243,'Policy Characteristics'!$C:$C,0))),"",INDEX('Policy Characteristics'!E:E,MATCH($C3243,'Policy Characteristics'!$C:$C,0)))</f>
        <v>GRA elec gen subsidy</v>
      </c>
      <c r="L3243" s="254">
        <f>IF(ISBLANK(INDEX('Policy Characteristics'!F:F,MATCH($C3243,'Policy Characteristics'!$C:$C,0))),"",INDEX('Policy Characteristics'!F:F,MATCH($C3243,'Policy Characteristics'!$C:$C,0)))</f>
        <v>0</v>
      </c>
      <c r="M3243" s="254">
        <f>IF(ISBLANK(INDEX('Policy Characteristics'!G:G,MATCH($C3243,'Policy Characteristics'!$C:$C,0))),"",INDEX('Policy Characteristics'!G:G,MATCH($C3243,'Policy Characteristics'!$C:$C,0)))</f>
        <v>10</v>
      </c>
      <c r="N3243" s="254">
        <f>IF(ISBLANK(INDEX('Policy Characteristics'!H:H,MATCH($C3243,'Policy Characteristics'!$C:$C,0))),"",INDEX('Policy Characteristics'!H:H,MATCH($C3243,'Policy Characteristics'!$C:$C,0)))</f>
        <v>1</v>
      </c>
      <c r="O3243" s="254" t="str">
        <f>IF(ISBLANK(INDEX('Policy Characteristics'!I:I,MATCH($C3243,'Policy Characteristics'!$C:$C,0))),"",INDEX('Policy Characteristics'!I:I,MATCH($C3243,'Policy Characteristics'!$C:$C,0)))</f>
        <v>weight</v>
      </c>
      <c r="P3243" s="254" t="str">
        <f>IF(ISBLANK(INDEX('Policy Characteristics'!J:J,MATCH($C3243,'Policy Characteristics'!$C:$C,0))),"",INDEX('Policy Characteristics'!J:J,MATCH($C3243,'Policy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43" s="254" t="str">
        <f>IF(ISBLANK(INDEX('Policy Characteristics'!K:K,MATCH($C3243,'Policy Characteristics'!$C:$C,0))),"",INDEX('Policy Characteristics'!K:K,MATCH($C3243,'Policy Characteristics'!$C:$C,0)))</f>
        <v>io-model.html</v>
      </c>
      <c r="R3243" s="254" t="str">
        <f>IF(ISBLANK(INDEX('Policy Characteristics'!L:L,MATCH($C3243,'Policy Characteristics'!$C:$C,0))),"",INDEX('Policy Characteristics'!L:L,MATCH($C3243,'Policy Characteristics'!$C:$C,0)))</f>
        <v/>
      </c>
    </row>
    <row r="3244" spans="1:18" x14ac:dyDescent="0.25">
      <c r="A3244" s="254" t="str">
        <f>IF(ISBLANK(INDEX('Policy Characteristics'!A:A,MATCH($C3244,'Policy Characteristics'!$C:$C,0))),"",INDEX('Policy Characteristics'!A:A,MATCH($C3244,'Policy Characteristics'!$C:$C,0)))</f>
        <v>Government Revenue Accounting</v>
      </c>
      <c r="B3244" s="262" t="str">
        <f>IF(ISBLANK(INDEX('Policy Characteristics'!B:B,MATCH($C3244,'Policy Characteristics'!$C:$C,0))),"",INDEX('Policy Characteristics'!B:B,MATCH($C3244,'Policy Characteristics'!$C:$C,0)))</f>
        <v>Electricity Generation Subsidy</v>
      </c>
      <c r="C3244" s="254" t="str">
        <f t="shared" si="159"/>
        <v>GRA for Electricity Generation Subsidies</v>
      </c>
      <c r="D3244" s="1" t="s">
        <v>2923</v>
      </c>
      <c r="F3244" s="1" t="s">
        <v>2927</v>
      </c>
      <c r="H3244" s="47">
        <f t="shared" si="149"/>
        <v>3243</v>
      </c>
      <c r="I3244" s="326" t="str">
        <f t="shared" si="160"/>
        <v>Yes</v>
      </c>
      <c r="J3244" s="255" t="str">
        <f>IF(ISBLANK(INDEX('Policy Characteristics'!D:D,MATCH($C3244,'Policy Characteristics'!$C:$C,0))),"",INDEX('Policy Characteristics'!D:D,MATCH($C3244,'Policy Characteristics'!$C:$C,0)))</f>
        <v/>
      </c>
      <c r="K3244" s="254" t="str">
        <f>IF(ISBLANK(INDEX('Policy Characteristics'!E:E,MATCH($C3244,'Policy Characteristics'!$C:$C,0))),"",INDEX('Policy Characteristics'!E:E,MATCH($C3244,'Policy Characteristics'!$C:$C,0)))</f>
        <v>GRA elec gen subsidy</v>
      </c>
      <c r="L3244" s="254">
        <f>IF(ISBLANK(INDEX('Policy Characteristics'!F:F,MATCH($C3244,'Policy Characteristics'!$C:$C,0))),"",INDEX('Policy Characteristics'!F:F,MATCH($C3244,'Policy Characteristics'!$C:$C,0)))</f>
        <v>0</v>
      </c>
      <c r="M3244" s="254">
        <f>IF(ISBLANK(INDEX('Policy Characteristics'!G:G,MATCH($C3244,'Policy Characteristics'!$C:$C,0))),"",INDEX('Policy Characteristics'!G:G,MATCH($C3244,'Policy Characteristics'!$C:$C,0)))</f>
        <v>10</v>
      </c>
      <c r="N3244" s="254">
        <f>IF(ISBLANK(INDEX('Policy Characteristics'!H:H,MATCH($C3244,'Policy Characteristics'!$C:$C,0))),"",INDEX('Policy Characteristics'!H:H,MATCH($C3244,'Policy Characteristics'!$C:$C,0)))</f>
        <v>1</v>
      </c>
      <c r="O3244" s="254" t="str">
        <f>IF(ISBLANK(INDEX('Policy Characteristics'!I:I,MATCH($C3244,'Policy Characteristics'!$C:$C,0))),"",INDEX('Policy Characteristics'!I:I,MATCH($C3244,'Policy Characteristics'!$C:$C,0)))</f>
        <v>weight</v>
      </c>
      <c r="P3244" s="254" t="str">
        <f>IF(ISBLANK(INDEX('Policy Characteristics'!J:J,MATCH($C3244,'Policy Characteristics'!$C:$C,0))),"",INDEX('Policy Characteristics'!J:J,MATCH($C3244,'Policy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44" s="254" t="str">
        <f>IF(ISBLANK(INDEX('Policy Characteristics'!K:K,MATCH($C3244,'Policy Characteristics'!$C:$C,0))),"",INDEX('Policy Characteristics'!K:K,MATCH($C3244,'Policy Characteristics'!$C:$C,0)))</f>
        <v>io-model.html</v>
      </c>
      <c r="R3244" s="254" t="str">
        <f>IF(ISBLANK(INDEX('Policy Characteristics'!L:L,MATCH($C3244,'Policy Characteristics'!$C:$C,0))),"",INDEX('Policy Characteristics'!L:L,MATCH($C3244,'Policy Characteristics'!$C:$C,0)))</f>
        <v/>
      </c>
    </row>
    <row r="3245" spans="1:18" x14ac:dyDescent="0.25">
      <c r="A3245" s="254" t="str">
        <f>IF(ISBLANK(INDEX('Policy Characteristics'!A:A,MATCH($C3245,'Policy Characteristics'!$C:$C,0))),"",INDEX('Policy Characteristics'!A:A,MATCH($C3245,'Policy Characteristics'!$C:$C,0)))</f>
        <v>Government Revenue Accounting</v>
      </c>
      <c r="B3245" s="262" t="str">
        <f>IF(ISBLANK(INDEX('Policy Characteristics'!B:B,MATCH($C3245,'Policy Characteristics'!$C:$C,0))),"",INDEX('Policy Characteristics'!B:B,MATCH($C3245,'Policy Characteristics'!$C:$C,0)))</f>
        <v>Electricity Capacity Construction Subsidy</v>
      </c>
      <c r="C3245" t="s">
        <v>2914</v>
      </c>
      <c r="D3245" s="1" t="s">
        <v>2919</v>
      </c>
      <c r="F3245" s="1" t="s">
        <v>2924</v>
      </c>
      <c r="H3245" s="47">
        <f t="shared" si="149"/>
        <v>3244</v>
      </c>
      <c r="I3245" s="322" t="s">
        <v>40</v>
      </c>
      <c r="J3245" s="255" t="str">
        <f>IF(ISBLANK(INDEX('Policy Characteristics'!D:D,MATCH($C3245,'Policy Characteristics'!$C:$C,0))),"",INDEX('Policy Characteristics'!D:D,MATCH($C3245,'Policy Characteristics'!$C:$C,0)))</f>
        <v/>
      </c>
      <c r="K3245" s="254" t="str">
        <f>IF(ISBLANK(INDEX('Policy Characteristics'!E:E,MATCH($C3245,'Policy Characteristics'!$C:$C,0))),"",INDEX('Policy Characteristics'!E:E,MATCH($C3245,'Policy Characteristics'!$C:$C,0)))</f>
        <v>GRA elec cap const subsidy</v>
      </c>
      <c r="L3245" s="254">
        <f>IF(ISBLANK(INDEX('Policy Characteristics'!F:F,MATCH($C3245,'Policy Characteristics'!$C:$C,0))),"",INDEX('Policy Characteristics'!F:F,MATCH($C3245,'Policy Characteristics'!$C:$C,0)))</f>
        <v>0</v>
      </c>
      <c r="M3245" s="254">
        <f>IF(ISBLANK(INDEX('Policy Characteristics'!G:G,MATCH($C3245,'Policy Characteristics'!$C:$C,0))),"",INDEX('Policy Characteristics'!G:G,MATCH($C3245,'Policy Characteristics'!$C:$C,0)))</f>
        <v>10</v>
      </c>
      <c r="N3245" s="254">
        <f>IF(ISBLANK(INDEX('Policy Characteristics'!H:H,MATCH($C3245,'Policy Characteristics'!$C:$C,0))),"",INDEX('Policy Characteristics'!H:H,MATCH($C3245,'Policy Characteristics'!$C:$C,0)))</f>
        <v>1</v>
      </c>
      <c r="O3245" s="254" t="str">
        <f>IF(ISBLANK(INDEX('Policy Characteristics'!I:I,MATCH($C3245,'Policy Characteristics'!$C:$C,0))),"",INDEX('Policy Characteristics'!I:I,MATCH($C3245,'Policy Characteristics'!$C:$C,0)))</f>
        <v>weight</v>
      </c>
      <c r="P3245" s="254" t="str">
        <f>IF(ISBLANK(INDEX('Policy Characteristics'!J:J,MATCH($C3245,'Policy Characteristics'!$C:$C,0))),"",INDEX('Policy Characteristics'!J:J,MATCH($C3245,'Policy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45" s="254" t="str">
        <f>IF(ISBLANK(INDEX('Policy Characteristics'!K:K,MATCH($C3245,'Policy Characteristics'!$C:$C,0))),"",INDEX('Policy Characteristics'!K:K,MATCH($C3245,'Policy Characteristics'!$C:$C,0)))</f>
        <v>io-model.html</v>
      </c>
      <c r="R3245" s="254" t="str">
        <f>IF(ISBLANK(INDEX('Policy Characteristics'!L:L,MATCH($C3245,'Policy Characteristics'!$C:$C,0))),"",INDEX('Policy Characteristics'!L:L,MATCH($C3245,'Policy Characteristics'!$C:$C,0)))</f>
        <v/>
      </c>
    </row>
    <row r="3246" spans="1:18" x14ac:dyDescent="0.25">
      <c r="A3246" s="254" t="str">
        <f>IF(ISBLANK(INDEX('Policy Characteristics'!A:A,MATCH($C3246,'Policy Characteristics'!$C:$C,0))),"",INDEX('Policy Characteristics'!A:A,MATCH($C3246,'Policy Characteristics'!$C:$C,0)))</f>
        <v>Government Revenue Accounting</v>
      </c>
      <c r="B3246" s="262" t="str">
        <f>IF(ISBLANK(INDEX('Policy Characteristics'!B:B,MATCH($C3246,'Policy Characteristics'!$C:$C,0))),"",INDEX('Policy Characteristics'!B:B,MATCH($C3246,'Policy Characteristics'!$C:$C,0)))</f>
        <v>Electricity Capacity Construction Subsidy</v>
      </c>
      <c r="C3246" s="254" t="str">
        <f t="shared" ref="C3246:C3249" si="161">C$3245</f>
        <v>GRA for Electricity Capacity Construction Subsidies</v>
      </c>
      <c r="D3246" s="1" t="s">
        <v>2920</v>
      </c>
      <c r="F3246" s="1" t="s">
        <v>2935</v>
      </c>
      <c r="H3246" s="47">
        <f t="shared" si="149"/>
        <v>3245</v>
      </c>
      <c r="I3246" s="326" t="str">
        <f t="shared" ref="I3246:I3249" si="162">I$3245</f>
        <v>Yes</v>
      </c>
      <c r="J3246" s="255" t="str">
        <f>IF(ISBLANK(INDEX('Policy Characteristics'!D:D,MATCH($C3246,'Policy Characteristics'!$C:$C,0))),"",INDEX('Policy Characteristics'!D:D,MATCH($C3246,'Policy Characteristics'!$C:$C,0)))</f>
        <v/>
      </c>
      <c r="K3246" s="254" t="str">
        <f>IF(ISBLANK(INDEX('Policy Characteristics'!E:E,MATCH($C3246,'Policy Characteristics'!$C:$C,0))),"",INDEX('Policy Characteristics'!E:E,MATCH($C3246,'Policy Characteristics'!$C:$C,0)))</f>
        <v>GRA elec cap const subsidy</v>
      </c>
      <c r="L3246" s="254">
        <f>IF(ISBLANK(INDEX('Policy Characteristics'!F:F,MATCH($C3246,'Policy Characteristics'!$C:$C,0))),"",INDEX('Policy Characteristics'!F:F,MATCH($C3246,'Policy Characteristics'!$C:$C,0)))</f>
        <v>0</v>
      </c>
      <c r="M3246" s="254">
        <f>IF(ISBLANK(INDEX('Policy Characteristics'!G:G,MATCH($C3246,'Policy Characteristics'!$C:$C,0))),"",INDEX('Policy Characteristics'!G:G,MATCH($C3246,'Policy Characteristics'!$C:$C,0)))</f>
        <v>10</v>
      </c>
      <c r="N3246" s="254">
        <f>IF(ISBLANK(INDEX('Policy Characteristics'!H:H,MATCH($C3246,'Policy Characteristics'!$C:$C,0))),"",INDEX('Policy Characteristics'!H:H,MATCH($C3246,'Policy Characteristics'!$C:$C,0)))</f>
        <v>1</v>
      </c>
      <c r="O3246" s="254" t="str">
        <f>IF(ISBLANK(INDEX('Policy Characteristics'!I:I,MATCH($C3246,'Policy Characteristics'!$C:$C,0))),"",INDEX('Policy Characteristics'!I:I,MATCH($C3246,'Policy Characteristics'!$C:$C,0)))</f>
        <v>weight</v>
      </c>
      <c r="P3246" s="254" t="str">
        <f>IF(ISBLANK(INDEX('Policy Characteristics'!J:J,MATCH($C3246,'Policy Characteristics'!$C:$C,0))),"",INDEX('Policy Characteristics'!J:J,MATCH($C3246,'Policy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46" s="254" t="str">
        <f>IF(ISBLANK(INDEX('Policy Characteristics'!K:K,MATCH($C3246,'Policy Characteristics'!$C:$C,0))),"",INDEX('Policy Characteristics'!K:K,MATCH($C3246,'Policy Characteristics'!$C:$C,0)))</f>
        <v>io-model.html</v>
      </c>
      <c r="R3246" s="254" t="str">
        <f>IF(ISBLANK(INDEX('Policy Characteristics'!L:L,MATCH($C3246,'Policy Characteristics'!$C:$C,0))),"",INDEX('Policy Characteristics'!L:L,MATCH($C3246,'Policy Characteristics'!$C:$C,0)))</f>
        <v/>
      </c>
    </row>
    <row r="3247" spans="1:18" x14ac:dyDescent="0.25">
      <c r="A3247" s="254" t="str">
        <f>IF(ISBLANK(INDEX('Policy Characteristics'!A:A,MATCH($C3247,'Policy Characteristics'!$C:$C,0))),"",INDEX('Policy Characteristics'!A:A,MATCH($C3247,'Policy Characteristics'!$C:$C,0)))</f>
        <v>Government Revenue Accounting</v>
      </c>
      <c r="B3247" s="262" t="str">
        <f>IF(ISBLANK(INDEX('Policy Characteristics'!B:B,MATCH($C3247,'Policy Characteristics'!$C:$C,0))),"",INDEX('Policy Characteristics'!B:B,MATCH($C3247,'Policy Characteristics'!$C:$C,0)))</f>
        <v>Electricity Capacity Construction Subsidy</v>
      </c>
      <c r="C3247" s="254" t="str">
        <f t="shared" si="161"/>
        <v>GRA for Electricity Capacity Construction Subsidies</v>
      </c>
      <c r="D3247" s="1" t="s">
        <v>2921</v>
      </c>
      <c r="F3247" s="1" t="s">
        <v>2925</v>
      </c>
      <c r="H3247" s="47">
        <f t="shared" si="149"/>
        <v>3246</v>
      </c>
      <c r="I3247" s="326" t="str">
        <f t="shared" si="162"/>
        <v>Yes</v>
      </c>
      <c r="J3247" s="255" t="str">
        <f>IF(ISBLANK(INDEX('Policy Characteristics'!D:D,MATCH($C3247,'Policy Characteristics'!$C:$C,0))),"",INDEX('Policy Characteristics'!D:D,MATCH($C3247,'Policy Characteristics'!$C:$C,0)))</f>
        <v/>
      </c>
      <c r="K3247" s="254" t="str">
        <f>IF(ISBLANK(INDEX('Policy Characteristics'!E:E,MATCH($C3247,'Policy Characteristics'!$C:$C,0))),"",INDEX('Policy Characteristics'!E:E,MATCH($C3247,'Policy Characteristics'!$C:$C,0)))</f>
        <v>GRA elec cap const subsidy</v>
      </c>
      <c r="L3247" s="254">
        <f>IF(ISBLANK(INDEX('Policy Characteristics'!F:F,MATCH($C3247,'Policy Characteristics'!$C:$C,0))),"",INDEX('Policy Characteristics'!F:F,MATCH($C3247,'Policy Characteristics'!$C:$C,0)))</f>
        <v>0</v>
      </c>
      <c r="M3247" s="254">
        <f>IF(ISBLANK(INDEX('Policy Characteristics'!G:G,MATCH($C3247,'Policy Characteristics'!$C:$C,0))),"",INDEX('Policy Characteristics'!G:G,MATCH($C3247,'Policy Characteristics'!$C:$C,0)))</f>
        <v>10</v>
      </c>
      <c r="N3247" s="254">
        <f>IF(ISBLANK(INDEX('Policy Characteristics'!H:H,MATCH($C3247,'Policy Characteristics'!$C:$C,0))),"",INDEX('Policy Characteristics'!H:H,MATCH($C3247,'Policy Characteristics'!$C:$C,0)))</f>
        <v>1</v>
      </c>
      <c r="O3247" s="254" t="str">
        <f>IF(ISBLANK(INDEX('Policy Characteristics'!I:I,MATCH($C3247,'Policy Characteristics'!$C:$C,0))),"",INDEX('Policy Characteristics'!I:I,MATCH($C3247,'Policy Characteristics'!$C:$C,0)))</f>
        <v>weight</v>
      </c>
      <c r="P3247" s="254" t="str">
        <f>IF(ISBLANK(INDEX('Policy Characteristics'!J:J,MATCH($C3247,'Policy Characteristics'!$C:$C,0))),"",INDEX('Policy Characteristics'!J:J,MATCH($C3247,'Policy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47" s="254" t="str">
        <f>IF(ISBLANK(INDEX('Policy Characteristics'!K:K,MATCH($C3247,'Policy Characteristics'!$C:$C,0))),"",INDEX('Policy Characteristics'!K:K,MATCH($C3247,'Policy Characteristics'!$C:$C,0)))</f>
        <v>io-model.html</v>
      </c>
      <c r="R3247" s="254" t="str">
        <f>IF(ISBLANK(INDEX('Policy Characteristics'!L:L,MATCH($C3247,'Policy Characteristics'!$C:$C,0))),"",INDEX('Policy Characteristics'!L:L,MATCH($C3247,'Policy Characteristics'!$C:$C,0)))</f>
        <v/>
      </c>
    </row>
    <row r="3248" spans="1:18" x14ac:dyDescent="0.25">
      <c r="A3248" s="254" t="str">
        <f>IF(ISBLANK(INDEX('Policy Characteristics'!A:A,MATCH($C3248,'Policy Characteristics'!$C:$C,0))),"",INDEX('Policy Characteristics'!A:A,MATCH($C3248,'Policy Characteristics'!$C:$C,0)))</f>
        <v>Government Revenue Accounting</v>
      </c>
      <c r="B3248" s="262" t="str">
        <f>IF(ISBLANK(INDEX('Policy Characteristics'!B:B,MATCH($C3248,'Policy Characteristics'!$C:$C,0))),"",INDEX('Policy Characteristics'!B:B,MATCH($C3248,'Policy Characteristics'!$C:$C,0)))</f>
        <v>Electricity Capacity Construction Subsidy</v>
      </c>
      <c r="C3248" s="254" t="str">
        <f t="shared" si="161"/>
        <v>GRA for Electricity Capacity Construction Subsidies</v>
      </c>
      <c r="D3248" s="1" t="s">
        <v>2922</v>
      </c>
      <c r="F3248" s="1" t="s">
        <v>2926</v>
      </c>
      <c r="H3248" s="47">
        <f t="shared" si="149"/>
        <v>3247</v>
      </c>
      <c r="I3248" s="326" t="str">
        <f t="shared" si="162"/>
        <v>Yes</v>
      </c>
      <c r="J3248" s="255" t="str">
        <f>IF(ISBLANK(INDEX('Policy Characteristics'!D:D,MATCH($C3248,'Policy Characteristics'!$C:$C,0))),"",INDEX('Policy Characteristics'!D:D,MATCH($C3248,'Policy Characteristics'!$C:$C,0)))</f>
        <v/>
      </c>
      <c r="K3248" s="254" t="str">
        <f>IF(ISBLANK(INDEX('Policy Characteristics'!E:E,MATCH($C3248,'Policy Characteristics'!$C:$C,0))),"",INDEX('Policy Characteristics'!E:E,MATCH($C3248,'Policy Characteristics'!$C:$C,0)))</f>
        <v>GRA elec cap const subsidy</v>
      </c>
      <c r="L3248" s="254">
        <f>IF(ISBLANK(INDEX('Policy Characteristics'!F:F,MATCH($C3248,'Policy Characteristics'!$C:$C,0))),"",INDEX('Policy Characteristics'!F:F,MATCH($C3248,'Policy Characteristics'!$C:$C,0)))</f>
        <v>0</v>
      </c>
      <c r="M3248" s="254">
        <f>IF(ISBLANK(INDEX('Policy Characteristics'!G:G,MATCH($C3248,'Policy Characteristics'!$C:$C,0))),"",INDEX('Policy Characteristics'!G:G,MATCH($C3248,'Policy Characteristics'!$C:$C,0)))</f>
        <v>10</v>
      </c>
      <c r="N3248" s="254">
        <f>IF(ISBLANK(INDEX('Policy Characteristics'!H:H,MATCH($C3248,'Policy Characteristics'!$C:$C,0))),"",INDEX('Policy Characteristics'!H:H,MATCH($C3248,'Policy Characteristics'!$C:$C,0)))</f>
        <v>1</v>
      </c>
      <c r="O3248" s="254" t="str">
        <f>IF(ISBLANK(INDEX('Policy Characteristics'!I:I,MATCH($C3248,'Policy Characteristics'!$C:$C,0))),"",INDEX('Policy Characteristics'!I:I,MATCH($C3248,'Policy Characteristics'!$C:$C,0)))</f>
        <v>weight</v>
      </c>
      <c r="P3248" s="254" t="str">
        <f>IF(ISBLANK(INDEX('Policy Characteristics'!J:J,MATCH($C3248,'Policy Characteristics'!$C:$C,0))),"",INDEX('Policy Characteristics'!J:J,MATCH($C3248,'Policy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48" s="254" t="str">
        <f>IF(ISBLANK(INDEX('Policy Characteristics'!K:K,MATCH($C3248,'Policy Characteristics'!$C:$C,0))),"",INDEX('Policy Characteristics'!K:K,MATCH($C3248,'Policy Characteristics'!$C:$C,0)))</f>
        <v>io-model.html</v>
      </c>
      <c r="R3248" s="254" t="str">
        <f>IF(ISBLANK(INDEX('Policy Characteristics'!L:L,MATCH($C3248,'Policy Characteristics'!$C:$C,0))),"",INDEX('Policy Characteristics'!L:L,MATCH($C3248,'Policy Characteristics'!$C:$C,0)))</f>
        <v/>
      </c>
    </row>
    <row r="3249" spans="1:18" x14ac:dyDescent="0.25">
      <c r="A3249" s="254" t="str">
        <f>IF(ISBLANK(INDEX('Policy Characteristics'!A:A,MATCH($C3249,'Policy Characteristics'!$C:$C,0))),"",INDEX('Policy Characteristics'!A:A,MATCH($C3249,'Policy Characteristics'!$C:$C,0)))</f>
        <v>Government Revenue Accounting</v>
      </c>
      <c r="B3249" s="262" t="str">
        <f>IF(ISBLANK(INDEX('Policy Characteristics'!B:B,MATCH($C3249,'Policy Characteristics'!$C:$C,0))),"",INDEX('Policy Characteristics'!B:B,MATCH($C3249,'Policy Characteristics'!$C:$C,0)))</f>
        <v>Electricity Capacity Construction Subsidy</v>
      </c>
      <c r="C3249" s="254" t="str">
        <f t="shared" si="161"/>
        <v>GRA for Electricity Capacity Construction Subsidies</v>
      </c>
      <c r="D3249" s="1" t="s">
        <v>2923</v>
      </c>
      <c r="F3249" s="1" t="s">
        <v>2927</v>
      </c>
      <c r="H3249" s="47">
        <f t="shared" si="149"/>
        <v>3248</v>
      </c>
      <c r="I3249" s="326" t="str">
        <f t="shared" si="162"/>
        <v>Yes</v>
      </c>
      <c r="J3249" s="255" t="str">
        <f>IF(ISBLANK(INDEX('Policy Characteristics'!D:D,MATCH($C3249,'Policy Characteristics'!$C:$C,0))),"",INDEX('Policy Characteristics'!D:D,MATCH($C3249,'Policy Characteristics'!$C:$C,0)))</f>
        <v/>
      </c>
      <c r="K3249" s="254" t="str">
        <f>IF(ISBLANK(INDEX('Policy Characteristics'!E:E,MATCH($C3249,'Policy Characteristics'!$C:$C,0))),"",INDEX('Policy Characteristics'!E:E,MATCH($C3249,'Policy Characteristics'!$C:$C,0)))</f>
        <v>GRA elec cap const subsidy</v>
      </c>
      <c r="L3249" s="254">
        <f>IF(ISBLANK(INDEX('Policy Characteristics'!F:F,MATCH($C3249,'Policy Characteristics'!$C:$C,0))),"",INDEX('Policy Characteristics'!F:F,MATCH($C3249,'Policy Characteristics'!$C:$C,0)))</f>
        <v>0</v>
      </c>
      <c r="M3249" s="254">
        <f>IF(ISBLANK(INDEX('Policy Characteristics'!G:G,MATCH($C3249,'Policy Characteristics'!$C:$C,0))),"",INDEX('Policy Characteristics'!G:G,MATCH($C3249,'Policy Characteristics'!$C:$C,0)))</f>
        <v>10</v>
      </c>
      <c r="N3249" s="254">
        <f>IF(ISBLANK(INDEX('Policy Characteristics'!H:H,MATCH($C3249,'Policy Characteristics'!$C:$C,0))),"",INDEX('Policy Characteristics'!H:H,MATCH($C3249,'Policy Characteristics'!$C:$C,0)))</f>
        <v>1</v>
      </c>
      <c r="O3249" s="254" t="str">
        <f>IF(ISBLANK(INDEX('Policy Characteristics'!I:I,MATCH($C3249,'Policy Characteristics'!$C:$C,0))),"",INDEX('Policy Characteristics'!I:I,MATCH($C3249,'Policy Characteristics'!$C:$C,0)))</f>
        <v>weight</v>
      </c>
      <c r="P3249" s="254" t="str">
        <f>IF(ISBLANK(INDEX('Policy Characteristics'!J:J,MATCH($C3249,'Policy Characteristics'!$C:$C,0))),"",INDEX('Policy Characteristics'!J:J,MATCH($C3249,'Policy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49" s="254" t="str">
        <f>IF(ISBLANK(INDEX('Policy Characteristics'!K:K,MATCH($C3249,'Policy Characteristics'!$C:$C,0))),"",INDEX('Policy Characteristics'!K:K,MATCH($C3249,'Policy Characteristics'!$C:$C,0)))</f>
        <v>io-model.html</v>
      </c>
      <c r="R3249" s="254" t="str">
        <f>IF(ISBLANK(INDEX('Policy Characteristics'!L:L,MATCH($C3249,'Policy Characteristics'!$C:$C,0))),"",INDEX('Policy Characteristics'!L:L,MATCH($C3249,'Policy Characteristics'!$C:$C,0)))</f>
        <v/>
      </c>
    </row>
    <row r="3250" spans="1:18" x14ac:dyDescent="0.25">
      <c r="A3250" s="254" t="str">
        <f>IF(ISBLANK(INDEX('Policy Characteristics'!A:A,MATCH($C3250,'Policy Characteristics'!$C:$C,0))),"",INDEX('Policy Characteristics'!A:A,MATCH($C3250,'Policy Characteristics'!$C:$C,0)))</f>
        <v>Government Revenue Accounting</v>
      </c>
      <c r="B3250" s="262" t="str">
        <f>IF(ISBLANK(INDEX('Policy Characteristics'!B:B,MATCH($C3250,'Policy Characteristics'!$C:$C,0))),"",INDEX('Policy Characteristics'!B:B,MATCH($C3250,'Policy Characteristics'!$C:$C,0)))</f>
        <v>Distributed Solar Subsidy</v>
      </c>
      <c r="C3250" t="s">
        <v>2915</v>
      </c>
      <c r="D3250" s="1" t="s">
        <v>2919</v>
      </c>
      <c r="F3250" s="1" t="s">
        <v>2924</v>
      </c>
      <c r="H3250" s="47">
        <f t="shared" si="149"/>
        <v>3249</v>
      </c>
      <c r="I3250" s="322" t="s">
        <v>40</v>
      </c>
      <c r="J3250" s="255" t="str">
        <f>IF(ISBLANK(INDEX('Policy Characteristics'!D:D,MATCH($C3250,'Policy Characteristics'!$C:$C,0))),"",INDEX('Policy Characteristics'!D:D,MATCH($C3250,'Policy Characteristics'!$C:$C,0)))</f>
        <v/>
      </c>
      <c r="K3250" s="254" t="str">
        <f>IF(ISBLANK(INDEX('Policy Characteristics'!E:E,MATCH($C3250,'Policy Characteristics'!$C:$C,0))),"",INDEX('Policy Characteristics'!E:E,MATCH($C3250,'Policy Characteristics'!$C:$C,0)))</f>
        <v>GRA dist solar subsidy</v>
      </c>
      <c r="L3250" s="254">
        <f>IF(ISBLANK(INDEX('Policy Characteristics'!F:F,MATCH($C3250,'Policy Characteristics'!$C:$C,0))),"",INDEX('Policy Characteristics'!F:F,MATCH($C3250,'Policy Characteristics'!$C:$C,0)))</f>
        <v>0</v>
      </c>
      <c r="M3250" s="254">
        <f>IF(ISBLANK(INDEX('Policy Characteristics'!G:G,MATCH($C3250,'Policy Characteristics'!$C:$C,0))),"",INDEX('Policy Characteristics'!G:G,MATCH($C3250,'Policy Characteristics'!$C:$C,0)))</f>
        <v>10</v>
      </c>
      <c r="N3250" s="254">
        <f>IF(ISBLANK(INDEX('Policy Characteristics'!H:H,MATCH($C3250,'Policy Characteristics'!$C:$C,0))),"",INDEX('Policy Characteristics'!H:H,MATCH($C3250,'Policy Characteristics'!$C:$C,0)))</f>
        <v>1</v>
      </c>
      <c r="O3250" s="254" t="str">
        <f>IF(ISBLANK(INDEX('Policy Characteristics'!I:I,MATCH($C3250,'Policy Characteristics'!$C:$C,0))),"",INDEX('Policy Characteristics'!I:I,MATCH($C3250,'Policy Characteristics'!$C:$C,0)))</f>
        <v>weight</v>
      </c>
      <c r="P3250" s="254" t="str">
        <f>IF(ISBLANK(INDEX('Policy Characteristics'!J:J,MATCH($C3250,'Policy Characteristics'!$C:$C,0))),"",INDEX('Policy Characteristics'!J:J,MATCH($C3250,'Policy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50" s="254" t="str">
        <f>IF(ISBLANK(INDEX('Policy Characteristics'!K:K,MATCH($C3250,'Policy Characteristics'!$C:$C,0))),"",INDEX('Policy Characteristics'!K:K,MATCH($C3250,'Policy Characteristics'!$C:$C,0)))</f>
        <v>io-model.html</v>
      </c>
      <c r="R3250" s="254" t="str">
        <f>IF(ISBLANK(INDEX('Policy Characteristics'!L:L,MATCH($C3250,'Policy Characteristics'!$C:$C,0))),"",INDEX('Policy Characteristics'!L:L,MATCH($C3250,'Policy Characteristics'!$C:$C,0)))</f>
        <v/>
      </c>
    </row>
    <row r="3251" spans="1:18" x14ac:dyDescent="0.25">
      <c r="A3251" s="254" t="str">
        <f>IF(ISBLANK(INDEX('Policy Characteristics'!A:A,MATCH($C3251,'Policy Characteristics'!$C:$C,0))),"",INDEX('Policy Characteristics'!A:A,MATCH($C3251,'Policy Characteristics'!$C:$C,0)))</f>
        <v>Government Revenue Accounting</v>
      </c>
      <c r="B3251" s="262" t="str">
        <f>IF(ISBLANK(INDEX('Policy Characteristics'!B:B,MATCH($C3251,'Policy Characteristics'!$C:$C,0))),"",INDEX('Policy Characteristics'!B:B,MATCH($C3251,'Policy Characteristics'!$C:$C,0)))</f>
        <v>Distributed Solar Subsidy</v>
      </c>
      <c r="C3251" s="254" t="str">
        <f t="shared" ref="C3251:C3254" si="163">C$3250</f>
        <v>GRA for Distributed Solar Subsidy</v>
      </c>
      <c r="D3251" s="1" t="s">
        <v>2920</v>
      </c>
      <c r="F3251" s="1" t="s">
        <v>2935</v>
      </c>
      <c r="H3251" s="47">
        <f t="shared" si="149"/>
        <v>3250</v>
      </c>
      <c r="I3251" s="326" t="str">
        <f t="shared" ref="I3251:I3254" si="164">I$3250</f>
        <v>Yes</v>
      </c>
      <c r="J3251" s="255" t="str">
        <f>IF(ISBLANK(INDEX('Policy Characteristics'!D:D,MATCH($C3251,'Policy Characteristics'!$C:$C,0))),"",INDEX('Policy Characteristics'!D:D,MATCH($C3251,'Policy Characteristics'!$C:$C,0)))</f>
        <v/>
      </c>
      <c r="K3251" s="254" t="str">
        <f>IF(ISBLANK(INDEX('Policy Characteristics'!E:E,MATCH($C3251,'Policy Characteristics'!$C:$C,0))),"",INDEX('Policy Characteristics'!E:E,MATCH($C3251,'Policy Characteristics'!$C:$C,0)))</f>
        <v>GRA dist solar subsidy</v>
      </c>
      <c r="L3251" s="254">
        <f>IF(ISBLANK(INDEX('Policy Characteristics'!F:F,MATCH($C3251,'Policy Characteristics'!$C:$C,0))),"",INDEX('Policy Characteristics'!F:F,MATCH($C3251,'Policy Characteristics'!$C:$C,0)))</f>
        <v>0</v>
      </c>
      <c r="M3251" s="254">
        <f>IF(ISBLANK(INDEX('Policy Characteristics'!G:G,MATCH($C3251,'Policy Characteristics'!$C:$C,0))),"",INDEX('Policy Characteristics'!G:G,MATCH($C3251,'Policy Characteristics'!$C:$C,0)))</f>
        <v>10</v>
      </c>
      <c r="N3251" s="254">
        <f>IF(ISBLANK(INDEX('Policy Characteristics'!H:H,MATCH($C3251,'Policy Characteristics'!$C:$C,0))),"",INDEX('Policy Characteristics'!H:H,MATCH($C3251,'Policy Characteristics'!$C:$C,0)))</f>
        <v>1</v>
      </c>
      <c r="O3251" s="254" t="str">
        <f>IF(ISBLANK(INDEX('Policy Characteristics'!I:I,MATCH($C3251,'Policy Characteristics'!$C:$C,0))),"",INDEX('Policy Characteristics'!I:I,MATCH($C3251,'Policy Characteristics'!$C:$C,0)))</f>
        <v>weight</v>
      </c>
      <c r="P3251" s="254" t="str">
        <f>IF(ISBLANK(INDEX('Policy Characteristics'!J:J,MATCH($C3251,'Policy Characteristics'!$C:$C,0))),"",INDEX('Policy Characteristics'!J:J,MATCH($C3251,'Policy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51" s="254" t="str">
        <f>IF(ISBLANK(INDEX('Policy Characteristics'!K:K,MATCH($C3251,'Policy Characteristics'!$C:$C,0))),"",INDEX('Policy Characteristics'!K:K,MATCH($C3251,'Policy Characteristics'!$C:$C,0)))</f>
        <v>io-model.html</v>
      </c>
      <c r="R3251" s="254" t="str">
        <f>IF(ISBLANK(INDEX('Policy Characteristics'!L:L,MATCH($C3251,'Policy Characteristics'!$C:$C,0))),"",INDEX('Policy Characteristics'!L:L,MATCH($C3251,'Policy Characteristics'!$C:$C,0)))</f>
        <v/>
      </c>
    </row>
    <row r="3252" spans="1:18" x14ac:dyDescent="0.25">
      <c r="A3252" s="254" t="str">
        <f>IF(ISBLANK(INDEX('Policy Characteristics'!A:A,MATCH($C3252,'Policy Characteristics'!$C:$C,0))),"",INDEX('Policy Characteristics'!A:A,MATCH($C3252,'Policy Characteristics'!$C:$C,0)))</f>
        <v>Government Revenue Accounting</v>
      </c>
      <c r="B3252" s="262" t="str">
        <f>IF(ISBLANK(INDEX('Policy Characteristics'!B:B,MATCH($C3252,'Policy Characteristics'!$C:$C,0))),"",INDEX('Policy Characteristics'!B:B,MATCH($C3252,'Policy Characteristics'!$C:$C,0)))</f>
        <v>Distributed Solar Subsidy</v>
      </c>
      <c r="C3252" s="254" t="str">
        <f t="shared" si="163"/>
        <v>GRA for Distributed Solar Subsidy</v>
      </c>
      <c r="D3252" s="1" t="s">
        <v>2921</v>
      </c>
      <c r="F3252" s="1" t="s">
        <v>2925</v>
      </c>
      <c r="H3252" s="47">
        <f t="shared" si="149"/>
        <v>3251</v>
      </c>
      <c r="I3252" s="326" t="str">
        <f t="shared" si="164"/>
        <v>Yes</v>
      </c>
      <c r="J3252" s="255" t="str">
        <f>IF(ISBLANK(INDEX('Policy Characteristics'!D:D,MATCH($C3252,'Policy Characteristics'!$C:$C,0))),"",INDEX('Policy Characteristics'!D:D,MATCH($C3252,'Policy Characteristics'!$C:$C,0)))</f>
        <v/>
      </c>
      <c r="K3252" s="254" t="str">
        <f>IF(ISBLANK(INDEX('Policy Characteristics'!E:E,MATCH($C3252,'Policy Characteristics'!$C:$C,0))),"",INDEX('Policy Characteristics'!E:E,MATCH($C3252,'Policy Characteristics'!$C:$C,0)))</f>
        <v>GRA dist solar subsidy</v>
      </c>
      <c r="L3252" s="254">
        <f>IF(ISBLANK(INDEX('Policy Characteristics'!F:F,MATCH($C3252,'Policy Characteristics'!$C:$C,0))),"",INDEX('Policy Characteristics'!F:F,MATCH($C3252,'Policy Characteristics'!$C:$C,0)))</f>
        <v>0</v>
      </c>
      <c r="M3252" s="254">
        <f>IF(ISBLANK(INDEX('Policy Characteristics'!G:G,MATCH($C3252,'Policy Characteristics'!$C:$C,0))),"",INDEX('Policy Characteristics'!G:G,MATCH($C3252,'Policy Characteristics'!$C:$C,0)))</f>
        <v>10</v>
      </c>
      <c r="N3252" s="254">
        <f>IF(ISBLANK(INDEX('Policy Characteristics'!H:H,MATCH($C3252,'Policy Characteristics'!$C:$C,0))),"",INDEX('Policy Characteristics'!H:H,MATCH($C3252,'Policy Characteristics'!$C:$C,0)))</f>
        <v>1</v>
      </c>
      <c r="O3252" s="254" t="str">
        <f>IF(ISBLANK(INDEX('Policy Characteristics'!I:I,MATCH($C3252,'Policy Characteristics'!$C:$C,0))),"",INDEX('Policy Characteristics'!I:I,MATCH($C3252,'Policy Characteristics'!$C:$C,0)))</f>
        <v>weight</v>
      </c>
      <c r="P3252" s="254" t="str">
        <f>IF(ISBLANK(INDEX('Policy Characteristics'!J:J,MATCH($C3252,'Policy Characteristics'!$C:$C,0))),"",INDEX('Policy Characteristics'!J:J,MATCH($C3252,'Policy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52" s="254" t="str">
        <f>IF(ISBLANK(INDEX('Policy Characteristics'!K:K,MATCH($C3252,'Policy Characteristics'!$C:$C,0))),"",INDEX('Policy Characteristics'!K:K,MATCH($C3252,'Policy Characteristics'!$C:$C,0)))</f>
        <v>io-model.html</v>
      </c>
      <c r="R3252" s="254" t="str">
        <f>IF(ISBLANK(INDEX('Policy Characteristics'!L:L,MATCH($C3252,'Policy Characteristics'!$C:$C,0))),"",INDEX('Policy Characteristics'!L:L,MATCH($C3252,'Policy Characteristics'!$C:$C,0)))</f>
        <v/>
      </c>
    </row>
    <row r="3253" spans="1:18" x14ac:dyDescent="0.25">
      <c r="A3253" s="254" t="str">
        <f>IF(ISBLANK(INDEX('Policy Characteristics'!A:A,MATCH($C3253,'Policy Characteristics'!$C:$C,0))),"",INDEX('Policy Characteristics'!A:A,MATCH($C3253,'Policy Characteristics'!$C:$C,0)))</f>
        <v>Government Revenue Accounting</v>
      </c>
      <c r="B3253" s="262" t="str">
        <f>IF(ISBLANK(INDEX('Policy Characteristics'!B:B,MATCH($C3253,'Policy Characteristics'!$C:$C,0))),"",INDEX('Policy Characteristics'!B:B,MATCH($C3253,'Policy Characteristics'!$C:$C,0)))</f>
        <v>Distributed Solar Subsidy</v>
      </c>
      <c r="C3253" s="254" t="str">
        <f t="shared" si="163"/>
        <v>GRA for Distributed Solar Subsidy</v>
      </c>
      <c r="D3253" s="1" t="s">
        <v>2922</v>
      </c>
      <c r="F3253" s="1" t="s">
        <v>2926</v>
      </c>
      <c r="H3253" s="47">
        <f t="shared" si="149"/>
        <v>3252</v>
      </c>
      <c r="I3253" s="326" t="str">
        <f t="shared" si="164"/>
        <v>Yes</v>
      </c>
      <c r="J3253" s="255" t="str">
        <f>IF(ISBLANK(INDEX('Policy Characteristics'!D:D,MATCH($C3253,'Policy Characteristics'!$C:$C,0))),"",INDEX('Policy Characteristics'!D:D,MATCH($C3253,'Policy Characteristics'!$C:$C,0)))</f>
        <v/>
      </c>
      <c r="K3253" s="254" t="str">
        <f>IF(ISBLANK(INDEX('Policy Characteristics'!E:E,MATCH($C3253,'Policy Characteristics'!$C:$C,0))),"",INDEX('Policy Characteristics'!E:E,MATCH($C3253,'Policy Characteristics'!$C:$C,0)))</f>
        <v>GRA dist solar subsidy</v>
      </c>
      <c r="L3253" s="254">
        <f>IF(ISBLANK(INDEX('Policy Characteristics'!F:F,MATCH($C3253,'Policy Characteristics'!$C:$C,0))),"",INDEX('Policy Characteristics'!F:F,MATCH($C3253,'Policy Characteristics'!$C:$C,0)))</f>
        <v>0</v>
      </c>
      <c r="M3253" s="254">
        <f>IF(ISBLANK(INDEX('Policy Characteristics'!G:G,MATCH($C3253,'Policy Characteristics'!$C:$C,0))),"",INDEX('Policy Characteristics'!G:G,MATCH($C3253,'Policy Characteristics'!$C:$C,0)))</f>
        <v>10</v>
      </c>
      <c r="N3253" s="254">
        <f>IF(ISBLANK(INDEX('Policy Characteristics'!H:H,MATCH($C3253,'Policy Characteristics'!$C:$C,0))),"",INDEX('Policy Characteristics'!H:H,MATCH($C3253,'Policy Characteristics'!$C:$C,0)))</f>
        <v>1</v>
      </c>
      <c r="O3253" s="254" t="str">
        <f>IF(ISBLANK(INDEX('Policy Characteristics'!I:I,MATCH($C3253,'Policy Characteristics'!$C:$C,0))),"",INDEX('Policy Characteristics'!I:I,MATCH($C3253,'Policy Characteristics'!$C:$C,0)))</f>
        <v>weight</v>
      </c>
      <c r="P3253" s="254" t="str">
        <f>IF(ISBLANK(INDEX('Policy Characteristics'!J:J,MATCH($C3253,'Policy Characteristics'!$C:$C,0))),"",INDEX('Policy Characteristics'!J:J,MATCH($C3253,'Policy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53" s="254" t="str">
        <f>IF(ISBLANK(INDEX('Policy Characteristics'!K:K,MATCH($C3253,'Policy Characteristics'!$C:$C,0))),"",INDEX('Policy Characteristics'!K:K,MATCH($C3253,'Policy Characteristics'!$C:$C,0)))</f>
        <v>io-model.html</v>
      </c>
      <c r="R3253" s="254" t="str">
        <f>IF(ISBLANK(INDEX('Policy Characteristics'!L:L,MATCH($C3253,'Policy Characteristics'!$C:$C,0))),"",INDEX('Policy Characteristics'!L:L,MATCH($C3253,'Policy Characteristics'!$C:$C,0)))</f>
        <v/>
      </c>
    </row>
    <row r="3254" spans="1:18" x14ac:dyDescent="0.25">
      <c r="A3254" s="254" t="str">
        <f>IF(ISBLANK(INDEX('Policy Characteristics'!A:A,MATCH($C3254,'Policy Characteristics'!$C:$C,0))),"",INDEX('Policy Characteristics'!A:A,MATCH($C3254,'Policy Characteristics'!$C:$C,0)))</f>
        <v>Government Revenue Accounting</v>
      </c>
      <c r="B3254" s="262" t="str">
        <f>IF(ISBLANK(INDEX('Policy Characteristics'!B:B,MATCH($C3254,'Policy Characteristics'!$C:$C,0))),"",INDEX('Policy Characteristics'!B:B,MATCH($C3254,'Policy Characteristics'!$C:$C,0)))</f>
        <v>Distributed Solar Subsidy</v>
      </c>
      <c r="C3254" s="254" t="str">
        <f t="shared" si="163"/>
        <v>GRA for Distributed Solar Subsidy</v>
      </c>
      <c r="D3254" s="1" t="s">
        <v>2923</v>
      </c>
      <c r="F3254" s="1" t="s">
        <v>2927</v>
      </c>
      <c r="H3254" s="47">
        <f t="shared" si="149"/>
        <v>3253</v>
      </c>
      <c r="I3254" s="326" t="str">
        <f t="shared" si="164"/>
        <v>Yes</v>
      </c>
      <c r="J3254" s="255" t="str">
        <f>IF(ISBLANK(INDEX('Policy Characteristics'!D:D,MATCH($C3254,'Policy Characteristics'!$C:$C,0))),"",INDEX('Policy Characteristics'!D:D,MATCH($C3254,'Policy Characteristics'!$C:$C,0)))</f>
        <v/>
      </c>
      <c r="K3254" s="254" t="str">
        <f>IF(ISBLANK(INDEX('Policy Characteristics'!E:E,MATCH($C3254,'Policy Characteristics'!$C:$C,0))),"",INDEX('Policy Characteristics'!E:E,MATCH($C3254,'Policy Characteristics'!$C:$C,0)))</f>
        <v>GRA dist solar subsidy</v>
      </c>
      <c r="L3254" s="254">
        <f>IF(ISBLANK(INDEX('Policy Characteristics'!F:F,MATCH($C3254,'Policy Characteristics'!$C:$C,0))),"",INDEX('Policy Characteristics'!F:F,MATCH($C3254,'Policy Characteristics'!$C:$C,0)))</f>
        <v>0</v>
      </c>
      <c r="M3254" s="254">
        <f>IF(ISBLANK(INDEX('Policy Characteristics'!G:G,MATCH($C3254,'Policy Characteristics'!$C:$C,0))),"",INDEX('Policy Characteristics'!G:G,MATCH($C3254,'Policy Characteristics'!$C:$C,0)))</f>
        <v>10</v>
      </c>
      <c r="N3254" s="254">
        <f>IF(ISBLANK(INDEX('Policy Characteristics'!H:H,MATCH($C3254,'Policy Characteristics'!$C:$C,0))),"",INDEX('Policy Characteristics'!H:H,MATCH($C3254,'Policy Characteristics'!$C:$C,0)))</f>
        <v>1</v>
      </c>
      <c r="O3254" s="254" t="str">
        <f>IF(ISBLANK(INDEX('Policy Characteristics'!I:I,MATCH($C3254,'Policy Characteristics'!$C:$C,0))),"",INDEX('Policy Characteristics'!I:I,MATCH($C3254,'Policy Characteristics'!$C:$C,0)))</f>
        <v>weight</v>
      </c>
      <c r="P3254" s="254" t="str">
        <f>IF(ISBLANK(INDEX('Policy Characteristics'!J:J,MATCH($C3254,'Policy Characteristics'!$C:$C,0))),"",INDEX('Policy Characteristics'!J:J,MATCH($C3254,'Policy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54" s="254" t="str">
        <f>IF(ISBLANK(INDEX('Policy Characteristics'!K:K,MATCH($C3254,'Policy Characteristics'!$C:$C,0))),"",INDEX('Policy Characteristics'!K:K,MATCH($C3254,'Policy Characteristics'!$C:$C,0)))</f>
        <v>io-model.html</v>
      </c>
      <c r="R3254" s="254" t="str">
        <f>IF(ISBLANK(INDEX('Policy Characteristics'!L:L,MATCH($C3254,'Policy Characteristics'!$C:$C,0))),"",INDEX('Policy Characteristics'!L:L,MATCH($C3254,'Policy Characteristics'!$C:$C,0)))</f>
        <v/>
      </c>
    </row>
    <row r="3255" spans="1:18" x14ac:dyDescent="0.25">
      <c r="A3255" s="254" t="str">
        <f>IF(ISBLANK(INDEX('Policy Characteristics'!A:A,MATCH($C3255,'Policy Characteristics'!$C:$C,0))),"",INDEX('Policy Characteristics'!A:A,MATCH($C3255,'Policy Characteristics'!$C:$C,0)))</f>
        <v>Government Revenue Accounting</v>
      </c>
      <c r="B3255" s="262" t="str">
        <f>IF(ISBLANK(INDEX('Policy Characteristics'!B:B,MATCH($C3255,'Policy Characteristics'!$C:$C,0))),"",INDEX('Policy Characteristics'!B:B,MATCH($C3255,'Policy Characteristics'!$C:$C,0)))</f>
        <v>Fuel Subsidy</v>
      </c>
      <c r="C3255" t="s">
        <v>2916</v>
      </c>
      <c r="D3255" s="1" t="s">
        <v>2919</v>
      </c>
      <c r="F3255" s="1" t="s">
        <v>2924</v>
      </c>
      <c r="H3255" s="47">
        <f t="shared" si="149"/>
        <v>3254</v>
      </c>
      <c r="I3255" s="322" t="s">
        <v>40</v>
      </c>
      <c r="J3255" s="255" t="str">
        <f>IF(ISBLANK(INDEX('Policy Characteristics'!D:D,MATCH($C3255,'Policy Characteristics'!$C:$C,0))),"",INDEX('Policy Characteristics'!D:D,MATCH($C3255,'Policy Characteristics'!$C:$C,0)))</f>
        <v/>
      </c>
      <c r="K3255" s="254" t="str">
        <f>IF(ISBLANK(INDEX('Policy Characteristics'!E:E,MATCH($C3255,'Policy Characteristics'!$C:$C,0))),"",INDEX('Policy Characteristics'!E:E,MATCH($C3255,'Policy Characteristics'!$C:$C,0)))</f>
        <v>GRA fuel subsidy</v>
      </c>
      <c r="L3255" s="254">
        <f>IF(ISBLANK(INDEX('Policy Characteristics'!F:F,MATCH($C3255,'Policy Characteristics'!$C:$C,0))),"",INDEX('Policy Characteristics'!F:F,MATCH($C3255,'Policy Characteristics'!$C:$C,0)))</f>
        <v>0</v>
      </c>
      <c r="M3255" s="254">
        <f>IF(ISBLANK(INDEX('Policy Characteristics'!G:G,MATCH($C3255,'Policy Characteristics'!$C:$C,0))),"",INDEX('Policy Characteristics'!G:G,MATCH($C3255,'Policy Characteristics'!$C:$C,0)))</f>
        <v>10</v>
      </c>
      <c r="N3255" s="254">
        <f>IF(ISBLANK(INDEX('Policy Characteristics'!H:H,MATCH($C3255,'Policy Characteristics'!$C:$C,0))),"",INDEX('Policy Characteristics'!H:H,MATCH($C3255,'Policy Characteristics'!$C:$C,0)))</f>
        <v>1</v>
      </c>
      <c r="O3255" s="254" t="str">
        <f>IF(ISBLANK(INDEX('Policy Characteristics'!I:I,MATCH($C3255,'Policy Characteristics'!$C:$C,0))),"",INDEX('Policy Characteristics'!I:I,MATCH($C3255,'Policy Characteristics'!$C:$C,0)))</f>
        <v>weight</v>
      </c>
      <c r="P3255" s="254" t="str">
        <f>IF(ISBLANK(INDEX('Policy Characteristics'!J:J,MATCH($C3255,'Policy Characteristics'!$C:$C,0))),"",INDEX('Policy Characteristics'!J:J,MATCH($C3255,'Policy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55" s="254" t="str">
        <f>IF(ISBLANK(INDEX('Policy Characteristics'!K:K,MATCH($C3255,'Policy Characteristics'!$C:$C,0))),"",INDEX('Policy Characteristics'!K:K,MATCH($C3255,'Policy Characteristics'!$C:$C,0)))</f>
        <v>io-model.html</v>
      </c>
      <c r="R3255" s="254" t="str">
        <f>IF(ISBLANK(INDEX('Policy Characteristics'!L:L,MATCH($C3255,'Policy Characteristics'!$C:$C,0))),"",INDEX('Policy Characteristics'!L:L,MATCH($C3255,'Policy Characteristics'!$C:$C,0)))</f>
        <v/>
      </c>
    </row>
    <row r="3256" spans="1:18" x14ac:dyDescent="0.25">
      <c r="A3256" s="254" t="str">
        <f>IF(ISBLANK(INDEX('Policy Characteristics'!A:A,MATCH($C3256,'Policy Characteristics'!$C:$C,0))),"",INDEX('Policy Characteristics'!A:A,MATCH($C3256,'Policy Characteristics'!$C:$C,0)))</f>
        <v>Government Revenue Accounting</v>
      </c>
      <c r="B3256" s="262" t="str">
        <f>IF(ISBLANK(INDEX('Policy Characteristics'!B:B,MATCH($C3256,'Policy Characteristics'!$C:$C,0))),"",INDEX('Policy Characteristics'!B:B,MATCH($C3256,'Policy Characteristics'!$C:$C,0)))</f>
        <v>Fuel Subsidy</v>
      </c>
      <c r="C3256" s="254" t="str">
        <f t="shared" ref="C3256:C3259" si="165">C$3255</f>
        <v>GRA for Fuel Subsidies</v>
      </c>
      <c r="D3256" s="1" t="s">
        <v>2920</v>
      </c>
      <c r="F3256" s="1" t="s">
        <v>2935</v>
      </c>
      <c r="H3256" s="47">
        <f t="shared" si="149"/>
        <v>3255</v>
      </c>
      <c r="I3256" s="326" t="str">
        <f t="shared" ref="I3256:I3264" si="166">I$3255</f>
        <v>Yes</v>
      </c>
      <c r="J3256" s="255" t="str">
        <f>IF(ISBLANK(INDEX('Policy Characteristics'!D:D,MATCH($C3256,'Policy Characteristics'!$C:$C,0))),"",INDEX('Policy Characteristics'!D:D,MATCH($C3256,'Policy Characteristics'!$C:$C,0)))</f>
        <v/>
      </c>
      <c r="K3256" s="254" t="str">
        <f>IF(ISBLANK(INDEX('Policy Characteristics'!E:E,MATCH($C3256,'Policy Characteristics'!$C:$C,0))),"",INDEX('Policy Characteristics'!E:E,MATCH($C3256,'Policy Characteristics'!$C:$C,0)))</f>
        <v>GRA fuel subsidy</v>
      </c>
      <c r="L3256" s="254">
        <f>IF(ISBLANK(INDEX('Policy Characteristics'!F:F,MATCH($C3256,'Policy Characteristics'!$C:$C,0))),"",INDEX('Policy Characteristics'!F:F,MATCH($C3256,'Policy Characteristics'!$C:$C,0)))</f>
        <v>0</v>
      </c>
      <c r="M3256" s="254">
        <f>IF(ISBLANK(INDEX('Policy Characteristics'!G:G,MATCH($C3256,'Policy Characteristics'!$C:$C,0))),"",INDEX('Policy Characteristics'!G:G,MATCH($C3256,'Policy Characteristics'!$C:$C,0)))</f>
        <v>10</v>
      </c>
      <c r="N3256" s="254">
        <f>IF(ISBLANK(INDEX('Policy Characteristics'!H:H,MATCH($C3256,'Policy Characteristics'!$C:$C,0))),"",INDEX('Policy Characteristics'!H:H,MATCH($C3256,'Policy Characteristics'!$C:$C,0)))</f>
        <v>1</v>
      </c>
      <c r="O3256" s="254" t="str">
        <f>IF(ISBLANK(INDEX('Policy Characteristics'!I:I,MATCH($C3256,'Policy Characteristics'!$C:$C,0))),"",INDEX('Policy Characteristics'!I:I,MATCH($C3256,'Policy Characteristics'!$C:$C,0)))</f>
        <v>weight</v>
      </c>
      <c r="P3256" s="254" t="str">
        <f>IF(ISBLANK(INDEX('Policy Characteristics'!J:J,MATCH($C3256,'Policy Characteristics'!$C:$C,0))),"",INDEX('Policy Characteristics'!J:J,MATCH($C3256,'Policy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56" s="254" t="str">
        <f>IF(ISBLANK(INDEX('Policy Characteristics'!K:K,MATCH($C3256,'Policy Characteristics'!$C:$C,0))),"",INDEX('Policy Characteristics'!K:K,MATCH($C3256,'Policy Characteristics'!$C:$C,0)))</f>
        <v>io-model.html</v>
      </c>
      <c r="R3256" s="254" t="str">
        <f>IF(ISBLANK(INDEX('Policy Characteristics'!L:L,MATCH($C3256,'Policy Characteristics'!$C:$C,0))),"",INDEX('Policy Characteristics'!L:L,MATCH($C3256,'Policy Characteristics'!$C:$C,0)))</f>
        <v/>
      </c>
    </row>
    <row r="3257" spans="1:18" x14ac:dyDescent="0.25">
      <c r="A3257" s="254" t="str">
        <f>IF(ISBLANK(INDEX('Policy Characteristics'!A:A,MATCH($C3257,'Policy Characteristics'!$C:$C,0))),"",INDEX('Policy Characteristics'!A:A,MATCH($C3257,'Policy Characteristics'!$C:$C,0)))</f>
        <v>Government Revenue Accounting</v>
      </c>
      <c r="B3257" s="262" t="str">
        <f>IF(ISBLANK(INDEX('Policy Characteristics'!B:B,MATCH($C3257,'Policy Characteristics'!$C:$C,0))),"",INDEX('Policy Characteristics'!B:B,MATCH($C3257,'Policy Characteristics'!$C:$C,0)))</f>
        <v>Fuel Subsidy</v>
      </c>
      <c r="C3257" s="254" t="str">
        <f t="shared" si="165"/>
        <v>GRA for Fuel Subsidies</v>
      </c>
      <c r="D3257" s="1" t="s">
        <v>2921</v>
      </c>
      <c r="F3257" s="1" t="s">
        <v>2925</v>
      </c>
      <c r="H3257" s="47">
        <f t="shared" si="149"/>
        <v>3256</v>
      </c>
      <c r="I3257" s="326" t="str">
        <f t="shared" si="166"/>
        <v>Yes</v>
      </c>
      <c r="J3257" s="255" t="str">
        <f>IF(ISBLANK(INDEX('Policy Characteristics'!D:D,MATCH($C3257,'Policy Characteristics'!$C:$C,0))),"",INDEX('Policy Characteristics'!D:D,MATCH($C3257,'Policy Characteristics'!$C:$C,0)))</f>
        <v/>
      </c>
      <c r="K3257" s="254" t="str">
        <f>IF(ISBLANK(INDEX('Policy Characteristics'!E:E,MATCH($C3257,'Policy Characteristics'!$C:$C,0))),"",INDEX('Policy Characteristics'!E:E,MATCH($C3257,'Policy Characteristics'!$C:$C,0)))</f>
        <v>GRA fuel subsidy</v>
      </c>
      <c r="L3257" s="254">
        <f>IF(ISBLANK(INDEX('Policy Characteristics'!F:F,MATCH($C3257,'Policy Characteristics'!$C:$C,0))),"",INDEX('Policy Characteristics'!F:F,MATCH($C3257,'Policy Characteristics'!$C:$C,0)))</f>
        <v>0</v>
      </c>
      <c r="M3257" s="254">
        <f>IF(ISBLANK(INDEX('Policy Characteristics'!G:G,MATCH($C3257,'Policy Characteristics'!$C:$C,0))),"",INDEX('Policy Characteristics'!G:G,MATCH($C3257,'Policy Characteristics'!$C:$C,0)))</f>
        <v>10</v>
      </c>
      <c r="N3257" s="254">
        <f>IF(ISBLANK(INDEX('Policy Characteristics'!H:H,MATCH($C3257,'Policy Characteristics'!$C:$C,0))),"",INDEX('Policy Characteristics'!H:H,MATCH($C3257,'Policy Characteristics'!$C:$C,0)))</f>
        <v>1</v>
      </c>
      <c r="O3257" s="254" t="str">
        <f>IF(ISBLANK(INDEX('Policy Characteristics'!I:I,MATCH($C3257,'Policy Characteristics'!$C:$C,0))),"",INDEX('Policy Characteristics'!I:I,MATCH($C3257,'Policy Characteristics'!$C:$C,0)))</f>
        <v>weight</v>
      </c>
      <c r="P3257" s="254" t="str">
        <f>IF(ISBLANK(INDEX('Policy Characteristics'!J:J,MATCH($C3257,'Policy Characteristics'!$C:$C,0))),"",INDEX('Policy Characteristics'!J:J,MATCH($C3257,'Policy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57" s="254" t="str">
        <f>IF(ISBLANK(INDEX('Policy Characteristics'!K:K,MATCH($C3257,'Policy Characteristics'!$C:$C,0))),"",INDEX('Policy Characteristics'!K:K,MATCH($C3257,'Policy Characteristics'!$C:$C,0)))</f>
        <v>io-model.html</v>
      </c>
      <c r="R3257" s="254" t="str">
        <f>IF(ISBLANK(INDEX('Policy Characteristics'!L:L,MATCH($C3257,'Policy Characteristics'!$C:$C,0))),"",INDEX('Policy Characteristics'!L:L,MATCH($C3257,'Policy Characteristics'!$C:$C,0)))</f>
        <v/>
      </c>
    </row>
    <row r="3258" spans="1:18" x14ac:dyDescent="0.25">
      <c r="A3258" s="254" t="str">
        <f>IF(ISBLANK(INDEX('Policy Characteristics'!A:A,MATCH($C3258,'Policy Characteristics'!$C:$C,0))),"",INDEX('Policy Characteristics'!A:A,MATCH($C3258,'Policy Characteristics'!$C:$C,0)))</f>
        <v>Government Revenue Accounting</v>
      </c>
      <c r="B3258" s="262" t="str">
        <f>IF(ISBLANK(INDEX('Policy Characteristics'!B:B,MATCH($C3258,'Policy Characteristics'!$C:$C,0))),"",INDEX('Policy Characteristics'!B:B,MATCH($C3258,'Policy Characteristics'!$C:$C,0)))</f>
        <v>Fuel Subsidy</v>
      </c>
      <c r="C3258" s="254" t="str">
        <f t="shared" si="165"/>
        <v>GRA for Fuel Subsidies</v>
      </c>
      <c r="D3258" s="1" t="s">
        <v>2922</v>
      </c>
      <c r="F3258" s="1" t="s">
        <v>2926</v>
      </c>
      <c r="H3258" s="47">
        <f t="shared" si="149"/>
        <v>3257</v>
      </c>
      <c r="I3258" s="326" t="str">
        <f t="shared" si="166"/>
        <v>Yes</v>
      </c>
      <c r="J3258" s="255" t="str">
        <f>IF(ISBLANK(INDEX('Policy Characteristics'!D:D,MATCH($C3258,'Policy Characteristics'!$C:$C,0))),"",INDEX('Policy Characteristics'!D:D,MATCH($C3258,'Policy Characteristics'!$C:$C,0)))</f>
        <v/>
      </c>
      <c r="K3258" s="254" t="str">
        <f>IF(ISBLANK(INDEX('Policy Characteristics'!E:E,MATCH($C3258,'Policy Characteristics'!$C:$C,0))),"",INDEX('Policy Characteristics'!E:E,MATCH($C3258,'Policy Characteristics'!$C:$C,0)))</f>
        <v>GRA fuel subsidy</v>
      </c>
      <c r="L3258" s="254">
        <f>IF(ISBLANK(INDEX('Policy Characteristics'!F:F,MATCH($C3258,'Policy Characteristics'!$C:$C,0))),"",INDEX('Policy Characteristics'!F:F,MATCH($C3258,'Policy Characteristics'!$C:$C,0)))</f>
        <v>0</v>
      </c>
      <c r="M3258" s="254">
        <f>IF(ISBLANK(INDEX('Policy Characteristics'!G:G,MATCH($C3258,'Policy Characteristics'!$C:$C,0))),"",INDEX('Policy Characteristics'!G:G,MATCH($C3258,'Policy Characteristics'!$C:$C,0)))</f>
        <v>10</v>
      </c>
      <c r="N3258" s="254">
        <f>IF(ISBLANK(INDEX('Policy Characteristics'!H:H,MATCH($C3258,'Policy Characteristics'!$C:$C,0))),"",INDEX('Policy Characteristics'!H:H,MATCH($C3258,'Policy Characteristics'!$C:$C,0)))</f>
        <v>1</v>
      </c>
      <c r="O3258" s="254" t="str">
        <f>IF(ISBLANK(INDEX('Policy Characteristics'!I:I,MATCH($C3258,'Policy Characteristics'!$C:$C,0))),"",INDEX('Policy Characteristics'!I:I,MATCH($C3258,'Policy Characteristics'!$C:$C,0)))</f>
        <v>weight</v>
      </c>
      <c r="P3258" s="254" t="str">
        <f>IF(ISBLANK(INDEX('Policy Characteristics'!J:J,MATCH($C3258,'Policy Characteristics'!$C:$C,0))),"",INDEX('Policy Characteristics'!J:J,MATCH($C3258,'Policy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58" s="254" t="str">
        <f>IF(ISBLANK(INDEX('Policy Characteristics'!K:K,MATCH($C3258,'Policy Characteristics'!$C:$C,0))),"",INDEX('Policy Characteristics'!K:K,MATCH($C3258,'Policy Characteristics'!$C:$C,0)))</f>
        <v>io-model.html</v>
      </c>
      <c r="R3258" s="254" t="str">
        <f>IF(ISBLANK(INDEX('Policy Characteristics'!L:L,MATCH($C3258,'Policy Characteristics'!$C:$C,0))),"",INDEX('Policy Characteristics'!L:L,MATCH($C3258,'Policy Characteristics'!$C:$C,0)))</f>
        <v/>
      </c>
    </row>
    <row r="3259" spans="1:18" x14ac:dyDescent="0.25">
      <c r="A3259" s="254" t="str">
        <f>IF(ISBLANK(INDEX('Policy Characteristics'!A:A,MATCH($C3259,'Policy Characteristics'!$C:$C,0))),"",INDEX('Policy Characteristics'!A:A,MATCH($C3259,'Policy Characteristics'!$C:$C,0)))</f>
        <v>Government Revenue Accounting</v>
      </c>
      <c r="B3259" s="262" t="str">
        <f>IF(ISBLANK(INDEX('Policy Characteristics'!B:B,MATCH($C3259,'Policy Characteristics'!$C:$C,0))),"",INDEX('Policy Characteristics'!B:B,MATCH($C3259,'Policy Characteristics'!$C:$C,0)))</f>
        <v>Fuel Subsidy</v>
      </c>
      <c r="C3259" s="254" t="str">
        <f t="shared" si="165"/>
        <v>GRA for Fuel Subsidies</v>
      </c>
      <c r="D3259" s="1" t="s">
        <v>2923</v>
      </c>
      <c r="F3259" s="1" t="s">
        <v>2927</v>
      </c>
      <c r="H3259" s="47">
        <f t="shared" si="149"/>
        <v>3258</v>
      </c>
      <c r="I3259" s="326" t="str">
        <f t="shared" si="166"/>
        <v>Yes</v>
      </c>
      <c r="J3259" s="255" t="str">
        <f>IF(ISBLANK(INDEX('Policy Characteristics'!D:D,MATCH($C3259,'Policy Characteristics'!$C:$C,0))),"",INDEX('Policy Characteristics'!D:D,MATCH($C3259,'Policy Characteristics'!$C:$C,0)))</f>
        <v/>
      </c>
      <c r="K3259" s="254" t="str">
        <f>IF(ISBLANK(INDEX('Policy Characteristics'!E:E,MATCH($C3259,'Policy Characteristics'!$C:$C,0))),"",INDEX('Policy Characteristics'!E:E,MATCH($C3259,'Policy Characteristics'!$C:$C,0)))</f>
        <v>GRA fuel subsidy</v>
      </c>
      <c r="L3259" s="254">
        <f>IF(ISBLANK(INDEX('Policy Characteristics'!F:F,MATCH($C3259,'Policy Characteristics'!$C:$C,0))),"",INDEX('Policy Characteristics'!F:F,MATCH($C3259,'Policy Characteristics'!$C:$C,0)))</f>
        <v>0</v>
      </c>
      <c r="M3259" s="254">
        <f>IF(ISBLANK(INDEX('Policy Characteristics'!G:G,MATCH($C3259,'Policy Characteristics'!$C:$C,0))),"",INDEX('Policy Characteristics'!G:G,MATCH($C3259,'Policy Characteristics'!$C:$C,0)))</f>
        <v>10</v>
      </c>
      <c r="N3259" s="254">
        <f>IF(ISBLANK(INDEX('Policy Characteristics'!H:H,MATCH($C3259,'Policy Characteristics'!$C:$C,0))),"",INDEX('Policy Characteristics'!H:H,MATCH($C3259,'Policy Characteristics'!$C:$C,0)))</f>
        <v>1</v>
      </c>
      <c r="O3259" s="254" t="str">
        <f>IF(ISBLANK(INDEX('Policy Characteristics'!I:I,MATCH($C3259,'Policy Characteristics'!$C:$C,0))),"",INDEX('Policy Characteristics'!I:I,MATCH($C3259,'Policy Characteristics'!$C:$C,0)))</f>
        <v>weight</v>
      </c>
      <c r="P3259" s="254" t="str">
        <f>IF(ISBLANK(INDEX('Policy Characteristics'!J:J,MATCH($C3259,'Policy Characteristics'!$C:$C,0))),"",INDEX('Policy Characteristics'!J:J,MATCH($C3259,'Policy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59" s="254" t="str">
        <f>IF(ISBLANK(INDEX('Policy Characteristics'!K:K,MATCH($C3259,'Policy Characteristics'!$C:$C,0))),"",INDEX('Policy Characteristics'!K:K,MATCH($C3259,'Policy Characteristics'!$C:$C,0)))</f>
        <v>io-model.html</v>
      </c>
      <c r="R3259" s="254" t="str">
        <f>IF(ISBLANK(INDEX('Policy Characteristics'!L:L,MATCH($C3259,'Policy Characteristics'!$C:$C,0))),"",INDEX('Policy Characteristics'!L:L,MATCH($C3259,'Policy Characteristics'!$C:$C,0)))</f>
        <v/>
      </c>
    </row>
    <row r="3260" spans="1:18" x14ac:dyDescent="0.25">
      <c r="A3260" s="254" t="str">
        <f>IF(ISBLANK(INDEX('Policy Characteristics'!A:A,MATCH($C3260,'Policy Characteristics'!$C:$C,0))),"",INDEX('Policy Characteristics'!A:A,MATCH($C3260,'Policy Characteristics'!$C:$C,0)))</f>
        <v>Government Revenue Accounting</v>
      </c>
      <c r="B3260" s="262" t="str">
        <f>IF(ISBLANK(INDEX('Policy Characteristics'!B:B,MATCH($C3260,'Policy Characteristics'!$C:$C,0))),"",INDEX('Policy Characteristics'!B:B,MATCH($C3260,'Policy Characteristics'!$C:$C,0)))</f>
        <v>CCS Subsidy</v>
      </c>
      <c r="C3260" t="s">
        <v>3533</v>
      </c>
      <c r="D3260" s="1" t="s">
        <v>2919</v>
      </c>
      <c r="F3260" s="1" t="s">
        <v>2924</v>
      </c>
      <c r="H3260" s="47">
        <f t="shared" si="149"/>
        <v>3259</v>
      </c>
      <c r="I3260" s="322" t="s">
        <v>40</v>
      </c>
      <c r="J3260" s="255" t="str">
        <f>IF(ISBLANK(INDEX('Policy Characteristics'!D:D,MATCH($C3260,'Policy Characteristics'!$C:$C,0))),"",INDEX('Policy Characteristics'!D:D,MATCH($C3260,'Policy Characteristics'!$C:$C,0)))</f>
        <v/>
      </c>
      <c r="K3260" s="254" t="str">
        <f>IF(ISBLANK(INDEX('Policy Characteristics'!E:E,MATCH($C3260,'Policy Characteristics'!$C:$C,0))),"",INDEX('Policy Characteristics'!E:E,MATCH($C3260,'Policy Characteristics'!$C:$C,0)))</f>
        <v>GRA CCS subsidy</v>
      </c>
      <c r="L3260" s="254">
        <f>IF(ISBLANK(INDEX('Policy Characteristics'!F:F,MATCH($C3260,'Policy Characteristics'!$C:$C,0))),"",INDEX('Policy Characteristics'!F:F,MATCH($C3260,'Policy Characteristics'!$C:$C,0)))</f>
        <v>0</v>
      </c>
      <c r="M3260" s="254">
        <f>IF(ISBLANK(INDEX('Policy Characteristics'!G:G,MATCH($C3260,'Policy Characteristics'!$C:$C,0))),"",INDEX('Policy Characteristics'!G:G,MATCH($C3260,'Policy Characteristics'!$C:$C,0)))</f>
        <v>10</v>
      </c>
      <c r="N3260" s="254">
        <f>IF(ISBLANK(INDEX('Policy Characteristics'!H:H,MATCH($C3260,'Policy Characteristics'!$C:$C,0))),"",INDEX('Policy Characteristics'!H:H,MATCH($C3260,'Policy Characteristics'!$C:$C,0)))</f>
        <v>1</v>
      </c>
      <c r="O3260" s="254" t="str">
        <f>IF(ISBLANK(INDEX('Policy Characteristics'!I:I,MATCH($C3260,'Policy Characteristics'!$C:$C,0))),"",INDEX('Policy Characteristics'!I:I,MATCH($C3260,'Policy Characteristics'!$C:$C,0)))</f>
        <v>weight</v>
      </c>
      <c r="P3260" s="254" t="str">
        <f>IF(ISBLANK(INDEX('Policy Characteristics'!J:J,MATCH($C3260,'Policy Characteristics'!$C:$C,0))),"",INDEX('Policy Characteristics'!J:J,MATCH($C3260,'Policy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60" s="254" t="str">
        <f>IF(ISBLANK(INDEX('Policy Characteristics'!K:K,MATCH($C3260,'Policy Characteristics'!$C:$C,0))),"",INDEX('Policy Characteristics'!K:K,MATCH($C3260,'Policy Characteristics'!$C:$C,0)))</f>
        <v>io-model.html</v>
      </c>
      <c r="R3260" s="254" t="str">
        <f>IF(ISBLANK(INDEX('Policy Characteristics'!L:L,MATCH($C3260,'Policy Characteristics'!$C:$C,0))),"",INDEX('Policy Characteristics'!L:L,MATCH($C3260,'Policy Characteristics'!$C:$C,0)))</f>
        <v/>
      </c>
    </row>
    <row r="3261" spans="1:18" x14ac:dyDescent="0.25">
      <c r="A3261" s="254" t="str">
        <f>IF(ISBLANK(INDEX('Policy Characteristics'!A:A,MATCH($C3261,'Policy Characteristics'!$C:$C,0))),"",INDEX('Policy Characteristics'!A:A,MATCH($C3261,'Policy Characteristics'!$C:$C,0)))</f>
        <v>Government Revenue Accounting</v>
      </c>
      <c r="B3261" s="262" t="str">
        <f>IF(ISBLANK(INDEX('Policy Characteristics'!B:B,MATCH($C3261,'Policy Characteristics'!$C:$C,0))),"",INDEX('Policy Characteristics'!B:B,MATCH($C3261,'Policy Characteristics'!$C:$C,0)))</f>
        <v>CCS Subsidy</v>
      </c>
      <c r="C3261" s="254" t="str">
        <f>C$3260</f>
        <v>GRA for CCS Subsidies</v>
      </c>
      <c r="D3261" s="1" t="s">
        <v>2920</v>
      </c>
      <c r="F3261" s="1" t="s">
        <v>2935</v>
      </c>
      <c r="H3261" s="47">
        <f t="shared" si="149"/>
        <v>3260</v>
      </c>
      <c r="I3261" s="326" t="str">
        <f t="shared" si="166"/>
        <v>Yes</v>
      </c>
      <c r="J3261" s="255" t="str">
        <f>IF(ISBLANK(INDEX('Policy Characteristics'!D:D,MATCH($C3261,'Policy Characteristics'!$C:$C,0))),"",INDEX('Policy Characteristics'!D:D,MATCH($C3261,'Policy Characteristics'!$C:$C,0)))</f>
        <v/>
      </c>
      <c r="K3261" s="254" t="str">
        <f>IF(ISBLANK(INDEX('Policy Characteristics'!E:E,MATCH($C3261,'Policy Characteristics'!$C:$C,0))),"",INDEX('Policy Characteristics'!E:E,MATCH($C3261,'Policy Characteristics'!$C:$C,0)))</f>
        <v>GRA CCS subsidy</v>
      </c>
      <c r="L3261" s="254">
        <f>IF(ISBLANK(INDEX('Policy Characteristics'!F:F,MATCH($C3261,'Policy Characteristics'!$C:$C,0))),"",INDEX('Policy Characteristics'!F:F,MATCH($C3261,'Policy Characteristics'!$C:$C,0)))</f>
        <v>0</v>
      </c>
      <c r="M3261" s="254">
        <f>IF(ISBLANK(INDEX('Policy Characteristics'!G:G,MATCH($C3261,'Policy Characteristics'!$C:$C,0))),"",INDEX('Policy Characteristics'!G:G,MATCH($C3261,'Policy Characteristics'!$C:$C,0)))</f>
        <v>10</v>
      </c>
      <c r="N3261" s="254">
        <f>IF(ISBLANK(INDEX('Policy Characteristics'!H:H,MATCH($C3261,'Policy Characteristics'!$C:$C,0))),"",INDEX('Policy Characteristics'!H:H,MATCH($C3261,'Policy Characteristics'!$C:$C,0)))</f>
        <v>1</v>
      </c>
      <c r="O3261" s="254" t="str">
        <f>IF(ISBLANK(INDEX('Policy Characteristics'!I:I,MATCH($C3261,'Policy Characteristics'!$C:$C,0))),"",INDEX('Policy Characteristics'!I:I,MATCH($C3261,'Policy Characteristics'!$C:$C,0)))</f>
        <v>weight</v>
      </c>
      <c r="P3261" s="254" t="str">
        <f>IF(ISBLANK(INDEX('Policy Characteristics'!J:J,MATCH($C3261,'Policy Characteristics'!$C:$C,0))),"",INDEX('Policy Characteristics'!J:J,MATCH($C3261,'Policy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61" s="254" t="str">
        <f>IF(ISBLANK(INDEX('Policy Characteristics'!K:K,MATCH($C3261,'Policy Characteristics'!$C:$C,0))),"",INDEX('Policy Characteristics'!K:K,MATCH($C3261,'Policy Characteristics'!$C:$C,0)))</f>
        <v>io-model.html</v>
      </c>
      <c r="R3261" s="254" t="str">
        <f>IF(ISBLANK(INDEX('Policy Characteristics'!L:L,MATCH($C3261,'Policy Characteristics'!$C:$C,0))),"",INDEX('Policy Characteristics'!L:L,MATCH($C3261,'Policy Characteristics'!$C:$C,0)))</f>
        <v/>
      </c>
    </row>
    <row r="3262" spans="1:18" x14ac:dyDescent="0.25">
      <c r="A3262" s="254" t="str">
        <f>IF(ISBLANK(INDEX('Policy Characteristics'!A:A,MATCH($C3262,'Policy Characteristics'!$C:$C,0))),"",INDEX('Policy Characteristics'!A:A,MATCH($C3262,'Policy Characteristics'!$C:$C,0)))</f>
        <v>Government Revenue Accounting</v>
      </c>
      <c r="B3262" s="262" t="str">
        <f>IF(ISBLANK(INDEX('Policy Characteristics'!B:B,MATCH($C3262,'Policy Characteristics'!$C:$C,0))),"",INDEX('Policy Characteristics'!B:B,MATCH($C3262,'Policy Characteristics'!$C:$C,0)))</f>
        <v>CCS Subsidy</v>
      </c>
      <c r="C3262" s="254" t="str">
        <f t="shared" ref="C3262:C3264" si="167">C$3260</f>
        <v>GRA for CCS Subsidies</v>
      </c>
      <c r="D3262" s="1" t="s">
        <v>2921</v>
      </c>
      <c r="F3262" s="1" t="s">
        <v>2925</v>
      </c>
      <c r="H3262" s="47">
        <f t="shared" si="149"/>
        <v>3261</v>
      </c>
      <c r="I3262" s="326" t="str">
        <f t="shared" si="166"/>
        <v>Yes</v>
      </c>
      <c r="J3262" s="255" t="str">
        <f>IF(ISBLANK(INDEX('Policy Characteristics'!D:D,MATCH($C3262,'Policy Characteristics'!$C:$C,0))),"",INDEX('Policy Characteristics'!D:D,MATCH($C3262,'Policy Characteristics'!$C:$C,0)))</f>
        <v/>
      </c>
      <c r="K3262" s="254" t="str">
        <f>IF(ISBLANK(INDEX('Policy Characteristics'!E:E,MATCH($C3262,'Policy Characteristics'!$C:$C,0))),"",INDEX('Policy Characteristics'!E:E,MATCH($C3262,'Policy Characteristics'!$C:$C,0)))</f>
        <v>GRA CCS subsidy</v>
      </c>
      <c r="L3262" s="254">
        <f>IF(ISBLANK(INDEX('Policy Characteristics'!F:F,MATCH($C3262,'Policy Characteristics'!$C:$C,0))),"",INDEX('Policy Characteristics'!F:F,MATCH($C3262,'Policy Characteristics'!$C:$C,0)))</f>
        <v>0</v>
      </c>
      <c r="M3262" s="254">
        <f>IF(ISBLANK(INDEX('Policy Characteristics'!G:G,MATCH($C3262,'Policy Characteristics'!$C:$C,0))),"",INDEX('Policy Characteristics'!G:G,MATCH($C3262,'Policy Characteristics'!$C:$C,0)))</f>
        <v>10</v>
      </c>
      <c r="N3262" s="254">
        <f>IF(ISBLANK(INDEX('Policy Characteristics'!H:H,MATCH($C3262,'Policy Characteristics'!$C:$C,0))),"",INDEX('Policy Characteristics'!H:H,MATCH($C3262,'Policy Characteristics'!$C:$C,0)))</f>
        <v>1</v>
      </c>
      <c r="O3262" s="254" t="str">
        <f>IF(ISBLANK(INDEX('Policy Characteristics'!I:I,MATCH($C3262,'Policy Characteristics'!$C:$C,0))),"",INDEX('Policy Characteristics'!I:I,MATCH($C3262,'Policy Characteristics'!$C:$C,0)))</f>
        <v>weight</v>
      </c>
      <c r="P3262" s="254" t="str">
        <f>IF(ISBLANK(INDEX('Policy Characteristics'!J:J,MATCH($C3262,'Policy Characteristics'!$C:$C,0))),"",INDEX('Policy Characteristics'!J:J,MATCH($C3262,'Policy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62" s="254" t="str">
        <f>IF(ISBLANK(INDEX('Policy Characteristics'!K:K,MATCH($C3262,'Policy Characteristics'!$C:$C,0))),"",INDEX('Policy Characteristics'!K:K,MATCH($C3262,'Policy Characteristics'!$C:$C,0)))</f>
        <v>io-model.html</v>
      </c>
      <c r="R3262" s="254" t="str">
        <f>IF(ISBLANK(INDEX('Policy Characteristics'!L:L,MATCH($C3262,'Policy Characteristics'!$C:$C,0))),"",INDEX('Policy Characteristics'!L:L,MATCH($C3262,'Policy Characteristics'!$C:$C,0)))</f>
        <v/>
      </c>
    </row>
    <row r="3263" spans="1:18" x14ac:dyDescent="0.25">
      <c r="A3263" s="254" t="str">
        <f>IF(ISBLANK(INDEX('Policy Characteristics'!A:A,MATCH($C3263,'Policy Characteristics'!$C:$C,0))),"",INDEX('Policy Characteristics'!A:A,MATCH($C3263,'Policy Characteristics'!$C:$C,0)))</f>
        <v>Government Revenue Accounting</v>
      </c>
      <c r="B3263" s="262" t="str">
        <f>IF(ISBLANK(INDEX('Policy Characteristics'!B:B,MATCH($C3263,'Policy Characteristics'!$C:$C,0))),"",INDEX('Policy Characteristics'!B:B,MATCH($C3263,'Policy Characteristics'!$C:$C,0)))</f>
        <v>CCS Subsidy</v>
      </c>
      <c r="C3263" s="254" t="str">
        <f t="shared" si="167"/>
        <v>GRA for CCS Subsidies</v>
      </c>
      <c r="D3263" s="1" t="s">
        <v>2922</v>
      </c>
      <c r="F3263" s="1" t="s">
        <v>2926</v>
      </c>
      <c r="H3263" s="47">
        <f t="shared" si="149"/>
        <v>3262</v>
      </c>
      <c r="I3263" s="326" t="str">
        <f t="shared" si="166"/>
        <v>Yes</v>
      </c>
      <c r="J3263" s="255" t="str">
        <f>IF(ISBLANK(INDEX('Policy Characteristics'!D:D,MATCH($C3263,'Policy Characteristics'!$C:$C,0))),"",INDEX('Policy Characteristics'!D:D,MATCH($C3263,'Policy Characteristics'!$C:$C,0)))</f>
        <v/>
      </c>
      <c r="K3263" s="254" t="str">
        <f>IF(ISBLANK(INDEX('Policy Characteristics'!E:E,MATCH($C3263,'Policy Characteristics'!$C:$C,0))),"",INDEX('Policy Characteristics'!E:E,MATCH($C3263,'Policy Characteristics'!$C:$C,0)))</f>
        <v>GRA CCS subsidy</v>
      </c>
      <c r="L3263" s="254">
        <f>IF(ISBLANK(INDEX('Policy Characteristics'!F:F,MATCH($C3263,'Policy Characteristics'!$C:$C,0))),"",INDEX('Policy Characteristics'!F:F,MATCH($C3263,'Policy Characteristics'!$C:$C,0)))</f>
        <v>0</v>
      </c>
      <c r="M3263" s="254">
        <f>IF(ISBLANK(INDEX('Policy Characteristics'!G:G,MATCH($C3263,'Policy Characteristics'!$C:$C,0))),"",INDEX('Policy Characteristics'!G:G,MATCH($C3263,'Policy Characteristics'!$C:$C,0)))</f>
        <v>10</v>
      </c>
      <c r="N3263" s="254">
        <f>IF(ISBLANK(INDEX('Policy Characteristics'!H:H,MATCH($C3263,'Policy Characteristics'!$C:$C,0))),"",INDEX('Policy Characteristics'!H:H,MATCH($C3263,'Policy Characteristics'!$C:$C,0)))</f>
        <v>1</v>
      </c>
      <c r="O3263" s="254" t="str">
        <f>IF(ISBLANK(INDEX('Policy Characteristics'!I:I,MATCH($C3263,'Policy Characteristics'!$C:$C,0))),"",INDEX('Policy Characteristics'!I:I,MATCH($C3263,'Policy Characteristics'!$C:$C,0)))</f>
        <v>weight</v>
      </c>
      <c r="P3263" s="254" t="str">
        <f>IF(ISBLANK(INDEX('Policy Characteristics'!J:J,MATCH($C3263,'Policy Characteristics'!$C:$C,0))),"",INDEX('Policy Characteristics'!J:J,MATCH($C3263,'Policy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63" s="254" t="str">
        <f>IF(ISBLANK(INDEX('Policy Characteristics'!K:K,MATCH($C3263,'Policy Characteristics'!$C:$C,0))),"",INDEX('Policy Characteristics'!K:K,MATCH($C3263,'Policy Characteristics'!$C:$C,0)))</f>
        <v>io-model.html</v>
      </c>
      <c r="R3263" s="254" t="str">
        <f>IF(ISBLANK(INDEX('Policy Characteristics'!L:L,MATCH($C3263,'Policy Characteristics'!$C:$C,0))),"",INDEX('Policy Characteristics'!L:L,MATCH($C3263,'Policy Characteristics'!$C:$C,0)))</f>
        <v/>
      </c>
    </row>
    <row r="3264" spans="1:18" x14ac:dyDescent="0.25">
      <c r="A3264" s="254" t="str">
        <f>IF(ISBLANK(INDEX('Policy Characteristics'!A:A,MATCH($C3264,'Policy Characteristics'!$C:$C,0))),"",INDEX('Policy Characteristics'!A:A,MATCH($C3264,'Policy Characteristics'!$C:$C,0)))</f>
        <v>Government Revenue Accounting</v>
      </c>
      <c r="B3264" s="262" t="str">
        <f>IF(ISBLANK(INDEX('Policy Characteristics'!B:B,MATCH($C3264,'Policy Characteristics'!$C:$C,0))),"",INDEX('Policy Characteristics'!B:B,MATCH($C3264,'Policy Characteristics'!$C:$C,0)))</f>
        <v>CCS Subsidy</v>
      </c>
      <c r="C3264" s="254" t="str">
        <f t="shared" si="167"/>
        <v>GRA for CCS Subsidies</v>
      </c>
      <c r="D3264" s="1" t="s">
        <v>2923</v>
      </c>
      <c r="F3264" s="1" t="s">
        <v>2927</v>
      </c>
      <c r="H3264" s="47">
        <f t="shared" si="149"/>
        <v>3263</v>
      </c>
      <c r="I3264" s="326" t="str">
        <f t="shared" si="166"/>
        <v>Yes</v>
      </c>
      <c r="J3264" s="255" t="str">
        <f>IF(ISBLANK(INDEX('Policy Characteristics'!D:D,MATCH($C3264,'Policy Characteristics'!$C:$C,0))),"",INDEX('Policy Characteristics'!D:D,MATCH($C3264,'Policy Characteristics'!$C:$C,0)))</f>
        <v/>
      </c>
      <c r="K3264" s="254" t="str">
        <f>IF(ISBLANK(INDEX('Policy Characteristics'!E:E,MATCH($C3264,'Policy Characteristics'!$C:$C,0))),"",INDEX('Policy Characteristics'!E:E,MATCH($C3264,'Policy Characteristics'!$C:$C,0)))</f>
        <v>GRA CCS subsidy</v>
      </c>
      <c r="L3264" s="254">
        <f>IF(ISBLANK(INDEX('Policy Characteristics'!F:F,MATCH($C3264,'Policy Characteristics'!$C:$C,0))),"",INDEX('Policy Characteristics'!F:F,MATCH($C3264,'Policy Characteristics'!$C:$C,0)))</f>
        <v>0</v>
      </c>
      <c r="M3264" s="254">
        <f>IF(ISBLANK(INDEX('Policy Characteristics'!G:G,MATCH($C3264,'Policy Characteristics'!$C:$C,0))),"",INDEX('Policy Characteristics'!G:G,MATCH($C3264,'Policy Characteristics'!$C:$C,0)))</f>
        <v>10</v>
      </c>
      <c r="N3264" s="254">
        <f>IF(ISBLANK(INDEX('Policy Characteristics'!H:H,MATCH($C3264,'Policy Characteristics'!$C:$C,0))),"",INDEX('Policy Characteristics'!H:H,MATCH($C3264,'Policy Characteristics'!$C:$C,0)))</f>
        <v>1</v>
      </c>
      <c r="O3264" s="254" t="str">
        <f>IF(ISBLANK(INDEX('Policy Characteristics'!I:I,MATCH($C3264,'Policy Characteristics'!$C:$C,0))),"",INDEX('Policy Characteristics'!I:I,MATCH($C3264,'Policy Characteristics'!$C:$C,0)))</f>
        <v>weight</v>
      </c>
      <c r="P3264" s="254" t="str">
        <f>IF(ISBLANK(INDEX('Policy Characteristics'!J:J,MATCH($C3264,'Policy Characteristics'!$C:$C,0))),"",INDEX('Policy Characteristics'!J:J,MATCH($C3264,'Policy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64" s="254" t="str">
        <f>IF(ISBLANK(INDEX('Policy Characteristics'!K:K,MATCH($C3264,'Policy Characteristics'!$C:$C,0))),"",INDEX('Policy Characteristics'!K:K,MATCH($C3264,'Policy Characteristics'!$C:$C,0)))</f>
        <v>io-model.html</v>
      </c>
      <c r="R3264" s="254" t="str">
        <f>IF(ISBLANK(INDEX('Policy Characteristics'!L:L,MATCH($C3264,'Policy Characteristics'!$C:$C,0))),"",INDEX('Policy Characteristics'!L:L,MATCH($C3264,'Policy Characteristics'!$C:$C,0)))</f>
        <v/>
      </c>
    </row>
    <row r="3265" spans="1:18" x14ac:dyDescent="0.25">
      <c r="A3265" s="254" t="str">
        <f>IF(ISBLANK(INDEX('Policy Characteristics'!A:A,MATCH($C3265,'Policy Characteristics'!$C:$C,0))),"",INDEX('Policy Characteristics'!A:A,MATCH($C3265,'Policy Characteristics'!$C:$C,0)))</f>
        <v>Government Revenue Accounting</v>
      </c>
      <c r="B3265" s="262" t="str">
        <f>IF(ISBLANK(INDEX('Policy Characteristics'!B:B,MATCH($C3265,'Policy Characteristics'!$C:$C,0))),"",INDEX('Policy Characteristics'!B:B,MATCH($C3265,'Policy Characteristics'!$C:$C,0)))</f>
        <v>Clean Heat Subsidy</v>
      </c>
      <c r="C3265" t="s">
        <v>3832</v>
      </c>
      <c r="D3265" s="1" t="s">
        <v>2919</v>
      </c>
      <c r="F3265" s="1" t="s">
        <v>2924</v>
      </c>
      <c r="H3265" s="47">
        <f t="shared" si="149"/>
        <v>3264</v>
      </c>
      <c r="I3265" s="322" t="s">
        <v>40</v>
      </c>
      <c r="J3265" s="255" t="str">
        <f>IF(ISBLANK(INDEX('Policy Characteristics'!D:D,MATCH($C3265,'Policy Characteristics'!$C:$C,0))),"",INDEX('Policy Characteristics'!D:D,MATCH($C3265,'Policy Characteristics'!$C:$C,0)))</f>
        <v/>
      </c>
      <c r="K3265" s="254" t="str">
        <f>IF(ISBLANK(INDEX('Policy Characteristics'!E:E,MATCH($C3265,'Policy Characteristics'!$C:$C,0))),"",INDEX('Policy Characteristics'!E:E,MATCH($C3265,'Policy Characteristics'!$C:$C,0)))</f>
        <v>GRA indst clean heat subsidy</v>
      </c>
      <c r="L3265" s="254">
        <f>IF(ISBLANK(INDEX('Policy Characteristics'!F:F,MATCH($C3265,'Policy Characteristics'!$C:$C,0))),"",INDEX('Policy Characteristics'!F:F,MATCH($C3265,'Policy Characteristics'!$C:$C,0)))</f>
        <v>0</v>
      </c>
      <c r="M3265" s="254">
        <f>IF(ISBLANK(INDEX('Policy Characteristics'!G:G,MATCH($C3265,'Policy Characteristics'!$C:$C,0))),"",INDEX('Policy Characteristics'!G:G,MATCH($C3265,'Policy Characteristics'!$C:$C,0)))</f>
        <v>10</v>
      </c>
      <c r="N3265" s="254">
        <f>IF(ISBLANK(INDEX('Policy Characteristics'!H:H,MATCH($C3265,'Policy Characteristics'!$C:$C,0))),"",INDEX('Policy Characteristics'!H:H,MATCH($C3265,'Policy Characteristics'!$C:$C,0)))</f>
        <v>1</v>
      </c>
      <c r="O3265" s="254" t="str">
        <f>IF(ISBLANK(INDEX('Policy Characteristics'!I:I,MATCH($C3265,'Policy Characteristics'!$C:$C,0))),"",INDEX('Policy Characteristics'!I:I,MATCH($C3265,'Policy Characteristics'!$C:$C,0)))</f>
        <v>weight</v>
      </c>
      <c r="P3265" s="254" t="str">
        <f>IF(ISBLANK(INDEX('Policy Characteristics'!J:J,MATCH($C3265,'Policy Characteristics'!$C:$C,0))),"",INDEX('Policy Characteristics'!J:J,MATCH($C3265,'Policy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65" s="254" t="str">
        <f>IF(ISBLANK(INDEX('Policy Characteristics'!K:K,MATCH($C3265,'Policy Characteristics'!$C:$C,0))),"",INDEX('Policy Characteristics'!K:K,MATCH($C3265,'Policy Characteristics'!$C:$C,0)))</f>
        <v>io-model.html</v>
      </c>
      <c r="R3265" s="254" t="str">
        <f>IF(ISBLANK(INDEX('Policy Characteristics'!L:L,MATCH($C3265,'Policy Characteristics'!$C:$C,0))),"",INDEX('Policy Characteristics'!L:L,MATCH($C3265,'Policy Characteristics'!$C:$C,0)))</f>
        <v/>
      </c>
    </row>
    <row r="3266" spans="1:18" x14ac:dyDescent="0.25">
      <c r="A3266" s="254" t="str">
        <f>IF(ISBLANK(INDEX('Policy Characteristics'!A:A,MATCH($C3266,'Policy Characteristics'!$C:$C,0))),"",INDEX('Policy Characteristics'!A:A,MATCH($C3266,'Policy Characteristics'!$C:$C,0)))</f>
        <v>Government Revenue Accounting</v>
      </c>
      <c r="B3266" s="262" t="str">
        <f>IF(ISBLANK(INDEX('Policy Characteristics'!B:B,MATCH($C3266,'Policy Characteristics'!$C:$C,0))),"",INDEX('Policy Characteristics'!B:B,MATCH($C3266,'Policy Characteristics'!$C:$C,0)))</f>
        <v>Clean Heat Subsidy</v>
      </c>
      <c r="C3266" s="254" t="str">
        <f>C$3265</f>
        <v>GRA for Industry Clean Heat Subsidies</v>
      </c>
      <c r="D3266" s="1" t="s">
        <v>2920</v>
      </c>
      <c r="F3266" s="1" t="s">
        <v>2935</v>
      </c>
      <c r="H3266" s="47">
        <f t="shared" si="149"/>
        <v>3265</v>
      </c>
      <c r="I3266" s="326" t="str">
        <f>I$3265</f>
        <v>Yes</v>
      </c>
      <c r="J3266" s="255" t="str">
        <f>IF(ISBLANK(INDEX('Policy Characteristics'!D:D,MATCH($C3266,'Policy Characteristics'!$C:$C,0))),"",INDEX('Policy Characteristics'!D:D,MATCH($C3266,'Policy Characteristics'!$C:$C,0)))</f>
        <v/>
      </c>
      <c r="K3266" s="254" t="str">
        <f>IF(ISBLANK(INDEX('Policy Characteristics'!E:E,MATCH($C3266,'Policy Characteristics'!$C:$C,0))),"",INDEX('Policy Characteristics'!E:E,MATCH($C3266,'Policy Characteristics'!$C:$C,0)))</f>
        <v>GRA indst clean heat subsidy</v>
      </c>
      <c r="L3266" s="254">
        <f>IF(ISBLANK(INDEX('Policy Characteristics'!F:F,MATCH($C3266,'Policy Characteristics'!$C:$C,0))),"",INDEX('Policy Characteristics'!F:F,MATCH($C3266,'Policy Characteristics'!$C:$C,0)))</f>
        <v>0</v>
      </c>
      <c r="M3266" s="254">
        <f>IF(ISBLANK(INDEX('Policy Characteristics'!G:G,MATCH($C3266,'Policy Characteristics'!$C:$C,0))),"",INDEX('Policy Characteristics'!G:G,MATCH($C3266,'Policy Characteristics'!$C:$C,0)))</f>
        <v>10</v>
      </c>
      <c r="N3266" s="254">
        <f>IF(ISBLANK(INDEX('Policy Characteristics'!H:H,MATCH($C3266,'Policy Characteristics'!$C:$C,0))),"",INDEX('Policy Characteristics'!H:H,MATCH($C3266,'Policy Characteristics'!$C:$C,0)))</f>
        <v>1</v>
      </c>
      <c r="O3266" s="254" t="str">
        <f>IF(ISBLANK(INDEX('Policy Characteristics'!I:I,MATCH($C3266,'Policy Characteristics'!$C:$C,0))),"",INDEX('Policy Characteristics'!I:I,MATCH($C3266,'Policy Characteristics'!$C:$C,0)))</f>
        <v>weight</v>
      </c>
      <c r="P3266" s="254" t="str">
        <f>IF(ISBLANK(INDEX('Policy Characteristics'!J:J,MATCH($C3266,'Policy Characteristics'!$C:$C,0))),"",INDEX('Policy Characteristics'!J:J,MATCH($C3266,'Policy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66" s="254" t="str">
        <f>IF(ISBLANK(INDEX('Policy Characteristics'!K:K,MATCH($C3266,'Policy Characteristics'!$C:$C,0))),"",INDEX('Policy Characteristics'!K:K,MATCH($C3266,'Policy Characteristics'!$C:$C,0)))</f>
        <v>io-model.html</v>
      </c>
      <c r="R3266" s="254" t="str">
        <f>IF(ISBLANK(INDEX('Policy Characteristics'!L:L,MATCH($C3266,'Policy Characteristics'!$C:$C,0))),"",INDEX('Policy Characteristics'!L:L,MATCH($C3266,'Policy Characteristics'!$C:$C,0)))</f>
        <v/>
      </c>
    </row>
    <row r="3267" spans="1:18" x14ac:dyDescent="0.25">
      <c r="A3267" s="254" t="str">
        <f>IF(ISBLANK(INDEX('Policy Characteristics'!A:A,MATCH($C3267,'Policy Characteristics'!$C:$C,0))),"",INDEX('Policy Characteristics'!A:A,MATCH($C3267,'Policy Characteristics'!$C:$C,0)))</f>
        <v>Government Revenue Accounting</v>
      </c>
      <c r="B3267" s="262" t="str">
        <f>IF(ISBLANK(INDEX('Policy Characteristics'!B:B,MATCH($C3267,'Policy Characteristics'!$C:$C,0))),"",INDEX('Policy Characteristics'!B:B,MATCH($C3267,'Policy Characteristics'!$C:$C,0)))</f>
        <v>Clean Heat Subsidy</v>
      </c>
      <c r="C3267" s="254" t="str">
        <f t="shared" ref="C3267:C3269" si="168">C$3265</f>
        <v>GRA for Industry Clean Heat Subsidies</v>
      </c>
      <c r="D3267" s="1" t="s">
        <v>2921</v>
      </c>
      <c r="F3267" s="1" t="s">
        <v>2925</v>
      </c>
      <c r="H3267" s="47">
        <f t="shared" ref="H3267:H3307" si="169">H3266+1</f>
        <v>3266</v>
      </c>
      <c r="I3267" s="326" t="str">
        <f t="shared" ref="I3267:I3269" si="170">I$3265</f>
        <v>Yes</v>
      </c>
      <c r="J3267" s="255" t="str">
        <f>IF(ISBLANK(INDEX('Policy Characteristics'!D:D,MATCH($C3267,'Policy Characteristics'!$C:$C,0))),"",INDEX('Policy Characteristics'!D:D,MATCH($C3267,'Policy Characteristics'!$C:$C,0)))</f>
        <v/>
      </c>
      <c r="K3267" s="254" t="str">
        <f>IF(ISBLANK(INDEX('Policy Characteristics'!E:E,MATCH($C3267,'Policy Characteristics'!$C:$C,0))),"",INDEX('Policy Characteristics'!E:E,MATCH($C3267,'Policy Characteristics'!$C:$C,0)))</f>
        <v>GRA indst clean heat subsidy</v>
      </c>
      <c r="L3267" s="254">
        <f>IF(ISBLANK(INDEX('Policy Characteristics'!F:F,MATCH($C3267,'Policy Characteristics'!$C:$C,0))),"",INDEX('Policy Characteristics'!F:F,MATCH($C3267,'Policy Characteristics'!$C:$C,0)))</f>
        <v>0</v>
      </c>
      <c r="M3267" s="254">
        <f>IF(ISBLANK(INDEX('Policy Characteristics'!G:G,MATCH($C3267,'Policy Characteristics'!$C:$C,0))),"",INDEX('Policy Characteristics'!G:G,MATCH($C3267,'Policy Characteristics'!$C:$C,0)))</f>
        <v>10</v>
      </c>
      <c r="N3267" s="254">
        <f>IF(ISBLANK(INDEX('Policy Characteristics'!H:H,MATCH($C3267,'Policy Characteristics'!$C:$C,0))),"",INDEX('Policy Characteristics'!H:H,MATCH($C3267,'Policy Characteristics'!$C:$C,0)))</f>
        <v>1</v>
      </c>
      <c r="O3267" s="254" t="str">
        <f>IF(ISBLANK(INDEX('Policy Characteristics'!I:I,MATCH($C3267,'Policy Characteristics'!$C:$C,0))),"",INDEX('Policy Characteristics'!I:I,MATCH($C3267,'Policy Characteristics'!$C:$C,0)))</f>
        <v>weight</v>
      </c>
      <c r="P3267" s="254" t="str">
        <f>IF(ISBLANK(INDEX('Policy Characteristics'!J:J,MATCH($C3267,'Policy Characteristics'!$C:$C,0))),"",INDEX('Policy Characteristics'!J:J,MATCH($C3267,'Policy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67" s="254" t="str">
        <f>IF(ISBLANK(INDEX('Policy Characteristics'!K:K,MATCH($C3267,'Policy Characteristics'!$C:$C,0))),"",INDEX('Policy Characteristics'!K:K,MATCH($C3267,'Policy Characteristics'!$C:$C,0)))</f>
        <v>io-model.html</v>
      </c>
      <c r="R3267" s="254" t="str">
        <f>IF(ISBLANK(INDEX('Policy Characteristics'!L:L,MATCH($C3267,'Policy Characteristics'!$C:$C,0))),"",INDEX('Policy Characteristics'!L:L,MATCH($C3267,'Policy Characteristics'!$C:$C,0)))</f>
        <v/>
      </c>
    </row>
    <row r="3268" spans="1:18" x14ac:dyDescent="0.25">
      <c r="A3268" s="254" t="str">
        <f>IF(ISBLANK(INDEX('Policy Characteristics'!A:A,MATCH($C3268,'Policy Characteristics'!$C:$C,0))),"",INDEX('Policy Characteristics'!A:A,MATCH($C3268,'Policy Characteristics'!$C:$C,0)))</f>
        <v>Government Revenue Accounting</v>
      </c>
      <c r="B3268" s="262" t="str">
        <f>IF(ISBLANK(INDEX('Policy Characteristics'!B:B,MATCH($C3268,'Policy Characteristics'!$C:$C,0))),"",INDEX('Policy Characteristics'!B:B,MATCH($C3268,'Policy Characteristics'!$C:$C,0)))</f>
        <v>Clean Heat Subsidy</v>
      </c>
      <c r="C3268" s="254" t="str">
        <f t="shared" si="168"/>
        <v>GRA for Industry Clean Heat Subsidies</v>
      </c>
      <c r="D3268" s="1" t="s">
        <v>2922</v>
      </c>
      <c r="F3268" s="1" t="s">
        <v>2926</v>
      </c>
      <c r="H3268" s="47">
        <f t="shared" si="169"/>
        <v>3267</v>
      </c>
      <c r="I3268" s="326" t="str">
        <f t="shared" si="170"/>
        <v>Yes</v>
      </c>
      <c r="J3268" s="255" t="str">
        <f>IF(ISBLANK(INDEX('Policy Characteristics'!D:D,MATCH($C3268,'Policy Characteristics'!$C:$C,0))),"",INDEX('Policy Characteristics'!D:D,MATCH($C3268,'Policy Characteristics'!$C:$C,0)))</f>
        <v/>
      </c>
      <c r="K3268" s="254" t="str">
        <f>IF(ISBLANK(INDEX('Policy Characteristics'!E:E,MATCH($C3268,'Policy Characteristics'!$C:$C,0))),"",INDEX('Policy Characteristics'!E:E,MATCH($C3268,'Policy Characteristics'!$C:$C,0)))</f>
        <v>GRA indst clean heat subsidy</v>
      </c>
      <c r="L3268" s="254">
        <f>IF(ISBLANK(INDEX('Policy Characteristics'!F:F,MATCH($C3268,'Policy Characteristics'!$C:$C,0))),"",INDEX('Policy Characteristics'!F:F,MATCH($C3268,'Policy Characteristics'!$C:$C,0)))</f>
        <v>0</v>
      </c>
      <c r="M3268" s="254">
        <f>IF(ISBLANK(INDEX('Policy Characteristics'!G:G,MATCH($C3268,'Policy Characteristics'!$C:$C,0))),"",INDEX('Policy Characteristics'!G:G,MATCH($C3268,'Policy Characteristics'!$C:$C,0)))</f>
        <v>10</v>
      </c>
      <c r="N3268" s="254">
        <f>IF(ISBLANK(INDEX('Policy Characteristics'!H:H,MATCH($C3268,'Policy Characteristics'!$C:$C,0))),"",INDEX('Policy Characteristics'!H:H,MATCH($C3268,'Policy Characteristics'!$C:$C,0)))</f>
        <v>1</v>
      </c>
      <c r="O3268" s="254" t="str">
        <f>IF(ISBLANK(INDEX('Policy Characteristics'!I:I,MATCH($C3268,'Policy Characteristics'!$C:$C,0))),"",INDEX('Policy Characteristics'!I:I,MATCH($C3268,'Policy Characteristics'!$C:$C,0)))</f>
        <v>weight</v>
      </c>
      <c r="P3268" s="254" t="str">
        <f>IF(ISBLANK(INDEX('Policy Characteristics'!J:J,MATCH($C3268,'Policy Characteristics'!$C:$C,0))),"",INDEX('Policy Characteristics'!J:J,MATCH($C3268,'Policy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68" s="254" t="str">
        <f>IF(ISBLANK(INDEX('Policy Characteristics'!K:K,MATCH($C3268,'Policy Characteristics'!$C:$C,0))),"",INDEX('Policy Characteristics'!K:K,MATCH($C3268,'Policy Characteristics'!$C:$C,0)))</f>
        <v>io-model.html</v>
      </c>
      <c r="R3268" s="254" t="str">
        <f>IF(ISBLANK(INDEX('Policy Characteristics'!L:L,MATCH($C3268,'Policy Characteristics'!$C:$C,0))),"",INDEX('Policy Characteristics'!L:L,MATCH($C3268,'Policy Characteristics'!$C:$C,0)))</f>
        <v/>
      </c>
    </row>
    <row r="3269" spans="1:18" x14ac:dyDescent="0.25">
      <c r="A3269" s="254" t="str">
        <f>IF(ISBLANK(INDEX('Policy Characteristics'!A:A,MATCH($C3269,'Policy Characteristics'!$C:$C,0))),"",INDEX('Policy Characteristics'!A:A,MATCH($C3269,'Policy Characteristics'!$C:$C,0)))</f>
        <v>Government Revenue Accounting</v>
      </c>
      <c r="B3269" s="262" t="str">
        <f>IF(ISBLANK(INDEX('Policy Characteristics'!B:B,MATCH($C3269,'Policy Characteristics'!$C:$C,0))),"",INDEX('Policy Characteristics'!B:B,MATCH($C3269,'Policy Characteristics'!$C:$C,0)))</f>
        <v>Clean Heat Subsidy</v>
      </c>
      <c r="C3269" s="254" t="str">
        <f t="shared" si="168"/>
        <v>GRA for Industry Clean Heat Subsidies</v>
      </c>
      <c r="D3269" s="1" t="s">
        <v>2923</v>
      </c>
      <c r="F3269" s="1" t="s">
        <v>2927</v>
      </c>
      <c r="H3269" s="47">
        <f t="shared" si="169"/>
        <v>3268</v>
      </c>
      <c r="I3269" s="326" t="str">
        <f t="shared" si="170"/>
        <v>Yes</v>
      </c>
      <c r="J3269" s="255" t="str">
        <f>IF(ISBLANK(INDEX('Policy Characteristics'!D:D,MATCH($C3269,'Policy Characteristics'!$C:$C,0))),"",INDEX('Policy Characteristics'!D:D,MATCH($C3269,'Policy Characteristics'!$C:$C,0)))</f>
        <v/>
      </c>
      <c r="K3269" s="254" t="str">
        <f>IF(ISBLANK(INDEX('Policy Characteristics'!E:E,MATCH($C3269,'Policy Characteristics'!$C:$C,0))),"",INDEX('Policy Characteristics'!E:E,MATCH($C3269,'Policy Characteristics'!$C:$C,0)))</f>
        <v>GRA indst clean heat subsidy</v>
      </c>
      <c r="L3269" s="254">
        <f>IF(ISBLANK(INDEX('Policy Characteristics'!F:F,MATCH($C3269,'Policy Characteristics'!$C:$C,0))),"",INDEX('Policy Characteristics'!F:F,MATCH($C3269,'Policy Characteristics'!$C:$C,0)))</f>
        <v>0</v>
      </c>
      <c r="M3269" s="254">
        <f>IF(ISBLANK(INDEX('Policy Characteristics'!G:G,MATCH($C3269,'Policy Characteristics'!$C:$C,0))),"",INDEX('Policy Characteristics'!G:G,MATCH($C3269,'Policy Characteristics'!$C:$C,0)))</f>
        <v>10</v>
      </c>
      <c r="N3269" s="254">
        <f>IF(ISBLANK(INDEX('Policy Characteristics'!H:H,MATCH($C3269,'Policy Characteristics'!$C:$C,0))),"",INDEX('Policy Characteristics'!H:H,MATCH($C3269,'Policy Characteristics'!$C:$C,0)))</f>
        <v>1</v>
      </c>
      <c r="O3269" s="254" t="str">
        <f>IF(ISBLANK(INDEX('Policy Characteristics'!I:I,MATCH($C3269,'Policy Characteristics'!$C:$C,0))),"",INDEX('Policy Characteristics'!I:I,MATCH($C3269,'Policy Characteristics'!$C:$C,0)))</f>
        <v>weight</v>
      </c>
      <c r="P3269" s="254" t="str">
        <f>IF(ISBLANK(INDEX('Policy Characteristics'!J:J,MATCH($C3269,'Policy Characteristics'!$C:$C,0))),"",INDEX('Policy Characteristics'!J:J,MATCH($C3269,'Policy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69" s="254" t="str">
        <f>IF(ISBLANK(INDEX('Policy Characteristics'!K:K,MATCH($C3269,'Policy Characteristics'!$C:$C,0))),"",INDEX('Policy Characteristics'!K:K,MATCH($C3269,'Policy Characteristics'!$C:$C,0)))</f>
        <v>io-model.html</v>
      </c>
      <c r="R3269" s="254" t="str">
        <f>IF(ISBLANK(INDEX('Policy Characteristics'!L:L,MATCH($C3269,'Policy Characteristics'!$C:$C,0))),"",INDEX('Policy Characteristics'!L:L,MATCH($C3269,'Policy Characteristics'!$C:$C,0)))</f>
        <v/>
      </c>
    </row>
    <row r="3270" spans="1:18" x14ac:dyDescent="0.25">
      <c r="A3270" s="254" t="str">
        <f>IF(ISBLANK(INDEX('Policy Characteristics'!A:A,MATCH($C3270,'Policy Characteristics'!$C:$C,0))),"",INDEX('Policy Characteristics'!A:A,MATCH($C3270,'Policy Characteristics'!$C:$C,0)))</f>
        <v>Government Revenue Accounting</v>
      </c>
      <c r="B3270" s="262" t="str">
        <f>IF(ISBLANK(INDEX('Policy Characteristics'!B:B,MATCH($C3270,'Policy Characteristics'!$C:$C,0))),"",INDEX('Policy Characteristics'!B:B,MATCH($C3270,'Policy Characteristics'!$C:$C,0)))</f>
        <v>Process Emissions Subsidy</v>
      </c>
      <c r="C3270" t="s">
        <v>3833</v>
      </c>
      <c r="D3270" s="1" t="s">
        <v>2919</v>
      </c>
      <c r="F3270" s="1" t="s">
        <v>2924</v>
      </c>
      <c r="H3270" s="47">
        <f t="shared" si="169"/>
        <v>3269</v>
      </c>
      <c r="I3270" s="322" t="s">
        <v>40</v>
      </c>
      <c r="J3270" s="255" t="str">
        <f>IF(ISBLANK(INDEX('Policy Characteristics'!D:D,MATCH($C3270,'Policy Characteristics'!$C:$C,0))),"",INDEX('Policy Characteristics'!D:D,MATCH($C3270,'Policy Characteristics'!$C:$C,0)))</f>
        <v/>
      </c>
      <c r="K3270" s="254" t="str">
        <f>IF(ISBLANK(INDEX('Policy Characteristics'!E:E,MATCH($C3270,'Policy Characteristics'!$C:$C,0))),"",INDEX('Policy Characteristics'!E:E,MATCH($C3270,'Policy Characteristics'!$C:$C,0)))</f>
        <v>GRA indst proc emiss policy subsidy</v>
      </c>
      <c r="L3270" s="254">
        <f>IF(ISBLANK(INDEX('Policy Characteristics'!F:F,MATCH($C3270,'Policy Characteristics'!$C:$C,0))),"",INDEX('Policy Characteristics'!F:F,MATCH($C3270,'Policy Characteristics'!$C:$C,0)))</f>
        <v>0</v>
      </c>
      <c r="M3270" s="254">
        <f>IF(ISBLANK(INDEX('Policy Characteristics'!G:G,MATCH($C3270,'Policy Characteristics'!$C:$C,0))),"",INDEX('Policy Characteristics'!G:G,MATCH($C3270,'Policy Characteristics'!$C:$C,0)))</f>
        <v>10</v>
      </c>
      <c r="N3270" s="254">
        <f>IF(ISBLANK(INDEX('Policy Characteristics'!H:H,MATCH($C3270,'Policy Characteristics'!$C:$C,0))),"",INDEX('Policy Characteristics'!H:H,MATCH($C3270,'Policy Characteristics'!$C:$C,0)))</f>
        <v>1</v>
      </c>
      <c r="O3270" s="254" t="str">
        <f>IF(ISBLANK(INDEX('Policy Characteristics'!I:I,MATCH($C3270,'Policy Characteristics'!$C:$C,0))),"",INDEX('Policy Characteristics'!I:I,MATCH($C3270,'Policy Characteristics'!$C:$C,0)))</f>
        <v>weight</v>
      </c>
      <c r="P3270" s="254" t="str">
        <f>IF(ISBLANK(INDEX('Policy Characteristics'!J:J,MATCH($C3270,'Policy Characteristics'!$C:$C,0))),"",INDEX('Policy Characteristics'!J:J,MATCH($C3270,'Policy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70" s="254" t="str">
        <f>IF(ISBLANK(INDEX('Policy Characteristics'!K:K,MATCH($C3270,'Policy Characteristics'!$C:$C,0))),"",INDEX('Policy Characteristics'!K:K,MATCH($C3270,'Policy Characteristics'!$C:$C,0)))</f>
        <v>io-model.html</v>
      </c>
      <c r="R3270" s="254" t="str">
        <f>IF(ISBLANK(INDEX('Policy Characteristics'!L:L,MATCH($C3270,'Policy Characteristics'!$C:$C,0))),"",INDEX('Policy Characteristics'!L:L,MATCH($C3270,'Policy Characteristics'!$C:$C,0)))</f>
        <v/>
      </c>
    </row>
    <row r="3271" spans="1:18" x14ac:dyDescent="0.25">
      <c r="A3271" s="254" t="str">
        <f>IF(ISBLANK(INDEX('Policy Characteristics'!A:A,MATCH($C3271,'Policy Characteristics'!$C:$C,0))),"",INDEX('Policy Characteristics'!A:A,MATCH($C3271,'Policy Characteristics'!$C:$C,0)))</f>
        <v>Government Revenue Accounting</v>
      </c>
      <c r="B3271" s="262" t="str">
        <f>IF(ISBLANK(INDEX('Policy Characteristics'!B:B,MATCH($C3271,'Policy Characteristics'!$C:$C,0))),"",INDEX('Policy Characteristics'!B:B,MATCH($C3271,'Policy Characteristics'!$C:$C,0)))</f>
        <v>Process Emissions Subsidy</v>
      </c>
      <c r="C3271" s="254" t="str">
        <f>C$3270</f>
        <v>GRA for Industry Process Emissions Policy Subsidies</v>
      </c>
      <c r="D3271" s="1" t="s">
        <v>2920</v>
      </c>
      <c r="F3271" s="1" t="s">
        <v>2935</v>
      </c>
      <c r="H3271" s="47">
        <f t="shared" si="169"/>
        <v>3270</v>
      </c>
      <c r="I3271" s="326" t="str">
        <f>I$3270</f>
        <v>Yes</v>
      </c>
      <c r="J3271" s="255" t="str">
        <f>IF(ISBLANK(INDEX('Policy Characteristics'!D:D,MATCH($C3271,'Policy Characteristics'!$C:$C,0))),"",INDEX('Policy Characteristics'!D:D,MATCH($C3271,'Policy Characteristics'!$C:$C,0)))</f>
        <v/>
      </c>
      <c r="K3271" s="254" t="str">
        <f>IF(ISBLANK(INDEX('Policy Characteristics'!E:E,MATCH($C3271,'Policy Characteristics'!$C:$C,0))),"",INDEX('Policy Characteristics'!E:E,MATCH($C3271,'Policy Characteristics'!$C:$C,0)))</f>
        <v>GRA indst proc emiss policy subsidy</v>
      </c>
      <c r="L3271" s="254">
        <f>IF(ISBLANK(INDEX('Policy Characteristics'!F:F,MATCH($C3271,'Policy Characteristics'!$C:$C,0))),"",INDEX('Policy Characteristics'!F:F,MATCH($C3271,'Policy Characteristics'!$C:$C,0)))</f>
        <v>0</v>
      </c>
      <c r="M3271" s="254">
        <f>IF(ISBLANK(INDEX('Policy Characteristics'!G:G,MATCH($C3271,'Policy Characteristics'!$C:$C,0))),"",INDEX('Policy Characteristics'!G:G,MATCH($C3271,'Policy Characteristics'!$C:$C,0)))</f>
        <v>10</v>
      </c>
      <c r="N3271" s="254">
        <f>IF(ISBLANK(INDEX('Policy Characteristics'!H:H,MATCH($C3271,'Policy Characteristics'!$C:$C,0))),"",INDEX('Policy Characteristics'!H:H,MATCH($C3271,'Policy Characteristics'!$C:$C,0)))</f>
        <v>1</v>
      </c>
      <c r="O3271" s="254" t="str">
        <f>IF(ISBLANK(INDEX('Policy Characteristics'!I:I,MATCH($C3271,'Policy Characteristics'!$C:$C,0))),"",INDEX('Policy Characteristics'!I:I,MATCH($C3271,'Policy Characteristics'!$C:$C,0)))</f>
        <v>weight</v>
      </c>
      <c r="P3271" s="254" t="str">
        <f>IF(ISBLANK(INDEX('Policy Characteristics'!J:J,MATCH($C3271,'Policy Characteristics'!$C:$C,0))),"",INDEX('Policy Characteristics'!J:J,MATCH($C3271,'Policy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71" s="254" t="str">
        <f>IF(ISBLANK(INDEX('Policy Characteristics'!K:K,MATCH($C3271,'Policy Characteristics'!$C:$C,0))),"",INDEX('Policy Characteristics'!K:K,MATCH($C3271,'Policy Characteristics'!$C:$C,0)))</f>
        <v>io-model.html</v>
      </c>
      <c r="R3271" s="254" t="str">
        <f>IF(ISBLANK(INDEX('Policy Characteristics'!L:L,MATCH($C3271,'Policy Characteristics'!$C:$C,0))),"",INDEX('Policy Characteristics'!L:L,MATCH($C3271,'Policy Characteristics'!$C:$C,0)))</f>
        <v/>
      </c>
    </row>
    <row r="3272" spans="1:18" x14ac:dyDescent="0.25">
      <c r="A3272" s="254" t="str">
        <f>IF(ISBLANK(INDEX('Policy Characteristics'!A:A,MATCH($C3272,'Policy Characteristics'!$C:$C,0))),"",INDEX('Policy Characteristics'!A:A,MATCH($C3272,'Policy Characteristics'!$C:$C,0)))</f>
        <v>Government Revenue Accounting</v>
      </c>
      <c r="B3272" s="262" t="str">
        <f>IF(ISBLANK(INDEX('Policy Characteristics'!B:B,MATCH($C3272,'Policy Characteristics'!$C:$C,0))),"",INDEX('Policy Characteristics'!B:B,MATCH($C3272,'Policy Characteristics'!$C:$C,0)))</f>
        <v>Process Emissions Subsidy</v>
      </c>
      <c r="C3272" s="254" t="str">
        <f t="shared" ref="C3272:C3274" si="171">C$3270</f>
        <v>GRA for Industry Process Emissions Policy Subsidies</v>
      </c>
      <c r="D3272" s="1" t="s">
        <v>2921</v>
      </c>
      <c r="F3272" s="1" t="s">
        <v>2925</v>
      </c>
      <c r="H3272" s="47">
        <f t="shared" si="169"/>
        <v>3271</v>
      </c>
      <c r="I3272" s="326" t="str">
        <f t="shared" ref="I3272:I3274" si="172">I$3270</f>
        <v>Yes</v>
      </c>
      <c r="J3272" s="255" t="str">
        <f>IF(ISBLANK(INDEX('Policy Characteristics'!D:D,MATCH($C3272,'Policy Characteristics'!$C:$C,0))),"",INDEX('Policy Characteristics'!D:D,MATCH($C3272,'Policy Characteristics'!$C:$C,0)))</f>
        <v/>
      </c>
      <c r="K3272" s="254" t="str">
        <f>IF(ISBLANK(INDEX('Policy Characteristics'!E:E,MATCH($C3272,'Policy Characteristics'!$C:$C,0))),"",INDEX('Policy Characteristics'!E:E,MATCH($C3272,'Policy Characteristics'!$C:$C,0)))</f>
        <v>GRA indst proc emiss policy subsidy</v>
      </c>
      <c r="L3272" s="254">
        <f>IF(ISBLANK(INDEX('Policy Characteristics'!F:F,MATCH($C3272,'Policy Characteristics'!$C:$C,0))),"",INDEX('Policy Characteristics'!F:F,MATCH($C3272,'Policy Characteristics'!$C:$C,0)))</f>
        <v>0</v>
      </c>
      <c r="M3272" s="254">
        <f>IF(ISBLANK(INDEX('Policy Characteristics'!G:G,MATCH($C3272,'Policy Characteristics'!$C:$C,0))),"",INDEX('Policy Characteristics'!G:G,MATCH($C3272,'Policy Characteristics'!$C:$C,0)))</f>
        <v>10</v>
      </c>
      <c r="N3272" s="254">
        <f>IF(ISBLANK(INDEX('Policy Characteristics'!H:H,MATCH($C3272,'Policy Characteristics'!$C:$C,0))),"",INDEX('Policy Characteristics'!H:H,MATCH($C3272,'Policy Characteristics'!$C:$C,0)))</f>
        <v>1</v>
      </c>
      <c r="O3272" s="254" t="str">
        <f>IF(ISBLANK(INDEX('Policy Characteristics'!I:I,MATCH($C3272,'Policy Characteristics'!$C:$C,0))),"",INDEX('Policy Characteristics'!I:I,MATCH($C3272,'Policy Characteristics'!$C:$C,0)))</f>
        <v>weight</v>
      </c>
      <c r="P3272" s="254" t="str">
        <f>IF(ISBLANK(INDEX('Policy Characteristics'!J:J,MATCH($C3272,'Policy Characteristics'!$C:$C,0))),"",INDEX('Policy Characteristics'!J:J,MATCH($C3272,'Policy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72" s="254" t="str">
        <f>IF(ISBLANK(INDEX('Policy Characteristics'!K:K,MATCH($C3272,'Policy Characteristics'!$C:$C,0))),"",INDEX('Policy Characteristics'!K:K,MATCH($C3272,'Policy Characteristics'!$C:$C,0)))</f>
        <v>io-model.html</v>
      </c>
      <c r="R3272" s="254" t="str">
        <f>IF(ISBLANK(INDEX('Policy Characteristics'!L:L,MATCH($C3272,'Policy Characteristics'!$C:$C,0))),"",INDEX('Policy Characteristics'!L:L,MATCH($C3272,'Policy Characteristics'!$C:$C,0)))</f>
        <v/>
      </c>
    </row>
    <row r="3273" spans="1:18" x14ac:dyDescent="0.25">
      <c r="A3273" s="254" t="str">
        <f>IF(ISBLANK(INDEX('Policy Characteristics'!A:A,MATCH($C3273,'Policy Characteristics'!$C:$C,0))),"",INDEX('Policy Characteristics'!A:A,MATCH($C3273,'Policy Characteristics'!$C:$C,0)))</f>
        <v>Government Revenue Accounting</v>
      </c>
      <c r="B3273" s="262" t="str">
        <f>IF(ISBLANK(INDEX('Policy Characteristics'!B:B,MATCH($C3273,'Policy Characteristics'!$C:$C,0))),"",INDEX('Policy Characteristics'!B:B,MATCH($C3273,'Policy Characteristics'!$C:$C,0)))</f>
        <v>Process Emissions Subsidy</v>
      </c>
      <c r="C3273" s="254" t="str">
        <f t="shared" si="171"/>
        <v>GRA for Industry Process Emissions Policy Subsidies</v>
      </c>
      <c r="D3273" s="1" t="s">
        <v>2922</v>
      </c>
      <c r="F3273" s="1" t="s">
        <v>2926</v>
      </c>
      <c r="H3273" s="47">
        <f t="shared" si="169"/>
        <v>3272</v>
      </c>
      <c r="I3273" s="326" t="str">
        <f t="shared" si="172"/>
        <v>Yes</v>
      </c>
      <c r="J3273" s="255" t="str">
        <f>IF(ISBLANK(INDEX('Policy Characteristics'!D:D,MATCH($C3273,'Policy Characteristics'!$C:$C,0))),"",INDEX('Policy Characteristics'!D:D,MATCH($C3273,'Policy Characteristics'!$C:$C,0)))</f>
        <v/>
      </c>
      <c r="K3273" s="254" t="str">
        <f>IF(ISBLANK(INDEX('Policy Characteristics'!E:E,MATCH($C3273,'Policy Characteristics'!$C:$C,0))),"",INDEX('Policy Characteristics'!E:E,MATCH($C3273,'Policy Characteristics'!$C:$C,0)))</f>
        <v>GRA indst proc emiss policy subsidy</v>
      </c>
      <c r="L3273" s="254">
        <f>IF(ISBLANK(INDEX('Policy Characteristics'!F:F,MATCH($C3273,'Policy Characteristics'!$C:$C,0))),"",INDEX('Policy Characteristics'!F:F,MATCH($C3273,'Policy Characteristics'!$C:$C,0)))</f>
        <v>0</v>
      </c>
      <c r="M3273" s="254">
        <f>IF(ISBLANK(INDEX('Policy Characteristics'!G:G,MATCH($C3273,'Policy Characteristics'!$C:$C,0))),"",INDEX('Policy Characteristics'!G:G,MATCH($C3273,'Policy Characteristics'!$C:$C,0)))</f>
        <v>10</v>
      </c>
      <c r="N3273" s="254">
        <f>IF(ISBLANK(INDEX('Policy Characteristics'!H:H,MATCH($C3273,'Policy Characteristics'!$C:$C,0))),"",INDEX('Policy Characteristics'!H:H,MATCH($C3273,'Policy Characteristics'!$C:$C,0)))</f>
        <v>1</v>
      </c>
      <c r="O3273" s="254" t="str">
        <f>IF(ISBLANK(INDEX('Policy Characteristics'!I:I,MATCH($C3273,'Policy Characteristics'!$C:$C,0))),"",INDEX('Policy Characteristics'!I:I,MATCH($C3273,'Policy Characteristics'!$C:$C,0)))</f>
        <v>weight</v>
      </c>
      <c r="P3273" s="254" t="str">
        <f>IF(ISBLANK(INDEX('Policy Characteristics'!J:J,MATCH($C3273,'Policy Characteristics'!$C:$C,0))),"",INDEX('Policy Characteristics'!J:J,MATCH($C3273,'Policy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73" s="254" t="str">
        <f>IF(ISBLANK(INDEX('Policy Characteristics'!K:K,MATCH($C3273,'Policy Characteristics'!$C:$C,0))),"",INDEX('Policy Characteristics'!K:K,MATCH($C3273,'Policy Characteristics'!$C:$C,0)))</f>
        <v>io-model.html</v>
      </c>
      <c r="R3273" s="254" t="str">
        <f>IF(ISBLANK(INDEX('Policy Characteristics'!L:L,MATCH($C3273,'Policy Characteristics'!$C:$C,0))),"",INDEX('Policy Characteristics'!L:L,MATCH($C3273,'Policy Characteristics'!$C:$C,0)))</f>
        <v/>
      </c>
    </row>
    <row r="3274" spans="1:18" x14ac:dyDescent="0.25">
      <c r="A3274" s="254" t="str">
        <f>IF(ISBLANK(INDEX('Policy Characteristics'!A:A,MATCH($C3274,'Policy Characteristics'!$C:$C,0))),"",INDEX('Policy Characteristics'!A:A,MATCH($C3274,'Policy Characteristics'!$C:$C,0)))</f>
        <v>Government Revenue Accounting</v>
      </c>
      <c r="B3274" s="262" t="str">
        <f>IF(ISBLANK(INDEX('Policy Characteristics'!B:B,MATCH($C3274,'Policy Characteristics'!$C:$C,0))),"",INDEX('Policy Characteristics'!B:B,MATCH($C3274,'Policy Characteristics'!$C:$C,0)))</f>
        <v>Process Emissions Subsidy</v>
      </c>
      <c r="C3274" s="254" t="str">
        <f t="shared" si="171"/>
        <v>GRA for Industry Process Emissions Policy Subsidies</v>
      </c>
      <c r="D3274" s="1" t="s">
        <v>2923</v>
      </c>
      <c r="F3274" s="1" t="s">
        <v>2927</v>
      </c>
      <c r="H3274" s="47">
        <f t="shared" si="169"/>
        <v>3273</v>
      </c>
      <c r="I3274" s="326" t="str">
        <f t="shared" si="172"/>
        <v>Yes</v>
      </c>
      <c r="J3274" s="255" t="str">
        <f>IF(ISBLANK(INDEX('Policy Characteristics'!D:D,MATCH($C3274,'Policy Characteristics'!$C:$C,0))),"",INDEX('Policy Characteristics'!D:D,MATCH($C3274,'Policy Characteristics'!$C:$C,0)))</f>
        <v/>
      </c>
      <c r="K3274" s="254" t="str">
        <f>IF(ISBLANK(INDEX('Policy Characteristics'!E:E,MATCH($C3274,'Policy Characteristics'!$C:$C,0))),"",INDEX('Policy Characteristics'!E:E,MATCH($C3274,'Policy Characteristics'!$C:$C,0)))</f>
        <v>GRA indst proc emiss policy subsidy</v>
      </c>
      <c r="L3274" s="254">
        <f>IF(ISBLANK(INDEX('Policy Characteristics'!F:F,MATCH($C3274,'Policy Characteristics'!$C:$C,0))),"",INDEX('Policy Characteristics'!F:F,MATCH($C3274,'Policy Characteristics'!$C:$C,0)))</f>
        <v>0</v>
      </c>
      <c r="M3274" s="254">
        <f>IF(ISBLANK(INDEX('Policy Characteristics'!G:G,MATCH($C3274,'Policy Characteristics'!$C:$C,0))),"",INDEX('Policy Characteristics'!G:G,MATCH($C3274,'Policy Characteristics'!$C:$C,0)))</f>
        <v>10</v>
      </c>
      <c r="N3274" s="254">
        <f>IF(ISBLANK(INDEX('Policy Characteristics'!H:H,MATCH($C3274,'Policy Characteristics'!$C:$C,0))),"",INDEX('Policy Characteristics'!H:H,MATCH($C3274,'Policy Characteristics'!$C:$C,0)))</f>
        <v>1</v>
      </c>
      <c r="O3274" s="254" t="str">
        <f>IF(ISBLANK(INDEX('Policy Characteristics'!I:I,MATCH($C3274,'Policy Characteristics'!$C:$C,0))),"",INDEX('Policy Characteristics'!I:I,MATCH($C3274,'Policy Characteristics'!$C:$C,0)))</f>
        <v>weight</v>
      </c>
      <c r="P3274" s="254" t="str">
        <f>IF(ISBLANK(INDEX('Policy Characteristics'!J:J,MATCH($C3274,'Policy Characteristics'!$C:$C,0))),"",INDEX('Policy Characteristics'!J:J,MATCH($C3274,'Policy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74" s="254" t="str">
        <f>IF(ISBLANK(INDEX('Policy Characteristics'!K:K,MATCH($C3274,'Policy Characteristics'!$C:$C,0))),"",INDEX('Policy Characteristics'!K:K,MATCH($C3274,'Policy Characteristics'!$C:$C,0)))</f>
        <v>io-model.html</v>
      </c>
      <c r="R3274" s="254" t="str">
        <f>IF(ISBLANK(INDEX('Policy Characteristics'!L:L,MATCH($C3274,'Policy Characteristics'!$C:$C,0))),"",INDEX('Policy Characteristics'!L:L,MATCH($C3274,'Policy Characteristics'!$C:$C,0)))</f>
        <v/>
      </c>
    </row>
    <row r="3275" spans="1:18" x14ac:dyDescent="0.25">
      <c r="A3275" s="254" t="str">
        <f>IF(ISBLANK(INDEX('Policy Characteristics'!A:A,MATCH($C3275,'Policy Characteristics'!$C:$C,0))),"",INDEX('Policy Characteristics'!A:A,MATCH($C3275,'Policy Characteristics'!$C:$C,0)))</f>
        <v>Government Revenue Accounting</v>
      </c>
      <c r="B3275" s="262" t="str">
        <f>IF(ISBLANK(INDEX('Policy Characteristics'!B:B,MATCH($C3275,'Policy Characteristics'!$C:$C,0))),"",INDEX('Policy Characteristics'!B:B,MATCH($C3275,'Policy Characteristics'!$C:$C,0)))</f>
        <v>Clean Materials Support</v>
      </c>
      <c r="C3275" s="254" t="s">
        <v>4090</v>
      </c>
      <c r="D3275" s="1" t="s">
        <v>2919</v>
      </c>
      <c r="F3275" s="1" t="s">
        <v>2924</v>
      </c>
      <c r="H3275" s="47">
        <f t="shared" si="169"/>
        <v>3274</v>
      </c>
      <c r="I3275" s="326" t="s">
        <v>40</v>
      </c>
      <c r="J3275" s="255" t="str">
        <f>IF(ISBLANK(INDEX('Policy Characteristics'!D:D,MATCH($C3275,'Policy Characteristics'!$C:$C,0))),"",INDEX('Policy Characteristics'!D:D,MATCH($C3275,'Policy Characteristics'!$C:$C,0)))</f>
        <v/>
      </c>
      <c r="K3275" s="254" t="str">
        <f>IF(ISBLANK(INDEX('Policy Characteristics'!E:E,MATCH($C3275,'Policy Characteristics'!$C:$C,0))),"",INDEX('Policy Characteristics'!E:E,MATCH($C3275,'Policy Characteristics'!$C:$C,0)))</f>
        <v>GRA indst clean materials support</v>
      </c>
      <c r="L3275" s="254">
        <f>IF(ISBLANK(INDEX('Policy Characteristics'!F:F,MATCH($C3275,'Policy Characteristics'!$C:$C,0))),"",INDEX('Policy Characteristics'!F:F,MATCH($C3275,'Policy Characteristics'!$C:$C,0)))</f>
        <v>0</v>
      </c>
      <c r="M3275" s="254">
        <f>IF(ISBLANK(INDEX('Policy Characteristics'!G:G,MATCH($C3275,'Policy Characteristics'!$C:$C,0))),"",INDEX('Policy Characteristics'!G:G,MATCH($C3275,'Policy Characteristics'!$C:$C,0)))</f>
        <v>10</v>
      </c>
      <c r="N3275" s="254">
        <f>IF(ISBLANK(INDEX('Policy Characteristics'!H:H,MATCH($C3275,'Policy Characteristics'!$C:$C,0))),"",INDEX('Policy Characteristics'!H:H,MATCH($C3275,'Policy Characteristics'!$C:$C,0)))</f>
        <v>1</v>
      </c>
      <c r="O3275" s="254" t="str">
        <f>IF(ISBLANK(INDEX('Policy Characteristics'!I:I,MATCH($C3275,'Policy Characteristics'!$C:$C,0))),"",INDEX('Policy Characteristics'!I:I,MATCH($C3275,'Policy Characteristics'!$C:$C,0)))</f>
        <v>weight</v>
      </c>
      <c r="P3275" s="254" t="str">
        <f>IF(ISBLANK(INDEX('Policy Characteristics'!J:J,MATCH($C3275,'Policy Characteristics'!$C:$C,0))),"",INDEX('Policy Characteristics'!J:J,MATCH($C3275,'Policy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75" s="254" t="str">
        <f>IF(ISBLANK(INDEX('Policy Characteristics'!K:K,MATCH($C3275,'Policy Characteristics'!$C:$C,0))),"",INDEX('Policy Characteristics'!K:K,MATCH($C3275,'Policy Characteristics'!$C:$C,0)))</f>
        <v>io-model.html</v>
      </c>
      <c r="R3275" s="254" t="str">
        <f>IF(ISBLANK(INDEX('Policy Characteristics'!L:L,MATCH($C3275,'Policy Characteristics'!$C:$C,0))),"",INDEX('Policy Characteristics'!L:L,MATCH($C3275,'Policy Characteristics'!$C:$C,0)))</f>
        <v/>
      </c>
    </row>
    <row r="3276" spans="1:18" x14ac:dyDescent="0.25">
      <c r="A3276" s="254" t="str">
        <f>IF(ISBLANK(INDEX('Policy Characteristics'!A:A,MATCH($C3276,'Policy Characteristics'!$C:$C,0))),"",INDEX('Policy Characteristics'!A:A,MATCH($C3276,'Policy Characteristics'!$C:$C,0)))</f>
        <v>Government Revenue Accounting</v>
      </c>
      <c r="B3276" s="262" t="str">
        <f>IF(ISBLANK(INDEX('Policy Characteristics'!B:B,MATCH($C3276,'Policy Characteristics'!$C:$C,0))),"",INDEX('Policy Characteristics'!B:B,MATCH($C3276,'Policy Characteristics'!$C:$C,0)))</f>
        <v>Clean Materials Support</v>
      </c>
      <c r="C3276" s="254" t="str">
        <f>C$3275</f>
        <v>GRA for Industry Clean Materials Support</v>
      </c>
      <c r="D3276" s="1" t="s">
        <v>2920</v>
      </c>
      <c r="F3276" s="1" t="s">
        <v>4092</v>
      </c>
      <c r="H3276" s="47">
        <f t="shared" si="169"/>
        <v>3275</v>
      </c>
      <c r="I3276" s="326" t="s">
        <v>40</v>
      </c>
      <c r="J3276" s="255" t="str">
        <f>IF(ISBLANK(INDEX('Policy Characteristics'!D:D,MATCH($C3276,'Policy Characteristics'!$C:$C,0))),"",INDEX('Policy Characteristics'!D:D,MATCH($C3276,'Policy Characteristics'!$C:$C,0)))</f>
        <v/>
      </c>
      <c r="K3276" s="254" t="str">
        <f>IF(ISBLANK(INDEX('Policy Characteristics'!E:E,MATCH($C3276,'Policy Characteristics'!$C:$C,0))),"",INDEX('Policy Characteristics'!E:E,MATCH($C3276,'Policy Characteristics'!$C:$C,0)))</f>
        <v>GRA indst clean materials support</v>
      </c>
      <c r="L3276" s="254">
        <f>IF(ISBLANK(INDEX('Policy Characteristics'!F:F,MATCH($C3276,'Policy Characteristics'!$C:$C,0))),"",INDEX('Policy Characteristics'!F:F,MATCH($C3276,'Policy Characteristics'!$C:$C,0)))</f>
        <v>0</v>
      </c>
      <c r="M3276" s="254">
        <f>IF(ISBLANK(INDEX('Policy Characteristics'!G:G,MATCH($C3276,'Policy Characteristics'!$C:$C,0))),"",INDEX('Policy Characteristics'!G:G,MATCH($C3276,'Policy Characteristics'!$C:$C,0)))</f>
        <v>10</v>
      </c>
      <c r="N3276" s="254">
        <f>IF(ISBLANK(INDEX('Policy Characteristics'!H:H,MATCH($C3276,'Policy Characteristics'!$C:$C,0))),"",INDEX('Policy Characteristics'!H:H,MATCH($C3276,'Policy Characteristics'!$C:$C,0)))</f>
        <v>1</v>
      </c>
      <c r="O3276" s="254" t="str">
        <f>IF(ISBLANK(INDEX('Policy Characteristics'!I:I,MATCH($C3276,'Policy Characteristics'!$C:$C,0))),"",INDEX('Policy Characteristics'!I:I,MATCH($C3276,'Policy Characteristics'!$C:$C,0)))</f>
        <v>weight</v>
      </c>
      <c r="P3276" s="254" t="str">
        <f>IF(ISBLANK(INDEX('Policy Characteristics'!J:J,MATCH($C3276,'Policy Characteristics'!$C:$C,0))),"",INDEX('Policy Characteristics'!J:J,MATCH($C3276,'Policy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76" s="254" t="str">
        <f>IF(ISBLANK(INDEX('Policy Characteristics'!K:K,MATCH($C3276,'Policy Characteristics'!$C:$C,0))),"",INDEX('Policy Characteristics'!K:K,MATCH($C3276,'Policy Characteristics'!$C:$C,0)))</f>
        <v>io-model.html</v>
      </c>
      <c r="R3276" s="254" t="str">
        <f>IF(ISBLANK(INDEX('Policy Characteristics'!L:L,MATCH($C3276,'Policy Characteristics'!$C:$C,0))),"",INDEX('Policy Characteristics'!L:L,MATCH($C3276,'Policy Characteristics'!$C:$C,0)))</f>
        <v/>
      </c>
    </row>
    <row r="3277" spans="1:18" x14ac:dyDescent="0.25">
      <c r="A3277" s="254" t="str">
        <f>IF(ISBLANK(INDEX('Policy Characteristics'!A:A,MATCH($C3277,'Policy Characteristics'!$C:$C,0))),"",INDEX('Policy Characteristics'!A:A,MATCH($C3277,'Policy Characteristics'!$C:$C,0)))</f>
        <v>Government Revenue Accounting</v>
      </c>
      <c r="B3277" s="262" t="str">
        <f>IF(ISBLANK(INDEX('Policy Characteristics'!B:B,MATCH($C3277,'Policy Characteristics'!$C:$C,0))),"",INDEX('Policy Characteristics'!B:B,MATCH($C3277,'Policy Characteristics'!$C:$C,0)))</f>
        <v>Clean Materials Support</v>
      </c>
      <c r="C3277" s="254" t="str">
        <f>C$3275</f>
        <v>GRA for Industry Clean Materials Support</v>
      </c>
      <c r="D3277" s="1" t="s">
        <v>2921</v>
      </c>
      <c r="F3277" s="1" t="s">
        <v>2925</v>
      </c>
      <c r="H3277" s="47">
        <f t="shared" si="169"/>
        <v>3276</v>
      </c>
      <c r="I3277" s="326" t="s">
        <v>40</v>
      </c>
      <c r="J3277" s="255" t="str">
        <f>IF(ISBLANK(INDEX('Policy Characteristics'!D:D,MATCH($C3277,'Policy Characteristics'!$C:$C,0))),"",INDEX('Policy Characteristics'!D:D,MATCH($C3277,'Policy Characteristics'!$C:$C,0)))</f>
        <v/>
      </c>
      <c r="K3277" s="254" t="str">
        <f>IF(ISBLANK(INDEX('Policy Characteristics'!E:E,MATCH($C3277,'Policy Characteristics'!$C:$C,0))),"",INDEX('Policy Characteristics'!E:E,MATCH($C3277,'Policy Characteristics'!$C:$C,0)))</f>
        <v>GRA indst clean materials support</v>
      </c>
      <c r="L3277" s="254">
        <f>IF(ISBLANK(INDEX('Policy Characteristics'!F:F,MATCH($C3277,'Policy Characteristics'!$C:$C,0))),"",INDEX('Policy Characteristics'!F:F,MATCH($C3277,'Policy Characteristics'!$C:$C,0)))</f>
        <v>0</v>
      </c>
      <c r="M3277" s="254">
        <f>IF(ISBLANK(INDEX('Policy Characteristics'!G:G,MATCH($C3277,'Policy Characteristics'!$C:$C,0))),"",INDEX('Policy Characteristics'!G:G,MATCH($C3277,'Policy Characteristics'!$C:$C,0)))</f>
        <v>10</v>
      </c>
      <c r="N3277" s="254">
        <f>IF(ISBLANK(INDEX('Policy Characteristics'!H:H,MATCH($C3277,'Policy Characteristics'!$C:$C,0))),"",INDEX('Policy Characteristics'!H:H,MATCH($C3277,'Policy Characteristics'!$C:$C,0)))</f>
        <v>1</v>
      </c>
      <c r="O3277" s="254" t="str">
        <f>IF(ISBLANK(INDEX('Policy Characteristics'!I:I,MATCH($C3277,'Policy Characteristics'!$C:$C,0))),"",INDEX('Policy Characteristics'!I:I,MATCH($C3277,'Policy Characteristics'!$C:$C,0)))</f>
        <v>weight</v>
      </c>
      <c r="P3277" s="254" t="str">
        <f>IF(ISBLANK(INDEX('Policy Characteristics'!J:J,MATCH($C3277,'Policy Characteristics'!$C:$C,0))),"",INDEX('Policy Characteristics'!J:J,MATCH($C3277,'Policy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77" s="254" t="str">
        <f>IF(ISBLANK(INDEX('Policy Characteristics'!K:K,MATCH($C3277,'Policy Characteristics'!$C:$C,0))),"",INDEX('Policy Characteristics'!K:K,MATCH($C3277,'Policy Characteristics'!$C:$C,0)))</f>
        <v>io-model.html</v>
      </c>
      <c r="R3277" s="254" t="str">
        <f>IF(ISBLANK(INDEX('Policy Characteristics'!L:L,MATCH($C3277,'Policy Characteristics'!$C:$C,0))),"",INDEX('Policy Characteristics'!L:L,MATCH($C3277,'Policy Characteristics'!$C:$C,0)))</f>
        <v/>
      </c>
    </row>
    <row r="3278" spans="1:18" x14ac:dyDescent="0.25">
      <c r="A3278" s="254" t="str">
        <f>IF(ISBLANK(INDEX('Policy Characteristics'!A:A,MATCH($C3278,'Policy Characteristics'!$C:$C,0))),"",INDEX('Policy Characteristics'!A:A,MATCH($C3278,'Policy Characteristics'!$C:$C,0)))</f>
        <v>Government Revenue Accounting</v>
      </c>
      <c r="B3278" s="262" t="str">
        <f>IF(ISBLANK(INDEX('Policy Characteristics'!B:B,MATCH($C3278,'Policy Characteristics'!$C:$C,0))),"",INDEX('Policy Characteristics'!B:B,MATCH($C3278,'Policy Characteristics'!$C:$C,0)))</f>
        <v>Clean Materials Support</v>
      </c>
      <c r="C3278" s="254" t="str">
        <f>C$3275</f>
        <v>GRA for Industry Clean Materials Support</v>
      </c>
      <c r="D3278" s="1" t="s">
        <v>2922</v>
      </c>
      <c r="F3278" s="1" t="s">
        <v>2926</v>
      </c>
      <c r="H3278" s="47">
        <f t="shared" si="169"/>
        <v>3277</v>
      </c>
      <c r="I3278" s="326" t="s">
        <v>40</v>
      </c>
      <c r="J3278" s="255" t="str">
        <f>IF(ISBLANK(INDEX('Policy Characteristics'!D:D,MATCH($C3278,'Policy Characteristics'!$C:$C,0))),"",INDEX('Policy Characteristics'!D:D,MATCH($C3278,'Policy Characteristics'!$C:$C,0)))</f>
        <v/>
      </c>
      <c r="K3278" s="254" t="str">
        <f>IF(ISBLANK(INDEX('Policy Characteristics'!E:E,MATCH($C3278,'Policy Characteristics'!$C:$C,0))),"",INDEX('Policy Characteristics'!E:E,MATCH($C3278,'Policy Characteristics'!$C:$C,0)))</f>
        <v>GRA indst clean materials support</v>
      </c>
      <c r="L3278" s="254">
        <f>IF(ISBLANK(INDEX('Policy Characteristics'!F:F,MATCH($C3278,'Policy Characteristics'!$C:$C,0))),"",INDEX('Policy Characteristics'!F:F,MATCH($C3278,'Policy Characteristics'!$C:$C,0)))</f>
        <v>0</v>
      </c>
      <c r="M3278" s="254">
        <f>IF(ISBLANK(INDEX('Policy Characteristics'!G:G,MATCH($C3278,'Policy Characteristics'!$C:$C,0))),"",INDEX('Policy Characteristics'!G:G,MATCH($C3278,'Policy Characteristics'!$C:$C,0)))</f>
        <v>10</v>
      </c>
      <c r="N3278" s="254">
        <f>IF(ISBLANK(INDEX('Policy Characteristics'!H:H,MATCH($C3278,'Policy Characteristics'!$C:$C,0))),"",INDEX('Policy Characteristics'!H:H,MATCH($C3278,'Policy Characteristics'!$C:$C,0)))</f>
        <v>1</v>
      </c>
      <c r="O3278" s="254" t="str">
        <f>IF(ISBLANK(INDEX('Policy Characteristics'!I:I,MATCH($C3278,'Policy Characteristics'!$C:$C,0))),"",INDEX('Policy Characteristics'!I:I,MATCH($C3278,'Policy Characteristics'!$C:$C,0)))</f>
        <v>weight</v>
      </c>
      <c r="P3278" s="254" t="str">
        <f>IF(ISBLANK(INDEX('Policy Characteristics'!J:J,MATCH($C3278,'Policy Characteristics'!$C:$C,0))),"",INDEX('Policy Characteristics'!J:J,MATCH($C3278,'Policy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78" s="254" t="str">
        <f>IF(ISBLANK(INDEX('Policy Characteristics'!K:K,MATCH($C3278,'Policy Characteristics'!$C:$C,0))),"",INDEX('Policy Characteristics'!K:K,MATCH($C3278,'Policy Characteristics'!$C:$C,0)))</f>
        <v>io-model.html</v>
      </c>
      <c r="R3278" s="254" t="str">
        <f>IF(ISBLANK(INDEX('Policy Characteristics'!L:L,MATCH($C3278,'Policy Characteristics'!$C:$C,0))),"",INDEX('Policy Characteristics'!L:L,MATCH($C3278,'Policy Characteristics'!$C:$C,0)))</f>
        <v/>
      </c>
    </row>
    <row r="3279" spans="1:18" x14ac:dyDescent="0.25">
      <c r="A3279" s="254" t="str">
        <f>IF(ISBLANK(INDEX('Policy Characteristics'!A:A,MATCH($C3279,'Policy Characteristics'!$C:$C,0))),"",INDEX('Policy Characteristics'!A:A,MATCH($C3279,'Policy Characteristics'!$C:$C,0)))</f>
        <v>Government Revenue Accounting</v>
      </c>
      <c r="B3279" s="262" t="str">
        <f>IF(ISBLANK(INDEX('Policy Characteristics'!B:B,MATCH($C3279,'Policy Characteristics'!$C:$C,0))),"",INDEX('Policy Characteristics'!B:B,MATCH($C3279,'Policy Characteristics'!$C:$C,0)))</f>
        <v>Clean Materials Support</v>
      </c>
      <c r="C3279" s="254" t="str">
        <f>C$3275</f>
        <v>GRA for Industry Clean Materials Support</v>
      </c>
      <c r="D3279" s="1" t="s">
        <v>2923</v>
      </c>
      <c r="F3279" s="1" t="s">
        <v>4093</v>
      </c>
      <c r="H3279" s="47">
        <f t="shared" si="169"/>
        <v>3278</v>
      </c>
      <c r="I3279" s="326" t="s">
        <v>40</v>
      </c>
      <c r="J3279" s="255" t="str">
        <f>IF(ISBLANK(INDEX('Policy Characteristics'!D:D,MATCH($C3279,'Policy Characteristics'!$C:$C,0))),"",INDEX('Policy Characteristics'!D:D,MATCH($C3279,'Policy Characteristics'!$C:$C,0)))</f>
        <v/>
      </c>
      <c r="K3279" s="254" t="str">
        <f>IF(ISBLANK(INDEX('Policy Characteristics'!E:E,MATCH($C3279,'Policy Characteristics'!$C:$C,0))),"",INDEX('Policy Characteristics'!E:E,MATCH($C3279,'Policy Characteristics'!$C:$C,0)))</f>
        <v>GRA indst clean materials support</v>
      </c>
      <c r="L3279" s="254">
        <f>IF(ISBLANK(INDEX('Policy Characteristics'!F:F,MATCH($C3279,'Policy Characteristics'!$C:$C,0))),"",INDEX('Policy Characteristics'!F:F,MATCH($C3279,'Policy Characteristics'!$C:$C,0)))</f>
        <v>0</v>
      </c>
      <c r="M3279" s="254">
        <f>IF(ISBLANK(INDEX('Policy Characteristics'!G:G,MATCH($C3279,'Policy Characteristics'!$C:$C,0))),"",INDEX('Policy Characteristics'!G:G,MATCH($C3279,'Policy Characteristics'!$C:$C,0)))</f>
        <v>10</v>
      </c>
      <c r="N3279" s="254">
        <f>IF(ISBLANK(INDEX('Policy Characteristics'!H:H,MATCH($C3279,'Policy Characteristics'!$C:$C,0))),"",INDEX('Policy Characteristics'!H:H,MATCH($C3279,'Policy Characteristics'!$C:$C,0)))</f>
        <v>1</v>
      </c>
      <c r="O3279" s="254" t="str">
        <f>IF(ISBLANK(INDEX('Policy Characteristics'!I:I,MATCH($C3279,'Policy Characteristics'!$C:$C,0))),"",INDEX('Policy Characteristics'!I:I,MATCH($C3279,'Policy Characteristics'!$C:$C,0)))</f>
        <v>weight</v>
      </c>
      <c r="P3279" s="254" t="str">
        <f>IF(ISBLANK(INDEX('Policy Characteristics'!J:J,MATCH($C3279,'Policy Characteristics'!$C:$C,0))),"",INDEX('Policy Characteristics'!J:J,MATCH($C3279,'Policy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79" s="254" t="str">
        <f>IF(ISBLANK(INDEX('Policy Characteristics'!K:K,MATCH($C3279,'Policy Characteristics'!$C:$C,0))),"",INDEX('Policy Characteristics'!K:K,MATCH($C3279,'Policy Characteristics'!$C:$C,0)))</f>
        <v>io-model.html</v>
      </c>
      <c r="R3279" s="254" t="str">
        <f>IF(ISBLANK(INDEX('Policy Characteristics'!L:L,MATCH($C3279,'Policy Characteristics'!$C:$C,0))),"",INDEX('Policy Characteristics'!L:L,MATCH($C3279,'Policy Characteristics'!$C:$C,0)))</f>
        <v/>
      </c>
    </row>
    <row r="3280" spans="1:18" x14ac:dyDescent="0.25">
      <c r="A3280" s="254" t="str">
        <f>IF(ISBLANK(INDEX('Policy Characteristics'!A:A,MATCH($C3280,'Policy Characteristics'!$C:$C,0))),"",INDEX('Policy Characteristics'!A:A,MATCH($C3280,'Policy Characteristics'!$C:$C,0)))</f>
        <v>Government Revenue Accounting</v>
      </c>
      <c r="B3280" s="262" t="str">
        <f>IF(ISBLANK(INDEX('Policy Characteristics'!B:B,MATCH($C3280,'Policy Characteristics'!$C:$C,0))),"",INDEX('Policy Characteristics'!B:B,MATCH($C3280,'Policy Characteristics'!$C:$C,0)))</f>
        <v>National Debt Interest</v>
      </c>
      <c r="C3280" t="s">
        <v>2917</v>
      </c>
      <c r="D3280" s="1" t="s">
        <v>2919</v>
      </c>
      <c r="F3280" s="1" t="s">
        <v>2924</v>
      </c>
      <c r="H3280" s="47">
        <f t="shared" si="169"/>
        <v>3279</v>
      </c>
      <c r="I3280" s="322" t="s">
        <v>40</v>
      </c>
      <c r="J3280" s="255" t="str">
        <f>IF(ISBLANK(INDEX('Policy Characteristics'!D:D,MATCH($C3280,'Policy Characteristics'!$C:$C,0))),"",INDEX('Policy Characteristics'!D:D,MATCH($C3280,'Policy Characteristics'!$C:$C,0)))</f>
        <v/>
      </c>
      <c r="K3280" s="254" t="str">
        <f>IF(ISBLANK(INDEX('Policy Characteristics'!E:E,MATCH($C3280,'Policy Characteristics'!$C:$C,0))),"",INDEX('Policy Characteristics'!E:E,MATCH($C3280,'Policy Characteristics'!$C:$C,0)))</f>
        <v>GRA national debt interest</v>
      </c>
      <c r="L3280" s="254">
        <f>IF(ISBLANK(INDEX('Policy Characteristics'!F:F,MATCH($C3280,'Policy Characteristics'!$C:$C,0))),"",INDEX('Policy Characteristics'!F:F,MATCH($C3280,'Policy Characteristics'!$C:$C,0)))</f>
        <v>0</v>
      </c>
      <c r="M3280" s="254">
        <f>IF(ISBLANK(INDEX('Policy Characteristics'!G:G,MATCH($C3280,'Policy Characteristics'!$C:$C,0))),"",INDEX('Policy Characteristics'!G:G,MATCH($C3280,'Policy Characteristics'!$C:$C,0)))</f>
        <v>10</v>
      </c>
      <c r="N3280" s="254">
        <f>IF(ISBLANK(INDEX('Policy Characteristics'!H:H,MATCH($C3280,'Policy Characteristics'!$C:$C,0))),"",INDEX('Policy Characteristics'!H:H,MATCH($C3280,'Policy Characteristics'!$C:$C,0)))</f>
        <v>1</v>
      </c>
      <c r="O3280" s="254" t="str">
        <f>IF(ISBLANK(INDEX('Policy Characteristics'!I:I,MATCH($C3280,'Policy Characteristics'!$C:$C,0))),"",INDEX('Policy Characteristics'!I:I,MATCH($C3280,'Policy Characteristics'!$C:$C,0)))</f>
        <v>weight</v>
      </c>
      <c r="P3280" s="254" t="str">
        <f>IF(ISBLANK(INDEX('Policy Characteristics'!J:J,MATCH($C3280,'Policy Characteristics'!$C:$C,0))),"",INDEX('Policy Characteristics'!J:J,MATCH($C3280,'Policy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80" s="254" t="str">
        <f>IF(ISBLANK(INDEX('Policy Characteristics'!K:K,MATCH($C3280,'Policy Characteristics'!$C:$C,0))),"",INDEX('Policy Characteristics'!K:K,MATCH($C3280,'Policy Characteristics'!$C:$C,0)))</f>
        <v>io-model.html</v>
      </c>
      <c r="R3280" s="254" t="str">
        <f>IF(ISBLANK(INDEX('Policy Characteristics'!L:L,MATCH($C3280,'Policy Characteristics'!$C:$C,0))),"",INDEX('Policy Characteristics'!L:L,MATCH($C3280,'Policy Characteristics'!$C:$C,0)))</f>
        <v/>
      </c>
    </row>
    <row r="3281" spans="1:18" x14ac:dyDescent="0.25">
      <c r="A3281" s="254" t="str">
        <f>IF(ISBLANK(INDEX('Policy Characteristics'!A:A,MATCH($C3281,'Policy Characteristics'!$C:$C,0))),"",INDEX('Policy Characteristics'!A:A,MATCH($C3281,'Policy Characteristics'!$C:$C,0)))</f>
        <v>Government Revenue Accounting</v>
      </c>
      <c r="B3281" s="262" t="str">
        <f>IF(ISBLANK(INDEX('Policy Characteristics'!B:B,MATCH($C3281,'Policy Characteristics'!$C:$C,0))),"",INDEX('Policy Characteristics'!B:B,MATCH($C3281,'Policy Characteristics'!$C:$C,0)))</f>
        <v>National Debt Interest</v>
      </c>
      <c r="C3281" s="254" t="str">
        <f t="shared" ref="C3281:C3284" si="173">C$3280</f>
        <v>GRA for National Debt Interest</v>
      </c>
      <c r="D3281" s="1" t="s">
        <v>2920</v>
      </c>
      <c r="F3281" s="1" t="s">
        <v>2935</v>
      </c>
      <c r="H3281" s="47">
        <f t="shared" si="169"/>
        <v>3280</v>
      </c>
      <c r="I3281" s="326" t="str">
        <f t="shared" ref="I3281:I3284" si="174">I$3280</f>
        <v>Yes</v>
      </c>
      <c r="J3281" s="255" t="str">
        <f>IF(ISBLANK(INDEX('Policy Characteristics'!D:D,MATCH($C3281,'Policy Characteristics'!$C:$C,0))),"",INDEX('Policy Characteristics'!D:D,MATCH($C3281,'Policy Characteristics'!$C:$C,0)))</f>
        <v/>
      </c>
      <c r="K3281" s="254" t="str">
        <f>IF(ISBLANK(INDEX('Policy Characteristics'!E:E,MATCH($C3281,'Policy Characteristics'!$C:$C,0))),"",INDEX('Policy Characteristics'!E:E,MATCH($C3281,'Policy Characteristics'!$C:$C,0)))</f>
        <v>GRA national debt interest</v>
      </c>
      <c r="L3281" s="254">
        <f>IF(ISBLANK(INDEX('Policy Characteristics'!F:F,MATCH($C3281,'Policy Characteristics'!$C:$C,0))),"",INDEX('Policy Characteristics'!F:F,MATCH($C3281,'Policy Characteristics'!$C:$C,0)))</f>
        <v>0</v>
      </c>
      <c r="M3281" s="254">
        <f>IF(ISBLANK(INDEX('Policy Characteristics'!G:G,MATCH($C3281,'Policy Characteristics'!$C:$C,0))),"",INDEX('Policy Characteristics'!G:G,MATCH($C3281,'Policy Characteristics'!$C:$C,0)))</f>
        <v>10</v>
      </c>
      <c r="N3281" s="254">
        <f>IF(ISBLANK(INDEX('Policy Characteristics'!H:H,MATCH($C3281,'Policy Characteristics'!$C:$C,0))),"",INDEX('Policy Characteristics'!H:H,MATCH($C3281,'Policy Characteristics'!$C:$C,0)))</f>
        <v>1</v>
      </c>
      <c r="O3281" s="254" t="str">
        <f>IF(ISBLANK(INDEX('Policy Characteristics'!I:I,MATCH($C3281,'Policy Characteristics'!$C:$C,0))),"",INDEX('Policy Characteristics'!I:I,MATCH($C3281,'Policy Characteristics'!$C:$C,0)))</f>
        <v>weight</v>
      </c>
      <c r="P3281" s="254" t="str">
        <f>IF(ISBLANK(INDEX('Policy Characteristics'!J:J,MATCH($C3281,'Policy Characteristics'!$C:$C,0))),"",INDEX('Policy Characteristics'!J:J,MATCH($C3281,'Policy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81" s="254" t="str">
        <f>IF(ISBLANK(INDEX('Policy Characteristics'!K:K,MATCH($C3281,'Policy Characteristics'!$C:$C,0))),"",INDEX('Policy Characteristics'!K:K,MATCH($C3281,'Policy Characteristics'!$C:$C,0)))</f>
        <v>io-model.html</v>
      </c>
      <c r="R3281" s="254" t="str">
        <f>IF(ISBLANK(INDEX('Policy Characteristics'!L:L,MATCH($C3281,'Policy Characteristics'!$C:$C,0))),"",INDEX('Policy Characteristics'!L:L,MATCH($C3281,'Policy Characteristics'!$C:$C,0)))</f>
        <v/>
      </c>
    </row>
    <row r="3282" spans="1:18" x14ac:dyDescent="0.25">
      <c r="A3282" s="254" t="str">
        <f>IF(ISBLANK(INDEX('Policy Characteristics'!A:A,MATCH($C3282,'Policy Characteristics'!$C:$C,0))),"",INDEX('Policy Characteristics'!A:A,MATCH($C3282,'Policy Characteristics'!$C:$C,0)))</f>
        <v>Government Revenue Accounting</v>
      </c>
      <c r="B3282" s="262" t="str">
        <f>IF(ISBLANK(INDEX('Policy Characteristics'!B:B,MATCH($C3282,'Policy Characteristics'!$C:$C,0))),"",INDEX('Policy Characteristics'!B:B,MATCH($C3282,'Policy Characteristics'!$C:$C,0)))</f>
        <v>National Debt Interest</v>
      </c>
      <c r="C3282" s="254" t="str">
        <f t="shared" si="173"/>
        <v>GRA for National Debt Interest</v>
      </c>
      <c r="D3282" s="1" t="s">
        <v>2921</v>
      </c>
      <c r="F3282" s="1" t="s">
        <v>2925</v>
      </c>
      <c r="H3282" s="47">
        <f t="shared" si="169"/>
        <v>3281</v>
      </c>
      <c r="I3282" s="326" t="str">
        <f t="shared" si="174"/>
        <v>Yes</v>
      </c>
      <c r="J3282" s="255" t="str">
        <f>IF(ISBLANK(INDEX('Policy Characteristics'!D:D,MATCH($C3282,'Policy Characteristics'!$C:$C,0))),"",INDEX('Policy Characteristics'!D:D,MATCH($C3282,'Policy Characteristics'!$C:$C,0)))</f>
        <v/>
      </c>
      <c r="K3282" s="254" t="str">
        <f>IF(ISBLANK(INDEX('Policy Characteristics'!E:E,MATCH($C3282,'Policy Characteristics'!$C:$C,0))),"",INDEX('Policy Characteristics'!E:E,MATCH($C3282,'Policy Characteristics'!$C:$C,0)))</f>
        <v>GRA national debt interest</v>
      </c>
      <c r="L3282" s="254">
        <f>IF(ISBLANK(INDEX('Policy Characteristics'!F:F,MATCH($C3282,'Policy Characteristics'!$C:$C,0))),"",INDEX('Policy Characteristics'!F:F,MATCH($C3282,'Policy Characteristics'!$C:$C,0)))</f>
        <v>0</v>
      </c>
      <c r="M3282" s="254">
        <f>IF(ISBLANK(INDEX('Policy Characteristics'!G:G,MATCH($C3282,'Policy Characteristics'!$C:$C,0))),"",INDEX('Policy Characteristics'!G:G,MATCH($C3282,'Policy Characteristics'!$C:$C,0)))</f>
        <v>10</v>
      </c>
      <c r="N3282" s="254">
        <f>IF(ISBLANK(INDEX('Policy Characteristics'!H:H,MATCH($C3282,'Policy Characteristics'!$C:$C,0))),"",INDEX('Policy Characteristics'!H:H,MATCH($C3282,'Policy Characteristics'!$C:$C,0)))</f>
        <v>1</v>
      </c>
      <c r="O3282" s="254" t="str">
        <f>IF(ISBLANK(INDEX('Policy Characteristics'!I:I,MATCH($C3282,'Policy Characteristics'!$C:$C,0))),"",INDEX('Policy Characteristics'!I:I,MATCH($C3282,'Policy Characteristics'!$C:$C,0)))</f>
        <v>weight</v>
      </c>
      <c r="P3282" s="254" t="str">
        <f>IF(ISBLANK(INDEX('Policy Characteristics'!J:J,MATCH($C3282,'Policy Characteristics'!$C:$C,0))),"",INDEX('Policy Characteristics'!J:J,MATCH($C3282,'Policy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82" s="254" t="str">
        <f>IF(ISBLANK(INDEX('Policy Characteristics'!K:K,MATCH($C3282,'Policy Characteristics'!$C:$C,0))),"",INDEX('Policy Characteristics'!K:K,MATCH($C3282,'Policy Characteristics'!$C:$C,0)))</f>
        <v>io-model.html</v>
      </c>
      <c r="R3282" s="254" t="str">
        <f>IF(ISBLANK(INDEX('Policy Characteristics'!L:L,MATCH($C3282,'Policy Characteristics'!$C:$C,0))),"",INDEX('Policy Characteristics'!L:L,MATCH($C3282,'Policy Characteristics'!$C:$C,0)))</f>
        <v/>
      </c>
    </row>
    <row r="3283" spans="1:18" x14ac:dyDescent="0.25">
      <c r="A3283" s="254" t="str">
        <f>IF(ISBLANK(INDEX('Policy Characteristics'!A:A,MATCH($C3283,'Policy Characteristics'!$C:$C,0))),"",INDEX('Policy Characteristics'!A:A,MATCH($C3283,'Policy Characteristics'!$C:$C,0)))</f>
        <v>Government Revenue Accounting</v>
      </c>
      <c r="B3283" s="262" t="str">
        <f>IF(ISBLANK(INDEX('Policy Characteristics'!B:B,MATCH($C3283,'Policy Characteristics'!$C:$C,0))),"",INDEX('Policy Characteristics'!B:B,MATCH($C3283,'Policy Characteristics'!$C:$C,0)))</f>
        <v>National Debt Interest</v>
      </c>
      <c r="C3283" s="254" t="str">
        <f t="shared" si="173"/>
        <v>GRA for National Debt Interest</v>
      </c>
      <c r="D3283" s="1" t="s">
        <v>2922</v>
      </c>
      <c r="F3283" s="1" t="s">
        <v>2926</v>
      </c>
      <c r="H3283" s="47">
        <f t="shared" si="169"/>
        <v>3282</v>
      </c>
      <c r="I3283" s="326" t="str">
        <f t="shared" si="174"/>
        <v>Yes</v>
      </c>
      <c r="J3283" s="255" t="str">
        <f>IF(ISBLANK(INDEX('Policy Characteristics'!D:D,MATCH($C3283,'Policy Characteristics'!$C:$C,0))),"",INDEX('Policy Characteristics'!D:D,MATCH($C3283,'Policy Characteristics'!$C:$C,0)))</f>
        <v/>
      </c>
      <c r="K3283" s="254" t="str">
        <f>IF(ISBLANK(INDEX('Policy Characteristics'!E:E,MATCH($C3283,'Policy Characteristics'!$C:$C,0))),"",INDEX('Policy Characteristics'!E:E,MATCH($C3283,'Policy Characteristics'!$C:$C,0)))</f>
        <v>GRA national debt interest</v>
      </c>
      <c r="L3283" s="254">
        <f>IF(ISBLANK(INDEX('Policy Characteristics'!F:F,MATCH($C3283,'Policy Characteristics'!$C:$C,0))),"",INDEX('Policy Characteristics'!F:F,MATCH($C3283,'Policy Characteristics'!$C:$C,0)))</f>
        <v>0</v>
      </c>
      <c r="M3283" s="254">
        <f>IF(ISBLANK(INDEX('Policy Characteristics'!G:G,MATCH($C3283,'Policy Characteristics'!$C:$C,0))),"",INDEX('Policy Characteristics'!G:G,MATCH($C3283,'Policy Characteristics'!$C:$C,0)))</f>
        <v>10</v>
      </c>
      <c r="N3283" s="254">
        <f>IF(ISBLANK(INDEX('Policy Characteristics'!H:H,MATCH($C3283,'Policy Characteristics'!$C:$C,0))),"",INDEX('Policy Characteristics'!H:H,MATCH($C3283,'Policy Characteristics'!$C:$C,0)))</f>
        <v>1</v>
      </c>
      <c r="O3283" s="254" t="str">
        <f>IF(ISBLANK(INDEX('Policy Characteristics'!I:I,MATCH($C3283,'Policy Characteristics'!$C:$C,0))),"",INDEX('Policy Characteristics'!I:I,MATCH($C3283,'Policy Characteristics'!$C:$C,0)))</f>
        <v>weight</v>
      </c>
      <c r="P3283" s="254" t="str">
        <f>IF(ISBLANK(INDEX('Policy Characteristics'!J:J,MATCH($C3283,'Policy Characteristics'!$C:$C,0))),"",INDEX('Policy Characteristics'!J:J,MATCH($C3283,'Policy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83" s="254" t="str">
        <f>IF(ISBLANK(INDEX('Policy Characteristics'!K:K,MATCH($C3283,'Policy Characteristics'!$C:$C,0))),"",INDEX('Policy Characteristics'!K:K,MATCH($C3283,'Policy Characteristics'!$C:$C,0)))</f>
        <v>io-model.html</v>
      </c>
      <c r="R3283" s="254" t="str">
        <f>IF(ISBLANK(INDEX('Policy Characteristics'!L:L,MATCH($C3283,'Policy Characteristics'!$C:$C,0))),"",INDEX('Policy Characteristics'!L:L,MATCH($C3283,'Policy Characteristics'!$C:$C,0)))</f>
        <v/>
      </c>
    </row>
    <row r="3284" spans="1:18" x14ac:dyDescent="0.25">
      <c r="A3284" s="254" t="str">
        <f>IF(ISBLANK(INDEX('Policy Characteristics'!A:A,MATCH($C3284,'Policy Characteristics'!$C:$C,0))),"",INDEX('Policy Characteristics'!A:A,MATCH($C3284,'Policy Characteristics'!$C:$C,0)))</f>
        <v>Government Revenue Accounting</v>
      </c>
      <c r="B3284" s="262" t="str">
        <f>IF(ISBLANK(INDEX('Policy Characteristics'!B:B,MATCH($C3284,'Policy Characteristics'!$C:$C,0))),"",INDEX('Policy Characteristics'!B:B,MATCH($C3284,'Policy Characteristics'!$C:$C,0)))</f>
        <v>National Debt Interest</v>
      </c>
      <c r="C3284" s="254" t="str">
        <f t="shared" si="173"/>
        <v>GRA for National Debt Interest</v>
      </c>
      <c r="D3284" s="1" t="s">
        <v>2923</v>
      </c>
      <c r="F3284" s="1" t="s">
        <v>2927</v>
      </c>
      <c r="H3284" s="47">
        <f t="shared" si="169"/>
        <v>3283</v>
      </c>
      <c r="I3284" s="326" t="str">
        <f t="shared" si="174"/>
        <v>Yes</v>
      </c>
      <c r="J3284" s="255" t="str">
        <f>IF(ISBLANK(INDEX('Policy Characteristics'!D:D,MATCH($C3284,'Policy Characteristics'!$C:$C,0))),"",INDEX('Policy Characteristics'!D:D,MATCH($C3284,'Policy Characteristics'!$C:$C,0)))</f>
        <v/>
      </c>
      <c r="K3284" s="254" t="str">
        <f>IF(ISBLANK(INDEX('Policy Characteristics'!E:E,MATCH($C3284,'Policy Characteristics'!$C:$C,0))),"",INDEX('Policy Characteristics'!E:E,MATCH($C3284,'Policy Characteristics'!$C:$C,0)))</f>
        <v>GRA national debt interest</v>
      </c>
      <c r="L3284" s="254">
        <f>IF(ISBLANK(INDEX('Policy Characteristics'!F:F,MATCH($C3284,'Policy Characteristics'!$C:$C,0))),"",INDEX('Policy Characteristics'!F:F,MATCH($C3284,'Policy Characteristics'!$C:$C,0)))</f>
        <v>0</v>
      </c>
      <c r="M3284" s="254">
        <f>IF(ISBLANK(INDEX('Policy Characteristics'!G:G,MATCH($C3284,'Policy Characteristics'!$C:$C,0))),"",INDEX('Policy Characteristics'!G:G,MATCH($C3284,'Policy Characteristics'!$C:$C,0)))</f>
        <v>10</v>
      </c>
      <c r="N3284" s="254">
        <f>IF(ISBLANK(INDEX('Policy Characteristics'!H:H,MATCH($C3284,'Policy Characteristics'!$C:$C,0))),"",INDEX('Policy Characteristics'!H:H,MATCH($C3284,'Policy Characteristics'!$C:$C,0)))</f>
        <v>1</v>
      </c>
      <c r="O3284" s="254" t="str">
        <f>IF(ISBLANK(INDEX('Policy Characteristics'!I:I,MATCH($C3284,'Policy Characteristics'!$C:$C,0))),"",INDEX('Policy Characteristics'!I:I,MATCH($C3284,'Policy Characteristics'!$C:$C,0)))</f>
        <v>weight</v>
      </c>
      <c r="P3284" s="254" t="str">
        <f>IF(ISBLANK(INDEX('Policy Characteristics'!J:J,MATCH($C3284,'Policy Characteristics'!$C:$C,0))),"",INDEX('Policy Characteristics'!J:J,MATCH($C3284,'Policy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84" s="254" t="str">
        <f>IF(ISBLANK(INDEX('Policy Characteristics'!K:K,MATCH($C3284,'Policy Characteristics'!$C:$C,0))),"",INDEX('Policy Characteristics'!K:K,MATCH($C3284,'Policy Characteristics'!$C:$C,0)))</f>
        <v>io-model.html</v>
      </c>
      <c r="R3284" s="254" t="str">
        <f>IF(ISBLANK(INDEX('Policy Characteristics'!L:L,MATCH($C3284,'Policy Characteristics'!$C:$C,0))),"",INDEX('Policy Characteristics'!L:L,MATCH($C3284,'Policy Characteristics'!$C:$C,0)))</f>
        <v/>
      </c>
    </row>
    <row r="3285" spans="1:18" x14ac:dyDescent="0.25">
      <c r="A3285" s="254" t="str">
        <f>IF(ISBLANK(INDEX('Policy Characteristics'!A:A,MATCH($C3285,'Policy Characteristics'!$C:$C,0))),"",INDEX('Policy Characteristics'!A:A,MATCH($C3285,'Policy Characteristics'!$C:$C,0)))</f>
        <v>Government Revenue Accounting</v>
      </c>
      <c r="B3285" s="262" t="str">
        <f>IF(ISBLANK(INDEX('Policy Characteristics'!B:B,MATCH($C3285,'Policy Characteristics'!$C:$C,0))),"",INDEX('Policy Characteristics'!B:B,MATCH($C3285,'Policy Characteristics'!$C:$C,0)))</f>
        <v>Remaining Government Cash Flows</v>
      </c>
      <c r="C3285" t="s">
        <v>2918</v>
      </c>
      <c r="D3285" s="1" t="s">
        <v>2919</v>
      </c>
      <c r="F3285" s="1" t="s">
        <v>2924</v>
      </c>
      <c r="H3285" s="47">
        <f t="shared" si="169"/>
        <v>3284</v>
      </c>
      <c r="I3285" s="322" t="s">
        <v>40</v>
      </c>
      <c r="J3285" s="255" t="str">
        <f>IF(ISBLANK(INDEX('Policy Characteristics'!D:D,MATCH($C3285,'Policy Characteristics'!$C:$C,0))),"",INDEX('Policy Characteristics'!D:D,MATCH($C3285,'Policy Characteristics'!$C:$C,0)))</f>
        <v/>
      </c>
      <c r="K3285" s="254" t="str">
        <f>IF(ISBLANK(INDEX('Policy Characteristics'!E:E,MATCH($C3285,'Policy Characteristics'!$C:$C,0))),"",INDEX('Policy Characteristics'!E:E,MATCH($C3285,'Policy Characteristics'!$C:$C,0)))</f>
        <v>GRA remaining cash flow changes</v>
      </c>
      <c r="L3285" s="254">
        <f>IF(ISBLANK(INDEX('Policy Characteristics'!F:F,MATCH($C3285,'Policy Characteristics'!$C:$C,0))),"",INDEX('Policy Characteristics'!F:F,MATCH($C3285,'Policy Characteristics'!$C:$C,0)))</f>
        <v>0</v>
      </c>
      <c r="M3285" s="254">
        <f>IF(ISBLANK(INDEX('Policy Characteristics'!G:G,MATCH($C3285,'Policy Characteristics'!$C:$C,0))),"",INDEX('Policy Characteristics'!G:G,MATCH($C3285,'Policy Characteristics'!$C:$C,0)))</f>
        <v>10</v>
      </c>
      <c r="N3285" s="254">
        <f>IF(ISBLANK(INDEX('Policy Characteristics'!H:H,MATCH($C3285,'Policy Characteristics'!$C:$C,0))),"",INDEX('Policy Characteristics'!H:H,MATCH($C3285,'Policy Characteristics'!$C:$C,0)))</f>
        <v>1</v>
      </c>
      <c r="O3285" s="254" t="str">
        <f>IF(ISBLANK(INDEX('Policy Characteristics'!I:I,MATCH($C3285,'Policy Characteristics'!$C:$C,0))),"",INDEX('Policy Characteristics'!I:I,MATCH($C3285,'Policy Characteristics'!$C:$C,0)))</f>
        <v>weight</v>
      </c>
      <c r="P3285" s="254" t="str">
        <f>IF(ISBLANK(INDEX('Policy Characteristics'!J:J,MATCH($C3285,'Policy Characteristics'!$C:$C,0))),"",INDEX('Policy Characteristics'!J:J,MATCH($C3285,'Policy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85" s="254" t="str">
        <f>IF(ISBLANK(INDEX('Policy Characteristics'!K:K,MATCH($C3285,'Policy Characteristics'!$C:$C,0))),"",INDEX('Policy Characteristics'!K:K,MATCH($C3285,'Policy Characteristics'!$C:$C,0)))</f>
        <v>io-model.html</v>
      </c>
      <c r="R3285" s="254" t="str">
        <f>IF(ISBLANK(INDEX('Policy Characteristics'!L:L,MATCH($C3285,'Policy Characteristics'!$C:$C,0))),"",INDEX('Policy Characteristics'!L:L,MATCH($C3285,'Policy Characteristics'!$C:$C,0)))</f>
        <v/>
      </c>
    </row>
    <row r="3286" spans="1:18" x14ac:dyDescent="0.25">
      <c r="A3286" s="254" t="str">
        <f>IF(ISBLANK(INDEX('Policy Characteristics'!A:A,MATCH($C3286,'Policy Characteristics'!$C:$C,0))),"",INDEX('Policy Characteristics'!A:A,MATCH($C3286,'Policy Characteristics'!$C:$C,0)))</f>
        <v>Government Revenue Accounting</v>
      </c>
      <c r="B3286" s="262" t="str">
        <f>IF(ISBLANK(INDEX('Policy Characteristics'!B:B,MATCH($C3286,'Policy Characteristics'!$C:$C,0))),"",INDEX('Policy Characteristics'!B:B,MATCH($C3286,'Policy Characteristics'!$C:$C,0)))</f>
        <v>Remaining Government Cash Flows</v>
      </c>
      <c r="C3286" s="254" t="str">
        <f t="shared" ref="C3286" si="175">C$3285</f>
        <v>GRA for Remaining Government Cash Flow Changes</v>
      </c>
      <c r="D3286" s="1" t="s">
        <v>2920</v>
      </c>
      <c r="F3286" s="1" t="s">
        <v>2935</v>
      </c>
      <c r="H3286" s="47">
        <f t="shared" si="169"/>
        <v>3285</v>
      </c>
      <c r="I3286" s="326" t="str">
        <f t="shared" ref="I3286:I3289" si="176">I$3285</f>
        <v>Yes</v>
      </c>
      <c r="J3286" s="255" t="str">
        <f>IF(ISBLANK(INDEX('Policy Characteristics'!D:D,MATCH($C3286,'Policy Characteristics'!$C:$C,0))),"",INDEX('Policy Characteristics'!D:D,MATCH($C3286,'Policy Characteristics'!$C:$C,0)))</f>
        <v/>
      </c>
      <c r="K3286" s="254" t="str">
        <f>IF(ISBLANK(INDEX('Policy Characteristics'!E:E,MATCH($C3286,'Policy Characteristics'!$C:$C,0))),"",INDEX('Policy Characteristics'!E:E,MATCH($C3286,'Policy Characteristics'!$C:$C,0)))</f>
        <v>GRA remaining cash flow changes</v>
      </c>
      <c r="L3286" s="254">
        <f>IF(ISBLANK(INDEX('Policy Characteristics'!F:F,MATCH($C3286,'Policy Characteristics'!$C:$C,0))),"",INDEX('Policy Characteristics'!F:F,MATCH($C3286,'Policy Characteristics'!$C:$C,0)))</f>
        <v>0</v>
      </c>
      <c r="M3286" s="254">
        <f>IF(ISBLANK(INDEX('Policy Characteristics'!G:G,MATCH($C3286,'Policy Characteristics'!$C:$C,0))),"",INDEX('Policy Characteristics'!G:G,MATCH($C3286,'Policy Characteristics'!$C:$C,0)))</f>
        <v>10</v>
      </c>
      <c r="N3286" s="254">
        <f>IF(ISBLANK(INDEX('Policy Characteristics'!H:H,MATCH($C3286,'Policy Characteristics'!$C:$C,0))),"",INDEX('Policy Characteristics'!H:H,MATCH($C3286,'Policy Characteristics'!$C:$C,0)))</f>
        <v>1</v>
      </c>
      <c r="O3286" s="254" t="str">
        <f>IF(ISBLANK(INDEX('Policy Characteristics'!I:I,MATCH($C3286,'Policy Characteristics'!$C:$C,0))),"",INDEX('Policy Characteristics'!I:I,MATCH($C3286,'Policy Characteristics'!$C:$C,0)))</f>
        <v>weight</v>
      </c>
      <c r="P3286" s="254" t="str">
        <f>IF(ISBLANK(INDEX('Policy Characteristics'!J:J,MATCH($C3286,'Policy Characteristics'!$C:$C,0))),"",INDEX('Policy Characteristics'!J:J,MATCH($C3286,'Policy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86" s="254" t="str">
        <f>IF(ISBLANK(INDEX('Policy Characteristics'!K:K,MATCH($C3286,'Policy Characteristics'!$C:$C,0))),"",INDEX('Policy Characteristics'!K:K,MATCH($C3286,'Policy Characteristics'!$C:$C,0)))</f>
        <v>io-model.html</v>
      </c>
      <c r="R3286" s="254" t="str">
        <f>IF(ISBLANK(INDEX('Policy Characteristics'!L:L,MATCH($C3286,'Policy Characteristics'!$C:$C,0))),"",INDEX('Policy Characteristics'!L:L,MATCH($C3286,'Policy Characteristics'!$C:$C,0)))</f>
        <v/>
      </c>
    </row>
    <row r="3287" spans="1:18" x14ac:dyDescent="0.25">
      <c r="A3287" s="254" t="str">
        <f>IF(ISBLANK(INDEX('Policy Characteristics'!A:A,MATCH($C3287,'Policy Characteristics'!$C:$C,0))),"",INDEX('Policy Characteristics'!A:A,MATCH($C3287,'Policy Characteristics'!$C:$C,0)))</f>
        <v>Government Revenue Accounting</v>
      </c>
      <c r="B3287" s="262" t="str">
        <f>IF(ISBLANK(INDEX('Policy Characteristics'!B:B,MATCH($C3287,'Policy Characteristics'!$C:$C,0))),"",INDEX('Policy Characteristics'!B:B,MATCH($C3287,'Policy Characteristics'!$C:$C,0)))</f>
        <v>Remaining Government Cash Flows</v>
      </c>
      <c r="C3287" s="254" t="str">
        <f t="shared" ref="C3287:C3289" si="177">C$3285</f>
        <v>GRA for Remaining Government Cash Flow Changes</v>
      </c>
      <c r="D3287" s="1" t="s">
        <v>2921</v>
      </c>
      <c r="F3287" s="1" t="s">
        <v>2925</v>
      </c>
      <c r="H3287" s="47">
        <f t="shared" si="169"/>
        <v>3286</v>
      </c>
      <c r="I3287" s="326" t="str">
        <f t="shared" si="176"/>
        <v>Yes</v>
      </c>
      <c r="J3287" s="255" t="str">
        <f>IF(ISBLANK(INDEX('Policy Characteristics'!D:D,MATCH($C3287,'Policy Characteristics'!$C:$C,0))),"",INDEX('Policy Characteristics'!D:D,MATCH($C3287,'Policy Characteristics'!$C:$C,0)))</f>
        <v/>
      </c>
      <c r="K3287" s="254" t="str">
        <f>IF(ISBLANK(INDEX('Policy Characteristics'!E:E,MATCH($C3287,'Policy Characteristics'!$C:$C,0))),"",INDEX('Policy Characteristics'!E:E,MATCH($C3287,'Policy Characteristics'!$C:$C,0)))</f>
        <v>GRA remaining cash flow changes</v>
      </c>
      <c r="L3287" s="254">
        <f>IF(ISBLANK(INDEX('Policy Characteristics'!F:F,MATCH($C3287,'Policy Characteristics'!$C:$C,0))),"",INDEX('Policy Characteristics'!F:F,MATCH($C3287,'Policy Characteristics'!$C:$C,0)))</f>
        <v>0</v>
      </c>
      <c r="M3287" s="254">
        <f>IF(ISBLANK(INDEX('Policy Characteristics'!G:G,MATCH($C3287,'Policy Characteristics'!$C:$C,0))),"",INDEX('Policy Characteristics'!G:G,MATCH($C3287,'Policy Characteristics'!$C:$C,0)))</f>
        <v>10</v>
      </c>
      <c r="N3287" s="254">
        <f>IF(ISBLANK(INDEX('Policy Characteristics'!H:H,MATCH($C3287,'Policy Characteristics'!$C:$C,0))),"",INDEX('Policy Characteristics'!H:H,MATCH($C3287,'Policy Characteristics'!$C:$C,0)))</f>
        <v>1</v>
      </c>
      <c r="O3287" s="254" t="str">
        <f>IF(ISBLANK(INDEX('Policy Characteristics'!I:I,MATCH($C3287,'Policy Characteristics'!$C:$C,0))),"",INDEX('Policy Characteristics'!I:I,MATCH($C3287,'Policy Characteristics'!$C:$C,0)))</f>
        <v>weight</v>
      </c>
      <c r="P3287" s="254" t="str">
        <f>IF(ISBLANK(INDEX('Policy Characteristics'!J:J,MATCH($C3287,'Policy Characteristics'!$C:$C,0))),"",INDEX('Policy Characteristics'!J:J,MATCH($C3287,'Policy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87" s="254" t="str">
        <f>IF(ISBLANK(INDEX('Policy Characteristics'!K:K,MATCH($C3287,'Policy Characteristics'!$C:$C,0))),"",INDEX('Policy Characteristics'!K:K,MATCH($C3287,'Policy Characteristics'!$C:$C,0)))</f>
        <v>io-model.html</v>
      </c>
      <c r="R3287" s="254" t="str">
        <f>IF(ISBLANK(INDEX('Policy Characteristics'!L:L,MATCH($C3287,'Policy Characteristics'!$C:$C,0))),"",INDEX('Policy Characteristics'!L:L,MATCH($C3287,'Policy Characteristics'!$C:$C,0)))</f>
        <v/>
      </c>
    </row>
    <row r="3288" spans="1:18" x14ac:dyDescent="0.25">
      <c r="A3288" s="254" t="str">
        <f>IF(ISBLANK(INDEX('Policy Characteristics'!A:A,MATCH($C3288,'Policy Characteristics'!$C:$C,0))),"",INDEX('Policy Characteristics'!A:A,MATCH($C3288,'Policy Characteristics'!$C:$C,0)))</f>
        <v>Government Revenue Accounting</v>
      </c>
      <c r="B3288" s="262" t="str">
        <f>IF(ISBLANK(INDEX('Policy Characteristics'!B:B,MATCH($C3288,'Policy Characteristics'!$C:$C,0))),"",INDEX('Policy Characteristics'!B:B,MATCH($C3288,'Policy Characteristics'!$C:$C,0)))</f>
        <v>Remaining Government Cash Flows</v>
      </c>
      <c r="C3288" s="254" t="str">
        <f t="shared" si="177"/>
        <v>GRA for Remaining Government Cash Flow Changes</v>
      </c>
      <c r="D3288" s="1" t="s">
        <v>2922</v>
      </c>
      <c r="F3288" s="1" t="s">
        <v>2926</v>
      </c>
      <c r="H3288" s="47">
        <f t="shared" si="169"/>
        <v>3287</v>
      </c>
      <c r="I3288" s="326" t="str">
        <f t="shared" si="176"/>
        <v>Yes</v>
      </c>
      <c r="J3288" s="255" t="str">
        <f>IF(ISBLANK(INDEX('Policy Characteristics'!D:D,MATCH($C3288,'Policy Characteristics'!$C:$C,0))),"",INDEX('Policy Characteristics'!D:D,MATCH($C3288,'Policy Characteristics'!$C:$C,0)))</f>
        <v/>
      </c>
      <c r="K3288" s="254" t="str">
        <f>IF(ISBLANK(INDEX('Policy Characteristics'!E:E,MATCH($C3288,'Policy Characteristics'!$C:$C,0))),"",INDEX('Policy Characteristics'!E:E,MATCH($C3288,'Policy Characteristics'!$C:$C,0)))</f>
        <v>GRA remaining cash flow changes</v>
      </c>
      <c r="L3288" s="254">
        <f>IF(ISBLANK(INDEX('Policy Characteristics'!F:F,MATCH($C3288,'Policy Characteristics'!$C:$C,0))),"",INDEX('Policy Characteristics'!F:F,MATCH($C3288,'Policy Characteristics'!$C:$C,0)))</f>
        <v>0</v>
      </c>
      <c r="M3288" s="254">
        <f>IF(ISBLANK(INDEX('Policy Characteristics'!G:G,MATCH($C3288,'Policy Characteristics'!$C:$C,0))),"",INDEX('Policy Characteristics'!G:G,MATCH($C3288,'Policy Characteristics'!$C:$C,0)))</f>
        <v>10</v>
      </c>
      <c r="N3288" s="254">
        <f>IF(ISBLANK(INDEX('Policy Characteristics'!H:H,MATCH($C3288,'Policy Characteristics'!$C:$C,0))),"",INDEX('Policy Characteristics'!H:H,MATCH($C3288,'Policy Characteristics'!$C:$C,0)))</f>
        <v>1</v>
      </c>
      <c r="O3288" s="254" t="str">
        <f>IF(ISBLANK(INDEX('Policy Characteristics'!I:I,MATCH($C3288,'Policy Characteristics'!$C:$C,0))),"",INDEX('Policy Characteristics'!I:I,MATCH($C3288,'Policy Characteristics'!$C:$C,0)))</f>
        <v>weight</v>
      </c>
      <c r="P3288" s="254" t="str">
        <f>IF(ISBLANK(INDEX('Policy Characteristics'!J:J,MATCH($C3288,'Policy Characteristics'!$C:$C,0))),"",INDEX('Policy Characteristics'!J:J,MATCH($C3288,'Policy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88" s="254" t="str">
        <f>IF(ISBLANK(INDEX('Policy Characteristics'!K:K,MATCH($C3288,'Policy Characteristics'!$C:$C,0))),"",INDEX('Policy Characteristics'!K:K,MATCH($C3288,'Policy Characteristics'!$C:$C,0)))</f>
        <v>io-model.html</v>
      </c>
      <c r="R3288" s="254" t="str">
        <f>IF(ISBLANK(INDEX('Policy Characteristics'!L:L,MATCH($C3288,'Policy Characteristics'!$C:$C,0))),"",INDEX('Policy Characteristics'!L:L,MATCH($C3288,'Policy Characteristics'!$C:$C,0)))</f>
        <v/>
      </c>
    </row>
    <row r="3289" spans="1:18" x14ac:dyDescent="0.25">
      <c r="A3289" s="254" t="str">
        <f>IF(ISBLANK(INDEX('Policy Characteristics'!A:A,MATCH($C3289,'Policy Characteristics'!$C:$C,0))),"",INDEX('Policy Characteristics'!A:A,MATCH($C3289,'Policy Characteristics'!$C:$C,0)))</f>
        <v>Government Revenue Accounting</v>
      </c>
      <c r="B3289" s="262" t="str">
        <f>IF(ISBLANK(INDEX('Policy Characteristics'!B:B,MATCH($C3289,'Policy Characteristics'!$C:$C,0))),"",INDEX('Policy Characteristics'!B:B,MATCH($C3289,'Policy Characteristics'!$C:$C,0)))</f>
        <v>Remaining Government Cash Flows</v>
      </c>
      <c r="C3289" s="254" t="str">
        <f t="shared" si="177"/>
        <v>GRA for Remaining Government Cash Flow Changes</v>
      </c>
      <c r="D3289" s="1" t="s">
        <v>2923</v>
      </c>
      <c r="F3289" s="1" t="s">
        <v>2927</v>
      </c>
      <c r="H3289" s="47">
        <f t="shared" si="169"/>
        <v>3288</v>
      </c>
      <c r="I3289" s="326" t="str">
        <f t="shared" si="176"/>
        <v>Yes</v>
      </c>
      <c r="J3289" s="255" t="str">
        <f>IF(ISBLANK(INDEX('Policy Characteristics'!D:D,MATCH($C3289,'Policy Characteristics'!$C:$C,0))),"",INDEX('Policy Characteristics'!D:D,MATCH($C3289,'Policy Characteristics'!$C:$C,0)))</f>
        <v/>
      </c>
      <c r="K3289" s="254" t="str">
        <f>IF(ISBLANK(INDEX('Policy Characteristics'!E:E,MATCH($C3289,'Policy Characteristics'!$C:$C,0))),"",INDEX('Policy Characteristics'!E:E,MATCH($C3289,'Policy Characteristics'!$C:$C,0)))</f>
        <v>GRA remaining cash flow changes</v>
      </c>
      <c r="L3289" s="254">
        <f>IF(ISBLANK(INDEX('Policy Characteristics'!F:F,MATCH($C3289,'Policy Characteristics'!$C:$C,0))),"",INDEX('Policy Characteristics'!F:F,MATCH($C3289,'Policy Characteristics'!$C:$C,0)))</f>
        <v>0</v>
      </c>
      <c r="M3289" s="254">
        <f>IF(ISBLANK(INDEX('Policy Characteristics'!G:G,MATCH($C3289,'Policy Characteristics'!$C:$C,0))),"",INDEX('Policy Characteristics'!G:G,MATCH($C3289,'Policy Characteristics'!$C:$C,0)))</f>
        <v>10</v>
      </c>
      <c r="N3289" s="254">
        <f>IF(ISBLANK(INDEX('Policy Characteristics'!H:H,MATCH($C3289,'Policy Characteristics'!$C:$C,0))),"",INDEX('Policy Characteristics'!H:H,MATCH($C3289,'Policy Characteristics'!$C:$C,0)))</f>
        <v>1</v>
      </c>
      <c r="O3289" s="254" t="str">
        <f>IF(ISBLANK(INDEX('Policy Characteristics'!I:I,MATCH($C3289,'Policy Characteristics'!$C:$C,0))),"",INDEX('Policy Characteristics'!I:I,MATCH($C3289,'Policy Characteristics'!$C:$C,0)))</f>
        <v>weight</v>
      </c>
      <c r="P3289" s="254" t="str">
        <f>IF(ISBLANK(INDEX('Policy Characteristics'!J:J,MATCH($C3289,'Policy Characteristics'!$C:$C,0))),"",INDEX('Policy Characteristics'!J:J,MATCH($C3289,'Policy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3289" s="254" t="str">
        <f>IF(ISBLANK(INDEX('Policy Characteristics'!K:K,MATCH($C3289,'Policy Characteristics'!$C:$C,0))),"",INDEX('Policy Characteristics'!K:K,MATCH($C3289,'Policy Characteristics'!$C:$C,0)))</f>
        <v>io-model.html</v>
      </c>
      <c r="R3289" s="254" t="str">
        <f>IF(ISBLANK(INDEX('Policy Characteristics'!L:L,MATCH($C3289,'Policy Characteristics'!$C:$C,0))),"",INDEX('Policy Characteristics'!L:L,MATCH($C3289,'Policy Characteristics'!$C:$C,0)))</f>
        <v/>
      </c>
    </row>
    <row r="3290" spans="1:18" x14ac:dyDescent="0.25">
      <c r="A3290" s="254" t="str">
        <f>IF(ISBLANK(INDEX('Policy Characteristics'!A:A,MATCH($C3290,'Policy Characteristics'!$C:$C,0))),"",INDEX('Policy Characteristics'!A:A,MATCH($C3290,'Policy Characteristics'!$C:$C,0)))</f>
        <v>Control Settings</v>
      </c>
      <c r="B3290" s="262" t="str">
        <f>IF(ISBLANK(INDEX('Policy Characteristics'!B:B,MATCH($C3290,'Policy Characteristics'!$C:$C,0))),"",INDEX('Policy Characteristics'!B:B,MATCH($C3290,'Policy Characteristics'!$C:$C,0)))</f>
        <v>COVID-19 Recession</v>
      </c>
      <c r="C3290" s="1" t="s">
        <v>3369</v>
      </c>
      <c r="H3290" s="47">
        <f t="shared" si="169"/>
        <v>3289</v>
      </c>
      <c r="I3290" s="322" t="s">
        <v>41</v>
      </c>
      <c r="J3290" s="255" t="str">
        <f>IF(ISBLANK(INDEX('Policy Characteristics'!D:D,MATCH($C3290,'Policy Characteristics'!$C:$C,0))),"",INDEX('Policy Characteristics'!D:D,MATCH($C3290,'Policy Characteristics'!$C:$C,0)))</f>
        <v/>
      </c>
      <c r="K3290" s="254" t="str">
        <f>IF(ISBLANK(INDEX('Policy Characteristics'!E:E,MATCH($C3290,'Policy Characteristics'!$C:$C,0))),"",INDEX('Policy Characteristics'!E:E,MATCH($C3290,'Policy Characteristics'!$C:$C,0)))</f>
        <v>settings exogenous GDP adjustment</v>
      </c>
      <c r="L3290" s="359">
        <f>IF(ISBLANK(INDEX('Policy Characteristics'!F:F,MATCH($C3290,'Policy Characteristics'!$C:$C,0))),"",INDEX('Policy Characteristics'!F:F,MATCH($C3290,'Policy Characteristics'!$C:$C,0)))</f>
        <v>0</v>
      </c>
      <c r="M3290" s="359">
        <f>IF(ISBLANK(INDEX('Policy Characteristics'!G:G,MATCH($C3290,'Policy Characteristics'!$C:$C,0))),"",INDEX('Policy Characteristics'!G:G,MATCH($C3290,'Policy Characteristics'!$C:$C,0)))</f>
        <v>1</v>
      </c>
      <c r="N3290" s="359">
        <f>IF(ISBLANK(INDEX('Policy Characteristics'!H:H,MATCH($C3290,'Policy Characteristics'!$C:$C,0))),"",INDEX('Policy Characteristics'!H:H,MATCH($C3290,'Policy Characteristics'!$C:$C,0)))</f>
        <v>1</v>
      </c>
      <c r="O3290" s="254" t="str">
        <f>IF(ISBLANK(INDEX('Policy Characteristics'!I:I,MATCH($C3290,'Policy Characteristics'!$C:$C,0))),"",INDEX('Policy Characteristics'!I:I,MATCH($C3290,'Policy Characteristics'!$C:$C,0)))</f>
        <v>on/off</v>
      </c>
      <c r="P3290" s="254" t="str">
        <f>IF(ISBLANK(INDEX('Policy Characteristics'!J:J,MATCH($C3290,'Policy Characteristics'!$C:$C,0))),"",INDEX('Policy Characteristics'!J:J,MATCH($C3290,'Policy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3290" s="254" t="str">
        <f>IF(ISBLANK(INDEX('Policy Characteristics'!K:K,MATCH($C3290,'Policy Characteristics'!$C:$C,0))),"",INDEX('Policy Characteristics'!K:K,MATCH($C3290,'Policy Characteristics'!$C:$C,0)))</f>
        <v/>
      </c>
      <c r="R3290" s="254" t="str">
        <f>IF(ISBLANK(INDEX('Policy Characteristics'!L:L,MATCH($C3290,'Policy Characteristics'!$C:$C,0))),"",INDEX('Policy Characteristics'!L:L,MATCH($C3290,'Policy Characteristics'!$C:$C,0)))</f>
        <v/>
      </c>
    </row>
    <row r="3291" spans="1:18" x14ac:dyDescent="0.25">
      <c r="A3291" s="254" t="str">
        <f>IF(ISBLANK(INDEX('Policy Characteristics'!A:A,MATCH($C3291,'Policy Characteristics'!$C:$C,0))),"",INDEX('Policy Characteristics'!A:A,MATCH($C3291,'Policy Characteristics'!$C:$C,0)))</f>
        <v>Control Settings</v>
      </c>
      <c r="B3291" s="262" t="str">
        <f>IF(ISBLANK(INDEX('Policy Characteristics'!B:B,MATCH($C3291,'Policy Characteristics'!$C:$C,0))),"",INDEX('Policy Characteristics'!B:B,MATCH($C3291,'Policy Characteristics'!$C:$C,0)))</f>
        <v>Use 20-Year GWP Values</v>
      </c>
      <c r="C3291" t="s">
        <v>3234</v>
      </c>
      <c r="H3291" s="47">
        <f t="shared" si="169"/>
        <v>3290</v>
      </c>
      <c r="I3291" s="322" t="s">
        <v>41</v>
      </c>
      <c r="J3291" s="255" t="str">
        <f>IF(ISBLANK(INDEX('Policy Characteristics'!D:D,MATCH($C3291,'Policy Characteristics'!$C:$C,0))),"",INDEX('Policy Characteristics'!D:D,MATCH($C3291,'Policy Characteristics'!$C:$C,0)))</f>
        <v/>
      </c>
      <c r="K3291" s="254" t="str">
        <f>IF(ISBLANK(INDEX('Policy Characteristics'!E:E,MATCH($C3291,'Policy Characteristics'!$C:$C,0))),"",INDEX('Policy Characteristics'!E:E,MATCH($C3291,'Policy Characteristics'!$C:$C,0)))</f>
        <v/>
      </c>
      <c r="L3291" s="359">
        <f>IF(ISBLANK(INDEX('Policy Characteristics'!F:F,MATCH($C3291,'Policy Characteristics'!$C:$C,0))),"",INDEX('Policy Characteristics'!F:F,MATCH($C3291,'Policy Characteristics'!$C:$C,0)))</f>
        <v>0</v>
      </c>
      <c r="M3291" s="359">
        <f>IF(ISBLANK(INDEX('Policy Characteristics'!G:G,MATCH($C3291,'Policy Characteristics'!$C:$C,0))),"",INDEX('Policy Characteristics'!G:G,MATCH($C3291,'Policy Characteristics'!$C:$C,0)))</f>
        <v>1</v>
      </c>
      <c r="N3291" s="359">
        <f>IF(ISBLANK(INDEX('Policy Characteristics'!H:H,MATCH($C3291,'Policy Characteristics'!$C:$C,0))),"",INDEX('Policy Characteristics'!H:H,MATCH($C3291,'Policy Characteristics'!$C:$C,0)))</f>
        <v>1</v>
      </c>
      <c r="O3291" s="254" t="str">
        <f>IF(ISBLANK(INDEX('Policy Characteristics'!I:I,MATCH($C3291,'Policy Characteristics'!$C:$C,0))),"",INDEX('Policy Characteristics'!I:I,MATCH($C3291,'Policy Characteristics'!$C:$C,0)))</f>
        <v>on/off</v>
      </c>
      <c r="P3291" s="254" t="str">
        <f>IF(ISBLANK(INDEX('Policy Characteristics'!J:J,MATCH($C3291,'Policy Characteristics'!$C:$C,0))),"",INDEX('Policy Characteristics'!J:J,MATCH($C3291,'Policy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3291" s="254" t="str">
        <f>IF(ISBLANK(INDEX('Policy Characteristics'!K:K,MATCH($C3291,'Policy Characteristics'!$C:$C,0))),"",INDEX('Policy Characteristics'!K:K,MATCH($C3291,'Policy Characteristics'!$C:$C,0)))</f>
        <v/>
      </c>
      <c r="R3291" s="254" t="str">
        <f>IF(ISBLANK(INDEX('Policy Characteristics'!L:L,MATCH($C3291,'Policy Characteristics'!$C:$C,0))),"",INDEX('Policy Characteristics'!L:L,MATCH($C3291,'Policy Characteristics'!$C:$C,0)))</f>
        <v/>
      </c>
    </row>
    <row r="3292" spans="1:18" x14ac:dyDescent="0.25">
      <c r="A3292" s="254" t="str">
        <f>IF(ISBLANK(INDEX('Policy Characteristics'!A:A,MATCH($C3292,'Policy Characteristics'!$C:$C,0))),"",INDEX('Policy Characteristics'!A:A,MATCH($C3292,'Policy Characteristics'!$C:$C,0)))</f>
        <v>Control Settings</v>
      </c>
      <c r="B3292" s="262" t="str">
        <f>IF(ISBLANK(INDEX('Policy Characteristics'!B:B,MATCH($C3292,'Policy Characteristics'!$C:$C,0))),"",INDEX('Policy Characteristics'!B:B,MATCH($C3292,'Policy Characteristics'!$C:$C,0)))</f>
        <v>Data Center Load Growth Assumption</v>
      </c>
      <c r="C3292" t="s">
        <v>4163</v>
      </c>
      <c r="H3292" s="47">
        <f t="shared" si="169"/>
        <v>3291</v>
      </c>
      <c r="I3292" s="322" t="s">
        <v>40</v>
      </c>
      <c r="J3292" s="255" t="str">
        <f>IF(ISBLANK(INDEX('Policy Characteristics'!D:D,MATCH($C3292,'Policy Characteristics'!$C:$C,0))),"",INDEX('Policy Characteristics'!D:D,MATCH($C3292,'Policy Characteristics'!$C:$C,0)))</f>
        <v/>
      </c>
      <c r="K3292" s="254" t="str">
        <f>IF(ISBLANK(INDEX('Policy Characteristics'!E:E,MATCH($C3292,'Policy Characteristics'!$C:$C,0))),"",INDEX('Policy Characteristics'!E:E,MATCH($C3292,'Policy Characteristics'!$C:$C,0)))</f>
        <v/>
      </c>
      <c r="L3292" s="359">
        <f>IF(ISBLANK(INDEX('Policy Characteristics'!F:F,MATCH($C3292,'Policy Characteristics'!$C:$C,0))),"",INDEX('Policy Characteristics'!F:F,MATCH($C3292,'Policy Characteristics'!$C:$C,0)))</f>
        <v>0</v>
      </c>
      <c r="M3292" s="359">
        <f>IF(ISBLANK(INDEX('Policy Characteristics'!G:G,MATCH($C3292,'Policy Characteristics'!$C:$C,0))),"",INDEX('Policy Characteristics'!G:G,MATCH($C3292,'Policy Characteristics'!$C:$C,0)))</f>
        <v>1</v>
      </c>
      <c r="N3292" s="359">
        <f>IF(ISBLANK(INDEX('Policy Characteristics'!H:H,MATCH($C3292,'Policy Characteristics'!$C:$C,0))),"",INDEX('Policy Characteristics'!H:H,MATCH($C3292,'Policy Characteristics'!$C:$C,0)))</f>
        <v>1</v>
      </c>
      <c r="O3292" s="254" t="str">
        <f>IF(ISBLANK(INDEX('Policy Characteristics'!I:I,MATCH($C3292,'Policy Characteristics'!$C:$C,0))),"",INDEX('Policy Characteristics'!I:I,MATCH($C3292,'Policy Characteristics'!$C:$C,0)))</f>
        <v>1=Low,0=Medium,2=High</v>
      </c>
      <c r="P3292" s="254" t="str">
        <f>IF(ISBLANK(INDEX('Policy Characteristics'!J:J,MATCH($C3292,'Policy Characteristics'!$C:$C,0))),"",INDEX('Policy Characteristics'!J:J,MATCH($C3292,'Policy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3292" s="254" t="str">
        <f>IF(ISBLANK(INDEX('Policy Characteristics'!K:K,MATCH($C3292,'Policy Characteristics'!$C:$C,0))),"",INDEX('Policy Characteristics'!K:K,MATCH($C3292,'Policy Characteristics'!$C:$C,0)))</f>
        <v/>
      </c>
      <c r="R3292" s="254" t="str">
        <f>IF(ISBLANK(INDEX('Policy Characteristics'!L:L,MATCH($C3292,'Policy Characteristics'!$C:$C,0))),"",INDEX('Policy Characteristics'!L:L,MATCH($C3292,'Policy Characteristics'!$C:$C,0)))</f>
        <v/>
      </c>
    </row>
    <row r="3293" spans="1:18" x14ac:dyDescent="0.25">
      <c r="A3293" s="254" t="str">
        <f>IF(ISBLANK(INDEX('Policy Characteristics'!A:A,MATCH($C3293,'Policy Characteristics'!$C:$C,0))),"",INDEX('Policy Characteristics'!A:A,MATCH($C3293,'Policy Characteristics'!$C:$C,0)))</f>
        <v>District Heat and Hydrogen</v>
      </c>
      <c r="B3293" s="262" t="str">
        <f>IF(ISBLANK(INDEX('Policy Characteristics'!B:B,MATCH($C3293,'Policy Characteristics'!$C:$C,0))),"",INDEX('Policy Characteristics'!B:B,MATCH($C3293,'Policy Characteristics'!$C:$C,0)))</f>
        <v>Green Hydrogen Requirement</v>
      </c>
      <c r="C3293" t="s">
        <v>4189</v>
      </c>
      <c r="D3293" s="1" t="s">
        <v>316</v>
      </c>
      <c r="F3293" s="1" t="s">
        <v>320</v>
      </c>
      <c r="H3293" s="47">
        <f t="shared" si="169"/>
        <v>3292</v>
      </c>
      <c r="I3293" s="322" t="s">
        <v>40</v>
      </c>
      <c r="J3293" s="255" t="str">
        <f>IF(ISBLANK(INDEX('Policy Characteristics'!D:D,MATCH($C3293,'Policy Characteristics'!$C:$C,0))),"",INDEX('Policy Characteristics'!D:D,MATCH($C3293,'Policy Characteristics'!$C:$C,0)))</f>
        <v>Clean Hydrogen Requirement</v>
      </c>
      <c r="K3293" s="254" t="str">
        <f>IF(ISBLANK(INDEX('Policy Characteristics'!E:E,MATCH($C3293,'Policy Characteristics'!$C:$C,0))),"",INDEX('Policy Characteristics'!E:E,MATCH($C3293,'Policy Characteristics'!$C:$C,0)))</f>
        <v>hydgn green hydrogen requirement</v>
      </c>
      <c r="L3293" s="359">
        <f>IF(ISBLANK(INDEX('Policy Characteristics'!F:F,MATCH($C3293,'Policy Characteristics'!$C:$C,0))),"",INDEX('Policy Characteristics'!F:F,MATCH($C3293,'Policy Characteristics'!$C:$C,0)))</f>
        <v>0</v>
      </c>
      <c r="M3293" s="359">
        <f>IF(ISBLANK(INDEX('Policy Characteristics'!G:G,MATCH($C3293,'Policy Characteristics'!$C:$C,0))),"",INDEX('Policy Characteristics'!G:G,MATCH($C3293,'Policy Characteristics'!$C:$C,0)))</f>
        <v>1</v>
      </c>
      <c r="N3293" s="359">
        <f>IF(ISBLANK(INDEX('Policy Characteristics'!H:H,MATCH($C3293,'Policy Characteristics'!$C:$C,0))),"",INDEX('Policy Characteristics'!H:H,MATCH($C3293,'Policy Characteristics'!$C:$C,0)))</f>
        <v>0.01</v>
      </c>
      <c r="O3293" s="254" t="str">
        <f>IF(ISBLANK(INDEX('Policy Characteristics'!I:I,MATCH($C3293,'Policy Characteristics'!$C:$C,0))),"",INDEX('Policy Characteristics'!I:I,MATCH($C3293,'Policy Characteristics'!$C:$C,0)))</f>
        <v>% of sector hydrogen use</v>
      </c>
      <c r="P3293" s="254" t="str">
        <f>IF(ISBLANK(INDEX('Policy Characteristics'!J:J,MATCH($C3293,'Policy Characteristics'!$C:$C,0))),"",INDEX('Policy Characteristics'!J:J,MATCH($C3293,'Policy Characteristics'!$C:$C,0)))</f>
        <v>**Description:** This policy requires that at least the chosen share of the selected sector's hydrogen use be green hydrogen, made by electrolysis with dedicated clean electricity. Hydrogen producers build and run enough green capacity to meet it, and the sector pays the blended price of the hydrogen it buys. The requirement covers all of the sector's hydrogen use, including existing feedstock uses such as refining and ammonia. // **Guidance for setting values:** The EU Renewable Energy Directive (RED III) requires renewable fuels of non-biological origin to supply at least 42% of the hydrogen used in industry by 2030 and 60% by 2035. Hydrogen used to make conventional transport fuels, as in refineries, is left out of that count, so a RED III style target expressed as a share of all industrial hydrogen is the target times one minus the refinery share of industrial hydrogen use.</v>
      </c>
      <c r="Q3293" s="254" t="str">
        <f>IF(ISBLANK(INDEX('Policy Characteristics'!K:K,MATCH($C3293,'Policy Characteristics'!$C:$C,0))),"",INDEX('Policy Characteristics'!K:K,MATCH($C3293,'Policy Characteristics'!$C:$C,0)))</f>
        <v/>
      </c>
      <c r="R3293" s="254" t="str">
        <f>IF(ISBLANK(INDEX('Policy Characteristics'!L:L,MATCH($C3293,'Policy Characteristics'!$C:$C,0))),"",INDEX('Policy Characteristics'!L:L,MATCH($C3293,'Policy Characteristics'!$C:$C,0)))</f>
        <v/>
      </c>
    </row>
    <row r="3294" spans="1:18" x14ac:dyDescent="0.25">
      <c r="A3294" s="254" t="str">
        <f>IF(ISBLANK(INDEX('Policy Characteristics'!A:A,MATCH($C3294,'Policy Characteristics'!$C:$C,0))),"",INDEX('Policy Characteristics'!A:A,MATCH($C3294,'Policy Characteristics'!$C:$C,0)))</f>
        <v>District Heat and Hydrogen</v>
      </c>
      <c r="B3294" s="262" t="str">
        <f>IF(ISBLANK(INDEX('Policy Characteristics'!B:B,MATCH($C3294,'Policy Characteristics'!$C:$C,0))),"",INDEX('Policy Characteristics'!B:B,MATCH($C3294,'Policy Characteristics'!$C:$C,0)))</f>
        <v>Green Hydrogen Requirement</v>
      </c>
      <c r="C3294" t="str">
        <f>$C$3293</f>
        <v>Required Green Share of Hydrogen Demand by Sector</v>
      </c>
      <c r="D3294" s="1" t="s">
        <v>324</v>
      </c>
      <c r="F3294" s="1" t="s">
        <v>325</v>
      </c>
      <c r="H3294" s="47">
        <f t="shared" si="169"/>
        <v>3293</v>
      </c>
      <c r="I3294" s="322" t="s">
        <v>40</v>
      </c>
      <c r="J3294" s="255" t="str">
        <f>IF(ISBLANK(INDEX('Policy Characteristics'!D:D,MATCH($C3294,'Policy Characteristics'!$C:$C,0))),"",INDEX('Policy Characteristics'!D:D,MATCH($C3294,'Policy Characteristics'!$C:$C,0)))</f>
        <v>Clean Hydrogen Requirement</v>
      </c>
      <c r="K3294" s="254" t="str">
        <f>IF(ISBLANK(INDEX('Policy Characteristics'!E:E,MATCH($C3294,'Policy Characteristics'!$C:$C,0))),"",INDEX('Policy Characteristics'!E:E,MATCH($C3294,'Policy Characteristics'!$C:$C,0)))</f>
        <v>hydgn green hydrogen requirement</v>
      </c>
      <c r="L3294" s="359">
        <f>IF(ISBLANK(INDEX('Policy Characteristics'!F:F,MATCH($C3294,'Policy Characteristics'!$C:$C,0))),"",INDEX('Policy Characteristics'!F:F,MATCH($C3294,'Policy Characteristics'!$C:$C,0)))</f>
        <v>0</v>
      </c>
      <c r="M3294" s="359">
        <f>IF(ISBLANK(INDEX('Policy Characteristics'!G:G,MATCH($C3294,'Policy Characteristics'!$C:$C,0))),"",INDEX('Policy Characteristics'!G:G,MATCH($C3294,'Policy Characteristics'!$C:$C,0)))</f>
        <v>1</v>
      </c>
      <c r="N3294" s="359">
        <f>IF(ISBLANK(INDEX('Policy Characteristics'!H:H,MATCH($C3294,'Policy Characteristics'!$C:$C,0))),"",INDEX('Policy Characteristics'!H:H,MATCH($C3294,'Policy Characteristics'!$C:$C,0)))</f>
        <v>0.01</v>
      </c>
      <c r="O3294" s="254" t="str">
        <f>IF(ISBLANK(INDEX('Policy Characteristics'!I:I,MATCH($C3294,'Policy Characteristics'!$C:$C,0))),"",INDEX('Policy Characteristics'!I:I,MATCH($C3294,'Policy Characteristics'!$C:$C,0)))</f>
        <v>% of sector hydrogen use</v>
      </c>
      <c r="P3294" s="254" t="str">
        <f>IF(ISBLANK(INDEX('Policy Characteristics'!J:J,MATCH($C3294,'Policy Characteristics'!$C:$C,0))),"",INDEX('Policy Characteristics'!J:J,MATCH($C3294,'Policy Characteristics'!$C:$C,0)))</f>
        <v>**Description:** This policy requires that at least the chosen share of the selected sector's hydrogen use be green hydrogen, made by electrolysis with dedicated clean electricity. Hydrogen producers build and run enough green capacity to meet it, and the sector pays the blended price of the hydrogen it buys. The requirement covers all of the sector's hydrogen use, including existing feedstock uses such as refining and ammonia. // **Guidance for setting values:** The EU Renewable Energy Directive (RED III) requires renewable fuels of non-biological origin to supply at least 42% of the hydrogen used in industry by 2030 and 60% by 2035. Hydrogen used to make conventional transport fuels, as in refineries, is left out of that count, so a RED III style target expressed as a share of all industrial hydrogen is the target times one minus the refinery share of industrial hydrogen use.</v>
      </c>
      <c r="Q3294" s="254" t="str">
        <f>IF(ISBLANK(INDEX('Policy Characteristics'!K:K,MATCH($C3294,'Policy Characteristics'!$C:$C,0))),"",INDEX('Policy Characteristics'!K:K,MATCH($C3294,'Policy Characteristics'!$C:$C,0)))</f>
        <v/>
      </c>
      <c r="R3294" s="254" t="str">
        <f>IF(ISBLANK(INDEX('Policy Characteristics'!L:L,MATCH($C3294,'Policy Characteristics'!$C:$C,0))),"",INDEX('Policy Characteristics'!L:L,MATCH($C3294,'Policy Characteristics'!$C:$C,0)))</f>
        <v/>
      </c>
    </row>
    <row r="3295" spans="1:18" x14ac:dyDescent="0.25">
      <c r="A3295" s="254" t="str">
        <f>IF(ISBLANK(INDEX('Policy Characteristics'!A:A,MATCH($C3295,'Policy Characteristics'!$C:$C,0))),"",INDEX('Policy Characteristics'!A:A,MATCH($C3295,'Policy Characteristics'!$C:$C,0)))</f>
        <v>District Heat and Hydrogen</v>
      </c>
      <c r="B3295" s="262" t="str">
        <f>IF(ISBLANK(INDEX('Policy Characteristics'!B:B,MATCH($C3295,'Policy Characteristics'!$C:$C,0))),"",INDEX('Policy Characteristics'!B:B,MATCH($C3295,'Policy Characteristics'!$C:$C,0)))</f>
        <v>Green Hydrogen Requirement</v>
      </c>
      <c r="C3295" t="str">
        <f>$C$3293</f>
        <v>Required Green Share of Hydrogen Demand by Sector</v>
      </c>
      <c r="D3295" s="1" t="s">
        <v>318</v>
      </c>
      <c r="F3295" s="1" t="s">
        <v>322</v>
      </c>
      <c r="H3295" s="47">
        <f t="shared" si="169"/>
        <v>3294</v>
      </c>
      <c r="I3295" s="322" t="s">
        <v>41</v>
      </c>
      <c r="J3295" s="255" t="str">
        <f>IF(ISBLANK(INDEX('Policy Characteristics'!D:D,MATCH($C3295,'Policy Characteristics'!$C:$C,0))),"",INDEX('Policy Characteristics'!D:D,MATCH($C3295,'Policy Characteristics'!$C:$C,0)))</f>
        <v>Clean Hydrogen Requirement</v>
      </c>
      <c r="K3295" s="254" t="str">
        <f>IF(ISBLANK(INDEX('Policy Characteristics'!E:E,MATCH($C3295,'Policy Characteristics'!$C:$C,0))),"",INDEX('Policy Characteristics'!E:E,MATCH($C3295,'Policy Characteristics'!$C:$C,0)))</f>
        <v>hydgn green hydrogen requirement</v>
      </c>
      <c r="L3295" s="359">
        <f>IF(ISBLANK(INDEX('Policy Characteristics'!F:F,MATCH($C3295,'Policy Characteristics'!$C:$C,0))),"",INDEX('Policy Characteristics'!F:F,MATCH($C3295,'Policy Characteristics'!$C:$C,0)))</f>
        <v>0</v>
      </c>
      <c r="M3295" s="359">
        <f>IF(ISBLANK(INDEX('Policy Characteristics'!G:G,MATCH($C3295,'Policy Characteristics'!$C:$C,0))),"",INDEX('Policy Characteristics'!G:G,MATCH($C3295,'Policy Characteristics'!$C:$C,0)))</f>
        <v>1</v>
      </c>
      <c r="N3295" s="359">
        <f>IF(ISBLANK(INDEX('Policy Characteristics'!H:H,MATCH($C3295,'Policy Characteristics'!$C:$C,0))),"",INDEX('Policy Characteristics'!H:H,MATCH($C3295,'Policy Characteristics'!$C:$C,0)))</f>
        <v>0.01</v>
      </c>
      <c r="O3295" s="254" t="str">
        <f>IF(ISBLANK(INDEX('Policy Characteristics'!I:I,MATCH($C3295,'Policy Characteristics'!$C:$C,0))),"",INDEX('Policy Characteristics'!I:I,MATCH($C3295,'Policy Characteristics'!$C:$C,0)))</f>
        <v>% of sector hydrogen use</v>
      </c>
      <c r="P3295" s="254" t="str">
        <f>IF(ISBLANK(INDEX('Policy Characteristics'!J:J,MATCH($C3295,'Policy Characteristics'!$C:$C,0))),"",INDEX('Policy Characteristics'!J:J,MATCH($C3295,'Policy Characteristics'!$C:$C,0)))</f>
        <v>**Description:** This policy requires that at least the chosen share of the selected sector's hydrogen use be green hydrogen, made by electrolysis with dedicated clean electricity. Hydrogen producers build and run enough green capacity to meet it, and the sector pays the blended price of the hydrogen it buys. The requirement covers all of the sector's hydrogen use, including existing feedstock uses such as refining and ammonia. // **Guidance for setting values:** The EU Renewable Energy Directive (RED III) requires renewable fuels of non-biological origin to supply at least 42% of the hydrogen used in industry by 2030 and 60% by 2035. Hydrogen used to make conventional transport fuels, as in refineries, is left out of that count, so a RED III style target expressed as a share of all industrial hydrogen is the target times one minus the refinery share of industrial hydrogen use.</v>
      </c>
      <c r="Q3295" s="254" t="str">
        <f>IF(ISBLANK(INDEX('Policy Characteristics'!K:K,MATCH($C3295,'Policy Characteristics'!$C:$C,0))),"",INDEX('Policy Characteristics'!K:K,MATCH($C3295,'Policy Characteristics'!$C:$C,0)))</f>
        <v/>
      </c>
      <c r="R3295" s="254" t="str">
        <f>IF(ISBLANK(INDEX('Policy Characteristics'!L:L,MATCH($C3295,'Policy Characteristics'!$C:$C,0))),"",INDEX('Policy Characteristics'!L:L,MATCH($C3295,'Policy Characteristics'!$C:$C,0)))</f>
        <v/>
      </c>
    </row>
    <row r="3296" spans="1:18" x14ac:dyDescent="0.25">
      <c r="A3296" s="254" t="str">
        <f>IF(ISBLANK(INDEX('Policy Characteristics'!A:A,MATCH($C3296,'Policy Characteristics'!$C:$C,0))),"",INDEX('Policy Characteristics'!A:A,MATCH($C3296,'Policy Characteristics'!$C:$C,0)))</f>
        <v>District Heat and Hydrogen</v>
      </c>
      <c r="B3296" s="262" t="str">
        <f>IF(ISBLANK(INDEX('Policy Characteristics'!B:B,MATCH($C3296,'Policy Characteristics'!$C:$C,0))),"",INDEX('Policy Characteristics'!B:B,MATCH($C3296,'Policy Characteristics'!$C:$C,0)))</f>
        <v>Green Hydrogen Requirement</v>
      </c>
      <c r="C3296" t="str">
        <f>$C$3293</f>
        <v>Required Green Share of Hydrogen Demand by Sector</v>
      </c>
      <c r="D3296" s="1" t="s">
        <v>319</v>
      </c>
      <c r="F3296" s="1" t="s">
        <v>323</v>
      </c>
      <c r="H3296" s="47">
        <f t="shared" si="169"/>
        <v>3295</v>
      </c>
      <c r="I3296" s="322" t="s">
        <v>41</v>
      </c>
      <c r="J3296" s="255" t="str">
        <f>IF(ISBLANK(INDEX('Policy Characteristics'!D:D,MATCH($C3296,'Policy Characteristics'!$C:$C,0))),"",INDEX('Policy Characteristics'!D:D,MATCH($C3296,'Policy Characteristics'!$C:$C,0)))</f>
        <v>Clean Hydrogen Requirement</v>
      </c>
      <c r="K3296" s="254" t="str">
        <f>IF(ISBLANK(INDEX('Policy Characteristics'!E:E,MATCH($C3296,'Policy Characteristics'!$C:$C,0))),"",INDEX('Policy Characteristics'!E:E,MATCH($C3296,'Policy Characteristics'!$C:$C,0)))</f>
        <v>hydgn green hydrogen requirement</v>
      </c>
      <c r="L3296" s="359">
        <f>IF(ISBLANK(INDEX('Policy Characteristics'!F:F,MATCH($C3296,'Policy Characteristics'!$C:$C,0))),"",INDEX('Policy Characteristics'!F:F,MATCH($C3296,'Policy Characteristics'!$C:$C,0)))</f>
        <v>0</v>
      </c>
      <c r="M3296" s="359">
        <f>IF(ISBLANK(INDEX('Policy Characteristics'!G:G,MATCH($C3296,'Policy Characteristics'!$C:$C,0))),"",INDEX('Policy Characteristics'!G:G,MATCH($C3296,'Policy Characteristics'!$C:$C,0)))</f>
        <v>1</v>
      </c>
      <c r="N3296" s="359">
        <f>IF(ISBLANK(INDEX('Policy Characteristics'!H:H,MATCH($C3296,'Policy Characteristics'!$C:$C,0))),"",INDEX('Policy Characteristics'!H:H,MATCH($C3296,'Policy Characteristics'!$C:$C,0)))</f>
        <v>0.01</v>
      </c>
      <c r="O3296" s="254" t="str">
        <f>IF(ISBLANK(INDEX('Policy Characteristics'!I:I,MATCH($C3296,'Policy Characteristics'!$C:$C,0))),"",INDEX('Policy Characteristics'!I:I,MATCH($C3296,'Policy Characteristics'!$C:$C,0)))</f>
        <v>% of sector hydrogen use</v>
      </c>
      <c r="P3296" s="254" t="str">
        <f>IF(ISBLANK(INDEX('Policy Characteristics'!J:J,MATCH($C3296,'Policy Characteristics'!$C:$C,0))),"",INDEX('Policy Characteristics'!J:J,MATCH($C3296,'Policy Characteristics'!$C:$C,0)))</f>
        <v>**Description:** This policy requires that at least the chosen share of the selected sector's hydrogen use be green hydrogen, made by electrolysis with dedicated clean electricity. Hydrogen producers build and run enough green capacity to meet it, and the sector pays the blended price of the hydrogen it buys. The requirement covers all of the sector's hydrogen use, including existing feedstock uses such as refining and ammonia. // **Guidance for setting values:** The EU Renewable Energy Directive (RED III) requires renewable fuels of non-biological origin to supply at least 42% of the hydrogen used in industry by 2030 and 60% by 2035. Hydrogen used to make conventional transport fuels, as in refineries, is left out of that count, so a RED III style target expressed as a share of all industrial hydrogen is the target times one minus the refinery share of industrial hydrogen use.</v>
      </c>
      <c r="Q3296" s="254" t="str">
        <f>IF(ISBLANK(INDEX('Policy Characteristics'!K:K,MATCH($C3296,'Policy Characteristics'!$C:$C,0))),"",INDEX('Policy Characteristics'!K:K,MATCH($C3296,'Policy Characteristics'!$C:$C,0)))</f>
        <v/>
      </c>
      <c r="R3296" s="254" t="str">
        <f>IF(ISBLANK(INDEX('Policy Characteristics'!L:L,MATCH($C3296,'Policy Characteristics'!$C:$C,0))),"",INDEX('Policy Characteristics'!L:L,MATCH($C3296,'Policy Characteristics'!$C:$C,0)))</f>
        <v/>
      </c>
    </row>
    <row r="3297" spans="1:18" x14ac:dyDescent="0.25">
      <c r="A3297" s="254" t="str">
        <f>IF(ISBLANK(INDEX('Policy Characteristics'!A:A,MATCH($C3297,'Policy Characteristics'!$C:$C,0))),"",INDEX('Policy Characteristics'!A:A,MATCH($C3297,'Policy Characteristics'!$C:$C,0)))</f>
        <v>District Heat and Hydrogen</v>
      </c>
      <c r="B3297" s="262" t="str">
        <f>IF(ISBLANK(INDEX('Policy Characteristics'!B:B,MATCH($C3297,'Policy Characteristics'!$C:$C,0))),"",INDEX('Policy Characteristics'!B:B,MATCH($C3297,'Policy Characteristics'!$C:$C,0)))</f>
        <v>Green Hydrogen Requirement</v>
      </c>
      <c r="C3297" t="str">
        <f>$C$3293</f>
        <v>Required Green Share of Hydrogen Demand by Sector</v>
      </c>
      <c r="D3297" s="1" t="s">
        <v>317</v>
      </c>
      <c r="F3297" s="1" t="s">
        <v>321</v>
      </c>
      <c r="H3297" s="47">
        <f t="shared" si="169"/>
        <v>3296</v>
      </c>
      <c r="I3297" s="322" t="s">
        <v>40</v>
      </c>
      <c r="J3297" s="255" t="str">
        <f>IF(ISBLANK(INDEX('Policy Characteristics'!D:D,MATCH($C3297,'Policy Characteristics'!$C:$C,0))),"",INDEX('Policy Characteristics'!D:D,MATCH($C3297,'Policy Characteristics'!$C:$C,0)))</f>
        <v>Clean Hydrogen Requirement</v>
      </c>
      <c r="K3297" s="254" t="str">
        <f>IF(ISBLANK(INDEX('Policy Characteristics'!E:E,MATCH($C3297,'Policy Characteristics'!$C:$C,0))),"",INDEX('Policy Characteristics'!E:E,MATCH($C3297,'Policy Characteristics'!$C:$C,0)))</f>
        <v>hydgn green hydrogen requirement</v>
      </c>
      <c r="L3297" s="359">
        <f>IF(ISBLANK(INDEX('Policy Characteristics'!F:F,MATCH($C3297,'Policy Characteristics'!$C:$C,0))),"",INDEX('Policy Characteristics'!F:F,MATCH($C3297,'Policy Characteristics'!$C:$C,0)))</f>
        <v>0</v>
      </c>
      <c r="M3297" s="359">
        <f>IF(ISBLANK(INDEX('Policy Characteristics'!G:G,MATCH($C3297,'Policy Characteristics'!$C:$C,0))),"",INDEX('Policy Characteristics'!G:G,MATCH($C3297,'Policy Characteristics'!$C:$C,0)))</f>
        <v>1</v>
      </c>
      <c r="N3297" s="359">
        <f>IF(ISBLANK(INDEX('Policy Characteristics'!H:H,MATCH($C3297,'Policy Characteristics'!$C:$C,0))),"",INDEX('Policy Characteristics'!H:H,MATCH($C3297,'Policy Characteristics'!$C:$C,0)))</f>
        <v>0.01</v>
      </c>
      <c r="O3297" s="254" t="str">
        <f>IF(ISBLANK(INDEX('Policy Characteristics'!I:I,MATCH($C3297,'Policy Characteristics'!$C:$C,0))),"",INDEX('Policy Characteristics'!I:I,MATCH($C3297,'Policy Characteristics'!$C:$C,0)))</f>
        <v>% of sector hydrogen use</v>
      </c>
      <c r="P3297" s="254" t="str">
        <f>IF(ISBLANK(INDEX('Policy Characteristics'!J:J,MATCH($C3297,'Policy Characteristics'!$C:$C,0))),"",INDEX('Policy Characteristics'!J:J,MATCH($C3297,'Policy Characteristics'!$C:$C,0)))</f>
        <v>**Description:** This policy requires that at least the chosen share of the selected sector's hydrogen use be green hydrogen, made by electrolysis with dedicated clean electricity. Hydrogen producers build and run enough green capacity to meet it, and the sector pays the blended price of the hydrogen it buys. The requirement covers all of the sector's hydrogen use, including existing feedstock uses such as refining and ammonia. // **Guidance for setting values:** The EU Renewable Energy Directive (RED III) requires renewable fuels of non-biological origin to supply at least 42% of the hydrogen used in industry by 2030 and 60% by 2035. Hydrogen used to make conventional transport fuels, as in refineries, is left out of that count, so a RED III style target expressed as a share of all industrial hydrogen is the target times one minus the refinery share of industrial hydrogen use.</v>
      </c>
      <c r="Q3297" s="254" t="str">
        <f>IF(ISBLANK(INDEX('Policy Characteristics'!K:K,MATCH($C3297,'Policy Characteristics'!$C:$C,0))),"",INDEX('Policy Characteristics'!K:K,MATCH($C3297,'Policy Characteristics'!$C:$C,0)))</f>
        <v/>
      </c>
      <c r="R3297" s="254" t="str">
        <f>IF(ISBLANK(INDEX('Policy Characteristics'!L:L,MATCH($C3297,'Policy Characteristics'!$C:$C,0))),"",INDEX('Policy Characteristics'!L:L,MATCH($C3297,'Policy Characteristics'!$C:$C,0)))</f>
        <v/>
      </c>
    </row>
    <row r="3298" spans="1:18" x14ac:dyDescent="0.25">
      <c r="A3298" s="254" t="str">
        <f>IF(ISBLANK(INDEX('Policy Characteristics'!A:A,MATCH($C3298,'Policy Characteristics'!$C:$C,0))),"",INDEX('Policy Characteristics'!A:A,MATCH($C3298,'Policy Characteristics'!$C:$C,0)))</f>
        <v>District Heat and Hydrogen</v>
      </c>
      <c r="B3298" s="262" t="str">
        <f>IF(ISBLANK(INDEX('Policy Characteristics'!B:B,MATCH($C3298,'Policy Characteristics'!$C:$C,0))),"",INDEX('Policy Characteristics'!B:B,MATCH($C3298,'Policy Characteristics'!$C:$C,0)))</f>
        <v>Green Hydrogen Requirement</v>
      </c>
      <c r="C3298" t="str">
        <f>$C$3293</f>
        <v>Required Green Share of Hydrogen Demand by Sector</v>
      </c>
      <c r="D3298" s="1" t="s">
        <v>2463</v>
      </c>
      <c r="F3298" s="1" t="s">
        <v>2843</v>
      </c>
      <c r="H3298" s="47">
        <f t="shared" si="169"/>
        <v>3297</v>
      </c>
      <c r="I3298" s="322" t="s">
        <v>41</v>
      </c>
      <c r="J3298" s="255" t="str">
        <f>IF(ISBLANK(INDEX('Policy Characteristics'!D:D,MATCH($C3298,'Policy Characteristics'!$C:$C,0))),"",INDEX('Policy Characteristics'!D:D,MATCH($C3298,'Policy Characteristics'!$C:$C,0)))</f>
        <v>Clean Hydrogen Requirement</v>
      </c>
      <c r="K3298" s="254" t="str">
        <f>IF(ISBLANK(INDEX('Policy Characteristics'!E:E,MATCH($C3298,'Policy Characteristics'!$C:$C,0))),"",INDEX('Policy Characteristics'!E:E,MATCH($C3298,'Policy Characteristics'!$C:$C,0)))</f>
        <v>hydgn green hydrogen requirement</v>
      </c>
      <c r="L3298" s="359">
        <f>IF(ISBLANK(INDEX('Policy Characteristics'!F:F,MATCH($C3298,'Policy Characteristics'!$C:$C,0))),"",INDEX('Policy Characteristics'!F:F,MATCH($C3298,'Policy Characteristics'!$C:$C,0)))</f>
        <v>0</v>
      </c>
      <c r="M3298" s="359">
        <f>IF(ISBLANK(INDEX('Policy Characteristics'!G:G,MATCH($C3298,'Policy Characteristics'!$C:$C,0))),"",INDEX('Policy Characteristics'!G:G,MATCH($C3298,'Policy Characteristics'!$C:$C,0)))</f>
        <v>1</v>
      </c>
      <c r="N3298" s="359">
        <f>IF(ISBLANK(INDEX('Policy Characteristics'!H:H,MATCH($C3298,'Policy Characteristics'!$C:$C,0))),"",INDEX('Policy Characteristics'!H:H,MATCH($C3298,'Policy Characteristics'!$C:$C,0)))</f>
        <v>0.01</v>
      </c>
      <c r="O3298" s="254" t="str">
        <f>IF(ISBLANK(INDEX('Policy Characteristics'!I:I,MATCH($C3298,'Policy Characteristics'!$C:$C,0))),"",INDEX('Policy Characteristics'!I:I,MATCH($C3298,'Policy Characteristics'!$C:$C,0)))</f>
        <v>% of sector hydrogen use</v>
      </c>
      <c r="P3298" s="254" t="str">
        <f>IF(ISBLANK(INDEX('Policy Characteristics'!J:J,MATCH($C3298,'Policy Characteristics'!$C:$C,0))),"",INDEX('Policy Characteristics'!J:J,MATCH($C3298,'Policy Characteristics'!$C:$C,0)))</f>
        <v>**Description:** This policy requires that at least the chosen share of the selected sector's hydrogen use be green hydrogen, made by electrolysis with dedicated clean electricity. Hydrogen producers build and run enough green capacity to meet it, and the sector pays the blended price of the hydrogen it buys. The requirement covers all of the sector's hydrogen use, including existing feedstock uses such as refining and ammonia. // **Guidance for setting values:** The EU Renewable Energy Directive (RED III) requires renewable fuels of non-biological origin to supply at least 42% of the hydrogen used in industry by 2030 and 60% by 2035. Hydrogen used to make conventional transport fuels, as in refineries, is left out of that count, so a RED III style target expressed as a share of all industrial hydrogen is the target times one minus the refinery share of industrial hydrogen use.</v>
      </c>
      <c r="Q3298" s="254" t="str">
        <f>IF(ISBLANK(INDEX('Policy Characteristics'!K:K,MATCH($C3298,'Policy Characteristics'!$C:$C,0))),"",INDEX('Policy Characteristics'!K:K,MATCH($C3298,'Policy Characteristics'!$C:$C,0)))</f>
        <v/>
      </c>
      <c r="R3298" s="254" t="str">
        <f>IF(ISBLANK(INDEX('Policy Characteristics'!L:L,MATCH($C3298,'Policy Characteristics'!$C:$C,0))),"",INDEX('Policy Characteristics'!L:L,MATCH($C3298,'Policy Characteristics'!$C:$C,0)))</f>
        <v/>
      </c>
    </row>
    <row r="3299" spans="1:18" x14ac:dyDescent="0.25">
      <c r="A3299" s="254" t="str">
        <f>IF(ISBLANK(INDEX('Policy Characteristics'!A:A,MATCH($C3299,'Policy Characteristics'!$C:$C,0))),"",INDEX('Policy Characteristics'!A:A,MATCH($C3299,'Policy Characteristics'!$C:$C,0)))</f>
        <v>District Heat and Hydrogen</v>
      </c>
      <c r="B3299" s="262" t="str">
        <f>IF(ISBLANK(INDEX('Policy Characteristics'!B:B,MATCH($C3299,'Policy Characteristics'!$C:$C,0))),"",INDEX('Policy Characteristics'!B:B,MATCH($C3299,'Policy Characteristics'!$C:$C,0)))</f>
        <v>Green Hydrogen Requirement</v>
      </c>
      <c r="C3299" t="str">
        <f>$C$3293</f>
        <v>Required Green Share of Hydrogen Demand by Sector</v>
      </c>
      <c r="D3299" s="1" t="s">
        <v>3640</v>
      </c>
      <c r="F3299" s="1" t="s">
        <v>4200</v>
      </c>
      <c r="H3299" s="47">
        <f t="shared" si="169"/>
        <v>3298</v>
      </c>
      <c r="I3299" s="322" t="s">
        <v>41</v>
      </c>
      <c r="J3299" s="255" t="str">
        <f>IF(ISBLANK(INDEX('Policy Characteristics'!D:D,MATCH($C3299,'Policy Characteristics'!$C:$C,0))),"",INDEX('Policy Characteristics'!D:D,MATCH($C3299,'Policy Characteristics'!$C:$C,0)))</f>
        <v>Clean Hydrogen Requirement</v>
      </c>
      <c r="K3299" s="254" t="str">
        <f>IF(ISBLANK(INDEX('Policy Characteristics'!E:E,MATCH($C3299,'Policy Characteristics'!$C:$C,0))),"",INDEX('Policy Characteristics'!E:E,MATCH($C3299,'Policy Characteristics'!$C:$C,0)))</f>
        <v>hydgn green hydrogen requirement</v>
      </c>
      <c r="L3299" s="359">
        <f>IF(ISBLANK(INDEX('Policy Characteristics'!F:F,MATCH($C3299,'Policy Characteristics'!$C:$C,0))),"",INDEX('Policy Characteristics'!F:F,MATCH($C3299,'Policy Characteristics'!$C:$C,0)))</f>
        <v>0</v>
      </c>
      <c r="M3299" s="359">
        <f>IF(ISBLANK(INDEX('Policy Characteristics'!G:G,MATCH($C3299,'Policy Characteristics'!$C:$C,0))),"",INDEX('Policy Characteristics'!G:G,MATCH($C3299,'Policy Characteristics'!$C:$C,0)))</f>
        <v>1</v>
      </c>
      <c r="N3299" s="359">
        <f>IF(ISBLANK(INDEX('Policy Characteristics'!H:H,MATCH($C3299,'Policy Characteristics'!$C:$C,0))),"",INDEX('Policy Characteristics'!H:H,MATCH($C3299,'Policy Characteristics'!$C:$C,0)))</f>
        <v>0.01</v>
      </c>
      <c r="O3299" s="254" t="str">
        <f>IF(ISBLANK(INDEX('Policy Characteristics'!I:I,MATCH($C3299,'Policy Characteristics'!$C:$C,0))),"",INDEX('Policy Characteristics'!I:I,MATCH($C3299,'Policy Characteristics'!$C:$C,0)))</f>
        <v>% of sector hydrogen use</v>
      </c>
      <c r="P3299" s="254" t="str">
        <f>IF(ISBLANK(INDEX('Policy Characteristics'!J:J,MATCH($C3299,'Policy Characteristics'!$C:$C,0))),"",INDEX('Policy Characteristics'!J:J,MATCH($C3299,'Policy Characteristics'!$C:$C,0)))</f>
        <v>**Description:** This policy requires that at least the chosen share of the selected sector's hydrogen use be green hydrogen, made by electrolysis with dedicated clean electricity. Hydrogen producers build and run enough green capacity to meet it, and the sector pays the blended price of the hydrogen it buys. The requirement covers all of the sector's hydrogen use, including existing feedstock uses such as refining and ammonia. // **Guidance for setting values:** The EU Renewable Energy Directive (RED III) requires renewable fuels of non-biological origin to supply at least 42% of the hydrogen used in industry by 2030 and 60% by 2035. Hydrogen used to make conventional transport fuels, as in refineries, is left out of that count, so a RED III style target expressed as a share of all industrial hydrogen is the target times one minus the refinery share of industrial hydrogen use.</v>
      </c>
      <c r="Q3299" s="254" t="str">
        <f>IF(ISBLANK(INDEX('Policy Characteristics'!K:K,MATCH($C3299,'Policy Characteristics'!$C:$C,0))),"",INDEX('Policy Characteristics'!K:K,MATCH($C3299,'Policy Characteristics'!$C:$C,0)))</f>
        <v/>
      </c>
      <c r="R3299" s="254" t="str">
        <f>IF(ISBLANK(INDEX('Policy Characteristics'!L:L,MATCH($C3299,'Policy Characteristics'!$C:$C,0))),"",INDEX('Policy Characteristics'!L:L,MATCH($C3299,'Policy Characteristics'!$C:$C,0)))</f>
        <v/>
      </c>
    </row>
    <row r="3300" spans="1:18" x14ac:dyDescent="0.25">
      <c r="A3300" s="254" t="str">
        <f>IF(ISBLANK(INDEX('Policy Characteristics'!A:A,MATCH($C3300,'Policy Characteristics'!$C:$C,0))),"",INDEX('Policy Characteristics'!A:A,MATCH($C3300,'Policy Characteristics'!$C:$C,0)))</f>
        <v>District Heat and Hydrogen</v>
      </c>
      <c r="B3300" s="262" t="str">
        <f>IF(ISBLANK(INDEX('Policy Characteristics'!B:B,MATCH($C3300,'Policy Characteristics'!$C:$C,0))),"",INDEX('Policy Characteristics'!B:B,MATCH($C3300,'Policy Characteristics'!$C:$C,0)))</f>
        <v>Low Carbon Hydrogen Requirement</v>
      </c>
      <c r="C3300" t="s">
        <v>4196</v>
      </c>
      <c r="D3300" s="1" t="s">
        <v>316</v>
      </c>
      <c r="F3300" s="1" t="s">
        <v>320</v>
      </c>
      <c r="H3300" s="47">
        <f t="shared" si="169"/>
        <v>3299</v>
      </c>
      <c r="I3300" s="322" t="s">
        <v>40</v>
      </c>
      <c r="J3300" s="255" t="str">
        <f>IF(ISBLANK(INDEX('Policy Characteristics'!D:D,MATCH($C3300,'Policy Characteristics'!$C:$C,0))),"",INDEX('Policy Characteristics'!D:D,MATCH($C3300,'Policy Characteristics'!$C:$C,0)))</f>
        <v>Clean Hydrogen Requirement</v>
      </c>
      <c r="K3300" s="254" t="str">
        <f>IF(ISBLANK(INDEX('Policy Characteristics'!E:E,MATCH($C3300,'Policy Characteristics'!$C:$C,0))),"",INDEX('Policy Characteristics'!E:E,MATCH($C3300,'Policy Characteristics'!$C:$C,0)))</f>
        <v>hydgn low carbon hydrogen requirement</v>
      </c>
      <c r="L3300" s="359">
        <f>IF(ISBLANK(INDEX('Policy Characteristics'!F:F,MATCH($C3300,'Policy Characteristics'!$C:$C,0))),"",INDEX('Policy Characteristics'!F:F,MATCH($C3300,'Policy Characteristics'!$C:$C,0)))</f>
        <v>0</v>
      </c>
      <c r="M3300" s="359">
        <f>IF(ISBLANK(INDEX('Policy Characteristics'!G:G,MATCH($C3300,'Policy Characteristics'!$C:$C,0))),"",INDEX('Policy Characteristics'!G:G,MATCH($C3300,'Policy Characteristics'!$C:$C,0)))</f>
        <v>1</v>
      </c>
      <c r="N3300" s="359">
        <f>IF(ISBLANK(INDEX('Policy Characteristics'!H:H,MATCH($C3300,'Policy Characteristics'!$C:$C,0))),"",INDEX('Policy Characteristics'!H:H,MATCH($C3300,'Policy Characteristics'!$C:$C,0)))</f>
        <v>0.01</v>
      </c>
      <c r="O3300" s="254" t="str">
        <f>IF(ISBLANK(INDEX('Policy Characteristics'!I:I,MATCH($C3300,'Policy Characteristics'!$C:$C,0))),"",INDEX('Policy Characteristics'!I:I,MATCH($C3300,'Policy Characteristics'!$C:$C,0)))</f>
        <v>% of sector hydrogen use</v>
      </c>
      <c r="P3300" s="254" t="str">
        <f>IF(ISBLANK(INDEX('Policy Characteristics'!J:J,MATCH($C3300,'Policy Characteristics'!$C:$C,0))),"",INDEX('Policy Characteristics'!J:J,MATCH($C3300,'Policy Characteristics'!$C:$C,0)))</f>
        <v>**Description:** This policy requires that at least the chosen share of the selected sector's hydrogen use be low carbon hydrogen, made by any production pathway the model counts as low carbon (in the U.S. model, natural gas reforming with carbon capture and electrolysis with dedicated clean electricity). Green and low carbon requirements together cannot exceed 100% of a sector's hydrogen use; the green requirement is met first. // **Guidance for setting values:** Use this lever for clean hydrogen procurement standards or support programs that accept any qualifying low carbon hydrogen rather than only renewable hydrogen. EU law defines low-carbon hydrogen as hydrogen from non-renewable sources with at least 70% lower lifecycle greenhouse gas emissions than the fossil fuel comparator.</v>
      </c>
      <c r="Q3300" s="254" t="str">
        <f>IF(ISBLANK(INDEX('Policy Characteristics'!K:K,MATCH($C3300,'Policy Characteristics'!$C:$C,0))),"",INDEX('Policy Characteristics'!K:K,MATCH($C3300,'Policy Characteristics'!$C:$C,0)))</f>
        <v/>
      </c>
      <c r="R3300" s="254" t="str">
        <f>IF(ISBLANK(INDEX('Policy Characteristics'!L:L,MATCH($C3300,'Policy Characteristics'!$C:$C,0))),"",INDEX('Policy Characteristics'!L:L,MATCH($C3300,'Policy Characteristics'!$C:$C,0)))</f>
        <v/>
      </c>
    </row>
    <row r="3301" spans="1:18" x14ac:dyDescent="0.25">
      <c r="A3301" s="254" t="str">
        <f>IF(ISBLANK(INDEX('Policy Characteristics'!A:A,MATCH($C3301,'Policy Characteristics'!$C:$C,0))),"",INDEX('Policy Characteristics'!A:A,MATCH($C3301,'Policy Characteristics'!$C:$C,0)))</f>
        <v>District Heat and Hydrogen</v>
      </c>
      <c r="B3301" s="262" t="str">
        <f>IF(ISBLANK(INDEX('Policy Characteristics'!B:B,MATCH($C3301,'Policy Characteristics'!$C:$C,0))),"",INDEX('Policy Characteristics'!B:B,MATCH($C3301,'Policy Characteristics'!$C:$C,0)))</f>
        <v>Low Carbon Hydrogen Requirement</v>
      </c>
      <c r="C3301" t="str">
        <f>$C$3300</f>
        <v>Required Low Carbon Share of Hydrogen Demand by Sector</v>
      </c>
      <c r="D3301" s="1" t="s">
        <v>324</v>
      </c>
      <c r="F3301" s="1" t="s">
        <v>325</v>
      </c>
      <c r="H3301" s="47">
        <f t="shared" si="169"/>
        <v>3300</v>
      </c>
      <c r="I3301" s="322" t="s">
        <v>40</v>
      </c>
      <c r="J3301" s="255" t="str">
        <f>IF(ISBLANK(INDEX('Policy Characteristics'!D:D,MATCH($C3301,'Policy Characteristics'!$C:$C,0))),"",INDEX('Policy Characteristics'!D:D,MATCH($C3301,'Policy Characteristics'!$C:$C,0)))</f>
        <v>Clean Hydrogen Requirement</v>
      </c>
      <c r="K3301" s="254" t="str">
        <f>IF(ISBLANK(INDEX('Policy Characteristics'!E:E,MATCH($C3301,'Policy Characteristics'!$C:$C,0))),"",INDEX('Policy Characteristics'!E:E,MATCH($C3301,'Policy Characteristics'!$C:$C,0)))</f>
        <v>hydgn low carbon hydrogen requirement</v>
      </c>
      <c r="L3301" s="359">
        <f>IF(ISBLANK(INDEX('Policy Characteristics'!F:F,MATCH($C3301,'Policy Characteristics'!$C:$C,0))),"",INDEX('Policy Characteristics'!F:F,MATCH($C3301,'Policy Characteristics'!$C:$C,0)))</f>
        <v>0</v>
      </c>
      <c r="M3301" s="359">
        <f>IF(ISBLANK(INDEX('Policy Characteristics'!G:G,MATCH($C3301,'Policy Characteristics'!$C:$C,0))),"",INDEX('Policy Characteristics'!G:G,MATCH($C3301,'Policy Characteristics'!$C:$C,0)))</f>
        <v>1</v>
      </c>
      <c r="N3301" s="359">
        <f>IF(ISBLANK(INDEX('Policy Characteristics'!H:H,MATCH($C3301,'Policy Characteristics'!$C:$C,0))),"",INDEX('Policy Characteristics'!H:H,MATCH($C3301,'Policy Characteristics'!$C:$C,0)))</f>
        <v>0.01</v>
      </c>
      <c r="O3301" s="254" t="str">
        <f>IF(ISBLANK(INDEX('Policy Characteristics'!I:I,MATCH($C3301,'Policy Characteristics'!$C:$C,0))),"",INDEX('Policy Characteristics'!I:I,MATCH($C3301,'Policy Characteristics'!$C:$C,0)))</f>
        <v>% of sector hydrogen use</v>
      </c>
      <c r="P3301" s="254" t="str">
        <f>IF(ISBLANK(INDEX('Policy Characteristics'!J:J,MATCH($C3301,'Policy Characteristics'!$C:$C,0))),"",INDEX('Policy Characteristics'!J:J,MATCH($C3301,'Policy Characteristics'!$C:$C,0)))</f>
        <v>**Description:** This policy requires that at least the chosen share of the selected sector's hydrogen use be low carbon hydrogen, made by any production pathway the model counts as low carbon (in the U.S. model, natural gas reforming with carbon capture and electrolysis with dedicated clean electricity). Green and low carbon requirements together cannot exceed 100% of a sector's hydrogen use; the green requirement is met first. // **Guidance for setting values:** Use this lever for clean hydrogen procurement standards or support programs that accept any qualifying low carbon hydrogen rather than only renewable hydrogen. EU law defines low-carbon hydrogen as hydrogen from non-renewable sources with at least 70% lower lifecycle greenhouse gas emissions than the fossil fuel comparator.</v>
      </c>
      <c r="Q3301" s="254" t="str">
        <f>IF(ISBLANK(INDEX('Policy Characteristics'!K:K,MATCH($C3301,'Policy Characteristics'!$C:$C,0))),"",INDEX('Policy Characteristics'!K:K,MATCH($C3301,'Policy Characteristics'!$C:$C,0)))</f>
        <v/>
      </c>
      <c r="R3301" s="254" t="str">
        <f>IF(ISBLANK(INDEX('Policy Characteristics'!L:L,MATCH($C3301,'Policy Characteristics'!$C:$C,0))),"",INDEX('Policy Characteristics'!L:L,MATCH($C3301,'Policy Characteristics'!$C:$C,0)))</f>
        <v/>
      </c>
    </row>
    <row r="3302" spans="1:18" x14ac:dyDescent="0.25">
      <c r="A3302" s="254" t="str">
        <f>IF(ISBLANK(INDEX('Policy Characteristics'!A:A,MATCH($C3302,'Policy Characteristics'!$C:$C,0))),"",INDEX('Policy Characteristics'!A:A,MATCH($C3302,'Policy Characteristics'!$C:$C,0)))</f>
        <v>District Heat and Hydrogen</v>
      </c>
      <c r="B3302" s="262" t="str">
        <f>IF(ISBLANK(INDEX('Policy Characteristics'!B:B,MATCH($C3302,'Policy Characteristics'!$C:$C,0))),"",INDEX('Policy Characteristics'!B:B,MATCH($C3302,'Policy Characteristics'!$C:$C,0)))</f>
        <v>Low Carbon Hydrogen Requirement</v>
      </c>
      <c r="C3302" t="str">
        <f>$C$3300</f>
        <v>Required Low Carbon Share of Hydrogen Demand by Sector</v>
      </c>
      <c r="D3302" s="1" t="s">
        <v>318</v>
      </c>
      <c r="F3302" s="1" t="s">
        <v>322</v>
      </c>
      <c r="H3302" s="47">
        <f t="shared" si="169"/>
        <v>3301</v>
      </c>
      <c r="I3302" s="322" t="s">
        <v>41</v>
      </c>
      <c r="J3302" s="255" t="str">
        <f>IF(ISBLANK(INDEX('Policy Characteristics'!D:D,MATCH($C3302,'Policy Characteristics'!$C:$C,0))),"",INDEX('Policy Characteristics'!D:D,MATCH($C3302,'Policy Characteristics'!$C:$C,0)))</f>
        <v>Clean Hydrogen Requirement</v>
      </c>
      <c r="K3302" s="254" t="str">
        <f>IF(ISBLANK(INDEX('Policy Characteristics'!E:E,MATCH($C3302,'Policy Characteristics'!$C:$C,0))),"",INDEX('Policy Characteristics'!E:E,MATCH($C3302,'Policy Characteristics'!$C:$C,0)))</f>
        <v>hydgn low carbon hydrogen requirement</v>
      </c>
      <c r="L3302" s="359">
        <f>IF(ISBLANK(INDEX('Policy Characteristics'!F:F,MATCH($C3302,'Policy Characteristics'!$C:$C,0))),"",INDEX('Policy Characteristics'!F:F,MATCH($C3302,'Policy Characteristics'!$C:$C,0)))</f>
        <v>0</v>
      </c>
      <c r="M3302" s="359">
        <f>IF(ISBLANK(INDEX('Policy Characteristics'!G:G,MATCH($C3302,'Policy Characteristics'!$C:$C,0))),"",INDEX('Policy Characteristics'!G:G,MATCH($C3302,'Policy Characteristics'!$C:$C,0)))</f>
        <v>1</v>
      </c>
      <c r="N3302" s="359">
        <f>IF(ISBLANK(INDEX('Policy Characteristics'!H:H,MATCH($C3302,'Policy Characteristics'!$C:$C,0))),"",INDEX('Policy Characteristics'!H:H,MATCH($C3302,'Policy Characteristics'!$C:$C,0)))</f>
        <v>0.01</v>
      </c>
      <c r="O3302" s="254" t="str">
        <f>IF(ISBLANK(INDEX('Policy Characteristics'!I:I,MATCH($C3302,'Policy Characteristics'!$C:$C,0))),"",INDEX('Policy Characteristics'!I:I,MATCH($C3302,'Policy Characteristics'!$C:$C,0)))</f>
        <v>% of sector hydrogen use</v>
      </c>
      <c r="P3302" s="254" t="str">
        <f>IF(ISBLANK(INDEX('Policy Characteristics'!J:J,MATCH($C3302,'Policy Characteristics'!$C:$C,0))),"",INDEX('Policy Characteristics'!J:J,MATCH($C3302,'Policy Characteristics'!$C:$C,0)))</f>
        <v>**Description:** This policy requires that at least the chosen share of the selected sector's hydrogen use be low carbon hydrogen, made by any production pathway the model counts as low carbon (in the U.S. model, natural gas reforming with carbon capture and electrolysis with dedicated clean electricity). Green and low carbon requirements together cannot exceed 100% of a sector's hydrogen use; the green requirement is met first. // **Guidance for setting values:** Use this lever for clean hydrogen procurement standards or support programs that accept any qualifying low carbon hydrogen rather than only renewable hydrogen. EU law defines low-carbon hydrogen as hydrogen from non-renewable sources with at least 70% lower lifecycle greenhouse gas emissions than the fossil fuel comparator.</v>
      </c>
      <c r="Q3302" s="254" t="str">
        <f>IF(ISBLANK(INDEX('Policy Characteristics'!K:K,MATCH($C3302,'Policy Characteristics'!$C:$C,0))),"",INDEX('Policy Characteristics'!K:K,MATCH($C3302,'Policy Characteristics'!$C:$C,0)))</f>
        <v/>
      </c>
      <c r="R3302" s="254" t="str">
        <f>IF(ISBLANK(INDEX('Policy Characteristics'!L:L,MATCH($C3302,'Policy Characteristics'!$C:$C,0))),"",INDEX('Policy Characteristics'!L:L,MATCH($C3302,'Policy Characteristics'!$C:$C,0)))</f>
        <v/>
      </c>
    </row>
    <row r="3303" spans="1:18" x14ac:dyDescent="0.25">
      <c r="A3303" s="254" t="str">
        <f>IF(ISBLANK(INDEX('Policy Characteristics'!A:A,MATCH($C3303,'Policy Characteristics'!$C:$C,0))),"",INDEX('Policy Characteristics'!A:A,MATCH($C3303,'Policy Characteristics'!$C:$C,0)))</f>
        <v>District Heat and Hydrogen</v>
      </c>
      <c r="B3303" s="262" t="str">
        <f>IF(ISBLANK(INDEX('Policy Characteristics'!B:B,MATCH($C3303,'Policy Characteristics'!$C:$C,0))),"",INDEX('Policy Characteristics'!B:B,MATCH($C3303,'Policy Characteristics'!$C:$C,0)))</f>
        <v>Low Carbon Hydrogen Requirement</v>
      </c>
      <c r="C3303" t="str">
        <f>$C$3300</f>
        <v>Required Low Carbon Share of Hydrogen Demand by Sector</v>
      </c>
      <c r="D3303" s="1" t="s">
        <v>319</v>
      </c>
      <c r="F3303" s="1" t="s">
        <v>323</v>
      </c>
      <c r="H3303" s="47">
        <f t="shared" si="169"/>
        <v>3302</v>
      </c>
      <c r="I3303" s="322" t="s">
        <v>41</v>
      </c>
      <c r="J3303" s="255" t="str">
        <f>IF(ISBLANK(INDEX('Policy Characteristics'!D:D,MATCH($C3303,'Policy Characteristics'!$C:$C,0))),"",INDEX('Policy Characteristics'!D:D,MATCH($C3303,'Policy Characteristics'!$C:$C,0)))</f>
        <v>Clean Hydrogen Requirement</v>
      </c>
      <c r="K3303" s="254" t="str">
        <f>IF(ISBLANK(INDEX('Policy Characteristics'!E:E,MATCH($C3303,'Policy Characteristics'!$C:$C,0))),"",INDEX('Policy Characteristics'!E:E,MATCH($C3303,'Policy Characteristics'!$C:$C,0)))</f>
        <v>hydgn low carbon hydrogen requirement</v>
      </c>
      <c r="L3303" s="359">
        <f>IF(ISBLANK(INDEX('Policy Characteristics'!F:F,MATCH($C3303,'Policy Characteristics'!$C:$C,0))),"",INDEX('Policy Characteristics'!F:F,MATCH($C3303,'Policy Characteristics'!$C:$C,0)))</f>
        <v>0</v>
      </c>
      <c r="M3303" s="359">
        <f>IF(ISBLANK(INDEX('Policy Characteristics'!G:G,MATCH($C3303,'Policy Characteristics'!$C:$C,0))),"",INDEX('Policy Characteristics'!G:G,MATCH($C3303,'Policy Characteristics'!$C:$C,0)))</f>
        <v>1</v>
      </c>
      <c r="N3303" s="359">
        <f>IF(ISBLANK(INDEX('Policy Characteristics'!H:H,MATCH($C3303,'Policy Characteristics'!$C:$C,0))),"",INDEX('Policy Characteristics'!H:H,MATCH($C3303,'Policy Characteristics'!$C:$C,0)))</f>
        <v>0.01</v>
      </c>
      <c r="O3303" s="254" t="str">
        <f>IF(ISBLANK(INDEX('Policy Characteristics'!I:I,MATCH($C3303,'Policy Characteristics'!$C:$C,0))),"",INDEX('Policy Characteristics'!I:I,MATCH($C3303,'Policy Characteristics'!$C:$C,0)))</f>
        <v>% of sector hydrogen use</v>
      </c>
      <c r="P3303" s="254" t="str">
        <f>IF(ISBLANK(INDEX('Policy Characteristics'!J:J,MATCH($C3303,'Policy Characteristics'!$C:$C,0))),"",INDEX('Policy Characteristics'!J:J,MATCH($C3303,'Policy Characteristics'!$C:$C,0)))</f>
        <v>**Description:** This policy requires that at least the chosen share of the selected sector's hydrogen use be low carbon hydrogen, made by any production pathway the model counts as low carbon (in the U.S. model, natural gas reforming with carbon capture and electrolysis with dedicated clean electricity). Green and low carbon requirements together cannot exceed 100% of a sector's hydrogen use; the green requirement is met first. // **Guidance for setting values:** Use this lever for clean hydrogen procurement standards or support programs that accept any qualifying low carbon hydrogen rather than only renewable hydrogen. EU law defines low-carbon hydrogen as hydrogen from non-renewable sources with at least 70% lower lifecycle greenhouse gas emissions than the fossil fuel comparator.</v>
      </c>
      <c r="Q3303" s="254" t="str">
        <f>IF(ISBLANK(INDEX('Policy Characteristics'!K:K,MATCH($C3303,'Policy Characteristics'!$C:$C,0))),"",INDEX('Policy Characteristics'!K:K,MATCH($C3303,'Policy Characteristics'!$C:$C,0)))</f>
        <v/>
      </c>
      <c r="R3303" s="254" t="str">
        <f>IF(ISBLANK(INDEX('Policy Characteristics'!L:L,MATCH($C3303,'Policy Characteristics'!$C:$C,0))),"",INDEX('Policy Characteristics'!L:L,MATCH($C3303,'Policy Characteristics'!$C:$C,0)))</f>
        <v/>
      </c>
    </row>
    <row r="3304" spans="1:18" x14ac:dyDescent="0.25">
      <c r="A3304" s="254" t="str">
        <f>IF(ISBLANK(INDEX('Policy Characteristics'!A:A,MATCH($C3304,'Policy Characteristics'!$C:$C,0))),"",INDEX('Policy Characteristics'!A:A,MATCH($C3304,'Policy Characteristics'!$C:$C,0)))</f>
        <v>District Heat and Hydrogen</v>
      </c>
      <c r="B3304" s="262" t="str">
        <f>IF(ISBLANK(INDEX('Policy Characteristics'!B:B,MATCH($C3304,'Policy Characteristics'!$C:$C,0))),"",INDEX('Policy Characteristics'!B:B,MATCH($C3304,'Policy Characteristics'!$C:$C,0)))</f>
        <v>Low Carbon Hydrogen Requirement</v>
      </c>
      <c r="C3304" t="str">
        <f>$C$3300</f>
        <v>Required Low Carbon Share of Hydrogen Demand by Sector</v>
      </c>
      <c r="D3304" s="1" t="s">
        <v>317</v>
      </c>
      <c r="F3304" s="1" t="s">
        <v>321</v>
      </c>
      <c r="H3304" s="47">
        <f t="shared" si="169"/>
        <v>3303</v>
      </c>
      <c r="I3304" s="322" t="s">
        <v>40</v>
      </c>
      <c r="J3304" s="255" t="str">
        <f>IF(ISBLANK(INDEX('Policy Characteristics'!D:D,MATCH($C3304,'Policy Characteristics'!$C:$C,0))),"",INDEX('Policy Characteristics'!D:D,MATCH($C3304,'Policy Characteristics'!$C:$C,0)))</f>
        <v>Clean Hydrogen Requirement</v>
      </c>
      <c r="K3304" s="254" t="str">
        <f>IF(ISBLANK(INDEX('Policy Characteristics'!E:E,MATCH($C3304,'Policy Characteristics'!$C:$C,0))),"",INDEX('Policy Characteristics'!E:E,MATCH($C3304,'Policy Characteristics'!$C:$C,0)))</f>
        <v>hydgn low carbon hydrogen requirement</v>
      </c>
      <c r="L3304" s="359">
        <f>IF(ISBLANK(INDEX('Policy Characteristics'!F:F,MATCH($C3304,'Policy Characteristics'!$C:$C,0))),"",INDEX('Policy Characteristics'!F:F,MATCH($C3304,'Policy Characteristics'!$C:$C,0)))</f>
        <v>0</v>
      </c>
      <c r="M3304" s="359">
        <f>IF(ISBLANK(INDEX('Policy Characteristics'!G:G,MATCH($C3304,'Policy Characteristics'!$C:$C,0))),"",INDEX('Policy Characteristics'!G:G,MATCH($C3304,'Policy Characteristics'!$C:$C,0)))</f>
        <v>1</v>
      </c>
      <c r="N3304" s="359">
        <f>IF(ISBLANK(INDEX('Policy Characteristics'!H:H,MATCH($C3304,'Policy Characteristics'!$C:$C,0))),"",INDEX('Policy Characteristics'!H:H,MATCH($C3304,'Policy Characteristics'!$C:$C,0)))</f>
        <v>0.01</v>
      </c>
      <c r="O3304" s="254" t="str">
        <f>IF(ISBLANK(INDEX('Policy Characteristics'!I:I,MATCH($C3304,'Policy Characteristics'!$C:$C,0))),"",INDEX('Policy Characteristics'!I:I,MATCH($C3304,'Policy Characteristics'!$C:$C,0)))</f>
        <v>% of sector hydrogen use</v>
      </c>
      <c r="P3304" s="254" t="str">
        <f>IF(ISBLANK(INDEX('Policy Characteristics'!J:J,MATCH($C3304,'Policy Characteristics'!$C:$C,0))),"",INDEX('Policy Characteristics'!J:J,MATCH($C3304,'Policy Characteristics'!$C:$C,0)))</f>
        <v>**Description:** This policy requires that at least the chosen share of the selected sector's hydrogen use be low carbon hydrogen, made by any production pathway the model counts as low carbon (in the U.S. model, natural gas reforming with carbon capture and electrolysis with dedicated clean electricity). Green and low carbon requirements together cannot exceed 100% of a sector's hydrogen use; the green requirement is met first. // **Guidance for setting values:** Use this lever for clean hydrogen procurement standards or support programs that accept any qualifying low carbon hydrogen rather than only renewable hydrogen. EU law defines low-carbon hydrogen as hydrogen from non-renewable sources with at least 70% lower lifecycle greenhouse gas emissions than the fossil fuel comparator.</v>
      </c>
      <c r="Q3304" s="254" t="str">
        <f>IF(ISBLANK(INDEX('Policy Characteristics'!K:K,MATCH($C3304,'Policy Characteristics'!$C:$C,0))),"",INDEX('Policy Characteristics'!K:K,MATCH($C3304,'Policy Characteristics'!$C:$C,0)))</f>
        <v/>
      </c>
      <c r="R3304" s="254" t="str">
        <f>IF(ISBLANK(INDEX('Policy Characteristics'!L:L,MATCH($C3304,'Policy Characteristics'!$C:$C,0))),"",INDEX('Policy Characteristics'!L:L,MATCH($C3304,'Policy Characteristics'!$C:$C,0)))</f>
        <v/>
      </c>
    </row>
    <row r="3305" spans="1:18" x14ac:dyDescent="0.25">
      <c r="A3305" s="254" t="str">
        <f>IF(ISBLANK(INDEX('Policy Characteristics'!A:A,MATCH($C3305,'Policy Characteristics'!$C:$C,0))),"",INDEX('Policy Characteristics'!A:A,MATCH($C3305,'Policy Characteristics'!$C:$C,0)))</f>
        <v>District Heat and Hydrogen</v>
      </c>
      <c r="B3305" s="262" t="str">
        <f>IF(ISBLANK(INDEX('Policy Characteristics'!B:B,MATCH($C3305,'Policy Characteristics'!$C:$C,0))),"",INDEX('Policy Characteristics'!B:B,MATCH($C3305,'Policy Characteristics'!$C:$C,0)))</f>
        <v>Low Carbon Hydrogen Requirement</v>
      </c>
      <c r="C3305" t="str">
        <f>$C$3300</f>
        <v>Required Low Carbon Share of Hydrogen Demand by Sector</v>
      </c>
      <c r="D3305" s="1" t="s">
        <v>2463</v>
      </c>
      <c r="F3305" s="1" t="s">
        <v>2843</v>
      </c>
      <c r="H3305" s="47">
        <f t="shared" si="169"/>
        <v>3304</v>
      </c>
      <c r="I3305" s="322" t="s">
        <v>41</v>
      </c>
      <c r="J3305" s="255" t="str">
        <f>IF(ISBLANK(INDEX('Policy Characteristics'!D:D,MATCH($C3305,'Policy Characteristics'!$C:$C,0))),"",INDEX('Policy Characteristics'!D:D,MATCH($C3305,'Policy Characteristics'!$C:$C,0)))</f>
        <v>Clean Hydrogen Requirement</v>
      </c>
      <c r="K3305" s="254" t="str">
        <f>IF(ISBLANK(INDEX('Policy Characteristics'!E:E,MATCH($C3305,'Policy Characteristics'!$C:$C,0))),"",INDEX('Policy Characteristics'!E:E,MATCH($C3305,'Policy Characteristics'!$C:$C,0)))</f>
        <v>hydgn low carbon hydrogen requirement</v>
      </c>
      <c r="L3305" s="359">
        <f>IF(ISBLANK(INDEX('Policy Characteristics'!F:F,MATCH($C3305,'Policy Characteristics'!$C:$C,0))),"",INDEX('Policy Characteristics'!F:F,MATCH($C3305,'Policy Characteristics'!$C:$C,0)))</f>
        <v>0</v>
      </c>
      <c r="M3305" s="359">
        <f>IF(ISBLANK(INDEX('Policy Characteristics'!G:G,MATCH($C3305,'Policy Characteristics'!$C:$C,0))),"",INDEX('Policy Characteristics'!G:G,MATCH($C3305,'Policy Characteristics'!$C:$C,0)))</f>
        <v>1</v>
      </c>
      <c r="N3305" s="359">
        <f>IF(ISBLANK(INDEX('Policy Characteristics'!H:H,MATCH($C3305,'Policy Characteristics'!$C:$C,0))),"",INDEX('Policy Characteristics'!H:H,MATCH($C3305,'Policy Characteristics'!$C:$C,0)))</f>
        <v>0.01</v>
      </c>
      <c r="O3305" s="254" t="str">
        <f>IF(ISBLANK(INDEX('Policy Characteristics'!I:I,MATCH($C3305,'Policy Characteristics'!$C:$C,0))),"",INDEX('Policy Characteristics'!I:I,MATCH($C3305,'Policy Characteristics'!$C:$C,0)))</f>
        <v>% of sector hydrogen use</v>
      </c>
      <c r="P3305" s="254" t="str">
        <f>IF(ISBLANK(INDEX('Policy Characteristics'!J:J,MATCH($C3305,'Policy Characteristics'!$C:$C,0))),"",INDEX('Policy Characteristics'!J:J,MATCH($C3305,'Policy Characteristics'!$C:$C,0)))</f>
        <v>**Description:** This policy requires that at least the chosen share of the selected sector's hydrogen use be low carbon hydrogen, made by any production pathway the model counts as low carbon (in the U.S. model, natural gas reforming with carbon capture and electrolysis with dedicated clean electricity). Green and low carbon requirements together cannot exceed 100% of a sector's hydrogen use; the green requirement is met first. // **Guidance for setting values:** Use this lever for clean hydrogen procurement standards or support programs that accept any qualifying low carbon hydrogen rather than only renewable hydrogen. EU law defines low-carbon hydrogen as hydrogen from non-renewable sources with at least 70% lower lifecycle greenhouse gas emissions than the fossil fuel comparator.</v>
      </c>
      <c r="Q3305" s="254" t="str">
        <f>IF(ISBLANK(INDEX('Policy Characteristics'!K:K,MATCH($C3305,'Policy Characteristics'!$C:$C,0))),"",INDEX('Policy Characteristics'!K:K,MATCH($C3305,'Policy Characteristics'!$C:$C,0)))</f>
        <v/>
      </c>
      <c r="R3305" s="254" t="str">
        <f>IF(ISBLANK(INDEX('Policy Characteristics'!L:L,MATCH($C3305,'Policy Characteristics'!$C:$C,0))),"",INDEX('Policy Characteristics'!L:L,MATCH($C3305,'Policy Characteristics'!$C:$C,0)))</f>
        <v/>
      </c>
    </row>
    <row r="3306" spans="1:18" x14ac:dyDescent="0.25">
      <c r="A3306" s="254" t="str">
        <f>IF(ISBLANK(INDEX('Policy Characteristics'!A:A,MATCH($C3306,'Policy Characteristics'!$C:$C,0))),"",INDEX('Policy Characteristics'!A:A,MATCH($C3306,'Policy Characteristics'!$C:$C,0)))</f>
        <v>District Heat and Hydrogen</v>
      </c>
      <c r="B3306" s="262" t="str">
        <f>IF(ISBLANK(INDEX('Policy Characteristics'!B:B,MATCH($C3306,'Policy Characteristics'!$C:$C,0))),"",INDEX('Policy Characteristics'!B:B,MATCH($C3306,'Policy Characteristics'!$C:$C,0)))</f>
        <v>Low Carbon Hydrogen Requirement</v>
      </c>
      <c r="C3306" t="str">
        <f>$C$3300</f>
        <v>Required Low Carbon Share of Hydrogen Demand by Sector</v>
      </c>
      <c r="D3306" s="1" t="s">
        <v>3640</v>
      </c>
      <c r="F3306" s="1" t="s">
        <v>4200</v>
      </c>
      <c r="H3306" s="47">
        <f t="shared" si="169"/>
        <v>3305</v>
      </c>
      <c r="I3306" s="322" t="s">
        <v>41</v>
      </c>
      <c r="J3306" s="255" t="str">
        <f>IF(ISBLANK(INDEX('Policy Characteristics'!D:D,MATCH($C3306,'Policy Characteristics'!$C:$C,0))),"",INDEX('Policy Characteristics'!D:D,MATCH($C3306,'Policy Characteristics'!$C:$C,0)))</f>
        <v>Clean Hydrogen Requirement</v>
      </c>
      <c r="K3306" s="254" t="str">
        <f>IF(ISBLANK(INDEX('Policy Characteristics'!E:E,MATCH($C3306,'Policy Characteristics'!$C:$C,0))),"",INDEX('Policy Characteristics'!E:E,MATCH($C3306,'Policy Characteristics'!$C:$C,0)))</f>
        <v>hydgn low carbon hydrogen requirement</v>
      </c>
      <c r="L3306" s="359">
        <f>IF(ISBLANK(INDEX('Policy Characteristics'!F:F,MATCH($C3306,'Policy Characteristics'!$C:$C,0))),"",INDEX('Policy Characteristics'!F:F,MATCH($C3306,'Policy Characteristics'!$C:$C,0)))</f>
        <v>0</v>
      </c>
      <c r="M3306" s="359">
        <f>IF(ISBLANK(INDEX('Policy Characteristics'!G:G,MATCH($C3306,'Policy Characteristics'!$C:$C,0))),"",INDEX('Policy Characteristics'!G:G,MATCH($C3306,'Policy Characteristics'!$C:$C,0)))</f>
        <v>1</v>
      </c>
      <c r="N3306" s="359">
        <f>IF(ISBLANK(INDEX('Policy Characteristics'!H:H,MATCH($C3306,'Policy Characteristics'!$C:$C,0))),"",INDEX('Policy Characteristics'!H:H,MATCH($C3306,'Policy Characteristics'!$C:$C,0)))</f>
        <v>0.01</v>
      </c>
      <c r="O3306" s="254" t="str">
        <f>IF(ISBLANK(INDEX('Policy Characteristics'!I:I,MATCH($C3306,'Policy Characteristics'!$C:$C,0))),"",INDEX('Policy Characteristics'!I:I,MATCH($C3306,'Policy Characteristics'!$C:$C,0)))</f>
        <v>% of sector hydrogen use</v>
      </c>
      <c r="P3306" s="254" t="str">
        <f>IF(ISBLANK(INDEX('Policy Characteristics'!J:J,MATCH($C3306,'Policy Characteristics'!$C:$C,0))),"",INDEX('Policy Characteristics'!J:J,MATCH($C3306,'Policy Characteristics'!$C:$C,0)))</f>
        <v>**Description:** This policy requires that at least the chosen share of the selected sector's hydrogen use be low carbon hydrogen, made by any production pathway the model counts as low carbon (in the U.S. model, natural gas reforming with carbon capture and electrolysis with dedicated clean electricity). Green and low carbon requirements together cannot exceed 100% of a sector's hydrogen use; the green requirement is met first. // **Guidance for setting values:** Use this lever for clean hydrogen procurement standards or support programs that accept any qualifying low carbon hydrogen rather than only renewable hydrogen. EU law defines low-carbon hydrogen as hydrogen from non-renewable sources with at least 70% lower lifecycle greenhouse gas emissions than the fossil fuel comparator.</v>
      </c>
      <c r="Q3306" s="254" t="str">
        <f>IF(ISBLANK(INDEX('Policy Characteristics'!K:K,MATCH($C3306,'Policy Characteristics'!$C:$C,0))),"",INDEX('Policy Characteristics'!K:K,MATCH($C3306,'Policy Characteristics'!$C:$C,0)))</f>
        <v/>
      </c>
      <c r="R3306" s="254" t="str">
        <f>IF(ISBLANK(INDEX('Policy Characteristics'!L:L,MATCH($C3306,'Policy Characteristics'!$C:$C,0))),"",INDEX('Policy Characteristics'!L:L,MATCH($C3306,'Policy Characteristics'!$C:$C,0)))</f>
        <v/>
      </c>
    </row>
    <row r="3307" spans="1:18" x14ac:dyDescent="0.25">
      <c r="A3307" s="254" t="str">
        <f>IF(ISBLANK(INDEX('Policy Characteristics'!A:A,MATCH($C3307,'Policy Characteristics'!$C:$C,0))),"",INDEX('Policy Characteristics'!A:A,MATCH($C3307,'Policy Characteristics'!$C:$C,0)))</f>
        <v>Control Settings</v>
      </c>
      <c r="B3307" s="262" t="str">
        <f>IF(ISBLANK(INDEX('Policy Characteristics'!B:B,MATCH($C3307,'Policy Characteristics'!$C:$C,0))),"",INDEX('Policy Characteristics'!B:B,MATCH($C3307,'Policy Characteristics'!$C:$C,0)))</f>
        <v>Include Cement Carbonation Uptake in Totals</v>
      </c>
      <c r="C3307" t="s">
        <v>4186</v>
      </c>
      <c r="H3307" s="47">
        <f t="shared" si="169"/>
        <v>3306</v>
      </c>
      <c r="I3307" s="322" t="s">
        <v>41</v>
      </c>
      <c r="J3307" s="255" t="str">
        <f>IF(ISBLANK(INDEX('Policy Characteristics'!D:D,MATCH($C3307,'Policy Characteristics'!$C:$C,0))),"",INDEX('Policy Characteristics'!D:D,MATCH($C3307,'Policy Characteristics'!$C:$C,0)))</f>
        <v/>
      </c>
      <c r="K3307" s="254" t="str">
        <f>IF(ISBLANK(INDEX('Policy Characteristics'!E:E,MATCH($C3307,'Policy Characteristics'!$C:$C,0))),"",INDEX('Policy Characteristics'!E:E,MATCH($C3307,'Policy Characteristics'!$C:$C,0)))</f>
        <v/>
      </c>
      <c r="L3307" s="359">
        <f>IF(ISBLANK(INDEX('Policy Characteristics'!F:F,MATCH($C3307,'Policy Characteristics'!$C:$C,0))),"",INDEX('Policy Characteristics'!F:F,MATCH($C3307,'Policy Characteristics'!$C:$C,0)))</f>
        <v>0</v>
      </c>
      <c r="M3307" s="359">
        <f>IF(ISBLANK(INDEX('Policy Characteristics'!G:G,MATCH($C3307,'Policy Characteristics'!$C:$C,0))),"",INDEX('Policy Characteristics'!G:G,MATCH($C3307,'Policy Characteristics'!$C:$C,0)))</f>
        <v>1</v>
      </c>
      <c r="N3307" s="359">
        <f>IF(ISBLANK(INDEX('Policy Characteristics'!H:H,MATCH($C3307,'Policy Characteristics'!$C:$C,0))),"",INDEX('Policy Characteristics'!H:H,MATCH($C3307,'Policy Characteristics'!$C:$C,0)))</f>
        <v>1</v>
      </c>
      <c r="O3307" s="254" t="str">
        <f>IF(ISBLANK(INDEX('Policy Characteristics'!I:I,MATCH($C3307,'Policy Characteristics'!$C:$C,0))),"",INDEX('Policy Characteristics'!I:I,MATCH($C3307,'Policy Characteristics'!$C:$C,0)))</f>
        <v>on/off</v>
      </c>
      <c r="P3307" s="254" t="str">
        <f>IF(ISBLANK(INDEX('Policy Characteristics'!J:J,MATCH($C3307,'Policy Characteristics'!$C:$C,0))),"",INDEX('Policy Characteristics'!J:J,MATCH($C3307,'Policy Characteristics'!$C:$C,0)))</f>
        <v>**Description:** Concrete and mortar slowly take CO2 back up from the air over the years after they are placed, as the lime in them turns back into limestone (carbonation). The EPS always estimates this uptake and reports it as its own output. By default it is not counted in emissions totals, because national inventories, including the U.S. Greenhouse Gas Inventory, do not yet estimate it. Enabling this control setting counts the uptake as carbon dioxide removal in the geoengineering sector, lowering total emissions. // The estimate is uncertain: published values for the U.S. range from about an eighth of cement process emissions to nearly all of them, mostly because of how much cement goes into mortar and how fully mortar carbonates.</v>
      </c>
      <c r="Q3307" s="254" t="str">
        <f>IF(ISBLANK(INDEX('Policy Characteristics'!K:K,MATCH($C3307,'Policy Characteristics'!$C:$C,0))),"",INDEX('Policy Characteristics'!K:K,MATCH($C3307,'Policy Characteristics'!$C:$C,0)))</f>
        <v/>
      </c>
      <c r="R3307" s="254" t="str">
        <f>IF(ISBLANK(INDEX('Policy Characteristics'!L:L,MATCH($C3307,'Policy Characteristics'!$C:$C,0))),"",INDEX('Policy Characteristics'!L:L,MATCH($C3307,'Policy Characteristics'!$C:$C,0)))</f>
        <v/>
      </c>
    </row>
  </sheetData>
  <sortState xmlns:xlrd2="http://schemas.microsoft.com/office/spreadsheetml/2017/richdata2" ref="A203:I223">
    <sortCondition ref="B203:B223"/>
  </sortState>
  <phoneticPr fontId="116" type="noConversion"/>
  <conditionalFormatting sqref="H1:H1048576">
    <cfRule type="duplicateValues" dxfId="8" priority="2"/>
  </conditionalFormatting>
  <conditionalFormatting sqref="I1:I3220">
    <cfRule type="containsText" dxfId="7" priority="3" operator="containsText" text="No">
      <formula>NOT(ISERROR(SEARCH("No",I1)))</formula>
    </cfRule>
  </conditionalFormatting>
  <conditionalFormatting sqref="I3225 I3230 I3240 I3245 I3250 I3255 I3280 I3285">
    <cfRule type="containsText" dxfId="6" priority="139" operator="containsText" text="No">
      <formula>NOT(ISERROR(SEARCH("No",I3225)))</formula>
    </cfRule>
  </conditionalFormatting>
  <conditionalFormatting sqref="I3235">
    <cfRule type="containsText" dxfId="5" priority="8" operator="containsText" text="No">
      <formula>NOT(ISERROR(SEARCH("No",I3235)))</formula>
    </cfRule>
  </conditionalFormatting>
  <conditionalFormatting sqref="I3260">
    <cfRule type="containsText" dxfId="4" priority="7" operator="containsText" text="No">
      <formula>NOT(ISERROR(SEARCH("No",I3260)))</formula>
    </cfRule>
  </conditionalFormatting>
  <conditionalFormatting sqref="I3265 I3270">
    <cfRule type="containsText" dxfId="3" priority="1" operator="containsText" text="No">
      <formula>NOT(ISERROR(SEARCH("No",I3265)))</formula>
    </cfRule>
  </conditionalFormatting>
  <conditionalFormatting sqref="I3290:I1048576">
    <cfRule type="containsText" dxfId="2" priority="9" operator="containsText" text="No">
      <formula>NOT(ISERROR(SEARCH("No",I3290)))</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8"/>
  <sheetViews>
    <sheetView topLeftCell="A27" zoomScale="81" workbookViewId="0">
      <selection activeCell="A53" sqref="A53:XFD53"/>
    </sheetView>
  </sheetViews>
  <sheetFormatPr defaultColWidth="9.140625" defaultRowHeight="15" x14ac:dyDescent="0.25"/>
  <cols>
    <col min="1" max="2" width="76.85546875" customWidth="1"/>
  </cols>
  <sheetData>
    <row r="1" spans="1:2" x14ac:dyDescent="0.25">
      <c r="A1" s="415" t="s">
        <v>2780</v>
      </c>
      <c r="B1" s="415"/>
    </row>
    <row r="2" spans="1:2" x14ac:dyDescent="0.25">
      <c r="A2" s="195" t="s">
        <v>2781</v>
      </c>
      <c r="B2" s="195" t="s">
        <v>2782</v>
      </c>
    </row>
    <row r="3" spans="1:2" x14ac:dyDescent="0.25">
      <c r="A3" s="196" t="s">
        <v>336</v>
      </c>
      <c r="B3" t="str">
        <f>A3</f>
        <v>million metric tons / year</v>
      </c>
    </row>
    <row r="4" spans="1:2" x14ac:dyDescent="0.25">
      <c r="A4" s="196" t="s">
        <v>3422</v>
      </c>
      <c r="B4" t="str">
        <f>A4</f>
        <v>million metric tons</v>
      </c>
    </row>
    <row r="5" spans="1:2" x14ac:dyDescent="0.25">
      <c r="A5" s="196" t="s">
        <v>3784</v>
      </c>
      <c r="B5" t="str">
        <f>A5</f>
        <v>g CO2e / 2024 dollar</v>
      </c>
    </row>
    <row r="6" spans="1:2" x14ac:dyDescent="0.25">
      <c r="A6" s="197" t="s">
        <v>2297</v>
      </c>
      <c r="B6" t="str">
        <f t="shared" ref="B6:B52" si="0">A6</f>
        <v>thousand metric tons / year</v>
      </c>
    </row>
    <row r="7" spans="1:2" x14ac:dyDescent="0.25">
      <c r="A7" s="197" t="s">
        <v>3785</v>
      </c>
      <c r="B7" t="str">
        <f>A7</f>
        <v>g CO2 / 2024 dollar</v>
      </c>
    </row>
    <row r="8" spans="1:2" ht="30" x14ac:dyDescent="0.25">
      <c r="A8" s="197" t="s">
        <v>3786</v>
      </c>
      <c r="B8" t="str">
        <f t="shared" si="0"/>
        <v>2024 dollars / metric ton CO2e abated, Annual average abatement (million metric tons CO2e)</v>
      </c>
    </row>
    <row r="9" spans="1:2" x14ac:dyDescent="0.25">
      <c r="A9" s="197" t="s">
        <v>3787</v>
      </c>
      <c r="B9" t="str">
        <f t="shared" si="0"/>
        <v>billion 2024 dollars / year</v>
      </c>
    </row>
    <row r="10" spans="1:2" x14ac:dyDescent="0.25">
      <c r="A10" s="197" t="s">
        <v>3788</v>
      </c>
      <c r="B10" t="str">
        <f t="shared" si="0"/>
        <v>billion 2024 dollars</v>
      </c>
    </row>
    <row r="11" spans="1:2" x14ac:dyDescent="0.25">
      <c r="A11" s="197" t="s">
        <v>2822</v>
      </c>
      <c r="B11" t="str">
        <f t="shared" si="0"/>
        <v>jobs</v>
      </c>
    </row>
    <row r="12" spans="1:2" x14ac:dyDescent="0.25">
      <c r="A12" s="197" t="s">
        <v>3898</v>
      </c>
      <c r="B12" t="str">
        <f t="shared" si="0"/>
        <v>deaths / year</v>
      </c>
    </row>
    <row r="13" spans="1:2" x14ac:dyDescent="0.25">
      <c r="A13" s="197" t="s">
        <v>3901</v>
      </c>
      <c r="B13" t="str">
        <f t="shared" si="0"/>
        <v>days / year</v>
      </c>
    </row>
    <row r="14" spans="1:2" x14ac:dyDescent="0.25">
      <c r="A14" s="197" t="s">
        <v>3899</v>
      </c>
      <c r="B14" t="str">
        <f t="shared" si="0"/>
        <v>admissions / year</v>
      </c>
    </row>
    <row r="15" spans="1:2" x14ac:dyDescent="0.25">
      <c r="A15" s="197" t="s">
        <v>3900</v>
      </c>
      <c r="B15" t="str">
        <f t="shared" si="0"/>
        <v>visits / year</v>
      </c>
    </row>
    <row r="16" spans="1:2" x14ac:dyDescent="0.25">
      <c r="A16" s="197" t="s">
        <v>3896</v>
      </c>
      <c r="B16" t="str">
        <f t="shared" si="0"/>
        <v>cases / year</v>
      </c>
    </row>
    <row r="17" spans="1:2" x14ac:dyDescent="0.25">
      <c r="A17" s="197" t="s">
        <v>3897</v>
      </c>
      <c r="B17" t="str">
        <f t="shared" si="0"/>
        <v>events / year</v>
      </c>
    </row>
    <row r="18" spans="1:2" x14ac:dyDescent="0.25">
      <c r="A18" s="197" t="s">
        <v>2841</v>
      </c>
      <c r="B18" t="str">
        <f t="shared" si="0"/>
        <v>% change</v>
      </c>
    </row>
    <row r="19" spans="1:2" x14ac:dyDescent="0.25">
      <c r="A19" s="197" t="s">
        <v>3789</v>
      </c>
      <c r="B19" t="str">
        <f t="shared" si="0"/>
        <v>2024 dollars / employee-year</v>
      </c>
    </row>
    <row r="20" spans="1:2" x14ac:dyDescent="0.25">
      <c r="A20" s="197" t="s">
        <v>337</v>
      </c>
      <c r="B20" t="str">
        <f t="shared" si="0"/>
        <v>lives / year</v>
      </c>
    </row>
    <row r="21" spans="1:2" x14ac:dyDescent="0.25">
      <c r="A21" s="197" t="s">
        <v>338</v>
      </c>
      <c r="B21" t="str">
        <f t="shared" si="0"/>
        <v>terawatt-hours (TWh) / year</v>
      </c>
    </row>
    <row r="22" spans="1:2" x14ac:dyDescent="0.25">
      <c r="A22" s="197" t="s">
        <v>3481</v>
      </c>
      <c r="B22" t="str">
        <f t="shared" si="0"/>
        <v>terawatt-hours (TWh)</v>
      </c>
    </row>
    <row r="23" spans="1:2" x14ac:dyDescent="0.25">
      <c r="A23" s="197" t="s">
        <v>3277</v>
      </c>
      <c r="B23" t="str">
        <f t="shared" si="0"/>
        <v>%</v>
      </c>
    </row>
    <row r="24" spans="1:2" x14ac:dyDescent="0.25">
      <c r="A24" s="197" t="s">
        <v>3278</v>
      </c>
      <c r="B24" t="str">
        <f t="shared" si="0"/>
        <v>metric tons CO2e / megawatt-hour (MWh)</v>
      </c>
    </row>
    <row r="25" spans="1:2" x14ac:dyDescent="0.25">
      <c r="A25" s="197" t="s">
        <v>3790</v>
      </c>
      <c r="B25" t="str">
        <f t="shared" si="0"/>
        <v>kilowatt-hour / 2024 dollar</v>
      </c>
    </row>
    <row r="26" spans="1:2" x14ac:dyDescent="0.25">
      <c r="A26" s="197" t="s">
        <v>339</v>
      </c>
      <c r="B26" t="str">
        <f t="shared" si="0"/>
        <v>gigawatts (GW) / year</v>
      </c>
    </row>
    <row r="27" spans="1:2" x14ac:dyDescent="0.25">
      <c r="A27" s="197" t="s">
        <v>3791</v>
      </c>
      <c r="B27" t="str">
        <f t="shared" si="0"/>
        <v>2024 dollars / megawatt-hour (MWh)</v>
      </c>
    </row>
    <row r="28" spans="1:2" x14ac:dyDescent="0.25">
      <c r="A28" s="197" t="s">
        <v>2433</v>
      </c>
      <c r="B28" t="str">
        <f t="shared" si="0"/>
        <v>cubic km / yr</v>
      </c>
    </row>
    <row r="29" spans="1:2" x14ac:dyDescent="0.25">
      <c r="A29" s="197" t="s">
        <v>2355</v>
      </c>
      <c r="B29" t="str">
        <f t="shared" si="0"/>
        <v>trillion passenger-miles / year</v>
      </c>
    </row>
    <row r="30" spans="1:2" x14ac:dyDescent="0.25">
      <c r="A30" s="197" t="s">
        <v>2356</v>
      </c>
      <c r="B30" t="str">
        <f t="shared" si="0"/>
        <v>trillion freight ton-miles / year</v>
      </c>
    </row>
    <row r="31" spans="1:2" x14ac:dyDescent="0.25">
      <c r="A31" s="197" t="s">
        <v>459</v>
      </c>
      <c r="B31" t="str">
        <f t="shared" si="0"/>
        <v>million vehicles / year</v>
      </c>
    </row>
    <row r="32" spans="1:2" x14ac:dyDescent="0.25">
      <c r="A32" s="197" t="s">
        <v>2333</v>
      </c>
      <c r="B32" t="str">
        <f t="shared" si="0"/>
        <v>thousand vehicles / year</v>
      </c>
    </row>
    <row r="33" spans="1:2" x14ac:dyDescent="0.25">
      <c r="A33" s="197" t="s">
        <v>2332</v>
      </c>
      <c r="B33" t="str">
        <f t="shared" si="0"/>
        <v>million vehicles</v>
      </c>
    </row>
    <row r="34" spans="1:2" x14ac:dyDescent="0.25">
      <c r="A34" s="197" t="s">
        <v>2365</v>
      </c>
      <c r="B34" t="str">
        <f t="shared" si="0"/>
        <v>thousand vehicles</v>
      </c>
    </row>
    <row r="35" spans="1:2" x14ac:dyDescent="0.25">
      <c r="A35" s="197" t="s">
        <v>441</v>
      </c>
      <c r="B35" t="str">
        <f t="shared" si="0"/>
        <v>quads / year</v>
      </c>
    </row>
    <row r="36" spans="1:2" x14ac:dyDescent="0.25">
      <c r="A36" s="197" t="s">
        <v>3792</v>
      </c>
      <c r="B36" t="str">
        <f>A36</f>
        <v>thousand BTU / 2024 dollar</v>
      </c>
    </row>
    <row r="37" spans="1:2" x14ac:dyDescent="0.25">
      <c r="A37" s="197" t="s">
        <v>2338</v>
      </c>
      <c r="B37" t="str">
        <f t="shared" si="0"/>
        <v>millions of short tons / year</v>
      </c>
    </row>
    <row r="38" spans="1:2" x14ac:dyDescent="0.25">
      <c r="A38" s="197" t="s">
        <v>2339</v>
      </c>
      <c r="B38" t="str">
        <f t="shared" si="0"/>
        <v>trillion cubic feet / year</v>
      </c>
    </row>
    <row r="39" spans="1:2" x14ac:dyDescent="0.25">
      <c r="A39" s="197" t="s">
        <v>3248</v>
      </c>
      <c r="B39" t="str">
        <f t="shared" si="0"/>
        <v>million barrels of oil / year</v>
      </c>
    </row>
    <row r="40" spans="1:2" x14ac:dyDescent="0.25">
      <c r="A40" s="197" t="s">
        <v>2601</v>
      </c>
      <c r="B40" t="str">
        <f t="shared" si="0"/>
        <v>million gallons / year</v>
      </c>
    </row>
    <row r="41" spans="1:2" x14ac:dyDescent="0.25">
      <c r="A41" s="197" t="s">
        <v>2400</v>
      </c>
      <c r="B41" t="str">
        <f t="shared" si="0"/>
        <v>trillion BTU / year</v>
      </c>
    </row>
    <row r="42" spans="1:2" x14ac:dyDescent="0.25">
      <c r="A42" s="197" t="s">
        <v>3793</v>
      </c>
      <c r="B42" t="str">
        <f t="shared" si="0"/>
        <v>2024 dollars / short ton</v>
      </c>
    </row>
    <row r="43" spans="1:2" x14ac:dyDescent="0.25">
      <c r="A43" s="197" t="s">
        <v>3794</v>
      </c>
      <c r="B43" t="str">
        <f t="shared" si="0"/>
        <v>2024 dollars / thousand cubic feet</v>
      </c>
    </row>
    <row r="44" spans="1:2" x14ac:dyDescent="0.25">
      <c r="A44" s="197" t="s">
        <v>3795</v>
      </c>
      <c r="B44" t="str">
        <f t="shared" si="0"/>
        <v>2024 dollars / gallon</v>
      </c>
    </row>
    <row r="45" spans="1:2" x14ac:dyDescent="0.25">
      <c r="A45" s="197" t="s">
        <v>3796</v>
      </c>
      <c r="B45" t="str">
        <f t="shared" si="0"/>
        <v>2024 dollars / barrel of oil</v>
      </c>
    </row>
    <row r="46" spans="1:2" x14ac:dyDescent="0.25">
      <c r="A46" s="197" t="s">
        <v>3797</v>
      </c>
      <c r="B46" t="str">
        <f t="shared" si="0"/>
        <v>2024 dollars / kg</v>
      </c>
    </row>
    <row r="47" spans="1:2" x14ac:dyDescent="0.25">
      <c r="A47" s="197" t="s">
        <v>3798</v>
      </c>
      <c r="B47" t="str">
        <f t="shared" si="0"/>
        <v>2024 dollars / kilowatt-hour (kWh)</v>
      </c>
    </row>
    <row r="48" spans="1:2" x14ac:dyDescent="0.25">
      <c r="A48" s="197" t="s">
        <v>3791</v>
      </c>
      <c r="B48" t="str">
        <f t="shared" ref="B48" si="1">A48</f>
        <v>2024 dollars / megawatt-hour (MWh)</v>
      </c>
    </row>
    <row r="49" spans="1:2" x14ac:dyDescent="0.25">
      <c r="A49" s="197" t="s">
        <v>3237</v>
      </c>
      <c r="B49" t="str">
        <f t="shared" si="0"/>
        <v>cost of eqpt. to capture 1 metric ton CO2e/yr (2020 dollars)</v>
      </c>
    </row>
    <row r="50" spans="1:2" x14ac:dyDescent="0.25">
      <c r="A50" s="197" t="s">
        <v>3799</v>
      </c>
      <c r="B50" t="str">
        <f t="shared" si="0"/>
        <v>million 2024 dollars / megawatt (MW)</v>
      </c>
    </row>
    <row r="51" spans="1:2" x14ac:dyDescent="0.25">
      <c r="A51" s="197" t="s">
        <v>3800</v>
      </c>
      <c r="B51" t="str">
        <f t="shared" si="0"/>
        <v>cost of eqpt. to produce 1 kg H2/yr (2024 dollars)</v>
      </c>
    </row>
    <row r="52" spans="1:2" x14ac:dyDescent="0.25">
      <c r="A52" s="197" t="s">
        <v>3965</v>
      </c>
      <c r="B52" t="str">
        <f t="shared" si="0"/>
        <v>2024 dollars / year</v>
      </c>
    </row>
    <row r="54" spans="1:2" x14ac:dyDescent="0.25">
      <c r="A54" s="415" t="s">
        <v>2784</v>
      </c>
      <c r="B54" s="415"/>
    </row>
    <row r="55" spans="1:2" x14ac:dyDescent="0.25">
      <c r="A55" s="195" t="s">
        <v>2781</v>
      </c>
      <c r="B55" s="195" t="s">
        <v>2782</v>
      </c>
    </row>
    <row r="56" spans="1:2" x14ac:dyDescent="0.25">
      <c r="A56" s="159" t="s">
        <v>132</v>
      </c>
      <c r="B56" t="str">
        <f t="shared" ref="B56:B57" si="2">A56</f>
        <v>$/metric ton CO2e</v>
      </c>
    </row>
    <row r="57" spans="1:2" x14ac:dyDescent="0.25">
      <c r="A57" s="159" t="s">
        <v>134</v>
      </c>
      <c r="B57" t="str">
        <f t="shared" si="2"/>
        <v>$/MWh</v>
      </c>
    </row>
    <row r="68" spans="1:1" x14ac:dyDescent="0.25">
      <c r="A68" s="1"/>
    </row>
  </sheetData>
  <mergeCells count="2">
    <mergeCell ref="A1:B1"/>
    <mergeCell ref="A54:B54"/>
  </mergeCells>
  <phoneticPr fontId="1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8"/>
  <sheetViews>
    <sheetView tabSelected="1" topLeftCell="A44" zoomScale="70" zoomScaleNormal="70" workbookViewId="0">
      <selection activeCell="D51" sqref="D51"/>
    </sheetView>
  </sheetViews>
  <sheetFormatPr defaultColWidth="9.140625" defaultRowHeight="15" x14ac:dyDescent="0.25"/>
  <cols>
    <col min="1" max="1" width="37.42578125" style="1" customWidth="1"/>
    <col min="2" max="2" width="28.42578125" style="1" customWidth="1"/>
    <col min="3" max="3" width="9" style="1" customWidth="1"/>
    <col min="4" max="4" width="18.42578125" style="1" customWidth="1"/>
    <col min="5" max="5" width="18.140625" style="1" customWidth="1"/>
    <col min="6" max="6" width="34.140625" style="1" customWidth="1"/>
    <col min="7" max="7" width="95" style="1" customWidth="1"/>
    <col min="8" max="8" width="37.42578125" style="1" customWidth="1"/>
    <col min="9" max="10" width="34.42578125" style="1" customWidth="1"/>
    <col min="11" max="16384" width="9.140625" style="1"/>
  </cols>
  <sheetData>
    <row r="1" spans="1:10" s="3" customFormat="1" ht="30" x14ac:dyDescent="0.25">
      <c r="A1" s="164" t="s">
        <v>2288</v>
      </c>
      <c r="B1" s="165" t="s">
        <v>2289</v>
      </c>
      <c r="C1" s="198" t="s">
        <v>2783</v>
      </c>
      <c r="D1" s="165" t="s">
        <v>56</v>
      </c>
      <c r="E1" s="165" t="s">
        <v>58</v>
      </c>
      <c r="F1" s="165" t="s">
        <v>423</v>
      </c>
      <c r="G1" s="165" t="s">
        <v>57</v>
      </c>
      <c r="H1" s="165" t="s">
        <v>2298</v>
      </c>
      <c r="I1" s="166" t="s">
        <v>288</v>
      </c>
      <c r="J1" s="44" t="s">
        <v>3485</v>
      </c>
    </row>
    <row r="2" spans="1:10" x14ac:dyDescent="0.25">
      <c r="A2" s="2" t="s">
        <v>2303</v>
      </c>
      <c r="B2" s="1" t="s">
        <v>2304</v>
      </c>
      <c r="C2" s="43">
        <v>1</v>
      </c>
      <c r="D2" s="1" t="s">
        <v>59</v>
      </c>
      <c r="E2" s="1" t="s">
        <v>60</v>
      </c>
      <c r="F2" s="1" t="str">
        <f>UnitControlCenter!$B$3</f>
        <v>million metric tons / year</v>
      </c>
      <c r="G2" s="1" t="s">
        <v>168</v>
      </c>
      <c r="J2" s="1" t="s">
        <v>3491</v>
      </c>
    </row>
    <row r="3" spans="1:10" x14ac:dyDescent="0.25">
      <c r="A3" s="2" t="s">
        <v>2303</v>
      </c>
      <c r="B3" s="1" t="s">
        <v>2305</v>
      </c>
      <c r="C3" s="47">
        <v>1</v>
      </c>
      <c r="D3" s="2" t="s">
        <v>59</v>
      </c>
      <c r="E3" s="2" t="s">
        <v>60</v>
      </c>
      <c r="F3" s="1" t="str">
        <f>UnitControlCenter!$B$3</f>
        <v>million metric tons / year</v>
      </c>
      <c r="G3" s="1" t="s">
        <v>2287</v>
      </c>
    </row>
    <row r="4" spans="1:10" ht="30" x14ac:dyDescent="0.25">
      <c r="A4" s="2" t="s">
        <v>2303</v>
      </c>
      <c r="B4" s="1" t="s">
        <v>3420</v>
      </c>
      <c r="C4" s="43">
        <v>1</v>
      </c>
      <c r="D4" s="1" t="s">
        <v>59</v>
      </c>
      <c r="E4" s="1" t="s">
        <v>60</v>
      </c>
      <c r="F4" s="1" t="str">
        <f>UnitControlCenter!B4</f>
        <v>million metric tons</v>
      </c>
      <c r="G4" s="1" t="s">
        <v>3423</v>
      </c>
      <c r="J4" s="1" t="s">
        <v>3492</v>
      </c>
    </row>
    <row r="5" spans="1:10" ht="30" x14ac:dyDescent="0.25">
      <c r="A5" s="2" t="s">
        <v>2303</v>
      </c>
      <c r="B5" s="1" t="s">
        <v>3421</v>
      </c>
      <c r="C5" s="47">
        <v>1</v>
      </c>
      <c r="D5" s="2" t="s">
        <v>59</v>
      </c>
      <c r="E5" s="2" t="s">
        <v>60</v>
      </c>
      <c r="F5" s="1" t="str">
        <f>UnitControlCenter!B4</f>
        <v>million metric tons</v>
      </c>
      <c r="G5" s="1" t="s">
        <v>3424</v>
      </c>
    </row>
    <row r="6" spans="1:10" ht="90" x14ac:dyDescent="0.25">
      <c r="A6" s="2" t="s">
        <v>2303</v>
      </c>
      <c r="B6" s="2" t="s">
        <v>2306</v>
      </c>
      <c r="C6" s="43">
        <v>1</v>
      </c>
      <c r="D6" s="1" t="s">
        <v>61</v>
      </c>
      <c r="E6" s="1" t="s">
        <v>62</v>
      </c>
      <c r="F6" s="1" t="str">
        <f>UnitControlCenter!$B$3</f>
        <v>million metric tons / year</v>
      </c>
      <c r="G6" s="1" t="s">
        <v>2761</v>
      </c>
      <c r="H6" s="1" t="s">
        <v>2762</v>
      </c>
      <c r="I6" s="1" t="s">
        <v>2763</v>
      </c>
    </row>
    <row r="7" spans="1:10" ht="30" x14ac:dyDescent="0.25">
      <c r="A7" s="2" t="s">
        <v>2303</v>
      </c>
      <c r="B7" s="2" t="s">
        <v>2307</v>
      </c>
      <c r="C7" s="43">
        <v>1</v>
      </c>
      <c r="D7" s="1" t="s">
        <v>61</v>
      </c>
      <c r="E7" s="1" t="s">
        <v>62</v>
      </c>
      <c r="F7" s="1" t="str">
        <f>UnitControlCenter!$B$3</f>
        <v>million metric tons / year</v>
      </c>
      <c r="G7" s="1" t="s">
        <v>2764</v>
      </c>
      <c r="H7" s="1" t="s">
        <v>2765</v>
      </c>
      <c r="I7" s="1" t="s">
        <v>2766</v>
      </c>
    </row>
    <row r="8" spans="1:10" ht="30" x14ac:dyDescent="0.25">
      <c r="A8" s="2" t="s">
        <v>2303</v>
      </c>
      <c r="B8" s="2" t="s">
        <v>2308</v>
      </c>
      <c r="C8" s="43">
        <v>1</v>
      </c>
      <c r="D8" s="1" t="s">
        <v>61</v>
      </c>
      <c r="E8" s="1" t="s">
        <v>62</v>
      </c>
      <c r="F8" s="1" t="str">
        <f>UnitControlCenter!$B$3</f>
        <v>million metric tons / year</v>
      </c>
      <c r="G8" s="1" t="s">
        <v>2569</v>
      </c>
      <c r="H8" s="1" t="s">
        <v>2570</v>
      </c>
      <c r="I8" s="1" t="s">
        <v>2571</v>
      </c>
    </row>
    <row r="9" spans="1:10" x14ac:dyDescent="0.25">
      <c r="A9" s="2" t="s">
        <v>2303</v>
      </c>
      <c r="B9" s="2" t="s">
        <v>2832</v>
      </c>
      <c r="C9" s="43">
        <v>0</v>
      </c>
      <c r="D9" s="1" t="s">
        <v>59</v>
      </c>
      <c r="E9" s="1" t="s">
        <v>60</v>
      </c>
      <c r="F9" s="1" t="str">
        <f>UnitControlCenter!$B$5</f>
        <v>g CO2e / 2024 dollar</v>
      </c>
      <c r="G9" s="1" t="s">
        <v>2786</v>
      </c>
    </row>
    <row r="10" spans="1:10" x14ac:dyDescent="0.25">
      <c r="A10" s="2" t="s">
        <v>2303</v>
      </c>
      <c r="B10" s="2" t="s">
        <v>126</v>
      </c>
      <c r="C10" s="43">
        <v>1</v>
      </c>
      <c r="D10" s="1" t="s">
        <v>59</v>
      </c>
      <c r="E10" s="1" t="s">
        <v>60</v>
      </c>
      <c r="F10" s="1" t="str">
        <f>UnitControlCenter!$B$3</f>
        <v>million metric tons / year</v>
      </c>
      <c r="G10" s="1" t="s">
        <v>2405</v>
      </c>
    </row>
    <row r="11" spans="1:10" x14ac:dyDescent="0.25">
      <c r="A11" s="2" t="s">
        <v>2303</v>
      </c>
      <c r="B11" s="2" t="s">
        <v>2403</v>
      </c>
      <c r="C11" s="43">
        <v>1</v>
      </c>
      <c r="D11" s="1" t="s">
        <v>59</v>
      </c>
      <c r="E11" s="1" t="s">
        <v>60</v>
      </c>
      <c r="F11" s="1" t="str">
        <f>UnitControlCenter!$B$3</f>
        <v>million metric tons / year</v>
      </c>
      <c r="G11" s="1" t="s">
        <v>2406</v>
      </c>
    </row>
    <row r="12" spans="1:10" x14ac:dyDescent="0.25">
      <c r="A12" s="2" t="s">
        <v>2303</v>
      </c>
      <c r="B12" s="2" t="s">
        <v>2456</v>
      </c>
      <c r="C12" s="43">
        <v>1</v>
      </c>
      <c r="D12" s="1" t="s">
        <v>59</v>
      </c>
      <c r="E12" s="1" t="s">
        <v>60</v>
      </c>
      <c r="F12" s="1" t="str">
        <f>UnitControlCenter!$B$3</f>
        <v>million metric tons / year</v>
      </c>
      <c r="G12" s="1" t="s">
        <v>2464</v>
      </c>
    </row>
    <row r="13" spans="1:10" x14ac:dyDescent="0.25">
      <c r="A13" s="2" t="s">
        <v>2303</v>
      </c>
      <c r="B13" s="2" t="s">
        <v>89</v>
      </c>
      <c r="C13" s="43">
        <v>1</v>
      </c>
      <c r="D13" s="1" t="s">
        <v>59</v>
      </c>
      <c r="E13" s="1" t="s">
        <v>60</v>
      </c>
      <c r="F13" s="1" t="str">
        <f>UnitControlCenter!$B$3</f>
        <v>million metric tons / year</v>
      </c>
      <c r="G13" s="1" t="s">
        <v>2407</v>
      </c>
    </row>
    <row r="14" spans="1:10" x14ac:dyDescent="0.25">
      <c r="A14" s="2" t="s">
        <v>2303</v>
      </c>
      <c r="B14" s="2" t="s">
        <v>9</v>
      </c>
      <c r="C14" s="43">
        <v>1</v>
      </c>
      <c r="D14" s="1" t="s">
        <v>59</v>
      </c>
      <c r="E14" s="1" t="s">
        <v>60</v>
      </c>
      <c r="F14" s="1" t="str">
        <f>UnitControlCenter!$B$3</f>
        <v>million metric tons / year</v>
      </c>
      <c r="G14" s="1" t="s">
        <v>2424</v>
      </c>
    </row>
    <row r="15" spans="1:10" x14ac:dyDescent="0.25">
      <c r="A15" s="2" t="s">
        <v>2303</v>
      </c>
      <c r="B15" s="2" t="s">
        <v>2404</v>
      </c>
      <c r="C15" s="43">
        <v>1</v>
      </c>
      <c r="D15" s="1" t="s">
        <v>59</v>
      </c>
      <c r="E15" s="1" t="s">
        <v>60</v>
      </c>
      <c r="F15" s="1" t="str">
        <f>UnitControlCenter!$B$3</f>
        <v>million metric tons / year</v>
      </c>
      <c r="G15" s="1" t="s">
        <v>2408</v>
      </c>
    </row>
    <row r="16" spans="1:10" x14ac:dyDescent="0.25">
      <c r="A16" s="2" t="s">
        <v>2303</v>
      </c>
      <c r="B16" s="2" t="s">
        <v>4</v>
      </c>
      <c r="C16" s="43">
        <v>1</v>
      </c>
      <c r="D16" s="1" t="s">
        <v>59</v>
      </c>
      <c r="E16" s="1" t="s">
        <v>60</v>
      </c>
      <c r="F16" s="1" t="str">
        <f>UnitControlCenter!$B$3</f>
        <v>million metric tons / year</v>
      </c>
      <c r="G16" s="1" t="s">
        <v>2409</v>
      </c>
    </row>
    <row r="17" spans="1:10" x14ac:dyDescent="0.25">
      <c r="A17" s="2" t="s">
        <v>2303</v>
      </c>
      <c r="B17" s="2" t="s">
        <v>2413</v>
      </c>
      <c r="C17" s="43">
        <v>1</v>
      </c>
      <c r="D17" s="1" t="s">
        <v>59</v>
      </c>
      <c r="E17" s="1" t="s">
        <v>60</v>
      </c>
      <c r="F17" s="1" t="str">
        <f>UnitControlCenter!$B$3</f>
        <v>million metric tons / year</v>
      </c>
      <c r="G17" s="1" t="s">
        <v>2410</v>
      </c>
    </row>
    <row r="18" spans="1:10" ht="390.75" thickBot="1" x14ac:dyDescent="0.3">
      <c r="A18" s="192" t="s">
        <v>2303</v>
      </c>
      <c r="B18" s="192" t="s">
        <v>3581</v>
      </c>
      <c r="C18" s="199">
        <v>1</v>
      </c>
      <c r="D18" s="193" t="s">
        <v>61</v>
      </c>
      <c r="E18" s="193" t="s">
        <v>62</v>
      </c>
      <c r="F18" s="193" t="s">
        <v>336</v>
      </c>
      <c r="G18" s="193" t="s">
        <v>3582</v>
      </c>
      <c r="H18" s="193" t="s">
        <v>3617</v>
      </c>
      <c r="I18" s="193" t="s">
        <v>3583</v>
      </c>
      <c r="J18" s="193"/>
    </row>
    <row r="19" spans="1:10" ht="105" x14ac:dyDescent="0.25">
      <c r="A19" s="2" t="s">
        <v>2309</v>
      </c>
      <c r="B19" s="2" t="s">
        <v>2203</v>
      </c>
      <c r="C19" s="43">
        <v>1</v>
      </c>
      <c r="D19" s="1" t="s">
        <v>61</v>
      </c>
      <c r="E19" s="1" t="s">
        <v>62</v>
      </c>
      <c r="F19" s="1" t="str">
        <f>UnitControlCenter!$B$3</f>
        <v>million metric tons / year</v>
      </c>
      <c r="G19" s="1" t="s">
        <v>3253</v>
      </c>
      <c r="H19" s="1" t="s">
        <v>2762</v>
      </c>
      <c r="I19" s="1" t="s">
        <v>2763</v>
      </c>
    </row>
    <row r="20" spans="1:10" ht="105" x14ac:dyDescent="0.25">
      <c r="A20" s="2" t="s">
        <v>2309</v>
      </c>
      <c r="B20" s="2" t="s">
        <v>2219</v>
      </c>
      <c r="C20" s="43">
        <v>1</v>
      </c>
      <c r="D20" s="1" t="s">
        <v>61</v>
      </c>
      <c r="E20" s="1" t="s">
        <v>62</v>
      </c>
      <c r="F20" s="1" t="str">
        <f>UnitControlCenter!$B$3</f>
        <v>million metric tons / year</v>
      </c>
      <c r="G20" s="1" t="s">
        <v>3265</v>
      </c>
      <c r="H20" s="1" t="s">
        <v>2762</v>
      </c>
      <c r="I20" s="1" t="s">
        <v>3254</v>
      </c>
    </row>
    <row r="21" spans="1:10" ht="105" x14ac:dyDescent="0.25">
      <c r="A21" s="2" t="s">
        <v>2309</v>
      </c>
      <c r="B21" s="2" t="s">
        <v>2221</v>
      </c>
      <c r="C21" s="43">
        <v>1</v>
      </c>
      <c r="D21" s="1" t="s">
        <v>61</v>
      </c>
      <c r="E21" s="1" t="s">
        <v>62</v>
      </c>
      <c r="F21" s="1" t="str">
        <f>UnitControlCenter!$B$3</f>
        <v>million metric tons / year</v>
      </c>
      <c r="G21" s="1" t="s">
        <v>3266</v>
      </c>
      <c r="H21" s="1" t="s">
        <v>2762</v>
      </c>
      <c r="I21" s="1" t="s">
        <v>3255</v>
      </c>
    </row>
    <row r="22" spans="1:10" ht="105" x14ac:dyDescent="0.25">
      <c r="A22" s="2" t="s">
        <v>2309</v>
      </c>
      <c r="B22" s="2" t="s">
        <v>2296</v>
      </c>
      <c r="C22" s="43">
        <v>1</v>
      </c>
      <c r="D22" s="1" t="s">
        <v>61</v>
      </c>
      <c r="E22" s="1" t="s">
        <v>62</v>
      </c>
      <c r="F22" s="1" t="str">
        <f>UnitControlCenter!$B$3</f>
        <v>million metric tons / year</v>
      </c>
      <c r="G22" s="1" t="s">
        <v>3267</v>
      </c>
      <c r="H22" s="1" t="s">
        <v>2762</v>
      </c>
      <c r="I22" s="1" t="s">
        <v>3256</v>
      </c>
    </row>
    <row r="23" spans="1:10" ht="105" x14ac:dyDescent="0.25">
      <c r="A23" s="2" t="s">
        <v>2309</v>
      </c>
      <c r="B23" s="2" t="s">
        <v>2295</v>
      </c>
      <c r="C23" s="43">
        <v>1</v>
      </c>
      <c r="D23" s="1" t="s">
        <v>61</v>
      </c>
      <c r="E23" s="1" t="s">
        <v>62</v>
      </c>
      <c r="F23" s="1" t="str">
        <f>UnitControlCenter!$B$6</f>
        <v>thousand metric tons / year</v>
      </c>
      <c r="G23" s="1" t="s">
        <v>3268</v>
      </c>
      <c r="H23" s="1" t="s">
        <v>2762</v>
      </c>
      <c r="I23" s="1" t="s">
        <v>3257</v>
      </c>
    </row>
    <row r="24" spans="1:10" ht="105" x14ac:dyDescent="0.25">
      <c r="A24" s="2" t="s">
        <v>2309</v>
      </c>
      <c r="B24" s="2" t="s">
        <v>2210</v>
      </c>
      <c r="C24" s="43">
        <v>1</v>
      </c>
      <c r="D24" s="1" t="s">
        <v>61</v>
      </c>
      <c r="E24" s="1" t="s">
        <v>62</v>
      </c>
      <c r="F24" s="1" t="str">
        <f>UnitControlCenter!$B$6</f>
        <v>thousand metric tons / year</v>
      </c>
      <c r="G24" s="1" t="s">
        <v>3269</v>
      </c>
      <c r="H24" s="1" t="s">
        <v>2762</v>
      </c>
      <c r="I24" s="1" t="s">
        <v>3258</v>
      </c>
    </row>
    <row r="25" spans="1:10" ht="105" x14ac:dyDescent="0.25">
      <c r="A25" s="2" t="s">
        <v>2309</v>
      </c>
      <c r="B25" s="2" t="s">
        <v>2215</v>
      </c>
      <c r="C25" s="43">
        <v>1</v>
      </c>
      <c r="D25" s="1" t="s">
        <v>61</v>
      </c>
      <c r="E25" s="1" t="s">
        <v>62</v>
      </c>
      <c r="F25" s="1" t="str">
        <f>UnitControlCenter!$B$6</f>
        <v>thousand metric tons / year</v>
      </c>
      <c r="G25" s="1" t="s">
        <v>3270</v>
      </c>
      <c r="H25" s="1" t="s">
        <v>2762</v>
      </c>
      <c r="I25" s="1" t="s">
        <v>3259</v>
      </c>
    </row>
    <row r="26" spans="1:10" ht="105" x14ac:dyDescent="0.25">
      <c r="A26" s="2" t="s">
        <v>2309</v>
      </c>
      <c r="B26" s="2" t="s">
        <v>2217</v>
      </c>
      <c r="C26" s="43">
        <v>1</v>
      </c>
      <c r="D26" s="1" t="s">
        <v>61</v>
      </c>
      <c r="E26" s="1" t="s">
        <v>62</v>
      </c>
      <c r="F26" s="1" t="str">
        <f>UnitControlCenter!$B$6</f>
        <v>thousand metric tons / year</v>
      </c>
      <c r="G26" s="1" t="s">
        <v>3271</v>
      </c>
      <c r="H26" s="1" t="s">
        <v>2762</v>
      </c>
      <c r="I26" s="1" t="s">
        <v>3260</v>
      </c>
    </row>
    <row r="27" spans="1:10" ht="105" x14ac:dyDescent="0.25">
      <c r="A27" s="2" t="s">
        <v>2309</v>
      </c>
      <c r="B27" s="2" t="s">
        <v>2208</v>
      </c>
      <c r="C27" s="43">
        <v>1</v>
      </c>
      <c r="D27" s="1" t="s">
        <v>61</v>
      </c>
      <c r="E27" s="1" t="s">
        <v>62</v>
      </c>
      <c r="F27" s="1" t="str">
        <f>UnitControlCenter!$B$3</f>
        <v>million metric tons / year</v>
      </c>
      <c r="G27" s="1" t="s">
        <v>3272</v>
      </c>
      <c r="H27" s="1" t="s">
        <v>2762</v>
      </c>
      <c r="I27" s="1" t="s">
        <v>3261</v>
      </c>
    </row>
    <row r="28" spans="1:10" ht="105" x14ac:dyDescent="0.25">
      <c r="A28" s="2" t="s">
        <v>2309</v>
      </c>
      <c r="B28" s="2" t="s">
        <v>2205</v>
      </c>
      <c r="C28" s="43">
        <v>1</v>
      </c>
      <c r="D28" s="1" t="s">
        <v>61</v>
      </c>
      <c r="E28" s="1" t="s">
        <v>62</v>
      </c>
      <c r="F28" s="1" t="str">
        <f>UnitControlCenter!$B$6</f>
        <v>thousand metric tons / year</v>
      </c>
      <c r="G28" s="1" t="s">
        <v>3273</v>
      </c>
      <c r="H28" s="1" t="s">
        <v>2762</v>
      </c>
      <c r="I28" s="1" t="s">
        <v>3262</v>
      </c>
    </row>
    <row r="29" spans="1:10" ht="105" x14ac:dyDescent="0.25">
      <c r="A29" s="2" t="s">
        <v>2309</v>
      </c>
      <c r="B29" s="2" t="s">
        <v>2213</v>
      </c>
      <c r="C29" s="43">
        <v>1</v>
      </c>
      <c r="D29" s="1" t="s">
        <v>61</v>
      </c>
      <c r="E29" s="1" t="s">
        <v>62</v>
      </c>
      <c r="F29" s="1" t="str">
        <f>UnitControlCenter!$B$3</f>
        <v>million metric tons / year</v>
      </c>
      <c r="G29" s="1" t="s">
        <v>3274</v>
      </c>
      <c r="H29" s="1" t="s">
        <v>2762</v>
      </c>
      <c r="I29" s="1" t="s">
        <v>3263</v>
      </c>
    </row>
    <row r="30" spans="1:10" ht="105.75" thickBot="1" x14ac:dyDescent="0.3">
      <c r="A30" s="192" t="s">
        <v>2309</v>
      </c>
      <c r="B30" s="192" t="s">
        <v>468</v>
      </c>
      <c r="C30" s="199">
        <v>1</v>
      </c>
      <c r="D30" s="1" t="s">
        <v>61</v>
      </c>
      <c r="E30" s="1" t="s">
        <v>62</v>
      </c>
      <c r="F30" s="193" t="str">
        <f>UnitControlCenter!$B$3</f>
        <v>million metric tons / year</v>
      </c>
      <c r="G30" s="1" t="s">
        <v>3275</v>
      </c>
      <c r="H30" s="1" t="s">
        <v>2762</v>
      </c>
      <c r="I30" s="1" t="s">
        <v>3264</v>
      </c>
    </row>
    <row r="31" spans="1:10" ht="75" x14ac:dyDescent="0.25">
      <c r="A31" s="2" t="s">
        <v>2310</v>
      </c>
      <c r="B31" s="2" t="s">
        <v>2306</v>
      </c>
      <c r="C31" s="43">
        <v>1</v>
      </c>
      <c r="D31" s="1" t="s">
        <v>61</v>
      </c>
      <c r="E31" s="1" t="s">
        <v>62</v>
      </c>
      <c r="F31" s="1" t="str">
        <f>UnitControlCenter!$B$3</f>
        <v>million metric tons / year</v>
      </c>
      <c r="G31" s="1" t="s">
        <v>2844</v>
      </c>
      <c r="H31" s="1" t="s">
        <v>2845</v>
      </c>
      <c r="I31" s="1" t="s">
        <v>2846</v>
      </c>
    </row>
    <row r="32" spans="1:10" ht="105" x14ac:dyDescent="0.25">
      <c r="A32" s="2" t="s">
        <v>2310</v>
      </c>
      <c r="B32" s="2" t="s">
        <v>2465</v>
      </c>
      <c r="C32" s="43">
        <v>1</v>
      </c>
      <c r="D32" s="1" t="s">
        <v>61</v>
      </c>
      <c r="E32" s="1" t="s">
        <v>62</v>
      </c>
      <c r="F32" s="1" t="str">
        <f>UnitControlCenter!$B$3</f>
        <v>million metric tons / year</v>
      </c>
      <c r="G32" s="1" t="s">
        <v>2847</v>
      </c>
      <c r="H32" s="1" t="s">
        <v>2848</v>
      </c>
      <c r="I32" s="1" t="s">
        <v>2849</v>
      </c>
    </row>
    <row r="33" spans="1:10" ht="60" x14ac:dyDescent="0.25">
      <c r="A33" s="2" t="s">
        <v>2310</v>
      </c>
      <c r="B33" s="2" t="s">
        <v>2311</v>
      </c>
      <c r="C33" s="43">
        <v>1</v>
      </c>
      <c r="D33" s="1" t="s">
        <v>61</v>
      </c>
      <c r="E33" s="1" t="s">
        <v>62</v>
      </c>
      <c r="F33" s="1" t="str">
        <f>UnitControlCenter!$B$3</f>
        <v>million metric tons / year</v>
      </c>
      <c r="G33" s="1" t="s">
        <v>2850</v>
      </c>
      <c r="H33" s="1" t="s">
        <v>2851</v>
      </c>
      <c r="I33" s="1" t="s">
        <v>2852</v>
      </c>
    </row>
    <row r="34" spans="1:10" ht="15.75" thickBot="1" x14ac:dyDescent="0.3">
      <c r="A34" s="192" t="s">
        <v>2310</v>
      </c>
      <c r="B34" s="192" t="s">
        <v>2832</v>
      </c>
      <c r="C34" s="199">
        <v>0</v>
      </c>
      <c r="D34" s="193" t="s">
        <v>59</v>
      </c>
      <c r="E34" s="193" t="s">
        <v>60</v>
      </c>
      <c r="F34" s="193" t="str">
        <f>UnitControlCenter!$B$7</f>
        <v>g CO2 / 2024 dollar</v>
      </c>
      <c r="G34" s="193" t="s">
        <v>2785</v>
      </c>
      <c r="H34" s="193"/>
      <c r="I34" s="193"/>
      <c r="J34" s="193"/>
    </row>
    <row r="35" spans="1:10" ht="30" x14ac:dyDescent="0.25">
      <c r="A35" s="2" t="s">
        <v>4153</v>
      </c>
      <c r="B35" s="2" t="s">
        <v>126</v>
      </c>
      <c r="C35" s="43">
        <v>1</v>
      </c>
      <c r="D35" s="1" t="s">
        <v>61</v>
      </c>
      <c r="E35" s="1" t="s">
        <v>62</v>
      </c>
      <c r="F35" s="1" t="str">
        <f>UnitControlCenter!$B$3</f>
        <v>million metric tons / year</v>
      </c>
      <c r="G35" s="1" t="s">
        <v>4154</v>
      </c>
      <c r="H35" s="1" t="s">
        <v>2777</v>
      </c>
      <c r="I35" s="1" t="s">
        <v>2778</v>
      </c>
    </row>
    <row r="36" spans="1:10" ht="30" x14ac:dyDescent="0.25">
      <c r="A36" s="2" t="s">
        <v>4153</v>
      </c>
      <c r="B36" s="2" t="s">
        <v>2403</v>
      </c>
      <c r="C36" s="43">
        <v>1</v>
      </c>
      <c r="D36" s="1" t="s">
        <v>61</v>
      </c>
      <c r="E36" s="1" t="s">
        <v>62</v>
      </c>
      <c r="F36" s="1" t="str">
        <f>UnitControlCenter!$B$3</f>
        <v>million metric tons / year</v>
      </c>
      <c r="G36" s="1" t="s">
        <v>4155</v>
      </c>
      <c r="H36" s="1" t="s">
        <v>2777</v>
      </c>
      <c r="I36" s="1" t="s">
        <v>2778</v>
      </c>
    </row>
    <row r="37" spans="1:10" ht="45" x14ac:dyDescent="0.25">
      <c r="A37" s="2" t="s">
        <v>4153</v>
      </c>
      <c r="B37" s="2" t="s">
        <v>2456</v>
      </c>
      <c r="C37" s="43">
        <v>1</v>
      </c>
      <c r="D37" s="1" t="s">
        <v>61</v>
      </c>
      <c r="E37" s="1" t="s">
        <v>62</v>
      </c>
      <c r="F37" s="1" t="str">
        <f>UnitControlCenter!$B$3</f>
        <v>million metric tons / year</v>
      </c>
      <c r="G37" s="1" t="s">
        <v>4156</v>
      </c>
      <c r="H37" s="1" t="s">
        <v>2777</v>
      </c>
      <c r="I37" s="1" t="s">
        <v>2778</v>
      </c>
    </row>
    <row r="38" spans="1:10" ht="30" x14ac:dyDescent="0.25">
      <c r="A38" s="2" t="s">
        <v>4153</v>
      </c>
      <c r="B38" s="2" t="s">
        <v>89</v>
      </c>
      <c r="C38" s="43">
        <v>1</v>
      </c>
      <c r="D38" s="1" t="s">
        <v>61</v>
      </c>
      <c r="E38" s="1" t="s">
        <v>62</v>
      </c>
      <c r="F38" s="1" t="str">
        <f>UnitControlCenter!$B$3</f>
        <v>million metric tons / year</v>
      </c>
      <c r="G38" s="1" t="s">
        <v>4157</v>
      </c>
      <c r="H38" s="1" t="s">
        <v>2777</v>
      </c>
      <c r="I38" s="1" t="s">
        <v>2778</v>
      </c>
    </row>
    <row r="39" spans="1:10" ht="45" x14ac:dyDescent="0.25">
      <c r="A39" s="2" t="s">
        <v>4153</v>
      </c>
      <c r="B39" s="2" t="s">
        <v>9</v>
      </c>
      <c r="C39" s="43">
        <v>1</v>
      </c>
      <c r="D39" s="1" t="s">
        <v>61</v>
      </c>
      <c r="E39" s="1" t="s">
        <v>62</v>
      </c>
      <c r="F39" s="1" t="str">
        <f>UnitControlCenter!$B$3</f>
        <v>million metric tons / year</v>
      </c>
      <c r="G39" s="1" t="s">
        <v>4158</v>
      </c>
      <c r="H39" s="1" t="s">
        <v>2570</v>
      </c>
      <c r="I39" s="1" t="s">
        <v>2571</v>
      </c>
    </row>
    <row r="40" spans="1:10" ht="30" x14ac:dyDescent="0.25">
      <c r="A40" s="2" t="s">
        <v>4153</v>
      </c>
      <c r="B40" s="2" t="s">
        <v>2404</v>
      </c>
      <c r="C40" s="43">
        <v>1</v>
      </c>
      <c r="D40" s="1" t="s">
        <v>61</v>
      </c>
      <c r="E40" s="1" t="s">
        <v>62</v>
      </c>
      <c r="F40" s="1" t="str">
        <f>UnitControlCenter!$B$3</f>
        <v>million metric tons / year</v>
      </c>
      <c r="G40" s="1" t="s">
        <v>4159</v>
      </c>
      <c r="H40" s="1" t="s">
        <v>2777</v>
      </c>
      <c r="I40" s="1" t="s">
        <v>2778</v>
      </c>
    </row>
    <row r="41" spans="1:10" ht="30" x14ac:dyDescent="0.25">
      <c r="A41" s="2" t="s">
        <v>4153</v>
      </c>
      <c r="B41" s="2" t="s">
        <v>4</v>
      </c>
      <c r="C41" s="43">
        <v>1</v>
      </c>
      <c r="D41" s="1" t="s">
        <v>61</v>
      </c>
      <c r="E41" s="1" t="s">
        <v>62</v>
      </c>
      <c r="F41" s="1" t="str">
        <f>UnitControlCenter!$B$3</f>
        <v>million metric tons / year</v>
      </c>
      <c r="G41" s="1" t="s">
        <v>4160</v>
      </c>
      <c r="H41" s="1" t="s">
        <v>2777</v>
      </c>
      <c r="I41" s="1" t="s">
        <v>2778</v>
      </c>
    </row>
    <row r="42" spans="1:10" ht="45" x14ac:dyDescent="0.25">
      <c r="A42" s="2" t="s">
        <v>4153</v>
      </c>
      <c r="B42" s="2" t="s">
        <v>2413</v>
      </c>
      <c r="C42" s="43">
        <v>1</v>
      </c>
      <c r="D42" s="1" t="s">
        <v>61</v>
      </c>
      <c r="E42" s="1" t="s">
        <v>62</v>
      </c>
      <c r="F42" s="1" t="str">
        <f>UnitControlCenter!$B$3</f>
        <v>million metric tons / year</v>
      </c>
      <c r="G42" s="1" t="s">
        <v>4161</v>
      </c>
      <c r="H42" s="1" t="s">
        <v>2777</v>
      </c>
      <c r="I42" s="1" t="s">
        <v>2778</v>
      </c>
    </row>
    <row r="43" spans="1:10" ht="30" x14ac:dyDescent="0.25">
      <c r="A43" s="2" t="s">
        <v>2303</v>
      </c>
      <c r="B43" s="2" t="s">
        <v>4183</v>
      </c>
      <c r="C43" s="43">
        <v>0</v>
      </c>
      <c r="D43" s="1" t="s">
        <v>59</v>
      </c>
      <c r="E43" s="1" t="s">
        <v>60</v>
      </c>
      <c r="F43" s="1" t="str">
        <f>UnitControlCenter!$B$3</f>
        <v>million metric tons / year</v>
      </c>
      <c r="G43" s="1" t="s">
        <v>4184</v>
      </c>
    </row>
    <row r="44" spans="1:10" ht="105" x14ac:dyDescent="0.25">
      <c r="A44" s="2" t="s">
        <v>2694</v>
      </c>
      <c r="B44" s="2" t="s">
        <v>2534</v>
      </c>
      <c r="C44" s="43">
        <v>1</v>
      </c>
      <c r="D44" s="1" t="s">
        <v>59</v>
      </c>
      <c r="E44" s="1" t="s">
        <v>2931</v>
      </c>
      <c r="F44" s="1" t="str">
        <f>UnitControlCenter!$B$3</f>
        <v>million metric tons / year</v>
      </c>
      <c r="G44" s="1" t="s">
        <v>2971</v>
      </c>
    </row>
    <row r="45" spans="1:10" x14ac:dyDescent="0.25">
      <c r="A45" s="2" t="s">
        <v>2694</v>
      </c>
      <c r="B45" s="2" t="s">
        <v>126</v>
      </c>
      <c r="C45" s="43">
        <v>1</v>
      </c>
      <c r="D45" s="1" t="s">
        <v>59</v>
      </c>
      <c r="E45" s="1" t="s">
        <v>2931</v>
      </c>
      <c r="F45" s="1" t="str">
        <f>UnitControlCenter!$B$3</f>
        <v>million metric tons / year</v>
      </c>
      <c r="G45" s="1" t="s">
        <v>2405</v>
      </c>
    </row>
    <row r="46" spans="1:10" x14ac:dyDescent="0.25">
      <c r="A46" s="2" t="s">
        <v>2694</v>
      </c>
      <c r="B46" s="2" t="s">
        <v>2403</v>
      </c>
      <c r="C46" s="43">
        <v>1</v>
      </c>
      <c r="D46" s="1" t="s">
        <v>59</v>
      </c>
      <c r="E46" s="1" t="s">
        <v>2931</v>
      </c>
      <c r="F46" s="1" t="str">
        <f>UnitControlCenter!$B$3</f>
        <v>million metric tons / year</v>
      </c>
      <c r="G46" s="1" t="s">
        <v>2406</v>
      </c>
    </row>
    <row r="47" spans="1:10" x14ac:dyDescent="0.25">
      <c r="A47" s="2" t="s">
        <v>2694</v>
      </c>
      <c r="B47" s="2" t="s">
        <v>2456</v>
      </c>
      <c r="C47" s="43">
        <v>1</v>
      </c>
      <c r="D47" s="1" t="s">
        <v>59</v>
      </c>
      <c r="E47" s="1" t="s">
        <v>2931</v>
      </c>
      <c r="F47" s="1" t="str">
        <f>UnitControlCenter!$B$3</f>
        <v>million metric tons / year</v>
      </c>
      <c r="G47" s="1" t="s">
        <v>2464</v>
      </c>
    </row>
    <row r="48" spans="1:10" x14ac:dyDescent="0.25">
      <c r="A48" s="2" t="s">
        <v>2694</v>
      </c>
      <c r="B48" s="2" t="s">
        <v>89</v>
      </c>
      <c r="C48" s="43">
        <v>1</v>
      </c>
      <c r="D48" s="1" t="s">
        <v>59</v>
      </c>
      <c r="E48" s="1" t="s">
        <v>2931</v>
      </c>
      <c r="F48" s="1" t="str">
        <f>UnitControlCenter!$B$3</f>
        <v>million metric tons / year</v>
      </c>
      <c r="G48" s="1" t="s">
        <v>2407</v>
      </c>
    </row>
    <row r="49" spans="1:10" ht="30" x14ac:dyDescent="0.25">
      <c r="A49" s="2" t="s">
        <v>2694</v>
      </c>
      <c r="B49" s="2" t="s">
        <v>9</v>
      </c>
      <c r="C49" s="43">
        <v>1</v>
      </c>
      <c r="D49" s="1" t="s">
        <v>59</v>
      </c>
      <c r="E49" s="1" t="s">
        <v>2931</v>
      </c>
      <c r="F49" s="1" t="str">
        <f>UnitControlCenter!$B$3</f>
        <v>million metric tons / year</v>
      </c>
      <c r="G49" s="1" t="s">
        <v>2972</v>
      </c>
    </row>
    <row r="50" spans="1:10" ht="15.75" thickBot="1" x14ac:dyDescent="0.3">
      <c r="A50" s="192" t="s">
        <v>2694</v>
      </c>
      <c r="B50" s="192" t="s">
        <v>4</v>
      </c>
      <c r="C50" s="199">
        <v>1</v>
      </c>
      <c r="D50" s="193" t="s">
        <v>59</v>
      </c>
      <c r="E50" s="193" t="s">
        <v>2931</v>
      </c>
      <c r="F50" s="193" t="str">
        <f>UnitControlCenter!$B$3</f>
        <v>million metric tons / year</v>
      </c>
      <c r="G50" s="193" t="s">
        <v>2409</v>
      </c>
      <c r="H50" s="193"/>
      <c r="I50" s="193"/>
      <c r="J50" s="193"/>
    </row>
    <row r="51" spans="1:10" ht="45" x14ac:dyDescent="0.25">
      <c r="A51" s="2" t="s">
        <v>340</v>
      </c>
      <c r="B51" s="2" t="s">
        <v>2898</v>
      </c>
      <c r="C51" s="43">
        <v>1</v>
      </c>
      <c r="D51" s="1" t="s">
        <v>61</v>
      </c>
      <c r="E51" s="1" t="s">
        <v>422</v>
      </c>
      <c r="F51" s="1" t="str">
        <f>UnitControlCenter!$B$8</f>
        <v>2024 dollars / metric ton CO2e abated, Annual average abatement (million metric tons CO2e)</v>
      </c>
      <c r="G51" s="1" t="s">
        <v>2973</v>
      </c>
    </row>
    <row r="52" spans="1:10" ht="45.75" thickBot="1" x14ac:dyDescent="0.3">
      <c r="A52" s="192" t="s">
        <v>340</v>
      </c>
      <c r="B52" s="192" t="s">
        <v>2899</v>
      </c>
      <c r="C52" s="199">
        <v>1</v>
      </c>
      <c r="D52" s="193" t="s">
        <v>61</v>
      </c>
      <c r="E52" s="193" t="s">
        <v>422</v>
      </c>
      <c r="F52" s="193" t="str">
        <f>UnitControlCenter!$B$8</f>
        <v>2024 dollars / metric ton CO2e abated, Annual average abatement (million metric tons CO2e)</v>
      </c>
      <c r="G52" s="193" t="s">
        <v>2973</v>
      </c>
      <c r="H52" s="193"/>
      <c r="I52" s="193"/>
      <c r="J52" s="193"/>
    </row>
    <row r="53" spans="1:10" ht="45" x14ac:dyDescent="0.25">
      <c r="A53" s="2" t="s">
        <v>2312</v>
      </c>
      <c r="B53" s="2" t="s">
        <v>2902</v>
      </c>
      <c r="C53" s="43">
        <v>1</v>
      </c>
      <c r="D53" s="1" t="s">
        <v>61</v>
      </c>
      <c r="E53" s="1" t="s">
        <v>60</v>
      </c>
      <c r="F53" s="1" t="str">
        <f>UnitControlCenter!$B$9</f>
        <v>billion 2024 dollars / year</v>
      </c>
      <c r="G53" s="1" t="s">
        <v>2900</v>
      </c>
      <c r="H53" s="1" t="s">
        <v>2389</v>
      </c>
      <c r="I53" s="1" t="s">
        <v>2373</v>
      </c>
    </row>
    <row r="54" spans="1:10" x14ac:dyDescent="0.25">
      <c r="A54" s="2" t="s">
        <v>2312</v>
      </c>
      <c r="B54" s="191" t="s">
        <v>2713</v>
      </c>
      <c r="C54" s="43">
        <v>1</v>
      </c>
      <c r="D54" s="1" t="s">
        <v>59</v>
      </c>
      <c r="E54" s="1" t="s">
        <v>60</v>
      </c>
      <c r="F54" s="1" t="str">
        <f>UnitControlCenter!$B$9</f>
        <v>billion 2024 dollars / year</v>
      </c>
      <c r="G54" s="1" t="s">
        <v>2707</v>
      </c>
    </row>
    <row r="55" spans="1:10" ht="75" x14ac:dyDescent="0.25">
      <c r="A55" s="2" t="s">
        <v>2312</v>
      </c>
      <c r="B55" s="2" t="s">
        <v>2889</v>
      </c>
      <c r="C55" s="43">
        <v>1</v>
      </c>
      <c r="D55" s="1" t="s">
        <v>61</v>
      </c>
      <c r="E55" s="1" t="s">
        <v>62</v>
      </c>
      <c r="F55" s="1" t="str">
        <f>UnitControlCenter!$B$9</f>
        <v>billion 2024 dollars / year</v>
      </c>
      <c r="G55" s="1" t="s">
        <v>2890</v>
      </c>
      <c r="H55" s="1" t="s">
        <v>2891</v>
      </c>
      <c r="I55" s="1" t="s">
        <v>2892</v>
      </c>
    </row>
    <row r="56" spans="1:10" ht="30" x14ac:dyDescent="0.25">
      <c r="A56" s="2" t="s">
        <v>2312</v>
      </c>
      <c r="B56" s="191" t="s">
        <v>2893</v>
      </c>
      <c r="C56" s="43">
        <v>1</v>
      </c>
      <c r="D56" s="1" t="s">
        <v>59</v>
      </c>
      <c r="E56" s="1" t="s">
        <v>60</v>
      </c>
      <c r="F56" s="1" t="str">
        <f>UnitControlCenter!$B$10</f>
        <v>billion 2024 dollars</v>
      </c>
      <c r="G56" s="1" t="s">
        <v>2894</v>
      </c>
    </row>
    <row r="57" spans="1:10" ht="30" x14ac:dyDescent="0.25">
      <c r="A57" s="2" t="s">
        <v>2312</v>
      </c>
      <c r="B57" s="191" t="s">
        <v>2895</v>
      </c>
      <c r="C57" s="43">
        <v>1</v>
      </c>
      <c r="D57" s="1" t="s">
        <v>59</v>
      </c>
      <c r="E57" s="1" t="s">
        <v>60</v>
      </c>
      <c r="F57" s="1" t="str">
        <f>UnitControlCenter!$B$9</f>
        <v>billion 2024 dollars / year</v>
      </c>
      <c r="G57" s="1" t="s">
        <v>2896</v>
      </c>
    </row>
    <row r="58" spans="1:10" ht="195" x14ac:dyDescent="0.25">
      <c r="A58" s="2" t="s">
        <v>2312</v>
      </c>
      <c r="B58" s="191" t="s">
        <v>2969</v>
      </c>
      <c r="C58" s="43">
        <v>1</v>
      </c>
      <c r="D58" s="1" t="s">
        <v>61</v>
      </c>
      <c r="E58" s="1" t="s">
        <v>60</v>
      </c>
      <c r="F58" s="1" t="str">
        <f>UnitControlCenter!$B$9</f>
        <v>billion 2024 dollars / year</v>
      </c>
      <c r="G58" s="1" t="s">
        <v>3877</v>
      </c>
      <c r="H58" s="1" t="s">
        <v>3878</v>
      </c>
      <c r="I58" s="1" t="s">
        <v>3879</v>
      </c>
    </row>
    <row r="59" spans="1:10" ht="30" x14ac:dyDescent="0.25">
      <c r="A59" s="2" t="s">
        <v>2312</v>
      </c>
      <c r="B59" s="191" t="s">
        <v>3941</v>
      </c>
      <c r="C59" s="43">
        <v>1</v>
      </c>
      <c r="D59" s="1" t="s">
        <v>59</v>
      </c>
      <c r="E59" s="1" t="s">
        <v>60</v>
      </c>
      <c r="F59" s="1" t="str">
        <f>UnitControlCenter!B52</f>
        <v>2024 dollars / year</v>
      </c>
      <c r="G59" s="1" t="s">
        <v>3943</v>
      </c>
    </row>
    <row r="60" spans="1:10" ht="30" x14ac:dyDescent="0.25">
      <c r="A60" s="2" t="s">
        <v>2312</v>
      </c>
      <c r="B60" s="191" t="s">
        <v>3942</v>
      </c>
      <c r="C60" s="43">
        <v>1</v>
      </c>
      <c r="D60" s="1" t="s">
        <v>59</v>
      </c>
      <c r="E60" s="1" t="s">
        <v>60</v>
      </c>
      <c r="F60" s="1" t="str">
        <f>UnitControlCenter!B52</f>
        <v>2024 dollars / year</v>
      </c>
      <c r="G60" s="1" t="s">
        <v>3944</v>
      </c>
    </row>
    <row r="61" spans="1:10" ht="75.75" thickBot="1" x14ac:dyDescent="0.3">
      <c r="A61" s="192" t="s">
        <v>2312</v>
      </c>
      <c r="B61" s="194" t="s">
        <v>3964</v>
      </c>
      <c r="C61" s="199">
        <v>1</v>
      </c>
      <c r="D61" s="193" t="s">
        <v>61</v>
      </c>
      <c r="E61" s="193" t="s">
        <v>62</v>
      </c>
      <c r="F61" s="193" t="str">
        <f>UnitControlCenter!B52</f>
        <v>2024 dollars / year</v>
      </c>
      <c r="G61" s="193" t="s">
        <v>3966</v>
      </c>
      <c r="H61" s="193" t="s">
        <v>3967</v>
      </c>
      <c r="I61" s="193" t="s">
        <v>3968</v>
      </c>
      <c r="J61" s="193"/>
    </row>
    <row r="62" spans="1:10" ht="45" x14ac:dyDescent="0.25">
      <c r="A62" s="2" t="s">
        <v>2819</v>
      </c>
      <c r="B62" s="191" t="s">
        <v>2836</v>
      </c>
      <c r="C62" s="43">
        <v>1</v>
      </c>
      <c r="D62" s="1" t="s">
        <v>61</v>
      </c>
      <c r="E62" s="1" t="s">
        <v>60</v>
      </c>
      <c r="F62" s="1" t="str">
        <f>UnitControlCenter!$B$11</f>
        <v>jobs</v>
      </c>
      <c r="G62" s="1" t="s">
        <v>2827</v>
      </c>
      <c r="H62" s="1" t="s">
        <v>2826</v>
      </c>
      <c r="I62" s="1" t="s">
        <v>2374</v>
      </c>
    </row>
    <row r="63" spans="1:10" ht="30" x14ac:dyDescent="0.25">
      <c r="A63" s="2" t="s">
        <v>2819</v>
      </c>
      <c r="B63" s="191" t="s">
        <v>3217</v>
      </c>
      <c r="C63" s="43">
        <v>0</v>
      </c>
      <c r="D63" s="1" t="s">
        <v>61</v>
      </c>
      <c r="E63" s="1" t="s">
        <v>62</v>
      </c>
      <c r="F63" s="1" t="str">
        <f>UnitControlCenter!$B$11</f>
        <v>jobs</v>
      </c>
      <c r="G63" s="1" t="s">
        <v>3106</v>
      </c>
      <c r="H63" s="1" t="s">
        <v>3107</v>
      </c>
      <c r="I63" s="1" t="s">
        <v>3108</v>
      </c>
    </row>
    <row r="64" spans="1:10" ht="30" x14ac:dyDescent="0.25">
      <c r="A64" s="2" t="s">
        <v>2819</v>
      </c>
      <c r="B64" s="191" t="s">
        <v>3218</v>
      </c>
      <c r="C64" s="43">
        <v>0</v>
      </c>
      <c r="D64" s="1" t="s">
        <v>61</v>
      </c>
      <c r="E64" s="1" t="s">
        <v>60</v>
      </c>
      <c r="F64" s="1" t="str">
        <f>UnitControlCenter!$B$18</f>
        <v>% change</v>
      </c>
      <c r="G64" s="1" t="s">
        <v>3125</v>
      </c>
      <c r="H64" s="1" t="s">
        <v>3107</v>
      </c>
      <c r="I64" s="1" t="s">
        <v>3108</v>
      </c>
    </row>
    <row r="65" spans="1:10" ht="45" x14ac:dyDescent="0.25">
      <c r="A65" s="2" t="s">
        <v>2819</v>
      </c>
      <c r="B65" s="191" t="s">
        <v>3090</v>
      </c>
      <c r="C65" s="43">
        <v>0</v>
      </c>
      <c r="D65" s="1" t="s">
        <v>61</v>
      </c>
      <c r="E65" s="1" t="s">
        <v>62</v>
      </c>
      <c r="F65" s="1" t="str">
        <f>UnitControlCenter!$B$11</f>
        <v>jobs</v>
      </c>
      <c r="G65" s="1" t="s">
        <v>3129</v>
      </c>
      <c r="H65" s="1" t="s">
        <v>3109</v>
      </c>
      <c r="I65" s="20" t="s">
        <v>3110</v>
      </c>
      <c r="J65" s="20"/>
    </row>
    <row r="66" spans="1:10" ht="45" x14ac:dyDescent="0.25">
      <c r="A66" s="2" t="s">
        <v>2819</v>
      </c>
      <c r="B66" s="191" t="s">
        <v>3122</v>
      </c>
      <c r="C66" s="43">
        <v>0</v>
      </c>
      <c r="D66" s="1" t="s">
        <v>61</v>
      </c>
      <c r="E66" s="1" t="s">
        <v>60</v>
      </c>
      <c r="F66" s="1" t="str">
        <f>UnitControlCenter!$B$18</f>
        <v>% change</v>
      </c>
      <c r="G66" s="1" t="s">
        <v>3128</v>
      </c>
      <c r="H66" s="1" t="s">
        <v>3109</v>
      </c>
      <c r="I66" s="20" t="s">
        <v>3110</v>
      </c>
      <c r="J66" s="20"/>
    </row>
    <row r="67" spans="1:10" ht="30" x14ac:dyDescent="0.25">
      <c r="A67" s="2" t="s">
        <v>2819</v>
      </c>
      <c r="B67" s="191" t="s">
        <v>3095</v>
      </c>
      <c r="C67" s="43">
        <v>0</v>
      </c>
      <c r="D67" s="1" t="s">
        <v>61</v>
      </c>
      <c r="E67" s="1" t="s">
        <v>62</v>
      </c>
      <c r="F67" s="1" t="str">
        <f>UnitControlCenter!$B$11</f>
        <v>jobs</v>
      </c>
      <c r="G67" s="1" t="s">
        <v>3111</v>
      </c>
      <c r="H67" s="1" t="s">
        <v>3112</v>
      </c>
      <c r="I67" s="1" t="s">
        <v>3113</v>
      </c>
    </row>
    <row r="68" spans="1:10" ht="30" x14ac:dyDescent="0.25">
      <c r="A68" s="2" t="s">
        <v>2819</v>
      </c>
      <c r="B68" s="191" t="s">
        <v>3123</v>
      </c>
      <c r="C68" s="43">
        <v>0</v>
      </c>
      <c r="D68" s="1" t="s">
        <v>61</v>
      </c>
      <c r="E68" s="1" t="s">
        <v>60</v>
      </c>
      <c r="F68" s="1" t="str">
        <f>UnitControlCenter!$B$18</f>
        <v>% change</v>
      </c>
      <c r="G68" s="1" t="s">
        <v>3126</v>
      </c>
      <c r="H68" s="1" t="s">
        <v>3112</v>
      </c>
      <c r="I68" s="1" t="s">
        <v>3113</v>
      </c>
    </row>
    <row r="69" spans="1:10" ht="75" x14ac:dyDescent="0.25">
      <c r="A69" s="2" t="s">
        <v>2819</v>
      </c>
      <c r="B69" s="191" t="s">
        <v>3098</v>
      </c>
      <c r="C69" s="43">
        <v>0</v>
      </c>
      <c r="D69" s="1" t="s">
        <v>61</v>
      </c>
      <c r="E69" s="1" t="s">
        <v>62</v>
      </c>
      <c r="F69" s="1" t="str">
        <f>UnitControlCenter!$B$11</f>
        <v>jobs</v>
      </c>
      <c r="G69" s="1" t="s">
        <v>3114</v>
      </c>
      <c r="H69" s="1" t="s">
        <v>3115</v>
      </c>
      <c r="I69" s="1" t="s">
        <v>3116</v>
      </c>
    </row>
    <row r="70" spans="1:10" ht="90" x14ac:dyDescent="0.25">
      <c r="A70" s="2" t="s">
        <v>2819</v>
      </c>
      <c r="B70" s="191" t="s">
        <v>3124</v>
      </c>
      <c r="C70" s="43">
        <v>0</v>
      </c>
      <c r="D70" s="1" t="s">
        <v>61</v>
      </c>
      <c r="E70" s="1" t="s">
        <v>60</v>
      </c>
      <c r="F70" s="1" t="str">
        <f>UnitControlCenter!$B$18</f>
        <v>% change</v>
      </c>
      <c r="G70" s="1" t="s">
        <v>3127</v>
      </c>
      <c r="H70" s="1" t="s">
        <v>3115</v>
      </c>
      <c r="I70" s="1" t="s">
        <v>3116</v>
      </c>
    </row>
    <row r="71" spans="1:10" ht="30" x14ac:dyDescent="0.25">
      <c r="A71" s="2" t="s">
        <v>2819</v>
      </c>
      <c r="B71" s="191" t="s">
        <v>3176</v>
      </c>
      <c r="C71" s="43">
        <v>1</v>
      </c>
      <c r="D71" s="1" t="s">
        <v>61</v>
      </c>
      <c r="E71" s="1" t="s">
        <v>62</v>
      </c>
      <c r="F71" s="1" t="str">
        <f>UnitControlCenter!$B$11</f>
        <v>jobs</v>
      </c>
      <c r="G71" s="1" t="s">
        <v>3177</v>
      </c>
      <c r="H71" s="1" t="s">
        <v>3178</v>
      </c>
      <c r="I71" s="1" t="s">
        <v>3179</v>
      </c>
    </row>
    <row r="72" spans="1:10" ht="30" x14ac:dyDescent="0.25">
      <c r="A72" s="2" t="s">
        <v>2819</v>
      </c>
      <c r="B72" s="191" t="s">
        <v>3180</v>
      </c>
      <c r="C72" s="43">
        <v>1</v>
      </c>
      <c r="D72" s="1" t="s">
        <v>61</v>
      </c>
      <c r="E72" s="1" t="s">
        <v>60</v>
      </c>
      <c r="F72" s="1" t="str">
        <f>UnitControlCenter!$B$18</f>
        <v>% change</v>
      </c>
      <c r="G72" s="1" t="s">
        <v>3181</v>
      </c>
      <c r="H72" s="1" t="s">
        <v>3178</v>
      </c>
      <c r="I72" s="1" t="s">
        <v>3179</v>
      </c>
    </row>
    <row r="73" spans="1:10" ht="30" x14ac:dyDescent="0.25">
      <c r="A73" s="2" t="s">
        <v>2819</v>
      </c>
      <c r="B73" s="191" t="s">
        <v>2874</v>
      </c>
      <c r="C73" s="43">
        <v>1</v>
      </c>
      <c r="D73" s="1" t="s">
        <v>61</v>
      </c>
      <c r="E73" s="1" t="s">
        <v>60</v>
      </c>
      <c r="F73" s="1" t="str">
        <f>UnitControlCenter!$B$11</f>
        <v>jobs</v>
      </c>
      <c r="G73" s="1" t="s">
        <v>2878</v>
      </c>
      <c r="H73" s="1" t="s">
        <v>2877</v>
      </c>
      <c r="I73" s="1" t="s">
        <v>2888</v>
      </c>
    </row>
    <row r="74" spans="1:10" ht="45" x14ac:dyDescent="0.25">
      <c r="A74" s="2" t="s">
        <v>2819</v>
      </c>
      <c r="B74" s="191" t="s">
        <v>2929</v>
      </c>
      <c r="C74" s="43">
        <v>1</v>
      </c>
      <c r="D74" s="1" t="s">
        <v>61</v>
      </c>
      <c r="E74" s="1" t="s">
        <v>60</v>
      </c>
      <c r="F74" s="1" t="str">
        <f>UnitControlCenter!$B$11</f>
        <v>jobs</v>
      </c>
      <c r="G74" s="1" t="s">
        <v>2928</v>
      </c>
      <c r="H74" s="1" t="s">
        <v>2826</v>
      </c>
      <c r="I74" s="1" t="s">
        <v>2374</v>
      </c>
    </row>
    <row r="75" spans="1:10" ht="45" x14ac:dyDescent="0.25">
      <c r="A75" s="2" t="s">
        <v>2819</v>
      </c>
      <c r="B75" s="191" t="s">
        <v>2821</v>
      </c>
      <c r="C75" s="43">
        <v>1</v>
      </c>
      <c r="D75" s="1" t="s">
        <v>61</v>
      </c>
      <c r="E75" s="1" t="s">
        <v>60</v>
      </c>
      <c r="F75" s="1" t="str">
        <f>UnitControlCenter!$B$9</f>
        <v>billion 2024 dollars / year</v>
      </c>
      <c r="G75" s="1" t="s">
        <v>2828</v>
      </c>
      <c r="H75" s="1" t="s">
        <v>2830</v>
      </c>
      <c r="I75" s="1" t="s">
        <v>2374</v>
      </c>
    </row>
    <row r="76" spans="1:10" ht="45" x14ac:dyDescent="0.25">
      <c r="A76" s="2" t="s">
        <v>2819</v>
      </c>
      <c r="B76" s="191" t="s">
        <v>2840</v>
      </c>
      <c r="C76" s="43">
        <v>1</v>
      </c>
      <c r="D76" s="1" t="s">
        <v>61</v>
      </c>
      <c r="E76" s="1" t="s">
        <v>60</v>
      </c>
      <c r="F76" s="1" t="str">
        <f>UnitControlCenter!$B$18</f>
        <v>% change</v>
      </c>
      <c r="G76" s="1" t="s">
        <v>2842</v>
      </c>
      <c r="H76" s="1" t="s">
        <v>2830</v>
      </c>
      <c r="I76" s="1" t="s">
        <v>2374</v>
      </c>
    </row>
    <row r="77" spans="1:10" ht="30" x14ac:dyDescent="0.25">
      <c r="A77" s="2" t="s">
        <v>2819</v>
      </c>
      <c r="B77" s="191" t="s">
        <v>2875</v>
      </c>
      <c r="C77" s="43">
        <v>1</v>
      </c>
      <c r="D77" s="1" t="s">
        <v>61</v>
      </c>
      <c r="E77" s="1" t="s">
        <v>60</v>
      </c>
      <c r="F77" s="1" t="str">
        <f>UnitControlCenter!$B$9</f>
        <v>billion 2024 dollars / year</v>
      </c>
      <c r="G77" s="1" t="s">
        <v>2879</v>
      </c>
      <c r="H77" s="1" t="s">
        <v>2877</v>
      </c>
      <c r="I77" s="1" t="s">
        <v>2888</v>
      </c>
    </row>
    <row r="78" spans="1:10" ht="45" x14ac:dyDescent="0.25">
      <c r="A78" s="2" t="s">
        <v>2819</v>
      </c>
      <c r="B78" s="191" t="s">
        <v>2835</v>
      </c>
      <c r="C78" s="43">
        <v>1</v>
      </c>
      <c r="D78" s="1" t="s">
        <v>61</v>
      </c>
      <c r="E78" s="1" t="s">
        <v>60</v>
      </c>
      <c r="F78" s="1" t="str">
        <f>UnitControlCenter!$B$9</f>
        <v>billion 2024 dollars / year</v>
      </c>
      <c r="G78" s="1" t="s">
        <v>2831</v>
      </c>
      <c r="H78" s="1" t="s">
        <v>2829</v>
      </c>
      <c r="I78" s="1" t="s">
        <v>2374</v>
      </c>
    </row>
    <row r="79" spans="1:10" ht="30" x14ac:dyDescent="0.25">
      <c r="A79" s="2" t="s">
        <v>2819</v>
      </c>
      <c r="B79" s="191" t="s">
        <v>2833</v>
      </c>
      <c r="C79" s="43">
        <v>1</v>
      </c>
      <c r="D79" s="1" t="s">
        <v>59</v>
      </c>
      <c r="E79" s="1" t="s">
        <v>60</v>
      </c>
      <c r="F79" s="1" t="str">
        <f>UnitControlCenter!$B$19</f>
        <v>2024 dollars / employee-year</v>
      </c>
      <c r="G79" s="1" t="s">
        <v>2834</v>
      </c>
    </row>
    <row r="80" spans="1:10" ht="30.75" thickBot="1" x14ac:dyDescent="0.3">
      <c r="A80" s="192" t="s">
        <v>2819</v>
      </c>
      <c r="B80" s="194" t="s">
        <v>2876</v>
      </c>
      <c r="C80" s="199">
        <v>1</v>
      </c>
      <c r="D80" s="193" t="s">
        <v>61</v>
      </c>
      <c r="E80" s="193" t="s">
        <v>60</v>
      </c>
      <c r="F80" s="193" t="str">
        <f>UnitControlCenter!$B$9</f>
        <v>billion 2024 dollars / year</v>
      </c>
      <c r="G80" s="193" t="s">
        <v>2880</v>
      </c>
      <c r="H80" s="193" t="s">
        <v>2877</v>
      </c>
      <c r="I80" s="193" t="s">
        <v>2888</v>
      </c>
      <c r="J80" s="193"/>
    </row>
    <row r="81" spans="1:10" ht="90" x14ac:dyDescent="0.25">
      <c r="A81" s="2" t="s">
        <v>2820</v>
      </c>
      <c r="B81" s="2" t="s">
        <v>2627</v>
      </c>
      <c r="C81" s="43">
        <v>0</v>
      </c>
      <c r="D81" s="1" t="s">
        <v>61</v>
      </c>
      <c r="E81" s="1" t="s">
        <v>60</v>
      </c>
      <c r="F81" s="1" t="str">
        <f>UnitControlCenter!$B$9</f>
        <v>billion 2024 dollars / year</v>
      </c>
      <c r="G81" s="1" t="s">
        <v>2628</v>
      </c>
      <c r="H81" s="1" t="s">
        <v>2629</v>
      </c>
      <c r="I81" s="1" t="s">
        <v>2608</v>
      </c>
    </row>
    <row r="82" spans="1:10" ht="45" x14ac:dyDescent="0.25">
      <c r="A82" s="2" t="s">
        <v>2820</v>
      </c>
      <c r="B82" s="2" t="s">
        <v>2631</v>
      </c>
      <c r="C82" s="43">
        <v>0</v>
      </c>
      <c r="D82" s="1" t="s">
        <v>61</v>
      </c>
      <c r="E82" s="1" t="s">
        <v>60</v>
      </c>
      <c r="F82" s="1" t="str">
        <f>UnitControlCenter!$B$9</f>
        <v>billion 2024 dollars / year</v>
      </c>
      <c r="G82" s="1" t="s">
        <v>2641</v>
      </c>
      <c r="H82" s="1" t="s">
        <v>2642</v>
      </c>
      <c r="I82" s="1" t="s">
        <v>2643</v>
      </c>
    </row>
    <row r="83" spans="1:10" ht="60" x14ac:dyDescent="0.25">
      <c r="A83" s="2" t="s">
        <v>2820</v>
      </c>
      <c r="B83" s="2" t="s">
        <v>2632</v>
      </c>
      <c r="C83" s="43">
        <v>0</v>
      </c>
      <c r="D83" s="1" t="s">
        <v>61</v>
      </c>
      <c r="E83" s="1" t="s">
        <v>60</v>
      </c>
      <c r="F83" s="1" t="str">
        <f>UnitControlCenter!$B$9</f>
        <v>billion 2024 dollars / year</v>
      </c>
      <c r="G83" s="1" t="s">
        <v>2652</v>
      </c>
      <c r="H83" s="1" t="s">
        <v>2650</v>
      </c>
      <c r="I83" s="1" t="s">
        <v>2651</v>
      </c>
    </row>
    <row r="84" spans="1:10" ht="45" x14ac:dyDescent="0.25">
      <c r="A84" s="2" t="s">
        <v>2820</v>
      </c>
      <c r="B84" s="2" t="s">
        <v>2633</v>
      </c>
      <c r="C84" s="43">
        <v>0</v>
      </c>
      <c r="D84" s="1" t="s">
        <v>61</v>
      </c>
      <c r="E84" s="1" t="s">
        <v>60</v>
      </c>
      <c r="F84" s="1" t="str">
        <f>UnitControlCenter!$B$9</f>
        <v>billion 2024 dollars / year</v>
      </c>
      <c r="G84" s="1" t="s">
        <v>2646</v>
      </c>
      <c r="H84" s="1" t="s">
        <v>2642</v>
      </c>
      <c r="I84" s="1" t="s">
        <v>2644</v>
      </c>
    </row>
    <row r="85" spans="1:10" ht="45" x14ac:dyDescent="0.25">
      <c r="A85" s="2" t="s">
        <v>2820</v>
      </c>
      <c r="B85" s="2" t="s">
        <v>2634</v>
      </c>
      <c r="C85" s="43">
        <v>0</v>
      </c>
      <c r="D85" s="1" t="s">
        <v>61</v>
      </c>
      <c r="E85" s="1" t="s">
        <v>60</v>
      </c>
      <c r="F85" s="1" t="str">
        <f>UnitControlCenter!$B$9</f>
        <v>billion 2024 dollars / year</v>
      </c>
      <c r="G85" s="1" t="s">
        <v>2647</v>
      </c>
      <c r="H85" s="1" t="s">
        <v>2642</v>
      </c>
      <c r="I85" s="1" t="s">
        <v>2645</v>
      </c>
    </row>
    <row r="86" spans="1:10" ht="60" x14ac:dyDescent="0.25">
      <c r="A86" s="2" t="s">
        <v>2820</v>
      </c>
      <c r="B86" s="2" t="s">
        <v>2635</v>
      </c>
      <c r="C86" s="43">
        <v>0</v>
      </c>
      <c r="D86" s="1" t="s">
        <v>61</v>
      </c>
      <c r="E86" s="1" t="s">
        <v>60</v>
      </c>
      <c r="F86" s="1" t="str">
        <f>UnitControlCenter!$B$9</f>
        <v>billion 2024 dollars / year</v>
      </c>
      <c r="G86" s="1" t="s">
        <v>2653</v>
      </c>
      <c r="H86" s="1" t="s">
        <v>2650</v>
      </c>
      <c r="I86" s="1" t="s">
        <v>2651</v>
      </c>
    </row>
    <row r="87" spans="1:10" ht="60" x14ac:dyDescent="0.25">
      <c r="A87" s="2" t="s">
        <v>2820</v>
      </c>
      <c r="B87" s="2" t="s">
        <v>2636</v>
      </c>
      <c r="C87" s="43">
        <v>0</v>
      </c>
      <c r="D87" s="1" t="s">
        <v>61</v>
      </c>
      <c r="E87" s="1" t="s">
        <v>60</v>
      </c>
      <c r="F87" s="1" t="str">
        <f>UnitControlCenter!$B$9</f>
        <v>billion 2024 dollars / year</v>
      </c>
      <c r="G87" s="1" t="s">
        <v>2654</v>
      </c>
      <c r="H87" s="1" t="s">
        <v>2650</v>
      </c>
      <c r="I87" s="1" t="s">
        <v>2651</v>
      </c>
    </row>
    <row r="88" spans="1:10" ht="75" x14ac:dyDescent="0.25">
      <c r="A88" s="2" t="s">
        <v>2820</v>
      </c>
      <c r="B88" s="2" t="s">
        <v>2637</v>
      </c>
      <c r="C88" s="43">
        <v>0</v>
      </c>
      <c r="D88" s="1" t="s">
        <v>61</v>
      </c>
      <c r="E88" s="1" t="s">
        <v>60</v>
      </c>
      <c r="F88" s="1" t="str">
        <f>UnitControlCenter!$B$9</f>
        <v>billion 2024 dollars / year</v>
      </c>
      <c r="G88" s="1" t="s">
        <v>2655</v>
      </c>
      <c r="H88" s="1" t="s">
        <v>2650</v>
      </c>
      <c r="I88" s="1" t="s">
        <v>2651</v>
      </c>
    </row>
    <row r="89" spans="1:10" ht="75" x14ac:dyDescent="0.25">
      <c r="A89" s="2" t="s">
        <v>2820</v>
      </c>
      <c r="B89" s="2" t="s">
        <v>2660</v>
      </c>
      <c r="C89" s="43">
        <v>0</v>
      </c>
      <c r="D89" s="1" t="s">
        <v>61</v>
      </c>
      <c r="E89" s="1" t="s">
        <v>60</v>
      </c>
      <c r="F89" s="1" t="str">
        <f>UnitControlCenter!$B$9</f>
        <v>billion 2024 dollars / year</v>
      </c>
      <c r="G89" s="1" t="s">
        <v>2658</v>
      </c>
      <c r="H89" s="1" t="s">
        <v>2650</v>
      </c>
      <c r="I89" s="1" t="s">
        <v>2656</v>
      </c>
    </row>
    <row r="90" spans="1:10" ht="60.75" thickBot="1" x14ac:dyDescent="0.3">
      <c r="A90" s="192" t="s">
        <v>2820</v>
      </c>
      <c r="B90" s="192" t="s">
        <v>2661</v>
      </c>
      <c r="C90" s="199">
        <v>0</v>
      </c>
      <c r="D90" s="193" t="s">
        <v>61</v>
      </c>
      <c r="E90" s="193" t="s">
        <v>60</v>
      </c>
      <c r="F90" s="193" t="str">
        <f>UnitControlCenter!$B$9</f>
        <v>billion 2024 dollars / year</v>
      </c>
      <c r="G90" s="193" t="s">
        <v>2659</v>
      </c>
      <c r="H90" s="193" t="s">
        <v>2650</v>
      </c>
      <c r="I90" s="193" t="s">
        <v>2657</v>
      </c>
      <c r="J90" s="193"/>
    </row>
    <row r="91" spans="1:10" ht="30" x14ac:dyDescent="0.25">
      <c r="A91" s="2" t="s">
        <v>2313</v>
      </c>
      <c r="B91" s="2" t="s">
        <v>2930</v>
      </c>
      <c r="C91" s="43">
        <v>1</v>
      </c>
      <c r="D91" s="1" t="s">
        <v>59</v>
      </c>
      <c r="E91" s="1" t="s">
        <v>2932</v>
      </c>
      <c r="F91" s="1" t="str">
        <f>UnitControlCenter!$B$12</f>
        <v>deaths / year</v>
      </c>
      <c r="G91" s="1" t="s">
        <v>3910</v>
      </c>
    </row>
    <row r="92" spans="1:10" x14ac:dyDescent="0.25">
      <c r="A92" s="2" t="s">
        <v>2313</v>
      </c>
      <c r="B92" s="2" t="s">
        <v>3135</v>
      </c>
      <c r="C92" s="43">
        <v>1</v>
      </c>
      <c r="D92" s="1" t="s">
        <v>59</v>
      </c>
      <c r="E92" s="1" t="s">
        <v>60</v>
      </c>
      <c r="F92" s="1" t="str">
        <f>UnitControlCenter!$B$18</f>
        <v>% change</v>
      </c>
      <c r="G92" s="1" t="s">
        <v>3136</v>
      </c>
    </row>
    <row r="93" spans="1:10" ht="30" x14ac:dyDescent="0.25">
      <c r="A93" s="2" t="s">
        <v>2313</v>
      </c>
      <c r="B93" s="2" t="s">
        <v>3215</v>
      </c>
      <c r="C93" s="43">
        <v>1</v>
      </c>
      <c r="D93" s="1" t="s">
        <v>61</v>
      </c>
      <c r="E93" s="1" t="s">
        <v>62</v>
      </c>
      <c r="F93" s="1" t="str">
        <f>UnitControlCenter!$B$12</f>
        <v>deaths / year</v>
      </c>
      <c r="G93" s="1" t="s">
        <v>3119</v>
      </c>
      <c r="H93" s="1" t="s">
        <v>3107</v>
      </c>
      <c r="I93" s="1" t="s">
        <v>3108</v>
      </c>
    </row>
    <row r="94" spans="1:10" ht="30" x14ac:dyDescent="0.25">
      <c r="A94" s="2" t="s">
        <v>2313</v>
      </c>
      <c r="B94" s="2" t="s">
        <v>3216</v>
      </c>
      <c r="C94" s="43">
        <v>1</v>
      </c>
      <c r="D94" s="1" t="s">
        <v>61</v>
      </c>
      <c r="E94" s="1" t="s">
        <v>60</v>
      </c>
      <c r="F94" s="1" t="str">
        <f>UnitControlCenter!$B$18</f>
        <v>% change</v>
      </c>
      <c r="G94" s="1" t="s">
        <v>3130</v>
      </c>
      <c r="H94" s="1" t="s">
        <v>3107</v>
      </c>
      <c r="I94" s="1" t="s">
        <v>3108</v>
      </c>
    </row>
    <row r="95" spans="1:10" ht="45" x14ac:dyDescent="0.25">
      <c r="A95" s="2" t="s">
        <v>2313</v>
      </c>
      <c r="B95" s="2" t="s">
        <v>3117</v>
      </c>
      <c r="C95" s="43">
        <v>1</v>
      </c>
      <c r="D95" s="1" t="s">
        <v>61</v>
      </c>
      <c r="E95" s="1" t="s">
        <v>62</v>
      </c>
      <c r="F95" s="1" t="str">
        <f>UnitControlCenter!$B$12</f>
        <v>deaths / year</v>
      </c>
      <c r="G95" s="1" t="s">
        <v>3120</v>
      </c>
      <c r="H95" s="1" t="s">
        <v>3109</v>
      </c>
      <c r="I95" s="20" t="s">
        <v>3110</v>
      </c>
      <c r="J95" s="20"/>
    </row>
    <row r="96" spans="1:10" ht="45" x14ac:dyDescent="0.25">
      <c r="A96" s="2" t="s">
        <v>2313</v>
      </c>
      <c r="B96" s="2" t="s">
        <v>3133</v>
      </c>
      <c r="C96" s="43">
        <v>1</v>
      </c>
      <c r="D96" s="1" t="s">
        <v>61</v>
      </c>
      <c r="E96" s="1" t="s">
        <v>60</v>
      </c>
      <c r="F96" s="1" t="str">
        <f>UnitControlCenter!$B$18</f>
        <v>% change</v>
      </c>
      <c r="G96" s="1" t="s">
        <v>3131</v>
      </c>
      <c r="H96" s="1" t="s">
        <v>3109</v>
      </c>
      <c r="I96" s="20" t="s">
        <v>3110</v>
      </c>
      <c r="J96" s="20"/>
    </row>
    <row r="97" spans="1:9" ht="30" x14ac:dyDescent="0.25">
      <c r="A97" s="2" t="s">
        <v>2313</v>
      </c>
      <c r="B97" s="2" t="s">
        <v>3118</v>
      </c>
      <c r="C97" s="43">
        <v>1</v>
      </c>
      <c r="D97" s="1" t="s">
        <v>61</v>
      </c>
      <c r="E97" s="1" t="s">
        <v>62</v>
      </c>
      <c r="F97" s="1" t="str">
        <f>UnitControlCenter!$B$12</f>
        <v>deaths / year</v>
      </c>
      <c r="G97" s="1" t="s">
        <v>3121</v>
      </c>
      <c r="H97" s="1" t="s">
        <v>3112</v>
      </c>
      <c r="I97" s="1" t="s">
        <v>3113</v>
      </c>
    </row>
    <row r="98" spans="1:9" ht="30" x14ac:dyDescent="0.25">
      <c r="A98" s="2" t="s">
        <v>2313</v>
      </c>
      <c r="B98" s="2" t="s">
        <v>3134</v>
      </c>
      <c r="C98" s="43">
        <v>1</v>
      </c>
      <c r="D98" s="1" t="s">
        <v>61</v>
      </c>
      <c r="E98" s="1" t="s">
        <v>60</v>
      </c>
      <c r="F98" s="1" t="str">
        <f>UnitControlCenter!$B$18</f>
        <v>% change</v>
      </c>
      <c r="G98" s="1" t="s">
        <v>3132</v>
      </c>
      <c r="H98" s="1" t="s">
        <v>3112</v>
      </c>
      <c r="I98" s="1" t="s">
        <v>3113</v>
      </c>
    </row>
    <row r="99" spans="1:9" ht="30" x14ac:dyDescent="0.25">
      <c r="A99" s="2" t="s">
        <v>2313</v>
      </c>
      <c r="B99" s="2" t="s">
        <v>3894</v>
      </c>
      <c r="C99" s="43">
        <v>0</v>
      </c>
      <c r="D99" s="1" t="s">
        <v>59</v>
      </c>
      <c r="E99" s="1" t="s">
        <v>60</v>
      </c>
      <c r="F99" s="1" t="str">
        <f>UnitControlCenter!$B$12</f>
        <v>deaths / year</v>
      </c>
      <c r="G99" s="1" t="s">
        <v>2861</v>
      </c>
    </row>
    <row r="100" spans="1:9" ht="30" x14ac:dyDescent="0.25">
      <c r="A100" s="2" t="s">
        <v>2313</v>
      </c>
      <c r="B100" s="2" t="s">
        <v>3893</v>
      </c>
      <c r="C100" s="43">
        <v>1</v>
      </c>
      <c r="D100" s="1" t="s">
        <v>59</v>
      </c>
      <c r="E100" s="1" t="s">
        <v>60</v>
      </c>
      <c r="F100" s="1" t="str">
        <f>UnitControlCenter!$B$12</f>
        <v>deaths / year</v>
      </c>
      <c r="G100" s="1" t="s">
        <v>3895</v>
      </c>
    </row>
    <row r="101" spans="1:9" ht="30" x14ac:dyDescent="0.25">
      <c r="A101" s="2" t="s">
        <v>2313</v>
      </c>
      <c r="B101" s="2" t="s">
        <v>2314</v>
      </c>
      <c r="C101" s="43">
        <v>1</v>
      </c>
      <c r="D101" s="1" t="s">
        <v>59</v>
      </c>
      <c r="E101" s="1" t="s">
        <v>60</v>
      </c>
      <c r="F101" s="1" t="str">
        <f>UnitControlCenter!$B$9</f>
        <v>billion 2024 dollars / year</v>
      </c>
      <c r="G101" s="1" t="s">
        <v>63</v>
      </c>
    </row>
    <row r="102" spans="1:9" x14ac:dyDescent="0.25">
      <c r="A102" s="2" t="s">
        <v>2313</v>
      </c>
      <c r="B102" s="2" t="s">
        <v>2857</v>
      </c>
      <c r="C102" s="43">
        <v>1</v>
      </c>
      <c r="D102" s="1" t="s">
        <v>59</v>
      </c>
      <c r="E102" s="1" t="s">
        <v>60</v>
      </c>
      <c r="F102" s="1" t="str">
        <f>UnitControlCenter!$B$13</f>
        <v>days / year</v>
      </c>
      <c r="G102" s="1" t="s">
        <v>2862</v>
      </c>
    </row>
    <row r="103" spans="1:9" x14ac:dyDescent="0.25">
      <c r="A103" s="2" t="s">
        <v>2313</v>
      </c>
      <c r="B103" s="2" t="s">
        <v>2866</v>
      </c>
      <c r="C103" s="43">
        <v>1</v>
      </c>
      <c r="D103" s="1" t="s">
        <v>59</v>
      </c>
      <c r="E103" s="1" t="s">
        <v>60</v>
      </c>
      <c r="F103" s="1" t="str">
        <f>UnitControlCenter!$B$17</f>
        <v>events / year</v>
      </c>
      <c r="G103" s="1" t="s">
        <v>2867</v>
      </c>
    </row>
    <row r="104" spans="1:9" x14ac:dyDescent="0.25">
      <c r="A104" s="2" t="s">
        <v>2313</v>
      </c>
      <c r="B104" s="2" t="s">
        <v>3911</v>
      </c>
      <c r="C104" s="43">
        <v>1</v>
      </c>
      <c r="D104" s="1" t="s">
        <v>59</v>
      </c>
      <c r="E104" s="1" t="s">
        <v>60</v>
      </c>
      <c r="F104" s="1" t="str">
        <f>UnitControlCenter!$B$16</f>
        <v>cases / year</v>
      </c>
      <c r="G104" s="1" t="s">
        <v>3912</v>
      </c>
    </row>
    <row r="105" spans="1:9" ht="30" x14ac:dyDescent="0.25">
      <c r="A105" s="2" t="s">
        <v>2313</v>
      </c>
      <c r="B105" s="2" t="s">
        <v>2858</v>
      </c>
      <c r="C105" s="43">
        <v>1</v>
      </c>
      <c r="D105" s="1" t="s">
        <v>59</v>
      </c>
      <c r="E105" s="1" t="s">
        <v>60</v>
      </c>
      <c r="F105" s="1" t="str">
        <f>UnitControlCenter!$B$17</f>
        <v>events / year</v>
      </c>
      <c r="G105" s="1" t="s">
        <v>2863</v>
      </c>
    </row>
    <row r="106" spans="1:9" x14ac:dyDescent="0.25">
      <c r="A106" s="2" t="s">
        <v>2313</v>
      </c>
      <c r="B106" s="2" t="s">
        <v>2859</v>
      </c>
      <c r="C106" s="43">
        <v>1</v>
      </c>
      <c r="D106" s="1" t="s">
        <v>59</v>
      </c>
      <c r="E106" s="1" t="s">
        <v>60</v>
      </c>
      <c r="F106" s="1" t="str">
        <f>UnitControlCenter!B14</f>
        <v>admissions / year</v>
      </c>
      <c r="G106" s="1" t="s">
        <v>2864</v>
      </c>
    </row>
    <row r="107" spans="1:9" ht="30" x14ac:dyDescent="0.25">
      <c r="A107" s="2" t="s">
        <v>2313</v>
      </c>
      <c r="B107" s="2" t="s">
        <v>3933</v>
      </c>
      <c r="C107" s="43">
        <v>1</v>
      </c>
      <c r="D107" s="1" t="s">
        <v>59</v>
      </c>
      <c r="E107" s="1" t="s">
        <v>60</v>
      </c>
      <c r="F107" s="1" t="str">
        <f>UnitControlCenter!B15</f>
        <v>visits / year</v>
      </c>
      <c r="G107" s="1" t="s">
        <v>3934</v>
      </c>
    </row>
    <row r="108" spans="1:9" ht="30" x14ac:dyDescent="0.25">
      <c r="A108" s="2" t="s">
        <v>2313</v>
      </c>
      <c r="B108" s="2" t="s">
        <v>2860</v>
      </c>
      <c r="C108" s="43">
        <v>1</v>
      </c>
      <c r="D108" s="1" t="s">
        <v>59</v>
      </c>
      <c r="E108" s="1" t="s">
        <v>60</v>
      </c>
      <c r="F108" s="1" t="str">
        <f>UnitControlCenter!B13</f>
        <v>days / year</v>
      </c>
      <c r="G108" s="1" t="s">
        <v>2865</v>
      </c>
    </row>
    <row r="109" spans="1:9" ht="30" x14ac:dyDescent="0.25">
      <c r="A109" s="2" t="s">
        <v>2313</v>
      </c>
      <c r="B109" s="2" t="s">
        <v>3902</v>
      </c>
      <c r="C109" s="43">
        <v>1</v>
      </c>
      <c r="D109" s="1" t="s">
        <v>59</v>
      </c>
      <c r="E109" s="1" t="s">
        <v>60</v>
      </c>
      <c r="F109" s="1" t="str">
        <f>UnitControlCenter!$B$16</f>
        <v>cases / year</v>
      </c>
      <c r="G109" s="1" t="s">
        <v>3903</v>
      </c>
    </row>
    <row r="110" spans="1:9" ht="30" x14ac:dyDescent="0.25">
      <c r="A110" s="2" t="s">
        <v>2313</v>
      </c>
      <c r="B110" s="2" t="s">
        <v>3904</v>
      </c>
      <c r="C110" s="43">
        <v>1</v>
      </c>
      <c r="D110" s="1" t="s">
        <v>59</v>
      </c>
      <c r="E110" s="1" t="s">
        <v>60</v>
      </c>
      <c r="F110" s="1" t="str">
        <f>UnitControlCenter!$B$16</f>
        <v>cases / year</v>
      </c>
      <c r="G110" s="1" t="s">
        <v>3905</v>
      </c>
    </row>
    <row r="111" spans="1:9" x14ac:dyDescent="0.25">
      <c r="A111" s="2" t="s">
        <v>2313</v>
      </c>
      <c r="B111" s="2" t="s">
        <v>3906</v>
      </c>
      <c r="C111" s="43">
        <v>1</v>
      </c>
      <c r="D111" s="1" t="s">
        <v>59</v>
      </c>
      <c r="E111" s="1" t="s">
        <v>60</v>
      </c>
      <c r="F111" s="1" t="str">
        <f>UnitControlCenter!$B$16</f>
        <v>cases / year</v>
      </c>
      <c r="G111" s="1" t="s">
        <v>3907</v>
      </c>
    </row>
    <row r="112" spans="1:9" ht="30" x14ac:dyDescent="0.25">
      <c r="A112" s="2" t="s">
        <v>2313</v>
      </c>
      <c r="B112" s="2" t="s">
        <v>3908</v>
      </c>
      <c r="C112" s="43">
        <v>1</v>
      </c>
      <c r="D112" s="1" t="s">
        <v>59</v>
      </c>
      <c r="E112" s="1" t="s">
        <v>60</v>
      </c>
      <c r="F112" s="1" t="str">
        <f>UnitControlCenter!$B$16</f>
        <v>cases / year</v>
      </c>
      <c r="G112" s="1" t="s">
        <v>3909</v>
      </c>
    </row>
    <row r="113" spans="1:10" ht="30" x14ac:dyDescent="0.25">
      <c r="A113" s="1" t="s">
        <v>2313</v>
      </c>
      <c r="B113" s="1" t="s">
        <v>2860</v>
      </c>
      <c r="C113" s="43">
        <v>1</v>
      </c>
      <c r="D113" s="1" t="s">
        <v>59</v>
      </c>
      <c r="E113" s="1" t="s">
        <v>60</v>
      </c>
      <c r="F113" s="1" t="str">
        <f>UnitControlCenter!B13</f>
        <v>days / year</v>
      </c>
      <c r="G113" s="1" t="s">
        <v>2865</v>
      </c>
    </row>
    <row r="114" spans="1:10" ht="15.75" thickBot="1" x14ac:dyDescent="0.3">
      <c r="A114" s="192" t="s">
        <v>2313</v>
      </c>
      <c r="B114" s="192" t="s">
        <v>3913</v>
      </c>
      <c r="C114" s="199">
        <v>1</v>
      </c>
      <c r="D114" s="193" t="s">
        <v>59</v>
      </c>
      <c r="E114" s="193" t="s">
        <v>60</v>
      </c>
      <c r="F114" s="193" t="str">
        <f>UnitControlCenter!B13</f>
        <v>days / year</v>
      </c>
      <c r="G114" s="193" t="s">
        <v>3914</v>
      </c>
      <c r="H114" s="193"/>
      <c r="I114" s="193"/>
      <c r="J114" s="193"/>
    </row>
    <row r="115" spans="1:10" ht="255" x14ac:dyDescent="0.25">
      <c r="A115" s="2" t="s">
        <v>2437</v>
      </c>
      <c r="B115" s="2" t="s">
        <v>2315</v>
      </c>
      <c r="C115" s="43">
        <v>1</v>
      </c>
      <c r="D115" s="1" t="s">
        <v>61</v>
      </c>
      <c r="E115" s="1" t="s">
        <v>62</v>
      </c>
      <c r="F115" s="1" t="str">
        <f>UnitControlCenter!$B$21</f>
        <v>terawatt-hours (TWh) / year</v>
      </c>
      <c r="G115" s="1" t="s">
        <v>4105</v>
      </c>
      <c r="H115" s="1" t="s">
        <v>4106</v>
      </c>
      <c r="I115" s="1" t="s">
        <v>4107</v>
      </c>
    </row>
    <row r="116" spans="1:10" ht="300" x14ac:dyDescent="0.25">
      <c r="A116" s="2" t="s">
        <v>2437</v>
      </c>
      <c r="B116" s="2" t="s">
        <v>2316</v>
      </c>
      <c r="C116" s="43">
        <v>1</v>
      </c>
      <c r="D116" s="1" t="s">
        <v>61</v>
      </c>
      <c r="E116" s="1" t="s">
        <v>60</v>
      </c>
      <c r="F116" s="1" t="str">
        <f>UnitControlCenter!$B$21</f>
        <v>terawatt-hours (TWh) / year</v>
      </c>
      <c r="G116" s="1" t="s">
        <v>4108</v>
      </c>
      <c r="H116" s="1" t="s">
        <v>4106</v>
      </c>
      <c r="I116" s="1" t="s">
        <v>4107</v>
      </c>
    </row>
    <row r="117" spans="1:10" ht="255" x14ac:dyDescent="0.25">
      <c r="A117" s="2" t="s">
        <v>2437</v>
      </c>
      <c r="B117" s="2" t="s">
        <v>2317</v>
      </c>
      <c r="C117" s="43">
        <v>1</v>
      </c>
      <c r="D117" s="1" t="s">
        <v>61</v>
      </c>
      <c r="E117" s="1" t="s">
        <v>62</v>
      </c>
      <c r="F117" s="1" t="str">
        <f>UnitControlCenter!$B$26</f>
        <v>gigawatts (GW) / year</v>
      </c>
      <c r="G117" s="1" t="s">
        <v>4109</v>
      </c>
      <c r="H117" s="1" t="s">
        <v>4110</v>
      </c>
      <c r="I117" s="1" t="s">
        <v>4111</v>
      </c>
    </row>
    <row r="118" spans="1:10" ht="300" x14ac:dyDescent="0.25">
      <c r="A118" s="2" t="s">
        <v>2437</v>
      </c>
      <c r="B118" s="2" t="s">
        <v>2318</v>
      </c>
      <c r="C118" s="43">
        <v>1</v>
      </c>
      <c r="D118" s="1" t="s">
        <v>61</v>
      </c>
      <c r="E118" s="1" t="s">
        <v>60</v>
      </c>
      <c r="F118" s="1" t="str">
        <f>UnitControlCenter!$B$26</f>
        <v>gigawatts (GW) / year</v>
      </c>
      <c r="G118" s="1" t="s">
        <v>4112</v>
      </c>
      <c r="H118" s="1" t="s">
        <v>4110</v>
      </c>
      <c r="I118" s="1" t="s">
        <v>4111</v>
      </c>
    </row>
    <row r="119" spans="1:10" ht="75" x14ac:dyDescent="0.25">
      <c r="A119" s="2" t="s">
        <v>2437</v>
      </c>
      <c r="B119" s="2" t="s">
        <v>2438</v>
      </c>
      <c r="C119" s="43">
        <v>1</v>
      </c>
      <c r="D119" s="1" t="s">
        <v>61</v>
      </c>
      <c r="E119" s="1" t="s">
        <v>62</v>
      </c>
      <c r="F119" s="1" t="str">
        <f>UnitControlCenter!$B$21</f>
        <v>terawatt-hours (TWh) / year</v>
      </c>
      <c r="G119" s="1" t="s">
        <v>4174</v>
      </c>
      <c r="H119" s="1" t="s">
        <v>4175</v>
      </c>
      <c r="I119" s="1" t="s">
        <v>4176</v>
      </c>
    </row>
    <row r="120" spans="1:10" ht="45" x14ac:dyDescent="0.25">
      <c r="A120" s="2" t="s">
        <v>2437</v>
      </c>
      <c r="B120" s="2" t="s">
        <v>3948</v>
      </c>
      <c r="C120" s="43">
        <v>1</v>
      </c>
      <c r="D120" s="1" t="s">
        <v>61</v>
      </c>
      <c r="E120" s="1" t="s">
        <v>60</v>
      </c>
      <c r="F120" s="1" t="str">
        <f>UnitControlCenter!B23</f>
        <v>%</v>
      </c>
      <c r="G120" s="1" t="s">
        <v>3949</v>
      </c>
      <c r="H120" s="1" t="s">
        <v>3950</v>
      </c>
      <c r="I120" s="1" t="s">
        <v>3951</v>
      </c>
    </row>
    <row r="121" spans="1:10" ht="30" x14ac:dyDescent="0.25">
      <c r="A121" s="2" t="s">
        <v>2437</v>
      </c>
      <c r="B121" s="2" t="s">
        <v>3280</v>
      </c>
      <c r="C121" s="43">
        <v>1</v>
      </c>
      <c r="D121" s="1" t="s">
        <v>59</v>
      </c>
      <c r="E121" s="1" t="s">
        <v>60</v>
      </c>
      <c r="F121" s="1" t="str">
        <f>UnitControlCenter!B24</f>
        <v>metric tons CO2e / megawatt-hour (MWh)</v>
      </c>
      <c r="G121" s="1" t="s">
        <v>3279</v>
      </c>
    </row>
    <row r="122" spans="1:10" ht="30.75" thickBot="1" x14ac:dyDescent="0.3">
      <c r="A122" s="192" t="s">
        <v>2437</v>
      </c>
      <c r="B122" s="192" t="s">
        <v>3287</v>
      </c>
      <c r="C122" s="199">
        <v>1</v>
      </c>
      <c r="D122" s="193" t="s">
        <v>59</v>
      </c>
      <c r="E122" s="193" t="s">
        <v>60</v>
      </c>
      <c r="F122" s="193" t="str">
        <f>UnitControlCenter!B25</f>
        <v>kilowatt-hour / 2024 dollar</v>
      </c>
      <c r="G122" s="193" t="s">
        <v>3288</v>
      </c>
      <c r="H122" s="193"/>
      <c r="I122" s="193"/>
      <c r="J122" s="193"/>
    </row>
    <row r="123" spans="1:10" ht="210" x14ac:dyDescent="0.25">
      <c r="A123" s="2" t="s">
        <v>3952</v>
      </c>
      <c r="B123" s="2" t="s">
        <v>3953</v>
      </c>
      <c r="C123" s="43">
        <v>1</v>
      </c>
      <c r="D123" s="1" t="s">
        <v>61</v>
      </c>
      <c r="E123" s="1" t="s">
        <v>2330</v>
      </c>
      <c r="F123" s="1" t="str">
        <f>UnitControlCenter!B50</f>
        <v>million 2024 dollars / megawatt (MW)</v>
      </c>
      <c r="G123" s="1" t="s">
        <v>3954</v>
      </c>
      <c r="H123" s="1" t="s">
        <v>3560</v>
      </c>
      <c r="I123" s="43" t="s">
        <v>3561</v>
      </c>
    </row>
    <row r="124" spans="1:10" ht="30" x14ac:dyDescent="0.25">
      <c r="A124" s="2" t="s">
        <v>3066</v>
      </c>
      <c r="B124" s="2" t="s">
        <v>3665</v>
      </c>
      <c r="C124" s="43">
        <v>1</v>
      </c>
      <c r="D124" s="1" t="s">
        <v>59</v>
      </c>
      <c r="E124" s="1" t="s">
        <v>60</v>
      </c>
      <c r="F124" s="1" t="str">
        <f>UnitControlCenter!B27</f>
        <v>2024 dollars / megawatt-hour (MWh)</v>
      </c>
      <c r="G124" s="1" t="s">
        <v>3666</v>
      </c>
    </row>
    <row r="125" spans="1:10" ht="30" x14ac:dyDescent="0.25">
      <c r="A125" s="2" t="s">
        <v>3066</v>
      </c>
      <c r="B125" s="2" t="s">
        <v>2319</v>
      </c>
      <c r="C125" s="43">
        <v>1</v>
      </c>
      <c r="D125" s="1" t="s">
        <v>61</v>
      </c>
      <c r="E125" s="1" t="s">
        <v>62</v>
      </c>
      <c r="F125" s="1" t="str">
        <f>UnitControlCenter!$B$21</f>
        <v>terawatt-hours (TWh) / year</v>
      </c>
      <c r="G125" s="1" t="s">
        <v>2731</v>
      </c>
      <c r="H125" s="1" t="s">
        <v>2732</v>
      </c>
      <c r="I125" s="1" t="s">
        <v>2733</v>
      </c>
    </row>
    <row r="126" spans="1:10" ht="135" x14ac:dyDescent="0.25">
      <c r="A126" s="2" t="s">
        <v>3952</v>
      </c>
      <c r="B126" s="2" t="s">
        <v>3067</v>
      </c>
      <c r="C126" s="43">
        <v>1</v>
      </c>
      <c r="D126" s="1" t="s">
        <v>61</v>
      </c>
      <c r="E126" s="1" t="s">
        <v>62</v>
      </c>
      <c r="F126" s="1" t="str">
        <f>UnitControlCenter!$B$3</f>
        <v>million metric tons / year</v>
      </c>
      <c r="G126" s="1" t="s">
        <v>4113</v>
      </c>
      <c r="H126" s="1" t="s">
        <v>4114</v>
      </c>
      <c r="I126" s="43" t="s">
        <v>4115</v>
      </c>
    </row>
    <row r="127" spans="1:10" ht="225" x14ac:dyDescent="0.25">
      <c r="A127" s="2" t="s">
        <v>3952</v>
      </c>
      <c r="B127" s="2" t="s">
        <v>2431</v>
      </c>
      <c r="C127" s="43">
        <v>1</v>
      </c>
      <c r="D127" s="1" t="s">
        <v>61</v>
      </c>
      <c r="E127" s="1" t="s">
        <v>62</v>
      </c>
      <c r="F127" s="1" t="str">
        <f>UnitControlCenter!$B$28</f>
        <v>cubic km / yr</v>
      </c>
      <c r="G127" s="1" t="s">
        <v>3505</v>
      </c>
      <c r="H127" s="1" t="s">
        <v>3560</v>
      </c>
      <c r="I127" s="43" t="s">
        <v>3561</v>
      </c>
    </row>
    <row r="128" spans="1:10" s="193" customFormat="1" ht="225.75" thickBot="1" x14ac:dyDescent="0.3">
      <c r="A128" s="192" t="s">
        <v>3952</v>
      </c>
      <c r="B128" s="192" t="s">
        <v>2432</v>
      </c>
      <c r="C128" s="199">
        <v>1</v>
      </c>
      <c r="D128" s="193" t="s">
        <v>61</v>
      </c>
      <c r="E128" s="193" t="s">
        <v>62</v>
      </c>
      <c r="F128" s="193" t="str">
        <f>UnitControlCenter!$B$28</f>
        <v>cubic km / yr</v>
      </c>
      <c r="G128" s="193" t="s">
        <v>3506</v>
      </c>
      <c r="H128" s="193" t="s">
        <v>3560</v>
      </c>
      <c r="I128" s="199" t="s">
        <v>3561</v>
      </c>
    </row>
    <row r="129" spans="1:10" ht="409.5" customHeight="1" x14ac:dyDescent="0.25">
      <c r="A129" s="2" t="s">
        <v>3919</v>
      </c>
      <c r="B129" s="2" t="s">
        <v>4116</v>
      </c>
      <c r="C129" s="43">
        <v>1</v>
      </c>
      <c r="D129" s="1" t="s">
        <v>61</v>
      </c>
      <c r="E129" s="1" t="s">
        <v>3480</v>
      </c>
      <c r="F129" s="1" t="str">
        <f>UnitControlCenter!$B$22</f>
        <v>terawatt-hours (TWh)</v>
      </c>
      <c r="G129" s="1" t="s">
        <v>3923</v>
      </c>
      <c r="H129" s="1" t="s">
        <v>3920</v>
      </c>
      <c r="I129" s="1" t="s">
        <v>3921</v>
      </c>
    </row>
    <row r="130" spans="1:10" ht="409.5" x14ac:dyDescent="0.25">
      <c r="A130" s="2" t="s">
        <v>3919</v>
      </c>
      <c r="B130" s="2" t="s">
        <v>4117</v>
      </c>
      <c r="C130" s="43">
        <v>1</v>
      </c>
      <c r="D130" s="1" t="s">
        <v>61</v>
      </c>
      <c r="E130" s="1" t="s">
        <v>3480</v>
      </c>
      <c r="F130" s="1" t="str">
        <f>UnitControlCenter!$B$22</f>
        <v>terawatt-hours (TWh)</v>
      </c>
      <c r="G130" s="1" t="s">
        <v>3932</v>
      </c>
      <c r="H130" s="373" t="str">
        <f>H$129</f>
        <v>Commercial Heating, Commercial Cooling, Commercial Lighting, Commercial Appliances, Commercial Other, Residential Heating, Residential Cooling, Residential Lighting, Residential Appliances, Residential Other, Light-Duty Vehicles, Heavy-Duty Vehicles, Aircraft, Rail, Ships, Motorbikes, Agriculture and Forestry,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Water and Waste, Construction, District Heat, Hydrogen Production, Data Centers, Geoengineering</v>
      </c>
      <c r="I130" s="373" t="str">
        <f>I$129</f>
        <v>c01b00, 087bf1, f1bb18, 00b050, 000000, fa2400, 3697f8, f7d875, 00de64, 383838, f593e0, 969696, 087bf1, 04ffaf, 004185, c01b00, 04ffaf, 969696, c01b00, 620e7a, ff6400, ffff00, 00b050, 04ffaf, 000000, f1bb18, ff00ff, ad6600, c2dffd, 004185, 087bf1, 740000, f593e0, 004d10, af64ff, bfb088, 009999, FF9999, CCFF33, ff00ff, 6E8000, f593e0, 620e7a, CCFF33, ad6600</v>
      </c>
    </row>
    <row r="131" spans="1:10" ht="409.5" x14ac:dyDescent="0.25">
      <c r="A131" s="2" t="s">
        <v>3919</v>
      </c>
      <c r="B131" s="2" t="s">
        <v>4118</v>
      </c>
      <c r="C131" s="43">
        <v>1</v>
      </c>
      <c r="D131" s="1" t="s">
        <v>61</v>
      </c>
      <c r="E131" s="1" t="s">
        <v>3480</v>
      </c>
      <c r="F131" s="1" t="str">
        <f>UnitControlCenter!$B$22</f>
        <v>terawatt-hours (TWh)</v>
      </c>
      <c r="G131" s="1" t="s">
        <v>3924</v>
      </c>
      <c r="H131" s="373" t="str">
        <f t="shared" ref="H131:I134" si="0">H$129</f>
        <v>Commercial Heating, Commercial Cooling, Commercial Lighting, Commercial Appliances, Commercial Other, Residential Heating, Residential Cooling, Residential Lighting, Residential Appliances, Residential Other, Light-Duty Vehicles, Heavy-Duty Vehicles, Aircraft, Rail, Ships, Motorbikes, Agriculture and Forestry,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Water and Waste, Construction, District Heat, Hydrogen Production, Data Centers, Geoengineering</v>
      </c>
      <c r="I131" s="373" t="str">
        <f t="shared" si="0"/>
        <v>c01b00, 087bf1, f1bb18, 00b050, 000000, fa2400, 3697f8, f7d875, 00de64, 383838, f593e0, 969696, 087bf1, 04ffaf, 004185, c01b00, 04ffaf, 969696, c01b00, 620e7a, ff6400, ffff00, 00b050, 04ffaf, 000000, f1bb18, ff00ff, ad6600, c2dffd, 004185, 087bf1, 740000, f593e0, 004d10, af64ff, bfb088, 009999, FF9999, CCFF33, ff00ff, 6E8000, f593e0, 620e7a, CCFF33, ad6600</v>
      </c>
    </row>
    <row r="132" spans="1:10" ht="409.5" x14ac:dyDescent="0.25">
      <c r="A132" s="2" t="s">
        <v>3919</v>
      </c>
      <c r="B132" s="2" t="s">
        <v>4119</v>
      </c>
      <c r="C132" s="43">
        <v>1</v>
      </c>
      <c r="D132" s="1" t="s">
        <v>61</v>
      </c>
      <c r="E132" s="1" t="s">
        <v>3480</v>
      </c>
      <c r="F132" s="1" t="str">
        <f>UnitControlCenter!$B$22</f>
        <v>terawatt-hours (TWh)</v>
      </c>
      <c r="G132" s="1" t="s">
        <v>3925</v>
      </c>
      <c r="H132" s="373" t="str">
        <f t="shared" si="0"/>
        <v>Commercial Heating, Commercial Cooling, Commercial Lighting, Commercial Appliances, Commercial Other, Residential Heating, Residential Cooling, Residential Lighting, Residential Appliances, Residential Other, Light-Duty Vehicles, Heavy-Duty Vehicles, Aircraft, Rail, Ships, Motorbikes, Agriculture and Forestry,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Water and Waste, Construction, District Heat, Hydrogen Production, Data Centers, Geoengineering</v>
      </c>
      <c r="I132" s="373" t="str">
        <f t="shared" si="0"/>
        <v>c01b00, 087bf1, f1bb18, 00b050, 000000, fa2400, 3697f8, f7d875, 00de64, 383838, f593e0, 969696, 087bf1, 04ffaf, 004185, c01b00, 04ffaf, 969696, c01b00, 620e7a, ff6400, ffff00, 00b050, 04ffaf, 000000, f1bb18, ff00ff, ad6600, c2dffd, 004185, 087bf1, 740000, f593e0, 004d10, af64ff, bfb088, 009999, FF9999, CCFF33, ff00ff, 6E8000, f593e0, 620e7a, CCFF33, ad6600</v>
      </c>
    </row>
    <row r="133" spans="1:10" ht="409.5" x14ac:dyDescent="0.25">
      <c r="A133" s="2" t="s">
        <v>3919</v>
      </c>
      <c r="B133" s="2" t="s">
        <v>4120</v>
      </c>
      <c r="C133" s="43">
        <v>1</v>
      </c>
      <c r="D133" s="1" t="s">
        <v>61</v>
      </c>
      <c r="E133" s="1" t="s">
        <v>3480</v>
      </c>
      <c r="F133" s="1" t="str">
        <f>UnitControlCenter!$B$22</f>
        <v>terawatt-hours (TWh)</v>
      </c>
      <c r="G133" s="1" t="s">
        <v>3931</v>
      </c>
      <c r="H133" s="373" t="str">
        <f t="shared" si="0"/>
        <v>Commercial Heating, Commercial Cooling, Commercial Lighting, Commercial Appliances, Commercial Other, Residential Heating, Residential Cooling, Residential Lighting, Residential Appliances, Residential Other, Light-Duty Vehicles, Heavy-Duty Vehicles, Aircraft, Rail, Ships, Motorbikes, Agriculture and Forestry,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Water and Waste, Construction, District Heat, Hydrogen Production, Data Centers, Geoengineering</v>
      </c>
      <c r="I133" s="373" t="str">
        <f t="shared" si="0"/>
        <v>c01b00, 087bf1, f1bb18, 00b050, 000000, fa2400, 3697f8, f7d875, 00de64, 383838, f593e0, 969696, 087bf1, 04ffaf, 004185, c01b00, 04ffaf, 969696, c01b00, 620e7a, ff6400, ffff00, 00b050, 04ffaf, 000000, f1bb18, ff00ff, ad6600, c2dffd, 004185, 087bf1, 740000, f593e0, 004d10, af64ff, bfb088, 009999, FF9999, CCFF33, ff00ff, 6E8000, f593e0, 620e7a, CCFF33, ad6600</v>
      </c>
    </row>
    <row r="134" spans="1:10" ht="409.5" x14ac:dyDescent="0.25">
      <c r="A134" s="2" t="s">
        <v>3919</v>
      </c>
      <c r="B134" s="2" t="s">
        <v>4121</v>
      </c>
      <c r="C134" s="43">
        <v>1</v>
      </c>
      <c r="D134" s="1" t="s">
        <v>61</v>
      </c>
      <c r="E134" s="1" t="s">
        <v>3480</v>
      </c>
      <c r="F134" s="1" t="str">
        <f>UnitControlCenter!$B$22</f>
        <v>terawatt-hours (TWh)</v>
      </c>
      <c r="G134" s="1" t="s">
        <v>3930</v>
      </c>
      <c r="H134" s="373" t="str">
        <f t="shared" si="0"/>
        <v>Commercial Heating, Commercial Cooling, Commercial Lighting, Commercial Appliances, Commercial Other, Residential Heating, Residential Cooling, Residential Lighting, Residential Appliances, Residential Other, Light-Duty Vehicles, Heavy-Duty Vehicles, Aircraft, Rail, Ships, Motorbikes, Agriculture and Forestry,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Water and Waste, Construction, District Heat, Hydrogen Production, Data Centers, Geoengineering</v>
      </c>
      <c r="I134" s="373" t="str">
        <f t="shared" si="0"/>
        <v>c01b00, 087bf1, f1bb18, 00b050, 000000, fa2400, 3697f8, f7d875, 00de64, 383838, f593e0, 969696, 087bf1, 04ffaf, 004185, c01b00, 04ffaf, 969696, c01b00, 620e7a, ff6400, ffff00, 00b050, 04ffaf, 000000, f1bb18, ff00ff, ad6600, c2dffd, 004185, 087bf1, 740000, f593e0, 004d10, af64ff, bfb088, 009999, FF9999, CCFF33, ff00ff, 6E8000, f593e0, 620e7a, CCFF33, ad6600</v>
      </c>
    </row>
    <row r="135" spans="1:10" ht="409.5" x14ac:dyDescent="0.25">
      <c r="A135" s="2" t="s">
        <v>3919</v>
      </c>
      <c r="B135" s="2" t="s">
        <v>4122</v>
      </c>
      <c r="C135" s="43">
        <v>1</v>
      </c>
      <c r="D135" s="1" t="s">
        <v>61</v>
      </c>
      <c r="E135" s="1" t="s">
        <v>4123</v>
      </c>
      <c r="F135" s="1" t="str">
        <f>UnitControlCenter!$B$22</f>
        <v>terawatt-hours (TWh)</v>
      </c>
      <c r="G135" s="363" t="str">
        <f>G129</f>
        <v>Output Commercial Building Electricity Demand by Hour and Component[average summer day,Hour,heating]; Output Commercial Building Electricity Demand by Hour and Component[average summer day,Hour,cooling and ventilation]; Output Commercial Building Electricity Demand by Hour and Component[average summer day,Hour,lighting]; Output Commercial Building Electricity Demand by Hour and Component[average summer day,Hour,appliances]; Output Commercial Building Electricity Demand by Hour and Component[average summer day,Hour,other component]; Output Residential Building Electricity Demand by Hour and Component[average summer day,Hour,heating]; Output Residential Building Electricity Demand by Hour and Component[average summer day,Hour,cooling and ventilation]; Output Residential Building Electricity Demand by Hour and Component[average summer day,Hour,lighting]; Output Residential Building Electricity Demand by Hour and Component[average summer day,Hour,appliances]; Output Residential Building Electricity Demand by Hour and Component[average summer day,Hour,other component]; Output Transportation Electricity Demand by Hour and Vehicle Type[average summer day,Hour,LDVs]; Output Transportation Electricity Demand by Hour and Vehicle Type[average summer day,Hour,HDVs]; Output Transportation Electricity Demand by Hour and Vehicle Type[average summer day,Hour,aircraft]; Output Transportation Electricity Demand by Hour and Vehicle Type[average summer day,Hour,rail]; Output Transportation Electricity Demand by Hour and Vehicle Type[average summer day,Hour,ships]; Output Transportation Electricity Demand by Hour and Vehicle Type[average summer day,Hour,motorbikes]; Output Industrial Electricity Demand by Hour and Industry Category[average summer day,Hour,agriculture and forestry 01T03]; Output Industrial Electricity Demand by Hour and Industry Category[average summer day,Hour,coal mining 05]; Output Industrial Electricity Demand by Hour and Industry Category[average summer day,Hour,oil and gas extraction 06]; Output Industrial Electricity Demand by Hour and Industry Category[average summer day,Hour,other mining and quarrying 07T08]; Output Industrial Electricity Demand by Hour and Industry Category[average summer day,Hour,food beverage and tobacco 10T12]; Output Industrial Electricity Demand by Hour and Industry Category[average summer day,Hour,textiles apparel and leather 13T15]; Output Industrial Electricity Demand by Hour and Industry Category[average summer day,Hour,wood products 16]; Output Industrial Electricity Demand by Hour and Industry Category[average summer day,Hour,pulp paper and printing 17T18]; Output Industrial Electricity Demand by Hour and Industry Category[average summer day,Hour,refined petroleum and coke 19]; Output Industrial Electricity Demand by Hour and Industry Category[average summer day,Hour,chemicals 20]; Output Industrial Electricity Demand by Hour and Industry Category[average summer day,Hour,rubber and plastic products 22]; Output Industrial Electricity Demand by Hour and Industry Category[average summer day,Hour,glass and glass products 231]; Output Industrial Electricity Demand by Hour and Industry Category[average summer day,Hour,cement and other nonmetallic minerals 239]; Output Industrial Electricity Demand by Hour and Industry Category[average summer day,Hour,iron and steel 241]; Output Industrial Electricity Demand by Hour and Industry Category[average summer day,Hour,other metals 242]; Output Industrial Electricity Demand by Hour and Industry Category[average summer day,Hour,metal products except machinery and vehicles 25]; Output Industrial Electricity Demand by Hour and Industry Category[average summer day,Hour,computers and electronics 26]; Output Industrial Electricity Demand by Hour and Industry Category[average summer day,Hour,appliances and electrical equipment 27]; Output Industrial Electricity Demand by Hour and Industry Category[average summer day,Hour,other machinery 28]; Output Industrial Electricity Demand by Hour and Industry Category[average summer day,Hour,road vehicles 29]; Output Industrial Electricity Demand by Hour and Industry Category[average summer day,Hour,nonroad vehicles 30]; Output Industrial Electricity Demand by Hour and Industry Category[average summer day,Hour,other manufacturing 31T33]; Output Industrial Electricity Demand by Hour and Industry Category[average summer day,Hour,energy pipelines and gas processing 352T353]; Output Industrial Electricity Demand by Hour and Industry Category[average summer day,Hour,water and waste 36T39]; Output Industrial Electricity Demand by Hour and Industry Category[average summer day,Hour,construction 41T43]; Output District Heat Electricity Demand by Hour[average summer day,Hour]; Output Hydrogen Sector Electricity Demand by Hour[average summer day,Hour]; Output Data Center Electricity Demand by Hour[average summer day,Hour]; Output Geoengineering Sector Electricity Demand by Hour[average summer day,Hour]</v>
      </c>
      <c r="H135" s="363" t="str">
        <f t="shared" ref="H135:I135" si="1">H129</f>
        <v>Commercial Heating, Commercial Cooling, Commercial Lighting, Commercial Appliances, Commercial Other, Residential Heating, Residential Cooling, Residential Lighting, Residential Appliances, Residential Other, Light-Duty Vehicles, Heavy-Duty Vehicles, Aircraft, Rail, Ships, Motorbikes, Agriculture and Forestry,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Water and Waste, Construction, District Heat, Hydrogen Production, Data Centers, Geoengineering</v>
      </c>
      <c r="I135" s="363" t="str">
        <f t="shared" si="1"/>
        <v>c01b00, 087bf1, f1bb18, 00b050, 000000, fa2400, 3697f8, f7d875, 00de64, 383838, f593e0, 969696, 087bf1, 04ffaf, 004185, c01b00, 04ffaf, 969696, c01b00, 620e7a, ff6400, ffff00, 00b050, 04ffaf, 000000, f1bb18, ff00ff, ad6600, c2dffd, 004185, 087bf1, 740000, f593e0, 004d10, af64ff, bfb088, 009999, FF9999, CCFF33, ff00ff, 6E8000, f593e0, 620e7a, CCFF33, ad6600</v>
      </c>
      <c r="J135" s="363"/>
    </row>
    <row r="136" spans="1:10" ht="409.5" x14ac:dyDescent="0.25">
      <c r="A136" s="2" t="s">
        <v>3919</v>
      </c>
      <c r="B136" s="2" t="s">
        <v>4124</v>
      </c>
      <c r="C136" s="43">
        <v>1</v>
      </c>
      <c r="D136" s="1" t="s">
        <v>61</v>
      </c>
      <c r="E136" s="1" t="s">
        <v>4123</v>
      </c>
      <c r="F136" s="1" t="str">
        <f>UnitControlCenter!$B$22</f>
        <v>terawatt-hours (TWh)</v>
      </c>
      <c r="G136" s="363" t="str">
        <f t="shared" ref="G136:G140" si="2">G130</f>
        <v>Output Commercial Building Electricity Demand by Hour and Component[average fall day,Hour,heating]; Output Commercial Building Electricity Demand by Hour and Component[average fall day,Hour,cooling and ventilation]; Output Commercial Building Electricity Demand by Hour and Component[average fall day,Hour,lighting]; Output Commercial Building Electricity Demand by Hour and Component[average fall day,Hour,appliances]; Output Commercial Building Electricity Demand by Hour and Component[average fall day,Hour,other component]; Output Residential Building Electricity Demand by Hour and Component[average fall day,Hour,heating]; Output Residential Building Electricity Demand by Hour and Component[average fall day,Hour,cooling and ventilation]; Output Residential Building Electricity Demand by Hour and Component[average fall day,Hour,lighting]; Output Residential Building Electricity Demand by Hour and Component[average fall day,Hour,appliances]; Output Residential Building Electricity Demand by Hour and Component[average fall day,Hour,other component]; Output Transportation Electricity Demand by Hour and Vehicle Type[average fall day,Hour,LDVs]; Output Transportation Electricity Demand by Hour and Vehicle Type[average fall day,Hour,HDVs]; Output Transportation Electricity Demand by Hour and Vehicle Type[average fall day,Hour,aircraft]; Output Transportation Electricity Demand by Hour and Vehicle Type[average fall day,Hour,rail]; Output Transportation Electricity Demand by Hour and Vehicle Type[average fall day,Hour,ships]; Output Transportation Electricity Demand by Hour and Vehicle Type[average fall day,Hour,motorbikes]; Output Industrial Electricity Demand by Hour and Industry Category[average fall day,Hour,agriculture and forestry 01T03]; Output Industrial Electricity Demand by Hour and Industry Category[average fall day,Hour,coal mining 05]; Output Industrial Electricity Demand by Hour and Industry Category[average fall day,Hour,oil and gas extraction 06]; Output Industrial Electricity Demand by Hour and Industry Category[average fall day,Hour,other mining and quarrying 07T08]; Output Industrial Electricity Demand by Hour and Industry Category[average fall day,Hour,food beverage and tobacco 10T12]; Output Industrial Electricity Demand by Hour and Industry Category[average fall day,Hour,textiles apparel and leather 13T15]; Output Industrial Electricity Demand by Hour and Industry Category[average fall day,Hour,wood products 16]; Output Industrial Electricity Demand by Hour and Industry Category[average fall day,Hour,pulp paper and printing 17T18]; Output Industrial Electricity Demand by Hour and Industry Category[average fall day,Hour,refined petroleum and coke 19]; Output Industrial Electricity Demand by Hour and Industry Category[average fall day,Hour,chemicals 20]; Output Industrial Electricity Demand by Hour and Industry Category[average fall day,Hour,rubber and plastic products 22]; Output Industrial Electricity Demand by Hour and Industry Category[average fall day,Hour,glass and glass products 231]; Output Industrial Electricity Demand by Hour and Industry Category[average fall day,Hour,cement and other nonmetallic minerals 239]; Output Industrial Electricity Demand by Hour and Industry Category[average fall day,Hour,iron and steel 241]; Output Industrial Electricity Demand by Hour and Industry Category[average fall day,Hour,other metals 242]; Output Industrial Electricity Demand by Hour and Industry Category[average fall day,Hour,metal products except machinery and vehicles 25]; Output Industrial Electricity Demand by Hour and Industry Category[average fall day,Hour,computers and electronics 26]; Output Industrial Electricity Demand by Hour and Industry Category[average fall day,Hour,appliances and electrical equipment 27]; Output Industrial Electricity Demand by Hour and Industry Category[average fall day,Hour,other machinery 28]; Output Industrial Electricity Demand by Hour and Industry Category[average fall day,Hour,road vehicles 29]; Output Industrial Electricity Demand by Hour and Industry Category[average fall day,Hour,nonroad vehicles 30]; Output Industrial Electricity Demand by Hour and Industry Category[average fall day,Hour,other manufacturing 31T33]; Output Industrial Electricity Demand by Hour and Industry Category[average fall day,Hour,energy pipelines and gas processing 352T353]; Output Industrial Electricity Demand by Hour and Industry Category[average fall day,Hour,water and waste 36T39]; Output Industrial Electricity Demand by Hour and Industry Category[average fall day,Hour,construction 41T43]; Output District Heat Electricity Demand by Hour[average fall day,Hour]; Output Hydrogen Sector Electricity Demand by Hour[average fall day,Hour]; Output Data Center Electricity Demand by Hour[average fall day,Hour]; Output Geoengineering Sector Electricity Demand by Hour[average fall day,Hour]</v>
      </c>
      <c r="H136" s="363" t="str">
        <f t="shared" ref="H136:I136" si="3">H130</f>
        <v>Commercial Heating, Commercial Cooling, Commercial Lighting, Commercial Appliances, Commercial Other, Residential Heating, Residential Cooling, Residential Lighting, Residential Appliances, Residential Other, Light-Duty Vehicles, Heavy-Duty Vehicles, Aircraft, Rail, Ships, Motorbikes, Agriculture and Forestry,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Water and Waste, Construction, District Heat, Hydrogen Production, Data Centers, Geoengineering</v>
      </c>
      <c r="I136" s="363" t="str">
        <f t="shared" si="3"/>
        <v>c01b00, 087bf1, f1bb18, 00b050, 000000, fa2400, 3697f8, f7d875, 00de64, 383838, f593e0, 969696, 087bf1, 04ffaf, 004185, c01b00, 04ffaf, 969696, c01b00, 620e7a, ff6400, ffff00, 00b050, 04ffaf, 000000, f1bb18, ff00ff, ad6600, c2dffd, 004185, 087bf1, 740000, f593e0, 004d10, af64ff, bfb088, 009999, FF9999, CCFF33, ff00ff, 6E8000, f593e0, 620e7a, CCFF33, ad6600</v>
      </c>
      <c r="J136" s="363"/>
    </row>
    <row r="137" spans="1:10" ht="409.5" x14ac:dyDescent="0.25">
      <c r="A137" s="2" t="s">
        <v>3919</v>
      </c>
      <c r="B137" s="2" t="s">
        <v>4125</v>
      </c>
      <c r="C137" s="43">
        <v>1</v>
      </c>
      <c r="D137" s="1" t="s">
        <v>61</v>
      </c>
      <c r="E137" s="1" t="s">
        <v>4123</v>
      </c>
      <c r="F137" s="1" t="str">
        <f>UnitControlCenter!$B$22</f>
        <v>terawatt-hours (TWh)</v>
      </c>
      <c r="G137" s="363" t="str">
        <f t="shared" si="2"/>
        <v>Output Commercial Building Electricity Demand by Hour and Component[average winter day,Hour,heating]; Output Commercial Building Electricity Demand by Hour and Component[average winter day,Hour,cooling and ventilation]; Output Commercial Building Electricity Demand by Hour and Component[average winter day,Hour,lighting]; Output Commercial Building Electricity Demand by Hour and Component[average winter day,Hour,appliances]; Output Commercial Building Electricity Demand by Hour and Component[average winter day,Hour,other component]; Output Residential Building Electricity Demand by Hour and Component[average winter day,Hour,heating]; Output Residential Building Electricity Demand by Hour and Component[average winter day,Hour,cooling and ventilation]; Output Residential Building Electricity Demand by Hour and Component[average winter day,Hour,lighting]; Output Residential Building Electricity Demand by Hour and Component[average winter day,Hour,appliances]; Output Residential Building Electricity Demand by Hour and Component[average winter day,Hour,other component]; Output Transportation Electricity Demand by Hour and Vehicle Type[average winter day,Hour,LDVs]; Output Transportation Electricity Demand by Hour and Vehicle Type[average winter day,Hour,HDVs]; Output Transportation Electricity Demand by Hour and Vehicle Type[average winter day,Hour,aircraft]; Output Transportation Electricity Demand by Hour and Vehicle Type[average winter day,Hour,rail]; Output Transportation Electricity Demand by Hour and Vehicle Type[average winter day,Hour,ships]; Output Transportation Electricity Demand by Hour and Vehicle Type[average winter day,Hour,motorbikes]; Output Industrial Electricity Demand by Hour and Industry Category[average winter day,Hour,agriculture and forestry 01T03]; Output Industrial Electricity Demand by Hour and Industry Category[average winter day,Hour,coal mining 05]; Output Industrial Electricity Demand by Hour and Industry Category[average winter day,Hour,oil and gas extraction 06]; Output Industrial Electricity Demand by Hour and Industry Category[average winter day,Hour,other mining and quarrying 07T08]; Output Industrial Electricity Demand by Hour and Industry Category[average winter day,Hour,food beverage and tobacco 10T12]; Output Industrial Electricity Demand by Hour and Industry Category[average winter day,Hour,textiles apparel and leather 13T15]; Output Industrial Electricity Demand by Hour and Industry Category[average winter day,Hour,wood products 16]; Output Industrial Electricity Demand by Hour and Industry Category[average winter day,Hour,pulp paper and printing 17T18]; Output Industrial Electricity Demand by Hour and Industry Category[average winter day,Hour,refined petroleum and coke 19]; Output Industrial Electricity Demand by Hour and Industry Category[average winter day,Hour,chemicals 20]; Output Industrial Electricity Demand by Hour and Industry Category[average winter day,Hour,rubber and plastic products 22]; Output Industrial Electricity Demand by Hour and Industry Category[average winter day,Hour,glass and glass products 231]; Output Industrial Electricity Demand by Hour and Industry Category[average winter day,Hour,cement and other nonmetallic minerals 239]; Output Industrial Electricity Demand by Hour and Industry Category[average winter day,Hour,iron and steel 241]; Output Industrial Electricity Demand by Hour and Industry Category[average winter day,Hour,other metals 242]; Output Industrial Electricity Demand by Hour and Industry Category[average winter day,Hour,metal products except machinery and vehicles 25]; Output Industrial Electricity Demand by Hour and Industry Category[average winter day,Hour,computers and electronics 26]; Output Industrial Electricity Demand by Hour and Industry Category[average winter day,Hour,appliances and electrical equipment 27]; Output Industrial Electricity Demand by Hour and Industry Category[average winter day,Hour,other machinery 28]; Output Industrial Electricity Demand by Hour and Industry Category[average winter day,Hour,road vehicles 29]; Output Industrial Electricity Demand by Hour and Industry Category[average winter day,Hour,nonroad vehicles 30]; Output Industrial Electricity Demand by Hour and Industry Category[average winter day,Hour,other manufacturing 31T33]; Output Industrial Electricity Demand by Hour and Industry Category[average winter day,Hour,energy pipelines and gas processing 352T353]; Output Industrial Electricity Demand by Hour and Industry Category[average winter day,Hour,water and waste 36T39]; Output Industrial Electricity Demand by Hour and Industry Category[average winter day,Hour,construction 41T43]; Output District Heat Electricity Demand by Hour[average winter day,Hour]; Output Hydrogen Sector Electricity Demand by Hour[average winter day,Hour]; Output Data Center Electricity Demand by Hour[average winter day,Hour]; Output Geoengineering Sector Electricity Demand by Hour[average winter day,Hour]</v>
      </c>
      <c r="H137" s="363" t="str">
        <f t="shared" ref="H137:I137" si="4">H131</f>
        <v>Commercial Heating, Commercial Cooling, Commercial Lighting, Commercial Appliances, Commercial Other, Residential Heating, Residential Cooling, Residential Lighting, Residential Appliances, Residential Other, Light-Duty Vehicles, Heavy-Duty Vehicles, Aircraft, Rail, Ships, Motorbikes, Agriculture and Forestry,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Water and Waste, Construction, District Heat, Hydrogen Production, Data Centers, Geoengineering</v>
      </c>
      <c r="I137" s="363" t="str">
        <f t="shared" si="4"/>
        <v>c01b00, 087bf1, f1bb18, 00b050, 000000, fa2400, 3697f8, f7d875, 00de64, 383838, f593e0, 969696, 087bf1, 04ffaf, 004185, c01b00, 04ffaf, 969696, c01b00, 620e7a, ff6400, ffff00, 00b050, 04ffaf, 000000, f1bb18, ff00ff, ad6600, c2dffd, 004185, 087bf1, 740000, f593e0, 004d10, af64ff, bfb088, 009999, FF9999, CCFF33, ff00ff, 6E8000, f593e0, 620e7a, CCFF33, ad6600</v>
      </c>
      <c r="J137" s="363"/>
    </row>
    <row r="138" spans="1:10" ht="409.5" x14ac:dyDescent="0.25">
      <c r="A138" s="2" t="s">
        <v>3919</v>
      </c>
      <c r="B138" s="2" t="s">
        <v>4126</v>
      </c>
      <c r="C138" s="43">
        <v>1</v>
      </c>
      <c r="D138" s="1" t="s">
        <v>61</v>
      </c>
      <c r="E138" s="1" t="s">
        <v>4123</v>
      </c>
      <c r="F138" s="1" t="str">
        <f>UnitControlCenter!$B$22</f>
        <v>terawatt-hours (TWh)</v>
      </c>
      <c r="G138" s="363" t="str">
        <f t="shared" si="2"/>
        <v>Output Commercial Building Electricity Demand by Hour and Component[average spring day,Hour,heating]; Output Commercial Building Electricity Demand by Hour and Component[average spring day,Hour,cooling and ventilation]; Output Commercial Building Electricity Demand by Hour and Component[average spring day,Hour,lighting]; Output Commercial Building Electricity Demand by Hour and Component[average spring day,Hour,appliances]; Output Commercial Building Electricity Demand by Hour and Component[average spring day,Hour,other component]; Output Residential Building Electricity Demand by Hour and Component[average spring day,Hour,heating]; Output Residential Building Electricity Demand by Hour and Component[average spring day,Hour,cooling and ventilation]; Output Residential Building Electricity Demand by Hour and Component[average spring day,Hour,lighting]; Output Residential Building Electricity Demand by Hour and Component[average spring day,Hour,appliances]; Output Residential Building Electricity Demand by Hour and Component[average spring day,Hour,other component]; Output Transportation Electricity Demand by Hour and Vehicle Type[average spring day,Hour,LDVs]; Output Transportation Electricity Demand by Hour and Vehicle Type[average spring day,Hour,HDVs]; Output Transportation Electricity Demand by Hour and Vehicle Type[average spring day,Hour,aircraft]; Output Transportation Electricity Demand by Hour and Vehicle Type[average spring day,Hour,rail]; Output Transportation Electricity Demand by Hour and Vehicle Type[average spring day,Hour,ships]; Output Transportation Electricity Demand by Hour and Vehicle Type[average spring day,Hour,motorbikes]; Output Industrial Electricity Demand by Hour and Industry Category[average spring day,Hour,agriculture and forestry 01T03]; Output Industrial Electricity Demand by Hour and Industry Category[average spring day,Hour,coal mining 05]; Output Industrial Electricity Demand by Hour and Industry Category[average spring day,Hour,oil and gas extraction 06]; Output Industrial Electricity Demand by Hour and Industry Category[average spring day,Hour,other mining and quarrying 07T08]; Output Industrial Electricity Demand by Hour and Industry Category[average spring day,Hour,food beverage and tobacco 10T12]; Output Industrial Electricity Demand by Hour and Industry Category[average spring day,Hour,textiles apparel and leather 13T15]; Output Industrial Electricity Demand by Hour and Industry Category[average spring day,Hour,wood products 16]; Output Industrial Electricity Demand by Hour and Industry Category[average spring day,Hour,pulp paper and printing 17T18]; Output Industrial Electricity Demand by Hour and Industry Category[average spring day,Hour,refined petroleum and coke 19]; Output Industrial Electricity Demand by Hour and Industry Category[average spring day,Hour,chemicals 20]; Output Industrial Electricity Demand by Hour and Industry Category[average spring day,Hour,rubber and plastic products 22]; Output Industrial Electricity Demand by Hour and Industry Category[average spring day,Hour,glass and glass products 231]; Output Industrial Electricity Demand by Hour and Industry Category[average spring day,Hour,cement and other nonmetallic minerals 239]; Output Industrial Electricity Demand by Hour and Industry Category[average spring day,Hour,iron and steel 241]; Output Industrial Electricity Demand by Hour and Industry Category[average spring day,Hour,other metals 242]; Output Industrial Electricity Demand by Hour and Industry Category[average spring day,Hour,metal products except machinery and vehicles 25]; Output Industrial Electricity Demand by Hour and Industry Category[average spring day,Hour,computers and electronics 26]; Output Industrial Electricity Demand by Hour and Industry Category[average spring day,Hour,appliances and electrical equipment 27]; Output Industrial Electricity Demand by Hour and Industry Category[average spring day,Hour,other machinery 28]; Output Industrial Electricity Demand by Hour and Industry Category[average spring day,Hour,road vehicles 29]; Output Industrial Electricity Demand by Hour and Industry Category[average spring day,Hour,nonroad vehicles 30]; Output Industrial Electricity Demand by Hour and Industry Category[average spring day,Hour,other manufacturing 31T33]; Output Industrial Electricity Demand by Hour and Industry Category[average spring day,Hour,energy pipelines and gas processing 352T353]; Output Industrial Electricity Demand by Hour and Industry Category[average spring day,Hour,water and waste 36T39]; Output Industrial Electricity Demand by Hour and Industry Category[average spring day,Hour,construction 41T43]; Output District Heat Electricity Demand by Hour[average spring day,Hour]; Output Hydrogen Sector Electricity Demand by Hour[average spring day,Hour]; Output Data Center Electricity Demand by Hour[average spring day,Hour]; Output Geoengineering Sector Electricity Demand by Hour[average spring day,Hour]</v>
      </c>
      <c r="H138" s="363" t="str">
        <f t="shared" ref="H138:I138" si="5">H132</f>
        <v>Commercial Heating, Commercial Cooling, Commercial Lighting, Commercial Appliances, Commercial Other, Residential Heating, Residential Cooling, Residential Lighting, Residential Appliances, Residential Other, Light-Duty Vehicles, Heavy-Duty Vehicles, Aircraft, Rail, Ships, Motorbikes, Agriculture and Forestry,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Water and Waste, Construction, District Heat, Hydrogen Production, Data Centers, Geoengineering</v>
      </c>
      <c r="I138" s="363" t="str">
        <f t="shared" si="5"/>
        <v>c01b00, 087bf1, f1bb18, 00b050, 000000, fa2400, 3697f8, f7d875, 00de64, 383838, f593e0, 969696, 087bf1, 04ffaf, 004185, c01b00, 04ffaf, 969696, c01b00, 620e7a, ff6400, ffff00, 00b050, 04ffaf, 000000, f1bb18, ff00ff, ad6600, c2dffd, 004185, 087bf1, 740000, f593e0, 004d10, af64ff, bfb088, 009999, FF9999, CCFF33, ff00ff, 6E8000, f593e0, 620e7a, CCFF33, ad6600</v>
      </c>
      <c r="J138" s="363"/>
    </row>
    <row r="139" spans="1:10" ht="409.5" x14ac:dyDescent="0.25">
      <c r="A139" s="2" t="s">
        <v>3919</v>
      </c>
      <c r="B139" s="2" t="s">
        <v>4127</v>
      </c>
      <c r="C139" s="43">
        <v>1</v>
      </c>
      <c r="D139" s="1" t="s">
        <v>61</v>
      </c>
      <c r="E139" s="1" t="s">
        <v>4123</v>
      </c>
      <c r="F139" s="1" t="str">
        <f>UnitControlCenter!$B$22</f>
        <v>terawatt-hours (TWh)</v>
      </c>
      <c r="G139" s="363" t="str">
        <f t="shared" si="2"/>
        <v>Output Peak Winter Day Commercial Building Electricity Demand by Hour and Component[Hour,heating]; Output Peak Winter Day Commercial Building Electricity Demand by Hour and Component[Hour,cooling and ventilation]; Output Peak Winter Day Commercial Building Electricity Demand by Hour and Component[Hour,lighting]; Output Peak Winter Day Commercial Building Electricity Demand by Hour and Component[Hour,appliances]; Output Peak Winter Day Commercial Building Electricity Demand by Hour and Component[Hour,other component]; Output Peak Winter Day Residential Building Electricity Demand by Hour and Component[Hour,heating]; Output Peak Winter Day Residential Building Electricity Demand by Hour and Component[Hour,cooling and ventilation]; Output Peak Winter Day Residential Building Electricity Demand by Hour and Component[Hour,lighting]; Output Peak Winter Day Residential Building Electricity Demand by Hour and Component[Hour,appliances]; Output Peak Winter Day Residential Building Electricity Demand by Hour and Component[Hour,other component]; Output Peak Winter Day Transportation Electricity Demand by Hour and Vehicle Type[Hour,LDVs]; Output Peak Winter Day Transportation Electricity Demand by Hour and Vehicle Type[Hour,HDVs]; Output Peak Winter Day Transportation Electricity Demand by Hour and Vehicle Type[Hour,aircraft]; Output Peak Winter Day Transportation Electricity Demand by Hour and Vehicle Type[Hour,rail]; Output Peak Winter Day Transportation Electricity Demand by Hour and Vehicle Type[Hour,ships]; Output Peak Winter Day Transportation Electricity Demand by Hour and Vehicle Type[Hour,motorbikes]; Output Peak Winter Day Industrial Electricity Demand by Hour and Industry Category[Hour,agriculture and forestry 01T03]; Output Peak Winter Day Industrial Electricity Demand by Hour and Industry Category[Hour,coal mining 05]; Output Peak Winter Day Industrial Electricity Demand by Hour and Industry Category[Hour,oil and gas extraction 06]; Output Peak Winter Day Industrial Electricity Demand by Hour and Industry Category[Hour,other mining and quarrying 07T08]; Output Peak Winter Day Industrial Electricity Demand by Hour and Industry Category[Hour,food beverage and tobacco 10T12]; Output Peak Winter Day Industrial Electricity Demand by Hour and Industry Category[Hour,textiles apparel and leather 13T15]; Output Peak Winter Day Industrial Electricity Demand by Hour and Industry Category[Hour,wood products 16]; Output Peak Winter Day Industrial Electricity Demand by Hour and Industry Category[Hour,pulp paper and printing 17T18]; Output Peak Winter Day Industrial Electricity Demand by Hour and Industry Category[Hour,refined petroleum and coke 19]; Output Peak Winter Day Industrial Electricity Demand by Hour and Industry Category[Hour,chemicals 20]; Output Peak Winter Day Industrial Electricity Demand by Hour and Industry Category[Hour,rubber and plastic products 22]; Output Peak Winter Day Industrial Electricity Demand by Hour and Industry Category[Hour,glass and glass products 231]; Output Peak Winter Day Industrial Electricity Demand by Hour and Industry Category[Hour,cement and other nonmetallic minerals 239]; Output Peak Winter Day Industrial Electricity Demand by Hour and Industry Category[Hour,iron and steel 241]; Output Peak Winter Day Industrial Electricity Demand by Hour and Industry Category[Hour,other metals 242]; Output Peak Winter Day Industrial Electricity Demand by Hour and Industry Category[Hour,metal products except machinery and vehicles 25]; Output Peak Winter Day Industrial Electricity Demand by Hour and Industry Category[Hour,computers and electronics 26]; Output Peak Winter Day Industrial Electricity Demand by Hour and Industry Category[Hour,appliances and electrical equipment 27]; Output Peak Winter Day Industrial Electricity Demand by Hour and Industry Category[Hour,other machinery 28]; Output Peak Winter Day Industrial Electricity Demand by Hour and Industry Category[Hour,road vehicles 29]; Output Peak Winter Day Industrial Electricity Demand by Hour and Industry Category[Hour,nonroad vehicles 30]; Output Peak Winter Day Industrial Electricity Demand by Hour and Industry Category[Hour,other manufacturing 31T33]; Output Peak Winter Day Industrial Electricity Demand by Hour and Industry Category[Hour,energy pipelines and gas processing 352T353]; Output Peak Winter Day Industrial Electricity Demand by Hour and Industry Category[Hour,water and waste 36T39]; Output Peak Winter Day Industrial Electricity Demand by Hour and Industry Category[Hour,construction 41T43]; Output Peak Winter Day District Heat Electricity Demand by Hour[Hour]; Output Peak Winter Day Hydrogen Sector Electricity Demand by Hour[Hour]; Output Peak Winter Day Data Center Electricity Demand by Hour[Hour]; Output Peak Winter Day Geoengineering Electricity Demand by Hour[Hour]</v>
      </c>
      <c r="H139" s="363" t="str">
        <f t="shared" ref="H139:I139" si="6">H133</f>
        <v>Commercial Heating, Commercial Cooling, Commercial Lighting, Commercial Appliances, Commercial Other, Residential Heating, Residential Cooling, Residential Lighting, Residential Appliances, Residential Other, Light-Duty Vehicles, Heavy-Duty Vehicles, Aircraft, Rail, Ships, Motorbikes, Agriculture and Forestry,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Water and Waste, Construction, District Heat, Hydrogen Production, Data Centers, Geoengineering</v>
      </c>
      <c r="I139" s="363" t="str">
        <f t="shared" si="6"/>
        <v>c01b00, 087bf1, f1bb18, 00b050, 000000, fa2400, 3697f8, f7d875, 00de64, 383838, f593e0, 969696, 087bf1, 04ffaf, 004185, c01b00, 04ffaf, 969696, c01b00, 620e7a, ff6400, ffff00, 00b050, 04ffaf, 000000, f1bb18, ff00ff, ad6600, c2dffd, 004185, 087bf1, 740000, f593e0, 004d10, af64ff, bfb088, 009999, FF9999, CCFF33, ff00ff, 6E8000, f593e0, 620e7a, CCFF33, ad6600</v>
      </c>
      <c r="J139" s="363"/>
    </row>
    <row r="140" spans="1:10" ht="409.5" x14ac:dyDescent="0.25">
      <c r="A140" s="2" t="s">
        <v>3919</v>
      </c>
      <c r="B140" s="2" t="s">
        <v>4128</v>
      </c>
      <c r="C140" s="43">
        <v>1</v>
      </c>
      <c r="D140" s="1" t="s">
        <v>61</v>
      </c>
      <c r="E140" s="1" t="s">
        <v>4123</v>
      </c>
      <c r="F140" s="1" t="str">
        <f>UnitControlCenter!$B$22</f>
        <v>terawatt-hours (TWh)</v>
      </c>
      <c r="G140" s="363" t="str">
        <f t="shared" si="2"/>
        <v>Output Peak Summer Day Commercial Building Electricity Demand by Hour and Component[Hour,heating]; Output Peak Summer Day Commercial Building Electricity Demand by Hour and Component[Hour,cooling and ventilation]; Output Peak Summer Day Commercial Building Electricity Demand by Hour and Component[Hour,lighting]; Output Peak Summer Day Commercial Building Electricity Demand by Hour and Component[Hour,appliances]; Output Peak Summer Day Commercial Building Electricity Demand by Hour and Component[Hour,other component]; Output Peak Summer Day Residential Building Electricity Demand by Hour and Component[Hour,heating]; Output Peak Summer Day Residential Building Electricity Demand by Hour and Component[Hour,cooling and ventilation]; Output Peak Summer Day Residential Building Electricity Demand by Hour and Component[Hour,lighting]; Output Peak Summer Day Residential Building Electricity Demand by Hour and Component[Hour,appliances]; Output Peak Summer Day Residential Building Electricity Demand by Hour and Component[Hour,other component]; Output Peak Summer Day Transportation Electricity Demand by Hour and Vehicle Type[Hour,LDVs]; Output Peak Summer Day Transportation Electricity Demand by Hour and Vehicle Type[Hour,HDVs]; Output Peak Summer Day Transportation Electricity Demand by Hour and Vehicle Type[Hour,aircraft]; Output Peak Summer Day Transportation Electricity Demand by Hour and Vehicle Type[Hour,rail]; Output Peak Summer Day Transportation Electricity Demand by Hour and Vehicle Type[Hour,ships]; Output Peak Summer Day Transportation Electricity Demand by Hour and Vehicle Type[Hour,motorbikes]; Output Peak Summer Day Industrial Electricity Demand by Hour and Industry Category[Hour,agriculture and forestry 01T03]; Output Peak Summer Day Industrial Electricity Demand by Hour and Industry Category[Hour,coal mining 05]; Output Peak Summer Day Industrial Electricity Demand by Hour and Industry Category[Hour,oil and gas extraction 06]; Output Peak Summer Day Industrial Electricity Demand by Hour and Industry Category[Hour,other mining and quarrying 07T08]; Output Peak Summer Day Industrial Electricity Demand by Hour and Industry Category[Hour,food beverage and tobacco 10T12]; Output Peak Summer Day Industrial Electricity Demand by Hour and Industry Category[Hour,textiles apparel and leather 13T15]; Output Peak Summer Day Industrial Electricity Demand by Hour and Industry Category[Hour,wood products 16]; Output Peak Summer Day Industrial Electricity Demand by Hour and Industry Category[Hour,pulp paper and printing 17T18]; Output Peak Summer Day Industrial Electricity Demand by Hour and Industry Category[Hour,refined petroleum and coke 19]; Output Peak Summer Day Industrial Electricity Demand by Hour and Industry Category[Hour,chemicals 20]; Output Peak Summer Day Industrial Electricity Demand by Hour and Industry Category[Hour,rubber and plastic products 22]; Output Peak Summer Day Industrial Electricity Demand by Hour and Industry Category[Hour,glass and glass products 231]; Output Peak Summer Day Industrial Electricity Demand by Hour and Industry Category[Hour,cement and other nonmetallic minerals 239]; Output Peak Summer Day Industrial Electricity Demand by Hour and Industry Category[Hour,iron and steel 241]; Output Peak Summer Day Industrial Electricity Demand by Hour and Industry Category[Hour,other metals 242]; Output Peak Summer Day Industrial Electricity Demand by Hour and Industry Category[Hour,metal products except machinery and vehicles 25]; Output Peak Summer Day Industrial Electricity Demand by Hour and Industry Category[Hour,computers and electronics 26]; Output Peak Summer Day Industrial Electricity Demand by Hour and Industry Category[Hour,appliances and electrical equipment 27]; Output Peak Summer Day Industrial Electricity Demand by Hour and Industry Category[Hour,other machinery 28]; Output Peak Summer Day Industrial Electricity Demand by Hour and Industry Category[Hour,road vehicles 29]; Output Peak Summer Day Industrial Electricity Demand by Hour and Industry Category[Hour,nonroad vehicles 30]; Output Peak Summer Day Industrial Electricity Demand by Hour and Industry Category[Hour,other manufacturing 31T33]; Output Peak Summer Day Industrial Electricity Demand by Hour and Industry Category[Hour,energy pipelines and gas processing 352T353]; Output Peak Summer Day Industrial Electricity Demand by Hour and Industry Category[Hour,water and waste 36T39]; Output Peak Summer Day Industrial Electricity Demand by Hour and Industry Category[Hour,construction 41T43]; Output Peak Summer Day District Heat Electricity Demand by Hour[Hour]; Output Peak Summer Day Hydrogen Sector Electricity Demand by Hour[Hour]; Output Peak Summer Day Data Center Electricity Demand by Hour[Hour]; Output Peak Summer Day Geoengineering Electricity Demand by Hour[Hour]</v>
      </c>
      <c r="H140" s="363" t="str">
        <f t="shared" ref="H140:I140" si="7">H134</f>
        <v>Commercial Heating, Commercial Cooling, Commercial Lighting, Commercial Appliances, Commercial Other, Residential Heating, Residential Cooling, Residential Lighting, Residential Appliances, Residential Other, Light-Duty Vehicles, Heavy-Duty Vehicles, Aircraft, Rail, Ships, Motorbikes, Agriculture and Forestry,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Water and Waste, Construction, District Heat, Hydrogen Production, Data Centers, Geoengineering</v>
      </c>
      <c r="I140" s="363" t="str">
        <f t="shared" si="7"/>
        <v>c01b00, 087bf1, f1bb18, 00b050, 000000, fa2400, 3697f8, f7d875, 00de64, 383838, f593e0, 969696, 087bf1, 04ffaf, 004185, c01b00, 04ffaf, 969696, c01b00, 620e7a, ff6400, ffff00, 00b050, 04ffaf, 000000, f1bb18, ff00ff, ad6600, c2dffd, 004185, 087bf1, 740000, f593e0, 004d10, af64ff, bfb088, 009999, FF9999, CCFF33, ff00ff, 6E8000, f593e0, 620e7a, CCFF33, ad6600</v>
      </c>
      <c r="J140" s="363"/>
    </row>
    <row r="141" spans="1:10" ht="409.5" x14ac:dyDescent="0.25">
      <c r="A141" s="2" t="s">
        <v>3919</v>
      </c>
      <c r="B141" s="2" t="s">
        <v>4129</v>
      </c>
      <c r="C141" s="43">
        <v>1</v>
      </c>
      <c r="D141" s="1" t="s">
        <v>61</v>
      </c>
      <c r="E141" s="1" t="s">
        <v>3480</v>
      </c>
      <c r="F141" s="1" t="str">
        <f>UnitControlCenter!$B$22</f>
        <v>terawatt-hours (TWh)</v>
      </c>
      <c r="G141" s="1" t="s">
        <v>4166</v>
      </c>
      <c r="H141" s="1" t="s">
        <v>4167</v>
      </c>
      <c r="I141" s="1" t="s">
        <v>4168</v>
      </c>
    </row>
    <row r="142" spans="1:10" ht="409.5" x14ac:dyDescent="0.25">
      <c r="A142" s="2" t="s">
        <v>3919</v>
      </c>
      <c r="B142" s="2" t="s">
        <v>4130</v>
      </c>
      <c r="C142" s="43">
        <v>1</v>
      </c>
      <c r="D142" s="1" t="s">
        <v>61</v>
      </c>
      <c r="E142" s="1" t="s">
        <v>3480</v>
      </c>
      <c r="F142" s="1" t="str">
        <f>UnitControlCenter!$B$22</f>
        <v>terawatt-hours (TWh)</v>
      </c>
      <c r="G142" s="1" t="s">
        <v>4169</v>
      </c>
      <c r="H142" s="373" t="s">
        <v>4167</v>
      </c>
      <c r="I142" s="373" t="s">
        <v>4168</v>
      </c>
    </row>
    <row r="143" spans="1:10" ht="409.5" x14ac:dyDescent="0.25">
      <c r="A143" s="2" t="s">
        <v>3919</v>
      </c>
      <c r="B143" s="2" t="s">
        <v>4131</v>
      </c>
      <c r="C143" s="43">
        <v>1</v>
      </c>
      <c r="D143" s="1" t="s">
        <v>61</v>
      </c>
      <c r="E143" s="1" t="s">
        <v>3480</v>
      </c>
      <c r="F143" s="1" t="str">
        <f>UnitControlCenter!$B$22</f>
        <v>terawatt-hours (TWh)</v>
      </c>
      <c r="G143" s="1" t="s">
        <v>4170</v>
      </c>
      <c r="H143" s="373" t="s">
        <v>4167</v>
      </c>
      <c r="I143" s="373" t="s">
        <v>4168</v>
      </c>
    </row>
    <row r="144" spans="1:10" ht="409.5" x14ac:dyDescent="0.25">
      <c r="A144" s="2" t="s">
        <v>3919</v>
      </c>
      <c r="B144" s="2" t="s">
        <v>4132</v>
      </c>
      <c r="C144" s="43">
        <v>1</v>
      </c>
      <c r="D144" s="1" t="s">
        <v>61</v>
      </c>
      <c r="E144" s="1" t="s">
        <v>3480</v>
      </c>
      <c r="F144" s="1" t="str">
        <f>UnitControlCenter!$B$22</f>
        <v>terawatt-hours (TWh)</v>
      </c>
      <c r="G144" s="1" t="s">
        <v>4171</v>
      </c>
      <c r="H144" s="373" t="s">
        <v>4167</v>
      </c>
      <c r="I144" s="373" t="s">
        <v>4168</v>
      </c>
    </row>
    <row r="145" spans="1:10" ht="409.5" x14ac:dyDescent="0.25">
      <c r="A145" s="2" t="s">
        <v>3919</v>
      </c>
      <c r="B145" s="2" t="s">
        <v>4133</v>
      </c>
      <c r="C145" s="43">
        <v>1</v>
      </c>
      <c r="D145" s="1" t="s">
        <v>61</v>
      </c>
      <c r="E145" s="1" t="s">
        <v>3480</v>
      </c>
      <c r="F145" s="1" t="str">
        <f>UnitControlCenter!$B$22</f>
        <v>terawatt-hours (TWh)</v>
      </c>
      <c r="G145" s="1" t="s">
        <v>4172</v>
      </c>
      <c r="H145" s="373" t="s">
        <v>4167</v>
      </c>
      <c r="I145" s="373" t="s">
        <v>4168</v>
      </c>
    </row>
    <row r="146" spans="1:10" ht="409.5" x14ac:dyDescent="0.25">
      <c r="A146" s="2" t="s">
        <v>3919</v>
      </c>
      <c r="B146" s="2" t="s">
        <v>4134</v>
      </c>
      <c r="C146" s="43">
        <v>1</v>
      </c>
      <c r="D146" s="1" t="s">
        <v>61</v>
      </c>
      <c r="E146" s="1" t="s">
        <v>3480</v>
      </c>
      <c r="F146" s="1" t="str">
        <f>UnitControlCenter!$B$22</f>
        <v>terawatt-hours (TWh)</v>
      </c>
      <c r="G146" s="1" t="s">
        <v>4173</v>
      </c>
      <c r="H146" s="373" t="s">
        <v>4167</v>
      </c>
      <c r="I146" s="373" t="s">
        <v>4168</v>
      </c>
    </row>
    <row r="147" spans="1:10" ht="409.5" x14ac:dyDescent="0.25">
      <c r="A147" s="2" t="s">
        <v>3919</v>
      </c>
      <c r="B147" s="2" t="s">
        <v>4135</v>
      </c>
      <c r="C147" s="43">
        <v>1</v>
      </c>
      <c r="D147" s="1" t="s">
        <v>61</v>
      </c>
      <c r="E147" s="1" t="s">
        <v>4123</v>
      </c>
      <c r="F147" s="1" t="str">
        <f>UnitControlCenter!$B$22</f>
        <v>terawatt-hours (TWh)</v>
      </c>
      <c r="G147" s="363" t="s">
        <v>4166</v>
      </c>
      <c r="H147" s="363" t="s">
        <v>4167</v>
      </c>
      <c r="I147" s="363" t="s">
        <v>4168</v>
      </c>
      <c r="J147" s="363"/>
    </row>
    <row r="148" spans="1:10" ht="409.5" x14ac:dyDescent="0.25">
      <c r="A148" s="2" t="s">
        <v>3919</v>
      </c>
      <c r="B148" s="2" t="s">
        <v>4136</v>
      </c>
      <c r="C148" s="43">
        <v>1</v>
      </c>
      <c r="D148" s="1" t="s">
        <v>61</v>
      </c>
      <c r="E148" s="1" t="s">
        <v>4123</v>
      </c>
      <c r="F148" s="1" t="str">
        <f>UnitControlCenter!$B$22</f>
        <v>terawatt-hours (TWh)</v>
      </c>
      <c r="G148" s="363" t="s">
        <v>4169</v>
      </c>
      <c r="H148" s="363" t="s">
        <v>4167</v>
      </c>
      <c r="I148" s="363" t="s">
        <v>4168</v>
      </c>
      <c r="J148" s="363"/>
    </row>
    <row r="149" spans="1:10" ht="409.5" x14ac:dyDescent="0.25">
      <c r="A149" s="2" t="s">
        <v>3919</v>
      </c>
      <c r="B149" s="2" t="s">
        <v>4137</v>
      </c>
      <c r="C149" s="43">
        <v>1</v>
      </c>
      <c r="D149" s="1" t="s">
        <v>61</v>
      </c>
      <c r="E149" s="1" t="s">
        <v>4123</v>
      </c>
      <c r="F149" s="1" t="str">
        <f>UnitControlCenter!$B$22</f>
        <v>terawatt-hours (TWh)</v>
      </c>
      <c r="G149" s="363" t="s">
        <v>4170</v>
      </c>
      <c r="H149" s="363" t="s">
        <v>4167</v>
      </c>
      <c r="I149" s="363" t="s">
        <v>4168</v>
      </c>
      <c r="J149" s="363"/>
    </row>
    <row r="150" spans="1:10" ht="409.5" x14ac:dyDescent="0.25">
      <c r="A150" s="2" t="s">
        <v>3919</v>
      </c>
      <c r="B150" s="2" t="s">
        <v>4138</v>
      </c>
      <c r="C150" s="43">
        <v>1</v>
      </c>
      <c r="D150" s="1" t="s">
        <v>61</v>
      </c>
      <c r="E150" s="1" t="s">
        <v>4123</v>
      </c>
      <c r="F150" s="1" t="str">
        <f>UnitControlCenter!$B$22</f>
        <v>terawatt-hours (TWh)</v>
      </c>
      <c r="G150" s="363" t="s">
        <v>4171</v>
      </c>
      <c r="H150" s="363" t="s">
        <v>4167</v>
      </c>
      <c r="I150" s="363" t="s">
        <v>4168</v>
      </c>
      <c r="J150" s="363"/>
    </row>
    <row r="151" spans="1:10" ht="409.5" x14ac:dyDescent="0.25">
      <c r="A151" s="2" t="s">
        <v>3919</v>
      </c>
      <c r="B151" s="2" t="s">
        <v>4139</v>
      </c>
      <c r="C151" s="43">
        <v>1</v>
      </c>
      <c r="D151" s="1" t="s">
        <v>61</v>
      </c>
      <c r="E151" s="1" t="s">
        <v>4123</v>
      </c>
      <c r="F151" s="1" t="str">
        <f>UnitControlCenter!$B$22</f>
        <v>terawatt-hours (TWh)</v>
      </c>
      <c r="G151" s="363" t="s">
        <v>4172</v>
      </c>
      <c r="H151" s="363" t="s">
        <v>4167</v>
      </c>
      <c r="I151" s="363" t="s">
        <v>4168</v>
      </c>
      <c r="J151" s="363"/>
    </row>
    <row r="152" spans="1:10" s="193" customFormat="1" ht="409.6" thickBot="1" x14ac:dyDescent="0.3">
      <c r="A152" s="192" t="s">
        <v>3919</v>
      </c>
      <c r="B152" s="192" t="s">
        <v>4140</v>
      </c>
      <c r="C152" s="199">
        <v>1</v>
      </c>
      <c r="D152" s="193" t="s">
        <v>61</v>
      </c>
      <c r="E152" s="193" t="s">
        <v>4123</v>
      </c>
      <c r="F152" s="193" t="str">
        <f>UnitControlCenter!$B$22</f>
        <v>terawatt-hours (TWh)</v>
      </c>
      <c r="G152" s="364" t="s">
        <v>4173</v>
      </c>
      <c r="H152" s="364" t="s">
        <v>4167</v>
      </c>
      <c r="I152" s="364" t="s">
        <v>4168</v>
      </c>
      <c r="J152" s="364"/>
    </row>
    <row r="153" spans="1:10" ht="90" x14ac:dyDescent="0.25">
      <c r="A153" s="2" t="s">
        <v>2708</v>
      </c>
      <c r="B153" s="2" t="s">
        <v>2709</v>
      </c>
      <c r="C153" s="43">
        <v>1</v>
      </c>
      <c r="D153" s="1" t="s">
        <v>61</v>
      </c>
      <c r="E153" s="1" t="s">
        <v>62</v>
      </c>
      <c r="F153" s="1" t="str">
        <f>UnitControlCenter!$B$31</f>
        <v>million vehicles / year</v>
      </c>
      <c r="G153" s="1" t="s">
        <v>2574</v>
      </c>
      <c r="H153" s="1" t="s">
        <v>2575</v>
      </c>
      <c r="I153" s="1" t="s">
        <v>2576</v>
      </c>
    </row>
    <row r="154" spans="1:10" ht="90" x14ac:dyDescent="0.25">
      <c r="A154" s="2" t="s">
        <v>2708</v>
      </c>
      <c r="B154" s="2" t="s">
        <v>2710</v>
      </c>
      <c r="C154" s="43">
        <v>1</v>
      </c>
      <c r="D154" s="1" t="s">
        <v>61</v>
      </c>
      <c r="E154" s="1" t="s">
        <v>62</v>
      </c>
      <c r="F154" s="1" t="str">
        <f>UnitControlCenter!$B$32</f>
        <v>thousand vehicles / year</v>
      </c>
      <c r="G154" s="1" t="s">
        <v>2577</v>
      </c>
      <c r="H154" s="1" t="s">
        <v>2578</v>
      </c>
      <c r="I154" s="1" t="s">
        <v>2579</v>
      </c>
    </row>
    <row r="155" spans="1:10" ht="90" x14ac:dyDescent="0.25">
      <c r="A155" s="2" t="s">
        <v>2708</v>
      </c>
      <c r="B155" s="2" t="s">
        <v>3068</v>
      </c>
      <c r="C155" s="43">
        <v>1</v>
      </c>
      <c r="D155" s="1" t="s">
        <v>61</v>
      </c>
      <c r="E155" s="1" t="s">
        <v>62</v>
      </c>
      <c r="F155" s="1" t="str">
        <f>UnitControlCenter!$B$32</f>
        <v>thousand vehicles / year</v>
      </c>
      <c r="G155" s="1" t="s">
        <v>2580</v>
      </c>
      <c r="H155" s="1" t="s">
        <v>2575</v>
      </c>
      <c r="I155" s="1" t="s">
        <v>2576</v>
      </c>
    </row>
    <row r="156" spans="1:10" ht="90" x14ac:dyDescent="0.25">
      <c r="A156" s="2" t="s">
        <v>2708</v>
      </c>
      <c r="B156" s="2" t="s">
        <v>3071</v>
      </c>
      <c r="C156" s="43">
        <v>1</v>
      </c>
      <c r="D156" s="1" t="s">
        <v>61</v>
      </c>
      <c r="E156" s="1" t="s">
        <v>62</v>
      </c>
      <c r="F156" s="1" t="str">
        <f>UnitControlCenter!$B$32</f>
        <v>thousand vehicles / year</v>
      </c>
      <c r="G156" s="1" t="s">
        <v>2581</v>
      </c>
      <c r="H156" s="1" t="s">
        <v>2578</v>
      </c>
      <c r="I156" s="1" t="s">
        <v>2579</v>
      </c>
    </row>
    <row r="157" spans="1:10" ht="30" x14ac:dyDescent="0.25">
      <c r="A157" s="2" t="s">
        <v>2708</v>
      </c>
      <c r="B157" s="2" t="s">
        <v>3310</v>
      </c>
      <c r="C157" s="43">
        <v>1</v>
      </c>
      <c r="D157" s="1" t="s">
        <v>61</v>
      </c>
      <c r="E157" s="1" t="s">
        <v>62</v>
      </c>
      <c r="F157" s="1" t="str">
        <f>UnitControlCenter!$B$32</f>
        <v>thousand vehicles / year</v>
      </c>
      <c r="G157" s="1" t="s">
        <v>2466</v>
      </c>
      <c r="H157" s="1" t="s">
        <v>2467</v>
      </c>
      <c r="I157" s="1" t="s">
        <v>2565</v>
      </c>
    </row>
    <row r="158" spans="1:10" ht="30" x14ac:dyDescent="0.25">
      <c r="A158" s="2" t="s">
        <v>2708</v>
      </c>
      <c r="B158" s="2" t="s">
        <v>3311</v>
      </c>
      <c r="C158" s="43">
        <v>0</v>
      </c>
      <c r="D158" s="1" t="s">
        <v>61</v>
      </c>
      <c r="E158" s="1" t="s">
        <v>62</v>
      </c>
      <c r="F158" s="1" t="str">
        <f>UnitControlCenter!$B$32</f>
        <v>thousand vehicles / year</v>
      </c>
      <c r="G158" s="1" t="s">
        <v>3312</v>
      </c>
      <c r="H158" s="1" t="s">
        <v>2467</v>
      </c>
      <c r="I158" s="1" t="s">
        <v>2565</v>
      </c>
    </row>
    <row r="159" spans="1:10" ht="75" x14ac:dyDescent="0.25">
      <c r="A159" s="2" t="s">
        <v>2708</v>
      </c>
      <c r="B159" s="2" t="s">
        <v>2711</v>
      </c>
      <c r="C159" s="43">
        <v>1</v>
      </c>
      <c r="D159" s="1" t="s">
        <v>61</v>
      </c>
      <c r="E159" s="1" t="s">
        <v>62</v>
      </c>
      <c r="F159" s="1" t="str">
        <f>UnitControlCenter!$B$33</f>
        <v>million vehicles</v>
      </c>
      <c r="G159" s="1" t="s">
        <v>2582</v>
      </c>
      <c r="H159" s="1" t="s">
        <v>2575</v>
      </c>
      <c r="I159" s="1" t="s">
        <v>2576</v>
      </c>
    </row>
    <row r="160" spans="1:10" ht="90" x14ac:dyDescent="0.25">
      <c r="A160" s="2" t="s">
        <v>2708</v>
      </c>
      <c r="B160" s="2" t="s">
        <v>2712</v>
      </c>
      <c r="C160" s="43">
        <v>1</v>
      </c>
      <c r="D160" s="1" t="s">
        <v>61</v>
      </c>
      <c r="E160" s="1" t="s">
        <v>62</v>
      </c>
      <c r="F160" s="1" t="str">
        <f>UnitControlCenter!$B$34</f>
        <v>thousand vehicles</v>
      </c>
      <c r="G160" s="1" t="s">
        <v>2791</v>
      </c>
      <c r="H160" s="1" t="s">
        <v>2578</v>
      </c>
      <c r="I160" s="1" t="s">
        <v>2579</v>
      </c>
    </row>
    <row r="161" spans="1:10" ht="75" x14ac:dyDescent="0.25">
      <c r="A161" s="2" t="s">
        <v>2708</v>
      </c>
      <c r="B161" s="2" t="s">
        <v>3069</v>
      </c>
      <c r="C161" s="43">
        <v>1</v>
      </c>
      <c r="D161" s="1" t="s">
        <v>61</v>
      </c>
      <c r="E161" s="1" t="s">
        <v>62</v>
      </c>
      <c r="F161" s="1" t="str">
        <f>UnitControlCenter!$B$33</f>
        <v>million vehicles</v>
      </c>
      <c r="G161" s="1" t="s">
        <v>2583</v>
      </c>
      <c r="H161" s="1" t="s">
        <v>2575</v>
      </c>
      <c r="I161" s="1" t="s">
        <v>2576</v>
      </c>
    </row>
    <row r="162" spans="1:10" ht="75" x14ac:dyDescent="0.25">
      <c r="A162" s="2" t="s">
        <v>2708</v>
      </c>
      <c r="B162" s="2" t="s">
        <v>3072</v>
      </c>
      <c r="C162" s="43">
        <v>1</v>
      </c>
      <c r="D162" s="1" t="s">
        <v>61</v>
      </c>
      <c r="E162" s="1" t="s">
        <v>62</v>
      </c>
      <c r="F162" s="1" t="str">
        <f>UnitControlCenter!$B$33</f>
        <v>million vehicles</v>
      </c>
      <c r="G162" s="1" t="s">
        <v>2584</v>
      </c>
      <c r="H162" s="1" t="s">
        <v>2578</v>
      </c>
      <c r="I162" s="1" t="s">
        <v>2579</v>
      </c>
    </row>
    <row r="163" spans="1:10" ht="30" x14ac:dyDescent="0.25">
      <c r="A163" s="2" t="s">
        <v>2708</v>
      </c>
      <c r="B163" s="2" t="s">
        <v>3313</v>
      </c>
      <c r="C163" s="43">
        <v>1</v>
      </c>
      <c r="D163" s="1" t="s">
        <v>61</v>
      </c>
      <c r="E163" s="1" t="s">
        <v>62</v>
      </c>
      <c r="F163" s="1" t="str">
        <f>UnitControlCenter!$B$33</f>
        <v>million vehicles</v>
      </c>
      <c r="G163" s="1" t="s">
        <v>2566</v>
      </c>
      <c r="H163" s="1" t="s">
        <v>2467</v>
      </c>
      <c r="I163" s="1" t="s">
        <v>2565</v>
      </c>
    </row>
    <row r="164" spans="1:10" s="193" customFormat="1" ht="30.75" thickBot="1" x14ac:dyDescent="0.3">
      <c r="A164" s="192" t="s">
        <v>2708</v>
      </c>
      <c r="B164" s="192" t="s">
        <v>3314</v>
      </c>
      <c r="C164" s="199">
        <v>0</v>
      </c>
      <c r="D164" s="193" t="s">
        <v>61</v>
      </c>
      <c r="E164" s="193" t="s">
        <v>62</v>
      </c>
      <c r="F164" s="193" t="str">
        <f>UnitControlCenter!$B$33</f>
        <v>million vehicles</v>
      </c>
      <c r="G164" s="193" t="s">
        <v>3315</v>
      </c>
      <c r="H164" s="193" t="s">
        <v>2467</v>
      </c>
      <c r="I164" s="193" t="s">
        <v>2565</v>
      </c>
    </row>
    <row r="165" spans="1:10" ht="150" x14ac:dyDescent="0.25">
      <c r="A165" s="2" t="s">
        <v>2816</v>
      </c>
      <c r="B165" s="2" t="s">
        <v>2321</v>
      </c>
      <c r="C165" s="43">
        <v>1</v>
      </c>
      <c r="D165" s="1" t="s">
        <v>61</v>
      </c>
      <c r="E165" s="1" t="s">
        <v>62</v>
      </c>
      <c r="F165" s="1" t="str">
        <f>UnitControlCenter!$B$3</f>
        <v>million metric tons / year</v>
      </c>
      <c r="G165" s="1" t="s">
        <v>3220</v>
      </c>
      <c r="H165" s="1" t="s">
        <v>3219</v>
      </c>
      <c r="I165" s="1" t="s">
        <v>2567</v>
      </c>
    </row>
    <row r="166" spans="1:10" ht="105" x14ac:dyDescent="0.25">
      <c r="A166" s="2" t="s">
        <v>2816</v>
      </c>
      <c r="B166" s="2" t="s">
        <v>2322</v>
      </c>
      <c r="C166" s="43">
        <v>1</v>
      </c>
      <c r="D166" s="1" t="s">
        <v>61</v>
      </c>
      <c r="E166" s="1" t="s">
        <v>62</v>
      </c>
      <c r="F166" s="1" t="str">
        <f>UnitControlCenter!$B$35</f>
        <v>quads / year</v>
      </c>
      <c r="G166" s="1" t="s">
        <v>2730</v>
      </c>
      <c r="H166" s="1" t="s">
        <v>2585</v>
      </c>
      <c r="I166" s="1" t="s">
        <v>2586</v>
      </c>
    </row>
    <row r="167" spans="1:10" ht="135" x14ac:dyDescent="0.25">
      <c r="A167" s="2" t="s">
        <v>2816</v>
      </c>
      <c r="B167" s="2" t="s">
        <v>2372</v>
      </c>
      <c r="C167" s="43">
        <v>1</v>
      </c>
      <c r="D167" s="1" t="s">
        <v>61</v>
      </c>
      <c r="E167" s="1" t="s">
        <v>62</v>
      </c>
      <c r="F167" s="1" t="str">
        <f>UnitControlCenter!$B$35</f>
        <v>quads / year</v>
      </c>
      <c r="G167" s="1" t="s">
        <v>3221</v>
      </c>
      <c r="H167" s="1" t="s">
        <v>3219</v>
      </c>
      <c r="I167" s="1" t="s">
        <v>2567</v>
      </c>
    </row>
    <row r="168" spans="1:10" ht="30" x14ac:dyDescent="0.25">
      <c r="A168" s="2" t="s">
        <v>2816</v>
      </c>
      <c r="B168" s="2" t="s">
        <v>3227</v>
      </c>
      <c r="C168" s="43">
        <v>1</v>
      </c>
      <c r="D168" s="1" t="s">
        <v>59</v>
      </c>
      <c r="E168" s="1" t="s">
        <v>60</v>
      </c>
      <c r="F168" s="1" t="str">
        <f>UnitControlCenter!$B$35</f>
        <v>quads / year</v>
      </c>
      <c r="G168" s="1" t="s">
        <v>3228</v>
      </c>
    </row>
    <row r="169" spans="1:10" ht="45" x14ac:dyDescent="0.25">
      <c r="A169" s="2" t="s">
        <v>2816</v>
      </c>
      <c r="B169" s="2" t="s">
        <v>2817</v>
      </c>
      <c r="C169" s="43">
        <v>1</v>
      </c>
      <c r="D169" s="1" t="s">
        <v>61</v>
      </c>
      <c r="E169" s="1" t="s">
        <v>62</v>
      </c>
      <c r="F169" s="1" t="str">
        <f>UnitControlCenter!$B$29</f>
        <v>trillion passenger-miles / year</v>
      </c>
      <c r="G169" s="1" t="s">
        <v>2331</v>
      </c>
      <c r="H169" s="1" t="s">
        <v>2526</v>
      </c>
      <c r="I169" s="1" t="s">
        <v>2527</v>
      </c>
    </row>
    <row r="170" spans="1:10" ht="45.75" thickBot="1" x14ac:dyDescent="0.3">
      <c r="A170" s="192" t="s">
        <v>2816</v>
      </c>
      <c r="B170" s="192" t="s">
        <v>2818</v>
      </c>
      <c r="C170" s="199">
        <v>1</v>
      </c>
      <c r="D170" s="193" t="s">
        <v>61</v>
      </c>
      <c r="E170" s="193" t="s">
        <v>62</v>
      </c>
      <c r="F170" s="193" t="str">
        <f>UnitControlCenter!$B$30</f>
        <v>trillion freight ton-miles / year</v>
      </c>
      <c r="G170" s="193" t="s">
        <v>2563</v>
      </c>
      <c r="H170" s="193" t="s">
        <v>3076</v>
      </c>
      <c r="I170" s="193" t="s">
        <v>2564</v>
      </c>
      <c r="J170" s="193"/>
    </row>
    <row r="171" spans="1:10" ht="315" x14ac:dyDescent="0.25">
      <c r="A171" s="2" t="s">
        <v>2323</v>
      </c>
      <c r="B171" s="2" t="s">
        <v>2700</v>
      </c>
      <c r="C171" s="43">
        <v>1</v>
      </c>
      <c r="D171" s="1" t="s">
        <v>61</v>
      </c>
      <c r="E171" s="1" t="s">
        <v>62</v>
      </c>
      <c r="F171" s="1" t="str">
        <f>UnitControlCenter!$B$35</f>
        <v>quads / year</v>
      </c>
      <c r="G171" s="1" t="s">
        <v>3012</v>
      </c>
      <c r="H171" s="1" t="s">
        <v>3010</v>
      </c>
      <c r="I171" s="208" t="s">
        <v>3011</v>
      </c>
      <c r="J171" s="208"/>
    </row>
    <row r="172" spans="1:10" ht="120" x14ac:dyDescent="0.25">
      <c r="A172" s="2" t="s">
        <v>2323</v>
      </c>
      <c r="B172" s="2" t="s">
        <v>2701</v>
      </c>
      <c r="C172" s="43">
        <v>1</v>
      </c>
      <c r="D172" s="1" t="s">
        <v>61</v>
      </c>
      <c r="E172" s="1" t="s">
        <v>62</v>
      </c>
      <c r="F172" s="1" t="str">
        <f>UnitControlCenter!$B$35</f>
        <v>quads / year</v>
      </c>
      <c r="G172" s="1" t="s">
        <v>2702</v>
      </c>
      <c r="H172" s="1" t="s">
        <v>2696</v>
      </c>
      <c r="I172" s="1" t="s">
        <v>2697</v>
      </c>
    </row>
    <row r="173" spans="1:10" x14ac:dyDescent="0.25">
      <c r="A173" s="2" t="s">
        <v>2323</v>
      </c>
      <c r="B173" s="2" t="s">
        <v>3229</v>
      </c>
      <c r="C173" s="43">
        <v>1</v>
      </c>
      <c r="D173" s="1" t="s">
        <v>59</v>
      </c>
      <c r="E173" s="1" t="s">
        <v>60</v>
      </c>
      <c r="F173" s="1" t="str">
        <f>UnitControlCenter!$B$35</f>
        <v>quads / year</v>
      </c>
      <c r="G173" s="1" t="s">
        <v>3230</v>
      </c>
    </row>
    <row r="174" spans="1:10" ht="240" x14ac:dyDescent="0.25">
      <c r="A174" s="2" t="s">
        <v>2323</v>
      </c>
      <c r="B174" s="2" t="s">
        <v>2698</v>
      </c>
      <c r="C174" s="43">
        <v>1</v>
      </c>
      <c r="D174" s="1" t="s">
        <v>61</v>
      </c>
      <c r="E174" s="1" t="s">
        <v>62</v>
      </c>
      <c r="F174" s="1" t="str">
        <f>UnitControlCenter!$B$35</f>
        <v>quads / year</v>
      </c>
      <c r="G174" s="1" t="s">
        <v>3009</v>
      </c>
      <c r="H174" s="1" t="s">
        <v>3010</v>
      </c>
      <c r="I174" s="208" t="s">
        <v>3011</v>
      </c>
      <c r="J174" s="208"/>
    </row>
    <row r="175" spans="1:10" ht="90" x14ac:dyDescent="0.25">
      <c r="A175" s="2" t="s">
        <v>2323</v>
      </c>
      <c r="B175" s="2" t="s">
        <v>2699</v>
      </c>
      <c r="C175" s="43">
        <v>1</v>
      </c>
      <c r="D175" s="1" t="s">
        <v>61</v>
      </c>
      <c r="E175" s="1" t="s">
        <v>62</v>
      </c>
      <c r="F175" s="1" t="str">
        <f>UnitControlCenter!$B$35</f>
        <v>quads / year</v>
      </c>
      <c r="G175" s="1" t="s">
        <v>2695</v>
      </c>
      <c r="H175" s="1" t="s">
        <v>2696</v>
      </c>
      <c r="I175" s="1" t="s">
        <v>2697</v>
      </c>
    </row>
    <row r="176" spans="1:10" x14ac:dyDescent="0.25">
      <c r="A176" s="2" t="s">
        <v>2323</v>
      </c>
      <c r="B176" s="2" t="s">
        <v>3231</v>
      </c>
      <c r="C176" s="43">
        <v>1</v>
      </c>
      <c r="D176" s="1" t="s">
        <v>59</v>
      </c>
      <c r="E176" s="1" t="s">
        <v>60</v>
      </c>
      <c r="F176" s="1" t="str">
        <f>UnitControlCenter!$B$35</f>
        <v>quads / year</v>
      </c>
      <c r="G176" s="1" t="s">
        <v>3232</v>
      </c>
    </row>
    <row r="177" spans="1:10" ht="210" x14ac:dyDescent="0.25">
      <c r="A177" s="2" t="s">
        <v>2323</v>
      </c>
      <c r="B177" s="2" t="s">
        <v>3472</v>
      </c>
      <c r="C177" s="43">
        <v>1</v>
      </c>
      <c r="D177" s="1" t="s">
        <v>61</v>
      </c>
      <c r="E177" s="1" t="s">
        <v>62</v>
      </c>
      <c r="F177" s="1" t="str">
        <f>UnitControlCenter!$B$35</f>
        <v>quads / year</v>
      </c>
      <c r="G177" s="1" t="s">
        <v>3927</v>
      </c>
      <c r="H177" s="1" t="s">
        <v>3928</v>
      </c>
      <c r="I177" s="1" t="s">
        <v>3929</v>
      </c>
    </row>
    <row r="178" spans="1:10" s="193" customFormat="1" ht="105.75" thickBot="1" x14ac:dyDescent="0.3">
      <c r="A178" s="192" t="s">
        <v>2323</v>
      </c>
      <c r="B178" s="192" t="s">
        <v>3473</v>
      </c>
      <c r="C178" s="199">
        <v>1</v>
      </c>
      <c r="D178" s="193" t="s">
        <v>61</v>
      </c>
      <c r="E178" s="193" t="s">
        <v>62</v>
      </c>
      <c r="F178" s="193" t="str">
        <f>UnitControlCenter!$B$21</f>
        <v>terawatt-hours (TWh) / year</v>
      </c>
      <c r="G178" s="193" t="s">
        <v>3926</v>
      </c>
      <c r="H178" s="193" t="s">
        <v>3928</v>
      </c>
      <c r="I178" s="193" t="s">
        <v>3929</v>
      </c>
    </row>
    <row r="179" spans="1:10" ht="285" x14ac:dyDescent="0.25">
      <c r="A179" s="2" t="s">
        <v>2776</v>
      </c>
      <c r="B179" s="2" t="s">
        <v>2368</v>
      </c>
      <c r="C179" s="43">
        <v>1</v>
      </c>
      <c r="D179" s="1" t="s">
        <v>61</v>
      </c>
      <c r="E179" s="1" t="s">
        <v>62</v>
      </c>
      <c r="F179" s="1" t="str">
        <f>UnitControlCenter!$B$3</f>
        <v>million metric tons / year</v>
      </c>
      <c r="G179" s="1" t="s">
        <v>3013</v>
      </c>
      <c r="H179" s="1" t="s">
        <v>3010</v>
      </c>
      <c r="I179" s="208" t="s">
        <v>3011</v>
      </c>
      <c r="J179" s="208"/>
    </row>
    <row r="180" spans="1:10" ht="45" x14ac:dyDescent="0.25">
      <c r="A180" s="2" t="s">
        <v>2776</v>
      </c>
      <c r="B180" s="2" t="s">
        <v>2369</v>
      </c>
      <c r="C180" s="43">
        <v>1</v>
      </c>
      <c r="D180" s="1" t="s">
        <v>61</v>
      </c>
      <c r="E180" s="1" t="s">
        <v>62</v>
      </c>
      <c r="F180" s="1" t="str">
        <f>UnitControlCenter!$B$3</f>
        <v>million metric tons / year</v>
      </c>
      <c r="G180" s="1" t="s">
        <v>2572</v>
      </c>
      <c r="H180" s="1" t="s">
        <v>2570</v>
      </c>
      <c r="I180" s="1" t="s">
        <v>2571</v>
      </c>
    </row>
    <row r="181" spans="1:10" ht="270" x14ac:dyDescent="0.25">
      <c r="A181" s="2" t="s">
        <v>2776</v>
      </c>
      <c r="B181" s="2" t="s">
        <v>2370</v>
      </c>
      <c r="C181" s="43">
        <v>1</v>
      </c>
      <c r="D181" s="1" t="s">
        <v>61</v>
      </c>
      <c r="E181" s="1" t="s">
        <v>62</v>
      </c>
      <c r="F181" s="1" t="str">
        <f>UnitControlCenter!$B$3</f>
        <v>million metric tons / year</v>
      </c>
      <c r="G181" s="1" t="s">
        <v>3065</v>
      </c>
      <c r="H181" s="1" t="s">
        <v>3010</v>
      </c>
      <c r="I181" s="208" t="s">
        <v>3011</v>
      </c>
      <c r="J181" s="208"/>
    </row>
    <row r="182" spans="1:10" ht="45" x14ac:dyDescent="0.25">
      <c r="A182" s="2" t="s">
        <v>2776</v>
      </c>
      <c r="B182" s="2" t="s">
        <v>2371</v>
      </c>
      <c r="C182" s="43">
        <v>1</v>
      </c>
      <c r="D182" s="1" t="s">
        <v>61</v>
      </c>
      <c r="E182" s="1" t="s">
        <v>62</v>
      </c>
      <c r="F182" s="1" t="str">
        <f>UnitControlCenter!$B$3</f>
        <v>million metric tons / year</v>
      </c>
      <c r="G182" s="1" t="s">
        <v>2573</v>
      </c>
      <c r="H182" s="1" t="s">
        <v>2570</v>
      </c>
      <c r="I182" s="1" t="s">
        <v>2571</v>
      </c>
    </row>
    <row r="183" spans="1:10" ht="330" x14ac:dyDescent="0.25">
      <c r="A183" s="2" t="s">
        <v>2776</v>
      </c>
      <c r="B183" s="2" t="s">
        <v>2774</v>
      </c>
      <c r="C183" s="43">
        <v>1</v>
      </c>
      <c r="D183" s="1" t="s">
        <v>61</v>
      </c>
      <c r="E183" s="1" t="s">
        <v>62</v>
      </c>
      <c r="F183" s="1" t="str">
        <f>UnitControlCenter!$B$3</f>
        <v>million metric tons / year</v>
      </c>
      <c r="G183" s="1" t="s">
        <v>3014</v>
      </c>
      <c r="H183" s="1" t="s">
        <v>3010</v>
      </c>
      <c r="I183" s="208" t="s">
        <v>3011</v>
      </c>
      <c r="J183" s="208"/>
    </row>
    <row r="184" spans="1:10" ht="45" x14ac:dyDescent="0.25">
      <c r="A184" s="2" t="s">
        <v>2776</v>
      </c>
      <c r="B184" s="2" t="s">
        <v>2775</v>
      </c>
      <c r="C184" s="43">
        <v>1</v>
      </c>
      <c r="D184" s="1" t="s">
        <v>61</v>
      </c>
      <c r="E184" s="1" t="s">
        <v>62</v>
      </c>
      <c r="F184" s="1" t="str">
        <f>UnitControlCenter!$B$3</f>
        <v>million metric tons / year</v>
      </c>
      <c r="G184" s="1" t="s">
        <v>2813</v>
      </c>
      <c r="H184" s="1" t="s">
        <v>2777</v>
      </c>
      <c r="I184" s="1" t="s">
        <v>2778</v>
      </c>
    </row>
    <row r="185" spans="1:10" ht="30" x14ac:dyDescent="0.25">
      <c r="A185" s="2" t="s">
        <v>2776</v>
      </c>
      <c r="B185" s="2" t="s">
        <v>3289</v>
      </c>
      <c r="C185" s="43">
        <v>1</v>
      </c>
      <c r="D185" s="1" t="s">
        <v>61</v>
      </c>
      <c r="E185" s="1" t="s">
        <v>62</v>
      </c>
      <c r="F185" s="1" t="str">
        <f>UnitControlCenter!$B$3</f>
        <v>million metric tons / year</v>
      </c>
      <c r="G185" s="1" t="s">
        <v>3383</v>
      </c>
      <c r="H185" s="1" t="s">
        <v>3283</v>
      </c>
      <c r="I185" s="1" t="s">
        <v>3286</v>
      </c>
    </row>
    <row r="186" spans="1:10" ht="255" x14ac:dyDescent="0.25">
      <c r="A186" s="2" t="s">
        <v>2776</v>
      </c>
      <c r="B186" s="2" t="s">
        <v>3281</v>
      </c>
      <c r="C186" s="43">
        <v>1</v>
      </c>
      <c r="D186" s="1" t="s">
        <v>61</v>
      </c>
      <c r="E186" s="1" t="s">
        <v>62</v>
      </c>
      <c r="F186" s="1" t="str">
        <f>UnitControlCenter!$B$3</f>
        <v>million metric tons / year</v>
      </c>
      <c r="G186" s="1" t="s">
        <v>3284</v>
      </c>
      <c r="H186" s="1" t="s">
        <v>3010</v>
      </c>
      <c r="I186" s="208" t="s">
        <v>3011</v>
      </c>
      <c r="J186" s="208"/>
    </row>
    <row r="187" spans="1:10" ht="330.75" thickBot="1" x14ac:dyDescent="0.3">
      <c r="A187" s="192" t="s">
        <v>2776</v>
      </c>
      <c r="B187" s="192" t="s">
        <v>3282</v>
      </c>
      <c r="C187" s="199">
        <v>1</v>
      </c>
      <c r="D187" s="192" t="s">
        <v>61</v>
      </c>
      <c r="E187" s="192" t="s">
        <v>62</v>
      </c>
      <c r="F187" s="192" t="str">
        <f>UnitControlCenter!$B$3</f>
        <v>million metric tons / year</v>
      </c>
      <c r="G187" s="192" t="s">
        <v>3285</v>
      </c>
      <c r="H187" s="192" t="s">
        <v>3010</v>
      </c>
      <c r="I187" s="192" t="s">
        <v>3011</v>
      </c>
      <c r="J187" s="192"/>
    </row>
    <row r="188" spans="1:10" ht="60" x14ac:dyDescent="0.25">
      <c r="A188" s="2" t="s">
        <v>3411</v>
      </c>
      <c r="B188" s="2" t="s">
        <v>3412</v>
      </c>
      <c r="C188" s="43">
        <v>1</v>
      </c>
      <c r="D188" s="1" t="s">
        <v>61</v>
      </c>
      <c r="E188" s="1" t="s">
        <v>62</v>
      </c>
      <c r="F188" s="1" t="str">
        <f>UnitControlCenter!$B$35</f>
        <v>quads / year</v>
      </c>
      <c r="G188" s="1" t="s">
        <v>2334</v>
      </c>
      <c r="H188" s="1" t="s">
        <v>2335</v>
      </c>
      <c r="I188" s="1" t="s">
        <v>2556</v>
      </c>
    </row>
    <row r="189" spans="1:10" s="2" customFormat="1" ht="30" x14ac:dyDescent="0.25">
      <c r="A189" s="2" t="s">
        <v>3411</v>
      </c>
      <c r="B189" s="2" t="s">
        <v>3413</v>
      </c>
      <c r="C189" s="43">
        <v>1</v>
      </c>
      <c r="D189" s="2" t="s">
        <v>61</v>
      </c>
      <c r="E189" s="2" t="s">
        <v>62</v>
      </c>
      <c r="F189" s="2" t="str">
        <f>UnitControlCenter!$B$35</f>
        <v>quads / year</v>
      </c>
      <c r="G189" s="2" t="s">
        <v>2352</v>
      </c>
      <c r="H189" s="2" t="s">
        <v>2336</v>
      </c>
      <c r="I189" s="2" t="s">
        <v>2337</v>
      </c>
    </row>
    <row r="190" spans="1:10" ht="90" x14ac:dyDescent="0.25">
      <c r="A190" s="2" t="s">
        <v>3411</v>
      </c>
      <c r="B190" s="2" t="s">
        <v>3414</v>
      </c>
      <c r="C190" s="43">
        <v>1</v>
      </c>
      <c r="D190" s="1" t="s">
        <v>61</v>
      </c>
      <c r="E190" s="1" t="s">
        <v>62</v>
      </c>
      <c r="F190" s="1" t="str">
        <f>UnitControlCenter!$B$35</f>
        <v>quads / year</v>
      </c>
      <c r="G190" s="1" t="s">
        <v>2595</v>
      </c>
      <c r="H190" s="1" t="s">
        <v>2597</v>
      </c>
      <c r="I190" s="1" t="s">
        <v>2596</v>
      </c>
    </row>
    <row r="191" spans="1:10" s="2" customFormat="1" x14ac:dyDescent="0.25">
      <c r="A191" s="2" t="s">
        <v>3411</v>
      </c>
      <c r="B191" s="2" t="s">
        <v>3415</v>
      </c>
      <c r="C191" s="43">
        <v>1</v>
      </c>
      <c r="D191" s="2" t="s">
        <v>59</v>
      </c>
      <c r="E191" s="2" t="s">
        <v>60</v>
      </c>
      <c r="F191" s="2" t="str">
        <f>UnitControlCenter!$B$35</f>
        <v>quads / year</v>
      </c>
      <c r="G191" s="2" t="s">
        <v>3233</v>
      </c>
    </row>
    <row r="192" spans="1:10" ht="210" x14ac:dyDescent="0.25">
      <c r="A192" s="2" t="s">
        <v>3411</v>
      </c>
      <c r="B192" s="2" t="s">
        <v>3416</v>
      </c>
      <c r="C192" s="43">
        <v>1</v>
      </c>
      <c r="D192" s="1" t="s">
        <v>61</v>
      </c>
      <c r="E192" s="1" t="s">
        <v>62</v>
      </c>
      <c r="F192" s="2" t="str">
        <f>UnitControlCenter!B3</f>
        <v>million metric tons / year</v>
      </c>
      <c r="G192" s="1" t="s">
        <v>3529</v>
      </c>
      <c r="H192" s="1" t="s">
        <v>3418</v>
      </c>
      <c r="I192" s="2" t="s">
        <v>3419</v>
      </c>
      <c r="J192" s="2"/>
    </row>
    <row r="193" spans="1:10" s="193" customFormat="1" ht="255.75" thickBot="1" x14ac:dyDescent="0.3">
      <c r="A193" s="192" t="s">
        <v>3411</v>
      </c>
      <c r="B193" s="192" t="s">
        <v>3417</v>
      </c>
      <c r="C193" s="199">
        <v>1</v>
      </c>
      <c r="D193" s="193" t="s">
        <v>61</v>
      </c>
      <c r="E193" s="193" t="s">
        <v>62</v>
      </c>
      <c r="F193" s="192" t="str">
        <f>UnitControlCenter!B3</f>
        <v>million metric tons / year</v>
      </c>
      <c r="G193" s="193" t="s">
        <v>3530</v>
      </c>
      <c r="H193" s="193" t="s">
        <v>3418</v>
      </c>
      <c r="I193" s="192" t="s">
        <v>3419</v>
      </c>
      <c r="J193" s="192"/>
    </row>
    <row r="194" spans="1:10" ht="105" x14ac:dyDescent="0.25">
      <c r="A194" s="2" t="s">
        <v>2451</v>
      </c>
      <c r="B194" s="2" t="s">
        <v>3584</v>
      </c>
      <c r="C194" s="43">
        <v>1</v>
      </c>
      <c r="D194" s="1" t="s">
        <v>61</v>
      </c>
      <c r="E194" s="1" t="s">
        <v>62</v>
      </c>
      <c r="F194" s="2" t="s">
        <v>336</v>
      </c>
      <c r="G194" s="1" t="s">
        <v>3667</v>
      </c>
      <c r="H194" s="1" t="s">
        <v>3668</v>
      </c>
      <c r="I194" s="2" t="s">
        <v>3681</v>
      </c>
      <c r="J194" s="2"/>
    </row>
    <row r="195" spans="1:10" ht="101.45" customHeight="1" x14ac:dyDescent="0.25">
      <c r="A195" s="2" t="s">
        <v>2451</v>
      </c>
      <c r="B195" s="2" t="s">
        <v>3825</v>
      </c>
      <c r="C195" s="43">
        <v>1</v>
      </c>
      <c r="D195" s="1" t="s">
        <v>61</v>
      </c>
      <c r="E195" s="1" t="s">
        <v>62</v>
      </c>
      <c r="F195" s="1" t="s">
        <v>336</v>
      </c>
      <c r="G195" s="1" t="s">
        <v>3828</v>
      </c>
      <c r="H195" s="1" t="s">
        <v>3826</v>
      </c>
      <c r="I195" s="1" t="s">
        <v>3827</v>
      </c>
    </row>
    <row r="196" spans="1:10" ht="105" x14ac:dyDescent="0.25">
      <c r="A196" s="2" t="s">
        <v>2451</v>
      </c>
      <c r="B196" s="2" t="s">
        <v>3883</v>
      </c>
      <c r="C196" s="43">
        <v>1</v>
      </c>
      <c r="D196" s="1" t="s">
        <v>61</v>
      </c>
      <c r="E196" s="1" t="s">
        <v>62</v>
      </c>
      <c r="F196" s="1" t="str">
        <f>UnitControlCenter!$B$28</f>
        <v>cubic km / yr</v>
      </c>
      <c r="G196" s="1" t="s">
        <v>3884</v>
      </c>
      <c r="H196" s="1" t="s">
        <v>3668</v>
      </c>
      <c r="I196" s="2" t="s">
        <v>3681</v>
      </c>
      <c r="J196" s="2"/>
    </row>
    <row r="197" spans="1:10" ht="120.75" thickBot="1" x14ac:dyDescent="0.3">
      <c r="A197" s="192" t="s">
        <v>2451</v>
      </c>
      <c r="B197" s="192" t="s">
        <v>3829</v>
      </c>
      <c r="C197" s="199">
        <v>1</v>
      </c>
      <c r="D197" s="193" t="s">
        <v>61</v>
      </c>
      <c r="E197" s="193" t="s">
        <v>62</v>
      </c>
      <c r="F197" s="192" t="s">
        <v>441</v>
      </c>
      <c r="G197" s="193" t="s">
        <v>4180</v>
      </c>
      <c r="H197" s="193" t="s">
        <v>4181</v>
      </c>
      <c r="I197" s="192" t="s">
        <v>4182</v>
      </c>
      <c r="J197" s="192"/>
    </row>
    <row r="198" spans="1:10" ht="90" x14ac:dyDescent="0.25">
      <c r="A198" s="2" t="s">
        <v>2390</v>
      </c>
      <c r="B198" s="2" t="s">
        <v>2391</v>
      </c>
      <c r="C198" s="43">
        <v>1</v>
      </c>
      <c r="D198" s="1" t="s">
        <v>61</v>
      </c>
      <c r="E198" s="1" t="s">
        <v>62</v>
      </c>
      <c r="F198" s="1" t="str">
        <f>UnitControlCenter!$B$35</f>
        <v>quads / year</v>
      </c>
      <c r="G198" s="1" t="s">
        <v>3554</v>
      </c>
      <c r="H198" s="1" t="s">
        <v>3553</v>
      </c>
      <c r="I198" s="1" t="s">
        <v>3552</v>
      </c>
    </row>
    <row r="199" spans="1:10" ht="75" x14ac:dyDescent="0.25">
      <c r="A199" s="2" t="s">
        <v>2390</v>
      </c>
      <c r="B199" s="2" t="s">
        <v>2392</v>
      </c>
      <c r="C199" s="43">
        <v>1</v>
      </c>
      <c r="D199" s="1" t="s">
        <v>61</v>
      </c>
      <c r="E199" s="1" t="s">
        <v>62</v>
      </c>
      <c r="F199" s="1" t="str">
        <f>UnitControlCenter!$B$35</f>
        <v>quads / year</v>
      </c>
      <c r="G199" s="1" t="s">
        <v>3555</v>
      </c>
      <c r="H199" s="1" t="s">
        <v>3225</v>
      </c>
      <c r="I199" s="1" t="s">
        <v>3226</v>
      </c>
    </row>
    <row r="200" spans="1:10" ht="75" x14ac:dyDescent="0.25">
      <c r="A200" s="2" t="s">
        <v>2390</v>
      </c>
      <c r="B200" s="2" t="s">
        <v>3550</v>
      </c>
      <c r="C200" s="43">
        <v>1</v>
      </c>
      <c r="D200" s="1" t="s">
        <v>61</v>
      </c>
      <c r="E200" s="1" t="s">
        <v>62</v>
      </c>
      <c r="F200" s="1" t="str">
        <f>UnitControlCenter!$B$35</f>
        <v>quads / year</v>
      </c>
      <c r="G200" s="1" t="s">
        <v>3562</v>
      </c>
      <c r="H200" s="1" t="s">
        <v>3556</v>
      </c>
      <c r="I200" s="43" t="s">
        <v>3557</v>
      </c>
    </row>
    <row r="201" spans="1:10" ht="60" x14ac:dyDescent="0.25">
      <c r="A201" s="2" t="s">
        <v>2390</v>
      </c>
      <c r="B201" s="2" t="s">
        <v>3551</v>
      </c>
      <c r="C201" s="43">
        <v>1</v>
      </c>
      <c r="D201" s="1" t="s">
        <v>61</v>
      </c>
      <c r="E201" s="1" t="s">
        <v>62</v>
      </c>
      <c r="F201" s="1" t="str">
        <f>UnitControlCenter!$B$35</f>
        <v>quads / year</v>
      </c>
      <c r="G201" s="1" t="s">
        <v>3772</v>
      </c>
      <c r="H201" s="1" t="s">
        <v>3773</v>
      </c>
      <c r="I201" s="1" t="s">
        <v>3774</v>
      </c>
    </row>
    <row r="202" spans="1:10" x14ac:dyDescent="0.25">
      <c r="A202" s="2" t="s">
        <v>2390</v>
      </c>
      <c r="B202" s="2" t="s">
        <v>2832</v>
      </c>
      <c r="C202" s="43">
        <v>0</v>
      </c>
      <c r="D202" s="1" t="s">
        <v>59</v>
      </c>
      <c r="E202" s="1" t="s">
        <v>60</v>
      </c>
      <c r="F202" s="1" t="str">
        <f>UnitControlCenter!$B$36</f>
        <v>thousand BTU / 2024 dollar</v>
      </c>
      <c r="G202" s="1" t="s">
        <v>2787</v>
      </c>
    </row>
    <row r="203" spans="1:10" x14ac:dyDescent="0.25">
      <c r="A203" s="2" t="s">
        <v>2390</v>
      </c>
      <c r="B203" s="2" t="s">
        <v>2393</v>
      </c>
      <c r="C203" s="43">
        <v>1</v>
      </c>
      <c r="D203" s="1" t="s">
        <v>59</v>
      </c>
      <c r="E203" s="1" t="s">
        <v>60</v>
      </c>
      <c r="F203" s="1" t="str">
        <f>UnitControlCenter!$B$21</f>
        <v>terawatt-hours (TWh) / year</v>
      </c>
      <c r="G203" s="1" t="s">
        <v>2294</v>
      </c>
    </row>
    <row r="204" spans="1:10" x14ac:dyDescent="0.25">
      <c r="A204" s="2" t="s">
        <v>2390</v>
      </c>
      <c r="B204" s="2" t="s">
        <v>2394</v>
      </c>
      <c r="C204" s="43">
        <v>1</v>
      </c>
      <c r="D204" s="1" t="s">
        <v>59</v>
      </c>
      <c r="E204" s="1" t="s">
        <v>60</v>
      </c>
      <c r="F204" s="1" t="str">
        <f>UnitControlCenter!$B$37</f>
        <v>millions of short tons / year</v>
      </c>
      <c r="G204" s="1" t="s">
        <v>2293</v>
      </c>
    </row>
    <row r="205" spans="1:10" x14ac:dyDescent="0.25">
      <c r="A205" s="2" t="s">
        <v>2390</v>
      </c>
      <c r="B205" s="2" t="s">
        <v>2395</v>
      </c>
      <c r="C205" s="43">
        <v>1</v>
      </c>
      <c r="D205" s="1" t="s">
        <v>59</v>
      </c>
      <c r="E205" s="1" t="s">
        <v>60</v>
      </c>
      <c r="F205" s="1" t="str">
        <f>UnitControlCenter!$B$37</f>
        <v>millions of short tons / year</v>
      </c>
      <c r="G205" s="1" t="s">
        <v>2292</v>
      </c>
    </row>
    <row r="206" spans="1:10" x14ac:dyDescent="0.25">
      <c r="A206" s="2" t="s">
        <v>2390</v>
      </c>
      <c r="B206" s="2" t="s">
        <v>2396</v>
      </c>
      <c r="C206" s="43">
        <v>1</v>
      </c>
      <c r="D206" s="1" t="s">
        <v>59</v>
      </c>
      <c r="E206" s="1" t="s">
        <v>60</v>
      </c>
      <c r="F206" s="1" t="str">
        <f>UnitControlCenter!$B$38</f>
        <v>trillion cubic feet / year</v>
      </c>
      <c r="G206" s="1" t="s">
        <v>2291</v>
      </c>
    </row>
    <row r="207" spans="1:10" x14ac:dyDescent="0.25">
      <c r="A207" s="2" t="s">
        <v>2390</v>
      </c>
      <c r="B207" s="2" t="s">
        <v>2397</v>
      </c>
      <c r="C207" s="43">
        <v>1</v>
      </c>
      <c r="D207" s="1" t="s">
        <v>59</v>
      </c>
      <c r="E207" s="1" t="s">
        <v>60</v>
      </c>
      <c r="F207" s="1" t="str">
        <f>UnitControlCenter!$B$39</f>
        <v>million barrels of oil / year</v>
      </c>
      <c r="G207" s="1" t="s">
        <v>2290</v>
      </c>
    </row>
    <row r="208" spans="1:10" x14ac:dyDescent="0.25">
      <c r="A208" s="2" t="s">
        <v>2390</v>
      </c>
      <c r="B208" s="2" t="s">
        <v>2398</v>
      </c>
      <c r="C208" s="43">
        <v>1</v>
      </c>
      <c r="D208" s="1" t="s">
        <v>59</v>
      </c>
      <c r="E208" s="1" t="s">
        <v>60</v>
      </c>
      <c r="F208" s="1" t="str">
        <f>UnitControlCenter!$B$39</f>
        <v>million barrels of oil / year</v>
      </c>
      <c r="G208" s="1" t="s">
        <v>2340</v>
      </c>
    </row>
    <row r="209" spans="1:10" x14ac:dyDescent="0.25">
      <c r="A209" s="2" t="s">
        <v>2390</v>
      </c>
      <c r="B209" s="2" t="s">
        <v>2399</v>
      </c>
      <c r="C209" s="43">
        <v>1</v>
      </c>
      <c r="D209" s="1" t="s">
        <v>59</v>
      </c>
      <c r="E209" s="1" t="s">
        <v>60</v>
      </c>
      <c r="F209" s="1" t="str">
        <f>UnitControlCenter!$B$37</f>
        <v>millions of short tons / year</v>
      </c>
      <c r="G209" s="1" t="s">
        <v>2341</v>
      </c>
    </row>
    <row r="210" spans="1:10" ht="30" x14ac:dyDescent="0.25">
      <c r="A210" s="2" t="s">
        <v>2390</v>
      </c>
      <c r="B210" s="2" t="s">
        <v>2598</v>
      </c>
      <c r="C210" s="43">
        <v>1</v>
      </c>
      <c r="D210" s="1" t="s">
        <v>59</v>
      </c>
      <c r="E210" s="1" t="s">
        <v>60</v>
      </c>
      <c r="F210" s="1" t="str">
        <f>UnitControlCenter!$B$40</f>
        <v>million gallons / year</v>
      </c>
      <c r="G210" s="1" t="s">
        <v>2602</v>
      </c>
    </row>
    <row r="211" spans="1:10" ht="30" x14ac:dyDescent="0.25">
      <c r="A211" s="2" t="s">
        <v>2390</v>
      </c>
      <c r="B211" s="2" t="s">
        <v>2599</v>
      </c>
      <c r="C211" s="43">
        <v>1</v>
      </c>
      <c r="D211" s="1" t="s">
        <v>59</v>
      </c>
      <c r="E211" s="1" t="s">
        <v>60</v>
      </c>
      <c r="F211" s="1" t="str">
        <f>UnitControlCenter!$B$37</f>
        <v>millions of short tons / year</v>
      </c>
      <c r="G211" s="1" t="s">
        <v>2603</v>
      </c>
    </row>
    <row r="212" spans="1:10" ht="15.75" thickBot="1" x14ac:dyDescent="0.3">
      <c r="A212" s="192" t="s">
        <v>2390</v>
      </c>
      <c r="B212" s="192" t="s">
        <v>2600</v>
      </c>
      <c r="C212" s="199">
        <v>1</v>
      </c>
      <c r="D212" s="193" t="s">
        <v>59</v>
      </c>
      <c r="E212" s="193" t="s">
        <v>60</v>
      </c>
      <c r="F212" s="193" t="str">
        <f>UnitControlCenter!$B$6</f>
        <v>thousand metric tons / year</v>
      </c>
      <c r="G212" s="193" t="s">
        <v>2604</v>
      </c>
      <c r="H212" s="193"/>
      <c r="I212" s="193"/>
      <c r="J212" s="193"/>
    </row>
    <row r="213" spans="1:10" ht="60" x14ac:dyDescent="0.25">
      <c r="A213" s="2" t="s">
        <v>3292</v>
      </c>
      <c r="B213" s="2" t="s">
        <v>3319</v>
      </c>
      <c r="C213" s="43">
        <v>1</v>
      </c>
      <c r="D213" s="1" t="s">
        <v>61</v>
      </c>
      <c r="E213" s="1" t="s">
        <v>62</v>
      </c>
      <c r="F213" s="1" t="str">
        <f>UnitControlCenter!$B$41</f>
        <v>trillion BTU / year</v>
      </c>
      <c r="G213" s="1" t="s">
        <v>2609</v>
      </c>
      <c r="H213" s="1" t="s">
        <v>2610</v>
      </c>
      <c r="I213" s="1" t="s">
        <v>2611</v>
      </c>
    </row>
    <row r="214" spans="1:10" ht="60" x14ac:dyDescent="0.25">
      <c r="A214" s="2" t="s">
        <v>3292</v>
      </c>
      <c r="B214" s="2" t="s">
        <v>3320</v>
      </c>
      <c r="C214" s="43">
        <v>1</v>
      </c>
      <c r="D214" s="1" t="s">
        <v>61</v>
      </c>
      <c r="E214" s="1" t="s">
        <v>62</v>
      </c>
      <c r="F214" s="1" t="str">
        <f>UnitControlCenter!$B$41</f>
        <v>trillion BTU / year</v>
      </c>
      <c r="G214" s="1" t="s">
        <v>2612</v>
      </c>
      <c r="H214" s="1" t="s">
        <v>2610</v>
      </c>
      <c r="I214" s="1" t="s">
        <v>2611</v>
      </c>
    </row>
    <row r="215" spans="1:10" ht="60" x14ac:dyDescent="0.25">
      <c r="A215" s="2" t="s">
        <v>3292</v>
      </c>
      <c r="B215" s="2" t="s">
        <v>3321</v>
      </c>
      <c r="C215" s="43">
        <v>1</v>
      </c>
      <c r="D215" s="1" t="s">
        <v>61</v>
      </c>
      <c r="E215" s="1" t="s">
        <v>62</v>
      </c>
      <c r="F215" s="1" t="str">
        <f>UnitControlCenter!$B$9</f>
        <v>billion 2024 dollars / year</v>
      </c>
      <c r="G215" s="1" t="s">
        <v>2613</v>
      </c>
      <c r="H215" s="1" t="s">
        <v>2610</v>
      </c>
      <c r="I215" s="1" t="s">
        <v>2611</v>
      </c>
    </row>
    <row r="216" spans="1:10" ht="75" x14ac:dyDescent="0.25">
      <c r="A216" s="2" t="s">
        <v>3292</v>
      </c>
      <c r="B216" s="2" t="s">
        <v>3322</v>
      </c>
      <c r="C216" s="43">
        <v>1</v>
      </c>
      <c r="D216" s="1" t="s">
        <v>61</v>
      </c>
      <c r="E216" s="1" t="s">
        <v>62</v>
      </c>
      <c r="F216" s="1" t="str">
        <f>UnitControlCenter!$B$9</f>
        <v>billion 2024 dollars / year</v>
      </c>
      <c r="G216" s="1" t="s">
        <v>2614</v>
      </c>
      <c r="H216" s="1" t="s">
        <v>2610</v>
      </c>
      <c r="I216" s="1" t="s">
        <v>2611</v>
      </c>
    </row>
    <row r="217" spans="1:10" ht="60" x14ac:dyDescent="0.25">
      <c r="A217" s="2" t="s">
        <v>3292</v>
      </c>
      <c r="B217" s="2" t="s">
        <v>3323</v>
      </c>
      <c r="C217" s="43">
        <v>1</v>
      </c>
      <c r="D217" s="1" t="s">
        <v>61</v>
      </c>
      <c r="E217" s="1" t="s">
        <v>62</v>
      </c>
      <c r="F217" s="1" t="str">
        <f>UnitControlCenter!B3</f>
        <v>million metric tons / year</v>
      </c>
      <c r="G217" s="1" t="s">
        <v>2855</v>
      </c>
      <c r="H217" s="1" t="s">
        <v>2853</v>
      </c>
      <c r="I217" s="1" t="s">
        <v>2854</v>
      </c>
    </row>
    <row r="218" spans="1:10" ht="60" x14ac:dyDescent="0.25">
      <c r="A218" s="2" t="s">
        <v>3292</v>
      </c>
      <c r="B218" s="2" t="s">
        <v>3324</v>
      </c>
      <c r="C218" s="43">
        <v>1</v>
      </c>
      <c r="D218" s="1" t="s">
        <v>61</v>
      </c>
      <c r="E218" s="1" t="s">
        <v>62</v>
      </c>
      <c r="F218" s="1" t="str">
        <f>UnitControlCenter!B3</f>
        <v>million metric tons / year</v>
      </c>
      <c r="G218" s="1" t="s">
        <v>2856</v>
      </c>
      <c r="H218" s="1" t="s">
        <v>2853</v>
      </c>
      <c r="I218" s="1" t="s">
        <v>2854</v>
      </c>
    </row>
    <row r="219" spans="1:10" ht="60" x14ac:dyDescent="0.25">
      <c r="A219" s="2" t="s">
        <v>3292</v>
      </c>
      <c r="B219" s="2" t="s">
        <v>3325</v>
      </c>
      <c r="C219" s="43">
        <v>1</v>
      </c>
      <c r="D219" s="1" t="s">
        <v>61</v>
      </c>
      <c r="E219" s="1" t="s">
        <v>62</v>
      </c>
      <c r="F219" s="1" t="str">
        <f>UnitControlCenter!$B$41</f>
        <v>trillion BTU / year</v>
      </c>
      <c r="G219" s="1" t="s">
        <v>2690</v>
      </c>
      <c r="H219" s="1" t="s">
        <v>2685</v>
      </c>
      <c r="I219" s="1" t="s">
        <v>2686</v>
      </c>
    </row>
    <row r="220" spans="1:10" ht="75" x14ac:dyDescent="0.25">
      <c r="A220" s="2" t="s">
        <v>3292</v>
      </c>
      <c r="B220" s="2" t="s">
        <v>3326</v>
      </c>
      <c r="C220" s="43">
        <v>1</v>
      </c>
      <c r="D220" s="1" t="s">
        <v>61</v>
      </c>
      <c r="E220" s="1" t="s">
        <v>62</v>
      </c>
      <c r="F220" s="1" t="str">
        <f>UnitControlCenter!$B$41</f>
        <v>trillion BTU / year</v>
      </c>
      <c r="G220" s="1" t="s">
        <v>2691</v>
      </c>
      <c r="H220" s="1" t="s">
        <v>2685</v>
      </c>
      <c r="I220" s="1" t="s">
        <v>2687</v>
      </c>
    </row>
    <row r="221" spans="1:10" ht="75" x14ac:dyDescent="0.25">
      <c r="A221" s="2" t="s">
        <v>3292</v>
      </c>
      <c r="B221" s="2" t="s">
        <v>3327</v>
      </c>
      <c r="C221" s="43">
        <v>1</v>
      </c>
      <c r="D221" s="1" t="s">
        <v>61</v>
      </c>
      <c r="E221" s="1" t="s">
        <v>62</v>
      </c>
      <c r="F221" s="1" t="str">
        <f>UnitControlCenter!$B$9</f>
        <v>billion 2024 dollars / year</v>
      </c>
      <c r="G221" s="1" t="s">
        <v>2692</v>
      </c>
      <c r="H221" s="1" t="s">
        <v>2685</v>
      </c>
      <c r="I221" s="1" t="s">
        <v>2688</v>
      </c>
    </row>
    <row r="222" spans="1:10" ht="90" x14ac:dyDescent="0.25">
      <c r="A222" s="2" t="s">
        <v>3292</v>
      </c>
      <c r="B222" s="2" t="s">
        <v>3328</v>
      </c>
      <c r="C222" s="43">
        <v>1</v>
      </c>
      <c r="D222" s="1" t="s">
        <v>61</v>
      </c>
      <c r="E222" s="1" t="s">
        <v>62</v>
      </c>
      <c r="F222" s="1" t="str">
        <f>UnitControlCenter!$B$9</f>
        <v>billion 2024 dollars / year</v>
      </c>
      <c r="G222" s="1" t="s">
        <v>2693</v>
      </c>
      <c r="H222" s="1" t="s">
        <v>2685</v>
      </c>
      <c r="I222" s="1" t="s">
        <v>2689</v>
      </c>
    </row>
    <row r="223" spans="1:10" ht="105" x14ac:dyDescent="0.25">
      <c r="A223" s="2" t="s">
        <v>3292</v>
      </c>
      <c r="B223" s="2" t="s">
        <v>3329</v>
      </c>
      <c r="C223" s="43">
        <v>1</v>
      </c>
      <c r="D223" s="1" t="s">
        <v>61</v>
      </c>
      <c r="E223" s="1" t="s">
        <v>62</v>
      </c>
      <c r="F223" s="1" t="str">
        <f>UnitControlCenter!$B$35</f>
        <v>quads / year</v>
      </c>
      <c r="G223" s="1" t="s">
        <v>2718</v>
      </c>
      <c r="H223" s="1" t="s">
        <v>2720</v>
      </c>
      <c r="I223" s="1" t="s">
        <v>2721</v>
      </c>
    </row>
    <row r="224" spans="1:10" ht="120" x14ac:dyDescent="0.25">
      <c r="A224" s="2" t="s">
        <v>3292</v>
      </c>
      <c r="B224" s="2" t="s">
        <v>3330</v>
      </c>
      <c r="C224" s="43">
        <v>1</v>
      </c>
      <c r="D224" s="1" t="s">
        <v>61</v>
      </c>
      <c r="E224" s="1" t="s">
        <v>62</v>
      </c>
      <c r="F224" s="1" t="str">
        <f>UnitControlCenter!$B$35</f>
        <v>quads / year</v>
      </c>
      <c r="G224" s="1" t="s">
        <v>2719</v>
      </c>
      <c r="H224" s="1" t="s">
        <v>2720</v>
      </c>
      <c r="I224" s="1" t="s">
        <v>2721</v>
      </c>
    </row>
    <row r="225" spans="1:10" ht="225" x14ac:dyDescent="0.25">
      <c r="A225" s="2" t="s">
        <v>3292</v>
      </c>
      <c r="B225" s="2" t="s">
        <v>3338</v>
      </c>
      <c r="C225" s="43">
        <v>1</v>
      </c>
      <c r="D225" s="1" t="s">
        <v>61</v>
      </c>
      <c r="E225" s="1" t="s">
        <v>62</v>
      </c>
      <c r="F225" s="1" t="str">
        <f>UnitControlCenter!$B$10</f>
        <v>billion 2024 dollars</v>
      </c>
      <c r="G225" s="1" t="s">
        <v>3295</v>
      </c>
      <c r="H225" s="1" t="s">
        <v>3294</v>
      </c>
      <c r="I225" s="208" t="s">
        <v>3293</v>
      </c>
      <c r="J225" s="208"/>
    </row>
    <row r="226" spans="1:10" ht="255" x14ac:dyDescent="0.25">
      <c r="A226" s="2" t="s">
        <v>3292</v>
      </c>
      <c r="B226" s="2" t="s">
        <v>3331</v>
      </c>
      <c r="C226" s="43">
        <v>1</v>
      </c>
      <c r="D226" s="1" t="s">
        <v>61</v>
      </c>
      <c r="E226" s="1" t="s">
        <v>62</v>
      </c>
      <c r="F226" s="1" t="str">
        <f>UnitControlCenter!$B$10</f>
        <v>billion 2024 dollars</v>
      </c>
      <c r="G226" s="1" t="s">
        <v>3303</v>
      </c>
      <c r="H226" s="1" t="s">
        <v>3294</v>
      </c>
      <c r="I226" s="208" t="s">
        <v>3296</v>
      </c>
      <c r="J226" s="208"/>
    </row>
    <row r="227" spans="1:10" ht="225" x14ac:dyDescent="0.25">
      <c r="A227" s="2" t="s">
        <v>3292</v>
      </c>
      <c r="B227" s="2" t="s">
        <v>3332</v>
      </c>
      <c r="C227" s="43">
        <v>1</v>
      </c>
      <c r="D227" s="1" t="s">
        <v>61</v>
      </c>
      <c r="E227" s="1" t="s">
        <v>62</v>
      </c>
      <c r="F227" s="1" t="str">
        <f>UnitControlCenter!$B$10</f>
        <v>billion 2024 dollars</v>
      </c>
      <c r="G227" s="1" t="s">
        <v>3304</v>
      </c>
      <c r="H227" s="1" t="s">
        <v>3294</v>
      </c>
      <c r="I227" s="208" t="s">
        <v>3297</v>
      </c>
      <c r="J227" s="208"/>
    </row>
    <row r="228" spans="1:10" ht="255" x14ac:dyDescent="0.25">
      <c r="A228" s="2" t="s">
        <v>3292</v>
      </c>
      <c r="B228" s="2" t="s">
        <v>3333</v>
      </c>
      <c r="C228" s="43">
        <v>1</v>
      </c>
      <c r="D228" s="1" t="s">
        <v>61</v>
      </c>
      <c r="E228" s="1" t="s">
        <v>62</v>
      </c>
      <c r="F228" s="1" t="str">
        <f>UnitControlCenter!$B$10</f>
        <v>billion 2024 dollars</v>
      </c>
      <c r="G228" s="1" t="s">
        <v>3305</v>
      </c>
      <c r="H228" s="1" t="s">
        <v>3294</v>
      </c>
      <c r="I228" s="208" t="s">
        <v>3298</v>
      </c>
      <c r="J228" s="208"/>
    </row>
    <row r="229" spans="1:10" ht="210" x14ac:dyDescent="0.25">
      <c r="A229" s="2" t="s">
        <v>3292</v>
      </c>
      <c r="B229" s="2" t="s">
        <v>3334</v>
      </c>
      <c r="C229" s="43">
        <v>1</v>
      </c>
      <c r="D229" s="1" t="s">
        <v>61</v>
      </c>
      <c r="E229" s="1" t="s">
        <v>62</v>
      </c>
      <c r="F229" s="1" t="str">
        <f>UnitControlCenter!$B$10</f>
        <v>billion 2024 dollars</v>
      </c>
      <c r="G229" s="1" t="s">
        <v>3308</v>
      </c>
      <c r="H229" s="1" t="s">
        <v>3294</v>
      </c>
      <c r="I229" s="208" t="s">
        <v>3299</v>
      </c>
      <c r="J229" s="208"/>
    </row>
    <row r="230" spans="1:10" ht="240" x14ac:dyDescent="0.25">
      <c r="A230" s="2" t="s">
        <v>3292</v>
      </c>
      <c r="B230" s="2" t="s">
        <v>3335</v>
      </c>
      <c r="C230" s="43">
        <v>1</v>
      </c>
      <c r="D230" s="1" t="s">
        <v>61</v>
      </c>
      <c r="E230" s="1" t="s">
        <v>62</v>
      </c>
      <c r="F230" s="1" t="str">
        <f>UnitControlCenter!$B$10</f>
        <v>billion 2024 dollars</v>
      </c>
      <c r="G230" s="1" t="s">
        <v>3309</v>
      </c>
      <c r="H230" s="1" t="s">
        <v>3294</v>
      </c>
      <c r="I230" s="208" t="s">
        <v>3300</v>
      </c>
      <c r="J230" s="208"/>
    </row>
    <row r="231" spans="1:10" ht="270" x14ac:dyDescent="0.25">
      <c r="A231" s="2" t="s">
        <v>3292</v>
      </c>
      <c r="B231" s="2" t="s">
        <v>3336</v>
      </c>
      <c r="C231" s="43">
        <v>1</v>
      </c>
      <c r="D231" s="1" t="s">
        <v>61</v>
      </c>
      <c r="E231" s="1" t="s">
        <v>62</v>
      </c>
      <c r="F231" s="1" t="str">
        <f>UnitControlCenter!$B$10</f>
        <v>billion 2024 dollars</v>
      </c>
      <c r="G231" s="1" t="s">
        <v>3306</v>
      </c>
      <c r="H231" s="1" t="s">
        <v>3294</v>
      </c>
      <c r="I231" s="208" t="s">
        <v>3301</v>
      </c>
      <c r="J231" s="208"/>
    </row>
    <row r="232" spans="1:10" ht="315.75" thickBot="1" x14ac:dyDescent="0.3">
      <c r="A232" s="192" t="s">
        <v>3292</v>
      </c>
      <c r="B232" s="192" t="s">
        <v>3337</v>
      </c>
      <c r="C232" s="199">
        <v>1</v>
      </c>
      <c r="D232" s="193" t="s">
        <v>61</v>
      </c>
      <c r="E232" s="193" t="s">
        <v>62</v>
      </c>
      <c r="F232" s="193" t="str">
        <f>UnitControlCenter!$B$10</f>
        <v>billion 2024 dollars</v>
      </c>
      <c r="G232" s="193" t="s">
        <v>3307</v>
      </c>
      <c r="H232" s="193" t="s">
        <v>3294</v>
      </c>
      <c r="I232" s="315" t="s">
        <v>3302</v>
      </c>
      <c r="J232" s="315"/>
    </row>
    <row r="233" spans="1:10" ht="75" x14ac:dyDescent="0.25">
      <c r="A233" s="2" t="s">
        <v>2324</v>
      </c>
      <c r="B233" s="2" t="s">
        <v>89</v>
      </c>
      <c r="C233" s="43">
        <v>1</v>
      </c>
      <c r="D233" s="1" t="s">
        <v>61</v>
      </c>
      <c r="E233" s="1" t="s">
        <v>2330</v>
      </c>
      <c r="F233" s="1" t="str">
        <f>UnitControlCenter!$B$27</f>
        <v>2024 dollars / megawatt-hour (MWh)</v>
      </c>
      <c r="G233" s="1" t="s">
        <v>3250</v>
      </c>
      <c r="H233" s="1" t="s">
        <v>3249</v>
      </c>
      <c r="I233" s="1" t="s">
        <v>3558</v>
      </c>
    </row>
    <row r="234" spans="1:10" ht="45" x14ac:dyDescent="0.25">
      <c r="A234" s="2" t="s">
        <v>2324</v>
      </c>
      <c r="B234" s="2" t="s">
        <v>430</v>
      </c>
      <c r="C234" s="43">
        <v>1</v>
      </c>
      <c r="D234" s="1" t="s">
        <v>61</v>
      </c>
      <c r="E234" s="1" t="s">
        <v>2330</v>
      </c>
      <c r="F234" s="1" t="str">
        <f>UnitControlCenter!$B$42</f>
        <v>2024 dollars / short ton</v>
      </c>
      <c r="G234" s="1" t="s">
        <v>2622</v>
      </c>
      <c r="H234" s="1" t="s">
        <v>2623</v>
      </c>
      <c r="I234" s="1" t="s">
        <v>2624</v>
      </c>
    </row>
    <row r="235" spans="1:10" x14ac:dyDescent="0.25">
      <c r="A235" s="2" t="s">
        <v>2324</v>
      </c>
      <c r="B235" s="2" t="s">
        <v>427</v>
      </c>
      <c r="C235" s="43">
        <v>1</v>
      </c>
      <c r="D235" s="1" t="s">
        <v>61</v>
      </c>
      <c r="E235" s="1" t="s">
        <v>2330</v>
      </c>
      <c r="F235" s="1" t="str">
        <f>UnitControlCenter!$B$42</f>
        <v>2024 dollars / short ton</v>
      </c>
      <c r="G235" s="1" t="s">
        <v>2343</v>
      </c>
      <c r="H235" s="1" t="s">
        <v>325</v>
      </c>
      <c r="I235" s="1" t="s">
        <v>2509</v>
      </c>
    </row>
    <row r="236" spans="1:10" ht="90" x14ac:dyDescent="0.25">
      <c r="A236" s="2" t="s">
        <v>2324</v>
      </c>
      <c r="B236" s="2" t="s">
        <v>83</v>
      </c>
      <c r="C236" s="43">
        <v>1</v>
      </c>
      <c r="D236" s="1" t="s">
        <v>61</v>
      </c>
      <c r="E236" s="1" t="s">
        <v>2330</v>
      </c>
      <c r="F236" s="1" t="str">
        <f>UnitControlCenter!$B$43</f>
        <v>2024 dollars / thousand cubic feet</v>
      </c>
      <c r="G236" s="1" t="s">
        <v>3252</v>
      </c>
      <c r="H236" s="1" t="s">
        <v>3251</v>
      </c>
      <c r="I236" s="1" t="s">
        <v>3559</v>
      </c>
    </row>
    <row r="237" spans="1:10" x14ac:dyDescent="0.25">
      <c r="A237" s="2" t="s">
        <v>2324</v>
      </c>
      <c r="B237" s="2" t="s">
        <v>91</v>
      </c>
      <c r="C237" s="43">
        <v>1</v>
      </c>
      <c r="D237" s="1" t="s">
        <v>61</v>
      </c>
      <c r="E237" s="1" t="s">
        <v>2330</v>
      </c>
      <c r="F237" s="1" t="str">
        <f>UnitControlCenter!$B$44</f>
        <v>2024 dollars / gallon</v>
      </c>
      <c r="G237" s="1" t="s">
        <v>2345</v>
      </c>
      <c r="H237" s="1" t="s">
        <v>320</v>
      </c>
      <c r="I237" s="43">
        <v>969696</v>
      </c>
      <c r="J237" s="43"/>
    </row>
    <row r="238" spans="1:10" ht="90" x14ac:dyDescent="0.25">
      <c r="A238" s="2" t="s">
        <v>2324</v>
      </c>
      <c r="B238" s="2" t="s">
        <v>92</v>
      </c>
      <c r="C238" s="43">
        <v>1</v>
      </c>
      <c r="D238" s="1" t="s">
        <v>61</v>
      </c>
      <c r="E238" s="1" t="s">
        <v>2330</v>
      </c>
      <c r="F238" s="1" t="str">
        <f>UnitControlCenter!$B$44</f>
        <v>2024 dollars / gallon</v>
      </c>
      <c r="G238" s="1" t="s">
        <v>2617</v>
      </c>
      <c r="H238" s="1" t="s">
        <v>2615</v>
      </c>
      <c r="I238" s="1" t="s">
        <v>2616</v>
      </c>
    </row>
    <row r="239" spans="1:10" ht="60" x14ac:dyDescent="0.25">
      <c r="A239" s="2" t="s">
        <v>2324</v>
      </c>
      <c r="B239" s="2" t="s">
        <v>88</v>
      </c>
      <c r="C239" s="43">
        <v>1</v>
      </c>
      <c r="D239" s="1" t="s">
        <v>61</v>
      </c>
      <c r="E239" s="1" t="s">
        <v>2330</v>
      </c>
      <c r="F239" s="1" t="str">
        <f>UnitControlCenter!$B$42</f>
        <v>2024 dollars / short ton</v>
      </c>
      <c r="G239" s="1" t="s">
        <v>2618</v>
      </c>
      <c r="H239" s="1" t="s">
        <v>2619</v>
      </c>
      <c r="I239" s="1" t="s">
        <v>2620</v>
      </c>
    </row>
    <row r="240" spans="1:10" ht="60" x14ac:dyDescent="0.25">
      <c r="A240" s="2" t="s">
        <v>2324</v>
      </c>
      <c r="B240" s="2" t="s">
        <v>2559</v>
      </c>
      <c r="C240" s="43">
        <v>1</v>
      </c>
      <c r="D240" s="1" t="s">
        <v>61</v>
      </c>
      <c r="E240" s="1" t="s">
        <v>2330</v>
      </c>
      <c r="F240" s="1" t="str">
        <f>UnitControlCenter!$B$45</f>
        <v>2024 dollars / barrel of oil</v>
      </c>
      <c r="G240" s="1" t="s">
        <v>2682</v>
      </c>
      <c r="H240" s="1" t="s">
        <v>2683</v>
      </c>
      <c r="I240" s="1" t="s">
        <v>2684</v>
      </c>
    </row>
    <row r="241" spans="1:10" ht="60" x14ac:dyDescent="0.25">
      <c r="A241" s="2" t="s">
        <v>2324</v>
      </c>
      <c r="B241" s="2" t="s">
        <v>2621</v>
      </c>
      <c r="C241" s="43">
        <v>1</v>
      </c>
      <c r="D241" s="1" t="s">
        <v>61</v>
      </c>
      <c r="E241" s="1" t="s">
        <v>2330</v>
      </c>
      <c r="F241" s="1" t="str">
        <f>UnitControlCenter!$B$44</f>
        <v>2024 dollars / gallon</v>
      </c>
      <c r="G241" s="1" t="s">
        <v>2625</v>
      </c>
      <c r="H241" s="1" t="s">
        <v>2342</v>
      </c>
      <c r="I241" s="1" t="s">
        <v>2555</v>
      </c>
    </row>
    <row r="242" spans="1:10" ht="30.75" thickBot="1" x14ac:dyDescent="0.3">
      <c r="A242" s="192" t="s">
        <v>2324</v>
      </c>
      <c r="B242" s="192" t="s">
        <v>2446</v>
      </c>
      <c r="C242" s="199">
        <v>1</v>
      </c>
      <c r="D242" s="193" t="s">
        <v>61</v>
      </c>
      <c r="E242" s="193" t="s">
        <v>2330</v>
      </c>
      <c r="F242" s="193" t="str">
        <f>UnitControlCenter!$B$46</f>
        <v>2024 dollars / kg</v>
      </c>
      <c r="G242" s="193" t="s">
        <v>2726</v>
      </c>
      <c r="H242" s="193" t="s">
        <v>2727</v>
      </c>
      <c r="I242" s="193" t="s">
        <v>2728</v>
      </c>
      <c r="J242" s="193"/>
    </row>
    <row r="243" spans="1:10" x14ac:dyDescent="0.25">
      <c r="A243" s="2" t="s">
        <v>2325</v>
      </c>
      <c r="B243" s="2" t="s">
        <v>3425</v>
      </c>
      <c r="C243" s="43">
        <v>1</v>
      </c>
      <c r="D243" s="1" t="s">
        <v>59</v>
      </c>
      <c r="E243" s="1" t="s">
        <v>60</v>
      </c>
      <c r="F243" s="1" t="str">
        <f>UnitControlCenter!$B$47</f>
        <v>2024 dollars / kilowatt-hour (kWh)</v>
      </c>
      <c r="G243" s="1" t="s">
        <v>2346</v>
      </c>
    </row>
    <row r="244" spans="1:10" ht="30" x14ac:dyDescent="0.25">
      <c r="A244" s="2" t="s">
        <v>2325</v>
      </c>
      <c r="B244" s="2" t="s">
        <v>2326</v>
      </c>
      <c r="C244" s="43">
        <v>0</v>
      </c>
      <c r="D244" s="1" t="s">
        <v>61</v>
      </c>
      <c r="E244" s="1" t="s">
        <v>60</v>
      </c>
      <c r="F244" s="1" t="str">
        <f>UnitControlCenter!$B$49</f>
        <v>cost of eqpt. to capture 1 metric ton CO2e/yr (2020 dollars)</v>
      </c>
      <c r="G244" s="1" t="s">
        <v>2350</v>
      </c>
      <c r="H244" s="1" t="s">
        <v>2351</v>
      </c>
      <c r="I244" s="1" t="s">
        <v>2516</v>
      </c>
    </row>
    <row r="245" spans="1:10" ht="30" x14ac:dyDescent="0.25">
      <c r="A245" s="2" t="s">
        <v>2325</v>
      </c>
      <c r="B245" s="2" t="s">
        <v>2327</v>
      </c>
      <c r="C245" s="43">
        <v>1</v>
      </c>
      <c r="D245" s="1" t="s">
        <v>59</v>
      </c>
      <c r="E245" s="1" t="s">
        <v>60</v>
      </c>
      <c r="F245" s="1" t="str">
        <f>UnitControlCenter!$B$50</f>
        <v>million 2024 dollars / megawatt (MW)</v>
      </c>
      <c r="G245" s="1" t="s">
        <v>2347</v>
      </c>
    </row>
    <row r="246" spans="1:10" ht="30" x14ac:dyDescent="0.25">
      <c r="A246" s="2" t="s">
        <v>2325</v>
      </c>
      <c r="B246" s="2" t="s">
        <v>2328</v>
      </c>
      <c r="C246" s="43">
        <v>1</v>
      </c>
      <c r="D246" s="1" t="s">
        <v>59</v>
      </c>
      <c r="E246" s="1" t="s">
        <v>60</v>
      </c>
      <c r="F246" s="1" t="str">
        <f>UnitControlCenter!$B$50</f>
        <v>million 2024 dollars / megawatt (MW)</v>
      </c>
      <c r="G246" s="1" t="s">
        <v>2348</v>
      </c>
    </row>
    <row r="247" spans="1:10" ht="30" x14ac:dyDescent="0.25">
      <c r="A247" s="2" t="s">
        <v>2325</v>
      </c>
      <c r="B247" s="2" t="s">
        <v>2329</v>
      </c>
      <c r="C247" s="43">
        <v>1</v>
      </c>
      <c r="D247" s="1" t="s">
        <v>59</v>
      </c>
      <c r="E247" s="1" t="s">
        <v>60</v>
      </c>
      <c r="F247" s="1" t="str">
        <f>UnitControlCenter!$B$50</f>
        <v>million 2024 dollars / megawatt (MW)</v>
      </c>
      <c r="G247" s="1" t="s">
        <v>2349</v>
      </c>
    </row>
    <row r="248" spans="1:10" ht="30.75" thickBot="1" x14ac:dyDescent="0.3">
      <c r="A248" s="192" t="s">
        <v>2325</v>
      </c>
      <c r="B248" s="192" t="s">
        <v>2457</v>
      </c>
      <c r="C248" s="199">
        <v>1</v>
      </c>
      <c r="D248" s="193" t="s">
        <v>59</v>
      </c>
      <c r="E248" s="193" t="s">
        <v>60</v>
      </c>
      <c r="F248" s="193" t="str">
        <f>UnitControlCenter!$B$51</f>
        <v>cost of eqpt. to produce 1 kg H2/yr (2024 dollars)</v>
      </c>
      <c r="G248" s="193" t="s">
        <v>2458</v>
      </c>
      <c r="H248" s="193"/>
      <c r="I248" s="193"/>
      <c r="J248" s="193"/>
    </row>
  </sheetData>
  <phoneticPr fontId="116" type="noConversion"/>
  <conditionalFormatting sqref="C2:C248">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ignoredErrors>
    <ignoredError sqref="F9 F34 F210 F27 F160 F62 F76 F79 F56 F64:F70"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44"/>
  <sheetViews>
    <sheetView topLeftCell="A85" workbookViewId="0">
      <selection activeCell="A108" sqref="A108"/>
    </sheetView>
  </sheetViews>
  <sheetFormatPr defaultColWidth="8.85546875" defaultRowHeight="15" x14ac:dyDescent="0.25"/>
  <cols>
    <col min="1" max="1" width="13.42578125" customWidth="1"/>
    <col min="2" max="2" width="8.85546875" style="20"/>
    <col min="4" max="4" width="46" customWidth="1"/>
  </cols>
  <sheetData>
    <row r="1" spans="1:5" x14ac:dyDescent="0.25">
      <c r="A1" s="42" t="s">
        <v>2505</v>
      </c>
      <c r="B1" s="169"/>
      <c r="C1" s="159"/>
      <c r="D1" s="159"/>
    </row>
    <row r="2" spans="1:5" x14ac:dyDescent="0.25">
      <c r="A2" s="9" t="s">
        <v>2469</v>
      </c>
      <c r="B2" s="170" t="s">
        <v>2470</v>
      </c>
      <c r="C2" s="9" t="s">
        <v>2471</v>
      </c>
      <c r="D2" s="9" t="s">
        <v>2472</v>
      </c>
    </row>
    <row r="3" spans="1:5" x14ac:dyDescent="0.25">
      <c r="A3" s="371" t="s">
        <v>3509</v>
      </c>
      <c r="B3" s="375" t="s">
        <v>3511</v>
      </c>
      <c r="C3" s="372"/>
      <c r="D3" s="374" t="s">
        <v>3510</v>
      </c>
    </row>
    <row r="4" spans="1:5" x14ac:dyDescent="0.25">
      <c r="A4" t="s">
        <v>2518</v>
      </c>
      <c r="B4" s="20" t="s">
        <v>2512</v>
      </c>
      <c r="C4" s="188"/>
      <c r="D4" s="376" t="s">
        <v>3513</v>
      </c>
      <c r="E4" t="s">
        <v>3516</v>
      </c>
    </row>
    <row r="5" spans="1:5" x14ac:dyDescent="0.25">
      <c r="A5" t="s">
        <v>3520</v>
      </c>
      <c r="B5" s="171" t="s">
        <v>3521</v>
      </c>
      <c r="C5" s="377"/>
      <c r="D5" s="376" t="s">
        <v>3515</v>
      </c>
      <c r="E5" t="s">
        <v>3519</v>
      </c>
    </row>
    <row r="6" spans="1:5" x14ac:dyDescent="0.25">
      <c r="A6" t="s">
        <v>3661</v>
      </c>
      <c r="B6" s="171" t="s">
        <v>3660</v>
      </c>
      <c r="C6" s="410"/>
      <c r="D6" s="407" t="s">
        <v>3654</v>
      </c>
    </row>
    <row r="7" spans="1:5" x14ac:dyDescent="0.25">
      <c r="A7" t="s">
        <v>3658</v>
      </c>
      <c r="B7" s="171" t="s">
        <v>3657</v>
      </c>
      <c r="C7" s="408"/>
      <c r="D7" s="407" t="s">
        <v>3655</v>
      </c>
    </row>
    <row r="8" spans="1:5" x14ac:dyDescent="0.25">
      <c r="A8" t="s">
        <v>3659</v>
      </c>
      <c r="B8" s="20">
        <v>6699</v>
      </c>
      <c r="C8" s="409"/>
      <c r="D8" s="407" t="s">
        <v>3656</v>
      </c>
    </row>
    <row r="9" spans="1:5" x14ac:dyDescent="0.25">
      <c r="A9" t="s">
        <v>3527</v>
      </c>
      <c r="B9" s="171" t="s">
        <v>3528</v>
      </c>
      <c r="C9" s="379"/>
      <c r="D9" s="378" t="s">
        <v>3500</v>
      </c>
    </row>
    <row r="10" spans="1:5" x14ac:dyDescent="0.25">
      <c r="A10" t="s">
        <v>2479</v>
      </c>
      <c r="B10" s="20" t="s">
        <v>2490</v>
      </c>
      <c r="C10" s="176"/>
      <c r="D10" t="s">
        <v>420</v>
      </c>
    </row>
    <row r="11" spans="1:5" x14ac:dyDescent="0.25">
      <c r="A11" t="s">
        <v>3484</v>
      </c>
      <c r="B11" s="20" t="s">
        <v>3483</v>
      </c>
      <c r="C11" s="362"/>
      <c r="D11" t="s">
        <v>3441</v>
      </c>
    </row>
    <row r="12" spans="1:5" x14ac:dyDescent="0.25">
      <c r="A12" t="s">
        <v>2487</v>
      </c>
      <c r="B12" s="171" t="s">
        <v>2488</v>
      </c>
      <c r="C12" s="175"/>
      <c r="D12" t="s">
        <v>88</v>
      </c>
    </row>
    <row r="13" spans="1:5" x14ac:dyDescent="0.25">
      <c r="A13" t="s">
        <v>2514</v>
      </c>
      <c r="B13" s="20" t="s">
        <v>2508</v>
      </c>
      <c r="C13" s="185"/>
      <c r="D13" t="s">
        <v>87</v>
      </c>
    </row>
    <row r="14" spans="1:5" x14ac:dyDescent="0.25">
      <c r="A14" t="s">
        <v>2494</v>
      </c>
      <c r="B14" s="20" t="s">
        <v>2509</v>
      </c>
      <c r="C14" s="180"/>
      <c r="D14" t="s">
        <v>2506</v>
      </c>
    </row>
    <row r="15" spans="1:5" x14ac:dyDescent="0.25">
      <c r="A15" t="s">
        <v>2515</v>
      </c>
      <c r="B15" s="20" t="s">
        <v>2344</v>
      </c>
      <c r="C15" s="184"/>
      <c r="D15" t="s">
        <v>2507</v>
      </c>
    </row>
    <row r="16" spans="1:5" x14ac:dyDescent="0.25">
      <c r="A16" t="s">
        <v>2513</v>
      </c>
      <c r="B16" s="20" t="s">
        <v>2510</v>
      </c>
      <c r="C16" s="187"/>
      <c r="D16" t="s">
        <v>435</v>
      </c>
    </row>
    <row r="17" spans="1:4" x14ac:dyDescent="0.25">
      <c r="A17" t="s">
        <v>2495</v>
      </c>
      <c r="B17" s="20" t="s">
        <v>2491</v>
      </c>
      <c r="C17" s="179"/>
      <c r="D17" t="s">
        <v>438</v>
      </c>
    </row>
    <row r="18" spans="1:4" x14ac:dyDescent="0.25">
      <c r="A18" t="s">
        <v>2468</v>
      </c>
      <c r="B18" s="172" t="s">
        <v>2475</v>
      </c>
      <c r="C18" s="168"/>
      <c r="D18" t="s">
        <v>85</v>
      </c>
    </row>
    <row r="19" spans="1:4" x14ac:dyDescent="0.25">
      <c r="A19" t="s">
        <v>3006</v>
      </c>
      <c r="B19" t="s">
        <v>3523</v>
      </c>
      <c r="C19" s="206"/>
      <c r="D19" t="s">
        <v>3443</v>
      </c>
    </row>
    <row r="20" spans="1:4" x14ac:dyDescent="0.25">
      <c r="A20" t="s">
        <v>2496</v>
      </c>
      <c r="B20" s="20" t="s">
        <v>2492</v>
      </c>
      <c r="C20" s="181"/>
      <c r="D20" t="s">
        <v>3444</v>
      </c>
    </row>
    <row r="21" spans="1:4" x14ac:dyDescent="0.25">
      <c r="A21" t="s">
        <v>2478</v>
      </c>
      <c r="B21" s="171" t="s">
        <v>2483</v>
      </c>
      <c r="C21" s="177"/>
      <c r="D21" t="s">
        <v>4141</v>
      </c>
    </row>
    <row r="22" spans="1:4" x14ac:dyDescent="0.25">
      <c r="A22" t="s">
        <v>2517</v>
      </c>
      <c r="B22" s="20" t="s">
        <v>2511</v>
      </c>
      <c r="C22" s="186"/>
      <c r="D22" t="s">
        <v>2445</v>
      </c>
    </row>
    <row r="23" spans="1:4" x14ac:dyDescent="0.25">
      <c r="A23" t="s">
        <v>2481</v>
      </c>
      <c r="B23" s="171" t="s">
        <v>2482</v>
      </c>
      <c r="C23" s="167"/>
      <c r="D23" t="s">
        <v>2592</v>
      </c>
    </row>
    <row r="24" spans="1:4" x14ac:dyDescent="0.25">
      <c r="A24" t="s">
        <v>2560</v>
      </c>
      <c r="B24" s="171" t="s">
        <v>2562</v>
      </c>
      <c r="C24" s="189"/>
      <c r="D24" t="s">
        <v>2559</v>
      </c>
    </row>
    <row r="25" spans="1:4" x14ac:dyDescent="0.25">
      <c r="A25" t="s">
        <v>2561</v>
      </c>
      <c r="B25" s="171">
        <v>740000</v>
      </c>
      <c r="C25" s="190"/>
      <c r="D25" t="s">
        <v>2443</v>
      </c>
    </row>
    <row r="26" spans="1:4" x14ac:dyDescent="0.25">
      <c r="A26" t="s">
        <v>2497</v>
      </c>
      <c r="B26" s="20" t="s">
        <v>2493</v>
      </c>
      <c r="C26" s="182"/>
      <c r="D26" t="s">
        <v>296</v>
      </c>
    </row>
    <row r="27" spans="1:4" x14ac:dyDescent="0.25">
      <c r="A27" t="s">
        <v>3482</v>
      </c>
      <c r="B27" s="20" t="s">
        <v>3524</v>
      </c>
      <c r="C27" s="361"/>
      <c r="D27" t="s">
        <v>3440</v>
      </c>
    </row>
    <row r="28" spans="1:4" x14ac:dyDescent="0.25">
      <c r="A28" t="s">
        <v>2480</v>
      </c>
      <c r="B28" s="171" t="s">
        <v>2485</v>
      </c>
      <c r="C28" s="174"/>
      <c r="D28" t="s">
        <v>3374</v>
      </c>
    </row>
    <row r="29" spans="1:4" x14ac:dyDescent="0.25">
      <c r="A29" t="s">
        <v>3375</v>
      </c>
      <c r="B29" s="171" t="s">
        <v>3376</v>
      </c>
      <c r="C29" s="360"/>
      <c r="D29" t="s">
        <v>3373</v>
      </c>
    </row>
    <row r="30" spans="1:4" x14ac:dyDescent="0.25">
      <c r="A30" t="s">
        <v>3007</v>
      </c>
      <c r="B30" s="17" t="s">
        <v>3525</v>
      </c>
      <c r="C30" s="207"/>
      <c r="D30" t="s">
        <v>3442</v>
      </c>
    </row>
    <row r="31" spans="1:4" x14ac:dyDescent="0.25">
      <c r="A31" t="s">
        <v>2504</v>
      </c>
      <c r="B31" s="20" t="s">
        <v>2503</v>
      </c>
      <c r="C31" s="183"/>
      <c r="D31" t="s">
        <v>427</v>
      </c>
    </row>
    <row r="32" spans="1:4" x14ac:dyDescent="0.25">
      <c r="A32" t="s">
        <v>3008</v>
      </c>
      <c r="B32" s="204" t="s">
        <v>3001</v>
      </c>
      <c r="C32" s="203"/>
      <c r="D32" t="s">
        <v>3439</v>
      </c>
    </row>
    <row r="33" spans="1:5" x14ac:dyDescent="0.25">
      <c r="A33" t="s">
        <v>2474</v>
      </c>
      <c r="B33" s="171" t="s">
        <v>2484</v>
      </c>
      <c r="C33" s="173"/>
      <c r="D33" t="s">
        <v>430</v>
      </c>
    </row>
    <row r="34" spans="1:5" x14ac:dyDescent="0.25">
      <c r="A34" t="s">
        <v>3520</v>
      </c>
      <c r="B34" s="171" t="s">
        <v>3521</v>
      </c>
      <c r="C34" s="377"/>
      <c r="D34" t="s">
        <v>3514</v>
      </c>
      <c r="E34" t="s">
        <v>3518</v>
      </c>
    </row>
    <row r="35" spans="1:5" x14ac:dyDescent="0.25">
      <c r="A35" t="s">
        <v>2518</v>
      </c>
      <c r="B35" s="20" t="s">
        <v>2512</v>
      </c>
      <c r="C35" s="188"/>
      <c r="D35" s="376" t="s">
        <v>3512</v>
      </c>
      <c r="E35" t="s">
        <v>3517</v>
      </c>
    </row>
    <row r="37" spans="1:5" x14ac:dyDescent="0.25">
      <c r="A37" s="42" t="s">
        <v>2489</v>
      </c>
      <c r="B37" s="169"/>
      <c r="C37" s="159"/>
      <c r="D37" s="159"/>
    </row>
    <row r="38" spans="1:5" s="9" customFormat="1" x14ac:dyDescent="0.25">
      <c r="A38" s="9" t="s">
        <v>2469</v>
      </c>
      <c r="B38" s="170" t="s">
        <v>2470</v>
      </c>
      <c r="C38" s="9" t="s">
        <v>2471</v>
      </c>
      <c r="D38" s="9" t="s">
        <v>2552</v>
      </c>
    </row>
    <row r="39" spans="1:5" x14ac:dyDescent="0.25">
      <c r="A39" t="s">
        <v>2495</v>
      </c>
      <c r="B39" s="20" t="s">
        <v>2491</v>
      </c>
      <c r="C39" s="179"/>
      <c r="D39" t="s">
        <v>2554</v>
      </c>
    </row>
    <row r="40" spans="1:5" x14ac:dyDescent="0.25">
      <c r="A40" t="s">
        <v>2468</v>
      </c>
      <c r="B40" s="172" t="s">
        <v>2475</v>
      </c>
      <c r="C40" s="168"/>
      <c r="D40" t="s">
        <v>2553</v>
      </c>
    </row>
    <row r="41" spans="1:5" x14ac:dyDescent="0.25">
      <c r="A41" t="s">
        <v>2480</v>
      </c>
      <c r="B41" s="20" t="s">
        <v>2485</v>
      </c>
      <c r="C41" s="174"/>
      <c r="D41" t="s">
        <v>4</v>
      </c>
    </row>
    <row r="42" spans="1:5" x14ac:dyDescent="0.25">
      <c r="A42" t="s">
        <v>2494</v>
      </c>
      <c r="B42" s="20" t="s">
        <v>2509</v>
      </c>
      <c r="C42" s="180"/>
      <c r="D42" t="s">
        <v>89</v>
      </c>
    </row>
    <row r="43" spans="1:5" x14ac:dyDescent="0.25">
      <c r="A43" t="s">
        <v>2474</v>
      </c>
      <c r="B43" s="20">
        <v>969696</v>
      </c>
      <c r="C43" s="173"/>
      <c r="D43" t="s">
        <v>9</v>
      </c>
    </row>
    <row r="44" spans="1:5" x14ac:dyDescent="0.25">
      <c r="A44" t="s">
        <v>2487</v>
      </c>
      <c r="B44" s="20" t="s">
        <v>2488</v>
      </c>
      <c r="C44" s="175"/>
      <c r="D44" t="s">
        <v>2404</v>
      </c>
    </row>
    <row r="45" spans="1:5" x14ac:dyDescent="0.25">
      <c r="A45" t="s">
        <v>2496</v>
      </c>
      <c r="B45" s="20" t="s">
        <v>2492</v>
      </c>
      <c r="C45" s="181"/>
      <c r="D45" t="s">
        <v>126</v>
      </c>
    </row>
    <row r="46" spans="1:5" x14ac:dyDescent="0.25">
      <c r="A46" t="s">
        <v>2497</v>
      </c>
      <c r="B46" s="20" t="s">
        <v>2493</v>
      </c>
      <c r="C46" s="182"/>
      <c r="D46" t="s">
        <v>2413</v>
      </c>
    </row>
    <row r="47" spans="1:5" x14ac:dyDescent="0.25">
      <c r="A47" t="s">
        <v>2479</v>
      </c>
      <c r="B47" s="20" t="s">
        <v>2490</v>
      </c>
      <c r="C47" s="178"/>
      <c r="D47" t="s">
        <v>3662</v>
      </c>
    </row>
    <row r="48" spans="1:5" x14ac:dyDescent="0.25">
      <c r="A48" t="s">
        <v>2514</v>
      </c>
      <c r="B48" s="20" t="s">
        <v>2508</v>
      </c>
      <c r="C48" s="185"/>
      <c r="D48" t="s">
        <v>3663</v>
      </c>
    </row>
    <row r="49" spans="1:4" x14ac:dyDescent="0.25">
      <c r="A49" t="s">
        <v>2494</v>
      </c>
      <c r="B49" s="20" t="s">
        <v>2509</v>
      </c>
      <c r="C49" s="180"/>
      <c r="D49" t="s">
        <v>3664</v>
      </c>
    </row>
    <row r="50" spans="1:4" x14ac:dyDescent="0.25">
      <c r="A50" t="s">
        <v>2560</v>
      </c>
      <c r="B50" s="171" t="s">
        <v>2562</v>
      </c>
      <c r="C50" s="189"/>
      <c r="D50" t="s">
        <v>2759</v>
      </c>
    </row>
    <row r="52" spans="1:4" x14ac:dyDescent="0.25">
      <c r="A52" s="42" t="s">
        <v>2498</v>
      </c>
      <c r="B52" s="169"/>
      <c r="C52" s="159"/>
      <c r="D52" s="159"/>
    </row>
    <row r="53" spans="1:4" x14ac:dyDescent="0.25">
      <c r="A53" s="9" t="s">
        <v>2469</v>
      </c>
      <c r="B53" s="170" t="s">
        <v>2470</v>
      </c>
      <c r="C53" s="9" t="s">
        <v>2471</v>
      </c>
      <c r="D53" s="9" t="s">
        <v>2472</v>
      </c>
    </row>
    <row r="54" spans="1:4" x14ac:dyDescent="0.25">
      <c r="A54" t="s">
        <v>2480</v>
      </c>
      <c r="B54" s="171" t="s">
        <v>2485</v>
      </c>
      <c r="C54" s="174"/>
      <c r="D54" t="s">
        <v>2499</v>
      </c>
    </row>
    <row r="55" spans="1:4" x14ac:dyDescent="0.25">
      <c r="A55" t="s">
        <v>2474</v>
      </c>
      <c r="B55" s="20">
        <v>969696</v>
      </c>
      <c r="C55" s="173"/>
      <c r="D55" t="s">
        <v>2500</v>
      </c>
    </row>
    <row r="56" spans="1:4" x14ac:dyDescent="0.25">
      <c r="A56" t="s">
        <v>2487</v>
      </c>
      <c r="B56" s="20" t="s">
        <v>2488</v>
      </c>
      <c r="C56" s="175"/>
      <c r="D56" t="s">
        <v>2501</v>
      </c>
    </row>
    <row r="57" spans="1:4" x14ac:dyDescent="0.25">
      <c r="A57" t="s">
        <v>2560</v>
      </c>
      <c r="B57" s="171" t="s">
        <v>2562</v>
      </c>
      <c r="C57" s="189"/>
      <c r="D57" t="s">
        <v>2760</v>
      </c>
    </row>
    <row r="59" spans="1:4" x14ac:dyDescent="0.25">
      <c r="A59" s="42" t="s">
        <v>2502</v>
      </c>
      <c r="B59" s="169"/>
      <c r="C59" s="159"/>
      <c r="D59" s="159"/>
    </row>
    <row r="60" spans="1:4" x14ac:dyDescent="0.25">
      <c r="A60" s="9" t="s">
        <v>2469</v>
      </c>
      <c r="B60" s="170" t="s">
        <v>2470</v>
      </c>
      <c r="C60" s="9" t="s">
        <v>2471</v>
      </c>
      <c r="D60" s="9" t="s">
        <v>2472</v>
      </c>
    </row>
    <row r="61" spans="1:4" x14ac:dyDescent="0.25">
      <c r="A61" t="s">
        <v>2487</v>
      </c>
      <c r="B61" s="20" t="s">
        <v>2488</v>
      </c>
      <c r="C61" s="175"/>
      <c r="D61" t="s">
        <v>2221</v>
      </c>
    </row>
    <row r="62" spans="1:4" x14ac:dyDescent="0.25">
      <c r="A62" t="s">
        <v>2481</v>
      </c>
      <c r="B62" s="171" t="s">
        <v>2482</v>
      </c>
      <c r="C62" s="167"/>
      <c r="D62" t="s">
        <v>830</v>
      </c>
    </row>
    <row r="63" spans="1:4" x14ac:dyDescent="0.25">
      <c r="A63" t="s">
        <v>2480</v>
      </c>
      <c r="B63" s="171" t="s">
        <v>2485</v>
      </c>
      <c r="C63" s="174"/>
      <c r="D63" t="s">
        <v>2219</v>
      </c>
    </row>
    <row r="64" spans="1:4" x14ac:dyDescent="0.25">
      <c r="A64" t="s">
        <v>2474</v>
      </c>
      <c r="B64" s="171" t="s">
        <v>2484</v>
      </c>
      <c r="C64" s="173"/>
      <c r="D64" t="s">
        <v>2203</v>
      </c>
    </row>
    <row r="65" spans="1:4" x14ac:dyDescent="0.25">
      <c r="B65" s="171"/>
    </row>
    <row r="66" spans="1:4" x14ac:dyDescent="0.25">
      <c r="A66" s="42" t="s">
        <v>2638</v>
      </c>
      <c r="B66" s="169"/>
      <c r="C66" s="159"/>
      <c r="D66" s="159"/>
    </row>
    <row r="67" spans="1:4" x14ac:dyDescent="0.25">
      <c r="A67" s="9" t="s">
        <v>2469</v>
      </c>
      <c r="B67" s="170" t="s">
        <v>2470</v>
      </c>
      <c r="C67" s="9" t="s">
        <v>2471</v>
      </c>
      <c r="D67" s="9" t="s">
        <v>2472</v>
      </c>
    </row>
    <row r="68" spans="1:4" x14ac:dyDescent="0.25">
      <c r="A68" t="s">
        <v>2480</v>
      </c>
      <c r="B68" s="171" t="s">
        <v>2485</v>
      </c>
      <c r="C68" s="174"/>
      <c r="D68" t="s">
        <v>2530</v>
      </c>
    </row>
    <row r="69" spans="1:4" x14ac:dyDescent="0.25">
      <c r="A69" t="s">
        <v>2495</v>
      </c>
      <c r="B69" s="20" t="s">
        <v>2491</v>
      </c>
      <c r="C69" s="179"/>
      <c r="D69" t="s">
        <v>2531</v>
      </c>
    </row>
    <row r="70" spans="1:4" x14ac:dyDescent="0.25">
      <c r="A70" t="s">
        <v>2494</v>
      </c>
      <c r="B70" s="20" t="s">
        <v>2509</v>
      </c>
      <c r="C70" s="180"/>
      <c r="D70" t="s">
        <v>2532</v>
      </c>
    </row>
    <row r="71" spans="1:4" x14ac:dyDescent="0.25">
      <c r="A71" t="s">
        <v>2487</v>
      </c>
      <c r="B71" s="171" t="s">
        <v>2488</v>
      </c>
      <c r="C71" s="175"/>
      <c r="D71" t="s">
        <v>2533</v>
      </c>
    </row>
    <row r="72" spans="1:4" x14ac:dyDescent="0.25">
      <c r="A72" t="s">
        <v>2481</v>
      </c>
      <c r="B72" s="171" t="s">
        <v>2482</v>
      </c>
      <c r="C72" s="167"/>
      <c r="D72" t="s">
        <v>2534</v>
      </c>
    </row>
    <row r="74" spans="1:4" x14ac:dyDescent="0.25">
      <c r="A74" s="42" t="s">
        <v>2897</v>
      </c>
      <c r="B74" s="169"/>
      <c r="C74" s="159"/>
      <c r="D74" s="159"/>
    </row>
    <row r="75" spans="1:4" x14ac:dyDescent="0.25">
      <c r="A75" s="9" t="s">
        <v>2469</v>
      </c>
      <c r="B75" s="170" t="s">
        <v>2470</v>
      </c>
      <c r="C75" s="9" t="s">
        <v>2471</v>
      </c>
      <c r="D75" s="9" t="s">
        <v>2472</v>
      </c>
    </row>
    <row r="76" spans="1:4" x14ac:dyDescent="0.25">
      <c r="A76" t="s">
        <v>2495</v>
      </c>
      <c r="B76" s="20" t="s">
        <v>2491</v>
      </c>
      <c r="C76" s="179"/>
      <c r="D76" t="s">
        <v>2887</v>
      </c>
    </row>
    <row r="77" spans="1:4" x14ac:dyDescent="0.25">
      <c r="A77" t="s">
        <v>2480</v>
      </c>
      <c r="B77" s="171" t="s">
        <v>2485</v>
      </c>
      <c r="C77" s="174"/>
      <c r="D77" t="s">
        <v>2886</v>
      </c>
    </row>
    <row r="78" spans="1:4" x14ac:dyDescent="0.25">
      <c r="A78" t="s">
        <v>2479</v>
      </c>
      <c r="B78" s="20" t="s">
        <v>2490</v>
      </c>
      <c r="C78" s="178"/>
      <c r="D78" t="s">
        <v>2883</v>
      </c>
    </row>
    <row r="79" spans="1:4" x14ac:dyDescent="0.25">
      <c r="A79" t="s">
        <v>2518</v>
      </c>
      <c r="B79" s="20" t="s">
        <v>2512</v>
      </c>
      <c r="C79" s="188"/>
      <c r="D79" t="s">
        <v>2884</v>
      </c>
    </row>
    <row r="80" spans="1:4" x14ac:dyDescent="0.25">
      <c r="A80" t="s">
        <v>2497</v>
      </c>
      <c r="B80" s="20" t="s">
        <v>2493</v>
      </c>
      <c r="C80" s="182"/>
      <c r="D80" t="s">
        <v>2885</v>
      </c>
    </row>
    <row r="82" spans="1:4" x14ac:dyDescent="0.25">
      <c r="A82" s="42" t="s">
        <v>2970</v>
      </c>
      <c r="B82" s="169"/>
      <c r="C82" s="159"/>
      <c r="D82" s="159"/>
    </row>
    <row r="83" spans="1:4" x14ac:dyDescent="0.25">
      <c r="A83" s="9" t="s">
        <v>2469</v>
      </c>
      <c r="B83" s="170" t="s">
        <v>2470</v>
      </c>
      <c r="C83" s="9" t="s">
        <v>2471</v>
      </c>
      <c r="D83" s="9" t="s">
        <v>2472</v>
      </c>
    </row>
    <row r="84" spans="1:4" x14ac:dyDescent="0.25">
      <c r="A84" t="s">
        <v>2560</v>
      </c>
      <c r="B84" s="171" t="s">
        <v>2562</v>
      </c>
      <c r="C84" s="189"/>
      <c r="D84" t="s">
        <v>2904</v>
      </c>
    </row>
    <row r="85" spans="1:4" x14ac:dyDescent="0.25">
      <c r="A85" t="s">
        <v>2495</v>
      </c>
      <c r="B85" s="20" t="s">
        <v>2491</v>
      </c>
      <c r="C85" s="179"/>
      <c r="D85" t="s">
        <v>2905</v>
      </c>
    </row>
    <row r="86" spans="1:4" x14ac:dyDescent="0.25">
      <c r="A86" t="s">
        <v>2497</v>
      </c>
      <c r="B86" s="20" t="s">
        <v>2493</v>
      </c>
      <c r="C86" s="182"/>
      <c r="D86" t="s">
        <v>442</v>
      </c>
    </row>
    <row r="87" spans="1:4" x14ac:dyDescent="0.25">
      <c r="A87" t="s">
        <v>2518</v>
      </c>
      <c r="B87" s="20" t="s">
        <v>2512</v>
      </c>
      <c r="C87" s="188"/>
      <c r="D87" t="s">
        <v>3779</v>
      </c>
    </row>
    <row r="88" spans="1:4" x14ac:dyDescent="0.25">
      <c r="A88" t="s">
        <v>2561</v>
      </c>
      <c r="B88" s="171">
        <v>740000</v>
      </c>
      <c r="C88" s="190"/>
      <c r="D88" t="s">
        <v>3532</v>
      </c>
    </row>
    <row r="89" spans="1:4" x14ac:dyDescent="0.25">
      <c r="A89" t="s">
        <v>2496</v>
      </c>
      <c r="B89" s="20" t="s">
        <v>2492</v>
      </c>
      <c r="C89" s="181"/>
      <c r="D89" t="s">
        <v>2906</v>
      </c>
    </row>
    <row r="90" spans="1:4" x14ac:dyDescent="0.25">
      <c r="A90" t="s">
        <v>2494</v>
      </c>
      <c r="B90" s="20" t="s">
        <v>2509</v>
      </c>
      <c r="C90" s="180"/>
      <c r="D90" t="s">
        <v>2907</v>
      </c>
    </row>
    <row r="91" spans="1:4" x14ac:dyDescent="0.25">
      <c r="A91" t="s">
        <v>2474</v>
      </c>
      <c r="B91" s="171" t="s">
        <v>2484</v>
      </c>
      <c r="C91" s="173"/>
      <c r="D91" t="s">
        <v>251</v>
      </c>
    </row>
    <row r="92" spans="1:4" x14ac:dyDescent="0.25">
      <c r="A92" t="s">
        <v>2480</v>
      </c>
      <c r="B92" s="171" t="s">
        <v>2485</v>
      </c>
      <c r="C92" s="174"/>
      <c r="D92" t="s">
        <v>2908</v>
      </c>
    </row>
    <row r="93" spans="1:4" x14ac:dyDescent="0.25">
      <c r="A93" t="s">
        <v>2514</v>
      </c>
      <c r="B93" s="20" t="s">
        <v>2508</v>
      </c>
      <c r="C93" s="185"/>
      <c r="D93" t="s">
        <v>3830</v>
      </c>
    </row>
    <row r="94" spans="1:4" x14ac:dyDescent="0.25">
      <c r="A94" t="s">
        <v>2468</v>
      </c>
      <c r="B94" s="172" t="s">
        <v>2475</v>
      </c>
      <c r="C94" s="168"/>
      <c r="D94" t="s">
        <v>3831</v>
      </c>
    </row>
    <row r="95" spans="1:4" x14ac:dyDescent="0.25">
      <c r="A95" t="s">
        <v>3881</v>
      </c>
      <c r="B95" s="172" t="s">
        <v>3880</v>
      </c>
      <c r="C95" s="414"/>
      <c r="D95" t="s">
        <v>3863</v>
      </c>
    </row>
    <row r="96" spans="1:4" x14ac:dyDescent="0.25">
      <c r="A96" t="s">
        <v>2487</v>
      </c>
      <c r="B96" s="171" t="s">
        <v>2488</v>
      </c>
      <c r="C96" s="175"/>
      <c r="D96" t="s">
        <v>2909</v>
      </c>
    </row>
    <row r="97" spans="1:4" x14ac:dyDescent="0.25">
      <c r="A97" t="s">
        <v>2479</v>
      </c>
      <c r="B97" s="20" t="s">
        <v>2490</v>
      </c>
      <c r="C97" s="178"/>
      <c r="D97" t="s">
        <v>2910</v>
      </c>
    </row>
    <row r="98" spans="1:4" x14ac:dyDescent="0.25">
      <c r="A98" t="s">
        <v>2481</v>
      </c>
      <c r="B98" s="171" t="s">
        <v>2482</v>
      </c>
      <c r="C98" s="167"/>
      <c r="D98" t="s">
        <v>2534</v>
      </c>
    </row>
    <row r="99" spans="1:4" x14ac:dyDescent="0.25">
      <c r="B99" s="171"/>
    </row>
    <row r="100" spans="1:4" x14ac:dyDescent="0.25">
      <c r="A100" s="42" t="s">
        <v>3957</v>
      </c>
      <c r="B100" s="169"/>
      <c r="C100" s="159"/>
      <c r="D100" s="159"/>
    </row>
    <row r="101" spans="1:4" x14ac:dyDescent="0.25">
      <c r="A101" s="9" t="s">
        <v>2469</v>
      </c>
      <c r="B101" s="170" t="s">
        <v>2470</v>
      </c>
      <c r="C101" s="9" t="s">
        <v>2471</v>
      </c>
      <c r="D101" s="9" t="s">
        <v>2472</v>
      </c>
    </row>
    <row r="102" spans="1:4" x14ac:dyDescent="0.25">
      <c r="A102" t="s">
        <v>2496</v>
      </c>
      <c r="B102" s="20" t="s">
        <v>2492</v>
      </c>
      <c r="C102" s="181"/>
      <c r="D102" t="s">
        <v>3958</v>
      </c>
    </row>
    <row r="103" spans="1:4" x14ac:dyDescent="0.25">
      <c r="A103" t="s">
        <v>2494</v>
      </c>
      <c r="B103" s="20" t="s">
        <v>2509</v>
      </c>
      <c r="C103" s="180"/>
      <c r="D103" t="s">
        <v>3959</v>
      </c>
    </row>
    <row r="104" spans="1:4" x14ac:dyDescent="0.25">
      <c r="A104" t="s">
        <v>2474</v>
      </c>
      <c r="B104" s="171" t="s">
        <v>2484</v>
      </c>
      <c r="C104" s="173"/>
      <c r="D104" t="s">
        <v>3960</v>
      </c>
    </row>
    <row r="105" spans="1:4" x14ac:dyDescent="0.25">
      <c r="A105" t="s">
        <v>2480</v>
      </c>
      <c r="B105" s="171" t="s">
        <v>2485</v>
      </c>
      <c r="C105" s="174"/>
      <c r="D105" t="s">
        <v>3961</v>
      </c>
    </row>
    <row r="106" spans="1:4" x14ac:dyDescent="0.25">
      <c r="A106" t="s">
        <v>2487</v>
      </c>
      <c r="B106" s="171" t="s">
        <v>2488</v>
      </c>
      <c r="C106" s="175"/>
      <c r="D106" t="s">
        <v>3962</v>
      </c>
    </row>
    <row r="107" spans="1:4" x14ac:dyDescent="0.25">
      <c r="A107" t="s">
        <v>2479</v>
      </c>
      <c r="B107" s="20" t="s">
        <v>2490</v>
      </c>
      <c r="C107" s="178"/>
      <c r="D107" t="s">
        <v>3963</v>
      </c>
    </row>
    <row r="108" spans="1:4" x14ac:dyDescent="0.25">
      <c r="B108" s="171"/>
    </row>
    <row r="109" spans="1:4" x14ac:dyDescent="0.25">
      <c r="A109" s="42" t="s">
        <v>2869</v>
      </c>
      <c r="B109" s="169"/>
      <c r="C109" s="159"/>
      <c r="D109" s="159"/>
    </row>
    <row r="110" spans="1:4" x14ac:dyDescent="0.25">
      <c r="A110" s="9" t="s">
        <v>2469</v>
      </c>
      <c r="B110" s="170" t="s">
        <v>2470</v>
      </c>
      <c r="C110" s="9" t="s">
        <v>2471</v>
      </c>
      <c r="D110" s="9" t="s">
        <v>2472</v>
      </c>
    </row>
    <row r="111" spans="1:4" x14ac:dyDescent="0.25">
      <c r="A111" t="s">
        <v>2480</v>
      </c>
      <c r="B111" s="171" t="s">
        <v>2485</v>
      </c>
      <c r="C111" s="174"/>
      <c r="D111" t="s">
        <v>2823</v>
      </c>
    </row>
    <row r="112" spans="1:4" x14ac:dyDescent="0.25">
      <c r="A112" t="s">
        <v>2495</v>
      </c>
      <c r="B112" s="20" t="s">
        <v>2491</v>
      </c>
      <c r="C112" s="179"/>
      <c r="D112" t="s">
        <v>2824</v>
      </c>
    </row>
    <row r="113" spans="1:4" x14ac:dyDescent="0.25">
      <c r="A113" t="s">
        <v>2494</v>
      </c>
      <c r="B113" s="20" t="s">
        <v>2509</v>
      </c>
      <c r="C113" s="180"/>
      <c r="D113" t="s">
        <v>2825</v>
      </c>
    </row>
    <row r="114" spans="1:4" x14ac:dyDescent="0.25">
      <c r="A114" t="s">
        <v>2481</v>
      </c>
      <c r="B114" s="171" t="s">
        <v>2482</v>
      </c>
      <c r="C114" s="167"/>
      <c r="D114" t="s">
        <v>2534</v>
      </c>
    </row>
    <row r="116" spans="1:4" x14ac:dyDescent="0.25">
      <c r="A116" s="42" t="s">
        <v>3217</v>
      </c>
      <c r="B116" s="169"/>
      <c r="C116" s="159"/>
      <c r="D116" s="159"/>
    </row>
    <row r="117" spans="1:4" x14ac:dyDescent="0.25">
      <c r="A117" s="9" t="s">
        <v>2469</v>
      </c>
      <c r="B117" s="170" t="s">
        <v>2470</v>
      </c>
      <c r="C117" s="9" t="s">
        <v>2471</v>
      </c>
      <c r="D117" s="9" t="s">
        <v>2472</v>
      </c>
    </row>
    <row r="118" spans="1:4" x14ac:dyDescent="0.25">
      <c r="A118" t="s">
        <v>2514</v>
      </c>
      <c r="B118" s="20" t="s">
        <v>2508</v>
      </c>
      <c r="C118" s="185"/>
      <c r="D118" t="s">
        <v>3088</v>
      </c>
    </row>
    <row r="119" spans="1:4" x14ac:dyDescent="0.25">
      <c r="A119" t="s">
        <v>2487</v>
      </c>
      <c r="B119" s="171" t="s">
        <v>2488</v>
      </c>
      <c r="C119" s="175"/>
      <c r="D119" t="s">
        <v>3089</v>
      </c>
    </row>
    <row r="121" spans="1:4" x14ac:dyDescent="0.25">
      <c r="A121" s="42" t="s">
        <v>3090</v>
      </c>
      <c r="B121" s="169"/>
      <c r="C121" s="159"/>
      <c r="D121" s="159"/>
    </row>
    <row r="122" spans="1:4" x14ac:dyDescent="0.25">
      <c r="A122" s="9" t="s">
        <v>2469</v>
      </c>
      <c r="B122" s="170" t="s">
        <v>2470</v>
      </c>
      <c r="C122" s="9" t="s">
        <v>2471</v>
      </c>
      <c r="D122" s="9" t="s">
        <v>2472</v>
      </c>
    </row>
    <row r="123" spans="1:4" x14ac:dyDescent="0.25">
      <c r="A123" t="s">
        <v>2480</v>
      </c>
      <c r="B123" s="171" t="s">
        <v>2485</v>
      </c>
      <c r="C123" s="174"/>
      <c r="D123" t="s">
        <v>3091</v>
      </c>
    </row>
    <row r="124" spans="1:4" x14ac:dyDescent="0.25">
      <c r="A124" t="s">
        <v>2494</v>
      </c>
      <c r="B124" s="20" t="s">
        <v>2509</v>
      </c>
      <c r="C124" s="180"/>
      <c r="D124" t="s">
        <v>3092</v>
      </c>
    </row>
    <row r="125" spans="1:4" x14ac:dyDescent="0.25">
      <c r="A125" t="s">
        <v>2487</v>
      </c>
      <c r="B125" s="171" t="s">
        <v>2488</v>
      </c>
      <c r="C125" s="175"/>
      <c r="D125" t="s">
        <v>3093</v>
      </c>
    </row>
    <row r="126" spans="1:4" x14ac:dyDescent="0.25">
      <c r="A126" t="s">
        <v>2495</v>
      </c>
      <c r="B126" s="20" t="s">
        <v>2491</v>
      </c>
      <c r="C126" s="179"/>
      <c r="D126" t="s">
        <v>3094</v>
      </c>
    </row>
    <row r="128" spans="1:4" x14ac:dyDescent="0.25">
      <c r="A128" s="42" t="s">
        <v>3095</v>
      </c>
      <c r="B128" s="169"/>
      <c r="C128" s="159"/>
      <c r="D128" s="159"/>
    </row>
    <row r="129" spans="1:4" x14ac:dyDescent="0.25">
      <c r="A129" s="9" t="s">
        <v>2469</v>
      </c>
      <c r="B129" s="170" t="s">
        <v>2470</v>
      </c>
      <c r="C129" s="9" t="s">
        <v>2471</v>
      </c>
      <c r="D129" s="9" t="s">
        <v>2472</v>
      </c>
    </row>
    <row r="130" spans="1:4" x14ac:dyDescent="0.25">
      <c r="A130" t="s">
        <v>2518</v>
      </c>
      <c r="B130" s="20" t="s">
        <v>2512</v>
      </c>
      <c r="C130" s="188"/>
      <c r="D130" t="s">
        <v>3096</v>
      </c>
    </row>
    <row r="131" spans="1:4" x14ac:dyDescent="0.25">
      <c r="A131" t="s">
        <v>2496</v>
      </c>
      <c r="B131" s="20" t="s">
        <v>2492</v>
      </c>
      <c r="C131" s="181"/>
      <c r="D131" t="s">
        <v>3097</v>
      </c>
    </row>
    <row r="133" spans="1:4" x14ac:dyDescent="0.25">
      <c r="A133" s="42" t="s">
        <v>3098</v>
      </c>
      <c r="B133" s="169"/>
      <c r="C133" s="159"/>
      <c r="D133" s="159"/>
    </row>
    <row r="134" spans="1:4" x14ac:dyDescent="0.25">
      <c r="A134" s="9" t="s">
        <v>2469</v>
      </c>
      <c r="B134" s="170" t="s">
        <v>2470</v>
      </c>
      <c r="C134" s="9" t="s">
        <v>2471</v>
      </c>
      <c r="D134" s="9" t="s">
        <v>2472</v>
      </c>
    </row>
    <row r="135" spans="1:4" x14ac:dyDescent="0.25">
      <c r="A135" t="s">
        <v>2514</v>
      </c>
      <c r="B135" s="20" t="s">
        <v>2508</v>
      </c>
      <c r="C135" s="185"/>
      <c r="D135" t="s">
        <v>3099</v>
      </c>
    </row>
    <row r="136" spans="1:4" x14ac:dyDescent="0.25">
      <c r="A136" t="s">
        <v>2495</v>
      </c>
      <c r="B136" s="20" t="s">
        <v>2491</v>
      </c>
      <c r="C136" s="179"/>
      <c r="D136" t="s">
        <v>3100</v>
      </c>
    </row>
    <row r="137" spans="1:4" x14ac:dyDescent="0.25">
      <c r="A137" t="s">
        <v>2497</v>
      </c>
      <c r="B137" s="20" t="s">
        <v>2493</v>
      </c>
      <c r="C137" s="182"/>
      <c r="D137" t="s">
        <v>3101</v>
      </c>
    </row>
    <row r="138" spans="1:4" x14ac:dyDescent="0.25">
      <c r="A138" t="s">
        <v>2487</v>
      </c>
      <c r="B138" s="171" t="s">
        <v>2488</v>
      </c>
      <c r="C138" s="175"/>
      <c r="D138" t="s">
        <v>3102</v>
      </c>
    </row>
    <row r="139" spans="1:4" x14ac:dyDescent="0.25">
      <c r="A139" t="s">
        <v>2494</v>
      </c>
      <c r="B139" s="20" t="s">
        <v>2509</v>
      </c>
      <c r="C139" s="180"/>
      <c r="D139" t="s">
        <v>3103</v>
      </c>
    </row>
    <row r="140" spans="1:4" x14ac:dyDescent="0.25">
      <c r="A140" t="s">
        <v>2474</v>
      </c>
      <c r="B140" s="171" t="s">
        <v>2484</v>
      </c>
      <c r="C140" s="173"/>
      <c r="D140" t="s">
        <v>3104</v>
      </c>
    </row>
    <row r="141" spans="1:4" x14ac:dyDescent="0.25">
      <c r="A141" t="s">
        <v>2480</v>
      </c>
      <c r="B141" s="171" t="s">
        <v>2485</v>
      </c>
      <c r="C141" s="174"/>
      <c r="D141" t="s">
        <v>3105</v>
      </c>
    </row>
    <row r="143" spans="1:4" x14ac:dyDescent="0.25">
      <c r="A143" s="42" t="s">
        <v>2837</v>
      </c>
      <c r="B143" s="169"/>
      <c r="C143" s="159"/>
      <c r="D143" s="159"/>
    </row>
    <row r="144" spans="1:4" x14ac:dyDescent="0.25">
      <c r="A144" s="9" t="s">
        <v>2469</v>
      </c>
      <c r="B144" s="170" t="s">
        <v>2470</v>
      </c>
      <c r="C144" s="9" t="s">
        <v>2471</v>
      </c>
      <c r="D144" s="9" t="s">
        <v>2472</v>
      </c>
    </row>
    <row r="145" spans="1:4" x14ac:dyDescent="0.25">
      <c r="A145" t="s">
        <v>2495</v>
      </c>
      <c r="B145" s="20" t="s">
        <v>2491</v>
      </c>
      <c r="C145" s="179"/>
      <c r="D145" t="s">
        <v>2838</v>
      </c>
    </row>
    <row r="146" spans="1:4" x14ac:dyDescent="0.25">
      <c r="A146" t="s">
        <v>2487</v>
      </c>
      <c r="B146" s="171" t="s">
        <v>2488</v>
      </c>
      <c r="C146" s="175"/>
      <c r="D146" t="s">
        <v>2839</v>
      </c>
    </row>
    <row r="147" spans="1:4" x14ac:dyDescent="0.25">
      <c r="A147" t="s">
        <v>2481</v>
      </c>
      <c r="B147" s="171" t="s">
        <v>2482</v>
      </c>
      <c r="C147" s="167"/>
      <c r="D147" t="s">
        <v>2534</v>
      </c>
    </row>
    <row r="148" spans="1:4" x14ac:dyDescent="0.25">
      <c r="B148" s="171"/>
    </row>
    <row r="149" spans="1:4" x14ac:dyDescent="0.25">
      <c r="A149" s="42" t="s">
        <v>2870</v>
      </c>
      <c r="B149" s="169"/>
      <c r="C149" s="159"/>
      <c r="D149" s="159"/>
    </row>
    <row r="150" spans="1:4" x14ac:dyDescent="0.25">
      <c r="A150" s="9" t="s">
        <v>2469</v>
      </c>
      <c r="B150" s="170" t="s">
        <v>2470</v>
      </c>
      <c r="C150" s="9" t="s">
        <v>2471</v>
      </c>
      <c r="D150" s="9" t="s">
        <v>2472</v>
      </c>
    </row>
    <row r="151" spans="1:4" x14ac:dyDescent="0.25">
      <c r="A151" t="s">
        <v>2480</v>
      </c>
      <c r="B151" s="171" t="s">
        <v>2485</v>
      </c>
      <c r="C151" s="174"/>
      <c r="D151" t="s">
        <v>2871</v>
      </c>
    </row>
    <row r="152" spans="1:4" x14ac:dyDescent="0.25">
      <c r="A152" t="s">
        <v>2518</v>
      </c>
      <c r="B152" s="20" t="s">
        <v>2512</v>
      </c>
      <c r="C152" s="188"/>
      <c r="D152" t="s">
        <v>2872</v>
      </c>
    </row>
    <row r="153" spans="1:4" x14ac:dyDescent="0.25">
      <c r="A153" t="s">
        <v>2497</v>
      </c>
      <c r="B153" s="20" t="s">
        <v>2493</v>
      </c>
      <c r="C153" s="182"/>
      <c r="D153" t="s">
        <v>2873</v>
      </c>
    </row>
    <row r="154" spans="1:4" x14ac:dyDescent="0.25">
      <c r="A154" t="s">
        <v>2481</v>
      </c>
      <c r="B154" s="171" t="s">
        <v>2482</v>
      </c>
      <c r="C154" s="167"/>
      <c r="D154" t="s">
        <v>2534</v>
      </c>
    </row>
    <row r="156" spans="1:4" x14ac:dyDescent="0.25">
      <c r="A156" s="42" t="s">
        <v>2536</v>
      </c>
      <c r="B156" s="169"/>
      <c r="C156" s="159"/>
      <c r="D156" s="159"/>
    </row>
    <row r="157" spans="1:4" x14ac:dyDescent="0.25">
      <c r="A157" s="9" t="s">
        <v>2469</v>
      </c>
      <c r="B157" s="170" t="s">
        <v>2470</v>
      </c>
      <c r="C157" s="9" t="s">
        <v>2471</v>
      </c>
      <c r="D157" s="9" t="s">
        <v>2472</v>
      </c>
    </row>
    <row r="158" spans="1:4" x14ac:dyDescent="0.25">
      <c r="A158" t="s">
        <v>2481</v>
      </c>
      <c r="B158" s="171" t="s">
        <v>2482</v>
      </c>
      <c r="C158" s="167"/>
      <c r="D158" t="s">
        <v>2537</v>
      </c>
    </row>
    <row r="159" spans="1:4" x14ac:dyDescent="0.25">
      <c r="A159" t="s">
        <v>2495</v>
      </c>
      <c r="B159" s="20" t="s">
        <v>2491</v>
      </c>
      <c r="C159" s="179"/>
      <c r="D159" t="s">
        <v>2538</v>
      </c>
    </row>
    <row r="160" spans="1:4" x14ac:dyDescent="0.25">
      <c r="A160" t="s">
        <v>2497</v>
      </c>
      <c r="B160" s="20" t="s">
        <v>2493</v>
      </c>
      <c r="C160" s="182"/>
      <c r="D160" t="s">
        <v>2630</v>
      </c>
    </row>
    <row r="161" spans="1:4" x14ac:dyDescent="0.25">
      <c r="A161" t="s">
        <v>2496</v>
      </c>
      <c r="B161" s="20" t="s">
        <v>2492</v>
      </c>
      <c r="C161" s="181"/>
      <c r="D161" t="s">
        <v>2539</v>
      </c>
    </row>
    <row r="162" spans="1:4" x14ac:dyDescent="0.25">
      <c r="A162" t="s">
        <v>2494</v>
      </c>
      <c r="B162" s="20" t="s">
        <v>2509</v>
      </c>
      <c r="C162" s="180"/>
      <c r="D162" t="s">
        <v>2540</v>
      </c>
    </row>
    <row r="163" spans="1:4" x14ac:dyDescent="0.25">
      <c r="A163" t="s">
        <v>2474</v>
      </c>
      <c r="B163" s="171" t="s">
        <v>2484</v>
      </c>
      <c r="C163" s="173"/>
      <c r="D163" t="s">
        <v>2541</v>
      </c>
    </row>
    <row r="164" spans="1:4" x14ac:dyDescent="0.25">
      <c r="A164" t="s">
        <v>2480</v>
      </c>
      <c r="B164" s="171" t="s">
        <v>2485</v>
      </c>
      <c r="C164" s="174"/>
      <c r="D164" t="s">
        <v>2542</v>
      </c>
    </row>
    <row r="165" spans="1:4" x14ac:dyDescent="0.25">
      <c r="A165" t="s">
        <v>2487</v>
      </c>
      <c r="B165" s="171" t="s">
        <v>2488</v>
      </c>
      <c r="C165" s="175"/>
      <c r="D165" t="s">
        <v>2543</v>
      </c>
    </row>
    <row r="166" spans="1:4" x14ac:dyDescent="0.25">
      <c r="A166" t="s">
        <v>2479</v>
      </c>
      <c r="B166" s="20" t="s">
        <v>2490</v>
      </c>
      <c r="C166" s="178"/>
      <c r="D166" t="s">
        <v>2544</v>
      </c>
    </row>
    <row r="168" spans="1:4" x14ac:dyDescent="0.25">
      <c r="A168" s="42" t="s">
        <v>2535</v>
      </c>
      <c r="B168" s="169"/>
      <c r="C168" s="159"/>
      <c r="D168" s="159"/>
    </row>
    <row r="169" spans="1:4" x14ac:dyDescent="0.25">
      <c r="A169" s="9" t="s">
        <v>2469</v>
      </c>
      <c r="B169" s="170" t="s">
        <v>2470</v>
      </c>
      <c r="C169" s="9" t="s">
        <v>2471</v>
      </c>
      <c r="D169" s="9" t="s">
        <v>2472</v>
      </c>
    </row>
    <row r="170" spans="1:4" x14ac:dyDescent="0.25">
      <c r="A170" t="s">
        <v>2487</v>
      </c>
      <c r="B170" s="171" t="s">
        <v>2488</v>
      </c>
      <c r="C170" s="175"/>
      <c r="D170" t="s">
        <v>2648</v>
      </c>
    </row>
    <row r="171" spans="1:4" x14ac:dyDescent="0.25">
      <c r="A171" t="s">
        <v>2494</v>
      </c>
      <c r="B171" s="20" t="s">
        <v>2509</v>
      </c>
      <c r="C171" s="180"/>
      <c r="D171" t="s">
        <v>2649</v>
      </c>
    </row>
    <row r="172" spans="1:4" x14ac:dyDescent="0.25">
      <c r="A172" t="s">
        <v>2480</v>
      </c>
      <c r="B172" s="171" t="s">
        <v>2485</v>
      </c>
      <c r="C172" s="174"/>
      <c r="D172" t="s">
        <v>2639</v>
      </c>
    </row>
    <row r="173" spans="1:4" x14ac:dyDescent="0.25">
      <c r="A173" t="s">
        <v>2495</v>
      </c>
      <c r="B173" s="20" t="s">
        <v>2491</v>
      </c>
      <c r="C173" s="179"/>
      <c r="D173" t="s">
        <v>2640</v>
      </c>
    </row>
    <row r="174" spans="1:4" x14ac:dyDescent="0.25">
      <c r="A174" t="s">
        <v>2481</v>
      </c>
      <c r="B174" s="171" t="s">
        <v>2482</v>
      </c>
      <c r="C174" s="167"/>
      <c r="D174" t="s">
        <v>2534</v>
      </c>
    </row>
    <row r="176" spans="1:4" x14ac:dyDescent="0.25">
      <c r="A176" s="42" t="s">
        <v>2473</v>
      </c>
      <c r="B176" s="169"/>
      <c r="C176" s="159"/>
      <c r="D176" s="159"/>
    </row>
    <row r="177" spans="1:4" x14ac:dyDescent="0.25">
      <c r="A177" s="9" t="s">
        <v>2469</v>
      </c>
      <c r="B177" s="170" t="s">
        <v>2470</v>
      </c>
      <c r="C177" s="9" t="s">
        <v>2471</v>
      </c>
      <c r="D177" s="9" t="s">
        <v>2472</v>
      </c>
    </row>
    <row r="178" spans="1:4" x14ac:dyDescent="0.25">
      <c r="A178" t="s">
        <v>2494</v>
      </c>
      <c r="B178" s="20" t="s">
        <v>2509</v>
      </c>
      <c r="C178" s="180"/>
      <c r="D178" t="s">
        <v>2229</v>
      </c>
    </row>
    <row r="179" spans="1:4" x14ac:dyDescent="0.25">
      <c r="A179" t="s">
        <v>2474</v>
      </c>
      <c r="B179" s="171" t="s">
        <v>2484</v>
      </c>
      <c r="C179" s="173"/>
      <c r="D179" t="s">
        <v>2231</v>
      </c>
    </row>
    <row r="180" spans="1:4" x14ac:dyDescent="0.25">
      <c r="A180" t="s">
        <v>2480</v>
      </c>
      <c r="B180" s="171" t="s">
        <v>2485</v>
      </c>
      <c r="C180" s="174"/>
      <c r="D180" t="s">
        <v>2230</v>
      </c>
    </row>
    <row r="181" spans="1:4" x14ac:dyDescent="0.25">
      <c r="A181" t="s">
        <v>2479</v>
      </c>
      <c r="B181" s="20" t="s">
        <v>2490</v>
      </c>
      <c r="C181" s="176"/>
      <c r="D181" t="s">
        <v>2476</v>
      </c>
    </row>
    <row r="182" spans="1:4" x14ac:dyDescent="0.25">
      <c r="A182" t="s">
        <v>2495</v>
      </c>
      <c r="B182" s="20" t="s">
        <v>2491</v>
      </c>
      <c r="C182" s="179"/>
      <c r="D182" t="s">
        <v>2477</v>
      </c>
    </row>
    <row r="183" spans="1:4" x14ac:dyDescent="0.25">
      <c r="A183" t="s">
        <v>2481</v>
      </c>
      <c r="B183" s="171" t="s">
        <v>2482</v>
      </c>
      <c r="C183" s="167"/>
      <c r="D183" t="s">
        <v>2232</v>
      </c>
    </row>
    <row r="184" spans="1:4" x14ac:dyDescent="0.25">
      <c r="A184" t="s">
        <v>2487</v>
      </c>
      <c r="B184" s="171" t="s">
        <v>2488</v>
      </c>
      <c r="C184" s="175"/>
      <c r="D184" t="s">
        <v>2486</v>
      </c>
    </row>
    <row r="186" spans="1:4" x14ac:dyDescent="0.25">
      <c r="A186" s="42" t="s">
        <v>2519</v>
      </c>
      <c r="B186" s="169"/>
      <c r="C186" s="159"/>
      <c r="D186" s="159"/>
    </row>
    <row r="187" spans="1:4" x14ac:dyDescent="0.25">
      <c r="A187" s="9" t="s">
        <v>2469</v>
      </c>
      <c r="B187" s="170" t="s">
        <v>2470</v>
      </c>
      <c r="C187" s="9" t="s">
        <v>2471</v>
      </c>
      <c r="D187" s="9" t="s">
        <v>2472</v>
      </c>
    </row>
    <row r="188" spans="1:4" x14ac:dyDescent="0.25">
      <c r="A188" t="s">
        <v>2480</v>
      </c>
      <c r="B188" s="171" t="s">
        <v>2485</v>
      </c>
      <c r="C188" s="174"/>
      <c r="D188" t="s">
        <v>137</v>
      </c>
    </row>
    <row r="189" spans="1:4" x14ac:dyDescent="0.25">
      <c r="A189" t="s">
        <v>2468</v>
      </c>
      <c r="B189" s="172" t="s">
        <v>2475</v>
      </c>
      <c r="C189" s="168"/>
      <c r="D189" t="s">
        <v>2521</v>
      </c>
    </row>
    <row r="190" spans="1:4" x14ac:dyDescent="0.25">
      <c r="A190" t="s">
        <v>2518</v>
      </c>
      <c r="B190" s="20" t="s">
        <v>2512</v>
      </c>
      <c r="C190" s="188"/>
      <c r="D190" t="s">
        <v>2528</v>
      </c>
    </row>
    <row r="191" spans="1:4" x14ac:dyDescent="0.25">
      <c r="A191" t="s">
        <v>2487</v>
      </c>
      <c r="B191" s="171" t="s">
        <v>2488</v>
      </c>
      <c r="C191" s="175"/>
      <c r="D191" t="s">
        <v>2522</v>
      </c>
    </row>
    <row r="192" spans="1:4" x14ac:dyDescent="0.25">
      <c r="A192" t="s">
        <v>2496</v>
      </c>
      <c r="B192" s="20" t="s">
        <v>2492</v>
      </c>
      <c r="C192" s="181"/>
      <c r="D192" t="s">
        <v>2523</v>
      </c>
    </row>
    <row r="193" spans="1:4" x14ac:dyDescent="0.25">
      <c r="A193" t="s">
        <v>2495</v>
      </c>
      <c r="B193" s="20" t="s">
        <v>2491</v>
      </c>
      <c r="C193" s="179"/>
      <c r="D193" t="s">
        <v>2524</v>
      </c>
    </row>
    <row r="194" spans="1:4" x14ac:dyDescent="0.25">
      <c r="A194" t="s">
        <v>2513</v>
      </c>
      <c r="B194" s="20" t="s">
        <v>2510</v>
      </c>
      <c r="C194" s="187"/>
      <c r="D194" t="s">
        <v>2525</v>
      </c>
    </row>
    <row r="195" spans="1:4" x14ac:dyDescent="0.25">
      <c r="A195" t="s">
        <v>2481</v>
      </c>
      <c r="B195" s="171" t="s">
        <v>2482</v>
      </c>
      <c r="C195" s="167"/>
      <c r="D195" t="s">
        <v>2529</v>
      </c>
    </row>
    <row r="196" spans="1:4" x14ac:dyDescent="0.25">
      <c r="A196" t="s">
        <v>2494</v>
      </c>
      <c r="B196" s="20" t="s">
        <v>2509</v>
      </c>
      <c r="C196" s="180"/>
      <c r="D196" t="s">
        <v>2320</v>
      </c>
    </row>
    <row r="197" spans="1:4" x14ac:dyDescent="0.25">
      <c r="A197" t="s">
        <v>2497</v>
      </c>
      <c r="B197" s="20" t="s">
        <v>2493</v>
      </c>
      <c r="C197" s="182"/>
      <c r="D197" t="s">
        <v>3070</v>
      </c>
    </row>
    <row r="198" spans="1:4" x14ac:dyDescent="0.25">
      <c r="A198" t="s">
        <v>2474</v>
      </c>
      <c r="B198" s="171" t="s">
        <v>2484</v>
      </c>
      <c r="C198" s="173"/>
      <c r="D198" t="s">
        <v>2520</v>
      </c>
    </row>
    <row r="200" spans="1:4" x14ac:dyDescent="0.25">
      <c r="A200" s="42" t="s">
        <v>2545</v>
      </c>
      <c r="B200" s="169"/>
      <c r="C200" s="159"/>
      <c r="D200" s="159"/>
    </row>
    <row r="201" spans="1:4" x14ac:dyDescent="0.25">
      <c r="A201" s="9" t="s">
        <v>2469</v>
      </c>
      <c r="B201" s="170" t="s">
        <v>2470</v>
      </c>
      <c r="C201" s="9" t="s">
        <v>2471</v>
      </c>
      <c r="D201" s="9" t="s">
        <v>2472</v>
      </c>
    </row>
    <row r="202" spans="1:4" x14ac:dyDescent="0.25">
      <c r="A202" t="s">
        <v>2474</v>
      </c>
      <c r="B202" s="171" t="s">
        <v>2484</v>
      </c>
      <c r="C202" s="173"/>
      <c r="D202" t="s">
        <v>2725</v>
      </c>
    </row>
    <row r="203" spans="1:4" x14ac:dyDescent="0.25">
      <c r="A203" t="s">
        <v>2480</v>
      </c>
      <c r="B203" s="171" t="s">
        <v>2485</v>
      </c>
      <c r="C203" s="174"/>
      <c r="D203" t="s">
        <v>2981</v>
      </c>
    </row>
    <row r="204" spans="1:4" x14ac:dyDescent="0.25">
      <c r="A204" t="s">
        <v>2479</v>
      </c>
      <c r="B204" s="20" t="s">
        <v>2490</v>
      </c>
      <c r="C204" s="176"/>
      <c r="D204" t="s">
        <v>2982</v>
      </c>
    </row>
    <row r="205" spans="1:4" x14ac:dyDescent="0.25">
      <c r="A205" t="s">
        <v>2514</v>
      </c>
      <c r="B205" s="20" t="s">
        <v>2508</v>
      </c>
      <c r="C205" s="185"/>
      <c r="D205" t="s">
        <v>2983</v>
      </c>
    </row>
    <row r="206" spans="1:4" x14ac:dyDescent="0.25">
      <c r="A206" t="s">
        <v>2515</v>
      </c>
      <c r="B206" s="20" t="s">
        <v>2344</v>
      </c>
      <c r="C206" s="184"/>
      <c r="D206" t="s">
        <v>2984</v>
      </c>
    </row>
    <row r="207" spans="1:4" x14ac:dyDescent="0.25">
      <c r="A207" t="s">
        <v>2487</v>
      </c>
      <c r="B207" s="171" t="s">
        <v>2488</v>
      </c>
      <c r="C207" s="175"/>
      <c r="D207" t="s">
        <v>2985</v>
      </c>
    </row>
    <row r="208" spans="1:4" x14ac:dyDescent="0.25">
      <c r="A208" t="s">
        <v>2496</v>
      </c>
      <c r="B208" s="20" t="s">
        <v>2492</v>
      </c>
      <c r="C208" s="181"/>
      <c r="D208" t="s">
        <v>2986</v>
      </c>
    </row>
    <row r="209" spans="1:4" x14ac:dyDescent="0.25">
      <c r="A209" t="s">
        <v>2481</v>
      </c>
      <c r="B209" s="171" t="s">
        <v>2482</v>
      </c>
      <c r="C209" s="167"/>
      <c r="D209" t="s">
        <v>2987</v>
      </c>
    </row>
    <row r="210" spans="1:4" x14ac:dyDescent="0.25">
      <c r="A210" t="s">
        <v>2494</v>
      </c>
      <c r="B210" s="20" t="s">
        <v>2509</v>
      </c>
      <c r="C210" s="180"/>
      <c r="D210" t="s">
        <v>2546</v>
      </c>
    </row>
    <row r="211" spans="1:4" x14ac:dyDescent="0.25">
      <c r="A211" t="s">
        <v>2517</v>
      </c>
      <c r="B211" s="20" t="s">
        <v>2511</v>
      </c>
      <c r="C211" s="186"/>
      <c r="D211" t="s">
        <v>2988</v>
      </c>
    </row>
    <row r="212" spans="1:4" x14ac:dyDescent="0.25">
      <c r="A212" t="s">
        <v>2560</v>
      </c>
      <c r="B212" s="171" t="s">
        <v>2562</v>
      </c>
      <c r="C212" s="189"/>
      <c r="D212" t="s">
        <v>2989</v>
      </c>
    </row>
    <row r="213" spans="1:4" x14ac:dyDescent="0.25">
      <c r="A213" t="s">
        <v>2513</v>
      </c>
      <c r="B213" s="20" t="s">
        <v>2510</v>
      </c>
      <c r="C213" s="187"/>
      <c r="D213" t="s">
        <v>2990</v>
      </c>
    </row>
    <row r="214" spans="1:4" x14ac:dyDescent="0.25">
      <c r="A214" t="s">
        <v>2468</v>
      </c>
      <c r="B214" s="172" t="s">
        <v>2475</v>
      </c>
      <c r="C214" s="168"/>
      <c r="D214" t="s">
        <v>2547</v>
      </c>
    </row>
    <row r="215" spans="1:4" x14ac:dyDescent="0.25">
      <c r="A215" t="s">
        <v>2495</v>
      </c>
      <c r="B215" s="20" t="s">
        <v>2491</v>
      </c>
      <c r="C215" s="179"/>
      <c r="D215" t="s">
        <v>2991</v>
      </c>
    </row>
    <row r="216" spans="1:4" x14ac:dyDescent="0.25">
      <c r="A216" t="s">
        <v>2561</v>
      </c>
      <c r="B216" s="171">
        <v>740000</v>
      </c>
      <c r="C216" s="190"/>
      <c r="D216" t="s">
        <v>2992</v>
      </c>
    </row>
    <row r="217" spans="1:4" x14ac:dyDescent="0.25">
      <c r="A217" t="s">
        <v>2497</v>
      </c>
      <c r="B217" s="20" t="s">
        <v>2493</v>
      </c>
      <c r="C217" s="182"/>
      <c r="D217" t="s">
        <v>2993</v>
      </c>
    </row>
    <row r="218" spans="1:4" x14ac:dyDescent="0.25">
      <c r="A218" t="s">
        <v>2504</v>
      </c>
      <c r="B218" s="20" t="s">
        <v>2503</v>
      </c>
      <c r="C218" s="183"/>
      <c r="D218" t="s">
        <v>2994</v>
      </c>
    </row>
    <row r="219" spans="1:4" x14ac:dyDescent="0.25">
      <c r="A219" t="s">
        <v>2518</v>
      </c>
      <c r="B219" s="20" t="s">
        <v>2512</v>
      </c>
      <c r="C219" s="188"/>
      <c r="D219" t="s">
        <v>2995</v>
      </c>
    </row>
    <row r="220" spans="1:4" x14ac:dyDescent="0.25">
      <c r="A220" t="s">
        <v>2478</v>
      </c>
      <c r="B220" s="171" t="s">
        <v>2483</v>
      </c>
      <c r="C220" s="177"/>
      <c r="D220" t="s">
        <v>2996</v>
      </c>
    </row>
    <row r="221" spans="1:4" x14ac:dyDescent="0.25">
      <c r="A221" t="s">
        <v>3008</v>
      </c>
      <c r="B221" s="204" t="s">
        <v>3001</v>
      </c>
      <c r="C221" s="203"/>
      <c r="D221" t="s">
        <v>2997</v>
      </c>
    </row>
    <row r="222" spans="1:4" x14ac:dyDescent="0.25">
      <c r="A222" t="s">
        <v>3005</v>
      </c>
      <c r="B222" s="171" t="s">
        <v>3002</v>
      </c>
      <c r="C222" s="205"/>
      <c r="D222" t="s">
        <v>2998</v>
      </c>
    </row>
    <row r="223" spans="1:4" x14ac:dyDescent="0.25">
      <c r="A223" t="s">
        <v>3006</v>
      </c>
      <c r="B223" t="s">
        <v>3003</v>
      </c>
      <c r="C223" s="206"/>
      <c r="D223" t="s">
        <v>2999</v>
      </c>
    </row>
    <row r="224" spans="1:4" x14ac:dyDescent="0.25">
      <c r="A224" t="s">
        <v>3007</v>
      </c>
      <c r="B224" s="17" t="s">
        <v>3004</v>
      </c>
      <c r="C224" s="207"/>
      <c r="D224" t="s">
        <v>3000</v>
      </c>
    </row>
    <row r="226" spans="1:4" x14ac:dyDescent="0.25">
      <c r="A226" s="42" t="s">
        <v>2548</v>
      </c>
      <c r="B226" s="169"/>
      <c r="C226" s="159"/>
      <c r="D226" s="159"/>
    </row>
    <row r="227" spans="1:4" x14ac:dyDescent="0.25">
      <c r="A227" s="9" t="s">
        <v>2469</v>
      </c>
      <c r="B227" s="170" t="s">
        <v>2470</v>
      </c>
      <c r="C227" s="9" t="s">
        <v>2471</v>
      </c>
      <c r="D227" s="9" t="s">
        <v>2472</v>
      </c>
    </row>
    <row r="228" spans="1:4" x14ac:dyDescent="0.25">
      <c r="A228" t="s">
        <v>2481</v>
      </c>
      <c r="B228" s="171" t="s">
        <v>2482</v>
      </c>
      <c r="C228" s="167"/>
      <c r="D228" t="s">
        <v>120</v>
      </c>
    </row>
    <row r="229" spans="1:4" x14ac:dyDescent="0.25">
      <c r="A229" t="s">
        <v>2487</v>
      </c>
      <c r="B229" s="171" t="s">
        <v>2488</v>
      </c>
      <c r="C229" s="175"/>
      <c r="D229" t="s">
        <v>119</v>
      </c>
    </row>
    <row r="230" spans="1:4" x14ac:dyDescent="0.25">
      <c r="A230" t="s">
        <v>2494</v>
      </c>
      <c r="B230" s="20" t="s">
        <v>2509</v>
      </c>
      <c r="C230" s="180"/>
      <c r="D230" t="s">
        <v>118</v>
      </c>
    </row>
    <row r="231" spans="1:4" x14ac:dyDescent="0.25">
      <c r="A231" t="s">
        <v>2495</v>
      </c>
      <c r="B231" s="20" t="s">
        <v>2491</v>
      </c>
      <c r="C231" s="179"/>
      <c r="D231" t="s">
        <v>116</v>
      </c>
    </row>
    <row r="232" spans="1:4" x14ac:dyDescent="0.25">
      <c r="A232" t="s">
        <v>2480</v>
      </c>
      <c r="B232" s="171" t="s">
        <v>2485</v>
      </c>
      <c r="C232" s="174"/>
      <c r="D232" t="s">
        <v>115</v>
      </c>
    </row>
    <row r="234" spans="1:4" x14ac:dyDescent="0.25">
      <c r="A234" s="42" t="s">
        <v>2549</v>
      </c>
      <c r="B234" s="169"/>
      <c r="C234" s="159"/>
      <c r="D234" s="159"/>
    </row>
    <row r="235" spans="1:4" x14ac:dyDescent="0.25">
      <c r="A235" s="9" t="s">
        <v>2469</v>
      </c>
      <c r="B235" s="170" t="s">
        <v>2470</v>
      </c>
      <c r="C235" s="9" t="s">
        <v>2471</v>
      </c>
      <c r="D235" s="9" t="s">
        <v>2472</v>
      </c>
    </row>
    <row r="236" spans="1:4" x14ac:dyDescent="0.25">
      <c r="A236" t="s">
        <v>2468</v>
      </c>
      <c r="B236" s="172" t="s">
        <v>2475</v>
      </c>
      <c r="C236" s="168"/>
      <c r="D236" t="s">
        <v>158</v>
      </c>
    </row>
    <row r="237" spans="1:4" x14ac:dyDescent="0.25">
      <c r="A237" t="s">
        <v>2487</v>
      </c>
      <c r="B237" s="171" t="s">
        <v>2488</v>
      </c>
      <c r="C237" s="175"/>
      <c r="D237" t="s">
        <v>267</v>
      </c>
    </row>
    <row r="238" spans="1:4" x14ac:dyDescent="0.25">
      <c r="A238" t="s">
        <v>2474</v>
      </c>
      <c r="B238" s="171" t="s">
        <v>2484</v>
      </c>
      <c r="C238" s="173"/>
      <c r="D238" t="s">
        <v>268</v>
      </c>
    </row>
    <row r="240" spans="1:4" x14ac:dyDescent="0.25">
      <c r="A240" s="42" t="s">
        <v>2588</v>
      </c>
      <c r="B240" s="169"/>
      <c r="C240" s="159"/>
      <c r="D240" s="159"/>
    </row>
    <row r="241" spans="1:4" x14ac:dyDescent="0.25">
      <c r="A241" s="9" t="s">
        <v>2469</v>
      </c>
      <c r="B241" s="170" t="s">
        <v>2470</v>
      </c>
      <c r="C241" s="9" t="s">
        <v>2471</v>
      </c>
      <c r="D241" s="9" t="s">
        <v>2472</v>
      </c>
    </row>
    <row r="242" spans="1:4" x14ac:dyDescent="0.25">
      <c r="A242" t="s">
        <v>2479</v>
      </c>
      <c r="B242" s="20" t="s">
        <v>2490</v>
      </c>
      <c r="C242" s="176"/>
      <c r="D242" t="s">
        <v>2446</v>
      </c>
    </row>
    <row r="243" spans="1:4" x14ac:dyDescent="0.25">
      <c r="A243" t="s">
        <v>2494</v>
      </c>
      <c r="B243" s="20" t="s">
        <v>2509</v>
      </c>
      <c r="C243" s="180"/>
      <c r="D243" t="s">
        <v>89</v>
      </c>
    </row>
    <row r="244" spans="1:4" x14ac:dyDescent="0.25">
      <c r="A244" t="s">
        <v>2480</v>
      </c>
      <c r="B244" s="171" t="s">
        <v>2485</v>
      </c>
      <c r="C244" s="174"/>
      <c r="D244" t="s">
        <v>83</v>
      </c>
    </row>
    <row r="245" spans="1:4" x14ac:dyDescent="0.25">
      <c r="A245" t="s">
        <v>2513</v>
      </c>
      <c r="B245" s="20" t="s">
        <v>2510</v>
      </c>
      <c r="C245" s="187"/>
      <c r="D245" t="s">
        <v>2589</v>
      </c>
    </row>
    <row r="246" spans="1:4" x14ac:dyDescent="0.25">
      <c r="A246" t="s">
        <v>2495</v>
      </c>
      <c r="B246" s="20" t="s">
        <v>2491</v>
      </c>
      <c r="C246" s="179"/>
      <c r="D246" t="s">
        <v>2590</v>
      </c>
    </row>
    <row r="247" spans="1:4" x14ac:dyDescent="0.25">
      <c r="A247" t="s">
        <v>2487</v>
      </c>
      <c r="B247" s="171" t="s">
        <v>2488</v>
      </c>
      <c r="C247" s="175"/>
      <c r="D247" t="s">
        <v>94</v>
      </c>
    </row>
    <row r="248" spans="1:4" x14ac:dyDescent="0.25">
      <c r="A248" t="s">
        <v>2496</v>
      </c>
      <c r="B248" s="20" t="s">
        <v>2492</v>
      </c>
      <c r="C248" s="181"/>
      <c r="D248" t="s">
        <v>93</v>
      </c>
    </row>
    <row r="249" spans="1:4" x14ac:dyDescent="0.25">
      <c r="A249" t="s">
        <v>2481</v>
      </c>
      <c r="B249" s="171" t="s">
        <v>2482</v>
      </c>
      <c r="C249" s="167"/>
      <c r="D249" t="s">
        <v>92</v>
      </c>
    </row>
    <row r="250" spans="1:4" x14ac:dyDescent="0.25">
      <c r="A250" t="s">
        <v>2474</v>
      </c>
      <c r="B250" s="171" t="s">
        <v>2484</v>
      </c>
      <c r="C250" s="173"/>
      <c r="D250" t="s">
        <v>91</v>
      </c>
    </row>
    <row r="252" spans="1:4" x14ac:dyDescent="0.25">
      <c r="A252" s="42" t="s">
        <v>2593</v>
      </c>
      <c r="B252" s="169"/>
      <c r="C252" s="159"/>
      <c r="D252" s="159"/>
    </row>
    <row r="253" spans="1:4" x14ac:dyDescent="0.25">
      <c r="A253" s="9" t="s">
        <v>2469</v>
      </c>
      <c r="B253" s="170" t="s">
        <v>2470</v>
      </c>
      <c r="C253" s="9" t="s">
        <v>2471</v>
      </c>
      <c r="D253" s="9" t="s">
        <v>2472</v>
      </c>
    </row>
    <row r="254" spans="1:4" x14ac:dyDescent="0.25">
      <c r="A254" t="s">
        <v>2479</v>
      </c>
      <c r="B254" s="20" t="s">
        <v>2490</v>
      </c>
      <c r="C254" s="176"/>
      <c r="D254" t="s">
        <v>2446</v>
      </c>
    </row>
    <row r="255" spans="1:4" x14ac:dyDescent="0.25">
      <c r="A255" t="s">
        <v>2497</v>
      </c>
      <c r="B255" s="20" t="s">
        <v>2493</v>
      </c>
      <c r="C255" s="182"/>
      <c r="D255" t="s">
        <v>2551</v>
      </c>
    </row>
    <row r="256" spans="1:4" x14ac:dyDescent="0.25">
      <c r="A256" t="s">
        <v>2487</v>
      </c>
      <c r="B256" s="171" t="s">
        <v>2488</v>
      </c>
      <c r="C256" s="175"/>
      <c r="D256" t="s">
        <v>88</v>
      </c>
    </row>
    <row r="257" spans="1:4" x14ac:dyDescent="0.25">
      <c r="A257" t="s">
        <v>2494</v>
      </c>
      <c r="B257" s="20" t="s">
        <v>2509</v>
      </c>
      <c r="C257" s="180"/>
      <c r="D257" t="s">
        <v>89</v>
      </c>
    </row>
    <row r="258" spans="1:4" x14ac:dyDescent="0.25">
      <c r="A258" t="s">
        <v>2480</v>
      </c>
      <c r="B258" s="171" t="s">
        <v>2485</v>
      </c>
      <c r="C258" s="174"/>
      <c r="D258" t="s">
        <v>83</v>
      </c>
    </row>
    <row r="259" spans="1:4" x14ac:dyDescent="0.25">
      <c r="A259" t="s">
        <v>2495</v>
      </c>
      <c r="B259" s="20" t="s">
        <v>2491</v>
      </c>
      <c r="C259" s="179"/>
      <c r="D259" t="s">
        <v>2591</v>
      </c>
    </row>
    <row r="260" spans="1:4" x14ac:dyDescent="0.25">
      <c r="A260" t="s">
        <v>2474</v>
      </c>
      <c r="B260" s="171" t="s">
        <v>2484</v>
      </c>
      <c r="C260" s="173"/>
      <c r="D260" t="s">
        <v>430</v>
      </c>
    </row>
    <row r="261" spans="1:4" x14ac:dyDescent="0.25">
      <c r="A261" t="s">
        <v>2560</v>
      </c>
      <c r="B261" s="171" t="s">
        <v>2562</v>
      </c>
      <c r="C261" s="189"/>
      <c r="D261" t="s">
        <v>2559</v>
      </c>
    </row>
    <row r="262" spans="1:4" x14ac:dyDescent="0.25">
      <c r="A262" t="s">
        <v>2561</v>
      </c>
      <c r="B262" s="171">
        <v>740000</v>
      </c>
      <c r="C262" s="190"/>
      <c r="D262" t="s">
        <v>2443</v>
      </c>
    </row>
    <row r="263" spans="1:4" x14ac:dyDescent="0.25">
      <c r="A263" t="s">
        <v>2481</v>
      </c>
      <c r="B263" s="171" t="s">
        <v>2482</v>
      </c>
      <c r="C263" s="167"/>
      <c r="D263" t="s">
        <v>2592</v>
      </c>
    </row>
    <row r="265" spans="1:4" x14ac:dyDescent="0.25">
      <c r="A265" s="42" t="s">
        <v>3458</v>
      </c>
      <c r="B265" s="169"/>
      <c r="C265" s="159"/>
      <c r="D265" s="159"/>
    </row>
    <row r="266" spans="1:4" x14ac:dyDescent="0.25">
      <c r="A266" s="9" t="s">
        <v>2469</v>
      </c>
      <c r="B266" s="170" t="s">
        <v>2470</v>
      </c>
      <c r="C266" s="9" t="s">
        <v>2471</v>
      </c>
      <c r="D266" s="9" t="s">
        <v>2472</v>
      </c>
    </row>
    <row r="267" spans="1:4" x14ac:dyDescent="0.25">
      <c r="A267" t="s">
        <v>2515</v>
      </c>
      <c r="B267" s="20" t="s">
        <v>2344</v>
      </c>
      <c r="C267" s="184"/>
      <c r="D267" t="s">
        <v>3465</v>
      </c>
    </row>
    <row r="268" spans="1:4" x14ac:dyDescent="0.25">
      <c r="A268" t="s">
        <v>2494</v>
      </c>
      <c r="B268" s="20" t="s">
        <v>2509</v>
      </c>
      <c r="C268" s="180"/>
      <c r="D268" t="s">
        <v>3466</v>
      </c>
    </row>
    <row r="269" spans="1:4" x14ac:dyDescent="0.25">
      <c r="A269" t="s">
        <v>2514</v>
      </c>
      <c r="B269" s="20" t="s">
        <v>2508</v>
      </c>
      <c r="C269" s="185"/>
      <c r="D269" t="s">
        <v>3467</v>
      </c>
    </row>
    <row r="270" spans="1:4" x14ac:dyDescent="0.25">
      <c r="A270" t="s">
        <v>2480</v>
      </c>
      <c r="B270" s="171" t="s">
        <v>2485</v>
      </c>
      <c r="C270" s="174"/>
      <c r="D270" t="s">
        <v>3468</v>
      </c>
    </row>
    <row r="271" spans="1:4" x14ac:dyDescent="0.25">
      <c r="A271" t="s">
        <v>2495</v>
      </c>
      <c r="B271" s="20" t="s">
        <v>2491</v>
      </c>
      <c r="C271" s="179"/>
      <c r="D271" t="s">
        <v>3469</v>
      </c>
    </row>
    <row r="272" spans="1:4" x14ac:dyDescent="0.25">
      <c r="A272" t="s">
        <v>2474</v>
      </c>
      <c r="B272" s="171" t="s">
        <v>2484</v>
      </c>
      <c r="C272" s="173"/>
      <c r="D272" t="s">
        <v>3470</v>
      </c>
    </row>
    <row r="273" spans="1:4" x14ac:dyDescent="0.25">
      <c r="A273" t="s">
        <v>2518</v>
      </c>
      <c r="B273" s="20" t="s">
        <v>2512</v>
      </c>
      <c r="C273" s="188"/>
      <c r="D273" t="s">
        <v>3471</v>
      </c>
    </row>
    <row r="274" spans="1:4" x14ac:dyDescent="0.25">
      <c r="A274" t="s">
        <v>2513</v>
      </c>
      <c r="B274" s="20" t="s">
        <v>2510</v>
      </c>
      <c r="C274" s="187"/>
      <c r="D274" t="s">
        <v>3891</v>
      </c>
    </row>
    <row r="275" spans="1:4" x14ac:dyDescent="0.25">
      <c r="A275" t="s">
        <v>3006</v>
      </c>
      <c r="B275" t="s">
        <v>3003</v>
      </c>
      <c r="C275" s="206"/>
      <c r="D275" t="s">
        <v>3890</v>
      </c>
    </row>
    <row r="276" spans="1:4" x14ac:dyDescent="0.25">
      <c r="A276" t="s">
        <v>2497</v>
      </c>
      <c r="B276" s="20" t="s">
        <v>2493</v>
      </c>
      <c r="C276" s="182"/>
      <c r="D276" t="s">
        <v>3892</v>
      </c>
    </row>
    <row r="278" spans="1:4" x14ac:dyDescent="0.25">
      <c r="A278" s="42" t="s">
        <v>2594</v>
      </c>
      <c r="B278" s="169"/>
      <c r="C278" s="159"/>
      <c r="D278" s="159"/>
    </row>
    <row r="279" spans="1:4" x14ac:dyDescent="0.25">
      <c r="A279" s="9" t="s">
        <v>2469</v>
      </c>
      <c r="B279" s="170" t="s">
        <v>2470</v>
      </c>
      <c r="C279" s="9" t="s">
        <v>2471</v>
      </c>
      <c r="D279" s="9" t="s">
        <v>2472</v>
      </c>
    </row>
    <row r="280" spans="1:4" x14ac:dyDescent="0.25">
      <c r="A280" t="s">
        <v>2479</v>
      </c>
      <c r="B280" s="20" t="s">
        <v>2490</v>
      </c>
      <c r="C280" s="176"/>
      <c r="D280" t="s">
        <v>2446</v>
      </c>
    </row>
    <row r="281" spans="1:4" x14ac:dyDescent="0.25">
      <c r="A281" t="s">
        <v>2474</v>
      </c>
      <c r="B281" s="171" t="s">
        <v>2484</v>
      </c>
      <c r="C281" s="173"/>
      <c r="D281" t="s">
        <v>430</v>
      </c>
    </row>
    <row r="282" spans="1:4" x14ac:dyDescent="0.25">
      <c r="A282" t="s">
        <v>2497</v>
      </c>
      <c r="B282" s="20" t="s">
        <v>2493</v>
      </c>
      <c r="C282" s="182"/>
      <c r="D282" t="s">
        <v>2551</v>
      </c>
    </row>
    <row r="283" spans="1:4" x14ac:dyDescent="0.25">
      <c r="A283" t="s">
        <v>2487</v>
      </c>
      <c r="B283" s="171" t="s">
        <v>2488</v>
      </c>
      <c r="C283" s="175"/>
      <c r="D283" t="s">
        <v>88</v>
      </c>
    </row>
    <row r="284" spans="1:4" x14ac:dyDescent="0.25">
      <c r="A284" t="s">
        <v>2513</v>
      </c>
      <c r="B284" s="20" t="s">
        <v>2510</v>
      </c>
      <c r="C284" s="187"/>
      <c r="D284" t="s">
        <v>2587</v>
      </c>
    </row>
    <row r="285" spans="1:4" x14ac:dyDescent="0.25">
      <c r="A285" t="s">
        <v>2560</v>
      </c>
      <c r="B285" s="171" t="s">
        <v>2562</v>
      </c>
      <c r="C285" s="189"/>
      <c r="D285" t="s">
        <v>2559</v>
      </c>
    </row>
    <row r="286" spans="1:4" x14ac:dyDescent="0.25">
      <c r="A286" t="s">
        <v>2481</v>
      </c>
      <c r="B286" s="171" t="s">
        <v>2482</v>
      </c>
      <c r="C286" s="167"/>
      <c r="D286" t="s">
        <v>2592</v>
      </c>
    </row>
    <row r="287" spans="1:4" x14ac:dyDescent="0.25">
      <c r="A287" t="s">
        <v>2495</v>
      </c>
      <c r="B287" s="20" t="s">
        <v>2491</v>
      </c>
      <c r="C287" s="179"/>
      <c r="D287" t="s">
        <v>2591</v>
      </c>
    </row>
    <row r="288" spans="1:4" x14ac:dyDescent="0.25">
      <c r="A288" t="s">
        <v>2480</v>
      </c>
      <c r="B288" s="171" t="s">
        <v>2485</v>
      </c>
      <c r="C288" s="174"/>
      <c r="D288" t="s">
        <v>83</v>
      </c>
    </row>
    <row r="289" spans="1:4" x14ac:dyDescent="0.25">
      <c r="A289" t="s">
        <v>2494</v>
      </c>
      <c r="B289" s="20" t="s">
        <v>2509</v>
      </c>
      <c r="C289" s="180"/>
      <c r="D289" t="s">
        <v>89</v>
      </c>
    </row>
    <row r="291" spans="1:4" x14ac:dyDescent="0.25">
      <c r="A291" s="42" t="s">
        <v>2568</v>
      </c>
      <c r="B291" s="169"/>
      <c r="C291" s="159"/>
      <c r="D291" s="159"/>
    </row>
    <row r="292" spans="1:4" x14ac:dyDescent="0.25">
      <c r="A292" s="9" t="s">
        <v>2469</v>
      </c>
      <c r="B292" s="170" t="s">
        <v>2470</v>
      </c>
      <c r="C292" s="9" t="s">
        <v>2471</v>
      </c>
      <c r="D292" s="9" t="s">
        <v>2472</v>
      </c>
    </row>
    <row r="293" spans="1:4" x14ac:dyDescent="0.25">
      <c r="A293" t="s">
        <v>2479</v>
      </c>
      <c r="B293" s="20" t="s">
        <v>2490</v>
      </c>
      <c r="C293" s="176"/>
      <c r="D293" t="s">
        <v>420</v>
      </c>
    </row>
    <row r="294" spans="1:4" x14ac:dyDescent="0.25">
      <c r="A294" t="s">
        <v>2517</v>
      </c>
      <c r="B294" s="20" t="s">
        <v>2511</v>
      </c>
      <c r="C294" s="186"/>
      <c r="D294" t="s">
        <v>2445</v>
      </c>
    </row>
    <row r="295" spans="1:4" x14ac:dyDescent="0.25">
      <c r="A295" t="s">
        <v>2487</v>
      </c>
      <c r="B295" s="171" t="s">
        <v>2488</v>
      </c>
      <c r="C295" s="175"/>
      <c r="D295" t="s">
        <v>88</v>
      </c>
    </row>
    <row r="296" spans="1:4" x14ac:dyDescent="0.25">
      <c r="A296" t="s">
        <v>2494</v>
      </c>
      <c r="B296" s="20" t="s">
        <v>2509</v>
      </c>
      <c r="C296" s="180"/>
      <c r="D296" t="s">
        <v>2557</v>
      </c>
    </row>
    <row r="297" spans="1:4" x14ac:dyDescent="0.25">
      <c r="A297" t="s">
        <v>2513</v>
      </c>
      <c r="B297" s="20" t="s">
        <v>2510</v>
      </c>
      <c r="C297" s="187"/>
      <c r="D297" t="s">
        <v>2558</v>
      </c>
    </row>
    <row r="298" spans="1:4" x14ac:dyDescent="0.25">
      <c r="A298" t="s">
        <v>2468</v>
      </c>
      <c r="B298" s="172" t="s">
        <v>2475</v>
      </c>
      <c r="C298" s="168"/>
      <c r="D298" t="s">
        <v>85</v>
      </c>
    </row>
    <row r="299" spans="1:4" x14ac:dyDescent="0.25">
      <c r="A299" t="s">
        <v>2496</v>
      </c>
      <c r="B299" s="20" t="s">
        <v>2492</v>
      </c>
      <c r="C299" s="181"/>
      <c r="D299" t="s">
        <v>84</v>
      </c>
    </row>
    <row r="300" spans="1:4" x14ac:dyDescent="0.25">
      <c r="A300" t="s">
        <v>2480</v>
      </c>
      <c r="B300" s="171" t="s">
        <v>2485</v>
      </c>
      <c r="C300" s="174"/>
      <c r="D300" t="s">
        <v>83</v>
      </c>
    </row>
    <row r="301" spans="1:4" x14ac:dyDescent="0.25">
      <c r="A301" t="s">
        <v>2504</v>
      </c>
      <c r="B301" s="20" t="s">
        <v>2503</v>
      </c>
      <c r="C301" s="183"/>
      <c r="D301" t="s">
        <v>427</v>
      </c>
    </row>
    <row r="302" spans="1:4" x14ac:dyDescent="0.25">
      <c r="A302" t="s">
        <v>2474</v>
      </c>
      <c r="B302" s="171" t="s">
        <v>2484</v>
      </c>
      <c r="C302" s="173"/>
      <c r="D302" t="s">
        <v>430</v>
      </c>
    </row>
    <row r="303" spans="1:4" x14ac:dyDescent="0.25">
      <c r="A303" t="s">
        <v>2561</v>
      </c>
      <c r="B303" s="171">
        <v>740000</v>
      </c>
      <c r="C303" s="190"/>
      <c r="D303" t="s">
        <v>2443</v>
      </c>
    </row>
    <row r="304" spans="1:4" x14ac:dyDescent="0.25">
      <c r="B304" s="171"/>
    </row>
    <row r="305" spans="1:4" x14ac:dyDescent="0.25">
      <c r="A305" s="42" t="s">
        <v>2568</v>
      </c>
      <c r="B305" s="169"/>
      <c r="C305" s="159"/>
      <c r="D305" s="159"/>
    </row>
    <row r="306" spans="1:4" x14ac:dyDescent="0.25">
      <c r="A306" s="9" t="s">
        <v>2469</v>
      </c>
      <c r="B306" s="170" t="s">
        <v>2470</v>
      </c>
      <c r="C306" s="9" t="s">
        <v>2471</v>
      </c>
      <c r="D306" s="9" t="s">
        <v>2472</v>
      </c>
    </row>
    <row r="307" spans="1:4" x14ac:dyDescent="0.25">
      <c r="A307" t="s">
        <v>2479</v>
      </c>
      <c r="B307" s="20" t="s">
        <v>2490</v>
      </c>
      <c r="C307" s="176"/>
      <c r="D307" s="380" t="s">
        <v>2446</v>
      </c>
    </row>
    <row r="308" spans="1:4" x14ac:dyDescent="0.25">
      <c r="A308" t="s">
        <v>2518</v>
      </c>
      <c r="B308" s="20" t="s">
        <v>2512</v>
      </c>
      <c r="C308" s="188"/>
      <c r="D308" t="s">
        <v>2550</v>
      </c>
    </row>
    <row r="309" spans="1:4" x14ac:dyDescent="0.25">
      <c r="A309" t="s">
        <v>2487</v>
      </c>
      <c r="B309" s="171" t="s">
        <v>2488</v>
      </c>
      <c r="C309" s="175"/>
      <c r="D309" t="s">
        <v>88</v>
      </c>
    </row>
    <row r="310" spans="1:4" x14ac:dyDescent="0.25">
      <c r="A310" t="s">
        <v>2481</v>
      </c>
      <c r="B310" s="171" t="s">
        <v>2482</v>
      </c>
      <c r="C310" s="167"/>
      <c r="D310" t="s">
        <v>2605</v>
      </c>
    </row>
    <row r="311" spans="1:4" x14ac:dyDescent="0.25">
      <c r="A311" t="s">
        <v>2480</v>
      </c>
      <c r="B311" s="171" t="s">
        <v>2485</v>
      </c>
      <c r="C311" s="174"/>
      <c r="D311" t="s">
        <v>83</v>
      </c>
    </row>
    <row r="312" spans="1:4" x14ac:dyDescent="0.25">
      <c r="A312" t="s">
        <v>2504</v>
      </c>
      <c r="B312" s="20" t="s">
        <v>2503</v>
      </c>
      <c r="C312" s="183"/>
      <c r="D312" t="s">
        <v>427</v>
      </c>
    </row>
    <row r="313" spans="1:4" x14ac:dyDescent="0.25">
      <c r="A313" t="s">
        <v>2474</v>
      </c>
      <c r="B313" s="171" t="s">
        <v>2484</v>
      </c>
      <c r="C313" s="173"/>
      <c r="D313" t="s">
        <v>430</v>
      </c>
    </row>
    <row r="314" spans="1:4" x14ac:dyDescent="0.25">
      <c r="A314" t="s">
        <v>2561</v>
      </c>
      <c r="B314" s="171">
        <v>740000</v>
      </c>
      <c r="C314" s="190"/>
      <c r="D314" t="s">
        <v>2443</v>
      </c>
    </row>
    <row r="315" spans="1:4" x14ac:dyDescent="0.25">
      <c r="A315" t="s">
        <v>2497</v>
      </c>
      <c r="B315" s="20" t="s">
        <v>2493</v>
      </c>
      <c r="C315" s="182"/>
      <c r="D315" t="s">
        <v>2551</v>
      </c>
    </row>
    <row r="316" spans="1:4" x14ac:dyDescent="0.25">
      <c r="A316" t="s">
        <v>2494</v>
      </c>
      <c r="B316" s="20" t="s">
        <v>2509</v>
      </c>
      <c r="C316" s="180"/>
      <c r="D316" t="s">
        <v>89</v>
      </c>
    </row>
    <row r="317" spans="1:4" x14ac:dyDescent="0.25">
      <c r="B317"/>
    </row>
    <row r="318" spans="1:4" x14ac:dyDescent="0.25">
      <c r="A318" s="42" t="s">
        <v>2717</v>
      </c>
      <c r="B318" s="169"/>
      <c r="C318" s="159"/>
      <c r="D318" s="159"/>
    </row>
    <row r="319" spans="1:4" x14ac:dyDescent="0.25">
      <c r="A319" s="9" t="s">
        <v>2469</v>
      </c>
      <c r="B319" s="170" t="s">
        <v>2470</v>
      </c>
      <c r="C319" s="9" t="s">
        <v>2471</v>
      </c>
      <c r="D319" s="9" t="s">
        <v>2472</v>
      </c>
    </row>
    <row r="320" spans="1:4" x14ac:dyDescent="0.25">
      <c r="A320" t="s">
        <v>2479</v>
      </c>
      <c r="B320" s="20" t="s">
        <v>2490</v>
      </c>
      <c r="C320" s="176"/>
      <c r="D320" t="s">
        <v>2446</v>
      </c>
    </row>
    <row r="321" spans="1:4" x14ac:dyDescent="0.25">
      <c r="A321" t="s">
        <v>2494</v>
      </c>
      <c r="B321" s="20" t="s">
        <v>2509</v>
      </c>
      <c r="C321" s="180"/>
      <c r="D321" t="s">
        <v>89</v>
      </c>
    </row>
    <row r="322" spans="1:4" x14ac:dyDescent="0.25">
      <c r="A322" t="s">
        <v>2497</v>
      </c>
      <c r="B322" s="20" t="s">
        <v>2493</v>
      </c>
      <c r="C322" s="182"/>
      <c r="D322" t="s">
        <v>2551</v>
      </c>
    </row>
    <row r="323" spans="1:4" x14ac:dyDescent="0.25">
      <c r="A323" t="s">
        <v>2517</v>
      </c>
      <c r="B323" s="20" t="s">
        <v>2511</v>
      </c>
      <c r="C323" s="186"/>
      <c r="D323" t="s">
        <v>2445</v>
      </c>
    </row>
    <row r="324" spans="1:4" x14ac:dyDescent="0.25">
      <c r="A324" t="s">
        <v>2518</v>
      </c>
      <c r="B324" s="20" t="s">
        <v>2512</v>
      </c>
      <c r="C324" s="188"/>
      <c r="D324" t="s">
        <v>2550</v>
      </c>
    </row>
    <row r="325" spans="1:4" x14ac:dyDescent="0.25">
      <c r="A325" t="s">
        <v>2487</v>
      </c>
      <c r="B325" s="171" t="s">
        <v>2488</v>
      </c>
      <c r="C325" s="175"/>
      <c r="D325" t="s">
        <v>88</v>
      </c>
    </row>
    <row r="326" spans="1:4" x14ac:dyDescent="0.25">
      <c r="A326" t="s">
        <v>2496</v>
      </c>
      <c r="B326" s="20" t="s">
        <v>2492</v>
      </c>
      <c r="C326" s="181"/>
      <c r="D326" t="s">
        <v>2607</v>
      </c>
    </row>
    <row r="327" spans="1:4" x14ac:dyDescent="0.25">
      <c r="A327" t="s">
        <v>2474</v>
      </c>
      <c r="B327" s="171" t="s">
        <v>2484</v>
      </c>
      <c r="C327" s="173"/>
      <c r="D327" t="s">
        <v>2606</v>
      </c>
    </row>
    <row r="328" spans="1:4" x14ac:dyDescent="0.25">
      <c r="A328" t="s">
        <v>2480</v>
      </c>
      <c r="B328" s="171" t="s">
        <v>2485</v>
      </c>
      <c r="C328" s="174"/>
      <c r="D328" t="s">
        <v>83</v>
      </c>
    </row>
    <row r="329" spans="1:4" x14ac:dyDescent="0.25">
      <c r="A329" t="s">
        <v>2481</v>
      </c>
      <c r="B329" s="171" t="s">
        <v>2482</v>
      </c>
      <c r="C329" s="167"/>
      <c r="D329" t="s">
        <v>2605</v>
      </c>
    </row>
    <row r="330" spans="1:4" x14ac:dyDescent="0.25">
      <c r="A330" t="s">
        <v>2561</v>
      </c>
      <c r="B330" s="171">
        <v>740000</v>
      </c>
      <c r="C330" s="190"/>
      <c r="D330" t="s">
        <v>2443</v>
      </c>
    </row>
    <row r="332" spans="1:4" x14ac:dyDescent="0.25">
      <c r="A332" s="42" t="s">
        <v>3670</v>
      </c>
      <c r="B332" s="169"/>
      <c r="C332" s="159"/>
      <c r="D332" s="159"/>
    </row>
    <row r="333" spans="1:4" x14ac:dyDescent="0.25">
      <c r="A333" s="9" t="s">
        <v>2469</v>
      </c>
      <c r="B333" s="170" t="s">
        <v>2470</v>
      </c>
      <c r="C333" s="9" t="s">
        <v>2471</v>
      </c>
      <c r="D333" s="9" t="s">
        <v>2472</v>
      </c>
    </row>
    <row r="334" spans="1:4" x14ac:dyDescent="0.25">
      <c r="A334" t="s">
        <v>2494</v>
      </c>
      <c r="B334" s="20" t="s">
        <v>2509</v>
      </c>
      <c r="C334" s="180"/>
      <c r="D334" t="s">
        <v>3671</v>
      </c>
    </row>
    <row r="335" spans="1:4" x14ac:dyDescent="0.25">
      <c r="A335" t="s">
        <v>3679</v>
      </c>
      <c r="B335" s="20" t="s">
        <v>3678</v>
      </c>
      <c r="C335" s="159"/>
      <c r="D335" t="s">
        <v>3672</v>
      </c>
    </row>
    <row r="336" spans="1:4" x14ac:dyDescent="0.25">
      <c r="A336" t="s">
        <v>2481</v>
      </c>
      <c r="B336" s="171" t="s">
        <v>2482</v>
      </c>
      <c r="C336" s="167"/>
      <c r="D336" t="s">
        <v>3673</v>
      </c>
    </row>
    <row r="337" spans="1:4" x14ac:dyDescent="0.25">
      <c r="A337" t="s">
        <v>2560</v>
      </c>
      <c r="B337" s="171" t="s">
        <v>2562</v>
      </c>
      <c r="C337" s="189"/>
      <c r="D337" t="s">
        <v>3674</v>
      </c>
    </row>
    <row r="338" spans="1:4" x14ac:dyDescent="0.25">
      <c r="A338" t="s">
        <v>3680</v>
      </c>
      <c r="B338" s="171">
        <v>808080</v>
      </c>
      <c r="C338" s="411"/>
      <c r="D338" t="s">
        <v>3675</v>
      </c>
    </row>
    <row r="339" spans="1:4" x14ac:dyDescent="0.25">
      <c r="A339" t="s">
        <v>2487</v>
      </c>
      <c r="B339" s="171" t="s">
        <v>2488</v>
      </c>
      <c r="C339" s="175"/>
      <c r="D339" t="s">
        <v>3676</v>
      </c>
    </row>
    <row r="340" spans="1:4" x14ac:dyDescent="0.25">
      <c r="A340" t="s">
        <v>2495</v>
      </c>
      <c r="B340" s="20" t="s">
        <v>2491</v>
      </c>
      <c r="C340" s="179"/>
      <c r="D340" t="s">
        <v>3677</v>
      </c>
    </row>
    <row r="341" spans="1:4" x14ac:dyDescent="0.25">
      <c r="A341" t="s">
        <v>3005</v>
      </c>
      <c r="B341" s="20" t="s">
        <v>3522</v>
      </c>
      <c r="C341" s="179"/>
      <c r="D341" t="s">
        <v>3526</v>
      </c>
    </row>
    <row r="342" spans="1:4" x14ac:dyDescent="0.25">
      <c r="A342" t="s">
        <v>4148</v>
      </c>
      <c r="B342" s="20" t="s">
        <v>4149</v>
      </c>
      <c r="C342" s="179"/>
      <c r="D342" t="s">
        <v>4150</v>
      </c>
    </row>
    <row r="343" spans="1:4" x14ac:dyDescent="0.25">
      <c r="A343" t="s">
        <v>4151</v>
      </c>
      <c r="B343" s="20" t="s">
        <v>3955</v>
      </c>
      <c r="C343" s="179"/>
      <c r="D343" t="s">
        <v>3956</v>
      </c>
    </row>
    <row r="344" spans="1:4" x14ac:dyDescent="0.25">
      <c r="A344" t="s">
        <v>3482</v>
      </c>
      <c r="B344" s="20" t="s">
        <v>3524</v>
      </c>
      <c r="C344" s="179"/>
      <c r="D344" t="s">
        <v>4152</v>
      </c>
    </row>
  </sheetData>
  <pageMargins left="0.7" right="0.7" top="0.75" bottom="0.75" header="0.3" footer="0.3"/>
  <pageSetup orientation="portrait" r:id="rId1"/>
  <ignoredErrors>
    <ignoredError sqref="B179:B180 B183 B72 B158:B163 B36:B44 B64 B189:B199 B291:B293 B62 B226:B239 B51:B54 B114 B202 B209:B212 B214:B221 B295:B302 B24:B25 B35"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C11" sqref="C11"/>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42" t="s">
        <v>68</v>
      </c>
      <c r="B1" s="42" t="s">
        <v>69</v>
      </c>
    </row>
    <row r="2" spans="1:3" ht="165" x14ac:dyDescent="0.25">
      <c r="A2" t="s">
        <v>3638</v>
      </c>
      <c r="B2" t="s">
        <v>3371</v>
      </c>
      <c r="C2" s="163" t="s">
        <v>3372</v>
      </c>
    </row>
    <row r="3" spans="1:3" x14ac:dyDescent="0.25">
      <c r="A3" t="s">
        <v>3575</v>
      </c>
      <c r="B3" t="s">
        <v>3576</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G2"/>
  <sheetViews>
    <sheetView workbookViewId="0">
      <selection activeCell="F1" sqref="F1"/>
    </sheetView>
  </sheetViews>
  <sheetFormatPr defaultColWidth="11.42578125" defaultRowHeight="15" x14ac:dyDescent="0.25"/>
  <cols>
    <col min="1" max="1" width="11.140625" customWidth="1"/>
    <col min="2" max="2" width="25.140625" customWidth="1"/>
    <col min="3" max="3" width="10.140625" style="370" customWidth="1"/>
    <col min="4" max="33" width="10.140625" customWidth="1"/>
  </cols>
  <sheetData>
    <row r="1" spans="1:33" x14ac:dyDescent="0.25">
      <c r="A1" s="365" t="s">
        <v>3485</v>
      </c>
      <c r="B1" s="366" t="s">
        <v>3507</v>
      </c>
      <c r="C1" s="369" t="s">
        <v>2471</v>
      </c>
      <c r="D1" s="366">
        <v>2025</v>
      </c>
      <c r="E1" s="366">
        <v>2026</v>
      </c>
      <c r="F1" s="366">
        <v>2027</v>
      </c>
      <c r="G1" s="366">
        <v>2028</v>
      </c>
      <c r="H1" s="366">
        <v>2029</v>
      </c>
      <c r="I1" s="366">
        <v>2030</v>
      </c>
      <c r="J1" s="366">
        <v>2031</v>
      </c>
      <c r="K1" s="366">
        <v>2032</v>
      </c>
      <c r="L1" s="366">
        <v>2033</v>
      </c>
      <c r="M1" s="366">
        <v>2034</v>
      </c>
      <c r="N1" s="366">
        <v>2035</v>
      </c>
      <c r="O1" s="366">
        <v>2036</v>
      </c>
      <c r="P1" s="366">
        <v>2037</v>
      </c>
      <c r="Q1" s="366">
        <v>2038</v>
      </c>
      <c r="R1" s="366">
        <v>2039</v>
      </c>
      <c r="S1" s="366">
        <v>2040</v>
      </c>
      <c r="T1" s="366">
        <v>2041</v>
      </c>
      <c r="U1" s="366">
        <v>2042</v>
      </c>
      <c r="V1" s="366">
        <v>2043</v>
      </c>
      <c r="W1" s="366">
        <v>2044</v>
      </c>
      <c r="X1" s="366">
        <v>2045</v>
      </c>
      <c r="Y1" s="366">
        <v>2046</v>
      </c>
      <c r="Z1" s="366">
        <v>2047</v>
      </c>
      <c r="AA1" s="366">
        <v>2048</v>
      </c>
      <c r="AB1" s="366">
        <v>2049</v>
      </c>
      <c r="AC1" s="366">
        <v>2050</v>
      </c>
      <c r="AD1" s="366"/>
      <c r="AE1" s="366"/>
      <c r="AF1" s="366"/>
      <c r="AG1" s="366"/>
    </row>
    <row r="2" spans="1:33" x14ac:dyDescent="0.25">
      <c r="A2" s="1" t="s">
        <v>3491</v>
      </c>
      <c r="B2" t="s">
        <v>4142</v>
      </c>
      <c r="C2" s="370" t="s">
        <v>3508</v>
      </c>
      <c r="D2">
        <v>5498.49</v>
      </c>
      <c r="E2">
        <v>5377.45</v>
      </c>
      <c r="F2">
        <v>5178.66</v>
      </c>
      <c r="G2">
        <v>5040.8100000000004</v>
      </c>
      <c r="H2">
        <v>4867.6899999999996</v>
      </c>
      <c r="I2">
        <v>4723.7700000000004</v>
      </c>
      <c r="J2">
        <v>4527.63</v>
      </c>
      <c r="K2">
        <v>4332.3999999999996</v>
      </c>
      <c r="L2">
        <v>4140.91</v>
      </c>
      <c r="M2">
        <v>3966.06</v>
      </c>
      <c r="N2">
        <v>3828.23</v>
      </c>
      <c r="O2">
        <v>3708.22</v>
      </c>
      <c r="P2">
        <v>3598.75</v>
      </c>
      <c r="Q2">
        <v>3512.53</v>
      </c>
      <c r="R2">
        <v>3443.5</v>
      </c>
      <c r="S2">
        <v>3401.97</v>
      </c>
      <c r="T2">
        <v>3385.02</v>
      </c>
      <c r="U2">
        <v>3375.78</v>
      </c>
      <c r="V2">
        <v>3369.19</v>
      </c>
      <c r="W2">
        <v>3368.13</v>
      </c>
      <c r="X2">
        <v>3378.41</v>
      </c>
      <c r="Y2">
        <v>3396.35</v>
      </c>
      <c r="Z2">
        <v>3422.83</v>
      </c>
      <c r="AA2">
        <v>3446.16</v>
      </c>
      <c r="AB2">
        <v>3472.63</v>
      </c>
      <c r="AC2">
        <v>3500.44</v>
      </c>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65" t="s">
        <v>3485</v>
      </c>
      <c r="B1" s="366" t="s">
        <v>3486</v>
      </c>
      <c r="C1" s="366" t="s">
        <v>3487</v>
      </c>
      <c r="D1" s="366" t="s">
        <v>3488</v>
      </c>
      <c r="E1" s="366" t="s">
        <v>3489</v>
      </c>
      <c r="F1" s="367" t="s">
        <v>3490</v>
      </c>
    </row>
    <row r="2" spans="1:6" ht="30" x14ac:dyDescent="0.25">
      <c r="A2" s="1" t="s">
        <v>3491</v>
      </c>
      <c r="B2" s="1" t="s">
        <v>3086</v>
      </c>
      <c r="C2" s="1">
        <v>2030</v>
      </c>
      <c r="D2" s="5">
        <f>0.48*'EPA GHG Inventory'!Q16</f>
        <v>3161.7119999999995</v>
      </c>
      <c r="E2" s="5">
        <f>0.5*'EPA GHG Inventory'!Q16</f>
        <v>3293.45</v>
      </c>
      <c r="F2" t="s">
        <v>3087</v>
      </c>
    </row>
    <row r="3" spans="1:6" x14ac:dyDescent="0.25">
      <c r="A3" s="1"/>
      <c r="B3" s="1"/>
      <c r="C3" s="1"/>
      <c r="D3" s="5"/>
      <c r="E3"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1"/>
  <sheetViews>
    <sheetView workbookViewId="0"/>
  </sheetViews>
  <sheetFormatPr defaultRowHeight="15" x14ac:dyDescent="0.25"/>
  <sheetData>
    <row r="1" spans="1:35" x14ac:dyDescent="0.25">
      <c r="A1" t="s">
        <v>3608</v>
      </c>
    </row>
    <row r="2" spans="1:35" x14ac:dyDescent="0.25">
      <c r="A2" t="s">
        <v>3609</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3618</v>
      </c>
    </row>
    <row r="3" spans="1:35" x14ac:dyDescent="0.25">
      <c r="A3" t="s">
        <v>2203</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3619</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3620</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3610</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3611</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826</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827</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3621</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3622</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3612</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3613</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3623</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3624</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3614</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 x14ac:dyDescent="0.25">
      <c r="A17" t="s">
        <v>3625</v>
      </c>
    </row>
    <row r="18" spans="1:1" x14ac:dyDescent="0.25">
      <c r="A18" t="s">
        <v>3626</v>
      </c>
    </row>
    <row r="19" spans="1:1" x14ac:dyDescent="0.25">
      <c r="A19" t="s">
        <v>3627</v>
      </c>
    </row>
    <row r="20" spans="1:1" x14ac:dyDescent="0.25">
      <c r="A20" t="s">
        <v>3628</v>
      </c>
    </row>
    <row r="21" spans="1:1" x14ac:dyDescent="0.25">
      <c r="A21" t="s">
        <v>3615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3"/>
      <c r="B1" s="200"/>
      <c r="C1" s="200"/>
      <c r="D1" s="200"/>
      <c r="E1" s="3"/>
    </row>
    <row r="2" spans="1:8" ht="15.75" x14ac:dyDescent="0.25">
      <c r="A2" s="416" t="s">
        <v>460</v>
      </c>
      <c r="B2" s="416"/>
      <c r="C2" s="212"/>
      <c r="D2" s="212"/>
      <c r="E2" s="212"/>
      <c r="F2" s="212"/>
      <c r="G2" s="212"/>
      <c r="H2" s="49" t="s">
        <v>461</v>
      </c>
    </row>
    <row r="3" spans="1:8" ht="15.75" x14ac:dyDescent="0.25">
      <c r="A3" s="212" t="s">
        <v>706</v>
      </c>
      <c r="B3" s="212"/>
      <c r="C3" s="212"/>
      <c r="D3" s="212"/>
      <c r="E3" s="212"/>
      <c r="F3" s="212"/>
      <c r="G3" s="212"/>
      <c r="H3" s="49" t="s">
        <v>3349</v>
      </c>
    </row>
    <row r="4" spans="1:8" x14ac:dyDescent="0.25">
      <c r="A4" s="213"/>
      <c r="B4" s="213"/>
      <c r="C4" s="213"/>
      <c r="D4" s="213"/>
      <c r="E4" s="213"/>
      <c r="F4" s="213"/>
      <c r="G4" s="49"/>
      <c r="H4" s="49" t="s">
        <v>462</v>
      </c>
    </row>
    <row r="5" spans="1:8" x14ac:dyDescent="0.25">
      <c r="A5" s="213"/>
      <c r="B5" s="213"/>
      <c r="C5" s="213"/>
      <c r="D5" s="213"/>
      <c r="E5" s="213"/>
      <c r="F5" s="213"/>
      <c r="G5" s="213"/>
      <c r="H5" s="213"/>
    </row>
    <row r="6" spans="1:8" x14ac:dyDescent="0.25">
      <c r="A6" s="417" t="s">
        <v>463</v>
      </c>
      <c r="B6" s="267" t="s">
        <v>464</v>
      </c>
      <c r="C6" s="267" t="s">
        <v>465</v>
      </c>
      <c r="D6" s="267" t="s">
        <v>466</v>
      </c>
      <c r="E6" s="267" t="s">
        <v>467</v>
      </c>
      <c r="F6" s="267" t="s">
        <v>468</v>
      </c>
      <c r="G6" s="267" t="s">
        <v>469</v>
      </c>
      <c r="H6" s="267" t="s">
        <v>470</v>
      </c>
    </row>
    <row r="7" spans="1:8" ht="15.75" thickBot="1" x14ac:dyDescent="0.3">
      <c r="A7" s="418"/>
      <c r="B7" s="419" t="s">
        <v>471</v>
      </c>
      <c r="C7" s="420"/>
      <c r="D7" s="420"/>
      <c r="E7" s="420"/>
      <c r="F7" s="420"/>
      <c r="G7" s="420"/>
      <c r="H7" s="421"/>
    </row>
    <row r="8" spans="1:8" ht="15.75" thickTop="1" x14ac:dyDescent="0.25">
      <c r="A8" s="268" t="s">
        <v>472</v>
      </c>
      <c r="B8" s="269">
        <v>5935361.2048846316</v>
      </c>
      <c r="C8" s="269">
        <v>12331.35516763239</v>
      </c>
      <c r="D8" s="269">
        <v>255.41813011993699</v>
      </c>
      <c r="E8" s="269">
        <v>16601.736021301014</v>
      </c>
      <c r="F8" s="269">
        <v>64984.511311122282</v>
      </c>
      <c r="G8" s="269">
        <v>7345.4310275876951</v>
      </c>
      <c r="H8" s="269">
        <v>12364.091048770906</v>
      </c>
    </row>
    <row r="9" spans="1:8" x14ac:dyDescent="0.25">
      <c r="A9" s="270" t="s">
        <v>473</v>
      </c>
      <c r="B9" s="269">
        <v>5894246.3300794624</v>
      </c>
      <c r="C9" s="269">
        <v>474.07141405218891</v>
      </c>
      <c r="D9" s="269">
        <v>255.32625983564566</v>
      </c>
      <c r="E9" s="269">
        <v>16392.841699559172</v>
      </c>
      <c r="F9" s="269">
        <v>64879.039506516223</v>
      </c>
      <c r="G9" s="269">
        <v>6989.45692056402</v>
      </c>
      <c r="H9" s="269">
        <v>12298.979757295287</v>
      </c>
    </row>
    <row r="10" spans="1:8" x14ac:dyDescent="0.25">
      <c r="A10" s="271" t="s">
        <v>474</v>
      </c>
      <c r="B10" s="269">
        <v>2540094.5307982946</v>
      </c>
      <c r="C10" s="269">
        <v>37.656050059714502</v>
      </c>
      <c r="D10" s="269">
        <v>101.32241952488565</v>
      </c>
      <c r="E10" s="269">
        <v>3546.3367720364731</v>
      </c>
      <c r="F10" s="269">
        <v>794.66570664443441</v>
      </c>
      <c r="G10" s="269">
        <v>197.74109991391563</v>
      </c>
      <c r="H10" s="269">
        <v>9554.1507363760447</v>
      </c>
    </row>
    <row r="11" spans="1:8" x14ac:dyDescent="0.25">
      <c r="A11" s="272" t="s">
        <v>475</v>
      </c>
      <c r="B11" s="269">
        <v>2400057.4856406469</v>
      </c>
      <c r="C11" s="269">
        <v>34.823479419570468</v>
      </c>
      <c r="D11" s="269">
        <v>100.86538569159121</v>
      </c>
      <c r="E11" s="273">
        <v>3434.4290996747714</v>
      </c>
      <c r="F11" s="273">
        <v>581.83867235005948</v>
      </c>
      <c r="G11" s="273">
        <v>43.701395420034459</v>
      </c>
      <c r="H11" s="273">
        <v>9439.0432746602182</v>
      </c>
    </row>
    <row r="12" spans="1:8" x14ac:dyDescent="0.25">
      <c r="A12" s="272" t="s">
        <v>476</v>
      </c>
      <c r="B12" s="269">
        <v>94253.062008181601</v>
      </c>
      <c r="C12" s="269">
        <v>1.46027512323081</v>
      </c>
      <c r="D12" s="269">
        <v>0.26593010197444999</v>
      </c>
      <c r="E12" s="273">
        <v>111.9076723617019</v>
      </c>
      <c r="F12" s="273">
        <v>212.82703429437495</v>
      </c>
      <c r="G12" s="273">
        <v>154.03970449388117</v>
      </c>
      <c r="H12" s="273">
        <v>115.10746171582606</v>
      </c>
    </row>
    <row r="13" spans="1:8" x14ac:dyDescent="0.25">
      <c r="A13" s="272" t="s">
        <v>478</v>
      </c>
      <c r="B13" s="269">
        <v>45783.983149465937</v>
      </c>
      <c r="C13" s="269">
        <v>1.37229551691322</v>
      </c>
      <c r="D13" s="269">
        <v>0.19110373131999001</v>
      </c>
      <c r="E13" s="273" t="s">
        <v>479</v>
      </c>
      <c r="F13" s="273" t="s">
        <v>479</v>
      </c>
      <c r="G13" s="273" t="s">
        <v>479</v>
      </c>
      <c r="H13" s="273" t="s">
        <v>479</v>
      </c>
    </row>
    <row r="14" spans="1:8" x14ac:dyDescent="0.25">
      <c r="A14" s="274" t="s">
        <v>480</v>
      </c>
      <c r="B14" s="269">
        <v>711227.52746031829</v>
      </c>
      <c r="C14" s="269">
        <v>66.667583289309391</v>
      </c>
      <c r="D14" s="269">
        <v>9.3662220369597406</v>
      </c>
      <c r="E14" s="269">
        <v>1515.3616266750041</v>
      </c>
      <c r="F14" s="269">
        <v>1044.8381666781022</v>
      </c>
      <c r="G14" s="269">
        <v>120.23413844415886</v>
      </c>
      <c r="H14" s="269">
        <v>1574.0871153371656</v>
      </c>
    </row>
    <row r="15" spans="1:8" x14ac:dyDescent="0.25">
      <c r="A15" s="272" t="s">
        <v>481</v>
      </c>
      <c r="B15" s="269">
        <v>14978.572362155866</v>
      </c>
      <c r="C15" s="269">
        <v>0.23835740177008</v>
      </c>
      <c r="D15" s="269">
        <v>5.0815371746130003E-2</v>
      </c>
      <c r="E15" s="273" t="s">
        <v>479</v>
      </c>
      <c r="F15" s="273" t="s">
        <v>479</v>
      </c>
      <c r="G15" s="273" t="s">
        <v>479</v>
      </c>
      <c r="H15" s="273" t="s">
        <v>479</v>
      </c>
    </row>
    <row r="16" spans="1:8" x14ac:dyDescent="0.25">
      <c r="A16" s="272" t="s">
        <v>482</v>
      </c>
      <c r="B16" s="269">
        <v>5057.2748720254449</v>
      </c>
      <c r="C16" s="269">
        <v>0.25516926930848</v>
      </c>
      <c r="D16" s="269">
        <v>3.8004328346280002E-2</v>
      </c>
      <c r="E16" s="273" t="s">
        <v>479</v>
      </c>
      <c r="F16" s="273" t="s">
        <v>479</v>
      </c>
      <c r="G16" s="273" t="s">
        <v>479</v>
      </c>
      <c r="H16" s="273" t="s">
        <v>479</v>
      </c>
    </row>
    <row r="17" spans="1:8" x14ac:dyDescent="0.25">
      <c r="A17" s="272" t="s">
        <v>483</v>
      </c>
      <c r="B17" s="269">
        <v>67269.957813983725</v>
      </c>
      <c r="C17" s="269">
        <v>1.85662734289529</v>
      </c>
      <c r="D17" s="269">
        <v>0.29458061428601001</v>
      </c>
      <c r="E17" s="273" t="s">
        <v>479</v>
      </c>
      <c r="F17" s="273" t="s">
        <v>479</v>
      </c>
      <c r="G17" s="273" t="s">
        <v>479</v>
      </c>
      <c r="H17" s="273" t="s">
        <v>479</v>
      </c>
    </row>
    <row r="18" spans="1:8" x14ac:dyDescent="0.25">
      <c r="A18" s="272" t="s">
        <v>484</v>
      </c>
      <c r="B18" s="269">
        <v>45070.579654334128</v>
      </c>
      <c r="C18" s="269">
        <v>3.0283235843053902</v>
      </c>
      <c r="D18" s="269">
        <v>0.52839203850651995</v>
      </c>
      <c r="E18" s="273" t="s">
        <v>479</v>
      </c>
      <c r="F18" s="273" t="s">
        <v>479</v>
      </c>
      <c r="G18" s="273" t="s">
        <v>479</v>
      </c>
      <c r="H18" s="273" t="s">
        <v>479</v>
      </c>
    </row>
    <row r="19" spans="1:8" x14ac:dyDescent="0.25">
      <c r="A19" s="272" t="s">
        <v>485</v>
      </c>
      <c r="B19" s="269">
        <v>46357.764227420019</v>
      </c>
      <c r="C19" s="269">
        <v>3.41919088614388</v>
      </c>
      <c r="D19" s="269">
        <v>0.52415757023381004</v>
      </c>
      <c r="E19" s="273" t="s">
        <v>479</v>
      </c>
      <c r="F19" s="273" t="s">
        <v>479</v>
      </c>
      <c r="G19" s="273" t="s">
        <v>479</v>
      </c>
      <c r="H19" s="273" t="s">
        <v>479</v>
      </c>
    </row>
    <row r="20" spans="1:8" x14ac:dyDescent="0.25">
      <c r="A20" s="272" t="s">
        <v>486</v>
      </c>
      <c r="B20" s="269">
        <v>36302.033778109631</v>
      </c>
      <c r="C20" s="269">
        <v>2.4295382607283198</v>
      </c>
      <c r="D20" s="269">
        <v>0.36471649490099001</v>
      </c>
      <c r="E20" s="273" t="s">
        <v>479</v>
      </c>
      <c r="F20" s="273" t="s">
        <v>479</v>
      </c>
      <c r="G20" s="273" t="s">
        <v>479</v>
      </c>
      <c r="H20" s="273" t="s">
        <v>479</v>
      </c>
    </row>
    <row r="21" spans="1:8" x14ac:dyDescent="0.25">
      <c r="A21" s="275" t="s">
        <v>3340</v>
      </c>
      <c r="B21" s="269">
        <v>496191.34475228947</v>
      </c>
      <c r="C21" s="269">
        <v>55.440376544157949</v>
      </c>
      <c r="D21" s="269">
        <v>7.5655556189400004</v>
      </c>
      <c r="E21" s="273">
        <v>1515.3616266750041</v>
      </c>
      <c r="F21" s="273">
        <v>1044.8381666781022</v>
      </c>
      <c r="G21" s="273">
        <v>120.23413844415886</v>
      </c>
      <c r="H21" s="273">
        <v>1574.0871153371656</v>
      </c>
    </row>
    <row r="22" spans="1:8" x14ac:dyDescent="0.25">
      <c r="A22" s="274" t="s">
        <v>487</v>
      </c>
      <c r="B22" s="269">
        <v>1830505.6056332772</v>
      </c>
      <c r="C22" s="269">
        <v>160.28001983992968</v>
      </c>
      <c r="D22" s="269">
        <v>137.97722792661688</v>
      </c>
      <c r="E22" s="269">
        <v>10294.630529494003</v>
      </c>
      <c r="F22" s="269">
        <v>58614.797849139453</v>
      </c>
      <c r="G22" s="269">
        <v>5723.5980346497408</v>
      </c>
      <c r="H22" s="269">
        <v>618.63077203361581</v>
      </c>
    </row>
    <row r="23" spans="1:8" x14ac:dyDescent="0.25">
      <c r="A23" s="272" t="s">
        <v>488</v>
      </c>
      <c r="B23" s="269">
        <v>170713.69036083069</v>
      </c>
      <c r="C23" s="269">
        <v>2.0771880881664</v>
      </c>
      <c r="D23" s="269">
        <v>5.2617344805668296</v>
      </c>
      <c r="E23" s="273">
        <v>40.811932568812999</v>
      </c>
      <c r="F23" s="273">
        <v>207.24271059858924</v>
      </c>
      <c r="G23" s="273">
        <v>20.972782413204179</v>
      </c>
      <c r="H23" s="273">
        <v>7.9863698191035404</v>
      </c>
    </row>
    <row r="24" spans="1:8" x14ac:dyDescent="0.25">
      <c r="A24" s="272" t="s">
        <v>489</v>
      </c>
      <c r="B24" s="269">
        <v>1543321.2347240872</v>
      </c>
      <c r="C24" s="269">
        <v>95.722338182973743</v>
      </c>
      <c r="D24" s="269">
        <v>108.02744179292077</v>
      </c>
      <c r="E24" s="273">
        <v>7564.0039070770663</v>
      </c>
      <c r="F24" s="273">
        <v>38851.488066997837</v>
      </c>
      <c r="G24" s="273">
        <v>3123.5335919534832</v>
      </c>
      <c r="H24" s="273">
        <v>155.69594484037685</v>
      </c>
    </row>
    <row r="25" spans="1:8" x14ac:dyDescent="0.25">
      <c r="A25" s="272" t="s">
        <v>490</v>
      </c>
      <c r="B25" s="269">
        <v>46055.912865416671</v>
      </c>
      <c r="C25" s="269">
        <v>3.5201759225</v>
      </c>
      <c r="D25" s="269">
        <v>1.1264562951999999</v>
      </c>
      <c r="E25" s="273">
        <v>504.06504986911966</v>
      </c>
      <c r="F25" s="273">
        <v>79.731529299018959</v>
      </c>
      <c r="G25" s="273">
        <v>38.628071801561717</v>
      </c>
      <c r="H25" s="273">
        <v>59.549191471448658</v>
      </c>
    </row>
    <row r="26" spans="1:8" x14ac:dyDescent="0.25">
      <c r="A26" s="272" t="s">
        <v>491</v>
      </c>
      <c r="B26" s="269">
        <v>38024.136018348065</v>
      </c>
      <c r="C26" s="269">
        <v>16.174692701572852</v>
      </c>
      <c r="D26" s="269">
        <v>0.73291389331867995</v>
      </c>
      <c r="E26" s="273">
        <v>564.78322714808633</v>
      </c>
      <c r="F26" s="273">
        <v>1625.6330147817607</v>
      </c>
      <c r="G26" s="273">
        <v>797.79002364334588</v>
      </c>
      <c r="H26" s="273">
        <v>168.62503652225149</v>
      </c>
    </row>
    <row r="27" spans="1:8" ht="15.75" thickBot="1" x14ac:dyDescent="0.3">
      <c r="A27" s="272" t="s">
        <v>492</v>
      </c>
      <c r="B27" s="269">
        <v>32390.631664594664</v>
      </c>
      <c r="C27" s="269">
        <v>42.78562494471668</v>
      </c>
      <c r="D27" s="269">
        <v>22.8286814646106</v>
      </c>
      <c r="E27" s="273">
        <v>1620.9664128309175</v>
      </c>
      <c r="F27" s="273">
        <v>17850.702527462247</v>
      </c>
      <c r="G27" s="273">
        <v>1742.6735648381459</v>
      </c>
      <c r="H27" s="273">
        <v>226.77422938043526</v>
      </c>
    </row>
    <row r="28" spans="1:8" ht="15.75" thickTop="1" x14ac:dyDescent="0.25">
      <c r="A28" s="276" t="s">
        <v>493</v>
      </c>
      <c r="B28" s="269">
        <v>586285.4434706961</v>
      </c>
      <c r="C28" s="269">
        <v>205.34813377159594</v>
      </c>
      <c r="D28" s="269">
        <v>4.1002059296026401</v>
      </c>
      <c r="E28" s="269">
        <v>908.26373148672474</v>
      </c>
      <c r="F28" s="269">
        <v>3021.6454373622296</v>
      </c>
      <c r="G28" s="269">
        <v>706.60096524296171</v>
      </c>
      <c r="H28" s="269">
        <v>527.57585355553215</v>
      </c>
    </row>
    <row r="29" spans="1:8" x14ac:dyDescent="0.25">
      <c r="A29" s="272" t="s">
        <v>494</v>
      </c>
      <c r="B29" s="269">
        <v>227130.02298152124</v>
      </c>
      <c r="C29" s="269">
        <v>43.127051806573057</v>
      </c>
      <c r="D29" s="269">
        <v>1.1609958550767701</v>
      </c>
      <c r="E29" s="273">
        <v>490.17465541376572</v>
      </c>
      <c r="F29" s="273">
        <v>165.62633435353089</v>
      </c>
      <c r="G29" s="273">
        <v>188.2774974794886</v>
      </c>
      <c r="H29" s="273">
        <v>369.97578072655716</v>
      </c>
    </row>
    <row r="30" spans="1:8" x14ac:dyDescent="0.25">
      <c r="A30" s="272" t="s">
        <v>495</v>
      </c>
      <c r="B30" s="269">
        <v>358897.51072027022</v>
      </c>
      <c r="C30" s="269">
        <v>162.20807697148538</v>
      </c>
      <c r="D30" s="269">
        <v>2.9373316220328798</v>
      </c>
      <c r="E30" s="273">
        <v>418.08907607295907</v>
      </c>
      <c r="F30" s="273">
        <v>2856.0191030086989</v>
      </c>
      <c r="G30" s="273">
        <v>518.3234677634731</v>
      </c>
      <c r="H30" s="273">
        <v>157.60007282897502</v>
      </c>
    </row>
    <row r="31" spans="1:8" x14ac:dyDescent="0.25">
      <c r="A31" s="272" t="s">
        <v>496</v>
      </c>
      <c r="B31" s="269">
        <v>257.90976890459297</v>
      </c>
      <c r="C31" s="269">
        <v>1.300499353749E-2</v>
      </c>
      <c r="D31" s="269">
        <v>1.87845249299E-3</v>
      </c>
      <c r="E31" s="273" t="s">
        <v>479</v>
      </c>
      <c r="F31" s="273" t="s">
        <v>479</v>
      </c>
      <c r="G31" s="273" t="s">
        <v>479</v>
      </c>
      <c r="H31" s="273" t="s">
        <v>479</v>
      </c>
    </row>
    <row r="32" spans="1:8" x14ac:dyDescent="0.25">
      <c r="A32" s="274" t="s">
        <v>3341</v>
      </c>
      <c r="B32" s="269">
        <v>226133.22271687587</v>
      </c>
      <c r="C32" s="269">
        <v>4.1196270916394298</v>
      </c>
      <c r="D32" s="269">
        <v>2.5601844175807398</v>
      </c>
      <c r="E32" s="269">
        <v>128.24903986696705</v>
      </c>
      <c r="F32" s="269">
        <v>1403.092346692003</v>
      </c>
      <c r="G32" s="269">
        <v>241.28268231324299</v>
      </c>
      <c r="H32" s="269">
        <v>24.535279992929539</v>
      </c>
    </row>
    <row r="33" spans="1:8" x14ac:dyDescent="0.25">
      <c r="A33" s="272" t="s">
        <v>497</v>
      </c>
      <c r="B33" s="269">
        <v>198086.65897924625</v>
      </c>
      <c r="C33" s="269">
        <v>3.6313603130694299</v>
      </c>
      <c r="D33" s="269">
        <v>1.7785747835824199</v>
      </c>
      <c r="E33" s="273">
        <v>128.24903986696705</v>
      </c>
      <c r="F33" s="273">
        <v>1403.092346692003</v>
      </c>
      <c r="G33" s="273">
        <v>241.28268231324299</v>
      </c>
      <c r="H33" s="273">
        <v>24.535279992929539</v>
      </c>
    </row>
    <row r="34" spans="1:8" x14ac:dyDescent="0.25">
      <c r="A34" s="272" t="s">
        <v>498</v>
      </c>
      <c r="B34" s="269">
        <v>28046.5637376296</v>
      </c>
      <c r="C34" s="269">
        <v>0.48826677857</v>
      </c>
      <c r="D34" s="269">
        <v>0.78160963399831995</v>
      </c>
      <c r="E34" s="273" t="s">
        <v>477</v>
      </c>
      <c r="F34" s="273" t="s">
        <v>477</v>
      </c>
      <c r="G34" s="273" t="s">
        <v>477</v>
      </c>
      <c r="H34" s="273" t="s">
        <v>477</v>
      </c>
    </row>
    <row r="35" spans="1:8" x14ac:dyDescent="0.25">
      <c r="A35" s="277" t="s">
        <v>499</v>
      </c>
      <c r="B35" s="269">
        <v>41114.874805169908</v>
      </c>
      <c r="C35" s="269">
        <v>11857.283753580201</v>
      </c>
      <c r="D35" s="269">
        <v>9.1870284291349996E-2</v>
      </c>
      <c r="E35" s="269">
        <v>208.89432174184356</v>
      </c>
      <c r="F35" s="269">
        <v>105.47180460606191</v>
      </c>
      <c r="G35" s="269">
        <v>355.97410702367489</v>
      </c>
      <c r="H35" s="269">
        <v>65.111291475618813</v>
      </c>
    </row>
    <row r="36" spans="1:8" x14ac:dyDescent="0.25">
      <c r="A36" s="274" t="s">
        <v>501</v>
      </c>
      <c r="B36" s="269">
        <v>4169.7141237857086</v>
      </c>
      <c r="C36" s="269">
        <v>2828.7193306107342</v>
      </c>
      <c r="D36" s="269" t="s">
        <v>477</v>
      </c>
      <c r="E36" s="269" t="s">
        <v>477</v>
      </c>
      <c r="F36" s="269" t="s">
        <v>477</v>
      </c>
      <c r="G36" s="269" t="s">
        <v>477</v>
      </c>
      <c r="H36" s="269" t="s">
        <v>477</v>
      </c>
    </row>
    <row r="37" spans="1:8" x14ac:dyDescent="0.25">
      <c r="A37" s="272" t="s">
        <v>503</v>
      </c>
      <c r="B37" s="269">
        <v>4169.7141237857086</v>
      </c>
      <c r="C37" s="269">
        <v>2828.7193306107342</v>
      </c>
      <c r="D37" s="273" t="s">
        <v>477</v>
      </c>
      <c r="E37" s="273" t="s">
        <v>477</v>
      </c>
      <c r="F37" s="273" t="s">
        <v>477</v>
      </c>
      <c r="G37" s="273" t="s">
        <v>477</v>
      </c>
      <c r="H37" s="278" t="s">
        <v>182</v>
      </c>
    </row>
    <row r="38" spans="1:8" x14ac:dyDescent="0.25">
      <c r="A38" s="272" t="s">
        <v>505</v>
      </c>
      <c r="B38" s="269" t="s">
        <v>479</v>
      </c>
      <c r="C38" s="269" t="s">
        <v>479</v>
      </c>
      <c r="D38" s="273" t="s">
        <v>477</v>
      </c>
      <c r="E38" s="273" t="s">
        <v>477</v>
      </c>
      <c r="F38" s="273" t="s">
        <v>477</v>
      </c>
      <c r="G38" s="273" t="s">
        <v>477</v>
      </c>
      <c r="H38" s="273" t="s">
        <v>477</v>
      </c>
    </row>
    <row r="39" spans="1:8" x14ac:dyDescent="0.25">
      <c r="A39" s="272" t="s">
        <v>3342</v>
      </c>
      <c r="B39" s="269" t="s">
        <v>506</v>
      </c>
      <c r="C39" s="269" t="s">
        <v>506</v>
      </c>
      <c r="D39" s="273" t="s">
        <v>477</v>
      </c>
      <c r="E39" s="269" t="s">
        <v>477</v>
      </c>
      <c r="F39" s="269" t="s">
        <v>477</v>
      </c>
      <c r="G39" s="269" t="s">
        <v>477</v>
      </c>
      <c r="H39" s="269" t="s">
        <v>477</v>
      </c>
    </row>
    <row r="40" spans="1:8" x14ac:dyDescent="0.25">
      <c r="A40" s="274" t="s">
        <v>507</v>
      </c>
      <c r="B40" s="269">
        <v>36945.160681384201</v>
      </c>
      <c r="C40" s="269">
        <v>9028.5644229694662</v>
      </c>
      <c r="D40" s="269">
        <v>9.1870284291349996E-2</v>
      </c>
      <c r="E40" s="269">
        <v>208.89432174184356</v>
      </c>
      <c r="F40" s="269">
        <v>105.47180460606191</v>
      </c>
      <c r="G40" s="269">
        <v>355.97410702367489</v>
      </c>
      <c r="H40" s="269">
        <v>65.111291475618813</v>
      </c>
    </row>
    <row r="41" spans="1:8" x14ac:dyDescent="0.25">
      <c r="A41" s="272" t="s">
        <v>508</v>
      </c>
      <c r="B41" s="269">
        <v>11998.333379274758</v>
      </c>
      <c r="C41" s="269">
        <v>1877.1194091493796</v>
      </c>
      <c r="D41" s="269">
        <v>3.5424165198090003E-2</v>
      </c>
      <c r="E41" s="273" t="s">
        <v>479</v>
      </c>
      <c r="F41" s="273" t="s">
        <v>479</v>
      </c>
      <c r="G41" s="273" t="s">
        <v>479</v>
      </c>
      <c r="H41" s="273" t="s">
        <v>479</v>
      </c>
    </row>
    <row r="42" spans="1:8" x14ac:dyDescent="0.25">
      <c r="A42" s="272" t="s">
        <v>509</v>
      </c>
      <c r="B42" s="269">
        <v>24946.827302109439</v>
      </c>
      <c r="C42" s="269">
        <v>7151.4450138200864</v>
      </c>
      <c r="D42" s="278" t="s">
        <v>182</v>
      </c>
      <c r="E42" s="278" t="s">
        <v>182</v>
      </c>
      <c r="F42" s="278" t="s">
        <v>182</v>
      </c>
      <c r="G42" s="273" t="s">
        <v>479</v>
      </c>
      <c r="H42" s="273" t="s">
        <v>479</v>
      </c>
    </row>
    <row r="43" spans="1:8" x14ac:dyDescent="0.25">
      <c r="A43" s="272" t="s">
        <v>510</v>
      </c>
      <c r="B43" s="269" t="s">
        <v>479</v>
      </c>
      <c r="C43" s="269" t="s">
        <v>479</v>
      </c>
      <c r="D43" s="269">
        <v>5.644611909326E-2</v>
      </c>
      <c r="E43" s="273" t="s">
        <v>479</v>
      </c>
      <c r="F43" s="273" t="s">
        <v>479</v>
      </c>
      <c r="G43" s="273" t="s">
        <v>479</v>
      </c>
      <c r="H43" s="273" t="s">
        <v>479</v>
      </c>
    </row>
    <row r="44" spans="1:8" x14ac:dyDescent="0.25">
      <c r="A44" s="272" t="s">
        <v>3343</v>
      </c>
      <c r="B44" s="269" t="s">
        <v>506</v>
      </c>
      <c r="C44" s="269" t="s">
        <v>506</v>
      </c>
      <c r="D44" s="269" t="s">
        <v>506</v>
      </c>
      <c r="E44" s="269">
        <v>208.89432174184356</v>
      </c>
      <c r="F44" s="269">
        <v>105.47180460606191</v>
      </c>
      <c r="G44" s="269">
        <v>355.97410702367489</v>
      </c>
      <c r="H44" s="269">
        <v>65.111291475618813</v>
      </c>
    </row>
    <row r="45" spans="1:8" x14ac:dyDescent="0.25">
      <c r="A45" s="279" t="s">
        <v>3344</v>
      </c>
      <c r="B45" s="269" t="s">
        <v>511</v>
      </c>
      <c r="C45" s="278" t="s">
        <v>182</v>
      </c>
      <c r="D45" s="278" t="s">
        <v>182</v>
      </c>
      <c r="E45" s="278" t="s">
        <v>182</v>
      </c>
      <c r="F45" s="278" t="s">
        <v>182</v>
      </c>
      <c r="G45" s="278" t="s">
        <v>182</v>
      </c>
      <c r="H45" s="278" t="s">
        <v>182</v>
      </c>
    </row>
    <row r="46" spans="1:8" x14ac:dyDescent="0.25">
      <c r="A46" s="274" t="s">
        <v>3345</v>
      </c>
      <c r="B46" s="269" t="s">
        <v>479</v>
      </c>
      <c r="C46" s="278" t="s">
        <v>182</v>
      </c>
      <c r="D46" s="278" t="s">
        <v>182</v>
      </c>
      <c r="E46" s="278" t="s">
        <v>182</v>
      </c>
      <c r="F46" s="278" t="s">
        <v>182</v>
      </c>
      <c r="G46" s="278" t="s">
        <v>182</v>
      </c>
      <c r="H46" s="278" t="s">
        <v>182</v>
      </c>
    </row>
    <row r="47" spans="1:8" x14ac:dyDescent="0.25">
      <c r="A47" s="274" t="s">
        <v>512</v>
      </c>
      <c r="B47" s="269" t="s">
        <v>479</v>
      </c>
      <c r="C47" s="278" t="s">
        <v>182</v>
      </c>
      <c r="D47" s="278" t="s">
        <v>182</v>
      </c>
      <c r="E47" s="278" t="s">
        <v>182</v>
      </c>
      <c r="F47" s="278" t="s">
        <v>182</v>
      </c>
      <c r="G47" s="278" t="s">
        <v>182</v>
      </c>
      <c r="H47" s="278" t="s">
        <v>182</v>
      </c>
    </row>
    <row r="48" spans="1:8" x14ac:dyDescent="0.25">
      <c r="A48" s="271" t="s">
        <v>513</v>
      </c>
      <c r="B48" s="269" t="s">
        <v>511</v>
      </c>
      <c r="C48" s="278" t="s">
        <v>182</v>
      </c>
      <c r="D48" s="278" t="s">
        <v>182</v>
      </c>
      <c r="E48" s="278" t="s">
        <v>182</v>
      </c>
      <c r="F48" s="278" t="s">
        <v>182</v>
      </c>
      <c r="G48" s="278" t="s">
        <v>182</v>
      </c>
      <c r="H48" s="278" t="s">
        <v>182</v>
      </c>
    </row>
    <row r="49" spans="1:8" x14ac:dyDescent="0.25">
      <c r="A49" s="279" t="s">
        <v>3346</v>
      </c>
      <c r="B49" s="278" t="s">
        <v>182</v>
      </c>
      <c r="C49" s="278" t="s">
        <v>182</v>
      </c>
      <c r="D49" s="278" t="s">
        <v>182</v>
      </c>
      <c r="E49" s="278" t="s">
        <v>182</v>
      </c>
      <c r="F49" s="278" t="s">
        <v>182</v>
      </c>
      <c r="G49" s="278" t="s">
        <v>182</v>
      </c>
      <c r="H49" s="278" t="s">
        <v>182</v>
      </c>
    </row>
    <row r="50" spans="1:8" x14ac:dyDescent="0.25">
      <c r="A50" s="271" t="s">
        <v>514</v>
      </c>
      <c r="B50" s="269">
        <v>113327.83658654301</v>
      </c>
      <c r="C50" s="269">
        <v>5.2928930187330101</v>
      </c>
      <c r="D50" s="269">
        <v>3.2441550799905401</v>
      </c>
      <c r="E50" s="269">
        <v>1699.3376784668872</v>
      </c>
      <c r="F50" s="269">
        <v>130.7216571044716</v>
      </c>
      <c r="G50" s="269">
        <v>53.656498765611978</v>
      </c>
      <c r="H50" s="269" t="s">
        <v>504</v>
      </c>
    </row>
    <row r="51" spans="1:8" x14ac:dyDescent="0.25">
      <c r="A51" s="280" t="s">
        <v>515</v>
      </c>
      <c r="B51" s="269">
        <v>60220.980376771418</v>
      </c>
      <c r="C51" s="269" t="s">
        <v>539</v>
      </c>
      <c r="D51" s="269">
        <v>1.8999282815821601</v>
      </c>
      <c r="E51" s="273">
        <v>237.49103519777046</v>
      </c>
      <c r="F51" s="273">
        <v>98.796270642272503</v>
      </c>
      <c r="G51" s="273">
        <v>14.819440596340881</v>
      </c>
      <c r="H51" s="273" t="s">
        <v>504</v>
      </c>
    </row>
    <row r="52" spans="1:8" x14ac:dyDescent="0.25">
      <c r="A52" s="280" t="s">
        <v>516</v>
      </c>
      <c r="B52" s="269">
        <v>53106.856209771599</v>
      </c>
      <c r="C52" s="269">
        <v>5.2928930187330101</v>
      </c>
      <c r="D52" s="269">
        <v>1.34422679840838</v>
      </c>
      <c r="E52" s="273">
        <v>1461.8466432691168</v>
      </c>
      <c r="F52" s="273">
        <v>31.9253864621991</v>
      </c>
      <c r="G52" s="273">
        <v>38.837058169271103</v>
      </c>
      <c r="H52" s="273" t="s">
        <v>504</v>
      </c>
    </row>
    <row r="53" spans="1:8" x14ac:dyDescent="0.25">
      <c r="A53" s="271" t="s">
        <v>517</v>
      </c>
      <c r="B53" s="269" t="s">
        <v>479</v>
      </c>
      <c r="C53" s="269" t="s">
        <v>479</v>
      </c>
      <c r="D53" s="269" t="s">
        <v>479</v>
      </c>
      <c r="E53" s="273" t="s">
        <v>479</v>
      </c>
      <c r="F53" s="273" t="s">
        <v>479</v>
      </c>
      <c r="G53" s="273" t="s">
        <v>479</v>
      </c>
      <c r="H53" s="273" t="s">
        <v>504</v>
      </c>
    </row>
    <row r="54" spans="1:8" x14ac:dyDescent="0.25">
      <c r="A54" s="281" t="s">
        <v>3347</v>
      </c>
      <c r="B54" s="269">
        <v>230699.51036740557</v>
      </c>
      <c r="C54" s="278" t="s">
        <v>182</v>
      </c>
      <c r="D54" s="278" t="s">
        <v>182</v>
      </c>
      <c r="E54" s="278" t="s">
        <v>182</v>
      </c>
      <c r="F54" s="278" t="s">
        <v>182</v>
      </c>
      <c r="G54" s="278" t="s">
        <v>182</v>
      </c>
      <c r="H54" s="278" t="s">
        <v>182</v>
      </c>
    </row>
    <row r="55" spans="1:8" x14ac:dyDescent="0.25">
      <c r="A55" s="214" t="s">
        <v>3348</v>
      </c>
      <c r="B55" s="269" t="s">
        <v>539</v>
      </c>
      <c r="C55" s="278" t="s">
        <v>182</v>
      </c>
      <c r="D55" s="278" t="s">
        <v>182</v>
      </c>
      <c r="E55" s="278" t="s">
        <v>182</v>
      </c>
      <c r="F55" s="278" t="s">
        <v>182</v>
      </c>
      <c r="G55" s="278" t="s">
        <v>182</v>
      </c>
      <c r="H55" s="278" t="s">
        <v>182</v>
      </c>
    </row>
    <row r="56" spans="1:8" x14ac:dyDescent="0.25">
      <c r="A56" s="282" t="s">
        <v>518</v>
      </c>
      <c r="B56" s="273" t="s">
        <v>477</v>
      </c>
      <c r="C56" s="278" t="s">
        <v>182</v>
      </c>
      <c r="D56" s="278" t="s">
        <v>182</v>
      </c>
      <c r="E56" s="278" t="s">
        <v>182</v>
      </c>
      <c r="F56" s="278" t="s">
        <v>182</v>
      </c>
      <c r="G56" s="278" t="s">
        <v>182</v>
      </c>
      <c r="H56" s="278" t="s">
        <v>182</v>
      </c>
    </row>
    <row r="57" spans="1:8" x14ac:dyDescent="0.25">
      <c r="A57" s="282" t="s">
        <v>519</v>
      </c>
      <c r="B57" s="273" t="s">
        <v>477</v>
      </c>
      <c r="C57" s="278" t="s">
        <v>182</v>
      </c>
      <c r="D57" s="278" t="s">
        <v>182</v>
      </c>
      <c r="E57" s="278" t="s">
        <v>182</v>
      </c>
      <c r="F57" s="278" t="s">
        <v>182</v>
      </c>
      <c r="G57" s="278" t="s">
        <v>182</v>
      </c>
      <c r="H57" s="278" t="s">
        <v>182</v>
      </c>
    </row>
    <row r="58" spans="1:8" x14ac:dyDescent="0.25">
      <c r="C58" s="5"/>
      <c r="D58" s="5"/>
    </row>
    <row r="59" spans="1:8" x14ac:dyDescent="0.25">
      <c r="A59" s="50" t="s">
        <v>3563</v>
      </c>
      <c r="B59" s="51">
        <f t="shared" ref="B59:H59" si="0">B8</f>
        <v>5935361.2048846316</v>
      </c>
      <c r="C59" s="51">
        <f t="shared" si="0"/>
        <v>12331.35516763239</v>
      </c>
      <c r="D59" s="51">
        <f t="shared" si="0"/>
        <v>255.41813011993699</v>
      </c>
      <c r="E59" s="51">
        <f t="shared" si="0"/>
        <v>16601.736021301014</v>
      </c>
      <c r="F59" s="51">
        <f t="shared" si="0"/>
        <v>64984.511311122282</v>
      </c>
      <c r="G59" s="51">
        <f t="shared" si="0"/>
        <v>7345.4310275876951</v>
      </c>
      <c r="H59" s="51">
        <f t="shared" si="0"/>
        <v>12364.091048770906</v>
      </c>
    </row>
    <row r="60" spans="1:8" x14ac:dyDescent="0.25">
      <c r="A60" s="50" t="s">
        <v>520</v>
      </c>
      <c r="B60" s="51">
        <f>B8+B50</f>
        <v>6048689.0414711749</v>
      </c>
      <c r="C60" s="51">
        <f t="shared" ref="C60:G60" si="1">C8+C50</f>
        <v>12336.648060651123</v>
      </c>
      <c r="D60" s="51">
        <f t="shared" si="1"/>
        <v>258.66228519992751</v>
      </c>
      <c r="E60" s="51">
        <f t="shared" si="1"/>
        <v>18301.073699767901</v>
      </c>
      <c r="F60" s="51">
        <f t="shared" si="1"/>
        <v>65115.232968226752</v>
      </c>
      <c r="G60" s="51">
        <f t="shared" si="1"/>
        <v>7399.0875263533071</v>
      </c>
      <c r="H60" s="51">
        <f>H8</f>
        <v>12364.091048770906</v>
      </c>
    </row>
    <row r="61" spans="1:8" x14ac:dyDescent="0.25">
      <c r="A61" s="50" t="s">
        <v>89</v>
      </c>
      <c r="B61" s="51">
        <f>B11</f>
        <v>2400057.4856406469</v>
      </c>
      <c r="C61" s="51">
        <f t="shared" ref="C61:H61" si="2">C11</f>
        <v>34.823479419570468</v>
      </c>
      <c r="D61" s="51">
        <f t="shared" si="2"/>
        <v>100.86538569159121</v>
      </c>
      <c r="E61" s="51">
        <f t="shared" si="2"/>
        <v>3434.4290996747714</v>
      </c>
      <c r="F61" s="51">
        <f t="shared" si="2"/>
        <v>581.83867235005948</v>
      </c>
      <c r="G61" s="51">
        <f t="shared" si="2"/>
        <v>43.701395420034459</v>
      </c>
      <c r="H61" s="51">
        <f t="shared" si="2"/>
        <v>9439.0432746602182</v>
      </c>
    </row>
    <row r="62" spans="1:8" x14ac:dyDescent="0.25">
      <c r="A62" s="50" t="s">
        <v>4</v>
      </c>
      <c r="B62" s="51">
        <f>SUM(B22,B50)-G294</f>
        <v>1911442.8105552257</v>
      </c>
      <c r="C62" s="51">
        <f t="shared" ref="C62:H62" si="3">SUM(C22,C50)</f>
        <v>165.57291285866268</v>
      </c>
      <c r="D62" s="51">
        <f t="shared" si="3"/>
        <v>141.22138300660743</v>
      </c>
      <c r="E62" s="51">
        <f t="shared" si="3"/>
        <v>11993.96820796089</v>
      </c>
      <c r="F62" s="51">
        <f t="shared" si="3"/>
        <v>58745.519506243923</v>
      </c>
      <c r="G62" s="51">
        <f t="shared" si="3"/>
        <v>5777.2545334153529</v>
      </c>
      <c r="H62" s="51">
        <f t="shared" si="3"/>
        <v>618.63077203361581</v>
      </c>
    </row>
    <row r="63" spans="1:8" x14ac:dyDescent="0.25">
      <c r="A63" s="50" t="s">
        <v>2403</v>
      </c>
      <c r="B63" s="51">
        <f>SUM(B29:B30)</f>
        <v>586027.53370179143</v>
      </c>
      <c r="C63" s="51">
        <f t="shared" ref="C63:H63" si="4">SUM(C29:C30)</f>
        <v>205.33512877805845</v>
      </c>
      <c r="D63" s="51">
        <f t="shared" si="4"/>
        <v>4.0983274771096498</v>
      </c>
      <c r="E63" s="51">
        <f t="shared" si="4"/>
        <v>908.26373148672474</v>
      </c>
      <c r="F63" s="51">
        <f t="shared" si="4"/>
        <v>3021.64543736223</v>
      </c>
      <c r="G63" s="51">
        <f t="shared" si="4"/>
        <v>706.60096524296171</v>
      </c>
      <c r="H63" s="51">
        <f t="shared" si="4"/>
        <v>527.57585355553215</v>
      </c>
    </row>
    <row r="64" spans="1:8" x14ac:dyDescent="0.25">
      <c r="A64" s="50" t="s">
        <v>9</v>
      </c>
      <c r="B64" s="51">
        <f>SUM(B12:B14,B35,B45,B32)+G294-G375</f>
        <v>1137620.3858851495</v>
      </c>
      <c r="C64" s="51">
        <f>SUM(C12:C14,C35,C45,C32)-H375</f>
        <v>11930.898339782843</v>
      </c>
      <c r="D64" s="51">
        <f>SUM(D12:D14,D35,D45,D32)-I375</f>
        <v>11.176634590788881</v>
      </c>
      <c r="E64" s="51">
        <f t="shared" ref="E64:H64" si="5">SUM(E12:E14,E35,E45,E32)</f>
        <v>1964.4126606455166</v>
      </c>
      <c r="F64" s="51">
        <f t="shared" si="5"/>
        <v>2766.2293522705422</v>
      </c>
      <c r="G64" s="51">
        <f t="shared" si="5"/>
        <v>871.53063227495795</v>
      </c>
      <c r="H64" s="51">
        <f t="shared" si="5"/>
        <v>1778.8411485215402</v>
      </c>
    </row>
    <row r="65" spans="1:10" x14ac:dyDescent="0.25">
      <c r="A65" s="50" t="s">
        <v>126</v>
      </c>
      <c r="B65" s="51">
        <f>B31</f>
        <v>257.90976890459297</v>
      </c>
      <c r="C65" s="51">
        <f t="shared" ref="C65:H65" si="6">C31</f>
        <v>1.300499353749E-2</v>
      </c>
      <c r="D65" s="51">
        <f t="shared" si="6"/>
        <v>1.87845249299E-3</v>
      </c>
      <c r="E65" s="51" t="str">
        <f t="shared" si="6"/>
        <v>IE</v>
      </c>
      <c r="F65" s="51" t="str">
        <f t="shared" si="6"/>
        <v>IE</v>
      </c>
      <c r="G65" s="51" t="str">
        <f t="shared" si="6"/>
        <v>IE</v>
      </c>
      <c r="H65" s="51" t="str">
        <f t="shared" si="6"/>
        <v>IE</v>
      </c>
    </row>
    <row r="66" spans="1:10" x14ac:dyDescent="0.25">
      <c r="A66" s="50" t="s">
        <v>3074</v>
      </c>
      <c r="B66" s="51">
        <f>G375</f>
        <v>13282.915919456782</v>
      </c>
      <c r="C66" s="51">
        <f t="shared" ref="C66:D66" si="7">H375</f>
        <v>5.1948184495699996E-3</v>
      </c>
      <c r="D66" s="51">
        <f t="shared" si="7"/>
        <v>1.29867598133739</v>
      </c>
      <c r="E66" s="51"/>
      <c r="F66" s="51"/>
      <c r="G66" s="51"/>
      <c r="H66" s="51"/>
    </row>
    <row r="67" spans="1:10" ht="60" x14ac:dyDescent="0.25">
      <c r="A67" s="1" t="s">
        <v>3075</v>
      </c>
      <c r="B67" s="5"/>
      <c r="C67" s="5"/>
      <c r="D67" s="5"/>
      <c r="E67" s="5"/>
      <c r="F67" s="5"/>
      <c r="G67" s="5"/>
      <c r="H67" s="5"/>
    </row>
    <row r="68" spans="1:10" ht="15.75" thickBot="1" x14ac:dyDescent="0.3">
      <c r="B68" s="81"/>
      <c r="C68" s="81"/>
      <c r="D68" s="81"/>
      <c r="E68" s="81"/>
      <c r="F68" s="81"/>
      <c r="G68" s="81"/>
      <c r="H68" s="81"/>
    </row>
    <row r="69" spans="1:10" ht="15.75" x14ac:dyDescent="0.25">
      <c r="A69" s="422" t="s">
        <v>521</v>
      </c>
      <c r="B69" s="423"/>
      <c r="C69" s="215"/>
      <c r="D69" s="215"/>
      <c r="E69" s="215"/>
      <c r="F69" s="215"/>
      <c r="G69" s="215"/>
      <c r="H69" s="215"/>
      <c r="I69" s="54"/>
      <c r="J69" s="49" t="s">
        <v>461</v>
      </c>
    </row>
    <row r="70" spans="1:10" ht="15.75" x14ac:dyDescent="0.25">
      <c r="A70" s="48" t="s">
        <v>522</v>
      </c>
      <c r="B70" s="52"/>
      <c r="C70" s="53"/>
      <c r="D70" s="53"/>
      <c r="E70" s="53"/>
      <c r="F70" s="53"/>
      <c r="G70" s="53"/>
      <c r="H70" s="53"/>
      <c r="I70" s="54"/>
      <c r="J70" s="49" t="s">
        <v>3349</v>
      </c>
    </row>
    <row r="71" spans="1:10" ht="15.75" x14ac:dyDescent="0.25">
      <c r="A71" s="48"/>
      <c r="B71" s="52"/>
      <c r="C71" s="53"/>
      <c r="D71" s="53"/>
      <c r="E71" s="53"/>
      <c r="F71" s="53"/>
      <c r="G71" s="53"/>
      <c r="H71" s="49"/>
      <c r="I71" s="54"/>
      <c r="J71" s="49" t="s">
        <v>462</v>
      </c>
    </row>
    <row r="72" spans="1:10" x14ac:dyDescent="0.25">
      <c r="A72" s="424" t="s">
        <v>463</v>
      </c>
      <c r="B72" s="427" t="s">
        <v>523</v>
      </c>
      <c r="C72" s="428"/>
      <c r="D72" s="427" t="s">
        <v>524</v>
      </c>
      <c r="E72" s="429"/>
      <c r="F72" s="430"/>
      <c r="G72" s="427" t="s">
        <v>525</v>
      </c>
      <c r="H72" s="431"/>
      <c r="I72" s="431"/>
      <c r="J72" s="428"/>
    </row>
    <row r="73" spans="1:10" x14ac:dyDescent="0.25">
      <c r="A73" s="425"/>
      <c r="B73" s="432" t="s">
        <v>526</v>
      </c>
      <c r="C73" s="433"/>
      <c r="D73" s="436" t="s">
        <v>527</v>
      </c>
      <c r="E73" s="432" t="s">
        <v>465</v>
      </c>
      <c r="F73" s="433" t="s">
        <v>466</v>
      </c>
      <c r="G73" s="436" t="s">
        <v>528</v>
      </c>
      <c r="H73" s="436" t="s">
        <v>465</v>
      </c>
      <c r="I73" s="436" t="s">
        <v>466</v>
      </c>
      <c r="J73" s="263" t="s">
        <v>464</v>
      </c>
    </row>
    <row r="74" spans="1:10" x14ac:dyDescent="0.25">
      <c r="A74" s="425"/>
      <c r="B74" s="434"/>
      <c r="C74" s="435"/>
      <c r="D74" s="437"/>
      <c r="E74" s="434"/>
      <c r="F74" s="435"/>
      <c r="G74" s="438"/>
      <c r="H74" s="437"/>
      <c r="I74" s="437"/>
      <c r="J74" s="263" t="s">
        <v>529</v>
      </c>
    </row>
    <row r="75" spans="1:10" ht="15.75" thickBot="1" x14ac:dyDescent="0.3">
      <c r="A75" s="426"/>
      <c r="B75" s="266" t="s">
        <v>530</v>
      </c>
      <c r="C75" s="55" t="s">
        <v>531</v>
      </c>
      <c r="D75" s="55" t="s">
        <v>532</v>
      </c>
      <c r="E75" s="444" t="s">
        <v>533</v>
      </c>
      <c r="F75" s="445"/>
      <c r="G75" s="444" t="s">
        <v>471</v>
      </c>
      <c r="H75" s="442"/>
      <c r="I75" s="442"/>
      <c r="J75" s="443"/>
    </row>
    <row r="76" spans="1:10" ht="15.75" thickTop="1" x14ac:dyDescent="0.25">
      <c r="A76" s="56" t="s">
        <v>534</v>
      </c>
      <c r="B76" s="327">
        <v>91119552.110468924</v>
      </c>
      <c r="C76" s="327" t="s">
        <v>535</v>
      </c>
      <c r="D76" s="328" t="s">
        <v>182</v>
      </c>
      <c r="E76" s="328" t="s">
        <v>182</v>
      </c>
      <c r="F76" s="328" t="s">
        <v>182</v>
      </c>
      <c r="G76" s="327">
        <v>5894246.3300794624</v>
      </c>
      <c r="H76" s="327">
        <v>474.07141405218891</v>
      </c>
      <c r="I76" s="327">
        <v>255.32625983564566</v>
      </c>
      <c r="J76" s="327" t="s">
        <v>539</v>
      </c>
    </row>
    <row r="77" spans="1:10" x14ac:dyDescent="0.25">
      <c r="A77" s="283" t="s">
        <v>536</v>
      </c>
      <c r="B77" s="327">
        <v>39518350.449221194</v>
      </c>
      <c r="C77" s="327" t="s">
        <v>535</v>
      </c>
      <c r="D77" s="327">
        <v>62.818550609275022</v>
      </c>
      <c r="E77" s="327">
        <v>4.71081601067928</v>
      </c>
      <c r="F77" s="327">
        <v>3.6043774931421502</v>
      </c>
      <c r="G77" s="327">
        <v>2482485.4976894674</v>
      </c>
      <c r="H77" s="327">
        <v>186.16367801182585</v>
      </c>
      <c r="I77" s="327">
        <v>142.439052925277</v>
      </c>
      <c r="J77" s="327" t="s">
        <v>477</v>
      </c>
    </row>
    <row r="78" spans="1:10" x14ac:dyDescent="0.25">
      <c r="A78" s="283" t="s">
        <v>537</v>
      </c>
      <c r="B78" s="327">
        <v>23547856.46013758</v>
      </c>
      <c r="C78" s="327" t="s">
        <v>535</v>
      </c>
      <c r="D78" s="327">
        <v>90.390222007608685</v>
      </c>
      <c r="E78" s="327">
        <v>1.3293847084140999</v>
      </c>
      <c r="F78" s="327">
        <v>4.0838943275543604</v>
      </c>
      <c r="G78" s="327">
        <v>2128495.9732351382</v>
      </c>
      <c r="H78" s="327">
        <v>31.304160294037182</v>
      </c>
      <c r="I78" s="327">
        <v>96.166957423620104</v>
      </c>
      <c r="J78" s="327" t="s">
        <v>477</v>
      </c>
    </row>
    <row r="79" spans="1:10" x14ac:dyDescent="0.25">
      <c r="A79" s="283" t="s">
        <v>538</v>
      </c>
      <c r="B79" s="327">
        <v>25079732.293968797</v>
      </c>
      <c r="C79" s="327" t="s">
        <v>535</v>
      </c>
      <c r="D79" s="327">
        <v>50.61939699547608</v>
      </c>
      <c r="E79" s="327">
        <v>2.9025747542863098</v>
      </c>
      <c r="F79" s="327">
        <v>0.31864834210840998</v>
      </c>
      <c r="G79" s="327">
        <v>1269520.9255286683</v>
      </c>
      <c r="H79" s="327">
        <v>72.795797800732927</v>
      </c>
      <c r="I79" s="327">
        <v>7.9916151159959297</v>
      </c>
      <c r="J79" s="327" t="s">
        <v>477</v>
      </c>
    </row>
    <row r="80" spans="1:10" x14ac:dyDescent="0.25">
      <c r="A80" s="283" t="s">
        <v>3186</v>
      </c>
      <c r="B80" s="327">
        <v>353451.33084586024</v>
      </c>
      <c r="C80" s="327" t="s">
        <v>535</v>
      </c>
      <c r="D80" s="327">
        <v>38.884939528440349</v>
      </c>
      <c r="E80" s="327">
        <v>1.469740809049E-2</v>
      </c>
      <c r="F80" s="327">
        <v>3.6742710183873699</v>
      </c>
      <c r="G80" s="327">
        <v>13743.93362618804</v>
      </c>
      <c r="H80" s="327">
        <v>5.1948184495699996E-3</v>
      </c>
      <c r="I80" s="327">
        <v>1.29867598133739</v>
      </c>
      <c r="J80" s="327" t="s">
        <v>539</v>
      </c>
    </row>
    <row r="81" spans="1:10" x14ac:dyDescent="0.25">
      <c r="A81" s="283" t="s">
        <v>3187</v>
      </c>
      <c r="B81" s="327" t="s">
        <v>506</v>
      </c>
      <c r="C81" s="327" t="s">
        <v>535</v>
      </c>
      <c r="D81" s="327" t="s">
        <v>506</v>
      </c>
      <c r="E81" s="327" t="s">
        <v>506</v>
      </c>
      <c r="F81" s="327" t="s">
        <v>506</v>
      </c>
      <c r="G81" s="327" t="s">
        <v>506</v>
      </c>
      <c r="H81" s="327" t="s">
        <v>506</v>
      </c>
      <c r="I81" s="327" t="s">
        <v>506</v>
      </c>
      <c r="J81" s="327" t="s">
        <v>506</v>
      </c>
    </row>
    <row r="82" spans="1:10" x14ac:dyDescent="0.25">
      <c r="A82" s="283" t="s">
        <v>3188</v>
      </c>
      <c r="B82" s="327">
        <v>2620161.5762954974</v>
      </c>
      <c r="C82" s="327" t="s">
        <v>535</v>
      </c>
      <c r="D82" s="327">
        <v>88.047818292785962</v>
      </c>
      <c r="E82" s="327">
        <v>70.149331548862634</v>
      </c>
      <c r="F82" s="327">
        <v>2.8356871028999802</v>
      </c>
      <c r="G82" s="328" t="s">
        <v>182</v>
      </c>
      <c r="H82" s="327">
        <v>183.80258312714338</v>
      </c>
      <c r="I82" s="327">
        <v>7.4299583894152299</v>
      </c>
      <c r="J82" s="327" t="s">
        <v>477</v>
      </c>
    </row>
    <row r="83" spans="1:10" x14ac:dyDescent="0.25">
      <c r="A83" s="284" t="s">
        <v>540</v>
      </c>
      <c r="B83" s="327">
        <v>32351773.409563068</v>
      </c>
      <c r="C83" s="327" t="s">
        <v>535</v>
      </c>
      <c r="D83" s="328" t="s">
        <v>182</v>
      </c>
      <c r="E83" s="328" t="s">
        <v>182</v>
      </c>
      <c r="F83" s="328" t="s">
        <v>182</v>
      </c>
      <c r="G83" s="327">
        <v>2540094.5307982946</v>
      </c>
      <c r="H83" s="327">
        <v>37.656050059714502</v>
      </c>
      <c r="I83" s="327">
        <v>101.32241952488565</v>
      </c>
      <c r="J83" s="327" t="s">
        <v>539</v>
      </c>
    </row>
    <row r="84" spans="1:10" x14ac:dyDescent="0.25">
      <c r="A84" s="285" t="s">
        <v>536</v>
      </c>
      <c r="B84" s="327">
        <v>1343810.0384583769</v>
      </c>
      <c r="C84" s="327" t="s">
        <v>535</v>
      </c>
      <c r="D84" s="327">
        <v>75.928141051021797</v>
      </c>
      <c r="E84" s="327">
        <v>0.76379847184557004</v>
      </c>
      <c r="F84" s="327">
        <v>0.35425092693756</v>
      </c>
      <c r="G84" s="327">
        <v>102032.99814584665</v>
      </c>
      <c r="H84" s="327">
        <v>1.02640005382524</v>
      </c>
      <c r="I84" s="327">
        <v>0.47604595175188003</v>
      </c>
      <c r="J84" s="327" t="s">
        <v>477</v>
      </c>
    </row>
    <row r="85" spans="1:10" x14ac:dyDescent="0.25">
      <c r="A85" s="285" t="s">
        <v>537</v>
      </c>
      <c r="B85" s="327">
        <v>21964918.19043801</v>
      </c>
      <c r="C85" s="327" t="s">
        <v>535</v>
      </c>
      <c r="D85" s="327">
        <v>90.62078968100333</v>
      </c>
      <c r="E85" s="327">
        <v>0.73257570335638</v>
      </c>
      <c r="F85" s="327">
        <v>4.2890443345528002</v>
      </c>
      <c r="G85" s="327">
        <v>1990478.2316961272</v>
      </c>
      <c r="H85" s="327">
        <v>16.09096539252544</v>
      </c>
      <c r="I85" s="327">
        <v>94.208507923613965</v>
      </c>
      <c r="J85" s="327" t="s">
        <v>477</v>
      </c>
    </row>
    <row r="86" spans="1:10" x14ac:dyDescent="0.25">
      <c r="A86" s="285" t="s">
        <v>538</v>
      </c>
      <c r="B86" s="327">
        <v>8795000.2471165303</v>
      </c>
      <c r="C86" s="327" t="s">
        <v>535</v>
      </c>
      <c r="D86" s="327">
        <v>50.838234302060421</v>
      </c>
      <c r="E86" s="327">
        <v>2.3338941529224702</v>
      </c>
      <c r="F86" s="327">
        <v>0.75335764658167004</v>
      </c>
      <c r="G86" s="327">
        <v>447122.28324958944</v>
      </c>
      <c r="H86" s="327">
        <v>20.526599651696909</v>
      </c>
      <c r="I86" s="327">
        <v>6.6257806878528998</v>
      </c>
      <c r="J86" s="327" t="s">
        <v>477</v>
      </c>
    </row>
    <row r="87" spans="1:10" x14ac:dyDescent="0.25">
      <c r="A87" s="285" t="s">
        <v>3186</v>
      </c>
      <c r="B87" s="327">
        <v>52888.087323471489</v>
      </c>
      <c r="C87" s="327" t="s">
        <v>535</v>
      </c>
      <c r="D87" s="327">
        <v>8.7168534553273496</v>
      </c>
      <c r="E87" s="327" t="s">
        <v>3080</v>
      </c>
      <c r="F87" s="327" t="s">
        <v>3080</v>
      </c>
      <c r="G87" s="327">
        <v>461.01770673125719</v>
      </c>
      <c r="H87" s="327" t="s">
        <v>3080</v>
      </c>
      <c r="I87" s="327" t="s">
        <v>3080</v>
      </c>
      <c r="J87" s="327" t="s">
        <v>539</v>
      </c>
    </row>
    <row r="88" spans="1:10" x14ac:dyDescent="0.25">
      <c r="A88" s="285" t="s">
        <v>3187</v>
      </c>
      <c r="B88" s="327" t="s">
        <v>506</v>
      </c>
      <c r="C88" s="327" t="s">
        <v>535</v>
      </c>
      <c r="D88" s="327" t="s">
        <v>506</v>
      </c>
      <c r="E88" s="327" t="s">
        <v>506</v>
      </c>
      <c r="F88" s="327" t="s">
        <v>506</v>
      </c>
      <c r="G88" s="327" t="s">
        <v>506</v>
      </c>
      <c r="H88" s="327" t="s">
        <v>506</v>
      </c>
      <c r="I88" s="327" t="s">
        <v>506</v>
      </c>
      <c r="J88" s="327" t="s">
        <v>506</v>
      </c>
    </row>
    <row r="89" spans="1:10" x14ac:dyDescent="0.25">
      <c r="A89" s="285" t="s">
        <v>3188</v>
      </c>
      <c r="B89" s="327">
        <v>195156.84622667928</v>
      </c>
      <c r="C89" s="327" t="s">
        <v>535</v>
      </c>
      <c r="D89" s="327">
        <v>97.735736802039924</v>
      </c>
      <c r="E89" s="327">
        <v>6.192435418265E-2</v>
      </c>
      <c r="F89" s="327">
        <v>6.192435418265E-2</v>
      </c>
      <c r="G89" s="327">
        <v>19073.798157926904</v>
      </c>
      <c r="H89" s="327">
        <v>1.2084961666909999E-2</v>
      </c>
      <c r="I89" s="327">
        <v>1.2084961666909999E-2</v>
      </c>
      <c r="J89" s="327" t="s">
        <v>477</v>
      </c>
    </row>
    <row r="90" spans="1:10" x14ac:dyDescent="0.25">
      <c r="A90" s="286" t="s">
        <v>3189</v>
      </c>
      <c r="B90" s="327">
        <v>29762022.261531696</v>
      </c>
      <c r="C90" s="327" t="s">
        <v>535</v>
      </c>
      <c r="D90" s="328" t="s">
        <v>182</v>
      </c>
      <c r="E90" s="328" t="s">
        <v>182</v>
      </c>
      <c r="F90" s="328" t="s">
        <v>182</v>
      </c>
      <c r="G90" s="327">
        <v>2400057.4856406469</v>
      </c>
      <c r="H90" s="327">
        <v>34.823479419570468</v>
      </c>
      <c r="I90" s="327">
        <v>100.86538569159121</v>
      </c>
      <c r="J90" s="327" t="s">
        <v>539</v>
      </c>
    </row>
    <row r="91" spans="1:10" x14ac:dyDescent="0.25">
      <c r="A91" s="285" t="s">
        <v>536</v>
      </c>
      <c r="B91" s="327">
        <v>1289345.7754762077</v>
      </c>
      <c r="C91" s="327" t="s">
        <v>535</v>
      </c>
      <c r="D91" s="327">
        <v>75.981710695644367</v>
      </c>
      <c r="E91" s="327">
        <v>0.66331306705496995</v>
      </c>
      <c r="F91" s="327">
        <v>0.25283307148143003</v>
      </c>
      <c r="G91" s="327">
        <v>97966.697698884454</v>
      </c>
      <c r="H91" s="327">
        <v>0.85523990082548995</v>
      </c>
      <c r="I91" s="327">
        <v>0.32598925261525002</v>
      </c>
      <c r="J91" s="327" t="s">
        <v>477</v>
      </c>
    </row>
    <row r="92" spans="1:10" x14ac:dyDescent="0.25">
      <c r="A92" s="285" t="s">
        <v>537</v>
      </c>
      <c r="B92" s="327">
        <v>21878947.484241422</v>
      </c>
      <c r="C92" s="327" t="s">
        <v>535</v>
      </c>
      <c r="D92" s="327">
        <v>90.624623010701626</v>
      </c>
      <c r="E92" s="327">
        <v>0.69812515865578995</v>
      </c>
      <c r="F92" s="327">
        <v>4.3002982540659396</v>
      </c>
      <c r="G92" s="327">
        <v>1982771.3676303178</v>
      </c>
      <c r="H92" s="327">
        <v>15.27424368365784</v>
      </c>
      <c r="I92" s="327">
        <v>94.085999667283815</v>
      </c>
      <c r="J92" s="327" t="s">
        <v>477</v>
      </c>
    </row>
    <row r="93" spans="1:10" x14ac:dyDescent="0.25">
      <c r="A93" s="285" t="s">
        <v>538</v>
      </c>
      <c r="B93" s="327">
        <v>6345684.0682639154</v>
      </c>
      <c r="C93" s="327" t="s">
        <v>535</v>
      </c>
      <c r="D93" s="327">
        <v>50.248073994006518</v>
      </c>
      <c r="E93" s="327">
        <v>2.9440341927598199</v>
      </c>
      <c r="F93" s="327">
        <v>1.01506972939916</v>
      </c>
      <c r="G93" s="327">
        <v>318858.40260471357</v>
      </c>
      <c r="H93" s="327">
        <v>18.681910873420229</v>
      </c>
      <c r="I93" s="327">
        <v>6.4413118100252298</v>
      </c>
      <c r="J93" s="327" t="s">
        <v>477</v>
      </c>
    </row>
    <row r="94" spans="1:10" x14ac:dyDescent="0.25">
      <c r="A94" s="285" t="s">
        <v>3186</v>
      </c>
      <c r="B94" s="327">
        <v>52888.087323471489</v>
      </c>
      <c r="C94" s="327" t="s">
        <v>535</v>
      </c>
      <c r="D94" s="327">
        <v>8.7168534553273496</v>
      </c>
      <c r="E94" s="327" t="s">
        <v>511</v>
      </c>
      <c r="F94" s="327" t="s">
        <v>511</v>
      </c>
      <c r="G94" s="327">
        <v>461.01770673125719</v>
      </c>
      <c r="H94" s="327" t="s">
        <v>511</v>
      </c>
      <c r="I94" s="327" t="s">
        <v>511</v>
      </c>
      <c r="J94" s="327" t="s">
        <v>477</v>
      </c>
    </row>
    <row r="95" spans="1:10" x14ac:dyDescent="0.25">
      <c r="A95" s="285" t="s">
        <v>3187</v>
      </c>
      <c r="B95" s="327" t="s">
        <v>506</v>
      </c>
      <c r="C95" s="327" t="s">
        <v>535</v>
      </c>
      <c r="D95" s="327" t="s">
        <v>506</v>
      </c>
      <c r="E95" s="327" t="s">
        <v>506</v>
      </c>
      <c r="F95" s="327" t="s">
        <v>506</v>
      </c>
      <c r="G95" s="327" t="s">
        <v>506</v>
      </c>
      <c r="H95" s="327" t="s">
        <v>506</v>
      </c>
      <c r="I95" s="327" t="s">
        <v>506</v>
      </c>
      <c r="J95" s="327" t="s">
        <v>506</v>
      </c>
    </row>
    <row r="96" spans="1:10" x14ac:dyDescent="0.25">
      <c r="A96" s="285" t="s">
        <v>3188</v>
      </c>
      <c r="B96" s="327">
        <v>195156.84622667928</v>
      </c>
      <c r="C96" s="327" t="s">
        <v>535</v>
      </c>
      <c r="D96" s="327">
        <v>97.735736802039924</v>
      </c>
      <c r="E96" s="327">
        <v>6.192435418265E-2</v>
      </c>
      <c r="F96" s="327">
        <v>6.192435418265E-2</v>
      </c>
      <c r="G96" s="327">
        <v>19073.798157926904</v>
      </c>
      <c r="H96" s="327">
        <v>1.2084961666909999E-2</v>
      </c>
      <c r="I96" s="327">
        <v>1.2084961666909999E-2</v>
      </c>
      <c r="J96" s="327" t="s">
        <v>477</v>
      </c>
    </row>
    <row r="97" spans="1:10" x14ac:dyDescent="0.25">
      <c r="A97" s="287" t="s">
        <v>541</v>
      </c>
      <c r="B97" s="327">
        <v>29762022.261531696</v>
      </c>
      <c r="C97" s="327" t="s">
        <v>535</v>
      </c>
      <c r="D97" s="328" t="s">
        <v>182</v>
      </c>
      <c r="E97" s="328" t="s">
        <v>182</v>
      </c>
      <c r="F97" s="328" t="s">
        <v>182</v>
      </c>
      <c r="G97" s="327">
        <v>2400057.4856406469</v>
      </c>
      <c r="H97" s="327">
        <v>34.823479419570468</v>
      </c>
      <c r="I97" s="327">
        <v>100.86538569159121</v>
      </c>
      <c r="J97" s="327" t="s">
        <v>539</v>
      </c>
    </row>
    <row r="98" spans="1:10" x14ac:dyDescent="0.25">
      <c r="A98" s="288" t="s">
        <v>542</v>
      </c>
      <c r="B98" s="329">
        <v>1289345.7754762077</v>
      </c>
      <c r="C98" s="327" t="s">
        <v>535</v>
      </c>
      <c r="D98" s="327">
        <v>75.981710695644367</v>
      </c>
      <c r="E98" s="327">
        <v>0.66331306705496995</v>
      </c>
      <c r="F98" s="327">
        <v>0.25283307148143003</v>
      </c>
      <c r="G98" s="329">
        <v>97966.697698884454</v>
      </c>
      <c r="H98" s="329">
        <v>0.85523990082548995</v>
      </c>
      <c r="I98" s="329">
        <v>0.32598925261525002</v>
      </c>
      <c r="J98" s="329" t="s">
        <v>477</v>
      </c>
    </row>
    <row r="99" spans="1:10" x14ac:dyDescent="0.25">
      <c r="A99" s="288" t="s">
        <v>543</v>
      </c>
      <c r="B99" s="329">
        <v>21878947.484241422</v>
      </c>
      <c r="C99" s="327" t="s">
        <v>535</v>
      </c>
      <c r="D99" s="327">
        <v>90.624623010701626</v>
      </c>
      <c r="E99" s="327">
        <v>0.69812515865578995</v>
      </c>
      <c r="F99" s="327">
        <v>4.3002982540659396</v>
      </c>
      <c r="G99" s="329">
        <v>1982771.3676303178</v>
      </c>
      <c r="H99" s="329">
        <v>15.27424368365784</v>
      </c>
      <c r="I99" s="329">
        <v>94.085999667283815</v>
      </c>
      <c r="J99" s="329" t="s">
        <v>477</v>
      </c>
    </row>
    <row r="100" spans="1:10" x14ac:dyDescent="0.25">
      <c r="A100" s="288" t="s">
        <v>544</v>
      </c>
      <c r="B100" s="329">
        <v>6345684.0682639154</v>
      </c>
      <c r="C100" s="327" t="s">
        <v>535</v>
      </c>
      <c r="D100" s="327">
        <v>50.248073994006518</v>
      </c>
      <c r="E100" s="327">
        <v>2.9440341927598199</v>
      </c>
      <c r="F100" s="327">
        <v>1.01506972939916</v>
      </c>
      <c r="G100" s="329">
        <v>318858.40260471357</v>
      </c>
      <c r="H100" s="329">
        <v>18.681910873420229</v>
      </c>
      <c r="I100" s="329">
        <v>6.4413118100252298</v>
      </c>
      <c r="J100" s="329" t="s">
        <v>477</v>
      </c>
    </row>
    <row r="101" spans="1:10" x14ac:dyDescent="0.25">
      <c r="A101" s="288" t="s">
        <v>545</v>
      </c>
      <c r="B101" s="329">
        <v>52888.087323471489</v>
      </c>
      <c r="C101" s="327" t="s">
        <v>535</v>
      </c>
      <c r="D101" s="327">
        <v>8.7168534553273496</v>
      </c>
      <c r="E101" s="327" t="s">
        <v>477</v>
      </c>
      <c r="F101" s="327" t="s">
        <v>477</v>
      </c>
      <c r="G101" s="329">
        <v>461.01770673125719</v>
      </c>
      <c r="H101" s="329" t="s">
        <v>477</v>
      </c>
      <c r="I101" s="329" t="s">
        <v>477</v>
      </c>
      <c r="J101" s="329" t="s">
        <v>477</v>
      </c>
    </row>
    <row r="102" spans="1:10" x14ac:dyDescent="0.25">
      <c r="A102" s="288" t="s">
        <v>546</v>
      </c>
      <c r="B102" s="329" t="s">
        <v>506</v>
      </c>
      <c r="C102" s="327" t="s">
        <v>535</v>
      </c>
      <c r="D102" s="327" t="s">
        <v>506</v>
      </c>
      <c r="E102" s="327" t="s">
        <v>506</v>
      </c>
      <c r="F102" s="327" t="s">
        <v>506</v>
      </c>
      <c r="G102" s="329" t="s">
        <v>506</v>
      </c>
      <c r="H102" s="329" t="s">
        <v>506</v>
      </c>
      <c r="I102" s="329" t="s">
        <v>506</v>
      </c>
      <c r="J102" s="329" t="s">
        <v>506</v>
      </c>
    </row>
    <row r="103" spans="1:10" x14ac:dyDescent="0.25">
      <c r="A103" s="288" t="s">
        <v>88</v>
      </c>
      <c r="B103" s="329">
        <v>195156.84622667928</v>
      </c>
      <c r="C103" s="327" t="s">
        <v>535</v>
      </c>
      <c r="D103" s="327">
        <v>97.735736802039924</v>
      </c>
      <c r="E103" s="327">
        <v>6.192435418265E-2</v>
      </c>
      <c r="F103" s="327">
        <v>6.192435418265E-2</v>
      </c>
      <c r="G103" s="329">
        <v>19073.798157926904</v>
      </c>
      <c r="H103" s="329">
        <v>1.2084961666909999E-2</v>
      </c>
      <c r="I103" s="329">
        <v>1.2084961666909999E-2</v>
      </c>
      <c r="J103" s="329" t="s">
        <v>477</v>
      </c>
    </row>
    <row r="104" spans="1:10" x14ac:dyDescent="0.25">
      <c r="A104" s="287" t="s">
        <v>547</v>
      </c>
      <c r="B104" s="327" t="s">
        <v>3081</v>
      </c>
      <c r="C104" s="327" t="s">
        <v>535</v>
      </c>
      <c r="D104" s="328" t="s">
        <v>182</v>
      </c>
      <c r="E104" s="328" t="s">
        <v>182</v>
      </c>
      <c r="F104" s="328" t="s">
        <v>182</v>
      </c>
      <c r="G104" s="327" t="s">
        <v>3081</v>
      </c>
      <c r="H104" s="327" t="s">
        <v>551</v>
      </c>
      <c r="I104" s="327" t="s">
        <v>551</v>
      </c>
      <c r="J104" s="327" t="s">
        <v>539</v>
      </c>
    </row>
    <row r="105" spans="1:10" x14ac:dyDescent="0.25">
      <c r="A105" s="288" t="s">
        <v>542</v>
      </c>
      <c r="B105" s="329" t="s">
        <v>479</v>
      </c>
      <c r="C105" s="327" t="s">
        <v>535</v>
      </c>
      <c r="D105" s="327" t="s">
        <v>511</v>
      </c>
      <c r="E105" s="327" t="s">
        <v>479</v>
      </c>
      <c r="F105" s="327" t="s">
        <v>479</v>
      </c>
      <c r="G105" s="329" t="s">
        <v>479</v>
      </c>
      <c r="H105" s="329" t="s">
        <v>479</v>
      </c>
      <c r="I105" s="329" t="s">
        <v>479</v>
      </c>
      <c r="J105" s="329" t="s">
        <v>477</v>
      </c>
    </row>
    <row r="106" spans="1:10" x14ac:dyDescent="0.25">
      <c r="A106" s="288" t="s">
        <v>543</v>
      </c>
      <c r="B106" s="329" t="s">
        <v>479</v>
      </c>
      <c r="C106" s="327" t="s">
        <v>535</v>
      </c>
      <c r="D106" s="327" t="s">
        <v>511</v>
      </c>
      <c r="E106" s="327" t="s">
        <v>479</v>
      </c>
      <c r="F106" s="327" t="s">
        <v>479</v>
      </c>
      <c r="G106" s="329" t="s">
        <v>479</v>
      </c>
      <c r="H106" s="329" t="s">
        <v>479</v>
      </c>
      <c r="I106" s="329" t="s">
        <v>479</v>
      </c>
      <c r="J106" s="329" t="s">
        <v>477</v>
      </c>
    </row>
    <row r="107" spans="1:10" x14ac:dyDescent="0.25">
      <c r="A107" s="288" t="s">
        <v>544</v>
      </c>
      <c r="B107" s="329" t="s">
        <v>479</v>
      </c>
      <c r="C107" s="327" t="s">
        <v>535</v>
      </c>
      <c r="D107" s="327" t="s">
        <v>511</v>
      </c>
      <c r="E107" s="327" t="s">
        <v>479</v>
      </c>
      <c r="F107" s="327" t="s">
        <v>479</v>
      </c>
      <c r="G107" s="329" t="s">
        <v>479</v>
      </c>
      <c r="H107" s="329" t="s">
        <v>479</v>
      </c>
      <c r="I107" s="329" t="s">
        <v>479</v>
      </c>
      <c r="J107" s="329" t="s">
        <v>477</v>
      </c>
    </row>
    <row r="108" spans="1:10" x14ac:dyDescent="0.25">
      <c r="A108" s="288" t="s">
        <v>545</v>
      </c>
      <c r="B108" s="329" t="s">
        <v>479</v>
      </c>
      <c r="C108" s="327" t="s">
        <v>535</v>
      </c>
      <c r="D108" s="327" t="s">
        <v>511</v>
      </c>
      <c r="E108" s="327" t="s">
        <v>479</v>
      </c>
      <c r="F108" s="327" t="s">
        <v>479</v>
      </c>
      <c r="G108" s="329" t="s">
        <v>479</v>
      </c>
      <c r="H108" s="329" t="s">
        <v>479</v>
      </c>
      <c r="I108" s="329" t="s">
        <v>479</v>
      </c>
      <c r="J108" s="329" t="s">
        <v>477</v>
      </c>
    </row>
    <row r="109" spans="1:10" x14ac:dyDescent="0.25">
      <c r="A109" s="288" t="s">
        <v>546</v>
      </c>
      <c r="B109" s="329" t="s">
        <v>506</v>
      </c>
      <c r="C109" s="327" t="s">
        <v>535</v>
      </c>
      <c r="D109" s="327" t="s">
        <v>506</v>
      </c>
      <c r="E109" s="327" t="s">
        <v>506</v>
      </c>
      <c r="F109" s="327" t="s">
        <v>506</v>
      </c>
      <c r="G109" s="329" t="s">
        <v>506</v>
      </c>
      <c r="H109" s="329" t="s">
        <v>506</v>
      </c>
      <c r="I109" s="329" t="s">
        <v>506</v>
      </c>
      <c r="J109" s="329" t="s">
        <v>506</v>
      </c>
    </row>
    <row r="110" spans="1:10" x14ac:dyDescent="0.25">
      <c r="A110" s="288" t="s">
        <v>88</v>
      </c>
      <c r="B110" s="329" t="s">
        <v>479</v>
      </c>
      <c r="C110" s="327" t="s">
        <v>535</v>
      </c>
      <c r="D110" s="327" t="s">
        <v>511</v>
      </c>
      <c r="E110" s="327" t="s">
        <v>479</v>
      </c>
      <c r="F110" s="327" t="s">
        <v>479</v>
      </c>
      <c r="G110" s="329" t="s">
        <v>479</v>
      </c>
      <c r="H110" s="329" t="s">
        <v>479</v>
      </c>
      <c r="I110" s="329" t="s">
        <v>479</v>
      </c>
      <c r="J110" s="329" t="s">
        <v>477</v>
      </c>
    </row>
    <row r="111" spans="1:10" x14ac:dyDescent="0.25">
      <c r="A111" s="287" t="s">
        <v>548</v>
      </c>
      <c r="B111" s="327" t="s">
        <v>3081</v>
      </c>
      <c r="C111" s="327" t="s">
        <v>535</v>
      </c>
      <c r="D111" s="328" t="s">
        <v>182</v>
      </c>
      <c r="E111" s="328" t="s">
        <v>182</v>
      </c>
      <c r="F111" s="328" t="s">
        <v>182</v>
      </c>
      <c r="G111" s="327" t="s">
        <v>551</v>
      </c>
      <c r="H111" s="327" t="s">
        <v>3081</v>
      </c>
      <c r="I111" s="327" t="s">
        <v>551</v>
      </c>
      <c r="J111" s="327" t="s">
        <v>539</v>
      </c>
    </row>
    <row r="112" spans="1:10" x14ac:dyDescent="0.25">
      <c r="A112" s="288" t="s">
        <v>542</v>
      </c>
      <c r="B112" s="329" t="s">
        <v>479</v>
      </c>
      <c r="C112" s="327" t="s">
        <v>535</v>
      </c>
      <c r="D112" s="327" t="s">
        <v>511</v>
      </c>
      <c r="E112" s="327" t="s">
        <v>479</v>
      </c>
      <c r="F112" s="327" t="s">
        <v>479</v>
      </c>
      <c r="G112" s="329" t="s">
        <v>479</v>
      </c>
      <c r="H112" s="329" t="s">
        <v>479</v>
      </c>
      <c r="I112" s="329" t="s">
        <v>479</v>
      </c>
      <c r="J112" s="329" t="s">
        <v>477</v>
      </c>
    </row>
    <row r="113" spans="1:10" x14ac:dyDescent="0.25">
      <c r="A113" s="288" t="s">
        <v>543</v>
      </c>
      <c r="B113" s="329" t="s">
        <v>479</v>
      </c>
      <c r="C113" s="327" t="s">
        <v>535</v>
      </c>
      <c r="D113" s="327" t="s">
        <v>511</v>
      </c>
      <c r="E113" s="327" t="s">
        <v>479</v>
      </c>
      <c r="F113" s="327" t="s">
        <v>479</v>
      </c>
      <c r="G113" s="329" t="s">
        <v>479</v>
      </c>
      <c r="H113" s="329" t="s">
        <v>479</v>
      </c>
      <c r="I113" s="329" t="s">
        <v>479</v>
      </c>
      <c r="J113" s="329" t="s">
        <v>477</v>
      </c>
    </row>
    <row r="114" spans="1:10" x14ac:dyDescent="0.25">
      <c r="A114" s="288" t="s">
        <v>544</v>
      </c>
      <c r="B114" s="329" t="s">
        <v>479</v>
      </c>
      <c r="C114" s="327" t="s">
        <v>535</v>
      </c>
      <c r="D114" s="327" t="s">
        <v>511</v>
      </c>
      <c r="E114" s="327" t="s">
        <v>479</v>
      </c>
      <c r="F114" s="327" t="s">
        <v>479</v>
      </c>
      <c r="G114" s="329" t="s">
        <v>479</v>
      </c>
      <c r="H114" s="329" t="s">
        <v>479</v>
      </c>
      <c r="I114" s="329" t="s">
        <v>479</v>
      </c>
      <c r="J114" s="329" t="s">
        <v>477</v>
      </c>
    </row>
    <row r="115" spans="1:10" x14ac:dyDescent="0.25">
      <c r="A115" s="288" t="s">
        <v>545</v>
      </c>
      <c r="B115" s="329" t="s">
        <v>479</v>
      </c>
      <c r="C115" s="327" t="s">
        <v>535</v>
      </c>
      <c r="D115" s="327" t="s">
        <v>511</v>
      </c>
      <c r="E115" s="327" t="s">
        <v>479</v>
      </c>
      <c r="F115" s="327" t="s">
        <v>479</v>
      </c>
      <c r="G115" s="329" t="s">
        <v>479</v>
      </c>
      <c r="H115" s="329" t="s">
        <v>479</v>
      </c>
      <c r="I115" s="329" t="s">
        <v>479</v>
      </c>
      <c r="J115" s="329" t="s">
        <v>477</v>
      </c>
    </row>
    <row r="116" spans="1:10" x14ac:dyDescent="0.25">
      <c r="A116" s="288" t="s">
        <v>546</v>
      </c>
      <c r="B116" s="329" t="s">
        <v>506</v>
      </c>
      <c r="C116" s="327" t="s">
        <v>535</v>
      </c>
      <c r="D116" s="327" t="s">
        <v>506</v>
      </c>
      <c r="E116" s="327" t="s">
        <v>506</v>
      </c>
      <c r="F116" s="327" t="s">
        <v>506</v>
      </c>
      <c r="G116" s="329" t="s">
        <v>506</v>
      </c>
      <c r="H116" s="329" t="s">
        <v>506</v>
      </c>
      <c r="I116" s="329" t="s">
        <v>506</v>
      </c>
      <c r="J116" s="329" t="s">
        <v>506</v>
      </c>
    </row>
    <row r="117" spans="1:10" x14ac:dyDescent="0.25">
      <c r="A117" s="288" t="s">
        <v>88</v>
      </c>
      <c r="B117" s="329" t="s">
        <v>479</v>
      </c>
      <c r="C117" s="327" t="s">
        <v>535</v>
      </c>
      <c r="D117" s="327" t="s">
        <v>511</v>
      </c>
      <c r="E117" s="327" t="s">
        <v>479</v>
      </c>
      <c r="F117" s="327" t="s">
        <v>479</v>
      </c>
      <c r="G117" s="329" t="s">
        <v>479</v>
      </c>
      <c r="H117" s="329" t="s">
        <v>479</v>
      </c>
      <c r="I117" s="329" t="s">
        <v>479</v>
      </c>
      <c r="J117" s="329" t="s">
        <v>477</v>
      </c>
    </row>
    <row r="118" spans="1:10" x14ac:dyDescent="0.25">
      <c r="A118" s="289" t="s">
        <v>476</v>
      </c>
      <c r="B118" s="327">
        <v>1778687.0543379753</v>
      </c>
      <c r="C118" s="327" t="s">
        <v>535</v>
      </c>
      <c r="D118" s="328" t="s">
        <v>182</v>
      </c>
      <c r="E118" s="328" t="s">
        <v>182</v>
      </c>
      <c r="F118" s="328" t="s">
        <v>182</v>
      </c>
      <c r="G118" s="327">
        <v>94253.062008181601</v>
      </c>
      <c r="H118" s="327">
        <v>1.46027512323081</v>
      </c>
      <c r="I118" s="327">
        <v>0.26593010197444999</v>
      </c>
      <c r="J118" s="327" t="s">
        <v>539</v>
      </c>
    </row>
    <row r="119" spans="1:10" x14ac:dyDescent="0.25">
      <c r="A119" s="285" t="s">
        <v>536</v>
      </c>
      <c r="B119" s="329">
        <v>49045.406851392239</v>
      </c>
      <c r="C119" s="327" t="s">
        <v>535</v>
      </c>
      <c r="D119" s="327">
        <v>74.659973794071973</v>
      </c>
      <c r="E119" s="327">
        <v>3.1426139568948201</v>
      </c>
      <c r="F119" s="327">
        <v>2.75514054391506</v>
      </c>
      <c r="G119" s="329">
        <v>3661.7287902445428</v>
      </c>
      <c r="H119" s="329">
        <v>0.15413078009277001</v>
      </c>
      <c r="I119" s="329">
        <v>0.13512698890908001</v>
      </c>
      <c r="J119" s="329" t="s">
        <v>477</v>
      </c>
    </row>
    <row r="120" spans="1:10" x14ac:dyDescent="0.25">
      <c r="A120" s="285" t="s">
        <v>537</v>
      </c>
      <c r="B120" s="329">
        <v>397.21842434588893</v>
      </c>
      <c r="C120" s="327" t="s">
        <v>535</v>
      </c>
      <c r="D120" s="327">
        <v>89.645233903118736</v>
      </c>
      <c r="E120" s="327">
        <v>9.5000000000102105</v>
      </c>
      <c r="F120" s="327">
        <v>1.4249999999927201</v>
      </c>
      <c r="G120" s="329">
        <v>35.608738561115487</v>
      </c>
      <c r="H120" s="329">
        <v>3.77357503129E-3</v>
      </c>
      <c r="I120" s="329">
        <v>5.6603625469000001E-4</v>
      </c>
      <c r="J120" s="329" t="s">
        <v>477</v>
      </c>
    </row>
    <row r="121" spans="1:10" x14ac:dyDescent="0.25">
      <c r="A121" s="285" t="s">
        <v>538</v>
      </c>
      <c r="B121" s="329">
        <v>1729244.4290622373</v>
      </c>
      <c r="C121" s="327" t="s">
        <v>535</v>
      </c>
      <c r="D121" s="327">
        <v>52.367220594999381</v>
      </c>
      <c r="E121" s="327">
        <v>0.75314440585650999</v>
      </c>
      <c r="F121" s="327">
        <v>7.5314440585649997E-2</v>
      </c>
      <c r="G121" s="329">
        <v>90555.724479375946</v>
      </c>
      <c r="H121" s="329">
        <v>1.30237076810675</v>
      </c>
      <c r="I121" s="329">
        <v>0.13023707681068</v>
      </c>
      <c r="J121" s="329" t="s">
        <v>477</v>
      </c>
    </row>
    <row r="122" spans="1:10" x14ac:dyDescent="0.25">
      <c r="A122" s="285" t="s">
        <v>3186</v>
      </c>
      <c r="B122" s="329" t="s">
        <v>506</v>
      </c>
      <c r="C122" s="327" t="s">
        <v>535</v>
      </c>
      <c r="D122" s="327" t="s">
        <v>506</v>
      </c>
      <c r="E122" s="327" t="s">
        <v>506</v>
      </c>
      <c r="F122" s="327" t="s">
        <v>506</v>
      </c>
      <c r="G122" s="329" t="s">
        <v>506</v>
      </c>
      <c r="H122" s="329" t="s">
        <v>506</v>
      </c>
      <c r="I122" s="329" t="s">
        <v>506</v>
      </c>
      <c r="J122" s="329" t="s">
        <v>506</v>
      </c>
    </row>
    <row r="123" spans="1:10" x14ac:dyDescent="0.25">
      <c r="A123" s="285" t="s">
        <v>3187</v>
      </c>
      <c r="B123" s="329" t="s">
        <v>506</v>
      </c>
      <c r="C123" s="327" t="s">
        <v>535</v>
      </c>
      <c r="D123" s="327" t="s">
        <v>506</v>
      </c>
      <c r="E123" s="327" t="s">
        <v>506</v>
      </c>
      <c r="F123" s="327" t="s">
        <v>506</v>
      </c>
      <c r="G123" s="329" t="s">
        <v>506</v>
      </c>
      <c r="H123" s="329" t="s">
        <v>506</v>
      </c>
      <c r="I123" s="329" t="s">
        <v>506</v>
      </c>
      <c r="J123" s="329" t="s">
        <v>506</v>
      </c>
    </row>
    <row r="124" spans="1:10" x14ac:dyDescent="0.25">
      <c r="A124" s="285" t="s">
        <v>3188</v>
      </c>
      <c r="B124" s="329" t="s">
        <v>479</v>
      </c>
      <c r="C124" s="327" t="s">
        <v>535</v>
      </c>
      <c r="D124" s="327" t="s">
        <v>511</v>
      </c>
      <c r="E124" s="327" t="s">
        <v>479</v>
      </c>
      <c r="F124" s="327" t="s">
        <v>479</v>
      </c>
      <c r="G124" s="329" t="s">
        <v>479</v>
      </c>
      <c r="H124" s="329" t="s">
        <v>479</v>
      </c>
      <c r="I124" s="329" t="s">
        <v>479</v>
      </c>
      <c r="J124" s="329" t="s">
        <v>477</v>
      </c>
    </row>
    <row r="125" spans="1:10" x14ac:dyDescent="0.25">
      <c r="A125" s="290" t="s">
        <v>3190</v>
      </c>
      <c r="B125" s="327">
        <v>811064.09369339747</v>
      </c>
      <c r="C125" s="327" t="s">
        <v>535</v>
      </c>
      <c r="D125" s="328" t="s">
        <v>182</v>
      </c>
      <c r="E125" s="328" t="s">
        <v>182</v>
      </c>
      <c r="F125" s="328" t="s">
        <v>182</v>
      </c>
      <c r="G125" s="327">
        <v>45783.983149465937</v>
      </c>
      <c r="H125" s="327">
        <v>1.37229551691322</v>
      </c>
      <c r="I125" s="327">
        <v>0.19110373131999001</v>
      </c>
      <c r="J125" s="327" t="s">
        <v>539</v>
      </c>
    </row>
    <row r="126" spans="1:10" x14ac:dyDescent="0.25">
      <c r="A126" s="283" t="s">
        <v>536</v>
      </c>
      <c r="B126" s="327">
        <v>5418.8561307769987</v>
      </c>
      <c r="C126" s="327" t="s">
        <v>535</v>
      </c>
      <c r="D126" s="327">
        <v>74.659973794071973</v>
      </c>
      <c r="E126" s="327">
        <v>3.14261395689392</v>
      </c>
      <c r="F126" s="327">
        <v>2.7551405439157199</v>
      </c>
      <c r="G126" s="327">
        <v>404.57165671765699</v>
      </c>
      <c r="H126" s="327">
        <v>1.7029372906979999E-2</v>
      </c>
      <c r="I126" s="327">
        <v>1.492971022755E-2</v>
      </c>
      <c r="J126" s="327" t="s">
        <v>477</v>
      </c>
    </row>
    <row r="127" spans="1:10" x14ac:dyDescent="0.25">
      <c r="A127" s="283" t="s">
        <v>537</v>
      </c>
      <c r="B127" s="327">
        <v>85573.487772242661</v>
      </c>
      <c r="C127" s="327" t="s">
        <v>535</v>
      </c>
      <c r="D127" s="327">
        <v>89.645233903118736</v>
      </c>
      <c r="E127" s="327">
        <v>9.5000000000000604</v>
      </c>
      <c r="F127" s="327">
        <v>1.42500000000005</v>
      </c>
      <c r="G127" s="327">
        <v>7671.2553272483647</v>
      </c>
      <c r="H127" s="327">
        <v>0.81294813383631004</v>
      </c>
      <c r="I127" s="327">
        <v>0.12194222007545</v>
      </c>
      <c r="J127" s="327" t="s">
        <v>477</v>
      </c>
    </row>
    <row r="128" spans="1:10" x14ac:dyDescent="0.25">
      <c r="A128" s="283" t="s">
        <v>538</v>
      </c>
      <c r="B128" s="327">
        <v>720071.7497903778</v>
      </c>
      <c r="C128" s="327" t="s">
        <v>535</v>
      </c>
      <c r="D128" s="327">
        <v>52.367220594999388</v>
      </c>
      <c r="E128" s="327">
        <v>0.75314440585650999</v>
      </c>
      <c r="F128" s="327">
        <v>7.5314440585649997E-2</v>
      </c>
      <c r="G128" s="327">
        <v>37708.156165499917</v>
      </c>
      <c r="H128" s="327">
        <v>0.54231801016992998</v>
      </c>
      <c r="I128" s="327">
        <v>5.4231801016990003E-2</v>
      </c>
      <c r="J128" s="327" t="s">
        <v>477</v>
      </c>
    </row>
    <row r="129" spans="1:10" x14ac:dyDescent="0.25">
      <c r="A129" s="283" t="s">
        <v>3186</v>
      </c>
      <c r="B129" s="327" t="s">
        <v>506</v>
      </c>
      <c r="C129" s="327" t="s">
        <v>535</v>
      </c>
      <c r="D129" s="327" t="s">
        <v>506</v>
      </c>
      <c r="E129" s="327" t="s">
        <v>506</v>
      </c>
      <c r="F129" s="327" t="s">
        <v>506</v>
      </c>
      <c r="G129" s="327" t="s">
        <v>506</v>
      </c>
      <c r="H129" s="327" t="s">
        <v>506</v>
      </c>
      <c r="I129" s="327" t="s">
        <v>506</v>
      </c>
      <c r="J129" s="327" t="s">
        <v>506</v>
      </c>
    </row>
    <row r="130" spans="1:10" x14ac:dyDescent="0.25">
      <c r="A130" s="283" t="s">
        <v>3187</v>
      </c>
      <c r="B130" s="327" t="s">
        <v>506</v>
      </c>
      <c r="C130" s="327" t="s">
        <v>535</v>
      </c>
      <c r="D130" s="327" t="s">
        <v>506</v>
      </c>
      <c r="E130" s="327" t="s">
        <v>506</v>
      </c>
      <c r="F130" s="327" t="s">
        <v>506</v>
      </c>
      <c r="G130" s="327" t="s">
        <v>506</v>
      </c>
      <c r="H130" s="327" t="s">
        <v>506</v>
      </c>
      <c r="I130" s="327" t="s">
        <v>506</v>
      </c>
      <c r="J130" s="327" t="s">
        <v>506</v>
      </c>
    </row>
    <row r="131" spans="1:10" x14ac:dyDescent="0.25">
      <c r="A131" s="283" t="s">
        <v>3188</v>
      </c>
      <c r="B131" s="327" t="s">
        <v>479</v>
      </c>
      <c r="C131" s="327" t="s">
        <v>535</v>
      </c>
      <c r="D131" s="327" t="s">
        <v>511</v>
      </c>
      <c r="E131" s="327" t="s">
        <v>479</v>
      </c>
      <c r="F131" s="327" t="s">
        <v>479</v>
      </c>
      <c r="G131" s="327" t="s">
        <v>479</v>
      </c>
      <c r="H131" s="327" t="s">
        <v>479</v>
      </c>
      <c r="I131" s="327" t="s">
        <v>479</v>
      </c>
      <c r="J131" s="327" t="s">
        <v>477</v>
      </c>
    </row>
    <row r="132" spans="1:10" x14ac:dyDescent="0.25">
      <c r="A132" s="287" t="s">
        <v>549</v>
      </c>
      <c r="B132" s="327">
        <v>811064.09369339747</v>
      </c>
      <c r="C132" s="327" t="s">
        <v>535</v>
      </c>
      <c r="D132" s="328" t="s">
        <v>182</v>
      </c>
      <c r="E132" s="328" t="s">
        <v>182</v>
      </c>
      <c r="F132" s="328" t="s">
        <v>182</v>
      </c>
      <c r="G132" s="327">
        <v>45783.983149465937</v>
      </c>
      <c r="H132" s="327">
        <v>1.37229551691322</v>
      </c>
      <c r="I132" s="327">
        <v>0.19110373131999001</v>
      </c>
      <c r="J132" s="327" t="s">
        <v>539</v>
      </c>
    </row>
    <row r="133" spans="1:10" x14ac:dyDescent="0.25">
      <c r="A133" s="288" t="s">
        <v>542</v>
      </c>
      <c r="B133" s="329">
        <v>5418.8561307769987</v>
      </c>
      <c r="C133" s="327" t="s">
        <v>535</v>
      </c>
      <c r="D133" s="327">
        <v>74.659973794071973</v>
      </c>
      <c r="E133" s="327">
        <v>3.14261395689392</v>
      </c>
      <c r="F133" s="327">
        <v>2.7551405439157199</v>
      </c>
      <c r="G133" s="329">
        <v>404.57165671765699</v>
      </c>
      <c r="H133" s="329">
        <v>1.7029372906979999E-2</v>
      </c>
      <c r="I133" s="329">
        <v>1.492971022755E-2</v>
      </c>
      <c r="J133" s="329" t="s">
        <v>477</v>
      </c>
    </row>
    <row r="134" spans="1:10" x14ac:dyDescent="0.25">
      <c r="A134" s="288" t="s">
        <v>543</v>
      </c>
      <c r="B134" s="329">
        <v>85573.487772242661</v>
      </c>
      <c r="C134" s="327" t="s">
        <v>535</v>
      </c>
      <c r="D134" s="327">
        <v>89.645233903118736</v>
      </c>
      <c r="E134" s="327">
        <v>9.5000000000000604</v>
      </c>
      <c r="F134" s="327">
        <v>1.42500000000005</v>
      </c>
      <c r="G134" s="329">
        <v>7671.2553272483647</v>
      </c>
      <c r="H134" s="329">
        <v>0.81294813383631004</v>
      </c>
      <c r="I134" s="329">
        <v>0.12194222007545</v>
      </c>
      <c r="J134" s="329" t="s">
        <v>477</v>
      </c>
    </row>
    <row r="135" spans="1:10" x14ac:dyDescent="0.25">
      <c r="A135" s="288" t="s">
        <v>544</v>
      </c>
      <c r="B135" s="329">
        <v>720071.7497903778</v>
      </c>
      <c r="C135" s="327" t="s">
        <v>535</v>
      </c>
      <c r="D135" s="327">
        <v>52.367220594999388</v>
      </c>
      <c r="E135" s="327">
        <v>0.75314440585650999</v>
      </c>
      <c r="F135" s="327">
        <v>7.5314440585649997E-2</v>
      </c>
      <c r="G135" s="329">
        <v>37708.156165499917</v>
      </c>
      <c r="H135" s="329">
        <v>0.54231801016992998</v>
      </c>
      <c r="I135" s="329">
        <v>5.4231801016990003E-2</v>
      </c>
      <c r="J135" s="329" t="s">
        <v>477</v>
      </c>
    </row>
    <row r="136" spans="1:10" x14ac:dyDescent="0.25">
      <c r="A136" s="288" t="s">
        <v>545</v>
      </c>
      <c r="B136" s="329" t="s">
        <v>506</v>
      </c>
      <c r="C136" s="327" t="s">
        <v>535</v>
      </c>
      <c r="D136" s="327" t="s">
        <v>506</v>
      </c>
      <c r="E136" s="327" t="s">
        <v>506</v>
      </c>
      <c r="F136" s="327" t="s">
        <v>506</v>
      </c>
      <c r="G136" s="329" t="s">
        <v>506</v>
      </c>
      <c r="H136" s="329" t="s">
        <v>506</v>
      </c>
      <c r="I136" s="329" t="s">
        <v>506</v>
      </c>
      <c r="J136" s="329" t="s">
        <v>506</v>
      </c>
    </row>
    <row r="137" spans="1:10" x14ac:dyDescent="0.25">
      <c r="A137" s="288" t="s">
        <v>546</v>
      </c>
      <c r="B137" s="329" t="s">
        <v>506</v>
      </c>
      <c r="C137" s="327" t="s">
        <v>535</v>
      </c>
      <c r="D137" s="327" t="s">
        <v>506</v>
      </c>
      <c r="E137" s="327" t="s">
        <v>506</v>
      </c>
      <c r="F137" s="327" t="s">
        <v>506</v>
      </c>
      <c r="G137" s="329" t="s">
        <v>506</v>
      </c>
      <c r="H137" s="329" t="s">
        <v>506</v>
      </c>
      <c r="I137" s="329" t="s">
        <v>506</v>
      </c>
      <c r="J137" s="329" t="s">
        <v>506</v>
      </c>
    </row>
    <row r="138" spans="1:10" x14ac:dyDescent="0.25">
      <c r="A138" s="288" t="s">
        <v>88</v>
      </c>
      <c r="B138" s="329" t="s">
        <v>479</v>
      </c>
      <c r="C138" s="327" t="s">
        <v>535</v>
      </c>
      <c r="D138" s="327" t="s">
        <v>511</v>
      </c>
      <c r="E138" s="327" t="s">
        <v>479</v>
      </c>
      <c r="F138" s="327" t="s">
        <v>479</v>
      </c>
      <c r="G138" s="329" t="s">
        <v>479</v>
      </c>
      <c r="H138" s="329" t="s">
        <v>479</v>
      </c>
      <c r="I138" s="329" t="s">
        <v>479</v>
      </c>
      <c r="J138" s="329" t="s">
        <v>477</v>
      </c>
    </row>
    <row r="139" spans="1:10" x14ac:dyDescent="0.25">
      <c r="A139" s="287" t="s">
        <v>550</v>
      </c>
      <c r="B139" s="327" t="s">
        <v>551</v>
      </c>
      <c r="C139" s="327" t="s">
        <v>535</v>
      </c>
      <c r="D139" s="328" t="s">
        <v>182</v>
      </c>
      <c r="E139" s="328" t="s">
        <v>182</v>
      </c>
      <c r="F139" s="328" t="s">
        <v>182</v>
      </c>
      <c r="G139" s="327" t="s">
        <v>551</v>
      </c>
      <c r="H139" s="327" t="s">
        <v>551</v>
      </c>
      <c r="I139" s="327" t="s">
        <v>551</v>
      </c>
      <c r="J139" s="327" t="s">
        <v>539</v>
      </c>
    </row>
    <row r="140" spans="1:10" x14ac:dyDescent="0.25">
      <c r="A140" s="288" t="s">
        <v>542</v>
      </c>
      <c r="B140" s="329" t="s">
        <v>479</v>
      </c>
      <c r="C140" s="327" t="s">
        <v>535</v>
      </c>
      <c r="D140" s="327" t="s">
        <v>511</v>
      </c>
      <c r="E140" s="327" t="s">
        <v>479</v>
      </c>
      <c r="F140" s="327" t="s">
        <v>479</v>
      </c>
      <c r="G140" s="329" t="s">
        <v>479</v>
      </c>
      <c r="H140" s="329" t="s">
        <v>479</v>
      </c>
      <c r="I140" s="329" t="s">
        <v>479</v>
      </c>
      <c r="J140" s="329" t="s">
        <v>477</v>
      </c>
    </row>
    <row r="141" spans="1:10" x14ac:dyDescent="0.25">
      <c r="A141" s="288" t="s">
        <v>543</v>
      </c>
      <c r="B141" s="329" t="s">
        <v>479</v>
      </c>
      <c r="C141" s="327" t="s">
        <v>535</v>
      </c>
      <c r="D141" s="327" t="s">
        <v>511</v>
      </c>
      <c r="E141" s="327" t="s">
        <v>479</v>
      </c>
      <c r="F141" s="327" t="s">
        <v>479</v>
      </c>
      <c r="G141" s="329" t="s">
        <v>479</v>
      </c>
      <c r="H141" s="329" t="s">
        <v>479</v>
      </c>
      <c r="I141" s="329" t="s">
        <v>479</v>
      </c>
      <c r="J141" s="329" t="s">
        <v>477</v>
      </c>
    </row>
    <row r="142" spans="1:10" x14ac:dyDescent="0.25">
      <c r="A142" s="288" t="s">
        <v>544</v>
      </c>
      <c r="B142" s="329" t="s">
        <v>479</v>
      </c>
      <c r="C142" s="327" t="s">
        <v>535</v>
      </c>
      <c r="D142" s="327" t="s">
        <v>511</v>
      </c>
      <c r="E142" s="327" t="s">
        <v>479</v>
      </c>
      <c r="F142" s="327" t="s">
        <v>479</v>
      </c>
      <c r="G142" s="329" t="s">
        <v>479</v>
      </c>
      <c r="H142" s="329" t="s">
        <v>479</v>
      </c>
      <c r="I142" s="329" t="s">
        <v>479</v>
      </c>
      <c r="J142" s="329" t="s">
        <v>477</v>
      </c>
    </row>
    <row r="143" spans="1:10" x14ac:dyDescent="0.25">
      <c r="A143" s="288" t="s">
        <v>545</v>
      </c>
      <c r="B143" s="329" t="s">
        <v>506</v>
      </c>
      <c r="C143" s="327" t="s">
        <v>535</v>
      </c>
      <c r="D143" s="327" t="s">
        <v>506</v>
      </c>
      <c r="E143" s="327" t="s">
        <v>506</v>
      </c>
      <c r="F143" s="327" t="s">
        <v>506</v>
      </c>
      <c r="G143" s="329" t="s">
        <v>506</v>
      </c>
      <c r="H143" s="329" t="s">
        <v>506</v>
      </c>
      <c r="I143" s="329" t="s">
        <v>506</v>
      </c>
      <c r="J143" s="329" t="s">
        <v>506</v>
      </c>
    </row>
    <row r="144" spans="1:10" x14ac:dyDescent="0.25">
      <c r="A144" s="288" t="s">
        <v>546</v>
      </c>
      <c r="B144" s="329" t="s">
        <v>506</v>
      </c>
      <c r="C144" s="327" t="s">
        <v>535</v>
      </c>
      <c r="D144" s="327" t="s">
        <v>506</v>
      </c>
      <c r="E144" s="327" t="s">
        <v>506</v>
      </c>
      <c r="F144" s="327" t="s">
        <v>506</v>
      </c>
      <c r="G144" s="329" t="s">
        <v>506</v>
      </c>
      <c r="H144" s="329" t="s">
        <v>506</v>
      </c>
      <c r="I144" s="329" t="s">
        <v>506</v>
      </c>
      <c r="J144" s="329" t="s">
        <v>506</v>
      </c>
    </row>
    <row r="145" spans="1:10" x14ac:dyDescent="0.25">
      <c r="A145" s="288" t="s">
        <v>88</v>
      </c>
      <c r="B145" s="329" t="s">
        <v>479</v>
      </c>
      <c r="C145" s="327" t="s">
        <v>535</v>
      </c>
      <c r="D145" s="327" t="s">
        <v>511</v>
      </c>
      <c r="E145" s="327" t="s">
        <v>479</v>
      </c>
      <c r="F145" s="327" t="s">
        <v>479</v>
      </c>
      <c r="G145" s="329" t="s">
        <v>479</v>
      </c>
      <c r="H145" s="329" t="s">
        <v>479</v>
      </c>
      <c r="I145" s="329" t="s">
        <v>479</v>
      </c>
      <c r="J145" s="329" t="s">
        <v>477</v>
      </c>
    </row>
    <row r="146" spans="1:10" x14ac:dyDescent="0.25">
      <c r="A146" s="287" t="s">
        <v>552</v>
      </c>
      <c r="B146" s="327" t="s">
        <v>551</v>
      </c>
      <c r="C146" s="327" t="s">
        <v>535</v>
      </c>
      <c r="D146" s="328" t="s">
        <v>182</v>
      </c>
      <c r="E146" s="328" t="s">
        <v>182</v>
      </c>
      <c r="F146" s="328" t="s">
        <v>182</v>
      </c>
      <c r="G146" s="327" t="s">
        <v>551</v>
      </c>
      <c r="H146" s="327" t="s">
        <v>551</v>
      </c>
      <c r="I146" s="327" t="s">
        <v>551</v>
      </c>
      <c r="J146" s="327" t="s">
        <v>539</v>
      </c>
    </row>
    <row r="147" spans="1:10" x14ac:dyDescent="0.25">
      <c r="A147" s="288" t="s">
        <v>542</v>
      </c>
      <c r="B147" s="329" t="s">
        <v>479</v>
      </c>
      <c r="C147" s="327" t="s">
        <v>535</v>
      </c>
      <c r="D147" s="327" t="s">
        <v>511</v>
      </c>
      <c r="E147" s="327" t="s">
        <v>479</v>
      </c>
      <c r="F147" s="327" t="s">
        <v>479</v>
      </c>
      <c r="G147" s="329" t="s">
        <v>479</v>
      </c>
      <c r="H147" s="329" t="s">
        <v>479</v>
      </c>
      <c r="I147" s="329" t="s">
        <v>479</v>
      </c>
      <c r="J147" s="329" t="s">
        <v>477</v>
      </c>
    </row>
    <row r="148" spans="1:10" x14ac:dyDescent="0.25">
      <c r="A148" s="288" t="s">
        <v>543</v>
      </c>
      <c r="B148" s="329" t="s">
        <v>479</v>
      </c>
      <c r="C148" s="327" t="s">
        <v>535</v>
      </c>
      <c r="D148" s="327" t="s">
        <v>511</v>
      </c>
      <c r="E148" s="327" t="s">
        <v>479</v>
      </c>
      <c r="F148" s="327" t="s">
        <v>479</v>
      </c>
      <c r="G148" s="329" t="s">
        <v>479</v>
      </c>
      <c r="H148" s="329" t="s">
        <v>479</v>
      </c>
      <c r="I148" s="329" t="s">
        <v>479</v>
      </c>
      <c r="J148" s="329" t="s">
        <v>477</v>
      </c>
    </row>
    <row r="149" spans="1:10" x14ac:dyDescent="0.25">
      <c r="A149" s="288" t="s">
        <v>544</v>
      </c>
      <c r="B149" s="329" t="s">
        <v>479</v>
      </c>
      <c r="C149" s="327" t="s">
        <v>535</v>
      </c>
      <c r="D149" s="327" t="s">
        <v>511</v>
      </c>
      <c r="E149" s="327" t="s">
        <v>479</v>
      </c>
      <c r="F149" s="327" t="s">
        <v>479</v>
      </c>
      <c r="G149" s="329" t="s">
        <v>479</v>
      </c>
      <c r="H149" s="329" t="s">
        <v>479</v>
      </c>
      <c r="I149" s="329" t="s">
        <v>479</v>
      </c>
      <c r="J149" s="329" t="s">
        <v>477</v>
      </c>
    </row>
    <row r="150" spans="1:10" x14ac:dyDescent="0.25">
      <c r="A150" s="288" t="s">
        <v>545</v>
      </c>
      <c r="B150" s="329" t="s">
        <v>506</v>
      </c>
      <c r="C150" s="327" t="s">
        <v>535</v>
      </c>
      <c r="D150" s="327" t="s">
        <v>506</v>
      </c>
      <c r="E150" s="327" t="s">
        <v>506</v>
      </c>
      <c r="F150" s="327" t="s">
        <v>506</v>
      </c>
      <c r="G150" s="329" t="s">
        <v>506</v>
      </c>
      <c r="H150" s="329" t="s">
        <v>506</v>
      </c>
      <c r="I150" s="329" t="s">
        <v>506</v>
      </c>
      <c r="J150" s="329" t="s">
        <v>506</v>
      </c>
    </row>
    <row r="151" spans="1:10" x14ac:dyDescent="0.25">
      <c r="A151" s="288" t="s">
        <v>546</v>
      </c>
      <c r="B151" s="329" t="s">
        <v>506</v>
      </c>
      <c r="C151" s="327" t="s">
        <v>535</v>
      </c>
      <c r="D151" s="327" t="s">
        <v>506</v>
      </c>
      <c r="E151" s="327" t="s">
        <v>506</v>
      </c>
      <c r="F151" s="327" t="s">
        <v>506</v>
      </c>
      <c r="G151" s="329" t="s">
        <v>506</v>
      </c>
      <c r="H151" s="329" t="s">
        <v>506</v>
      </c>
      <c r="I151" s="329" t="s">
        <v>506</v>
      </c>
      <c r="J151" s="329" t="s">
        <v>506</v>
      </c>
    </row>
    <row r="152" spans="1:10" x14ac:dyDescent="0.25">
      <c r="A152" s="288" t="s">
        <v>88</v>
      </c>
      <c r="B152" s="329" t="s">
        <v>479</v>
      </c>
      <c r="C152" s="327" t="s">
        <v>535</v>
      </c>
      <c r="D152" s="327" t="s">
        <v>511</v>
      </c>
      <c r="E152" s="327" t="s">
        <v>479</v>
      </c>
      <c r="F152" s="327" t="s">
        <v>479</v>
      </c>
      <c r="G152" s="329" t="s">
        <v>479</v>
      </c>
      <c r="H152" s="329" t="s">
        <v>479</v>
      </c>
      <c r="I152" s="329" t="s">
        <v>479</v>
      </c>
      <c r="J152" s="329" t="s">
        <v>477</v>
      </c>
    </row>
    <row r="153" spans="1:10" x14ac:dyDescent="0.25">
      <c r="A153" s="216" t="s">
        <v>553</v>
      </c>
      <c r="B153" s="327">
        <v>12857095.578220105</v>
      </c>
      <c r="C153" s="327" t="s">
        <v>535</v>
      </c>
      <c r="D153" s="328" t="s">
        <v>182</v>
      </c>
      <c r="E153" s="328" t="s">
        <v>182</v>
      </c>
      <c r="F153" s="328" t="s">
        <v>182</v>
      </c>
      <c r="G153" s="327">
        <v>711227.52746031829</v>
      </c>
      <c r="H153" s="327">
        <v>66.667583289309391</v>
      </c>
      <c r="I153" s="327">
        <v>9.3662220369597406</v>
      </c>
      <c r="J153" s="327" t="s">
        <v>539</v>
      </c>
    </row>
    <row r="154" spans="1:10" x14ac:dyDescent="0.25">
      <c r="A154" s="291" t="s">
        <v>536</v>
      </c>
      <c r="B154" s="327">
        <v>3289687.0402968642</v>
      </c>
      <c r="C154" s="327" t="s">
        <v>535</v>
      </c>
      <c r="D154" s="327">
        <v>74.659973794071988</v>
      </c>
      <c r="E154" s="327">
        <v>2.5953153081467302</v>
      </c>
      <c r="F154" s="327">
        <v>0.48384345490726</v>
      </c>
      <c r="G154" s="327">
        <v>245607.94821926212</v>
      </c>
      <c r="H154" s="327">
        <v>8.5377751346943498</v>
      </c>
      <c r="I154" s="327">
        <v>1.5916935431408601</v>
      </c>
      <c r="J154" s="327" t="s">
        <v>477</v>
      </c>
    </row>
    <row r="155" spans="1:10" x14ac:dyDescent="0.25">
      <c r="A155" s="291" t="s">
        <v>537</v>
      </c>
      <c r="B155" s="327">
        <v>1227490.5647916261</v>
      </c>
      <c r="C155" s="327" t="s">
        <v>535</v>
      </c>
      <c r="D155" s="327">
        <v>89.645233903118751</v>
      </c>
      <c r="E155" s="327">
        <v>9.5</v>
      </c>
      <c r="F155" s="327">
        <v>1.4249999999999901</v>
      </c>
      <c r="G155" s="327">
        <v>110038.67879461666</v>
      </c>
      <c r="H155" s="327">
        <v>11.66116036552045</v>
      </c>
      <c r="I155" s="327">
        <v>1.7491740548280601</v>
      </c>
      <c r="J155" s="327" t="s">
        <v>477</v>
      </c>
    </row>
    <row r="156" spans="1:10" x14ac:dyDescent="0.25">
      <c r="A156" s="291" t="s">
        <v>538</v>
      </c>
      <c r="B156" s="327">
        <v>6790142.6962574841</v>
      </c>
      <c r="C156" s="327" t="s">
        <v>535</v>
      </c>
      <c r="D156" s="327">
        <v>52.367220594999381</v>
      </c>
      <c r="E156" s="327">
        <v>0.75314440585650999</v>
      </c>
      <c r="F156" s="327">
        <v>7.5314440585649997E-2</v>
      </c>
      <c r="G156" s="327">
        <v>355580.90044643951</v>
      </c>
      <c r="H156" s="327">
        <v>5.1139579866537304</v>
      </c>
      <c r="I156" s="327">
        <v>0.51139579866536999</v>
      </c>
      <c r="J156" s="327" t="s">
        <v>477</v>
      </c>
    </row>
    <row r="157" spans="1:10" x14ac:dyDescent="0.25">
      <c r="A157" s="291" t="s">
        <v>3191</v>
      </c>
      <c r="B157" s="327" t="s">
        <v>506</v>
      </c>
      <c r="C157" s="327" t="s">
        <v>535</v>
      </c>
      <c r="D157" s="327" t="s">
        <v>506</v>
      </c>
      <c r="E157" s="327" t="s">
        <v>506</v>
      </c>
      <c r="F157" s="327" t="s">
        <v>506</v>
      </c>
      <c r="G157" s="327" t="s">
        <v>506</v>
      </c>
      <c r="H157" s="327" t="s">
        <v>506</v>
      </c>
      <c r="I157" s="327" t="s">
        <v>506</v>
      </c>
      <c r="J157" s="327" t="s">
        <v>506</v>
      </c>
    </row>
    <row r="158" spans="1:10" x14ac:dyDescent="0.25">
      <c r="A158" s="291" t="s">
        <v>3192</v>
      </c>
      <c r="B158" s="327" t="s">
        <v>506</v>
      </c>
      <c r="C158" s="327" t="s">
        <v>535</v>
      </c>
      <c r="D158" s="327" t="s">
        <v>506</v>
      </c>
      <c r="E158" s="327" t="s">
        <v>506</v>
      </c>
      <c r="F158" s="327" t="s">
        <v>506</v>
      </c>
      <c r="G158" s="327" t="s">
        <v>506</v>
      </c>
      <c r="H158" s="327" t="s">
        <v>506</v>
      </c>
      <c r="I158" s="327" t="s">
        <v>506</v>
      </c>
      <c r="J158" s="327" t="s">
        <v>506</v>
      </c>
    </row>
    <row r="159" spans="1:10" x14ac:dyDescent="0.25">
      <c r="A159" s="291" t="s">
        <v>3193</v>
      </c>
      <c r="B159" s="327">
        <v>1549775.2768741304</v>
      </c>
      <c r="C159" s="327" t="s">
        <v>535</v>
      </c>
      <c r="D159" s="327">
        <v>88.686898265961545</v>
      </c>
      <c r="E159" s="327">
        <v>26.684313796676729</v>
      </c>
      <c r="F159" s="327">
        <v>3.55790850622357</v>
      </c>
      <c r="G159" s="327">
        <v>137444.76231523839</v>
      </c>
      <c r="H159" s="327">
        <v>41.354689802440859</v>
      </c>
      <c r="I159" s="327">
        <v>5.5139586403254501</v>
      </c>
      <c r="J159" s="327" t="s">
        <v>477</v>
      </c>
    </row>
    <row r="160" spans="1:10" x14ac:dyDescent="0.25">
      <c r="A160" s="292" t="s">
        <v>481</v>
      </c>
      <c r="B160" s="327">
        <v>281318.6741082315</v>
      </c>
      <c r="C160" s="327" t="s">
        <v>535</v>
      </c>
      <c r="D160" s="328" t="s">
        <v>182</v>
      </c>
      <c r="E160" s="328" t="s">
        <v>182</v>
      </c>
      <c r="F160" s="328" t="s">
        <v>182</v>
      </c>
      <c r="G160" s="327">
        <v>14978.572362155866</v>
      </c>
      <c r="H160" s="327">
        <v>0.23835740177008</v>
      </c>
      <c r="I160" s="327">
        <v>5.0815371746130003E-2</v>
      </c>
      <c r="J160" s="327" t="s">
        <v>539</v>
      </c>
    </row>
    <row r="161" spans="1:10" x14ac:dyDescent="0.25">
      <c r="A161" s="291" t="s">
        <v>536</v>
      </c>
      <c r="B161" s="329">
        <v>11051.541643286968</v>
      </c>
      <c r="C161" s="327" t="s">
        <v>535</v>
      </c>
      <c r="D161" s="327">
        <v>74.659973794071973</v>
      </c>
      <c r="E161" s="327">
        <v>3.1426139568950102</v>
      </c>
      <c r="F161" s="327">
        <v>2.7551405439145502</v>
      </c>
      <c r="G161" s="329">
        <v>825.10780947190017</v>
      </c>
      <c r="H161" s="329">
        <v>3.4730729013399998E-2</v>
      </c>
      <c r="I161" s="329">
        <v>3.044855045418E-2</v>
      </c>
      <c r="J161" s="329" t="s">
        <v>477</v>
      </c>
    </row>
    <row r="162" spans="1:10" x14ac:dyDescent="0.25">
      <c r="A162" s="291" t="s">
        <v>537</v>
      </c>
      <c r="B162" s="329">
        <v>8.7452974385318907</v>
      </c>
      <c r="C162" s="327" t="s">
        <v>535</v>
      </c>
      <c r="D162" s="327">
        <v>89.645233903119134</v>
      </c>
      <c r="E162" s="327">
        <v>9.5000000004513296</v>
      </c>
      <c r="F162" s="327">
        <v>1.4250000000105301</v>
      </c>
      <c r="G162" s="329">
        <v>0.78397423442953995</v>
      </c>
      <c r="H162" s="329">
        <v>8.3080325669999998E-5</v>
      </c>
      <c r="I162" s="329">
        <v>1.246204885E-5</v>
      </c>
      <c r="J162" s="329" t="s">
        <v>477</v>
      </c>
    </row>
    <row r="163" spans="1:10" x14ac:dyDescent="0.25">
      <c r="A163" s="291" t="s">
        <v>538</v>
      </c>
      <c r="B163" s="329">
        <v>270258.38716750598</v>
      </c>
      <c r="C163" s="327" t="s">
        <v>535</v>
      </c>
      <c r="D163" s="327">
        <v>52.367220594999388</v>
      </c>
      <c r="E163" s="327">
        <v>0.75314440585650999</v>
      </c>
      <c r="F163" s="327">
        <v>7.5314440585649997E-2</v>
      </c>
      <c r="G163" s="329">
        <v>14152.680578449537</v>
      </c>
      <c r="H163" s="329">
        <v>0.20354359243101</v>
      </c>
      <c r="I163" s="329">
        <v>2.0354359243100001E-2</v>
      </c>
      <c r="J163" s="329" t="s">
        <v>477</v>
      </c>
    </row>
    <row r="164" spans="1:10" x14ac:dyDescent="0.25">
      <c r="A164" s="291" t="s">
        <v>3191</v>
      </c>
      <c r="B164" s="329" t="s">
        <v>506</v>
      </c>
      <c r="C164" s="327" t="s">
        <v>535</v>
      </c>
      <c r="D164" s="327" t="s">
        <v>506</v>
      </c>
      <c r="E164" s="327" t="s">
        <v>506</v>
      </c>
      <c r="F164" s="327" t="s">
        <v>506</v>
      </c>
      <c r="G164" s="329" t="s">
        <v>506</v>
      </c>
      <c r="H164" s="329" t="s">
        <v>506</v>
      </c>
      <c r="I164" s="329" t="s">
        <v>506</v>
      </c>
      <c r="J164" s="329" t="s">
        <v>506</v>
      </c>
    </row>
    <row r="165" spans="1:10" x14ac:dyDescent="0.25">
      <c r="A165" s="291" t="s">
        <v>3192</v>
      </c>
      <c r="B165" s="329" t="s">
        <v>506</v>
      </c>
      <c r="C165" s="327" t="s">
        <v>535</v>
      </c>
      <c r="D165" s="327" t="s">
        <v>506</v>
      </c>
      <c r="E165" s="327" t="s">
        <v>506</v>
      </c>
      <c r="F165" s="327" t="s">
        <v>506</v>
      </c>
      <c r="G165" s="329" t="s">
        <v>506</v>
      </c>
      <c r="H165" s="329" t="s">
        <v>506</v>
      </c>
      <c r="I165" s="329" t="s">
        <v>506</v>
      </c>
      <c r="J165" s="329" t="s">
        <v>506</v>
      </c>
    </row>
    <row r="166" spans="1:10" x14ac:dyDescent="0.25">
      <c r="A166" s="291" t="s">
        <v>3193</v>
      </c>
      <c r="B166" s="329" t="s">
        <v>479</v>
      </c>
      <c r="C166" s="327" t="s">
        <v>535</v>
      </c>
      <c r="D166" s="327" t="s">
        <v>511</v>
      </c>
      <c r="E166" s="327" t="s">
        <v>479</v>
      </c>
      <c r="F166" s="327" t="s">
        <v>479</v>
      </c>
      <c r="G166" s="329" t="s">
        <v>479</v>
      </c>
      <c r="H166" s="329" t="s">
        <v>479</v>
      </c>
      <c r="I166" s="329" t="s">
        <v>479</v>
      </c>
      <c r="J166" s="329" t="s">
        <v>477</v>
      </c>
    </row>
    <row r="167" spans="1:10" x14ac:dyDescent="0.25">
      <c r="A167" s="292" t="s">
        <v>482</v>
      </c>
      <c r="B167" s="327">
        <v>80551.220863386668</v>
      </c>
      <c r="C167" s="327" t="s">
        <v>535</v>
      </c>
      <c r="D167" s="328" t="s">
        <v>182</v>
      </c>
      <c r="E167" s="328" t="s">
        <v>182</v>
      </c>
      <c r="F167" s="328" t="s">
        <v>182</v>
      </c>
      <c r="G167" s="327">
        <v>5057.2748720254449</v>
      </c>
      <c r="H167" s="327">
        <v>0.25516926930848</v>
      </c>
      <c r="I167" s="327">
        <v>3.8004328346280002E-2</v>
      </c>
      <c r="J167" s="327" t="s">
        <v>539</v>
      </c>
    </row>
    <row r="168" spans="1:10" x14ac:dyDescent="0.25">
      <c r="A168" s="291" t="s">
        <v>536</v>
      </c>
      <c r="B168" s="329">
        <v>832.8845414672511</v>
      </c>
      <c r="C168" s="327" t="s">
        <v>535</v>
      </c>
      <c r="D168" s="327">
        <v>74.659973794071973</v>
      </c>
      <c r="E168" s="327">
        <v>3.1426139568985101</v>
      </c>
      <c r="F168" s="327">
        <v>2.75514054391923</v>
      </c>
      <c r="G168" s="329">
        <v>62.18313803943262</v>
      </c>
      <c r="H168" s="329">
        <v>2.6174345845000001E-3</v>
      </c>
      <c r="I168" s="329">
        <v>2.2947139686E-3</v>
      </c>
      <c r="J168" s="329" t="s">
        <v>477</v>
      </c>
    </row>
    <row r="169" spans="1:10" x14ac:dyDescent="0.25">
      <c r="A169" s="291" t="s">
        <v>537</v>
      </c>
      <c r="B169" s="329">
        <v>22009.328221657259</v>
      </c>
      <c r="C169" s="327" t="s">
        <v>535</v>
      </c>
      <c r="D169" s="327">
        <v>89.645233903118736</v>
      </c>
      <c r="E169" s="327">
        <v>9.4999999999998206</v>
      </c>
      <c r="F169" s="327">
        <v>1.4249999999999301</v>
      </c>
      <c r="G169" s="329">
        <v>1973.0313764809773</v>
      </c>
      <c r="H169" s="329">
        <v>0.20908861810574</v>
      </c>
      <c r="I169" s="329">
        <v>3.1363292715859997E-2</v>
      </c>
      <c r="J169" s="329" t="s">
        <v>477</v>
      </c>
    </row>
    <row r="170" spans="1:10" x14ac:dyDescent="0.25">
      <c r="A170" s="291" t="s">
        <v>538</v>
      </c>
      <c r="B170" s="329">
        <v>57709.008100262159</v>
      </c>
      <c r="C170" s="327" t="s">
        <v>535</v>
      </c>
      <c r="D170" s="327">
        <v>52.367220594999388</v>
      </c>
      <c r="E170" s="327">
        <v>0.7531444058565</v>
      </c>
      <c r="F170" s="327">
        <v>7.5314440585579998E-2</v>
      </c>
      <c r="G170" s="329">
        <v>3022.060357505035</v>
      </c>
      <c r="H170" s="329">
        <v>4.346321661824E-2</v>
      </c>
      <c r="I170" s="329">
        <v>4.3463216618200001E-3</v>
      </c>
      <c r="J170" s="329" t="s">
        <v>477</v>
      </c>
    </row>
    <row r="171" spans="1:10" x14ac:dyDescent="0.25">
      <c r="A171" s="291" t="s">
        <v>3191</v>
      </c>
      <c r="B171" s="329" t="s">
        <v>506</v>
      </c>
      <c r="C171" s="327" t="s">
        <v>535</v>
      </c>
      <c r="D171" s="327" t="s">
        <v>506</v>
      </c>
      <c r="E171" s="327" t="s">
        <v>506</v>
      </c>
      <c r="F171" s="327" t="s">
        <v>506</v>
      </c>
      <c r="G171" s="329" t="s">
        <v>506</v>
      </c>
      <c r="H171" s="329" t="s">
        <v>506</v>
      </c>
      <c r="I171" s="329" t="s">
        <v>506</v>
      </c>
      <c r="J171" s="329" t="s">
        <v>506</v>
      </c>
    </row>
    <row r="172" spans="1:10" x14ac:dyDescent="0.25">
      <c r="A172" s="291" t="s">
        <v>3192</v>
      </c>
      <c r="B172" s="329" t="s">
        <v>506</v>
      </c>
      <c r="C172" s="327" t="s">
        <v>535</v>
      </c>
      <c r="D172" s="327" t="s">
        <v>506</v>
      </c>
      <c r="E172" s="327" t="s">
        <v>506</v>
      </c>
      <c r="F172" s="327" t="s">
        <v>506</v>
      </c>
      <c r="G172" s="329" t="s">
        <v>506</v>
      </c>
      <c r="H172" s="329" t="s">
        <v>506</v>
      </c>
      <c r="I172" s="329" t="s">
        <v>506</v>
      </c>
      <c r="J172" s="329" t="s">
        <v>506</v>
      </c>
    </row>
    <row r="173" spans="1:10" x14ac:dyDescent="0.25">
      <c r="A173" s="291" t="s">
        <v>3193</v>
      </c>
      <c r="B173" s="329" t="s">
        <v>479</v>
      </c>
      <c r="C173" s="327" t="s">
        <v>535</v>
      </c>
      <c r="D173" s="327" t="s">
        <v>511</v>
      </c>
      <c r="E173" s="327" t="s">
        <v>479</v>
      </c>
      <c r="F173" s="327" t="s">
        <v>479</v>
      </c>
      <c r="G173" s="329" t="s">
        <v>479</v>
      </c>
      <c r="H173" s="329" t="s">
        <v>479</v>
      </c>
      <c r="I173" s="329" t="s">
        <v>479</v>
      </c>
      <c r="J173" s="329" t="s">
        <v>477</v>
      </c>
    </row>
    <row r="174" spans="1:10" x14ac:dyDescent="0.25">
      <c r="A174" s="292" t="s">
        <v>483</v>
      </c>
      <c r="B174" s="327">
        <v>1201393.2916326267</v>
      </c>
      <c r="C174" s="327" t="s">
        <v>535</v>
      </c>
      <c r="D174" s="328" t="s">
        <v>182</v>
      </c>
      <c r="E174" s="328" t="s">
        <v>182</v>
      </c>
      <c r="F174" s="328" t="s">
        <v>182</v>
      </c>
      <c r="G174" s="327">
        <v>67269.957813983725</v>
      </c>
      <c r="H174" s="327">
        <v>1.85662734289529</v>
      </c>
      <c r="I174" s="327">
        <v>0.29458061428601001</v>
      </c>
      <c r="J174" s="327" t="s">
        <v>539</v>
      </c>
    </row>
    <row r="175" spans="1:10" x14ac:dyDescent="0.25">
      <c r="A175" s="291" t="s">
        <v>536</v>
      </c>
      <c r="B175" s="329">
        <v>24762.86184900811</v>
      </c>
      <c r="C175" s="327" t="s">
        <v>535</v>
      </c>
      <c r="D175" s="327">
        <v>74.659973794071973</v>
      </c>
      <c r="E175" s="327">
        <v>3.14261395689477</v>
      </c>
      <c r="F175" s="327">
        <v>2.7551405439150698</v>
      </c>
      <c r="G175" s="329">
        <v>1848.7946167131702</v>
      </c>
      <c r="H175" s="329">
        <v>7.7820115259349995E-2</v>
      </c>
      <c r="I175" s="329">
        <v>6.8225164663569995E-2</v>
      </c>
      <c r="J175" s="329" t="s">
        <v>477</v>
      </c>
    </row>
    <row r="176" spans="1:10" x14ac:dyDescent="0.25">
      <c r="A176" s="291" t="s">
        <v>537</v>
      </c>
      <c r="B176" s="329">
        <v>102052.05654493057</v>
      </c>
      <c r="C176" s="327" t="s">
        <v>535</v>
      </c>
      <c r="D176" s="327">
        <v>89.645233903118736</v>
      </c>
      <c r="E176" s="327">
        <v>9.5</v>
      </c>
      <c r="F176" s="327">
        <v>1.42500000000004</v>
      </c>
      <c r="G176" s="329">
        <v>9148.4804792646009</v>
      </c>
      <c r="H176" s="329">
        <v>0.96949453717683998</v>
      </c>
      <c r="I176" s="329">
        <v>0.14542418057653</v>
      </c>
      <c r="J176" s="329" t="s">
        <v>477</v>
      </c>
    </row>
    <row r="177" spans="1:10" x14ac:dyDescent="0.25">
      <c r="A177" s="291" t="s">
        <v>538</v>
      </c>
      <c r="B177" s="329">
        <v>1074578.3732386879</v>
      </c>
      <c r="C177" s="327" t="s">
        <v>535</v>
      </c>
      <c r="D177" s="327">
        <v>52.367220594999388</v>
      </c>
      <c r="E177" s="327">
        <v>0.7531444058565</v>
      </c>
      <c r="F177" s="327">
        <v>7.5314440585649997E-2</v>
      </c>
      <c r="G177" s="329">
        <v>56272.682718005955</v>
      </c>
      <c r="H177" s="329">
        <v>0.80931269045910004</v>
      </c>
      <c r="I177" s="329">
        <v>8.0931269045909998E-2</v>
      </c>
      <c r="J177" s="329" t="s">
        <v>477</v>
      </c>
    </row>
    <row r="178" spans="1:10" x14ac:dyDescent="0.25">
      <c r="A178" s="291" t="s">
        <v>3191</v>
      </c>
      <c r="B178" s="329" t="s">
        <v>506</v>
      </c>
      <c r="C178" s="327" t="s">
        <v>535</v>
      </c>
      <c r="D178" s="327" t="s">
        <v>506</v>
      </c>
      <c r="E178" s="327" t="s">
        <v>506</v>
      </c>
      <c r="F178" s="327" t="s">
        <v>506</v>
      </c>
      <c r="G178" s="329" t="s">
        <v>506</v>
      </c>
      <c r="H178" s="329" t="s">
        <v>506</v>
      </c>
      <c r="I178" s="329" t="s">
        <v>506</v>
      </c>
      <c r="J178" s="329" t="s">
        <v>506</v>
      </c>
    </row>
    <row r="179" spans="1:10" x14ac:dyDescent="0.25">
      <c r="A179" s="291" t="s">
        <v>3192</v>
      </c>
      <c r="B179" s="329" t="s">
        <v>506</v>
      </c>
      <c r="C179" s="327" t="s">
        <v>535</v>
      </c>
      <c r="D179" s="327" t="s">
        <v>506</v>
      </c>
      <c r="E179" s="327" t="s">
        <v>506</v>
      </c>
      <c r="F179" s="327" t="s">
        <v>506</v>
      </c>
      <c r="G179" s="329" t="s">
        <v>506</v>
      </c>
      <c r="H179" s="329" t="s">
        <v>506</v>
      </c>
      <c r="I179" s="329" t="s">
        <v>506</v>
      </c>
      <c r="J179" s="329" t="s">
        <v>506</v>
      </c>
    </row>
    <row r="180" spans="1:10" x14ac:dyDescent="0.25">
      <c r="A180" s="291" t="s">
        <v>3193</v>
      </c>
      <c r="B180" s="329" t="s">
        <v>479</v>
      </c>
      <c r="C180" s="327" t="s">
        <v>535</v>
      </c>
      <c r="D180" s="327" t="s">
        <v>511</v>
      </c>
      <c r="E180" s="327" t="s">
        <v>479</v>
      </c>
      <c r="F180" s="327" t="s">
        <v>479</v>
      </c>
      <c r="G180" s="329" t="s">
        <v>479</v>
      </c>
      <c r="H180" s="329" t="s">
        <v>479</v>
      </c>
      <c r="I180" s="329" t="s">
        <v>479</v>
      </c>
      <c r="J180" s="329" t="s">
        <v>477</v>
      </c>
    </row>
    <row r="181" spans="1:10" x14ac:dyDescent="0.25">
      <c r="A181" s="292" t="s">
        <v>484</v>
      </c>
      <c r="B181" s="327">
        <v>644986.316561252</v>
      </c>
      <c r="C181" s="327" t="s">
        <v>535</v>
      </c>
      <c r="D181" s="328" t="s">
        <v>182</v>
      </c>
      <c r="E181" s="328" t="s">
        <v>182</v>
      </c>
      <c r="F181" s="328" t="s">
        <v>182</v>
      </c>
      <c r="G181" s="327">
        <v>45070.579654334128</v>
      </c>
      <c r="H181" s="327">
        <v>3.0283235843053902</v>
      </c>
      <c r="I181" s="327">
        <v>0.52839203850651995</v>
      </c>
      <c r="J181" s="327" t="s">
        <v>539</v>
      </c>
    </row>
    <row r="182" spans="1:10" x14ac:dyDescent="0.25">
      <c r="A182" s="291" t="s">
        <v>536</v>
      </c>
      <c r="B182" s="329">
        <v>37854.22878650669</v>
      </c>
      <c r="C182" s="327" t="s">
        <v>535</v>
      </c>
      <c r="D182" s="327">
        <v>74.659973794071973</v>
      </c>
      <c r="E182" s="327">
        <v>3.1426139568949401</v>
      </c>
      <c r="F182" s="327">
        <v>2.7551405439150298</v>
      </c>
      <c r="G182" s="329">
        <v>2826.1957291953945</v>
      </c>
      <c r="H182" s="329">
        <v>0.11896122771197</v>
      </c>
      <c r="I182" s="329">
        <v>0.10429372048834</v>
      </c>
      <c r="J182" s="329" t="s">
        <v>477</v>
      </c>
    </row>
    <row r="183" spans="1:10" x14ac:dyDescent="0.25">
      <c r="A183" s="291" t="s">
        <v>537</v>
      </c>
      <c r="B183" s="329">
        <v>280341.22601860663</v>
      </c>
      <c r="C183" s="327" t="s">
        <v>535</v>
      </c>
      <c r="D183" s="327">
        <v>89.645233903118736</v>
      </c>
      <c r="E183" s="327">
        <v>9.4999999999999893</v>
      </c>
      <c r="F183" s="327">
        <v>1.4249999999999801</v>
      </c>
      <c r="G183" s="329">
        <v>25131.254779125069</v>
      </c>
      <c r="H183" s="329">
        <v>2.6632416471767599</v>
      </c>
      <c r="I183" s="329">
        <v>0.39948624707650998</v>
      </c>
      <c r="J183" s="329" t="s">
        <v>477</v>
      </c>
    </row>
    <row r="184" spans="1:10" x14ac:dyDescent="0.25">
      <c r="A184" s="291" t="s">
        <v>538</v>
      </c>
      <c r="B184" s="329">
        <v>326790.86175613868</v>
      </c>
      <c r="C184" s="327" t="s">
        <v>535</v>
      </c>
      <c r="D184" s="327">
        <v>52.367220594999388</v>
      </c>
      <c r="E184" s="327">
        <v>0.7531444058565</v>
      </c>
      <c r="F184" s="327">
        <v>7.5314440585660003E-2</v>
      </c>
      <c r="G184" s="329">
        <v>17113.129146013664</v>
      </c>
      <c r="H184" s="329">
        <v>0.24612070941666001</v>
      </c>
      <c r="I184" s="329">
        <v>2.4612070941669999E-2</v>
      </c>
      <c r="J184" s="329" t="s">
        <v>477</v>
      </c>
    </row>
    <row r="185" spans="1:10" x14ac:dyDescent="0.25">
      <c r="A185" s="291" t="s">
        <v>3191</v>
      </c>
      <c r="B185" s="329" t="s">
        <v>506</v>
      </c>
      <c r="C185" s="327" t="s">
        <v>535</v>
      </c>
      <c r="D185" s="327" t="s">
        <v>506</v>
      </c>
      <c r="E185" s="327" t="s">
        <v>506</v>
      </c>
      <c r="F185" s="327" t="s">
        <v>506</v>
      </c>
      <c r="G185" s="329" t="s">
        <v>506</v>
      </c>
      <c r="H185" s="329" t="s">
        <v>506</v>
      </c>
      <c r="I185" s="329" t="s">
        <v>506</v>
      </c>
      <c r="J185" s="329" t="s">
        <v>506</v>
      </c>
    </row>
    <row r="186" spans="1:10" x14ac:dyDescent="0.25">
      <c r="A186" s="291" t="s">
        <v>3192</v>
      </c>
      <c r="B186" s="329" t="s">
        <v>506</v>
      </c>
      <c r="C186" s="327" t="s">
        <v>535</v>
      </c>
      <c r="D186" s="327" t="s">
        <v>506</v>
      </c>
      <c r="E186" s="327" t="s">
        <v>506</v>
      </c>
      <c r="F186" s="327" t="s">
        <v>506</v>
      </c>
      <c r="G186" s="329" t="s">
        <v>506</v>
      </c>
      <c r="H186" s="329" t="s">
        <v>506</v>
      </c>
      <c r="I186" s="329" t="s">
        <v>506</v>
      </c>
      <c r="J186" s="329" t="s">
        <v>506</v>
      </c>
    </row>
    <row r="187" spans="1:10" x14ac:dyDescent="0.25">
      <c r="A187" s="291" t="s">
        <v>3193</v>
      </c>
      <c r="B187" s="329" t="s">
        <v>479</v>
      </c>
      <c r="C187" s="327" t="s">
        <v>535</v>
      </c>
      <c r="D187" s="327" t="s">
        <v>511</v>
      </c>
      <c r="E187" s="327" t="s">
        <v>479</v>
      </c>
      <c r="F187" s="327" t="s">
        <v>479</v>
      </c>
      <c r="G187" s="329" t="s">
        <v>479</v>
      </c>
      <c r="H187" s="329" t="s">
        <v>479</v>
      </c>
      <c r="I187" s="329" t="s">
        <v>479</v>
      </c>
      <c r="J187" s="329" t="s">
        <v>477</v>
      </c>
    </row>
    <row r="188" spans="1:10" x14ac:dyDescent="0.25">
      <c r="A188" s="292" t="s">
        <v>485</v>
      </c>
      <c r="B188" s="327">
        <v>644167.08432937111</v>
      </c>
      <c r="C188" s="327" t="s">
        <v>535</v>
      </c>
      <c r="D188" s="328" t="s">
        <v>182</v>
      </c>
      <c r="E188" s="328" t="s">
        <v>182</v>
      </c>
      <c r="F188" s="328" t="s">
        <v>182</v>
      </c>
      <c r="G188" s="327">
        <v>46357.764227420019</v>
      </c>
      <c r="H188" s="327">
        <v>3.41919088614388</v>
      </c>
      <c r="I188" s="327">
        <v>0.52415757023381004</v>
      </c>
      <c r="J188" s="327" t="s">
        <v>539</v>
      </c>
    </row>
    <row r="189" spans="1:10" x14ac:dyDescent="0.25">
      <c r="A189" s="291" t="s">
        <v>536</v>
      </c>
      <c r="B189" s="329">
        <v>9910.6834716533631</v>
      </c>
      <c r="C189" s="327" t="s">
        <v>535</v>
      </c>
      <c r="D189" s="327">
        <v>74.659973794071973</v>
      </c>
      <c r="E189" s="327">
        <v>3.1426139568943499</v>
      </c>
      <c r="F189" s="327">
        <v>2.7551405439149499</v>
      </c>
      <c r="G189" s="329">
        <v>739.93136827498245</v>
      </c>
      <c r="H189" s="329">
        <v>3.1145452200380001E-2</v>
      </c>
      <c r="I189" s="329">
        <v>2.7305325850659999E-2</v>
      </c>
      <c r="J189" s="329" t="s">
        <v>477</v>
      </c>
    </row>
    <row r="190" spans="1:10" x14ac:dyDescent="0.25">
      <c r="A190" s="291" t="s">
        <v>537</v>
      </c>
      <c r="B190" s="329">
        <v>332732.0020816935</v>
      </c>
      <c r="C190" s="327" t="s">
        <v>535</v>
      </c>
      <c r="D190" s="327">
        <v>89.645233903118736</v>
      </c>
      <c r="E190" s="327">
        <v>9.5000000000000107</v>
      </c>
      <c r="F190" s="327">
        <v>1.4249999999999901</v>
      </c>
      <c r="G190" s="329">
        <v>29827.838153666406</v>
      </c>
      <c r="H190" s="329">
        <v>3.1609540197760899</v>
      </c>
      <c r="I190" s="329">
        <v>0.47414310296640999</v>
      </c>
      <c r="J190" s="329" t="s">
        <v>477</v>
      </c>
    </row>
    <row r="191" spans="1:10" x14ac:dyDescent="0.25">
      <c r="A191" s="291" t="s">
        <v>538</v>
      </c>
      <c r="B191" s="329">
        <v>301524.39877602429</v>
      </c>
      <c r="C191" s="327" t="s">
        <v>535</v>
      </c>
      <c r="D191" s="327">
        <v>52.367220594999388</v>
      </c>
      <c r="E191" s="327">
        <v>0.75314440585650999</v>
      </c>
      <c r="F191" s="327">
        <v>7.5314440585649997E-2</v>
      </c>
      <c r="G191" s="329">
        <v>15789.994705478628</v>
      </c>
      <c r="H191" s="329">
        <v>0.22709141416740999</v>
      </c>
      <c r="I191" s="329">
        <v>2.2709141416739999E-2</v>
      </c>
      <c r="J191" s="329" t="s">
        <v>477</v>
      </c>
    </row>
    <row r="192" spans="1:10" x14ac:dyDescent="0.25">
      <c r="A192" s="291" t="s">
        <v>3191</v>
      </c>
      <c r="B192" s="329" t="s">
        <v>506</v>
      </c>
      <c r="C192" s="327" t="s">
        <v>535</v>
      </c>
      <c r="D192" s="327" t="s">
        <v>506</v>
      </c>
      <c r="E192" s="327" t="s">
        <v>506</v>
      </c>
      <c r="F192" s="327" t="s">
        <v>506</v>
      </c>
      <c r="G192" s="329" t="s">
        <v>506</v>
      </c>
      <c r="H192" s="329" t="s">
        <v>506</v>
      </c>
      <c r="I192" s="329" t="s">
        <v>506</v>
      </c>
      <c r="J192" s="329" t="s">
        <v>506</v>
      </c>
    </row>
    <row r="193" spans="1:10" x14ac:dyDescent="0.25">
      <c r="A193" s="291" t="s">
        <v>3192</v>
      </c>
      <c r="B193" s="329" t="s">
        <v>506</v>
      </c>
      <c r="C193" s="327" t="s">
        <v>535</v>
      </c>
      <c r="D193" s="327" t="s">
        <v>506</v>
      </c>
      <c r="E193" s="327" t="s">
        <v>506</v>
      </c>
      <c r="F193" s="327" t="s">
        <v>506</v>
      </c>
      <c r="G193" s="329" t="s">
        <v>506</v>
      </c>
      <c r="H193" s="329" t="s">
        <v>506</v>
      </c>
      <c r="I193" s="329" t="s">
        <v>506</v>
      </c>
      <c r="J193" s="329" t="s">
        <v>506</v>
      </c>
    </row>
    <row r="194" spans="1:10" x14ac:dyDescent="0.25">
      <c r="A194" s="291" t="s">
        <v>3193</v>
      </c>
      <c r="B194" s="329" t="s">
        <v>479</v>
      </c>
      <c r="C194" s="327" t="s">
        <v>535</v>
      </c>
      <c r="D194" s="327" t="s">
        <v>511</v>
      </c>
      <c r="E194" s="327" t="s">
        <v>479</v>
      </c>
      <c r="F194" s="327" t="s">
        <v>479</v>
      </c>
      <c r="G194" s="329" t="s">
        <v>479</v>
      </c>
      <c r="H194" s="329" t="s">
        <v>479</v>
      </c>
      <c r="I194" s="329" t="s">
        <v>479</v>
      </c>
      <c r="J194" s="329" t="s">
        <v>477</v>
      </c>
    </row>
    <row r="195" spans="1:10" x14ac:dyDescent="0.25">
      <c r="A195" s="292" t="s">
        <v>486</v>
      </c>
      <c r="B195" s="327">
        <v>526636.63815383136</v>
      </c>
      <c r="C195" s="327" t="s">
        <v>535</v>
      </c>
      <c r="D195" s="328" t="s">
        <v>182</v>
      </c>
      <c r="E195" s="328" t="s">
        <v>182</v>
      </c>
      <c r="F195" s="328" t="s">
        <v>182</v>
      </c>
      <c r="G195" s="327">
        <v>36302.033778109631</v>
      </c>
      <c r="H195" s="327">
        <v>2.4295382607283198</v>
      </c>
      <c r="I195" s="327">
        <v>0.36471649490099001</v>
      </c>
      <c r="J195" s="327" t="s">
        <v>539</v>
      </c>
    </row>
    <row r="196" spans="1:10" x14ac:dyDescent="0.25">
      <c r="A196" s="291" t="s">
        <v>536</v>
      </c>
      <c r="B196" s="329">
        <v>4917.664842663351</v>
      </c>
      <c r="C196" s="327" t="s">
        <v>535</v>
      </c>
      <c r="D196" s="327">
        <v>74.659973794071973</v>
      </c>
      <c r="E196" s="327">
        <v>3.14261395689384</v>
      </c>
      <c r="F196" s="327">
        <v>2.7551405439155698</v>
      </c>
      <c r="G196" s="329">
        <v>367.1527282812749</v>
      </c>
      <c r="H196" s="329">
        <v>1.545432216988E-2</v>
      </c>
      <c r="I196" s="329">
        <v>1.354885778941E-2</v>
      </c>
      <c r="J196" s="329" t="s">
        <v>477</v>
      </c>
    </row>
    <row r="197" spans="1:10" x14ac:dyDescent="0.25">
      <c r="A197" s="291" t="s">
        <v>537</v>
      </c>
      <c r="B197" s="329">
        <v>231072.091064726</v>
      </c>
      <c r="C197" s="327" t="s">
        <v>535</v>
      </c>
      <c r="D197" s="327">
        <v>89.645233903118736</v>
      </c>
      <c r="E197" s="327">
        <v>9.5000000000000107</v>
      </c>
      <c r="F197" s="327">
        <v>1.4249999999999801</v>
      </c>
      <c r="G197" s="329">
        <v>20714.511651980116</v>
      </c>
      <c r="H197" s="329">
        <v>2.1951848651149</v>
      </c>
      <c r="I197" s="329">
        <v>0.32927772976723002</v>
      </c>
      <c r="J197" s="329" t="s">
        <v>477</v>
      </c>
    </row>
    <row r="198" spans="1:10" x14ac:dyDescent="0.25">
      <c r="A198" s="291" t="s">
        <v>538</v>
      </c>
      <c r="B198" s="329">
        <v>290646.88224644202</v>
      </c>
      <c r="C198" s="327" t="s">
        <v>535</v>
      </c>
      <c r="D198" s="327">
        <v>52.367220594999388</v>
      </c>
      <c r="E198" s="327">
        <v>0.7531444058565</v>
      </c>
      <c r="F198" s="327">
        <v>7.5314440585640005E-2</v>
      </c>
      <c r="G198" s="329">
        <v>15220.369397848241</v>
      </c>
      <c r="H198" s="329">
        <v>0.21889907344354001</v>
      </c>
      <c r="I198" s="329">
        <v>2.188990734435E-2</v>
      </c>
      <c r="J198" s="329" t="s">
        <v>477</v>
      </c>
    </row>
    <row r="199" spans="1:10" x14ac:dyDescent="0.25">
      <c r="A199" s="291" t="s">
        <v>3191</v>
      </c>
      <c r="B199" s="329" t="s">
        <v>506</v>
      </c>
      <c r="C199" s="327" t="s">
        <v>535</v>
      </c>
      <c r="D199" s="327" t="s">
        <v>506</v>
      </c>
      <c r="E199" s="327" t="s">
        <v>506</v>
      </c>
      <c r="F199" s="327" t="s">
        <v>506</v>
      </c>
      <c r="G199" s="329" t="s">
        <v>506</v>
      </c>
      <c r="H199" s="329" t="s">
        <v>506</v>
      </c>
      <c r="I199" s="329" t="s">
        <v>506</v>
      </c>
      <c r="J199" s="329" t="s">
        <v>506</v>
      </c>
    </row>
    <row r="200" spans="1:10" x14ac:dyDescent="0.25">
      <c r="A200" s="293" t="s">
        <v>3192</v>
      </c>
      <c r="B200" s="329" t="s">
        <v>506</v>
      </c>
      <c r="C200" s="327" t="s">
        <v>535</v>
      </c>
      <c r="D200" s="327" t="s">
        <v>506</v>
      </c>
      <c r="E200" s="327" t="s">
        <v>506</v>
      </c>
      <c r="F200" s="327" t="s">
        <v>506</v>
      </c>
      <c r="G200" s="329" t="s">
        <v>506</v>
      </c>
      <c r="H200" s="329" t="s">
        <v>506</v>
      </c>
      <c r="I200" s="329" t="s">
        <v>506</v>
      </c>
      <c r="J200" s="329" t="s">
        <v>506</v>
      </c>
    </row>
    <row r="201" spans="1:10" x14ac:dyDescent="0.25">
      <c r="A201" s="291" t="s">
        <v>3193</v>
      </c>
      <c r="B201" s="329" t="s">
        <v>479</v>
      </c>
      <c r="C201" s="327" t="s">
        <v>535</v>
      </c>
      <c r="D201" s="327" t="s">
        <v>511</v>
      </c>
      <c r="E201" s="327" t="s">
        <v>479</v>
      </c>
      <c r="F201" s="327" t="s">
        <v>479</v>
      </c>
      <c r="G201" s="329" t="s">
        <v>479</v>
      </c>
      <c r="H201" s="329" t="s">
        <v>479</v>
      </c>
      <c r="I201" s="329" t="s">
        <v>479</v>
      </c>
      <c r="J201" s="329" t="s">
        <v>477</v>
      </c>
    </row>
    <row r="202" spans="1:10" x14ac:dyDescent="0.25">
      <c r="A202" s="292" t="s">
        <v>3194</v>
      </c>
      <c r="B202" s="327">
        <v>9478042.3525714055</v>
      </c>
      <c r="C202" s="327" t="s">
        <v>535</v>
      </c>
      <c r="D202" s="328" t="s">
        <v>182</v>
      </c>
      <c r="E202" s="328" t="s">
        <v>182</v>
      </c>
      <c r="F202" s="328" t="s">
        <v>182</v>
      </c>
      <c r="G202" s="327">
        <v>496191.34475228947</v>
      </c>
      <c r="H202" s="327">
        <v>55.440376544157949</v>
      </c>
      <c r="I202" s="327">
        <v>7.5655556189400004</v>
      </c>
      <c r="J202" s="327" t="s">
        <v>539</v>
      </c>
    </row>
    <row r="203" spans="1:10" x14ac:dyDescent="0.25">
      <c r="A203" s="287" t="s">
        <v>554</v>
      </c>
      <c r="B203" s="327">
        <v>9478042.3525714055</v>
      </c>
      <c r="C203" s="327" t="s">
        <v>535</v>
      </c>
      <c r="D203" s="328" t="s">
        <v>182</v>
      </c>
      <c r="E203" s="328" t="s">
        <v>182</v>
      </c>
      <c r="F203" s="328" t="s">
        <v>182</v>
      </c>
      <c r="G203" s="327">
        <v>496191.34475228947</v>
      </c>
      <c r="H203" s="327">
        <v>55.440376544157949</v>
      </c>
      <c r="I203" s="327">
        <v>7.5655556189400004</v>
      </c>
      <c r="J203" s="327" t="s">
        <v>539</v>
      </c>
    </row>
    <row r="204" spans="1:10" x14ac:dyDescent="0.25">
      <c r="A204" s="288" t="s">
        <v>555</v>
      </c>
      <c r="B204" s="327">
        <v>9478042.3525714055</v>
      </c>
      <c r="C204" s="327" t="s">
        <v>535</v>
      </c>
      <c r="D204" s="328" t="s">
        <v>182</v>
      </c>
      <c r="E204" s="328" t="s">
        <v>182</v>
      </c>
      <c r="F204" s="328" t="s">
        <v>182</v>
      </c>
      <c r="G204" s="327">
        <v>496191.34475228947</v>
      </c>
      <c r="H204" s="327">
        <v>55.440376544157949</v>
      </c>
      <c r="I204" s="327">
        <v>7.5655556189400004</v>
      </c>
      <c r="J204" s="327" t="s">
        <v>539</v>
      </c>
    </row>
    <row r="205" spans="1:10" x14ac:dyDescent="0.25">
      <c r="A205" s="294" t="s">
        <v>542</v>
      </c>
      <c r="B205" s="329">
        <v>3200357.1751622786</v>
      </c>
      <c r="C205" s="327" t="s">
        <v>535</v>
      </c>
      <c r="D205" s="327">
        <v>74.659973794071988</v>
      </c>
      <c r="E205" s="327">
        <v>2.5800388524872</v>
      </c>
      <c r="F205" s="327">
        <v>0.42044594908624999</v>
      </c>
      <c r="G205" s="329">
        <v>238938.58282928597</v>
      </c>
      <c r="H205" s="329">
        <v>8.2570458537548692</v>
      </c>
      <c r="I205" s="329">
        <v>1.3455772099261001</v>
      </c>
      <c r="J205" s="329" t="s">
        <v>477</v>
      </c>
    </row>
    <row r="206" spans="1:10" x14ac:dyDescent="0.25">
      <c r="A206" s="294" t="s">
        <v>543</v>
      </c>
      <c r="B206" s="329">
        <v>259275.11556257354</v>
      </c>
      <c r="C206" s="327" t="s">
        <v>535</v>
      </c>
      <c r="D206" s="327">
        <v>89.645233903118793</v>
      </c>
      <c r="E206" s="327">
        <v>9.5000000000000107</v>
      </c>
      <c r="F206" s="327">
        <v>1.42500000000001</v>
      </c>
      <c r="G206" s="329">
        <v>23242.778379865063</v>
      </c>
      <c r="H206" s="329">
        <v>2.4631135978444498</v>
      </c>
      <c r="I206" s="329">
        <v>0.36946703967666999</v>
      </c>
      <c r="J206" s="329" t="s">
        <v>477</v>
      </c>
    </row>
    <row r="207" spans="1:10" x14ac:dyDescent="0.25">
      <c r="A207" s="294" t="s">
        <v>544</v>
      </c>
      <c r="B207" s="329">
        <v>4468634.7849724228</v>
      </c>
      <c r="C207" s="327" t="s">
        <v>535</v>
      </c>
      <c r="D207" s="327">
        <v>52.367220594999367</v>
      </c>
      <c r="E207" s="327">
        <v>0.75314440585650999</v>
      </c>
      <c r="F207" s="327">
        <v>7.5314440585649997E-2</v>
      </c>
      <c r="G207" s="329">
        <v>234009.98354313846</v>
      </c>
      <c r="H207" s="329">
        <v>3.36552729011777</v>
      </c>
      <c r="I207" s="329">
        <v>0.33655272901178002</v>
      </c>
      <c r="J207" s="329" t="s">
        <v>477</v>
      </c>
    </row>
    <row r="208" spans="1:10" x14ac:dyDescent="0.25">
      <c r="A208" s="294" t="s">
        <v>545</v>
      </c>
      <c r="B208" s="329" t="s">
        <v>506</v>
      </c>
      <c r="C208" s="327" t="s">
        <v>535</v>
      </c>
      <c r="D208" s="327" t="s">
        <v>506</v>
      </c>
      <c r="E208" s="327" t="s">
        <v>506</v>
      </c>
      <c r="F208" s="327" t="s">
        <v>506</v>
      </c>
      <c r="G208" s="329" t="s">
        <v>506</v>
      </c>
      <c r="H208" s="329" t="s">
        <v>506</v>
      </c>
      <c r="I208" s="329" t="s">
        <v>506</v>
      </c>
      <c r="J208" s="329" t="s">
        <v>506</v>
      </c>
    </row>
    <row r="209" spans="1:10" x14ac:dyDescent="0.25">
      <c r="A209" s="294" t="s">
        <v>546</v>
      </c>
      <c r="B209" s="329" t="s">
        <v>506</v>
      </c>
      <c r="C209" s="327" t="s">
        <v>535</v>
      </c>
      <c r="D209" s="327" t="s">
        <v>506</v>
      </c>
      <c r="E209" s="327" t="s">
        <v>506</v>
      </c>
      <c r="F209" s="327" t="s">
        <v>506</v>
      </c>
      <c r="G209" s="329" t="s">
        <v>506</v>
      </c>
      <c r="H209" s="329" t="s">
        <v>506</v>
      </c>
      <c r="I209" s="329" t="s">
        <v>506</v>
      </c>
      <c r="J209" s="329" t="s">
        <v>506</v>
      </c>
    </row>
    <row r="210" spans="1:10" x14ac:dyDescent="0.25">
      <c r="A210" s="294" t="s">
        <v>88</v>
      </c>
      <c r="B210" s="329">
        <v>1549775.2768741304</v>
      </c>
      <c r="C210" s="327" t="s">
        <v>535</v>
      </c>
      <c r="D210" s="327">
        <v>88.686898265961545</v>
      </c>
      <c r="E210" s="327">
        <v>26.684313796676729</v>
      </c>
      <c r="F210" s="327">
        <v>3.55790850622357</v>
      </c>
      <c r="G210" s="329">
        <v>137444.76231523839</v>
      </c>
      <c r="H210" s="329">
        <v>41.354689802440859</v>
      </c>
      <c r="I210" s="329">
        <v>5.5139586403254501</v>
      </c>
      <c r="J210" s="329" t="s">
        <v>477</v>
      </c>
    </row>
    <row r="211" spans="1:10" x14ac:dyDescent="0.25">
      <c r="A211" s="295" t="s">
        <v>556</v>
      </c>
      <c r="B211" s="327">
        <v>27381911.119104017</v>
      </c>
      <c r="C211" s="327" t="s">
        <v>535</v>
      </c>
      <c r="D211" s="328" t="s">
        <v>182</v>
      </c>
      <c r="E211" s="328" t="s">
        <v>182</v>
      </c>
      <c r="F211" s="328" t="s">
        <v>182</v>
      </c>
      <c r="G211" s="327">
        <v>1830505.6056332772</v>
      </c>
      <c r="H211" s="327">
        <v>160.28001983992968</v>
      </c>
      <c r="I211" s="327">
        <v>137.97722792661688</v>
      </c>
    </row>
    <row r="212" spans="1:10" x14ac:dyDescent="0.25">
      <c r="A212" s="283" t="s">
        <v>536</v>
      </c>
      <c r="B212" s="327">
        <v>26378279.690856297</v>
      </c>
      <c r="C212" s="327" t="s">
        <v>535</v>
      </c>
      <c r="D212" s="327">
        <v>68.140519616442361</v>
      </c>
      <c r="E212" s="327">
        <v>5.7327599121391097</v>
      </c>
      <c r="F212" s="327">
        <v>5.2271031113979696</v>
      </c>
      <c r="G212" s="327">
        <v>1797429.6847227968</v>
      </c>
      <c r="H212" s="327">
        <v>151.2203443629343</v>
      </c>
      <c r="I212" s="327">
        <v>137.88198784540089</v>
      </c>
    </row>
    <row r="213" spans="1:10" x14ac:dyDescent="0.25">
      <c r="A213" s="283" t="s">
        <v>537</v>
      </c>
      <c r="B213" s="327" t="s">
        <v>506</v>
      </c>
      <c r="C213" s="327" t="s">
        <v>535</v>
      </c>
      <c r="D213" s="327" t="s">
        <v>506</v>
      </c>
      <c r="E213" s="327" t="s">
        <v>506</v>
      </c>
      <c r="F213" s="327" t="s">
        <v>506</v>
      </c>
      <c r="G213" s="327" t="s">
        <v>506</v>
      </c>
      <c r="H213" s="327" t="s">
        <v>506</v>
      </c>
      <c r="I213" s="327" t="s">
        <v>506</v>
      </c>
    </row>
    <row r="214" spans="1:10" x14ac:dyDescent="0.25">
      <c r="A214" s="283" t="s">
        <v>538</v>
      </c>
      <c r="B214" s="327">
        <v>658252.51161717589</v>
      </c>
      <c r="C214" s="327" t="s">
        <v>535</v>
      </c>
      <c r="D214" s="327">
        <v>50.248073994006511</v>
      </c>
      <c r="E214" s="327">
        <v>13.756093189850089</v>
      </c>
      <c r="F214" s="327">
        <v>0.13734370307478</v>
      </c>
      <c r="G214" s="327">
        <v>33075.920910480483</v>
      </c>
      <c r="H214" s="327">
        <v>9.0549828922587494</v>
      </c>
      <c r="I214" s="327">
        <v>9.0406837503779994E-2</v>
      </c>
    </row>
    <row r="215" spans="1:10" x14ac:dyDescent="0.25">
      <c r="A215" s="283" t="s">
        <v>3186</v>
      </c>
      <c r="B215" s="327" t="s">
        <v>551</v>
      </c>
      <c r="C215" s="327" t="s">
        <v>535</v>
      </c>
      <c r="D215" s="327" t="s">
        <v>551</v>
      </c>
      <c r="E215" s="327" t="s">
        <v>3080</v>
      </c>
      <c r="F215" s="327" t="s">
        <v>3080</v>
      </c>
      <c r="G215" s="327" t="s">
        <v>551</v>
      </c>
      <c r="H215" s="327" t="s">
        <v>3080</v>
      </c>
      <c r="I215" s="327" t="s">
        <v>3080</v>
      </c>
    </row>
    <row r="216" spans="1:10" x14ac:dyDescent="0.25">
      <c r="A216" s="283" t="s">
        <v>3188</v>
      </c>
      <c r="B216" s="327">
        <v>345378.91663054173</v>
      </c>
      <c r="C216" s="327" t="s">
        <v>535</v>
      </c>
      <c r="D216" s="327">
        <v>65.065035461819363</v>
      </c>
      <c r="E216" s="327">
        <v>1.358677241335E-2</v>
      </c>
      <c r="F216" s="327">
        <v>1.399403229176E-2</v>
      </c>
      <c r="G216" s="327">
        <v>22472.091458330953</v>
      </c>
      <c r="H216" s="327">
        <v>4.6925847366299997E-3</v>
      </c>
      <c r="I216" s="327">
        <v>4.8332437122200001E-3</v>
      </c>
    </row>
    <row r="217" spans="1:10" x14ac:dyDescent="0.25">
      <c r="A217" s="59" t="s">
        <v>3195</v>
      </c>
      <c r="B217" s="327">
        <v>2513561.9207105725</v>
      </c>
      <c r="C217" s="327" t="s">
        <v>535</v>
      </c>
      <c r="D217" s="328" t="s">
        <v>182</v>
      </c>
      <c r="E217" s="328" t="s">
        <v>182</v>
      </c>
      <c r="F217" s="328" t="s">
        <v>182</v>
      </c>
      <c r="G217" s="327">
        <v>170713.69036083069</v>
      </c>
      <c r="H217" s="327">
        <v>2.0771880881664</v>
      </c>
      <c r="I217" s="327">
        <v>5.2617344805668296</v>
      </c>
    </row>
    <row r="218" spans="1:10" x14ac:dyDescent="0.25">
      <c r="A218" s="283" t="s">
        <v>557</v>
      </c>
      <c r="B218" s="329">
        <v>37296.193325856322</v>
      </c>
      <c r="C218" s="327" t="s">
        <v>535</v>
      </c>
      <c r="D218" s="327">
        <v>65.528560814054615</v>
      </c>
      <c r="E218" s="327">
        <v>55.694372613795643</v>
      </c>
      <c r="F218" s="327">
        <v>0.84385413051206004</v>
      </c>
      <c r="G218" s="329">
        <v>2443.9658724861142</v>
      </c>
      <c r="H218" s="329">
        <v>2.0771880881664</v>
      </c>
      <c r="I218" s="329">
        <v>3.1472546790399999E-2</v>
      </c>
    </row>
    <row r="219" spans="1:10" x14ac:dyDescent="0.25">
      <c r="A219" s="283" t="s">
        <v>558</v>
      </c>
      <c r="B219" s="329">
        <v>2476265.7273847163</v>
      </c>
      <c r="C219" s="327" t="s">
        <v>535</v>
      </c>
      <c r="D219" s="327">
        <v>67.953015957645619</v>
      </c>
      <c r="E219" s="327" t="s">
        <v>506</v>
      </c>
      <c r="F219" s="327">
        <v>2.1121569773129001</v>
      </c>
      <c r="G219" s="329">
        <v>168269.72448834457</v>
      </c>
      <c r="H219" s="329" t="s">
        <v>506</v>
      </c>
      <c r="I219" s="329">
        <v>5.23026193377643</v>
      </c>
    </row>
    <row r="220" spans="1:10" x14ac:dyDescent="0.25">
      <c r="A220" s="283" t="s">
        <v>88</v>
      </c>
      <c r="B220" s="329" t="s">
        <v>506</v>
      </c>
      <c r="C220" s="327" t="s">
        <v>535</v>
      </c>
      <c r="D220" s="327" t="s">
        <v>506</v>
      </c>
      <c r="E220" s="327" t="s">
        <v>506</v>
      </c>
      <c r="F220" s="327" t="s">
        <v>506</v>
      </c>
      <c r="G220" s="329" t="s">
        <v>506</v>
      </c>
      <c r="H220" s="329" t="s">
        <v>506</v>
      </c>
      <c r="I220" s="329" t="s">
        <v>506</v>
      </c>
    </row>
    <row r="221" spans="1:10" x14ac:dyDescent="0.25">
      <c r="A221" s="296" t="s">
        <v>3196</v>
      </c>
      <c r="B221" s="327">
        <v>23026953.414224558</v>
      </c>
      <c r="C221" s="327" t="s">
        <v>535</v>
      </c>
      <c r="D221" s="328" t="s">
        <v>182</v>
      </c>
      <c r="E221" s="328" t="s">
        <v>182</v>
      </c>
      <c r="F221" s="328" t="s">
        <v>182</v>
      </c>
      <c r="G221" s="327">
        <v>1543321.2347240872</v>
      </c>
      <c r="H221" s="327">
        <v>95.722338182973743</v>
      </c>
      <c r="I221" s="327">
        <v>108.02744179292077</v>
      </c>
    </row>
    <row r="222" spans="1:10" x14ac:dyDescent="0.25">
      <c r="A222" s="283" t="s">
        <v>559</v>
      </c>
      <c r="B222" s="327">
        <v>16921811.276726622</v>
      </c>
      <c r="C222" s="327" t="s">
        <v>535</v>
      </c>
      <c r="D222" s="327">
        <v>67.143364802995379</v>
      </c>
      <c r="E222" s="327">
        <v>5.1050721535713901</v>
      </c>
      <c r="F222" s="327">
        <v>6.3193548667016204</v>
      </c>
      <c r="G222" s="327">
        <v>1136187.3476806968</v>
      </c>
      <c r="H222" s="327">
        <v>86.387067536807479</v>
      </c>
      <c r="I222" s="327">
        <v>106.93493044498868</v>
      </c>
    </row>
    <row r="223" spans="1:10" x14ac:dyDescent="0.25">
      <c r="A223" s="283" t="s">
        <v>560</v>
      </c>
      <c r="B223" s="327">
        <v>5716335.5992072541</v>
      </c>
      <c r="C223" s="327" t="s">
        <v>535</v>
      </c>
      <c r="D223" s="327">
        <v>70.79246071620166</v>
      </c>
      <c r="E223" s="327">
        <v>0.18688644136495999</v>
      </c>
      <c r="F223" s="327">
        <v>0.18566201675339999</v>
      </c>
      <c r="G223" s="327">
        <v>404673.46334750456</v>
      </c>
      <c r="H223" s="327">
        <v>1.0683056177837</v>
      </c>
      <c r="I223" s="327">
        <v>1.0613063957880999</v>
      </c>
    </row>
    <row r="224" spans="1:10" x14ac:dyDescent="0.25">
      <c r="A224" s="283" t="s">
        <v>561</v>
      </c>
      <c r="B224" s="327">
        <v>29789.5019987257</v>
      </c>
      <c r="C224" s="327" t="s">
        <v>535</v>
      </c>
      <c r="D224" s="327">
        <v>59.589262354098238</v>
      </c>
      <c r="E224" s="327">
        <v>0.32721071521896999</v>
      </c>
      <c r="F224" s="327">
        <v>0.67984698987101</v>
      </c>
      <c r="G224" s="327">
        <v>1775.1344499999996</v>
      </c>
      <c r="H224" s="327">
        <v>9.7474442550200009E-3</v>
      </c>
      <c r="I224" s="327">
        <v>2.025230326359E-2</v>
      </c>
    </row>
    <row r="225" spans="1:9" x14ac:dyDescent="0.25">
      <c r="A225" s="283" t="s">
        <v>3197</v>
      </c>
      <c r="B225" s="327" t="s">
        <v>551</v>
      </c>
      <c r="C225" s="327" t="s">
        <v>535</v>
      </c>
      <c r="D225" s="328" t="s">
        <v>182</v>
      </c>
      <c r="E225" s="328" t="s">
        <v>182</v>
      </c>
      <c r="F225" s="328" t="s">
        <v>182</v>
      </c>
      <c r="G225" s="327" t="s">
        <v>551</v>
      </c>
      <c r="H225" s="327">
        <v>1.05278679567487</v>
      </c>
      <c r="I225" s="327">
        <v>1.4965547714000001E-4</v>
      </c>
    </row>
    <row r="226" spans="1:9" x14ac:dyDescent="0.25">
      <c r="A226" s="283" t="s">
        <v>538</v>
      </c>
      <c r="B226" s="327">
        <v>13638.11966141349</v>
      </c>
      <c r="C226" s="327" t="s">
        <v>535</v>
      </c>
      <c r="D226" s="327">
        <v>50.248073994006518</v>
      </c>
      <c r="E226" s="327">
        <v>527.9128195425908</v>
      </c>
      <c r="F226" s="327">
        <v>0.43772527586264998</v>
      </c>
      <c r="G226" s="327">
        <v>685.28924588582026</v>
      </c>
      <c r="H226" s="327">
        <v>7.1997382037160396</v>
      </c>
      <c r="I226" s="327">
        <v>5.9697496910400003E-3</v>
      </c>
    </row>
    <row r="227" spans="1:9" x14ac:dyDescent="0.25">
      <c r="A227" s="283" t="s">
        <v>3188</v>
      </c>
      <c r="B227" s="327">
        <v>345378.91663054173</v>
      </c>
      <c r="C227" s="327" t="s">
        <v>535</v>
      </c>
      <c r="D227" s="327">
        <v>65.065035461819363</v>
      </c>
      <c r="E227" s="327">
        <v>1.358677241335E-2</v>
      </c>
      <c r="F227" s="327">
        <v>1.399403229176E-2</v>
      </c>
      <c r="G227" s="327">
        <v>22472.091458330953</v>
      </c>
      <c r="H227" s="327">
        <v>4.6925847366299997E-3</v>
      </c>
      <c r="I227" s="327">
        <v>4.8332437122200001E-3</v>
      </c>
    </row>
    <row r="228" spans="1:9" x14ac:dyDescent="0.25">
      <c r="A228" s="283" t="s">
        <v>3198</v>
      </c>
      <c r="B228" s="327" t="s">
        <v>551</v>
      </c>
      <c r="C228" s="327" t="s">
        <v>535</v>
      </c>
      <c r="D228" s="328" t="s">
        <v>182</v>
      </c>
      <c r="E228" s="328" t="s">
        <v>182</v>
      </c>
      <c r="F228" s="328" t="s">
        <v>182</v>
      </c>
      <c r="G228" s="327" t="s">
        <v>551</v>
      </c>
      <c r="H228" s="327" t="s">
        <v>3080</v>
      </c>
      <c r="I228" s="327" t="s">
        <v>3080</v>
      </c>
    </row>
    <row r="229" spans="1:9" x14ac:dyDescent="0.25">
      <c r="A229" s="297" t="s">
        <v>562</v>
      </c>
      <c r="B229" s="327">
        <v>9895321.6493915115</v>
      </c>
      <c r="C229" s="327" t="s">
        <v>535</v>
      </c>
      <c r="D229" s="328" t="s">
        <v>182</v>
      </c>
      <c r="E229" s="328" t="s">
        <v>182</v>
      </c>
      <c r="F229" s="328" t="s">
        <v>182</v>
      </c>
      <c r="G229" s="327">
        <v>641430.12035975454</v>
      </c>
      <c r="H229" s="327">
        <v>50.343513986278801</v>
      </c>
      <c r="I229" s="327">
        <v>58.026007452344672</v>
      </c>
    </row>
    <row r="230" spans="1:9" x14ac:dyDescent="0.25">
      <c r="A230" s="283" t="s">
        <v>559</v>
      </c>
      <c r="B230" s="329">
        <v>9488919.2231781483</v>
      </c>
      <c r="C230" s="327" t="s">
        <v>535</v>
      </c>
      <c r="D230" s="327">
        <v>67.143364802995379</v>
      </c>
      <c r="E230" s="327">
        <v>5.3042882930240696</v>
      </c>
      <c r="F230" s="327">
        <v>6.1142265296351903</v>
      </c>
      <c r="G230" s="329">
        <v>637117.96498800593</v>
      </c>
      <c r="H230" s="329">
        <v>50.331963148954898</v>
      </c>
      <c r="I230" s="329">
        <v>58.017401651921162</v>
      </c>
    </row>
    <row r="231" spans="1:9" x14ac:dyDescent="0.25">
      <c r="A231" s="283" t="s">
        <v>560</v>
      </c>
      <c r="B231" s="329">
        <v>60577.355202458224</v>
      </c>
      <c r="C231" s="327" t="s">
        <v>535</v>
      </c>
      <c r="D231" s="327">
        <v>70.792460716201674</v>
      </c>
      <c r="E231" s="327">
        <v>5.0531921540309999E-2</v>
      </c>
      <c r="F231" s="327">
        <v>0.11107027591734001</v>
      </c>
      <c r="G231" s="329">
        <v>4288.4200384614187</v>
      </c>
      <c r="H231" s="329">
        <v>3.06109016021E-3</v>
      </c>
      <c r="I231" s="329">
        <v>6.7283435566800002E-3</v>
      </c>
    </row>
    <row r="232" spans="1:9" x14ac:dyDescent="0.25">
      <c r="A232" s="283" t="s">
        <v>561</v>
      </c>
      <c r="B232" s="329">
        <v>140.98152388821543</v>
      </c>
      <c r="C232" s="327" t="s">
        <v>535</v>
      </c>
      <c r="D232" s="327">
        <v>59.58926235409826</v>
      </c>
      <c r="E232" s="327">
        <v>0.33296282083898998</v>
      </c>
      <c r="F232" s="327">
        <v>0.40322366046400998</v>
      </c>
      <c r="G232" s="329">
        <v>8.4009850140554398</v>
      </c>
      <c r="H232" s="329">
        <v>4.6941605880000003E-5</v>
      </c>
      <c r="I232" s="329">
        <v>5.684708612E-5</v>
      </c>
    </row>
    <row r="233" spans="1:9" x14ac:dyDescent="0.25">
      <c r="A233" s="283" t="s">
        <v>3197</v>
      </c>
      <c r="B233" s="327" t="s">
        <v>479</v>
      </c>
      <c r="C233" s="327" t="s">
        <v>535</v>
      </c>
      <c r="D233" s="328" t="s">
        <v>182</v>
      </c>
      <c r="E233" s="328" t="s">
        <v>182</v>
      </c>
      <c r="F233" s="328" t="s">
        <v>182</v>
      </c>
      <c r="G233" s="327" t="s">
        <v>479</v>
      </c>
      <c r="H233" s="327" t="s">
        <v>506</v>
      </c>
      <c r="I233" s="327" t="s">
        <v>506</v>
      </c>
    </row>
    <row r="234" spans="1:9" x14ac:dyDescent="0.25">
      <c r="A234" s="294" t="s">
        <v>563</v>
      </c>
      <c r="B234" s="329" t="s">
        <v>479</v>
      </c>
      <c r="C234" s="327" t="s">
        <v>535</v>
      </c>
      <c r="D234" s="327" t="s">
        <v>479</v>
      </c>
      <c r="E234" s="327" t="s">
        <v>506</v>
      </c>
      <c r="F234" s="327" t="s">
        <v>506</v>
      </c>
      <c r="G234" s="329" t="s">
        <v>479</v>
      </c>
      <c r="H234" s="329" t="s">
        <v>506</v>
      </c>
      <c r="I234" s="329" t="s">
        <v>506</v>
      </c>
    </row>
    <row r="235" spans="1:9" x14ac:dyDescent="0.25">
      <c r="A235" s="283" t="s">
        <v>538</v>
      </c>
      <c r="B235" s="329">
        <v>305.17285647552848</v>
      </c>
      <c r="C235" s="327" t="s">
        <v>535</v>
      </c>
      <c r="D235" s="327">
        <v>50.248073994006504</v>
      </c>
      <c r="E235" s="327">
        <v>25.74784814192703</v>
      </c>
      <c r="F235" s="327">
        <v>3.1181083671388201</v>
      </c>
      <c r="G235" s="329">
        <v>15.334348273144681</v>
      </c>
      <c r="H235" s="329">
        <v>7.8575443655700006E-3</v>
      </c>
      <c r="I235" s="329">
        <v>9.5156203720000001E-4</v>
      </c>
    </row>
    <row r="236" spans="1:9" x14ac:dyDescent="0.25">
      <c r="A236" s="283" t="s">
        <v>3188</v>
      </c>
      <c r="B236" s="329">
        <v>345378.91663054173</v>
      </c>
      <c r="C236" s="327" t="s">
        <v>535</v>
      </c>
      <c r="D236" s="327">
        <v>65.065035461819363</v>
      </c>
      <c r="E236" s="327">
        <v>1.6945481152999999E-3</v>
      </c>
      <c r="F236" s="327">
        <v>2.5162153845099998E-3</v>
      </c>
      <c r="G236" s="329">
        <v>22472.091458330953</v>
      </c>
      <c r="H236" s="329">
        <v>5.8526119223999997E-4</v>
      </c>
      <c r="I236" s="329">
        <v>8.6904774350999995E-4</v>
      </c>
    </row>
    <row r="237" spans="1:9" x14ac:dyDescent="0.25">
      <c r="A237" s="283" t="s">
        <v>3198</v>
      </c>
      <c r="B237" s="327" t="s">
        <v>479</v>
      </c>
      <c r="C237" s="327" t="s">
        <v>535</v>
      </c>
      <c r="D237" s="328" t="s">
        <v>182</v>
      </c>
      <c r="E237" s="328" t="s">
        <v>182</v>
      </c>
      <c r="F237" s="328" t="s">
        <v>182</v>
      </c>
      <c r="G237" s="327" t="s">
        <v>479</v>
      </c>
      <c r="H237" s="327" t="s">
        <v>479</v>
      </c>
      <c r="I237" s="327" t="s">
        <v>479</v>
      </c>
    </row>
    <row r="238" spans="1:9" x14ac:dyDescent="0.25">
      <c r="A238" s="294" t="s">
        <v>83</v>
      </c>
      <c r="B238" s="329" t="s">
        <v>479</v>
      </c>
      <c r="C238" s="327" t="s">
        <v>535</v>
      </c>
      <c r="D238" s="327" t="s">
        <v>479</v>
      </c>
      <c r="E238" s="327" t="s">
        <v>479</v>
      </c>
      <c r="F238" s="327" t="s">
        <v>479</v>
      </c>
      <c r="G238" s="329" t="s">
        <v>479</v>
      </c>
      <c r="H238" s="329" t="s">
        <v>479</v>
      </c>
      <c r="I238" s="329" t="s">
        <v>479</v>
      </c>
    </row>
    <row r="239" spans="1:9" x14ac:dyDescent="0.25">
      <c r="A239" s="297" t="s">
        <v>564</v>
      </c>
      <c r="B239" s="327">
        <v>7275346.9410186997</v>
      </c>
      <c r="C239" s="327" t="s">
        <v>535</v>
      </c>
      <c r="D239" s="328" t="s">
        <v>182</v>
      </c>
      <c r="E239" s="328" t="s">
        <v>182</v>
      </c>
      <c r="F239" s="328" t="s">
        <v>182</v>
      </c>
      <c r="G239" s="327">
        <v>489781.06499535905</v>
      </c>
      <c r="H239" s="327">
        <v>32.089244234644681</v>
      </c>
      <c r="I239" s="327">
        <v>45.787711245390042</v>
      </c>
    </row>
    <row r="240" spans="1:9" x14ac:dyDescent="0.25">
      <c r="A240" s="283" t="s">
        <v>559</v>
      </c>
      <c r="B240" s="329">
        <v>6900391.8026401587</v>
      </c>
      <c r="C240" s="327" t="s">
        <v>535</v>
      </c>
      <c r="D240" s="327">
        <v>67.143364802995393</v>
      </c>
      <c r="E240" s="327">
        <v>4.6393852673657197</v>
      </c>
      <c r="F240" s="327">
        <v>6.6251876256970998</v>
      </c>
      <c r="G240" s="329">
        <v>463315.52408826712</v>
      </c>
      <c r="H240" s="329">
        <v>32.013576068219912</v>
      </c>
      <c r="I240" s="329">
        <v>45.716390383313303</v>
      </c>
    </row>
    <row r="241" spans="1:9" x14ac:dyDescent="0.25">
      <c r="A241" s="283" t="s">
        <v>560</v>
      </c>
      <c r="B241" s="329">
        <v>368504.73200550408</v>
      </c>
      <c r="C241" s="327" t="s">
        <v>535</v>
      </c>
      <c r="D241" s="327">
        <v>70.79246071620166</v>
      </c>
      <c r="E241" s="327">
        <v>0.10430192094477</v>
      </c>
      <c r="F241" s="327">
        <v>0.16232031354685</v>
      </c>
      <c r="G241" s="329">
        <v>26087.356764234068</v>
      </c>
      <c r="H241" s="329">
        <v>3.8435751425410003E-2</v>
      </c>
      <c r="I241" s="329">
        <v>5.9815803642629999E-2</v>
      </c>
    </row>
    <row r="242" spans="1:9" x14ac:dyDescent="0.25">
      <c r="A242" s="283" t="s">
        <v>561</v>
      </c>
      <c r="B242" s="329">
        <v>5787.6625596214753</v>
      </c>
      <c r="C242" s="327" t="s">
        <v>535</v>
      </c>
      <c r="D242" s="327">
        <v>59.589262354098253</v>
      </c>
      <c r="E242" s="327">
        <v>0.62659220241706004</v>
      </c>
      <c r="F242" s="327">
        <v>0.80766557619863999</v>
      </c>
      <c r="G242" s="329">
        <v>344.88254268227587</v>
      </c>
      <c r="H242" s="329">
        <v>3.6265042300800002E-3</v>
      </c>
      <c r="I242" s="329">
        <v>4.6744958160599998E-3</v>
      </c>
    </row>
    <row r="243" spans="1:9" x14ac:dyDescent="0.25">
      <c r="A243" s="283" t="s">
        <v>3197</v>
      </c>
      <c r="B243" s="327" t="s">
        <v>479</v>
      </c>
      <c r="C243" s="327" t="s">
        <v>535</v>
      </c>
      <c r="D243" s="328" t="s">
        <v>182</v>
      </c>
      <c r="E243" s="328" t="s">
        <v>182</v>
      </c>
      <c r="F243" s="328" t="s">
        <v>182</v>
      </c>
      <c r="G243" s="327" t="s">
        <v>479</v>
      </c>
      <c r="H243" s="327">
        <v>9.7455516189999999E-5</v>
      </c>
      <c r="I243" s="327">
        <v>1.256183293E-5</v>
      </c>
    </row>
    <row r="244" spans="1:9" x14ac:dyDescent="0.25">
      <c r="A244" s="294" t="s">
        <v>563</v>
      </c>
      <c r="B244" s="329" t="s">
        <v>479</v>
      </c>
      <c r="C244" s="327" t="s">
        <v>535</v>
      </c>
      <c r="D244" s="327" t="s">
        <v>479</v>
      </c>
      <c r="E244" s="327" t="s">
        <v>479</v>
      </c>
      <c r="F244" s="327" t="s">
        <v>479</v>
      </c>
      <c r="G244" s="329" t="s">
        <v>479</v>
      </c>
      <c r="H244" s="329">
        <v>9.7455516189999999E-5</v>
      </c>
      <c r="I244" s="329">
        <v>1.256183293E-5</v>
      </c>
    </row>
    <row r="245" spans="1:9" x14ac:dyDescent="0.25">
      <c r="A245" s="283" t="s">
        <v>538</v>
      </c>
      <c r="B245" s="329">
        <v>662.74381341579385</v>
      </c>
      <c r="C245" s="327" t="s">
        <v>535</v>
      </c>
      <c r="D245" s="327">
        <v>50.248073994006518</v>
      </c>
      <c r="E245" s="327">
        <v>47.605136115704603</v>
      </c>
      <c r="F245" s="327">
        <v>6.1362126024835497</v>
      </c>
      <c r="G245" s="329">
        <v>33.301600175586863</v>
      </c>
      <c r="H245" s="329">
        <v>3.1550009447499999E-2</v>
      </c>
      <c r="I245" s="329">
        <v>4.0667369401000001E-3</v>
      </c>
    </row>
    <row r="246" spans="1:9" x14ac:dyDescent="0.25">
      <c r="A246" s="283" t="s">
        <v>3188</v>
      </c>
      <c r="B246" s="329" t="s">
        <v>479</v>
      </c>
      <c r="C246" s="327" t="s">
        <v>535</v>
      </c>
      <c r="D246" s="327" t="s">
        <v>479</v>
      </c>
      <c r="E246" s="327" t="s">
        <v>479</v>
      </c>
      <c r="F246" s="327" t="s">
        <v>479</v>
      </c>
      <c r="G246" s="329" t="s">
        <v>479</v>
      </c>
      <c r="H246" s="329">
        <v>1.9584458055900002E-3</v>
      </c>
      <c r="I246" s="329">
        <v>2.75126384502E-3</v>
      </c>
    </row>
    <row r="247" spans="1:9" x14ac:dyDescent="0.25">
      <c r="A247" s="283" t="s">
        <v>3198</v>
      </c>
      <c r="B247" s="327" t="s">
        <v>506</v>
      </c>
      <c r="C247" s="327" t="s">
        <v>535</v>
      </c>
      <c r="D247" s="328" t="s">
        <v>182</v>
      </c>
      <c r="E247" s="328" t="s">
        <v>182</v>
      </c>
      <c r="F247" s="328" t="s">
        <v>182</v>
      </c>
      <c r="G247" s="327" t="s">
        <v>506</v>
      </c>
      <c r="H247" s="327" t="s">
        <v>506</v>
      </c>
      <c r="I247" s="327" t="s">
        <v>506</v>
      </c>
    </row>
    <row r="248" spans="1:9" x14ac:dyDescent="0.25">
      <c r="A248" s="297" t="s">
        <v>565</v>
      </c>
      <c r="B248" s="327">
        <v>5832942.3483651699</v>
      </c>
      <c r="C248" s="327" t="s">
        <v>535</v>
      </c>
      <c r="D248" s="328" t="s">
        <v>182</v>
      </c>
      <c r="E248" s="328" t="s">
        <v>182</v>
      </c>
      <c r="F248" s="328" t="s">
        <v>182</v>
      </c>
      <c r="G248" s="327">
        <v>410542.75702448451</v>
      </c>
      <c r="H248" s="327">
        <v>12.55614437939165</v>
      </c>
      <c r="I248" s="327">
        <v>4.1395436288617402</v>
      </c>
    </row>
    <row r="249" spans="1:9" x14ac:dyDescent="0.25">
      <c r="A249" s="283" t="s">
        <v>559</v>
      </c>
      <c r="B249" s="329">
        <v>509157.7754591406</v>
      </c>
      <c r="C249" s="327" t="s">
        <v>535</v>
      </c>
      <c r="D249" s="327">
        <v>67.143364802995393</v>
      </c>
      <c r="E249" s="327">
        <v>6.4971859341457296</v>
      </c>
      <c r="F249" s="327">
        <v>6.1414341372084902</v>
      </c>
      <c r="G249" s="329">
        <v>34186.566259934691</v>
      </c>
      <c r="H249" s="329">
        <v>3.3080927369740598</v>
      </c>
      <c r="I249" s="329">
        <v>3.1269589434299001</v>
      </c>
    </row>
    <row r="250" spans="1:9" x14ac:dyDescent="0.25">
      <c r="A250" s="283" t="s">
        <v>560</v>
      </c>
      <c r="B250" s="329">
        <v>5287253.5119992914</v>
      </c>
      <c r="C250" s="327" t="s">
        <v>535</v>
      </c>
      <c r="D250" s="327">
        <v>70.79246071620166</v>
      </c>
      <c r="E250" s="327">
        <v>0.19420456648574999</v>
      </c>
      <c r="F250" s="327">
        <v>0.18814347493101999</v>
      </c>
      <c r="G250" s="329">
        <v>374297.68654480908</v>
      </c>
      <c r="H250" s="329">
        <v>1.02680877619808</v>
      </c>
      <c r="I250" s="329">
        <v>0.99476224858879003</v>
      </c>
    </row>
    <row r="251" spans="1:9" x14ac:dyDescent="0.25">
      <c r="A251" s="283" t="s">
        <v>561</v>
      </c>
      <c r="B251" s="329">
        <v>23860.857915216009</v>
      </c>
      <c r="C251" s="327" t="s">
        <v>535</v>
      </c>
      <c r="D251" s="327">
        <v>59.589262354098238</v>
      </c>
      <c r="E251" s="327">
        <v>0.25455909593203002</v>
      </c>
      <c r="F251" s="327">
        <v>0.65047788376092996</v>
      </c>
      <c r="G251" s="329">
        <v>1421.8509223036683</v>
      </c>
      <c r="H251" s="329">
        <v>6.07399841906E-3</v>
      </c>
      <c r="I251" s="329">
        <v>1.5520960361409999E-2</v>
      </c>
    </row>
    <row r="252" spans="1:9" x14ac:dyDescent="0.25">
      <c r="A252" s="283" t="s">
        <v>3199</v>
      </c>
      <c r="B252" s="327" t="s">
        <v>479</v>
      </c>
      <c r="C252" s="327" t="s">
        <v>535</v>
      </c>
      <c r="D252" s="328" t="s">
        <v>182</v>
      </c>
      <c r="E252" s="328" t="s">
        <v>182</v>
      </c>
      <c r="F252" s="328" t="s">
        <v>182</v>
      </c>
      <c r="G252" s="327" t="s">
        <v>479</v>
      </c>
      <c r="H252" s="327">
        <v>1.0526893401586801</v>
      </c>
      <c r="I252" s="327">
        <v>1.3709364421000001E-4</v>
      </c>
    </row>
    <row r="253" spans="1:9" x14ac:dyDescent="0.25">
      <c r="A253" s="294" t="s">
        <v>563</v>
      </c>
      <c r="B253" s="329" t="s">
        <v>479</v>
      </c>
      <c r="C253" s="327" t="s">
        <v>535</v>
      </c>
      <c r="D253" s="327" t="s">
        <v>479</v>
      </c>
      <c r="E253" s="327" t="s">
        <v>479</v>
      </c>
      <c r="F253" s="327" t="s">
        <v>479</v>
      </c>
      <c r="G253" s="329" t="s">
        <v>479</v>
      </c>
      <c r="H253" s="329">
        <v>1.0526893401586801</v>
      </c>
      <c r="I253" s="329">
        <v>1.3709364421000001E-4</v>
      </c>
    </row>
    <row r="254" spans="1:9" x14ac:dyDescent="0.25">
      <c r="A254" s="283" t="s">
        <v>538</v>
      </c>
      <c r="B254" s="329">
        <v>12670.202991522168</v>
      </c>
      <c r="C254" s="327" t="s">
        <v>535</v>
      </c>
      <c r="D254" s="327">
        <v>50.248073994006518</v>
      </c>
      <c r="E254" s="327">
        <v>565.1314864248078</v>
      </c>
      <c r="F254" s="327">
        <v>7.5093565144669999E-2</v>
      </c>
      <c r="G254" s="329">
        <v>636.65329743708867</v>
      </c>
      <c r="H254" s="329">
        <v>7.1603306499029697</v>
      </c>
      <c r="I254" s="329">
        <v>9.5145071374E-4</v>
      </c>
    </row>
    <row r="255" spans="1:9" x14ac:dyDescent="0.25">
      <c r="A255" s="283" t="s">
        <v>3188</v>
      </c>
      <c r="B255" s="329" t="s">
        <v>479</v>
      </c>
      <c r="C255" s="327" t="s">
        <v>535</v>
      </c>
      <c r="D255" s="327" t="s">
        <v>479</v>
      </c>
      <c r="E255" s="327" t="s">
        <v>479</v>
      </c>
      <c r="F255" s="327" t="s">
        <v>479</v>
      </c>
      <c r="G255" s="329" t="s">
        <v>479</v>
      </c>
      <c r="H255" s="329">
        <v>2.1488777387999999E-3</v>
      </c>
      <c r="I255" s="329">
        <v>1.21293212369E-3</v>
      </c>
    </row>
    <row r="256" spans="1:9" x14ac:dyDescent="0.25">
      <c r="A256" s="283" t="s">
        <v>3198</v>
      </c>
      <c r="B256" s="327" t="s">
        <v>506</v>
      </c>
      <c r="C256" s="327" t="s">
        <v>535</v>
      </c>
      <c r="D256" s="328" t="s">
        <v>182</v>
      </c>
      <c r="E256" s="328" t="s">
        <v>182</v>
      </c>
      <c r="F256" s="328" t="s">
        <v>182</v>
      </c>
      <c r="G256" s="327" t="s">
        <v>506</v>
      </c>
      <c r="H256" s="327" t="s">
        <v>506</v>
      </c>
      <c r="I256" s="327" t="s">
        <v>506</v>
      </c>
    </row>
    <row r="257" spans="1:9" x14ac:dyDescent="0.25">
      <c r="A257" s="297" t="s">
        <v>566</v>
      </c>
      <c r="B257" s="327">
        <v>23342.475449176363</v>
      </c>
      <c r="C257" s="327" t="s">
        <v>535</v>
      </c>
      <c r="D257" s="328" t="s">
        <v>182</v>
      </c>
      <c r="E257" s="328" t="s">
        <v>182</v>
      </c>
      <c r="F257" s="328" t="s">
        <v>182</v>
      </c>
      <c r="G257" s="327">
        <v>1567.2923444890123</v>
      </c>
      <c r="H257" s="327">
        <v>0.73343558265860997</v>
      </c>
      <c r="I257" s="327">
        <v>7.4179466324320001E-2</v>
      </c>
    </row>
    <row r="258" spans="1:9" x14ac:dyDescent="0.25">
      <c r="A258" s="283" t="s">
        <v>559</v>
      </c>
      <c r="B258" s="329">
        <v>23342.475449176363</v>
      </c>
      <c r="C258" s="327" t="s">
        <v>535</v>
      </c>
      <c r="D258" s="327">
        <v>67.143364802995393</v>
      </c>
      <c r="E258" s="327">
        <v>31.42064277867707</v>
      </c>
      <c r="F258" s="327">
        <v>3.17787487817353</v>
      </c>
      <c r="G258" s="329">
        <v>1567.2923444890123</v>
      </c>
      <c r="H258" s="329">
        <v>0.73343558265860997</v>
      </c>
      <c r="I258" s="329">
        <v>7.4179466324320001E-2</v>
      </c>
    </row>
    <row r="259" spans="1:9" x14ac:dyDescent="0.25">
      <c r="A259" s="283" t="s">
        <v>560</v>
      </c>
      <c r="B259" s="329" t="s">
        <v>506</v>
      </c>
      <c r="C259" s="327" t="s">
        <v>535</v>
      </c>
      <c r="D259" s="327" t="s">
        <v>506</v>
      </c>
      <c r="E259" s="327" t="s">
        <v>506</v>
      </c>
      <c r="F259" s="327" t="s">
        <v>506</v>
      </c>
      <c r="G259" s="329" t="s">
        <v>506</v>
      </c>
      <c r="H259" s="329" t="s">
        <v>506</v>
      </c>
      <c r="I259" s="329" t="s">
        <v>506</v>
      </c>
    </row>
    <row r="260" spans="1:9" x14ac:dyDescent="0.25">
      <c r="A260" s="283" t="s">
        <v>561</v>
      </c>
      <c r="B260" s="329" t="s">
        <v>506</v>
      </c>
      <c r="C260" s="327" t="s">
        <v>535</v>
      </c>
      <c r="D260" s="327" t="s">
        <v>506</v>
      </c>
      <c r="E260" s="327" t="s">
        <v>506</v>
      </c>
      <c r="F260" s="327" t="s">
        <v>506</v>
      </c>
      <c r="G260" s="329" t="s">
        <v>506</v>
      </c>
      <c r="H260" s="329" t="s">
        <v>506</v>
      </c>
      <c r="I260" s="329" t="s">
        <v>506</v>
      </c>
    </row>
    <row r="261" spans="1:9" x14ac:dyDescent="0.25">
      <c r="A261" s="283" t="s">
        <v>3197</v>
      </c>
      <c r="B261" s="327" t="s">
        <v>506</v>
      </c>
      <c r="C261" s="327" t="s">
        <v>535</v>
      </c>
      <c r="D261" s="328" t="s">
        <v>182</v>
      </c>
      <c r="E261" s="328" t="s">
        <v>182</v>
      </c>
      <c r="F261" s="328" t="s">
        <v>182</v>
      </c>
      <c r="G261" s="327" t="s">
        <v>506</v>
      </c>
      <c r="H261" s="327" t="s">
        <v>506</v>
      </c>
      <c r="I261" s="327" t="s">
        <v>506</v>
      </c>
    </row>
    <row r="262" spans="1:9" x14ac:dyDescent="0.25">
      <c r="A262" s="283" t="s">
        <v>538</v>
      </c>
      <c r="B262" s="329" t="s">
        <v>506</v>
      </c>
      <c r="C262" s="327" t="s">
        <v>535</v>
      </c>
      <c r="D262" s="327" t="s">
        <v>506</v>
      </c>
      <c r="E262" s="327" t="s">
        <v>506</v>
      </c>
      <c r="F262" s="327" t="s">
        <v>506</v>
      </c>
      <c r="G262" s="329" t="s">
        <v>506</v>
      </c>
      <c r="H262" s="329" t="s">
        <v>506</v>
      </c>
      <c r="I262" s="329" t="s">
        <v>506</v>
      </c>
    </row>
    <row r="263" spans="1:9" x14ac:dyDescent="0.25">
      <c r="A263" s="283" t="s">
        <v>3188</v>
      </c>
      <c r="B263" s="329" t="s">
        <v>479</v>
      </c>
      <c r="C263" s="327" t="s">
        <v>535</v>
      </c>
      <c r="D263" s="327" t="s">
        <v>479</v>
      </c>
      <c r="E263" s="327" t="s">
        <v>504</v>
      </c>
      <c r="F263" s="327" t="s">
        <v>504</v>
      </c>
      <c r="G263" s="329" t="s">
        <v>479</v>
      </c>
      <c r="H263" s="329" t="s">
        <v>504</v>
      </c>
      <c r="I263" s="329" t="s">
        <v>504</v>
      </c>
    </row>
    <row r="264" spans="1:9" x14ac:dyDescent="0.25">
      <c r="A264" s="283" t="s">
        <v>3198</v>
      </c>
      <c r="B264" s="327" t="s">
        <v>506</v>
      </c>
      <c r="C264" s="327" t="s">
        <v>535</v>
      </c>
      <c r="D264" s="328" t="s">
        <v>182</v>
      </c>
      <c r="E264" s="328" t="s">
        <v>182</v>
      </c>
      <c r="F264" s="328" t="s">
        <v>182</v>
      </c>
      <c r="G264" s="327" t="s">
        <v>506</v>
      </c>
      <c r="H264" s="327" t="s">
        <v>506</v>
      </c>
      <c r="I264" s="327" t="s">
        <v>506</v>
      </c>
    </row>
    <row r="265" spans="1:9" x14ac:dyDescent="0.25">
      <c r="A265" s="297" t="s">
        <v>567</v>
      </c>
      <c r="B265" s="327" t="s">
        <v>506</v>
      </c>
      <c r="C265" s="327" t="s">
        <v>535</v>
      </c>
      <c r="D265" s="328" t="s">
        <v>182</v>
      </c>
      <c r="E265" s="328" t="s">
        <v>182</v>
      </c>
      <c r="F265" s="328" t="s">
        <v>182</v>
      </c>
      <c r="G265" s="327" t="s">
        <v>506</v>
      </c>
      <c r="H265" s="327" t="s">
        <v>511</v>
      </c>
      <c r="I265" s="327" t="s">
        <v>511</v>
      </c>
    </row>
    <row r="266" spans="1:9" x14ac:dyDescent="0.25">
      <c r="A266" s="288" t="s">
        <v>568</v>
      </c>
      <c r="B266" s="327" t="s">
        <v>506</v>
      </c>
      <c r="C266" s="327" t="s">
        <v>535</v>
      </c>
      <c r="D266" s="328" t="s">
        <v>182</v>
      </c>
      <c r="E266" s="328" t="s">
        <v>182</v>
      </c>
      <c r="F266" s="328" t="s">
        <v>182</v>
      </c>
      <c r="G266" s="327" t="s">
        <v>506</v>
      </c>
      <c r="H266" s="327" t="s">
        <v>511</v>
      </c>
      <c r="I266" s="327" t="s">
        <v>511</v>
      </c>
    </row>
    <row r="267" spans="1:9" x14ac:dyDescent="0.25">
      <c r="A267" s="294" t="s">
        <v>559</v>
      </c>
      <c r="B267" s="329" t="s">
        <v>506</v>
      </c>
      <c r="C267" s="327" t="s">
        <v>535</v>
      </c>
      <c r="D267" s="327" t="s">
        <v>506</v>
      </c>
      <c r="E267" s="327" t="s">
        <v>479</v>
      </c>
      <c r="F267" s="327" t="s">
        <v>479</v>
      </c>
      <c r="G267" s="329" t="s">
        <v>506</v>
      </c>
      <c r="H267" s="329" t="s">
        <v>479</v>
      </c>
      <c r="I267" s="329" t="s">
        <v>479</v>
      </c>
    </row>
    <row r="268" spans="1:9" x14ac:dyDescent="0.25">
      <c r="A268" s="294" t="s">
        <v>569</v>
      </c>
      <c r="B268" s="329" t="s">
        <v>506</v>
      </c>
      <c r="C268" s="327" t="s">
        <v>535</v>
      </c>
      <c r="D268" s="327" t="s">
        <v>506</v>
      </c>
      <c r="E268" s="327" t="s">
        <v>479</v>
      </c>
      <c r="F268" s="327" t="s">
        <v>479</v>
      </c>
      <c r="G268" s="329" t="s">
        <v>506</v>
      </c>
      <c r="H268" s="329" t="s">
        <v>479</v>
      </c>
      <c r="I268" s="329" t="s">
        <v>479</v>
      </c>
    </row>
    <row r="269" spans="1:9" x14ac:dyDescent="0.25">
      <c r="A269" s="294" t="s">
        <v>570</v>
      </c>
      <c r="B269" s="329" t="s">
        <v>506</v>
      </c>
      <c r="C269" s="327" t="s">
        <v>535</v>
      </c>
      <c r="D269" s="327" t="s">
        <v>506</v>
      </c>
      <c r="E269" s="327" t="s">
        <v>479</v>
      </c>
      <c r="F269" s="327" t="s">
        <v>479</v>
      </c>
      <c r="G269" s="329" t="s">
        <v>506</v>
      </c>
      <c r="H269" s="329" t="s">
        <v>479</v>
      </c>
      <c r="I269" s="329" t="s">
        <v>479</v>
      </c>
    </row>
    <row r="270" spans="1:9" x14ac:dyDescent="0.25">
      <c r="A270" s="294" t="s">
        <v>571</v>
      </c>
      <c r="B270" s="327" t="s">
        <v>506</v>
      </c>
      <c r="C270" s="327" t="s">
        <v>535</v>
      </c>
      <c r="D270" s="328" t="s">
        <v>182</v>
      </c>
      <c r="E270" s="328" t="s">
        <v>182</v>
      </c>
      <c r="F270" s="328" t="s">
        <v>182</v>
      </c>
      <c r="G270" s="327" t="s">
        <v>506</v>
      </c>
      <c r="H270" s="327" t="s">
        <v>479</v>
      </c>
      <c r="I270" s="327" t="s">
        <v>479</v>
      </c>
    </row>
    <row r="271" spans="1:9" x14ac:dyDescent="0.25">
      <c r="A271" s="294" t="s">
        <v>544</v>
      </c>
      <c r="B271" s="329" t="s">
        <v>506</v>
      </c>
      <c r="C271" s="327" t="s">
        <v>535</v>
      </c>
      <c r="D271" s="327" t="s">
        <v>506</v>
      </c>
      <c r="E271" s="327" t="s">
        <v>479</v>
      </c>
      <c r="F271" s="327" t="s">
        <v>479</v>
      </c>
      <c r="G271" s="329" t="s">
        <v>506</v>
      </c>
      <c r="H271" s="329" t="s">
        <v>479</v>
      </c>
      <c r="I271" s="329" t="s">
        <v>479</v>
      </c>
    </row>
    <row r="272" spans="1:9" x14ac:dyDescent="0.25">
      <c r="A272" s="294" t="s">
        <v>88</v>
      </c>
      <c r="B272" s="329" t="s">
        <v>506</v>
      </c>
      <c r="C272" s="327" t="s">
        <v>535</v>
      </c>
      <c r="D272" s="327" t="s">
        <v>506</v>
      </c>
      <c r="E272" s="327" t="s">
        <v>479</v>
      </c>
      <c r="F272" s="327" t="s">
        <v>479</v>
      </c>
      <c r="G272" s="329" t="s">
        <v>506</v>
      </c>
      <c r="H272" s="329" t="s">
        <v>479</v>
      </c>
      <c r="I272" s="329" t="s">
        <v>479</v>
      </c>
    </row>
    <row r="273" spans="1:10" x14ac:dyDescent="0.25">
      <c r="A273" s="294" t="s">
        <v>572</v>
      </c>
      <c r="B273" s="327" t="s">
        <v>506</v>
      </c>
      <c r="C273" s="327" t="s">
        <v>535</v>
      </c>
      <c r="D273" s="328" t="s">
        <v>182</v>
      </c>
      <c r="E273" s="328" t="s">
        <v>182</v>
      </c>
      <c r="F273" s="328" t="s">
        <v>182</v>
      </c>
      <c r="G273" s="327" t="s">
        <v>506</v>
      </c>
      <c r="H273" s="327" t="s">
        <v>477</v>
      </c>
      <c r="I273" s="327" t="s">
        <v>477</v>
      </c>
    </row>
    <row r="274" spans="1:10" x14ac:dyDescent="0.25">
      <c r="A274" s="59" t="s">
        <v>490</v>
      </c>
      <c r="B274" s="327">
        <v>650576.52184247714</v>
      </c>
      <c r="C274" s="327" t="s">
        <v>535</v>
      </c>
      <c r="D274" s="328" t="s">
        <v>182</v>
      </c>
      <c r="E274" s="328" t="s">
        <v>182</v>
      </c>
      <c r="F274" s="328" t="s">
        <v>182</v>
      </c>
      <c r="G274" s="327">
        <v>46055.912865416671</v>
      </c>
      <c r="H274" s="327">
        <v>3.5201759225</v>
      </c>
      <c r="I274" s="327">
        <v>1.1264562951999999</v>
      </c>
    </row>
    <row r="275" spans="1:10" x14ac:dyDescent="0.25">
      <c r="A275" s="283" t="s">
        <v>536</v>
      </c>
      <c r="B275" s="329">
        <v>650576.52184247714</v>
      </c>
      <c r="C275" s="327" t="s">
        <v>535</v>
      </c>
      <c r="D275" s="327">
        <v>70.79246071620166</v>
      </c>
      <c r="E275" s="327">
        <v>5.4108560704444404</v>
      </c>
      <c r="F275" s="327">
        <v>1.7314739425422201</v>
      </c>
      <c r="G275" s="329">
        <v>46055.912865416671</v>
      </c>
      <c r="H275" s="329">
        <v>3.5201759225</v>
      </c>
      <c r="I275" s="329">
        <v>1.1264562951999999</v>
      </c>
    </row>
    <row r="276" spans="1:10" x14ac:dyDescent="0.25">
      <c r="A276" s="283" t="s">
        <v>537</v>
      </c>
      <c r="B276" s="329" t="s">
        <v>506</v>
      </c>
      <c r="C276" s="327" t="s">
        <v>535</v>
      </c>
      <c r="D276" s="327" t="s">
        <v>506</v>
      </c>
      <c r="E276" s="327" t="s">
        <v>506</v>
      </c>
      <c r="F276" s="327" t="s">
        <v>506</v>
      </c>
      <c r="G276" s="329" t="s">
        <v>506</v>
      </c>
      <c r="H276" s="329" t="s">
        <v>506</v>
      </c>
      <c r="I276" s="329" t="s">
        <v>506</v>
      </c>
    </row>
    <row r="277" spans="1:10" x14ac:dyDescent="0.25">
      <c r="A277" s="283" t="s">
        <v>538</v>
      </c>
      <c r="B277" s="329" t="s">
        <v>479</v>
      </c>
      <c r="C277" s="327" t="s">
        <v>535</v>
      </c>
      <c r="D277" s="327" t="s">
        <v>479</v>
      </c>
      <c r="E277" s="327" t="s">
        <v>479</v>
      </c>
      <c r="F277" s="327" t="s">
        <v>479</v>
      </c>
      <c r="G277" s="329" t="s">
        <v>479</v>
      </c>
      <c r="H277" s="329" t="s">
        <v>479</v>
      </c>
      <c r="I277" s="329" t="s">
        <v>479</v>
      </c>
    </row>
    <row r="278" spans="1:10" x14ac:dyDescent="0.25">
      <c r="A278" s="283" t="s">
        <v>3188</v>
      </c>
      <c r="B278" s="329" t="s">
        <v>479</v>
      </c>
      <c r="C278" s="327" t="s">
        <v>535</v>
      </c>
      <c r="D278" s="327" t="s">
        <v>479</v>
      </c>
      <c r="E278" s="327" t="s">
        <v>504</v>
      </c>
      <c r="F278" s="327" t="s">
        <v>504</v>
      </c>
      <c r="G278" s="329" t="s">
        <v>479</v>
      </c>
      <c r="H278" s="329" t="s">
        <v>504</v>
      </c>
      <c r="I278" s="329" t="s">
        <v>504</v>
      </c>
    </row>
    <row r="279" spans="1:10" x14ac:dyDescent="0.25">
      <c r="A279" s="283" t="s">
        <v>3200</v>
      </c>
      <c r="B279" s="327" t="s">
        <v>479</v>
      </c>
      <c r="C279" s="327" t="s">
        <v>535</v>
      </c>
      <c r="D279" s="328" t="s">
        <v>182</v>
      </c>
      <c r="E279" s="328" t="s">
        <v>182</v>
      </c>
      <c r="F279" s="328" t="s">
        <v>182</v>
      </c>
      <c r="G279" s="327" t="s">
        <v>479</v>
      </c>
      <c r="H279" s="327" t="s">
        <v>477</v>
      </c>
      <c r="I279" s="327" t="s">
        <v>477</v>
      </c>
    </row>
    <row r="280" spans="1:10" x14ac:dyDescent="0.25">
      <c r="A280" s="59" t="s">
        <v>3201</v>
      </c>
      <c r="B280" s="327">
        <v>546204.87037064438</v>
      </c>
      <c r="C280" s="327" t="s">
        <v>535</v>
      </c>
      <c r="D280" s="328" t="s">
        <v>182</v>
      </c>
      <c r="E280" s="328" t="s">
        <v>182</v>
      </c>
      <c r="F280" s="328" t="s">
        <v>182</v>
      </c>
      <c r="G280" s="327">
        <v>38024.136018348065</v>
      </c>
      <c r="H280" s="327">
        <v>16.174692701572852</v>
      </c>
      <c r="I280" s="327">
        <v>0.73291389331867995</v>
      </c>
    </row>
    <row r="281" spans="1:10" x14ac:dyDescent="0.25">
      <c r="A281" s="283" t="s">
        <v>573</v>
      </c>
      <c r="B281" s="329">
        <v>270555.52902466076</v>
      </c>
      <c r="C281" s="327" t="s">
        <v>535</v>
      </c>
      <c r="D281" s="327">
        <v>71.174746954728036</v>
      </c>
      <c r="E281" s="327">
        <v>7.2747437896637797</v>
      </c>
      <c r="F281" s="327">
        <v>2.07984266172793</v>
      </c>
      <c r="G281" s="329">
        <v>19256.721315532806</v>
      </c>
      <c r="H281" s="329">
        <v>1.9682221545313501</v>
      </c>
      <c r="I281" s="329">
        <v>0.56271293163185998</v>
      </c>
    </row>
    <row r="282" spans="1:10" x14ac:dyDescent="0.25">
      <c r="A282" s="283" t="s">
        <v>574</v>
      </c>
      <c r="B282" s="329">
        <v>275649.34134598356</v>
      </c>
      <c r="C282" s="327" t="s">
        <v>535</v>
      </c>
      <c r="D282" s="327">
        <v>68.084380725071952</v>
      </c>
      <c r="E282" s="327">
        <v>51.538198777011146</v>
      </c>
      <c r="F282" s="327">
        <v>0.61745462860799005</v>
      </c>
      <c r="G282" s="329">
        <v>18767.414702815262</v>
      </c>
      <c r="H282" s="329">
        <v>14.2064705470415</v>
      </c>
      <c r="I282" s="329">
        <v>0.17020096168682</v>
      </c>
    </row>
    <row r="283" spans="1:10" x14ac:dyDescent="0.25">
      <c r="A283" s="283" t="s">
        <v>559</v>
      </c>
      <c r="B283" s="329" t="s">
        <v>479</v>
      </c>
      <c r="C283" s="327" t="s">
        <v>535</v>
      </c>
      <c r="D283" s="327" t="s">
        <v>479</v>
      </c>
      <c r="E283" s="327" t="s">
        <v>479</v>
      </c>
      <c r="F283" s="327" t="s">
        <v>479</v>
      </c>
      <c r="G283" s="329" t="s">
        <v>479</v>
      </c>
      <c r="H283" s="329" t="s">
        <v>479</v>
      </c>
      <c r="I283" s="329" t="s">
        <v>479</v>
      </c>
    </row>
    <row r="284" spans="1:10" x14ac:dyDescent="0.25">
      <c r="A284" s="283" t="s">
        <v>3202</v>
      </c>
      <c r="B284" s="327" t="s">
        <v>506</v>
      </c>
      <c r="C284" s="327" t="s">
        <v>535</v>
      </c>
      <c r="D284" s="328" t="s">
        <v>182</v>
      </c>
      <c r="E284" s="328" t="s">
        <v>182</v>
      </c>
      <c r="F284" s="328" t="s">
        <v>182</v>
      </c>
      <c r="G284" s="327" t="s">
        <v>506</v>
      </c>
      <c r="H284" s="327" t="s">
        <v>477</v>
      </c>
      <c r="I284" s="327" t="s">
        <v>477</v>
      </c>
    </row>
    <row r="285" spans="1:10" x14ac:dyDescent="0.25">
      <c r="A285" s="283" t="s">
        <v>538</v>
      </c>
      <c r="B285" s="329" t="s">
        <v>504</v>
      </c>
      <c r="C285" s="327" t="s">
        <v>535</v>
      </c>
      <c r="D285" s="327" t="s">
        <v>504</v>
      </c>
      <c r="E285" s="327" t="s">
        <v>479</v>
      </c>
      <c r="F285" s="327" t="s">
        <v>479</v>
      </c>
      <c r="G285" s="329" t="s">
        <v>504</v>
      </c>
      <c r="H285" s="329" t="s">
        <v>479</v>
      </c>
      <c r="I285" s="329" t="s">
        <v>479</v>
      </c>
      <c r="J285" s="57" t="s">
        <v>477</v>
      </c>
    </row>
    <row r="286" spans="1:10" x14ac:dyDescent="0.25">
      <c r="A286" s="283" t="s">
        <v>3188</v>
      </c>
      <c r="B286" s="329" t="s">
        <v>479</v>
      </c>
      <c r="C286" s="327" t="s">
        <v>535</v>
      </c>
      <c r="D286" s="327" t="s">
        <v>479</v>
      </c>
      <c r="E286" s="327" t="s">
        <v>504</v>
      </c>
      <c r="F286" s="327" t="s">
        <v>504</v>
      </c>
      <c r="G286" s="329" t="s">
        <v>479</v>
      </c>
      <c r="H286" s="329" t="s">
        <v>504</v>
      </c>
      <c r="I286" s="329" t="s">
        <v>504</v>
      </c>
      <c r="J286" s="57" t="s">
        <v>477</v>
      </c>
    </row>
    <row r="287" spans="1:10" x14ac:dyDescent="0.25">
      <c r="A287" s="283" t="s">
        <v>3203</v>
      </c>
      <c r="B287" s="327" t="s">
        <v>506</v>
      </c>
      <c r="C287" s="327" t="s">
        <v>535</v>
      </c>
      <c r="D287" s="328" t="s">
        <v>182</v>
      </c>
      <c r="E287" s="328" t="s">
        <v>182</v>
      </c>
      <c r="F287" s="328" t="s">
        <v>182</v>
      </c>
      <c r="G287" s="327" t="s">
        <v>506</v>
      </c>
      <c r="H287" s="327" t="s">
        <v>477</v>
      </c>
      <c r="I287" s="327" t="s">
        <v>477</v>
      </c>
      <c r="J287" s="57" t="s">
        <v>477</v>
      </c>
    </row>
    <row r="288" spans="1:10" x14ac:dyDescent="0.25">
      <c r="A288" s="59" t="s">
        <v>3204</v>
      </c>
      <c r="B288" s="327">
        <v>644614.3919557624</v>
      </c>
      <c r="C288" s="327" t="s">
        <v>535</v>
      </c>
      <c r="D288" s="328" t="s">
        <v>182</v>
      </c>
      <c r="E288" s="328" t="s">
        <v>182</v>
      </c>
      <c r="F288" s="328" t="s">
        <v>182</v>
      </c>
      <c r="G288" s="327">
        <v>32390.631664594664</v>
      </c>
      <c r="H288" s="327">
        <v>42.78562494471668</v>
      </c>
      <c r="I288" s="327">
        <v>22.8286814646106</v>
      </c>
      <c r="J288" s="57" t="s">
        <v>477</v>
      </c>
    </row>
    <row r="289" spans="1:10" x14ac:dyDescent="0.25">
      <c r="A289" s="291" t="s">
        <v>536</v>
      </c>
      <c r="B289" s="327" t="s">
        <v>575</v>
      </c>
      <c r="C289" s="327" t="s">
        <v>535</v>
      </c>
      <c r="D289" s="327" t="s">
        <v>575</v>
      </c>
      <c r="E289" s="327" t="s">
        <v>575</v>
      </c>
      <c r="F289" s="327" t="s">
        <v>575</v>
      </c>
      <c r="G289" s="327" t="s">
        <v>575</v>
      </c>
      <c r="H289" s="327">
        <v>40.930380256173969</v>
      </c>
      <c r="I289" s="327">
        <v>22.744244376797859</v>
      </c>
      <c r="J289" s="57" t="s">
        <v>477</v>
      </c>
    </row>
    <row r="290" spans="1:10" x14ac:dyDescent="0.25">
      <c r="A290" s="291" t="s">
        <v>537</v>
      </c>
      <c r="B290" s="327" t="s">
        <v>506</v>
      </c>
      <c r="C290" s="327" t="s">
        <v>535</v>
      </c>
      <c r="D290" s="327" t="s">
        <v>506</v>
      </c>
      <c r="E290" s="327" t="s">
        <v>506</v>
      </c>
      <c r="F290" s="327" t="s">
        <v>506</v>
      </c>
      <c r="G290" s="327" t="s">
        <v>506</v>
      </c>
      <c r="H290" s="327" t="s">
        <v>506</v>
      </c>
      <c r="I290" s="327" t="s">
        <v>506</v>
      </c>
      <c r="J290" s="57" t="s">
        <v>477</v>
      </c>
    </row>
    <row r="291" spans="1:10" x14ac:dyDescent="0.25">
      <c r="A291" s="291" t="s">
        <v>538</v>
      </c>
      <c r="B291" s="327">
        <v>644614.3919557624</v>
      </c>
      <c r="C291" s="327" t="s">
        <v>535</v>
      </c>
      <c r="D291" s="327">
        <v>50.248073994006511</v>
      </c>
      <c r="E291" s="327">
        <v>2.8780689846434999</v>
      </c>
      <c r="F291" s="327">
        <v>0.13098852409508999</v>
      </c>
      <c r="G291" s="327">
        <v>32390.631664594664</v>
      </c>
      <c r="H291" s="327">
        <v>1.8552446885427101</v>
      </c>
      <c r="I291" s="327">
        <v>8.4437087812739994E-2</v>
      </c>
      <c r="J291" s="57" t="s">
        <v>477</v>
      </c>
    </row>
    <row r="292" spans="1:10" x14ac:dyDescent="0.25">
      <c r="A292" s="291" t="s">
        <v>3191</v>
      </c>
      <c r="B292" s="327" t="s">
        <v>551</v>
      </c>
      <c r="C292" s="327" t="s">
        <v>535</v>
      </c>
      <c r="D292" s="327" t="s">
        <v>551</v>
      </c>
      <c r="E292" s="327" t="s">
        <v>506</v>
      </c>
      <c r="F292" s="327" t="s">
        <v>506</v>
      </c>
      <c r="G292" s="327" t="s">
        <v>551</v>
      </c>
      <c r="H292" s="327" t="s">
        <v>506</v>
      </c>
      <c r="I292" s="327" t="s">
        <v>506</v>
      </c>
      <c r="J292" s="57" t="s">
        <v>477</v>
      </c>
    </row>
    <row r="293" spans="1:10" x14ac:dyDescent="0.25">
      <c r="A293" s="291" t="s">
        <v>3193</v>
      </c>
      <c r="B293" s="327" t="s">
        <v>479</v>
      </c>
      <c r="C293" s="327" t="s">
        <v>535</v>
      </c>
      <c r="D293" s="327" t="s">
        <v>479</v>
      </c>
      <c r="E293" s="327" t="s">
        <v>576</v>
      </c>
      <c r="F293" s="327" t="s">
        <v>576</v>
      </c>
      <c r="G293" s="327" t="s">
        <v>479</v>
      </c>
      <c r="H293" s="327" t="s">
        <v>576</v>
      </c>
      <c r="I293" s="327" t="s">
        <v>576</v>
      </c>
      <c r="J293" s="57" t="s">
        <v>477</v>
      </c>
    </row>
    <row r="294" spans="1:10" x14ac:dyDescent="0.25">
      <c r="A294" s="298" t="s">
        <v>577</v>
      </c>
      <c r="B294" s="327">
        <v>644614.3919557624</v>
      </c>
      <c r="C294" s="327" t="s">
        <v>535</v>
      </c>
      <c r="D294" s="328" t="s">
        <v>182</v>
      </c>
      <c r="E294" s="328" t="s">
        <v>182</v>
      </c>
      <c r="F294" s="328" t="s">
        <v>182</v>
      </c>
      <c r="G294" s="327">
        <v>32390.631664594664</v>
      </c>
      <c r="H294" s="327" t="s">
        <v>576</v>
      </c>
      <c r="I294" s="327" t="s">
        <v>576</v>
      </c>
      <c r="J294" s="57" t="s">
        <v>477</v>
      </c>
    </row>
    <row r="295" spans="1:10" x14ac:dyDescent="0.25">
      <c r="A295" s="291" t="s">
        <v>536</v>
      </c>
      <c r="B295" s="329" t="s">
        <v>504</v>
      </c>
      <c r="C295" s="327" t="s">
        <v>535</v>
      </c>
      <c r="D295" s="327" t="s">
        <v>504</v>
      </c>
      <c r="E295" s="327" t="s">
        <v>504</v>
      </c>
      <c r="F295" s="327" t="s">
        <v>504</v>
      </c>
      <c r="G295" s="329" t="s">
        <v>504</v>
      </c>
      <c r="H295" s="329" t="s">
        <v>504</v>
      </c>
      <c r="I295" s="329" t="s">
        <v>504</v>
      </c>
      <c r="J295" s="57" t="s">
        <v>477</v>
      </c>
    </row>
    <row r="296" spans="1:10" x14ac:dyDescent="0.25">
      <c r="A296" s="291" t="s">
        <v>537</v>
      </c>
      <c r="B296" s="329" t="s">
        <v>506</v>
      </c>
      <c r="C296" s="327" t="s">
        <v>535</v>
      </c>
      <c r="D296" s="327" t="s">
        <v>506</v>
      </c>
      <c r="E296" s="327" t="s">
        <v>506</v>
      </c>
      <c r="F296" s="327" t="s">
        <v>506</v>
      </c>
      <c r="G296" s="329" t="s">
        <v>506</v>
      </c>
      <c r="H296" s="329" t="s">
        <v>506</v>
      </c>
      <c r="I296" s="329" t="s">
        <v>506</v>
      </c>
      <c r="J296" s="57" t="s">
        <v>477</v>
      </c>
    </row>
    <row r="297" spans="1:10" x14ac:dyDescent="0.25">
      <c r="A297" s="291" t="s">
        <v>538</v>
      </c>
      <c r="B297" s="329">
        <v>644614.3919557624</v>
      </c>
      <c r="C297" s="327" t="s">
        <v>535</v>
      </c>
      <c r="D297" s="327">
        <v>50.248073994006511</v>
      </c>
      <c r="E297" s="327" t="s">
        <v>504</v>
      </c>
      <c r="F297" s="327" t="s">
        <v>504</v>
      </c>
      <c r="G297" s="329">
        <v>32390.631664594664</v>
      </c>
      <c r="H297" s="329" t="s">
        <v>504</v>
      </c>
      <c r="I297" s="329" t="s">
        <v>504</v>
      </c>
      <c r="J297" s="57" t="s">
        <v>477</v>
      </c>
    </row>
    <row r="298" spans="1:10" x14ac:dyDescent="0.25">
      <c r="A298" s="291" t="s">
        <v>3191</v>
      </c>
      <c r="B298" s="329" t="s">
        <v>479</v>
      </c>
      <c r="C298" s="327" t="s">
        <v>535</v>
      </c>
      <c r="D298" s="327" t="s">
        <v>479</v>
      </c>
      <c r="E298" s="327" t="s">
        <v>506</v>
      </c>
      <c r="F298" s="327" t="s">
        <v>506</v>
      </c>
      <c r="G298" s="329" t="s">
        <v>479</v>
      </c>
      <c r="H298" s="329" t="s">
        <v>506</v>
      </c>
      <c r="I298" s="329" t="s">
        <v>506</v>
      </c>
      <c r="J298" s="57" t="s">
        <v>477</v>
      </c>
    </row>
    <row r="299" spans="1:10" x14ac:dyDescent="0.25">
      <c r="A299" s="291" t="s">
        <v>3193</v>
      </c>
      <c r="B299" s="329" t="s">
        <v>479</v>
      </c>
      <c r="C299" s="327" t="s">
        <v>535</v>
      </c>
      <c r="D299" s="327" t="s">
        <v>479</v>
      </c>
      <c r="E299" s="327" t="s">
        <v>506</v>
      </c>
      <c r="F299" s="327" t="s">
        <v>506</v>
      </c>
      <c r="G299" s="329" t="s">
        <v>479</v>
      </c>
      <c r="H299" s="329" t="s">
        <v>506</v>
      </c>
      <c r="I299" s="329" t="s">
        <v>506</v>
      </c>
      <c r="J299" s="57" t="s">
        <v>477</v>
      </c>
    </row>
    <row r="300" spans="1:10" x14ac:dyDescent="0.25">
      <c r="A300" s="298" t="s">
        <v>3205</v>
      </c>
      <c r="B300" s="327" t="s">
        <v>551</v>
      </c>
      <c r="C300" s="327" t="s">
        <v>535</v>
      </c>
      <c r="D300" s="328" t="s">
        <v>182</v>
      </c>
      <c r="E300" s="328" t="s">
        <v>182</v>
      </c>
      <c r="F300" s="328" t="s">
        <v>182</v>
      </c>
      <c r="G300" s="327" t="s">
        <v>551</v>
      </c>
      <c r="H300" s="327">
        <v>42.78562494471668</v>
      </c>
      <c r="I300" s="327">
        <v>22.8286814646106</v>
      </c>
      <c r="J300" s="57" t="s">
        <v>477</v>
      </c>
    </row>
    <row r="301" spans="1:10" x14ac:dyDescent="0.25">
      <c r="A301" s="287" t="s">
        <v>578</v>
      </c>
      <c r="B301" s="327" t="s">
        <v>551</v>
      </c>
      <c r="C301" s="327" t="s">
        <v>535</v>
      </c>
      <c r="D301" s="328" t="s">
        <v>182</v>
      </c>
      <c r="E301" s="328" t="s">
        <v>182</v>
      </c>
      <c r="F301" s="328" t="s">
        <v>182</v>
      </c>
      <c r="G301" s="327" t="s">
        <v>551</v>
      </c>
      <c r="H301" s="327">
        <v>42.78562494471668</v>
      </c>
      <c r="I301" s="327">
        <v>22.8286814646106</v>
      </c>
      <c r="J301" s="57" t="s">
        <v>477</v>
      </c>
    </row>
    <row r="302" spans="1:10" x14ac:dyDescent="0.25">
      <c r="A302" s="288" t="s">
        <v>542</v>
      </c>
      <c r="B302" s="329" t="s">
        <v>479</v>
      </c>
      <c r="C302" s="327" t="s">
        <v>535</v>
      </c>
      <c r="D302" s="327" t="s">
        <v>479</v>
      </c>
      <c r="E302" s="327" t="s">
        <v>479</v>
      </c>
      <c r="F302" s="327" t="s">
        <v>479</v>
      </c>
      <c r="G302" s="329" t="s">
        <v>479</v>
      </c>
      <c r="H302" s="329">
        <v>40.930380256173969</v>
      </c>
      <c r="I302" s="329">
        <v>22.744244376797859</v>
      </c>
      <c r="J302" s="57" t="s">
        <v>477</v>
      </c>
    </row>
    <row r="303" spans="1:10" x14ac:dyDescent="0.25">
      <c r="A303" s="288" t="s">
        <v>543</v>
      </c>
      <c r="B303" s="329" t="s">
        <v>506</v>
      </c>
      <c r="C303" s="327" t="s">
        <v>535</v>
      </c>
      <c r="D303" s="327" t="s">
        <v>506</v>
      </c>
      <c r="E303" s="327" t="s">
        <v>506</v>
      </c>
      <c r="F303" s="327" t="s">
        <v>506</v>
      </c>
      <c r="G303" s="329" t="s">
        <v>506</v>
      </c>
      <c r="H303" s="329" t="s">
        <v>506</v>
      </c>
      <c r="I303" s="329" t="s">
        <v>506</v>
      </c>
      <c r="J303" s="57" t="s">
        <v>477</v>
      </c>
    </row>
    <row r="304" spans="1:10" x14ac:dyDescent="0.25">
      <c r="A304" s="288" t="s">
        <v>544</v>
      </c>
      <c r="B304" s="329" t="s">
        <v>479</v>
      </c>
      <c r="C304" s="327" t="s">
        <v>535</v>
      </c>
      <c r="D304" s="327" t="s">
        <v>479</v>
      </c>
      <c r="E304" s="327" t="s">
        <v>479</v>
      </c>
      <c r="F304" s="327" t="s">
        <v>479</v>
      </c>
      <c r="G304" s="329" t="s">
        <v>479</v>
      </c>
      <c r="H304" s="329">
        <v>1.8552446885427101</v>
      </c>
      <c r="I304" s="329">
        <v>8.4437087812739994E-2</v>
      </c>
      <c r="J304" s="57" t="s">
        <v>477</v>
      </c>
    </row>
    <row r="305" spans="1:10" x14ac:dyDescent="0.25">
      <c r="A305" s="288" t="s">
        <v>545</v>
      </c>
      <c r="B305" s="329" t="s">
        <v>506</v>
      </c>
      <c r="C305" s="327" t="s">
        <v>535</v>
      </c>
      <c r="D305" s="327" t="s">
        <v>506</v>
      </c>
      <c r="E305" s="327" t="s">
        <v>506</v>
      </c>
      <c r="F305" s="327" t="s">
        <v>506</v>
      </c>
      <c r="G305" s="329" t="s">
        <v>506</v>
      </c>
      <c r="H305" s="329" t="s">
        <v>506</v>
      </c>
      <c r="I305" s="329" t="s">
        <v>506</v>
      </c>
      <c r="J305" s="57" t="s">
        <v>477</v>
      </c>
    </row>
    <row r="306" spans="1:10" x14ac:dyDescent="0.25">
      <c r="A306" s="288" t="s">
        <v>88</v>
      </c>
      <c r="B306" s="329" t="s">
        <v>479</v>
      </c>
      <c r="C306" s="327" t="s">
        <v>535</v>
      </c>
      <c r="D306" s="327" t="s">
        <v>479</v>
      </c>
      <c r="E306" s="327" t="s">
        <v>504</v>
      </c>
      <c r="F306" s="327" t="s">
        <v>504</v>
      </c>
      <c r="G306" s="329" t="s">
        <v>479</v>
      </c>
      <c r="H306" s="329" t="s">
        <v>504</v>
      </c>
      <c r="I306" s="329" t="s">
        <v>504</v>
      </c>
      <c r="J306" s="57" t="s">
        <v>477</v>
      </c>
    </row>
    <row r="307" spans="1:10" x14ac:dyDescent="0.25">
      <c r="A307" s="284" t="s">
        <v>579</v>
      </c>
      <c r="B307" s="327">
        <v>11350565.440672889</v>
      </c>
      <c r="C307" s="327" t="s">
        <v>535</v>
      </c>
      <c r="D307" s="328" t="s">
        <v>182</v>
      </c>
      <c r="E307" s="328" t="s">
        <v>182</v>
      </c>
      <c r="F307" s="328" t="s">
        <v>182</v>
      </c>
      <c r="G307" s="327">
        <v>586285.4434706961</v>
      </c>
      <c r="H307" s="327">
        <v>205.34813377159594</v>
      </c>
      <c r="I307" s="327">
        <v>4.1002059296026401</v>
      </c>
      <c r="J307" s="327" t="s">
        <v>539</v>
      </c>
    </row>
    <row r="308" spans="1:10" x14ac:dyDescent="0.25">
      <c r="A308" s="283" t="s">
        <v>536</v>
      </c>
      <c r="B308" s="327">
        <v>2244284.3614724921</v>
      </c>
      <c r="C308" s="327" t="s">
        <v>535</v>
      </c>
      <c r="D308" s="327">
        <v>67.197268126614205</v>
      </c>
      <c r="E308" s="327">
        <v>9.4999509612768396</v>
      </c>
      <c r="F308" s="327">
        <v>0.57001685543420999</v>
      </c>
      <c r="G308" s="327">
        <v>150809.77799023423</v>
      </c>
      <c r="H308" s="327">
        <v>21.320591377149189</v>
      </c>
      <c r="I308" s="327">
        <v>1.2792799144267299</v>
      </c>
      <c r="J308" s="327" t="s">
        <v>477</v>
      </c>
    </row>
    <row r="309" spans="1:10" x14ac:dyDescent="0.25">
      <c r="A309" s="283" t="s">
        <v>537</v>
      </c>
      <c r="B309" s="327">
        <v>112366.54296457814</v>
      </c>
      <c r="C309" s="327" t="s">
        <v>535</v>
      </c>
      <c r="D309" s="327">
        <v>90.475845936581024</v>
      </c>
      <c r="E309" s="327">
        <v>31.31951642816826</v>
      </c>
      <c r="F309" s="327">
        <v>1.4249999999999701</v>
      </c>
      <c r="G309" s="327">
        <v>10166.458029689384</v>
      </c>
      <c r="H309" s="327">
        <v>3.5192657883555798</v>
      </c>
      <c r="I309" s="327">
        <v>0.16012232372452001</v>
      </c>
      <c r="J309" s="327" t="s">
        <v>477</v>
      </c>
    </row>
    <row r="310" spans="1:10" x14ac:dyDescent="0.25">
      <c r="A310" s="283" t="s">
        <v>538</v>
      </c>
      <c r="B310" s="327">
        <v>8464063.9996716734</v>
      </c>
      <c r="C310" s="327" t="s">
        <v>535</v>
      </c>
      <c r="D310" s="327">
        <v>50.248817526340829</v>
      </c>
      <c r="E310" s="327">
        <v>4.4986853631150696</v>
      </c>
      <c r="F310" s="327">
        <v>8.9994847365319999E-2</v>
      </c>
      <c r="G310" s="327">
        <v>425309.20745077246</v>
      </c>
      <c r="H310" s="327">
        <v>38.07716082779217</v>
      </c>
      <c r="I310" s="327">
        <v>0.76172214774073999</v>
      </c>
      <c r="J310" s="327" t="s">
        <v>477</v>
      </c>
    </row>
    <row r="311" spans="1:10" x14ac:dyDescent="0.25">
      <c r="A311" s="283" t="s">
        <v>3186</v>
      </c>
      <c r="B311" s="327" t="s">
        <v>506</v>
      </c>
      <c r="C311" s="327" t="s">
        <v>535</v>
      </c>
      <c r="D311" s="327" t="s">
        <v>506</v>
      </c>
      <c r="E311" s="327" t="s">
        <v>506</v>
      </c>
      <c r="F311" s="327" t="s">
        <v>506</v>
      </c>
      <c r="G311" s="327" t="s">
        <v>506</v>
      </c>
      <c r="H311" s="327" t="s">
        <v>506</v>
      </c>
      <c r="I311" s="327" t="s">
        <v>506</v>
      </c>
      <c r="J311" s="327" t="s">
        <v>506</v>
      </c>
    </row>
    <row r="312" spans="1:10" x14ac:dyDescent="0.25">
      <c r="A312" s="283" t="s">
        <v>3187</v>
      </c>
      <c r="B312" s="327" t="s">
        <v>506</v>
      </c>
      <c r="C312" s="327" t="s">
        <v>535</v>
      </c>
      <c r="D312" s="327" t="s">
        <v>506</v>
      </c>
      <c r="E312" s="327" t="s">
        <v>506</v>
      </c>
      <c r="F312" s="327" t="s">
        <v>506</v>
      </c>
      <c r="G312" s="327" t="s">
        <v>506</v>
      </c>
      <c r="H312" s="327" t="s">
        <v>506</v>
      </c>
      <c r="I312" s="327" t="s">
        <v>506</v>
      </c>
      <c r="J312" s="327" t="s">
        <v>506</v>
      </c>
    </row>
    <row r="313" spans="1:10" x14ac:dyDescent="0.25">
      <c r="A313" s="283" t="s">
        <v>3188</v>
      </c>
      <c r="B313" s="327">
        <v>529850.53656414582</v>
      </c>
      <c r="C313" s="327" t="s">
        <v>535</v>
      </c>
      <c r="D313" s="327">
        <v>97.591405250278996</v>
      </c>
      <c r="E313" s="327">
        <v>268.8137615220773</v>
      </c>
      <c r="F313" s="327">
        <v>3.5841834869610198</v>
      </c>
      <c r="G313" s="327">
        <v>51708.858435909322</v>
      </c>
      <c r="H313" s="327">
        <v>142.43111577829899</v>
      </c>
      <c r="I313" s="327">
        <v>1.8990815437106501</v>
      </c>
      <c r="J313" s="327" t="s">
        <v>477</v>
      </c>
    </row>
    <row r="314" spans="1:10" x14ac:dyDescent="0.25">
      <c r="A314" s="296" t="s">
        <v>3206</v>
      </c>
      <c r="B314" s="327">
        <v>4223544.2202831479</v>
      </c>
      <c r="C314" s="327" t="s">
        <v>535</v>
      </c>
      <c r="D314" s="328" t="s">
        <v>182</v>
      </c>
      <c r="E314" s="328" t="s">
        <v>182</v>
      </c>
      <c r="F314" s="328" t="s">
        <v>182</v>
      </c>
      <c r="G314" s="327">
        <v>227130.02298152124</v>
      </c>
      <c r="H314" s="327">
        <v>43.127051806573057</v>
      </c>
      <c r="I314" s="327">
        <v>1.1609958550767701</v>
      </c>
      <c r="J314" s="327" t="s">
        <v>539</v>
      </c>
    </row>
    <row r="315" spans="1:10" x14ac:dyDescent="0.25">
      <c r="A315" s="283" t="s">
        <v>536</v>
      </c>
      <c r="B315" s="327">
        <v>802613.81053188839</v>
      </c>
      <c r="C315" s="327" t="s">
        <v>535</v>
      </c>
      <c r="D315" s="327">
        <v>68.457376341550798</v>
      </c>
      <c r="E315" s="327">
        <v>9.5</v>
      </c>
      <c r="F315" s="327">
        <v>0.56999999999999995</v>
      </c>
      <c r="G315" s="327">
        <v>54944.835684507634</v>
      </c>
      <c r="H315" s="327">
        <v>7.6248312000529399</v>
      </c>
      <c r="I315" s="327">
        <v>0.45748987200317998</v>
      </c>
      <c r="J315" s="327" t="s">
        <v>477</v>
      </c>
    </row>
    <row r="316" spans="1:10" x14ac:dyDescent="0.25">
      <c r="A316" s="283" t="s">
        <v>537</v>
      </c>
      <c r="B316" s="327">
        <v>102339.36264828738</v>
      </c>
      <c r="C316" s="327" t="s">
        <v>535</v>
      </c>
      <c r="D316" s="327">
        <v>90.484267022339296</v>
      </c>
      <c r="E316" s="327">
        <v>9.5</v>
      </c>
      <c r="F316" s="327">
        <v>1.425</v>
      </c>
      <c r="G316" s="327">
        <v>9260.1022167636511</v>
      </c>
      <c r="H316" s="327">
        <v>0.97222394515873001</v>
      </c>
      <c r="I316" s="327">
        <v>0.14583359177381</v>
      </c>
      <c r="J316" s="327" t="s">
        <v>477</v>
      </c>
    </row>
    <row r="317" spans="1:10" x14ac:dyDescent="0.25">
      <c r="A317" s="283" t="s">
        <v>538</v>
      </c>
      <c r="B317" s="327">
        <v>3242414.5271654259</v>
      </c>
      <c r="C317" s="327" t="s">
        <v>535</v>
      </c>
      <c r="D317" s="327">
        <v>50.248073994006511</v>
      </c>
      <c r="E317" s="327">
        <v>4.5</v>
      </c>
      <c r="F317" s="327">
        <v>0.09</v>
      </c>
      <c r="G317" s="327">
        <v>162925.08508024996</v>
      </c>
      <c r="H317" s="327">
        <v>14.590865372244419</v>
      </c>
      <c r="I317" s="327">
        <v>0.29181730744488998</v>
      </c>
      <c r="J317" s="327" t="s">
        <v>477</v>
      </c>
    </row>
    <row r="318" spans="1:10" x14ac:dyDescent="0.25">
      <c r="A318" s="283" t="s">
        <v>3186</v>
      </c>
      <c r="B318" s="327" t="s">
        <v>506</v>
      </c>
      <c r="C318" s="327" t="s">
        <v>535</v>
      </c>
      <c r="D318" s="327" t="s">
        <v>506</v>
      </c>
      <c r="E318" s="327" t="s">
        <v>506</v>
      </c>
      <c r="F318" s="327" t="s">
        <v>506</v>
      </c>
      <c r="G318" s="327" t="s">
        <v>506</v>
      </c>
      <c r="H318" s="327" t="s">
        <v>506</v>
      </c>
      <c r="I318" s="327" t="s">
        <v>506</v>
      </c>
      <c r="J318" s="327" t="s">
        <v>506</v>
      </c>
    </row>
    <row r="319" spans="1:10" x14ac:dyDescent="0.25">
      <c r="A319" s="283" t="s">
        <v>3187</v>
      </c>
      <c r="B319" s="327" t="s">
        <v>506</v>
      </c>
      <c r="C319" s="327" t="s">
        <v>535</v>
      </c>
      <c r="D319" s="327" t="s">
        <v>506</v>
      </c>
      <c r="E319" s="327" t="s">
        <v>506</v>
      </c>
      <c r="F319" s="327" t="s">
        <v>506</v>
      </c>
      <c r="G319" s="327" t="s">
        <v>506</v>
      </c>
      <c r="H319" s="327" t="s">
        <v>506</v>
      </c>
      <c r="I319" s="327" t="s">
        <v>506</v>
      </c>
      <c r="J319" s="327" t="s">
        <v>506</v>
      </c>
    </row>
    <row r="320" spans="1:10" x14ac:dyDescent="0.25">
      <c r="A320" s="283" t="s">
        <v>3188</v>
      </c>
      <c r="B320" s="327">
        <v>76176.519937545774</v>
      </c>
      <c r="C320" s="327" t="s">
        <v>535</v>
      </c>
      <c r="D320" s="327">
        <v>96.731829689896188</v>
      </c>
      <c r="E320" s="327">
        <v>261.74904426540229</v>
      </c>
      <c r="F320" s="327">
        <v>3.4899872568719901</v>
      </c>
      <c r="G320" s="327">
        <v>7368.6941529676596</v>
      </c>
      <c r="H320" s="327">
        <v>19.939131289116968</v>
      </c>
      <c r="I320" s="327">
        <v>0.26585508385488998</v>
      </c>
      <c r="J320" s="327" t="s">
        <v>477</v>
      </c>
    </row>
    <row r="321" spans="1:10" x14ac:dyDescent="0.25">
      <c r="A321" s="288" t="s">
        <v>580</v>
      </c>
      <c r="B321" s="327">
        <v>4223544.2202831479</v>
      </c>
      <c r="C321" s="327" t="s">
        <v>535</v>
      </c>
      <c r="D321" s="328" t="s">
        <v>182</v>
      </c>
      <c r="E321" s="328" t="s">
        <v>182</v>
      </c>
      <c r="F321" s="328" t="s">
        <v>182</v>
      </c>
      <c r="G321" s="327">
        <v>227130.02298152124</v>
      </c>
      <c r="H321" s="327">
        <v>43.127051806573057</v>
      </c>
      <c r="I321" s="327">
        <v>1.1609958550767701</v>
      </c>
      <c r="J321" s="327" t="s">
        <v>539</v>
      </c>
    </row>
    <row r="322" spans="1:10" x14ac:dyDescent="0.25">
      <c r="A322" s="294" t="s">
        <v>542</v>
      </c>
      <c r="B322" s="329">
        <v>802613.81053188839</v>
      </c>
      <c r="C322" s="327" t="s">
        <v>535</v>
      </c>
      <c r="D322" s="327">
        <v>68.457376341550798</v>
      </c>
      <c r="E322" s="327">
        <v>9.5</v>
      </c>
      <c r="F322" s="327">
        <v>0.56999999999999995</v>
      </c>
      <c r="G322" s="329">
        <v>54944.835684507634</v>
      </c>
      <c r="H322" s="329">
        <v>7.6248312000529399</v>
      </c>
      <c r="I322" s="329">
        <v>0.45748987200317998</v>
      </c>
      <c r="J322" s="329" t="s">
        <v>477</v>
      </c>
    </row>
    <row r="323" spans="1:10" x14ac:dyDescent="0.25">
      <c r="A323" s="294" t="s">
        <v>543</v>
      </c>
      <c r="B323" s="329">
        <v>102339.36264828738</v>
      </c>
      <c r="C323" s="327" t="s">
        <v>535</v>
      </c>
      <c r="D323" s="327">
        <v>90.484267022339296</v>
      </c>
      <c r="E323" s="327">
        <v>9.5</v>
      </c>
      <c r="F323" s="327">
        <v>1.425</v>
      </c>
      <c r="G323" s="329">
        <v>9260.1022167636511</v>
      </c>
      <c r="H323" s="329">
        <v>0.97222394515873001</v>
      </c>
      <c r="I323" s="329">
        <v>0.14583359177381</v>
      </c>
      <c r="J323" s="329" t="s">
        <v>477</v>
      </c>
    </row>
    <row r="324" spans="1:10" x14ac:dyDescent="0.25">
      <c r="A324" s="294" t="s">
        <v>544</v>
      </c>
      <c r="B324" s="329">
        <v>3242414.5271654259</v>
      </c>
      <c r="C324" s="327" t="s">
        <v>535</v>
      </c>
      <c r="D324" s="327">
        <v>50.248073994006511</v>
      </c>
      <c r="E324" s="327">
        <v>4.5</v>
      </c>
      <c r="F324" s="327">
        <v>0.09</v>
      </c>
      <c r="G324" s="329">
        <v>162925.08508024996</v>
      </c>
      <c r="H324" s="329">
        <v>14.590865372244419</v>
      </c>
      <c r="I324" s="329">
        <v>0.29181730744488998</v>
      </c>
      <c r="J324" s="329" t="s">
        <v>477</v>
      </c>
    </row>
    <row r="325" spans="1:10" x14ac:dyDescent="0.25">
      <c r="A325" s="294" t="s">
        <v>545</v>
      </c>
      <c r="B325" s="329" t="s">
        <v>506</v>
      </c>
      <c r="C325" s="327" t="s">
        <v>535</v>
      </c>
      <c r="D325" s="327" t="s">
        <v>506</v>
      </c>
      <c r="E325" s="327" t="s">
        <v>506</v>
      </c>
      <c r="F325" s="327" t="s">
        <v>506</v>
      </c>
      <c r="G325" s="329" t="s">
        <v>506</v>
      </c>
      <c r="H325" s="329" t="s">
        <v>506</v>
      </c>
      <c r="I325" s="329" t="s">
        <v>506</v>
      </c>
      <c r="J325" s="329" t="s">
        <v>506</v>
      </c>
    </row>
    <row r="326" spans="1:10" x14ac:dyDescent="0.25">
      <c r="A326" s="294" t="s">
        <v>546</v>
      </c>
      <c r="B326" s="329" t="s">
        <v>506</v>
      </c>
      <c r="C326" s="327" t="s">
        <v>535</v>
      </c>
      <c r="D326" s="327" t="s">
        <v>506</v>
      </c>
      <c r="E326" s="327" t="s">
        <v>506</v>
      </c>
      <c r="F326" s="327" t="s">
        <v>506</v>
      </c>
      <c r="G326" s="329" t="s">
        <v>506</v>
      </c>
      <c r="H326" s="329" t="s">
        <v>506</v>
      </c>
      <c r="I326" s="329" t="s">
        <v>506</v>
      </c>
      <c r="J326" s="329" t="s">
        <v>506</v>
      </c>
    </row>
    <row r="327" spans="1:10" x14ac:dyDescent="0.25">
      <c r="A327" s="294" t="s">
        <v>88</v>
      </c>
      <c r="B327" s="329">
        <v>76176.519937545774</v>
      </c>
      <c r="C327" s="327" t="s">
        <v>535</v>
      </c>
      <c r="D327" s="327">
        <v>96.731829689896188</v>
      </c>
      <c r="E327" s="327">
        <v>261.74904426540229</v>
      </c>
      <c r="F327" s="327">
        <v>3.4899872568719901</v>
      </c>
      <c r="G327" s="329">
        <v>7368.6941529676596</v>
      </c>
      <c r="H327" s="329">
        <v>19.939131289116968</v>
      </c>
      <c r="I327" s="329">
        <v>0.26585508385488998</v>
      </c>
      <c r="J327" s="329" t="s">
        <v>477</v>
      </c>
    </row>
    <row r="328" spans="1:10" x14ac:dyDescent="0.25">
      <c r="A328" s="296" t="s">
        <v>3207</v>
      </c>
      <c r="B328" s="327">
        <v>7122906.3888648106</v>
      </c>
      <c r="C328" s="327" t="s">
        <v>535</v>
      </c>
      <c r="D328" s="328" t="s">
        <v>182</v>
      </c>
      <c r="E328" s="328" t="s">
        <v>182</v>
      </c>
      <c r="F328" s="328" t="s">
        <v>182</v>
      </c>
      <c r="G328" s="327">
        <v>358897.51072027022</v>
      </c>
      <c r="H328" s="327">
        <v>162.20807697148538</v>
      </c>
      <c r="I328" s="327">
        <v>2.9373316220328798</v>
      </c>
      <c r="J328" s="327" t="s">
        <v>539</v>
      </c>
    </row>
    <row r="329" spans="1:10" x14ac:dyDescent="0.25">
      <c r="A329" s="283" t="s">
        <v>536</v>
      </c>
      <c r="B329" s="327">
        <v>1441653.2392910132</v>
      </c>
      <c r="C329" s="327" t="s">
        <v>535</v>
      </c>
      <c r="D329" s="327">
        <v>66.495636541257568</v>
      </c>
      <c r="E329" s="327">
        <v>9.5</v>
      </c>
      <c r="F329" s="327">
        <v>0.56999999999999995</v>
      </c>
      <c r="G329" s="327">
        <v>95863.649818421836</v>
      </c>
      <c r="H329" s="327">
        <v>13.695705773264629</v>
      </c>
      <c r="I329" s="327">
        <v>0.82174234639587995</v>
      </c>
      <c r="J329" s="327" t="s">
        <v>477</v>
      </c>
    </row>
    <row r="330" spans="1:10" x14ac:dyDescent="0.25">
      <c r="A330" s="283" t="s">
        <v>537</v>
      </c>
      <c r="B330" s="327">
        <v>8899.3961168497008</v>
      </c>
      <c r="C330" s="327" t="s">
        <v>535</v>
      </c>
      <c r="D330" s="327">
        <v>90.484267022339282</v>
      </c>
      <c r="E330" s="327">
        <v>284.99999999999949</v>
      </c>
      <c r="F330" s="327">
        <v>1.4249999999999099</v>
      </c>
      <c r="G330" s="327">
        <v>805.25533457459767</v>
      </c>
      <c r="H330" s="327">
        <v>2.5363278933021598</v>
      </c>
      <c r="I330" s="327">
        <v>1.2681639466510001E-2</v>
      </c>
      <c r="J330" s="327" t="s">
        <v>477</v>
      </c>
    </row>
    <row r="331" spans="1:10" x14ac:dyDescent="0.25">
      <c r="A331" s="283" t="s">
        <v>538</v>
      </c>
      <c r="B331" s="327">
        <v>5218679.7368303481</v>
      </c>
      <c r="C331" s="327" t="s">
        <v>535</v>
      </c>
      <c r="D331" s="327">
        <v>50.248073994006518</v>
      </c>
      <c r="E331" s="327">
        <v>4.5</v>
      </c>
      <c r="F331" s="327">
        <v>0.09</v>
      </c>
      <c r="G331" s="327">
        <v>262228.6055672738</v>
      </c>
      <c r="H331" s="327">
        <v>23.484058815736571</v>
      </c>
      <c r="I331" s="327">
        <v>0.46968117631473</v>
      </c>
      <c r="J331" s="327" t="s">
        <v>477</v>
      </c>
    </row>
    <row r="332" spans="1:10" x14ac:dyDescent="0.25">
      <c r="A332" s="283" t="s">
        <v>3186</v>
      </c>
      <c r="B332" s="327" t="s">
        <v>506</v>
      </c>
      <c r="C332" s="327" t="s">
        <v>535</v>
      </c>
      <c r="D332" s="327" t="s">
        <v>506</v>
      </c>
      <c r="E332" s="327" t="s">
        <v>506</v>
      </c>
      <c r="F332" s="327" t="s">
        <v>506</v>
      </c>
      <c r="G332" s="327" t="s">
        <v>506</v>
      </c>
      <c r="H332" s="327" t="s">
        <v>506</v>
      </c>
      <c r="I332" s="327" t="s">
        <v>506</v>
      </c>
      <c r="J332" s="327" t="s">
        <v>506</v>
      </c>
    </row>
    <row r="333" spans="1:10" x14ac:dyDescent="0.25">
      <c r="A333" s="283" t="s">
        <v>3187</v>
      </c>
      <c r="B333" s="327" t="s">
        <v>506</v>
      </c>
      <c r="C333" s="327" t="s">
        <v>535</v>
      </c>
      <c r="D333" s="327" t="s">
        <v>506</v>
      </c>
      <c r="E333" s="327" t="s">
        <v>506</v>
      </c>
      <c r="F333" s="327" t="s">
        <v>506</v>
      </c>
      <c r="G333" s="327" t="s">
        <v>506</v>
      </c>
      <c r="H333" s="327" t="s">
        <v>506</v>
      </c>
      <c r="I333" s="327" t="s">
        <v>506</v>
      </c>
      <c r="J333" s="327" t="s">
        <v>506</v>
      </c>
    </row>
    <row r="334" spans="1:10" x14ac:dyDescent="0.25">
      <c r="A334" s="283" t="s">
        <v>3188</v>
      </c>
      <c r="B334" s="327">
        <v>453674.0166266</v>
      </c>
      <c r="C334" s="327" t="s">
        <v>535</v>
      </c>
      <c r="D334" s="327">
        <v>97.735736802039924</v>
      </c>
      <c r="E334" s="327">
        <v>270.00000000000006</v>
      </c>
      <c r="F334" s="327">
        <v>3.6</v>
      </c>
      <c r="G334" s="327">
        <v>44340.16428294166</v>
      </c>
      <c r="H334" s="327">
        <v>122.49198448918202</v>
      </c>
      <c r="I334" s="327">
        <v>1.63322645985576</v>
      </c>
      <c r="J334" s="327" t="s">
        <v>477</v>
      </c>
    </row>
    <row r="335" spans="1:10" x14ac:dyDescent="0.25">
      <c r="A335" s="287" t="s">
        <v>581</v>
      </c>
      <c r="B335" s="327">
        <v>7122906.3888648106</v>
      </c>
      <c r="C335" s="327" t="s">
        <v>535</v>
      </c>
      <c r="D335" s="328" t="s">
        <v>182</v>
      </c>
      <c r="E335" s="328" t="s">
        <v>182</v>
      </c>
      <c r="F335" s="328" t="s">
        <v>182</v>
      </c>
      <c r="G335" s="327">
        <v>358897.51072027022</v>
      </c>
      <c r="H335" s="327">
        <v>162.20807697148538</v>
      </c>
      <c r="I335" s="327">
        <v>2.9373316220328798</v>
      </c>
      <c r="J335" s="327" t="s">
        <v>539</v>
      </c>
    </row>
    <row r="336" spans="1:10" x14ac:dyDescent="0.25">
      <c r="A336" s="288" t="s">
        <v>582</v>
      </c>
      <c r="B336" s="327">
        <v>7122906.3888648106</v>
      </c>
      <c r="C336" s="327" t="s">
        <v>535</v>
      </c>
      <c r="D336" s="328" t="s">
        <v>182</v>
      </c>
      <c r="E336" s="328" t="s">
        <v>182</v>
      </c>
      <c r="F336" s="328" t="s">
        <v>182</v>
      </c>
      <c r="G336" s="327">
        <v>358897.51072027022</v>
      </c>
      <c r="H336" s="327">
        <v>162.20807697148538</v>
      </c>
      <c r="I336" s="327">
        <v>2.9373316220328798</v>
      </c>
      <c r="J336" s="327" t="s">
        <v>539</v>
      </c>
    </row>
    <row r="337" spans="1:10" x14ac:dyDescent="0.25">
      <c r="A337" s="294" t="s">
        <v>542</v>
      </c>
      <c r="B337" s="329">
        <v>1441653.2392910132</v>
      </c>
      <c r="C337" s="327" t="s">
        <v>535</v>
      </c>
      <c r="D337" s="327">
        <v>66.495636541257568</v>
      </c>
      <c r="E337" s="327">
        <v>9.5</v>
      </c>
      <c r="F337" s="327">
        <v>0.56999999999999995</v>
      </c>
      <c r="G337" s="329">
        <v>95863.649818421836</v>
      </c>
      <c r="H337" s="329">
        <v>13.695705773264629</v>
      </c>
      <c r="I337" s="329">
        <v>0.82174234639587995</v>
      </c>
      <c r="J337" s="329" t="s">
        <v>477</v>
      </c>
    </row>
    <row r="338" spans="1:10" x14ac:dyDescent="0.25">
      <c r="A338" s="294" t="s">
        <v>543</v>
      </c>
      <c r="B338" s="329">
        <v>8899.3961168497008</v>
      </c>
      <c r="C338" s="327" t="s">
        <v>535</v>
      </c>
      <c r="D338" s="327">
        <v>90.484267022339282</v>
      </c>
      <c r="E338" s="327">
        <v>284.99999999999949</v>
      </c>
      <c r="F338" s="327">
        <v>1.4249999999999099</v>
      </c>
      <c r="G338" s="329">
        <v>805.25533457459767</v>
      </c>
      <c r="H338" s="329">
        <v>2.5363278933021598</v>
      </c>
      <c r="I338" s="329">
        <v>1.2681639466510001E-2</v>
      </c>
      <c r="J338" s="329" t="s">
        <v>477</v>
      </c>
    </row>
    <row r="339" spans="1:10" x14ac:dyDescent="0.25">
      <c r="A339" s="294" t="s">
        <v>544</v>
      </c>
      <c r="B339" s="329">
        <v>5218679.7368303481</v>
      </c>
      <c r="C339" s="327" t="s">
        <v>535</v>
      </c>
      <c r="D339" s="327">
        <v>50.248073994006518</v>
      </c>
      <c r="E339" s="327">
        <v>4.5</v>
      </c>
      <c r="F339" s="327">
        <v>0.09</v>
      </c>
      <c r="G339" s="329">
        <v>262228.6055672738</v>
      </c>
      <c r="H339" s="329">
        <v>23.484058815736571</v>
      </c>
      <c r="I339" s="329">
        <v>0.46968117631473</v>
      </c>
      <c r="J339" s="329" t="s">
        <v>477</v>
      </c>
    </row>
    <row r="340" spans="1:10" x14ac:dyDescent="0.25">
      <c r="A340" s="294" t="s">
        <v>545</v>
      </c>
      <c r="B340" s="329" t="s">
        <v>506</v>
      </c>
      <c r="C340" s="327" t="s">
        <v>535</v>
      </c>
      <c r="D340" s="327" t="s">
        <v>506</v>
      </c>
      <c r="E340" s="327" t="s">
        <v>506</v>
      </c>
      <c r="F340" s="327" t="s">
        <v>506</v>
      </c>
      <c r="G340" s="329" t="s">
        <v>506</v>
      </c>
      <c r="H340" s="329" t="s">
        <v>506</v>
      </c>
      <c r="I340" s="329" t="s">
        <v>506</v>
      </c>
      <c r="J340" s="329" t="s">
        <v>506</v>
      </c>
    </row>
    <row r="341" spans="1:10" x14ac:dyDescent="0.25">
      <c r="A341" s="294" t="s">
        <v>546</v>
      </c>
      <c r="B341" s="329" t="s">
        <v>506</v>
      </c>
      <c r="C341" s="327" t="s">
        <v>535</v>
      </c>
      <c r="D341" s="327" t="s">
        <v>506</v>
      </c>
      <c r="E341" s="327" t="s">
        <v>506</v>
      </c>
      <c r="F341" s="327" t="s">
        <v>506</v>
      </c>
      <c r="G341" s="329" t="s">
        <v>506</v>
      </c>
      <c r="H341" s="329" t="s">
        <v>506</v>
      </c>
      <c r="I341" s="329" t="s">
        <v>506</v>
      </c>
      <c r="J341" s="329" t="s">
        <v>506</v>
      </c>
    </row>
    <row r="342" spans="1:10" x14ac:dyDescent="0.25">
      <c r="A342" s="294" t="s">
        <v>88</v>
      </c>
      <c r="B342" s="329">
        <v>453674.0166266</v>
      </c>
      <c r="C342" s="327" t="s">
        <v>535</v>
      </c>
      <c r="D342" s="327">
        <v>97.735736802039924</v>
      </c>
      <c r="E342" s="327">
        <v>270.00000000000006</v>
      </c>
      <c r="F342" s="327">
        <v>3.6</v>
      </c>
      <c r="G342" s="329">
        <v>44340.16428294166</v>
      </c>
      <c r="H342" s="329">
        <v>122.49198448918202</v>
      </c>
      <c r="I342" s="329">
        <v>1.63322645985576</v>
      </c>
      <c r="J342" s="329" t="s">
        <v>477</v>
      </c>
    </row>
    <row r="343" spans="1:10" x14ac:dyDescent="0.25">
      <c r="A343" s="296" t="s">
        <v>496</v>
      </c>
      <c r="B343" s="327">
        <v>4114.8315249317002</v>
      </c>
      <c r="C343" s="327" t="s">
        <v>535</v>
      </c>
      <c r="D343" s="328" t="s">
        <v>182</v>
      </c>
      <c r="E343" s="328" t="s">
        <v>182</v>
      </c>
      <c r="F343" s="328" t="s">
        <v>182</v>
      </c>
      <c r="G343" s="327">
        <v>257.90976890459297</v>
      </c>
      <c r="H343" s="327">
        <v>1.300499353749E-2</v>
      </c>
      <c r="I343" s="327">
        <v>1.87845249299E-3</v>
      </c>
      <c r="J343" s="327" t="s">
        <v>539</v>
      </c>
    </row>
    <row r="344" spans="1:10" x14ac:dyDescent="0.25">
      <c r="A344" s="283" t="s">
        <v>536</v>
      </c>
      <c r="B344" s="327">
        <v>17.3116495903528</v>
      </c>
      <c r="C344" s="327" t="s">
        <v>535</v>
      </c>
      <c r="D344" s="327">
        <v>74.659973794072144</v>
      </c>
      <c r="E344" s="327">
        <v>3.14261395692282</v>
      </c>
      <c r="F344" s="327">
        <v>2.75514054400566</v>
      </c>
      <c r="G344" s="327">
        <v>1.2924873047479</v>
      </c>
      <c r="H344" s="327">
        <v>5.4403831620000003E-5</v>
      </c>
      <c r="I344" s="327">
        <v>4.7696027669999998E-5</v>
      </c>
      <c r="J344" s="327" t="s">
        <v>477</v>
      </c>
    </row>
    <row r="345" spans="1:10" x14ac:dyDescent="0.25">
      <c r="A345" s="283" t="s">
        <v>537</v>
      </c>
      <c r="B345" s="327">
        <v>1127.7841994410535</v>
      </c>
      <c r="C345" s="327" t="s">
        <v>535</v>
      </c>
      <c r="D345" s="327">
        <v>89.645233903118736</v>
      </c>
      <c r="E345" s="327">
        <v>9.4999999999999893</v>
      </c>
      <c r="F345" s="327">
        <v>1.4249999999969001</v>
      </c>
      <c r="G345" s="327">
        <v>101.10047835113475</v>
      </c>
      <c r="H345" s="327">
        <v>1.071394989469E-2</v>
      </c>
      <c r="I345" s="327">
        <v>1.6070924842E-3</v>
      </c>
      <c r="J345" s="327" t="s">
        <v>477</v>
      </c>
    </row>
    <row r="346" spans="1:10" x14ac:dyDescent="0.25">
      <c r="A346" s="283" t="s">
        <v>538</v>
      </c>
      <c r="B346" s="327">
        <v>2969.7356759002942</v>
      </c>
      <c r="C346" s="327" t="s">
        <v>535</v>
      </c>
      <c r="D346" s="327">
        <v>52.367220594999388</v>
      </c>
      <c r="E346" s="327">
        <v>0.75314440585758002</v>
      </c>
      <c r="F346" s="327">
        <v>7.5314440586429998E-2</v>
      </c>
      <c r="G346" s="327">
        <v>155.51680324871032</v>
      </c>
      <c r="H346" s="327">
        <v>2.2366398111799998E-3</v>
      </c>
      <c r="I346" s="327">
        <v>2.2366398112E-4</v>
      </c>
      <c r="J346" s="327" t="s">
        <v>477</v>
      </c>
    </row>
    <row r="347" spans="1:10" x14ac:dyDescent="0.25">
      <c r="A347" s="283" t="s">
        <v>3186</v>
      </c>
      <c r="B347" s="327" t="s">
        <v>506</v>
      </c>
      <c r="C347" s="327" t="s">
        <v>535</v>
      </c>
      <c r="D347" s="327" t="s">
        <v>506</v>
      </c>
      <c r="E347" s="327" t="s">
        <v>506</v>
      </c>
      <c r="F347" s="327" t="s">
        <v>506</v>
      </c>
      <c r="G347" s="327" t="s">
        <v>506</v>
      </c>
      <c r="H347" s="327" t="s">
        <v>506</v>
      </c>
      <c r="I347" s="327" t="s">
        <v>506</v>
      </c>
      <c r="J347" s="327" t="s">
        <v>506</v>
      </c>
    </row>
    <row r="348" spans="1:10" x14ac:dyDescent="0.25">
      <c r="A348" s="283" t="s">
        <v>3187</v>
      </c>
      <c r="B348" s="327" t="s">
        <v>506</v>
      </c>
      <c r="C348" s="327" t="s">
        <v>535</v>
      </c>
      <c r="D348" s="327" t="s">
        <v>506</v>
      </c>
      <c r="E348" s="327" t="s">
        <v>506</v>
      </c>
      <c r="F348" s="327" t="s">
        <v>506</v>
      </c>
      <c r="G348" s="327" t="s">
        <v>506</v>
      </c>
      <c r="H348" s="327" t="s">
        <v>506</v>
      </c>
      <c r="I348" s="327" t="s">
        <v>506</v>
      </c>
      <c r="J348" s="327" t="s">
        <v>506</v>
      </c>
    </row>
    <row r="349" spans="1:10" x14ac:dyDescent="0.25">
      <c r="A349" s="283" t="s">
        <v>3188</v>
      </c>
      <c r="B349" s="327" t="s">
        <v>479</v>
      </c>
      <c r="C349" s="327" t="s">
        <v>535</v>
      </c>
      <c r="D349" s="327" t="s">
        <v>511</v>
      </c>
      <c r="E349" s="327" t="s">
        <v>477</v>
      </c>
      <c r="F349" s="327" t="s">
        <v>477</v>
      </c>
      <c r="G349" s="327" t="s">
        <v>479</v>
      </c>
      <c r="H349" s="327" t="s">
        <v>477</v>
      </c>
      <c r="I349" s="327" t="s">
        <v>477</v>
      </c>
      <c r="J349" s="327" t="s">
        <v>477</v>
      </c>
    </row>
    <row r="350" spans="1:10" x14ac:dyDescent="0.25">
      <c r="A350" s="290" t="s">
        <v>583</v>
      </c>
      <c r="B350" s="327">
        <v>4114.8315249317002</v>
      </c>
      <c r="C350" s="327" t="s">
        <v>535</v>
      </c>
      <c r="D350" s="328" t="s">
        <v>182</v>
      </c>
      <c r="E350" s="328" t="s">
        <v>182</v>
      </c>
      <c r="F350" s="328" t="s">
        <v>182</v>
      </c>
      <c r="G350" s="327">
        <v>257.90976890459297</v>
      </c>
      <c r="H350" s="327">
        <v>1.300499353749E-2</v>
      </c>
      <c r="I350" s="327">
        <v>1.87845249299E-3</v>
      </c>
      <c r="J350" s="327" t="s">
        <v>539</v>
      </c>
    </row>
    <row r="351" spans="1:10" x14ac:dyDescent="0.25">
      <c r="A351" s="283" t="s">
        <v>536</v>
      </c>
      <c r="B351" s="329">
        <v>17.3116495903528</v>
      </c>
      <c r="C351" s="327" t="s">
        <v>535</v>
      </c>
      <c r="D351" s="327">
        <v>74.659973794072144</v>
      </c>
      <c r="E351" s="327">
        <v>3.14261395692282</v>
      </c>
      <c r="F351" s="327">
        <v>2.75514054400566</v>
      </c>
      <c r="G351" s="329">
        <v>1.2924873047479</v>
      </c>
      <c r="H351" s="329">
        <v>5.4403831620000003E-5</v>
      </c>
      <c r="I351" s="329">
        <v>4.7696027669999998E-5</v>
      </c>
      <c r="J351" s="329" t="s">
        <v>477</v>
      </c>
    </row>
    <row r="352" spans="1:10" x14ac:dyDescent="0.25">
      <c r="A352" s="283" t="s">
        <v>537</v>
      </c>
      <c r="B352" s="329">
        <v>1127.7841994410535</v>
      </c>
      <c r="C352" s="327" t="s">
        <v>535</v>
      </c>
      <c r="D352" s="327">
        <v>89.645233903118736</v>
      </c>
      <c r="E352" s="327">
        <v>9.4999999999999893</v>
      </c>
      <c r="F352" s="327">
        <v>1.4249999999969001</v>
      </c>
      <c r="G352" s="329">
        <v>101.10047835113475</v>
      </c>
      <c r="H352" s="329">
        <v>1.071394989469E-2</v>
      </c>
      <c r="I352" s="329">
        <v>1.6070924842E-3</v>
      </c>
      <c r="J352" s="329" t="s">
        <v>477</v>
      </c>
    </row>
    <row r="353" spans="1:10" x14ac:dyDescent="0.25">
      <c r="A353" s="283" t="s">
        <v>538</v>
      </c>
      <c r="B353" s="329">
        <v>2969.7356759002942</v>
      </c>
      <c r="C353" s="327" t="s">
        <v>535</v>
      </c>
      <c r="D353" s="327">
        <v>52.367220594999388</v>
      </c>
      <c r="E353" s="327">
        <v>0.75314440585758002</v>
      </c>
      <c r="F353" s="327">
        <v>7.5314440586429998E-2</v>
      </c>
      <c r="G353" s="329">
        <v>155.51680324871032</v>
      </c>
      <c r="H353" s="329">
        <v>2.2366398111799998E-3</v>
      </c>
      <c r="I353" s="329">
        <v>2.2366398112E-4</v>
      </c>
      <c r="J353" s="329" t="s">
        <v>477</v>
      </c>
    </row>
    <row r="354" spans="1:10" x14ac:dyDescent="0.25">
      <c r="A354" s="283" t="s">
        <v>3186</v>
      </c>
      <c r="B354" s="329" t="s">
        <v>506</v>
      </c>
      <c r="C354" s="327" t="s">
        <v>535</v>
      </c>
      <c r="D354" s="327" t="s">
        <v>506</v>
      </c>
      <c r="E354" s="327" t="s">
        <v>506</v>
      </c>
      <c r="F354" s="327" t="s">
        <v>506</v>
      </c>
      <c r="G354" s="329" t="s">
        <v>506</v>
      </c>
      <c r="H354" s="329" t="s">
        <v>506</v>
      </c>
      <c r="I354" s="329" t="s">
        <v>506</v>
      </c>
      <c r="J354" s="329" t="s">
        <v>506</v>
      </c>
    </row>
    <row r="355" spans="1:10" x14ac:dyDescent="0.25">
      <c r="A355" s="283" t="s">
        <v>3187</v>
      </c>
      <c r="B355" s="329" t="s">
        <v>506</v>
      </c>
      <c r="C355" s="327" t="s">
        <v>535</v>
      </c>
      <c r="D355" s="327" t="s">
        <v>506</v>
      </c>
      <c r="E355" s="327" t="s">
        <v>506</v>
      </c>
      <c r="F355" s="327" t="s">
        <v>506</v>
      </c>
      <c r="G355" s="329" t="s">
        <v>506</v>
      </c>
      <c r="H355" s="329" t="s">
        <v>506</v>
      </c>
      <c r="I355" s="329" t="s">
        <v>506</v>
      </c>
      <c r="J355" s="329" t="s">
        <v>506</v>
      </c>
    </row>
    <row r="356" spans="1:10" x14ac:dyDescent="0.25">
      <c r="A356" s="283" t="s">
        <v>3188</v>
      </c>
      <c r="B356" s="329" t="s">
        <v>479</v>
      </c>
      <c r="C356" s="327" t="s">
        <v>535</v>
      </c>
      <c r="D356" s="327" t="s">
        <v>511</v>
      </c>
      <c r="E356" s="327" t="s">
        <v>477</v>
      </c>
      <c r="F356" s="327" t="s">
        <v>477</v>
      </c>
      <c r="G356" s="329" t="s">
        <v>479</v>
      </c>
      <c r="H356" s="329" t="s">
        <v>477</v>
      </c>
      <c r="I356" s="329" t="s">
        <v>477</v>
      </c>
      <c r="J356" s="329" t="s">
        <v>477</v>
      </c>
    </row>
    <row r="357" spans="1:10" x14ac:dyDescent="0.25">
      <c r="A357" s="290" t="s">
        <v>584</v>
      </c>
      <c r="B357" s="327" t="s">
        <v>551</v>
      </c>
      <c r="C357" s="327" t="s">
        <v>535</v>
      </c>
      <c r="D357" s="328" t="s">
        <v>182</v>
      </c>
      <c r="E357" s="328" t="s">
        <v>182</v>
      </c>
      <c r="F357" s="328" t="s">
        <v>182</v>
      </c>
      <c r="G357" s="327" t="s">
        <v>551</v>
      </c>
      <c r="H357" s="327" t="s">
        <v>3080</v>
      </c>
      <c r="I357" s="327" t="s">
        <v>3080</v>
      </c>
      <c r="J357" s="328" t="s">
        <v>182</v>
      </c>
    </row>
    <row r="358" spans="1:10" x14ac:dyDescent="0.25">
      <c r="A358" s="283" t="s">
        <v>559</v>
      </c>
      <c r="B358" s="329" t="s">
        <v>479</v>
      </c>
      <c r="C358" s="327" t="s">
        <v>535</v>
      </c>
      <c r="D358" s="327" t="s">
        <v>479</v>
      </c>
      <c r="E358" s="327" t="s">
        <v>479</v>
      </c>
      <c r="F358" s="327" t="s">
        <v>479</v>
      </c>
      <c r="G358" s="329" t="s">
        <v>479</v>
      </c>
      <c r="H358" s="329" t="s">
        <v>479</v>
      </c>
      <c r="I358" s="329" t="s">
        <v>479</v>
      </c>
      <c r="J358" s="328" t="s">
        <v>182</v>
      </c>
    </row>
    <row r="359" spans="1:10" x14ac:dyDescent="0.25">
      <c r="A359" s="283" t="s">
        <v>560</v>
      </c>
      <c r="B359" s="329" t="s">
        <v>479</v>
      </c>
      <c r="C359" s="327" t="s">
        <v>535</v>
      </c>
      <c r="D359" s="327" t="s">
        <v>479</v>
      </c>
      <c r="E359" s="327" t="s">
        <v>479</v>
      </c>
      <c r="F359" s="327" t="s">
        <v>479</v>
      </c>
      <c r="G359" s="329" t="s">
        <v>479</v>
      </c>
      <c r="H359" s="329" t="s">
        <v>479</v>
      </c>
      <c r="I359" s="329" t="s">
        <v>479</v>
      </c>
      <c r="J359" s="328" t="s">
        <v>182</v>
      </c>
    </row>
    <row r="360" spans="1:10" x14ac:dyDescent="0.25">
      <c r="A360" s="283" t="s">
        <v>561</v>
      </c>
      <c r="B360" s="329" t="s">
        <v>479</v>
      </c>
      <c r="C360" s="327" t="s">
        <v>535</v>
      </c>
      <c r="D360" s="327" t="s">
        <v>479</v>
      </c>
      <c r="E360" s="327" t="s">
        <v>479</v>
      </c>
      <c r="F360" s="327" t="s">
        <v>479</v>
      </c>
      <c r="G360" s="329" t="s">
        <v>479</v>
      </c>
      <c r="H360" s="329" t="s">
        <v>479</v>
      </c>
      <c r="I360" s="329" t="s">
        <v>479</v>
      </c>
      <c r="J360" s="328" t="s">
        <v>182</v>
      </c>
    </row>
    <row r="361" spans="1:10" x14ac:dyDescent="0.25">
      <c r="A361" s="283" t="s">
        <v>3197</v>
      </c>
      <c r="B361" s="327" t="s">
        <v>479</v>
      </c>
      <c r="C361" s="327" t="s">
        <v>535</v>
      </c>
      <c r="D361" s="328" t="s">
        <v>182</v>
      </c>
      <c r="E361" s="328" t="s">
        <v>182</v>
      </c>
      <c r="F361" s="328" t="s">
        <v>182</v>
      </c>
      <c r="G361" s="327" t="s">
        <v>479</v>
      </c>
      <c r="H361" s="327" t="s">
        <v>506</v>
      </c>
      <c r="I361" s="327" t="s">
        <v>506</v>
      </c>
      <c r="J361" s="328" t="s">
        <v>182</v>
      </c>
    </row>
    <row r="362" spans="1:10" x14ac:dyDescent="0.25">
      <c r="A362" s="283" t="s">
        <v>538</v>
      </c>
      <c r="B362" s="329" t="s">
        <v>479</v>
      </c>
      <c r="C362" s="327" t="s">
        <v>535</v>
      </c>
      <c r="D362" s="327" t="s">
        <v>479</v>
      </c>
      <c r="E362" s="327" t="s">
        <v>479</v>
      </c>
      <c r="F362" s="327" t="s">
        <v>479</v>
      </c>
      <c r="G362" s="329" t="s">
        <v>479</v>
      </c>
      <c r="H362" s="329" t="s">
        <v>479</v>
      </c>
      <c r="I362" s="329" t="s">
        <v>479</v>
      </c>
      <c r="J362" s="328" t="s">
        <v>182</v>
      </c>
    </row>
    <row r="363" spans="1:10" x14ac:dyDescent="0.25">
      <c r="A363" s="283" t="s">
        <v>3188</v>
      </c>
      <c r="B363" s="329" t="s">
        <v>479</v>
      </c>
      <c r="C363" s="327" t="s">
        <v>535</v>
      </c>
      <c r="D363" s="327" t="s">
        <v>479</v>
      </c>
      <c r="E363" s="327" t="s">
        <v>477</v>
      </c>
      <c r="F363" s="327" t="s">
        <v>477</v>
      </c>
      <c r="G363" s="329" t="s">
        <v>479</v>
      </c>
      <c r="H363" s="329" t="s">
        <v>477</v>
      </c>
      <c r="I363" s="329" t="s">
        <v>477</v>
      </c>
      <c r="J363" s="328" t="s">
        <v>182</v>
      </c>
    </row>
    <row r="364" spans="1:10" x14ac:dyDescent="0.25">
      <c r="A364" s="283" t="s">
        <v>3198</v>
      </c>
      <c r="B364" s="327" t="s">
        <v>506</v>
      </c>
      <c r="C364" s="327" t="s">
        <v>535</v>
      </c>
      <c r="D364" s="328" t="s">
        <v>182</v>
      </c>
      <c r="E364" s="328" t="s">
        <v>182</v>
      </c>
      <c r="F364" s="328" t="s">
        <v>182</v>
      </c>
      <c r="G364" s="327" t="s">
        <v>506</v>
      </c>
      <c r="H364" s="327" t="s">
        <v>506</v>
      </c>
      <c r="I364" s="327" t="s">
        <v>506</v>
      </c>
      <c r="J364" s="328" t="s">
        <v>182</v>
      </c>
    </row>
    <row r="365" spans="1:10" x14ac:dyDescent="0.25">
      <c r="A365" s="290" t="s">
        <v>585</v>
      </c>
      <c r="B365" s="327" t="s">
        <v>551</v>
      </c>
      <c r="C365" s="327" t="s">
        <v>535</v>
      </c>
      <c r="D365" s="328" t="s">
        <v>182</v>
      </c>
      <c r="E365" s="328" t="s">
        <v>182</v>
      </c>
      <c r="F365" s="328" t="s">
        <v>182</v>
      </c>
      <c r="G365" s="327" t="s">
        <v>551</v>
      </c>
      <c r="H365" s="327" t="s">
        <v>3080</v>
      </c>
      <c r="I365" s="327" t="s">
        <v>3080</v>
      </c>
      <c r="J365" s="328" t="s">
        <v>182</v>
      </c>
    </row>
    <row r="366" spans="1:10" x14ac:dyDescent="0.25">
      <c r="A366" s="283" t="s">
        <v>573</v>
      </c>
      <c r="B366" s="329" t="s">
        <v>479</v>
      </c>
      <c r="C366" s="327" t="s">
        <v>535</v>
      </c>
      <c r="D366" s="327" t="s">
        <v>479</v>
      </c>
      <c r="E366" s="327" t="s">
        <v>479</v>
      </c>
      <c r="F366" s="327" t="s">
        <v>479</v>
      </c>
      <c r="G366" s="329" t="s">
        <v>479</v>
      </c>
      <c r="H366" s="329" t="s">
        <v>479</v>
      </c>
      <c r="I366" s="329" t="s">
        <v>479</v>
      </c>
      <c r="J366" s="328" t="s">
        <v>182</v>
      </c>
    </row>
    <row r="367" spans="1:10" x14ac:dyDescent="0.25">
      <c r="A367" s="283" t="s">
        <v>574</v>
      </c>
      <c r="B367" s="329" t="s">
        <v>479</v>
      </c>
      <c r="C367" s="327" t="s">
        <v>535</v>
      </c>
      <c r="D367" s="327" t="s">
        <v>479</v>
      </c>
      <c r="E367" s="327" t="s">
        <v>479</v>
      </c>
      <c r="F367" s="327" t="s">
        <v>479</v>
      </c>
      <c r="G367" s="329" t="s">
        <v>479</v>
      </c>
      <c r="H367" s="329" t="s">
        <v>479</v>
      </c>
      <c r="I367" s="329" t="s">
        <v>479</v>
      </c>
      <c r="J367" s="328" t="s">
        <v>182</v>
      </c>
    </row>
    <row r="368" spans="1:10" x14ac:dyDescent="0.25">
      <c r="A368" s="283" t="s">
        <v>559</v>
      </c>
      <c r="B368" s="329" t="s">
        <v>479</v>
      </c>
      <c r="C368" s="327" t="s">
        <v>535</v>
      </c>
      <c r="D368" s="327" t="s">
        <v>479</v>
      </c>
      <c r="E368" s="327" t="s">
        <v>479</v>
      </c>
      <c r="F368" s="327" t="s">
        <v>479</v>
      </c>
      <c r="G368" s="329" t="s">
        <v>479</v>
      </c>
      <c r="H368" s="329" t="s">
        <v>479</v>
      </c>
      <c r="I368" s="329" t="s">
        <v>479</v>
      </c>
      <c r="J368" s="328" t="s">
        <v>182</v>
      </c>
    </row>
    <row r="369" spans="1:10" x14ac:dyDescent="0.25">
      <c r="A369" s="283" t="s">
        <v>3202</v>
      </c>
      <c r="B369" s="327" t="s">
        <v>479</v>
      </c>
      <c r="C369" s="327" t="s">
        <v>535</v>
      </c>
      <c r="D369" s="328" t="s">
        <v>182</v>
      </c>
      <c r="E369" s="328" t="s">
        <v>182</v>
      </c>
      <c r="F369" s="328" t="s">
        <v>182</v>
      </c>
      <c r="G369" s="327" t="s">
        <v>479</v>
      </c>
      <c r="H369" s="327" t="s">
        <v>479</v>
      </c>
      <c r="I369" s="327" t="s">
        <v>479</v>
      </c>
      <c r="J369" s="328" t="s">
        <v>182</v>
      </c>
    </row>
    <row r="370" spans="1:10" x14ac:dyDescent="0.25">
      <c r="A370" s="283" t="s">
        <v>538</v>
      </c>
      <c r="B370" s="329" t="s">
        <v>479</v>
      </c>
      <c r="C370" s="327" t="s">
        <v>535</v>
      </c>
      <c r="D370" s="327" t="s">
        <v>479</v>
      </c>
      <c r="E370" s="327" t="s">
        <v>479</v>
      </c>
      <c r="F370" s="327" t="s">
        <v>479</v>
      </c>
      <c r="G370" s="329" t="s">
        <v>479</v>
      </c>
      <c r="H370" s="329" t="s">
        <v>479</v>
      </c>
      <c r="I370" s="329" t="s">
        <v>479</v>
      </c>
      <c r="J370" s="328" t="s">
        <v>182</v>
      </c>
    </row>
    <row r="371" spans="1:10" x14ac:dyDescent="0.25">
      <c r="A371" s="283" t="s">
        <v>3188</v>
      </c>
      <c r="B371" s="329" t="s">
        <v>479</v>
      </c>
      <c r="C371" s="327" t="s">
        <v>535</v>
      </c>
      <c r="D371" s="327" t="s">
        <v>479</v>
      </c>
      <c r="E371" s="327" t="s">
        <v>477</v>
      </c>
      <c r="F371" s="327" t="s">
        <v>477</v>
      </c>
      <c r="G371" s="329" t="s">
        <v>479</v>
      </c>
      <c r="H371" s="329" t="s">
        <v>477</v>
      </c>
      <c r="I371" s="329" t="s">
        <v>477</v>
      </c>
      <c r="J371" s="328" t="s">
        <v>182</v>
      </c>
    </row>
    <row r="372" spans="1:10" x14ac:dyDescent="0.25">
      <c r="A372" s="283" t="s">
        <v>3203</v>
      </c>
      <c r="B372" s="327" t="s">
        <v>506</v>
      </c>
      <c r="C372" s="327" t="s">
        <v>535</v>
      </c>
      <c r="D372" s="328" t="s">
        <v>182</v>
      </c>
      <c r="E372" s="328" t="s">
        <v>182</v>
      </c>
      <c r="F372" s="328" t="s">
        <v>182</v>
      </c>
      <c r="G372" s="327" t="s">
        <v>506</v>
      </c>
      <c r="H372" s="327" t="s">
        <v>506</v>
      </c>
      <c r="I372" s="327" t="s">
        <v>506</v>
      </c>
      <c r="J372" s="328" t="s">
        <v>182</v>
      </c>
    </row>
    <row r="373" spans="1:10" x14ac:dyDescent="0.25">
      <c r="A373" s="58" t="s">
        <v>586</v>
      </c>
      <c r="B373" s="327">
        <v>7178206.5629088432</v>
      </c>
      <c r="C373" s="327" t="s">
        <v>535</v>
      </c>
      <c r="D373" s="328" t="s">
        <v>182</v>
      </c>
      <c r="E373" s="328" t="s">
        <v>182</v>
      </c>
      <c r="F373" s="328" t="s">
        <v>182</v>
      </c>
      <c r="G373" s="327">
        <v>226133.22271687587</v>
      </c>
      <c r="H373" s="327">
        <v>4.1196270916394298</v>
      </c>
      <c r="I373" s="327">
        <v>2.5601844175807398</v>
      </c>
      <c r="J373" s="327" t="s">
        <v>539</v>
      </c>
    </row>
    <row r="374" spans="1:10" x14ac:dyDescent="0.25">
      <c r="A374" s="59" t="s">
        <v>587</v>
      </c>
      <c r="B374" s="327">
        <v>6789839.4054550147</v>
      </c>
      <c r="C374" s="327" t="s">
        <v>535</v>
      </c>
      <c r="D374" s="328" t="s">
        <v>182</v>
      </c>
      <c r="E374" s="328" t="s">
        <v>182</v>
      </c>
      <c r="F374" s="328" t="s">
        <v>182</v>
      </c>
      <c r="G374" s="327">
        <v>198086.65897924625</v>
      </c>
      <c r="H374" s="327">
        <v>3.6313603130694299</v>
      </c>
      <c r="I374" s="327">
        <v>1.7785747835824199</v>
      </c>
      <c r="J374" s="327" t="s">
        <v>539</v>
      </c>
    </row>
    <row r="375" spans="1:10" x14ac:dyDescent="0.25">
      <c r="A375" s="287" t="s">
        <v>588</v>
      </c>
      <c r="B375" s="327">
        <v>300563.24352238874</v>
      </c>
      <c r="C375" s="327" t="s">
        <v>535</v>
      </c>
      <c r="D375" s="328" t="s">
        <v>182</v>
      </c>
      <c r="E375" s="328" t="s">
        <v>182</v>
      </c>
      <c r="F375" s="328" t="s">
        <v>182</v>
      </c>
      <c r="G375" s="327">
        <v>13282.915919456782</v>
      </c>
      <c r="H375" s="327">
        <v>5.1948184495699996E-3</v>
      </c>
      <c r="I375" s="327">
        <v>1.29867598133739</v>
      </c>
      <c r="J375" s="327" t="s">
        <v>539</v>
      </c>
    </row>
    <row r="376" spans="1:10" x14ac:dyDescent="0.25">
      <c r="A376" s="288" t="s">
        <v>542</v>
      </c>
      <c r="B376" s="329" t="s">
        <v>477</v>
      </c>
      <c r="C376" s="327" t="s">
        <v>535</v>
      </c>
      <c r="D376" s="327" t="s">
        <v>477</v>
      </c>
      <c r="E376" s="327" t="s">
        <v>477</v>
      </c>
      <c r="F376" s="327" t="s">
        <v>477</v>
      </c>
      <c r="G376" s="329" t="s">
        <v>477</v>
      </c>
      <c r="H376" s="329" t="s">
        <v>477</v>
      </c>
      <c r="I376" s="329" t="s">
        <v>477</v>
      </c>
      <c r="J376" s="329" t="s">
        <v>477</v>
      </c>
    </row>
    <row r="377" spans="1:10" x14ac:dyDescent="0.25">
      <c r="A377" s="288" t="s">
        <v>543</v>
      </c>
      <c r="B377" s="329" t="s">
        <v>477</v>
      </c>
      <c r="C377" s="327" t="s">
        <v>535</v>
      </c>
      <c r="D377" s="327" t="s">
        <v>477</v>
      </c>
      <c r="E377" s="327" t="s">
        <v>477</v>
      </c>
      <c r="F377" s="327" t="s">
        <v>477</v>
      </c>
      <c r="G377" s="329" t="s">
        <v>477</v>
      </c>
      <c r="H377" s="329" t="s">
        <v>477</v>
      </c>
      <c r="I377" s="329" t="s">
        <v>477</v>
      </c>
      <c r="J377" s="329" t="s">
        <v>477</v>
      </c>
    </row>
    <row r="378" spans="1:10" x14ac:dyDescent="0.25">
      <c r="A378" s="288" t="s">
        <v>544</v>
      </c>
      <c r="B378" s="329" t="s">
        <v>477</v>
      </c>
      <c r="C378" s="327" t="s">
        <v>535</v>
      </c>
      <c r="D378" s="327" t="s">
        <v>477</v>
      </c>
      <c r="E378" s="327" t="s">
        <v>477</v>
      </c>
      <c r="F378" s="327" t="s">
        <v>477</v>
      </c>
      <c r="G378" s="329" t="s">
        <v>477</v>
      </c>
      <c r="H378" s="329" t="s">
        <v>477</v>
      </c>
      <c r="I378" s="329" t="s">
        <v>477</v>
      </c>
      <c r="J378" s="329" t="s">
        <v>477</v>
      </c>
    </row>
    <row r="379" spans="1:10" x14ac:dyDescent="0.25">
      <c r="A379" s="288" t="s">
        <v>545</v>
      </c>
      <c r="B379" s="329">
        <v>300563.24352238874</v>
      </c>
      <c r="C379" s="327" t="s">
        <v>535</v>
      </c>
      <c r="D379" s="327">
        <v>44.193414217222298</v>
      </c>
      <c r="E379" s="327">
        <v>1.7283611890430001E-2</v>
      </c>
      <c r="F379" s="327">
        <v>4.3208077146021804</v>
      </c>
      <c r="G379" s="329">
        <v>13282.915919456782</v>
      </c>
      <c r="H379" s="329">
        <v>5.1948184495699996E-3</v>
      </c>
      <c r="I379" s="329">
        <v>1.29867598133739</v>
      </c>
      <c r="J379" s="329" t="s">
        <v>477</v>
      </c>
    </row>
    <row r="380" spans="1:10" x14ac:dyDescent="0.25">
      <c r="A380" s="288" t="s">
        <v>546</v>
      </c>
      <c r="B380" s="329" t="s">
        <v>506</v>
      </c>
      <c r="C380" s="327" t="s">
        <v>535</v>
      </c>
      <c r="D380" s="327" t="s">
        <v>506</v>
      </c>
      <c r="E380" s="327" t="s">
        <v>506</v>
      </c>
      <c r="F380" s="327" t="s">
        <v>506</v>
      </c>
      <c r="G380" s="329" t="s">
        <v>506</v>
      </c>
      <c r="H380" s="329" t="s">
        <v>506</v>
      </c>
      <c r="I380" s="329" t="s">
        <v>506</v>
      </c>
      <c r="J380" s="329" t="s">
        <v>506</v>
      </c>
    </row>
    <row r="381" spans="1:10" x14ac:dyDescent="0.25">
      <c r="A381" s="288" t="s">
        <v>88</v>
      </c>
      <c r="B381" s="329" t="s">
        <v>477</v>
      </c>
      <c r="C381" s="327" t="s">
        <v>535</v>
      </c>
      <c r="D381" s="327" t="s">
        <v>477</v>
      </c>
      <c r="E381" s="327" t="s">
        <v>477</v>
      </c>
      <c r="F381" s="327" t="s">
        <v>477</v>
      </c>
      <c r="G381" s="329" t="s">
        <v>477</v>
      </c>
      <c r="H381" s="329" t="s">
        <v>477</v>
      </c>
      <c r="I381" s="329" t="s">
        <v>477</v>
      </c>
      <c r="J381" s="329" t="s">
        <v>477</v>
      </c>
    </row>
    <row r="382" spans="1:10" x14ac:dyDescent="0.25">
      <c r="A382" s="287" t="s">
        <v>589</v>
      </c>
      <c r="B382" s="327">
        <v>811798.30166600703</v>
      </c>
      <c r="C382" s="327" t="s">
        <v>535</v>
      </c>
      <c r="D382" s="328" t="s">
        <v>182</v>
      </c>
      <c r="E382" s="328" t="s">
        <v>182</v>
      </c>
      <c r="F382" s="328" t="s">
        <v>182</v>
      </c>
      <c r="G382" s="327">
        <v>63474.462414260372</v>
      </c>
      <c r="H382" s="327">
        <v>3.62616549461986</v>
      </c>
      <c r="I382" s="327">
        <v>0.47989880224503001</v>
      </c>
      <c r="J382" s="327" t="s">
        <v>539</v>
      </c>
    </row>
    <row r="383" spans="1:10" x14ac:dyDescent="0.25">
      <c r="A383" s="288" t="s">
        <v>542</v>
      </c>
      <c r="B383" s="329">
        <v>751642.169400585</v>
      </c>
      <c r="C383" s="327" t="s">
        <v>535</v>
      </c>
      <c r="D383" s="327">
        <v>78.722669403891274</v>
      </c>
      <c r="E383" s="327">
        <v>4.75</v>
      </c>
      <c r="F383" s="327">
        <v>0.56999999999999995</v>
      </c>
      <c r="G383" s="329">
        <v>59171.278011745897</v>
      </c>
      <c r="H383" s="329">
        <v>3.5703003046527799</v>
      </c>
      <c r="I383" s="329">
        <v>0.42843603655833001</v>
      </c>
      <c r="J383" s="329" t="s">
        <v>477</v>
      </c>
    </row>
    <row r="384" spans="1:10" x14ac:dyDescent="0.25">
      <c r="A384" s="288" t="s">
        <v>543</v>
      </c>
      <c r="B384" s="329">
        <v>34493.418563901811</v>
      </c>
      <c r="C384" s="327" t="s">
        <v>535</v>
      </c>
      <c r="D384" s="327">
        <v>87.369782150481583</v>
      </c>
      <c r="E384" s="327">
        <v>0.95000000000009999</v>
      </c>
      <c r="F384" s="327">
        <v>1.425</v>
      </c>
      <c r="G384" s="329">
        <v>3013.6824655534788</v>
      </c>
      <c r="H384" s="329">
        <v>3.2768747635709999E-2</v>
      </c>
      <c r="I384" s="329">
        <v>4.9153121453560003E-2</v>
      </c>
      <c r="J384" s="329" t="s">
        <v>477</v>
      </c>
    </row>
    <row r="385" spans="1:10" x14ac:dyDescent="0.25">
      <c r="A385" s="288" t="s">
        <v>544</v>
      </c>
      <c r="B385" s="329">
        <v>25662.713701520213</v>
      </c>
      <c r="C385" s="327" t="s">
        <v>535</v>
      </c>
      <c r="D385" s="327">
        <v>50.248073994006532</v>
      </c>
      <c r="E385" s="327">
        <v>0.90000000000006997</v>
      </c>
      <c r="F385" s="327">
        <v>9.0000000000119998E-2</v>
      </c>
      <c r="G385" s="329">
        <v>1289.5019369609929</v>
      </c>
      <c r="H385" s="329">
        <v>2.3096442331369999E-2</v>
      </c>
      <c r="I385" s="329">
        <v>2.3096442331399999E-3</v>
      </c>
      <c r="J385" s="329" t="s">
        <v>477</v>
      </c>
    </row>
    <row r="386" spans="1:10" x14ac:dyDescent="0.25">
      <c r="A386" s="288" t="s">
        <v>545</v>
      </c>
      <c r="B386" s="329" t="s">
        <v>506</v>
      </c>
      <c r="C386" s="327" t="s">
        <v>535</v>
      </c>
      <c r="D386" s="327" t="s">
        <v>506</v>
      </c>
      <c r="E386" s="327" t="s">
        <v>506</v>
      </c>
      <c r="F386" s="327" t="s">
        <v>506</v>
      </c>
      <c r="G386" s="329" t="s">
        <v>506</v>
      </c>
      <c r="H386" s="329" t="s">
        <v>506</v>
      </c>
      <c r="I386" s="329" t="s">
        <v>506</v>
      </c>
      <c r="J386" s="329" t="s">
        <v>506</v>
      </c>
    </row>
    <row r="387" spans="1:10" x14ac:dyDescent="0.25">
      <c r="A387" s="288" t="s">
        <v>546</v>
      </c>
      <c r="B387" s="329" t="s">
        <v>506</v>
      </c>
      <c r="C387" s="327" t="s">
        <v>535</v>
      </c>
      <c r="D387" s="327" t="s">
        <v>506</v>
      </c>
      <c r="E387" s="327" t="s">
        <v>506</v>
      </c>
      <c r="F387" s="327" t="s">
        <v>506</v>
      </c>
      <c r="G387" s="329" t="s">
        <v>506</v>
      </c>
      <c r="H387" s="329" t="s">
        <v>506</v>
      </c>
      <c r="I387" s="329" t="s">
        <v>506</v>
      </c>
      <c r="J387" s="329" t="s">
        <v>506</v>
      </c>
    </row>
    <row r="388" spans="1:10" x14ac:dyDescent="0.25">
      <c r="A388" s="288" t="s">
        <v>88</v>
      </c>
      <c r="B388" s="329" t="s">
        <v>504</v>
      </c>
      <c r="C388" s="327" t="s">
        <v>535</v>
      </c>
      <c r="D388" s="327" t="s">
        <v>500</v>
      </c>
      <c r="E388" s="327" t="s">
        <v>504</v>
      </c>
      <c r="F388" s="327" t="s">
        <v>504</v>
      </c>
      <c r="G388" s="329" t="s">
        <v>504</v>
      </c>
      <c r="H388" s="329" t="s">
        <v>504</v>
      </c>
      <c r="I388" s="329" t="s">
        <v>504</v>
      </c>
      <c r="J388" s="329" t="s">
        <v>477</v>
      </c>
    </row>
    <row r="389" spans="1:10" x14ac:dyDescent="0.25">
      <c r="A389" s="287" t="s">
        <v>590</v>
      </c>
      <c r="B389" s="327">
        <v>5677477.8602666184</v>
      </c>
      <c r="C389" s="327" t="s">
        <v>535</v>
      </c>
      <c r="D389" s="328" t="s">
        <v>182</v>
      </c>
      <c r="E389" s="328" t="s">
        <v>182</v>
      </c>
      <c r="F389" s="328" t="s">
        <v>182</v>
      </c>
      <c r="G389" s="327">
        <v>121329.28064552911</v>
      </c>
      <c r="H389" s="327" t="s">
        <v>539</v>
      </c>
      <c r="I389" s="327" t="s">
        <v>539</v>
      </c>
      <c r="J389" s="327" t="s">
        <v>539</v>
      </c>
    </row>
    <row r="390" spans="1:10" x14ac:dyDescent="0.25">
      <c r="A390" s="288" t="s">
        <v>542</v>
      </c>
      <c r="B390" s="329">
        <v>5122279.9912827471</v>
      </c>
      <c r="C390" s="327" t="s">
        <v>535</v>
      </c>
      <c r="D390" s="327">
        <v>19.402931317907768</v>
      </c>
      <c r="E390" s="327" t="s">
        <v>477</v>
      </c>
      <c r="F390" s="327" t="s">
        <v>477</v>
      </c>
      <c r="G390" s="329">
        <v>99387.246861952342</v>
      </c>
      <c r="H390" s="329" t="s">
        <v>477</v>
      </c>
      <c r="I390" s="329" t="s">
        <v>477</v>
      </c>
      <c r="J390" s="329" t="s">
        <v>477</v>
      </c>
    </row>
    <row r="391" spans="1:10" x14ac:dyDescent="0.25">
      <c r="A391" s="288" t="s">
        <v>543</v>
      </c>
      <c r="B391" s="329">
        <v>208587.74337946158</v>
      </c>
      <c r="C391" s="327" t="s">
        <v>535</v>
      </c>
      <c r="D391" s="327">
        <v>70.948187124442754</v>
      </c>
      <c r="E391" s="327" t="s">
        <v>477</v>
      </c>
      <c r="F391" s="327" t="s">
        <v>477</v>
      </c>
      <c r="G391" s="329">
        <v>14798.922249151285</v>
      </c>
      <c r="H391" s="329" t="s">
        <v>477</v>
      </c>
      <c r="I391" s="329" t="s">
        <v>477</v>
      </c>
      <c r="J391" s="329" t="s">
        <v>477</v>
      </c>
    </row>
    <row r="392" spans="1:10" x14ac:dyDescent="0.25">
      <c r="A392" s="288" t="s">
        <v>544</v>
      </c>
      <c r="B392" s="329">
        <v>346610.12560441019</v>
      </c>
      <c r="C392" s="327" t="s">
        <v>535</v>
      </c>
      <c r="D392" s="327">
        <v>20.608490654938318</v>
      </c>
      <c r="E392" s="327" t="s">
        <v>477</v>
      </c>
      <c r="F392" s="327" t="s">
        <v>477</v>
      </c>
      <c r="G392" s="329">
        <v>7143.1115344254831</v>
      </c>
      <c r="H392" s="329" t="s">
        <v>477</v>
      </c>
      <c r="I392" s="329" t="s">
        <v>477</v>
      </c>
      <c r="J392" s="329" t="s">
        <v>477</v>
      </c>
    </row>
    <row r="393" spans="1:10" x14ac:dyDescent="0.25">
      <c r="A393" s="288" t="s">
        <v>545</v>
      </c>
      <c r="B393" s="329" t="s">
        <v>506</v>
      </c>
      <c r="C393" s="327" t="s">
        <v>535</v>
      </c>
      <c r="D393" s="327" t="s">
        <v>506</v>
      </c>
      <c r="E393" s="327" t="s">
        <v>506</v>
      </c>
      <c r="F393" s="327" t="s">
        <v>506</v>
      </c>
      <c r="G393" s="329" t="s">
        <v>506</v>
      </c>
      <c r="H393" s="329" t="s">
        <v>506</v>
      </c>
      <c r="I393" s="329" t="s">
        <v>506</v>
      </c>
      <c r="J393" s="329" t="s">
        <v>506</v>
      </c>
    </row>
    <row r="394" spans="1:10" x14ac:dyDescent="0.25">
      <c r="A394" s="288" t="s">
        <v>546</v>
      </c>
      <c r="B394" s="329" t="s">
        <v>506</v>
      </c>
      <c r="C394" s="327" t="s">
        <v>535</v>
      </c>
      <c r="D394" s="327" t="s">
        <v>506</v>
      </c>
      <c r="E394" s="327" t="s">
        <v>506</v>
      </c>
      <c r="F394" s="327" t="s">
        <v>506</v>
      </c>
      <c r="G394" s="329" t="s">
        <v>506</v>
      </c>
      <c r="H394" s="329" t="s">
        <v>506</v>
      </c>
      <c r="I394" s="329" t="s">
        <v>506</v>
      </c>
      <c r="J394" s="329" t="s">
        <v>506</v>
      </c>
    </row>
    <row r="395" spans="1:10" x14ac:dyDescent="0.25">
      <c r="A395" s="288" t="s">
        <v>88</v>
      </c>
      <c r="B395" s="329" t="s">
        <v>477</v>
      </c>
      <c r="C395" s="327" t="s">
        <v>535</v>
      </c>
      <c r="D395" s="327" t="s">
        <v>477</v>
      </c>
      <c r="E395" s="327" t="s">
        <v>477</v>
      </c>
      <c r="F395" s="327" t="s">
        <v>477</v>
      </c>
      <c r="G395" s="329" t="s">
        <v>477</v>
      </c>
      <c r="H395" s="329" t="s">
        <v>477</v>
      </c>
      <c r="I395" s="329" t="s">
        <v>477</v>
      </c>
      <c r="J395" s="329" t="s">
        <v>477</v>
      </c>
    </row>
    <row r="396" spans="1:10" x14ac:dyDescent="0.25">
      <c r="A396" s="59" t="s">
        <v>591</v>
      </c>
      <c r="B396" s="327">
        <v>388367.15745382814</v>
      </c>
      <c r="C396" s="327" t="s">
        <v>535</v>
      </c>
      <c r="D396" s="328" t="s">
        <v>182</v>
      </c>
      <c r="E396" s="328" t="s">
        <v>182</v>
      </c>
      <c r="F396" s="328" t="s">
        <v>182</v>
      </c>
      <c r="G396" s="327">
        <v>28046.5637376296</v>
      </c>
      <c r="H396" s="327">
        <v>0.48826677857</v>
      </c>
      <c r="I396" s="327">
        <v>0.78160963399831995</v>
      </c>
      <c r="J396" s="328" t="s">
        <v>182</v>
      </c>
    </row>
    <row r="397" spans="1:10" x14ac:dyDescent="0.25">
      <c r="A397" s="287" t="s">
        <v>592</v>
      </c>
      <c r="B397" s="327">
        <v>388367.15745382814</v>
      </c>
      <c r="C397" s="327" t="s">
        <v>535</v>
      </c>
      <c r="D397" s="328" t="s">
        <v>182</v>
      </c>
      <c r="E397" s="328" t="s">
        <v>182</v>
      </c>
      <c r="F397" s="328" t="s">
        <v>182</v>
      </c>
      <c r="G397" s="327">
        <v>28046.5637376296</v>
      </c>
      <c r="H397" s="327">
        <v>0.48826677857</v>
      </c>
      <c r="I397" s="327">
        <v>0.78160963399831995</v>
      </c>
      <c r="J397" s="328" t="s">
        <v>182</v>
      </c>
    </row>
    <row r="398" spans="1:10" x14ac:dyDescent="0.25">
      <c r="A398" s="288" t="s">
        <v>542</v>
      </c>
      <c r="B398" s="329">
        <v>388367.15745382814</v>
      </c>
      <c r="C398" s="327" t="s">
        <v>535</v>
      </c>
      <c r="D398" s="327">
        <v>72.216620791277833</v>
      </c>
      <c r="E398" s="327">
        <v>1.2572298383084799</v>
      </c>
      <c r="F398" s="327">
        <v>2.0125533763529999</v>
      </c>
      <c r="G398" s="329">
        <v>28046.5637376296</v>
      </c>
      <c r="H398" s="329">
        <v>0.48826677857</v>
      </c>
      <c r="I398" s="329">
        <v>0.78160963399831995</v>
      </c>
      <c r="J398" s="328" t="s">
        <v>182</v>
      </c>
    </row>
    <row r="399" spans="1:10" x14ac:dyDescent="0.25">
      <c r="A399" s="288" t="s">
        <v>543</v>
      </c>
      <c r="B399" s="329" t="s">
        <v>506</v>
      </c>
      <c r="C399" s="327" t="s">
        <v>535</v>
      </c>
      <c r="D399" s="327" t="s">
        <v>506</v>
      </c>
      <c r="E399" s="327" t="s">
        <v>506</v>
      </c>
      <c r="F399" s="327" t="s">
        <v>506</v>
      </c>
      <c r="G399" s="329" t="s">
        <v>506</v>
      </c>
      <c r="H399" s="329" t="s">
        <v>506</v>
      </c>
      <c r="I399" s="329" t="s">
        <v>506</v>
      </c>
      <c r="J399" s="328" t="s">
        <v>182</v>
      </c>
    </row>
    <row r="400" spans="1:10" x14ac:dyDescent="0.25">
      <c r="A400" s="288" t="s">
        <v>544</v>
      </c>
      <c r="B400" s="329" t="s">
        <v>506</v>
      </c>
      <c r="C400" s="327" t="s">
        <v>535</v>
      </c>
      <c r="D400" s="327" t="s">
        <v>506</v>
      </c>
      <c r="E400" s="327" t="s">
        <v>506</v>
      </c>
      <c r="F400" s="327" t="s">
        <v>506</v>
      </c>
      <c r="G400" s="329" t="s">
        <v>506</v>
      </c>
      <c r="H400" s="329" t="s">
        <v>506</v>
      </c>
      <c r="I400" s="329" t="s">
        <v>506</v>
      </c>
      <c r="J400" s="328" t="s">
        <v>182</v>
      </c>
    </row>
    <row r="401" spans="1:13" x14ac:dyDescent="0.25">
      <c r="A401" s="288" t="s">
        <v>545</v>
      </c>
      <c r="B401" s="329" t="s">
        <v>506</v>
      </c>
      <c r="C401" s="327" t="s">
        <v>535</v>
      </c>
      <c r="D401" s="327" t="s">
        <v>506</v>
      </c>
      <c r="E401" s="327" t="s">
        <v>506</v>
      </c>
      <c r="F401" s="327" t="s">
        <v>506</v>
      </c>
      <c r="G401" s="329" t="s">
        <v>506</v>
      </c>
      <c r="H401" s="329" t="s">
        <v>506</v>
      </c>
      <c r="I401" s="329" t="s">
        <v>506</v>
      </c>
      <c r="J401" s="328" t="s">
        <v>182</v>
      </c>
    </row>
    <row r="402" spans="1:13" x14ac:dyDescent="0.25">
      <c r="A402" s="288" t="s">
        <v>88</v>
      </c>
      <c r="B402" s="329" t="s">
        <v>506</v>
      </c>
      <c r="C402" s="327" t="s">
        <v>535</v>
      </c>
      <c r="D402" s="327" t="s">
        <v>506</v>
      </c>
      <c r="E402" s="327" t="s">
        <v>506</v>
      </c>
      <c r="F402" s="327" t="s">
        <v>506</v>
      </c>
      <c r="G402" s="329" t="s">
        <v>506</v>
      </c>
      <c r="H402" s="329" t="s">
        <v>506</v>
      </c>
      <c r="I402" s="329" t="s">
        <v>506</v>
      </c>
      <c r="J402" s="328" t="s">
        <v>182</v>
      </c>
    </row>
    <row r="403" spans="1:13" x14ac:dyDescent="0.25">
      <c r="A403" s="60" t="s">
        <v>593</v>
      </c>
      <c r="B403" s="330"/>
      <c r="C403" s="330"/>
      <c r="D403" s="330"/>
      <c r="E403" s="330"/>
      <c r="F403" s="330"/>
      <c r="G403" s="330"/>
      <c r="H403" s="330"/>
      <c r="I403" s="330"/>
      <c r="J403" s="330"/>
    </row>
    <row r="404" spans="1:13" x14ac:dyDescent="0.25">
      <c r="A404" s="61" t="s">
        <v>594</v>
      </c>
      <c r="B404" s="328" t="s">
        <v>182</v>
      </c>
      <c r="C404" s="328" t="s">
        <v>182</v>
      </c>
      <c r="D404" s="328" t="s">
        <v>182</v>
      </c>
      <c r="E404" s="328" t="s">
        <v>182</v>
      </c>
      <c r="F404" s="328" t="s">
        <v>182</v>
      </c>
      <c r="G404" s="328" t="s">
        <v>182</v>
      </c>
      <c r="H404" s="328" t="s">
        <v>182</v>
      </c>
      <c r="I404" s="328" t="s">
        <v>182</v>
      </c>
      <c r="J404" s="328" t="s">
        <v>182</v>
      </c>
    </row>
    <row r="405" spans="1:13" x14ac:dyDescent="0.25">
      <c r="A405" s="290" t="s">
        <v>3188</v>
      </c>
      <c r="B405" s="329" t="s">
        <v>477</v>
      </c>
      <c r="C405" s="327" t="s">
        <v>535</v>
      </c>
      <c r="D405" s="327" t="s">
        <v>477</v>
      </c>
      <c r="E405" s="327" t="s">
        <v>477</v>
      </c>
      <c r="F405" s="327" t="s">
        <v>477</v>
      </c>
      <c r="G405" s="329" t="s">
        <v>477</v>
      </c>
      <c r="H405" s="329" t="s">
        <v>477</v>
      </c>
      <c r="I405" s="329" t="s">
        <v>477</v>
      </c>
      <c r="J405" s="329" t="s">
        <v>477</v>
      </c>
    </row>
    <row r="406" spans="1:13" x14ac:dyDescent="0.25">
      <c r="A406" s="290" t="s">
        <v>3208</v>
      </c>
      <c r="B406" s="329" t="s">
        <v>477</v>
      </c>
      <c r="C406" s="327" t="s">
        <v>535</v>
      </c>
      <c r="D406" s="327" t="s">
        <v>477</v>
      </c>
      <c r="E406" s="327" t="s">
        <v>477</v>
      </c>
      <c r="F406" s="327" t="s">
        <v>477</v>
      </c>
      <c r="G406" s="329" t="s">
        <v>477</v>
      </c>
      <c r="H406" s="329" t="s">
        <v>477</v>
      </c>
      <c r="I406" s="329" t="s">
        <v>477</v>
      </c>
      <c r="J406" s="329" t="s">
        <v>477</v>
      </c>
    </row>
    <row r="408" spans="1:13" x14ac:dyDescent="0.25">
      <c r="A408" s="50" t="s">
        <v>595</v>
      </c>
      <c r="B408" s="62">
        <f>SUM(B216,B402)</f>
        <v>345378.91663054173</v>
      </c>
      <c r="C408" s="62">
        <f t="shared" ref="C408:J408" si="8">SUM(C216,C402)</f>
        <v>0</v>
      </c>
      <c r="D408" s="62">
        <f t="shared" si="8"/>
        <v>65.065035461819363</v>
      </c>
      <c r="E408" s="62">
        <f t="shared" si="8"/>
        <v>1.358677241335E-2</v>
      </c>
      <c r="F408" s="62">
        <f t="shared" si="8"/>
        <v>1.399403229176E-2</v>
      </c>
      <c r="G408" s="62">
        <f t="shared" si="8"/>
        <v>22472.091458330953</v>
      </c>
      <c r="H408" s="62">
        <f t="shared" si="8"/>
        <v>4.6925847366299997E-3</v>
      </c>
      <c r="I408" s="62">
        <f t="shared" si="8"/>
        <v>4.8332437122200001E-3</v>
      </c>
      <c r="J408" s="62">
        <f t="shared" si="8"/>
        <v>0</v>
      </c>
    </row>
    <row r="410" spans="1:13" ht="15.75" x14ac:dyDescent="0.25">
      <c r="A410" s="416" t="s">
        <v>596</v>
      </c>
      <c r="B410" s="416"/>
      <c r="C410" s="416"/>
      <c r="D410" s="416"/>
      <c r="E410" s="416"/>
      <c r="F410" s="416"/>
      <c r="G410" s="416"/>
      <c r="H410" s="217"/>
      <c r="I410" s="217"/>
      <c r="J410" s="217"/>
      <c r="K410" s="217"/>
      <c r="L410" s="217"/>
      <c r="M410" s="49" t="s">
        <v>461</v>
      </c>
    </row>
    <row r="411" spans="1:13" ht="15.75" x14ac:dyDescent="0.25">
      <c r="A411" s="212" t="s">
        <v>706</v>
      </c>
      <c r="B411" s="52"/>
      <c r="C411" s="52"/>
      <c r="D411" s="52"/>
      <c r="E411" s="52"/>
      <c r="F411" s="52"/>
      <c r="G411" s="52"/>
      <c r="H411" s="217"/>
      <c r="I411" s="217"/>
      <c r="J411" s="217"/>
      <c r="K411" s="217"/>
      <c r="L411" s="217"/>
      <c r="M411" s="49" t="s">
        <v>3349</v>
      </c>
    </row>
    <row r="412" spans="1:13" x14ac:dyDescent="0.25">
      <c r="A412" s="219"/>
      <c r="B412" s="217"/>
      <c r="C412" s="217"/>
      <c r="D412" s="217"/>
      <c r="E412" s="217"/>
      <c r="F412" s="217"/>
      <c r="G412" s="217"/>
      <c r="H412" s="217"/>
      <c r="I412" s="217"/>
      <c r="J412" s="217"/>
      <c r="K412" s="217"/>
      <c r="L412" s="218"/>
      <c r="M412" s="49" t="s">
        <v>462</v>
      </c>
    </row>
    <row r="413" spans="1:13" x14ac:dyDescent="0.25">
      <c r="A413" s="217"/>
      <c r="B413" s="217"/>
      <c r="C413" s="217"/>
      <c r="D413" s="217"/>
      <c r="E413" s="217"/>
      <c r="F413" s="217"/>
      <c r="G413" s="217"/>
      <c r="H413" s="217"/>
      <c r="I413" s="217"/>
      <c r="J413" s="217"/>
      <c r="K413" s="217"/>
      <c r="L413" s="217"/>
      <c r="M413" s="220"/>
    </row>
    <row r="414" spans="1:13" ht="38.25" x14ac:dyDescent="0.25">
      <c r="A414" s="221" t="s">
        <v>463</v>
      </c>
      <c r="B414" s="222" t="s">
        <v>464</v>
      </c>
      <c r="C414" s="223" t="s">
        <v>465</v>
      </c>
      <c r="D414" s="223" t="s">
        <v>466</v>
      </c>
      <c r="E414" s="224" t="s">
        <v>597</v>
      </c>
      <c r="F414" s="224" t="s">
        <v>598</v>
      </c>
      <c r="G414" s="225" t="s">
        <v>599</v>
      </c>
      <c r="H414" s="223" t="s">
        <v>600</v>
      </c>
      <c r="I414" s="63" t="s">
        <v>601</v>
      </c>
      <c r="J414" s="223" t="s">
        <v>602</v>
      </c>
      <c r="K414" s="224" t="s">
        <v>468</v>
      </c>
      <c r="L414" s="224" t="s">
        <v>469</v>
      </c>
      <c r="M414" s="226" t="s">
        <v>603</v>
      </c>
    </row>
    <row r="415" spans="1:13" ht="15.75" thickBot="1" x14ac:dyDescent="0.3">
      <c r="A415" s="227"/>
      <c r="B415" s="439" t="s">
        <v>471</v>
      </c>
      <c r="C415" s="439"/>
      <c r="D415" s="440"/>
      <c r="E415" s="441" t="s">
        <v>604</v>
      </c>
      <c r="F415" s="439"/>
      <c r="G415" s="440"/>
      <c r="H415" s="441" t="s">
        <v>471</v>
      </c>
      <c r="I415" s="442"/>
      <c r="J415" s="442"/>
      <c r="K415" s="442"/>
      <c r="L415" s="442"/>
      <c r="M415" s="443"/>
    </row>
    <row r="416" spans="1:13" ht="15.75" thickTop="1" x14ac:dyDescent="0.25">
      <c r="A416" s="228" t="s">
        <v>605</v>
      </c>
      <c r="B416" s="331">
        <v>194388.53120401071</v>
      </c>
      <c r="C416" s="331">
        <v>4.4228396639999996</v>
      </c>
      <c r="D416" s="331">
        <v>83.655309749766346</v>
      </c>
      <c r="E416" s="331">
        <v>120191.11711244726</v>
      </c>
      <c r="F416" s="331">
        <v>6716.3061943704279</v>
      </c>
      <c r="G416" s="331">
        <v>7230.4559117999988</v>
      </c>
      <c r="H416" s="331">
        <v>0.51771056610323996</v>
      </c>
      <c r="I416" s="331">
        <v>2.8530150025699998E-2</v>
      </c>
      <c r="J416" s="331">
        <v>572.16514495327442</v>
      </c>
      <c r="K416" s="331">
        <v>1557.1939910195872</v>
      </c>
      <c r="L416" s="331">
        <v>5849.2197121443369</v>
      </c>
      <c r="M416" s="331">
        <v>830.75987228203655</v>
      </c>
    </row>
    <row r="417" spans="1:13" x14ac:dyDescent="0.25">
      <c r="A417" s="229" t="s">
        <v>606</v>
      </c>
      <c r="B417" s="331">
        <v>70637.721174907623</v>
      </c>
      <c r="C417" s="328" t="s">
        <v>182</v>
      </c>
      <c r="D417" s="328" t="s">
        <v>182</v>
      </c>
      <c r="E417" s="328" t="s">
        <v>182</v>
      </c>
      <c r="F417" s="328" t="s">
        <v>182</v>
      </c>
      <c r="G417" s="328" t="s">
        <v>182</v>
      </c>
      <c r="H417" s="328" t="s">
        <v>182</v>
      </c>
      <c r="I417" s="328" t="s">
        <v>182</v>
      </c>
      <c r="J417" s="331" t="s">
        <v>477</v>
      </c>
      <c r="K417" s="331" t="s">
        <v>477</v>
      </c>
      <c r="L417" s="331" t="s">
        <v>477</v>
      </c>
      <c r="M417" s="331">
        <v>134.03649648504052</v>
      </c>
    </row>
    <row r="418" spans="1:13" x14ac:dyDescent="0.25">
      <c r="A418" s="299" t="s">
        <v>607</v>
      </c>
      <c r="B418" s="331">
        <v>46194.121028708993</v>
      </c>
      <c r="C418" s="328" t="s">
        <v>182</v>
      </c>
      <c r="D418" s="328" t="s">
        <v>182</v>
      </c>
      <c r="E418" s="328" t="s">
        <v>182</v>
      </c>
      <c r="F418" s="328" t="s">
        <v>182</v>
      </c>
      <c r="G418" s="328" t="s">
        <v>182</v>
      </c>
      <c r="H418" s="328" t="s">
        <v>182</v>
      </c>
      <c r="I418" s="328" t="s">
        <v>182</v>
      </c>
      <c r="J418" s="328" t="s">
        <v>182</v>
      </c>
      <c r="K418" s="328" t="s">
        <v>182</v>
      </c>
      <c r="L418" s="328" t="s">
        <v>182</v>
      </c>
      <c r="M418" s="329">
        <v>134.03649648504052</v>
      </c>
    </row>
    <row r="419" spans="1:13" x14ac:dyDescent="0.25">
      <c r="A419" s="299" t="s">
        <v>608</v>
      </c>
      <c r="B419" s="331">
        <v>14551.955897401811</v>
      </c>
      <c r="C419" s="328" t="s">
        <v>182</v>
      </c>
      <c r="D419" s="328" t="s">
        <v>182</v>
      </c>
      <c r="E419" s="328" t="s">
        <v>182</v>
      </c>
      <c r="F419" s="328" t="s">
        <v>182</v>
      </c>
      <c r="G419" s="328" t="s">
        <v>182</v>
      </c>
      <c r="H419" s="328" t="s">
        <v>182</v>
      </c>
      <c r="I419" s="328" t="s">
        <v>182</v>
      </c>
      <c r="J419" s="328" t="s">
        <v>182</v>
      </c>
      <c r="K419" s="328" t="s">
        <v>182</v>
      </c>
      <c r="L419" s="328" t="s">
        <v>182</v>
      </c>
      <c r="M419" s="328" t="s">
        <v>182</v>
      </c>
    </row>
    <row r="420" spans="1:13" x14ac:dyDescent="0.25">
      <c r="A420" s="299" t="s">
        <v>609</v>
      </c>
      <c r="B420" s="331">
        <v>2432.4049712060923</v>
      </c>
      <c r="C420" s="328" t="s">
        <v>182</v>
      </c>
      <c r="D420" s="328" t="s">
        <v>182</v>
      </c>
      <c r="E420" s="328" t="s">
        <v>182</v>
      </c>
      <c r="F420" s="328" t="s">
        <v>182</v>
      </c>
      <c r="G420" s="328" t="s">
        <v>182</v>
      </c>
      <c r="H420" s="328" t="s">
        <v>182</v>
      </c>
      <c r="I420" s="328" t="s">
        <v>182</v>
      </c>
      <c r="J420" s="328" t="s">
        <v>182</v>
      </c>
      <c r="K420" s="328" t="s">
        <v>182</v>
      </c>
      <c r="L420" s="328" t="s">
        <v>182</v>
      </c>
      <c r="M420" s="328" t="s">
        <v>182</v>
      </c>
    </row>
    <row r="421" spans="1:13" x14ac:dyDescent="0.25">
      <c r="A421" s="299" t="s">
        <v>610</v>
      </c>
      <c r="B421" s="331">
        <v>7459.2392775907283</v>
      </c>
      <c r="C421" s="328" t="s">
        <v>182</v>
      </c>
      <c r="D421" s="328" t="s">
        <v>182</v>
      </c>
      <c r="E421" s="328" t="s">
        <v>182</v>
      </c>
      <c r="F421" s="328" t="s">
        <v>182</v>
      </c>
      <c r="G421" s="328" t="s">
        <v>182</v>
      </c>
      <c r="H421" s="328" t="s">
        <v>182</v>
      </c>
      <c r="I421" s="328" t="s">
        <v>182</v>
      </c>
      <c r="J421" s="331" t="s">
        <v>477</v>
      </c>
      <c r="K421" s="331" t="s">
        <v>477</v>
      </c>
      <c r="L421" s="331" t="s">
        <v>477</v>
      </c>
      <c r="M421" s="331" t="s">
        <v>477</v>
      </c>
    </row>
    <row r="422" spans="1:13" x14ac:dyDescent="0.25">
      <c r="A422" s="230" t="s">
        <v>611</v>
      </c>
      <c r="B422" s="331">
        <v>46553.765996456706</v>
      </c>
      <c r="C422" s="331">
        <v>3.4620000000000002</v>
      </c>
      <c r="D422" s="331">
        <v>69.090317678675007</v>
      </c>
      <c r="E422" s="331">
        <v>20040.325102040817</v>
      </c>
      <c r="F422" s="331" t="s">
        <v>477</v>
      </c>
      <c r="G422" s="331" t="s">
        <v>477</v>
      </c>
      <c r="H422" s="331" t="s">
        <v>477</v>
      </c>
      <c r="I422" s="331" t="s">
        <v>477</v>
      </c>
      <c r="J422" s="331">
        <v>55.249069497127223</v>
      </c>
      <c r="K422" s="331">
        <v>188.72091220254887</v>
      </c>
      <c r="L422" s="331">
        <v>213.37603828081271</v>
      </c>
      <c r="M422" s="331">
        <v>228.15769905799976</v>
      </c>
    </row>
    <row r="423" spans="1:13" x14ac:dyDescent="0.25">
      <c r="A423" s="300" t="s">
        <v>612</v>
      </c>
      <c r="B423" s="331">
        <v>9177.0984327999995</v>
      </c>
      <c r="C423" s="331" t="s">
        <v>477</v>
      </c>
      <c r="D423" s="331" t="s">
        <v>477</v>
      </c>
      <c r="E423" s="328" t="s">
        <v>182</v>
      </c>
      <c r="F423" s="328" t="s">
        <v>182</v>
      </c>
      <c r="G423" s="328" t="s">
        <v>182</v>
      </c>
      <c r="H423" s="328" t="s">
        <v>182</v>
      </c>
      <c r="I423" s="328" t="s">
        <v>182</v>
      </c>
      <c r="J423" s="329" t="s">
        <v>479</v>
      </c>
      <c r="K423" s="329" t="s">
        <v>479</v>
      </c>
      <c r="L423" s="329" t="s">
        <v>479</v>
      </c>
      <c r="M423" s="329" t="s">
        <v>479</v>
      </c>
    </row>
    <row r="424" spans="1:13" x14ac:dyDescent="0.25">
      <c r="A424" s="299" t="s">
        <v>613</v>
      </c>
      <c r="B424" s="328" t="s">
        <v>182</v>
      </c>
      <c r="C424" s="328" t="s">
        <v>182</v>
      </c>
      <c r="D424" s="331">
        <v>37.974850892036372</v>
      </c>
      <c r="E424" s="328" t="s">
        <v>182</v>
      </c>
      <c r="F424" s="328" t="s">
        <v>182</v>
      </c>
      <c r="G424" s="328" t="s">
        <v>182</v>
      </c>
      <c r="H424" s="328" t="s">
        <v>182</v>
      </c>
      <c r="I424" s="328" t="s">
        <v>182</v>
      </c>
      <c r="J424" s="329" t="s">
        <v>479</v>
      </c>
      <c r="K424" s="328" t="s">
        <v>182</v>
      </c>
      <c r="L424" s="328" t="s">
        <v>182</v>
      </c>
      <c r="M424" s="328" t="s">
        <v>182</v>
      </c>
    </row>
    <row r="425" spans="1:13" x14ac:dyDescent="0.25">
      <c r="A425" s="299" t="s">
        <v>614</v>
      </c>
      <c r="B425" s="331" t="s">
        <v>477</v>
      </c>
      <c r="C425" s="328" t="s">
        <v>182</v>
      </c>
      <c r="D425" s="331">
        <v>23.960466786638641</v>
      </c>
      <c r="E425" s="328" t="s">
        <v>182</v>
      </c>
      <c r="F425" s="328" t="s">
        <v>182</v>
      </c>
      <c r="G425" s="328" t="s">
        <v>182</v>
      </c>
      <c r="H425" s="328" t="s">
        <v>182</v>
      </c>
      <c r="I425" s="328" t="s">
        <v>182</v>
      </c>
      <c r="J425" s="329" t="s">
        <v>479</v>
      </c>
      <c r="K425" s="329" t="s">
        <v>479</v>
      </c>
      <c r="L425" s="329" t="s">
        <v>479</v>
      </c>
      <c r="M425" s="328" t="s">
        <v>182</v>
      </c>
    </row>
    <row r="426" spans="1:13" x14ac:dyDescent="0.25">
      <c r="A426" s="299" t="s">
        <v>615</v>
      </c>
      <c r="B426" s="331" t="s">
        <v>500</v>
      </c>
      <c r="C426" s="328" t="s">
        <v>182</v>
      </c>
      <c r="D426" s="331">
        <v>7.1550000000000002</v>
      </c>
      <c r="E426" s="328" t="s">
        <v>182</v>
      </c>
      <c r="F426" s="328" t="s">
        <v>182</v>
      </c>
      <c r="G426" s="328" t="s">
        <v>182</v>
      </c>
      <c r="H426" s="328" t="s">
        <v>182</v>
      </c>
      <c r="I426" s="328" t="s">
        <v>182</v>
      </c>
      <c r="J426" s="328" t="s">
        <v>182</v>
      </c>
      <c r="K426" s="328" t="s">
        <v>182</v>
      </c>
      <c r="L426" s="329" t="s">
        <v>479</v>
      </c>
      <c r="M426" s="329" t="s">
        <v>479</v>
      </c>
    </row>
    <row r="427" spans="1:13" x14ac:dyDescent="0.25">
      <c r="A427" s="299" t="s">
        <v>616</v>
      </c>
      <c r="B427" s="331">
        <v>91.7</v>
      </c>
      <c r="C427" s="331">
        <v>0.40600000000000003</v>
      </c>
      <c r="D427" s="328" t="s">
        <v>182</v>
      </c>
      <c r="E427" s="328" t="s">
        <v>182</v>
      </c>
      <c r="F427" s="328" t="s">
        <v>182</v>
      </c>
      <c r="G427" s="328" t="s">
        <v>182</v>
      </c>
      <c r="H427" s="328" t="s">
        <v>182</v>
      </c>
      <c r="I427" s="328" t="s">
        <v>182</v>
      </c>
      <c r="J427" s="329" t="s">
        <v>479</v>
      </c>
      <c r="K427" s="329" t="s">
        <v>479</v>
      </c>
      <c r="L427" s="329" t="s">
        <v>479</v>
      </c>
      <c r="M427" s="329" t="s">
        <v>479</v>
      </c>
    </row>
    <row r="428" spans="1:13" x14ac:dyDescent="0.25">
      <c r="A428" s="299" t="s">
        <v>617</v>
      </c>
      <c r="B428" s="331">
        <v>1755.3999999999999</v>
      </c>
      <c r="C428" s="328" t="s">
        <v>182</v>
      </c>
      <c r="D428" s="328" t="s">
        <v>182</v>
      </c>
      <c r="E428" s="328" t="s">
        <v>182</v>
      </c>
      <c r="F428" s="328" t="s">
        <v>182</v>
      </c>
      <c r="G428" s="328" t="s">
        <v>182</v>
      </c>
      <c r="H428" s="328" t="s">
        <v>182</v>
      </c>
      <c r="I428" s="328" t="s">
        <v>182</v>
      </c>
      <c r="J428" s="328" t="s">
        <v>182</v>
      </c>
      <c r="K428" s="328" t="s">
        <v>182</v>
      </c>
      <c r="L428" s="328" t="s">
        <v>182</v>
      </c>
      <c r="M428" s="328" t="s">
        <v>182</v>
      </c>
    </row>
    <row r="429" spans="1:13" x14ac:dyDescent="0.25">
      <c r="A429" s="299" t="s">
        <v>618</v>
      </c>
      <c r="B429" s="331">
        <v>1655.306718597858</v>
      </c>
      <c r="C429" s="328" t="s">
        <v>182</v>
      </c>
      <c r="D429" s="328" t="s">
        <v>182</v>
      </c>
      <c r="E429" s="328" t="s">
        <v>182</v>
      </c>
      <c r="F429" s="328" t="s">
        <v>182</v>
      </c>
      <c r="G429" s="328" t="s">
        <v>182</v>
      </c>
      <c r="H429" s="328" t="s">
        <v>182</v>
      </c>
      <c r="I429" s="328" t="s">
        <v>182</v>
      </c>
      <c r="J429" s="328" t="s">
        <v>182</v>
      </c>
      <c r="K429" s="328" t="s">
        <v>182</v>
      </c>
      <c r="L429" s="328" t="s">
        <v>182</v>
      </c>
      <c r="M429" s="328" t="s">
        <v>182</v>
      </c>
    </row>
    <row r="430" spans="1:13" x14ac:dyDescent="0.25">
      <c r="A430" s="299" t="s">
        <v>619</v>
      </c>
      <c r="B430" s="331">
        <v>27383.218865213978</v>
      </c>
      <c r="C430" s="331">
        <v>3.056</v>
      </c>
      <c r="D430" s="328" t="s">
        <v>182</v>
      </c>
      <c r="E430" s="328" t="s">
        <v>182</v>
      </c>
      <c r="F430" s="328" t="s">
        <v>182</v>
      </c>
      <c r="G430" s="328" t="s">
        <v>182</v>
      </c>
      <c r="H430" s="328" t="s">
        <v>182</v>
      </c>
      <c r="I430" s="328" t="s">
        <v>182</v>
      </c>
      <c r="J430" s="329" t="s">
        <v>479</v>
      </c>
      <c r="K430" s="329" t="s">
        <v>479</v>
      </c>
      <c r="L430" s="329" t="s">
        <v>479</v>
      </c>
      <c r="M430" s="329" t="s">
        <v>479</v>
      </c>
    </row>
    <row r="431" spans="1:13" x14ac:dyDescent="0.25">
      <c r="A431" s="299" t="s">
        <v>620</v>
      </c>
      <c r="B431" s="328" t="s">
        <v>182</v>
      </c>
      <c r="C431" s="328" t="s">
        <v>182</v>
      </c>
      <c r="D431" s="328" t="s">
        <v>182</v>
      </c>
      <c r="E431" s="331">
        <v>20040.325102040817</v>
      </c>
      <c r="F431" s="331" t="s">
        <v>477</v>
      </c>
      <c r="G431" s="331" t="s">
        <v>477</v>
      </c>
      <c r="H431" s="331" t="s">
        <v>477</v>
      </c>
      <c r="I431" s="331" t="s">
        <v>477</v>
      </c>
      <c r="J431" s="328" t="s">
        <v>182</v>
      </c>
      <c r="K431" s="328" t="s">
        <v>182</v>
      </c>
      <c r="L431" s="328" t="s">
        <v>182</v>
      </c>
      <c r="M431" s="328" t="s">
        <v>182</v>
      </c>
    </row>
    <row r="432" spans="1:13" x14ac:dyDescent="0.25">
      <c r="A432" s="301" t="s">
        <v>3209</v>
      </c>
      <c r="B432" s="331">
        <v>6491.041979844872</v>
      </c>
      <c r="C432" s="331" t="s">
        <v>539</v>
      </c>
      <c r="D432" s="331" t="s">
        <v>477</v>
      </c>
      <c r="E432" s="331" t="s">
        <v>477</v>
      </c>
      <c r="F432" s="331" t="s">
        <v>477</v>
      </c>
      <c r="G432" s="331" t="s">
        <v>477</v>
      </c>
      <c r="H432" s="331" t="s">
        <v>477</v>
      </c>
      <c r="I432" s="331" t="s">
        <v>477</v>
      </c>
      <c r="J432" s="331">
        <v>55.249069497127223</v>
      </c>
      <c r="K432" s="331">
        <v>188.72091220254887</v>
      </c>
      <c r="L432" s="331">
        <v>213.37603828081271</v>
      </c>
      <c r="M432" s="331">
        <v>228.15769905799976</v>
      </c>
    </row>
    <row r="433" spans="1:13" x14ac:dyDescent="0.25">
      <c r="A433" s="229" t="s">
        <v>621</v>
      </c>
      <c r="B433" s="331">
        <v>77197.044032646372</v>
      </c>
      <c r="C433" s="331">
        <v>0.96083966399999998</v>
      </c>
      <c r="D433" s="331" t="s">
        <v>477</v>
      </c>
      <c r="E433" s="331" t="s">
        <v>539</v>
      </c>
      <c r="F433" s="331">
        <v>3439.7541856200496</v>
      </c>
      <c r="G433" s="331" t="s">
        <v>477</v>
      </c>
      <c r="H433" s="331">
        <v>0.12041830440901</v>
      </c>
      <c r="I433" s="331" t="s">
        <v>477</v>
      </c>
      <c r="J433" s="331">
        <v>60.032090854165958</v>
      </c>
      <c r="K433" s="331">
        <v>752.39490757758881</v>
      </c>
      <c r="L433" s="331">
        <v>44.874287061635293</v>
      </c>
      <c r="M433" s="331">
        <v>158.39225986800554</v>
      </c>
    </row>
    <row r="434" spans="1:13" x14ac:dyDescent="0.25">
      <c r="A434" s="299" t="s">
        <v>622</v>
      </c>
      <c r="B434" s="331">
        <v>70076.465574306625</v>
      </c>
      <c r="C434" s="331">
        <v>0.57413966400000005</v>
      </c>
      <c r="D434" s="328" t="s">
        <v>182</v>
      </c>
      <c r="E434" s="328" t="s">
        <v>182</v>
      </c>
      <c r="F434" s="328" t="s">
        <v>182</v>
      </c>
      <c r="G434" s="328" t="s">
        <v>182</v>
      </c>
      <c r="H434" s="328" t="s">
        <v>182</v>
      </c>
      <c r="I434" s="328" t="s">
        <v>182</v>
      </c>
      <c r="J434" s="329" t="s">
        <v>479</v>
      </c>
      <c r="K434" s="329" t="s">
        <v>479</v>
      </c>
      <c r="L434" s="329" t="s">
        <v>479</v>
      </c>
      <c r="M434" s="329" t="s">
        <v>479</v>
      </c>
    </row>
    <row r="435" spans="1:13" x14ac:dyDescent="0.25">
      <c r="A435" s="299" t="s">
        <v>623</v>
      </c>
      <c r="B435" s="331">
        <v>1391.9</v>
      </c>
      <c r="C435" s="331">
        <v>0.38669999999999999</v>
      </c>
      <c r="D435" s="328" t="s">
        <v>182</v>
      </c>
      <c r="E435" s="328" t="s">
        <v>182</v>
      </c>
      <c r="F435" s="328" t="s">
        <v>182</v>
      </c>
      <c r="G435" s="328" t="s">
        <v>182</v>
      </c>
      <c r="H435" s="328" t="s">
        <v>182</v>
      </c>
      <c r="I435" s="328" t="s">
        <v>182</v>
      </c>
      <c r="J435" s="329" t="s">
        <v>479</v>
      </c>
      <c r="K435" s="329" t="s">
        <v>479</v>
      </c>
      <c r="L435" s="329" t="s">
        <v>479</v>
      </c>
      <c r="M435" s="329" t="s">
        <v>479</v>
      </c>
    </row>
    <row r="436" spans="1:13" x14ac:dyDescent="0.25">
      <c r="A436" s="299" t="s">
        <v>624</v>
      </c>
      <c r="B436" s="331">
        <v>4142.0497045616085</v>
      </c>
      <c r="C436" s="328" t="s">
        <v>182</v>
      </c>
      <c r="D436" s="328" t="s">
        <v>182</v>
      </c>
      <c r="E436" s="328" t="s">
        <v>182</v>
      </c>
      <c r="F436" s="331">
        <v>3439.7541856200496</v>
      </c>
      <c r="G436" s="328" t="s">
        <v>182</v>
      </c>
      <c r="H436" s="331" t="s">
        <v>477</v>
      </c>
      <c r="I436" s="328" t="s">
        <v>182</v>
      </c>
      <c r="J436" s="329" t="s">
        <v>479</v>
      </c>
      <c r="K436" s="329" t="s">
        <v>479</v>
      </c>
      <c r="L436" s="329" t="s">
        <v>479</v>
      </c>
      <c r="M436" s="329" t="s">
        <v>479</v>
      </c>
    </row>
    <row r="437" spans="1:13" x14ac:dyDescent="0.25">
      <c r="A437" s="301" t="s">
        <v>625</v>
      </c>
      <c r="B437" s="331">
        <v>3.2962224463777599</v>
      </c>
      <c r="C437" s="328" t="s">
        <v>182</v>
      </c>
      <c r="D437" s="328" t="s">
        <v>182</v>
      </c>
      <c r="E437" s="331" t="s">
        <v>539</v>
      </c>
      <c r="F437" s="331" t="s">
        <v>477</v>
      </c>
      <c r="G437" s="331" t="s">
        <v>477</v>
      </c>
      <c r="H437" s="331">
        <v>0.12041830440901</v>
      </c>
      <c r="I437" s="328" t="s">
        <v>182</v>
      </c>
      <c r="J437" s="329" t="s">
        <v>479</v>
      </c>
      <c r="K437" s="329" t="s">
        <v>479</v>
      </c>
      <c r="L437" s="329" t="s">
        <v>479</v>
      </c>
      <c r="M437" s="329" t="s">
        <v>479</v>
      </c>
    </row>
    <row r="438" spans="1:13" x14ac:dyDescent="0.25">
      <c r="A438" s="302" t="s">
        <v>626</v>
      </c>
      <c r="B438" s="331">
        <v>553.25</v>
      </c>
      <c r="C438" s="328" t="s">
        <v>182</v>
      </c>
      <c r="D438" s="328" t="s">
        <v>182</v>
      </c>
      <c r="E438" s="328" t="s">
        <v>182</v>
      </c>
      <c r="F438" s="328" t="s">
        <v>182</v>
      </c>
      <c r="G438" s="328" t="s">
        <v>182</v>
      </c>
      <c r="H438" s="328" t="s">
        <v>182</v>
      </c>
      <c r="I438" s="328" t="s">
        <v>182</v>
      </c>
      <c r="J438" s="329" t="s">
        <v>479</v>
      </c>
      <c r="K438" s="329" t="s">
        <v>479</v>
      </c>
      <c r="L438" s="329" t="s">
        <v>479</v>
      </c>
      <c r="M438" s="329" t="s">
        <v>479</v>
      </c>
    </row>
    <row r="439" spans="1:13" x14ac:dyDescent="0.25">
      <c r="A439" s="302" t="s">
        <v>627</v>
      </c>
      <c r="B439" s="331">
        <v>1030.0825313317564</v>
      </c>
      <c r="C439" s="328" t="s">
        <v>182</v>
      </c>
      <c r="D439" s="328" t="s">
        <v>182</v>
      </c>
      <c r="E439" s="328" t="s">
        <v>182</v>
      </c>
      <c r="F439" s="328" t="s">
        <v>182</v>
      </c>
      <c r="G439" s="328" t="s">
        <v>182</v>
      </c>
      <c r="H439" s="328" t="s">
        <v>182</v>
      </c>
      <c r="I439" s="328" t="s">
        <v>182</v>
      </c>
      <c r="J439" s="329" t="s">
        <v>479</v>
      </c>
      <c r="K439" s="329" t="s">
        <v>479</v>
      </c>
      <c r="L439" s="329" t="s">
        <v>479</v>
      </c>
      <c r="M439" s="329" t="s">
        <v>479</v>
      </c>
    </row>
    <row r="440" spans="1:13" x14ac:dyDescent="0.25">
      <c r="A440" s="299" t="s">
        <v>3210</v>
      </c>
      <c r="B440" s="331" t="s">
        <v>477</v>
      </c>
      <c r="C440" s="331" t="s">
        <v>477</v>
      </c>
      <c r="D440" s="331" t="s">
        <v>477</v>
      </c>
      <c r="E440" s="331" t="s">
        <v>477</v>
      </c>
      <c r="F440" s="331" t="s">
        <v>477</v>
      </c>
      <c r="G440" s="331" t="s">
        <v>477</v>
      </c>
      <c r="H440" s="331" t="s">
        <v>477</v>
      </c>
      <c r="I440" s="331" t="s">
        <v>477</v>
      </c>
      <c r="J440" s="331">
        <v>60.032090854165958</v>
      </c>
      <c r="K440" s="331">
        <v>752.39490757758881</v>
      </c>
      <c r="L440" s="331">
        <v>44.874287061635293</v>
      </c>
      <c r="M440" s="331">
        <v>158.39225986800554</v>
      </c>
    </row>
    <row r="441" spans="1:13" x14ac:dyDescent="0.25">
      <c r="A441" s="303" t="s">
        <v>628</v>
      </c>
      <c r="B441" s="331" t="s">
        <v>479</v>
      </c>
      <c r="C441" s="331" t="s">
        <v>477</v>
      </c>
      <c r="D441" s="331" t="s">
        <v>477</v>
      </c>
      <c r="E441" s="328" t="s">
        <v>182</v>
      </c>
      <c r="F441" s="328" t="s">
        <v>182</v>
      </c>
      <c r="G441" s="328" t="s">
        <v>182</v>
      </c>
      <c r="H441" s="328" t="s">
        <v>182</v>
      </c>
      <c r="I441" s="328" t="s">
        <v>182</v>
      </c>
      <c r="J441" s="331" t="s">
        <v>477</v>
      </c>
      <c r="K441" s="331" t="s">
        <v>477</v>
      </c>
      <c r="L441" s="331" t="s">
        <v>477</v>
      </c>
      <c r="M441" s="331" t="s">
        <v>477</v>
      </c>
    </row>
    <row r="442" spans="1:13" x14ac:dyDescent="0.25">
      <c r="A442" s="304" t="s">
        <v>629</v>
      </c>
      <c r="B442" s="331" t="s">
        <v>479</v>
      </c>
      <c r="C442" s="331" t="s">
        <v>477</v>
      </c>
      <c r="D442" s="331" t="s">
        <v>477</v>
      </c>
      <c r="E442" s="328" t="s">
        <v>182</v>
      </c>
      <c r="F442" s="328" t="s">
        <v>182</v>
      </c>
      <c r="G442" s="328" t="s">
        <v>182</v>
      </c>
      <c r="H442" s="328" t="s">
        <v>182</v>
      </c>
      <c r="I442" s="328" t="s">
        <v>182</v>
      </c>
      <c r="J442" s="329" t="s">
        <v>477</v>
      </c>
      <c r="K442" s="329" t="s">
        <v>477</v>
      </c>
      <c r="L442" s="329" t="s">
        <v>477</v>
      </c>
      <c r="M442" s="329" t="s">
        <v>477</v>
      </c>
    </row>
    <row r="443" spans="1:13" x14ac:dyDescent="0.25">
      <c r="A443" s="304" t="s">
        <v>630</v>
      </c>
      <c r="B443" s="331" t="s">
        <v>479</v>
      </c>
      <c r="C443" s="331" t="s">
        <v>477</v>
      </c>
      <c r="D443" s="331" t="s">
        <v>477</v>
      </c>
      <c r="E443" s="328" t="s">
        <v>182</v>
      </c>
      <c r="F443" s="328" t="s">
        <v>182</v>
      </c>
      <c r="G443" s="328" t="s">
        <v>182</v>
      </c>
      <c r="H443" s="328" t="s">
        <v>182</v>
      </c>
      <c r="I443" s="328" t="s">
        <v>182</v>
      </c>
      <c r="J443" s="329" t="s">
        <v>477</v>
      </c>
      <c r="K443" s="329" t="s">
        <v>477</v>
      </c>
      <c r="L443" s="329" t="s">
        <v>477</v>
      </c>
      <c r="M443" s="329" t="s">
        <v>477</v>
      </c>
    </row>
    <row r="444" spans="1:13" x14ac:dyDescent="0.25">
      <c r="A444" s="305" t="s">
        <v>631</v>
      </c>
      <c r="B444" s="331" t="s">
        <v>479</v>
      </c>
      <c r="C444" s="331" t="s">
        <v>477</v>
      </c>
      <c r="D444" s="331" t="s">
        <v>477</v>
      </c>
      <c r="E444" s="328" t="s">
        <v>182</v>
      </c>
      <c r="F444" s="328" t="s">
        <v>182</v>
      </c>
      <c r="G444" s="328" t="s">
        <v>182</v>
      </c>
      <c r="H444" s="328" t="s">
        <v>182</v>
      </c>
      <c r="I444" s="328" t="s">
        <v>182</v>
      </c>
      <c r="J444" s="331" t="s">
        <v>477</v>
      </c>
      <c r="K444" s="331" t="s">
        <v>477</v>
      </c>
      <c r="L444" s="331" t="s">
        <v>477</v>
      </c>
      <c r="M444" s="331" t="s">
        <v>477</v>
      </c>
    </row>
    <row r="445" spans="1:13" x14ac:dyDescent="0.25">
      <c r="A445" s="306" t="s">
        <v>632</v>
      </c>
      <c r="B445" s="328" t="s">
        <v>182</v>
      </c>
      <c r="C445" s="328" t="s">
        <v>182</v>
      </c>
      <c r="D445" s="328" t="s">
        <v>182</v>
      </c>
      <c r="E445" s="331">
        <v>205.03642790644966</v>
      </c>
      <c r="F445" s="331">
        <v>3258.5392489035653</v>
      </c>
      <c r="G445" s="331" t="s">
        <v>576</v>
      </c>
      <c r="H445" s="331">
        <v>3.1103247907929999E-2</v>
      </c>
      <c r="I445" s="331">
        <v>2.8530150025699998E-2</v>
      </c>
      <c r="J445" s="328" t="s">
        <v>182</v>
      </c>
      <c r="K445" s="328" t="s">
        <v>182</v>
      </c>
      <c r="L445" s="328" t="s">
        <v>182</v>
      </c>
      <c r="M445" s="328" t="s">
        <v>182</v>
      </c>
    </row>
    <row r="446" spans="1:13" x14ac:dyDescent="0.25">
      <c r="A446" s="304" t="s">
        <v>633</v>
      </c>
      <c r="B446" s="328" t="s">
        <v>182</v>
      </c>
      <c r="C446" s="328" t="s">
        <v>182</v>
      </c>
      <c r="D446" s="328" t="s">
        <v>182</v>
      </c>
      <c r="E446" s="331">
        <v>203.14150729415826</v>
      </c>
      <c r="F446" s="331">
        <v>3249.4595465139037</v>
      </c>
      <c r="G446" s="331" t="s">
        <v>504</v>
      </c>
      <c r="H446" s="331">
        <v>3.0668042743200001E-2</v>
      </c>
      <c r="I446" s="331">
        <v>2.8530150025699998E-2</v>
      </c>
      <c r="J446" s="328" t="s">
        <v>182</v>
      </c>
      <c r="K446" s="328" t="s">
        <v>182</v>
      </c>
      <c r="L446" s="328" t="s">
        <v>182</v>
      </c>
      <c r="M446" s="328" t="s">
        <v>182</v>
      </c>
    </row>
    <row r="447" spans="1:13" x14ac:dyDescent="0.25">
      <c r="A447" s="304" t="s">
        <v>634</v>
      </c>
      <c r="B447" s="328" t="s">
        <v>182</v>
      </c>
      <c r="C447" s="328" t="s">
        <v>182</v>
      </c>
      <c r="D447" s="328" t="s">
        <v>182</v>
      </c>
      <c r="E447" s="331" t="s">
        <v>504</v>
      </c>
      <c r="F447" s="331" t="s">
        <v>504</v>
      </c>
      <c r="G447" s="331" t="s">
        <v>504</v>
      </c>
      <c r="H447" s="331" t="s">
        <v>504</v>
      </c>
      <c r="I447" s="331" t="s">
        <v>504</v>
      </c>
      <c r="J447" s="328" t="s">
        <v>182</v>
      </c>
      <c r="K447" s="328" t="s">
        <v>182</v>
      </c>
      <c r="L447" s="328" t="s">
        <v>182</v>
      </c>
      <c r="M447" s="328" t="s">
        <v>182</v>
      </c>
    </row>
    <row r="448" spans="1:13" x14ac:dyDescent="0.25">
      <c r="A448" s="304" t="s">
        <v>635</v>
      </c>
      <c r="B448" s="328" t="s">
        <v>182</v>
      </c>
      <c r="C448" s="328" t="s">
        <v>182</v>
      </c>
      <c r="D448" s="328" t="s">
        <v>182</v>
      </c>
      <c r="E448" s="331">
        <v>0.10311480095790999</v>
      </c>
      <c r="F448" s="331">
        <v>3.6569522277920501</v>
      </c>
      <c r="G448" s="331" t="s">
        <v>504</v>
      </c>
      <c r="H448" s="331" t="s">
        <v>506</v>
      </c>
      <c r="I448" s="331" t="s">
        <v>506</v>
      </c>
      <c r="J448" s="328" t="s">
        <v>182</v>
      </c>
      <c r="K448" s="328" t="s">
        <v>182</v>
      </c>
      <c r="L448" s="328" t="s">
        <v>182</v>
      </c>
      <c r="M448" s="328" t="s">
        <v>182</v>
      </c>
    </row>
    <row r="449" spans="1:13" x14ac:dyDescent="0.25">
      <c r="A449" s="304" t="s">
        <v>636</v>
      </c>
      <c r="B449" s="328" t="s">
        <v>182</v>
      </c>
      <c r="C449" s="328" t="s">
        <v>182</v>
      </c>
      <c r="D449" s="328" t="s">
        <v>182</v>
      </c>
      <c r="E449" s="331">
        <v>1.6984600970478201</v>
      </c>
      <c r="F449" s="331">
        <v>3.5883231618697602</v>
      </c>
      <c r="G449" s="331" t="s">
        <v>506</v>
      </c>
      <c r="H449" s="331">
        <v>3.4476945044E-4</v>
      </c>
      <c r="I449" s="331" t="s">
        <v>506</v>
      </c>
      <c r="J449" s="328" t="s">
        <v>182</v>
      </c>
      <c r="K449" s="328" t="s">
        <v>182</v>
      </c>
      <c r="L449" s="328" t="s">
        <v>182</v>
      </c>
      <c r="M449" s="328" t="s">
        <v>182</v>
      </c>
    </row>
    <row r="450" spans="1:13" x14ac:dyDescent="0.25">
      <c r="A450" s="304" t="s">
        <v>3211</v>
      </c>
      <c r="B450" s="328" t="s">
        <v>182</v>
      </c>
      <c r="C450" s="328" t="s">
        <v>182</v>
      </c>
      <c r="D450" s="328" t="s">
        <v>182</v>
      </c>
      <c r="E450" s="331">
        <v>9.3345714285669998E-2</v>
      </c>
      <c r="F450" s="331">
        <v>1.83442699999999</v>
      </c>
      <c r="G450" s="331" t="s">
        <v>504</v>
      </c>
      <c r="H450" s="331">
        <v>9.0435714290000002E-5</v>
      </c>
      <c r="I450" s="331" t="s">
        <v>506</v>
      </c>
      <c r="J450" s="328" t="s">
        <v>182</v>
      </c>
      <c r="K450" s="328" t="s">
        <v>182</v>
      </c>
      <c r="L450" s="328" t="s">
        <v>182</v>
      </c>
      <c r="M450" s="328" t="s">
        <v>182</v>
      </c>
    </row>
    <row r="451" spans="1:13" x14ac:dyDescent="0.25">
      <c r="A451" s="307" t="s">
        <v>637</v>
      </c>
      <c r="B451" s="328" t="s">
        <v>182</v>
      </c>
      <c r="C451" s="328" t="s">
        <v>182</v>
      </c>
      <c r="D451" s="328" t="s">
        <v>182</v>
      </c>
      <c r="E451" s="331">
        <v>99945.755582500002</v>
      </c>
      <c r="F451" s="331">
        <v>15.660888</v>
      </c>
      <c r="G451" s="331">
        <v>7230.4559117999988</v>
      </c>
      <c r="H451" s="331" t="s">
        <v>477</v>
      </c>
      <c r="I451" s="331" t="s">
        <v>477</v>
      </c>
      <c r="J451" s="328" t="s">
        <v>182</v>
      </c>
      <c r="K451" s="328" t="s">
        <v>182</v>
      </c>
      <c r="L451" s="328" t="s">
        <v>182</v>
      </c>
      <c r="M451" s="328" t="s">
        <v>182</v>
      </c>
    </row>
    <row r="452" spans="1:13" x14ac:dyDescent="0.25">
      <c r="A452" s="304" t="s">
        <v>638</v>
      </c>
      <c r="B452" s="328" t="s">
        <v>182</v>
      </c>
      <c r="C452" s="328" t="s">
        <v>182</v>
      </c>
      <c r="D452" s="328" t="s">
        <v>182</v>
      </c>
      <c r="E452" s="331">
        <v>89653.230582500008</v>
      </c>
      <c r="F452" s="331" t="s">
        <v>477</v>
      </c>
      <c r="G452" s="331" t="s">
        <v>3080</v>
      </c>
      <c r="H452" s="331" t="s">
        <v>477</v>
      </c>
      <c r="I452" s="331" t="s">
        <v>477</v>
      </c>
      <c r="J452" s="328" t="s">
        <v>182</v>
      </c>
      <c r="K452" s="328" t="s">
        <v>182</v>
      </c>
      <c r="L452" s="328" t="s">
        <v>182</v>
      </c>
      <c r="M452" s="328" t="s">
        <v>182</v>
      </c>
    </row>
    <row r="453" spans="1:13" x14ac:dyDescent="0.25">
      <c r="A453" s="304" t="s">
        <v>639</v>
      </c>
      <c r="B453" s="328" t="s">
        <v>182</v>
      </c>
      <c r="C453" s="328" t="s">
        <v>182</v>
      </c>
      <c r="D453" s="328" t="s">
        <v>182</v>
      </c>
      <c r="E453" s="331">
        <v>1457.742</v>
      </c>
      <c r="F453" s="331" t="s">
        <v>477</v>
      </c>
      <c r="G453" s="331" t="s">
        <v>479</v>
      </c>
      <c r="H453" s="331" t="s">
        <v>477</v>
      </c>
      <c r="I453" s="331" t="s">
        <v>477</v>
      </c>
      <c r="J453" s="328" t="s">
        <v>182</v>
      </c>
      <c r="K453" s="328" t="s">
        <v>182</v>
      </c>
      <c r="L453" s="328" t="s">
        <v>182</v>
      </c>
      <c r="M453" s="328" t="s">
        <v>182</v>
      </c>
    </row>
    <row r="454" spans="1:13" x14ac:dyDescent="0.25">
      <c r="A454" s="304" t="s">
        <v>640</v>
      </c>
      <c r="B454" s="328" t="s">
        <v>182</v>
      </c>
      <c r="C454" s="328" t="s">
        <v>182</v>
      </c>
      <c r="D454" s="328" t="s">
        <v>182</v>
      </c>
      <c r="E454" s="331">
        <v>301.25799999999998</v>
      </c>
      <c r="F454" s="331">
        <v>15.660888</v>
      </c>
      <c r="G454" s="331" t="s">
        <v>479</v>
      </c>
      <c r="H454" s="331" t="s">
        <v>477</v>
      </c>
      <c r="I454" s="331" t="s">
        <v>477</v>
      </c>
      <c r="J454" s="328" t="s">
        <v>182</v>
      </c>
      <c r="K454" s="328" t="s">
        <v>182</v>
      </c>
      <c r="L454" s="328" t="s">
        <v>182</v>
      </c>
      <c r="M454" s="328" t="s">
        <v>182</v>
      </c>
    </row>
    <row r="455" spans="1:13" x14ac:dyDescent="0.25">
      <c r="A455" s="304" t="s">
        <v>641</v>
      </c>
      <c r="B455" s="328" t="s">
        <v>182</v>
      </c>
      <c r="C455" s="328" t="s">
        <v>182</v>
      </c>
      <c r="D455" s="328" t="s">
        <v>182</v>
      </c>
      <c r="E455" s="331">
        <v>8533.5249999999996</v>
      </c>
      <c r="F455" s="331" t="s">
        <v>477</v>
      </c>
      <c r="G455" s="331" t="s">
        <v>551</v>
      </c>
      <c r="H455" s="331" t="s">
        <v>477</v>
      </c>
      <c r="I455" s="331" t="s">
        <v>477</v>
      </c>
      <c r="J455" s="328" t="s">
        <v>182</v>
      </c>
      <c r="K455" s="328" t="s">
        <v>182</v>
      </c>
      <c r="L455" s="328" t="s">
        <v>182</v>
      </c>
      <c r="M455" s="328" t="s">
        <v>182</v>
      </c>
    </row>
    <row r="456" spans="1:13" x14ac:dyDescent="0.25">
      <c r="A456" s="304" t="s">
        <v>642</v>
      </c>
      <c r="B456" s="328" t="s">
        <v>182</v>
      </c>
      <c r="C456" s="328" t="s">
        <v>182</v>
      </c>
      <c r="D456" s="328" t="s">
        <v>182</v>
      </c>
      <c r="E456" s="331" t="s">
        <v>477</v>
      </c>
      <c r="F456" s="331" t="s">
        <v>477</v>
      </c>
      <c r="G456" s="331" t="s">
        <v>479</v>
      </c>
      <c r="H456" s="331" t="s">
        <v>477</v>
      </c>
      <c r="I456" s="331" t="s">
        <v>477</v>
      </c>
      <c r="J456" s="328" t="s">
        <v>182</v>
      </c>
      <c r="K456" s="328" t="s">
        <v>182</v>
      </c>
      <c r="L456" s="328" t="s">
        <v>182</v>
      </c>
      <c r="M456" s="328" t="s">
        <v>182</v>
      </c>
    </row>
    <row r="457" spans="1:13" x14ac:dyDescent="0.25">
      <c r="A457" s="305" t="s">
        <v>643</v>
      </c>
      <c r="B457" s="328" t="s">
        <v>182</v>
      </c>
      <c r="C457" s="328" t="s">
        <v>182</v>
      </c>
      <c r="D457" s="328" t="s">
        <v>182</v>
      </c>
      <c r="E457" s="331" t="s">
        <v>477</v>
      </c>
      <c r="F457" s="331" t="s">
        <v>477</v>
      </c>
      <c r="G457" s="331">
        <v>7230.4559117999988</v>
      </c>
      <c r="H457" s="331" t="s">
        <v>477</v>
      </c>
      <c r="I457" s="331" t="s">
        <v>477</v>
      </c>
      <c r="J457" s="328" t="s">
        <v>182</v>
      </c>
      <c r="K457" s="328" t="s">
        <v>182</v>
      </c>
      <c r="L457" s="328" t="s">
        <v>182</v>
      </c>
      <c r="M457" s="328" t="s">
        <v>182</v>
      </c>
    </row>
    <row r="458" spans="1:13" x14ac:dyDescent="0.25">
      <c r="A458" s="306" t="s">
        <v>644</v>
      </c>
      <c r="B458" s="331" t="s">
        <v>500</v>
      </c>
      <c r="C458" s="331" t="s">
        <v>500</v>
      </c>
      <c r="D458" s="331">
        <v>14.15208194400004</v>
      </c>
      <c r="E458" s="331" t="s">
        <v>477</v>
      </c>
      <c r="F458" s="331">
        <v>2.3518718468133701</v>
      </c>
      <c r="G458" s="331" t="s">
        <v>477</v>
      </c>
      <c r="H458" s="331">
        <v>0.36618901378629998</v>
      </c>
      <c r="I458" s="331" t="s">
        <v>477</v>
      </c>
      <c r="J458" s="331">
        <v>3.0595650574289701</v>
      </c>
      <c r="K458" s="331">
        <v>2.2218459027463999</v>
      </c>
      <c r="L458" s="331">
        <v>3851.2231308671667</v>
      </c>
      <c r="M458" s="331">
        <v>0.17191986356898001</v>
      </c>
    </row>
    <row r="459" spans="1:13" x14ac:dyDescent="0.25">
      <c r="A459" s="304" t="s">
        <v>645</v>
      </c>
      <c r="B459" s="328" t="s">
        <v>182</v>
      </c>
      <c r="C459" s="328" t="s">
        <v>182</v>
      </c>
      <c r="D459" s="328" t="s">
        <v>182</v>
      </c>
      <c r="E459" s="331" t="s">
        <v>477</v>
      </c>
      <c r="F459" s="331">
        <v>2.3518718468133701</v>
      </c>
      <c r="G459" s="331" t="s">
        <v>477</v>
      </c>
      <c r="H459" s="331">
        <v>0.36618901378629998</v>
      </c>
      <c r="I459" s="331" t="s">
        <v>477</v>
      </c>
      <c r="J459" s="328" t="s">
        <v>182</v>
      </c>
      <c r="K459" s="328" t="s">
        <v>182</v>
      </c>
      <c r="L459" s="328" t="s">
        <v>182</v>
      </c>
      <c r="M459" s="328" t="s">
        <v>182</v>
      </c>
    </row>
    <row r="460" spans="1:13" x14ac:dyDescent="0.25">
      <c r="A460" s="304" t="s">
        <v>3212</v>
      </c>
      <c r="B460" s="328" t="s">
        <v>182</v>
      </c>
      <c r="C460" s="328" t="s">
        <v>182</v>
      </c>
      <c r="D460" s="328" t="s">
        <v>182</v>
      </c>
      <c r="E460" s="328" t="s">
        <v>182</v>
      </c>
      <c r="F460" s="331" t="s">
        <v>477</v>
      </c>
      <c r="G460" s="331" t="s">
        <v>182</v>
      </c>
      <c r="H460" s="331" t="s">
        <v>504</v>
      </c>
      <c r="I460" s="328" t="s">
        <v>182</v>
      </c>
      <c r="J460" s="328" t="s">
        <v>182</v>
      </c>
      <c r="K460" s="328" t="s">
        <v>182</v>
      </c>
      <c r="L460" s="328" t="s">
        <v>182</v>
      </c>
      <c r="M460" s="328" t="s">
        <v>182</v>
      </c>
    </row>
    <row r="461" spans="1:13" x14ac:dyDescent="0.25">
      <c r="A461" s="304" t="s">
        <v>3213</v>
      </c>
      <c r="B461" s="328" t="s">
        <v>182</v>
      </c>
      <c r="C461" s="328" t="s">
        <v>182</v>
      </c>
      <c r="D461" s="331">
        <v>14.15208194400004</v>
      </c>
      <c r="E461" s="328" t="s">
        <v>182</v>
      </c>
      <c r="F461" s="328" t="s">
        <v>182</v>
      </c>
      <c r="G461" s="328" t="s">
        <v>182</v>
      </c>
      <c r="H461" s="328" t="s">
        <v>182</v>
      </c>
      <c r="I461" s="328" t="s">
        <v>182</v>
      </c>
      <c r="J461" s="328" t="s">
        <v>182</v>
      </c>
      <c r="K461" s="328" t="s">
        <v>182</v>
      </c>
      <c r="L461" s="328" t="s">
        <v>182</v>
      </c>
      <c r="M461" s="328" t="s">
        <v>182</v>
      </c>
    </row>
    <row r="462" spans="1:13" x14ac:dyDescent="0.25">
      <c r="A462" s="304" t="s">
        <v>646</v>
      </c>
      <c r="B462" s="331" t="s">
        <v>500</v>
      </c>
      <c r="C462" s="331" t="s">
        <v>500</v>
      </c>
      <c r="D462" s="331" t="s">
        <v>500</v>
      </c>
      <c r="E462" s="331" t="s">
        <v>477</v>
      </c>
      <c r="F462" s="331" t="s">
        <v>477</v>
      </c>
      <c r="G462" s="331" t="s">
        <v>477</v>
      </c>
      <c r="H462" s="331" t="s">
        <v>477</v>
      </c>
      <c r="I462" s="331" t="s">
        <v>477</v>
      </c>
      <c r="J462" s="331">
        <v>3.0595650574289701</v>
      </c>
      <c r="K462" s="331">
        <v>2.2218459027463999</v>
      </c>
      <c r="L462" s="331">
        <v>3851.2231308671667</v>
      </c>
      <c r="M462" s="331">
        <v>0.17191986356898001</v>
      </c>
    </row>
    <row r="463" spans="1:13" x14ac:dyDescent="0.25">
      <c r="A463" s="303" t="s">
        <v>647</v>
      </c>
      <c r="B463" s="331" t="s">
        <v>539</v>
      </c>
      <c r="C463" s="331" t="s">
        <v>477</v>
      </c>
      <c r="D463" s="331">
        <v>0.41291012709129998</v>
      </c>
      <c r="E463" s="331" t="s">
        <v>511</v>
      </c>
      <c r="F463" s="331" t="s">
        <v>511</v>
      </c>
      <c r="G463" s="331" t="s">
        <v>477</v>
      </c>
      <c r="H463" s="331" t="s">
        <v>511</v>
      </c>
      <c r="I463" s="331" t="s">
        <v>511</v>
      </c>
      <c r="J463" s="331">
        <v>453.82441954455231</v>
      </c>
      <c r="K463" s="331">
        <v>613.85632533670321</v>
      </c>
      <c r="L463" s="331">
        <v>1739.7462559347221</v>
      </c>
      <c r="M463" s="331">
        <v>310.00149700742173</v>
      </c>
    </row>
    <row r="465" spans="1:36" x14ac:dyDescent="0.25">
      <c r="A465" s="50" t="s">
        <v>648</v>
      </c>
      <c r="B465" s="62">
        <f>B416</f>
        <v>194388.53120401071</v>
      </c>
      <c r="C465" s="62">
        <f t="shared" ref="C465:M465" si="9">C416</f>
        <v>4.4228396639999996</v>
      </c>
      <c r="D465" s="62">
        <f t="shared" si="9"/>
        <v>83.655309749766346</v>
      </c>
      <c r="E465" s="62">
        <f t="shared" si="9"/>
        <v>120191.11711244726</v>
      </c>
      <c r="F465" s="62">
        <f t="shared" si="9"/>
        <v>6716.3061943704279</v>
      </c>
      <c r="G465" s="62">
        <f t="shared" si="9"/>
        <v>7230.4559117999988</v>
      </c>
      <c r="H465" s="62">
        <f t="shared" si="9"/>
        <v>0.51771056610323996</v>
      </c>
      <c r="I465" s="62">
        <f t="shared" si="9"/>
        <v>2.8530150025699998E-2</v>
      </c>
      <c r="J465" s="62">
        <f t="shared" si="9"/>
        <v>572.16514495327442</v>
      </c>
      <c r="K465" s="62">
        <f t="shared" si="9"/>
        <v>1557.1939910195872</v>
      </c>
      <c r="L465" s="62">
        <f t="shared" si="9"/>
        <v>5849.2197121443369</v>
      </c>
      <c r="M465" s="62">
        <f t="shared" si="9"/>
        <v>830.75987228203655</v>
      </c>
    </row>
    <row r="467" spans="1:36" ht="17.25" x14ac:dyDescent="0.25">
      <c r="A467" s="446" t="s">
        <v>649</v>
      </c>
      <c r="B467" s="446"/>
      <c r="C467" s="446"/>
      <c r="D467" s="446"/>
      <c r="E467" s="446"/>
      <c r="F467" s="446"/>
      <c r="G467" s="446"/>
      <c r="H467" s="446"/>
      <c r="I467" s="446"/>
      <c r="J467" s="446"/>
      <c r="K467" s="446"/>
      <c r="L467" s="446"/>
      <c r="M467" s="446"/>
      <c r="N467" s="446"/>
      <c r="O467" s="446"/>
      <c r="P467" s="446"/>
      <c r="Q467" s="446"/>
      <c r="R467" s="220"/>
      <c r="S467" s="220"/>
      <c r="T467" s="220"/>
      <c r="U467" s="220"/>
      <c r="V467" s="220"/>
      <c r="W467" s="220"/>
      <c r="X467" s="220"/>
      <c r="Y467" s="220"/>
      <c r="Z467" s="220"/>
      <c r="AA467" s="220"/>
      <c r="AB467" s="220"/>
      <c r="AC467" s="220"/>
      <c r="AD467" s="220"/>
      <c r="AE467" s="220"/>
      <c r="AF467" s="231"/>
      <c r="AG467" s="220"/>
      <c r="AH467" s="220"/>
      <c r="AI467" s="49" t="s">
        <v>461</v>
      </c>
      <c r="AJ467" s="218"/>
    </row>
    <row r="468" spans="1:36" ht="15.75" x14ac:dyDescent="0.25">
      <c r="A468" s="232" t="s">
        <v>650</v>
      </c>
      <c r="B468" s="64"/>
      <c r="C468" s="64"/>
      <c r="D468" s="64"/>
      <c r="E468" s="64"/>
      <c r="F468" s="64"/>
      <c r="G468" s="64"/>
      <c r="H468" s="64"/>
      <c r="I468" s="64"/>
      <c r="J468" s="64"/>
      <c r="K468" s="64"/>
      <c r="L468" s="64"/>
      <c r="M468" s="64"/>
      <c r="N468" s="64"/>
      <c r="O468" s="64"/>
      <c r="P468" s="64"/>
      <c r="Q468" s="64"/>
      <c r="R468" s="220"/>
      <c r="S468" s="220"/>
      <c r="T468" s="220"/>
      <c r="U468" s="220"/>
      <c r="V468" s="220"/>
      <c r="W468" s="220"/>
      <c r="X468" s="220"/>
      <c r="Y468" s="220"/>
      <c r="Z468" s="220"/>
      <c r="AA468" s="220"/>
      <c r="AB468" s="220"/>
      <c r="AC468" s="220"/>
      <c r="AD468" s="220"/>
      <c r="AE468" s="220"/>
      <c r="AF468" s="231"/>
      <c r="AG468" s="218"/>
      <c r="AH468" s="218"/>
      <c r="AI468" s="49" t="s">
        <v>3349</v>
      </c>
      <c r="AJ468" s="218"/>
    </row>
    <row r="469" spans="1:36" x14ac:dyDescent="0.25">
      <c r="A469" s="65"/>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c r="AA469" s="220"/>
      <c r="AB469" s="220"/>
      <c r="AC469" s="220"/>
      <c r="AD469" s="220"/>
      <c r="AE469" s="220"/>
      <c r="AF469" s="231"/>
      <c r="AG469" s="218"/>
      <c r="AH469" s="218"/>
      <c r="AI469" s="49" t="s">
        <v>462</v>
      </c>
      <c r="AJ469" s="218"/>
    </row>
    <row r="470" spans="1:36" x14ac:dyDescent="0.25">
      <c r="A470" s="233"/>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c r="AA470" s="220"/>
      <c r="AB470" s="220"/>
      <c r="AC470" s="220"/>
      <c r="AD470" s="220"/>
      <c r="AE470" s="220"/>
      <c r="AF470" s="220"/>
      <c r="AG470" s="220"/>
      <c r="AH470" s="220"/>
      <c r="AI470" s="220"/>
      <c r="AJ470" s="220"/>
    </row>
    <row r="471" spans="1:36" ht="64.5" customHeight="1" x14ac:dyDescent="0.25">
      <c r="A471" s="461" t="s">
        <v>463</v>
      </c>
      <c r="B471" s="234" t="s">
        <v>651</v>
      </c>
      <c r="C471" s="235" t="s">
        <v>652</v>
      </c>
      <c r="D471" s="235" t="s">
        <v>653</v>
      </c>
      <c r="E471" s="235" t="s">
        <v>654</v>
      </c>
      <c r="F471" s="235" t="s">
        <v>655</v>
      </c>
      <c r="G471" s="235" t="s">
        <v>656</v>
      </c>
      <c r="H471" s="235" t="s">
        <v>657</v>
      </c>
      <c r="I471" s="235" t="s">
        <v>658</v>
      </c>
      <c r="J471" s="235" t="s">
        <v>659</v>
      </c>
      <c r="K471" s="235" t="s">
        <v>660</v>
      </c>
      <c r="L471" s="235" t="s">
        <v>661</v>
      </c>
      <c r="M471" s="235" t="s">
        <v>662</v>
      </c>
      <c r="N471" s="235" t="s">
        <v>663</v>
      </c>
      <c r="O471" s="235" t="s">
        <v>664</v>
      </c>
      <c r="P471" s="235" t="s">
        <v>665</v>
      </c>
      <c r="Q471" s="235" t="s">
        <v>666</v>
      </c>
      <c r="R471" s="235" t="s">
        <v>667</v>
      </c>
      <c r="S471" s="236" t="s">
        <v>668</v>
      </c>
      <c r="T471" s="236" t="s">
        <v>669</v>
      </c>
      <c r="U471" s="237" t="s">
        <v>670</v>
      </c>
      <c r="V471" s="235" t="s">
        <v>671</v>
      </c>
      <c r="W471" s="238" t="s">
        <v>672</v>
      </c>
      <c r="X471" s="238" t="s">
        <v>673</v>
      </c>
      <c r="Y471" s="238" t="s">
        <v>674</v>
      </c>
      <c r="Z471" s="238" t="s">
        <v>675</v>
      </c>
      <c r="AA471" s="238" t="s">
        <v>676</v>
      </c>
      <c r="AB471" s="238" t="s">
        <v>677</v>
      </c>
      <c r="AC471" s="238" t="s">
        <v>678</v>
      </c>
      <c r="AD471" s="239" t="s">
        <v>679</v>
      </c>
      <c r="AE471" s="239" t="s">
        <v>680</v>
      </c>
      <c r="AF471" s="237" t="s">
        <v>681</v>
      </c>
      <c r="AG471" s="235" t="s">
        <v>682</v>
      </c>
      <c r="AH471" s="237" t="s">
        <v>599</v>
      </c>
      <c r="AI471" s="236" t="s">
        <v>600</v>
      </c>
      <c r="AJ471" s="66" t="s">
        <v>683</v>
      </c>
    </row>
    <row r="472" spans="1:36" ht="38.25" thickBot="1" x14ac:dyDescent="0.3">
      <c r="A472" s="462"/>
      <c r="B472" s="441" t="s">
        <v>3082</v>
      </c>
      <c r="C472" s="439"/>
      <c r="D472" s="439"/>
      <c r="E472" s="439"/>
      <c r="F472" s="439"/>
      <c r="G472" s="439"/>
      <c r="H472" s="439"/>
      <c r="I472" s="439"/>
      <c r="J472" s="439"/>
      <c r="K472" s="439"/>
      <c r="L472" s="439"/>
      <c r="M472" s="439"/>
      <c r="N472" s="439"/>
      <c r="O472" s="439"/>
      <c r="P472" s="439"/>
      <c r="Q472" s="439"/>
      <c r="R472" s="440"/>
      <c r="S472" s="264"/>
      <c r="T472" s="264"/>
      <c r="U472" s="447" t="s">
        <v>684</v>
      </c>
      <c r="V472" s="448"/>
      <c r="W472" s="441" t="s">
        <v>3082</v>
      </c>
      <c r="X472" s="439"/>
      <c r="Y472" s="439"/>
      <c r="Z472" s="439"/>
      <c r="AA472" s="439"/>
      <c r="AB472" s="439"/>
      <c r="AC472" s="440"/>
      <c r="AD472" s="264"/>
      <c r="AE472" s="264"/>
      <c r="AF472" s="447" t="s">
        <v>684</v>
      </c>
      <c r="AG472" s="448"/>
      <c r="AH472" s="240" t="s">
        <v>604</v>
      </c>
      <c r="AI472" s="265" t="s">
        <v>3082</v>
      </c>
      <c r="AJ472" s="241" t="s">
        <v>3082</v>
      </c>
    </row>
    <row r="473" spans="1:36" ht="15.75" thickTop="1" x14ac:dyDescent="0.25">
      <c r="A473" s="242" t="s">
        <v>685</v>
      </c>
      <c r="B473" s="331">
        <v>1368.6407622854913</v>
      </c>
      <c r="C473" s="331">
        <v>398.21997774743551</v>
      </c>
      <c r="D473" s="331">
        <v>1.9808273483516601</v>
      </c>
      <c r="E473" s="331" t="s">
        <v>782</v>
      </c>
      <c r="F473" s="331">
        <v>2580.4423400000001</v>
      </c>
      <c r="G473" s="331" t="s">
        <v>502</v>
      </c>
      <c r="H473" s="331">
        <v>56029.164606593971</v>
      </c>
      <c r="I473" s="331" t="s">
        <v>502</v>
      </c>
      <c r="J473" s="331">
        <v>2093.1475999999998</v>
      </c>
      <c r="K473" s="331" t="s">
        <v>502</v>
      </c>
      <c r="L473" s="331" t="s">
        <v>782</v>
      </c>
      <c r="M473" s="331" t="s">
        <v>502</v>
      </c>
      <c r="N473" s="331" t="s">
        <v>502</v>
      </c>
      <c r="O473" s="331" t="s">
        <v>502</v>
      </c>
      <c r="P473" s="331" t="s">
        <v>502</v>
      </c>
      <c r="Q473" s="331">
        <v>117.73</v>
      </c>
      <c r="R473" s="331" t="s">
        <v>502</v>
      </c>
      <c r="S473" s="331" t="s">
        <v>782</v>
      </c>
      <c r="T473" s="331" t="s">
        <v>782</v>
      </c>
      <c r="U473" s="331">
        <v>1.6984600970478201</v>
      </c>
      <c r="V473" s="328" t="s">
        <v>182</v>
      </c>
      <c r="W473" s="331">
        <v>540.06916717032652</v>
      </c>
      <c r="X473" s="331">
        <v>206.85707686944318</v>
      </c>
      <c r="Y473" s="331">
        <v>9.0276703162196608</v>
      </c>
      <c r="Z473" s="331" t="s">
        <v>502</v>
      </c>
      <c r="AA473" s="331">
        <v>11.47912170919709</v>
      </c>
      <c r="AB473" s="331" t="s">
        <v>502</v>
      </c>
      <c r="AC473" s="331" t="s">
        <v>782</v>
      </c>
      <c r="AD473" s="331" t="s">
        <v>502</v>
      </c>
      <c r="AE473" s="331" t="s">
        <v>502</v>
      </c>
      <c r="AF473" s="331">
        <v>3.5894286775586801</v>
      </c>
      <c r="AG473" s="328" t="s">
        <v>182</v>
      </c>
      <c r="AH473" s="331">
        <v>7230.4559117999988</v>
      </c>
      <c r="AI473" s="331">
        <v>517.71056610324001</v>
      </c>
      <c r="AJ473" s="331">
        <v>28.530150025699999</v>
      </c>
    </row>
    <row r="474" spans="1:36" x14ac:dyDescent="0.25">
      <c r="A474" s="242" t="s">
        <v>686</v>
      </c>
      <c r="B474" s="331">
        <v>1354.0760204081632</v>
      </c>
      <c r="C474" s="331" t="s">
        <v>477</v>
      </c>
      <c r="D474" s="331" t="s">
        <v>477</v>
      </c>
      <c r="E474" s="331" t="s">
        <v>477</v>
      </c>
      <c r="F474" s="331" t="s">
        <v>477</v>
      </c>
      <c r="G474" s="331" t="s">
        <v>477</v>
      </c>
      <c r="H474" s="331" t="s">
        <v>477</v>
      </c>
      <c r="I474" s="331" t="s">
        <v>477</v>
      </c>
      <c r="J474" s="331" t="s">
        <v>477</v>
      </c>
      <c r="K474" s="331" t="s">
        <v>477</v>
      </c>
      <c r="L474" s="331" t="s">
        <v>477</v>
      </c>
      <c r="M474" s="331" t="s">
        <v>477</v>
      </c>
      <c r="N474" s="331" t="s">
        <v>477</v>
      </c>
      <c r="O474" s="331" t="s">
        <v>477</v>
      </c>
      <c r="P474" s="331" t="s">
        <v>477</v>
      </c>
      <c r="Q474" s="331" t="s">
        <v>477</v>
      </c>
      <c r="R474" s="331" t="s">
        <v>477</v>
      </c>
      <c r="S474" s="331" t="s">
        <v>477</v>
      </c>
      <c r="T474" s="331" t="s">
        <v>477</v>
      </c>
      <c r="U474" s="331" t="s">
        <v>477</v>
      </c>
      <c r="V474" s="328" t="s">
        <v>182</v>
      </c>
      <c r="W474" s="331" t="s">
        <v>477</v>
      </c>
      <c r="X474" s="331" t="s">
        <v>477</v>
      </c>
      <c r="Y474" s="331" t="s">
        <v>477</v>
      </c>
      <c r="Z474" s="331" t="s">
        <v>477</v>
      </c>
      <c r="AA474" s="331" t="s">
        <v>477</v>
      </c>
      <c r="AB474" s="331" t="s">
        <v>477</v>
      </c>
      <c r="AC474" s="331" t="s">
        <v>477</v>
      </c>
      <c r="AD474" s="331" t="s">
        <v>477</v>
      </c>
      <c r="AE474" s="331" t="s">
        <v>477</v>
      </c>
      <c r="AF474" s="331" t="s">
        <v>477</v>
      </c>
      <c r="AG474" s="328" t="s">
        <v>182</v>
      </c>
      <c r="AH474" s="331" t="s">
        <v>477</v>
      </c>
      <c r="AI474" s="331" t="s">
        <v>477</v>
      </c>
      <c r="AJ474" s="331" t="s">
        <v>477</v>
      </c>
    </row>
    <row r="475" spans="1:36" x14ac:dyDescent="0.25">
      <c r="A475" s="332" t="s">
        <v>687</v>
      </c>
      <c r="B475" s="331">
        <v>1354.0760204081632</v>
      </c>
      <c r="C475" s="331" t="s">
        <v>477</v>
      </c>
      <c r="D475" s="331" t="s">
        <v>477</v>
      </c>
      <c r="E475" s="331" t="s">
        <v>477</v>
      </c>
      <c r="F475" s="331" t="s">
        <v>477</v>
      </c>
      <c r="G475" s="331" t="s">
        <v>477</v>
      </c>
      <c r="H475" s="331" t="s">
        <v>477</v>
      </c>
      <c r="I475" s="331" t="s">
        <v>477</v>
      </c>
      <c r="J475" s="331" t="s">
        <v>477</v>
      </c>
      <c r="K475" s="331" t="s">
        <v>477</v>
      </c>
      <c r="L475" s="331" t="s">
        <v>477</v>
      </c>
      <c r="M475" s="331" t="s">
        <v>477</v>
      </c>
      <c r="N475" s="331" t="s">
        <v>477</v>
      </c>
      <c r="O475" s="331" t="s">
        <v>477</v>
      </c>
      <c r="P475" s="331" t="s">
        <v>477</v>
      </c>
      <c r="Q475" s="331" t="s">
        <v>477</v>
      </c>
      <c r="R475" s="331" t="s">
        <v>477</v>
      </c>
      <c r="S475" s="331" t="s">
        <v>477</v>
      </c>
      <c r="T475" s="331" t="s">
        <v>477</v>
      </c>
      <c r="U475" s="331" t="s">
        <v>477</v>
      </c>
      <c r="V475" s="328" t="s">
        <v>182</v>
      </c>
      <c r="W475" s="331" t="s">
        <v>477</v>
      </c>
      <c r="X475" s="331" t="s">
        <v>477</v>
      </c>
      <c r="Y475" s="331" t="s">
        <v>477</v>
      </c>
      <c r="Z475" s="331" t="s">
        <v>477</v>
      </c>
      <c r="AA475" s="331" t="s">
        <v>477</v>
      </c>
      <c r="AB475" s="331" t="s">
        <v>477</v>
      </c>
      <c r="AC475" s="331" t="s">
        <v>477</v>
      </c>
      <c r="AD475" s="331" t="s">
        <v>477</v>
      </c>
      <c r="AE475" s="331" t="s">
        <v>477</v>
      </c>
      <c r="AF475" s="331" t="s">
        <v>477</v>
      </c>
      <c r="AG475" s="328" t="s">
        <v>182</v>
      </c>
      <c r="AH475" s="331" t="s">
        <v>477</v>
      </c>
      <c r="AI475" s="331" t="s">
        <v>477</v>
      </c>
      <c r="AJ475" s="331" t="s">
        <v>477</v>
      </c>
    </row>
    <row r="476" spans="1:36" x14ac:dyDescent="0.25">
      <c r="A476" s="333" t="s">
        <v>688</v>
      </c>
      <c r="B476" s="331">
        <v>1354.0760204081632</v>
      </c>
      <c r="C476" s="331" t="s">
        <v>477</v>
      </c>
      <c r="D476" s="331" t="s">
        <v>477</v>
      </c>
      <c r="E476" s="331" t="s">
        <v>477</v>
      </c>
      <c r="F476" s="331" t="s">
        <v>477</v>
      </c>
      <c r="G476" s="331" t="s">
        <v>477</v>
      </c>
      <c r="H476" s="331" t="s">
        <v>477</v>
      </c>
      <c r="I476" s="331" t="s">
        <v>477</v>
      </c>
      <c r="J476" s="331" t="s">
        <v>477</v>
      </c>
      <c r="K476" s="331" t="s">
        <v>477</v>
      </c>
      <c r="L476" s="331" t="s">
        <v>477</v>
      </c>
      <c r="M476" s="331" t="s">
        <v>477</v>
      </c>
      <c r="N476" s="331" t="s">
        <v>477</v>
      </c>
      <c r="O476" s="331" t="s">
        <v>477</v>
      </c>
      <c r="P476" s="331" t="s">
        <v>477</v>
      </c>
      <c r="Q476" s="331" t="s">
        <v>477</v>
      </c>
      <c r="R476" s="331" t="s">
        <v>477</v>
      </c>
      <c r="S476" s="331" t="s">
        <v>477</v>
      </c>
      <c r="T476" s="331" t="s">
        <v>477</v>
      </c>
      <c r="U476" s="331" t="s">
        <v>477</v>
      </c>
      <c r="V476" s="328" t="s">
        <v>182</v>
      </c>
      <c r="W476" s="331" t="s">
        <v>477</v>
      </c>
      <c r="X476" s="331" t="s">
        <v>477</v>
      </c>
      <c r="Y476" s="331" t="s">
        <v>477</v>
      </c>
      <c r="Z476" s="331" t="s">
        <v>477</v>
      </c>
      <c r="AA476" s="331" t="s">
        <v>477</v>
      </c>
      <c r="AB476" s="331" t="s">
        <v>477</v>
      </c>
      <c r="AC476" s="331" t="s">
        <v>477</v>
      </c>
      <c r="AD476" s="331" t="s">
        <v>477</v>
      </c>
      <c r="AE476" s="331" t="s">
        <v>477</v>
      </c>
      <c r="AF476" s="331" t="s">
        <v>477</v>
      </c>
      <c r="AG476" s="328" t="s">
        <v>182</v>
      </c>
      <c r="AH476" s="331" t="s">
        <v>477</v>
      </c>
      <c r="AI476" s="331" t="s">
        <v>477</v>
      </c>
      <c r="AJ476" s="331" t="s">
        <v>477</v>
      </c>
    </row>
    <row r="477" spans="1:36" x14ac:dyDescent="0.25">
      <c r="A477" s="333" t="s">
        <v>689</v>
      </c>
      <c r="B477" s="331" t="s">
        <v>477</v>
      </c>
      <c r="C477" s="331" t="s">
        <v>477</v>
      </c>
      <c r="D477" s="331" t="s">
        <v>477</v>
      </c>
      <c r="E477" s="331" t="s">
        <v>477</v>
      </c>
      <c r="F477" s="331" t="s">
        <v>477</v>
      </c>
      <c r="G477" s="331" t="s">
        <v>477</v>
      </c>
      <c r="H477" s="331" t="s">
        <v>477</v>
      </c>
      <c r="I477" s="331" t="s">
        <v>477</v>
      </c>
      <c r="J477" s="331" t="s">
        <v>477</v>
      </c>
      <c r="K477" s="331" t="s">
        <v>477</v>
      </c>
      <c r="L477" s="331" t="s">
        <v>477</v>
      </c>
      <c r="M477" s="331" t="s">
        <v>477</v>
      </c>
      <c r="N477" s="331" t="s">
        <v>477</v>
      </c>
      <c r="O477" s="331" t="s">
        <v>477</v>
      </c>
      <c r="P477" s="331" t="s">
        <v>477</v>
      </c>
      <c r="Q477" s="331" t="s">
        <v>477</v>
      </c>
      <c r="R477" s="331" t="s">
        <v>477</v>
      </c>
      <c r="S477" s="331" t="s">
        <v>477</v>
      </c>
      <c r="T477" s="331" t="s">
        <v>477</v>
      </c>
      <c r="U477" s="331" t="s">
        <v>477</v>
      </c>
      <c r="V477" s="328" t="s">
        <v>182</v>
      </c>
      <c r="W477" s="331" t="s">
        <v>477</v>
      </c>
      <c r="X477" s="331" t="s">
        <v>477</v>
      </c>
      <c r="Y477" s="331" t="s">
        <v>477</v>
      </c>
      <c r="Z477" s="331" t="s">
        <v>477</v>
      </c>
      <c r="AA477" s="331" t="s">
        <v>477</v>
      </c>
      <c r="AB477" s="331" t="s">
        <v>477</v>
      </c>
      <c r="AC477" s="331" t="s">
        <v>477</v>
      </c>
      <c r="AD477" s="331" t="s">
        <v>477</v>
      </c>
      <c r="AE477" s="331" t="s">
        <v>477</v>
      </c>
      <c r="AF477" s="331" t="s">
        <v>477</v>
      </c>
      <c r="AG477" s="328" t="s">
        <v>182</v>
      </c>
      <c r="AH477" s="331" t="s">
        <v>477</v>
      </c>
      <c r="AI477" s="331" t="s">
        <v>477</v>
      </c>
      <c r="AJ477" s="331" t="s">
        <v>477</v>
      </c>
    </row>
    <row r="478" spans="1:36" x14ac:dyDescent="0.25">
      <c r="A478" s="332" t="s">
        <v>690</v>
      </c>
      <c r="B478" s="331" t="s">
        <v>477</v>
      </c>
      <c r="C478" s="331" t="s">
        <v>477</v>
      </c>
      <c r="D478" s="331" t="s">
        <v>477</v>
      </c>
      <c r="E478" s="331" t="s">
        <v>477</v>
      </c>
      <c r="F478" s="331" t="s">
        <v>477</v>
      </c>
      <c r="G478" s="331" t="s">
        <v>477</v>
      </c>
      <c r="H478" s="331" t="s">
        <v>477</v>
      </c>
      <c r="I478" s="331" t="s">
        <v>477</v>
      </c>
      <c r="J478" s="331" t="s">
        <v>477</v>
      </c>
      <c r="K478" s="331" t="s">
        <v>477</v>
      </c>
      <c r="L478" s="331" t="s">
        <v>477</v>
      </c>
      <c r="M478" s="331" t="s">
        <v>477</v>
      </c>
      <c r="N478" s="331" t="s">
        <v>477</v>
      </c>
      <c r="O478" s="331" t="s">
        <v>477</v>
      </c>
      <c r="P478" s="331" t="s">
        <v>477</v>
      </c>
      <c r="Q478" s="331" t="s">
        <v>477</v>
      </c>
      <c r="R478" s="331" t="s">
        <v>477</v>
      </c>
      <c r="S478" s="331" t="s">
        <v>477</v>
      </c>
      <c r="T478" s="331" t="s">
        <v>477</v>
      </c>
      <c r="U478" s="331" t="s">
        <v>477</v>
      </c>
      <c r="V478" s="328" t="s">
        <v>182</v>
      </c>
      <c r="W478" s="331" t="s">
        <v>477</v>
      </c>
      <c r="X478" s="331" t="s">
        <v>477</v>
      </c>
      <c r="Y478" s="331" t="s">
        <v>477</v>
      </c>
      <c r="Z478" s="331" t="s">
        <v>477</v>
      </c>
      <c r="AA478" s="331" t="s">
        <v>477</v>
      </c>
      <c r="AB478" s="331" t="s">
        <v>477</v>
      </c>
      <c r="AC478" s="331" t="s">
        <v>477</v>
      </c>
      <c r="AD478" s="331" t="s">
        <v>477</v>
      </c>
      <c r="AE478" s="331" t="s">
        <v>477</v>
      </c>
      <c r="AF478" s="331" t="s">
        <v>477</v>
      </c>
      <c r="AG478" s="328" t="s">
        <v>182</v>
      </c>
      <c r="AH478" s="331" t="s">
        <v>477</v>
      </c>
      <c r="AI478" s="331" t="s">
        <v>477</v>
      </c>
      <c r="AJ478" s="331" t="s">
        <v>477</v>
      </c>
    </row>
    <row r="479" spans="1:36" x14ac:dyDescent="0.25">
      <c r="A479" s="242" t="s">
        <v>691</v>
      </c>
      <c r="B479" s="331" t="s">
        <v>477</v>
      </c>
      <c r="C479" s="331" t="s">
        <v>477</v>
      </c>
      <c r="D479" s="331" t="s">
        <v>477</v>
      </c>
      <c r="E479" s="331" t="s">
        <v>477</v>
      </c>
      <c r="F479" s="331" t="s">
        <v>477</v>
      </c>
      <c r="G479" s="331" t="s">
        <v>477</v>
      </c>
      <c r="H479" s="331" t="s">
        <v>539</v>
      </c>
      <c r="I479" s="331" t="s">
        <v>477</v>
      </c>
      <c r="J479" s="331" t="s">
        <v>477</v>
      </c>
      <c r="K479" s="331" t="s">
        <v>477</v>
      </c>
      <c r="L479" s="331" t="s">
        <v>477</v>
      </c>
      <c r="M479" s="331" t="s">
        <v>477</v>
      </c>
      <c r="N479" s="331" t="s">
        <v>477</v>
      </c>
      <c r="O479" s="331" t="s">
        <v>477</v>
      </c>
      <c r="P479" s="331" t="s">
        <v>477</v>
      </c>
      <c r="Q479" s="331" t="s">
        <v>477</v>
      </c>
      <c r="R479" s="331" t="s">
        <v>477</v>
      </c>
      <c r="S479" s="331" t="s">
        <v>477</v>
      </c>
      <c r="T479" s="331" t="s">
        <v>477</v>
      </c>
      <c r="U479" s="331" t="s">
        <v>477</v>
      </c>
      <c r="V479" s="328" t="s">
        <v>182</v>
      </c>
      <c r="W479" s="331">
        <v>391.00292248704386</v>
      </c>
      <c r="X479" s="331">
        <v>45.101851511540602</v>
      </c>
      <c r="Y479" s="331" t="s">
        <v>477</v>
      </c>
      <c r="Z479" s="331" t="s">
        <v>477</v>
      </c>
      <c r="AA479" s="331" t="s">
        <v>477</v>
      </c>
      <c r="AB479" s="331" t="s">
        <v>477</v>
      </c>
      <c r="AC479" s="331" t="s">
        <v>477</v>
      </c>
      <c r="AD479" s="331" t="s">
        <v>477</v>
      </c>
      <c r="AE479" s="331" t="s">
        <v>477</v>
      </c>
      <c r="AF479" s="331" t="s">
        <v>477</v>
      </c>
      <c r="AG479" s="328" t="s">
        <v>182</v>
      </c>
      <c r="AH479" s="331" t="s">
        <v>477</v>
      </c>
      <c r="AI479" s="331">
        <v>120.41830440901001</v>
      </c>
      <c r="AJ479" s="331" t="s">
        <v>477</v>
      </c>
    </row>
    <row r="480" spans="1:36" x14ac:dyDescent="0.25">
      <c r="A480" s="332" t="s">
        <v>692</v>
      </c>
      <c r="B480" s="328" t="s">
        <v>182</v>
      </c>
      <c r="C480" s="328" t="s">
        <v>182</v>
      </c>
      <c r="D480" s="328" t="s">
        <v>182</v>
      </c>
      <c r="E480" s="328" t="s">
        <v>182</v>
      </c>
      <c r="F480" s="328" t="s">
        <v>182</v>
      </c>
      <c r="G480" s="328" t="s">
        <v>182</v>
      </c>
      <c r="H480" s="328" t="s">
        <v>182</v>
      </c>
      <c r="I480" s="328" t="s">
        <v>182</v>
      </c>
      <c r="J480" s="328" t="s">
        <v>182</v>
      </c>
      <c r="K480" s="328" t="s">
        <v>182</v>
      </c>
      <c r="L480" s="328" t="s">
        <v>182</v>
      </c>
      <c r="M480" s="328" t="s">
        <v>182</v>
      </c>
      <c r="N480" s="328" t="s">
        <v>182</v>
      </c>
      <c r="O480" s="328" t="s">
        <v>182</v>
      </c>
      <c r="P480" s="328" t="s">
        <v>182</v>
      </c>
      <c r="Q480" s="328" t="s">
        <v>182</v>
      </c>
      <c r="R480" s="328" t="s">
        <v>182</v>
      </c>
      <c r="S480" s="328" t="s">
        <v>182</v>
      </c>
      <c r="T480" s="328" t="s">
        <v>182</v>
      </c>
      <c r="U480" s="328" t="s">
        <v>182</v>
      </c>
      <c r="V480" s="328" t="s">
        <v>182</v>
      </c>
      <c r="W480" s="331">
        <v>391.00292248704386</v>
      </c>
      <c r="X480" s="331">
        <v>45.101851511540602</v>
      </c>
      <c r="Y480" s="331" t="s">
        <v>477</v>
      </c>
      <c r="Z480" s="331" t="s">
        <v>477</v>
      </c>
      <c r="AA480" s="331" t="s">
        <v>477</v>
      </c>
      <c r="AB480" s="331" t="s">
        <v>477</v>
      </c>
      <c r="AC480" s="331" t="s">
        <v>477</v>
      </c>
      <c r="AD480" s="331" t="s">
        <v>477</v>
      </c>
      <c r="AE480" s="331" t="s">
        <v>477</v>
      </c>
      <c r="AF480" s="331" t="s">
        <v>477</v>
      </c>
      <c r="AG480" s="328" t="s">
        <v>182</v>
      </c>
      <c r="AH480" s="328" t="s">
        <v>182</v>
      </c>
      <c r="AI480" s="331" t="s">
        <v>477</v>
      </c>
      <c r="AJ480" s="328" t="s">
        <v>182</v>
      </c>
    </row>
    <row r="481" spans="1:36" x14ac:dyDescent="0.25">
      <c r="A481" s="332" t="s">
        <v>693</v>
      </c>
      <c r="B481" s="331" t="s">
        <v>477</v>
      </c>
      <c r="C481" s="331" t="s">
        <v>477</v>
      </c>
      <c r="D481" s="331" t="s">
        <v>477</v>
      </c>
      <c r="E481" s="331" t="s">
        <v>477</v>
      </c>
      <c r="F481" s="331" t="s">
        <v>477</v>
      </c>
      <c r="G481" s="331" t="s">
        <v>477</v>
      </c>
      <c r="H481" s="331" t="s">
        <v>506</v>
      </c>
      <c r="I481" s="331" t="s">
        <v>477</v>
      </c>
      <c r="J481" s="331" t="s">
        <v>477</v>
      </c>
      <c r="K481" s="331" t="s">
        <v>477</v>
      </c>
      <c r="L481" s="331" t="s">
        <v>477</v>
      </c>
      <c r="M481" s="331" t="s">
        <v>477</v>
      </c>
      <c r="N481" s="331" t="s">
        <v>477</v>
      </c>
      <c r="O481" s="331" t="s">
        <v>477</v>
      </c>
      <c r="P481" s="331" t="s">
        <v>477</v>
      </c>
      <c r="Q481" s="331" t="s">
        <v>477</v>
      </c>
      <c r="R481" s="331" t="s">
        <v>477</v>
      </c>
      <c r="S481" s="331" t="s">
        <v>477</v>
      </c>
      <c r="T481" s="331" t="s">
        <v>477</v>
      </c>
      <c r="U481" s="331" t="s">
        <v>477</v>
      </c>
      <c r="V481" s="328" t="s">
        <v>182</v>
      </c>
      <c r="W481" s="331" t="s">
        <v>477</v>
      </c>
      <c r="X481" s="331" t="s">
        <v>477</v>
      </c>
      <c r="Y481" s="331" t="s">
        <v>477</v>
      </c>
      <c r="Z481" s="331" t="s">
        <v>477</v>
      </c>
      <c r="AA481" s="331" t="s">
        <v>477</v>
      </c>
      <c r="AB481" s="331" t="s">
        <v>477</v>
      </c>
      <c r="AC481" s="331" t="s">
        <v>477</v>
      </c>
      <c r="AD481" s="331" t="s">
        <v>477</v>
      </c>
      <c r="AE481" s="331" t="s">
        <v>477</v>
      </c>
      <c r="AF481" s="331" t="s">
        <v>477</v>
      </c>
      <c r="AG481" s="328" t="s">
        <v>182</v>
      </c>
      <c r="AH481" s="331" t="s">
        <v>477</v>
      </c>
      <c r="AI481" s="331">
        <v>120.41830440900908</v>
      </c>
      <c r="AJ481" s="328" t="s">
        <v>182</v>
      </c>
    </row>
    <row r="482" spans="1:36" x14ac:dyDescent="0.25">
      <c r="A482" s="334" t="s">
        <v>694</v>
      </c>
      <c r="B482" s="331" t="s">
        <v>477</v>
      </c>
      <c r="C482" s="331" t="s">
        <v>477</v>
      </c>
      <c r="D482" s="331" t="s">
        <v>477</v>
      </c>
      <c r="E482" s="331" t="s">
        <v>477</v>
      </c>
      <c r="F482" s="331" t="s">
        <v>477</v>
      </c>
      <c r="G482" s="331" t="s">
        <v>477</v>
      </c>
      <c r="H482" s="331" t="s">
        <v>477</v>
      </c>
      <c r="I482" s="331" t="s">
        <v>477</v>
      </c>
      <c r="J482" s="331" t="s">
        <v>477</v>
      </c>
      <c r="K482" s="331" t="s">
        <v>477</v>
      </c>
      <c r="L482" s="331" t="s">
        <v>477</v>
      </c>
      <c r="M482" s="331" t="s">
        <v>477</v>
      </c>
      <c r="N482" s="331" t="s">
        <v>477</v>
      </c>
      <c r="O482" s="331" t="s">
        <v>477</v>
      </c>
      <c r="P482" s="331" t="s">
        <v>477</v>
      </c>
      <c r="Q482" s="331" t="s">
        <v>477</v>
      </c>
      <c r="R482" s="331" t="s">
        <v>477</v>
      </c>
      <c r="S482" s="331" t="s">
        <v>477</v>
      </c>
      <c r="T482" s="331" t="s">
        <v>477</v>
      </c>
      <c r="U482" s="331" t="s">
        <v>477</v>
      </c>
      <c r="V482" s="328" t="s">
        <v>182</v>
      </c>
      <c r="W482" s="331" t="s">
        <v>477</v>
      </c>
      <c r="X482" s="331" t="s">
        <v>477</v>
      </c>
      <c r="Y482" s="331" t="s">
        <v>477</v>
      </c>
      <c r="Z482" s="331" t="s">
        <v>477</v>
      </c>
      <c r="AA482" s="331" t="s">
        <v>477</v>
      </c>
      <c r="AB482" s="331" t="s">
        <v>477</v>
      </c>
      <c r="AC482" s="331" t="s">
        <v>477</v>
      </c>
      <c r="AD482" s="331" t="s">
        <v>477</v>
      </c>
      <c r="AE482" s="331" t="s">
        <v>477</v>
      </c>
      <c r="AF482" s="331" t="s">
        <v>477</v>
      </c>
      <c r="AG482" s="328" t="s">
        <v>182</v>
      </c>
      <c r="AH482" s="331" t="s">
        <v>477</v>
      </c>
      <c r="AI482" s="331" t="s">
        <v>477</v>
      </c>
      <c r="AJ482" s="331" t="s">
        <v>477</v>
      </c>
    </row>
    <row r="483" spans="1:36" x14ac:dyDescent="0.25">
      <c r="A483" s="335" t="s">
        <v>632</v>
      </c>
      <c r="B483" s="331">
        <v>13.68474187732811</v>
      </c>
      <c r="C483" s="331">
        <v>0.90067774743551998</v>
      </c>
      <c r="D483" s="331">
        <v>1.9808273483516601</v>
      </c>
      <c r="E483" s="331" t="s">
        <v>3079</v>
      </c>
      <c r="F483" s="331" t="s">
        <v>3079</v>
      </c>
      <c r="G483" s="331" t="s">
        <v>576</v>
      </c>
      <c r="H483" s="331">
        <v>9.5065939709600006E-3</v>
      </c>
      <c r="I483" s="331" t="s">
        <v>576</v>
      </c>
      <c r="J483" s="331" t="s">
        <v>3079</v>
      </c>
      <c r="K483" s="331" t="s">
        <v>576</v>
      </c>
      <c r="L483" s="331" t="s">
        <v>3079</v>
      </c>
      <c r="M483" s="331" t="s">
        <v>576</v>
      </c>
      <c r="N483" s="331" t="s">
        <v>576</v>
      </c>
      <c r="O483" s="331" t="s">
        <v>576</v>
      </c>
      <c r="P483" s="331" t="s">
        <v>576</v>
      </c>
      <c r="Q483" s="331" t="s">
        <v>3079</v>
      </c>
      <c r="R483" s="331" t="s">
        <v>576</v>
      </c>
      <c r="S483" s="331" t="s">
        <v>3079</v>
      </c>
      <c r="T483" s="331" t="s">
        <v>3079</v>
      </c>
      <c r="U483" s="331">
        <v>1.6984600970478201</v>
      </c>
      <c r="V483" s="328" t="s">
        <v>182</v>
      </c>
      <c r="W483" s="331">
        <v>146.62879409508059</v>
      </c>
      <c r="X483" s="331">
        <v>161.75522535790259</v>
      </c>
      <c r="Y483" s="331">
        <v>9.0276703162196608</v>
      </c>
      <c r="Z483" s="331" t="s">
        <v>576</v>
      </c>
      <c r="AA483" s="331">
        <v>11.47912170919709</v>
      </c>
      <c r="AB483" s="331" t="s">
        <v>576</v>
      </c>
      <c r="AC483" s="331" t="s">
        <v>3079</v>
      </c>
      <c r="AD483" s="331" t="s">
        <v>576</v>
      </c>
      <c r="AE483" s="331" t="s">
        <v>576</v>
      </c>
      <c r="AF483" s="331">
        <v>3.5894286775586801</v>
      </c>
      <c r="AG483" s="328" t="s">
        <v>182</v>
      </c>
      <c r="AH483" s="331" t="s">
        <v>576</v>
      </c>
      <c r="AI483" s="331">
        <v>31.103247907929191</v>
      </c>
      <c r="AJ483" s="331">
        <v>28.530150025703989</v>
      </c>
    </row>
    <row r="484" spans="1:36" x14ac:dyDescent="0.25">
      <c r="A484" s="332" t="s">
        <v>633</v>
      </c>
      <c r="B484" s="331">
        <v>13.671467518190029</v>
      </c>
      <c r="C484" s="331">
        <v>0.90067774743551998</v>
      </c>
      <c r="D484" s="331">
        <v>1.9808273483516601</v>
      </c>
      <c r="E484" s="331" t="s">
        <v>506</v>
      </c>
      <c r="F484" s="331" t="s">
        <v>506</v>
      </c>
      <c r="G484" s="331" t="s">
        <v>506</v>
      </c>
      <c r="H484" s="331">
        <v>9.5065939709600006E-3</v>
      </c>
      <c r="I484" s="331" t="s">
        <v>506</v>
      </c>
      <c r="J484" s="331" t="s">
        <v>506</v>
      </c>
      <c r="K484" s="331" t="s">
        <v>506</v>
      </c>
      <c r="L484" s="331" t="s">
        <v>506</v>
      </c>
      <c r="M484" s="331" t="s">
        <v>506</v>
      </c>
      <c r="N484" s="331" t="s">
        <v>506</v>
      </c>
      <c r="O484" s="331" t="s">
        <v>506</v>
      </c>
      <c r="P484" s="331" t="s">
        <v>506</v>
      </c>
      <c r="Q484" s="331" t="s">
        <v>506</v>
      </c>
      <c r="R484" s="331" t="s">
        <v>506</v>
      </c>
      <c r="S484" s="331" t="s">
        <v>506</v>
      </c>
      <c r="T484" s="331" t="s">
        <v>506</v>
      </c>
      <c r="U484" s="331" t="s">
        <v>504</v>
      </c>
      <c r="V484" s="328" t="s">
        <v>182</v>
      </c>
      <c r="W484" s="331">
        <v>146.16040121254008</v>
      </c>
      <c r="X484" s="331">
        <v>161.67811829648733</v>
      </c>
      <c r="Y484" s="331">
        <v>8.9719417447910903</v>
      </c>
      <c r="Z484" s="331" t="s">
        <v>506</v>
      </c>
      <c r="AA484" s="331">
        <v>11.42114438969833</v>
      </c>
      <c r="AB484" s="331" t="s">
        <v>506</v>
      </c>
      <c r="AC484" s="331" t="s">
        <v>506</v>
      </c>
      <c r="AD484" s="331" t="s">
        <v>506</v>
      </c>
      <c r="AE484" s="331" t="s">
        <v>506</v>
      </c>
      <c r="AF484" s="331">
        <v>1.1055156889200001E-3</v>
      </c>
      <c r="AG484" s="328" t="s">
        <v>182</v>
      </c>
      <c r="AH484" s="331" t="s">
        <v>504</v>
      </c>
      <c r="AI484" s="331">
        <v>30.668042743204541</v>
      </c>
      <c r="AJ484" s="331">
        <v>28.530150025703989</v>
      </c>
    </row>
    <row r="485" spans="1:36" x14ac:dyDescent="0.25">
      <c r="A485" s="332" t="s">
        <v>634</v>
      </c>
      <c r="B485" s="331" t="s">
        <v>504</v>
      </c>
      <c r="C485" s="331" t="s">
        <v>504</v>
      </c>
      <c r="D485" s="331" t="s">
        <v>504</v>
      </c>
      <c r="E485" s="331" t="s">
        <v>504</v>
      </c>
      <c r="F485" s="331" t="s">
        <v>504</v>
      </c>
      <c r="G485" s="331" t="s">
        <v>504</v>
      </c>
      <c r="H485" s="331" t="s">
        <v>504</v>
      </c>
      <c r="I485" s="331" t="s">
        <v>504</v>
      </c>
      <c r="J485" s="331" t="s">
        <v>504</v>
      </c>
      <c r="K485" s="331" t="s">
        <v>504</v>
      </c>
      <c r="L485" s="331" t="s">
        <v>504</v>
      </c>
      <c r="M485" s="331" t="s">
        <v>504</v>
      </c>
      <c r="N485" s="331" t="s">
        <v>504</v>
      </c>
      <c r="O485" s="331" t="s">
        <v>504</v>
      </c>
      <c r="P485" s="331" t="s">
        <v>504</v>
      </c>
      <c r="Q485" s="331" t="s">
        <v>504</v>
      </c>
      <c r="R485" s="331" t="s">
        <v>504</v>
      </c>
      <c r="S485" s="331" t="s">
        <v>504</v>
      </c>
      <c r="T485" s="331" t="s">
        <v>504</v>
      </c>
      <c r="U485" s="331" t="s">
        <v>504</v>
      </c>
      <c r="V485" s="328" t="s">
        <v>182</v>
      </c>
      <c r="W485" s="331" t="s">
        <v>504</v>
      </c>
      <c r="X485" s="331" t="s">
        <v>504</v>
      </c>
      <c r="Y485" s="331" t="s">
        <v>504</v>
      </c>
      <c r="Z485" s="331" t="s">
        <v>504</v>
      </c>
      <c r="AA485" s="331" t="s">
        <v>504</v>
      </c>
      <c r="AB485" s="331" t="s">
        <v>504</v>
      </c>
      <c r="AC485" s="331" t="s">
        <v>504</v>
      </c>
      <c r="AD485" s="331" t="s">
        <v>504</v>
      </c>
      <c r="AE485" s="331" t="s">
        <v>504</v>
      </c>
      <c r="AF485" s="331" t="s">
        <v>504</v>
      </c>
      <c r="AG485" s="328" t="s">
        <v>182</v>
      </c>
      <c r="AH485" s="331" t="s">
        <v>504</v>
      </c>
      <c r="AI485" s="331" t="s">
        <v>504</v>
      </c>
      <c r="AJ485" s="331" t="s">
        <v>504</v>
      </c>
    </row>
    <row r="486" spans="1:36" x14ac:dyDescent="0.25">
      <c r="A486" s="332" t="s">
        <v>635</v>
      </c>
      <c r="B486" s="331">
        <v>6.9672162809399996E-3</v>
      </c>
      <c r="C486" s="331" t="s">
        <v>504</v>
      </c>
      <c r="D486" s="331" t="s">
        <v>504</v>
      </c>
      <c r="E486" s="331" t="s">
        <v>504</v>
      </c>
      <c r="F486" s="331" t="s">
        <v>504</v>
      </c>
      <c r="G486" s="331" t="s">
        <v>504</v>
      </c>
      <c r="H486" s="331" t="s">
        <v>504</v>
      </c>
      <c r="I486" s="331" t="s">
        <v>504</v>
      </c>
      <c r="J486" s="331" t="s">
        <v>504</v>
      </c>
      <c r="K486" s="331" t="s">
        <v>504</v>
      </c>
      <c r="L486" s="331" t="s">
        <v>504</v>
      </c>
      <c r="M486" s="331" t="s">
        <v>504</v>
      </c>
      <c r="N486" s="331" t="s">
        <v>504</v>
      </c>
      <c r="O486" s="331" t="s">
        <v>504</v>
      </c>
      <c r="P486" s="331" t="s">
        <v>504</v>
      </c>
      <c r="Q486" s="331" t="s">
        <v>504</v>
      </c>
      <c r="R486" s="331" t="s">
        <v>504</v>
      </c>
      <c r="S486" s="331" t="s">
        <v>504</v>
      </c>
      <c r="T486" s="331" t="s">
        <v>504</v>
      </c>
      <c r="U486" s="331" t="s">
        <v>504</v>
      </c>
      <c r="V486" s="328" t="s">
        <v>182</v>
      </c>
      <c r="W486" s="331">
        <v>0.41169288254051001</v>
      </c>
      <c r="X486" s="331">
        <v>5.0035632843830002E-2</v>
      </c>
      <c r="Y486" s="331" t="s">
        <v>504</v>
      </c>
      <c r="Z486" s="331" t="s">
        <v>504</v>
      </c>
      <c r="AA486" s="331">
        <v>3.9874807019000001E-4</v>
      </c>
      <c r="AB486" s="331" t="s">
        <v>504</v>
      </c>
      <c r="AC486" s="331" t="s">
        <v>504</v>
      </c>
      <c r="AD486" s="331" t="s">
        <v>504</v>
      </c>
      <c r="AE486" s="331" t="s">
        <v>504</v>
      </c>
      <c r="AF486" s="331" t="s">
        <v>504</v>
      </c>
      <c r="AG486" s="328" t="s">
        <v>182</v>
      </c>
      <c r="AH486" s="331" t="s">
        <v>504</v>
      </c>
      <c r="AI486" s="331" t="s">
        <v>506</v>
      </c>
      <c r="AJ486" s="331" t="s">
        <v>506</v>
      </c>
    </row>
    <row r="487" spans="1:36" x14ac:dyDescent="0.25">
      <c r="A487" s="332" t="s">
        <v>636</v>
      </c>
      <c r="B487" s="331" t="s">
        <v>479</v>
      </c>
      <c r="C487" s="331" t="s">
        <v>479</v>
      </c>
      <c r="D487" s="331" t="s">
        <v>506</v>
      </c>
      <c r="E487" s="331" t="s">
        <v>479</v>
      </c>
      <c r="F487" s="331" t="s">
        <v>479</v>
      </c>
      <c r="G487" s="331" t="s">
        <v>506</v>
      </c>
      <c r="H487" s="331" t="s">
        <v>479</v>
      </c>
      <c r="I487" s="331" t="s">
        <v>506</v>
      </c>
      <c r="J487" s="331" t="s">
        <v>479</v>
      </c>
      <c r="K487" s="331" t="s">
        <v>506</v>
      </c>
      <c r="L487" s="331" t="s">
        <v>479</v>
      </c>
      <c r="M487" s="331" t="s">
        <v>506</v>
      </c>
      <c r="N487" s="331" t="s">
        <v>506</v>
      </c>
      <c r="O487" s="331" t="s">
        <v>506</v>
      </c>
      <c r="P487" s="331" t="s">
        <v>506</v>
      </c>
      <c r="Q487" s="331" t="s">
        <v>479</v>
      </c>
      <c r="R487" s="331" t="s">
        <v>506</v>
      </c>
      <c r="S487" s="331" t="s">
        <v>479</v>
      </c>
      <c r="T487" s="331" t="s">
        <v>479</v>
      </c>
      <c r="U487" s="331">
        <v>1.6984600970478201</v>
      </c>
      <c r="V487" s="328" t="s">
        <v>182</v>
      </c>
      <c r="W487" s="331" t="s">
        <v>479</v>
      </c>
      <c r="X487" s="331" t="s">
        <v>479</v>
      </c>
      <c r="Y487" s="331" t="s">
        <v>506</v>
      </c>
      <c r="Z487" s="331" t="s">
        <v>506</v>
      </c>
      <c r="AA487" s="331" t="s">
        <v>506</v>
      </c>
      <c r="AB487" s="331" t="s">
        <v>506</v>
      </c>
      <c r="AC487" s="331" t="s">
        <v>479</v>
      </c>
      <c r="AD487" s="331" t="s">
        <v>506</v>
      </c>
      <c r="AE487" s="331" t="s">
        <v>506</v>
      </c>
      <c r="AF487" s="331">
        <v>3.5883231618697602</v>
      </c>
      <c r="AG487" s="328" t="s">
        <v>182</v>
      </c>
      <c r="AH487" s="331" t="s">
        <v>506</v>
      </c>
      <c r="AI487" s="331">
        <v>0.34476945043893997</v>
      </c>
      <c r="AJ487" s="331" t="s">
        <v>506</v>
      </c>
    </row>
    <row r="488" spans="1:36" x14ac:dyDescent="0.25">
      <c r="A488" s="332" t="s">
        <v>3350</v>
      </c>
      <c r="B488" s="331">
        <v>6.3071428571400004E-3</v>
      </c>
      <c r="C488" s="331" t="s">
        <v>504</v>
      </c>
      <c r="D488" s="331" t="s">
        <v>504</v>
      </c>
      <c r="E488" s="331" t="s">
        <v>504</v>
      </c>
      <c r="F488" s="331" t="s">
        <v>504</v>
      </c>
      <c r="G488" s="331" t="s">
        <v>504</v>
      </c>
      <c r="H488" s="331" t="s">
        <v>504</v>
      </c>
      <c r="I488" s="331" t="s">
        <v>504</v>
      </c>
      <c r="J488" s="331" t="s">
        <v>504</v>
      </c>
      <c r="K488" s="331" t="s">
        <v>504</v>
      </c>
      <c r="L488" s="331" t="s">
        <v>504</v>
      </c>
      <c r="M488" s="331" t="s">
        <v>504</v>
      </c>
      <c r="N488" s="331" t="s">
        <v>504</v>
      </c>
      <c r="O488" s="331" t="s">
        <v>504</v>
      </c>
      <c r="P488" s="331" t="s">
        <v>504</v>
      </c>
      <c r="Q488" s="331" t="s">
        <v>504</v>
      </c>
      <c r="R488" s="331" t="s">
        <v>504</v>
      </c>
      <c r="S488" s="331" t="s">
        <v>504</v>
      </c>
      <c r="T488" s="331" t="s">
        <v>504</v>
      </c>
      <c r="U488" s="331" t="s">
        <v>504</v>
      </c>
      <c r="V488" s="328" t="s">
        <v>182</v>
      </c>
      <c r="W488" s="331">
        <v>5.67E-2</v>
      </c>
      <c r="X488" s="331">
        <v>2.7071428571429999E-2</v>
      </c>
      <c r="Y488" s="331">
        <v>5.5728571428570003E-2</v>
      </c>
      <c r="Z488" s="331" t="s">
        <v>504</v>
      </c>
      <c r="AA488" s="331">
        <v>5.7578571428570001E-2</v>
      </c>
      <c r="AB488" s="331" t="s">
        <v>504</v>
      </c>
      <c r="AC488" s="331" t="s">
        <v>504</v>
      </c>
      <c r="AD488" s="331" t="s">
        <v>504</v>
      </c>
      <c r="AE488" s="331" t="s">
        <v>504</v>
      </c>
      <c r="AF488" s="331" t="s">
        <v>504</v>
      </c>
      <c r="AG488" s="328" t="s">
        <v>182</v>
      </c>
      <c r="AH488" s="331" t="s">
        <v>504</v>
      </c>
      <c r="AI488" s="331">
        <v>9.0435714285709998E-2</v>
      </c>
      <c r="AJ488" s="331" t="s">
        <v>506</v>
      </c>
    </row>
    <row r="489" spans="1:36" x14ac:dyDescent="0.25">
      <c r="A489" s="307" t="s">
        <v>637</v>
      </c>
      <c r="B489" s="331">
        <v>0.88</v>
      </c>
      <c r="C489" s="331">
        <v>397.31929999999994</v>
      </c>
      <c r="D489" s="331" t="s">
        <v>477</v>
      </c>
      <c r="E489" s="331" t="s">
        <v>477</v>
      </c>
      <c r="F489" s="331">
        <v>2580.4423400000001</v>
      </c>
      <c r="G489" s="331" t="s">
        <v>477</v>
      </c>
      <c r="H489" s="331">
        <v>56029.155100000004</v>
      </c>
      <c r="I489" s="331" t="s">
        <v>477</v>
      </c>
      <c r="J489" s="331">
        <v>2093.1475999999998</v>
      </c>
      <c r="K489" s="331" t="s">
        <v>477</v>
      </c>
      <c r="L489" s="331" t="s">
        <v>477</v>
      </c>
      <c r="M489" s="331" t="s">
        <v>477</v>
      </c>
      <c r="N489" s="331" t="s">
        <v>477</v>
      </c>
      <c r="O489" s="331" t="s">
        <v>477</v>
      </c>
      <c r="P489" s="331" t="s">
        <v>477</v>
      </c>
      <c r="Q489" s="331">
        <v>117.73</v>
      </c>
      <c r="R489" s="331" t="s">
        <v>477</v>
      </c>
      <c r="S489" s="331" t="s">
        <v>477</v>
      </c>
      <c r="T489" s="331" t="s">
        <v>477</v>
      </c>
      <c r="U489" s="331" t="s">
        <v>477</v>
      </c>
      <c r="V489" s="328" t="s">
        <v>182</v>
      </c>
      <c r="W489" s="331">
        <v>2.1192000000000002</v>
      </c>
      <c r="X489" s="331" t="s">
        <v>477</v>
      </c>
      <c r="Y489" s="331" t="s">
        <v>477</v>
      </c>
      <c r="Z489" s="331" t="s">
        <v>477</v>
      </c>
      <c r="AA489" s="331" t="s">
        <v>477</v>
      </c>
      <c r="AB489" s="331" t="s">
        <v>477</v>
      </c>
      <c r="AC489" s="331" t="s">
        <v>477</v>
      </c>
      <c r="AD489" s="331" t="s">
        <v>477</v>
      </c>
      <c r="AE489" s="331" t="s">
        <v>477</v>
      </c>
      <c r="AF489" s="331" t="s">
        <v>477</v>
      </c>
      <c r="AG489" s="328" t="s">
        <v>182</v>
      </c>
      <c r="AH489" s="331">
        <v>7230.4559117999988</v>
      </c>
      <c r="AI489" s="331" t="s">
        <v>477</v>
      </c>
      <c r="AJ489" s="331" t="s">
        <v>477</v>
      </c>
    </row>
    <row r="490" spans="1:36" x14ac:dyDescent="0.25">
      <c r="A490" s="332" t="s">
        <v>638</v>
      </c>
      <c r="B490" s="331" t="s">
        <v>477</v>
      </c>
      <c r="C490" s="331">
        <v>397.31929999999994</v>
      </c>
      <c r="D490" s="331" t="s">
        <v>477</v>
      </c>
      <c r="E490" s="331" t="s">
        <v>477</v>
      </c>
      <c r="F490" s="331">
        <v>2549.6623400000003</v>
      </c>
      <c r="G490" s="331" t="s">
        <v>477</v>
      </c>
      <c r="H490" s="331">
        <v>49042.255100000002</v>
      </c>
      <c r="I490" s="331" t="s">
        <v>477</v>
      </c>
      <c r="J490" s="331">
        <v>2093.1475999999998</v>
      </c>
      <c r="K490" s="331" t="s">
        <v>477</v>
      </c>
      <c r="L490" s="331" t="s">
        <v>477</v>
      </c>
      <c r="M490" s="331" t="s">
        <v>477</v>
      </c>
      <c r="N490" s="331" t="s">
        <v>477</v>
      </c>
      <c r="O490" s="331" t="s">
        <v>477</v>
      </c>
      <c r="P490" s="331" t="s">
        <v>477</v>
      </c>
      <c r="Q490" s="331">
        <v>99.33</v>
      </c>
      <c r="R490" s="331" t="s">
        <v>477</v>
      </c>
      <c r="S490" s="331" t="s">
        <v>477</v>
      </c>
      <c r="T490" s="331" t="s">
        <v>477</v>
      </c>
      <c r="U490" s="331" t="s">
        <v>477</v>
      </c>
      <c r="V490" s="328" t="s">
        <v>182</v>
      </c>
      <c r="W490" s="331" t="s">
        <v>477</v>
      </c>
      <c r="X490" s="331" t="s">
        <v>477</v>
      </c>
      <c r="Y490" s="331" t="s">
        <v>477</v>
      </c>
      <c r="Z490" s="331" t="s">
        <v>477</v>
      </c>
      <c r="AA490" s="331" t="s">
        <v>477</v>
      </c>
      <c r="AB490" s="331" t="s">
        <v>477</v>
      </c>
      <c r="AC490" s="331" t="s">
        <v>477</v>
      </c>
      <c r="AD490" s="331" t="s">
        <v>477</v>
      </c>
      <c r="AE490" s="331" t="s">
        <v>477</v>
      </c>
      <c r="AF490" s="331" t="s">
        <v>477</v>
      </c>
      <c r="AG490" s="328" t="s">
        <v>182</v>
      </c>
      <c r="AH490" s="331" t="s">
        <v>3080</v>
      </c>
      <c r="AI490" s="331" t="s">
        <v>477</v>
      </c>
      <c r="AJ490" s="331" t="s">
        <v>477</v>
      </c>
    </row>
    <row r="491" spans="1:36" x14ac:dyDescent="0.25">
      <c r="A491" s="332" t="s">
        <v>639</v>
      </c>
      <c r="B491" s="331" t="s">
        <v>477</v>
      </c>
      <c r="C491" s="331" t="s">
        <v>477</v>
      </c>
      <c r="D491" s="331" t="s">
        <v>477</v>
      </c>
      <c r="E491" s="331" t="s">
        <v>477</v>
      </c>
      <c r="F491" s="331" t="s">
        <v>477</v>
      </c>
      <c r="G491" s="331" t="s">
        <v>477</v>
      </c>
      <c r="H491" s="331">
        <v>1019.4</v>
      </c>
      <c r="I491" s="331" t="s">
        <v>477</v>
      </c>
      <c r="J491" s="331" t="s">
        <v>477</v>
      </c>
      <c r="K491" s="331" t="s">
        <v>477</v>
      </c>
      <c r="L491" s="331" t="s">
        <v>477</v>
      </c>
      <c r="M491" s="331" t="s">
        <v>477</v>
      </c>
      <c r="N491" s="331" t="s">
        <v>477</v>
      </c>
      <c r="O491" s="331" t="s">
        <v>477</v>
      </c>
      <c r="P491" s="331" t="s">
        <v>477</v>
      </c>
      <c r="Q491" s="331" t="s">
        <v>477</v>
      </c>
      <c r="R491" s="331" t="s">
        <v>477</v>
      </c>
      <c r="S491" s="331" t="s">
        <v>477</v>
      </c>
      <c r="T491" s="331" t="s">
        <v>477</v>
      </c>
      <c r="U491" s="331" t="s">
        <v>477</v>
      </c>
      <c r="V491" s="328" t="s">
        <v>182</v>
      </c>
      <c r="W491" s="331" t="s">
        <v>477</v>
      </c>
      <c r="X491" s="331" t="s">
        <v>477</v>
      </c>
      <c r="Y491" s="331" t="s">
        <v>477</v>
      </c>
      <c r="Z491" s="331" t="s">
        <v>477</v>
      </c>
      <c r="AA491" s="331" t="s">
        <v>477</v>
      </c>
      <c r="AB491" s="331" t="s">
        <v>477</v>
      </c>
      <c r="AC491" s="331" t="s">
        <v>477</v>
      </c>
      <c r="AD491" s="331" t="s">
        <v>477</v>
      </c>
      <c r="AE491" s="331" t="s">
        <v>477</v>
      </c>
      <c r="AF491" s="331" t="s">
        <v>477</v>
      </c>
      <c r="AG491" s="328" t="s">
        <v>182</v>
      </c>
      <c r="AH491" s="331" t="s">
        <v>479</v>
      </c>
      <c r="AI491" s="331" t="s">
        <v>477</v>
      </c>
      <c r="AJ491" s="331" t="s">
        <v>477</v>
      </c>
    </row>
    <row r="492" spans="1:36" x14ac:dyDescent="0.25">
      <c r="A492" s="332" t="s">
        <v>640</v>
      </c>
      <c r="B492" s="331">
        <v>0.88</v>
      </c>
      <c r="C492" s="331" t="s">
        <v>477</v>
      </c>
      <c r="D492" s="331" t="s">
        <v>477</v>
      </c>
      <c r="E492" s="331" t="s">
        <v>477</v>
      </c>
      <c r="F492" s="331">
        <v>30.78</v>
      </c>
      <c r="G492" s="331" t="s">
        <v>477</v>
      </c>
      <c r="H492" s="331" t="s">
        <v>477</v>
      </c>
      <c r="I492" s="331" t="s">
        <v>477</v>
      </c>
      <c r="J492" s="331" t="s">
        <v>477</v>
      </c>
      <c r="K492" s="331" t="s">
        <v>477</v>
      </c>
      <c r="L492" s="331" t="s">
        <v>477</v>
      </c>
      <c r="M492" s="331" t="s">
        <v>477</v>
      </c>
      <c r="N492" s="331" t="s">
        <v>477</v>
      </c>
      <c r="O492" s="331" t="s">
        <v>477</v>
      </c>
      <c r="P492" s="331" t="s">
        <v>477</v>
      </c>
      <c r="Q492" s="331">
        <v>18.399999999999999</v>
      </c>
      <c r="R492" s="331" t="s">
        <v>477</v>
      </c>
      <c r="S492" s="331" t="s">
        <v>477</v>
      </c>
      <c r="T492" s="331" t="s">
        <v>477</v>
      </c>
      <c r="U492" s="331" t="s">
        <v>477</v>
      </c>
      <c r="V492" s="328" t="s">
        <v>182</v>
      </c>
      <c r="W492" s="331">
        <v>2.1192000000000002</v>
      </c>
      <c r="X492" s="331" t="s">
        <v>477</v>
      </c>
      <c r="Y492" s="331" t="s">
        <v>477</v>
      </c>
      <c r="Z492" s="331" t="s">
        <v>477</v>
      </c>
      <c r="AA492" s="331" t="s">
        <v>477</v>
      </c>
      <c r="AB492" s="331" t="s">
        <v>477</v>
      </c>
      <c r="AC492" s="331" t="s">
        <v>477</v>
      </c>
      <c r="AD492" s="331" t="s">
        <v>477</v>
      </c>
      <c r="AE492" s="331" t="s">
        <v>477</v>
      </c>
      <c r="AF492" s="331" t="s">
        <v>477</v>
      </c>
      <c r="AG492" s="328" t="s">
        <v>182</v>
      </c>
      <c r="AH492" s="331" t="s">
        <v>479</v>
      </c>
      <c r="AI492" s="331" t="s">
        <v>477</v>
      </c>
      <c r="AJ492" s="331" t="s">
        <v>477</v>
      </c>
    </row>
    <row r="493" spans="1:36" x14ac:dyDescent="0.25">
      <c r="A493" s="332" t="s">
        <v>641</v>
      </c>
      <c r="B493" s="331" t="s">
        <v>477</v>
      </c>
      <c r="C493" s="331" t="s">
        <v>477</v>
      </c>
      <c r="D493" s="331" t="s">
        <v>477</v>
      </c>
      <c r="E493" s="331" t="s">
        <v>477</v>
      </c>
      <c r="F493" s="331" t="s">
        <v>477</v>
      </c>
      <c r="G493" s="331" t="s">
        <v>477</v>
      </c>
      <c r="H493" s="331">
        <v>5967.5</v>
      </c>
      <c r="I493" s="331" t="s">
        <v>477</v>
      </c>
      <c r="J493" s="331" t="s">
        <v>477</v>
      </c>
      <c r="K493" s="331" t="s">
        <v>477</v>
      </c>
      <c r="L493" s="331" t="s">
        <v>477</v>
      </c>
      <c r="M493" s="331" t="s">
        <v>477</v>
      </c>
      <c r="N493" s="331" t="s">
        <v>477</v>
      </c>
      <c r="O493" s="331" t="s">
        <v>477</v>
      </c>
      <c r="P493" s="331" t="s">
        <v>477</v>
      </c>
      <c r="Q493" s="331" t="s">
        <v>477</v>
      </c>
      <c r="R493" s="331" t="s">
        <v>477</v>
      </c>
      <c r="S493" s="331" t="s">
        <v>477</v>
      </c>
      <c r="T493" s="331" t="s">
        <v>477</v>
      </c>
      <c r="U493" s="331" t="s">
        <v>477</v>
      </c>
      <c r="V493" s="328" t="s">
        <v>182</v>
      </c>
      <c r="W493" s="331" t="s">
        <v>477</v>
      </c>
      <c r="X493" s="331" t="s">
        <v>477</v>
      </c>
      <c r="Y493" s="331" t="s">
        <v>477</v>
      </c>
      <c r="Z493" s="331" t="s">
        <v>477</v>
      </c>
      <c r="AA493" s="331" t="s">
        <v>477</v>
      </c>
      <c r="AB493" s="331" t="s">
        <v>477</v>
      </c>
      <c r="AC493" s="331" t="s">
        <v>477</v>
      </c>
      <c r="AD493" s="331" t="s">
        <v>477</v>
      </c>
      <c r="AE493" s="331" t="s">
        <v>477</v>
      </c>
      <c r="AF493" s="331" t="s">
        <v>477</v>
      </c>
      <c r="AG493" s="328" t="s">
        <v>182</v>
      </c>
      <c r="AH493" s="331" t="s">
        <v>551</v>
      </c>
      <c r="AI493" s="331" t="s">
        <v>477</v>
      </c>
      <c r="AJ493" s="331" t="s">
        <v>477</v>
      </c>
    </row>
    <row r="494" spans="1:36" x14ac:dyDescent="0.25">
      <c r="A494" s="332" t="s">
        <v>642</v>
      </c>
      <c r="B494" s="331" t="s">
        <v>477</v>
      </c>
      <c r="C494" s="331" t="s">
        <v>477</v>
      </c>
      <c r="D494" s="331" t="s">
        <v>477</v>
      </c>
      <c r="E494" s="331" t="s">
        <v>477</v>
      </c>
      <c r="F494" s="331" t="s">
        <v>477</v>
      </c>
      <c r="G494" s="331" t="s">
        <v>477</v>
      </c>
      <c r="H494" s="331" t="s">
        <v>477</v>
      </c>
      <c r="I494" s="331" t="s">
        <v>477</v>
      </c>
      <c r="J494" s="331" t="s">
        <v>477</v>
      </c>
      <c r="K494" s="331" t="s">
        <v>477</v>
      </c>
      <c r="L494" s="331" t="s">
        <v>477</v>
      </c>
      <c r="M494" s="331" t="s">
        <v>477</v>
      </c>
      <c r="N494" s="331" t="s">
        <v>477</v>
      </c>
      <c r="O494" s="331" t="s">
        <v>477</v>
      </c>
      <c r="P494" s="331" t="s">
        <v>477</v>
      </c>
      <c r="Q494" s="331" t="s">
        <v>477</v>
      </c>
      <c r="R494" s="331" t="s">
        <v>477</v>
      </c>
      <c r="S494" s="331" t="s">
        <v>477</v>
      </c>
      <c r="T494" s="331" t="s">
        <v>477</v>
      </c>
      <c r="U494" s="331" t="s">
        <v>477</v>
      </c>
      <c r="V494" s="328" t="s">
        <v>182</v>
      </c>
      <c r="W494" s="331" t="s">
        <v>477</v>
      </c>
      <c r="X494" s="331" t="s">
        <v>477</v>
      </c>
      <c r="Y494" s="331" t="s">
        <v>477</v>
      </c>
      <c r="Z494" s="331" t="s">
        <v>477</v>
      </c>
      <c r="AA494" s="331" t="s">
        <v>477</v>
      </c>
      <c r="AB494" s="331" t="s">
        <v>477</v>
      </c>
      <c r="AC494" s="331" t="s">
        <v>477</v>
      </c>
      <c r="AD494" s="331" t="s">
        <v>477</v>
      </c>
      <c r="AE494" s="331" t="s">
        <v>477</v>
      </c>
      <c r="AF494" s="331" t="s">
        <v>477</v>
      </c>
      <c r="AG494" s="328" t="s">
        <v>182</v>
      </c>
      <c r="AH494" s="331" t="s">
        <v>479</v>
      </c>
      <c r="AI494" s="331" t="s">
        <v>477</v>
      </c>
      <c r="AJ494" s="331" t="s">
        <v>477</v>
      </c>
    </row>
    <row r="495" spans="1:36" x14ac:dyDescent="0.25">
      <c r="A495" s="334" t="s">
        <v>643</v>
      </c>
      <c r="B495" s="331" t="s">
        <v>477</v>
      </c>
      <c r="C495" s="331" t="s">
        <v>477</v>
      </c>
      <c r="D495" s="331" t="s">
        <v>477</v>
      </c>
      <c r="E495" s="331" t="s">
        <v>477</v>
      </c>
      <c r="F495" s="331" t="s">
        <v>477</v>
      </c>
      <c r="G495" s="331" t="s">
        <v>477</v>
      </c>
      <c r="H495" s="331" t="s">
        <v>477</v>
      </c>
      <c r="I495" s="331" t="s">
        <v>477</v>
      </c>
      <c r="J495" s="331" t="s">
        <v>477</v>
      </c>
      <c r="K495" s="331" t="s">
        <v>477</v>
      </c>
      <c r="L495" s="331" t="s">
        <v>477</v>
      </c>
      <c r="M495" s="331" t="s">
        <v>477</v>
      </c>
      <c r="N495" s="331" t="s">
        <v>477</v>
      </c>
      <c r="O495" s="331" t="s">
        <v>477</v>
      </c>
      <c r="P495" s="331" t="s">
        <v>477</v>
      </c>
      <c r="Q495" s="331" t="s">
        <v>477</v>
      </c>
      <c r="R495" s="331" t="s">
        <v>477</v>
      </c>
      <c r="S495" s="331" t="s">
        <v>477</v>
      </c>
      <c r="T495" s="331" t="s">
        <v>477</v>
      </c>
      <c r="U495" s="331" t="s">
        <v>477</v>
      </c>
      <c r="V495" s="328" t="s">
        <v>182</v>
      </c>
      <c r="W495" s="331" t="s">
        <v>477</v>
      </c>
      <c r="X495" s="331" t="s">
        <v>477</v>
      </c>
      <c r="Y495" s="331" t="s">
        <v>477</v>
      </c>
      <c r="Z495" s="331" t="s">
        <v>477</v>
      </c>
      <c r="AA495" s="331" t="s">
        <v>477</v>
      </c>
      <c r="AB495" s="331" t="s">
        <v>477</v>
      </c>
      <c r="AC495" s="331" t="s">
        <v>477</v>
      </c>
      <c r="AD495" s="331" t="s">
        <v>477</v>
      </c>
      <c r="AE495" s="331" t="s">
        <v>477</v>
      </c>
      <c r="AF495" s="331" t="s">
        <v>477</v>
      </c>
      <c r="AG495" s="328" t="s">
        <v>182</v>
      </c>
      <c r="AH495" s="331">
        <v>7230.4559117999988</v>
      </c>
      <c r="AI495" s="331" t="s">
        <v>477</v>
      </c>
      <c r="AJ495" s="331" t="s">
        <v>477</v>
      </c>
    </row>
    <row r="496" spans="1:36" x14ac:dyDescent="0.25">
      <c r="A496" s="336" t="s">
        <v>644</v>
      </c>
      <c r="B496" s="331" t="s">
        <v>477</v>
      </c>
      <c r="C496" s="331" t="s">
        <v>477</v>
      </c>
      <c r="D496" s="331" t="s">
        <v>477</v>
      </c>
      <c r="E496" s="331" t="s">
        <v>477</v>
      </c>
      <c r="F496" s="331" t="s">
        <v>477</v>
      </c>
      <c r="G496" s="331" t="s">
        <v>477</v>
      </c>
      <c r="H496" s="331" t="s">
        <v>477</v>
      </c>
      <c r="I496" s="331" t="s">
        <v>477</v>
      </c>
      <c r="J496" s="331" t="s">
        <v>477</v>
      </c>
      <c r="K496" s="331" t="s">
        <v>477</v>
      </c>
      <c r="L496" s="331" t="s">
        <v>477</v>
      </c>
      <c r="M496" s="331" t="s">
        <v>477</v>
      </c>
      <c r="N496" s="331" t="s">
        <v>477</v>
      </c>
      <c r="O496" s="331" t="s">
        <v>477</v>
      </c>
      <c r="P496" s="331" t="s">
        <v>477</v>
      </c>
      <c r="Q496" s="331" t="s">
        <v>477</v>
      </c>
      <c r="R496" s="331" t="s">
        <v>477</v>
      </c>
      <c r="S496" s="331" t="s">
        <v>477</v>
      </c>
      <c r="T496" s="331" t="s">
        <v>477</v>
      </c>
      <c r="U496" s="331" t="s">
        <v>477</v>
      </c>
      <c r="V496" s="328" t="s">
        <v>182</v>
      </c>
      <c r="W496" s="331">
        <v>0.31825058820208002</v>
      </c>
      <c r="X496" s="331" t="s">
        <v>477</v>
      </c>
      <c r="Y496" s="331" t="s">
        <v>477</v>
      </c>
      <c r="Z496" s="331" t="s">
        <v>477</v>
      </c>
      <c r="AA496" s="331" t="s">
        <v>477</v>
      </c>
      <c r="AB496" s="331" t="s">
        <v>477</v>
      </c>
      <c r="AC496" s="331" t="s">
        <v>477</v>
      </c>
      <c r="AD496" s="331" t="s">
        <v>477</v>
      </c>
      <c r="AE496" s="331" t="s">
        <v>477</v>
      </c>
      <c r="AF496" s="331" t="s">
        <v>477</v>
      </c>
      <c r="AG496" s="328" t="s">
        <v>182</v>
      </c>
      <c r="AH496" s="331" t="s">
        <v>477</v>
      </c>
      <c r="AI496" s="331">
        <v>366.18901378629999</v>
      </c>
      <c r="AJ496" s="331" t="s">
        <v>477</v>
      </c>
    </row>
    <row r="497" spans="1:36" x14ac:dyDescent="0.25">
      <c r="A497" s="332" t="s">
        <v>645</v>
      </c>
      <c r="B497" s="331" t="s">
        <v>477</v>
      </c>
      <c r="C497" s="331" t="s">
        <v>477</v>
      </c>
      <c r="D497" s="331" t="s">
        <v>477</v>
      </c>
      <c r="E497" s="331" t="s">
        <v>477</v>
      </c>
      <c r="F497" s="331" t="s">
        <v>477</v>
      </c>
      <c r="G497" s="331" t="s">
        <v>477</v>
      </c>
      <c r="H497" s="331" t="s">
        <v>477</v>
      </c>
      <c r="I497" s="331" t="s">
        <v>477</v>
      </c>
      <c r="J497" s="331" t="s">
        <v>477</v>
      </c>
      <c r="K497" s="331" t="s">
        <v>477</v>
      </c>
      <c r="L497" s="331" t="s">
        <v>477</v>
      </c>
      <c r="M497" s="331" t="s">
        <v>477</v>
      </c>
      <c r="N497" s="331" t="s">
        <v>477</v>
      </c>
      <c r="O497" s="331" t="s">
        <v>477</v>
      </c>
      <c r="P497" s="331" t="s">
        <v>477</v>
      </c>
      <c r="Q497" s="331" t="s">
        <v>477</v>
      </c>
      <c r="R497" s="331" t="s">
        <v>477</v>
      </c>
      <c r="S497" s="331" t="s">
        <v>477</v>
      </c>
      <c r="T497" s="331" t="s">
        <v>477</v>
      </c>
      <c r="U497" s="331" t="s">
        <v>477</v>
      </c>
      <c r="V497" s="328" t="s">
        <v>182</v>
      </c>
      <c r="W497" s="331">
        <v>0.31825058820208002</v>
      </c>
      <c r="X497" s="331" t="s">
        <v>477</v>
      </c>
      <c r="Y497" s="331" t="s">
        <v>477</v>
      </c>
      <c r="Z497" s="331" t="s">
        <v>477</v>
      </c>
      <c r="AA497" s="331" t="s">
        <v>477</v>
      </c>
      <c r="AB497" s="331" t="s">
        <v>477</v>
      </c>
      <c r="AC497" s="331" t="s">
        <v>477</v>
      </c>
      <c r="AD497" s="331" t="s">
        <v>477</v>
      </c>
      <c r="AE497" s="331" t="s">
        <v>477</v>
      </c>
      <c r="AF497" s="331" t="s">
        <v>477</v>
      </c>
      <c r="AG497" s="328" t="s">
        <v>182</v>
      </c>
      <c r="AH497" s="331" t="s">
        <v>477</v>
      </c>
      <c r="AI497" s="331">
        <v>366.18901378630005</v>
      </c>
      <c r="AJ497" s="331" t="s">
        <v>477</v>
      </c>
    </row>
    <row r="498" spans="1:36" x14ac:dyDescent="0.25">
      <c r="A498" s="332" t="s">
        <v>3351</v>
      </c>
      <c r="B498" s="328" t="s">
        <v>182</v>
      </c>
      <c r="C498" s="328" t="s">
        <v>182</v>
      </c>
      <c r="D498" s="328" t="s">
        <v>182</v>
      </c>
      <c r="E498" s="328" t="s">
        <v>182</v>
      </c>
      <c r="F498" s="328" t="s">
        <v>182</v>
      </c>
      <c r="G498" s="328" t="s">
        <v>182</v>
      </c>
      <c r="H498" s="328" t="s">
        <v>182</v>
      </c>
      <c r="I498" s="328" t="s">
        <v>182</v>
      </c>
      <c r="J498" s="328" t="s">
        <v>182</v>
      </c>
      <c r="K498" s="328" t="s">
        <v>182</v>
      </c>
      <c r="L498" s="328" t="s">
        <v>182</v>
      </c>
      <c r="M498" s="328" t="s">
        <v>182</v>
      </c>
      <c r="N498" s="328" t="s">
        <v>182</v>
      </c>
      <c r="O498" s="328" t="s">
        <v>182</v>
      </c>
      <c r="P498" s="328" t="s">
        <v>182</v>
      </c>
      <c r="Q498" s="328" t="s">
        <v>182</v>
      </c>
      <c r="R498" s="328" t="s">
        <v>182</v>
      </c>
      <c r="S498" s="328" t="s">
        <v>182</v>
      </c>
      <c r="T498" s="328" t="s">
        <v>182</v>
      </c>
      <c r="U498" s="328" t="s">
        <v>182</v>
      </c>
      <c r="V498" s="328" t="s">
        <v>182</v>
      </c>
      <c r="W498" s="331" t="s">
        <v>477</v>
      </c>
      <c r="X498" s="331" t="s">
        <v>477</v>
      </c>
      <c r="Y498" s="331" t="s">
        <v>477</v>
      </c>
      <c r="Z498" s="331" t="s">
        <v>477</v>
      </c>
      <c r="AA498" s="331" t="s">
        <v>477</v>
      </c>
      <c r="AB498" s="331" t="s">
        <v>477</v>
      </c>
      <c r="AC498" s="331" t="s">
        <v>477</v>
      </c>
      <c r="AD498" s="331" t="s">
        <v>477</v>
      </c>
      <c r="AE498" s="331" t="s">
        <v>477</v>
      </c>
      <c r="AF498" s="331" t="s">
        <v>477</v>
      </c>
      <c r="AG498" s="328" t="s">
        <v>182</v>
      </c>
      <c r="AH498" s="328" t="s">
        <v>182</v>
      </c>
      <c r="AI498" s="331" t="s">
        <v>504</v>
      </c>
      <c r="AJ498" s="328" t="s">
        <v>182</v>
      </c>
    </row>
    <row r="499" spans="1:36" x14ac:dyDescent="0.25">
      <c r="A499" s="332" t="s">
        <v>646</v>
      </c>
      <c r="B499" s="331" t="s">
        <v>477</v>
      </c>
      <c r="C499" s="331" t="s">
        <v>477</v>
      </c>
      <c r="D499" s="331" t="s">
        <v>477</v>
      </c>
      <c r="E499" s="331" t="s">
        <v>477</v>
      </c>
      <c r="F499" s="331" t="s">
        <v>477</v>
      </c>
      <c r="G499" s="331" t="s">
        <v>477</v>
      </c>
      <c r="H499" s="331" t="s">
        <v>477</v>
      </c>
      <c r="I499" s="331" t="s">
        <v>477</v>
      </c>
      <c r="J499" s="331" t="s">
        <v>477</v>
      </c>
      <c r="K499" s="331" t="s">
        <v>477</v>
      </c>
      <c r="L499" s="331" t="s">
        <v>477</v>
      </c>
      <c r="M499" s="331" t="s">
        <v>477</v>
      </c>
      <c r="N499" s="331" t="s">
        <v>477</v>
      </c>
      <c r="O499" s="331" t="s">
        <v>477</v>
      </c>
      <c r="P499" s="331" t="s">
        <v>477</v>
      </c>
      <c r="Q499" s="331" t="s">
        <v>477</v>
      </c>
      <c r="R499" s="331" t="s">
        <v>477</v>
      </c>
      <c r="S499" s="331" t="s">
        <v>477</v>
      </c>
      <c r="T499" s="331" t="s">
        <v>477</v>
      </c>
      <c r="U499" s="331" t="s">
        <v>477</v>
      </c>
      <c r="V499" s="328" t="s">
        <v>182</v>
      </c>
      <c r="W499" s="331" t="s">
        <v>477</v>
      </c>
      <c r="X499" s="331" t="s">
        <v>477</v>
      </c>
      <c r="Y499" s="331" t="s">
        <v>477</v>
      </c>
      <c r="Z499" s="331" t="s">
        <v>477</v>
      </c>
      <c r="AA499" s="331" t="s">
        <v>477</v>
      </c>
      <c r="AB499" s="331" t="s">
        <v>477</v>
      </c>
      <c r="AC499" s="331" t="s">
        <v>477</v>
      </c>
      <c r="AD499" s="331" t="s">
        <v>477</v>
      </c>
      <c r="AE499" s="331" t="s">
        <v>477</v>
      </c>
      <c r="AF499" s="331" t="s">
        <v>477</v>
      </c>
      <c r="AG499" s="328" t="s">
        <v>182</v>
      </c>
      <c r="AH499" s="331" t="s">
        <v>477</v>
      </c>
      <c r="AI499" s="331" t="s">
        <v>477</v>
      </c>
      <c r="AJ499" s="331" t="s">
        <v>477</v>
      </c>
    </row>
    <row r="500" spans="1:36" x14ac:dyDescent="0.25">
      <c r="A500" s="243" t="s">
        <v>695</v>
      </c>
      <c r="B500" s="331" t="s">
        <v>511</v>
      </c>
      <c r="C500" s="331" t="s">
        <v>477</v>
      </c>
      <c r="D500" s="331" t="s">
        <v>477</v>
      </c>
      <c r="E500" s="331" t="s">
        <v>477</v>
      </c>
      <c r="F500" s="331" t="s">
        <v>477</v>
      </c>
      <c r="G500" s="331" t="s">
        <v>477</v>
      </c>
      <c r="H500" s="331" t="s">
        <v>477</v>
      </c>
      <c r="I500" s="331" t="s">
        <v>477</v>
      </c>
      <c r="J500" s="331" t="s">
        <v>477</v>
      </c>
      <c r="K500" s="331" t="s">
        <v>477</v>
      </c>
      <c r="L500" s="331" t="s">
        <v>477</v>
      </c>
      <c r="M500" s="331" t="s">
        <v>477</v>
      </c>
      <c r="N500" s="331" t="s">
        <v>477</v>
      </c>
      <c r="O500" s="331" t="s">
        <v>477</v>
      </c>
      <c r="P500" s="331" t="s">
        <v>477</v>
      </c>
      <c r="Q500" s="331" t="s">
        <v>477</v>
      </c>
      <c r="R500" s="331" t="s">
        <v>477</v>
      </c>
      <c r="S500" s="331" t="s">
        <v>477</v>
      </c>
      <c r="T500" s="331" t="s">
        <v>477</v>
      </c>
      <c r="U500" s="331" t="s">
        <v>477</v>
      </c>
      <c r="V500" s="328" t="s">
        <v>182</v>
      </c>
      <c r="W500" s="331" t="s">
        <v>511</v>
      </c>
      <c r="X500" s="331" t="s">
        <v>511</v>
      </c>
      <c r="Y500" s="331" t="s">
        <v>511</v>
      </c>
      <c r="Z500" s="331" t="s">
        <v>477</v>
      </c>
      <c r="AA500" s="331" t="s">
        <v>511</v>
      </c>
      <c r="AB500" s="331" t="s">
        <v>477</v>
      </c>
      <c r="AC500" s="331" t="s">
        <v>477</v>
      </c>
      <c r="AD500" s="331" t="s">
        <v>477</v>
      </c>
      <c r="AE500" s="331" t="s">
        <v>477</v>
      </c>
      <c r="AF500" s="331" t="s">
        <v>477</v>
      </c>
      <c r="AG500" s="328" t="s">
        <v>182</v>
      </c>
      <c r="AH500" s="331" t="s">
        <v>477</v>
      </c>
      <c r="AI500" s="331" t="s">
        <v>511</v>
      </c>
      <c r="AJ500" s="331" t="s">
        <v>511</v>
      </c>
    </row>
    <row r="501" spans="1:36" x14ac:dyDescent="0.25">
      <c r="A501" s="337" t="s">
        <v>696</v>
      </c>
      <c r="B501" s="331" t="s">
        <v>511</v>
      </c>
      <c r="C501" s="331" t="s">
        <v>477</v>
      </c>
      <c r="D501" s="331" t="s">
        <v>477</v>
      </c>
      <c r="E501" s="331" t="s">
        <v>477</v>
      </c>
      <c r="F501" s="331" t="s">
        <v>477</v>
      </c>
      <c r="G501" s="331" t="s">
        <v>477</v>
      </c>
      <c r="H501" s="331" t="s">
        <v>477</v>
      </c>
      <c r="I501" s="331" t="s">
        <v>477</v>
      </c>
      <c r="J501" s="331" t="s">
        <v>477</v>
      </c>
      <c r="K501" s="331" t="s">
        <v>477</v>
      </c>
      <c r="L501" s="331" t="s">
        <v>477</v>
      </c>
      <c r="M501" s="331" t="s">
        <v>477</v>
      </c>
      <c r="N501" s="331" t="s">
        <v>477</v>
      </c>
      <c r="O501" s="331" t="s">
        <v>477</v>
      </c>
      <c r="P501" s="331" t="s">
        <v>477</v>
      </c>
      <c r="Q501" s="331" t="s">
        <v>477</v>
      </c>
      <c r="R501" s="331" t="s">
        <v>477</v>
      </c>
      <c r="S501" s="331" t="s">
        <v>477</v>
      </c>
      <c r="T501" s="331" t="s">
        <v>477</v>
      </c>
      <c r="U501" s="331" t="s">
        <v>477</v>
      </c>
      <c r="V501" s="328" t="s">
        <v>182</v>
      </c>
      <c r="W501" s="331" t="s">
        <v>511</v>
      </c>
      <c r="X501" s="331" t="s">
        <v>511</v>
      </c>
      <c r="Y501" s="331" t="s">
        <v>511</v>
      </c>
      <c r="Z501" s="331" t="s">
        <v>477</v>
      </c>
      <c r="AA501" s="331" t="s">
        <v>511</v>
      </c>
      <c r="AB501" s="331" t="s">
        <v>477</v>
      </c>
      <c r="AC501" s="331" t="s">
        <v>477</v>
      </c>
      <c r="AD501" s="331" t="s">
        <v>477</v>
      </c>
      <c r="AE501" s="331" t="s">
        <v>477</v>
      </c>
      <c r="AF501" s="331" t="s">
        <v>477</v>
      </c>
      <c r="AG501" s="328" t="s">
        <v>182</v>
      </c>
      <c r="AH501" s="331" t="s">
        <v>477</v>
      </c>
      <c r="AI501" s="331" t="s">
        <v>511</v>
      </c>
      <c r="AJ501" s="331" t="s">
        <v>511</v>
      </c>
    </row>
    <row r="502" spans="1:36" ht="15.75" customHeight="1" thickBot="1" x14ac:dyDescent="0.3">
      <c r="A502" s="244" t="s">
        <v>697</v>
      </c>
      <c r="B502" s="447" t="s">
        <v>684</v>
      </c>
      <c r="C502" s="449"/>
      <c r="D502" s="449"/>
      <c r="E502" s="449"/>
      <c r="F502" s="449"/>
      <c r="G502" s="449"/>
      <c r="H502" s="449"/>
      <c r="I502" s="449"/>
      <c r="J502" s="449"/>
      <c r="K502" s="449"/>
      <c r="L502" s="449"/>
      <c r="M502" s="449"/>
      <c r="N502" s="449"/>
      <c r="O502" s="449"/>
      <c r="P502" s="449"/>
      <c r="Q502" s="449"/>
      <c r="R502" s="449"/>
      <c r="S502" s="449"/>
      <c r="T502" s="449"/>
      <c r="U502" s="449"/>
      <c r="V502" s="449"/>
      <c r="W502" s="449"/>
      <c r="X502" s="449"/>
      <c r="Y502" s="449"/>
      <c r="Z502" s="449"/>
      <c r="AA502" s="449"/>
      <c r="AB502" s="449"/>
      <c r="AC502" s="449"/>
      <c r="AD502" s="449"/>
      <c r="AE502" s="449"/>
      <c r="AF502" s="449"/>
      <c r="AG502" s="449"/>
      <c r="AH502" s="449"/>
      <c r="AI502" s="449"/>
      <c r="AJ502" s="450"/>
    </row>
    <row r="503" spans="1:36" ht="15.75" thickTop="1" x14ac:dyDescent="0.25">
      <c r="A503" s="242" t="s">
        <v>698</v>
      </c>
      <c r="B503" s="331">
        <v>20255.88328182527</v>
      </c>
      <c r="C503" s="331">
        <v>268.79848497951895</v>
      </c>
      <c r="D503" s="331">
        <v>0.18223611604834999</v>
      </c>
      <c r="E503" s="331" t="s">
        <v>782</v>
      </c>
      <c r="F503" s="331">
        <v>9031.5481900000013</v>
      </c>
      <c r="G503" s="331" t="s">
        <v>502</v>
      </c>
      <c r="H503" s="331">
        <v>80121.705387429378</v>
      </c>
      <c r="I503" s="331" t="s">
        <v>502</v>
      </c>
      <c r="J503" s="331">
        <v>9356.369772</v>
      </c>
      <c r="K503" s="331" t="s">
        <v>502</v>
      </c>
      <c r="L503" s="331" t="s">
        <v>782</v>
      </c>
      <c r="M503" s="331" t="s">
        <v>502</v>
      </c>
      <c r="N503" s="331" t="s">
        <v>502</v>
      </c>
      <c r="O503" s="331" t="s">
        <v>502</v>
      </c>
      <c r="P503" s="331" t="s">
        <v>502</v>
      </c>
      <c r="Q503" s="331">
        <v>1154.9313</v>
      </c>
      <c r="R503" s="331" t="s">
        <v>502</v>
      </c>
      <c r="S503" s="331" t="s">
        <v>782</v>
      </c>
      <c r="T503" s="331" t="s">
        <v>782</v>
      </c>
      <c r="U503" s="331">
        <v>1.6984600970478201</v>
      </c>
      <c r="V503" s="328" t="s">
        <v>182</v>
      </c>
      <c r="W503" s="331">
        <v>3991.1111453887138</v>
      </c>
      <c r="X503" s="331">
        <v>2523.6563378072069</v>
      </c>
      <c r="Y503" s="331">
        <v>79.714328892219598</v>
      </c>
      <c r="Z503" s="331" t="s">
        <v>502</v>
      </c>
      <c r="AA503" s="331">
        <v>118.23495360473002</v>
      </c>
      <c r="AB503" s="331" t="s">
        <v>502</v>
      </c>
      <c r="AC503" s="331" t="s">
        <v>782</v>
      </c>
      <c r="AD503" s="331" t="s">
        <v>502</v>
      </c>
      <c r="AE503" s="331" t="s">
        <v>502</v>
      </c>
      <c r="AF503" s="331">
        <v>3.5894286775586801</v>
      </c>
      <c r="AG503" s="328" t="s">
        <v>182</v>
      </c>
      <c r="AH503" s="331">
        <v>7230.4559117999988</v>
      </c>
      <c r="AI503" s="331">
        <v>11803.800907153873</v>
      </c>
      <c r="AJ503" s="331">
        <v>490.71858044203998</v>
      </c>
    </row>
    <row r="504" spans="1:36" x14ac:dyDescent="0.25">
      <c r="A504" s="338" t="s">
        <v>699</v>
      </c>
      <c r="B504" s="331">
        <v>20040.325102040817</v>
      </c>
      <c r="C504" s="331" t="s">
        <v>477</v>
      </c>
      <c r="D504" s="331" t="s">
        <v>477</v>
      </c>
      <c r="E504" s="331" t="s">
        <v>477</v>
      </c>
      <c r="F504" s="331" t="s">
        <v>477</v>
      </c>
      <c r="G504" s="331" t="s">
        <v>477</v>
      </c>
      <c r="H504" s="331" t="s">
        <v>477</v>
      </c>
      <c r="I504" s="331" t="s">
        <v>477</v>
      </c>
      <c r="J504" s="331" t="s">
        <v>477</v>
      </c>
      <c r="K504" s="331" t="s">
        <v>477</v>
      </c>
      <c r="L504" s="331" t="s">
        <v>477</v>
      </c>
      <c r="M504" s="331" t="s">
        <v>477</v>
      </c>
      <c r="N504" s="331" t="s">
        <v>477</v>
      </c>
      <c r="O504" s="331" t="s">
        <v>477</v>
      </c>
      <c r="P504" s="331" t="s">
        <v>477</v>
      </c>
      <c r="Q504" s="331" t="s">
        <v>477</v>
      </c>
      <c r="R504" s="331" t="s">
        <v>477</v>
      </c>
      <c r="S504" s="331" t="s">
        <v>477</v>
      </c>
      <c r="T504" s="331" t="s">
        <v>477</v>
      </c>
      <c r="U504" s="331" t="s">
        <v>477</v>
      </c>
      <c r="V504" s="328" t="s">
        <v>182</v>
      </c>
      <c r="W504" s="331" t="s">
        <v>477</v>
      </c>
      <c r="X504" s="331" t="s">
        <v>477</v>
      </c>
      <c r="Y504" s="331" t="s">
        <v>477</v>
      </c>
      <c r="Z504" s="331" t="s">
        <v>477</v>
      </c>
      <c r="AA504" s="331" t="s">
        <v>477</v>
      </c>
      <c r="AB504" s="331" t="s">
        <v>477</v>
      </c>
      <c r="AC504" s="331" t="s">
        <v>477</v>
      </c>
      <c r="AD504" s="331" t="s">
        <v>477</v>
      </c>
      <c r="AE504" s="331" t="s">
        <v>477</v>
      </c>
      <c r="AF504" s="331" t="s">
        <v>477</v>
      </c>
      <c r="AG504" s="328" t="s">
        <v>182</v>
      </c>
      <c r="AH504" s="331" t="s">
        <v>477</v>
      </c>
      <c r="AI504" s="331" t="s">
        <v>477</v>
      </c>
      <c r="AJ504" s="331" t="s">
        <v>477</v>
      </c>
    </row>
    <row r="505" spans="1:36" x14ac:dyDescent="0.25">
      <c r="A505" s="339" t="s">
        <v>700</v>
      </c>
      <c r="B505" s="331" t="s">
        <v>477</v>
      </c>
      <c r="C505" s="331" t="s">
        <v>477</v>
      </c>
      <c r="D505" s="331" t="s">
        <v>477</v>
      </c>
      <c r="E505" s="331" t="s">
        <v>477</v>
      </c>
      <c r="F505" s="331" t="s">
        <v>477</v>
      </c>
      <c r="G505" s="331" t="s">
        <v>477</v>
      </c>
      <c r="H505" s="331" t="s">
        <v>539</v>
      </c>
      <c r="I505" s="331" t="s">
        <v>477</v>
      </c>
      <c r="J505" s="331" t="s">
        <v>477</v>
      </c>
      <c r="K505" s="331" t="s">
        <v>477</v>
      </c>
      <c r="L505" s="331" t="s">
        <v>477</v>
      </c>
      <c r="M505" s="331" t="s">
        <v>477</v>
      </c>
      <c r="N505" s="331" t="s">
        <v>477</v>
      </c>
      <c r="O505" s="331" t="s">
        <v>477</v>
      </c>
      <c r="P505" s="331" t="s">
        <v>477</v>
      </c>
      <c r="Q505" s="331" t="s">
        <v>477</v>
      </c>
      <c r="R505" s="331" t="s">
        <v>477</v>
      </c>
      <c r="S505" s="331" t="s">
        <v>477</v>
      </c>
      <c r="T505" s="331" t="s">
        <v>477</v>
      </c>
      <c r="U505" s="331" t="s">
        <v>477</v>
      </c>
      <c r="V505" s="328" t="s">
        <v>182</v>
      </c>
      <c r="W505" s="331">
        <v>2889.5115971792543</v>
      </c>
      <c r="X505" s="331">
        <v>550.24258844079532</v>
      </c>
      <c r="Y505" s="331" t="s">
        <v>477</v>
      </c>
      <c r="Z505" s="331" t="s">
        <v>477</v>
      </c>
      <c r="AA505" s="331" t="s">
        <v>477</v>
      </c>
      <c r="AB505" s="331" t="s">
        <v>477</v>
      </c>
      <c r="AC505" s="331" t="s">
        <v>477</v>
      </c>
      <c r="AD505" s="331" t="s">
        <v>477</v>
      </c>
      <c r="AE505" s="331" t="s">
        <v>477</v>
      </c>
      <c r="AF505" s="331" t="s">
        <v>477</v>
      </c>
      <c r="AG505" s="328" t="s">
        <v>182</v>
      </c>
      <c r="AH505" s="331" t="s">
        <v>477</v>
      </c>
      <c r="AI505" s="331">
        <v>2745.5373405254281</v>
      </c>
      <c r="AJ505" s="331" t="s">
        <v>477</v>
      </c>
    </row>
    <row r="506" spans="1:36" x14ac:dyDescent="0.25">
      <c r="A506" s="340" t="s">
        <v>701</v>
      </c>
      <c r="B506" s="331">
        <v>202.53417978445603</v>
      </c>
      <c r="C506" s="331">
        <v>0.60795747951898005</v>
      </c>
      <c r="D506" s="331">
        <v>0.18223611604834999</v>
      </c>
      <c r="E506" s="331" t="s">
        <v>3079</v>
      </c>
      <c r="F506" s="331" t="s">
        <v>3079</v>
      </c>
      <c r="G506" s="331" t="s">
        <v>576</v>
      </c>
      <c r="H506" s="331">
        <v>1.359442937847E-2</v>
      </c>
      <c r="I506" s="331" t="s">
        <v>576</v>
      </c>
      <c r="J506" s="331" t="s">
        <v>3079</v>
      </c>
      <c r="K506" s="331" t="s">
        <v>576</v>
      </c>
      <c r="L506" s="331" t="s">
        <v>3079</v>
      </c>
      <c r="M506" s="331" t="s">
        <v>576</v>
      </c>
      <c r="N506" s="331" t="s">
        <v>576</v>
      </c>
      <c r="O506" s="331" t="s">
        <v>576</v>
      </c>
      <c r="P506" s="331" t="s">
        <v>576</v>
      </c>
      <c r="Q506" s="331" t="s">
        <v>3079</v>
      </c>
      <c r="R506" s="331" t="s">
        <v>576</v>
      </c>
      <c r="S506" s="331" t="s">
        <v>3079</v>
      </c>
      <c r="T506" s="331" t="s">
        <v>3079</v>
      </c>
      <c r="U506" s="331">
        <v>1.6984600970478201</v>
      </c>
      <c r="V506" s="328" t="s">
        <v>182</v>
      </c>
      <c r="W506" s="331">
        <v>1083.5867883626456</v>
      </c>
      <c r="X506" s="331">
        <v>1973.4137493664118</v>
      </c>
      <c r="Y506" s="331">
        <v>79.714328892219598</v>
      </c>
      <c r="Z506" s="331" t="s">
        <v>576</v>
      </c>
      <c r="AA506" s="331">
        <v>118.23495360473002</v>
      </c>
      <c r="AB506" s="331" t="s">
        <v>576</v>
      </c>
      <c r="AC506" s="331" t="s">
        <v>3079</v>
      </c>
      <c r="AD506" s="331" t="s">
        <v>576</v>
      </c>
      <c r="AE506" s="331" t="s">
        <v>576</v>
      </c>
      <c r="AF506" s="331">
        <v>3.5894286775586801</v>
      </c>
      <c r="AG506" s="328" t="s">
        <v>182</v>
      </c>
      <c r="AH506" s="331" t="s">
        <v>576</v>
      </c>
      <c r="AI506" s="331">
        <v>709.15405230078557</v>
      </c>
      <c r="AJ506" s="331">
        <v>490.71858044210865</v>
      </c>
    </row>
    <row r="507" spans="1:36" x14ac:dyDescent="0.25">
      <c r="A507" s="341" t="s">
        <v>3352</v>
      </c>
      <c r="B507" s="331">
        <v>13.023999999999999</v>
      </c>
      <c r="C507" s="331">
        <v>268.19052749999997</v>
      </c>
      <c r="D507" s="331" t="s">
        <v>477</v>
      </c>
      <c r="E507" s="331" t="s">
        <v>477</v>
      </c>
      <c r="F507" s="331">
        <v>9031.5481900000013</v>
      </c>
      <c r="G507" s="331" t="s">
        <v>477</v>
      </c>
      <c r="H507" s="331">
        <v>80121.691793000005</v>
      </c>
      <c r="I507" s="331" t="s">
        <v>477</v>
      </c>
      <c r="J507" s="331">
        <v>9356.369772</v>
      </c>
      <c r="K507" s="331" t="s">
        <v>477</v>
      </c>
      <c r="L507" s="331" t="s">
        <v>477</v>
      </c>
      <c r="M507" s="331" t="s">
        <v>477</v>
      </c>
      <c r="N507" s="331" t="s">
        <v>477</v>
      </c>
      <c r="O507" s="331" t="s">
        <v>477</v>
      </c>
      <c r="P507" s="331" t="s">
        <v>477</v>
      </c>
      <c r="Q507" s="331">
        <v>1154.9313</v>
      </c>
      <c r="R507" s="331" t="s">
        <v>477</v>
      </c>
      <c r="S507" s="331" t="s">
        <v>477</v>
      </c>
      <c r="T507" s="331" t="s">
        <v>477</v>
      </c>
      <c r="U507" s="331" t="s">
        <v>477</v>
      </c>
      <c r="V507" s="328" t="s">
        <v>182</v>
      </c>
      <c r="W507" s="331">
        <v>15.660888</v>
      </c>
      <c r="X507" s="331" t="s">
        <v>477</v>
      </c>
      <c r="Y507" s="331" t="s">
        <v>477</v>
      </c>
      <c r="Z507" s="331" t="s">
        <v>477</v>
      </c>
      <c r="AA507" s="331" t="s">
        <v>477</v>
      </c>
      <c r="AB507" s="331" t="s">
        <v>477</v>
      </c>
      <c r="AC507" s="331" t="s">
        <v>477</v>
      </c>
      <c r="AD507" s="331" t="s">
        <v>477</v>
      </c>
      <c r="AE507" s="331" t="s">
        <v>477</v>
      </c>
      <c r="AF507" s="331" t="s">
        <v>477</v>
      </c>
      <c r="AG507" s="328" t="s">
        <v>182</v>
      </c>
      <c r="AH507" s="331">
        <v>7230.4559117999988</v>
      </c>
      <c r="AI507" s="331" t="s">
        <v>477</v>
      </c>
      <c r="AJ507" s="331" t="s">
        <v>477</v>
      </c>
    </row>
    <row r="508" spans="1:36" x14ac:dyDescent="0.25">
      <c r="A508" s="340" t="s">
        <v>702</v>
      </c>
      <c r="B508" s="331" t="s">
        <v>477</v>
      </c>
      <c r="C508" s="331" t="s">
        <v>477</v>
      </c>
      <c r="D508" s="331" t="s">
        <v>477</v>
      </c>
      <c r="E508" s="331" t="s">
        <v>477</v>
      </c>
      <c r="F508" s="331" t="s">
        <v>477</v>
      </c>
      <c r="G508" s="331" t="s">
        <v>477</v>
      </c>
      <c r="H508" s="331" t="s">
        <v>477</v>
      </c>
      <c r="I508" s="331" t="s">
        <v>477</v>
      </c>
      <c r="J508" s="331" t="s">
        <v>477</v>
      </c>
      <c r="K508" s="331" t="s">
        <v>477</v>
      </c>
      <c r="L508" s="331" t="s">
        <v>477</v>
      </c>
      <c r="M508" s="331" t="s">
        <v>477</v>
      </c>
      <c r="N508" s="331" t="s">
        <v>477</v>
      </c>
      <c r="O508" s="331" t="s">
        <v>477</v>
      </c>
      <c r="P508" s="331" t="s">
        <v>477</v>
      </c>
      <c r="Q508" s="331" t="s">
        <v>477</v>
      </c>
      <c r="R508" s="331" t="s">
        <v>477</v>
      </c>
      <c r="S508" s="331" t="s">
        <v>477</v>
      </c>
      <c r="T508" s="331" t="s">
        <v>477</v>
      </c>
      <c r="U508" s="331" t="s">
        <v>477</v>
      </c>
      <c r="V508" s="328" t="s">
        <v>182</v>
      </c>
      <c r="W508" s="331">
        <v>2.3518718468133701</v>
      </c>
      <c r="X508" s="331" t="s">
        <v>477</v>
      </c>
      <c r="Y508" s="331" t="s">
        <v>477</v>
      </c>
      <c r="Z508" s="331" t="s">
        <v>477</v>
      </c>
      <c r="AA508" s="331" t="s">
        <v>477</v>
      </c>
      <c r="AB508" s="331" t="s">
        <v>477</v>
      </c>
      <c r="AC508" s="331" t="s">
        <v>477</v>
      </c>
      <c r="AD508" s="331" t="s">
        <v>477</v>
      </c>
      <c r="AE508" s="331" t="s">
        <v>477</v>
      </c>
      <c r="AF508" s="331" t="s">
        <v>477</v>
      </c>
      <c r="AG508" s="328" t="s">
        <v>182</v>
      </c>
      <c r="AH508" s="331" t="s">
        <v>477</v>
      </c>
      <c r="AI508" s="331">
        <v>8349.1095143276398</v>
      </c>
      <c r="AJ508" s="331" t="s">
        <v>477</v>
      </c>
    </row>
    <row r="509" spans="1:36" x14ac:dyDescent="0.25">
      <c r="A509" s="342" t="s">
        <v>703</v>
      </c>
      <c r="B509" s="331" t="s">
        <v>511</v>
      </c>
      <c r="C509" s="331" t="s">
        <v>477</v>
      </c>
      <c r="D509" s="331" t="s">
        <v>477</v>
      </c>
      <c r="E509" s="331" t="s">
        <v>477</v>
      </c>
      <c r="F509" s="331" t="s">
        <v>477</v>
      </c>
      <c r="G509" s="331" t="s">
        <v>477</v>
      </c>
      <c r="H509" s="331" t="s">
        <v>477</v>
      </c>
      <c r="I509" s="331" t="s">
        <v>477</v>
      </c>
      <c r="J509" s="331" t="s">
        <v>477</v>
      </c>
      <c r="K509" s="331" t="s">
        <v>477</v>
      </c>
      <c r="L509" s="331" t="s">
        <v>477</v>
      </c>
      <c r="M509" s="331" t="s">
        <v>477</v>
      </c>
      <c r="N509" s="331" t="s">
        <v>477</v>
      </c>
      <c r="O509" s="331" t="s">
        <v>477</v>
      </c>
      <c r="P509" s="331" t="s">
        <v>477</v>
      </c>
      <c r="Q509" s="331" t="s">
        <v>477</v>
      </c>
      <c r="R509" s="331" t="s">
        <v>477</v>
      </c>
      <c r="S509" s="331" t="s">
        <v>477</v>
      </c>
      <c r="T509" s="331" t="s">
        <v>477</v>
      </c>
      <c r="U509" s="331" t="s">
        <v>477</v>
      </c>
      <c r="V509" s="328" t="s">
        <v>182</v>
      </c>
      <c r="W509" s="331" t="s">
        <v>511</v>
      </c>
      <c r="X509" s="331" t="s">
        <v>511</v>
      </c>
      <c r="Y509" s="331" t="s">
        <v>511</v>
      </c>
      <c r="Z509" s="331" t="s">
        <v>477</v>
      </c>
      <c r="AA509" s="331" t="s">
        <v>511</v>
      </c>
      <c r="AB509" s="331" t="s">
        <v>477</v>
      </c>
      <c r="AC509" s="331" t="s">
        <v>477</v>
      </c>
      <c r="AD509" s="331" t="s">
        <v>477</v>
      </c>
      <c r="AE509" s="331" t="s">
        <v>477</v>
      </c>
      <c r="AF509" s="331" t="s">
        <v>477</v>
      </c>
      <c r="AG509" s="328" t="s">
        <v>182</v>
      </c>
      <c r="AH509" s="331" t="s">
        <v>477</v>
      </c>
      <c r="AI509" s="331" t="s">
        <v>511</v>
      </c>
      <c r="AJ509" s="331" t="s">
        <v>511</v>
      </c>
    </row>
    <row r="511" spans="1:36" ht="30" x14ac:dyDescent="0.25">
      <c r="A511" s="50" t="s">
        <v>704</v>
      </c>
      <c r="B511" s="62">
        <f>B473</f>
        <v>1368.6407622854913</v>
      </c>
      <c r="C511" s="62">
        <f t="shared" ref="C511:AJ511" si="10">C473</f>
        <v>398.21997774743551</v>
      </c>
      <c r="D511" s="62">
        <f t="shared" si="10"/>
        <v>1.9808273483516601</v>
      </c>
      <c r="E511" s="62" t="str">
        <f t="shared" si="10"/>
        <v>NO,NE,IE,NA</v>
      </c>
      <c r="F511" s="62">
        <f t="shared" si="10"/>
        <v>2580.4423400000001</v>
      </c>
      <c r="G511" s="62" t="str">
        <f t="shared" si="10"/>
        <v>NO,NE,NA</v>
      </c>
      <c r="H511" s="62">
        <f t="shared" si="10"/>
        <v>56029.164606593971</v>
      </c>
      <c r="I511" s="62" t="str">
        <f t="shared" si="10"/>
        <v>NO,NE,NA</v>
      </c>
      <c r="J511" s="62">
        <f t="shared" si="10"/>
        <v>2093.1475999999998</v>
      </c>
      <c r="K511" s="62" t="str">
        <f t="shared" si="10"/>
        <v>NO,NE,NA</v>
      </c>
      <c r="L511" s="62" t="str">
        <f t="shared" si="10"/>
        <v>NO,NE,IE,NA</v>
      </c>
      <c r="M511" s="62" t="str">
        <f t="shared" si="10"/>
        <v>NO,NE,NA</v>
      </c>
      <c r="N511" s="62" t="str">
        <f t="shared" si="10"/>
        <v>NO,NE,NA</v>
      </c>
      <c r="O511" s="62" t="str">
        <f t="shared" si="10"/>
        <v>NO,NE,NA</v>
      </c>
      <c r="P511" s="62" t="str">
        <f t="shared" si="10"/>
        <v>NO,NE,NA</v>
      </c>
      <c r="Q511" s="62">
        <f t="shared" si="10"/>
        <v>117.73</v>
      </c>
      <c r="R511" s="62" t="str">
        <f t="shared" si="10"/>
        <v>NO,NE,NA</v>
      </c>
      <c r="S511" s="62" t="str">
        <f t="shared" si="10"/>
        <v>NO,NE,IE,NA</v>
      </c>
      <c r="T511" s="62" t="str">
        <f t="shared" si="10"/>
        <v>NO,NE,IE,NA</v>
      </c>
      <c r="U511" s="62">
        <f t="shared" si="10"/>
        <v>1.6984600970478201</v>
      </c>
      <c r="V511" s="62" t="str">
        <f t="shared" si="10"/>
        <v/>
      </c>
      <c r="W511" s="62">
        <f t="shared" si="10"/>
        <v>540.06916717032652</v>
      </c>
      <c r="X511" s="62">
        <f t="shared" si="10"/>
        <v>206.85707686944318</v>
      </c>
      <c r="Y511" s="62">
        <f t="shared" si="10"/>
        <v>9.0276703162196608</v>
      </c>
      <c r="Z511" s="62" t="str">
        <f t="shared" si="10"/>
        <v>NO,NE,NA</v>
      </c>
      <c r="AA511" s="62">
        <f t="shared" si="10"/>
        <v>11.47912170919709</v>
      </c>
      <c r="AB511" s="62" t="str">
        <f t="shared" si="10"/>
        <v>NO,NE,NA</v>
      </c>
      <c r="AC511" s="62" t="str">
        <f t="shared" si="10"/>
        <v>NO,NE,IE,NA</v>
      </c>
      <c r="AD511" s="62" t="str">
        <f t="shared" si="10"/>
        <v>NO,NE,NA</v>
      </c>
      <c r="AE511" s="62" t="str">
        <f t="shared" si="10"/>
        <v>NO,NE,NA</v>
      </c>
      <c r="AF511" s="62">
        <f t="shared" si="10"/>
        <v>3.5894286775586801</v>
      </c>
      <c r="AG511" s="62" t="str">
        <f t="shared" si="10"/>
        <v/>
      </c>
      <c r="AH511" s="62">
        <f t="shared" si="10"/>
        <v>7230.4559117999988</v>
      </c>
      <c r="AI511" s="62">
        <f t="shared" si="10"/>
        <v>517.71056610324001</v>
      </c>
      <c r="AJ511" s="62">
        <f t="shared" si="10"/>
        <v>28.530150025699999</v>
      </c>
    </row>
    <row r="514" spans="1:7" ht="15.75" x14ac:dyDescent="0.25">
      <c r="A514" s="232" t="s">
        <v>705</v>
      </c>
      <c r="B514" s="217"/>
      <c r="C514" s="217"/>
      <c r="D514" s="217"/>
      <c r="E514" s="217"/>
      <c r="F514" s="218"/>
      <c r="G514" s="49" t="s">
        <v>461</v>
      </c>
    </row>
    <row r="515" spans="1:7" ht="15.75" x14ac:dyDescent="0.25">
      <c r="A515" s="232" t="s">
        <v>706</v>
      </c>
      <c r="B515" s="217"/>
      <c r="C515" s="217"/>
      <c r="D515" s="217"/>
      <c r="E515" s="217"/>
      <c r="F515" s="218"/>
      <c r="G515" s="49" t="s">
        <v>3349</v>
      </c>
    </row>
    <row r="516" spans="1:7" x14ac:dyDescent="0.25">
      <c r="A516" s="217"/>
      <c r="B516" s="217"/>
      <c r="C516" s="217"/>
      <c r="D516" s="217"/>
      <c r="E516" s="217"/>
      <c r="F516" s="218"/>
      <c r="G516" s="49" t="s">
        <v>462</v>
      </c>
    </row>
    <row r="517" spans="1:7" x14ac:dyDescent="0.25">
      <c r="A517" s="217"/>
      <c r="B517" s="217"/>
      <c r="C517" s="217"/>
      <c r="D517" s="217"/>
      <c r="E517" s="217"/>
      <c r="F517" s="231"/>
      <c r="G517" s="217"/>
    </row>
    <row r="518" spans="1:7" x14ac:dyDescent="0.25">
      <c r="A518" s="308" t="s">
        <v>707</v>
      </c>
      <c r="B518" s="309" t="s">
        <v>464</v>
      </c>
      <c r="C518" s="226" t="s">
        <v>465</v>
      </c>
      <c r="D518" s="226" t="s">
        <v>466</v>
      </c>
      <c r="E518" s="226" t="s">
        <v>602</v>
      </c>
      <c r="F518" s="245" t="s">
        <v>468</v>
      </c>
      <c r="G518" s="245" t="s">
        <v>469</v>
      </c>
    </row>
    <row r="519" spans="1:7" ht="15.75" thickBot="1" x14ac:dyDescent="0.3">
      <c r="A519" s="310" t="s">
        <v>708</v>
      </c>
      <c r="B519" s="439" t="s">
        <v>471</v>
      </c>
      <c r="C519" s="439"/>
      <c r="D519" s="439"/>
      <c r="E519" s="439"/>
      <c r="F519" s="439"/>
      <c r="G519" s="440"/>
    </row>
    <row r="520" spans="1:7" ht="15.75" thickTop="1" x14ac:dyDescent="0.25">
      <c r="A520" s="311" t="s">
        <v>709</v>
      </c>
      <c r="B520" s="331">
        <v>7853.7090592547993</v>
      </c>
      <c r="C520" s="331">
        <v>9418.7606550076798</v>
      </c>
      <c r="D520" s="331">
        <v>1108.4205949512345</v>
      </c>
      <c r="E520" s="331">
        <v>14.91067980114685</v>
      </c>
      <c r="F520" s="331">
        <v>363.40666610922074</v>
      </c>
      <c r="G520" s="331" t="s">
        <v>477</v>
      </c>
    </row>
    <row r="521" spans="1:7" x14ac:dyDescent="0.25">
      <c r="A521" s="336" t="s">
        <v>710</v>
      </c>
      <c r="B521" s="328" t="s">
        <v>182</v>
      </c>
      <c r="C521" s="331">
        <v>8681.5577516158737</v>
      </c>
      <c r="D521" s="331">
        <v>54.694930480826123</v>
      </c>
      <c r="E521" s="328" t="s">
        <v>182</v>
      </c>
      <c r="F521" s="328" t="s">
        <v>182</v>
      </c>
      <c r="G521" s="331" t="s">
        <v>477</v>
      </c>
    </row>
    <row r="522" spans="1:7" x14ac:dyDescent="0.25">
      <c r="A522" s="336" t="s">
        <v>711</v>
      </c>
      <c r="B522" s="328" t="s">
        <v>182</v>
      </c>
      <c r="C522" s="331">
        <v>6721.72746699257</v>
      </c>
      <c r="D522" s="328" t="s">
        <v>182</v>
      </c>
      <c r="E522" s="328" t="s">
        <v>182</v>
      </c>
      <c r="F522" s="328" t="s">
        <v>182</v>
      </c>
      <c r="G522" s="328" t="s">
        <v>182</v>
      </c>
    </row>
    <row r="523" spans="1:7" x14ac:dyDescent="0.25">
      <c r="A523" s="343" t="s">
        <v>3353</v>
      </c>
      <c r="B523" s="328" t="s">
        <v>182</v>
      </c>
      <c r="C523" s="331">
        <v>6459.5584610062451</v>
      </c>
      <c r="D523" s="328" t="s">
        <v>182</v>
      </c>
      <c r="E523" s="328" t="s">
        <v>182</v>
      </c>
      <c r="F523" s="328" t="s">
        <v>182</v>
      </c>
      <c r="G523" s="328" t="s">
        <v>182</v>
      </c>
    </row>
    <row r="524" spans="1:7" x14ac:dyDescent="0.25">
      <c r="A524" s="344" t="s">
        <v>712</v>
      </c>
      <c r="B524" s="328" t="s">
        <v>182</v>
      </c>
      <c r="C524" s="328" t="s">
        <v>182</v>
      </c>
      <c r="D524" s="328" t="s">
        <v>182</v>
      </c>
      <c r="E524" s="328" t="s">
        <v>182</v>
      </c>
      <c r="F524" s="328" t="s">
        <v>182</v>
      </c>
      <c r="G524" s="328" t="s">
        <v>182</v>
      </c>
    </row>
    <row r="525" spans="1:7" x14ac:dyDescent="0.25">
      <c r="A525" s="345" t="s">
        <v>713</v>
      </c>
      <c r="B525" s="328" t="s">
        <v>182</v>
      </c>
      <c r="C525" s="331" t="s">
        <v>182</v>
      </c>
      <c r="D525" s="328" t="s">
        <v>182</v>
      </c>
      <c r="E525" s="328" t="s">
        <v>182</v>
      </c>
      <c r="F525" s="328" t="s">
        <v>182</v>
      </c>
      <c r="G525" s="328" t="s">
        <v>182</v>
      </c>
    </row>
    <row r="526" spans="1:7" x14ac:dyDescent="0.25">
      <c r="A526" s="345" t="s">
        <v>714</v>
      </c>
      <c r="B526" s="328" t="s">
        <v>182</v>
      </c>
      <c r="C526" s="331" t="s">
        <v>182</v>
      </c>
      <c r="D526" s="328" t="s">
        <v>182</v>
      </c>
      <c r="E526" s="328" t="s">
        <v>182</v>
      </c>
      <c r="F526" s="328" t="s">
        <v>182</v>
      </c>
      <c r="G526" s="328" t="s">
        <v>182</v>
      </c>
    </row>
    <row r="527" spans="1:7" x14ac:dyDescent="0.25">
      <c r="A527" s="344" t="s">
        <v>715</v>
      </c>
      <c r="B527" s="328" t="s">
        <v>182</v>
      </c>
      <c r="C527" s="328" t="s">
        <v>182</v>
      </c>
      <c r="D527" s="328" t="s">
        <v>182</v>
      </c>
      <c r="E527" s="328" t="s">
        <v>182</v>
      </c>
      <c r="F527" s="328" t="s">
        <v>182</v>
      </c>
      <c r="G527" s="328" t="s">
        <v>182</v>
      </c>
    </row>
    <row r="528" spans="1:7" x14ac:dyDescent="0.25">
      <c r="A528" s="345" t="s">
        <v>716</v>
      </c>
      <c r="B528" s="328" t="s">
        <v>182</v>
      </c>
      <c r="C528" s="331" t="s">
        <v>182</v>
      </c>
      <c r="D528" s="328" t="s">
        <v>182</v>
      </c>
      <c r="E528" s="328" t="s">
        <v>182</v>
      </c>
      <c r="F528" s="328" t="s">
        <v>182</v>
      </c>
      <c r="G528" s="328" t="s">
        <v>182</v>
      </c>
    </row>
    <row r="529" spans="1:7" x14ac:dyDescent="0.25">
      <c r="A529" s="345" t="s">
        <v>717</v>
      </c>
      <c r="B529" s="328" t="s">
        <v>182</v>
      </c>
      <c r="C529" s="331" t="s">
        <v>182</v>
      </c>
      <c r="D529" s="328" t="s">
        <v>182</v>
      </c>
      <c r="E529" s="328" t="s">
        <v>182</v>
      </c>
      <c r="F529" s="328" t="s">
        <v>182</v>
      </c>
      <c r="G529" s="328" t="s">
        <v>182</v>
      </c>
    </row>
    <row r="530" spans="1:7" x14ac:dyDescent="0.25">
      <c r="A530" s="345" t="s">
        <v>718</v>
      </c>
      <c r="B530" s="328" t="s">
        <v>182</v>
      </c>
      <c r="C530" s="331" t="s">
        <v>182</v>
      </c>
      <c r="D530" s="328" t="s">
        <v>182</v>
      </c>
      <c r="E530" s="328" t="s">
        <v>182</v>
      </c>
      <c r="F530" s="328" t="s">
        <v>182</v>
      </c>
      <c r="G530" s="328" t="s">
        <v>182</v>
      </c>
    </row>
    <row r="531" spans="1:7" x14ac:dyDescent="0.25">
      <c r="A531" s="344" t="s">
        <v>719</v>
      </c>
      <c r="B531" s="328" t="s">
        <v>182</v>
      </c>
      <c r="C531" s="328" t="s">
        <v>182</v>
      </c>
      <c r="D531" s="328" t="s">
        <v>182</v>
      </c>
      <c r="E531" s="328" t="s">
        <v>182</v>
      </c>
      <c r="F531" s="328" t="s">
        <v>182</v>
      </c>
      <c r="G531" s="328" t="s">
        <v>182</v>
      </c>
    </row>
    <row r="532" spans="1:7" x14ac:dyDescent="0.25">
      <c r="A532" s="345" t="s">
        <v>3354</v>
      </c>
      <c r="B532" s="328" t="s">
        <v>182</v>
      </c>
      <c r="C532" s="331">
        <v>6459.5584610062451</v>
      </c>
      <c r="D532" s="328" t="s">
        <v>182</v>
      </c>
      <c r="E532" s="328" t="s">
        <v>182</v>
      </c>
      <c r="F532" s="328" t="s">
        <v>182</v>
      </c>
      <c r="G532" s="328" t="s">
        <v>182</v>
      </c>
    </row>
    <row r="533" spans="1:7" x14ac:dyDescent="0.25">
      <c r="A533" s="346" t="s">
        <v>722</v>
      </c>
      <c r="B533" s="328" t="s">
        <v>182</v>
      </c>
      <c r="C533" s="331">
        <v>473.19623090020355</v>
      </c>
      <c r="D533" s="328"/>
      <c r="E533" s="328" t="s">
        <v>182</v>
      </c>
      <c r="F533" s="328" t="s">
        <v>182</v>
      </c>
      <c r="G533" s="328"/>
    </row>
    <row r="534" spans="1:7" x14ac:dyDescent="0.25">
      <c r="A534" s="346" t="s">
        <v>723</v>
      </c>
      <c r="B534" s="328" t="s">
        <v>182</v>
      </c>
      <c r="C534" s="331">
        <v>299.39799460361405</v>
      </c>
      <c r="D534" s="328"/>
      <c r="E534" s="328" t="s">
        <v>182</v>
      </c>
      <c r="F534" s="328" t="s">
        <v>182</v>
      </c>
      <c r="G534" s="328"/>
    </row>
    <row r="535" spans="1:7" x14ac:dyDescent="0.25">
      <c r="A535" s="346" t="s">
        <v>724</v>
      </c>
      <c r="B535" s="328" t="s">
        <v>182</v>
      </c>
      <c r="C535" s="331">
        <v>3035.0507480212009</v>
      </c>
      <c r="D535" s="328"/>
      <c r="E535" s="328" t="s">
        <v>182</v>
      </c>
      <c r="F535" s="328" t="s">
        <v>182</v>
      </c>
      <c r="G535" s="328"/>
    </row>
    <row r="536" spans="1:7" x14ac:dyDescent="0.25">
      <c r="A536" s="346" t="s">
        <v>725</v>
      </c>
      <c r="B536" s="328" t="s">
        <v>182</v>
      </c>
      <c r="C536" s="331">
        <v>251.93525163617798</v>
      </c>
      <c r="D536" s="328"/>
      <c r="E536" s="328" t="s">
        <v>182</v>
      </c>
      <c r="F536" s="328" t="s">
        <v>182</v>
      </c>
      <c r="G536" s="328"/>
    </row>
    <row r="537" spans="1:7" x14ac:dyDescent="0.25">
      <c r="A537" s="346" t="s">
        <v>726</v>
      </c>
      <c r="B537" s="328" t="s">
        <v>182</v>
      </c>
      <c r="C537" s="331">
        <v>297.36246326322032</v>
      </c>
      <c r="D537" s="328"/>
      <c r="E537" s="328" t="s">
        <v>182</v>
      </c>
      <c r="F537" s="328" t="s">
        <v>182</v>
      </c>
      <c r="G537" s="328"/>
    </row>
    <row r="538" spans="1:7" x14ac:dyDescent="0.25">
      <c r="A538" s="346" t="s">
        <v>727</v>
      </c>
      <c r="B538" s="328" t="s">
        <v>182</v>
      </c>
      <c r="C538" s="331">
        <v>309.95636595734669</v>
      </c>
      <c r="D538" s="328"/>
      <c r="E538" s="328" t="s">
        <v>182</v>
      </c>
      <c r="F538" s="328" t="s">
        <v>182</v>
      </c>
      <c r="G538" s="328"/>
    </row>
    <row r="539" spans="1:7" x14ac:dyDescent="0.25">
      <c r="A539" s="346" t="s">
        <v>728</v>
      </c>
      <c r="B539" s="328" t="s">
        <v>182</v>
      </c>
      <c r="C539" s="331">
        <v>178.40438707912745</v>
      </c>
      <c r="D539" s="328"/>
      <c r="E539" s="328" t="s">
        <v>182</v>
      </c>
      <c r="F539" s="328" t="s">
        <v>182</v>
      </c>
      <c r="G539" s="328"/>
    </row>
    <row r="540" spans="1:7" x14ac:dyDescent="0.25">
      <c r="A540" s="346" t="s">
        <v>729</v>
      </c>
      <c r="B540" s="328" t="s">
        <v>182</v>
      </c>
      <c r="C540" s="331">
        <v>214.11005793654462</v>
      </c>
      <c r="D540" s="328"/>
      <c r="E540" s="328" t="s">
        <v>182</v>
      </c>
      <c r="F540" s="328" t="s">
        <v>182</v>
      </c>
      <c r="G540" s="328"/>
    </row>
    <row r="541" spans="1:7" x14ac:dyDescent="0.25">
      <c r="A541" s="346" t="s">
        <v>730</v>
      </c>
      <c r="B541" s="328" t="s">
        <v>182</v>
      </c>
      <c r="C541" s="331">
        <v>1167.114207479091</v>
      </c>
      <c r="D541" s="328"/>
      <c r="E541" s="328" t="s">
        <v>182</v>
      </c>
      <c r="F541" s="328" t="s">
        <v>182</v>
      </c>
      <c r="G541" s="328"/>
    </row>
    <row r="542" spans="1:7" x14ac:dyDescent="0.25">
      <c r="A542" s="346" t="s">
        <v>3083</v>
      </c>
      <c r="B542" s="328" t="s">
        <v>182</v>
      </c>
      <c r="C542" s="331">
        <v>178.70274178817721</v>
      </c>
      <c r="D542" s="328"/>
      <c r="E542" s="328" t="s">
        <v>182</v>
      </c>
      <c r="F542" s="328" t="s">
        <v>182</v>
      </c>
      <c r="G542" s="328"/>
    </row>
    <row r="543" spans="1:7" x14ac:dyDescent="0.25">
      <c r="A543" s="346" t="s">
        <v>3084</v>
      </c>
      <c r="B543" s="328" t="s">
        <v>182</v>
      </c>
      <c r="C543" s="331">
        <v>54.328012341541672</v>
      </c>
      <c r="D543" s="328"/>
      <c r="E543" s="328" t="s">
        <v>182</v>
      </c>
      <c r="F543" s="328" t="s">
        <v>182</v>
      </c>
      <c r="G543" s="328"/>
    </row>
    <row r="544" spans="1:7" x14ac:dyDescent="0.25">
      <c r="A544" s="343" t="s">
        <v>731</v>
      </c>
      <c r="B544" s="328" t="s">
        <v>182</v>
      </c>
      <c r="C544" s="331">
        <v>55.215000000000003</v>
      </c>
      <c r="D544" s="328" t="s">
        <v>182</v>
      </c>
      <c r="E544" s="328" t="s">
        <v>182</v>
      </c>
      <c r="F544" s="328" t="s">
        <v>182</v>
      </c>
      <c r="G544" s="328" t="s">
        <v>182</v>
      </c>
    </row>
    <row r="545" spans="1:7" x14ac:dyDescent="0.25">
      <c r="A545" s="343" t="s">
        <v>732</v>
      </c>
      <c r="B545" s="328" t="s">
        <v>182</v>
      </c>
      <c r="C545" s="331">
        <v>91.609200000000001</v>
      </c>
      <c r="D545" s="328" t="s">
        <v>182</v>
      </c>
      <c r="E545" s="328" t="s">
        <v>182</v>
      </c>
      <c r="F545" s="328" t="s">
        <v>182</v>
      </c>
      <c r="G545" s="328" t="s">
        <v>182</v>
      </c>
    </row>
    <row r="546" spans="1:7" x14ac:dyDescent="0.25">
      <c r="A546" s="343" t="s">
        <v>733</v>
      </c>
      <c r="B546" s="328" t="s">
        <v>182</v>
      </c>
      <c r="C546" s="331">
        <v>115.34480598632427</v>
      </c>
      <c r="D546" s="328" t="s">
        <v>182</v>
      </c>
      <c r="E546" s="328" t="s">
        <v>182</v>
      </c>
      <c r="F546" s="328" t="s">
        <v>182</v>
      </c>
      <c r="G546" s="328" t="s">
        <v>182</v>
      </c>
    </row>
    <row r="547" spans="1:7" x14ac:dyDescent="0.25">
      <c r="A547" s="347" t="s">
        <v>734</v>
      </c>
      <c r="B547" s="328" t="s">
        <v>182</v>
      </c>
      <c r="C547" s="331" t="s">
        <v>504</v>
      </c>
      <c r="D547" s="328"/>
      <c r="E547" s="328" t="s">
        <v>182</v>
      </c>
      <c r="F547" s="328" t="s">
        <v>182</v>
      </c>
      <c r="G547" s="328"/>
    </row>
    <row r="548" spans="1:7" x14ac:dyDescent="0.25">
      <c r="A548" s="347" t="s">
        <v>735</v>
      </c>
      <c r="B548" s="328" t="s">
        <v>182</v>
      </c>
      <c r="C548" s="331">
        <v>26.068534199999998</v>
      </c>
      <c r="D548" s="328"/>
      <c r="E548" s="328" t="s">
        <v>182</v>
      </c>
      <c r="F548" s="328" t="s">
        <v>182</v>
      </c>
      <c r="G548" s="328"/>
    </row>
    <row r="549" spans="1:7" x14ac:dyDescent="0.25">
      <c r="A549" s="347" t="s">
        <v>736</v>
      </c>
      <c r="B549" s="328" t="s">
        <v>182</v>
      </c>
      <c r="C549" s="331">
        <v>69.750133199999993</v>
      </c>
      <c r="D549" s="328"/>
      <c r="E549" s="328" t="s">
        <v>182</v>
      </c>
      <c r="F549" s="328" t="s">
        <v>182</v>
      </c>
      <c r="G549" s="328"/>
    </row>
    <row r="550" spans="1:7" x14ac:dyDescent="0.25">
      <c r="A550" s="347" t="s">
        <v>737</v>
      </c>
      <c r="B550" s="328" t="s">
        <v>182</v>
      </c>
      <c r="C550" s="331">
        <v>2.1242679999999998</v>
      </c>
      <c r="D550" s="328"/>
      <c r="E550" s="328" t="s">
        <v>182</v>
      </c>
      <c r="F550" s="328" t="s">
        <v>182</v>
      </c>
      <c r="G550" s="328"/>
    </row>
    <row r="551" spans="1:7" x14ac:dyDescent="0.25">
      <c r="A551" s="347" t="s">
        <v>738</v>
      </c>
      <c r="B551" s="328" t="s">
        <v>182</v>
      </c>
      <c r="C551" s="331" t="s">
        <v>504</v>
      </c>
      <c r="D551" s="328"/>
      <c r="E551" s="328" t="s">
        <v>182</v>
      </c>
      <c r="F551" s="328" t="s">
        <v>182</v>
      </c>
      <c r="G551" s="328"/>
    </row>
    <row r="552" spans="1:7" x14ac:dyDescent="0.25">
      <c r="A552" s="348" t="s">
        <v>739</v>
      </c>
      <c r="B552" s="328" t="s">
        <v>182</v>
      </c>
      <c r="C552" s="331">
        <v>17.401870586324279</v>
      </c>
      <c r="D552" s="328" t="s">
        <v>182</v>
      </c>
      <c r="E552" s="328" t="s">
        <v>182</v>
      </c>
      <c r="F552" s="328" t="s">
        <v>182</v>
      </c>
      <c r="G552" s="328" t="s">
        <v>182</v>
      </c>
    </row>
    <row r="553" spans="1:7" x14ac:dyDescent="0.25">
      <c r="A553" s="349" t="s">
        <v>740</v>
      </c>
      <c r="B553" s="328" t="s">
        <v>182</v>
      </c>
      <c r="C553" s="331">
        <v>17.401870586324279</v>
      </c>
      <c r="D553" s="328"/>
      <c r="E553" s="328" t="s">
        <v>182</v>
      </c>
      <c r="F553" s="328" t="s">
        <v>182</v>
      </c>
      <c r="G553" s="328"/>
    </row>
    <row r="554" spans="1:7" x14ac:dyDescent="0.25">
      <c r="A554" s="336" t="s">
        <v>741</v>
      </c>
      <c r="B554" s="328" t="s">
        <v>182</v>
      </c>
      <c r="C554" s="331">
        <v>1959.8302846233032</v>
      </c>
      <c r="D554" s="331">
        <v>54.694930480826123</v>
      </c>
      <c r="E554" s="328" t="s">
        <v>182</v>
      </c>
      <c r="F554" s="328" t="s">
        <v>182</v>
      </c>
      <c r="G554" s="331" t="s">
        <v>477</v>
      </c>
    </row>
    <row r="555" spans="1:7" x14ac:dyDescent="0.25">
      <c r="A555" s="350" t="s">
        <v>3355</v>
      </c>
      <c r="B555" s="328" t="s">
        <v>182</v>
      </c>
      <c r="C555" s="331">
        <v>1009.8520195503449</v>
      </c>
      <c r="D555" s="331">
        <v>42.152764039128421</v>
      </c>
      <c r="E555" s="328" t="s">
        <v>182</v>
      </c>
      <c r="F555" s="328" t="s">
        <v>182</v>
      </c>
      <c r="G555" s="331" t="s">
        <v>477</v>
      </c>
    </row>
    <row r="556" spans="1:7" x14ac:dyDescent="0.25">
      <c r="A556" s="344" t="s">
        <v>712</v>
      </c>
      <c r="B556" s="328" t="s">
        <v>182</v>
      </c>
      <c r="C556" s="328" t="s">
        <v>182</v>
      </c>
      <c r="D556" s="328" t="s">
        <v>182</v>
      </c>
      <c r="E556" s="328" t="s">
        <v>182</v>
      </c>
      <c r="F556" s="328" t="s">
        <v>182</v>
      </c>
      <c r="G556" s="328" t="s">
        <v>182</v>
      </c>
    </row>
    <row r="557" spans="1:7" x14ac:dyDescent="0.25">
      <c r="A557" s="345" t="s">
        <v>713</v>
      </c>
      <c r="B557" s="328" t="s">
        <v>182</v>
      </c>
      <c r="C557" s="331" t="s">
        <v>182</v>
      </c>
      <c r="D557" s="331" t="s">
        <v>182</v>
      </c>
      <c r="E557" s="328" t="s">
        <v>182</v>
      </c>
      <c r="F557" s="328" t="s">
        <v>182</v>
      </c>
      <c r="G557" s="329" t="s">
        <v>182</v>
      </c>
    </row>
    <row r="558" spans="1:7" x14ac:dyDescent="0.25">
      <c r="A558" s="345" t="s">
        <v>714</v>
      </c>
      <c r="B558" s="328" t="s">
        <v>182</v>
      </c>
      <c r="C558" s="331" t="s">
        <v>182</v>
      </c>
      <c r="D558" s="331" t="s">
        <v>182</v>
      </c>
      <c r="E558" s="328" t="s">
        <v>182</v>
      </c>
      <c r="F558" s="328" t="s">
        <v>182</v>
      </c>
      <c r="G558" s="329" t="s">
        <v>182</v>
      </c>
    </row>
    <row r="559" spans="1:7" x14ac:dyDescent="0.25">
      <c r="A559" s="344" t="s">
        <v>715</v>
      </c>
      <c r="B559" s="328" t="s">
        <v>182</v>
      </c>
      <c r="C559" s="328" t="s">
        <v>182</v>
      </c>
      <c r="D559" s="328" t="s">
        <v>182</v>
      </c>
      <c r="E559" s="328" t="s">
        <v>182</v>
      </c>
      <c r="F559" s="328" t="s">
        <v>182</v>
      </c>
      <c r="G559" s="328" t="s">
        <v>182</v>
      </c>
    </row>
    <row r="560" spans="1:7" x14ac:dyDescent="0.25">
      <c r="A560" s="345" t="s">
        <v>716</v>
      </c>
      <c r="B560" s="328" t="s">
        <v>182</v>
      </c>
      <c r="C560" s="331" t="s">
        <v>182</v>
      </c>
      <c r="D560" s="331" t="s">
        <v>182</v>
      </c>
      <c r="E560" s="328" t="s">
        <v>182</v>
      </c>
      <c r="F560" s="328" t="s">
        <v>182</v>
      </c>
      <c r="G560" s="329" t="s">
        <v>182</v>
      </c>
    </row>
    <row r="561" spans="1:7" x14ac:dyDescent="0.25">
      <c r="A561" s="345" t="s">
        <v>717</v>
      </c>
      <c r="B561" s="328" t="s">
        <v>182</v>
      </c>
      <c r="C561" s="331" t="s">
        <v>182</v>
      </c>
      <c r="D561" s="331" t="s">
        <v>182</v>
      </c>
      <c r="E561" s="328" t="s">
        <v>182</v>
      </c>
      <c r="F561" s="328" t="s">
        <v>182</v>
      </c>
      <c r="G561" s="329" t="s">
        <v>182</v>
      </c>
    </row>
    <row r="562" spans="1:7" x14ac:dyDescent="0.25">
      <c r="A562" s="345" t="s">
        <v>718</v>
      </c>
      <c r="B562" s="328" t="s">
        <v>182</v>
      </c>
      <c r="C562" s="331" t="s">
        <v>182</v>
      </c>
      <c r="D562" s="331" t="s">
        <v>182</v>
      </c>
      <c r="E562" s="328" t="s">
        <v>182</v>
      </c>
      <c r="F562" s="328" t="s">
        <v>182</v>
      </c>
      <c r="G562" s="329" t="s">
        <v>182</v>
      </c>
    </row>
    <row r="563" spans="1:7" x14ac:dyDescent="0.25">
      <c r="A563" s="344" t="s">
        <v>719</v>
      </c>
      <c r="B563" s="328" t="s">
        <v>182</v>
      </c>
      <c r="C563" s="328" t="s">
        <v>182</v>
      </c>
      <c r="D563" s="328" t="s">
        <v>182</v>
      </c>
      <c r="E563" s="328" t="s">
        <v>182</v>
      </c>
      <c r="F563" s="328" t="s">
        <v>182</v>
      </c>
      <c r="G563" s="328" t="s">
        <v>182</v>
      </c>
    </row>
    <row r="564" spans="1:7" x14ac:dyDescent="0.25">
      <c r="A564" s="345" t="s">
        <v>3356</v>
      </c>
      <c r="B564" s="328" t="s">
        <v>182</v>
      </c>
      <c r="C564" s="331">
        <v>1009.8520195503449</v>
      </c>
      <c r="D564" s="331">
        <v>42.152764039128421</v>
      </c>
      <c r="E564" s="328" t="s">
        <v>182</v>
      </c>
      <c r="F564" s="328" t="s">
        <v>182</v>
      </c>
      <c r="G564" s="329" t="s">
        <v>477</v>
      </c>
    </row>
    <row r="565" spans="1:7" x14ac:dyDescent="0.25">
      <c r="A565" s="346" t="s">
        <v>720</v>
      </c>
      <c r="B565" s="328" t="s">
        <v>182</v>
      </c>
      <c r="C565" s="331" t="s">
        <v>479</v>
      </c>
      <c r="D565" s="331" t="s">
        <v>479</v>
      </c>
      <c r="E565" s="328" t="s">
        <v>182</v>
      </c>
      <c r="F565" s="328" t="s">
        <v>182</v>
      </c>
      <c r="G565" s="329" t="s">
        <v>477</v>
      </c>
    </row>
    <row r="566" spans="1:7" x14ac:dyDescent="0.25">
      <c r="A566" s="346" t="s">
        <v>721</v>
      </c>
      <c r="B566" s="328" t="s">
        <v>182</v>
      </c>
      <c r="C566" s="331" t="s">
        <v>479</v>
      </c>
      <c r="D566" s="331" t="s">
        <v>479</v>
      </c>
      <c r="E566" s="328" t="s">
        <v>182</v>
      </c>
      <c r="F566" s="328" t="s">
        <v>182</v>
      </c>
      <c r="G566" s="329" t="s">
        <v>477</v>
      </c>
    </row>
    <row r="567" spans="1:7" x14ac:dyDescent="0.25">
      <c r="A567" s="346" t="s">
        <v>722</v>
      </c>
      <c r="B567" s="328" t="s">
        <v>182</v>
      </c>
      <c r="C567" s="331">
        <v>4.2126418231888598</v>
      </c>
      <c r="D567" s="331" t="s">
        <v>479</v>
      </c>
      <c r="E567" s="328" t="s">
        <v>182</v>
      </c>
      <c r="F567" s="328" t="s">
        <v>182</v>
      </c>
      <c r="G567" s="329" t="s">
        <v>477</v>
      </c>
    </row>
    <row r="568" spans="1:7" x14ac:dyDescent="0.25">
      <c r="A568" s="346" t="s">
        <v>723</v>
      </c>
      <c r="B568" s="328" t="s">
        <v>182</v>
      </c>
      <c r="C568" s="331">
        <v>2.7902546389271099</v>
      </c>
      <c r="D568" s="331" t="s">
        <v>479</v>
      </c>
      <c r="E568" s="328" t="s">
        <v>182</v>
      </c>
      <c r="F568" s="328" t="s">
        <v>182</v>
      </c>
      <c r="G568" s="329" t="s">
        <v>477</v>
      </c>
    </row>
    <row r="569" spans="1:7" x14ac:dyDescent="0.25">
      <c r="A569" s="346" t="s">
        <v>724</v>
      </c>
      <c r="B569" s="328" t="s">
        <v>182</v>
      </c>
      <c r="C569" s="331">
        <v>28.497717298240602</v>
      </c>
      <c r="D569" s="331" t="s">
        <v>479</v>
      </c>
      <c r="E569" s="328" t="s">
        <v>182</v>
      </c>
      <c r="F569" s="328" t="s">
        <v>182</v>
      </c>
      <c r="G569" s="329" t="s">
        <v>477</v>
      </c>
    </row>
    <row r="570" spans="1:7" x14ac:dyDescent="0.25">
      <c r="A570" s="346" t="s">
        <v>725</v>
      </c>
      <c r="B570" s="328" t="s">
        <v>182</v>
      </c>
      <c r="C570" s="331">
        <v>6.66034512616306</v>
      </c>
      <c r="D570" s="331">
        <v>7.8425112598720697</v>
      </c>
      <c r="E570" s="328" t="s">
        <v>182</v>
      </c>
      <c r="F570" s="328" t="s">
        <v>182</v>
      </c>
      <c r="G570" s="329" t="s">
        <v>477</v>
      </c>
    </row>
    <row r="571" spans="1:7" x14ac:dyDescent="0.25">
      <c r="A571" s="346" t="s">
        <v>726</v>
      </c>
      <c r="B571" s="328" t="s">
        <v>182</v>
      </c>
      <c r="C571" s="331">
        <v>2.52263043402202</v>
      </c>
      <c r="D571" s="331" t="s">
        <v>479</v>
      </c>
      <c r="E571" s="328" t="s">
        <v>182</v>
      </c>
      <c r="F571" s="328" t="s">
        <v>182</v>
      </c>
      <c r="G571" s="329" t="s">
        <v>477</v>
      </c>
    </row>
    <row r="572" spans="1:7" x14ac:dyDescent="0.25">
      <c r="A572" s="346" t="s">
        <v>727</v>
      </c>
      <c r="B572" s="328" t="s">
        <v>182</v>
      </c>
      <c r="C572" s="331">
        <v>15.278275422757799</v>
      </c>
      <c r="D572" s="331">
        <v>15.52463493848146</v>
      </c>
      <c r="E572" s="328" t="s">
        <v>182</v>
      </c>
      <c r="F572" s="328" t="s">
        <v>182</v>
      </c>
      <c r="G572" s="329" t="s">
        <v>477</v>
      </c>
    </row>
    <row r="573" spans="1:7" x14ac:dyDescent="0.25">
      <c r="A573" s="346" t="s">
        <v>728</v>
      </c>
      <c r="B573" s="328" t="s">
        <v>182</v>
      </c>
      <c r="C573" s="331">
        <v>8.8016924452317706</v>
      </c>
      <c r="D573" s="331">
        <v>8.4893956827476593</v>
      </c>
      <c r="E573" s="328" t="s">
        <v>182</v>
      </c>
      <c r="F573" s="328" t="s">
        <v>182</v>
      </c>
      <c r="G573" s="329" t="s">
        <v>477</v>
      </c>
    </row>
    <row r="574" spans="1:7" x14ac:dyDescent="0.25">
      <c r="A574" s="346" t="s">
        <v>729</v>
      </c>
      <c r="B574" s="328" t="s">
        <v>182</v>
      </c>
      <c r="C574" s="331">
        <v>2.0137792152480598</v>
      </c>
      <c r="D574" s="331" t="s">
        <v>479</v>
      </c>
      <c r="E574" s="328" t="s">
        <v>182</v>
      </c>
      <c r="F574" s="328" t="s">
        <v>182</v>
      </c>
      <c r="G574" s="329" t="s">
        <v>477</v>
      </c>
    </row>
    <row r="575" spans="1:7" x14ac:dyDescent="0.25">
      <c r="A575" s="346" t="s">
        <v>730</v>
      </c>
      <c r="B575" s="328" t="s">
        <v>182</v>
      </c>
      <c r="C575" s="331">
        <v>935.45098734337898</v>
      </c>
      <c r="D575" s="331">
        <v>10.296222158027231</v>
      </c>
      <c r="E575" s="328" t="s">
        <v>182</v>
      </c>
      <c r="F575" s="328" t="s">
        <v>182</v>
      </c>
      <c r="G575" s="329" t="s">
        <v>477</v>
      </c>
    </row>
    <row r="576" spans="1:7" x14ac:dyDescent="0.25">
      <c r="A576" s="346" t="s">
        <v>3083</v>
      </c>
      <c r="B576" s="328" t="s">
        <v>182</v>
      </c>
      <c r="C576" s="331">
        <v>2.84526374758499</v>
      </c>
      <c r="D576" s="331" t="s">
        <v>479</v>
      </c>
      <c r="E576" s="328" t="s">
        <v>182</v>
      </c>
      <c r="F576" s="328" t="s">
        <v>182</v>
      </c>
      <c r="G576" s="329" t="s">
        <v>477</v>
      </c>
    </row>
    <row r="577" spans="1:7" x14ac:dyDescent="0.25">
      <c r="A577" s="346" t="s">
        <v>3084</v>
      </c>
      <c r="B577" s="328" t="s">
        <v>182</v>
      </c>
      <c r="C577" s="331">
        <v>0.77843205560164996</v>
      </c>
      <c r="D577" s="331" t="s">
        <v>479</v>
      </c>
      <c r="E577" s="328" t="s">
        <v>182</v>
      </c>
      <c r="F577" s="328" t="s">
        <v>182</v>
      </c>
      <c r="G577" s="329" t="s">
        <v>477</v>
      </c>
    </row>
    <row r="578" spans="1:7" x14ac:dyDescent="0.25">
      <c r="A578" s="343" t="s">
        <v>731</v>
      </c>
      <c r="B578" s="328" t="s">
        <v>182</v>
      </c>
      <c r="C578" s="331">
        <v>2.33929947528482</v>
      </c>
      <c r="D578" s="331">
        <v>1.16065025717818</v>
      </c>
      <c r="E578" s="328" t="s">
        <v>182</v>
      </c>
      <c r="F578" s="328" t="s">
        <v>182</v>
      </c>
      <c r="G578" s="329" t="s">
        <v>477</v>
      </c>
    </row>
    <row r="579" spans="1:7" x14ac:dyDescent="0.25">
      <c r="A579" s="343" t="s">
        <v>732</v>
      </c>
      <c r="B579" s="328" t="s">
        <v>182</v>
      </c>
      <c r="C579" s="331">
        <v>811.93514606186397</v>
      </c>
      <c r="D579" s="331">
        <v>5.4580785736261301</v>
      </c>
      <c r="E579" s="328" t="s">
        <v>182</v>
      </c>
      <c r="F579" s="328" t="s">
        <v>182</v>
      </c>
      <c r="G579" s="329" t="s">
        <v>477</v>
      </c>
    </row>
    <row r="580" spans="1:7" x14ac:dyDescent="0.25">
      <c r="A580" s="343" t="s">
        <v>733</v>
      </c>
      <c r="B580" s="328" t="s">
        <v>182</v>
      </c>
      <c r="C580" s="331">
        <v>135.7038195358096</v>
      </c>
      <c r="D580" s="331">
        <v>5.9234376108933899</v>
      </c>
      <c r="E580" s="328" t="s">
        <v>182</v>
      </c>
      <c r="F580" s="328" t="s">
        <v>182</v>
      </c>
      <c r="G580" s="331" t="s">
        <v>477</v>
      </c>
    </row>
    <row r="581" spans="1:7" x14ac:dyDescent="0.25">
      <c r="A581" s="347" t="s">
        <v>734</v>
      </c>
      <c r="B581" s="328" t="s">
        <v>182</v>
      </c>
      <c r="C581" s="331" t="s">
        <v>504</v>
      </c>
      <c r="D581" s="331" t="s">
        <v>504</v>
      </c>
      <c r="E581" s="328" t="s">
        <v>182</v>
      </c>
      <c r="F581" s="328" t="s">
        <v>182</v>
      </c>
      <c r="G581" s="329" t="s">
        <v>477</v>
      </c>
    </row>
    <row r="582" spans="1:7" x14ac:dyDescent="0.25">
      <c r="A582" s="347" t="s">
        <v>735</v>
      </c>
      <c r="B582" s="328" t="s">
        <v>182</v>
      </c>
      <c r="C582" s="331">
        <v>0.39070037091767001</v>
      </c>
      <c r="D582" s="331">
        <v>8.605344306328E-2</v>
      </c>
      <c r="E582" s="328" t="s">
        <v>182</v>
      </c>
      <c r="F582" s="328" t="s">
        <v>182</v>
      </c>
      <c r="G582" s="329" t="s">
        <v>477</v>
      </c>
    </row>
    <row r="583" spans="1:7" x14ac:dyDescent="0.25">
      <c r="A583" s="347" t="s">
        <v>736</v>
      </c>
      <c r="B583" s="328" t="s">
        <v>182</v>
      </c>
      <c r="C583" s="331">
        <v>5.3420648053523196</v>
      </c>
      <c r="D583" s="331">
        <v>0.46691353425823001</v>
      </c>
      <c r="E583" s="328" t="s">
        <v>182</v>
      </c>
      <c r="F583" s="328" t="s">
        <v>182</v>
      </c>
      <c r="G583" s="329" t="s">
        <v>477</v>
      </c>
    </row>
    <row r="584" spans="1:7" x14ac:dyDescent="0.25">
      <c r="A584" s="347" t="s">
        <v>737</v>
      </c>
      <c r="B584" s="328" t="s">
        <v>182</v>
      </c>
      <c r="C584" s="331">
        <v>8.5169405120220004E-2</v>
      </c>
      <c r="D584" s="331">
        <v>8.4830813865599992E-3</v>
      </c>
      <c r="E584" s="328" t="s">
        <v>182</v>
      </c>
      <c r="F584" s="328" t="s">
        <v>182</v>
      </c>
      <c r="G584" s="329" t="s">
        <v>477</v>
      </c>
    </row>
    <row r="585" spans="1:7" x14ac:dyDescent="0.25">
      <c r="A585" s="347" t="s">
        <v>738</v>
      </c>
      <c r="B585" s="328" t="s">
        <v>182</v>
      </c>
      <c r="C585" s="331">
        <v>129.698664250798</v>
      </c>
      <c r="D585" s="331">
        <v>5.3619875521853197</v>
      </c>
      <c r="E585" s="328" t="s">
        <v>182</v>
      </c>
      <c r="F585" s="328" t="s">
        <v>182</v>
      </c>
      <c r="G585" s="329" t="s">
        <v>477</v>
      </c>
    </row>
    <row r="586" spans="1:7" x14ac:dyDescent="0.25">
      <c r="A586" s="348" t="s">
        <v>739</v>
      </c>
      <c r="B586" s="328" t="s">
        <v>182</v>
      </c>
      <c r="C586" s="331">
        <v>0.18722070362137999</v>
      </c>
      <c r="D586" s="331" t="s">
        <v>479</v>
      </c>
      <c r="E586" s="328" t="s">
        <v>182</v>
      </c>
      <c r="F586" s="328" t="s">
        <v>182</v>
      </c>
      <c r="G586" s="331" t="s">
        <v>477</v>
      </c>
    </row>
    <row r="587" spans="1:7" x14ac:dyDescent="0.25">
      <c r="A587" s="349" t="s">
        <v>740</v>
      </c>
      <c r="B587" s="328" t="s">
        <v>182</v>
      </c>
      <c r="C587" s="331">
        <v>0.18722070362137999</v>
      </c>
      <c r="D587" s="331" t="s">
        <v>479</v>
      </c>
      <c r="E587" s="328" t="s">
        <v>182</v>
      </c>
      <c r="F587" s="328" t="s">
        <v>182</v>
      </c>
      <c r="G587" s="329" t="s">
        <v>477</v>
      </c>
    </row>
    <row r="588" spans="1:7" ht="15.75" thickBot="1" x14ac:dyDescent="0.3">
      <c r="A588" s="343" t="s">
        <v>3357</v>
      </c>
      <c r="B588" s="328" t="s">
        <v>182</v>
      </c>
      <c r="C588" s="328" t="s">
        <v>182</v>
      </c>
      <c r="D588" s="331" t="s">
        <v>479</v>
      </c>
      <c r="E588" s="328" t="s">
        <v>182</v>
      </c>
      <c r="F588" s="328" t="s">
        <v>182</v>
      </c>
      <c r="G588" s="328" t="s">
        <v>182</v>
      </c>
    </row>
    <row r="589" spans="1:7" s="246" customFormat="1" ht="12.75" customHeight="1" thickTop="1" x14ac:dyDescent="0.2">
      <c r="A589" s="67" t="s">
        <v>742</v>
      </c>
      <c r="B589" s="328" t="s">
        <v>182</v>
      </c>
      <c r="C589" s="331">
        <v>719.88457694084161</v>
      </c>
      <c r="D589" s="328" t="s">
        <v>182</v>
      </c>
      <c r="E589" s="328" t="s">
        <v>182</v>
      </c>
      <c r="F589" s="328" t="s">
        <v>182</v>
      </c>
      <c r="G589" s="331" t="s">
        <v>477</v>
      </c>
    </row>
    <row r="590" spans="1:7" s="246" customFormat="1" ht="12.75" customHeight="1" x14ac:dyDescent="0.2">
      <c r="A590" s="68" t="s">
        <v>743</v>
      </c>
      <c r="B590" s="328" t="s">
        <v>182</v>
      </c>
      <c r="C590" s="329" t="s">
        <v>477</v>
      </c>
      <c r="D590" s="331">
        <v>1053.0935979415153</v>
      </c>
      <c r="E590" s="329" t="s">
        <v>477</v>
      </c>
      <c r="F590" s="329" t="s">
        <v>477</v>
      </c>
      <c r="G590" s="329" t="s">
        <v>477</v>
      </c>
    </row>
    <row r="591" spans="1:7" s="246" customFormat="1" ht="12.75" customHeight="1" x14ac:dyDescent="0.2">
      <c r="A591" s="68" t="s">
        <v>744</v>
      </c>
      <c r="B591" s="328" t="s">
        <v>182</v>
      </c>
      <c r="C591" s="331" t="s">
        <v>479</v>
      </c>
      <c r="D591" s="331" t="s">
        <v>479</v>
      </c>
      <c r="E591" s="329" t="s">
        <v>479</v>
      </c>
      <c r="F591" s="329" t="s">
        <v>479</v>
      </c>
      <c r="G591" s="329" t="s">
        <v>477</v>
      </c>
    </row>
    <row r="592" spans="1:7" s="246" customFormat="1" ht="12.75" customHeight="1" x14ac:dyDescent="0.2">
      <c r="A592" s="68" t="s">
        <v>745</v>
      </c>
      <c r="B592" s="328" t="s">
        <v>182</v>
      </c>
      <c r="C592" s="331">
        <v>17.318326450965749</v>
      </c>
      <c r="D592" s="331">
        <v>0.63206652889299997</v>
      </c>
      <c r="E592" s="329">
        <v>14.91067980114685</v>
      </c>
      <c r="F592" s="329">
        <v>363.40666610922074</v>
      </c>
      <c r="G592" s="329" t="s">
        <v>477</v>
      </c>
    </row>
    <row r="593" spans="1:7" s="246" customFormat="1" ht="14.25" customHeight="1" x14ac:dyDescent="0.2">
      <c r="A593" s="306" t="s">
        <v>746</v>
      </c>
      <c r="B593" s="331">
        <v>4349.248664685867</v>
      </c>
      <c r="C593" s="328" t="s">
        <v>182</v>
      </c>
      <c r="D593" s="328" t="s">
        <v>182</v>
      </c>
      <c r="E593" s="328" t="s">
        <v>182</v>
      </c>
      <c r="F593" s="328" t="s">
        <v>182</v>
      </c>
      <c r="G593" s="328" t="s">
        <v>182</v>
      </c>
    </row>
    <row r="594" spans="1:7" s="246" customFormat="1" ht="12" customHeight="1" x14ac:dyDescent="0.2">
      <c r="A594" s="306" t="s">
        <v>747</v>
      </c>
      <c r="B594" s="331">
        <v>3504.4603945689328</v>
      </c>
      <c r="C594" s="328" t="s">
        <v>182</v>
      </c>
      <c r="D594" s="328" t="s">
        <v>182</v>
      </c>
      <c r="E594" s="328" t="s">
        <v>182</v>
      </c>
      <c r="F594" s="328" t="s">
        <v>182</v>
      </c>
      <c r="G594" s="328" t="s">
        <v>182</v>
      </c>
    </row>
    <row r="595" spans="1:7" s="246" customFormat="1" ht="12" customHeight="1" x14ac:dyDescent="0.2">
      <c r="A595" s="303" t="s">
        <v>748</v>
      </c>
      <c r="B595" s="331" t="s">
        <v>477</v>
      </c>
      <c r="C595" s="328" t="s">
        <v>182</v>
      </c>
      <c r="D595" s="328" t="s">
        <v>182</v>
      </c>
      <c r="E595" s="328" t="s">
        <v>182</v>
      </c>
      <c r="F595" s="328" t="s">
        <v>182</v>
      </c>
      <c r="G595" s="328" t="s">
        <v>182</v>
      </c>
    </row>
    <row r="596" spans="1:7" s="246" customFormat="1" ht="13.5" customHeight="1" x14ac:dyDescent="0.2">
      <c r="A596" s="69" t="s">
        <v>749</v>
      </c>
      <c r="B596" s="331" t="s">
        <v>477</v>
      </c>
      <c r="C596" s="331" t="s">
        <v>477</v>
      </c>
      <c r="D596" s="331" t="s">
        <v>477</v>
      </c>
      <c r="E596" s="331" t="s">
        <v>477</v>
      </c>
      <c r="F596" s="331" t="s">
        <v>477</v>
      </c>
      <c r="G596" s="331" t="s">
        <v>477</v>
      </c>
    </row>
    <row r="597" spans="1:7" x14ac:dyDescent="0.25">
      <c r="A597"/>
      <c r="B597"/>
      <c r="C597"/>
      <c r="D597"/>
      <c r="E597"/>
    </row>
    <row r="598" spans="1:7" x14ac:dyDescent="0.25">
      <c r="A598" s="70" t="s">
        <v>750</v>
      </c>
      <c r="B598" s="71">
        <f>B520</f>
        <v>7853.7090592547993</v>
      </c>
      <c r="C598" s="71">
        <f t="shared" ref="C598:G598" si="11">C520</f>
        <v>9418.7606550076798</v>
      </c>
      <c r="D598" s="71">
        <f t="shared" si="11"/>
        <v>1108.4205949512345</v>
      </c>
      <c r="E598" s="71">
        <f t="shared" si="11"/>
        <v>14.91067980114685</v>
      </c>
      <c r="F598" s="71">
        <f t="shared" si="11"/>
        <v>363.40666610922074</v>
      </c>
      <c r="G598" s="71" t="str">
        <f t="shared" si="11"/>
        <v>NA</v>
      </c>
    </row>
    <row r="599" spans="1:7" x14ac:dyDescent="0.25">
      <c r="A599"/>
      <c r="B599"/>
      <c r="C599"/>
      <c r="D599"/>
      <c r="E599"/>
    </row>
    <row r="601" spans="1:7" ht="15.75" x14ac:dyDescent="0.25">
      <c r="A601" s="212" t="s">
        <v>751</v>
      </c>
      <c r="B601" s="217"/>
      <c r="C601" s="217"/>
      <c r="D601" s="217"/>
      <c r="E601" s="217"/>
      <c r="F601" s="217"/>
      <c r="G601" s="49" t="s">
        <v>461</v>
      </c>
    </row>
    <row r="602" spans="1:7" ht="15.75" x14ac:dyDescent="0.25">
      <c r="A602" s="212" t="s">
        <v>650</v>
      </c>
      <c r="B602" s="217"/>
      <c r="C602" s="217"/>
      <c r="D602" s="217"/>
      <c r="E602" s="217"/>
      <c r="F602" s="217"/>
      <c r="G602" s="49" t="s">
        <v>3349</v>
      </c>
    </row>
    <row r="603" spans="1:7" x14ac:dyDescent="0.25">
      <c r="A603" s="217"/>
      <c r="B603" s="217"/>
      <c r="C603" s="217"/>
      <c r="D603" s="217"/>
      <c r="E603" s="217"/>
      <c r="F603" s="217"/>
      <c r="G603" s="49" t="s">
        <v>462</v>
      </c>
    </row>
    <row r="604" spans="1:7" x14ac:dyDescent="0.25">
      <c r="A604" s="217"/>
      <c r="B604" s="217"/>
      <c r="C604" s="217"/>
      <c r="D604" s="217"/>
      <c r="E604" s="217"/>
      <c r="F604" s="217"/>
      <c r="G604" s="247"/>
    </row>
    <row r="605" spans="1:7" ht="54" customHeight="1" x14ac:dyDescent="0.25">
      <c r="A605" s="456" t="s">
        <v>463</v>
      </c>
      <c r="B605" s="72" t="s">
        <v>752</v>
      </c>
      <c r="C605" s="72" t="s">
        <v>753</v>
      </c>
      <c r="D605" s="72" t="s">
        <v>754</v>
      </c>
      <c r="E605" s="72" t="s">
        <v>602</v>
      </c>
      <c r="F605" s="72" t="s">
        <v>468</v>
      </c>
      <c r="G605" s="72" t="s">
        <v>469</v>
      </c>
    </row>
    <row r="606" spans="1:7" ht="15.75" thickBot="1" x14ac:dyDescent="0.3">
      <c r="A606" s="457"/>
      <c r="B606" s="458" t="s">
        <v>471</v>
      </c>
      <c r="C606" s="459"/>
      <c r="D606" s="459"/>
      <c r="E606" s="459"/>
      <c r="F606" s="459"/>
      <c r="G606" s="460"/>
    </row>
    <row r="607" spans="1:7" ht="15.75" thickTop="1" x14ac:dyDescent="0.25">
      <c r="A607" s="73" t="s">
        <v>755</v>
      </c>
      <c r="B607" s="331">
        <v>-831125.53638504399</v>
      </c>
      <c r="C607" s="331">
        <v>1234.7394602571119</v>
      </c>
      <c r="D607" s="331">
        <v>35.11369899647039</v>
      </c>
      <c r="E607" s="331">
        <v>141.59499629999999</v>
      </c>
      <c r="F607" s="331">
        <v>7641.6606409999995</v>
      </c>
      <c r="G607" s="331" t="s">
        <v>500</v>
      </c>
    </row>
    <row r="608" spans="1:7" x14ac:dyDescent="0.25">
      <c r="A608" s="74" t="s">
        <v>756</v>
      </c>
      <c r="B608" s="331">
        <v>-680293.34243705962</v>
      </c>
      <c r="C608" s="331">
        <v>260.14196732065915</v>
      </c>
      <c r="D608" s="331">
        <v>22.501521677555012</v>
      </c>
      <c r="E608" s="331">
        <v>120.1226453</v>
      </c>
      <c r="F608" s="331">
        <v>7283.7881829999997</v>
      </c>
      <c r="G608" s="331" t="s">
        <v>500</v>
      </c>
    </row>
    <row r="609" spans="1:7" x14ac:dyDescent="0.25">
      <c r="A609" s="351" t="s">
        <v>757</v>
      </c>
      <c r="B609" s="331">
        <v>-581225.21712432243</v>
      </c>
      <c r="C609" s="331">
        <v>259.58656569999999</v>
      </c>
      <c r="D609" s="331">
        <v>22.303775677555009</v>
      </c>
      <c r="E609" s="329">
        <v>120.1226453</v>
      </c>
      <c r="F609" s="329">
        <v>7283.7881829999997</v>
      </c>
      <c r="G609" s="329" t="s">
        <v>504</v>
      </c>
    </row>
    <row r="610" spans="1:7" x14ac:dyDescent="0.25">
      <c r="A610" s="352" t="s">
        <v>758</v>
      </c>
      <c r="B610" s="331">
        <v>-99068.125312737131</v>
      </c>
      <c r="C610" s="331" t="s">
        <v>479</v>
      </c>
      <c r="D610" s="331" t="s">
        <v>3079</v>
      </c>
      <c r="E610" s="329" t="s">
        <v>477</v>
      </c>
      <c r="F610" s="329" t="s">
        <v>477</v>
      </c>
      <c r="G610" s="329" t="s">
        <v>477</v>
      </c>
    </row>
    <row r="611" spans="1:7" x14ac:dyDescent="0.25">
      <c r="A611" s="353" t="s">
        <v>759</v>
      </c>
      <c r="B611" s="331">
        <v>23030.524805171535</v>
      </c>
      <c r="C611" s="331" t="s">
        <v>3085</v>
      </c>
      <c r="D611" s="331" t="s">
        <v>3085</v>
      </c>
      <c r="E611" s="331" t="s">
        <v>477</v>
      </c>
      <c r="F611" s="331" t="s">
        <v>477</v>
      </c>
      <c r="G611" s="331" t="s">
        <v>477</v>
      </c>
    </row>
    <row r="612" spans="1:7" x14ac:dyDescent="0.25">
      <c r="A612" s="351" t="s">
        <v>760</v>
      </c>
      <c r="B612" s="331">
        <v>-29001.50383515003</v>
      </c>
      <c r="C612" s="331" t="s">
        <v>575</v>
      </c>
      <c r="D612" s="331" t="s">
        <v>575</v>
      </c>
      <c r="E612" s="329" t="s">
        <v>477</v>
      </c>
      <c r="F612" s="329" t="s">
        <v>477</v>
      </c>
      <c r="G612" s="329" t="s">
        <v>477</v>
      </c>
    </row>
    <row r="613" spans="1:7" x14ac:dyDescent="0.25">
      <c r="A613" s="351" t="s">
        <v>761</v>
      </c>
      <c r="B613" s="331">
        <v>52032.028640321565</v>
      </c>
      <c r="C613" s="331" t="s">
        <v>575</v>
      </c>
      <c r="D613" s="331" t="s">
        <v>575</v>
      </c>
      <c r="E613" s="329" t="s">
        <v>477</v>
      </c>
      <c r="F613" s="329" t="s">
        <v>477</v>
      </c>
      <c r="G613" s="329" t="s">
        <v>477</v>
      </c>
    </row>
    <row r="614" spans="1:7" x14ac:dyDescent="0.25">
      <c r="A614" s="74" t="s">
        <v>762</v>
      </c>
      <c r="B614" s="331">
        <v>-28216.102686357408</v>
      </c>
      <c r="C614" s="331">
        <v>12.663181</v>
      </c>
      <c r="D614" s="331">
        <v>1.1562030000000001</v>
      </c>
      <c r="E614" s="331">
        <v>21.472351</v>
      </c>
      <c r="F614" s="331">
        <v>357.87245800000005</v>
      </c>
      <c r="G614" s="331" t="s">
        <v>477</v>
      </c>
    </row>
    <row r="615" spans="1:7" x14ac:dyDescent="0.25">
      <c r="A615" s="351" t="s">
        <v>763</v>
      </c>
      <c r="B615" s="331">
        <v>8734.4840051914307</v>
      </c>
      <c r="C615" s="331">
        <v>12.663181</v>
      </c>
      <c r="D615" s="331">
        <v>1.1562030000000001</v>
      </c>
      <c r="E615" s="329">
        <v>21.472351</v>
      </c>
      <c r="F615" s="329">
        <v>357.87245800000005</v>
      </c>
      <c r="G615" s="329" t="s">
        <v>477</v>
      </c>
    </row>
    <row r="616" spans="1:7" x14ac:dyDescent="0.25">
      <c r="A616" s="352" t="s">
        <v>764</v>
      </c>
      <c r="B616" s="331">
        <v>-36950.586691548837</v>
      </c>
      <c r="C616" s="331" t="s">
        <v>504</v>
      </c>
      <c r="D616" s="331" t="s">
        <v>575</v>
      </c>
      <c r="E616" s="329" t="s">
        <v>477</v>
      </c>
      <c r="F616" s="329" t="s">
        <v>477</v>
      </c>
      <c r="G616" s="329" t="s">
        <v>477</v>
      </c>
    </row>
    <row r="617" spans="1:7" x14ac:dyDescent="0.25">
      <c r="A617" s="353" t="s">
        <v>765</v>
      </c>
      <c r="B617" s="331">
        <v>-5742.2251556353804</v>
      </c>
      <c r="C617" s="331">
        <v>961.93431193645267</v>
      </c>
      <c r="D617" s="331">
        <v>0.59525414428571</v>
      </c>
      <c r="E617" s="331" t="s">
        <v>477</v>
      </c>
      <c r="F617" s="331" t="s">
        <v>477</v>
      </c>
      <c r="G617" s="331" t="s">
        <v>477</v>
      </c>
    </row>
    <row r="618" spans="1:7" x14ac:dyDescent="0.25">
      <c r="A618" s="351" t="s">
        <v>766</v>
      </c>
      <c r="B618" s="331">
        <v>-10133.615543726639</v>
      </c>
      <c r="C618" s="331" t="s">
        <v>504</v>
      </c>
      <c r="D618" s="331">
        <v>0.59215403</v>
      </c>
      <c r="E618" s="329" t="s">
        <v>477</v>
      </c>
      <c r="F618" s="329" t="s">
        <v>477</v>
      </c>
      <c r="G618" s="329" t="s">
        <v>477</v>
      </c>
    </row>
    <row r="619" spans="1:7" x14ac:dyDescent="0.25">
      <c r="A619" s="351" t="s">
        <v>767</v>
      </c>
      <c r="B619" s="331">
        <v>469.44060909762544</v>
      </c>
      <c r="C619" s="331" t="s">
        <v>504</v>
      </c>
      <c r="D619" s="331" t="s">
        <v>500</v>
      </c>
      <c r="E619" s="329" t="s">
        <v>477</v>
      </c>
      <c r="F619" s="329" t="s">
        <v>477</v>
      </c>
      <c r="G619" s="329" t="s">
        <v>477</v>
      </c>
    </row>
    <row r="620" spans="1:7" x14ac:dyDescent="0.25">
      <c r="A620" s="74" t="s">
        <v>768</v>
      </c>
      <c r="B620" s="331">
        <v>-33858.519844496128</v>
      </c>
      <c r="C620" s="331" t="s">
        <v>504</v>
      </c>
      <c r="D620" s="331">
        <v>6.0475778530394004</v>
      </c>
      <c r="E620" s="331" t="s">
        <v>504</v>
      </c>
      <c r="F620" s="331" t="s">
        <v>504</v>
      </c>
      <c r="G620" s="331" t="s">
        <v>477</v>
      </c>
    </row>
    <row r="621" spans="1:7" x14ac:dyDescent="0.25">
      <c r="A621" s="351" t="s">
        <v>769</v>
      </c>
      <c r="B621" s="331">
        <v>-116642.3750794526</v>
      </c>
      <c r="C621" s="331" t="s">
        <v>504</v>
      </c>
      <c r="D621" s="331">
        <v>6.0475778530394004</v>
      </c>
      <c r="E621" s="329" t="s">
        <v>504</v>
      </c>
      <c r="F621" s="329" t="s">
        <v>504</v>
      </c>
      <c r="G621" s="329" t="s">
        <v>477</v>
      </c>
    </row>
    <row r="622" spans="1:7" x14ac:dyDescent="0.25">
      <c r="A622" s="352" t="s">
        <v>770</v>
      </c>
      <c r="B622" s="331">
        <v>82783.855234956471</v>
      </c>
      <c r="C622" s="331" t="s">
        <v>504</v>
      </c>
      <c r="D622" s="331" t="s">
        <v>575</v>
      </c>
      <c r="E622" s="329" t="s">
        <v>504</v>
      </c>
      <c r="F622" s="329" t="s">
        <v>504</v>
      </c>
      <c r="G622" s="329" t="s">
        <v>477</v>
      </c>
    </row>
    <row r="623" spans="1:7" x14ac:dyDescent="0.25">
      <c r="A623" s="353" t="s">
        <v>771</v>
      </c>
      <c r="B623" s="331" t="s">
        <v>504</v>
      </c>
      <c r="C623" s="331" t="s">
        <v>504</v>
      </c>
      <c r="D623" s="331" t="s">
        <v>504</v>
      </c>
      <c r="E623" s="331" t="s">
        <v>477</v>
      </c>
      <c r="F623" s="331" t="s">
        <v>477</v>
      </c>
      <c r="G623" s="331" t="s">
        <v>477</v>
      </c>
    </row>
    <row r="624" spans="1:7" x14ac:dyDescent="0.25">
      <c r="A624" s="351" t="s">
        <v>772</v>
      </c>
      <c r="B624" s="328" t="s">
        <v>182</v>
      </c>
      <c r="C624" s="328" t="s">
        <v>182</v>
      </c>
      <c r="D624" s="328" t="s">
        <v>182</v>
      </c>
      <c r="E624" s="328" t="s">
        <v>182</v>
      </c>
      <c r="F624" s="328" t="s">
        <v>182</v>
      </c>
      <c r="G624" s="328" t="s">
        <v>182</v>
      </c>
    </row>
    <row r="625" spans="1:8" x14ac:dyDescent="0.25">
      <c r="A625" s="351" t="s">
        <v>773</v>
      </c>
      <c r="B625" s="331" t="s">
        <v>504</v>
      </c>
      <c r="C625" s="331" t="s">
        <v>504</v>
      </c>
      <c r="D625" s="331" t="s">
        <v>504</v>
      </c>
      <c r="E625" s="329" t="s">
        <v>477</v>
      </c>
      <c r="F625" s="329" t="s">
        <v>477</v>
      </c>
      <c r="G625" s="329" t="s">
        <v>477</v>
      </c>
    </row>
    <row r="626" spans="1:8" x14ac:dyDescent="0.25">
      <c r="A626" s="74" t="s">
        <v>774</v>
      </c>
      <c r="B626" s="331">
        <v>-106045.87106666707</v>
      </c>
      <c r="C626" s="328" t="s">
        <v>182</v>
      </c>
      <c r="D626" s="328" t="s">
        <v>182</v>
      </c>
      <c r="E626" s="328" t="s">
        <v>182</v>
      </c>
      <c r="F626" s="328" t="s">
        <v>182</v>
      </c>
      <c r="G626" s="328" t="s">
        <v>182</v>
      </c>
    </row>
    <row r="627" spans="1:8" x14ac:dyDescent="0.25">
      <c r="A627" s="354" t="s">
        <v>775</v>
      </c>
      <c r="B627" s="331" t="s">
        <v>3085</v>
      </c>
      <c r="C627" s="331" t="s">
        <v>500</v>
      </c>
      <c r="D627" s="331">
        <v>2.41583792</v>
      </c>
      <c r="E627" s="331" t="s">
        <v>477</v>
      </c>
      <c r="F627" s="331" t="s">
        <v>477</v>
      </c>
      <c r="G627" s="331" t="s">
        <v>477</v>
      </c>
    </row>
    <row r="628" spans="1:8" x14ac:dyDescent="0.25">
      <c r="A628" s="337" t="s">
        <v>776</v>
      </c>
      <c r="B628" s="331" t="s">
        <v>3085</v>
      </c>
      <c r="C628" s="331" t="s">
        <v>500</v>
      </c>
      <c r="D628" s="331">
        <v>2.41583792</v>
      </c>
      <c r="E628" s="331" t="s">
        <v>477</v>
      </c>
      <c r="F628" s="331" t="s">
        <v>477</v>
      </c>
      <c r="G628" s="331" t="s">
        <v>477</v>
      </c>
    </row>
    <row r="630" spans="1:8" x14ac:dyDescent="0.25">
      <c r="A630" s="50" t="s">
        <v>777</v>
      </c>
      <c r="B630" s="51">
        <f>B607</f>
        <v>-831125.53638504399</v>
      </c>
      <c r="C630" s="62">
        <f t="shared" ref="C630:G630" si="12">C607</f>
        <v>1234.7394602571119</v>
      </c>
      <c r="D630" s="62">
        <f t="shared" si="12"/>
        <v>35.11369899647039</v>
      </c>
      <c r="E630" s="62">
        <f t="shared" si="12"/>
        <v>141.59499629999999</v>
      </c>
      <c r="F630" s="62">
        <f t="shared" si="12"/>
        <v>7641.6606409999995</v>
      </c>
      <c r="G630" s="62" t="str">
        <f t="shared" si="12"/>
        <v>NE,NA</v>
      </c>
    </row>
    <row r="633" spans="1:8" ht="15.75" x14ac:dyDescent="0.25">
      <c r="A633" s="463" t="s">
        <v>778</v>
      </c>
      <c r="B633" s="463"/>
      <c r="C633" s="217"/>
      <c r="D633" s="217"/>
      <c r="E633" s="217"/>
      <c r="F633" s="217"/>
      <c r="G633" s="217"/>
      <c r="H633" s="49" t="s">
        <v>461</v>
      </c>
    </row>
    <row r="634" spans="1:8" ht="15.75" x14ac:dyDescent="0.25">
      <c r="A634" s="232" t="s">
        <v>650</v>
      </c>
      <c r="B634" s="52"/>
      <c r="C634" s="217"/>
      <c r="D634" s="217"/>
      <c r="E634" s="217"/>
      <c r="F634" s="217"/>
      <c r="G634" s="217"/>
      <c r="H634" s="49" t="s">
        <v>3349</v>
      </c>
    </row>
    <row r="635" spans="1:8" x14ac:dyDescent="0.25">
      <c r="A635" s="217"/>
      <c r="B635" s="217"/>
      <c r="C635" s="217"/>
      <c r="D635" s="217"/>
      <c r="E635" s="217"/>
      <c r="F635" s="217"/>
      <c r="G635" s="217"/>
      <c r="H635" s="49" t="s">
        <v>462</v>
      </c>
    </row>
    <row r="636" spans="1:8" x14ac:dyDescent="0.25">
      <c r="A636" s="217"/>
      <c r="B636" s="217"/>
      <c r="C636" s="217"/>
      <c r="D636" s="217"/>
      <c r="E636" s="217"/>
      <c r="F636" s="217"/>
      <c r="G636" s="217"/>
      <c r="H636" s="248"/>
    </row>
    <row r="637" spans="1:8" x14ac:dyDescent="0.25">
      <c r="A637" s="451" t="s">
        <v>779</v>
      </c>
      <c r="B637" s="249" t="s">
        <v>780</v>
      </c>
      <c r="C637" s="250" t="s">
        <v>465</v>
      </c>
      <c r="D637" s="250" t="s">
        <v>466</v>
      </c>
      <c r="E637" s="250" t="s">
        <v>602</v>
      </c>
      <c r="F637" s="251" t="s">
        <v>468</v>
      </c>
      <c r="G637" s="252" t="s">
        <v>469</v>
      </c>
      <c r="H637" s="251" t="s">
        <v>603</v>
      </c>
    </row>
    <row r="638" spans="1:8" ht="15.75" thickBot="1" x14ac:dyDescent="0.3">
      <c r="A638" s="452"/>
      <c r="B638" s="453" t="s">
        <v>471</v>
      </c>
      <c r="C638" s="454"/>
      <c r="D638" s="454"/>
      <c r="E638" s="454"/>
      <c r="F638" s="454"/>
      <c r="G638" s="454"/>
      <c r="H638" s="455"/>
    </row>
    <row r="639" spans="1:8" ht="15.75" thickTop="1" x14ac:dyDescent="0.25">
      <c r="A639" s="253" t="s">
        <v>781</v>
      </c>
      <c r="B639" s="331" t="s">
        <v>3080</v>
      </c>
      <c r="C639" s="331">
        <v>6143.8266127488378</v>
      </c>
      <c r="D639" s="331">
        <v>73.757520658580603</v>
      </c>
      <c r="E639" s="331">
        <v>2.3460190219567099</v>
      </c>
      <c r="F639" s="331">
        <v>6.5483463597946603</v>
      </c>
      <c r="G639" s="331">
        <v>114.39560414851302</v>
      </c>
      <c r="H639" s="331">
        <v>0.74349333311907995</v>
      </c>
    </row>
    <row r="640" spans="1:8" x14ac:dyDescent="0.25">
      <c r="A640" s="355" t="s">
        <v>783</v>
      </c>
      <c r="B640" s="331" t="s">
        <v>539</v>
      </c>
      <c r="C640" s="331">
        <v>5261.8993888836258</v>
      </c>
      <c r="D640" s="328" t="s">
        <v>182</v>
      </c>
      <c r="E640" s="331">
        <v>2.3460190219567099</v>
      </c>
      <c r="F640" s="331">
        <v>6.1117899358083498</v>
      </c>
      <c r="G640" s="331">
        <v>21.695718028166269</v>
      </c>
      <c r="H640" s="328" t="s">
        <v>182</v>
      </c>
    </row>
    <row r="641" spans="1:8" x14ac:dyDescent="0.25">
      <c r="A641" s="332" t="s">
        <v>784</v>
      </c>
      <c r="B641" s="331" t="s">
        <v>539</v>
      </c>
      <c r="C641" s="331">
        <v>5261.8993888836258</v>
      </c>
      <c r="D641" s="328" t="s">
        <v>182</v>
      </c>
      <c r="E641" s="329">
        <v>2.3460190219567099</v>
      </c>
      <c r="F641" s="329">
        <v>6.1117899358083498</v>
      </c>
      <c r="G641" s="329">
        <v>21.695718028166269</v>
      </c>
      <c r="H641" s="328" t="s">
        <v>182</v>
      </c>
    </row>
    <row r="642" spans="1:8" x14ac:dyDescent="0.25">
      <c r="A642" s="332" t="s">
        <v>785</v>
      </c>
      <c r="B642" s="331" t="s">
        <v>506</v>
      </c>
      <c r="C642" s="331" t="s">
        <v>506</v>
      </c>
      <c r="D642" s="328" t="s">
        <v>182</v>
      </c>
      <c r="E642" s="329" t="s">
        <v>506</v>
      </c>
      <c r="F642" s="329" t="s">
        <v>506</v>
      </c>
      <c r="G642" s="329" t="s">
        <v>506</v>
      </c>
      <c r="H642" s="328" t="s">
        <v>182</v>
      </c>
    </row>
    <row r="643" spans="1:8" x14ac:dyDescent="0.25">
      <c r="A643" s="356" t="s">
        <v>786</v>
      </c>
      <c r="B643" s="331" t="s">
        <v>506</v>
      </c>
      <c r="C643" s="331" t="s">
        <v>506</v>
      </c>
      <c r="D643" s="328" t="s">
        <v>182</v>
      </c>
      <c r="E643" s="331" t="s">
        <v>506</v>
      </c>
      <c r="F643" s="331" t="s">
        <v>506</v>
      </c>
      <c r="G643" s="331" t="s">
        <v>506</v>
      </c>
      <c r="H643" s="328" t="s">
        <v>182</v>
      </c>
    </row>
    <row r="644" spans="1:8" x14ac:dyDescent="0.25">
      <c r="A644" s="355" t="s">
        <v>787</v>
      </c>
      <c r="B644" s="328" t="s">
        <v>182</v>
      </c>
      <c r="C644" s="331">
        <v>76.365222930707887</v>
      </c>
      <c r="D644" s="331">
        <v>5.5964614607999996</v>
      </c>
      <c r="E644" s="331" t="s">
        <v>504</v>
      </c>
      <c r="F644" s="331" t="s">
        <v>504</v>
      </c>
      <c r="G644" s="331" t="s">
        <v>504</v>
      </c>
      <c r="H644" s="328" t="s">
        <v>182</v>
      </c>
    </row>
    <row r="645" spans="1:8" x14ac:dyDescent="0.25">
      <c r="A645" s="357" t="s">
        <v>788</v>
      </c>
      <c r="B645" s="328" t="s">
        <v>182</v>
      </c>
      <c r="C645" s="331">
        <v>74.619486144000007</v>
      </c>
      <c r="D645" s="331">
        <v>5.5964614607999996</v>
      </c>
      <c r="E645" s="329" t="s">
        <v>504</v>
      </c>
      <c r="F645" s="329" t="s">
        <v>504</v>
      </c>
      <c r="G645" s="329" t="s">
        <v>504</v>
      </c>
      <c r="H645" s="328" t="s">
        <v>182</v>
      </c>
    </row>
    <row r="646" spans="1:8" x14ac:dyDescent="0.25">
      <c r="A646" s="357" t="s">
        <v>789</v>
      </c>
      <c r="B646" s="328" t="s">
        <v>182</v>
      </c>
      <c r="C646" s="331">
        <v>1.7457367867078699</v>
      </c>
      <c r="D646" s="331" t="s">
        <v>551</v>
      </c>
      <c r="E646" s="329" t="s">
        <v>504</v>
      </c>
      <c r="F646" s="329" t="s">
        <v>504</v>
      </c>
      <c r="G646" s="329" t="s">
        <v>504</v>
      </c>
      <c r="H646" s="328" t="s">
        <v>182</v>
      </c>
    </row>
    <row r="647" spans="1:8" x14ac:dyDescent="0.25">
      <c r="A647" s="355" t="s">
        <v>790</v>
      </c>
      <c r="B647" s="331" t="s">
        <v>511</v>
      </c>
      <c r="C647" s="331" t="s">
        <v>511</v>
      </c>
      <c r="D647" s="331" t="s">
        <v>511</v>
      </c>
      <c r="E647" s="331" t="s">
        <v>511</v>
      </c>
      <c r="F647" s="331" t="s">
        <v>511</v>
      </c>
      <c r="G647" s="331" t="s">
        <v>511</v>
      </c>
      <c r="H647" s="331" t="s">
        <v>511</v>
      </c>
    </row>
    <row r="648" spans="1:8" x14ac:dyDescent="0.25">
      <c r="A648" s="332" t="s">
        <v>791</v>
      </c>
      <c r="B648" s="331" t="s">
        <v>479</v>
      </c>
      <c r="C648" s="331" t="s">
        <v>511</v>
      </c>
      <c r="D648" s="331" t="s">
        <v>511</v>
      </c>
      <c r="E648" s="329" t="s">
        <v>479</v>
      </c>
      <c r="F648" s="329" t="s">
        <v>479</v>
      </c>
      <c r="G648" s="329" t="s">
        <v>479</v>
      </c>
      <c r="H648" s="329" t="s">
        <v>479</v>
      </c>
    </row>
    <row r="649" spans="1:8" x14ac:dyDescent="0.25">
      <c r="A649" s="332" t="s">
        <v>792</v>
      </c>
      <c r="B649" s="331" t="s">
        <v>477</v>
      </c>
      <c r="C649" s="331" t="s">
        <v>477</v>
      </c>
      <c r="D649" s="331" t="s">
        <v>477</v>
      </c>
      <c r="E649" s="329" t="s">
        <v>477</v>
      </c>
      <c r="F649" s="329" t="s">
        <v>477</v>
      </c>
      <c r="G649" s="329" t="s">
        <v>477</v>
      </c>
      <c r="H649" s="329" t="s">
        <v>477</v>
      </c>
    </row>
    <row r="650" spans="1:8" x14ac:dyDescent="0.25">
      <c r="A650" s="355" t="s">
        <v>793</v>
      </c>
      <c r="B650" s="328" t="s">
        <v>182</v>
      </c>
      <c r="C650" s="331">
        <v>805.56200093450445</v>
      </c>
      <c r="D650" s="331">
        <v>68.161059197780617</v>
      </c>
      <c r="E650" s="331" t="s">
        <v>551</v>
      </c>
      <c r="F650" s="331">
        <v>0.43655642398631</v>
      </c>
      <c r="G650" s="331">
        <v>49.308450064014231</v>
      </c>
      <c r="H650" s="328" t="s">
        <v>182</v>
      </c>
    </row>
    <row r="651" spans="1:8" x14ac:dyDescent="0.25">
      <c r="A651" s="332" t="s">
        <v>794</v>
      </c>
      <c r="B651" s="328" t="s">
        <v>182</v>
      </c>
      <c r="C651" s="331">
        <v>566.94660201297143</v>
      </c>
      <c r="D651" s="331">
        <v>66.504112399504038</v>
      </c>
      <c r="E651" s="329" t="s">
        <v>506</v>
      </c>
      <c r="F651" s="329">
        <v>0.43655642398631</v>
      </c>
      <c r="G651" s="329">
        <v>33.529746043529677</v>
      </c>
      <c r="H651" s="328" t="s">
        <v>182</v>
      </c>
    </row>
    <row r="652" spans="1:8" x14ac:dyDescent="0.25">
      <c r="A652" s="332" t="s">
        <v>795</v>
      </c>
      <c r="B652" s="328" t="s">
        <v>182</v>
      </c>
      <c r="C652" s="331">
        <v>238.61539892153306</v>
      </c>
      <c r="D652" s="331">
        <v>1.65694679827657</v>
      </c>
      <c r="E652" s="329" t="s">
        <v>506</v>
      </c>
      <c r="F652" s="329" t="s">
        <v>506</v>
      </c>
      <c r="G652" s="329">
        <v>15.77870402048455</v>
      </c>
      <c r="H652" s="328" t="s">
        <v>182</v>
      </c>
    </row>
    <row r="653" spans="1:8" x14ac:dyDescent="0.25">
      <c r="A653" s="332" t="s">
        <v>3358</v>
      </c>
      <c r="B653" s="328" t="s">
        <v>182</v>
      </c>
      <c r="C653" s="331" t="s">
        <v>479</v>
      </c>
      <c r="D653" s="331" t="s">
        <v>479</v>
      </c>
      <c r="E653" s="331" t="s">
        <v>479</v>
      </c>
      <c r="F653" s="331" t="s">
        <v>479</v>
      </c>
      <c r="G653" s="331" t="s">
        <v>479</v>
      </c>
      <c r="H653" s="328" t="s">
        <v>182</v>
      </c>
    </row>
    <row r="654" spans="1:8" x14ac:dyDescent="0.25">
      <c r="A654" s="355" t="s">
        <v>3359</v>
      </c>
      <c r="B654" s="331" t="s">
        <v>477</v>
      </c>
      <c r="C654" s="331" t="s">
        <v>477</v>
      </c>
      <c r="D654" s="331" t="s">
        <v>477</v>
      </c>
      <c r="E654" s="331" t="s">
        <v>506</v>
      </c>
      <c r="F654" s="331" t="s">
        <v>506</v>
      </c>
      <c r="G654" s="331">
        <v>43.391436056332523</v>
      </c>
      <c r="H654" s="331">
        <v>0.74349333311907995</v>
      </c>
    </row>
    <row r="655" spans="1:8" x14ac:dyDescent="0.25">
      <c r="A655" s="337" t="s">
        <v>555</v>
      </c>
      <c r="B655" s="329" t="s">
        <v>477</v>
      </c>
      <c r="C655" s="329" t="s">
        <v>477</v>
      </c>
      <c r="D655" s="329" t="s">
        <v>477</v>
      </c>
      <c r="E655" s="329" t="s">
        <v>506</v>
      </c>
      <c r="F655" s="329" t="s">
        <v>506</v>
      </c>
      <c r="G655" s="329">
        <v>43.391436056332523</v>
      </c>
      <c r="H655" s="329">
        <v>0.74349333311907995</v>
      </c>
    </row>
    <row r="656" spans="1:8" x14ac:dyDescent="0.25">
      <c r="A656" s="355" t="s">
        <v>796</v>
      </c>
      <c r="B656" s="328" t="s">
        <v>182</v>
      </c>
      <c r="C656" s="328" t="s">
        <v>182</v>
      </c>
      <c r="D656" s="328" t="s">
        <v>182</v>
      </c>
      <c r="E656" s="328" t="s">
        <v>182</v>
      </c>
      <c r="F656" s="328" t="s">
        <v>182</v>
      </c>
      <c r="G656" s="328" t="s">
        <v>182</v>
      </c>
      <c r="H656" s="328" t="s">
        <v>182</v>
      </c>
    </row>
    <row r="657" spans="1:8" x14ac:dyDescent="0.25">
      <c r="A657" s="357" t="s">
        <v>797</v>
      </c>
      <c r="B657" s="329">
        <v>11397.929630279281</v>
      </c>
      <c r="C657" s="328" t="s">
        <v>182</v>
      </c>
      <c r="D657" s="328" t="s">
        <v>182</v>
      </c>
      <c r="E657" s="328" t="s">
        <v>182</v>
      </c>
      <c r="F657" s="328" t="s">
        <v>182</v>
      </c>
      <c r="G657" s="328" t="s">
        <v>182</v>
      </c>
      <c r="H657" s="328" t="s">
        <v>182</v>
      </c>
    </row>
    <row r="658" spans="1:8" x14ac:dyDescent="0.25">
      <c r="A658" s="357" t="s">
        <v>798</v>
      </c>
      <c r="B658" s="329" t="s">
        <v>477</v>
      </c>
      <c r="C658" s="328" t="s">
        <v>182</v>
      </c>
      <c r="D658" s="328" t="s">
        <v>182</v>
      </c>
      <c r="E658" s="328" t="s">
        <v>182</v>
      </c>
      <c r="F658" s="328" t="s">
        <v>182</v>
      </c>
      <c r="G658" s="328" t="s">
        <v>182</v>
      </c>
      <c r="H658" s="328" t="s">
        <v>182</v>
      </c>
    </row>
    <row r="659" spans="1:8" x14ac:dyDescent="0.25">
      <c r="A659" s="358" t="s">
        <v>3360</v>
      </c>
      <c r="B659" s="329" t="s">
        <v>477</v>
      </c>
      <c r="C659" s="328" t="s">
        <v>182</v>
      </c>
      <c r="D659" s="328" t="s">
        <v>182</v>
      </c>
      <c r="E659" s="328" t="s">
        <v>182</v>
      </c>
      <c r="F659" s="328" t="s">
        <v>182</v>
      </c>
      <c r="G659" s="328" t="s">
        <v>182</v>
      </c>
      <c r="H659" s="328" t="s">
        <v>182</v>
      </c>
    </row>
    <row r="661" spans="1:8" x14ac:dyDescent="0.25">
      <c r="A661" s="50" t="s">
        <v>799</v>
      </c>
      <c r="B661" s="62" t="str">
        <f>B639</f>
        <v>NO,IE,NA</v>
      </c>
      <c r="C661" s="62">
        <f t="shared" ref="C661:H661" si="13">C639</f>
        <v>6143.8266127488378</v>
      </c>
      <c r="D661" s="62">
        <f t="shared" si="13"/>
        <v>73.757520658580603</v>
      </c>
      <c r="E661" s="62">
        <f t="shared" si="13"/>
        <v>2.3460190219567099</v>
      </c>
      <c r="F661" s="62">
        <f t="shared" si="13"/>
        <v>6.5483463597946603</v>
      </c>
      <c r="G661" s="62">
        <f t="shared" si="13"/>
        <v>114.39560414851302</v>
      </c>
      <c r="H661" s="62">
        <f t="shared" si="13"/>
        <v>0.74349333311907995</v>
      </c>
    </row>
    <row r="664" spans="1:8" ht="18" x14ac:dyDescent="0.25">
      <c r="A664" s="50" t="s">
        <v>800</v>
      </c>
      <c r="B664" s="75" t="s">
        <v>801</v>
      </c>
      <c r="C664" s="75" t="s">
        <v>802</v>
      </c>
      <c r="D664" s="75" t="s">
        <v>803</v>
      </c>
      <c r="E664" s="75" t="s">
        <v>804</v>
      </c>
      <c r="F664" s="75" t="s">
        <v>468</v>
      </c>
      <c r="G664" s="75" t="s">
        <v>469</v>
      </c>
      <c r="H664" s="75" t="s">
        <v>805</v>
      </c>
    </row>
    <row r="665" spans="1:8" x14ac:dyDescent="0.25">
      <c r="A665" s="210" t="s">
        <v>3564</v>
      </c>
      <c r="B665" s="211">
        <f t="shared" ref="B665:B672" si="14">B59</f>
        <v>5935361.2048846316</v>
      </c>
      <c r="C665" s="211">
        <f t="shared" ref="C665:H665" si="15">C59</f>
        <v>12331.35516763239</v>
      </c>
      <c r="D665" s="211">
        <f t="shared" si="15"/>
        <v>255.41813011993699</v>
      </c>
      <c r="E665" s="211">
        <f t="shared" si="15"/>
        <v>16601.736021301014</v>
      </c>
      <c r="F665" s="211">
        <f t="shared" si="15"/>
        <v>64984.511311122282</v>
      </c>
      <c r="G665" s="211">
        <f t="shared" si="15"/>
        <v>7345.4310275876951</v>
      </c>
      <c r="H665" s="211">
        <f t="shared" si="15"/>
        <v>12364.091048770906</v>
      </c>
    </row>
    <row r="666" spans="1:8" s="9" customFormat="1" x14ac:dyDescent="0.25">
      <c r="A666" s="210" t="s">
        <v>806</v>
      </c>
      <c r="B666" s="211">
        <f t="shared" si="14"/>
        <v>6048689.0414711749</v>
      </c>
      <c r="C666" s="211">
        <f t="shared" ref="C666:H672" si="16">C60</f>
        <v>12336.648060651123</v>
      </c>
      <c r="D666" s="211">
        <f t="shared" si="16"/>
        <v>258.66228519992751</v>
      </c>
      <c r="E666" s="211">
        <f t="shared" si="16"/>
        <v>18301.073699767901</v>
      </c>
      <c r="F666" s="211">
        <f t="shared" si="16"/>
        <v>65115.232968226752</v>
      </c>
      <c r="G666" s="211">
        <f t="shared" si="16"/>
        <v>7399.0875263533071</v>
      </c>
      <c r="H666" s="211">
        <f t="shared" si="16"/>
        <v>12364.091048770906</v>
      </c>
    </row>
    <row r="667" spans="1:8" s="3" customFormat="1" x14ac:dyDescent="0.25">
      <c r="A667" s="209" t="s">
        <v>89</v>
      </c>
      <c r="B667" s="76">
        <f t="shared" si="14"/>
        <v>2400057.4856406469</v>
      </c>
      <c r="C667" s="76">
        <f t="shared" si="16"/>
        <v>34.823479419570468</v>
      </c>
      <c r="D667" s="76">
        <f t="shared" si="16"/>
        <v>100.86538569159121</v>
      </c>
      <c r="E667" s="76">
        <f t="shared" si="16"/>
        <v>3434.4290996747714</v>
      </c>
      <c r="F667" s="76">
        <f t="shared" si="16"/>
        <v>581.83867235005948</v>
      </c>
      <c r="G667" s="76">
        <f t="shared" si="16"/>
        <v>43.701395420034459</v>
      </c>
      <c r="H667" s="76">
        <f t="shared" si="16"/>
        <v>9439.0432746602182</v>
      </c>
    </row>
    <row r="668" spans="1:8" s="3" customFormat="1" x14ac:dyDescent="0.25">
      <c r="A668" s="209" t="s">
        <v>4</v>
      </c>
      <c r="B668" s="76">
        <f t="shared" si="14"/>
        <v>1911442.8105552257</v>
      </c>
      <c r="C668" s="76">
        <f t="shared" si="16"/>
        <v>165.57291285866268</v>
      </c>
      <c r="D668" s="76">
        <f t="shared" si="16"/>
        <v>141.22138300660743</v>
      </c>
      <c r="E668" s="76">
        <f t="shared" si="16"/>
        <v>11993.96820796089</v>
      </c>
      <c r="F668" s="76">
        <f t="shared" si="16"/>
        <v>58745.519506243923</v>
      </c>
      <c r="G668" s="76">
        <f t="shared" si="16"/>
        <v>5777.2545334153529</v>
      </c>
      <c r="H668" s="76">
        <f t="shared" si="16"/>
        <v>618.63077203361581</v>
      </c>
    </row>
    <row r="669" spans="1:8" s="3" customFormat="1" x14ac:dyDescent="0.25">
      <c r="A669" s="209" t="s">
        <v>2403</v>
      </c>
      <c r="B669" s="76">
        <f t="shared" si="14"/>
        <v>586027.53370179143</v>
      </c>
      <c r="C669" s="76">
        <f t="shared" si="16"/>
        <v>205.33512877805845</v>
      </c>
      <c r="D669" s="76">
        <f t="shared" si="16"/>
        <v>4.0983274771096498</v>
      </c>
      <c r="E669" s="76">
        <f t="shared" si="16"/>
        <v>908.26373148672474</v>
      </c>
      <c r="F669" s="76">
        <f t="shared" si="16"/>
        <v>3021.64543736223</v>
      </c>
      <c r="G669" s="76">
        <f t="shared" si="16"/>
        <v>706.60096524296171</v>
      </c>
      <c r="H669" s="76">
        <f t="shared" si="16"/>
        <v>527.57585355553215</v>
      </c>
    </row>
    <row r="670" spans="1:8" s="3" customFormat="1" x14ac:dyDescent="0.25">
      <c r="A670" s="209" t="s">
        <v>9</v>
      </c>
      <c r="B670" s="76">
        <f t="shared" si="14"/>
        <v>1137620.3858851495</v>
      </c>
      <c r="C670" s="76">
        <f t="shared" si="16"/>
        <v>11930.898339782843</v>
      </c>
      <c r="D670" s="76">
        <f t="shared" si="16"/>
        <v>11.176634590788881</v>
      </c>
      <c r="E670" s="76">
        <f t="shared" si="16"/>
        <v>1964.4126606455166</v>
      </c>
      <c r="F670" s="76">
        <f t="shared" si="16"/>
        <v>2766.2293522705422</v>
      </c>
      <c r="G670" s="76">
        <f t="shared" si="16"/>
        <v>871.53063227495795</v>
      </c>
      <c r="H670" s="76">
        <f t="shared" si="16"/>
        <v>1778.8411485215402</v>
      </c>
    </row>
    <row r="671" spans="1:8" s="3" customFormat="1" x14ac:dyDescent="0.25">
      <c r="A671" s="209" t="s">
        <v>126</v>
      </c>
      <c r="B671" s="76">
        <f t="shared" si="14"/>
        <v>257.90976890459297</v>
      </c>
      <c r="C671" s="76">
        <f t="shared" si="16"/>
        <v>1.300499353749E-2</v>
      </c>
      <c r="D671" s="76">
        <f t="shared" si="16"/>
        <v>1.87845249299E-3</v>
      </c>
      <c r="E671" s="76" t="str">
        <f t="shared" si="16"/>
        <v>IE</v>
      </c>
      <c r="F671" s="76" t="str">
        <f t="shared" si="16"/>
        <v>IE</v>
      </c>
      <c r="G671" s="76" t="str">
        <f t="shared" si="16"/>
        <v>IE</v>
      </c>
      <c r="H671" s="76" t="str">
        <f t="shared" si="16"/>
        <v>IE</v>
      </c>
    </row>
    <row r="672" spans="1:8" s="3" customFormat="1" x14ac:dyDescent="0.25">
      <c r="A672" s="209" t="s">
        <v>3074</v>
      </c>
      <c r="B672" s="76">
        <f t="shared" si="14"/>
        <v>13282.915919456782</v>
      </c>
      <c r="C672" s="76">
        <f t="shared" si="16"/>
        <v>5.1948184495699996E-3</v>
      </c>
      <c r="D672" s="76">
        <f t="shared" si="16"/>
        <v>1.29867598133739</v>
      </c>
      <c r="E672" s="76">
        <f t="shared" si="16"/>
        <v>0</v>
      </c>
      <c r="F672" s="76">
        <f t="shared" si="16"/>
        <v>0</v>
      </c>
      <c r="G672" s="76">
        <f t="shared" si="16"/>
        <v>0</v>
      </c>
      <c r="H672" s="76">
        <f t="shared" si="16"/>
        <v>0</v>
      </c>
    </row>
    <row r="673" spans="1:36" x14ac:dyDescent="0.25">
      <c r="A673" s="210" t="s">
        <v>807</v>
      </c>
      <c r="B673" s="76">
        <f>G408</f>
        <v>22472.091458330953</v>
      </c>
      <c r="C673" s="76">
        <f>H408</f>
        <v>4.6925847366299997E-3</v>
      </c>
      <c r="D673" s="76">
        <f>I408</f>
        <v>4.8332437122200001E-3</v>
      </c>
      <c r="E673" s="76"/>
      <c r="F673" s="77"/>
      <c r="G673" s="77"/>
      <c r="H673" s="77"/>
    </row>
    <row r="674" spans="1:36" x14ac:dyDescent="0.25">
      <c r="A674" s="210" t="s">
        <v>808</v>
      </c>
      <c r="B674" s="76">
        <f>B465</f>
        <v>194388.53120401071</v>
      </c>
      <c r="C674" s="76">
        <f>C465</f>
        <v>4.4228396639999996</v>
      </c>
      <c r="D674" s="76">
        <f>D465</f>
        <v>83.655309749766346</v>
      </c>
      <c r="E674" s="76">
        <f>J465</f>
        <v>572.16514495327442</v>
      </c>
      <c r="F674" s="76">
        <f>K465</f>
        <v>1557.1939910195872</v>
      </c>
      <c r="G674" s="76">
        <f>L465</f>
        <v>5849.2197121443369</v>
      </c>
      <c r="H674" s="76">
        <f>M465</f>
        <v>830.75987228203655</v>
      </c>
    </row>
    <row r="675" spans="1:36" x14ac:dyDescent="0.25">
      <c r="A675" s="210" t="s">
        <v>809</v>
      </c>
      <c r="B675" s="76">
        <f t="shared" ref="B675:H675" si="17">B598</f>
        <v>7853.7090592547993</v>
      </c>
      <c r="C675" s="76">
        <f t="shared" si="17"/>
        <v>9418.7606550076798</v>
      </c>
      <c r="D675" s="76">
        <f t="shared" si="17"/>
        <v>1108.4205949512345</v>
      </c>
      <c r="E675" s="76">
        <f t="shared" si="17"/>
        <v>14.91067980114685</v>
      </c>
      <c r="F675" s="76">
        <f t="shared" si="17"/>
        <v>363.40666610922074</v>
      </c>
      <c r="G675" s="76" t="str">
        <f t="shared" si="17"/>
        <v>NA</v>
      </c>
      <c r="H675" s="76">
        <f t="shared" si="17"/>
        <v>0</v>
      </c>
    </row>
    <row r="676" spans="1:36" x14ac:dyDescent="0.25">
      <c r="A676" s="210" t="s">
        <v>810</v>
      </c>
      <c r="B676" s="76">
        <f>B630</f>
        <v>-831125.53638504399</v>
      </c>
      <c r="C676" s="76">
        <f t="shared" ref="C676:H676" si="18">C630</f>
        <v>1234.7394602571119</v>
      </c>
      <c r="D676" s="76">
        <f t="shared" si="18"/>
        <v>35.11369899647039</v>
      </c>
      <c r="E676" s="76">
        <f t="shared" si="18"/>
        <v>141.59499629999999</v>
      </c>
      <c r="F676" s="76">
        <f t="shared" si="18"/>
        <v>7641.6606409999995</v>
      </c>
      <c r="G676" s="76" t="str">
        <f t="shared" si="18"/>
        <v>NE,NA</v>
      </c>
      <c r="H676" s="76">
        <f t="shared" si="18"/>
        <v>0</v>
      </c>
    </row>
    <row r="677" spans="1:36" x14ac:dyDescent="0.25">
      <c r="A677" s="210" t="s">
        <v>811</v>
      </c>
      <c r="B677" s="78" t="str">
        <f>B661</f>
        <v>NO,IE,NA</v>
      </c>
      <c r="C677" s="78">
        <f t="shared" ref="C677:H677" si="19">C661</f>
        <v>6143.8266127488378</v>
      </c>
      <c r="D677" s="78">
        <f t="shared" si="19"/>
        <v>73.757520658580603</v>
      </c>
      <c r="E677" s="78">
        <f t="shared" si="19"/>
        <v>2.3460190219567099</v>
      </c>
      <c r="F677" s="78">
        <f t="shared" si="19"/>
        <v>6.5483463597946603</v>
      </c>
      <c r="G677" s="78">
        <f t="shared" si="19"/>
        <v>114.39560414851302</v>
      </c>
      <c r="H677" s="78">
        <f t="shared" si="19"/>
        <v>0.74349333311907995</v>
      </c>
    </row>
    <row r="678" spans="1:36" x14ac:dyDescent="0.25">
      <c r="A678" s="210" t="s">
        <v>3567</v>
      </c>
      <c r="B678" s="79">
        <f>B679-(B666-B665)</f>
        <v>5306477.9087628527</v>
      </c>
      <c r="C678" s="79">
        <f t="shared" ref="C678:H678" si="20">C679-(C666-C665)</f>
        <v>29133.104735310018</v>
      </c>
      <c r="D678" s="79">
        <f t="shared" si="20"/>
        <v>1556.3652544759889</v>
      </c>
      <c r="E678" s="79">
        <f t="shared" si="20"/>
        <v>17332.752861377387</v>
      </c>
      <c r="F678" s="79">
        <f t="shared" si="20"/>
        <v>74553.320955610878</v>
      </c>
      <c r="G678" s="79">
        <f t="shared" si="20"/>
        <v>13309.046343880545</v>
      </c>
      <c r="H678" s="79">
        <f t="shared" si="20"/>
        <v>13195.594414386062</v>
      </c>
    </row>
    <row r="679" spans="1:36" x14ac:dyDescent="0.25">
      <c r="A679" s="3" t="s">
        <v>812</v>
      </c>
      <c r="B679" s="79">
        <f>SUM(B666,B674:B677)</f>
        <v>5419805.745349396</v>
      </c>
      <c r="C679" s="79">
        <f t="shared" ref="C679:H679" si="21">SUM(C666,C674:C677)</f>
        <v>29138.397628328752</v>
      </c>
      <c r="D679" s="79">
        <f t="shared" si="21"/>
        <v>1559.6094095559795</v>
      </c>
      <c r="E679" s="79">
        <f t="shared" si="21"/>
        <v>19032.090539844274</v>
      </c>
      <c r="F679" s="79">
        <f t="shared" si="21"/>
        <v>74684.042612715348</v>
      </c>
      <c r="G679" s="79">
        <f t="shared" si="21"/>
        <v>13362.702842646157</v>
      </c>
      <c r="H679" s="79">
        <f t="shared" si="21"/>
        <v>13195.594414386062</v>
      </c>
    </row>
    <row r="681" spans="1:36" x14ac:dyDescent="0.25">
      <c r="A681" s="50" t="s">
        <v>813</v>
      </c>
      <c r="B681" s="50" t="s">
        <v>651</v>
      </c>
      <c r="C681" s="50" t="s">
        <v>652</v>
      </c>
      <c r="D681" s="50" t="s">
        <v>653</v>
      </c>
      <c r="E681" s="50" t="s">
        <v>654</v>
      </c>
      <c r="F681" s="80" t="s">
        <v>655</v>
      </c>
      <c r="G681" s="80" t="s">
        <v>656</v>
      </c>
      <c r="H681" s="80" t="s">
        <v>657</v>
      </c>
      <c r="I681" s="80" t="s">
        <v>658</v>
      </c>
      <c r="J681" s="80" t="s">
        <v>659</v>
      </c>
      <c r="K681" s="80" t="s">
        <v>660</v>
      </c>
      <c r="L681" s="80" t="s">
        <v>661</v>
      </c>
      <c r="M681" s="80" t="s">
        <v>662</v>
      </c>
      <c r="N681" s="80" t="s">
        <v>663</v>
      </c>
      <c r="O681" s="80" t="s">
        <v>664</v>
      </c>
      <c r="P681" s="80" t="s">
        <v>665</v>
      </c>
      <c r="Q681" s="80" t="s">
        <v>666</v>
      </c>
      <c r="R681" s="80" t="s">
        <v>667</v>
      </c>
      <c r="S681" s="80" t="s">
        <v>668</v>
      </c>
      <c r="T681" s="80" t="s">
        <v>669</v>
      </c>
      <c r="U681" s="80" t="s">
        <v>814</v>
      </c>
      <c r="V681" s="80" t="s">
        <v>671</v>
      </c>
      <c r="W681" s="80" t="s">
        <v>815</v>
      </c>
      <c r="X681" s="80" t="s">
        <v>816</v>
      </c>
      <c r="Y681" s="80" t="s">
        <v>817</v>
      </c>
      <c r="Z681" s="80" t="s">
        <v>818</v>
      </c>
      <c r="AA681" s="80" t="s">
        <v>819</v>
      </c>
      <c r="AB681" s="80" t="s">
        <v>820</v>
      </c>
      <c r="AC681" s="80" t="s">
        <v>821</v>
      </c>
      <c r="AD681" s="80" t="s">
        <v>822</v>
      </c>
      <c r="AE681" s="80" t="s">
        <v>823</v>
      </c>
      <c r="AF681" s="80" t="s">
        <v>824</v>
      </c>
      <c r="AG681" s="80" t="s">
        <v>682</v>
      </c>
      <c r="AH681" s="80" t="s">
        <v>825</v>
      </c>
      <c r="AI681" s="80" t="s">
        <v>826</v>
      </c>
      <c r="AJ681" s="80" t="s">
        <v>827</v>
      </c>
    </row>
    <row r="682" spans="1:36" x14ac:dyDescent="0.25">
      <c r="A682" s="1" t="s">
        <v>828</v>
      </c>
      <c r="B682" s="81">
        <f>B473</f>
        <v>1368.6407622854913</v>
      </c>
      <c r="C682" s="81">
        <f>C473</f>
        <v>398.21997774743551</v>
      </c>
      <c r="D682" s="81">
        <v>0</v>
      </c>
      <c r="E682" s="81">
        <v>0</v>
      </c>
      <c r="F682" s="81">
        <f>F473</f>
        <v>2580.4423400000001</v>
      </c>
      <c r="G682" s="81">
        <v>0</v>
      </c>
      <c r="H682" s="81">
        <f>H473</f>
        <v>56029.164606593971</v>
      </c>
      <c r="I682" s="81">
        <v>0</v>
      </c>
      <c r="J682" s="81">
        <f>J473</f>
        <v>2093.1475999999998</v>
      </c>
      <c r="K682" s="81">
        <v>0</v>
      </c>
      <c r="L682" s="81">
        <v>0</v>
      </c>
      <c r="M682" s="81">
        <v>0</v>
      </c>
      <c r="N682" s="81">
        <v>0</v>
      </c>
      <c r="O682" s="81">
        <v>0</v>
      </c>
      <c r="P682" s="81">
        <v>0</v>
      </c>
      <c r="Q682" s="81">
        <f>Q473</f>
        <v>117.73</v>
      </c>
      <c r="R682" s="81">
        <v>0</v>
      </c>
      <c r="S682" s="81">
        <v>0</v>
      </c>
      <c r="T682" s="81">
        <v>0</v>
      </c>
      <c r="U682" s="81">
        <v>0</v>
      </c>
      <c r="V682" s="81" t="str">
        <f>V473</f>
        <v/>
      </c>
      <c r="W682" s="81">
        <f>W473</f>
        <v>540.06916717032652</v>
      </c>
      <c r="X682" s="81">
        <f>X473</f>
        <v>206.85707686944318</v>
      </c>
      <c r="Y682" s="81">
        <f>Y473</f>
        <v>9.0276703162196608</v>
      </c>
      <c r="Z682" s="81">
        <v>0</v>
      </c>
      <c r="AA682" s="81">
        <f>AA473</f>
        <v>11.47912170919709</v>
      </c>
      <c r="AB682" s="81">
        <v>0</v>
      </c>
      <c r="AC682" s="81">
        <v>0</v>
      </c>
      <c r="AD682" s="81">
        <v>0</v>
      </c>
      <c r="AE682" s="81">
        <v>0</v>
      </c>
      <c r="AF682" s="81">
        <v>0</v>
      </c>
      <c r="AG682" s="81" t="str">
        <f>AG473</f>
        <v/>
      </c>
      <c r="AH682" s="81">
        <f>AH473</f>
        <v>7230.4559117999988</v>
      </c>
      <c r="AI682" s="81">
        <f>AI473</f>
        <v>517.71056610324001</v>
      </c>
      <c r="AJ682" s="81">
        <f>AJ473</f>
        <v>28.530150025699999</v>
      </c>
    </row>
    <row r="683" spans="1:36" x14ac:dyDescent="0.25">
      <c r="A683" s="1" t="s">
        <v>829</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81">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3" t="s">
        <v>812</v>
      </c>
      <c r="B685" s="3">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50" t="s">
        <v>3214</v>
      </c>
      <c r="B687" s="75" t="s">
        <v>801</v>
      </c>
      <c r="C687" s="75" t="s">
        <v>802</v>
      </c>
      <c r="D687" s="75" t="s">
        <v>803</v>
      </c>
      <c r="E687" s="75" t="s">
        <v>804</v>
      </c>
      <c r="F687" s="75" t="s">
        <v>468</v>
      </c>
      <c r="G687" s="75" t="s">
        <v>469</v>
      </c>
      <c r="H687" s="75" t="s">
        <v>805</v>
      </c>
      <c r="I687" s="75" t="s">
        <v>830</v>
      </c>
      <c r="J687" s="75" t="s">
        <v>2534</v>
      </c>
      <c r="K687" s="1"/>
      <c r="L687" s="1"/>
      <c r="M687" s="1"/>
      <c r="N687" s="1"/>
      <c r="O687" s="1"/>
      <c r="P687" s="1"/>
      <c r="Q687" s="1"/>
      <c r="R687" s="1"/>
      <c r="S687" s="1"/>
      <c r="T687" s="1"/>
      <c r="U687" s="1"/>
      <c r="V687" s="1"/>
      <c r="W687" s="1"/>
      <c r="X687" s="1"/>
      <c r="Y687" s="1"/>
      <c r="Z687" s="1"/>
      <c r="AA687" s="1"/>
      <c r="AB687" s="1"/>
    </row>
    <row r="688" spans="1:36" x14ac:dyDescent="0.25">
      <c r="A688" s="1" t="s">
        <v>3566</v>
      </c>
      <c r="B688" s="5">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313">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831</v>
      </c>
      <c r="B689" s="5">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313">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89</v>
      </c>
      <c r="B690" s="5">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313">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5">
        <f>B668/1000</f>
        <v>1911.4428105552256</v>
      </c>
      <c r="C691" s="5">
        <f t="shared" ref="C691:I691" si="24">C668/1000</f>
        <v>0.16557291285866269</v>
      </c>
      <c r="D691" s="5">
        <f t="shared" si="24"/>
        <v>0.14122138300660741</v>
      </c>
      <c r="E691" s="5">
        <f t="shared" si="24"/>
        <v>11.99396820796089</v>
      </c>
      <c r="F691" s="5">
        <f t="shared" si="24"/>
        <v>58.745519506243923</v>
      </c>
      <c r="G691" s="5">
        <f t="shared" si="24"/>
        <v>5.7772545334153529</v>
      </c>
      <c r="H691" s="5">
        <f t="shared" si="24"/>
        <v>0.61863077203361583</v>
      </c>
      <c r="I691" s="5">
        <f t="shared" si="24"/>
        <v>0</v>
      </c>
      <c r="J691" s="313">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2403</v>
      </c>
      <c r="B692" s="5">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313">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5">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313">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126</v>
      </c>
      <c r="B694" s="5">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313">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2413</v>
      </c>
      <c r="B695" s="5">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313">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3073</v>
      </c>
      <c r="B696" s="5">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313">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5"/>
      <c r="C697" s="5"/>
      <c r="D697" s="5"/>
      <c r="E697" s="5"/>
      <c r="F697" s="5"/>
      <c r="G697" s="5"/>
      <c r="H697" s="5"/>
      <c r="I697" s="5"/>
      <c r="K697" s="1"/>
      <c r="L697" s="1"/>
      <c r="M697" s="1"/>
      <c r="N697" s="1"/>
      <c r="O697" s="1"/>
      <c r="P697" s="1"/>
      <c r="Q697" s="1"/>
      <c r="R697" s="1"/>
      <c r="S697" s="1"/>
      <c r="T697" s="1"/>
      <c r="U697" s="1"/>
      <c r="V697" s="1"/>
      <c r="W697" s="1"/>
      <c r="X697" s="1"/>
      <c r="Y697" s="1"/>
      <c r="Z697" s="1"/>
      <c r="AA697" s="1"/>
      <c r="AB697" s="1"/>
    </row>
    <row r="698" spans="1:28" ht="15.75" thickBot="1" x14ac:dyDescent="0.3">
      <c r="A698" s="1" t="s">
        <v>3568</v>
      </c>
      <c r="B698" s="5"/>
      <c r="C698" s="5"/>
      <c r="D698" s="5"/>
      <c r="E698" s="5"/>
      <c r="F698" s="5"/>
      <c r="G698" s="5"/>
      <c r="H698" s="5"/>
      <c r="I698" s="5"/>
      <c r="K698" s="1"/>
      <c r="L698" s="1"/>
      <c r="M698" s="1"/>
      <c r="N698" s="1"/>
    </row>
    <row r="699" spans="1:28" ht="15.75" thickBot="1" x14ac:dyDescent="0.3">
      <c r="A699" s="82" t="s">
        <v>832</v>
      </c>
      <c r="B699" s="83">
        <f>SUM(B689:D689,I689)</f>
        <v>6784.1546601877326</v>
      </c>
      <c r="C699" s="5"/>
      <c r="D699" s="5"/>
      <c r="E699" s="312"/>
      <c r="F699" s="5"/>
      <c r="G699" s="5"/>
      <c r="H699" s="5"/>
      <c r="I699" s="5"/>
      <c r="K699" s="1"/>
      <c r="L699" s="1"/>
      <c r="M699" s="1"/>
      <c r="N699" s="1"/>
      <c r="O699" s="1"/>
      <c r="P699" s="1"/>
      <c r="Q699" s="1"/>
      <c r="R699" s="1"/>
      <c r="S699" s="1"/>
      <c r="T699" s="1"/>
      <c r="U699" s="1"/>
      <c r="V699" s="1"/>
      <c r="W699" s="1"/>
      <c r="X699" s="1"/>
      <c r="Y699" s="1"/>
      <c r="Z699" s="1"/>
      <c r="AA699" s="1"/>
      <c r="AB699" s="1"/>
    </row>
    <row r="700" spans="1:28" ht="30.75" thickBot="1" x14ac:dyDescent="0.3">
      <c r="A700" s="82" t="s">
        <v>3565</v>
      </c>
      <c r="B700" s="83">
        <f>SUM(B688:D688,I688)</f>
        <v>6669.8189215004677</v>
      </c>
      <c r="C700" s="5"/>
      <c r="D700" s="5"/>
      <c r="E700" s="5"/>
      <c r="F700" s="5"/>
      <c r="G700" s="5"/>
      <c r="H700" s="5"/>
      <c r="I700" s="5"/>
      <c r="K700" s="1"/>
      <c r="L700" s="1"/>
      <c r="M700" s="1"/>
      <c r="N700" s="1"/>
      <c r="O700" s="1"/>
      <c r="P700" s="1"/>
      <c r="Q700" s="1"/>
      <c r="R700" s="1"/>
      <c r="S700" s="1"/>
      <c r="T700" s="1"/>
      <c r="U700" s="1"/>
      <c r="V700" s="1"/>
      <c r="W700" s="1"/>
      <c r="X700" s="1"/>
      <c r="Y700" s="1"/>
      <c r="Z700" s="1"/>
      <c r="AA700" s="1"/>
      <c r="AB700" s="1"/>
    </row>
    <row r="701" spans="1:28" x14ac:dyDescent="0.25">
      <c r="B701" s="5"/>
      <c r="C701" s="5"/>
      <c r="D701" s="5"/>
      <c r="E701" s="5"/>
      <c r="F701" s="5"/>
      <c r="G701" s="5"/>
      <c r="H701" s="5"/>
      <c r="I701" s="312"/>
      <c r="K701" s="1"/>
      <c r="L701" s="1"/>
      <c r="M701" s="1"/>
      <c r="N701" s="1"/>
      <c r="O701" s="1"/>
      <c r="P701" s="1"/>
      <c r="Q701" s="1"/>
      <c r="R701" s="1"/>
      <c r="S701" s="1"/>
      <c r="T701" s="1"/>
      <c r="U701" s="1"/>
      <c r="V701" s="1"/>
      <c r="W701" s="1"/>
      <c r="X701" s="1"/>
      <c r="Y701" s="1"/>
      <c r="Z701" s="1"/>
      <c r="AA701" s="1"/>
      <c r="AB701" s="1"/>
    </row>
    <row r="702" spans="1:28" ht="15.75" thickBot="1" x14ac:dyDescent="0.3">
      <c r="A702" s="1" t="s">
        <v>3569</v>
      </c>
      <c r="B702" s="5"/>
      <c r="C702" s="5"/>
      <c r="D702" s="5"/>
      <c r="E702" s="5"/>
      <c r="F702" s="5"/>
      <c r="G702" s="5"/>
      <c r="H702" s="5"/>
      <c r="I702" s="5"/>
      <c r="K702" s="1"/>
      <c r="L702" s="1"/>
      <c r="M702" s="1"/>
      <c r="N702" s="1"/>
      <c r="O702" s="1"/>
      <c r="P702" s="1"/>
      <c r="Q702" s="1"/>
      <c r="R702" s="1"/>
      <c r="S702" s="1"/>
      <c r="T702" s="1"/>
      <c r="U702" s="1"/>
      <c r="V702" s="1"/>
      <c r="W702" s="1"/>
      <c r="X702" s="1"/>
      <c r="Y702" s="1"/>
      <c r="Z702" s="1"/>
      <c r="AA702" s="1"/>
      <c r="AB702" s="1"/>
    </row>
    <row r="703" spans="1:28" ht="15.75" thickBot="1" x14ac:dyDescent="0.3">
      <c r="A703" s="82" t="s">
        <v>832</v>
      </c>
      <c r="B703" s="83">
        <f>SUM(B689:I689)</f>
        <v>6829.3363086771278</v>
      </c>
      <c r="D703" s="312"/>
      <c r="K703" s="1"/>
      <c r="L703" s="1"/>
      <c r="M703" s="1"/>
      <c r="N703" s="1"/>
      <c r="O703" s="1"/>
      <c r="P703" s="1"/>
      <c r="Q703" s="1"/>
      <c r="R703" s="1"/>
      <c r="S703" s="1"/>
      <c r="T703" s="1"/>
      <c r="U703" s="1"/>
      <c r="V703" s="1"/>
      <c r="W703" s="1"/>
      <c r="X703" s="1"/>
      <c r="Y703" s="1"/>
      <c r="Z703" s="1"/>
      <c r="AA703" s="1"/>
      <c r="AB703" s="1"/>
    </row>
    <row r="704" spans="1:28" ht="30.75" thickBot="1" x14ac:dyDescent="0.3">
      <c r="A704" s="82" t="s">
        <v>3565</v>
      </c>
      <c r="B704" s="83">
        <f>SUM(B688:I688)</f>
        <v>6728.4315574766761</v>
      </c>
      <c r="D704" s="312"/>
      <c r="K704" s="1"/>
      <c r="L704" s="1"/>
      <c r="M704" s="1"/>
      <c r="N704" s="1"/>
      <c r="O704" s="1"/>
      <c r="P704" s="1"/>
      <c r="Q704" s="1"/>
      <c r="R704" s="1"/>
      <c r="S704" s="1"/>
      <c r="T704" s="1"/>
      <c r="U704" s="1"/>
      <c r="V704" s="1"/>
      <c r="W704" s="1"/>
      <c r="X704" s="1"/>
      <c r="Y704" s="1"/>
      <c r="Z704" s="1"/>
      <c r="AA704" s="1"/>
      <c r="AB704" s="1"/>
    </row>
    <row r="705" spans="1:28" x14ac:dyDescent="0.25">
      <c r="A705" s="3"/>
      <c r="B705" s="5"/>
      <c r="K705" s="1"/>
      <c r="L705" s="1"/>
      <c r="M705" s="1"/>
      <c r="N705" s="1"/>
      <c r="O705" s="1"/>
      <c r="P705" s="1"/>
      <c r="Q705" s="1"/>
      <c r="R705" s="1"/>
      <c r="S705" s="1"/>
      <c r="T705" s="1"/>
      <c r="U705" s="1"/>
      <c r="V705" s="1"/>
      <c r="W705" s="1"/>
      <c r="X705" s="1"/>
      <c r="Y705" s="1"/>
      <c r="Z705" s="1"/>
      <c r="AA705" s="1"/>
      <c r="AB705" s="1"/>
    </row>
    <row r="706" spans="1:28" x14ac:dyDescent="0.25">
      <c r="A706" s="1" t="s">
        <v>89</v>
      </c>
      <c r="B706" s="5">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5">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2403</v>
      </c>
      <c r="B708" s="5">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5">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126</v>
      </c>
      <c r="B710" s="5">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2413</v>
      </c>
      <c r="B711" s="5">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3073</v>
      </c>
      <c r="B712" s="5">
        <f t="shared" si="25"/>
        <v>-773.96549280953138</v>
      </c>
      <c r="C712" s="5"/>
      <c r="D712" s="5"/>
      <c r="K712" s="1"/>
      <c r="L712" s="1"/>
      <c r="M712" s="1"/>
      <c r="N712" s="1"/>
      <c r="O712" s="1"/>
      <c r="P712" s="1"/>
      <c r="Q712" s="1"/>
      <c r="R712" s="1"/>
      <c r="S712" s="1"/>
      <c r="T712" s="1"/>
      <c r="U712" s="1"/>
      <c r="V712" s="1"/>
      <c r="W712" s="1"/>
      <c r="X712" s="1"/>
      <c r="Y712" s="1"/>
      <c r="Z712" s="1"/>
      <c r="AA712" s="1"/>
      <c r="AB712" s="1"/>
    </row>
    <row r="713" spans="1:28" x14ac:dyDescent="0.25">
      <c r="A713" s="3"/>
      <c r="B713" s="5"/>
      <c r="C713" s="5"/>
      <c r="K713" s="1"/>
      <c r="L713" s="1"/>
      <c r="M713" s="1"/>
      <c r="N713" s="1"/>
      <c r="O713" s="1"/>
      <c r="P713" s="1"/>
      <c r="Q713" s="1"/>
      <c r="R713" s="1"/>
      <c r="S713" s="1"/>
      <c r="T713" s="1"/>
      <c r="U713" s="1"/>
      <c r="V713" s="1"/>
      <c r="W713" s="1"/>
      <c r="X713" s="1"/>
      <c r="Y713" s="1"/>
      <c r="Z713" s="1"/>
      <c r="AA713" s="1"/>
      <c r="AB713" s="1"/>
    </row>
    <row r="714" spans="1:28" x14ac:dyDescent="0.25">
      <c r="A714" s="3"/>
      <c r="B714" s="5"/>
      <c r="K714" s="1"/>
      <c r="L714" s="1"/>
      <c r="M714" s="1"/>
      <c r="N714" s="1"/>
      <c r="O714" s="1"/>
      <c r="P714" s="1"/>
      <c r="Q714" s="1"/>
      <c r="R714" s="1"/>
      <c r="S714" s="1"/>
      <c r="T714" s="1"/>
      <c r="U714" s="1"/>
      <c r="V714" s="1"/>
      <c r="W714" s="1"/>
      <c r="X714" s="1"/>
      <c r="Y714" s="1"/>
      <c r="Z714" s="1"/>
      <c r="AA714" s="1"/>
      <c r="AB714" s="1"/>
    </row>
    <row r="715" spans="1:28" x14ac:dyDescent="0.25">
      <c r="A715" s="3"/>
      <c r="B715" s="5"/>
      <c r="K715" s="1"/>
      <c r="L715" s="1"/>
      <c r="M715" s="1"/>
      <c r="N715" s="1"/>
      <c r="O715" s="1"/>
      <c r="P715" s="1"/>
      <c r="Q715" s="1"/>
      <c r="R715" s="1"/>
      <c r="S715" s="1"/>
      <c r="T715" s="1"/>
      <c r="U715" s="1"/>
      <c r="V715" s="1"/>
      <c r="W715" s="1"/>
      <c r="X715" s="1"/>
      <c r="Y715" s="1"/>
      <c r="Z715" s="1"/>
      <c r="AA715" s="1"/>
      <c r="AB715" s="1"/>
    </row>
    <row r="716" spans="1:28" ht="15.75" x14ac:dyDescent="0.25">
      <c r="A716" s="84" t="s">
        <v>833</v>
      </c>
      <c r="B716" s="85"/>
      <c r="C716" s="85"/>
      <c r="D716" s="85"/>
      <c r="E716" s="85"/>
      <c r="F716" s="85"/>
      <c r="G716" s="85"/>
      <c r="H716" s="85"/>
      <c r="I716" s="85"/>
      <c r="J716" s="85"/>
      <c r="K716" s="85"/>
      <c r="L716" s="85"/>
      <c r="M716" s="85"/>
      <c r="N716" s="85"/>
    </row>
    <row r="717" spans="1:28" x14ac:dyDescent="0.25">
      <c r="A717" s="85" t="s">
        <v>834</v>
      </c>
      <c r="B717" s="85"/>
      <c r="C717" s="85"/>
      <c r="D717" s="85"/>
      <c r="E717" s="85"/>
      <c r="F717" s="85"/>
      <c r="G717" s="85"/>
      <c r="H717" s="85"/>
      <c r="I717" s="85"/>
      <c r="J717" s="85"/>
      <c r="K717" s="85"/>
      <c r="L717" s="85"/>
      <c r="M717" s="85"/>
      <c r="N717" s="85"/>
    </row>
    <row r="718" spans="1:28" x14ac:dyDescent="0.25">
      <c r="A718" s="85" t="s">
        <v>835</v>
      </c>
      <c r="B718" s="85"/>
      <c r="C718" s="85"/>
      <c r="D718" s="85"/>
      <c r="E718" s="85"/>
      <c r="F718" s="85"/>
      <c r="G718" s="85"/>
      <c r="H718" s="85"/>
      <c r="I718" s="85"/>
      <c r="J718" s="85"/>
      <c r="K718" s="85"/>
      <c r="L718" s="85"/>
      <c r="M718" s="85"/>
      <c r="N718" s="85"/>
    </row>
    <row r="719" spans="1:28" ht="33.75" x14ac:dyDescent="0.25">
      <c r="A719" s="86" t="s">
        <v>836</v>
      </c>
      <c r="B719" s="87" t="s">
        <v>837</v>
      </c>
      <c r="C719" s="88" t="s">
        <v>838</v>
      </c>
      <c r="D719" s="89" t="s">
        <v>839</v>
      </c>
      <c r="E719" s="89" t="s">
        <v>840</v>
      </c>
      <c r="F719" s="90" t="s">
        <v>841</v>
      </c>
      <c r="G719" s="89" t="s">
        <v>842</v>
      </c>
      <c r="H719" s="90" t="s">
        <v>843</v>
      </c>
      <c r="I719" s="89" t="s">
        <v>844</v>
      </c>
      <c r="J719" s="90" t="s">
        <v>845</v>
      </c>
      <c r="K719" s="89" t="s">
        <v>846</v>
      </c>
      <c r="L719" s="90" t="s">
        <v>847</v>
      </c>
      <c r="M719" s="90" t="s">
        <v>848</v>
      </c>
      <c r="N719" s="90" t="s">
        <v>849</v>
      </c>
    </row>
    <row r="720" spans="1:28" x14ac:dyDescent="0.25">
      <c r="A720" s="91" t="s">
        <v>850</v>
      </c>
      <c r="B720" s="92" t="s">
        <v>851</v>
      </c>
      <c r="C720" s="93" t="s">
        <v>852</v>
      </c>
      <c r="D720" s="91" t="s">
        <v>853</v>
      </c>
      <c r="E720" s="91" t="s">
        <v>854</v>
      </c>
      <c r="F720" s="94">
        <v>1</v>
      </c>
      <c r="G720" s="91" t="s">
        <v>855</v>
      </c>
      <c r="H720" s="94">
        <v>1</v>
      </c>
      <c r="I720" s="91" t="s">
        <v>856</v>
      </c>
      <c r="J720" s="94">
        <v>1</v>
      </c>
      <c r="K720" s="91" t="s">
        <v>857</v>
      </c>
      <c r="L720" s="94">
        <v>1</v>
      </c>
      <c r="M720" s="91" t="s">
        <v>858</v>
      </c>
      <c r="N720" s="94">
        <v>1</v>
      </c>
    </row>
    <row r="721" spans="1:14" x14ac:dyDescent="0.25">
      <c r="A721" s="95" t="s">
        <v>859</v>
      </c>
      <c r="B721" s="96" t="s">
        <v>860</v>
      </c>
      <c r="C721" s="96" t="s">
        <v>861</v>
      </c>
      <c r="D721" s="95" t="s">
        <v>862</v>
      </c>
      <c r="E721" s="95" t="s">
        <v>863</v>
      </c>
      <c r="F721" s="97">
        <v>84</v>
      </c>
      <c r="G721" s="95" t="s">
        <v>864</v>
      </c>
      <c r="H721" s="97">
        <v>28</v>
      </c>
      <c r="I721" s="95" t="s">
        <v>865</v>
      </c>
      <c r="J721" s="97">
        <v>67</v>
      </c>
      <c r="K721" s="95" t="s">
        <v>866</v>
      </c>
      <c r="L721" s="97">
        <v>14</v>
      </c>
      <c r="M721" s="95" t="s">
        <v>867</v>
      </c>
      <c r="N721" s="97">
        <v>4</v>
      </c>
    </row>
    <row r="722" spans="1:14" x14ac:dyDescent="0.25">
      <c r="A722" s="98" t="s">
        <v>868</v>
      </c>
      <c r="B722" s="99" t="s">
        <v>860</v>
      </c>
      <c r="C722" s="99" t="s">
        <v>861</v>
      </c>
      <c r="D722" s="98" t="s">
        <v>862</v>
      </c>
      <c r="E722" s="98" t="s">
        <v>869</v>
      </c>
      <c r="F722" s="100">
        <v>85</v>
      </c>
      <c r="G722" s="98" t="s">
        <v>870</v>
      </c>
      <c r="H722" s="100">
        <v>30</v>
      </c>
      <c r="I722" s="98" t="s">
        <v>871</v>
      </c>
      <c r="J722" s="100">
        <v>68</v>
      </c>
      <c r="K722" s="98" t="s">
        <v>872</v>
      </c>
      <c r="L722" s="100">
        <v>15</v>
      </c>
      <c r="M722" s="98" t="s">
        <v>873</v>
      </c>
      <c r="N722" s="100">
        <v>6</v>
      </c>
    </row>
    <row r="723" spans="1:14" x14ac:dyDescent="0.25">
      <c r="A723" s="101" t="s">
        <v>874</v>
      </c>
      <c r="B723" s="102" t="s">
        <v>875</v>
      </c>
      <c r="C723" s="102" t="s">
        <v>876</v>
      </c>
      <c r="D723" s="101" t="s">
        <v>877</v>
      </c>
      <c r="E723" s="101" t="s">
        <v>878</v>
      </c>
      <c r="F723" s="103">
        <v>264</v>
      </c>
      <c r="G723" s="101" t="s">
        <v>879</v>
      </c>
      <c r="H723" s="103">
        <v>265</v>
      </c>
      <c r="I723" s="101" t="s">
        <v>880</v>
      </c>
      <c r="J723" s="103">
        <v>277</v>
      </c>
      <c r="K723" s="101" t="s">
        <v>881</v>
      </c>
      <c r="L723" s="103">
        <v>282</v>
      </c>
      <c r="M723" s="101" t="s">
        <v>882</v>
      </c>
      <c r="N723" s="103">
        <v>234</v>
      </c>
    </row>
    <row r="724" spans="1:14" x14ac:dyDescent="0.25">
      <c r="A724" s="91" t="s">
        <v>883</v>
      </c>
      <c r="B724" s="92" t="s">
        <v>884</v>
      </c>
      <c r="C724" s="104">
        <v>45</v>
      </c>
      <c r="D724" s="105">
        <v>0.26</v>
      </c>
      <c r="E724" s="91" t="s">
        <v>885</v>
      </c>
      <c r="F724" s="94">
        <v>6900</v>
      </c>
      <c r="G724" s="91" t="s">
        <v>886</v>
      </c>
      <c r="H724" s="94">
        <v>4660</v>
      </c>
      <c r="I724" s="91" t="s">
        <v>887</v>
      </c>
      <c r="J724" s="94">
        <v>6890</v>
      </c>
      <c r="K724" s="91" t="s">
        <v>888</v>
      </c>
      <c r="L724" s="94">
        <v>4890</v>
      </c>
      <c r="M724" s="91" t="s">
        <v>889</v>
      </c>
      <c r="N724" s="94">
        <v>2340</v>
      </c>
    </row>
    <row r="725" spans="1:14" x14ac:dyDescent="0.25">
      <c r="A725" s="95" t="s">
        <v>890</v>
      </c>
      <c r="B725" s="96" t="s">
        <v>891</v>
      </c>
      <c r="C725" s="106">
        <v>100</v>
      </c>
      <c r="D725" s="107">
        <v>0.32</v>
      </c>
      <c r="E725" s="95" t="s">
        <v>892</v>
      </c>
      <c r="F725" s="108">
        <v>10800</v>
      </c>
      <c r="G725" s="95" t="s">
        <v>893</v>
      </c>
      <c r="H725" s="108">
        <v>10200</v>
      </c>
      <c r="I725" s="95" t="s">
        <v>894</v>
      </c>
      <c r="J725" s="108">
        <v>11300</v>
      </c>
      <c r="K725" s="95" t="s">
        <v>895</v>
      </c>
      <c r="L725" s="108">
        <v>11000</v>
      </c>
      <c r="M725" s="95" t="s">
        <v>896</v>
      </c>
      <c r="N725" s="97">
        <v>8450</v>
      </c>
    </row>
    <row r="726" spans="1:14" x14ac:dyDescent="0.25">
      <c r="A726" s="98" t="s">
        <v>897</v>
      </c>
      <c r="B726" s="99" t="s">
        <v>898</v>
      </c>
      <c r="C726" s="109">
        <v>640</v>
      </c>
      <c r="D726" s="110">
        <v>0.25</v>
      </c>
      <c r="E726" s="98" t="s">
        <v>899</v>
      </c>
      <c r="F726" s="111">
        <v>10900</v>
      </c>
      <c r="G726" s="98" t="s">
        <v>900</v>
      </c>
      <c r="H726" s="111">
        <v>13900</v>
      </c>
      <c r="I726" s="98" t="s">
        <v>901</v>
      </c>
      <c r="J726" s="111">
        <v>11700</v>
      </c>
      <c r="K726" s="98" t="s">
        <v>902</v>
      </c>
      <c r="L726" s="111">
        <v>14200</v>
      </c>
      <c r="M726" s="98" t="s">
        <v>903</v>
      </c>
      <c r="N726" s="111">
        <v>15900</v>
      </c>
    </row>
    <row r="727" spans="1:14" x14ac:dyDescent="0.25">
      <c r="A727" s="95" t="s">
        <v>904</v>
      </c>
      <c r="B727" s="112" t="s">
        <v>905</v>
      </c>
      <c r="C727" s="113">
        <v>85</v>
      </c>
      <c r="D727" s="107">
        <v>0.3</v>
      </c>
      <c r="E727" s="95" t="s">
        <v>906</v>
      </c>
      <c r="F727" s="97">
        <v>6490</v>
      </c>
      <c r="G727" s="95" t="s">
        <v>907</v>
      </c>
      <c r="H727" s="97">
        <v>5820</v>
      </c>
      <c r="I727" s="95" t="s">
        <v>908</v>
      </c>
      <c r="J727" s="97">
        <v>6730</v>
      </c>
      <c r="K727" s="95" t="s">
        <v>909</v>
      </c>
      <c r="L727" s="97">
        <v>6250</v>
      </c>
      <c r="M727" s="95" t="s">
        <v>910</v>
      </c>
      <c r="N727" s="97">
        <v>4470</v>
      </c>
    </row>
    <row r="728" spans="1:14" x14ac:dyDescent="0.25">
      <c r="A728" s="98" t="s">
        <v>911</v>
      </c>
      <c r="B728" s="114" t="s">
        <v>912</v>
      </c>
      <c r="C728" s="109">
        <v>190</v>
      </c>
      <c r="D728" s="110">
        <v>0.31</v>
      </c>
      <c r="E728" s="98" t="s">
        <v>913</v>
      </c>
      <c r="F728" s="100">
        <v>7710</v>
      </c>
      <c r="G728" s="98" t="s">
        <v>914</v>
      </c>
      <c r="H728" s="100">
        <v>8590</v>
      </c>
      <c r="I728" s="98" t="s">
        <v>915</v>
      </c>
      <c r="J728" s="100">
        <v>8190</v>
      </c>
      <c r="K728" s="98" t="s">
        <v>916</v>
      </c>
      <c r="L728" s="100">
        <v>9020</v>
      </c>
      <c r="M728" s="98" t="s">
        <v>917</v>
      </c>
      <c r="N728" s="100">
        <v>8550</v>
      </c>
    </row>
    <row r="729" spans="1:14" x14ac:dyDescent="0.25">
      <c r="A729" s="101" t="s">
        <v>918</v>
      </c>
      <c r="B729" s="115" t="s">
        <v>919</v>
      </c>
      <c r="C729" s="116">
        <v>1020</v>
      </c>
      <c r="D729" s="117">
        <v>0.2</v>
      </c>
      <c r="E729" s="101" t="s">
        <v>920</v>
      </c>
      <c r="F729" s="103">
        <v>5860</v>
      </c>
      <c r="G729" s="101" t="s">
        <v>921</v>
      </c>
      <c r="H729" s="103">
        <v>7670</v>
      </c>
      <c r="I729" s="101" t="s">
        <v>922</v>
      </c>
      <c r="J729" s="103">
        <v>6310</v>
      </c>
      <c r="K729" s="101" t="s">
        <v>923</v>
      </c>
      <c r="L729" s="103">
        <v>7810</v>
      </c>
      <c r="M729" s="101" t="s">
        <v>924</v>
      </c>
      <c r="N729" s="103">
        <v>8980</v>
      </c>
    </row>
    <row r="730" spans="1:14" x14ac:dyDescent="0.25">
      <c r="A730" s="91" t="s">
        <v>925</v>
      </c>
      <c r="B730" s="92" t="s">
        <v>926</v>
      </c>
      <c r="C730" s="104">
        <v>1.7</v>
      </c>
      <c r="D730" s="105">
        <v>0.15</v>
      </c>
      <c r="E730" s="91" t="s">
        <v>927</v>
      </c>
      <c r="F730" s="94">
        <v>543</v>
      </c>
      <c r="G730" s="91" t="s">
        <v>927</v>
      </c>
      <c r="H730" s="94">
        <v>148</v>
      </c>
      <c r="I730" s="91" t="s">
        <v>928</v>
      </c>
      <c r="J730" s="94">
        <v>192</v>
      </c>
      <c r="K730" s="91" t="s">
        <v>929</v>
      </c>
      <c r="L730" s="94">
        <v>26</v>
      </c>
      <c r="M730" s="91" t="s">
        <v>930</v>
      </c>
      <c r="N730" s="94">
        <v>20</v>
      </c>
    </row>
    <row r="731" spans="1:14" x14ac:dyDescent="0.25">
      <c r="A731" s="95" t="s">
        <v>931</v>
      </c>
      <c r="B731" s="96" t="s">
        <v>932</v>
      </c>
      <c r="C731" s="113">
        <v>11.9</v>
      </c>
      <c r="D731" s="107">
        <v>0.21</v>
      </c>
      <c r="E731" s="95" t="s">
        <v>933</v>
      </c>
      <c r="F731" s="97">
        <v>5280</v>
      </c>
      <c r="G731" s="95" t="s">
        <v>906</v>
      </c>
      <c r="H731" s="97">
        <v>1760</v>
      </c>
      <c r="I731" s="95" t="s">
        <v>934</v>
      </c>
      <c r="J731" s="97">
        <v>4200</v>
      </c>
      <c r="K731" s="95" t="s">
        <v>935</v>
      </c>
      <c r="L731" s="97">
        <v>832</v>
      </c>
      <c r="M731" s="95" t="s">
        <v>936</v>
      </c>
      <c r="N731" s="97">
        <v>262</v>
      </c>
    </row>
    <row r="732" spans="1:14" x14ac:dyDescent="0.25">
      <c r="A732" s="98" t="s">
        <v>937</v>
      </c>
      <c r="B732" s="114" t="s">
        <v>938</v>
      </c>
      <c r="C732" s="118">
        <v>1</v>
      </c>
      <c r="D732" s="110">
        <v>0.17</v>
      </c>
      <c r="E732" s="98" t="s">
        <v>939</v>
      </c>
      <c r="F732" s="100">
        <v>218</v>
      </c>
      <c r="G732" s="98" t="s">
        <v>939</v>
      </c>
      <c r="H732" s="100">
        <v>59</v>
      </c>
      <c r="I732" s="98" t="s">
        <v>940</v>
      </c>
      <c r="J732" s="100">
        <v>70</v>
      </c>
      <c r="K732" s="98" t="s">
        <v>941</v>
      </c>
      <c r="L732" s="100">
        <v>10</v>
      </c>
      <c r="M732" s="98" t="s">
        <v>942</v>
      </c>
      <c r="N732" s="100">
        <v>8</v>
      </c>
    </row>
    <row r="733" spans="1:14" x14ac:dyDescent="0.25">
      <c r="A733" s="95" t="s">
        <v>943</v>
      </c>
      <c r="B733" s="112" t="s">
        <v>944</v>
      </c>
      <c r="C733" s="113">
        <v>3.4</v>
      </c>
      <c r="D733" s="107">
        <v>0.21</v>
      </c>
      <c r="E733" s="95" t="s">
        <v>945</v>
      </c>
      <c r="F733" s="97">
        <v>945</v>
      </c>
      <c r="G733" s="95" t="s">
        <v>946</v>
      </c>
      <c r="H733" s="97">
        <v>258</v>
      </c>
      <c r="I733" s="95" t="s">
        <v>947</v>
      </c>
      <c r="J733" s="97">
        <v>426</v>
      </c>
      <c r="K733" s="95" t="s">
        <v>948</v>
      </c>
      <c r="L733" s="97">
        <v>48</v>
      </c>
      <c r="M733" s="95" t="s">
        <v>949</v>
      </c>
      <c r="N733" s="97">
        <v>36</v>
      </c>
    </row>
    <row r="734" spans="1:14" x14ac:dyDescent="0.25">
      <c r="A734" s="98" t="s">
        <v>950</v>
      </c>
      <c r="B734" s="114" t="s">
        <v>951</v>
      </c>
      <c r="C734" s="118">
        <v>1.3</v>
      </c>
      <c r="D734" s="110">
        <v>0.15</v>
      </c>
      <c r="E734" s="98" t="s">
        <v>952</v>
      </c>
      <c r="F734" s="100">
        <v>292</v>
      </c>
      <c r="G734" s="98" t="s">
        <v>952</v>
      </c>
      <c r="H734" s="100">
        <v>79</v>
      </c>
      <c r="I734" s="98" t="s">
        <v>953</v>
      </c>
      <c r="J734" s="100">
        <v>98</v>
      </c>
      <c r="K734" s="98" t="s">
        <v>954</v>
      </c>
      <c r="L734" s="100">
        <v>14</v>
      </c>
      <c r="M734" s="98" t="s">
        <v>955</v>
      </c>
      <c r="N734" s="100">
        <v>11</v>
      </c>
    </row>
    <row r="735" spans="1:14" x14ac:dyDescent="0.25">
      <c r="A735" s="95" t="s">
        <v>956</v>
      </c>
      <c r="B735" s="112" t="s">
        <v>957</v>
      </c>
      <c r="C735" s="113">
        <v>4</v>
      </c>
      <c r="D735" s="107">
        <v>0.23</v>
      </c>
      <c r="E735" s="95" t="s">
        <v>958</v>
      </c>
      <c r="F735" s="97">
        <v>1350</v>
      </c>
      <c r="G735" s="95" t="s">
        <v>959</v>
      </c>
      <c r="H735" s="97">
        <v>370</v>
      </c>
      <c r="I735" s="95" t="s">
        <v>960</v>
      </c>
      <c r="J735" s="97">
        <v>659</v>
      </c>
      <c r="K735" s="95" t="s">
        <v>961</v>
      </c>
      <c r="L735" s="97">
        <v>72</v>
      </c>
      <c r="M735" s="95" t="s">
        <v>962</v>
      </c>
      <c r="N735" s="97">
        <v>51</v>
      </c>
    </row>
    <row r="736" spans="1:14" x14ac:dyDescent="0.25">
      <c r="A736" s="98" t="s">
        <v>963</v>
      </c>
      <c r="B736" s="114" t="s">
        <v>964</v>
      </c>
      <c r="C736" s="118">
        <v>5.9</v>
      </c>
      <c r="D736" s="110">
        <v>0.2</v>
      </c>
      <c r="E736" s="98" t="s">
        <v>965</v>
      </c>
      <c r="F736" s="100">
        <v>1870</v>
      </c>
      <c r="G736" s="98" t="s">
        <v>966</v>
      </c>
      <c r="H736" s="100">
        <v>527</v>
      </c>
      <c r="I736" s="98" t="s">
        <v>967</v>
      </c>
      <c r="J736" s="100">
        <v>1120</v>
      </c>
      <c r="K736" s="98" t="s">
        <v>968</v>
      </c>
      <c r="L736" s="100">
        <v>121</v>
      </c>
      <c r="M736" s="98" t="s">
        <v>969</v>
      </c>
      <c r="N736" s="100">
        <v>74</v>
      </c>
    </row>
    <row r="737" spans="1:14" x14ac:dyDescent="0.25">
      <c r="A737" s="95" t="s">
        <v>970</v>
      </c>
      <c r="B737" s="112" t="s">
        <v>971</v>
      </c>
      <c r="C737" s="113">
        <v>4.3</v>
      </c>
      <c r="D737" s="107">
        <v>0.17</v>
      </c>
      <c r="E737" s="95" t="s">
        <v>972</v>
      </c>
      <c r="F737" s="97">
        <v>1230</v>
      </c>
      <c r="G737" s="95" t="s">
        <v>973</v>
      </c>
      <c r="H737" s="97">
        <v>338</v>
      </c>
      <c r="I737" s="95" t="s">
        <v>974</v>
      </c>
      <c r="J737" s="97">
        <v>624</v>
      </c>
      <c r="K737" s="95" t="s">
        <v>975</v>
      </c>
      <c r="L737" s="97">
        <v>67</v>
      </c>
      <c r="M737" s="95" t="s">
        <v>976</v>
      </c>
      <c r="N737" s="97">
        <v>47</v>
      </c>
    </row>
    <row r="738" spans="1:14" x14ac:dyDescent="0.25">
      <c r="A738" s="98" t="s">
        <v>977</v>
      </c>
      <c r="B738" s="114" t="s">
        <v>978</v>
      </c>
      <c r="C738" s="118">
        <v>9.1999999999999993</v>
      </c>
      <c r="D738" s="110">
        <v>0.16</v>
      </c>
      <c r="E738" s="98" t="s">
        <v>979</v>
      </c>
      <c r="F738" s="100">
        <v>2550</v>
      </c>
      <c r="G738" s="98" t="s">
        <v>980</v>
      </c>
      <c r="H738" s="100">
        <v>782</v>
      </c>
      <c r="I738" s="98" t="s">
        <v>981</v>
      </c>
      <c r="J738" s="100">
        <v>1850</v>
      </c>
      <c r="K738" s="98" t="s">
        <v>982</v>
      </c>
      <c r="L738" s="100">
        <v>271</v>
      </c>
      <c r="M738" s="98" t="s">
        <v>983</v>
      </c>
      <c r="N738" s="100">
        <v>111</v>
      </c>
    </row>
    <row r="739" spans="1:14" x14ac:dyDescent="0.25">
      <c r="A739" s="95" t="s">
        <v>984</v>
      </c>
      <c r="B739" s="112" t="s">
        <v>985</v>
      </c>
      <c r="C739" s="113">
        <v>17.2</v>
      </c>
      <c r="D739" s="107">
        <v>0.19</v>
      </c>
      <c r="E739" s="95" t="s">
        <v>986</v>
      </c>
      <c r="F739" s="97">
        <v>5020</v>
      </c>
      <c r="G739" s="95" t="s">
        <v>987</v>
      </c>
      <c r="H739" s="97">
        <v>1980</v>
      </c>
      <c r="I739" s="95" t="s">
        <v>888</v>
      </c>
      <c r="J739" s="97">
        <v>4390</v>
      </c>
      <c r="K739" s="95" t="s">
        <v>988</v>
      </c>
      <c r="L739" s="97">
        <v>1370</v>
      </c>
      <c r="M739" s="95" t="s">
        <v>989</v>
      </c>
      <c r="N739" s="97">
        <v>356</v>
      </c>
    </row>
    <row r="740" spans="1:14" x14ac:dyDescent="0.25">
      <c r="A740" s="98" t="s">
        <v>990</v>
      </c>
      <c r="B740" s="114" t="s">
        <v>991</v>
      </c>
      <c r="C740" s="118">
        <v>1.9</v>
      </c>
      <c r="D740" s="110">
        <v>0.22</v>
      </c>
      <c r="E740" s="98" t="s">
        <v>992</v>
      </c>
      <c r="F740" s="100">
        <v>469</v>
      </c>
      <c r="G740" s="98" t="s">
        <v>992</v>
      </c>
      <c r="H740" s="100">
        <v>127</v>
      </c>
      <c r="I740" s="98" t="s">
        <v>993</v>
      </c>
      <c r="J740" s="100">
        <v>170</v>
      </c>
      <c r="K740" s="98" t="s">
        <v>994</v>
      </c>
      <c r="L740" s="100">
        <v>22</v>
      </c>
      <c r="M740" s="98" t="s">
        <v>995</v>
      </c>
      <c r="N740" s="100">
        <v>18</v>
      </c>
    </row>
    <row r="741" spans="1:14" x14ac:dyDescent="0.25">
      <c r="A741" s="95" t="s">
        <v>996</v>
      </c>
      <c r="B741" s="112" t="s">
        <v>997</v>
      </c>
      <c r="C741" s="113">
        <v>5.9</v>
      </c>
      <c r="D741" s="107">
        <v>0.28999999999999998</v>
      </c>
      <c r="E741" s="95" t="s">
        <v>998</v>
      </c>
      <c r="F741" s="97">
        <v>1860</v>
      </c>
      <c r="G741" s="95" t="s">
        <v>999</v>
      </c>
      <c r="H741" s="97">
        <v>525</v>
      </c>
      <c r="I741" s="95" t="s">
        <v>1000</v>
      </c>
      <c r="J741" s="97">
        <v>1110</v>
      </c>
      <c r="K741" s="95" t="s">
        <v>1001</v>
      </c>
      <c r="L741" s="97">
        <v>120</v>
      </c>
      <c r="M741" s="95" t="s">
        <v>1002</v>
      </c>
      <c r="N741" s="97">
        <v>73</v>
      </c>
    </row>
    <row r="742" spans="1:14" ht="18" x14ac:dyDescent="0.25">
      <c r="A742" s="119" t="s">
        <v>1003</v>
      </c>
      <c r="B742" s="119" t="s">
        <v>1004</v>
      </c>
      <c r="C742" s="120" t="s">
        <v>1005</v>
      </c>
      <c r="D742" s="121">
        <v>0.04</v>
      </c>
      <c r="E742" s="120" t="s">
        <v>1006</v>
      </c>
      <c r="F742" s="122">
        <v>5</v>
      </c>
      <c r="G742" s="120" t="s">
        <v>1006</v>
      </c>
      <c r="H742" s="122">
        <v>1</v>
      </c>
      <c r="I742" s="120" t="s">
        <v>1007</v>
      </c>
      <c r="J742" s="122">
        <v>2</v>
      </c>
      <c r="K742" s="120" t="s">
        <v>1008</v>
      </c>
      <c r="L742" s="123" t="s">
        <v>1009</v>
      </c>
      <c r="M742" s="120" t="s">
        <v>1010</v>
      </c>
      <c r="N742" s="123" t="s">
        <v>1009</v>
      </c>
    </row>
    <row r="743" spans="1:14" x14ac:dyDescent="0.25">
      <c r="A743" s="91" t="s">
        <v>1011</v>
      </c>
      <c r="B743" s="92" t="s">
        <v>1012</v>
      </c>
      <c r="C743" s="124">
        <v>222</v>
      </c>
      <c r="D743" s="105">
        <v>0.18</v>
      </c>
      <c r="E743" s="91" t="s">
        <v>1013</v>
      </c>
      <c r="F743" s="125">
        <v>10800</v>
      </c>
      <c r="G743" s="91" t="s">
        <v>1014</v>
      </c>
      <c r="H743" s="125">
        <v>12400</v>
      </c>
      <c r="I743" s="91" t="s">
        <v>1015</v>
      </c>
      <c r="J743" s="125">
        <v>11500</v>
      </c>
      <c r="K743" s="91" t="s">
        <v>901</v>
      </c>
      <c r="L743" s="125">
        <v>13000</v>
      </c>
      <c r="M743" s="91" t="s">
        <v>1016</v>
      </c>
      <c r="N743" s="125">
        <v>12700</v>
      </c>
    </row>
    <row r="744" spans="1:14" x14ac:dyDescent="0.25">
      <c r="A744" s="95" t="s">
        <v>1017</v>
      </c>
      <c r="B744" s="96" t="s">
        <v>1018</v>
      </c>
      <c r="C744" s="113">
        <v>5.2</v>
      </c>
      <c r="D744" s="107">
        <v>0.11</v>
      </c>
      <c r="E744" s="95" t="s">
        <v>1019</v>
      </c>
      <c r="F744" s="126">
        <v>2430</v>
      </c>
      <c r="G744" s="95" t="s">
        <v>1020</v>
      </c>
      <c r="H744" s="126">
        <v>677</v>
      </c>
      <c r="I744" s="95" t="s">
        <v>1021</v>
      </c>
      <c r="J744" s="127">
        <v>1360</v>
      </c>
      <c r="K744" s="95" t="s">
        <v>1022</v>
      </c>
      <c r="L744" s="126">
        <v>145</v>
      </c>
      <c r="M744" s="95" t="s">
        <v>1023</v>
      </c>
      <c r="N744" s="126">
        <v>94</v>
      </c>
    </row>
    <row r="745" spans="1:14" x14ac:dyDescent="0.25">
      <c r="A745" s="98" t="s">
        <v>1024</v>
      </c>
      <c r="B745" s="99" t="s">
        <v>1025</v>
      </c>
      <c r="C745" s="118">
        <v>2.8</v>
      </c>
      <c r="D745" s="110">
        <v>0.02</v>
      </c>
      <c r="E745" s="98" t="s">
        <v>1026</v>
      </c>
      <c r="F745" s="128">
        <v>427</v>
      </c>
      <c r="G745" s="98" t="s">
        <v>1026</v>
      </c>
      <c r="H745" s="128">
        <v>116</v>
      </c>
      <c r="I745" s="98" t="s">
        <v>1027</v>
      </c>
      <c r="J745" s="128">
        <v>177</v>
      </c>
      <c r="K745" s="98" t="s">
        <v>1028</v>
      </c>
      <c r="L745" s="128">
        <v>21</v>
      </c>
      <c r="M745" s="98" t="s">
        <v>1029</v>
      </c>
      <c r="N745" s="128">
        <v>16</v>
      </c>
    </row>
    <row r="746" spans="1:14" x14ac:dyDescent="0.25">
      <c r="A746" s="95" t="s">
        <v>1030</v>
      </c>
      <c r="B746" s="112" t="s">
        <v>1031</v>
      </c>
      <c r="C746" s="113">
        <v>28.2</v>
      </c>
      <c r="D746" s="107">
        <v>0.23</v>
      </c>
      <c r="E746" s="95" t="s">
        <v>1032</v>
      </c>
      <c r="F746" s="126">
        <v>6090</v>
      </c>
      <c r="G746" s="95" t="s">
        <v>1033</v>
      </c>
      <c r="H746" s="127">
        <v>3170</v>
      </c>
      <c r="I746" s="95" t="s">
        <v>1034</v>
      </c>
      <c r="J746" s="127">
        <v>5800</v>
      </c>
      <c r="K746" s="95" t="s">
        <v>1035</v>
      </c>
      <c r="L746" s="126">
        <v>2980</v>
      </c>
      <c r="M746" s="95" t="s">
        <v>1036</v>
      </c>
      <c r="N746" s="126">
        <v>967</v>
      </c>
    </row>
    <row r="747" spans="1:14" x14ac:dyDescent="0.25">
      <c r="A747" s="98" t="s">
        <v>1037</v>
      </c>
      <c r="B747" s="114" t="s">
        <v>1038</v>
      </c>
      <c r="C747" s="118">
        <v>9.6999999999999993</v>
      </c>
      <c r="D747" s="110">
        <v>0.19</v>
      </c>
      <c r="E747" s="98" t="s">
        <v>1039</v>
      </c>
      <c r="F747" s="128">
        <v>3580</v>
      </c>
      <c r="G747" s="98" t="s">
        <v>1040</v>
      </c>
      <c r="H747" s="129">
        <v>1120</v>
      </c>
      <c r="I747" s="98" t="s">
        <v>1041</v>
      </c>
      <c r="J747" s="129">
        <v>2660</v>
      </c>
      <c r="K747" s="98" t="s">
        <v>1042</v>
      </c>
      <c r="L747" s="128">
        <v>412</v>
      </c>
      <c r="M747" s="98" t="s">
        <v>1043</v>
      </c>
      <c r="N747" s="128">
        <v>160</v>
      </c>
    </row>
    <row r="748" spans="1:14" x14ac:dyDescent="0.25">
      <c r="A748" s="95" t="s">
        <v>1044</v>
      </c>
      <c r="B748" s="112" t="s">
        <v>1045</v>
      </c>
      <c r="C748" s="113">
        <v>13.4</v>
      </c>
      <c r="D748" s="107">
        <v>0.16</v>
      </c>
      <c r="E748" s="95" t="s">
        <v>1046</v>
      </c>
      <c r="F748" s="126">
        <v>3710</v>
      </c>
      <c r="G748" s="95" t="s">
        <v>1047</v>
      </c>
      <c r="H748" s="127">
        <v>1300</v>
      </c>
      <c r="I748" s="95" t="s">
        <v>863</v>
      </c>
      <c r="J748" s="127">
        <v>3050</v>
      </c>
      <c r="K748" s="95" t="s">
        <v>1048</v>
      </c>
      <c r="L748" s="126">
        <v>703</v>
      </c>
      <c r="M748" s="95" t="s">
        <v>1049</v>
      </c>
      <c r="N748" s="126">
        <v>201</v>
      </c>
    </row>
    <row r="749" spans="1:14" x14ac:dyDescent="0.25">
      <c r="A749" s="98" t="s">
        <v>1050</v>
      </c>
      <c r="B749" s="114" t="s">
        <v>1051</v>
      </c>
      <c r="C749" s="118">
        <v>3.5</v>
      </c>
      <c r="D749" s="110">
        <v>0.13</v>
      </c>
      <c r="E749" s="98" t="s">
        <v>1052</v>
      </c>
      <c r="F749" s="128">
        <v>1200</v>
      </c>
      <c r="G749" s="98" t="s">
        <v>1053</v>
      </c>
      <c r="H749" s="128">
        <v>328</v>
      </c>
      <c r="I749" s="98" t="s">
        <v>1054</v>
      </c>
      <c r="J749" s="128">
        <v>549</v>
      </c>
      <c r="K749" s="98" t="s">
        <v>1055</v>
      </c>
      <c r="L749" s="128">
        <v>62</v>
      </c>
      <c r="M749" s="98" t="s">
        <v>854</v>
      </c>
      <c r="N749" s="128">
        <v>46</v>
      </c>
    </row>
    <row r="750" spans="1:14" x14ac:dyDescent="0.25">
      <c r="A750" s="95" t="s">
        <v>1056</v>
      </c>
      <c r="B750" s="96" t="s">
        <v>1057</v>
      </c>
      <c r="C750" s="113">
        <v>47.1</v>
      </c>
      <c r="D750" s="107">
        <v>0.16</v>
      </c>
      <c r="E750" s="95" t="s">
        <v>1058</v>
      </c>
      <c r="F750" s="126">
        <v>6940</v>
      </c>
      <c r="G750" s="95" t="s">
        <v>1059</v>
      </c>
      <c r="H750" s="127">
        <v>4800</v>
      </c>
      <c r="I750" s="95" t="s">
        <v>1060</v>
      </c>
      <c r="J750" s="127">
        <v>6960</v>
      </c>
      <c r="K750" s="95" t="s">
        <v>1061</v>
      </c>
      <c r="L750" s="126">
        <v>5060</v>
      </c>
      <c r="M750" s="95" t="s">
        <v>1062</v>
      </c>
      <c r="N750" s="127">
        <v>2500</v>
      </c>
    </row>
    <row r="751" spans="1:14" x14ac:dyDescent="0.25">
      <c r="A751" s="98" t="s">
        <v>1063</v>
      </c>
      <c r="B751" s="114" t="s">
        <v>1064</v>
      </c>
      <c r="C751" s="118">
        <v>0.4</v>
      </c>
      <c r="D751" s="110">
        <v>0.04</v>
      </c>
      <c r="E751" s="98" t="s">
        <v>1065</v>
      </c>
      <c r="F751" s="128">
        <v>60</v>
      </c>
      <c r="G751" s="98" t="s">
        <v>1065</v>
      </c>
      <c r="H751" s="128">
        <v>16</v>
      </c>
      <c r="I751" s="98" t="s">
        <v>1066</v>
      </c>
      <c r="J751" s="128">
        <v>18</v>
      </c>
      <c r="K751" s="98" t="s">
        <v>1067</v>
      </c>
      <c r="L751" s="128">
        <v>3</v>
      </c>
      <c r="M751" s="98" t="s">
        <v>1068</v>
      </c>
      <c r="N751" s="128">
        <v>2</v>
      </c>
    </row>
    <row r="752" spans="1:14" x14ac:dyDescent="0.25">
      <c r="A752" s="95" t="s">
        <v>1069</v>
      </c>
      <c r="B752" s="112" t="s">
        <v>1070</v>
      </c>
      <c r="C752" s="113">
        <v>1.5</v>
      </c>
      <c r="D752" s="107">
        <v>0.1</v>
      </c>
      <c r="E752" s="95" t="s">
        <v>1071</v>
      </c>
      <c r="F752" s="126">
        <v>506</v>
      </c>
      <c r="G752" s="95" t="s">
        <v>1071</v>
      </c>
      <c r="H752" s="126">
        <v>138</v>
      </c>
      <c r="I752" s="95" t="s">
        <v>1072</v>
      </c>
      <c r="J752" s="126">
        <v>174</v>
      </c>
      <c r="K752" s="95" t="s">
        <v>1073</v>
      </c>
      <c r="L752" s="126">
        <v>24</v>
      </c>
      <c r="M752" s="95" t="s">
        <v>1074</v>
      </c>
      <c r="N752" s="126">
        <v>19</v>
      </c>
    </row>
    <row r="753" spans="1:14" x14ac:dyDescent="0.25">
      <c r="A753" s="98" t="s">
        <v>1075</v>
      </c>
      <c r="B753" s="114" t="s">
        <v>1076</v>
      </c>
      <c r="C753" s="98" t="s">
        <v>1077</v>
      </c>
      <c r="D753" s="110">
        <v>0.02</v>
      </c>
      <c r="E753" s="98" t="s">
        <v>1078</v>
      </c>
      <c r="F753" s="128">
        <v>13</v>
      </c>
      <c r="G753" s="98" t="s">
        <v>1078</v>
      </c>
      <c r="H753" s="128">
        <v>4</v>
      </c>
      <c r="I753" s="98" t="s">
        <v>1079</v>
      </c>
      <c r="J753" s="128">
        <v>4</v>
      </c>
      <c r="K753" s="98" t="s">
        <v>1080</v>
      </c>
      <c r="L753" s="130" t="s">
        <v>1081</v>
      </c>
      <c r="M753" s="98" t="s">
        <v>1082</v>
      </c>
      <c r="N753" s="130" t="s">
        <v>1081</v>
      </c>
    </row>
    <row r="754" spans="1:14" x14ac:dyDescent="0.25">
      <c r="A754" s="95" t="s">
        <v>1083</v>
      </c>
      <c r="B754" s="112" t="s">
        <v>1084</v>
      </c>
      <c r="C754" s="113">
        <v>28.2</v>
      </c>
      <c r="D754" s="107">
        <v>0.27</v>
      </c>
      <c r="E754" s="95" t="s">
        <v>1085</v>
      </c>
      <c r="F754" s="126">
        <v>5080</v>
      </c>
      <c r="G754" s="95" t="s">
        <v>1086</v>
      </c>
      <c r="H754" s="127">
        <v>2640</v>
      </c>
      <c r="I754" s="95" t="s">
        <v>1087</v>
      </c>
      <c r="J754" s="127">
        <v>4830</v>
      </c>
      <c r="K754" s="95" t="s">
        <v>1088</v>
      </c>
      <c r="L754" s="126">
        <v>2480</v>
      </c>
      <c r="M754" s="95" t="s">
        <v>1089</v>
      </c>
      <c r="N754" s="126">
        <v>806</v>
      </c>
    </row>
    <row r="755" spans="1:14" x14ac:dyDescent="0.25">
      <c r="A755" s="98" t="s">
        <v>1090</v>
      </c>
      <c r="B755" s="114" t="s">
        <v>1091</v>
      </c>
      <c r="C755" s="118">
        <v>38.9</v>
      </c>
      <c r="D755" s="110">
        <v>0.26</v>
      </c>
      <c r="E755" s="98" t="s">
        <v>1092</v>
      </c>
      <c r="F755" s="128">
        <v>5360</v>
      </c>
      <c r="G755" s="98" t="s">
        <v>1093</v>
      </c>
      <c r="H755" s="129">
        <v>3350</v>
      </c>
      <c r="I755" s="98" t="s">
        <v>1094</v>
      </c>
      <c r="J755" s="129">
        <v>5280</v>
      </c>
      <c r="K755" s="98" t="s">
        <v>1095</v>
      </c>
      <c r="L755" s="128">
        <v>3440</v>
      </c>
      <c r="M755" s="98" t="s">
        <v>1096</v>
      </c>
      <c r="N755" s="129">
        <v>1460</v>
      </c>
    </row>
    <row r="756" spans="1:14" x14ac:dyDescent="0.25">
      <c r="A756" s="95" t="s">
        <v>1097</v>
      </c>
      <c r="B756" s="112" t="s">
        <v>1098</v>
      </c>
      <c r="C756" s="113">
        <v>13.1</v>
      </c>
      <c r="D756" s="107">
        <v>0.23</v>
      </c>
      <c r="E756" s="95" t="s">
        <v>1099</v>
      </c>
      <c r="F756" s="126">
        <v>3480</v>
      </c>
      <c r="G756" s="95" t="s">
        <v>1100</v>
      </c>
      <c r="H756" s="127">
        <v>1210</v>
      </c>
      <c r="I756" s="95" t="s">
        <v>1101</v>
      </c>
      <c r="J756" s="127">
        <v>2840</v>
      </c>
      <c r="K756" s="95" t="s">
        <v>1102</v>
      </c>
      <c r="L756" s="126">
        <v>636</v>
      </c>
      <c r="M756" s="95" t="s">
        <v>1103</v>
      </c>
      <c r="N756" s="126">
        <v>185</v>
      </c>
    </row>
    <row r="757" spans="1:14" x14ac:dyDescent="0.25">
      <c r="A757" s="98" t="s">
        <v>1104</v>
      </c>
      <c r="B757" s="114" t="s">
        <v>1105</v>
      </c>
      <c r="C757" s="118">
        <v>11</v>
      </c>
      <c r="D757" s="99" t="s">
        <v>1106</v>
      </c>
      <c r="E757" s="98" t="s">
        <v>1107</v>
      </c>
      <c r="F757" s="128">
        <v>4110</v>
      </c>
      <c r="G757" s="98" t="s">
        <v>1108</v>
      </c>
      <c r="H757" s="129">
        <v>1330</v>
      </c>
      <c r="I757" s="98" t="s">
        <v>1109</v>
      </c>
      <c r="J757" s="129">
        <v>3190</v>
      </c>
      <c r="K757" s="98" t="s">
        <v>1110</v>
      </c>
      <c r="L757" s="128">
        <v>573</v>
      </c>
      <c r="M757" s="98" t="s">
        <v>1111</v>
      </c>
      <c r="N757" s="128">
        <v>195</v>
      </c>
    </row>
    <row r="758" spans="1:14" x14ac:dyDescent="0.25">
      <c r="A758" s="95" t="s">
        <v>1112</v>
      </c>
      <c r="B758" s="112" t="s">
        <v>1113</v>
      </c>
      <c r="C758" s="106">
        <v>242</v>
      </c>
      <c r="D758" s="107">
        <v>0.24</v>
      </c>
      <c r="E758" s="95" t="s">
        <v>1058</v>
      </c>
      <c r="F758" s="126">
        <v>6940</v>
      </c>
      <c r="G758" s="95" t="s">
        <v>1114</v>
      </c>
      <c r="H758" s="127">
        <v>8060</v>
      </c>
      <c r="I758" s="95" t="s">
        <v>1115</v>
      </c>
      <c r="J758" s="127">
        <v>7400</v>
      </c>
      <c r="K758" s="95" t="s">
        <v>1116</v>
      </c>
      <c r="L758" s="126">
        <v>8400</v>
      </c>
      <c r="M758" s="95" t="s">
        <v>1117</v>
      </c>
      <c r="N758" s="127">
        <v>8380</v>
      </c>
    </row>
    <row r="759" spans="1:14" x14ac:dyDescent="0.25">
      <c r="A759" s="98" t="s">
        <v>1118</v>
      </c>
      <c r="B759" s="114" t="s">
        <v>1119</v>
      </c>
      <c r="C759" s="118">
        <v>6.5</v>
      </c>
      <c r="D759" s="99" t="s">
        <v>1120</v>
      </c>
      <c r="E759" s="98" t="s">
        <v>1121</v>
      </c>
      <c r="F759" s="128">
        <v>2510</v>
      </c>
      <c r="G759" s="98" t="s">
        <v>1122</v>
      </c>
      <c r="H759" s="128">
        <v>716</v>
      </c>
      <c r="I759" s="98" t="s">
        <v>1123</v>
      </c>
      <c r="J759" s="129">
        <v>1570</v>
      </c>
      <c r="K759" s="98" t="s">
        <v>1124</v>
      </c>
      <c r="L759" s="128">
        <v>176</v>
      </c>
      <c r="M759" s="98" t="s">
        <v>1125</v>
      </c>
      <c r="N759" s="128">
        <v>100</v>
      </c>
    </row>
    <row r="760" spans="1:14" x14ac:dyDescent="0.25">
      <c r="A760" s="95" t="s">
        <v>1126</v>
      </c>
      <c r="B760" s="112" t="s">
        <v>1127</v>
      </c>
      <c r="C760" s="113">
        <v>47.1</v>
      </c>
      <c r="D760" s="107">
        <v>0.24</v>
      </c>
      <c r="E760" s="95" t="s">
        <v>1128</v>
      </c>
      <c r="F760" s="126">
        <v>6680</v>
      </c>
      <c r="G760" s="95" t="s">
        <v>1129</v>
      </c>
      <c r="H760" s="127">
        <v>4620</v>
      </c>
      <c r="I760" s="95" t="s">
        <v>1117</v>
      </c>
      <c r="J760" s="127">
        <v>6690</v>
      </c>
      <c r="K760" s="95" t="s">
        <v>1130</v>
      </c>
      <c r="L760" s="126">
        <v>4870</v>
      </c>
      <c r="M760" s="95" t="s">
        <v>1131</v>
      </c>
      <c r="N760" s="127">
        <v>2410</v>
      </c>
    </row>
    <row r="761" spans="1:14" x14ac:dyDescent="0.25">
      <c r="A761" s="98" t="s">
        <v>1132</v>
      </c>
      <c r="B761" s="114" t="s">
        <v>1133</v>
      </c>
      <c r="C761" s="118">
        <v>3.2</v>
      </c>
      <c r="D761" s="99" t="s">
        <v>1134</v>
      </c>
      <c r="E761" s="98" t="s">
        <v>1135</v>
      </c>
      <c r="F761" s="128">
        <v>863</v>
      </c>
      <c r="G761" s="98" t="s">
        <v>1136</v>
      </c>
      <c r="H761" s="128">
        <v>235</v>
      </c>
      <c r="I761" s="98" t="s">
        <v>1137</v>
      </c>
      <c r="J761" s="128">
        <v>378</v>
      </c>
      <c r="K761" s="98" t="s">
        <v>1138</v>
      </c>
      <c r="L761" s="128">
        <v>44</v>
      </c>
      <c r="M761" s="98" t="s">
        <v>1139</v>
      </c>
      <c r="N761" s="128">
        <v>33</v>
      </c>
    </row>
    <row r="762" spans="1:14" x14ac:dyDescent="0.25">
      <c r="A762" s="95" t="s">
        <v>1140</v>
      </c>
      <c r="B762" s="112" t="s">
        <v>1141</v>
      </c>
      <c r="C762" s="113">
        <v>3.1</v>
      </c>
      <c r="D762" s="96" t="s">
        <v>1142</v>
      </c>
      <c r="E762" s="95" t="s">
        <v>1143</v>
      </c>
      <c r="F762" s="126">
        <v>1070</v>
      </c>
      <c r="G762" s="95" t="s">
        <v>1143</v>
      </c>
      <c r="H762" s="126">
        <v>290</v>
      </c>
      <c r="I762" s="95" t="s">
        <v>1144</v>
      </c>
      <c r="J762" s="126">
        <v>460</v>
      </c>
      <c r="K762" s="95" t="s">
        <v>1145</v>
      </c>
      <c r="L762" s="126">
        <v>54</v>
      </c>
      <c r="M762" s="95" t="s">
        <v>1146</v>
      </c>
      <c r="N762" s="126">
        <v>40</v>
      </c>
    </row>
    <row r="763" spans="1:14" x14ac:dyDescent="0.25">
      <c r="A763" s="98" t="s">
        <v>1147</v>
      </c>
      <c r="B763" s="114" t="s">
        <v>1148</v>
      </c>
      <c r="C763" s="118">
        <v>7.7</v>
      </c>
      <c r="D763" s="110">
        <v>0.24</v>
      </c>
      <c r="E763" s="98" t="s">
        <v>1149</v>
      </c>
      <c r="F763" s="128">
        <v>2920</v>
      </c>
      <c r="G763" s="98" t="s">
        <v>1150</v>
      </c>
      <c r="H763" s="128">
        <v>858</v>
      </c>
      <c r="I763" s="98" t="s">
        <v>1151</v>
      </c>
      <c r="J763" s="129">
        <v>1970</v>
      </c>
      <c r="K763" s="98" t="s">
        <v>1152</v>
      </c>
      <c r="L763" s="128">
        <v>245</v>
      </c>
      <c r="M763" s="98" t="s">
        <v>1153</v>
      </c>
      <c r="N763" s="128">
        <v>121</v>
      </c>
    </row>
    <row r="764" spans="1:14" x14ac:dyDescent="0.25">
      <c r="A764" s="95" t="s">
        <v>1154</v>
      </c>
      <c r="B764" s="112" t="s">
        <v>1155</v>
      </c>
      <c r="C764" s="113">
        <v>1.2</v>
      </c>
      <c r="D764" s="96" t="s">
        <v>1156</v>
      </c>
      <c r="E764" s="95" t="s">
        <v>1157</v>
      </c>
      <c r="F764" s="126">
        <v>278</v>
      </c>
      <c r="G764" s="95" t="s">
        <v>1157</v>
      </c>
      <c r="H764" s="126">
        <v>76</v>
      </c>
      <c r="I764" s="95" t="s">
        <v>1158</v>
      </c>
      <c r="J764" s="126">
        <v>92</v>
      </c>
      <c r="K764" s="95" t="s">
        <v>1159</v>
      </c>
      <c r="L764" s="126">
        <v>13</v>
      </c>
      <c r="M764" s="95" t="s">
        <v>1160</v>
      </c>
      <c r="N764" s="126">
        <v>10</v>
      </c>
    </row>
    <row r="765" spans="1:14" x14ac:dyDescent="0.25">
      <c r="A765" s="98" t="s">
        <v>1161</v>
      </c>
      <c r="B765" s="114" t="s">
        <v>1162</v>
      </c>
      <c r="C765" s="118">
        <v>2.6</v>
      </c>
      <c r="D765" s="110">
        <v>7.0000000000000007E-2</v>
      </c>
      <c r="E765" s="98" t="s">
        <v>1163</v>
      </c>
      <c r="F765" s="128">
        <v>530</v>
      </c>
      <c r="G765" s="98" t="s">
        <v>1163</v>
      </c>
      <c r="H765" s="128">
        <v>144</v>
      </c>
      <c r="I765" s="98" t="s">
        <v>1164</v>
      </c>
      <c r="J765" s="128">
        <v>213</v>
      </c>
      <c r="K765" s="98" t="s">
        <v>1165</v>
      </c>
      <c r="L765" s="128">
        <v>26</v>
      </c>
      <c r="M765" s="98" t="s">
        <v>1166</v>
      </c>
      <c r="N765" s="128">
        <v>20</v>
      </c>
    </row>
    <row r="766" spans="1:14" x14ac:dyDescent="0.25">
      <c r="A766" s="95" t="s">
        <v>1167</v>
      </c>
      <c r="B766" s="112" t="s">
        <v>1168</v>
      </c>
      <c r="C766" s="113">
        <v>28.4</v>
      </c>
      <c r="D766" s="107">
        <v>0.31</v>
      </c>
      <c r="E766" s="95" t="s">
        <v>1169</v>
      </c>
      <c r="F766" s="126">
        <v>4510</v>
      </c>
      <c r="G766" s="95" t="s">
        <v>1170</v>
      </c>
      <c r="H766" s="127">
        <v>2360</v>
      </c>
      <c r="I766" s="95" t="s">
        <v>1171</v>
      </c>
      <c r="J766" s="127">
        <v>4290</v>
      </c>
      <c r="K766" s="95" t="s">
        <v>1062</v>
      </c>
      <c r="L766" s="126">
        <v>2220</v>
      </c>
      <c r="M766" s="95" t="s">
        <v>1172</v>
      </c>
      <c r="N766" s="126">
        <v>725</v>
      </c>
    </row>
    <row r="767" spans="1:14" x14ac:dyDescent="0.25">
      <c r="A767" s="98" t="s">
        <v>1173</v>
      </c>
      <c r="B767" s="114" t="s">
        <v>1174</v>
      </c>
      <c r="C767" s="118">
        <v>8.6999999999999993</v>
      </c>
      <c r="D767" s="110">
        <v>0.22</v>
      </c>
      <c r="E767" s="98" t="s">
        <v>1175</v>
      </c>
      <c r="F767" s="128">
        <v>2660</v>
      </c>
      <c r="G767" s="98" t="s">
        <v>1176</v>
      </c>
      <c r="H767" s="128">
        <v>804</v>
      </c>
      <c r="I767" s="98" t="s">
        <v>1177</v>
      </c>
      <c r="J767" s="129">
        <v>1890</v>
      </c>
      <c r="K767" s="98" t="s">
        <v>1178</v>
      </c>
      <c r="L767" s="128">
        <v>262</v>
      </c>
      <c r="M767" s="98" t="s">
        <v>1179</v>
      </c>
      <c r="N767" s="128">
        <v>114</v>
      </c>
    </row>
    <row r="768" spans="1:14" ht="18" x14ac:dyDescent="0.25">
      <c r="A768" s="95" t="s">
        <v>1180</v>
      </c>
      <c r="B768" s="112" t="s">
        <v>1181</v>
      </c>
      <c r="C768" s="113">
        <v>16.100000000000001</v>
      </c>
      <c r="D768" s="96" t="s">
        <v>1182</v>
      </c>
      <c r="E768" s="95" t="s">
        <v>1183</v>
      </c>
      <c r="F768" s="126">
        <v>4310</v>
      </c>
      <c r="G768" s="95" t="s">
        <v>1184</v>
      </c>
      <c r="H768" s="127">
        <v>1650</v>
      </c>
      <c r="I768" s="95" t="s">
        <v>1185</v>
      </c>
      <c r="J768" s="127">
        <v>3720</v>
      </c>
      <c r="K768" s="95" t="s">
        <v>1186</v>
      </c>
      <c r="L768" s="126">
        <v>1070</v>
      </c>
      <c r="M768" s="95" t="s">
        <v>1187</v>
      </c>
      <c r="N768" s="126">
        <v>281</v>
      </c>
    </row>
    <row r="769" spans="1:14" x14ac:dyDescent="0.25">
      <c r="A769" s="98" t="s">
        <v>1188</v>
      </c>
      <c r="B769" s="114" t="s">
        <v>1189</v>
      </c>
      <c r="C769" s="98" t="s">
        <v>1190</v>
      </c>
      <c r="D769" s="114" t="s">
        <v>1191</v>
      </c>
      <c r="E769" s="98" t="s">
        <v>1192</v>
      </c>
      <c r="F769" s="130" t="s">
        <v>1081</v>
      </c>
      <c r="G769" s="98" t="s">
        <v>1192</v>
      </c>
      <c r="H769" s="130" t="s">
        <v>1081</v>
      </c>
      <c r="I769" s="98" t="s">
        <v>1193</v>
      </c>
      <c r="J769" s="130" t="s">
        <v>1081</v>
      </c>
      <c r="K769" s="98" t="s">
        <v>1194</v>
      </c>
      <c r="L769" s="130" t="s">
        <v>1081</v>
      </c>
      <c r="M769" s="98" t="s">
        <v>1195</v>
      </c>
      <c r="N769" s="130" t="s">
        <v>1081</v>
      </c>
    </row>
    <row r="770" spans="1:14" x14ac:dyDescent="0.25">
      <c r="A770" s="95" t="s">
        <v>1196</v>
      </c>
      <c r="B770" s="112" t="s">
        <v>1197</v>
      </c>
      <c r="C770" s="95" t="s">
        <v>1198</v>
      </c>
      <c r="D770" s="112" t="s">
        <v>1199</v>
      </c>
      <c r="E770" s="95" t="s">
        <v>1200</v>
      </c>
      <c r="F770" s="131" t="s">
        <v>1081</v>
      </c>
      <c r="G770" s="95" t="s">
        <v>1200</v>
      </c>
      <c r="H770" s="131" t="s">
        <v>1081</v>
      </c>
      <c r="I770" s="95" t="s">
        <v>1201</v>
      </c>
      <c r="J770" s="131" t="s">
        <v>1081</v>
      </c>
      <c r="K770" s="95" t="s">
        <v>1202</v>
      </c>
      <c r="L770" s="131" t="s">
        <v>1081</v>
      </c>
      <c r="M770" s="95" t="s">
        <v>1203</v>
      </c>
      <c r="N770" s="131" t="s">
        <v>1081</v>
      </c>
    </row>
    <row r="771" spans="1:14" x14ac:dyDescent="0.25">
      <c r="A771" s="98" t="s">
        <v>1204</v>
      </c>
      <c r="B771" s="114" t="s">
        <v>1205</v>
      </c>
      <c r="C771" s="98" t="s">
        <v>1206</v>
      </c>
      <c r="D771" s="110">
        <v>0.02</v>
      </c>
      <c r="E771" s="98" t="s">
        <v>1207</v>
      </c>
      <c r="F771" s="130" t="s">
        <v>1081</v>
      </c>
      <c r="G771" s="98" t="s">
        <v>1207</v>
      </c>
      <c r="H771" s="130" t="s">
        <v>1081</v>
      </c>
      <c r="I771" s="98" t="s">
        <v>1208</v>
      </c>
      <c r="J771" s="130" t="s">
        <v>1081</v>
      </c>
      <c r="K771" s="98" t="s">
        <v>1209</v>
      </c>
      <c r="L771" s="130" t="s">
        <v>1081</v>
      </c>
      <c r="M771" s="98" t="s">
        <v>1210</v>
      </c>
      <c r="N771" s="130" t="s">
        <v>1081</v>
      </c>
    </row>
    <row r="772" spans="1:14" x14ac:dyDescent="0.25">
      <c r="A772" s="95" t="s">
        <v>1211</v>
      </c>
      <c r="B772" s="112" t="s">
        <v>1212</v>
      </c>
      <c r="C772" s="95" t="s">
        <v>1213</v>
      </c>
      <c r="D772" s="107">
        <v>0.01</v>
      </c>
      <c r="E772" s="95" t="s">
        <v>1214</v>
      </c>
      <c r="F772" s="131" t="s">
        <v>1081</v>
      </c>
      <c r="G772" s="95" t="s">
        <v>1214</v>
      </c>
      <c r="H772" s="131" t="s">
        <v>1081</v>
      </c>
      <c r="I772" s="95" t="s">
        <v>1215</v>
      </c>
      <c r="J772" s="131" t="s">
        <v>1081</v>
      </c>
      <c r="K772" s="95" t="s">
        <v>1216</v>
      </c>
      <c r="L772" s="131" t="s">
        <v>1081</v>
      </c>
      <c r="M772" s="95" t="s">
        <v>1217</v>
      </c>
      <c r="N772" s="131" t="s">
        <v>1081</v>
      </c>
    </row>
    <row r="773" spans="1:14" x14ac:dyDescent="0.25">
      <c r="A773" s="98" t="s">
        <v>1218</v>
      </c>
      <c r="B773" s="114" t="s">
        <v>1219</v>
      </c>
      <c r="C773" s="98" t="s">
        <v>1220</v>
      </c>
      <c r="D773" s="110">
        <v>0.02</v>
      </c>
      <c r="E773" s="98" t="s">
        <v>1221</v>
      </c>
      <c r="F773" s="128">
        <v>1</v>
      </c>
      <c r="G773" s="98" t="s">
        <v>1221</v>
      </c>
      <c r="H773" s="130" t="s">
        <v>1081</v>
      </c>
      <c r="I773" s="98" t="s">
        <v>1222</v>
      </c>
      <c r="J773" s="130" t="s">
        <v>1081</v>
      </c>
      <c r="K773" s="98" t="s">
        <v>1223</v>
      </c>
      <c r="L773" s="130" t="s">
        <v>1081</v>
      </c>
      <c r="M773" s="98" t="s">
        <v>1224</v>
      </c>
      <c r="N773" s="130" t="s">
        <v>1081</v>
      </c>
    </row>
    <row r="774" spans="1:14" x14ac:dyDescent="0.25">
      <c r="A774" s="95" t="s">
        <v>1225</v>
      </c>
      <c r="B774" s="112" t="s">
        <v>1226</v>
      </c>
      <c r="C774" s="95" t="s">
        <v>1227</v>
      </c>
      <c r="D774" s="107">
        <v>0.02</v>
      </c>
      <c r="E774" s="95" t="s">
        <v>1228</v>
      </c>
      <c r="F774" s="126">
        <v>1</v>
      </c>
      <c r="G774" s="95" t="s">
        <v>1228</v>
      </c>
      <c r="H774" s="131" t="s">
        <v>1081</v>
      </c>
      <c r="I774" s="95" t="s">
        <v>1229</v>
      </c>
      <c r="J774" s="131" t="s">
        <v>1081</v>
      </c>
      <c r="K774" s="95" t="s">
        <v>1230</v>
      </c>
      <c r="L774" s="131" t="s">
        <v>1081</v>
      </c>
      <c r="M774" s="95" t="s">
        <v>1231</v>
      </c>
      <c r="N774" s="131" t="s">
        <v>1081</v>
      </c>
    </row>
    <row r="775" spans="1:14" x14ac:dyDescent="0.25">
      <c r="A775" s="98" t="s">
        <v>1232</v>
      </c>
      <c r="B775" s="114" t="s">
        <v>1233</v>
      </c>
      <c r="C775" s="98" t="s">
        <v>1234</v>
      </c>
      <c r="D775" s="110">
        <v>0.04</v>
      </c>
      <c r="E775" s="98" t="s">
        <v>1235</v>
      </c>
      <c r="F775" s="128">
        <v>4</v>
      </c>
      <c r="G775" s="98" t="s">
        <v>1235</v>
      </c>
      <c r="H775" s="130" t="s">
        <v>1081</v>
      </c>
      <c r="I775" s="98" t="s">
        <v>1236</v>
      </c>
      <c r="J775" s="130" t="s">
        <v>1081</v>
      </c>
      <c r="K775" s="98" t="s">
        <v>1237</v>
      </c>
      <c r="L775" s="130" t="s">
        <v>1081</v>
      </c>
      <c r="M775" s="98" t="s">
        <v>1238</v>
      </c>
      <c r="N775" s="130" t="s">
        <v>1081</v>
      </c>
    </row>
    <row r="776" spans="1:14" x14ac:dyDescent="0.25">
      <c r="A776" s="101" t="s">
        <v>1239</v>
      </c>
      <c r="B776" s="115" t="s">
        <v>1240</v>
      </c>
      <c r="C776" s="101" t="s">
        <v>1241</v>
      </c>
      <c r="D776" s="102" t="s">
        <v>1242</v>
      </c>
      <c r="E776" s="101" t="s">
        <v>1187</v>
      </c>
      <c r="F776" s="132">
        <v>6</v>
      </c>
      <c r="G776" s="101" t="s">
        <v>1187</v>
      </c>
      <c r="H776" s="132">
        <v>2</v>
      </c>
      <c r="I776" s="101" t="s">
        <v>1243</v>
      </c>
      <c r="J776" s="132">
        <v>2</v>
      </c>
      <c r="K776" s="101" t="s">
        <v>1244</v>
      </c>
      <c r="L776" s="133" t="s">
        <v>1081</v>
      </c>
      <c r="M776" s="101" t="s">
        <v>1245</v>
      </c>
      <c r="N776" s="133" t="s">
        <v>1081</v>
      </c>
    </row>
    <row r="777" spans="1:14" x14ac:dyDescent="0.25">
      <c r="A777" s="91" t="s">
        <v>1246</v>
      </c>
      <c r="B777" s="134" t="s">
        <v>1247</v>
      </c>
      <c r="C777" s="91" t="s">
        <v>1248</v>
      </c>
      <c r="D777" s="135">
        <v>0.01</v>
      </c>
      <c r="E777" s="91" t="s">
        <v>1249</v>
      </c>
      <c r="F777" s="136">
        <v>1</v>
      </c>
      <c r="G777" s="91" t="s">
        <v>1249</v>
      </c>
      <c r="H777" s="137" t="s">
        <v>1081</v>
      </c>
      <c r="I777" s="91" t="s">
        <v>1250</v>
      </c>
      <c r="J777" s="137" t="s">
        <v>1081</v>
      </c>
      <c r="K777" s="91" t="s">
        <v>1251</v>
      </c>
      <c r="L777" s="137" t="s">
        <v>1081</v>
      </c>
      <c r="M777" s="91" t="s">
        <v>1252</v>
      </c>
      <c r="N777" s="137" t="s">
        <v>1081</v>
      </c>
    </row>
    <row r="778" spans="1:14" x14ac:dyDescent="0.25">
      <c r="A778" s="95" t="s">
        <v>1253</v>
      </c>
      <c r="B778" s="112" t="s">
        <v>1254</v>
      </c>
      <c r="C778" s="95" t="s">
        <v>1255</v>
      </c>
      <c r="D778" s="138">
        <v>0.01</v>
      </c>
      <c r="E778" s="95" t="s">
        <v>1256</v>
      </c>
      <c r="F778" s="131" t="s">
        <v>1081</v>
      </c>
      <c r="G778" s="95" t="s">
        <v>1256</v>
      </c>
      <c r="H778" s="131" t="s">
        <v>1081</v>
      </c>
      <c r="I778" s="95" t="s">
        <v>1257</v>
      </c>
      <c r="J778" s="131" t="s">
        <v>1081</v>
      </c>
      <c r="K778" s="95" t="s">
        <v>1258</v>
      </c>
      <c r="L778" s="131" t="s">
        <v>1081</v>
      </c>
      <c r="M778" s="95" t="s">
        <v>1259</v>
      </c>
      <c r="N778" s="131" t="s">
        <v>1081</v>
      </c>
    </row>
    <row r="779" spans="1:14" x14ac:dyDescent="0.25">
      <c r="A779" s="98" t="s">
        <v>1260</v>
      </c>
      <c r="B779" s="114" t="s">
        <v>1261</v>
      </c>
      <c r="C779" s="98" t="s">
        <v>1255</v>
      </c>
      <c r="D779" s="139">
        <v>0.03</v>
      </c>
      <c r="E779" s="98" t="s">
        <v>1066</v>
      </c>
      <c r="F779" s="130" t="s">
        <v>1081</v>
      </c>
      <c r="G779" s="98" t="s">
        <v>1066</v>
      </c>
      <c r="H779" s="130" t="s">
        <v>1081</v>
      </c>
      <c r="I779" s="98" t="s">
        <v>1262</v>
      </c>
      <c r="J779" s="130" t="s">
        <v>1081</v>
      </c>
      <c r="K779" s="98" t="s">
        <v>1263</v>
      </c>
      <c r="L779" s="130" t="s">
        <v>1081</v>
      </c>
      <c r="M779" s="98" t="s">
        <v>1264</v>
      </c>
      <c r="N779" s="130" t="s">
        <v>1081</v>
      </c>
    </row>
    <row r="780" spans="1:14" x14ac:dyDescent="0.25">
      <c r="A780" s="95" t="s">
        <v>1265</v>
      </c>
      <c r="B780" s="112" t="s">
        <v>1266</v>
      </c>
      <c r="C780" s="95" t="s">
        <v>1255</v>
      </c>
      <c r="D780" s="138">
        <v>0.03</v>
      </c>
      <c r="E780" s="95" t="s">
        <v>1267</v>
      </c>
      <c r="F780" s="131" t="s">
        <v>1081</v>
      </c>
      <c r="G780" s="95" t="s">
        <v>1267</v>
      </c>
      <c r="H780" s="131" t="s">
        <v>1081</v>
      </c>
      <c r="I780" s="95" t="s">
        <v>1268</v>
      </c>
      <c r="J780" s="131" t="s">
        <v>1081</v>
      </c>
      <c r="K780" s="95" t="s">
        <v>1269</v>
      </c>
      <c r="L780" s="131" t="s">
        <v>1081</v>
      </c>
      <c r="M780" s="95" t="s">
        <v>1270</v>
      </c>
      <c r="N780" s="131" t="s">
        <v>1081</v>
      </c>
    </row>
    <row r="781" spans="1:14" ht="18" x14ac:dyDescent="0.25">
      <c r="A781" s="119" t="s">
        <v>1271</v>
      </c>
      <c r="B781" s="119" t="s">
        <v>1272</v>
      </c>
      <c r="C781" s="120" t="s">
        <v>1255</v>
      </c>
      <c r="D781" s="140">
        <v>0.03</v>
      </c>
      <c r="E781" s="120" t="s">
        <v>1273</v>
      </c>
      <c r="F781" s="141" t="s">
        <v>1081</v>
      </c>
      <c r="G781" s="120" t="s">
        <v>1273</v>
      </c>
      <c r="H781" s="141" t="s">
        <v>1081</v>
      </c>
      <c r="I781" s="120" t="s">
        <v>1274</v>
      </c>
      <c r="J781" s="141" t="s">
        <v>1081</v>
      </c>
      <c r="K781" s="120" t="s">
        <v>1275</v>
      </c>
      <c r="L781" s="141" t="s">
        <v>1081</v>
      </c>
      <c r="M781" s="120" t="s">
        <v>1276</v>
      </c>
      <c r="N781" s="141" t="s">
        <v>1081</v>
      </c>
    </row>
    <row r="782" spans="1:14" x14ac:dyDescent="0.25">
      <c r="A782" s="91" t="s">
        <v>1277</v>
      </c>
      <c r="B782" s="92" t="s">
        <v>1278</v>
      </c>
      <c r="C782" s="104">
        <v>5</v>
      </c>
      <c r="D782" s="135">
        <v>7.0000000000000007E-2</v>
      </c>
      <c r="E782" s="91" t="s">
        <v>1279</v>
      </c>
      <c r="F782" s="136">
        <v>578</v>
      </c>
      <c r="G782" s="91" t="s">
        <v>1280</v>
      </c>
      <c r="H782" s="136">
        <v>160</v>
      </c>
      <c r="I782" s="91" t="s">
        <v>1281</v>
      </c>
      <c r="J782" s="136">
        <v>317</v>
      </c>
      <c r="K782" s="91" t="s">
        <v>1282</v>
      </c>
      <c r="L782" s="136">
        <v>34</v>
      </c>
      <c r="M782" s="91" t="s">
        <v>1283</v>
      </c>
      <c r="N782" s="136">
        <v>22</v>
      </c>
    </row>
    <row r="783" spans="1:14" x14ac:dyDescent="0.25">
      <c r="A783" s="95" t="s">
        <v>1284</v>
      </c>
      <c r="B783" s="96" t="s">
        <v>1285</v>
      </c>
      <c r="C783" s="106">
        <v>26</v>
      </c>
      <c r="D783" s="138">
        <v>0.17</v>
      </c>
      <c r="E783" s="95" t="s">
        <v>1286</v>
      </c>
      <c r="F783" s="127">
        <v>3480</v>
      </c>
      <c r="G783" s="95" t="s">
        <v>1287</v>
      </c>
      <c r="H783" s="127">
        <v>1730</v>
      </c>
      <c r="I783" s="95" t="s">
        <v>1288</v>
      </c>
      <c r="J783" s="127">
        <v>3280</v>
      </c>
      <c r="K783" s="95" t="s">
        <v>1289</v>
      </c>
      <c r="L783" s="127">
        <v>1570</v>
      </c>
      <c r="M783" s="95" t="s">
        <v>1290</v>
      </c>
      <c r="N783" s="126">
        <v>479</v>
      </c>
    </row>
    <row r="784" spans="1:14" x14ac:dyDescent="0.25">
      <c r="A784" s="98" t="s">
        <v>1291</v>
      </c>
      <c r="B784" s="99" t="s">
        <v>1292</v>
      </c>
      <c r="C784" s="118">
        <v>1</v>
      </c>
      <c r="D784" s="114" t="s">
        <v>1293</v>
      </c>
      <c r="E784" s="98" t="s">
        <v>1294</v>
      </c>
      <c r="F784" s="128">
        <v>45</v>
      </c>
      <c r="G784" s="98" t="s">
        <v>1294</v>
      </c>
      <c r="H784" s="128">
        <v>12</v>
      </c>
      <c r="I784" s="98" t="s">
        <v>1295</v>
      </c>
      <c r="J784" s="128">
        <v>15</v>
      </c>
      <c r="K784" s="98" t="s">
        <v>1296</v>
      </c>
      <c r="L784" s="128">
        <v>2</v>
      </c>
      <c r="M784" s="98" t="s">
        <v>1297</v>
      </c>
      <c r="N784" s="128">
        <v>2</v>
      </c>
    </row>
    <row r="785" spans="1:14" x14ac:dyDescent="0.25">
      <c r="A785" s="95" t="s">
        <v>1298</v>
      </c>
      <c r="B785" s="96" t="s">
        <v>1299</v>
      </c>
      <c r="C785" s="113">
        <v>0.4</v>
      </c>
      <c r="D785" s="112" t="s">
        <v>1300</v>
      </c>
      <c r="E785" s="95" t="s">
        <v>1301</v>
      </c>
      <c r="F785" s="126">
        <v>33</v>
      </c>
      <c r="G785" s="95" t="s">
        <v>1301</v>
      </c>
      <c r="H785" s="126">
        <v>9</v>
      </c>
      <c r="I785" s="95" t="s">
        <v>1302</v>
      </c>
      <c r="J785" s="126">
        <v>10</v>
      </c>
      <c r="K785" s="95" t="s">
        <v>1303</v>
      </c>
      <c r="L785" s="126">
        <v>2</v>
      </c>
      <c r="M785" s="95" t="s">
        <v>1304</v>
      </c>
      <c r="N785" s="126">
        <v>1</v>
      </c>
    </row>
    <row r="786" spans="1:14" x14ac:dyDescent="0.25">
      <c r="A786" s="98" t="s">
        <v>1305</v>
      </c>
      <c r="B786" s="99" t="s">
        <v>1306</v>
      </c>
      <c r="C786" s="118">
        <v>0.4</v>
      </c>
      <c r="D786" s="139">
        <v>0.08</v>
      </c>
      <c r="E786" s="98" t="s">
        <v>1307</v>
      </c>
      <c r="F786" s="128">
        <v>60</v>
      </c>
      <c r="G786" s="98" t="s">
        <v>1307</v>
      </c>
      <c r="H786" s="128">
        <v>16</v>
      </c>
      <c r="I786" s="98" t="s">
        <v>1066</v>
      </c>
      <c r="J786" s="128">
        <v>18</v>
      </c>
      <c r="K786" s="98" t="s">
        <v>1308</v>
      </c>
      <c r="L786" s="128">
        <v>3</v>
      </c>
      <c r="M786" s="98" t="s">
        <v>1068</v>
      </c>
      <c r="N786" s="128">
        <v>2</v>
      </c>
    </row>
    <row r="787" spans="1:14" x14ac:dyDescent="0.25">
      <c r="A787" s="101" t="s">
        <v>1309</v>
      </c>
      <c r="B787" s="115" t="s">
        <v>1310</v>
      </c>
      <c r="C787" s="101" t="s">
        <v>1311</v>
      </c>
      <c r="D787" s="142">
        <v>0.01</v>
      </c>
      <c r="E787" s="101" t="s">
        <v>1312</v>
      </c>
      <c r="F787" s="132">
        <v>3</v>
      </c>
      <c r="G787" s="101" t="s">
        <v>1312</v>
      </c>
      <c r="H787" s="133" t="s">
        <v>1081</v>
      </c>
      <c r="I787" s="101" t="s">
        <v>1313</v>
      </c>
      <c r="J787" s="133" t="s">
        <v>1081</v>
      </c>
      <c r="K787" s="101" t="s">
        <v>1314</v>
      </c>
      <c r="L787" s="133" t="s">
        <v>1081</v>
      </c>
      <c r="M787" s="101" t="s">
        <v>1315</v>
      </c>
      <c r="N787" s="133" t="s">
        <v>1081</v>
      </c>
    </row>
    <row r="788" spans="1:14" x14ac:dyDescent="0.25">
      <c r="A788" s="91" t="s">
        <v>1316</v>
      </c>
      <c r="B788" s="92" t="s">
        <v>1317</v>
      </c>
      <c r="C788" s="104">
        <v>0.8</v>
      </c>
      <c r="D788" s="143">
        <v>4.0000000000000001E-3</v>
      </c>
      <c r="E788" s="91" t="s">
        <v>1318</v>
      </c>
      <c r="F788" s="136">
        <v>9</v>
      </c>
      <c r="G788" s="91" t="s">
        <v>1318</v>
      </c>
      <c r="H788" s="136">
        <v>2</v>
      </c>
      <c r="I788" s="91" t="s">
        <v>1319</v>
      </c>
      <c r="J788" s="136">
        <v>3</v>
      </c>
      <c r="K788" s="91" t="s">
        <v>1320</v>
      </c>
      <c r="L788" s="137" t="s">
        <v>1081</v>
      </c>
      <c r="M788" s="91" t="s">
        <v>1321</v>
      </c>
      <c r="N788" s="137" t="s">
        <v>1081</v>
      </c>
    </row>
    <row r="789" spans="1:14" x14ac:dyDescent="0.25">
      <c r="A789" s="95" t="s">
        <v>1322</v>
      </c>
      <c r="B789" s="96" t="s">
        <v>1323</v>
      </c>
      <c r="C789" s="113">
        <v>0.3</v>
      </c>
      <c r="D789" s="138">
        <v>0.01</v>
      </c>
      <c r="E789" s="95" t="s">
        <v>1324</v>
      </c>
      <c r="F789" s="126">
        <v>4</v>
      </c>
      <c r="G789" s="95" t="s">
        <v>1324</v>
      </c>
      <c r="H789" s="126">
        <v>1</v>
      </c>
      <c r="I789" s="95" t="s">
        <v>1325</v>
      </c>
      <c r="J789" s="126">
        <v>1</v>
      </c>
      <c r="K789" s="95" t="s">
        <v>1326</v>
      </c>
      <c r="L789" s="131" t="s">
        <v>1081</v>
      </c>
      <c r="M789" s="95" t="s">
        <v>1327</v>
      </c>
      <c r="N789" s="131" t="s">
        <v>1081</v>
      </c>
    </row>
    <row r="790" spans="1:14" x14ac:dyDescent="0.25">
      <c r="A790" s="98" t="s">
        <v>1328</v>
      </c>
      <c r="B790" s="99" t="s">
        <v>1329</v>
      </c>
      <c r="C790" s="118">
        <v>5.2</v>
      </c>
      <c r="D790" s="139">
        <v>0.15</v>
      </c>
      <c r="E790" s="98" t="s">
        <v>958</v>
      </c>
      <c r="F790" s="129">
        <v>1350</v>
      </c>
      <c r="G790" s="98" t="s">
        <v>1330</v>
      </c>
      <c r="H790" s="128">
        <v>376</v>
      </c>
      <c r="I790" s="98" t="s">
        <v>1331</v>
      </c>
      <c r="J790" s="128">
        <v>756</v>
      </c>
      <c r="K790" s="98" t="s">
        <v>1332</v>
      </c>
      <c r="L790" s="128">
        <v>80</v>
      </c>
      <c r="M790" s="98" t="s">
        <v>1333</v>
      </c>
      <c r="N790" s="128">
        <v>52</v>
      </c>
    </row>
    <row r="791" spans="1:14" x14ac:dyDescent="0.25">
      <c r="A791" s="95" t="s">
        <v>1334</v>
      </c>
      <c r="B791" s="96" t="s">
        <v>1335</v>
      </c>
      <c r="C791" s="113">
        <v>2.9</v>
      </c>
      <c r="D791" s="138">
        <v>0.27</v>
      </c>
      <c r="E791" s="95" t="s">
        <v>1336</v>
      </c>
      <c r="F791" s="126">
        <v>848</v>
      </c>
      <c r="G791" s="95" t="s">
        <v>1336</v>
      </c>
      <c r="H791" s="126">
        <v>231</v>
      </c>
      <c r="I791" s="95" t="s">
        <v>1337</v>
      </c>
      <c r="J791" s="126">
        <v>356</v>
      </c>
      <c r="K791" s="95" t="s">
        <v>1221</v>
      </c>
      <c r="L791" s="126">
        <v>42</v>
      </c>
      <c r="M791" s="95" t="s">
        <v>1338</v>
      </c>
      <c r="N791" s="126">
        <v>32</v>
      </c>
    </row>
    <row r="792" spans="1:14" x14ac:dyDescent="0.25">
      <c r="A792" s="98" t="s">
        <v>1339</v>
      </c>
      <c r="B792" s="99" t="s">
        <v>1340</v>
      </c>
      <c r="C792" s="109">
        <v>16</v>
      </c>
      <c r="D792" s="139">
        <v>0.28999999999999998</v>
      </c>
      <c r="E792" s="98" t="s">
        <v>1341</v>
      </c>
      <c r="F792" s="129">
        <v>4590</v>
      </c>
      <c r="G792" s="98" t="s">
        <v>1342</v>
      </c>
      <c r="H792" s="129">
        <v>1750</v>
      </c>
      <c r="I792" s="98" t="s">
        <v>1343</v>
      </c>
      <c r="J792" s="129">
        <v>3950</v>
      </c>
      <c r="K792" s="98" t="s">
        <v>1344</v>
      </c>
      <c r="L792" s="129">
        <v>1130</v>
      </c>
      <c r="M792" s="98" t="s">
        <v>1178</v>
      </c>
      <c r="N792" s="128">
        <v>297</v>
      </c>
    </row>
    <row r="793" spans="1:14" x14ac:dyDescent="0.25">
      <c r="A793" s="95" t="s">
        <v>1345</v>
      </c>
      <c r="B793" s="96" t="s">
        <v>1346</v>
      </c>
      <c r="C793" s="106">
        <v>65</v>
      </c>
      <c r="D793" s="138">
        <v>0.3</v>
      </c>
      <c r="E793" s="95" t="s">
        <v>1347</v>
      </c>
      <c r="F793" s="127">
        <v>7800</v>
      </c>
      <c r="G793" s="95" t="s">
        <v>1348</v>
      </c>
      <c r="H793" s="127">
        <v>6290</v>
      </c>
      <c r="I793" s="95" t="s">
        <v>1349</v>
      </c>
      <c r="J793" s="127">
        <v>7990</v>
      </c>
      <c r="K793" s="95" t="s">
        <v>1350</v>
      </c>
      <c r="L793" s="127">
        <v>6750</v>
      </c>
      <c r="M793" s="95" t="s">
        <v>1351</v>
      </c>
      <c r="N793" s="126">
        <v>4170</v>
      </c>
    </row>
    <row r="794" spans="1:14" x14ac:dyDescent="0.25">
      <c r="A794" s="98" t="s">
        <v>1352</v>
      </c>
      <c r="B794" s="114" t="s">
        <v>1353</v>
      </c>
      <c r="C794" s="118">
        <v>3.4</v>
      </c>
      <c r="D794" s="139">
        <v>0.14000000000000001</v>
      </c>
      <c r="E794" s="98" t="s">
        <v>1354</v>
      </c>
      <c r="F794" s="128">
        <v>635</v>
      </c>
      <c r="G794" s="98" t="s">
        <v>1354</v>
      </c>
      <c r="H794" s="128">
        <v>173</v>
      </c>
      <c r="I794" s="98" t="s">
        <v>1355</v>
      </c>
      <c r="J794" s="128">
        <v>286</v>
      </c>
      <c r="K794" s="98" t="s">
        <v>1356</v>
      </c>
      <c r="L794" s="128">
        <v>33</v>
      </c>
      <c r="M794" s="98" t="s">
        <v>1357</v>
      </c>
      <c r="N794" s="128">
        <v>24</v>
      </c>
    </row>
    <row r="795" spans="1:14" x14ac:dyDescent="0.25">
      <c r="A795" s="95" t="s">
        <v>1358</v>
      </c>
      <c r="B795" s="112" t="s">
        <v>1359</v>
      </c>
      <c r="C795" s="113">
        <v>1</v>
      </c>
      <c r="D795" s="138">
        <v>0.13</v>
      </c>
      <c r="E795" s="95" t="s">
        <v>1360</v>
      </c>
      <c r="F795" s="126">
        <v>151</v>
      </c>
      <c r="G795" s="95" t="s">
        <v>1360</v>
      </c>
      <c r="H795" s="126">
        <v>41</v>
      </c>
      <c r="I795" s="95" t="s">
        <v>1361</v>
      </c>
      <c r="J795" s="126">
        <v>49</v>
      </c>
      <c r="K795" s="95" t="s">
        <v>1362</v>
      </c>
      <c r="L795" s="126">
        <v>7</v>
      </c>
      <c r="M795" s="95" t="s">
        <v>1363</v>
      </c>
      <c r="N795" s="126">
        <v>6</v>
      </c>
    </row>
    <row r="796" spans="1:14" x14ac:dyDescent="0.25">
      <c r="A796" s="98" t="s">
        <v>1364</v>
      </c>
      <c r="B796" s="114" t="s">
        <v>1365</v>
      </c>
      <c r="C796" s="118">
        <v>2.9</v>
      </c>
      <c r="D796" s="139">
        <v>0.19</v>
      </c>
      <c r="E796" s="98" t="s">
        <v>1366</v>
      </c>
      <c r="F796" s="128">
        <v>674</v>
      </c>
      <c r="G796" s="98" t="s">
        <v>1366</v>
      </c>
      <c r="H796" s="128">
        <v>184</v>
      </c>
      <c r="I796" s="98" t="s">
        <v>1367</v>
      </c>
      <c r="J796" s="128">
        <v>283</v>
      </c>
      <c r="K796" s="98" t="s">
        <v>1282</v>
      </c>
      <c r="L796" s="128">
        <v>34</v>
      </c>
      <c r="M796" s="98" t="s">
        <v>1368</v>
      </c>
      <c r="N796" s="128">
        <v>25</v>
      </c>
    </row>
    <row r="797" spans="1:14" x14ac:dyDescent="0.25">
      <c r="A797" s="101" t="s">
        <v>1369</v>
      </c>
      <c r="B797" s="115" t="s">
        <v>1370</v>
      </c>
      <c r="C797" s="144">
        <v>20</v>
      </c>
      <c r="D797" s="142">
        <v>0.31</v>
      </c>
      <c r="E797" s="101" t="s">
        <v>1371</v>
      </c>
      <c r="F797" s="145">
        <v>3440</v>
      </c>
      <c r="G797" s="101" t="s">
        <v>1372</v>
      </c>
      <c r="H797" s="145">
        <v>1470</v>
      </c>
      <c r="I797" s="101" t="s">
        <v>1095</v>
      </c>
      <c r="J797" s="145">
        <v>3100</v>
      </c>
      <c r="K797" s="101" t="s">
        <v>1373</v>
      </c>
      <c r="L797" s="145">
        <v>1150</v>
      </c>
      <c r="M797" s="101" t="s">
        <v>1374</v>
      </c>
      <c r="N797" s="132">
        <v>304</v>
      </c>
    </row>
    <row r="798" spans="1:14" x14ac:dyDescent="0.25">
      <c r="A798" s="91" t="s">
        <v>1375</v>
      </c>
      <c r="B798" s="92" t="s">
        <v>1376</v>
      </c>
      <c r="C798" s="124">
        <v>500</v>
      </c>
      <c r="D798" s="135">
        <v>0.2</v>
      </c>
      <c r="E798" s="91" t="s">
        <v>1377</v>
      </c>
      <c r="F798" s="125">
        <v>12800</v>
      </c>
      <c r="G798" s="91" t="s">
        <v>1378</v>
      </c>
      <c r="H798" s="125">
        <v>16100</v>
      </c>
      <c r="I798" s="91" t="s">
        <v>1379</v>
      </c>
      <c r="J798" s="125">
        <v>13700</v>
      </c>
      <c r="K798" s="91" t="s">
        <v>1380</v>
      </c>
      <c r="L798" s="125">
        <v>16500</v>
      </c>
      <c r="M798" s="91" t="s">
        <v>1381</v>
      </c>
      <c r="N798" s="125">
        <v>18100</v>
      </c>
    </row>
    <row r="799" spans="1:14" x14ac:dyDescent="0.25">
      <c r="A799" s="95" t="s">
        <v>1382</v>
      </c>
      <c r="B799" s="96" t="s">
        <v>1383</v>
      </c>
      <c r="C799" s="146">
        <v>3200</v>
      </c>
      <c r="D799" s="138">
        <v>0.56999999999999995</v>
      </c>
      <c r="E799" s="95" t="s">
        <v>1384</v>
      </c>
      <c r="F799" s="147">
        <v>17500</v>
      </c>
      <c r="G799" s="95" t="s">
        <v>1385</v>
      </c>
      <c r="H799" s="147">
        <v>23500</v>
      </c>
      <c r="I799" s="95" t="s">
        <v>1386</v>
      </c>
      <c r="J799" s="147">
        <v>18900</v>
      </c>
      <c r="K799" s="95" t="s">
        <v>1280</v>
      </c>
      <c r="L799" s="147">
        <v>23800</v>
      </c>
      <c r="M799" s="95" t="s">
        <v>1387</v>
      </c>
      <c r="N799" s="147">
        <v>28200</v>
      </c>
    </row>
    <row r="800" spans="1:14" x14ac:dyDescent="0.25">
      <c r="A800" s="98" t="s">
        <v>1388</v>
      </c>
      <c r="B800" s="99" t="s">
        <v>1389</v>
      </c>
      <c r="C800" s="109">
        <v>800</v>
      </c>
      <c r="D800" s="139">
        <v>0.59</v>
      </c>
      <c r="E800" s="98" t="s">
        <v>1390</v>
      </c>
      <c r="F800" s="148">
        <v>13500</v>
      </c>
      <c r="G800" s="98" t="s">
        <v>1391</v>
      </c>
      <c r="H800" s="148">
        <v>17400</v>
      </c>
      <c r="I800" s="98" t="s">
        <v>1392</v>
      </c>
      <c r="J800" s="148">
        <v>14500</v>
      </c>
      <c r="K800" s="98" t="s">
        <v>1393</v>
      </c>
      <c r="L800" s="148">
        <v>17800</v>
      </c>
      <c r="M800" s="98" t="s">
        <v>1394</v>
      </c>
      <c r="N800" s="148">
        <v>20200</v>
      </c>
    </row>
    <row r="801" spans="1:14" x14ac:dyDescent="0.25">
      <c r="A801" s="95" t="s">
        <v>1395</v>
      </c>
      <c r="B801" s="96" t="s">
        <v>1396</v>
      </c>
      <c r="C801" s="106">
        <v>36</v>
      </c>
      <c r="D801" s="138">
        <v>0.2</v>
      </c>
      <c r="E801" s="95" t="s">
        <v>1397</v>
      </c>
      <c r="F801" s="127">
        <v>6840</v>
      </c>
      <c r="G801" s="95" t="s">
        <v>1398</v>
      </c>
      <c r="H801" s="127">
        <v>4090</v>
      </c>
      <c r="I801" s="95" t="s">
        <v>1117</v>
      </c>
      <c r="J801" s="127">
        <v>6690</v>
      </c>
      <c r="K801" s="95" t="s">
        <v>1399</v>
      </c>
      <c r="L801" s="127">
        <v>4140</v>
      </c>
      <c r="M801" s="95" t="s">
        <v>1400</v>
      </c>
      <c r="N801" s="126">
        <v>1650</v>
      </c>
    </row>
    <row r="802" spans="1:14" x14ac:dyDescent="0.25">
      <c r="A802" s="98" t="s">
        <v>1401</v>
      </c>
      <c r="B802" s="99" t="s">
        <v>1402</v>
      </c>
      <c r="C802" s="149">
        <v>50000</v>
      </c>
      <c r="D802" s="139">
        <v>0.09</v>
      </c>
      <c r="E802" s="98" t="s">
        <v>1108</v>
      </c>
      <c r="F802" s="129">
        <v>4880</v>
      </c>
      <c r="G802" s="98" t="s">
        <v>1403</v>
      </c>
      <c r="H802" s="129">
        <v>6630</v>
      </c>
      <c r="I802" s="98" t="s">
        <v>1094</v>
      </c>
      <c r="J802" s="129">
        <v>5270</v>
      </c>
      <c r="K802" s="98" t="s">
        <v>1404</v>
      </c>
      <c r="L802" s="129">
        <v>6690</v>
      </c>
      <c r="M802" s="98" t="s">
        <v>1405</v>
      </c>
      <c r="N802" s="128">
        <v>8040</v>
      </c>
    </row>
    <row r="803" spans="1:14" x14ac:dyDescent="0.25">
      <c r="A803" s="95" t="s">
        <v>1406</v>
      </c>
      <c r="B803" s="96" t="s">
        <v>1407</v>
      </c>
      <c r="C803" s="146">
        <v>10000</v>
      </c>
      <c r="D803" s="138">
        <v>0.25</v>
      </c>
      <c r="E803" s="95" t="s">
        <v>1408</v>
      </c>
      <c r="F803" s="127">
        <v>8210</v>
      </c>
      <c r="G803" s="95" t="s">
        <v>1409</v>
      </c>
      <c r="H803" s="147">
        <v>11100</v>
      </c>
      <c r="I803" s="95" t="s">
        <v>1410</v>
      </c>
      <c r="J803" s="127">
        <v>8880</v>
      </c>
      <c r="K803" s="95" t="s">
        <v>1157</v>
      </c>
      <c r="L803" s="147">
        <v>11200</v>
      </c>
      <c r="M803" s="95" t="s">
        <v>1411</v>
      </c>
      <c r="N803" s="147">
        <v>13500</v>
      </c>
    </row>
    <row r="804" spans="1:14" x14ac:dyDescent="0.25">
      <c r="A804" s="98" t="s">
        <v>1412</v>
      </c>
      <c r="B804" s="99" t="s">
        <v>1413</v>
      </c>
      <c r="C804" s="149">
        <v>3000</v>
      </c>
      <c r="D804" s="114" t="s">
        <v>1414</v>
      </c>
      <c r="E804" s="98" t="s">
        <v>1397</v>
      </c>
      <c r="F804" s="129">
        <v>6850</v>
      </c>
      <c r="G804" s="98" t="s">
        <v>1415</v>
      </c>
      <c r="H804" s="129">
        <v>9200</v>
      </c>
      <c r="I804" s="98" t="s">
        <v>1115</v>
      </c>
      <c r="J804" s="129">
        <v>7400</v>
      </c>
      <c r="K804" s="98" t="s">
        <v>1416</v>
      </c>
      <c r="L804" s="129">
        <v>9310</v>
      </c>
      <c r="M804" s="98" t="s">
        <v>1417</v>
      </c>
      <c r="N804" s="148">
        <v>11000</v>
      </c>
    </row>
    <row r="805" spans="1:14" x14ac:dyDescent="0.25">
      <c r="A805" s="95" t="s">
        <v>1418</v>
      </c>
      <c r="B805" s="96" t="s">
        <v>1419</v>
      </c>
      <c r="C805" s="146">
        <v>2600</v>
      </c>
      <c r="D805" s="138">
        <v>0.28000000000000003</v>
      </c>
      <c r="E805" s="95" t="s">
        <v>1420</v>
      </c>
      <c r="F805" s="127">
        <v>6640</v>
      </c>
      <c r="G805" s="95" t="s">
        <v>1421</v>
      </c>
      <c r="H805" s="127">
        <v>8900</v>
      </c>
      <c r="I805" s="95" t="s">
        <v>924</v>
      </c>
      <c r="J805" s="127">
        <v>7180</v>
      </c>
      <c r="K805" s="95" t="s">
        <v>916</v>
      </c>
      <c r="L805" s="127">
        <v>9010</v>
      </c>
      <c r="M805" s="95" t="s">
        <v>1422</v>
      </c>
      <c r="N805" s="147">
        <v>10700</v>
      </c>
    </row>
    <row r="806" spans="1:14" x14ac:dyDescent="0.25">
      <c r="A806" s="120" t="s">
        <v>1423</v>
      </c>
      <c r="B806" s="150" t="s">
        <v>1424</v>
      </c>
      <c r="C806" s="151">
        <v>3200</v>
      </c>
      <c r="D806" s="140">
        <v>0.32</v>
      </c>
      <c r="E806" s="120" t="s">
        <v>1425</v>
      </c>
      <c r="F806" s="152">
        <v>7110</v>
      </c>
      <c r="G806" s="120" t="s">
        <v>1426</v>
      </c>
      <c r="H806" s="152">
        <v>9540</v>
      </c>
      <c r="I806" s="120" t="s">
        <v>1427</v>
      </c>
      <c r="J806" s="152">
        <v>7680</v>
      </c>
      <c r="K806" s="120" t="s">
        <v>1428</v>
      </c>
      <c r="L806" s="152">
        <v>9660</v>
      </c>
      <c r="M806" s="120" t="s">
        <v>1429</v>
      </c>
      <c r="N806" s="153">
        <v>11500</v>
      </c>
    </row>
    <row r="807" spans="1:14" x14ac:dyDescent="0.25">
      <c r="A807" s="91" t="s">
        <v>1430</v>
      </c>
      <c r="B807" s="92" t="s">
        <v>1431</v>
      </c>
      <c r="C807" s="154">
        <v>2600</v>
      </c>
      <c r="D807" s="135">
        <v>0.36</v>
      </c>
      <c r="E807" s="91" t="s">
        <v>1397</v>
      </c>
      <c r="F807" s="155">
        <v>6870</v>
      </c>
      <c r="G807" s="91" t="s">
        <v>1415</v>
      </c>
      <c r="H807" s="155">
        <v>9200</v>
      </c>
      <c r="I807" s="91" t="s">
        <v>1432</v>
      </c>
      <c r="J807" s="155">
        <v>7420</v>
      </c>
      <c r="K807" s="91" t="s">
        <v>1433</v>
      </c>
      <c r="L807" s="155">
        <v>9320</v>
      </c>
      <c r="M807" s="91" t="s">
        <v>1434</v>
      </c>
      <c r="N807" s="125">
        <v>11000</v>
      </c>
    </row>
    <row r="808" spans="1:14" x14ac:dyDescent="0.25">
      <c r="A808" s="95" t="s">
        <v>1435</v>
      </c>
      <c r="B808" s="96" t="s">
        <v>1436</v>
      </c>
      <c r="C808" s="95" t="s">
        <v>1437</v>
      </c>
      <c r="D808" s="112" t="s">
        <v>1438</v>
      </c>
      <c r="E808" s="95" t="s">
        <v>1439</v>
      </c>
      <c r="F808" s="126">
        <v>7</v>
      </c>
      <c r="G808" s="95" t="s">
        <v>1439</v>
      </c>
      <c r="H808" s="126">
        <v>2</v>
      </c>
      <c r="I808" s="95" t="s">
        <v>1440</v>
      </c>
      <c r="J808" s="126">
        <v>2</v>
      </c>
      <c r="K808" s="95" t="s">
        <v>1441</v>
      </c>
      <c r="L808" s="131" t="s">
        <v>1081</v>
      </c>
      <c r="M808" s="95" t="s">
        <v>1442</v>
      </c>
      <c r="N808" s="131" t="s">
        <v>1081</v>
      </c>
    </row>
    <row r="809" spans="1:14" x14ac:dyDescent="0.25">
      <c r="A809" s="98" t="s">
        <v>1443</v>
      </c>
      <c r="B809" s="99" t="s">
        <v>1444</v>
      </c>
      <c r="C809" s="149">
        <v>4100</v>
      </c>
      <c r="D809" s="139">
        <v>0.41</v>
      </c>
      <c r="E809" s="98" t="s">
        <v>1445</v>
      </c>
      <c r="F809" s="129">
        <v>6350</v>
      </c>
      <c r="G809" s="98" t="s">
        <v>1446</v>
      </c>
      <c r="H809" s="129">
        <v>8550</v>
      </c>
      <c r="I809" s="98" t="s">
        <v>1447</v>
      </c>
      <c r="J809" s="129">
        <v>6860</v>
      </c>
      <c r="K809" s="98" t="s">
        <v>1448</v>
      </c>
      <c r="L809" s="129">
        <v>8650</v>
      </c>
      <c r="M809" s="98" t="s">
        <v>1449</v>
      </c>
      <c r="N809" s="148">
        <v>10300</v>
      </c>
    </row>
    <row r="810" spans="1:14" x14ac:dyDescent="0.25">
      <c r="A810" s="95" t="s">
        <v>1450</v>
      </c>
      <c r="B810" s="96" t="s">
        <v>1451</v>
      </c>
      <c r="C810" s="146">
        <v>3100</v>
      </c>
      <c r="D810" s="138">
        <v>0.44</v>
      </c>
      <c r="E810" s="95" t="s">
        <v>1452</v>
      </c>
      <c r="F810" s="127">
        <v>5890</v>
      </c>
      <c r="G810" s="95" t="s">
        <v>1453</v>
      </c>
      <c r="H810" s="127">
        <v>7910</v>
      </c>
      <c r="I810" s="95" t="s">
        <v>1454</v>
      </c>
      <c r="J810" s="127">
        <v>6370</v>
      </c>
      <c r="K810" s="95" t="s">
        <v>1455</v>
      </c>
      <c r="L810" s="127">
        <v>8010</v>
      </c>
      <c r="M810" s="95" t="s">
        <v>1456</v>
      </c>
      <c r="N810" s="126">
        <v>9490</v>
      </c>
    </row>
    <row r="811" spans="1:14" x14ac:dyDescent="0.25">
      <c r="A811" s="98" t="s">
        <v>1457</v>
      </c>
      <c r="B811" s="99" t="s">
        <v>1458</v>
      </c>
      <c r="C811" s="149">
        <v>3000</v>
      </c>
      <c r="D811" s="139">
        <v>0.5</v>
      </c>
      <c r="E811" s="98" t="s">
        <v>1459</v>
      </c>
      <c r="F811" s="129">
        <v>5830</v>
      </c>
      <c r="G811" s="98" t="s">
        <v>1460</v>
      </c>
      <c r="H811" s="129">
        <v>7820</v>
      </c>
      <c r="I811" s="98" t="s">
        <v>1461</v>
      </c>
      <c r="J811" s="129">
        <v>6290</v>
      </c>
      <c r="K811" s="98" t="s">
        <v>1462</v>
      </c>
      <c r="L811" s="129">
        <v>7920</v>
      </c>
      <c r="M811" s="98" t="s">
        <v>1463</v>
      </c>
      <c r="N811" s="128">
        <v>9380</v>
      </c>
    </row>
    <row r="812" spans="1:14" x14ac:dyDescent="0.25">
      <c r="A812" s="95" t="s">
        <v>1464</v>
      </c>
      <c r="B812" s="96" t="s">
        <v>1465</v>
      </c>
      <c r="C812" s="146">
        <v>3000</v>
      </c>
      <c r="D812" s="138">
        <v>0.55000000000000004</v>
      </c>
      <c r="E812" s="95" t="s">
        <v>1466</v>
      </c>
      <c r="F812" s="127">
        <v>5680</v>
      </c>
      <c r="G812" s="95" t="s">
        <v>1467</v>
      </c>
      <c r="H812" s="127">
        <v>7620</v>
      </c>
      <c r="I812" s="95" t="s">
        <v>1468</v>
      </c>
      <c r="J812" s="127">
        <v>6130</v>
      </c>
      <c r="K812" s="95" t="s">
        <v>1060</v>
      </c>
      <c r="L812" s="127">
        <v>7710</v>
      </c>
      <c r="M812" s="95" t="s">
        <v>1469</v>
      </c>
      <c r="N812" s="126">
        <v>9140</v>
      </c>
    </row>
    <row r="813" spans="1:14" x14ac:dyDescent="0.25">
      <c r="A813" s="98" t="s">
        <v>1470</v>
      </c>
      <c r="B813" s="99" t="s">
        <v>1471</v>
      </c>
      <c r="C813" s="149">
        <v>2000</v>
      </c>
      <c r="D813" s="139">
        <v>0.55000000000000004</v>
      </c>
      <c r="E813" s="98" t="s">
        <v>1092</v>
      </c>
      <c r="F813" s="129">
        <v>5390</v>
      </c>
      <c r="G813" s="98" t="s">
        <v>1472</v>
      </c>
      <c r="H813" s="129">
        <v>7190</v>
      </c>
      <c r="I813" s="98" t="s">
        <v>1473</v>
      </c>
      <c r="J813" s="129">
        <v>5820</v>
      </c>
      <c r="K813" s="98" t="s">
        <v>1474</v>
      </c>
      <c r="L813" s="129">
        <v>7290</v>
      </c>
      <c r="M813" s="98" t="s">
        <v>917</v>
      </c>
      <c r="N813" s="128">
        <v>8570</v>
      </c>
    </row>
    <row r="814" spans="1:14" x14ac:dyDescent="0.25">
      <c r="A814" s="95" t="s">
        <v>1475</v>
      </c>
      <c r="B814" s="96" t="s">
        <v>1476</v>
      </c>
      <c r="C814" s="146">
        <v>2000</v>
      </c>
      <c r="D814" s="138">
        <v>0.56000000000000005</v>
      </c>
      <c r="E814" s="95" t="s">
        <v>1372</v>
      </c>
      <c r="F814" s="127">
        <v>5430</v>
      </c>
      <c r="G814" s="95" t="s">
        <v>1477</v>
      </c>
      <c r="H814" s="127">
        <v>7240</v>
      </c>
      <c r="I814" s="95" t="s">
        <v>1478</v>
      </c>
      <c r="J814" s="127">
        <v>5860</v>
      </c>
      <c r="K814" s="95" t="s">
        <v>1479</v>
      </c>
      <c r="L814" s="127">
        <v>7340</v>
      </c>
      <c r="M814" s="95" t="s">
        <v>1480</v>
      </c>
      <c r="N814" s="126">
        <v>8630</v>
      </c>
    </row>
    <row r="815" spans="1:14" x14ac:dyDescent="0.25">
      <c r="A815" s="98" t="s">
        <v>1481</v>
      </c>
      <c r="B815" s="99" t="s">
        <v>1482</v>
      </c>
      <c r="C815" s="149">
        <v>2000</v>
      </c>
      <c r="D815" s="139">
        <v>0.48</v>
      </c>
      <c r="E815" s="98" t="s">
        <v>1483</v>
      </c>
      <c r="F815" s="129">
        <v>4720</v>
      </c>
      <c r="G815" s="98" t="s">
        <v>1348</v>
      </c>
      <c r="H815" s="129">
        <v>6290</v>
      </c>
      <c r="I815" s="98" t="s">
        <v>1484</v>
      </c>
      <c r="J815" s="129">
        <v>5090</v>
      </c>
      <c r="K815" s="98" t="s">
        <v>1485</v>
      </c>
      <c r="L815" s="129">
        <v>6380</v>
      </c>
      <c r="M815" s="98" t="s">
        <v>1486</v>
      </c>
      <c r="N815" s="128">
        <v>7500</v>
      </c>
    </row>
    <row r="816" spans="1:14" x14ac:dyDescent="0.25">
      <c r="A816" s="95" t="s">
        <v>1487</v>
      </c>
      <c r="B816" s="96" t="s">
        <v>1488</v>
      </c>
      <c r="C816" s="95" t="s">
        <v>1489</v>
      </c>
      <c r="D816" s="156">
        <v>2E-3</v>
      </c>
      <c r="E816" s="95" t="s">
        <v>1490</v>
      </c>
      <c r="F816" s="131" t="s">
        <v>1081</v>
      </c>
      <c r="G816" s="95" t="s">
        <v>1490</v>
      </c>
      <c r="H816" s="131" t="s">
        <v>1081</v>
      </c>
      <c r="I816" s="95" t="s">
        <v>1491</v>
      </c>
      <c r="J816" s="131" t="s">
        <v>1081</v>
      </c>
      <c r="K816" s="95" t="s">
        <v>1492</v>
      </c>
      <c r="L816" s="131" t="s">
        <v>1081</v>
      </c>
      <c r="M816" s="95" t="s">
        <v>1493</v>
      </c>
      <c r="N816" s="131" t="s">
        <v>1081</v>
      </c>
    </row>
    <row r="817" spans="1:14" x14ac:dyDescent="0.25">
      <c r="A817" s="98" t="s">
        <v>1494</v>
      </c>
      <c r="B817" s="114" t="s">
        <v>1495</v>
      </c>
      <c r="C817" s="98" t="s">
        <v>1213</v>
      </c>
      <c r="D817" s="139">
        <v>0.01</v>
      </c>
      <c r="E817" s="98" t="s">
        <v>1496</v>
      </c>
      <c r="F817" s="130" t="s">
        <v>1081</v>
      </c>
      <c r="G817" s="98" t="s">
        <v>1496</v>
      </c>
      <c r="H817" s="130" t="s">
        <v>1081</v>
      </c>
      <c r="I817" s="98" t="s">
        <v>1497</v>
      </c>
      <c r="J817" s="130" t="s">
        <v>1081</v>
      </c>
      <c r="K817" s="98" t="s">
        <v>1498</v>
      </c>
      <c r="L817" s="130" t="s">
        <v>1081</v>
      </c>
      <c r="M817" s="98" t="s">
        <v>1499</v>
      </c>
      <c r="N817" s="130" t="s">
        <v>1081</v>
      </c>
    </row>
    <row r="818" spans="1:14" x14ac:dyDescent="0.25">
      <c r="A818" s="95" t="s">
        <v>1500</v>
      </c>
      <c r="B818" s="112" t="s">
        <v>1501</v>
      </c>
      <c r="C818" s="95" t="s">
        <v>1489</v>
      </c>
      <c r="D818" s="156">
        <v>3.0000000000000001E-3</v>
      </c>
      <c r="E818" s="95" t="s">
        <v>1502</v>
      </c>
      <c r="F818" s="131" t="s">
        <v>1081</v>
      </c>
      <c r="G818" s="95" t="s">
        <v>1502</v>
      </c>
      <c r="H818" s="131" t="s">
        <v>1081</v>
      </c>
      <c r="I818" s="95" t="s">
        <v>1503</v>
      </c>
      <c r="J818" s="131" t="s">
        <v>1081</v>
      </c>
      <c r="K818" s="95" t="s">
        <v>1504</v>
      </c>
      <c r="L818" s="131" t="s">
        <v>1081</v>
      </c>
      <c r="M818" s="95" t="s">
        <v>1505</v>
      </c>
      <c r="N818" s="131" t="s">
        <v>1081</v>
      </c>
    </row>
    <row r="819" spans="1:14" x14ac:dyDescent="0.25">
      <c r="A819" s="98" t="s">
        <v>1506</v>
      </c>
      <c r="B819" s="114" t="s">
        <v>1507</v>
      </c>
      <c r="C819" s="98" t="s">
        <v>1508</v>
      </c>
      <c r="D819" s="139">
        <v>0.02</v>
      </c>
      <c r="E819" s="98" t="s">
        <v>1509</v>
      </c>
      <c r="F819" s="130" t="s">
        <v>1081</v>
      </c>
      <c r="G819" s="98" t="s">
        <v>1509</v>
      </c>
      <c r="H819" s="130" t="s">
        <v>1081</v>
      </c>
      <c r="I819" s="98" t="s">
        <v>1510</v>
      </c>
      <c r="J819" s="130" t="s">
        <v>1081</v>
      </c>
      <c r="K819" s="98" t="s">
        <v>1511</v>
      </c>
      <c r="L819" s="130" t="s">
        <v>1081</v>
      </c>
      <c r="M819" s="98" t="s">
        <v>1512</v>
      </c>
      <c r="N819" s="130" t="s">
        <v>1081</v>
      </c>
    </row>
    <row r="820" spans="1:14" x14ac:dyDescent="0.25">
      <c r="A820" s="101" t="s">
        <v>1513</v>
      </c>
      <c r="B820" s="115" t="s">
        <v>1514</v>
      </c>
      <c r="C820" s="101" t="s">
        <v>1437</v>
      </c>
      <c r="D820" s="142">
        <v>7.0000000000000007E-2</v>
      </c>
      <c r="E820" s="101" t="s">
        <v>1178</v>
      </c>
      <c r="F820" s="132">
        <v>6</v>
      </c>
      <c r="G820" s="101" t="s">
        <v>1178</v>
      </c>
      <c r="H820" s="132">
        <v>2</v>
      </c>
      <c r="I820" s="101" t="s">
        <v>1515</v>
      </c>
      <c r="J820" s="132">
        <v>2</v>
      </c>
      <c r="K820" s="101" t="s">
        <v>1516</v>
      </c>
      <c r="L820" s="133" t="s">
        <v>1081</v>
      </c>
      <c r="M820" s="101" t="s">
        <v>1517</v>
      </c>
      <c r="N820" s="133" t="s">
        <v>1081</v>
      </c>
    </row>
    <row r="821" spans="1:14" x14ac:dyDescent="0.25">
      <c r="A821" s="91" t="s">
        <v>1518</v>
      </c>
      <c r="B821" s="134" t="s">
        <v>1519</v>
      </c>
      <c r="C821" s="124">
        <v>119</v>
      </c>
      <c r="D821" s="135">
        <v>0.41</v>
      </c>
      <c r="E821" s="91" t="s">
        <v>1520</v>
      </c>
      <c r="F821" s="125">
        <v>12400</v>
      </c>
      <c r="G821" s="91" t="s">
        <v>1014</v>
      </c>
      <c r="H821" s="125">
        <v>12400</v>
      </c>
      <c r="I821" s="91" t="s">
        <v>1521</v>
      </c>
      <c r="J821" s="125">
        <v>13000</v>
      </c>
      <c r="K821" s="91" t="s">
        <v>1522</v>
      </c>
      <c r="L821" s="125">
        <v>13200</v>
      </c>
      <c r="M821" s="91" t="s">
        <v>1523</v>
      </c>
      <c r="N821" s="125">
        <v>10900</v>
      </c>
    </row>
    <row r="822" spans="1:14" x14ac:dyDescent="0.25">
      <c r="A822" s="95" t="s">
        <v>1524</v>
      </c>
      <c r="B822" s="112" t="s">
        <v>1525</v>
      </c>
      <c r="C822" s="106">
        <v>24.4</v>
      </c>
      <c r="D822" s="138">
        <v>0.44</v>
      </c>
      <c r="E822" s="95" t="s">
        <v>1526</v>
      </c>
      <c r="F822" s="147">
        <v>11600</v>
      </c>
      <c r="G822" s="95" t="s">
        <v>1527</v>
      </c>
      <c r="H822" s="127">
        <v>5560</v>
      </c>
      <c r="I822" s="95" t="s">
        <v>1528</v>
      </c>
      <c r="J822" s="147">
        <v>10800</v>
      </c>
      <c r="K822" s="95" t="s">
        <v>1529</v>
      </c>
      <c r="L822" s="127">
        <v>4900</v>
      </c>
      <c r="M822" s="95" t="s">
        <v>1530</v>
      </c>
      <c r="N822" s="126">
        <v>1430</v>
      </c>
    </row>
    <row r="823" spans="1:14" x14ac:dyDescent="0.25">
      <c r="A823" s="98" t="s">
        <v>1531</v>
      </c>
      <c r="B823" s="99" t="s">
        <v>1532</v>
      </c>
      <c r="C823" s="118">
        <v>4.8</v>
      </c>
      <c r="D823" s="139">
        <v>0.18</v>
      </c>
      <c r="E823" s="98" t="s">
        <v>1533</v>
      </c>
      <c r="F823" s="129">
        <v>1890</v>
      </c>
      <c r="G823" s="98" t="s">
        <v>1534</v>
      </c>
      <c r="H823" s="128">
        <v>523</v>
      </c>
      <c r="I823" s="98" t="s">
        <v>1535</v>
      </c>
      <c r="J823" s="129">
        <v>1020</v>
      </c>
      <c r="K823" s="98" t="s">
        <v>1536</v>
      </c>
      <c r="L823" s="128">
        <v>108</v>
      </c>
      <c r="M823" s="98" t="s">
        <v>1537</v>
      </c>
      <c r="N823" s="128">
        <v>73</v>
      </c>
    </row>
    <row r="824" spans="1:14" x14ac:dyDescent="0.25">
      <c r="A824" s="95" t="s">
        <v>1538</v>
      </c>
      <c r="B824" s="112" t="s">
        <v>1539</v>
      </c>
      <c r="C824" s="106">
        <v>51.6</v>
      </c>
      <c r="D824" s="138">
        <v>0.44</v>
      </c>
      <c r="E824" s="95" t="s">
        <v>1540</v>
      </c>
      <c r="F824" s="127">
        <v>8900</v>
      </c>
      <c r="G824" s="95" t="s">
        <v>1541</v>
      </c>
      <c r="H824" s="127">
        <v>6450</v>
      </c>
      <c r="I824" s="95" t="s">
        <v>1542</v>
      </c>
      <c r="J824" s="127">
        <v>8980</v>
      </c>
      <c r="K824" s="95" t="s">
        <v>1543</v>
      </c>
      <c r="L824" s="127">
        <v>6850</v>
      </c>
      <c r="M824" s="95" t="s">
        <v>1544</v>
      </c>
      <c r="N824" s="126">
        <v>3630</v>
      </c>
    </row>
    <row r="825" spans="1:14" x14ac:dyDescent="0.25">
      <c r="A825" s="98" t="s">
        <v>1545</v>
      </c>
      <c r="B825" s="114" t="s">
        <v>1546</v>
      </c>
      <c r="C825" s="118">
        <v>4.3</v>
      </c>
      <c r="D825" s="139">
        <v>0.41</v>
      </c>
      <c r="E825" s="98" t="s">
        <v>1547</v>
      </c>
      <c r="F825" s="129">
        <v>2120</v>
      </c>
      <c r="G825" s="98" t="s">
        <v>1548</v>
      </c>
      <c r="H825" s="128">
        <v>583</v>
      </c>
      <c r="I825" s="98" t="s">
        <v>1549</v>
      </c>
      <c r="J825" s="129">
        <v>1080</v>
      </c>
      <c r="K825" s="98" t="s">
        <v>1550</v>
      </c>
      <c r="L825" s="128">
        <v>116</v>
      </c>
      <c r="M825" s="98" t="s">
        <v>961</v>
      </c>
      <c r="N825" s="128">
        <v>81</v>
      </c>
    </row>
    <row r="826" spans="1:14" x14ac:dyDescent="0.25">
      <c r="A826" s="95" t="s">
        <v>1551</v>
      </c>
      <c r="B826" s="112" t="s">
        <v>1552</v>
      </c>
      <c r="C826" s="113">
        <v>3.5</v>
      </c>
      <c r="D826" s="138">
        <v>0.42</v>
      </c>
      <c r="E826" s="95" t="s">
        <v>1553</v>
      </c>
      <c r="F826" s="127">
        <v>1800</v>
      </c>
      <c r="G826" s="95" t="s">
        <v>1554</v>
      </c>
      <c r="H826" s="126">
        <v>491</v>
      </c>
      <c r="I826" s="95" t="s">
        <v>1555</v>
      </c>
      <c r="J826" s="126">
        <v>822</v>
      </c>
      <c r="K826" s="95" t="s">
        <v>1556</v>
      </c>
      <c r="L826" s="126">
        <v>93</v>
      </c>
      <c r="M826" s="95" t="s">
        <v>1557</v>
      </c>
      <c r="N826" s="126">
        <v>68</v>
      </c>
    </row>
    <row r="827" spans="1:14" x14ac:dyDescent="0.25">
      <c r="A827" s="98" t="s">
        <v>1558</v>
      </c>
      <c r="B827" s="114" t="s">
        <v>1559</v>
      </c>
      <c r="C827" s="109">
        <v>20.8</v>
      </c>
      <c r="D827" s="114" t="s">
        <v>1560</v>
      </c>
      <c r="E827" s="98" t="s">
        <v>1086</v>
      </c>
      <c r="F827" s="129">
        <v>9710</v>
      </c>
      <c r="G827" s="98" t="s">
        <v>1561</v>
      </c>
      <c r="H827" s="129">
        <v>4240</v>
      </c>
      <c r="I827" s="98" t="s">
        <v>1417</v>
      </c>
      <c r="J827" s="129">
        <v>8820</v>
      </c>
      <c r="K827" s="98" t="s">
        <v>1562</v>
      </c>
      <c r="L827" s="129">
        <v>3400</v>
      </c>
      <c r="M827" s="98" t="s">
        <v>1563</v>
      </c>
      <c r="N827" s="128">
        <v>912</v>
      </c>
    </row>
    <row r="828" spans="1:14" x14ac:dyDescent="0.25">
      <c r="A828" s="95" t="s">
        <v>1564</v>
      </c>
      <c r="B828" s="112" t="s">
        <v>1565</v>
      </c>
      <c r="C828" s="106">
        <v>10.8</v>
      </c>
      <c r="D828" s="138">
        <v>0.45</v>
      </c>
      <c r="E828" s="95" t="s">
        <v>1566</v>
      </c>
      <c r="F828" s="127">
        <v>5550</v>
      </c>
      <c r="G828" s="95" t="s">
        <v>1567</v>
      </c>
      <c r="H828" s="127">
        <v>1790</v>
      </c>
      <c r="I828" s="95" t="s">
        <v>1568</v>
      </c>
      <c r="J828" s="127">
        <v>4280</v>
      </c>
      <c r="K828" s="95" t="s">
        <v>1569</v>
      </c>
      <c r="L828" s="126">
        <v>753</v>
      </c>
      <c r="M828" s="95" t="s">
        <v>1570</v>
      </c>
      <c r="N828" s="126">
        <v>260</v>
      </c>
    </row>
    <row r="829" spans="1:14" x14ac:dyDescent="0.25">
      <c r="A829" s="98" t="s">
        <v>1571</v>
      </c>
      <c r="B829" s="114" t="s">
        <v>1572</v>
      </c>
      <c r="C829" s="118">
        <v>7.5</v>
      </c>
      <c r="D829" s="139">
        <v>0.36</v>
      </c>
      <c r="E829" s="98" t="s">
        <v>1573</v>
      </c>
      <c r="F829" s="129">
        <v>3350</v>
      </c>
      <c r="G829" s="98" t="s">
        <v>1574</v>
      </c>
      <c r="H829" s="128">
        <v>979</v>
      </c>
      <c r="I829" s="98" t="s">
        <v>1088</v>
      </c>
      <c r="J829" s="129">
        <v>2240</v>
      </c>
      <c r="K829" s="98" t="s">
        <v>1575</v>
      </c>
      <c r="L829" s="128">
        <v>273</v>
      </c>
      <c r="M829" s="98" t="s">
        <v>1576</v>
      </c>
      <c r="N829" s="128">
        <v>138</v>
      </c>
    </row>
    <row r="830" spans="1:14" x14ac:dyDescent="0.25">
      <c r="A830" s="95" t="s">
        <v>1577</v>
      </c>
      <c r="B830" s="112" t="s">
        <v>1578</v>
      </c>
      <c r="C830" s="113">
        <v>4.9000000000000004</v>
      </c>
      <c r="D830" s="138">
        <v>0.33</v>
      </c>
      <c r="E830" s="95" t="s">
        <v>1579</v>
      </c>
      <c r="F830" s="127">
        <v>2360</v>
      </c>
      <c r="G830" s="95" t="s">
        <v>1580</v>
      </c>
      <c r="H830" s="126">
        <v>654</v>
      </c>
      <c r="I830" s="95" t="s">
        <v>1581</v>
      </c>
      <c r="J830" s="127">
        <v>1280</v>
      </c>
      <c r="K830" s="95" t="s">
        <v>1582</v>
      </c>
      <c r="L830" s="126">
        <v>136</v>
      </c>
      <c r="M830" s="95" t="s">
        <v>1583</v>
      </c>
      <c r="N830" s="126">
        <v>91</v>
      </c>
    </row>
    <row r="831" spans="1:14" x14ac:dyDescent="0.25">
      <c r="A831" s="98" t="s">
        <v>1584</v>
      </c>
      <c r="B831" s="114" t="s">
        <v>1585</v>
      </c>
      <c r="C831" s="118">
        <v>6.6</v>
      </c>
      <c r="D831" s="139">
        <v>0.31</v>
      </c>
      <c r="E831" s="98" t="s">
        <v>1586</v>
      </c>
      <c r="F831" s="129">
        <v>2900</v>
      </c>
      <c r="G831" s="98" t="s">
        <v>1587</v>
      </c>
      <c r="H831" s="128">
        <v>828</v>
      </c>
      <c r="I831" s="98" t="s">
        <v>1588</v>
      </c>
      <c r="J831" s="129">
        <v>1820</v>
      </c>
      <c r="K831" s="98" t="s">
        <v>1589</v>
      </c>
      <c r="L831" s="128">
        <v>206</v>
      </c>
      <c r="M831" s="98" t="s">
        <v>1590</v>
      </c>
      <c r="N831" s="128">
        <v>116</v>
      </c>
    </row>
    <row r="832" spans="1:14" x14ac:dyDescent="0.25">
      <c r="A832" s="95" t="s">
        <v>1591</v>
      </c>
      <c r="B832" s="112" t="s">
        <v>1592</v>
      </c>
      <c r="C832" s="113">
        <v>5.5</v>
      </c>
      <c r="D832" s="138">
        <v>0.36</v>
      </c>
      <c r="E832" s="95" t="s">
        <v>1593</v>
      </c>
      <c r="F832" s="127">
        <v>2910</v>
      </c>
      <c r="G832" s="95" t="s">
        <v>1594</v>
      </c>
      <c r="H832" s="126">
        <v>812</v>
      </c>
      <c r="I832" s="95" t="s">
        <v>1595</v>
      </c>
      <c r="J832" s="127">
        <v>1670</v>
      </c>
      <c r="K832" s="95" t="s">
        <v>1049</v>
      </c>
      <c r="L832" s="126">
        <v>179</v>
      </c>
      <c r="M832" s="95" t="s">
        <v>1596</v>
      </c>
      <c r="N832" s="126">
        <v>114</v>
      </c>
    </row>
    <row r="833" spans="1:14" x14ac:dyDescent="0.25">
      <c r="A833" s="98" t="s">
        <v>1597</v>
      </c>
      <c r="B833" s="114" t="s">
        <v>1598</v>
      </c>
      <c r="C833" s="118">
        <v>0.3</v>
      </c>
      <c r="D833" s="139">
        <v>0.14000000000000001</v>
      </c>
      <c r="E833" s="98" t="s">
        <v>1599</v>
      </c>
      <c r="F833" s="128">
        <v>69</v>
      </c>
      <c r="G833" s="98" t="s">
        <v>1599</v>
      </c>
      <c r="H833" s="128">
        <v>19</v>
      </c>
      <c r="I833" s="98" t="s">
        <v>1600</v>
      </c>
      <c r="J833" s="128">
        <v>21</v>
      </c>
      <c r="K833" s="98" t="s">
        <v>1601</v>
      </c>
      <c r="L833" s="128">
        <v>3</v>
      </c>
      <c r="M833" s="98" t="s">
        <v>1602</v>
      </c>
      <c r="N833" s="128">
        <v>3</v>
      </c>
    </row>
    <row r="834" spans="1:14" x14ac:dyDescent="0.25">
      <c r="A834" s="95" t="s">
        <v>1603</v>
      </c>
      <c r="B834" s="112" t="s">
        <v>1604</v>
      </c>
      <c r="C834" s="113">
        <v>2.5</v>
      </c>
      <c r="D834" s="138">
        <v>0.26</v>
      </c>
      <c r="E834" s="95" t="s">
        <v>1605</v>
      </c>
      <c r="F834" s="127">
        <v>1110</v>
      </c>
      <c r="G834" s="95" t="s">
        <v>1605</v>
      </c>
      <c r="H834" s="126">
        <v>301</v>
      </c>
      <c r="I834" s="95" t="s">
        <v>1606</v>
      </c>
      <c r="J834" s="126">
        <v>438</v>
      </c>
      <c r="K834" s="95" t="s">
        <v>1607</v>
      </c>
      <c r="L834" s="126">
        <v>54</v>
      </c>
      <c r="M834" s="95" t="s">
        <v>1608</v>
      </c>
      <c r="N834" s="126">
        <v>42</v>
      </c>
    </row>
    <row r="835" spans="1:14" x14ac:dyDescent="0.25">
      <c r="A835" s="98" t="s">
        <v>1609</v>
      </c>
      <c r="B835" s="114" t="s">
        <v>1610</v>
      </c>
      <c r="C835" s="98" t="s">
        <v>1611</v>
      </c>
      <c r="D835" s="139">
        <v>0.04</v>
      </c>
      <c r="E835" s="98" t="s">
        <v>1612</v>
      </c>
      <c r="F835" s="128">
        <v>5</v>
      </c>
      <c r="G835" s="98" t="s">
        <v>1612</v>
      </c>
      <c r="H835" s="128">
        <v>1</v>
      </c>
      <c r="I835" s="98" t="s">
        <v>1613</v>
      </c>
      <c r="J835" s="128">
        <v>1</v>
      </c>
      <c r="K835" s="98" t="s">
        <v>1614</v>
      </c>
      <c r="L835" s="130" t="s">
        <v>1081</v>
      </c>
      <c r="M835" s="98" t="s">
        <v>1615</v>
      </c>
      <c r="N835" s="130" t="s">
        <v>1081</v>
      </c>
    </row>
    <row r="836" spans="1:14" x14ac:dyDescent="0.25">
      <c r="A836" s="95" t="s">
        <v>1616</v>
      </c>
      <c r="B836" s="112" t="s">
        <v>1617</v>
      </c>
      <c r="C836" s="113">
        <v>0.4</v>
      </c>
      <c r="D836" s="138">
        <v>0.13</v>
      </c>
      <c r="E836" s="95" t="s">
        <v>1343</v>
      </c>
      <c r="F836" s="126">
        <v>108</v>
      </c>
      <c r="G836" s="95" t="s">
        <v>1343</v>
      </c>
      <c r="H836" s="126">
        <v>29</v>
      </c>
      <c r="I836" s="95" t="s">
        <v>1618</v>
      </c>
      <c r="J836" s="126">
        <v>33</v>
      </c>
      <c r="K836" s="95" t="s">
        <v>1619</v>
      </c>
      <c r="L836" s="126">
        <v>5</v>
      </c>
      <c r="M836" s="95" t="s">
        <v>1620</v>
      </c>
      <c r="N836" s="126">
        <v>4</v>
      </c>
    </row>
    <row r="837" spans="1:14" x14ac:dyDescent="0.25">
      <c r="A837" s="98" t="s">
        <v>1621</v>
      </c>
      <c r="B837" s="114" t="s">
        <v>1622</v>
      </c>
      <c r="C837" s="98" t="s">
        <v>1623</v>
      </c>
      <c r="D837" s="139">
        <v>0.02</v>
      </c>
      <c r="E837" s="98" t="s">
        <v>1624</v>
      </c>
      <c r="F837" s="128">
        <v>1</v>
      </c>
      <c r="G837" s="98" t="s">
        <v>1624</v>
      </c>
      <c r="H837" s="130" t="s">
        <v>1081</v>
      </c>
      <c r="I837" s="98" t="s">
        <v>1625</v>
      </c>
      <c r="J837" s="130" t="s">
        <v>1081</v>
      </c>
      <c r="K837" s="98" t="s">
        <v>1626</v>
      </c>
      <c r="L837" s="130" t="s">
        <v>1081</v>
      </c>
      <c r="M837" s="98" t="s">
        <v>1223</v>
      </c>
      <c r="N837" s="130" t="s">
        <v>1081</v>
      </c>
    </row>
    <row r="838" spans="1:14" x14ac:dyDescent="0.25">
      <c r="A838" s="95" t="s">
        <v>1627</v>
      </c>
      <c r="B838" s="112" t="s">
        <v>1628</v>
      </c>
      <c r="C838" s="106">
        <v>22.5</v>
      </c>
      <c r="D838" s="138">
        <v>0.53</v>
      </c>
      <c r="E838" s="95" t="s">
        <v>1629</v>
      </c>
      <c r="F838" s="127">
        <v>6720</v>
      </c>
      <c r="G838" s="95" t="s">
        <v>1630</v>
      </c>
      <c r="H838" s="127">
        <v>3070</v>
      </c>
      <c r="I838" s="95" t="s">
        <v>1631</v>
      </c>
      <c r="J838" s="127">
        <v>6180</v>
      </c>
      <c r="K838" s="95" t="s">
        <v>1632</v>
      </c>
      <c r="L838" s="127">
        <v>2580</v>
      </c>
      <c r="M838" s="95" t="s">
        <v>1633</v>
      </c>
      <c r="N838" s="126">
        <v>718</v>
      </c>
    </row>
    <row r="839" spans="1:14" x14ac:dyDescent="0.25">
      <c r="A839" s="120" t="s">
        <v>1634</v>
      </c>
      <c r="B839" s="119" t="s">
        <v>1635</v>
      </c>
      <c r="C839" s="157">
        <v>21.2</v>
      </c>
      <c r="D839" s="140">
        <v>0.44</v>
      </c>
      <c r="E839" s="120" t="s">
        <v>1636</v>
      </c>
      <c r="F839" s="152">
        <v>5940</v>
      </c>
      <c r="G839" s="120" t="s">
        <v>1637</v>
      </c>
      <c r="H839" s="152">
        <v>2620</v>
      </c>
      <c r="I839" s="120" t="s">
        <v>1638</v>
      </c>
      <c r="J839" s="152">
        <v>5410</v>
      </c>
      <c r="K839" s="120" t="s">
        <v>1639</v>
      </c>
      <c r="L839" s="152">
        <v>2130</v>
      </c>
      <c r="M839" s="120" t="s">
        <v>1640</v>
      </c>
      <c r="N839" s="158">
        <v>575</v>
      </c>
    </row>
    <row r="840" spans="1:14" x14ac:dyDescent="0.25">
      <c r="A840" s="91" t="s">
        <v>1641</v>
      </c>
      <c r="B840" s="134" t="s">
        <v>1642</v>
      </c>
      <c r="C840" s="104">
        <v>7.5</v>
      </c>
      <c r="D840" s="135">
        <v>0.44</v>
      </c>
      <c r="E840" s="91" t="s">
        <v>1643</v>
      </c>
      <c r="F840" s="155">
        <v>3180</v>
      </c>
      <c r="G840" s="91" t="s">
        <v>1644</v>
      </c>
      <c r="H840" s="136">
        <v>929</v>
      </c>
      <c r="I840" s="91" t="s">
        <v>1645</v>
      </c>
      <c r="J840" s="155">
        <v>2120</v>
      </c>
      <c r="K840" s="91" t="s">
        <v>1646</v>
      </c>
      <c r="L840" s="136">
        <v>259</v>
      </c>
      <c r="M840" s="91" t="s">
        <v>1647</v>
      </c>
      <c r="N840" s="136">
        <v>131</v>
      </c>
    </row>
    <row r="841" spans="1:14" x14ac:dyDescent="0.25">
      <c r="A841" s="95" t="s">
        <v>1648</v>
      </c>
      <c r="B841" s="112" t="s">
        <v>1649</v>
      </c>
      <c r="C841" s="113">
        <v>2.2000000000000002</v>
      </c>
      <c r="D841" s="138">
        <v>0.32</v>
      </c>
      <c r="E841" s="95" t="s">
        <v>1650</v>
      </c>
      <c r="F841" s="126">
        <v>795</v>
      </c>
      <c r="G841" s="95" t="s">
        <v>1650</v>
      </c>
      <c r="H841" s="126">
        <v>216</v>
      </c>
      <c r="I841" s="95" t="s">
        <v>1651</v>
      </c>
      <c r="J841" s="126">
        <v>302</v>
      </c>
      <c r="K841" s="95" t="s">
        <v>1652</v>
      </c>
      <c r="L841" s="126">
        <v>38</v>
      </c>
      <c r="M841" s="95" t="s">
        <v>1653</v>
      </c>
      <c r="N841" s="126">
        <v>30</v>
      </c>
    </row>
    <row r="842" spans="1:14" x14ac:dyDescent="0.25">
      <c r="A842" s="98" t="s">
        <v>1654</v>
      </c>
      <c r="B842" s="114" t="s">
        <v>1655</v>
      </c>
      <c r="C842" s="118">
        <v>5</v>
      </c>
      <c r="D842" s="139">
        <v>0.35</v>
      </c>
      <c r="E842" s="98" t="s">
        <v>1656</v>
      </c>
      <c r="F842" s="129">
        <v>1910</v>
      </c>
      <c r="G842" s="98" t="s">
        <v>1657</v>
      </c>
      <c r="H842" s="128">
        <v>530</v>
      </c>
      <c r="I842" s="98" t="s">
        <v>1658</v>
      </c>
      <c r="J842" s="129">
        <v>1050</v>
      </c>
      <c r="K842" s="98" t="s">
        <v>1659</v>
      </c>
      <c r="L842" s="128">
        <v>111</v>
      </c>
      <c r="M842" s="98" t="s">
        <v>1660</v>
      </c>
      <c r="N842" s="128">
        <v>74</v>
      </c>
    </row>
    <row r="843" spans="1:14" x14ac:dyDescent="0.25">
      <c r="A843" s="95" t="s">
        <v>1661</v>
      </c>
      <c r="B843" s="112" t="s">
        <v>1662</v>
      </c>
      <c r="C843" s="113">
        <v>6.6</v>
      </c>
      <c r="D843" s="138">
        <v>0.42</v>
      </c>
      <c r="E843" s="95" t="s">
        <v>1594</v>
      </c>
      <c r="F843" s="127">
        <v>2990</v>
      </c>
      <c r="G843" s="95" t="s">
        <v>1663</v>
      </c>
      <c r="H843" s="126">
        <v>854</v>
      </c>
      <c r="I843" s="95" t="s">
        <v>1664</v>
      </c>
      <c r="J843" s="127">
        <v>1880</v>
      </c>
      <c r="K843" s="95" t="s">
        <v>928</v>
      </c>
      <c r="L843" s="126">
        <v>212</v>
      </c>
      <c r="M843" s="95" t="s">
        <v>1665</v>
      </c>
      <c r="N843" s="126">
        <v>120</v>
      </c>
    </row>
    <row r="844" spans="1:14" x14ac:dyDescent="0.25">
      <c r="A844" s="98" t="s">
        <v>1666</v>
      </c>
      <c r="B844" s="114" t="s">
        <v>1667</v>
      </c>
      <c r="C844" s="118">
        <v>6</v>
      </c>
      <c r="D844" s="114" t="s">
        <v>1668</v>
      </c>
      <c r="E844" s="98" t="s">
        <v>1669</v>
      </c>
      <c r="F844" s="129">
        <v>3150</v>
      </c>
      <c r="G844" s="98" t="s">
        <v>1670</v>
      </c>
      <c r="H844" s="128">
        <v>889</v>
      </c>
      <c r="I844" s="98" t="s">
        <v>1177</v>
      </c>
      <c r="J844" s="129">
        <v>1900</v>
      </c>
      <c r="K844" s="98" t="s">
        <v>1589</v>
      </c>
      <c r="L844" s="128">
        <v>206</v>
      </c>
      <c r="M844" s="98" t="s">
        <v>1671</v>
      </c>
      <c r="N844" s="128">
        <v>124</v>
      </c>
    </row>
    <row r="845" spans="1:14" x14ac:dyDescent="0.25">
      <c r="A845" s="95" t="s">
        <v>1672</v>
      </c>
      <c r="B845" s="112" t="s">
        <v>1673</v>
      </c>
      <c r="C845" s="113">
        <v>3.7</v>
      </c>
      <c r="D845" s="138">
        <v>0.32</v>
      </c>
      <c r="E845" s="95" t="s">
        <v>1674</v>
      </c>
      <c r="F845" s="127">
        <v>1330</v>
      </c>
      <c r="G845" s="95" t="s">
        <v>1675</v>
      </c>
      <c r="H845" s="126">
        <v>363</v>
      </c>
      <c r="I845" s="95" t="s">
        <v>974</v>
      </c>
      <c r="J845" s="126">
        <v>624</v>
      </c>
      <c r="K845" s="95" t="s">
        <v>1676</v>
      </c>
      <c r="L845" s="126">
        <v>69</v>
      </c>
      <c r="M845" s="95" t="s">
        <v>1677</v>
      </c>
      <c r="N845" s="126">
        <v>51</v>
      </c>
    </row>
    <row r="846" spans="1:14" x14ac:dyDescent="0.25">
      <c r="A846" s="98" t="s">
        <v>1678</v>
      </c>
      <c r="B846" s="114" t="s">
        <v>1679</v>
      </c>
      <c r="C846" s="118">
        <v>3.8</v>
      </c>
      <c r="D846" s="139">
        <v>0.3</v>
      </c>
      <c r="E846" s="98" t="s">
        <v>1680</v>
      </c>
      <c r="F846" s="129">
        <v>1410</v>
      </c>
      <c r="G846" s="98" t="s">
        <v>1681</v>
      </c>
      <c r="H846" s="128">
        <v>387</v>
      </c>
      <c r="I846" s="98" t="s">
        <v>1682</v>
      </c>
      <c r="J846" s="128">
        <v>673</v>
      </c>
      <c r="K846" s="98" t="s">
        <v>1683</v>
      </c>
      <c r="L846" s="128">
        <v>74</v>
      </c>
      <c r="M846" s="98" t="s">
        <v>1684</v>
      </c>
      <c r="N846" s="128">
        <v>54</v>
      </c>
    </row>
    <row r="847" spans="1:14" ht="18" x14ac:dyDescent="0.25">
      <c r="A847" s="95" t="s">
        <v>1685</v>
      </c>
      <c r="B847" s="112" t="s">
        <v>1686</v>
      </c>
      <c r="C847" s="112" t="s">
        <v>1687</v>
      </c>
      <c r="D847" s="138">
        <v>0.17</v>
      </c>
      <c r="E847" s="95" t="s">
        <v>1688</v>
      </c>
      <c r="F847" s="126">
        <v>62</v>
      </c>
      <c r="G847" s="95" t="s">
        <v>1688</v>
      </c>
      <c r="H847" s="126">
        <v>17</v>
      </c>
      <c r="I847" s="95" t="s">
        <v>1689</v>
      </c>
      <c r="J847" s="126">
        <v>18</v>
      </c>
      <c r="K847" s="95" t="s">
        <v>1690</v>
      </c>
      <c r="L847" s="126">
        <v>3</v>
      </c>
      <c r="M847" s="95" t="s">
        <v>1691</v>
      </c>
      <c r="N847" s="126">
        <v>2</v>
      </c>
    </row>
    <row r="848" spans="1:14" ht="15.75" x14ac:dyDescent="0.25">
      <c r="A848" s="98" t="s">
        <v>1692</v>
      </c>
      <c r="B848" s="114" t="s">
        <v>1693</v>
      </c>
      <c r="C848" s="118">
        <v>5.7</v>
      </c>
      <c r="D848" s="139">
        <v>0.37</v>
      </c>
      <c r="E848" s="98" t="s">
        <v>1694</v>
      </c>
      <c r="F848" s="129">
        <v>2560</v>
      </c>
      <c r="G848" s="98" t="s">
        <v>1695</v>
      </c>
      <c r="H848" s="128">
        <v>719</v>
      </c>
      <c r="I848" s="98" t="s">
        <v>1696</v>
      </c>
      <c r="J848" s="129">
        <v>1500</v>
      </c>
      <c r="K848" s="98" t="s">
        <v>1697</v>
      </c>
      <c r="L848" s="128">
        <v>162</v>
      </c>
      <c r="M848" s="98" t="s">
        <v>1698</v>
      </c>
      <c r="N848" s="128">
        <v>101</v>
      </c>
    </row>
    <row r="849" spans="1:14" ht="15.75" x14ac:dyDescent="0.25">
      <c r="A849" s="95" t="s">
        <v>1699</v>
      </c>
      <c r="B849" s="112" t="s">
        <v>1700</v>
      </c>
      <c r="C849" s="113">
        <v>3.5</v>
      </c>
      <c r="D849" s="138">
        <v>0.38</v>
      </c>
      <c r="E849" s="95" t="s">
        <v>1701</v>
      </c>
      <c r="F849" s="127">
        <v>1640</v>
      </c>
      <c r="G849" s="95" t="s">
        <v>1702</v>
      </c>
      <c r="H849" s="126">
        <v>446</v>
      </c>
      <c r="I849" s="95" t="s">
        <v>1703</v>
      </c>
      <c r="J849" s="126">
        <v>747</v>
      </c>
      <c r="K849" s="95" t="s">
        <v>1704</v>
      </c>
      <c r="L849" s="126">
        <v>84</v>
      </c>
      <c r="M849" s="95" t="s">
        <v>1705</v>
      </c>
      <c r="N849" s="126">
        <v>62</v>
      </c>
    </row>
    <row r="850" spans="1:14" x14ac:dyDescent="0.25">
      <c r="A850" s="98" t="s">
        <v>1706</v>
      </c>
      <c r="B850" s="114" t="s">
        <v>1707</v>
      </c>
      <c r="C850" s="118">
        <v>3.8</v>
      </c>
      <c r="D850" s="139">
        <v>0.32</v>
      </c>
      <c r="E850" s="98" t="s">
        <v>1708</v>
      </c>
      <c r="F850" s="129">
        <v>1510</v>
      </c>
      <c r="G850" s="98" t="s">
        <v>1709</v>
      </c>
      <c r="H850" s="128">
        <v>413</v>
      </c>
      <c r="I850" s="98" t="s">
        <v>1710</v>
      </c>
      <c r="J850" s="128">
        <v>718</v>
      </c>
      <c r="K850" s="98" t="s">
        <v>1711</v>
      </c>
      <c r="L850" s="128">
        <v>79</v>
      </c>
      <c r="M850" s="98" t="s">
        <v>1712</v>
      </c>
      <c r="N850" s="128">
        <v>57</v>
      </c>
    </row>
    <row r="851" spans="1:14" x14ac:dyDescent="0.25">
      <c r="A851" s="95" t="s">
        <v>1713</v>
      </c>
      <c r="B851" s="112" t="s">
        <v>1714</v>
      </c>
      <c r="C851" s="95" t="s">
        <v>1715</v>
      </c>
      <c r="D851" s="138">
        <v>0.15</v>
      </c>
      <c r="E851" s="95" t="s">
        <v>1588</v>
      </c>
      <c r="F851" s="126">
        <v>50</v>
      </c>
      <c r="G851" s="95" t="s">
        <v>1588</v>
      </c>
      <c r="H851" s="126">
        <v>14</v>
      </c>
      <c r="I851" s="95" t="s">
        <v>1716</v>
      </c>
      <c r="J851" s="126">
        <v>15</v>
      </c>
      <c r="K851" s="95" t="s">
        <v>1717</v>
      </c>
      <c r="L851" s="126">
        <v>2</v>
      </c>
      <c r="M851" s="95" t="s">
        <v>1718</v>
      </c>
      <c r="N851" s="126">
        <v>2</v>
      </c>
    </row>
    <row r="852" spans="1:14" x14ac:dyDescent="0.25">
      <c r="A852" s="98" t="s">
        <v>1719</v>
      </c>
      <c r="B852" s="114" t="s">
        <v>1720</v>
      </c>
      <c r="C852" s="98" t="s">
        <v>1721</v>
      </c>
      <c r="D852" s="139">
        <v>0.05</v>
      </c>
      <c r="E852" s="98" t="s">
        <v>1722</v>
      </c>
      <c r="F852" s="128">
        <v>3</v>
      </c>
      <c r="G852" s="98" t="s">
        <v>1722</v>
      </c>
      <c r="H852" s="130" t="s">
        <v>1081</v>
      </c>
      <c r="I852" s="98" t="s">
        <v>1723</v>
      </c>
      <c r="J852" s="130" t="s">
        <v>1081</v>
      </c>
      <c r="K852" s="98" t="s">
        <v>1724</v>
      </c>
      <c r="L852" s="130" t="s">
        <v>1081</v>
      </c>
      <c r="M852" s="98" t="s">
        <v>1725</v>
      </c>
      <c r="N852" s="130" t="s">
        <v>1081</v>
      </c>
    </row>
    <row r="853" spans="1:14" x14ac:dyDescent="0.25">
      <c r="A853" s="95" t="s">
        <v>1726</v>
      </c>
      <c r="B853" s="112" t="s">
        <v>1727</v>
      </c>
      <c r="C853" s="113">
        <v>0.6</v>
      </c>
      <c r="D853" s="112" t="s">
        <v>1728</v>
      </c>
      <c r="E853" s="95" t="s">
        <v>1729</v>
      </c>
      <c r="F853" s="126">
        <v>215</v>
      </c>
      <c r="G853" s="95" t="s">
        <v>1729</v>
      </c>
      <c r="H853" s="126">
        <v>58</v>
      </c>
      <c r="I853" s="95" t="s">
        <v>1730</v>
      </c>
      <c r="J853" s="126">
        <v>66</v>
      </c>
      <c r="K853" s="95" t="s">
        <v>1731</v>
      </c>
      <c r="L853" s="126">
        <v>10</v>
      </c>
      <c r="M853" s="95" t="s">
        <v>1732</v>
      </c>
      <c r="N853" s="126">
        <v>8</v>
      </c>
    </row>
    <row r="854" spans="1:14" x14ac:dyDescent="0.25">
      <c r="A854" s="98" t="s">
        <v>1733</v>
      </c>
      <c r="B854" s="114" t="s">
        <v>1734</v>
      </c>
      <c r="C854" s="118">
        <v>5</v>
      </c>
      <c r="D854" s="139">
        <v>0.3</v>
      </c>
      <c r="E854" s="98" t="s">
        <v>1735</v>
      </c>
      <c r="F854" s="129">
        <v>2260</v>
      </c>
      <c r="G854" s="98" t="s">
        <v>1736</v>
      </c>
      <c r="H854" s="128">
        <v>627</v>
      </c>
      <c r="I854" s="98" t="s">
        <v>1737</v>
      </c>
      <c r="J854" s="129">
        <v>1240</v>
      </c>
      <c r="K854" s="98" t="s">
        <v>1738</v>
      </c>
      <c r="L854" s="128">
        <v>132</v>
      </c>
      <c r="M854" s="98" t="s">
        <v>1739</v>
      </c>
      <c r="N854" s="128">
        <v>88</v>
      </c>
    </row>
    <row r="855" spans="1:14" x14ac:dyDescent="0.25">
      <c r="A855" s="95" t="s">
        <v>1740</v>
      </c>
      <c r="B855" s="112" t="s">
        <v>1741</v>
      </c>
      <c r="C855" s="95" t="s">
        <v>1190</v>
      </c>
      <c r="D855" s="138">
        <v>0.01</v>
      </c>
      <c r="E855" s="95" t="s">
        <v>1742</v>
      </c>
      <c r="F855" s="131" t="s">
        <v>1081</v>
      </c>
      <c r="G855" s="95" t="s">
        <v>1742</v>
      </c>
      <c r="H855" s="131" t="s">
        <v>1081</v>
      </c>
      <c r="I855" s="95" t="s">
        <v>1743</v>
      </c>
      <c r="J855" s="131" t="s">
        <v>1081</v>
      </c>
      <c r="K855" s="95" t="s">
        <v>1744</v>
      </c>
      <c r="L855" s="131" t="s">
        <v>1081</v>
      </c>
      <c r="M855" s="95" t="s">
        <v>1745</v>
      </c>
      <c r="N855" s="131" t="s">
        <v>1081</v>
      </c>
    </row>
    <row r="856" spans="1:14" x14ac:dyDescent="0.25">
      <c r="A856" s="98" t="s">
        <v>1746</v>
      </c>
      <c r="B856" s="114" t="s">
        <v>1747</v>
      </c>
      <c r="C856" s="118">
        <v>0.3</v>
      </c>
      <c r="D856" s="139">
        <v>0.16</v>
      </c>
      <c r="E856" s="98" t="s">
        <v>1748</v>
      </c>
      <c r="F856" s="128">
        <v>47</v>
      </c>
      <c r="G856" s="98" t="s">
        <v>1748</v>
      </c>
      <c r="H856" s="128">
        <v>13</v>
      </c>
      <c r="I856" s="98" t="s">
        <v>1749</v>
      </c>
      <c r="J856" s="128">
        <v>14</v>
      </c>
      <c r="K856" s="98" t="s">
        <v>1750</v>
      </c>
      <c r="L856" s="128">
        <v>2</v>
      </c>
      <c r="M856" s="98" t="s">
        <v>1751</v>
      </c>
      <c r="N856" s="128">
        <v>2</v>
      </c>
    </row>
    <row r="857" spans="1:14" ht="18" x14ac:dyDescent="0.25">
      <c r="A857" s="95" t="s">
        <v>1752</v>
      </c>
      <c r="B857" s="112" t="s">
        <v>1753</v>
      </c>
      <c r="C857" s="106">
        <v>13.5</v>
      </c>
      <c r="D857" s="138">
        <v>1.02</v>
      </c>
      <c r="E857" s="95" t="s">
        <v>1754</v>
      </c>
      <c r="F857" s="127">
        <v>8010</v>
      </c>
      <c r="G857" s="95" t="s">
        <v>1755</v>
      </c>
      <c r="H857" s="127">
        <v>2820</v>
      </c>
      <c r="I857" s="95" t="s">
        <v>1479</v>
      </c>
      <c r="J857" s="127">
        <v>6600</v>
      </c>
      <c r="K857" s="95" t="s">
        <v>1756</v>
      </c>
      <c r="L857" s="127">
        <v>1530</v>
      </c>
      <c r="M857" s="95" t="s">
        <v>1757</v>
      </c>
      <c r="N857" s="126">
        <v>436</v>
      </c>
    </row>
    <row r="858" spans="1:14" x14ac:dyDescent="0.25">
      <c r="A858" s="98" t="s">
        <v>1758</v>
      </c>
      <c r="B858" s="114" t="s">
        <v>1759</v>
      </c>
      <c r="C858" s="118">
        <v>4.7</v>
      </c>
      <c r="D858" s="139">
        <v>0.36</v>
      </c>
      <c r="E858" s="98" t="s">
        <v>1760</v>
      </c>
      <c r="F858" s="129">
        <v>1530</v>
      </c>
      <c r="G858" s="98" t="s">
        <v>1761</v>
      </c>
      <c r="H858" s="128">
        <v>421</v>
      </c>
      <c r="I858" s="98" t="s">
        <v>1762</v>
      </c>
      <c r="J858" s="128">
        <v>809</v>
      </c>
      <c r="K858" s="98" t="s">
        <v>1763</v>
      </c>
      <c r="L858" s="128">
        <v>86</v>
      </c>
      <c r="M858" s="98" t="s">
        <v>1764</v>
      </c>
      <c r="N858" s="128">
        <v>59</v>
      </c>
    </row>
    <row r="859" spans="1:14" x14ac:dyDescent="0.25">
      <c r="A859" s="95" t="s">
        <v>1765</v>
      </c>
      <c r="B859" s="112" t="s">
        <v>1766</v>
      </c>
      <c r="C859" s="113">
        <v>4.7</v>
      </c>
      <c r="D859" s="138">
        <v>0.42</v>
      </c>
      <c r="E859" s="95" t="s">
        <v>1767</v>
      </c>
      <c r="F859" s="127">
        <v>1760</v>
      </c>
      <c r="G859" s="95" t="s">
        <v>1768</v>
      </c>
      <c r="H859" s="126">
        <v>486</v>
      </c>
      <c r="I859" s="95" t="s">
        <v>1769</v>
      </c>
      <c r="J859" s="126">
        <v>934</v>
      </c>
      <c r="K859" s="95" t="s">
        <v>1770</v>
      </c>
      <c r="L859" s="126">
        <v>99</v>
      </c>
      <c r="M859" s="95" t="s">
        <v>1771</v>
      </c>
      <c r="N859" s="126">
        <v>68</v>
      </c>
    </row>
    <row r="860" spans="1:14" x14ac:dyDescent="0.25">
      <c r="A860" s="98" t="s">
        <v>1772</v>
      </c>
      <c r="B860" s="114" t="s">
        <v>1773</v>
      </c>
      <c r="C860" s="118">
        <v>4.7</v>
      </c>
      <c r="D860" s="139">
        <v>0.35</v>
      </c>
      <c r="E860" s="98" t="s">
        <v>1774</v>
      </c>
      <c r="F860" s="129">
        <v>1480</v>
      </c>
      <c r="G860" s="98" t="s">
        <v>1775</v>
      </c>
      <c r="H860" s="128">
        <v>407</v>
      </c>
      <c r="I860" s="98" t="s">
        <v>1776</v>
      </c>
      <c r="J860" s="128">
        <v>783</v>
      </c>
      <c r="K860" s="98" t="s">
        <v>1777</v>
      </c>
      <c r="L860" s="128">
        <v>83</v>
      </c>
      <c r="M860" s="98" t="s">
        <v>1778</v>
      </c>
      <c r="N860" s="128">
        <v>57</v>
      </c>
    </row>
    <row r="861" spans="1:14" x14ac:dyDescent="0.25">
      <c r="A861" s="95" t="s">
        <v>1779</v>
      </c>
      <c r="B861" s="112" t="s">
        <v>1780</v>
      </c>
      <c r="C861" s="113">
        <v>0.8</v>
      </c>
      <c r="D861" s="138">
        <v>0.3</v>
      </c>
      <c r="E861" s="95" t="s">
        <v>1781</v>
      </c>
      <c r="F861" s="126">
        <v>209</v>
      </c>
      <c r="G861" s="95" t="s">
        <v>1781</v>
      </c>
      <c r="H861" s="126">
        <v>57</v>
      </c>
      <c r="I861" s="95" t="s">
        <v>1782</v>
      </c>
      <c r="J861" s="126">
        <v>66</v>
      </c>
      <c r="K861" s="95" t="s">
        <v>1783</v>
      </c>
      <c r="L861" s="126">
        <v>10</v>
      </c>
      <c r="M861" s="95" t="s">
        <v>1784</v>
      </c>
      <c r="N861" s="126">
        <v>8</v>
      </c>
    </row>
    <row r="862" spans="1:14" x14ac:dyDescent="0.25">
      <c r="A862" s="98" t="s">
        <v>1785</v>
      </c>
      <c r="B862" s="114" t="s">
        <v>1786</v>
      </c>
      <c r="C862" s="118">
        <v>0.8</v>
      </c>
      <c r="D862" s="114" t="s">
        <v>1787</v>
      </c>
      <c r="E862" s="98" t="s">
        <v>1788</v>
      </c>
      <c r="F862" s="128">
        <v>237</v>
      </c>
      <c r="G862" s="98" t="s">
        <v>1788</v>
      </c>
      <c r="H862" s="128">
        <v>65</v>
      </c>
      <c r="I862" s="98" t="s">
        <v>1777</v>
      </c>
      <c r="J862" s="128">
        <v>75</v>
      </c>
      <c r="K862" s="98" t="s">
        <v>1302</v>
      </c>
      <c r="L862" s="128">
        <v>11</v>
      </c>
      <c r="M862" s="98" t="s">
        <v>1789</v>
      </c>
      <c r="N862" s="128">
        <v>9</v>
      </c>
    </row>
    <row r="863" spans="1:14" x14ac:dyDescent="0.25">
      <c r="A863" s="95" t="s">
        <v>1790</v>
      </c>
      <c r="B863" s="112" t="s">
        <v>1791</v>
      </c>
      <c r="C863" s="113">
        <v>0.8</v>
      </c>
      <c r="D863" s="138">
        <v>0.24</v>
      </c>
      <c r="E863" s="95" t="s">
        <v>1792</v>
      </c>
      <c r="F863" s="126">
        <v>163</v>
      </c>
      <c r="G863" s="95" t="s">
        <v>1792</v>
      </c>
      <c r="H863" s="126">
        <v>44</v>
      </c>
      <c r="I863" s="95" t="s">
        <v>1793</v>
      </c>
      <c r="J863" s="126">
        <v>52</v>
      </c>
      <c r="K863" s="95" t="s">
        <v>1794</v>
      </c>
      <c r="L863" s="126">
        <v>8</v>
      </c>
      <c r="M863" s="95" t="s">
        <v>1795</v>
      </c>
      <c r="N863" s="126">
        <v>6</v>
      </c>
    </row>
    <row r="864" spans="1:14" x14ac:dyDescent="0.25">
      <c r="A864" s="98" t="s">
        <v>1796</v>
      </c>
      <c r="B864" s="114" t="s">
        <v>1797</v>
      </c>
      <c r="C864" s="109">
        <v>25</v>
      </c>
      <c r="D864" s="139">
        <v>0.65</v>
      </c>
      <c r="E864" s="98" t="s">
        <v>1798</v>
      </c>
      <c r="F864" s="148">
        <v>11000</v>
      </c>
      <c r="G864" s="98" t="s">
        <v>1799</v>
      </c>
      <c r="H864" s="129">
        <v>5350</v>
      </c>
      <c r="I864" s="98" t="s">
        <v>1800</v>
      </c>
      <c r="J864" s="148">
        <v>10300</v>
      </c>
      <c r="K864" s="98" t="s">
        <v>1171</v>
      </c>
      <c r="L864" s="129">
        <v>4770</v>
      </c>
      <c r="M864" s="98" t="s">
        <v>1801</v>
      </c>
      <c r="N864" s="128">
        <v>1420</v>
      </c>
    </row>
    <row r="865" spans="1:14" ht="18" x14ac:dyDescent="0.25">
      <c r="A865" s="95" t="s">
        <v>1802</v>
      </c>
      <c r="B865" s="112" t="s">
        <v>1803</v>
      </c>
      <c r="C865" s="106">
        <v>12.9</v>
      </c>
      <c r="D865" s="138">
        <v>0.86</v>
      </c>
      <c r="E865" s="95" t="s">
        <v>1804</v>
      </c>
      <c r="F865" s="127">
        <v>8430</v>
      </c>
      <c r="G865" s="95" t="s">
        <v>1805</v>
      </c>
      <c r="H865" s="127">
        <v>2910</v>
      </c>
      <c r="I865" s="95" t="s">
        <v>1447</v>
      </c>
      <c r="J865" s="127">
        <v>6860</v>
      </c>
      <c r="K865" s="95" t="s">
        <v>1806</v>
      </c>
      <c r="L865" s="127">
        <v>1500</v>
      </c>
      <c r="M865" s="95" t="s">
        <v>1807</v>
      </c>
      <c r="N865" s="126">
        <v>442</v>
      </c>
    </row>
    <row r="866" spans="1:14" x14ac:dyDescent="0.25">
      <c r="A866" s="98" t="s">
        <v>1808</v>
      </c>
      <c r="B866" s="114" t="s">
        <v>1809</v>
      </c>
      <c r="C866" s="118">
        <v>1.9</v>
      </c>
      <c r="D866" s="139">
        <v>0.26</v>
      </c>
      <c r="E866" s="98" t="s">
        <v>1810</v>
      </c>
      <c r="F866" s="128">
        <v>668</v>
      </c>
      <c r="G866" s="98" t="s">
        <v>1810</v>
      </c>
      <c r="H866" s="128">
        <v>182</v>
      </c>
      <c r="I866" s="98" t="s">
        <v>1374</v>
      </c>
      <c r="J866" s="128">
        <v>243</v>
      </c>
      <c r="K866" s="98" t="s">
        <v>1811</v>
      </c>
      <c r="L866" s="128">
        <v>32</v>
      </c>
      <c r="M866" s="98" t="s">
        <v>994</v>
      </c>
      <c r="N866" s="128">
        <v>25</v>
      </c>
    </row>
    <row r="867" spans="1:14" ht="18" x14ac:dyDescent="0.25">
      <c r="A867" s="95" t="s">
        <v>1812</v>
      </c>
      <c r="B867" s="112" t="s">
        <v>1813</v>
      </c>
      <c r="C867" s="106">
        <v>12.9</v>
      </c>
      <c r="D867" s="112" t="s">
        <v>1814</v>
      </c>
      <c r="E867" s="95" t="s">
        <v>1815</v>
      </c>
      <c r="F867" s="127">
        <v>7900</v>
      </c>
      <c r="G867" s="95" t="s">
        <v>1816</v>
      </c>
      <c r="H867" s="127">
        <v>2730</v>
      </c>
      <c r="I867" s="95" t="s">
        <v>1405</v>
      </c>
      <c r="J867" s="127">
        <v>6430</v>
      </c>
      <c r="K867" s="95" t="s">
        <v>1817</v>
      </c>
      <c r="L867" s="127">
        <v>1410</v>
      </c>
      <c r="M867" s="95" t="s">
        <v>1818</v>
      </c>
      <c r="N867" s="126">
        <v>415</v>
      </c>
    </row>
    <row r="868" spans="1:14" ht="18" x14ac:dyDescent="0.25">
      <c r="A868" s="98" t="s">
        <v>1819</v>
      </c>
      <c r="B868" s="114" t="s">
        <v>1820</v>
      </c>
      <c r="C868" s="109">
        <v>12.9</v>
      </c>
      <c r="D868" s="114" t="s">
        <v>1821</v>
      </c>
      <c r="E868" s="98" t="s">
        <v>1822</v>
      </c>
      <c r="F868" s="129">
        <v>8270</v>
      </c>
      <c r="G868" s="98" t="s">
        <v>1823</v>
      </c>
      <c r="H868" s="129">
        <v>2850</v>
      </c>
      <c r="I868" s="98" t="s">
        <v>908</v>
      </c>
      <c r="J868" s="129">
        <v>6730</v>
      </c>
      <c r="K868" s="98" t="s">
        <v>1824</v>
      </c>
      <c r="L868" s="129">
        <v>1480</v>
      </c>
      <c r="M868" s="98" t="s">
        <v>1825</v>
      </c>
      <c r="N868" s="128">
        <v>434</v>
      </c>
    </row>
    <row r="869" spans="1:14" ht="18" x14ac:dyDescent="0.25">
      <c r="A869" s="95" t="s">
        <v>1826</v>
      </c>
      <c r="B869" s="112" t="s">
        <v>1827</v>
      </c>
      <c r="C869" s="106">
        <v>25</v>
      </c>
      <c r="D869" s="112" t="s">
        <v>1828</v>
      </c>
      <c r="E869" s="95" t="s">
        <v>1829</v>
      </c>
      <c r="F869" s="147">
        <v>10900</v>
      </c>
      <c r="G869" s="95" t="s">
        <v>1830</v>
      </c>
      <c r="H869" s="127">
        <v>5300</v>
      </c>
      <c r="I869" s="95" t="s">
        <v>1831</v>
      </c>
      <c r="J869" s="147">
        <v>10200</v>
      </c>
      <c r="K869" s="95" t="s">
        <v>1832</v>
      </c>
      <c r="L869" s="127">
        <v>4730</v>
      </c>
      <c r="M869" s="95" t="s">
        <v>1833</v>
      </c>
      <c r="N869" s="126">
        <v>1400</v>
      </c>
    </row>
    <row r="870" spans="1:14" ht="18" x14ac:dyDescent="0.25">
      <c r="A870" s="120" t="s">
        <v>1834</v>
      </c>
      <c r="B870" s="119" t="s">
        <v>1835</v>
      </c>
      <c r="C870" s="157">
        <v>13.5</v>
      </c>
      <c r="D870" s="119" t="s">
        <v>1836</v>
      </c>
      <c r="E870" s="120" t="s">
        <v>1837</v>
      </c>
      <c r="F870" s="153">
        <v>11100</v>
      </c>
      <c r="G870" s="120" t="s">
        <v>1838</v>
      </c>
      <c r="H870" s="152">
        <v>3890</v>
      </c>
      <c r="I870" s="120" t="s">
        <v>1839</v>
      </c>
      <c r="J870" s="152">
        <v>9110</v>
      </c>
      <c r="K870" s="120" t="s">
        <v>1639</v>
      </c>
      <c r="L870" s="152">
        <v>2120</v>
      </c>
      <c r="M870" s="120" t="s">
        <v>1840</v>
      </c>
      <c r="N870" s="158">
        <v>602</v>
      </c>
    </row>
    <row r="871" spans="1:14" ht="18" x14ac:dyDescent="0.25">
      <c r="A871" s="91" t="s">
        <v>1841</v>
      </c>
      <c r="B871" s="134" t="s">
        <v>1842</v>
      </c>
      <c r="C871" s="124">
        <v>25</v>
      </c>
      <c r="D871" s="134" t="s">
        <v>1843</v>
      </c>
      <c r="E871" s="91" t="s">
        <v>1844</v>
      </c>
      <c r="F871" s="125">
        <v>15100</v>
      </c>
      <c r="G871" s="91" t="s">
        <v>1845</v>
      </c>
      <c r="H871" s="155">
        <v>7330</v>
      </c>
      <c r="I871" s="91" t="s">
        <v>1846</v>
      </c>
      <c r="J871" s="125">
        <v>14100</v>
      </c>
      <c r="K871" s="91" t="s">
        <v>1847</v>
      </c>
      <c r="L871" s="155">
        <v>6530</v>
      </c>
      <c r="M871" s="91" t="s">
        <v>1848</v>
      </c>
      <c r="N871" s="136">
        <v>1940</v>
      </c>
    </row>
    <row r="872" spans="1:14" ht="18" x14ac:dyDescent="0.25">
      <c r="A872" s="95" t="s">
        <v>1849</v>
      </c>
      <c r="B872" s="112" t="s">
        <v>1850</v>
      </c>
      <c r="C872" s="113">
        <v>0.8</v>
      </c>
      <c r="D872" s="112" t="s">
        <v>1851</v>
      </c>
      <c r="E872" s="95" t="s">
        <v>916</v>
      </c>
      <c r="F872" s="126">
        <v>223</v>
      </c>
      <c r="G872" s="95" t="s">
        <v>916</v>
      </c>
      <c r="H872" s="126">
        <v>61</v>
      </c>
      <c r="I872" s="95" t="s">
        <v>1852</v>
      </c>
      <c r="J872" s="126">
        <v>70</v>
      </c>
      <c r="K872" s="95" t="s">
        <v>1853</v>
      </c>
      <c r="L872" s="126">
        <v>10</v>
      </c>
      <c r="M872" s="95" t="s">
        <v>1854</v>
      </c>
      <c r="N872" s="126">
        <v>8</v>
      </c>
    </row>
    <row r="873" spans="1:14" x14ac:dyDescent="0.25">
      <c r="A873" s="98" t="s">
        <v>1855</v>
      </c>
      <c r="B873" s="114" t="s">
        <v>1856</v>
      </c>
      <c r="C873" s="98" t="s">
        <v>1857</v>
      </c>
      <c r="D873" s="114" t="s">
        <v>1858</v>
      </c>
      <c r="E873" s="98" t="s">
        <v>1859</v>
      </c>
      <c r="F873" s="130" t="s">
        <v>1081</v>
      </c>
      <c r="G873" s="98" t="s">
        <v>1859</v>
      </c>
      <c r="H873" s="130" t="s">
        <v>1081</v>
      </c>
      <c r="I873" s="98" t="s">
        <v>1860</v>
      </c>
      <c r="J873" s="130" t="s">
        <v>1081</v>
      </c>
      <c r="K873" s="98" t="s">
        <v>1861</v>
      </c>
      <c r="L873" s="130" t="s">
        <v>1081</v>
      </c>
      <c r="M873" s="98" t="s">
        <v>1862</v>
      </c>
      <c r="N873" s="130" t="s">
        <v>1081</v>
      </c>
    </row>
    <row r="874" spans="1:14" x14ac:dyDescent="0.25">
      <c r="A874" s="95" t="s">
        <v>1863</v>
      </c>
      <c r="B874" s="112" t="s">
        <v>1864</v>
      </c>
      <c r="C874" s="113">
        <v>6.2</v>
      </c>
      <c r="D874" s="112" t="s">
        <v>1865</v>
      </c>
      <c r="E874" s="95" t="s">
        <v>1866</v>
      </c>
      <c r="F874" s="127">
        <v>3080</v>
      </c>
      <c r="G874" s="95" t="s">
        <v>1867</v>
      </c>
      <c r="H874" s="126">
        <v>871</v>
      </c>
      <c r="I874" s="95" t="s">
        <v>1664</v>
      </c>
      <c r="J874" s="127">
        <v>1880</v>
      </c>
      <c r="K874" s="95" t="s">
        <v>882</v>
      </c>
      <c r="L874" s="126">
        <v>207</v>
      </c>
      <c r="M874" s="95" t="s">
        <v>1868</v>
      </c>
      <c r="N874" s="126">
        <v>122</v>
      </c>
    </row>
    <row r="875" spans="1:14" ht="18" x14ac:dyDescent="0.25">
      <c r="A875" s="98" t="s">
        <v>1869</v>
      </c>
      <c r="B875" s="114" t="s">
        <v>1870</v>
      </c>
      <c r="C875" s="118">
        <v>1</v>
      </c>
      <c r="D875" s="114" t="s">
        <v>1871</v>
      </c>
      <c r="E875" s="98" t="s">
        <v>1872</v>
      </c>
      <c r="F875" s="128">
        <v>204</v>
      </c>
      <c r="G875" s="98" t="s">
        <v>1872</v>
      </c>
      <c r="H875" s="128">
        <v>56</v>
      </c>
      <c r="I875" s="98" t="s">
        <v>1730</v>
      </c>
      <c r="J875" s="128">
        <v>66</v>
      </c>
      <c r="K875" s="98" t="s">
        <v>1873</v>
      </c>
      <c r="L875" s="128">
        <v>10</v>
      </c>
      <c r="M875" s="98" t="s">
        <v>1874</v>
      </c>
      <c r="N875" s="128">
        <v>8</v>
      </c>
    </row>
    <row r="876" spans="1:14" x14ac:dyDescent="0.25">
      <c r="A876" s="95" t="s">
        <v>1875</v>
      </c>
      <c r="B876" s="112" t="s">
        <v>1876</v>
      </c>
      <c r="C876" s="95" t="s">
        <v>1877</v>
      </c>
      <c r="D876" s="112" t="s">
        <v>1878</v>
      </c>
      <c r="E876" s="95" t="s">
        <v>1595</v>
      </c>
      <c r="F876" s="126">
        <v>46</v>
      </c>
      <c r="G876" s="95" t="s">
        <v>1595</v>
      </c>
      <c r="H876" s="126">
        <v>13</v>
      </c>
      <c r="I876" s="95" t="s">
        <v>1879</v>
      </c>
      <c r="J876" s="126">
        <v>14</v>
      </c>
      <c r="K876" s="95" t="s">
        <v>1515</v>
      </c>
      <c r="L876" s="126">
        <v>2</v>
      </c>
      <c r="M876" s="95" t="s">
        <v>1880</v>
      </c>
      <c r="N876" s="126">
        <v>2</v>
      </c>
    </row>
    <row r="877" spans="1:14" x14ac:dyDescent="0.25">
      <c r="A877" s="98" t="s">
        <v>1881</v>
      </c>
      <c r="B877" s="114" t="s">
        <v>1882</v>
      </c>
      <c r="C877" s="118">
        <v>1.1000000000000001</v>
      </c>
      <c r="D877" s="114" t="s">
        <v>1883</v>
      </c>
      <c r="E877" s="98" t="s">
        <v>1163</v>
      </c>
      <c r="F877" s="128">
        <v>528</v>
      </c>
      <c r="G877" s="98" t="s">
        <v>1163</v>
      </c>
      <c r="H877" s="128">
        <v>144</v>
      </c>
      <c r="I877" s="98" t="s">
        <v>1884</v>
      </c>
      <c r="J877" s="128">
        <v>173</v>
      </c>
      <c r="K877" s="98" t="s">
        <v>1885</v>
      </c>
      <c r="L877" s="128">
        <v>25</v>
      </c>
      <c r="M877" s="98" t="s">
        <v>1886</v>
      </c>
      <c r="N877" s="128">
        <v>20</v>
      </c>
    </row>
    <row r="878" spans="1:14" x14ac:dyDescent="0.25">
      <c r="A878" s="95" t="s">
        <v>1887</v>
      </c>
      <c r="B878" s="112" t="s">
        <v>1888</v>
      </c>
      <c r="C878" s="113">
        <v>0.9</v>
      </c>
      <c r="D878" s="112" t="s">
        <v>1889</v>
      </c>
      <c r="E878" s="95" t="s">
        <v>1890</v>
      </c>
      <c r="F878" s="126">
        <v>479</v>
      </c>
      <c r="G878" s="95" t="s">
        <v>1890</v>
      </c>
      <c r="H878" s="126">
        <v>130</v>
      </c>
      <c r="I878" s="95" t="s">
        <v>1891</v>
      </c>
      <c r="J878" s="126">
        <v>153</v>
      </c>
      <c r="K878" s="95" t="s">
        <v>1249</v>
      </c>
      <c r="L878" s="126">
        <v>22</v>
      </c>
      <c r="M878" s="95" t="s">
        <v>1892</v>
      </c>
      <c r="N878" s="126">
        <v>18</v>
      </c>
    </row>
    <row r="879" spans="1:14" x14ac:dyDescent="0.25">
      <c r="A879" s="98" t="s">
        <v>1893</v>
      </c>
      <c r="B879" s="114" t="s">
        <v>1894</v>
      </c>
      <c r="C879" s="118">
        <v>3.3</v>
      </c>
      <c r="D879" s="114" t="s">
        <v>1895</v>
      </c>
      <c r="E879" s="98" t="s">
        <v>1735</v>
      </c>
      <c r="F879" s="129">
        <v>2260</v>
      </c>
      <c r="G879" s="98" t="s">
        <v>1896</v>
      </c>
      <c r="H879" s="128">
        <v>617</v>
      </c>
      <c r="I879" s="98" t="s">
        <v>1897</v>
      </c>
      <c r="J879" s="129">
        <v>1010</v>
      </c>
      <c r="K879" s="98" t="s">
        <v>1898</v>
      </c>
      <c r="L879" s="128">
        <v>115</v>
      </c>
      <c r="M879" s="98" t="s">
        <v>1899</v>
      </c>
      <c r="N879" s="128">
        <v>86</v>
      </c>
    </row>
    <row r="880" spans="1:14" x14ac:dyDescent="0.25">
      <c r="A880" s="95" t="s">
        <v>1900</v>
      </c>
      <c r="B880" s="112" t="s">
        <v>1901</v>
      </c>
      <c r="C880" s="113">
        <v>4.4000000000000004</v>
      </c>
      <c r="D880" s="112" t="s">
        <v>1902</v>
      </c>
      <c r="E880" s="95" t="s">
        <v>1903</v>
      </c>
      <c r="F880" s="127">
        <v>2730</v>
      </c>
      <c r="G880" s="95" t="s">
        <v>1904</v>
      </c>
      <c r="H880" s="126">
        <v>751</v>
      </c>
      <c r="I880" s="95" t="s">
        <v>1905</v>
      </c>
      <c r="J880" s="127">
        <v>1400</v>
      </c>
      <c r="K880" s="95" t="s">
        <v>1906</v>
      </c>
      <c r="L880" s="126">
        <v>150</v>
      </c>
      <c r="M880" s="95" t="s">
        <v>1556</v>
      </c>
      <c r="N880" s="126">
        <v>105</v>
      </c>
    </row>
    <row r="881" spans="1:14" x14ac:dyDescent="0.25">
      <c r="A881" s="98" t="s">
        <v>1907</v>
      </c>
      <c r="B881" s="114" t="s">
        <v>1908</v>
      </c>
      <c r="C881" s="118">
        <v>2</v>
      </c>
      <c r="D881" s="139">
        <v>0.28999999999999998</v>
      </c>
      <c r="E881" s="98" t="s">
        <v>1909</v>
      </c>
      <c r="F881" s="128">
        <v>815</v>
      </c>
      <c r="G881" s="98" t="s">
        <v>1909</v>
      </c>
      <c r="H881" s="128">
        <v>222</v>
      </c>
      <c r="I881" s="98" t="s">
        <v>1651</v>
      </c>
      <c r="J881" s="128">
        <v>301</v>
      </c>
      <c r="K881" s="98" t="s">
        <v>1910</v>
      </c>
      <c r="L881" s="128">
        <v>39</v>
      </c>
      <c r="M881" s="98" t="s">
        <v>1911</v>
      </c>
      <c r="N881" s="128">
        <v>31</v>
      </c>
    </row>
    <row r="882" spans="1:14" ht="18" x14ac:dyDescent="0.25">
      <c r="A882" s="95" t="s">
        <v>1912</v>
      </c>
      <c r="B882" s="112" t="s">
        <v>1913</v>
      </c>
      <c r="C882" s="113">
        <v>2</v>
      </c>
      <c r="D882" s="138">
        <v>0.56000000000000005</v>
      </c>
      <c r="E882" s="95" t="s">
        <v>1136</v>
      </c>
      <c r="F882" s="126">
        <v>868</v>
      </c>
      <c r="G882" s="95" t="s">
        <v>1136</v>
      </c>
      <c r="H882" s="126">
        <v>236</v>
      </c>
      <c r="I882" s="95" t="s">
        <v>1914</v>
      </c>
      <c r="J882" s="126">
        <v>320</v>
      </c>
      <c r="K882" s="95" t="s">
        <v>1915</v>
      </c>
      <c r="L882" s="126">
        <v>42</v>
      </c>
      <c r="M882" s="95" t="s">
        <v>1139</v>
      </c>
      <c r="N882" s="126">
        <v>33</v>
      </c>
    </row>
    <row r="883" spans="1:14" ht="18" x14ac:dyDescent="0.25">
      <c r="A883" s="98" t="s">
        <v>1916</v>
      </c>
      <c r="B883" s="114" t="s">
        <v>1917</v>
      </c>
      <c r="C883" s="118">
        <v>2</v>
      </c>
      <c r="D883" s="139">
        <v>0.76</v>
      </c>
      <c r="E883" s="98" t="s">
        <v>1909</v>
      </c>
      <c r="F883" s="128">
        <v>812</v>
      </c>
      <c r="G883" s="98" t="s">
        <v>1909</v>
      </c>
      <c r="H883" s="128">
        <v>221</v>
      </c>
      <c r="I883" s="98" t="s">
        <v>1918</v>
      </c>
      <c r="J883" s="128">
        <v>299</v>
      </c>
      <c r="K883" s="98" t="s">
        <v>1919</v>
      </c>
      <c r="L883" s="128">
        <v>39</v>
      </c>
      <c r="M883" s="98" t="s">
        <v>1920</v>
      </c>
      <c r="N883" s="128">
        <v>31</v>
      </c>
    </row>
    <row r="884" spans="1:14" x14ac:dyDescent="0.25">
      <c r="A884" s="95" t="s">
        <v>1921</v>
      </c>
      <c r="B884" s="112" t="s">
        <v>1922</v>
      </c>
      <c r="C884" s="106">
        <v>40</v>
      </c>
      <c r="D884" s="138">
        <v>0.48</v>
      </c>
      <c r="E884" s="95" t="s">
        <v>1923</v>
      </c>
      <c r="F884" s="127">
        <v>7170</v>
      </c>
      <c r="G884" s="95" t="s">
        <v>1924</v>
      </c>
      <c r="H884" s="127">
        <v>4550</v>
      </c>
      <c r="I884" s="95" t="s">
        <v>1925</v>
      </c>
      <c r="J884" s="127">
        <v>7090</v>
      </c>
      <c r="K884" s="95" t="s">
        <v>1926</v>
      </c>
      <c r="L884" s="127">
        <v>4690</v>
      </c>
      <c r="M884" s="95" t="s">
        <v>1294</v>
      </c>
      <c r="N884" s="126">
        <v>2040</v>
      </c>
    </row>
    <row r="885" spans="1:14" ht="18" x14ac:dyDescent="0.25">
      <c r="A885" s="98" t="s">
        <v>1927</v>
      </c>
      <c r="B885" s="114" t="s">
        <v>1928</v>
      </c>
      <c r="C885" s="98" t="s">
        <v>1929</v>
      </c>
      <c r="D885" s="139">
        <v>0.06</v>
      </c>
      <c r="E885" s="98" t="s">
        <v>1930</v>
      </c>
      <c r="F885" s="128">
        <v>2</v>
      </c>
      <c r="G885" s="98" t="s">
        <v>1930</v>
      </c>
      <c r="H885" s="130" t="s">
        <v>1081</v>
      </c>
      <c r="I885" s="98" t="s">
        <v>1931</v>
      </c>
      <c r="J885" s="130" t="s">
        <v>1081</v>
      </c>
      <c r="K885" s="98" t="s">
        <v>1932</v>
      </c>
      <c r="L885" s="130" t="s">
        <v>1081</v>
      </c>
      <c r="M885" s="98" t="s">
        <v>1933</v>
      </c>
      <c r="N885" s="130" t="s">
        <v>1081</v>
      </c>
    </row>
    <row r="886" spans="1:14" ht="18" x14ac:dyDescent="0.25">
      <c r="A886" s="95" t="s">
        <v>1934</v>
      </c>
      <c r="B886" s="112" t="s">
        <v>1935</v>
      </c>
      <c r="C886" s="95" t="s">
        <v>1929</v>
      </c>
      <c r="D886" s="138">
        <v>7.0000000000000007E-2</v>
      </c>
      <c r="E886" s="95" t="s">
        <v>1936</v>
      </c>
      <c r="F886" s="126">
        <v>1</v>
      </c>
      <c r="G886" s="95" t="s">
        <v>1936</v>
      </c>
      <c r="H886" s="131" t="s">
        <v>1081</v>
      </c>
      <c r="I886" s="95" t="s">
        <v>1937</v>
      </c>
      <c r="J886" s="131" t="s">
        <v>1081</v>
      </c>
      <c r="K886" s="95" t="s">
        <v>1938</v>
      </c>
      <c r="L886" s="131" t="s">
        <v>1081</v>
      </c>
      <c r="M886" s="95" t="s">
        <v>1939</v>
      </c>
      <c r="N886" s="131" t="s">
        <v>1081</v>
      </c>
    </row>
    <row r="887" spans="1:14" ht="18" x14ac:dyDescent="0.25">
      <c r="A887" s="114" t="s">
        <v>1940</v>
      </c>
      <c r="B887" s="114" t="s">
        <v>1941</v>
      </c>
      <c r="C887" s="98" t="s">
        <v>1929</v>
      </c>
      <c r="D887" s="139">
        <v>0.05</v>
      </c>
      <c r="E887" s="98" t="s">
        <v>1942</v>
      </c>
      <c r="F887" s="130" t="s">
        <v>1081</v>
      </c>
      <c r="G887" s="98" t="s">
        <v>1942</v>
      </c>
      <c r="H887" s="130" t="s">
        <v>1081</v>
      </c>
      <c r="I887" s="98" t="s">
        <v>1614</v>
      </c>
      <c r="J887" s="130" t="s">
        <v>1081</v>
      </c>
      <c r="K887" s="98" t="s">
        <v>1943</v>
      </c>
      <c r="L887" s="130" t="s">
        <v>1081</v>
      </c>
      <c r="M887" s="98" t="s">
        <v>1944</v>
      </c>
      <c r="N887" s="130" t="s">
        <v>1081</v>
      </c>
    </row>
    <row r="888" spans="1:14" x14ac:dyDescent="0.25">
      <c r="A888" s="95" t="s">
        <v>1945</v>
      </c>
      <c r="B888" s="112" t="s">
        <v>1946</v>
      </c>
      <c r="C888" s="113">
        <v>1.4</v>
      </c>
      <c r="D888" s="138">
        <v>0.21</v>
      </c>
      <c r="E888" s="95" t="s">
        <v>1947</v>
      </c>
      <c r="F888" s="126">
        <v>449</v>
      </c>
      <c r="G888" s="95" t="s">
        <v>1947</v>
      </c>
      <c r="H888" s="126">
        <v>122</v>
      </c>
      <c r="I888" s="95" t="s">
        <v>1891</v>
      </c>
      <c r="J888" s="126">
        <v>153</v>
      </c>
      <c r="K888" s="95" t="s">
        <v>1028</v>
      </c>
      <c r="L888" s="126">
        <v>21</v>
      </c>
      <c r="M888" s="95" t="s">
        <v>1948</v>
      </c>
      <c r="N888" s="126">
        <v>17</v>
      </c>
    </row>
    <row r="889" spans="1:14" ht="18" x14ac:dyDescent="0.25">
      <c r="A889" s="98" t="s">
        <v>1949</v>
      </c>
      <c r="B889" s="114" t="s">
        <v>1950</v>
      </c>
      <c r="C889" s="109">
        <v>800</v>
      </c>
      <c r="D889" s="139">
        <v>0.65</v>
      </c>
      <c r="E889" s="98" t="s">
        <v>1951</v>
      </c>
      <c r="F889" s="129">
        <v>7500</v>
      </c>
      <c r="G889" s="98" t="s">
        <v>1952</v>
      </c>
      <c r="H889" s="129">
        <v>9710</v>
      </c>
      <c r="I889" s="98" t="s">
        <v>1953</v>
      </c>
      <c r="J889" s="129">
        <v>8070</v>
      </c>
      <c r="K889" s="98" t="s">
        <v>1954</v>
      </c>
      <c r="L889" s="129">
        <v>9910</v>
      </c>
      <c r="M889" s="98" t="s">
        <v>1542</v>
      </c>
      <c r="N889" s="148">
        <v>11300</v>
      </c>
    </row>
    <row r="890" spans="1:14" x14ac:dyDescent="0.25">
      <c r="A890" s="95" t="s">
        <v>1955</v>
      </c>
      <c r="B890" s="112" t="s">
        <v>1956</v>
      </c>
      <c r="C890" s="95" t="s">
        <v>1957</v>
      </c>
      <c r="D890" s="138">
        <v>0.02</v>
      </c>
      <c r="E890" s="95" t="s">
        <v>1958</v>
      </c>
      <c r="F890" s="131" t="s">
        <v>1081</v>
      </c>
      <c r="G890" s="95" t="s">
        <v>1958</v>
      </c>
      <c r="H890" s="131" t="s">
        <v>1081</v>
      </c>
      <c r="I890" s="95" t="s">
        <v>1959</v>
      </c>
      <c r="J890" s="131" t="s">
        <v>1081</v>
      </c>
      <c r="K890" s="95" t="s">
        <v>1960</v>
      </c>
      <c r="L890" s="131" t="s">
        <v>1081</v>
      </c>
      <c r="M890" s="95" t="s">
        <v>1961</v>
      </c>
      <c r="N890" s="131" t="s">
        <v>1081</v>
      </c>
    </row>
    <row r="891" spans="1:14" x14ac:dyDescent="0.25">
      <c r="A891" s="98" t="s">
        <v>1962</v>
      </c>
      <c r="B891" s="114" t="s">
        <v>1963</v>
      </c>
      <c r="C891" s="118">
        <v>3.5</v>
      </c>
      <c r="D891" s="114" t="s">
        <v>1964</v>
      </c>
      <c r="E891" s="98" t="s">
        <v>1965</v>
      </c>
      <c r="F891" s="129">
        <v>2150</v>
      </c>
      <c r="G891" s="98" t="s">
        <v>1966</v>
      </c>
      <c r="H891" s="128">
        <v>588</v>
      </c>
      <c r="I891" s="98" t="s">
        <v>1967</v>
      </c>
      <c r="J891" s="128">
        <v>984</v>
      </c>
      <c r="K891" s="98" t="s">
        <v>1968</v>
      </c>
      <c r="L891" s="128">
        <v>111</v>
      </c>
      <c r="M891" s="98" t="s">
        <v>1969</v>
      </c>
      <c r="N891" s="128">
        <v>82</v>
      </c>
    </row>
    <row r="892" spans="1:14" x14ac:dyDescent="0.25">
      <c r="A892" s="95" t="s">
        <v>1970</v>
      </c>
      <c r="B892" s="112" t="s">
        <v>1971</v>
      </c>
      <c r="C892" s="113">
        <v>3.5</v>
      </c>
      <c r="D892" s="112" t="s">
        <v>1972</v>
      </c>
      <c r="E892" s="95" t="s">
        <v>1547</v>
      </c>
      <c r="F892" s="127">
        <v>2130</v>
      </c>
      <c r="G892" s="95" t="s">
        <v>1973</v>
      </c>
      <c r="H892" s="126">
        <v>580</v>
      </c>
      <c r="I892" s="95" t="s">
        <v>1974</v>
      </c>
      <c r="J892" s="126">
        <v>971</v>
      </c>
      <c r="K892" s="95" t="s">
        <v>1975</v>
      </c>
      <c r="L892" s="126">
        <v>110</v>
      </c>
      <c r="M892" s="95" t="s">
        <v>1976</v>
      </c>
      <c r="N892" s="126">
        <v>81</v>
      </c>
    </row>
    <row r="893" spans="1:14" x14ac:dyDescent="0.25">
      <c r="A893" s="98" t="s">
        <v>1977</v>
      </c>
      <c r="B893" s="114" t="s">
        <v>1978</v>
      </c>
      <c r="C893" s="118">
        <v>2.6</v>
      </c>
      <c r="D893" s="114" t="s">
        <v>1979</v>
      </c>
      <c r="E893" s="98" t="s">
        <v>1330</v>
      </c>
      <c r="F893" s="129">
        <v>1380</v>
      </c>
      <c r="G893" s="98" t="s">
        <v>1330</v>
      </c>
      <c r="H893" s="128">
        <v>376</v>
      </c>
      <c r="I893" s="98" t="s">
        <v>1980</v>
      </c>
      <c r="J893" s="128">
        <v>555</v>
      </c>
      <c r="K893" s="98" t="s">
        <v>1981</v>
      </c>
      <c r="L893" s="128">
        <v>68</v>
      </c>
      <c r="M893" s="98" t="s">
        <v>1982</v>
      </c>
      <c r="N893" s="128">
        <v>52</v>
      </c>
    </row>
    <row r="894" spans="1:14" ht="18" x14ac:dyDescent="0.25">
      <c r="A894" s="95" t="s">
        <v>1983</v>
      </c>
      <c r="B894" s="112" t="s">
        <v>1984</v>
      </c>
      <c r="C894" s="113">
        <v>3</v>
      </c>
      <c r="D894" s="112" t="s">
        <v>1985</v>
      </c>
      <c r="E894" s="95" t="s">
        <v>1986</v>
      </c>
      <c r="F894" s="127">
        <v>1440</v>
      </c>
      <c r="G894" s="95" t="s">
        <v>1986</v>
      </c>
      <c r="H894" s="126">
        <v>392</v>
      </c>
      <c r="I894" s="95" t="s">
        <v>1987</v>
      </c>
      <c r="J894" s="126">
        <v>613</v>
      </c>
      <c r="K894" s="95" t="s">
        <v>1988</v>
      </c>
      <c r="L894" s="126">
        <v>72</v>
      </c>
      <c r="M894" s="95" t="s">
        <v>1989</v>
      </c>
      <c r="N894" s="126">
        <v>54</v>
      </c>
    </row>
    <row r="895" spans="1:14" x14ac:dyDescent="0.25">
      <c r="A895" s="98" t="s">
        <v>1990</v>
      </c>
      <c r="B895" s="114" t="s">
        <v>1991</v>
      </c>
      <c r="C895" s="118">
        <v>0.4</v>
      </c>
      <c r="D895" s="114" t="s">
        <v>1992</v>
      </c>
      <c r="E895" s="98" t="s">
        <v>1993</v>
      </c>
      <c r="F895" s="128">
        <v>123</v>
      </c>
      <c r="G895" s="98" t="s">
        <v>1993</v>
      </c>
      <c r="H895" s="128">
        <v>33</v>
      </c>
      <c r="I895" s="98" t="s">
        <v>1994</v>
      </c>
      <c r="J895" s="128">
        <v>37</v>
      </c>
      <c r="K895" s="98" t="s">
        <v>1995</v>
      </c>
      <c r="L895" s="128">
        <v>6</v>
      </c>
      <c r="M895" s="98" t="s">
        <v>1996</v>
      </c>
      <c r="N895" s="128">
        <v>5</v>
      </c>
    </row>
    <row r="896" spans="1:14" x14ac:dyDescent="0.25">
      <c r="A896" s="95" t="s">
        <v>1997</v>
      </c>
      <c r="B896" s="112" t="s">
        <v>1998</v>
      </c>
      <c r="C896" s="113">
        <v>0.3</v>
      </c>
      <c r="D896" s="112" t="s">
        <v>1999</v>
      </c>
      <c r="E896" s="95" t="s">
        <v>2000</v>
      </c>
      <c r="F896" s="126">
        <v>64</v>
      </c>
      <c r="G896" s="95" t="s">
        <v>2000</v>
      </c>
      <c r="H896" s="126">
        <v>17</v>
      </c>
      <c r="I896" s="95" t="s">
        <v>1028</v>
      </c>
      <c r="J896" s="126">
        <v>19</v>
      </c>
      <c r="K896" s="95" t="s">
        <v>2001</v>
      </c>
      <c r="L896" s="126">
        <v>3</v>
      </c>
      <c r="M896" s="95" t="s">
        <v>2002</v>
      </c>
      <c r="N896" s="126">
        <v>2</v>
      </c>
    </row>
    <row r="897" spans="1:14" x14ac:dyDescent="0.25">
      <c r="A897" s="98" t="s">
        <v>2003</v>
      </c>
      <c r="B897" s="114" t="s">
        <v>2004</v>
      </c>
      <c r="C897" s="118">
        <v>3.2</v>
      </c>
      <c r="D897" s="114" t="s">
        <v>1787</v>
      </c>
      <c r="E897" s="98" t="s">
        <v>2005</v>
      </c>
      <c r="F897" s="129">
        <v>1720</v>
      </c>
      <c r="G897" s="98" t="s">
        <v>2006</v>
      </c>
      <c r="H897" s="128">
        <v>470</v>
      </c>
      <c r="I897" s="98" t="s">
        <v>1331</v>
      </c>
      <c r="J897" s="128">
        <v>755</v>
      </c>
      <c r="K897" s="98" t="s">
        <v>2007</v>
      </c>
      <c r="L897" s="128">
        <v>87</v>
      </c>
      <c r="M897" s="98" t="s">
        <v>1624</v>
      </c>
      <c r="N897" s="128">
        <v>65</v>
      </c>
    </row>
    <row r="898" spans="1:14" x14ac:dyDescent="0.25">
      <c r="A898" s="95" t="s">
        <v>2008</v>
      </c>
      <c r="B898" s="112" t="s">
        <v>2009</v>
      </c>
      <c r="C898" s="113">
        <v>3.2</v>
      </c>
      <c r="D898" s="112" t="s">
        <v>2010</v>
      </c>
      <c r="E898" s="95" t="s">
        <v>2011</v>
      </c>
      <c r="F898" s="127">
        <v>1220</v>
      </c>
      <c r="G898" s="95" t="s">
        <v>2011</v>
      </c>
      <c r="H898" s="126">
        <v>333</v>
      </c>
      <c r="I898" s="95" t="s">
        <v>2012</v>
      </c>
      <c r="J898" s="126">
        <v>535</v>
      </c>
      <c r="K898" s="95" t="s">
        <v>2013</v>
      </c>
      <c r="L898" s="126">
        <v>62</v>
      </c>
      <c r="M898" s="95" t="s">
        <v>2014</v>
      </c>
      <c r="N898" s="126">
        <v>46</v>
      </c>
    </row>
    <row r="899" spans="1:14" ht="18" x14ac:dyDescent="0.25">
      <c r="A899" s="98" t="s">
        <v>2015</v>
      </c>
      <c r="B899" s="114" t="s">
        <v>2016</v>
      </c>
      <c r="C899" s="98" t="s">
        <v>2017</v>
      </c>
      <c r="D899" s="114" t="s">
        <v>2018</v>
      </c>
      <c r="E899" s="98" t="s">
        <v>2019</v>
      </c>
      <c r="F899" s="128">
        <v>6</v>
      </c>
      <c r="G899" s="98" t="s">
        <v>2019</v>
      </c>
      <c r="H899" s="128">
        <v>2</v>
      </c>
      <c r="I899" s="98" t="s">
        <v>2020</v>
      </c>
      <c r="J899" s="128">
        <v>2</v>
      </c>
      <c r="K899" s="98" t="s">
        <v>2021</v>
      </c>
      <c r="L899" s="130" t="s">
        <v>1081</v>
      </c>
      <c r="M899" s="98" t="s">
        <v>2022</v>
      </c>
      <c r="N899" s="130" t="s">
        <v>1081</v>
      </c>
    </row>
    <row r="900" spans="1:14" ht="15.75" x14ac:dyDescent="0.25">
      <c r="A900" s="95" t="s">
        <v>2023</v>
      </c>
      <c r="B900" s="112" t="s">
        <v>2024</v>
      </c>
      <c r="C900" s="95" t="s">
        <v>2017</v>
      </c>
      <c r="D900" s="112" t="s">
        <v>2025</v>
      </c>
      <c r="E900" s="95" t="s">
        <v>2026</v>
      </c>
      <c r="F900" s="126">
        <v>6</v>
      </c>
      <c r="G900" s="95" t="s">
        <v>2026</v>
      </c>
      <c r="H900" s="126">
        <v>2</v>
      </c>
      <c r="I900" s="95" t="s">
        <v>2027</v>
      </c>
      <c r="J900" s="126">
        <v>2</v>
      </c>
      <c r="K900" s="95" t="s">
        <v>1321</v>
      </c>
      <c r="L900" s="131" t="s">
        <v>1081</v>
      </c>
      <c r="M900" s="95" t="s">
        <v>2028</v>
      </c>
      <c r="N900" s="131" t="s">
        <v>1081</v>
      </c>
    </row>
    <row r="901" spans="1:14" x14ac:dyDescent="0.25">
      <c r="A901" s="98" t="s">
        <v>2029</v>
      </c>
      <c r="B901" s="114" t="s">
        <v>2030</v>
      </c>
      <c r="C901" s="98" t="s">
        <v>2017</v>
      </c>
      <c r="D901" s="114" t="s">
        <v>2031</v>
      </c>
      <c r="E901" s="98" t="s">
        <v>880</v>
      </c>
      <c r="F901" s="128">
        <v>8</v>
      </c>
      <c r="G901" s="98" t="s">
        <v>880</v>
      </c>
      <c r="H901" s="128">
        <v>2</v>
      </c>
      <c r="I901" s="98" t="s">
        <v>2032</v>
      </c>
      <c r="J901" s="128">
        <v>2</v>
      </c>
      <c r="K901" s="98" t="s">
        <v>2033</v>
      </c>
      <c r="L901" s="130" t="s">
        <v>1081</v>
      </c>
      <c r="M901" s="98" t="s">
        <v>2034</v>
      </c>
      <c r="N901" s="130" t="s">
        <v>1081</v>
      </c>
    </row>
    <row r="902" spans="1:14" x14ac:dyDescent="0.25">
      <c r="A902" s="101" t="s">
        <v>2035</v>
      </c>
      <c r="B902" s="115" t="s">
        <v>2036</v>
      </c>
      <c r="C902" s="101" t="s">
        <v>2017</v>
      </c>
      <c r="D902" s="115" t="s">
        <v>2037</v>
      </c>
      <c r="E902" s="101" t="s">
        <v>2038</v>
      </c>
      <c r="F902" s="132">
        <v>8</v>
      </c>
      <c r="G902" s="101" t="s">
        <v>2038</v>
      </c>
      <c r="H902" s="132">
        <v>2</v>
      </c>
      <c r="I902" s="101" t="s">
        <v>2039</v>
      </c>
      <c r="J902" s="132">
        <v>2</v>
      </c>
      <c r="K902" s="101" t="s">
        <v>2040</v>
      </c>
      <c r="L902" s="133" t="s">
        <v>1081</v>
      </c>
      <c r="M902" s="101" t="s">
        <v>2041</v>
      </c>
      <c r="N902" s="133" t="s">
        <v>1081</v>
      </c>
    </row>
    <row r="903" spans="1:14" x14ac:dyDescent="0.25">
      <c r="A903" s="91" t="s">
        <v>2042</v>
      </c>
      <c r="B903" s="134" t="s">
        <v>2043</v>
      </c>
      <c r="C903" s="104">
        <v>1.8</v>
      </c>
      <c r="D903" s="134" t="s">
        <v>2037</v>
      </c>
      <c r="E903" s="91" t="s">
        <v>2044</v>
      </c>
      <c r="F903" s="136">
        <v>350</v>
      </c>
      <c r="G903" s="91" t="s">
        <v>2044</v>
      </c>
      <c r="H903" s="136">
        <v>95</v>
      </c>
      <c r="I903" s="91" t="s">
        <v>2045</v>
      </c>
      <c r="J903" s="136">
        <v>126</v>
      </c>
      <c r="K903" s="91" t="s">
        <v>2046</v>
      </c>
      <c r="L903" s="136">
        <v>17</v>
      </c>
      <c r="M903" s="91" t="s">
        <v>2047</v>
      </c>
      <c r="N903" s="136">
        <v>13</v>
      </c>
    </row>
    <row r="904" spans="1:14" x14ac:dyDescent="0.25">
      <c r="A904" s="95" t="s">
        <v>2048</v>
      </c>
      <c r="B904" s="112" t="s">
        <v>2049</v>
      </c>
      <c r="C904" s="113">
        <v>0.3</v>
      </c>
      <c r="D904" s="112" t="s">
        <v>2050</v>
      </c>
      <c r="E904" s="95" t="s">
        <v>2051</v>
      </c>
      <c r="F904" s="126">
        <v>99</v>
      </c>
      <c r="G904" s="95" t="s">
        <v>2051</v>
      </c>
      <c r="H904" s="126">
        <v>27</v>
      </c>
      <c r="I904" s="95" t="s">
        <v>2052</v>
      </c>
      <c r="J904" s="126">
        <v>30</v>
      </c>
      <c r="K904" s="95" t="s">
        <v>2053</v>
      </c>
      <c r="L904" s="126">
        <v>5</v>
      </c>
      <c r="M904" s="95" t="s">
        <v>2054</v>
      </c>
      <c r="N904" s="126">
        <v>4</v>
      </c>
    </row>
    <row r="905" spans="1:14" x14ac:dyDescent="0.25">
      <c r="A905" s="98" t="s">
        <v>2055</v>
      </c>
      <c r="B905" s="114" t="s">
        <v>2056</v>
      </c>
      <c r="C905" s="118">
        <v>0.3</v>
      </c>
      <c r="D905" s="114" t="s">
        <v>2057</v>
      </c>
      <c r="E905" s="98" t="s">
        <v>2058</v>
      </c>
      <c r="F905" s="128">
        <v>113</v>
      </c>
      <c r="G905" s="98" t="s">
        <v>2058</v>
      </c>
      <c r="H905" s="128">
        <v>31</v>
      </c>
      <c r="I905" s="98" t="s">
        <v>2059</v>
      </c>
      <c r="J905" s="128">
        <v>34</v>
      </c>
      <c r="K905" s="98" t="s">
        <v>2060</v>
      </c>
      <c r="L905" s="128">
        <v>5</v>
      </c>
      <c r="M905" s="98" t="s">
        <v>2061</v>
      </c>
      <c r="N905" s="128">
        <v>4</v>
      </c>
    </row>
    <row r="906" spans="1:14" x14ac:dyDescent="0.25">
      <c r="A906" s="95" t="s">
        <v>2062</v>
      </c>
      <c r="B906" s="112" t="s">
        <v>2063</v>
      </c>
      <c r="C906" s="95" t="s">
        <v>2017</v>
      </c>
      <c r="D906" s="112" t="s">
        <v>2064</v>
      </c>
      <c r="E906" s="95" t="s">
        <v>2065</v>
      </c>
      <c r="F906" s="126">
        <v>5</v>
      </c>
      <c r="G906" s="95" t="s">
        <v>2065</v>
      </c>
      <c r="H906" s="126">
        <v>1</v>
      </c>
      <c r="I906" s="95" t="s">
        <v>2066</v>
      </c>
      <c r="J906" s="126">
        <v>1</v>
      </c>
      <c r="K906" s="95" t="s">
        <v>2067</v>
      </c>
      <c r="L906" s="131" t="s">
        <v>1081</v>
      </c>
      <c r="M906" s="95" t="s">
        <v>2068</v>
      </c>
      <c r="N906" s="131" t="s">
        <v>1081</v>
      </c>
    </row>
    <row r="907" spans="1:14" x14ac:dyDescent="0.25">
      <c r="A907" s="98" t="s">
        <v>2069</v>
      </c>
      <c r="B907" s="114" t="s">
        <v>2070</v>
      </c>
      <c r="C907" s="98" t="s">
        <v>2071</v>
      </c>
      <c r="D907" s="114" t="s">
        <v>2072</v>
      </c>
      <c r="E907" s="98" t="s">
        <v>2073</v>
      </c>
      <c r="F907" s="128">
        <v>25</v>
      </c>
      <c r="G907" s="98" t="s">
        <v>2073</v>
      </c>
      <c r="H907" s="128">
        <v>7</v>
      </c>
      <c r="I907" s="98" t="s">
        <v>2074</v>
      </c>
      <c r="J907" s="128">
        <v>7</v>
      </c>
      <c r="K907" s="98" t="s">
        <v>2075</v>
      </c>
      <c r="L907" s="128">
        <v>1</v>
      </c>
      <c r="M907" s="98" t="s">
        <v>2076</v>
      </c>
      <c r="N907" s="130" t="s">
        <v>1081</v>
      </c>
    </row>
    <row r="908" spans="1:14" x14ac:dyDescent="0.25">
      <c r="A908" s="95" t="s">
        <v>2077</v>
      </c>
      <c r="B908" s="112" t="s">
        <v>2078</v>
      </c>
      <c r="C908" s="113">
        <v>0.6</v>
      </c>
      <c r="D908" s="112" t="s">
        <v>2079</v>
      </c>
      <c r="E908" s="95" t="s">
        <v>2080</v>
      </c>
      <c r="F908" s="126">
        <v>192</v>
      </c>
      <c r="G908" s="95" t="s">
        <v>2080</v>
      </c>
      <c r="H908" s="126">
        <v>52</v>
      </c>
      <c r="I908" s="95" t="s">
        <v>2081</v>
      </c>
      <c r="J908" s="126">
        <v>60</v>
      </c>
      <c r="K908" s="95" t="s">
        <v>2082</v>
      </c>
      <c r="L908" s="126">
        <v>9</v>
      </c>
      <c r="M908" s="95" t="s">
        <v>2083</v>
      </c>
      <c r="N908" s="126">
        <v>7</v>
      </c>
    </row>
    <row r="909" spans="1:14" x14ac:dyDescent="0.25">
      <c r="A909" s="98" t="s">
        <v>2084</v>
      </c>
      <c r="B909" s="114" t="s">
        <v>2085</v>
      </c>
      <c r="C909" s="98" t="s">
        <v>2086</v>
      </c>
      <c r="D909" s="114" t="s">
        <v>2064</v>
      </c>
      <c r="E909" s="98" t="s">
        <v>2087</v>
      </c>
      <c r="F909" s="128">
        <v>12</v>
      </c>
      <c r="G909" s="98" t="s">
        <v>2087</v>
      </c>
      <c r="H909" s="128">
        <v>3</v>
      </c>
      <c r="I909" s="98" t="s">
        <v>2088</v>
      </c>
      <c r="J909" s="128">
        <v>4</v>
      </c>
      <c r="K909" s="98" t="s">
        <v>2089</v>
      </c>
      <c r="L909" s="130" t="s">
        <v>1081</v>
      </c>
      <c r="M909" s="98" t="s">
        <v>1320</v>
      </c>
      <c r="N909" s="130" t="s">
        <v>1081</v>
      </c>
    </row>
    <row r="910" spans="1:14" x14ac:dyDescent="0.25">
      <c r="A910" s="95" t="s">
        <v>2090</v>
      </c>
      <c r="B910" s="112" t="s">
        <v>2091</v>
      </c>
      <c r="C910" s="113">
        <v>0.3</v>
      </c>
      <c r="D910" s="112" t="s">
        <v>2092</v>
      </c>
      <c r="E910" s="95" t="s">
        <v>2093</v>
      </c>
      <c r="F910" s="126">
        <v>99</v>
      </c>
      <c r="G910" s="95" t="s">
        <v>2093</v>
      </c>
      <c r="H910" s="126">
        <v>27</v>
      </c>
      <c r="I910" s="95" t="s">
        <v>2094</v>
      </c>
      <c r="J910" s="126">
        <v>30</v>
      </c>
      <c r="K910" s="95" t="s">
        <v>2095</v>
      </c>
      <c r="L910" s="126">
        <v>5</v>
      </c>
      <c r="M910" s="95" t="s">
        <v>2096</v>
      </c>
      <c r="N910" s="126">
        <v>4</v>
      </c>
    </row>
    <row r="911" spans="1:14" x14ac:dyDescent="0.25">
      <c r="A911" s="98" t="s">
        <v>2097</v>
      </c>
      <c r="B911" s="114" t="s">
        <v>2098</v>
      </c>
      <c r="C911" s="118">
        <v>0.6</v>
      </c>
      <c r="D911" s="139">
        <v>0.2</v>
      </c>
      <c r="E911" s="98" t="s">
        <v>2099</v>
      </c>
      <c r="F911" s="128">
        <v>124</v>
      </c>
      <c r="G911" s="98" t="s">
        <v>2099</v>
      </c>
      <c r="H911" s="128">
        <v>34</v>
      </c>
      <c r="I911" s="98" t="s">
        <v>1221</v>
      </c>
      <c r="J911" s="128">
        <v>38</v>
      </c>
      <c r="K911" s="98" t="s">
        <v>2100</v>
      </c>
      <c r="L911" s="128">
        <v>6</v>
      </c>
      <c r="M911" s="98" t="s">
        <v>2101</v>
      </c>
      <c r="N911" s="128">
        <v>5</v>
      </c>
    </row>
    <row r="912" spans="1:14" x14ac:dyDescent="0.25">
      <c r="A912" s="95" t="s">
        <v>2102</v>
      </c>
      <c r="B912" s="112" t="s">
        <v>2103</v>
      </c>
      <c r="C912" s="113">
        <v>9.8000000000000007</v>
      </c>
      <c r="D912" s="138">
        <v>0.35</v>
      </c>
      <c r="E912" s="95" t="s">
        <v>2104</v>
      </c>
      <c r="F912" s="127">
        <v>3970</v>
      </c>
      <c r="G912" s="95" t="s">
        <v>2105</v>
      </c>
      <c r="H912" s="127">
        <v>1240</v>
      </c>
      <c r="I912" s="95" t="s">
        <v>2106</v>
      </c>
      <c r="J912" s="127">
        <v>2960</v>
      </c>
      <c r="K912" s="95" t="s">
        <v>2107</v>
      </c>
      <c r="L912" s="126">
        <v>467</v>
      </c>
      <c r="M912" s="95" t="s">
        <v>2108</v>
      </c>
      <c r="N912" s="126">
        <v>178</v>
      </c>
    </row>
    <row r="913" spans="1:14" ht="18" x14ac:dyDescent="0.25">
      <c r="A913" s="98" t="s">
        <v>2109</v>
      </c>
      <c r="B913" s="114" t="s">
        <v>2110</v>
      </c>
      <c r="C913" s="118">
        <v>0.4</v>
      </c>
      <c r="D913" s="139">
        <v>0.19</v>
      </c>
      <c r="E913" s="98" t="s">
        <v>2111</v>
      </c>
      <c r="F913" s="128">
        <v>86</v>
      </c>
      <c r="G913" s="98" t="s">
        <v>2111</v>
      </c>
      <c r="H913" s="128">
        <v>23</v>
      </c>
      <c r="I913" s="98" t="s">
        <v>2112</v>
      </c>
      <c r="J913" s="128">
        <v>26</v>
      </c>
      <c r="K913" s="98" t="s">
        <v>2113</v>
      </c>
      <c r="L913" s="128">
        <v>4</v>
      </c>
      <c r="M913" s="98" t="s">
        <v>2114</v>
      </c>
      <c r="N913" s="128">
        <v>3</v>
      </c>
    </row>
    <row r="914" spans="1:14" ht="18" x14ac:dyDescent="0.25">
      <c r="A914" s="112" t="s">
        <v>2115</v>
      </c>
      <c r="B914" s="112" t="s">
        <v>2116</v>
      </c>
      <c r="C914" s="106">
        <v>67</v>
      </c>
      <c r="D914" s="138">
        <v>0.57999999999999996</v>
      </c>
      <c r="E914" s="95" t="s">
        <v>2117</v>
      </c>
      <c r="F914" s="127">
        <v>7940</v>
      </c>
      <c r="G914" s="95" t="s">
        <v>2118</v>
      </c>
      <c r="H914" s="127">
        <v>6490</v>
      </c>
      <c r="I914" s="95" t="s">
        <v>2119</v>
      </c>
      <c r="J914" s="127">
        <v>8140</v>
      </c>
      <c r="K914" s="95" t="s">
        <v>2120</v>
      </c>
      <c r="L914" s="127">
        <v>6960</v>
      </c>
      <c r="M914" s="95" t="s">
        <v>2121</v>
      </c>
      <c r="N914" s="126">
        <v>4380</v>
      </c>
    </row>
    <row r="915" spans="1:14" x14ac:dyDescent="0.25">
      <c r="A915" s="98" t="s">
        <v>2122</v>
      </c>
      <c r="B915" s="114" t="s">
        <v>2123</v>
      </c>
      <c r="C915" s="98" t="s">
        <v>2124</v>
      </c>
      <c r="D915" s="139">
        <v>0.11</v>
      </c>
      <c r="E915" s="98" t="s">
        <v>2125</v>
      </c>
      <c r="F915" s="128">
        <v>48</v>
      </c>
      <c r="G915" s="98" t="s">
        <v>2125</v>
      </c>
      <c r="H915" s="128">
        <v>13</v>
      </c>
      <c r="I915" s="98" t="s">
        <v>2126</v>
      </c>
      <c r="J915" s="128">
        <v>14</v>
      </c>
      <c r="K915" s="98" t="s">
        <v>2127</v>
      </c>
      <c r="L915" s="128">
        <v>2</v>
      </c>
      <c r="M915" s="98" t="s">
        <v>2128</v>
      </c>
      <c r="N915" s="128">
        <v>2</v>
      </c>
    </row>
    <row r="916" spans="1:14" x14ac:dyDescent="0.25">
      <c r="A916" s="95" t="s">
        <v>2129</v>
      </c>
      <c r="B916" s="112" t="s">
        <v>2130</v>
      </c>
      <c r="C916" s="95" t="s">
        <v>2131</v>
      </c>
      <c r="D916" s="138">
        <v>0.19</v>
      </c>
      <c r="E916" s="95" t="s">
        <v>2132</v>
      </c>
      <c r="F916" s="126">
        <v>63</v>
      </c>
      <c r="G916" s="95" t="s">
        <v>2132</v>
      </c>
      <c r="H916" s="126">
        <v>17</v>
      </c>
      <c r="I916" s="95" t="s">
        <v>2133</v>
      </c>
      <c r="J916" s="126">
        <v>19</v>
      </c>
      <c r="K916" s="95" t="s">
        <v>2114</v>
      </c>
      <c r="L916" s="126">
        <v>3</v>
      </c>
      <c r="M916" s="95" t="s">
        <v>2134</v>
      </c>
      <c r="N916" s="126">
        <v>2</v>
      </c>
    </row>
    <row r="917" spans="1:14" x14ac:dyDescent="0.25">
      <c r="A917" s="98" t="s">
        <v>2135</v>
      </c>
      <c r="B917" s="114" t="s">
        <v>2136</v>
      </c>
      <c r="C917" s="118">
        <v>0.3</v>
      </c>
      <c r="D917" s="139">
        <v>0.16</v>
      </c>
      <c r="E917" s="98" t="s">
        <v>2137</v>
      </c>
      <c r="F917" s="128">
        <v>60</v>
      </c>
      <c r="G917" s="98" t="s">
        <v>2137</v>
      </c>
      <c r="H917" s="128">
        <v>16</v>
      </c>
      <c r="I917" s="98" t="s">
        <v>2138</v>
      </c>
      <c r="J917" s="128">
        <v>18</v>
      </c>
      <c r="K917" s="98" t="s">
        <v>2139</v>
      </c>
      <c r="L917" s="128">
        <v>3</v>
      </c>
      <c r="M917" s="98" t="s">
        <v>1243</v>
      </c>
      <c r="N917" s="128">
        <v>2</v>
      </c>
    </row>
    <row r="918" spans="1:14" x14ac:dyDescent="0.25">
      <c r="A918" s="95" t="s">
        <v>2140</v>
      </c>
      <c r="B918" s="112" t="s">
        <v>2141</v>
      </c>
      <c r="C918" s="95" t="s">
        <v>2142</v>
      </c>
      <c r="D918" s="138">
        <v>0.03</v>
      </c>
      <c r="E918" s="95" t="s">
        <v>2143</v>
      </c>
      <c r="F918" s="126">
        <v>2</v>
      </c>
      <c r="G918" s="95" t="s">
        <v>2143</v>
      </c>
      <c r="H918" s="131" t="s">
        <v>1081</v>
      </c>
      <c r="I918" s="95" t="s">
        <v>2144</v>
      </c>
      <c r="J918" s="131" t="s">
        <v>1081</v>
      </c>
      <c r="K918" s="95" t="s">
        <v>2145</v>
      </c>
      <c r="L918" s="131" t="s">
        <v>1081</v>
      </c>
      <c r="M918" s="95" t="s">
        <v>2146</v>
      </c>
      <c r="N918" s="131" t="s">
        <v>1081</v>
      </c>
    </row>
    <row r="919" spans="1:14" ht="18" x14ac:dyDescent="0.25">
      <c r="A919" s="98" t="s">
        <v>2147</v>
      </c>
      <c r="B919" s="114" t="s">
        <v>2148</v>
      </c>
      <c r="C919" s="98" t="s">
        <v>1248</v>
      </c>
      <c r="D919" s="139">
        <v>0.03</v>
      </c>
      <c r="E919" s="98" t="s">
        <v>2149</v>
      </c>
      <c r="F919" s="130" t="s">
        <v>1081</v>
      </c>
      <c r="G919" s="98" t="s">
        <v>2149</v>
      </c>
      <c r="H919" s="130" t="s">
        <v>1081</v>
      </c>
      <c r="I919" s="98" t="s">
        <v>2150</v>
      </c>
      <c r="J919" s="130" t="s">
        <v>1081</v>
      </c>
      <c r="K919" s="98" t="s">
        <v>2151</v>
      </c>
      <c r="L919" s="130" t="s">
        <v>1081</v>
      </c>
      <c r="M919" s="98" t="s">
        <v>2152</v>
      </c>
      <c r="N919" s="130" t="s">
        <v>1081</v>
      </c>
    </row>
    <row r="920" spans="1:14" x14ac:dyDescent="0.25">
      <c r="A920" s="95" t="s">
        <v>2153</v>
      </c>
      <c r="B920" s="112" t="s">
        <v>2154</v>
      </c>
      <c r="C920" s="95" t="s">
        <v>2155</v>
      </c>
      <c r="D920" s="156">
        <v>4.0000000000000001E-3</v>
      </c>
      <c r="E920" s="95" t="s">
        <v>2156</v>
      </c>
      <c r="F920" s="131" t="s">
        <v>1081</v>
      </c>
      <c r="G920" s="95" t="s">
        <v>2156</v>
      </c>
      <c r="H920" s="131" t="s">
        <v>1081</v>
      </c>
      <c r="I920" s="95" t="s">
        <v>2157</v>
      </c>
      <c r="J920" s="131" t="s">
        <v>1081</v>
      </c>
      <c r="K920" s="95" t="s">
        <v>2158</v>
      </c>
      <c r="L920" s="131" t="s">
        <v>1081</v>
      </c>
      <c r="M920" s="95" t="s">
        <v>2159</v>
      </c>
      <c r="N920" s="131" t="s">
        <v>1081</v>
      </c>
    </row>
    <row r="921" spans="1:14" x14ac:dyDescent="0.25">
      <c r="A921" s="98" t="s">
        <v>2160</v>
      </c>
      <c r="B921" s="114" t="s">
        <v>2161</v>
      </c>
      <c r="C921" s="98" t="s">
        <v>2162</v>
      </c>
      <c r="D921" s="139">
        <v>0.02</v>
      </c>
      <c r="E921" s="98" t="s">
        <v>2163</v>
      </c>
      <c r="F921" s="128">
        <v>3</v>
      </c>
      <c r="G921" s="98" t="s">
        <v>2163</v>
      </c>
      <c r="H921" s="130" t="s">
        <v>1081</v>
      </c>
      <c r="I921" s="98" t="s">
        <v>2164</v>
      </c>
      <c r="J921" s="130" t="s">
        <v>1081</v>
      </c>
      <c r="K921" s="98" t="s">
        <v>2165</v>
      </c>
      <c r="L921" s="130" t="s">
        <v>1081</v>
      </c>
      <c r="M921" s="98" t="s">
        <v>2166</v>
      </c>
      <c r="N921" s="130" t="s">
        <v>1081</v>
      </c>
    </row>
    <row r="922" spans="1:14" x14ac:dyDescent="0.25">
      <c r="A922" s="95" t="s">
        <v>2167</v>
      </c>
      <c r="B922" s="112" t="s">
        <v>2168</v>
      </c>
      <c r="C922" s="95" t="s">
        <v>2169</v>
      </c>
      <c r="D922" s="138">
        <v>0.04</v>
      </c>
      <c r="E922" s="95" t="s">
        <v>2170</v>
      </c>
      <c r="F922" s="126">
        <v>11</v>
      </c>
      <c r="G922" s="95" t="s">
        <v>2170</v>
      </c>
      <c r="H922" s="126">
        <v>3</v>
      </c>
      <c r="I922" s="95" t="s">
        <v>2171</v>
      </c>
      <c r="J922" s="126">
        <v>3</v>
      </c>
      <c r="K922" s="95" t="s">
        <v>1931</v>
      </c>
      <c r="L922" s="131" t="s">
        <v>1081</v>
      </c>
      <c r="M922" s="95" t="s">
        <v>2172</v>
      </c>
      <c r="N922" s="131" t="s">
        <v>1081</v>
      </c>
    </row>
    <row r="923" spans="1:14" x14ac:dyDescent="0.25">
      <c r="A923" s="98" t="s">
        <v>2173</v>
      </c>
      <c r="B923" s="114" t="s">
        <v>2174</v>
      </c>
      <c r="C923" s="118">
        <v>0.3</v>
      </c>
      <c r="D923" s="139">
        <v>0.1</v>
      </c>
      <c r="E923" s="98" t="s">
        <v>2175</v>
      </c>
      <c r="F923" s="128">
        <v>73</v>
      </c>
      <c r="G923" s="98" t="s">
        <v>2175</v>
      </c>
      <c r="H923" s="128">
        <v>20</v>
      </c>
      <c r="I923" s="98" t="s">
        <v>2176</v>
      </c>
      <c r="J923" s="128">
        <v>22</v>
      </c>
      <c r="K923" s="98" t="s">
        <v>2177</v>
      </c>
      <c r="L923" s="128">
        <v>3</v>
      </c>
      <c r="M923" s="98" t="s">
        <v>2178</v>
      </c>
      <c r="N923" s="128">
        <v>3</v>
      </c>
    </row>
    <row r="924" spans="1:14" ht="18" x14ac:dyDescent="0.25">
      <c r="A924" s="95" t="s">
        <v>2179</v>
      </c>
      <c r="B924" s="112" t="s">
        <v>2180</v>
      </c>
      <c r="C924" s="106">
        <v>26</v>
      </c>
      <c r="D924" s="112" t="s">
        <v>2181</v>
      </c>
      <c r="E924" s="95" t="s">
        <v>2182</v>
      </c>
      <c r="F924" s="127">
        <v>9910</v>
      </c>
      <c r="G924" s="95" t="s">
        <v>2183</v>
      </c>
      <c r="H924" s="127">
        <v>4920</v>
      </c>
      <c r="I924" s="95" t="s">
        <v>2184</v>
      </c>
      <c r="J924" s="127">
        <v>9320</v>
      </c>
      <c r="K924" s="95" t="s">
        <v>2185</v>
      </c>
      <c r="L924" s="127">
        <v>4460</v>
      </c>
      <c r="M924" s="95" t="s">
        <v>2186</v>
      </c>
      <c r="N924" s="126">
        <v>1360</v>
      </c>
    </row>
    <row r="925" spans="1:14" ht="18" x14ac:dyDescent="0.25">
      <c r="A925" s="114" t="s">
        <v>2187</v>
      </c>
      <c r="B925" s="114" t="s">
        <v>2188</v>
      </c>
      <c r="C925" s="109">
        <v>26</v>
      </c>
      <c r="D925" s="114" t="s">
        <v>2189</v>
      </c>
      <c r="E925" s="98" t="s">
        <v>2190</v>
      </c>
      <c r="F925" s="129">
        <v>9050</v>
      </c>
      <c r="G925" s="98" t="s">
        <v>2191</v>
      </c>
      <c r="H925" s="129">
        <v>4490</v>
      </c>
      <c r="I925" s="98" t="s">
        <v>1422</v>
      </c>
      <c r="J925" s="129">
        <v>8520</v>
      </c>
      <c r="K925" s="98" t="s">
        <v>2192</v>
      </c>
      <c r="L925" s="129">
        <v>4080</v>
      </c>
      <c r="M925" s="98" t="s">
        <v>2193</v>
      </c>
      <c r="N925" s="128">
        <v>1250</v>
      </c>
    </row>
    <row r="926" spans="1:14" ht="18" x14ac:dyDescent="0.25">
      <c r="A926" s="115" t="s">
        <v>2194</v>
      </c>
      <c r="B926" s="115" t="s">
        <v>2195</v>
      </c>
      <c r="C926" s="144">
        <v>26</v>
      </c>
      <c r="D926" s="115" t="s">
        <v>2196</v>
      </c>
      <c r="E926" s="101" t="s">
        <v>2197</v>
      </c>
      <c r="F926" s="145">
        <v>7320</v>
      </c>
      <c r="G926" s="101" t="s">
        <v>2198</v>
      </c>
      <c r="H926" s="145">
        <v>3630</v>
      </c>
      <c r="I926" s="101" t="s">
        <v>887</v>
      </c>
      <c r="J926" s="145">
        <v>6880</v>
      </c>
      <c r="K926" s="101" t="s">
        <v>2106</v>
      </c>
      <c r="L926" s="145">
        <v>3300</v>
      </c>
      <c r="M926" s="101" t="s">
        <v>2199</v>
      </c>
      <c r="N926" s="132">
        <v>1010</v>
      </c>
    </row>
    <row r="927" spans="1:14" x14ac:dyDescent="0.25">
      <c r="A927"/>
      <c r="B927"/>
      <c r="C927"/>
      <c r="D927"/>
      <c r="E927"/>
    </row>
    <row r="928" spans="1:14" x14ac:dyDescent="0.25">
      <c r="A928" s="159"/>
      <c r="B928" s="160" t="s">
        <v>2200</v>
      </c>
      <c r="C928" s="160" t="s">
        <v>2201</v>
      </c>
      <c r="D928" s="42" t="s">
        <v>2202</v>
      </c>
      <c r="E928"/>
    </row>
    <row r="929" spans="1:5" x14ac:dyDescent="0.25">
      <c r="A929" t="s">
        <v>2203</v>
      </c>
      <c r="B929" s="161">
        <v>1</v>
      </c>
      <c r="C929" s="161">
        <v>1</v>
      </c>
      <c r="D929" t="s">
        <v>2204</v>
      </c>
      <c r="E929"/>
    </row>
    <row r="930" spans="1:5" x14ac:dyDescent="0.25">
      <c r="A930" t="s">
        <v>2205</v>
      </c>
      <c r="B930" s="161">
        <v>16.2</v>
      </c>
      <c r="C930" s="161">
        <v>5</v>
      </c>
      <c r="D930" t="s">
        <v>2206</v>
      </c>
      <c r="E930"/>
    </row>
    <row r="931" spans="1:5" x14ac:dyDescent="0.25">
      <c r="A931" t="s">
        <v>468</v>
      </c>
      <c r="B931" s="161">
        <v>5.6</v>
      </c>
      <c r="C931" s="161">
        <v>1.8</v>
      </c>
      <c r="D931" t="s">
        <v>2207</v>
      </c>
      <c r="E931"/>
    </row>
    <row r="932" spans="1:5" x14ac:dyDescent="0.25">
      <c r="A932" t="s">
        <v>2208</v>
      </c>
      <c r="B932" s="161">
        <v>-2.4</v>
      </c>
      <c r="C932" s="161">
        <v>-8.1999999999999993</v>
      </c>
      <c r="D932" t="s">
        <v>2209</v>
      </c>
      <c r="E932"/>
    </row>
    <row r="933" spans="1:5" x14ac:dyDescent="0.25">
      <c r="A933" t="s">
        <v>2210</v>
      </c>
      <c r="B933" s="161">
        <v>0</v>
      </c>
      <c r="C933" s="161">
        <v>0</v>
      </c>
      <c r="D933" t="s">
        <v>2211</v>
      </c>
      <c r="E933"/>
    </row>
    <row r="934" spans="1:5" x14ac:dyDescent="0.25">
      <c r="A934" t="s">
        <v>2212</v>
      </c>
      <c r="B934" s="161">
        <v>0</v>
      </c>
      <c r="C934" s="161">
        <v>0</v>
      </c>
      <c r="D934" t="s">
        <v>2211</v>
      </c>
      <c r="E934"/>
    </row>
    <row r="935" spans="1:5" x14ac:dyDescent="0.25">
      <c r="A935" t="s">
        <v>2213</v>
      </c>
      <c r="B935" s="161">
        <v>0</v>
      </c>
      <c r="C935" s="161">
        <v>0</v>
      </c>
      <c r="D935" t="s">
        <v>2214</v>
      </c>
      <c r="E935"/>
    </row>
    <row r="936" spans="1:5" x14ac:dyDescent="0.25">
      <c r="A936" t="s">
        <v>2215</v>
      </c>
      <c r="B936" s="161">
        <v>1200</v>
      </c>
      <c r="C936" s="161">
        <v>345</v>
      </c>
      <c r="D936" t="s">
        <v>2216</v>
      </c>
      <c r="E936"/>
    </row>
    <row r="937" spans="1:5" x14ac:dyDescent="0.25">
      <c r="A937" t="s">
        <v>2217</v>
      </c>
      <c r="B937" s="161">
        <v>-160</v>
      </c>
      <c r="C937" s="161">
        <v>-46</v>
      </c>
      <c r="D937" t="s">
        <v>2218</v>
      </c>
      <c r="E937"/>
    </row>
    <row r="938" spans="1:5" x14ac:dyDescent="0.25">
      <c r="A938" t="s">
        <v>2219</v>
      </c>
      <c r="B938" s="161">
        <v>84</v>
      </c>
      <c r="C938" s="161">
        <v>28</v>
      </c>
      <c r="D938" t="s">
        <v>2220</v>
      </c>
      <c r="E938"/>
    </row>
    <row r="939" spans="1:5" x14ac:dyDescent="0.25">
      <c r="A939" t="s">
        <v>2221</v>
      </c>
      <c r="B939" s="161">
        <v>264</v>
      </c>
      <c r="C939" s="161">
        <v>265</v>
      </c>
      <c r="D939" t="s">
        <v>2222</v>
      </c>
      <c r="E939"/>
    </row>
    <row r="940" spans="1:5" x14ac:dyDescent="0.25">
      <c r="A940" t="s">
        <v>2223</v>
      </c>
      <c r="B940" s="161">
        <v>1</v>
      </c>
      <c r="C940" s="161">
        <v>1</v>
      </c>
      <c r="D940" t="s">
        <v>2224</v>
      </c>
      <c r="E940"/>
    </row>
    <row r="941" spans="1:5" x14ac:dyDescent="0.25">
      <c r="A941"/>
      <c r="B941"/>
      <c r="C941"/>
      <c r="D941" t="s">
        <v>2225</v>
      </c>
      <c r="E941"/>
    </row>
    <row r="942" spans="1:5" x14ac:dyDescent="0.25">
      <c r="A942"/>
      <c r="B942"/>
      <c r="C942"/>
      <c r="D942" t="s">
        <v>2226</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topLeftCell="A182" workbookViewId="0">
      <selection activeCell="B207" sqref="B207"/>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464" t="s">
        <v>11</v>
      </c>
      <c r="B1" s="464"/>
      <c r="C1" s="464"/>
      <c r="D1" s="464"/>
      <c r="E1" s="464"/>
    </row>
    <row r="2" spans="1:5" x14ac:dyDescent="0.25">
      <c r="A2" s="465" t="s">
        <v>147</v>
      </c>
      <c r="B2" s="465"/>
      <c r="C2" s="465"/>
      <c r="D2" s="465"/>
      <c r="E2" s="465"/>
    </row>
    <row r="19" spans="1:5" x14ac:dyDescent="0.25">
      <c r="A19" t="s">
        <v>148</v>
      </c>
    </row>
    <row r="20" spans="1:5" x14ac:dyDescent="0.25">
      <c r="A20">
        <v>155400</v>
      </c>
      <c r="B20" t="s">
        <v>149</v>
      </c>
    </row>
    <row r="21" spans="1:5" x14ac:dyDescent="0.25">
      <c r="A21" s="465" t="s">
        <v>150</v>
      </c>
      <c r="B21" s="465"/>
      <c r="C21" s="465"/>
      <c r="D21" s="465"/>
      <c r="E21" s="465"/>
    </row>
    <row r="38" spans="1:5" x14ac:dyDescent="0.25">
      <c r="A38" t="s">
        <v>148</v>
      </c>
    </row>
    <row r="39" spans="1:5" x14ac:dyDescent="0.25">
      <c r="A39">
        <v>100800</v>
      </c>
      <c r="B39" t="s">
        <v>149</v>
      </c>
    </row>
    <row r="40" spans="1:5" x14ac:dyDescent="0.25">
      <c r="A40" s="465" t="s">
        <v>151</v>
      </c>
      <c r="B40" s="465"/>
      <c r="C40" s="465"/>
      <c r="D40" s="465"/>
      <c r="E40" s="465"/>
    </row>
    <row r="57" spans="1:5" ht="15.75" thickBot="1" x14ac:dyDescent="0.3">
      <c r="A57" t="s">
        <v>148</v>
      </c>
    </row>
    <row r="58" spans="1:5" ht="15.75" thickBot="1" x14ac:dyDescent="0.3">
      <c r="A58" s="7">
        <v>194000</v>
      </c>
      <c r="B58" t="s">
        <v>152</v>
      </c>
    </row>
    <row r="60" spans="1:5" x14ac:dyDescent="0.25">
      <c r="A60" s="464" t="s">
        <v>153</v>
      </c>
      <c r="B60" s="464"/>
      <c r="C60" s="464"/>
      <c r="D60" s="464"/>
      <c r="E60" s="464"/>
    </row>
    <row r="85" spans="1:37" s="8" customFormat="1" x14ac:dyDescent="0.25">
      <c r="A85" t="s">
        <v>343</v>
      </c>
      <c r="B85">
        <v>55.1</v>
      </c>
      <c r="C85" t="s">
        <v>344</v>
      </c>
      <c r="D85"/>
      <c r="E85"/>
      <c r="F85"/>
      <c r="G85"/>
      <c r="H85"/>
      <c r="I85"/>
      <c r="J85"/>
      <c r="K85"/>
      <c r="L85"/>
      <c r="M85"/>
      <c r="N85"/>
      <c r="O85"/>
      <c r="P85"/>
      <c r="Q85"/>
      <c r="R85"/>
      <c r="S85"/>
      <c r="T85"/>
      <c r="U85"/>
      <c r="V85"/>
      <c r="W85"/>
      <c r="X85"/>
      <c r="Y85"/>
      <c r="Z85"/>
      <c r="AA85"/>
      <c r="AB85"/>
      <c r="AC85"/>
      <c r="AD85"/>
      <c r="AE85"/>
      <c r="AF85"/>
      <c r="AG85"/>
      <c r="AH85"/>
      <c r="AI85"/>
      <c r="AJ85"/>
      <c r="AK85"/>
    </row>
    <row r="86" spans="1:37" s="8" customFormat="1" x14ac:dyDescent="0.25">
      <c r="A86" t="s">
        <v>345</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9" t="s">
        <v>346</v>
      </c>
      <c r="B88" s="10">
        <f>(B86-B85)/B85</f>
        <v>1.0254083484573502</v>
      </c>
    </row>
    <row r="89" spans="1:37" x14ac:dyDescent="0.25">
      <c r="A89" s="464" t="s">
        <v>154</v>
      </c>
      <c r="B89" s="464"/>
      <c r="C89" s="464"/>
      <c r="D89" s="464"/>
      <c r="E89" s="464"/>
    </row>
    <row r="90" spans="1:37" x14ac:dyDescent="0.25">
      <c r="A90">
        <v>6.6290250000000004</v>
      </c>
      <c r="B90" t="s">
        <v>349</v>
      </c>
      <c r="E90" t="s">
        <v>354</v>
      </c>
    </row>
    <row r="91" spans="1:37" x14ac:dyDescent="0.25">
      <c r="A91">
        <f>1/A90</f>
        <v>0.15085174667466181</v>
      </c>
      <c r="B91" t="s">
        <v>350</v>
      </c>
      <c r="E91" t="s">
        <v>159</v>
      </c>
    </row>
    <row r="92" spans="1:37" x14ac:dyDescent="0.25">
      <c r="A92" s="11">
        <v>0.5</v>
      </c>
      <c r="B92" t="s">
        <v>351</v>
      </c>
      <c r="E92" t="s">
        <v>355</v>
      </c>
    </row>
    <row r="93" spans="1:37" x14ac:dyDescent="0.25">
      <c r="A93">
        <f>A92*A91</f>
        <v>7.5425873337330904E-2</v>
      </c>
      <c r="B93" t="s">
        <v>352</v>
      </c>
      <c r="E93" t="s">
        <v>159</v>
      </c>
    </row>
    <row r="94" spans="1:37" x14ac:dyDescent="0.25">
      <c r="A94">
        <f>1/A93</f>
        <v>13.258050000000001</v>
      </c>
      <c r="B94" t="s">
        <v>353</v>
      </c>
      <c r="E94" t="s">
        <v>159</v>
      </c>
      <c r="J94" s="11"/>
    </row>
    <row r="95" spans="1:37" ht="15.75" thickBot="1" x14ac:dyDescent="0.3">
      <c r="A95">
        <v>8.0274920000000005</v>
      </c>
      <c r="B95" t="s">
        <v>347</v>
      </c>
      <c r="E95" t="s">
        <v>356</v>
      </c>
      <c r="J95" s="11"/>
    </row>
    <row r="96" spans="1:37" ht="15.75" thickBot="1" x14ac:dyDescent="0.3">
      <c r="A96" s="12">
        <f>(A94-A95)/A95</f>
        <v>0.65158059329115492</v>
      </c>
      <c r="B96" t="s">
        <v>348</v>
      </c>
      <c r="C96" s="13"/>
      <c r="E96" t="s">
        <v>159</v>
      </c>
    </row>
    <row r="98" spans="1:5" x14ac:dyDescent="0.25">
      <c r="A98" s="464" t="s">
        <v>155</v>
      </c>
      <c r="B98" s="464"/>
      <c r="C98" s="464"/>
      <c r="D98" s="464"/>
      <c r="E98" s="464"/>
    </row>
    <row r="99" spans="1:5" x14ac:dyDescent="0.25">
      <c r="A99" s="13">
        <v>0.3</v>
      </c>
      <c r="B99" s="11" t="s">
        <v>358</v>
      </c>
    </row>
    <row r="100" spans="1:5" x14ac:dyDescent="0.25">
      <c r="A100">
        <v>63.5</v>
      </c>
      <c r="B100" t="s">
        <v>359</v>
      </c>
    </row>
    <row r="101" spans="1:5" x14ac:dyDescent="0.25">
      <c r="A101">
        <f>1/A100</f>
        <v>1.5748031496062992E-2</v>
      </c>
      <c r="B101" t="s">
        <v>357</v>
      </c>
    </row>
    <row r="102" spans="1:5" x14ac:dyDescent="0.25">
      <c r="A102" s="14">
        <f>A101*(1-A99)</f>
        <v>1.1023622047244094E-2</v>
      </c>
      <c r="B102" t="s">
        <v>360</v>
      </c>
    </row>
    <row r="103" spans="1:5" x14ac:dyDescent="0.25">
      <c r="A103" s="14">
        <f>1/A102</f>
        <v>90.714285714285722</v>
      </c>
      <c r="B103" t="s">
        <v>364</v>
      </c>
    </row>
    <row r="104" spans="1:5" x14ac:dyDescent="0.25">
      <c r="A104" s="13">
        <v>0.35</v>
      </c>
      <c r="B104" t="s">
        <v>361</v>
      </c>
    </row>
    <row r="105" spans="1:5" x14ac:dyDescent="0.25">
      <c r="A105">
        <f>A102*(1-A104)</f>
        <v>7.1653543307086615E-3</v>
      </c>
      <c r="B105" t="s">
        <v>362</v>
      </c>
    </row>
    <row r="106" spans="1:5" ht="15.75" thickBot="1" x14ac:dyDescent="0.3">
      <c r="A106">
        <f>1/A105</f>
        <v>139.56043956043956</v>
      </c>
      <c r="B106" t="s">
        <v>363</v>
      </c>
    </row>
    <row r="107" spans="1:5" ht="15.75" thickBot="1" x14ac:dyDescent="0.3">
      <c r="A107" s="12">
        <f>(A106-A103)/A103</f>
        <v>0.53846153846153832</v>
      </c>
      <c r="B107" t="s">
        <v>365</v>
      </c>
    </row>
    <row r="108" spans="1:5" x14ac:dyDescent="0.25">
      <c r="A108" s="15"/>
    </row>
    <row r="109" spans="1:5" x14ac:dyDescent="0.25">
      <c r="A109" s="464" t="s">
        <v>157</v>
      </c>
      <c r="B109" s="464"/>
      <c r="C109" s="464"/>
      <c r="D109" s="464"/>
      <c r="E109" s="464"/>
    </row>
    <row r="110" spans="1:5" ht="15.75" thickBot="1" x14ac:dyDescent="0.3"/>
    <row r="111" spans="1:5" ht="15.75" thickBot="1" x14ac:dyDescent="0.3">
      <c r="A111" s="12">
        <f>A122</f>
        <v>0.20481927710843381</v>
      </c>
      <c r="B111" t="s">
        <v>367</v>
      </c>
    </row>
    <row r="113" spans="1:12" x14ac:dyDescent="0.25">
      <c r="A113" s="464" t="s">
        <v>156</v>
      </c>
      <c r="B113" s="464"/>
      <c r="C113" s="464"/>
      <c r="D113" s="464"/>
      <c r="E113" s="464"/>
    </row>
    <row r="114" spans="1:12" x14ac:dyDescent="0.25">
      <c r="A114" s="13">
        <v>0.2</v>
      </c>
      <c r="B114" s="11" t="s">
        <v>358</v>
      </c>
    </row>
    <row r="115" spans="1:12" x14ac:dyDescent="0.25">
      <c r="A115">
        <v>1.95</v>
      </c>
      <c r="B115" t="s">
        <v>366</v>
      </c>
    </row>
    <row r="116" spans="1:12" x14ac:dyDescent="0.25">
      <c r="A116">
        <f>1/A115</f>
        <v>0.51282051282051289</v>
      </c>
      <c r="B116" t="s">
        <v>357</v>
      </c>
    </row>
    <row r="117" spans="1:12" x14ac:dyDescent="0.25">
      <c r="A117" s="14">
        <f>A116*(1-A114)</f>
        <v>0.41025641025641035</v>
      </c>
      <c r="B117" t="s">
        <v>360</v>
      </c>
    </row>
    <row r="118" spans="1:12" x14ac:dyDescent="0.25">
      <c r="A118" s="14">
        <f>1/A117</f>
        <v>2.4374999999999996</v>
      </c>
      <c r="B118" t="s">
        <v>364</v>
      </c>
    </row>
    <row r="119" spans="1:12" x14ac:dyDescent="0.25">
      <c r="A119" s="13">
        <v>0.17</v>
      </c>
      <c r="B119" t="s">
        <v>361</v>
      </c>
    </row>
    <row r="120" spans="1:12" x14ac:dyDescent="0.25">
      <c r="A120">
        <f>A117*(1-A119)</f>
        <v>0.34051282051282056</v>
      </c>
      <c r="B120" t="s">
        <v>362</v>
      </c>
    </row>
    <row r="121" spans="1:12" ht="15.75" thickBot="1" x14ac:dyDescent="0.3">
      <c r="A121">
        <f>1/A120</f>
        <v>2.9367469879518069</v>
      </c>
      <c r="B121" t="s">
        <v>363</v>
      </c>
    </row>
    <row r="122" spans="1:12" ht="15.75" thickBot="1" x14ac:dyDescent="0.3">
      <c r="A122" s="12">
        <f>(A121-A118)/A118</f>
        <v>0.20481927710843381</v>
      </c>
      <c r="B122" t="s">
        <v>365</v>
      </c>
    </row>
    <row r="124" spans="1:12" x14ac:dyDescent="0.25">
      <c r="A124" s="464" t="s">
        <v>368</v>
      </c>
      <c r="B124" s="464"/>
      <c r="C124" s="464"/>
      <c r="D124" s="464"/>
      <c r="E124" s="464"/>
      <c r="J124" s="16"/>
    </row>
    <row r="125" spans="1:12" x14ac:dyDescent="0.25">
      <c r="A125" s="17">
        <v>4.4824543659231753E-4</v>
      </c>
      <c r="B125" t="s">
        <v>370</v>
      </c>
      <c r="K125" s="11"/>
      <c r="L125" s="11"/>
    </row>
    <row r="126" spans="1:12" x14ac:dyDescent="0.25">
      <c r="A126">
        <v>1.27</v>
      </c>
      <c r="B126" t="s">
        <v>374</v>
      </c>
      <c r="F126" s="18"/>
      <c r="J126" s="1"/>
      <c r="K126" s="17"/>
      <c r="L126" s="17"/>
    </row>
    <row r="127" spans="1:12" x14ac:dyDescent="0.25">
      <c r="A127">
        <f>(1/CONVERT(A125/A126,"mi","km")*0.00105505585)</f>
        <v>1.857438352962903</v>
      </c>
      <c r="B127" t="s">
        <v>371</v>
      </c>
      <c r="K127" s="17"/>
      <c r="L127" s="17"/>
    </row>
    <row r="128" spans="1:12" x14ac:dyDescent="0.25">
      <c r="A128">
        <f>1/A127</f>
        <v>0.53837587578874124</v>
      </c>
      <c r="B128" t="s">
        <v>372</v>
      </c>
      <c r="F128" s="18"/>
      <c r="K128" s="13"/>
      <c r="L128" s="11"/>
    </row>
    <row r="129" spans="1:12" x14ac:dyDescent="0.25">
      <c r="A129">
        <v>1.07</v>
      </c>
      <c r="B129" t="s">
        <v>369</v>
      </c>
      <c r="F129" s="18"/>
      <c r="K129" s="13"/>
      <c r="L129" s="11"/>
    </row>
    <row r="130" spans="1:12" ht="15.75" thickBot="1" x14ac:dyDescent="0.3">
      <c r="A130">
        <f>1/A129</f>
        <v>0.93457943925233644</v>
      </c>
      <c r="B130" t="s">
        <v>373</v>
      </c>
      <c r="F130" s="18"/>
      <c r="K130" s="11"/>
      <c r="L130" s="11"/>
    </row>
    <row r="131" spans="1:12" ht="15.75" thickBot="1" x14ac:dyDescent="0.3">
      <c r="A131" s="12">
        <f>(A130-A128)/A128</f>
        <v>0.73592369435785332</v>
      </c>
      <c r="B131" t="s">
        <v>365</v>
      </c>
      <c r="F131" s="18"/>
    </row>
    <row r="133" spans="1:12" x14ac:dyDescent="0.25">
      <c r="A133" s="16"/>
      <c r="B133" s="11"/>
      <c r="C133" s="11"/>
    </row>
    <row r="134" spans="1:12" x14ac:dyDescent="0.25">
      <c r="A134" s="464" t="s">
        <v>96</v>
      </c>
      <c r="B134" s="464"/>
      <c r="C134" s="464"/>
      <c r="D134" s="464"/>
      <c r="E134" s="464"/>
    </row>
    <row r="135" spans="1:12" x14ac:dyDescent="0.25">
      <c r="A135" s="19" t="s">
        <v>385</v>
      </c>
      <c r="B135" s="20"/>
      <c r="C135" s="20"/>
      <c r="D135" s="20"/>
      <c r="E135" s="20"/>
      <c r="F135" s="20"/>
      <c r="G135" s="20"/>
    </row>
    <row r="136" spans="1:12" ht="15.75" x14ac:dyDescent="0.3">
      <c r="A136" s="21"/>
      <c r="B136" s="467" t="s">
        <v>386</v>
      </c>
      <c r="C136" s="468"/>
      <c r="D136" s="468"/>
      <c r="E136" s="469"/>
      <c r="F136" s="20"/>
      <c r="G136" s="20"/>
    </row>
    <row r="137" spans="1:12" ht="15.75" x14ac:dyDescent="0.3">
      <c r="A137" s="22"/>
      <c r="B137" s="467" t="s">
        <v>387</v>
      </c>
      <c r="C137" s="469"/>
      <c r="D137" s="467" t="s">
        <v>388</v>
      </c>
      <c r="E137" s="469"/>
      <c r="F137" s="20"/>
      <c r="G137" s="20"/>
    </row>
    <row r="138" spans="1:12" ht="15.75" x14ac:dyDescent="0.3">
      <c r="A138" s="23" t="s">
        <v>389</v>
      </c>
      <c r="B138" s="24" t="s">
        <v>390</v>
      </c>
      <c r="C138" s="24" t="s">
        <v>391</v>
      </c>
      <c r="D138" s="24" t="s">
        <v>390</v>
      </c>
      <c r="E138" s="24" t="s">
        <v>391</v>
      </c>
      <c r="F138" s="20"/>
      <c r="G138" s="25" t="s">
        <v>392</v>
      </c>
    </row>
    <row r="139" spans="1:12" x14ac:dyDescent="0.25">
      <c r="A139" s="26" t="s">
        <v>393</v>
      </c>
      <c r="B139" s="27">
        <v>95</v>
      </c>
      <c r="C139" s="28">
        <v>95</v>
      </c>
      <c r="D139" s="27">
        <v>50</v>
      </c>
      <c r="E139" s="28">
        <v>50</v>
      </c>
      <c r="F139" s="25" t="s">
        <v>119</v>
      </c>
      <c r="G139" s="20">
        <f>(C139-E139)/C139</f>
        <v>0.47368421052631576</v>
      </c>
    </row>
    <row r="140" spans="1:12" x14ac:dyDescent="0.25">
      <c r="A140" s="29" t="s">
        <v>394</v>
      </c>
      <c r="B140" s="30">
        <v>100</v>
      </c>
      <c r="C140" s="31">
        <v>100</v>
      </c>
      <c r="D140" s="30">
        <v>70</v>
      </c>
      <c r="E140" s="31">
        <v>70</v>
      </c>
      <c r="F140" s="25" t="s">
        <v>119</v>
      </c>
      <c r="G140" s="20">
        <f t="shared" ref="G140:G156" si="0">(C140-E140)/C140</f>
        <v>0.3</v>
      </c>
    </row>
    <row r="141" spans="1:12" x14ac:dyDescent="0.25">
      <c r="A141" s="29" t="s">
        <v>395</v>
      </c>
      <c r="B141" s="30">
        <v>95</v>
      </c>
      <c r="C141" s="31">
        <v>95</v>
      </c>
      <c r="D141" s="30">
        <v>50</v>
      </c>
      <c r="E141" s="31">
        <v>50</v>
      </c>
      <c r="F141" s="25" t="s">
        <v>119</v>
      </c>
      <c r="G141" s="20">
        <f t="shared" si="0"/>
        <v>0.47368421052631576</v>
      </c>
    </row>
    <row r="142" spans="1:12" x14ac:dyDescent="0.25">
      <c r="A142" s="29" t="s">
        <v>396</v>
      </c>
      <c r="B142" s="30">
        <v>105</v>
      </c>
      <c r="C142" s="31">
        <v>105</v>
      </c>
      <c r="D142" s="30">
        <v>110</v>
      </c>
      <c r="E142" s="31">
        <v>110</v>
      </c>
      <c r="F142" s="32" t="s">
        <v>412</v>
      </c>
      <c r="G142" s="20">
        <f t="shared" si="0"/>
        <v>-4.7619047619047616E-2</v>
      </c>
    </row>
    <row r="143" spans="1:12" x14ac:dyDescent="0.25">
      <c r="A143" s="29" t="s">
        <v>397</v>
      </c>
      <c r="B143" s="30">
        <v>80</v>
      </c>
      <c r="C143" s="31">
        <v>80</v>
      </c>
      <c r="D143" s="30">
        <v>35</v>
      </c>
      <c r="E143" s="31">
        <v>35</v>
      </c>
      <c r="F143" s="25" t="s">
        <v>119</v>
      </c>
      <c r="G143" s="20">
        <f t="shared" si="0"/>
        <v>0.5625</v>
      </c>
    </row>
    <row r="144" spans="1:12" x14ac:dyDescent="0.25">
      <c r="A144" s="29" t="s">
        <v>398</v>
      </c>
      <c r="B144" s="30">
        <v>70</v>
      </c>
      <c r="C144" s="31">
        <v>70</v>
      </c>
      <c r="D144" s="30">
        <v>50</v>
      </c>
      <c r="E144" s="31">
        <v>50</v>
      </c>
      <c r="F144" s="25" t="s">
        <v>119</v>
      </c>
      <c r="G144" s="20">
        <f t="shared" si="0"/>
        <v>0.2857142857142857</v>
      </c>
    </row>
    <row r="145" spans="1:9" x14ac:dyDescent="0.25">
      <c r="A145" s="29" t="s">
        <v>399</v>
      </c>
      <c r="B145" s="30">
        <v>90</v>
      </c>
      <c r="C145" s="31">
        <v>90</v>
      </c>
      <c r="D145" s="30">
        <v>80</v>
      </c>
      <c r="E145" s="31">
        <v>80</v>
      </c>
      <c r="F145" s="25" t="s">
        <v>400</v>
      </c>
      <c r="G145" s="20">
        <f t="shared" si="0"/>
        <v>0.1111111111111111</v>
      </c>
    </row>
    <row r="146" spans="1:9" x14ac:dyDescent="0.25">
      <c r="A146" s="29" t="s">
        <v>401</v>
      </c>
      <c r="B146" s="30">
        <v>100</v>
      </c>
      <c r="C146" s="31">
        <v>100</v>
      </c>
      <c r="D146" s="30">
        <v>90</v>
      </c>
      <c r="E146" s="31">
        <v>90</v>
      </c>
      <c r="F146" s="25" t="s">
        <v>119</v>
      </c>
      <c r="G146" s="20">
        <f t="shared" si="0"/>
        <v>0.1</v>
      </c>
    </row>
    <row r="147" spans="1:9" x14ac:dyDescent="0.25">
      <c r="A147" s="29" t="s">
        <v>402</v>
      </c>
      <c r="B147" s="30">
        <v>80</v>
      </c>
      <c r="C147" s="31">
        <v>80</v>
      </c>
      <c r="D147" s="30">
        <v>40</v>
      </c>
      <c r="E147" s="31">
        <v>40</v>
      </c>
      <c r="F147" s="25" t="s">
        <v>119</v>
      </c>
      <c r="G147" s="20">
        <f t="shared" si="0"/>
        <v>0.5</v>
      </c>
    </row>
    <row r="148" spans="1:9" x14ac:dyDescent="0.25">
      <c r="A148" s="29" t="s">
        <v>403</v>
      </c>
      <c r="B148" s="30">
        <v>80</v>
      </c>
      <c r="C148" s="31">
        <v>80</v>
      </c>
      <c r="D148" s="30">
        <v>50</v>
      </c>
      <c r="E148" s="31">
        <v>50</v>
      </c>
      <c r="F148" s="25" t="s">
        <v>119</v>
      </c>
      <c r="G148" s="20">
        <f t="shared" si="0"/>
        <v>0.375</v>
      </c>
    </row>
    <row r="149" spans="1:9" x14ac:dyDescent="0.25">
      <c r="A149" s="29" t="s">
        <v>404</v>
      </c>
      <c r="B149" s="30">
        <v>90</v>
      </c>
      <c r="C149" s="31">
        <v>90</v>
      </c>
      <c r="D149" s="30">
        <v>80</v>
      </c>
      <c r="E149" s="31">
        <v>80</v>
      </c>
      <c r="F149" s="25" t="s">
        <v>400</v>
      </c>
      <c r="G149" s="20">
        <f t="shared" si="0"/>
        <v>0.1111111111111111</v>
      </c>
    </row>
    <row r="150" spans="1:9" x14ac:dyDescent="0.25">
      <c r="A150" s="29" t="s">
        <v>405</v>
      </c>
      <c r="B150" s="30">
        <v>95</v>
      </c>
      <c r="C150" s="31">
        <v>95</v>
      </c>
      <c r="D150" s="30">
        <v>90</v>
      </c>
      <c r="E150" s="31">
        <v>90</v>
      </c>
      <c r="F150" s="32" t="s">
        <v>412</v>
      </c>
      <c r="G150" s="20">
        <f t="shared" si="0"/>
        <v>5.2631578947368418E-2</v>
      </c>
    </row>
    <row r="151" spans="1:9" x14ac:dyDescent="0.25">
      <c r="A151" s="29" t="s">
        <v>406</v>
      </c>
      <c r="B151" s="30">
        <v>95</v>
      </c>
      <c r="C151" s="31">
        <v>95</v>
      </c>
      <c r="D151" s="30">
        <v>90</v>
      </c>
      <c r="E151" s="31">
        <v>90</v>
      </c>
      <c r="F151" s="32" t="s">
        <v>412</v>
      </c>
      <c r="G151" s="20">
        <f t="shared" si="0"/>
        <v>5.2631578947368418E-2</v>
      </c>
    </row>
    <row r="152" spans="1:9" x14ac:dyDescent="0.25">
      <c r="A152" s="29" t="s">
        <v>407</v>
      </c>
      <c r="B152" s="30">
        <v>80</v>
      </c>
      <c r="C152" s="31">
        <v>50</v>
      </c>
      <c r="D152" s="30">
        <v>30</v>
      </c>
      <c r="E152" s="31">
        <v>30</v>
      </c>
      <c r="F152" s="25" t="s">
        <v>118</v>
      </c>
      <c r="G152" s="20">
        <f>(C152-E152)/C152</f>
        <v>0.4</v>
      </c>
    </row>
    <row r="153" spans="1:9" x14ac:dyDescent="0.25">
      <c r="A153" s="29" t="s">
        <v>408</v>
      </c>
      <c r="B153" s="30">
        <v>90</v>
      </c>
      <c r="C153" s="31">
        <v>90</v>
      </c>
      <c r="D153" s="30">
        <v>70</v>
      </c>
      <c r="E153" s="31">
        <v>70</v>
      </c>
      <c r="F153" s="25" t="s">
        <v>115</v>
      </c>
      <c r="G153" s="20">
        <f t="shared" si="0"/>
        <v>0.22222222222222221</v>
      </c>
    </row>
    <row r="154" spans="1:9" x14ac:dyDescent="0.25">
      <c r="A154" s="29" t="s">
        <v>409</v>
      </c>
      <c r="B154" s="30">
        <v>95</v>
      </c>
      <c r="C154" s="31">
        <v>90</v>
      </c>
      <c r="D154" s="30">
        <v>80</v>
      </c>
      <c r="E154" s="31">
        <v>80</v>
      </c>
      <c r="F154" s="32" t="s">
        <v>412</v>
      </c>
      <c r="G154" s="20">
        <f t="shared" si="0"/>
        <v>0.1111111111111111</v>
      </c>
      <c r="I154" s="33"/>
    </row>
    <row r="155" spans="1:9" x14ac:dyDescent="0.25">
      <c r="A155" s="29" t="s">
        <v>410</v>
      </c>
      <c r="B155" s="30">
        <v>80</v>
      </c>
      <c r="C155" s="31">
        <v>65</v>
      </c>
      <c r="D155" s="30">
        <v>60</v>
      </c>
      <c r="E155" s="31">
        <v>30</v>
      </c>
      <c r="F155" s="25" t="s">
        <v>116</v>
      </c>
      <c r="G155" s="20">
        <f t="shared" si="0"/>
        <v>0.53846153846153844</v>
      </c>
    </row>
    <row r="156" spans="1:9" x14ac:dyDescent="0.25">
      <c r="A156" s="34" t="s">
        <v>411</v>
      </c>
      <c r="B156" s="35">
        <v>90</v>
      </c>
      <c r="C156" s="36">
        <v>90</v>
      </c>
      <c r="D156" s="35">
        <v>70</v>
      </c>
      <c r="E156" s="36">
        <v>70</v>
      </c>
      <c r="F156" s="25" t="s">
        <v>116</v>
      </c>
      <c r="G156" s="20">
        <f t="shared" si="0"/>
        <v>0.22222222222222221</v>
      </c>
    </row>
    <row r="157" spans="1:9" x14ac:dyDescent="0.25">
      <c r="A157" s="20"/>
      <c r="B157" s="20"/>
      <c r="C157" s="20"/>
      <c r="D157" s="20"/>
      <c r="E157" s="20"/>
      <c r="F157" s="20"/>
      <c r="G157" s="20"/>
    </row>
    <row r="158" spans="1:9" x14ac:dyDescent="0.25">
      <c r="A158" s="20"/>
      <c r="B158" s="20"/>
      <c r="C158" s="20"/>
      <c r="D158" s="20"/>
      <c r="E158" s="20"/>
      <c r="F158" s="20"/>
      <c r="G158" s="20"/>
    </row>
    <row r="159" spans="1:9" x14ac:dyDescent="0.25">
      <c r="A159" s="20" t="s">
        <v>119</v>
      </c>
      <c r="B159" s="20">
        <f>AVERAGEIF(F139:F156,A159,G139:G156)</f>
        <v>0.38382283834586467</v>
      </c>
      <c r="C159" s="20"/>
      <c r="D159" s="20"/>
      <c r="E159" s="20"/>
      <c r="F159" s="20"/>
      <c r="G159" s="20"/>
    </row>
    <row r="160" spans="1:9" x14ac:dyDescent="0.25">
      <c r="A160" s="20" t="s">
        <v>400</v>
      </c>
      <c r="B160" s="20">
        <f>AVERAGEIF(F139:F156,A160,G139:G156)</f>
        <v>0.1111111111111111</v>
      </c>
      <c r="C160" s="20"/>
      <c r="D160" s="20"/>
      <c r="E160" s="20"/>
      <c r="F160" s="20"/>
      <c r="G160" s="20"/>
    </row>
    <row r="161" spans="1:7" x14ac:dyDescent="0.25">
      <c r="A161" s="20" t="s">
        <v>118</v>
      </c>
      <c r="B161" s="20">
        <f>AVERAGEIF(F139:F156,A161,G139:G156)</f>
        <v>0.4</v>
      </c>
      <c r="C161" s="20"/>
      <c r="D161" s="20"/>
      <c r="E161" s="20"/>
      <c r="F161" s="20"/>
      <c r="G161" s="20"/>
    </row>
    <row r="162" spans="1:7" x14ac:dyDescent="0.25">
      <c r="A162" s="20" t="s">
        <v>115</v>
      </c>
      <c r="B162" s="20">
        <f>AVERAGEIF(F139:F156,A162,G139:G156)</f>
        <v>0.22222222222222221</v>
      </c>
      <c r="C162" s="20"/>
      <c r="D162" s="20"/>
      <c r="E162" s="20"/>
      <c r="F162" s="20"/>
      <c r="G162" s="20"/>
    </row>
    <row r="163" spans="1:7" x14ac:dyDescent="0.25">
      <c r="A163" s="20" t="s">
        <v>116</v>
      </c>
      <c r="B163" s="20">
        <f>AVERAGEIF(F139:F156,A163,G139:G156)</f>
        <v>0.38034188034188032</v>
      </c>
      <c r="C163" s="20"/>
      <c r="D163" s="20"/>
      <c r="E163" s="20"/>
      <c r="F163" s="20"/>
      <c r="G163" s="20"/>
    </row>
    <row r="165" spans="1:7" x14ac:dyDescent="0.25">
      <c r="A165" s="464" t="s">
        <v>160</v>
      </c>
      <c r="B165" s="464"/>
      <c r="C165" s="464"/>
      <c r="D165" s="464"/>
      <c r="E165" s="464"/>
    </row>
    <row r="166" spans="1:7" ht="15.75" thickBot="1" x14ac:dyDescent="0.3">
      <c r="A166" t="s">
        <v>161</v>
      </c>
      <c r="B166" s="13">
        <v>0.4</v>
      </c>
    </row>
    <row r="167" spans="1:7" ht="15.75" thickBot="1" x14ac:dyDescent="0.3">
      <c r="A167" t="s">
        <v>162</v>
      </c>
      <c r="B167" s="37">
        <f>(1+B166)^(1/(2020-2010))-1</f>
        <v>3.4219694129380196E-2</v>
      </c>
    </row>
    <row r="168" spans="1:7" x14ac:dyDescent="0.25">
      <c r="B168" s="38"/>
    </row>
    <row r="169" spans="1:7" x14ac:dyDescent="0.25">
      <c r="A169" s="464" t="s">
        <v>375</v>
      </c>
      <c r="B169" s="464"/>
    </row>
    <row r="170" spans="1:7" x14ac:dyDescent="0.25">
      <c r="A170" t="s">
        <v>376</v>
      </c>
      <c r="B170" s="39">
        <v>972.7</v>
      </c>
    </row>
    <row r="171" spans="1:7" ht="15.75" thickBot="1" x14ac:dyDescent="0.3">
      <c r="A171" t="s">
        <v>377</v>
      </c>
      <c r="B171" s="40">
        <f>400.9+53.5+276.5+255.7+63.5+462.5+B170+975.4+227.6+436.5</f>
        <v>4124.8</v>
      </c>
    </row>
    <row r="172" spans="1:7" ht="15.75" thickBot="1" x14ac:dyDescent="0.3">
      <c r="A172" t="s">
        <v>378</v>
      </c>
      <c r="B172" s="37">
        <f>B170/B171</f>
        <v>0.23581749418153608</v>
      </c>
    </row>
    <row r="173" spans="1:7" x14ac:dyDescent="0.25">
      <c r="B173" s="38"/>
    </row>
    <row r="174" spans="1:7" x14ac:dyDescent="0.25">
      <c r="A174" s="464" t="s">
        <v>167</v>
      </c>
      <c r="B174" s="464"/>
      <c r="C174" s="464"/>
      <c r="D174" s="464"/>
      <c r="E174" s="464"/>
    </row>
    <row r="175" spans="1:7" ht="15.75" thickBot="1" x14ac:dyDescent="0.3">
      <c r="A175" t="s">
        <v>384</v>
      </c>
      <c r="B175" s="38">
        <v>0.1246</v>
      </c>
    </row>
    <row r="176" spans="1:7" ht="15.75" thickBot="1" x14ac:dyDescent="0.3">
      <c r="A176" t="s">
        <v>380</v>
      </c>
      <c r="B176" s="37">
        <f>1-B175</f>
        <v>0.87539999999999996</v>
      </c>
    </row>
    <row r="178" spans="1:5" x14ac:dyDescent="0.25">
      <c r="A178" s="464" t="s">
        <v>163</v>
      </c>
      <c r="B178" s="464"/>
      <c r="C178" s="464"/>
      <c r="D178" s="464"/>
      <c r="E178" s="464"/>
    </row>
    <row r="179" spans="1:5" x14ac:dyDescent="0.25">
      <c r="A179" t="s">
        <v>382</v>
      </c>
      <c r="B179">
        <v>197000</v>
      </c>
    </row>
    <row r="180" spans="1:5" ht="15.75" thickBot="1" x14ac:dyDescent="0.3">
      <c r="A180" t="s">
        <v>383</v>
      </c>
      <c r="B180">
        <v>175000</v>
      </c>
    </row>
    <row r="181" spans="1:5" ht="15.75" thickBot="1" x14ac:dyDescent="0.3">
      <c r="A181" t="s">
        <v>164</v>
      </c>
      <c r="B181" s="12">
        <f>B179/B180</f>
        <v>1.1257142857142857</v>
      </c>
    </row>
    <row r="183" spans="1:5" x14ac:dyDescent="0.25">
      <c r="A183" s="464" t="s">
        <v>165</v>
      </c>
      <c r="B183" s="464"/>
      <c r="C183" s="464"/>
      <c r="D183" s="464"/>
      <c r="E183" s="464"/>
    </row>
    <row r="184" spans="1:5" x14ac:dyDescent="0.25">
      <c r="A184" t="s">
        <v>2234</v>
      </c>
      <c r="B184" s="162">
        <v>1.2E-2</v>
      </c>
    </row>
    <row r="185" spans="1:5" x14ac:dyDescent="0.25">
      <c r="A185" t="s">
        <v>2235</v>
      </c>
      <c r="B185" s="162">
        <v>2.4E-2</v>
      </c>
    </row>
    <row r="186" spans="1:5" x14ac:dyDescent="0.25">
      <c r="A186" t="s">
        <v>2236</v>
      </c>
      <c r="B186">
        <f>2050-2018+1</f>
        <v>33</v>
      </c>
    </row>
    <row r="187" spans="1:5" x14ac:dyDescent="0.25">
      <c r="A187" t="s">
        <v>2237</v>
      </c>
      <c r="B187" s="11">
        <f>(1-B184)^B186</f>
        <v>0.67139665221009714</v>
      </c>
    </row>
    <row r="188" spans="1:5" ht="15.75" thickBot="1" x14ac:dyDescent="0.3">
      <c r="A188" t="s">
        <v>2238</v>
      </c>
      <c r="B188" s="11">
        <f>(1-B185)^B186</f>
        <v>0.44858421050781644</v>
      </c>
    </row>
    <row r="189" spans="1:5" ht="15.75" thickBot="1" x14ac:dyDescent="0.3">
      <c r="A189" t="s">
        <v>2239</v>
      </c>
      <c r="B189" s="12">
        <f>(B187-B188)/B187</f>
        <v>0.33186409400289502</v>
      </c>
    </row>
    <row r="191" spans="1:5" x14ac:dyDescent="0.25">
      <c r="A191" s="464" t="s">
        <v>177</v>
      </c>
      <c r="B191" s="464"/>
      <c r="C191" s="464"/>
      <c r="D191" s="464"/>
      <c r="E191" s="464"/>
    </row>
    <row r="192" spans="1:5" x14ac:dyDescent="0.25">
      <c r="A192" s="16" t="s">
        <v>169</v>
      </c>
      <c r="B192" s="16" t="s">
        <v>170</v>
      </c>
      <c r="C192" s="16"/>
    </row>
    <row r="193" spans="1:9" x14ac:dyDescent="0.25">
      <c r="A193" t="s">
        <v>171</v>
      </c>
      <c r="B193" s="17">
        <v>15277777.777777778</v>
      </c>
      <c r="C193" t="s">
        <v>172</v>
      </c>
    </row>
    <row r="194" spans="1:9" x14ac:dyDescent="0.25">
      <c r="A194" t="s">
        <v>173</v>
      </c>
      <c r="B194" s="17">
        <f>3.4*10^6</f>
        <v>3400000</v>
      </c>
      <c r="C194" s="41"/>
    </row>
    <row r="195" spans="1:9" x14ac:dyDescent="0.25">
      <c r="A195" t="s">
        <v>174</v>
      </c>
      <c r="B195">
        <v>2</v>
      </c>
    </row>
    <row r="196" spans="1:9" ht="15.75" thickBot="1" x14ac:dyDescent="0.3">
      <c r="A196" t="s">
        <v>175</v>
      </c>
      <c r="B196" s="17">
        <f>B195*B194</f>
        <v>6800000</v>
      </c>
    </row>
    <row r="197" spans="1:9" ht="15.75" thickBot="1" x14ac:dyDescent="0.3">
      <c r="A197" t="s">
        <v>176</v>
      </c>
      <c r="B197" s="12">
        <f>B196/B193</f>
        <v>0.44509090909090909</v>
      </c>
    </row>
    <row r="199" spans="1:9" x14ac:dyDescent="0.25">
      <c r="A199" s="201" t="s">
        <v>2945</v>
      </c>
    </row>
    <row r="201" spans="1:9" x14ac:dyDescent="0.25">
      <c r="A201" s="202" t="s">
        <v>2966</v>
      </c>
      <c r="B201" s="466" t="s">
        <v>2949</v>
      </c>
      <c r="C201" s="466"/>
      <c r="D201" s="466"/>
      <c r="E201" s="466"/>
      <c r="F201" s="466"/>
      <c r="G201" s="466"/>
      <c r="H201" s="466"/>
      <c r="I201" s="466"/>
    </row>
    <row r="202" spans="1:9" x14ac:dyDescent="0.25">
      <c r="A202" s="42" t="s">
        <v>2950</v>
      </c>
      <c r="B202" s="42" t="s">
        <v>2951</v>
      </c>
      <c r="C202" s="42" t="s">
        <v>2952</v>
      </c>
      <c r="D202" s="42" t="s">
        <v>2953</v>
      </c>
      <c r="E202" s="42" t="s">
        <v>2320</v>
      </c>
      <c r="F202" s="42" t="s">
        <v>82</v>
      </c>
      <c r="G202" s="42" t="s">
        <v>2954</v>
      </c>
      <c r="H202" s="42" t="s">
        <v>2955</v>
      </c>
      <c r="I202" s="42" t="s">
        <v>2956</v>
      </c>
    </row>
    <row r="203" spans="1:9" x14ac:dyDescent="0.25">
      <c r="A203" s="42" t="s">
        <v>2957</v>
      </c>
      <c r="B203">
        <v>0</v>
      </c>
      <c r="C203">
        <v>6</v>
      </c>
      <c r="D203">
        <v>9</v>
      </c>
      <c r="E203">
        <v>25</v>
      </c>
      <c r="F203">
        <v>21</v>
      </c>
      <c r="G203">
        <v>215</v>
      </c>
      <c r="H203">
        <v>81</v>
      </c>
      <c r="I203">
        <v>134</v>
      </c>
    </row>
    <row r="204" spans="1:9" x14ac:dyDescent="0.25">
      <c r="A204" s="42" t="s">
        <v>2958</v>
      </c>
      <c r="B204">
        <v>4</v>
      </c>
      <c r="C204">
        <v>3</v>
      </c>
      <c r="D204">
        <v>15</v>
      </c>
      <c r="E204">
        <v>40</v>
      </c>
      <c r="F204">
        <v>43</v>
      </c>
      <c r="G204">
        <v>163</v>
      </c>
      <c r="H204">
        <v>56</v>
      </c>
      <c r="I204">
        <v>94</v>
      </c>
    </row>
    <row r="205" spans="1:9" ht="15.75" thickBot="1" x14ac:dyDescent="0.3">
      <c r="A205" s="42" t="s">
        <v>2959</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2960</v>
      </c>
      <c r="B206" s="12">
        <v>-0.33</v>
      </c>
    </row>
    <row r="207" spans="1:9" ht="15.75" thickBot="1" x14ac:dyDescent="0.3">
      <c r="A207" t="s">
        <v>2961</v>
      </c>
      <c r="B207" s="12">
        <f>I205/I203</f>
        <v>-0.29850746268656714</v>
      </c>
    </row>
    <row r="209" spans="1:9" x14ac:dyDescent="0.25">
      <c r="A209" s="202" t="s">
        <v>2967</v>
      </c>
      <c r="B209" s="466" t="s">
        <v>2949</v>
      </c>
      <c r="C209" s="466"/>
      <c r="D209" s="466"/>
      <c r="E209" s="466"/>
      <c r="F209" s="466"/>
      <c r="G209" s="466"/>
      <c r="H209" s="466"/>
      <c r="I209" s="466"/>
    </row>
    <row r="210" spans="1:9" x14ac:dyDescent="0.25">
      <c r="A210" s="42" t="s">
        <v>2950</v>
      </c>
      <c r="B210" s="42" t="s">
        <v>2951</v>
      </c>
      <c r="C210" s="42" t="s">
        <v>2952</v>
      </c>
      <c r="D210" s="42" t="s">
        <v>2953</v>
      </c>
      <c r="E210" s="42" t="s">
        <v>2320</v>
      </c>
      <c r="F210" s="42" t="s">
        <v>82</v>
      </c>
      <c r="G210" s="42" t="s">
        <v>2954</v>
      </c>
      <c r="H210" s="42" t="s">
        <v>2955</v>
      </c>
      <c r="I210" s="42" t="s">
        <v>2956</v>
      </c>
    </row>
    <row r="211" spans="1:9" x14ac:dyDescent="0.25">
      <c r="A211" s="42" t="s">
        <v>2957</v>
      </c>
      <c r="B211">
        <v>0</v>
      </c>
      <c r="C211">
        <v>17</v>
      </c>
      <c r="D211">
        <v>18</v>
      </c>
      <c r="E211">
        <v>22</v>
      </c>
      <c r="F211">
        <v>12</v>
      </c>
      <c r="G211">
        <v>73</v>
      </c>
      <c r="H211">
        <v>21</v>
      </c>
      <c r="I211">
        <v>21</v>
      </c>
    </row>
    <row r="212" spans="1:9" x14ac:dyDescent="0.25">
      <c r="A212" s="42" t="s">
        <v>2958</v>
      </c>
      <c r="B212">
        <v>0</v>
      </c>
      <c r="C212">
        <v>15</v>
      </c>
      <c r="D212">
        <v>22</v>
      </c>
      <c r="E212">
        <v>39</v>
      </c>
      <c r="F212">
        <v>23</v>
      </c>
      <c r="G212">
        <v>51</v>
      </c>
      <c r="H212">
        <v>17</v>
      </c>
      <c r="I212">
        <v>19</v>
      </c>
    </row>
    <row r="213" spans="1:9" ht="15.75" thickBot="1" x14ac:dyDescent="0.3">
      <c r="A213" s="42" t="s">
        <v>2959</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2960</v>
      </c>
      <c r="B214" s="12">
        <f>SUM(G213:H213)/SUM(G211:H211)</f>
        <v>-0.27659574468085107</v>
      </c>
    </row>
    <row r="215" spans="1:9" ht="15.75" thickBot="1" x14ac:dyDescent="0.3">
      <c r="A215" t="s">
        <v>2961</v>
      </c>
      <c r="B215" s="12">
        <f>I213/I211</f>
        <v>-9.5238095238095233E-2</v>
      </c>
    </row>
    <row r="217" spans="1:9" x14ac:dyDescent="0.25">
      <c r="A217" s="202" t="s">
        <v>2968</v>
      </c>
      <c r="B217" s="466" t="s">
        <v>2949</v>
      </c>
      <c r="C217" s="466"/>
      <c r="D217" s="466"/>
      <c r="E217" s="466"/>
    </row>
    <row r="218" spans="1:9" x14ac:dyDescent="0.25">
      <c r="A218" s="42" t="s">
        <v>2950</v>
      </c>
      <c r="B218" s="42" t="s">
        <v>2962</v>
      </c>
      <c r="C218" s="42" t="s">
        <v>2963</v>
      </c>
      <c r="D218" s="42" t="s">
        <v>2964</v>
      </c>
      <c r="E218" s="42" t="s">
        <v>82</v>
      </c>
    </row>
    <row r="219" spans="1:9" x14ac:dyDescent="0.25">
      <c r="A219" s="42" t="s">
        <v>2957</v>
      </c>
      <c r="B219">
        <v>112</v>
      </c>
      <c r="C219">
        <v>16</v>
      </c>
      <c r="D219">
        <v>9</v>
      </c>
      <c r="E219">
        <v>134</v>
      </c>
    </row>
    <row r="220" spans="1:9" x14ac:dyDescent="0.25">
      <c r="A220" s="42" t="s">
        <v>2958</v>
      </c>
      <c r="B220">
        <v>87</v>
      </c>
      <c r="C220">
        <v>17</v>
      </c>
      <c r="D220">
        <v>9</v>
      </c>
      <c r="E220">
        <v>151</v>
      </c>
    </row>
    <row r="221" spans="1:9" ht="15.75" thickBot="1" x14ac:dyDescent="0.3">
      <c r="A221" s="42" t="s">
        <v>2959</v>
      </c>
      <c r="B221">
        <f>B220-B219</f>
        <v>-25</v>
      </c>
      <c r="C221">
        <f t="shared" ref="C221:E221" si="9">C220-C219</f>
        <v>1</v>
      </c>
      <c r="D221">
        <f t="shared" si="9"/>
        <v>0</v>
      </c>
      <c r="E221">
        <f t="shared" si="9"/>
        <v>17</v>
      </c>
    </row>
    <row r="222" spans="1:9" ht="15.75" thickBot="1" x14ac:dyDescent="0.3">
      <c r="A222" t="s">
        <v>2965</v>
      </c>
      <c r="B222" s="12">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Policy Characteristics</vt:lpstr>
      <vt:lpstr>PolicyLevers</vt:lpstr>
      <vt:lpstr>UnitControlCenter</vt:lpstr>
      <vt:lpstr>OutputGraphs</vt:lpstr>
      <vt:lpstr>Output Graph Color Key</vt:lpstr>
      <vt:lpstr>ReferenceScenarios</vt:lpstr>
      <vt:lpstr>ReferenceCurves</vt:lpstr>
      <vt:lpstr>Targets</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2014-07-10T20:44:47Z</dcterms:created>
  <dcterms:modified xsi:type="dcterms:W3CDTF">2026-10-27T22:00:48Z</dcterms:modified>
</cp:coreProperties>
</file>